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codeName="ThisWorkbook"/>
  <mc:AlternateContent xmlns:mc="http://schemas.openxmlformats.org/markup-compatibility/2006">
    <mc:Choice Requires="x15">
      <x15ac:absPath xmlns:x15ac="http://schemas.microsoft.com/office/spreadsheetml/2010/11/ac" url="https://ofgemcloud.sharepoint.com/sites/CO2TSRegulation/Guidance models and handbooks/03. RIGs Overview/Publishing/"/>
    </mc:Choice>
  </mc:AlternateContent>
  <xr:revisionPtr revIDLastSave="0" documentId="8_{39B9FEEB-8ABB-41FE-8122-6D3884204BE8}" xr6:coauthVersionLast="47" xr6:coauthVersionMax="47" xr10:uidLastSave="{00000000-0000-0000-0000-000000000000}"/>
  <bookViews>
    <workbookView xWindow="43080" yWindow="-120" windowWidth="51840" windowHeight="21120" tabRatio="934" firstSheet="35" activeTab="35" xr2:uid="{CE0E723C-AF67-4D35-84F3-BCA19C9D9CB1}"/>
  </bookViews>
  <sheets>
    <sheet name="Cover Sheet" sheetId="1" r:id="rId1"/>
    <sheet name="Contents Sheet" sheetId="66" r:id="rId2"/>
    <sheet name="Dataflow" sheetId="77" r:id="rId3"/>
    <sheet name="Template Change Log" sheetId="52" r:id="rId4"/>
    <sheet name="Data Change Log" sheetId="53" r:id="rId5"/>
    <sheet name="Select" sheetId="69" r:id="rId6"/>
    <sheet name="Cost &amp; Volumes START ===&gt;" sheetId="3" r:id="rId7"/>
    <sheet name="1-GBP" sheetId="25" r:id="rId8"/>
    <sheet name="0 - Tot real (CPIH) BUDGET" sheetId="57" state="hidden" r:id="rId9"/>
    <sheet name="2a - USD - local" sheetId="32" r:id="rId10"/>
    <sheet name="2b - USD - conv." sheetId="31" r:id="rId11"/>
    <sheet name="3a - EUR - local" sheetId="30" r:id="rId12"/>
    <sheet name="3b - EUR - conv." sheetId="29" r:id="rId13"/>
    <sheet name="4 - Inflation" sheetId="26" r:id="rId14"/>
    <sheet name="5a - Implied FX USD" sheetId="34" r:id="rId15"/>
    <sheet name="5b - Implied FX EUR" sheetId="35" r:id="rId16"/>
    <sheet name="6a - Tot nominal costs" sheetId="33" r:id="rId17"/>
    <sheet name="6b - Tot real (CPIH) costs" sheetId="28" r:id="rId18"/>
    <sheet name="7- Cost Summary (annual)" sheetId="54" r:id="rId19"/>
    <sheet name="&lt;== Cost and Schedule END" sheetId="44" r:id="rId20"/>
    <sheet name="Incentives-PCFM inputs START==&gt;" sheetId="60" r:id="rId21"/>
    <sheet name="R1a_SRCOI_Constr " sheetId="89" r:id="rId22"/>
    <sheet name="R1b_SRCOI_Comm" sheetId="59" r:id="rId23"/>
    <sheet name="R2_Pass Through Costs" sheetId="16" r:id="rId24"/>
    <sheet name="R3a_Devex" sheetId="58" r:id="rId25"/>
    <sheet name="R3b_EDA_UIOLIA" sheetId="91" r:id="rId26"/>
    <sheet name="R4_SRAV additions" sheetId="17" r:id="rId27"/>
    <sheet name="R5_Tax" sheetId="49" r:id="rId28"/>
    <sheet name="R6_Event_timing_data" sheetId="50" r:id="rId29"/>
    <sheet name="R7_Other Inputs" sheetId="51" r:id="rId30"/>
    <sheet name="&lt;== Incentives-PCFM inputs END" sheetId="61" r:id="rId31"/>
    <sheet name="Other reporting START ==&gt;" sheetId="84" r:id="rId32"/>
    <sheet name="R8_Related Parties" sheetId="65" r:id="rId33"/>
    <sheet name="R9_Excluded project spend" sheetId="82" r:id="rId34"/>
    <sheet name="&lt;== Other reporting END" sheetId="85" r:id="rId35"/>
    <sheet name="NEP CBS v3" sheetId="92" r:id="rId36"/>
  </sheets>
  <definedNames>
    <definedName name="_Hlk158885016" localSheetId="21">'R1a_SRCOI_Constr '!$B$28</definedName>
    <definedName name="_Hlk158885016" localSheetId="22">'R1b_SRCOI_Comm'!$B$25</definedName>
    <definedName name="_Hlk158885016" localSheetId="25">'R3b_EDA_UIOLIA'!$B$23</definedName>
    <definedName name="_Ref153452923" localSheetId="26">'R4_SRAV additions'!$A$26</definedName>
    <definedName name="_Ref158914534" localSheetId="26">'R4_SRAV additions'!$A$26</definedName>
    <definedName name="Base_Year" localSheetId="35">#REF!</definedName>
    <definedName name="Base_Year" localSheetId="25">#REF!</definedName>
    <definedName name="Base_Year">'Cover Sheet'!$B$21</definedName>
    <definedName name="Base_year_label">#REF!</definedName>
    <definedName name="Current_year_label">#REF!</definedName>
    <definedName name="Forecast_year_label">#REF!</definedName>
    <definedName name="Licensee" localSheetId="2">#REF!</definedName>
    <definedName name="Licensee" localSheetId="35">#REF!</definedName>
    <definedName name="Licensee" localSheetId="25">#REF!</definedName>
    <definedName name="Licensee">Select!$A$1</definedName>
    <definedName name="Previous_year_label">#REF!</definedName>
    <definedName name="SCOSF" localSheetId="2">#REF!</definedName>
    <definedName name="SCOSF" localSheetId="21">'R1a_SRCOI_Constr '!$G$41</definedName>
    <definedName name="SCOS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91" l="1" a="1"/>
  <c r="B2" i="91" s="1"/>
  <c r="I159" i="58"/>
  <c r="J159" i="58"/>
  <c r="K159" i="58"/>
  <c r="L159" i="58"/>
  <c r="M159" i="58"/>
  <c r="N159" i="58"/>
  <c r="O159" i="58"/>
  <c r="P159" i="58"/>
  <c r="Q159" i="58"/>
  <c r="R159" i="58"/>
  <c r="S159" i="58"/>
  <c r="T159" i="58"/>
  <c r="U159" i="58"/>
  <c r="V159" i="58"/>
  <c r="W159" i="58"/>
  <c r="W161" i="58" s="1"/>
  <c r="X159" i="58"/>
  <c r="X161" i="58" s="1"/>
  <c r="Y159" i="58"/>
  <c r="Z159" i="58"/>
  <c r="AA159" i="58"/>
  <c r="AB159" i="58"/>
  <c r="AC159" i="58"/>
  <c r="AD159" i="58"/>
  <c r="AE159" i="58"/>
  <c r="AF159" i="58"/>
  <c r="AG159" i="58"/>
  <c r="AH159" i="58"/>
  <c r="AI159" i="58"/>
  <c r="AJ159" i="58"/>
  <c r="AK159" i="58"/>
  <c r="AL159" i="58"/>
  <c r="I156" i="58"/>
  <c r="I161" i="58" s="1"/>
  <c r="J156" i="58"/>
  <c r="J161" i="58" s="1"/>
  <c r="K156" i="58"/>
  <c r="K161" i="58" s="1"/>
  <c r="L156" i="58"/>
  <c r="L161" i="58" s="1"/>
  <c r="M156" i="58"/>
  <c r="M161" i="58" s="1"/>
  <c r="N156" i="58"/>
  <c r="N161" i="58" s="1"/>
  <c r="O156" i="58"/>
  <c r="O161" i="58" s="1"/>
  <c r="P156" i="58"/>
  <c r="P161" i="58" s="1"/>
  <c r="Q156" i="58"/>
  <c r="R156" i="58"/>
  <c r="S156" i="58"/>
  <c r="T156" i="58"/>
  <c r="U156" i="58"/>
  <c r="V156" i="58"/>
  <c r="W156" i="58"/>
  <c r="X156" i="58"/>
  <c r="Y156" i="58"/>
  <c r="Z156" i="58"/>
  <c r="AA156" i="58"/>
  <c r="AB156" i="58"/>
  <c r="AC156" i="58"/>
  <c r="AD156" i="58"/>
  <c r="AE156" i="58"/>
  <c r="AE161" i="58" s="1"/>
  <c r="AF156" i="58"/>
  <c r="AF161" i="58" s="1"/>
  <c r="AG156" i="58"/>
  <c r="AG161" i="58" s="1"/>
  <c r="AH156" i="58"/>
  <c r="AH161" i="58" s="1"/>
  <c r="AI156" i="58"/>
  <c r="AI161" i="58" s="1"/>
  <c r="AJ156" i="58"/>
  <c r="AJ161" i="58" s="1"/>
  <c r="AK156" i="58"/>
  <c r="AK161" i="58" s="1"/>
  <c r="AL156" i="58"/>
  <c r="AL161" i="58" s="1"/>
  <c r="I150" i="58"/>
  <c r="J150" i="58"/>
  <c r="K150" i="58"/>
  <c r="L150" i="58"/>
  <c r="M150" i="58"/>
  <c r="N150" i="58"/>
  <c r="O150" i="58"/>
  <c r="P150" i="58"/>
  <c r="Q150" i="58"/>
  <c r="R150" i="58"/>
  <c r="S150" i="58"/>
  <c r="T150" i="58"/>
  <c r="U150" i="58"/>
  <c r="V150" i="58"/>
  <c r="W150" i="58"/>
  <c r="X150" i="58"/>
  <c r="Y150" i="58"/>
  <c r="Z150" i="58"/>
  <c r="Z165" i="58" s="1"/>
  <c r="AA150" i="58"/>
  <c r="AA165" i="58" s="1"/>
  <c r="AB150" i="58"/>
  <c r="AB165" i="58" s="1"/>
  <c r="AC150" i="58"/>
  <c r="AC165" i="58" s="1"/>
  <c r="AD150" i="58"/>
  <c r="AD165" i="58" s="1"/>
  <c r="AE150" i="58"/>
  <c r="AF150" i="58"/>
  <c r="AG150" i="58"/>
  <c r="AH150" i="58"/>
  <c r="AI150" i="58"/>
  <c r="AJ150" i="58"/>
  <c r="AK150" i="58"/>
  <c r="AL150" i="58"/>
  <c r="H159" i="58"/>
  <c r="H156" i="58"/>
  <c r="H161" i="58" s="1"/>
  <c r="H150" i="58"/>
  <c r="I147" i="58"/>
  <c r="J147" i="58"/>
  <c r="K147" i="58"/>
  <c r="L147" i="58"/>
  <c r="M147" i="58"/>
  <c r="N147" i="58"/>
  <c r="O147" i="58"/>
  <c r="O152" i="58" s="1"/>
  <c r="P147" i="58"/>
  <c r="P165" i="58" s="1"/>
  <c r="Q147" i="58"/>
  <c r="Q152" i="58" s="1"/>
  <c r="R147" i="58"/>
  <c r="R165" i="58" s="1"/>
  <c r="S147" i="58"/>
  <c r="S152" i="58" s="1"/>
  <c r="T147" i="58"/>
  <c r="U147" i="58"/>
  <c r="V147" i="58"/>
  <c r="W147" i="58"/>
  <c r="X147" i="58"/>
  <c r="Y147" i="58"/>
  <c r="Z147" i="58"/>
  <c r="AA147" i="58"/>
  <c r="AB147" i="58"/>
  <c r="AC147" i="58"/>
  <c r="AD147" i="58"/>
  <c r="AE147" i="58"/>
  <c r="AF147" i="58"/>
  <c r="AG147" i="58"/>
  <c r="AH147" i="58"/>
  <c r="AI147" i="58"/>
  <c r="AJ147" i="58"/>
  <c r="AK147" i="58"/>
  <c r="AK165" i="58" s="1"/>
  <c r="AL147" i="58"/>
  <c r="AL165" i="58" s="1"/>
  <c r="H147" i="58"/>
  <c r="H165" i="58" s="1"/>
  <c r="H167" i="58"/>
  <c r="I167" i="58"/>
  <c r="J167" i="58"/>
  <c r="K167" i="58"/>
  <c r="L167" i="58"/>
  <c r="M167" i="58"/>
  <c r="N167" i="58"/>
  <c r="O167" i="58"/>
  <c r="P167" i="58"/>
  <c r="Q167" i="58"/>
  <c r="R167" i="58"/>
  <c r="S167" i="58"/>
  <c r="T167" i="58"/>
  <c r="U167" i="58"/>
  <c r="V167" i="58"/>
  <c r="W167" i="58"/>
  <c r="X167" i="58"/>
  <c r="Y167" i="58"/>
  <c r="Z167" i="58"/>
  <c r="AA167" i="58"/>
  <c r="AB167" i="58"/>
  <c r="AC167" i="58"/>
  <c r="AD167" i="58"/>
  <c r="AE167" i="58"/>
  <c r="AF167" i="58"/>
  <c r="AG167" i="58"/>
  <c r="AH167" i="58"/>
  <c r="AI167" i="58"/>
  <c r="AJ167" i="58"/>
  <c r="AK167" i="58"/>
  <c r="AL167" i="58"/>
  <c r="F161" i="58"/>
  <c r="F159" i="58"/>
  <c r="F156" i="58"/>
  <c r="F152" i="58"/>
  <c r="F150" i="58"/>
  <c r="F147" i="58"/>
  <c r="F144" i="58"/>
  <c r="AJ165" i="58" l="1"/>
  <c r="N165" i="58"/>
  <c r="Y165" i="58"/>
  <c r="AI165" i="58"/>
  <c r="M165" i="58"/>
  <c r="AH152" i="58"/>
  <c r="L165" i="58"/>
  <c r="W152" i="58"/>
  <c r="W166" i="58" s="1"/>
  <c r="K152" i="58"/>
  <c r="AA161" i="58"/>
  <c r="F142" i="58"/>
  <c r="AD161" i="58"/>
  <c r="J165" i="58"/>
  <c r="U152" i="58"/>
  <c r="AE152" i="58"/>
  <c r="AE166" i="58" s="1"/>
  <c r="X152" i="58"/>
  <c r="X166" i="58" s="1"/>
  <c r="AG152" i="58"/>
  <c r="V152" i="58"/>
  <c r="AF152" i="58"/>
  <c r="AF166" i="58" s="1"/>
  <c r="AC161" i="58"/>
  <c r="AB161" i="58"/>
  <c r="R152" i="58"/>
  <c r="AF165" i="58"/>
  <c r="K165" i="58"/>
  <c r="J152" i="58"/>
  <c r="J166" i="58" s="1"/>
  <c r="AH165" i="58"/>
  <c r="AG165" i="58"/>
  <c r="T152" i="58"/>
  <c r="AE165" i="58"/>
  <c r="I152" i="58"/>
  <c r="Q161" i="58"/>
  <c r="Q166" i="58" s="1"/>
  <c r="Y161" i="58"/>
  <c r="I165" i="58"/>
  <c r="U165" i="58"/>
  <c r="T165" i="58"/>
  <c r="AJ152" i="58"/>
  <c r="AJ166" i="58" s="1"/>
  <c r="V161" i="58"/>
  <c r="Q165" i="58"/>
  <c r="T161" i="58"/>
  <c r="T166" i="58" s="1"/>
  <c r="S161" i="58"/>
  <c r="S166" i="58" s="1"/>
  <c r="H152" i="58"/>
  <c r="H166" i="58" s="1"/>
  <c r="X165" i="58"/>
  <c r="W165" i="58"/>
  <c r="V165" i="58"/>
  <c r="AL152" i="58"/>
  <c r="AL166" i="58" s="1"/>
  <c r="P152" i="58"/>
  <c r="P166" i="58" s="1"/>
  <c r="S165" i="58"/>
  <c r="U161" i="58"/>
  <c r="L152" i="58"/>
  <c r="L166" i="58" s="1"/>
  <c r="O165" i="58"/>
  <c r="R161" i="58"/>
  <c r="Z161" i="58"/>
  <c r="O166" i="58"/>
  <c r="AH166" i="58"/>
  <c r="I166" i="58"/>
  <c r="K166" i="58"/>
  <c r="AC152" i="58"/>
  <c r="Y152" i="58"/>
  <c r="Y166" i="58" s="1"/>
  <c r="N152" i="58"/>
  <c r="N166" i="58" s="1"/>
  <c r="M152" i="58"/>
  <c r="M166" i="58" s="1"/>
  <c r="AB152" i="58"/>
  <c r="AA152" i="58"/>
  <c r="AA166" i="58" s="1"/>
  <c r="AG166" i="58"/>
  <c r="AC166" i="58"/>
  <c r="V166" i="58"/>
  <c r="AD152" i="58"/>
  <c r="Z152" i="58"/>
  <c r="AK152" i="58"/>
  <c r="AK166" i="58" s="1"/>
  <c r="AI152" i="58"/>
  <c r="AI166" i="58" s="1"/>
  <c r="AB166" i="58" l="1"/>
  <c r="U166" i="58"/>
  <c r="AD166" i="58"/>
  <c r="R166" i="58"/>
  <c r="Z166" i="58"/>
  <c r="D142" i="58"/>
  <c r="E142" i="58" l="1"/>
  <c r="F231" i="58" l="1"/>
  <c r="F202" i="58"/>
  <c r="F173" i="58"/>
  <c r="F115" i="58"/>
  <c r="F86" i="58"/>
  <c r="F57" i="58"/>
  <c r="F29" i="58"/>
  <c r="I19" i="91" l="1"/>
  <c r="F19" i="91" s="1" a="1"/>
  <c r="F19" i="91" s="1"/>
  <c r="J19" i="91"/>
  <c r="K19" i="91"/>
  <c r="L19" i="91"/>
  <c r="M19" i="91"/>
  <c r="N19" i="91"/>
  <c r="O19" i="91"/>
  <c r="P19" i="91"/>
  <c r="Q19" i="91"/>
  <c r="R19" i="91"/>
  <c r="S19" i="91"/>
  <c r="T19" i="91"/>
  <c r="U19" i="91"/>
  <c r="V19" i="91"/>
  <c r="W19" i="91"/>
  <c r="X19" i="91"/>
  <c r="Y19" i="91"/>
  <c r="Z19" i="91"/>
  <c r="AA19" i="91"/>
  <c r="AB19" i="91"/>
  <c r="AC19" i="91"/>
  <c r="AD19" i="91"/>
  <c r="AE19" i="91"/>
  <c r="AF19" i="91"/>
  <c r="AG19" i="91"/>
  <c r="AH19" i="91"/>
  <c r="AI19" i="91"/>
  <c r="H19" i="91"/>
  <c r="I117" i="91"/>
  <c r="J117" i="91"/>
  <c r="K117" i="91"/>
  <c r="L117" i="91"/>
  <c r="M117" i="91"/>
  <c r="N117" i="91"/>
  <c r="O117" i="91"/>
  <c r="P117" i="91"/>
  <c r="Q117" i="91"/>
  <c r="R117" i="91"/>
  <c r="S117" i="91"/>
  <c r="T117" i="91"/>
  <c r="U117" i="91"/>
  <c r="V117" i="91"/>
  <c r="W117" i="91"/>
  <c r="X117" i="91"/>
  <c r="Y117" i="91"/>
  <c r="Z117" i="91"/>
  <c r="AA117" i="91"/>
  <c r="AB117" i="91"/>
  <c r="AC117" i="91"/>
  <c r="AD117" i="91"/>
  <c r="AE117" i="91"/>
  <c r="AF117" i="91"/>
  <c r="AG117" i="91"/>
  <c r="AH117" i="91"/>
  <c r="AI117" i="91"/>
  <c r="H117" i="91"/>
  <c r="I97" i="91"/>
  <c r="J97" i="91"/>
  <c r="K97" i="91"/>
  <c r="L97" i="91"/>
  <c r="M97" i="91"/>
  <c r="N97" i="91"/>
  <c r="O97" i="91"/>
  <c r="P97" i="91"/>
  <c r="Q97" i="91"/>
  <c r="R97" i="91"/>
  <c r="S97" i="91"/>
  <c r="T97" i="91"/>
  <c r="U97" i="91"/>
  <c r="V97" i="91"/>
  <c r="W97" i="91"/>
  <c r="X97" i="91"/>
  <c r="Y97" i="91"/>
  <c r="Z97" i="91"/>
  <c r="AA97" i="91"/>
  <c r="AB97" i="91"/>
  <c r="AC97" i="91"/>
  <c r="AD97" i="91"/>
  <c r="AE97" i="91"/>
  <c r="AF97" i="91"/>
  <c r="AG97" i="91"/>
  <c r="AH97" i="91"/>
  <c r="AI97" i="91"/>
  <c r="H97" i="91"/>
  <c r="I77" i="91"/>
  <c r="J77" i="91"/>
  <c r="K77" i="91"/>
  <c r="L77" i="91"/>
  <c r="M77" i="91"/>
  <c r="N77" i="91"/>
  <c r="O77" i="91"/>
  <c r="P77" i="91"/>
  <c r="Q77" i="91"/>
  <c r="R77" i="91"/>
  <c r="S77" i="91"/>
  <c r="T77" i="91"/>
  <c r="U77" i="91"/>
  <c r="V77" i="91"/>
  <c r="W77" i="91"/>
  <c r="X77" i="91"/>
  <c r="Y77" i="91"/>
  <c r="Z77" i="91"/>
  <c r="AA77" i="91"/>
  <c r="AB77" i="91"/>
  <c r="AC77" i="91"/>
  <c r="AD77" i="91"/>
  <c r="AE77" i="91"/>
  <c r="AF77" i="91"/>
  <c r="AG77" i="91"/>
  <c r="AH77" i="91"/>
  <c r="AI77" i="91"/>
  <c r="H77" i="91"/>
  <c r="I57" i="91"/>
  <c r="J57" i="91"/>
  <c r="K57" i="91"/>
  <c r="L57" i="91"/>
  <c r="M57" i="91"/>
  <c r="N57" i="91"/>
  <c r="O57" i="91"/>
  <c r="P57" i="91"/>
  <c r="Q57" i="91"/>
  <c r="R57" i="91"/>
  <c r="S57" i="91"/>
  <c r="T57" i="91"/>
  <c r="U57" i="91"/>
  <c r="V57" i="91"/>
  <c r="W57" i="91"/>
  <c r="X57" i="91"/>
  <c r="Y57" i="91"/>
  <c r="Z57" i="91"/>
  <c r="AA57" i="91"/>
  <c r="AB57" i="91"/>
  <c r="AC57" i="91"/>
  <c r="AD57" i="91"/>
  <c r="AE57" i="91"/>
  <c r="AF57" i="91"/>
  <c r="AG57" i="91"/>
  <c r="AH57" i="91"/>
  <c r="AI57" i="91"/>
  <c r="H57" i="91"/>
  <c r="I95" i="91"/>
  <c r="J95" i="91"/>
  <c r="K95" i="91"/>
  <c r="L95" i="91"/>
  <c r="M95" i="91"/>
  <c r="N95" i="91"/>
  <c r="O95" i="91"/>
  <c r="P95" i="91"/>
  <c r="Q95" i="91"/>
  <c r="R95" i="91"/>
  <c r="S95" i="91"/>
  <c r="T95" i="91"/>
  <c r="U95" i="91"/>
  <c r="V95" i="91"/>
  <c r="W95" i="91"/>
  <c r="X95" i="91"/>
  <c r="Y95" i="91"/>
  <c r="Z95" i="91"/>
  <c r="AA95" i="91"/>
  <c r="AB95" i="91"/>
  <c r="AC95" i="91"/>
  <c r="AD95" i="91"/>
  <c r="AE95" i="91"/>
  <c r="AF95" i="91"/>
  <c r="AG95" i="91"/>
  <c r="AH95" i="91"/>
  <c r="AI95" i="91"/>
  <c r="H95" i="91"/>
  <c r="H7" i="91"/>
  <c r="I7" i="91"/>
  <c r="J7" i="91"/>
  <c r="K7" i="91"/>
  <c r="L7" i="91"/>
  <c r="M7" i="91"/>
  <c r="N7" i="91"/>
  <c r="O7" i="91"/>
  <c r="P7" i="91"/>
  <c r="Q7" i="91"/>
  <c r="R7" i="91"/>
  <c r="S7" i="91"/>
  <c r="T7" i="91"/>
  <c r="U7" i="91"/>
  <c r="V7" i="91"/>
  <c r="W7" i="91"/>
  <c r="X7" i="91"/>
  <c r="Y7" i="91"/>
  <c r="Z7" i="91"/>
  <c r="AA7" i="91"/>
  <c r="AB7" i="91"/>
  <c r="AC7" i="91"/>
  <c r="AD7" i="91"/>
  <c r="AE7" i="91"/>
  <c r="AF7" i="91"/>
  <c r="AG7" i="91"/>
  <c r="AH7" i="91"/>
  <c r="AI7" i="91"/>
  <c r="H8" i="91"/>
  <c r="I8" i="91"/>
  <c r="J8" i="91"/>
  <c r="K8" i="91"/>
  <c r="L8" i="91"/>
  <c r="M8" i="91"/>
  <c r="N8" i="91"/>
  <c r="O8" i="91"/>
  <c r="P8" i="91"/>
  <c r="Q8" i="91"/>
  <c r="R8" i="91"/>
  <c r="S8" i="91"/>
  <c r="T8" i="91"/>
  <c r="U8" i="91"/>
  <c r="V8" i="91"/>
  <c r="W8" i="91"/>
  <c r="X8" i="91"/>
  <c r="Y8" i="91"/>
  <c r="Z8" i="91"/>
  <c r="AA8" i="91"/>
  <c r="AB8" i="91"/>
  <c r="AC8" i="91"/>
  <c r="AD8" i="91"/>
  <c r="AE8" i="91"/>
  <c r="AF8" i="91"/>
  <c r="AG8" i="91"/>
  <c r="AH8" i="91"/>
  <c r="AI8" i="91"/>
  <c r="H26" i="91"/>
  <c r="H29" i="91" s="1"/>
  <c r="H28" i="91" s="1"/>
  <c r="I26" i="91"/>
  <c r="AP497" i="30"/>
  <c r="AO497" i="30"/>
  <c r="AN497" i="30"/>
  <c r="AM497" i="30"/>
  <c r="AL497" i="30"/>
  <c r="AK497" i="30"/>
  <c r="AJ497" i="30"/>
  <c r="AI497" i="30"/>
  <c r="AH497" i="30"/>
  <c r="AG497" i="30"/>
  <c r="AF497" i="30"/>
  <c r="AE497" i="30"/>
  <c r="AD497" i="30"/>
  <c r="AC497" i="30"/>
  <c r="AB497" i="30"/>
  <c r="AA497" i="30"/>
  <c r="Z497" i="30"/>
  <c r="Y497" i="30"/>
  <c r="X497" i="30"/>
  <c r="W497" i="30"/>
  <c r="V497" i="30"/>
  <c r="U497" i="30"/>
  <c r="T497" i="30"/>
  <c r="S497" i="30"/>
  <c r="R497" i="30"/>
  <c r="Q497" i="30"/>
  <c r="P497" i="30"/>
  <c r="O497" i="30"/>
  <c r="N497" i="30"/>
  <c r="M497" i="30"/>
  <c r="H37" i="91" l="1"/>
  <c r="S118" i="91"/>
  <c r="O38" i="91"/>
  <c r="R118" i="91"/>
  <c r="N38" i="91"/>
  <c r="Q118" i="91"/>
  <c r="R58" i="91"/>
  <c r="AD98" i="91"/>
  <c r="K38" i="91"/>
  <c r="J98" i="91"/>
  <c r="AI78" i="91"/>
  <c r="AH78" i="91"/>
  <c r="AG38" i="91"/>
  <c r="I118" i="91"/>
  <c r="H38" i="91"/>
  <c r="W78" i="91"/>
  <c r="V58" i="91"/>
  <c r="U58" i="91"/>
  <c r="T58" i="91"/>
  <c r="M78" i="91"/>
  <c r="L78" i="91"/>
  <c r="S58" i="91"/>
  <c r="AC78" i="91"/>
  <c r="L38" i="91"/>
  <c r="R78" i="91"/>
  <c r="M38" i="91"/>
  <c r="AF58" i="91"/>
  <c r="P98" i="91"/>
  <c r="AI118" i="91"/>
  <c r="AG118" i="91"/>
  <c r="J58" i="91"/>
  <c r="AE58" i="91"/>
  <c r="I58" i="91"/>
  <c r="O98" i="91"/>
  <c r="AD78" i="91"/>
  <c r="H98" i="91"/>
  <c r="N98" i="91"/>
  <c r="I98" i="91"/>
  <c r="AE78" i="91"/>
  <c r="O118" i="91"/>
  <c r="X58" i="91"/>
  <c r="AI38" i="91"/>
  <c r="AH98" i="91"/>
  <c r="W118" i="91"/>
  <c r="AH38" i="91"/>
  <c r="AG98" i="91"/>
  <c r="N118" i="91"/>
  <c r="AF78" i="91"/>
  <c r="I38" i="91"/>
  <c r="AC58" i="91"/>
  <c r="AB98" i="91"/>
  <c r="AA98" i="91"/>
  <c r="Z38" i="91"/>
  <c r="V98" i="91"/>
  <c r="AF98" i="91"/>
  <c r="M118" i="91"/>
  <c r="L118" i="91"/>
  <c r="P38" i="91"/>
  <c r="J78" i="91"/>
  <c r="H58" i="91"/>
  <c r="AI98" i="91"/>
  <c r="J118" i="91"/>
  <c r="H118" i="91"/>
  <c r="AH118" i="91"/>
  <c r="AF118" i="91"/>
  <c r="AD118" i="91"/>
  <c r="P118" i="91"/>
  <c r="P58" i="91"/>
  <c r="U118" i="91"/>
  <c r="AE98" i="91"/>
  <c r="AE38" i="91"/>
  <c r="AI58" i="91"/>
  <c r="M58" i="91"/>
  <c r="S38" i="91"/>
  <c r="AD38" i="91"/>
  <c r="AC98" i="91"/>
  <c r="I78" i="91"/>
  <c r="W58" i="91"/>
  <c r="O58" i="91"/>
  <c r="AF38" i="91"/>
  <c r="T118" i="91"/>
  <c r="AH58" i="91"/>
  <c r="L58" i="91"/>
  <c r="R38" i="91"/>
  <c r="AC38" i="91"/>
  <c r="M98" i="91"/>
  <c r="J38" i="91"/>
  <c r="AE118" i="91"/>
  <c r="AC118" i="91"/>
  <c r="Y58" i="91"/>
  <c r="N58" i="91"/>
  <c r="AG78" i="91"/>
  <c r="Q58" i="91"/>
  <c r="Q38" i="91"/>
  <c r="L98" i="91"/>
  <c r="AA78" i="91"/>
  <c r="Y78" i="91"/>
  <c r="Y98" i="91"/>
  <c r="AB38" i="91"/>
  <c r="AA38" i="91"/>
  <c r="Q78" i="91"/>
  <c r="AB118" i="91"/>
  <c r="Y38" i="91"/>
  <c r="AA118" i="91"/>
  <c r="AD58" i="91"/>
  <c r="Z118" i="91"/>
  <c r="W38" i="91"/>
  <c r="S98" i="91"/>
  <c r="Y118" i="91"/>
  <c r="V38" i="91"/>
  <c r="AB58" i="91"/>
  <c r="R98" i="91"/>
  <c r="X118" i="91"/>
  <c r="AB78" i="91"/>
  <c r="U78" i="91"/>
  <c r="T78" i="91"/>
  <c r="X98" i="91"/>
  <c r="W98" i="91"/>
  <c r="P78" i="91"/>
  <c r="O78" i="91"/>
  <c r="U38" i="91"/>
  <c r="S78" i="91"/>
  <c r="H78" i="91"/>
  <c r="AA58" i="91"/>
  <c r="T38" i="91"/>
  <c r="Z58" i="91"/>
  <c r="V118" i="91"/>
  <c r="Z78" i="91"/>
  <c r="X78" i="91"/>
  <c r="V78" i="91"/>
  <c r="AG58" i="91"/>
  <c r="U98" i="91"/>
  <c r="N78" i="91"/>
  <c r="Q98" i="91"/>
  <c r="Z98" i="91"/>
  <c r="X38" i="91"/>
  <c r="T98" i="91"/>
  <c r="I29" i="91"/>
  <c r="I37" i="91" s="1"/>
  <c r="AI66" i="91"/>
  <c r="AH66" i="91"/>
  <c r="AG66" i="91"/>
  <c r="AF66" i="91"/>
  <c r="AE66" i="91"/>
  <c r="AD66" i="91"/>
  <c r="AC66" i="91"/>
  <c r="AB66" i="91"/>
  <c r="AA66" i="91"/>
  <c r="Z66" i="91"/>
  <c r="Y66" i="91"/>
  <c r="X66" i="91"/>
  <c r="W66" i="91"/>
  <c r="V66" i="91"/>
  <c r="U66" i="91"/>
  <c r="T66" i="91"/>
  <c r="S66" i="91"/>
  <c r="R66" i="91"/>
  <c r="Q66" i="91"/>
  <c r="P66" i="91"/>
  <c r="O66" i="91"/>
  <c r="N66" i="91"/>
  <c r="M66" i="91"/>
  <c r="L66" i="91"/>
  <c r="K66" i="91"/>
  <c r="J66" i="91"/>
  <c r="I66" i="91"/>
  <c r="H66" i="91"/>
  <c r="AI72" i="91"/>
  <c r="AH72" i="91"/>
  <c r="AG72" i="91"/>
  <c r="AF72" i="91"/>
  <c r="AE72" i="91"/>
  <c r="AD72" i="91"/>
  <c r="AC72" i="91"/>
  <c r="AB72" i="91"/>
  <c r="AA72" i="91"/>
  <c r="Z72" i="91"/>
  <c r="Y72" i="91"/>
  <c r="X72" i="91"/>
  <c r="W72" i="91"/>
  <c r="V72" i="91"/>
  <c r="U72" i="91"/>
  <c r="T72" i="91"/>
  <c r="S72" i="91"/>
  <c r="R72" i="91"/>
  <c r="Q72" i="91"/>
  <c r="P72" i="91"/>
  <c r="O72" i="91"/>
  <c r="N72" i="91"/>
  <c r="M72" i="91"/>
  <c r="L72" i="91"/>
  <c r="J72" i="91"/>
  <c r="I72" i="91"/>
  <c r="H72" i="91"/>
  <c r="AI75" i="91"/>
  <c r="AH75" i="91"/>
  <c r="AG75" i="91"/>
  <c r="AF75" i="91"/>
  <c r="AE75" i="91"/>
  <c r="AD75" i="91"/>
  <c r="AC75" i="91"/>
  <c r="AB75" i="91"/>
  <c r="AA75" i="91"/>
  <c r="Z75" i="91"/>
  <c r="Y75" i="91"/>
  <c r="X75" i="91"/>
  <c r="W75" i="91"/>
  <c r="V75" i="91"/>
  <c r="U75" i="91"/>
  <c r="T75" i="91"/>
  <c r="S75" i="91"/>
  <c r="R75" i="91"/>
  <c r="Q75" i="91"/>
  <c r="P75" i="91"/>
  <c r="O75" i="91"/>
  <c r="N75" i="91"/>
  <c r="M75" i="91"/>
  <c r="L75" i="91"/>
  <c r="K75" i="91"/>
  <c r="J75" i="91"/>
  <c r="I75" i="91"/>
  <c r="H75" i="91"/>
  <c r="AI115" i="91"/>
  <c r="AH115" i="91"/>
  <c r="AG115" i="91"/>
  <c r="AF115" i="91"/>
  <c r="AE115" i="91"/>
  <c r="AD115" i="91"/>
  <c r="AC115" i="91"/>
  <c r="AB115" i="91"/>
  <c r="AA115" i="91"/>
  <c r="Z115" i="91"/>
  <c r="Y115" i="91"/>
  <c r="X115" i="91"/>
  <c r="W115" i="91"/>
  <c r="V115" i="91"/>
  <c r="U115" i="91"/>
  <c r="T115" i="91"/>
  <c r="S115" i="91"/>
  <c r="R115" i="91"/>
  <c r="Q115" i="91"/>
  <c r="P115" i="91"/>
  <c r="O115" i="91"/>
  <c r="N115" i="91"/>
  <c r="M115" i="91"/>
  <c r="L115" i="91"/>
  <c r="K115" i="91"/>
  <c r="J115" i="91"/>
  <c r="I115" i="91"/>
  <c r="H115" i="91"/>
  <c r="AI112" i="91"/>
  <c r="AH112" i="91"/>
  <c r="AG112" i="91"/>
  <c r="AF112" i="91"/>
  <c r="AE112" i="91"/>
  <c r="AD112" i="91"/>
  <c r="AC112" i="91"/>
  <c r="AB112" i="91"/>
  <c r="AA112" i="91"/>
  <c r="Z112" i="91"/>
  <c r="Y112" i="91"/>
  <c r="X112" i="91"/>
  <c r="W112" i="91"/>
  <c r="V112" i="91"/>
  <c r="U112" i="91"/>
  <c r="T112" i="91"/>
  <c r="S112" i="91"/>
  <c r="R112" i="91"/>
  <c r="Q112" i="91"/>
  <c r="P112" i="91"/>
  <c r="O112" i="91"/>
  <c r="N112" i="91"/>
  <c r="M112" i="91"/>
  <c r="L112" i="91"/>
  <c r="J112" i="91"/>
  <c r="I112" i="91"/>
  <c r="H112" i="91"/>
  <c r="AI106" i="91"/>
  <c r="AH106" i="91"/>
  <c r="AG106" i="91"/>
  <c r="AF106" i="91"/>
  <c r="AE106" i="91"/>
  <c r="AD106" i="91"/>
  <c r="AC106" i="91"/>
  <c r="AB106" i="91"/>
  <c r="AA106" i="91"/>
  <c r="Z106" i="91"/>
  <c r="Y106" i="91"/>
  <c r="X106" i="91"/>
  <c r="W106" i="91"/>
  <c r="V106" i="91"/>
  <c r="U106" i="91"/>
  <c r="T106" i="91"/>
  <c r="S106" i="91"/>
  <c r="R106" i="91"/>
  <c r="Q106" i="91"/>
  <c r="P106" i="91"/>
  <c r="O106" i="91"/>
  <c r="N106" i="91"/>
  <c r="M106" i="91"/>
  <c r="L106" i="91"/>
  <c r="K106" i="91"/>
  <c r="J106" i="91"/>
  <c r="I106" i="91"/>
  <c r="H106" i="91"/>
  <c r="AI92" i="91"/>
  <c r="AH92" i="91"/>
  <c r="AG92" i="91"/>
  <c r="AF92" i="91"/>
  <c r="AE92" i="91"/>
  <c r="AD92" i="91"/>
  <c r="AC92" i="91"/>
  <c r="AB92" i="91"/>
  <c r="AA92" i="91"/>
  <c r="Z92" i="91"/>
  <c r="Y92" i="91"/>
  <c r="X92" i="91"/>
  <c r="W92" i="91"/>
  <c r="V92" i="91"/>
  <c r="U92" i="91"/>
  <c r="T92" i="91"/>
  <c r="S92" i="91"/>
  <c r="R92" i="91"/>
  <c r="Q92" i="91"/>
  <c r="P92" i="91"/>
  <c r="O92" i="91"/>
  <c r="N92" i="91"/>
  <c r="M92" i="91"/>
  <c r="L92" i="91"/>
  <c r="J92" i="91"/>
  <c r="I92" i="91"/>
  <c r="H92" i="91"/>
  <c r="AI86" i="91"/>
  <c r="AH86" i="91"/>
  <c r="AG86" i="91"/>
  <c r="AF86" i="91"/>
  <c r="AE86" i="91"/>
  <c r="AD86" i="91"/>
  <c r="AC86" i="91"/>
  <c r="AB86" i="91"/>
  <c r="AA86" i="91"/>
  <c r="Z86" i="91"/>
  <c r="Y86" i="91"/>
  <c r="X86" i="91"/>
  <c r="W86" i="91"/>
  <c r="V86" i="91"/>
  <c r="U86" i="91"/>
  <c r="T86" i="91"/>
  <c r="S86" i="91"/>
  <c r="R86" i="91"/>
  <c r="Q86" i="91"/>
  <c r="P86" i="91"/>
  <c r="O86" i="91"/>
  <c r="N86" i="91"/>
  <c r="M86" i="91"/>
  <c r="L86" i="91"/>
  <c r="K86" i="91"/>
  <c r="J86" i="91"/>
  <c r="I86" i="91"/>
  <c r="H86" i="91"/>
  <c r="AI52" i="91"/>
  <c r="AH52" i="91"/>
  <c r="AG52" i="91"/>
  <c r="AF52" i="91"/>
  <c r="AE52" i="91"/>
  <c r="AD52" i="91"/>
  <c r="AC52" i="91"/>
  <c r="AB52" i="91"/>
  <c r="AA52" i="91"/>
  <c r="Z52" i="91"/>
  <c r="Y52" i="91"/>
  <c r="X52" i="91"/>
  <c r="W52" i="91"/>
  <c r="V52" i="91"/>
  <c r="U52" i="91"/>
  <c r="T52" i="91"/>
  <c r="S52" i="91"/>
  <c r="R52" i="91"/>
  <c r="Q52" i="91"/>
  <c r="P52" i="91"/>
  <c r="O52" i="91"/>
  <c r="N52" i="91"/>
  <c r="M52" i="91"/>
  <c r="L52" i="91"/>
  <c r="J52" i="91"/>
  <c r="I52" i="91"/>
  <c r="H52" i="91"/>
  <c r="AI46" i="91"/>
  <c r="AH46" i="91"/>
  <c r="AG46" i="91"/>
  <c r="AF46" i="91"/>
  <c r="AE46" i="91"/>
  <c r="AD46" i="91"/>
  <c r="AC46" i="91"/>
  <c r="AB46" i="91"/>
  <c r="AA46" i="91"/>
  <c r="Z46" i="91"/>
  <c r="Y46" i="91"/>
  <c r="X46" i="91"/>
  <c r="W46" i="91"/>
  <c r="V46" i="91"/>
  <c r="U46" i="91"/>
  <c r="T46" i="91"/>
  <c r="S46" i="91"/>
  <c r="R46" i="91"/>
  <c r="Q46" i="91"/>
  <c r="P46" i="91"/>
  <c r="O46" i="91"/>
  <c r="N46" i="91"/>
  <c r="M46" i="91"/>
  <c r="L46" i="91"/>
  <c r="K46" i="91"/>
  <c r="J46" i="91"/>
  <c r="I46" i="91"/>
  <c r="H46" i="91"/>
  <c r="AI26" i="91"/>
  <c r="AH26" i="91"/>
  <c r="AG26" i="91"/>
  <c r="AF26" i="91"/>
  <c r="AE26" i="91"/>
  <c r="AD26" i="91"/>
  <c r="AC26" i="91"/>
  <c r="AB26" i="91"/>
  <c r="AA26" i="91"/>
  <c r="Z26" i="91"/>
  <c r="Y26" i="91"/>
  <c r="X26" i="91"/>
  <c r="W26" i="91"/>
  <c r="V26" i="91"/>
  <c r="U26" i="91"/>
  <c r="T26" i="91"/>
  <c r="S26" i="91"/>
  <c r="R26" i="91"/>
  <c r="Q26" i="91"/>
  <c r="P26" i="91"/>
  <c r="O26" i="91"/>
  <c r="N26" i="91"/>
  <c r="M26" i="91"/>
  <c r="L26" i="91"/>
  <c r="K26" i="91"/>
  <c r="J26" i="91"/>
  <c r="AI35" i="91"/>
  <c r="AH35" i="91"/>
  <c r="AG35" i="91"/>
  <c r="AF35" i="91"/>
  <c r="AE35" i="91"/>
  <c r="AD35" i="91"/>
  <c r="AC35" i="91"/>
  <c r="AB35" i="91"/>
  <c r="AA35" i="91"/>
  <c r="Z35" i="91"/>
  <c r="Y35" i="91"/>
  <c r="X35" i="91"/>
  <c r="W35" i="91"/>
  <c r="V35" i="91"/>
  <c r="U35" i="91"/>
  <c r="T35" i="91"/>
  <c r="S35" i="91"/>
  <c r="R35" i="91"/>
  <c r="Q35" i="91"/>
  <c r="P35" i="91"/>
  <c r="O35" i="91"/>
  <c r="N35" i="91"/>
  <c r="M35" i="91"/>
  <c r="L35" i="91"/>
  <c r="K35" i="91"/>
  <c r="J35" i="91"/>
  <c r="I35" i="91"/>
  <c r="H35" i="91"/>
  <c r="AI32" i="91"/>
  <c r="AH32" i="91"/>
  <c r="AG32" i="91"/>
  <c r="AF32" i="91"/>
  <c r="AE32" i="91"/>
  <c r="AD32" i="91"/>
  <c r="AC32" i="91"/>
  <c r="AB32" i="91"/>
  <c r="AA32" i="91"/>
  <c r="Z32" i="91"/>
  <c r="Y32" i="91"/>
  <c r="X32" i="91"/>
  <c r="W32" i="91"/>
  <c r="V32" i="91"/>
  <c r="U32" i="91"/>
  <c r="T32" i="91"/>
  <c r="S32" i="91"/>
  <c r="R32" i="91"/>
  <c r="Q32" i="91"/>
  <c r="P32" i="91"/>
  <c r="O32" i="91"/>
  <c r="N32" i="91"/>
  <c r="M32" i="91"/>
  <c r="L32" i="91"/>
  <c r="J32" i="91"/>
  <c r="I32" i="91"/>
  <c r="H32" i="91"/>
  <c r="H55" i="91"/>
  <c r="H49" i="91" l="1"/>
  <c r="I49" i="91" s="1"/>
  <c r="F22" i="91"/>
  <c r="J29" i="91"/>
  <c r="H109" i="91"/>
  <c r="I109" i="91" s="1"/>
  <c r="H89" i="91"/>
  <c r="I89" i="91" s="1"/>
  <c r="H69" i="91"/>
  <c r="I69" i="91" s="1"/>
  <c r="J69" i="91" s="1"/>
  <c r="N9" i="89"/>
  <c r="M9" i="89"/>
  <c r="I7" i="58"/>
  <c r="J7" i="58"/>
  <c r="K7" i="58"/>
  <c r="L7" i="58"/>
  <c r="M7" i="58"/>
  <c r="N7" i="58"/>
  <c r="O7" i="58"/>
  <c r="P7" i="58"/>
  <c r="Q7" i="58"/>
  <c r="R7" i="58"/>
  <c r="S7" i="58"/>
  <c r="T7" i="58"/>
  <c r="U7" i="58"/>
  <c r="V7" i="58"/>
  <c r="W7" i="58"/>
  <c r="X7" i="58"/>
  <c r="Y7" i="58"/>
  <c r="Z7" i="58"/>
  <c r="AA7" i="58"/>
  <c r="AB7" i="58"/>
  <c r="AC7" i="58"/>
  <c r="AD7" i="58"/>
  <c r="AE7" i="58"/>
  <c r="AF7" i="58"/>
  <c r="AG7" i="58"/>
  <c r="AH7" i="58"/>
  <c r="AI7" i="58"/>
  <c r="AJ7" i="58"/>
  <c r="AK7" i="58"/>
  <c r="AL7" i="58"/>
  <c r="H7" i="58"/>
  <c r="E1" i="92"/>
  <c r="F13" i="17"/>
  <c r="J4" i="91"/>
  <c r="K4" i="91" s="1"/>
  <c r="L4" i="91" s="1"/>
  <c r="L3" i="91" s="1"/>
  <c r="I3" i="91"/>
  <c r="H3" i="91"/>
  <c r="I2" i="91"/>
  <c r="H2" i="91"/>
  <c r="K29" i="91" l="1"/>
  <c r="K37" i="91" s="1"/>
  <c r="J37" i="91"/>
  <c r="J109" i="91"/>
  <c r="J89" i="91"/>
  <c r="H48" i="91"/>
  <c r="J49" i="91"/>
  <c r="K3" i="91"/>
  <c r="H68" i="91"/>
  <c r="H108" i="91"/>
  <c r="H88" i="91"/>
  <c r="K2" i="91"/>
  <c r="J2" i="91"/>
  <c r="L2" i="91"/>
  <c r="J3" i="91"/>
  <c r="K69" i="91"/>
  <c r="L29" i="91"/>
  <c r="L37" i="91" s="1"/>
  <c r="I48" i="91"/>
  <c r="I88" i="91"/>
  <c r="H13" i="91"/>
  <c r="H14" i="91" s="1"/>
  <c r="M4" i="91"/>
  <c r="I68" i="91"/>
  <c r="K89" i="91" l="1"/>
  <c r="K109" i="91"/>
  <c r="K49" i="91"/>
  <c r="H16" i="91"/>
  <c r="H17" i="91"/>
  <c r="L69" i="91"/>
  <c r="J108" i="91"/>
  <c r="I108" i="91"/>
  <c r="J48" i="91"/>
  <c r="M29" i="91"/>
  <c r="M37" i="91" s="1"/>
  <c r="I28" i="91"/>
  <c r="I13" i="91"/>
  <c r="I14" i="91" s="1"/>
  <c r="M3" i="91"/>
  <c r="N4" i="91"/>
  <c r="M2" i="91"/>
  <c r="J88" i="91"/>
  <c r="K108" i="91"/>
  <c r="J68" i="91"/>
  <c r="L89" i="91" l="1"/>
  <c r="L109" i="91"/>
  <c r="L49" i="91"/>
  <c r="M69" i="91"/>
  <c r="K48" i="91"/>
  <c r="K51" i="91" s="1"/>
  <c r="N29" i="91"/>
  <c r="N37" i="91" s="1"/>
  <c r="J28" i="91"/>
  <c r="J13" i="91"/>
  <c r="J14" i="91" s="1"/>
  <c r="I13" i="17"/>
  <c r="I17" i="91"/>
  <c r="I16" i="91"/>
  <c r="K111" i="91"/>
  <c r="O4" i="91"/>
  <c r="N3" i="91"/>
  <c r="N2" i="91"/>
  <c r="K88" i="91"/>
  <c r="M89" i="91" l="1"/>
  <c r="M109" i="91"/>
  <c r="L108" i="91"/>
  <c r="N109" i="91"/>
  <c r="M49" i="91"/>
  <c r="K112" i="91"/>
  <c r="K118" i="91"/>
  <c r="F102" i="91" s="1"/>
  <c r="K52" i="91"/>
  <c r="K58" i="91"/>
  <c r="F42" i="91" s="1"/>
  <c r="N69" i="91"/>
  <c r="L48" i="91"/>
  <c r="O29" i="91"/>
  <c r="O37" i="91" s="1"/>
  <c r="K28" i="91"/>
  <c r="K32" i="91" s="1"/>
  <c r="K13" i="91"/>
  <c r="K14" i="91" s="1"/>
  <c r="K68" i="91"/>
  <c r="K71" i="91" s="1"/>
  <c r="J13" i="17"/>
  <c r="J17" i="91"/>
  <c r="J16" i="91"/>
  <c r="M108" i="91"/>
  <c r="L68" i="91"/>
  <c r="O3" i="91"/>
  <c r="P4" i="91"/>
  <c r="O2" i="91"/>
  <c r="K91" i="91"/>
  <c r="L88" i="91"/>
  <c r="M48" i="91" l="1"/>
  <c r="N89" i="91"/>
  <c r="O109" i="91"/>
  <c r="O69" i="91"/>
  <c r="N49" i="91"/>
  <c r="K72" i="91"/>
  <c r="K78" i="91"/>
  <c r="F62" i="91" s="1"/>
  <c r="K92" i="91"/>
  <c r="K98" i="91"/>
  <c r="F82" i="91" s="1"/>
  <c r="P69" i="91"/>
  <c r="P29" i="91"/>
  <c r="P37" i="91" s="1"/>
  <c r="L28" i="91"/>
  <c r="L13" i="91"/>
  <c r="L14" i="91" s="1"/>
  <c r="K13" i="17"/>
  <c r="M28" i="91"/>
  <c r="M68" i="91"/>
  <c r="K16" i="91"/>
  <c r="K17" i="91"/>
  <c r="N108" i="91"/>
  <c r="Q4" i="91"/>
  <c r="P3" i="91"/>
  <c r="P2" i="91"/>
  <c r="N68" i="91"/>
  <c r="O89" i="91" l="1"/>
  <c r="O49" i="91"/>
  <c r="P109" i="91"/>
  <c r="O48" i="91"/>
  <c r="N48" i="91"/>
  <c r="P49" i="91"/>
  <c r="L16" i="91"/>
  <c r="L17" i="91"/>
  <c r="Q69" i="91"/>
  <c r="N88" i="91"/>
  <c r="M88" i="91"/>
  <c r="N13" i="91"/>
  <c r="M13" i="91"/>
  <c r="M14" i="91" s="1"/>
  <c r="N14" i="91" s="1"/>
  <c r="Q29" i="91"/>
  <c r="Q37" i="91" s="1"/>
  <c r="N28" i="91"/>
  <c r="L13" i="17"/>
  <c r="O108" i="91"/>
  <c r="O68" i="91"/>
  <c r="O88" i="91"/>
  <c r="R4" i="91"/>
  <c r="Q2" i="91"/>
  <c r="Q3" i="91"/>
  <c r="P89" i="91" l="1"/>
  <c r="Q89" i="91" s="1"/>
  <c r="Q109" i="91"/>
  <c r="R69" i="91"/>
  <c r="Q49" i="91"/>
  <c r="R29" i="91"/>
  <c r="R37" i="91" s="1"/>
  <c r="O13" i="91"/>
  <c r="O14" i="91" s="1"/>
  <c r="P48" i="91"/>
  <c r="M13" i="17"/>
  <c r="M16" i="91"/>
  <c r="M17" i="91"/>
  <c r="O28" i="91"/>
  <c r="P68" i="91"/>
  <c r="P108" i="91"/>
  <c r="R2" i="91"/>
  <c r="S4" i="91"/>
  <c r="R3" i="91"/>
  <c r="P88" i="91"/>
  <c r="Q68" i="91"/>
  <c r="Q48" i="91" l="1"/>
  <c r="R89" i="91"/>
  <c r="R109" i="91"/>
  <c r="R49" i="91"/>
  <c r="S69" i="91"/>
  <c r="S29" i="91"/>
  <c r="S37" i="91" s="1"/>
  <c r="P13" i="91"/>
  <c r="P14" i="91" s="1"/>
  <c r="N16" i="91"/>
  <c r="N17" i="91"/>
  <c r="N13" i="17"/>
  <c r="P28" i="91"/>
  <c r="Q88" i="91"/>
  <c r="R68" i="91"/>
  <c r="S3" i="91"/>
  <c r="S2" i="91"/>
  <c r="T4" i="91"/>
  <c r="S89" i="91" l="1"/>
  <c r="T89" i="91" s="1"/>
  <c r="R48" i="91"/>
  <c r="S109" i="91"/>
  <c r="T69" i="91"/>
  <c r="S49" i="91"/>
  <c r="T29" i="91"/>
  <c r="T37" i="91" s="1"/>
  <c r="R108" i="91"/>
  <c r="Q108" i="91"/>
  <c r="Q13" i="91"/>
  <c r="Q14" i="91" s="1"/>
  <c r="S48" i="91"/>
  <c r="O13" i="17"/>
  <c r="O16" i="91"/>
  <c r="O17" i="91"/>
  <c r="Q28" i="91"/>
  <c r="S108" i="91"/>
  <c r="R88" i="91"/>
  <c r="S68" i="91"/>
  <c r="T2" i="91"/>
  <c r="U4" i="91"/>
  <c r="T3" i="91"/>
  <c r="V89" i="91" l="1"/>
  <c r="U89" i="91"/>
  <c r="T109" i="91"/>
  <c r="U69" i="91"/>
  <c r="T49" i="91"/>
  <c r="U29" i="91"/>
  <c r="U37" i="91" s="1"/>
  <c r="R13" i="91"/>
  <c r="R14" i="91" s="1"/>
  <c r="P13" i="17"/>
  <c r="P16" i="91"/>
  <c r="P17" i="91"/>
  <c r="R28" i="91"/>
  <c r="T68" i="91"/>
  <c r="S88" i="91"/>
  <c r="U3" i="91"/>
  <c r="U2" i="91"/>
  <c r="V4" i="91"/>
  <c r="T48" i="91" l="1"/>
  <c r="W89" i="91"/>
  <c r="U109" i="91"/>
  <c r="T108" i="91"/>
  <c r="U49" i="91"/>
  <c r="X89" i="91"/>
  <c r="V69" i="91"/>
  <c r="V29" i="91"/>
  <c r="V37" i="91" s="1"/>
  <c r="S13" i="91"/>
  <c r="S14" i="91" s="1"/>
  <c r="Q13" i="17"/>
  <c r="Q16" i="91"/>
  <c r="Q17" i="91"/>
  <c r="R17" i="91"/>
  <c r="S28" i="91"/>
  <c r="V3" i="91"/>
  <c r="V2" i="91"/>
  <c r="W4" i="91"/>
  <c r="T88" i="91"/>
  <c r="U68" i="91"/>
  <c r="U48" i="91" l="1"/>
  <c r="W69" i="91"/>
  <c r="V109" i="91"/>
  <c r="U108" i="91"/>
  <c r="X69" i="91"/>
  <c r="Y89" i="91"/>
  <c r="V49" i="91"/>
  <c r="W29" i="91"/>
  <c r="W37" i="91" s="1"/>
  <c r="T28" i="91"/>
  <c r="T13" i="91"/>
  <c r="T14" i="91" s="1"/>
  <c r="R13" i="17"/>
  <c r="R16" i="91"/>
  <c r="V68" i="91"/>
  <c r="U88" i="91"/>
  <c r="X4" i="91"/>
  <c r="W2" i="91"/>
  <c r="W3" i="91"/>
  <c r="W49" i="91" l="1"/>
  <c r="V48" i="91"/>
  <c r="W109" i="91"/>
  <c r="V108" i="91"/>
  <c r="X49" i="91"/>
  <c r="Z89" i="91"/>
  <c r="Y69" i="91"/>
  <c r="X29" i="91"/>
  <c r="X37" i="91" s="1"/>
  <c r="S13" i="17"/>
  <c r="W48" i="91"/>
  <c r="U28" i="91"/>
  <c r="U13" i="91"/>
  <c r="U14" i="91" s="1"/>
  <c r="T16" i="91"/>
  <c r="S16" i="91"/>
  <c r="S17" i="91"/>
  <c r="Y4" i="91"/>
  <c r="X2" i="91"/>
  <c r="X3" i="91"/>
  <c r="V88" i="91"/>
  <c r="W68" i="91"/>
  <c r="X48" i="91" l="1"/>
  <c r="W108" i="91"/>
  <c r="X109" i="91"/>
  <c r="Z69" i="91"/>
  <c r="AA89" i="91"/>
  <c r="Y49" i="91"/>
  <c r="Y29" i="91"/>
  <c r="Y37" i="91" s="1"/>
  <c r="V28" i="91"/>
  <c r="V13" i="91"/>
  <c r="V14" i="91" s="1"/>
  <c r="U16" i="91"/>
  <c r="T17" i="91"/>
  <c r="U13" i="17" s="1"/>
  <c r="T13" i="17"/>
  <c r="X68" i="91"/>
  <c r="W88" i="91"/>
  <c r="Y2" i="91"/>
  <c r="Z4" i="91"/>
  <c r="Y3" i="91"/>
  <c r="Y48" i="91" l="1"/>
  <c r="Y109" i="91"/>
  <c r="X108" i="91"/>
  <c r="Z49" i="91"/>
  <c r="AB89" i="91"/>
  <c r="AA69" i="91"/>
  <c r="Z29" i="91"/>
  <c r="Z37" i="91" s="1"/>
  <c r="X28" i="91"/>
  <c r="W28" i="91"/>
  <c r="W13" i="91"/>
  <c r="W14" i="91" s="1"/>
  <c r="V16" i="91"/>
  <c r="U17" i="91"/>
  <c r="V13" i="17" s="1"/>
  <c r="Y28" i="91"/>
  <c r="X88" i="91"/>
  <c r="Z2" i="91"/>
  <c r="AA4" i="91"/>
  <c r="Z3" i="91"/>
  <c r="Y68" i="91"/>
  <c r="Z48" i="91" l="1"/>
  <c r="Y108" i="91"/>
  <c r="Z109" i="91"/>
  <c r="AB69" i="91"/>
  <c r="AC89" i="91"/>
  <c r="AA49" i="91"/>
  <c r="AA29" i="91"/>
  <c r="AA37" i="91" s="1"/>
  <c r="X13" i="91"/>
  <c r="X14" i="91" s="1"/>
  <c r="Z28" i="91"/>
  <c r="W17" i="91"/>
  <c r="V17" i="91"/>
  <c r="W13" i="17" s="1"/>
  <c r="AA2" i="91"/>
  <c r="AA3" i="91"/>
  <c r="AB4" i="91"/>
  <c r="Z68" i="91"/>
  <c r="AA28" i="91" l="1"/>
  <c r="AA48" i="91"/>
  <c r="AA109" i="91"/>
  <c r="Z108" i="91"/>
  <c r="AB49" i="91"/>
  <c r="AD89" i="91"/>
  <c r="AC69" i="91"/>
  <c r="AB29" i="91"/>
  <c r="AB37" i="91" s="1"/>
  <c r="Y88" i="91"/>
  <c r="Y13" i="91"/>
  <c r="Y14" i="91" s="1"/>
  <c r="W16" i="91"/>
  <c r="X16" i="91"/>
  <c r="X17" i="91"/>
  <c r="AB2" i="91"/>
  <c r="AB3" i="91"/>
  <c r="AC4" i="91"/>
  <c r="Z88" i="91"/>
  <c r="AA68" i="91"/>
  <c r="AB28" i="91" l="1"/>
  <c r="AB109" i="91"/>
  <c r="AA108" i="91"/>
  <c r="AC49" i="91"/>
  <c r="AD69" i="91"/>
  <c r="AB48" i="91"/>
  <c r="AE89" i="91"/>
  <c r="AC29" i="91"/>
  <c r="AC37" i="91" s="1"/>
  <c r="X13" i="17"/>
  <c r="Z13" i="91"/>
  <c r="Z14" i="91" s="1"/>
  <c r="AC28" i="91"/>
  <c r="Y13" i="17"/>
  <c r="Y16" i="91"/>
  <c r="Y17" i="91"/>
  <c r="AB68" i="91"/>
  <c r="AD4" i="91"/>
  <c r="AC2" i="91"/>
  <c r="AC3" i="91"/>
  <c r="AA88" i="91"/>
  <c r="AC48" i="91" l="1"/>
  <c r="AB108" i="91"/>
  <c r="AC109" i="91"/>
  <c r="AF89" i="91"/>
  <c r="AE69" i="91"/>
  <c r="AD49" i="91"/>
  <c r="AD29" i="91"/>
  <c r="AD37" i="91" s="1"/>
  <c r="AA13" i="91"/>
  <c r="AA14" i="91" s="1"/>
  <c r="Z16" i="91"/>
  <c r="Z17" i="91"/>
  <c r="Z13" i="17"/>
  <c r="AC68" i="91"/>
  <c r="AB88" i="91"/>
  <c r="AE4" i="91"/>
  <c r="AD2" i="91"/>
  <c r="AD3" i="91"/>
  <c r="AD28" i="91" l="1"/>
  <c r="AD48" i="91"/>
  <c r="AD109" i="91"/>
  <c r="AC108" i="91"/>
  <c r="AE49" i="91"/>
  <c r="AG89" i="91"/>
  <c r="AF69" i="91"/>
  <c r="AE29" i="91"/>
  <c r="AE37" i="91" s="1"/>
  <c r="AB13" i="91"/>
  <c r="AB14" i="91" s="1"/>
  <c r="AA13" i="17"/>
  <c r="AA16" i="91"/>
  <c r="AA17" i="91"/>
  <c r="AF4" i="91"/>
  <c r="AE3" i="91"/>
  <c r="AE2" i="91"/>
  <c r="AC88" i="91"/>
  <c r="AD68" i="91"/>
  <c r="AE28" i="91" l="1"/>
  <c r="AE48" i="91"/>
  <c r="AE109" i="91"/>
  <c r="AD108" i="91"/>
  <c r="AH89" i="91"/>
  <c r="AG69" i="91"/>
  <c r="AF49" i="91"/>
  <c r="AF29" i="91"/>
  <c r="AF37" i="91" s="1"/>
  <c r="AC13" i="91"/>
  <c r="AC14" i="91" s="1"/>
  <c r="AB16" i="91"/>
  <c r="AB17" i="91"/>
  <c r="AB13" i="17"/>
  <c r="AD88" i="91"/>
  <c r="AE68" i="91"/>
  <c r="AG4" i="91"/>
  <c r="AF2" i="91"/>
  <c r="AF3" i="91"/>
  <c r="AF28" i="91" l="1"/>
  <c r="AF48" i="91"/>
  <c r="AE108" i="91"/>
  <c r="AF109" i="91"/>
  <c r="AH69" i="91"/>
  <c r="AG49" i="91"/>
  <c r="AI89" i="91"/>
  <c r="E82" i="91" s="1"/>
  <c r="AG29" i="91"/>
  <c r="AG37" i="91" s="1"/>
  <c r="AD13" i="91"/>
  <c r="AD14" i="91" s="1"/>
  <c r="AC16" i="91"/>
  <c r="AC17" i="91"/>
  <c r="AC13" i="17"/>
  <c r="AE88" i="91"/>
  <c r="AF68" i="91"/>
  <c r="AH4" i="91"/>
  <c r="AG2" i="91"/>
  <c r="AG3" i="91"/>
  <c r="AG28" i="91" l="1"/>
  <c r="AG48" i="91"/>
  <c r="AG109" i="91"/>
  <c r="AF108" i="91"/>
  <c r="AH49" i="91"/>
  <c r="AI69" i="91"/>
  <c r="E62" i="91" s="1"/>
  <c r="AH29" i="91"/>
  <c r="AH37" i="91" s="1"/>
  <c r="AE13" i="91"/>
  <c r="AE14" i="91" s="1"/>
  <c r="AD16" i="91"/>
  <c r="AD17" i="91"/>
  <c r="AD13" i="17"/>
  <c r="AG68" i="91"/>
  <c r="AF88" i="91"/>
  <c r="AH3" i="91"/>
  <c r="AH2" i="91"/>
  <c r="AI4" i="91"/>
  <c r="AH48" i="91"/>
  <c r="AH28" i="91" l="1"/>
  <c r="AH109" i="91"/>
  <c r="AG108" i="91"/>
  <c r="AI49" i="91"/>
  <c r="E42" i="91" s="1"/>
  <c r="AI29" i="91"/>
  <c r="AI37" i="91" s="1"/>
  <c r="AF13" i="91"/>
  <c r="AF14" i="91" s="1"/>
  <c r="AE13" i="17"/>
  <c r="AE16" i="91"/>
  <c r="AE17" i="91"/>
  <c r="AI3" i="91"/>
  <c r="AI2" i="91"/>
  <c r="AH68" i="91"/>
  <c r="AG88" i="91"/>
  <c r="AI28" i="91" l="1"/>
  <c r="E22" i="91"/>
  <c r="AI48" i="91"/>
  <c r="AH108" i="91"/>
  <c r="AI109" i="91"/>
  <c r="E102" i="91" s="1"/>
  <c r="AG13" i="91"/>
  <c r="AG14" i="91" s="1"/>
  <c r="AF13" i="17"/>
  <c r="AF16" i="91"/>
  <c r="AF17" i="91"/>
  <c r="AH88" i="91"/>
  <c r="AI68" i="91"/>
  <c r="AI108" i="91" l="1"/>
  <c r="AH13" i="91"/>
  <c r="AH14" i="91" s="1"/>
  <c r="AG13" i="17"/>
  <c r="AG16" i="91"/>
  <c r="AG17" i="91"/>
  <c r="AI88" i="91"/>
  <c r="AI13" i="91" l="1"/>
  <c r="AI14" i="91" s="1"/>
  <c r="AH16" i="91"/>
  <c r="AH17" i="91"/>
  <c r="AH13" i="17"/>
  <c r="AI16" i="91" l="1"/>
  <c r="AI17" i="91"/>
  <c r="AI13" i="17"/>
  <c r="J13" i="51"/>
  <c r="K13" i="51"/>
  <c r="L13" i="51"/>
  <c r="M13" i="51"/>
  <c r="N13" i="51"/>
  <c r="O13" i="51"/>
  <c r="P13" i="51"/>
  <c r="Q13" i="51"/>
  <c r="R13" i="51"/>
  <c r="S13" i="51"/>
  <c r="T13" i="51"/>
  <c r="U13" i="51"/>
  <c r="V13" i="51"/>
  <c r="W13" i="51"/>
  <c r="X13" i="51"/>
  <c r="Y13" i="51"/>
  <c r="Z13" i="51"/>
  <c r="AA13" i="51"/>
  <c r="AB13" i="51"/>
  <c r="AC13" i="51"/>
  <c r="AD13" i="51"/>
  <c r="AE13" i="51"/>
  <c r="AF13" i="51"/>
  <c r="AG13" i="51"/>
  <c r="AH13" i="51"/>
  <c r="AI13" i="51"/>
  <c r="AJ13" i="51"/>
  <c r="AK13" i="51"/>
  <c r="AL13" i="51"/>
  <c r="B2" i="16" a="1"/>
  <c r="B2" i="16" s="1"/>
  <c r="AJ1" i="16"/>
  <c r="AI1" i="16"/>
  <c r="AH1" i="16"/>
  <c r="AG1" i="16"/>
  <c r="AF1" i="16"/>
  <c r="AE1" i="16"/>
  <c r="AD1" i="16"/>
  <c r="AC1" i="16"/>
  <c r="AB1" i="16"/>
  <c r="AA1" i="16"/>
  <c r="Z1" i="16"/>
  <c r="Y1" i="16"/>
  <c r="X1" i="16"/>
  <c r="W1" i="16"/>
  <c r="V1" i="16"/>
  <c r="U1" i="16"/>
  <c r="T1" i="16"/>
  <c r="S1" i="16"/>
  <c r="R1" i="16"/>
  <c r="Q1" i="16"/>
  <c r="P1" i="16"/>
  <c r="O1" i="16"/>
  <c r="N1" i="16"/>
  <c r="M1" i="16"/>
  <c r="L1" i="16"/>
  <c r="K1" i="16"/>
  <c r="J1" i="16"/>
  <c r="I1" i="16"/>
  <c r="J18" i="59"/>
  <c r="K18" i="59"/>
  <c r="L18" i="59"/>
  <c r="M18" i="59"/>
  <c r="O18" i="59"/>
  <c r="P18" i="59"/>
  <c r="Q18" i="59"/>
  <c r="R18" i="59"/>
  <c r="S18" i="59"/>
  <c r="T18" i="59"/>
  <c r="U18" i="59"/>
  <c r="V18" i="59"/>
  <c r="W18" i="59"/>
  <c r="X18" i="59"/>
  <c r="Y18" i="59"/>
  <c r="Z18" i="59"/>
  <c r="AA18" i="59"/>
  <c r="AB18" i="59"/>
  <c r="AC18" i="59"/>
  <c r="AD18" i="59"/>
  <c r="AE18" i="59"/>
  <c r="AF18" i="59"/>
  <c r="AG18" i="59"/>
  <c r="AH18" i="59"/>
  <c r="AI18" i="59"/>
  <c r="AJ18" i="59"/>
  <c r="I18" i="59"/>
  <c r="O21" i="89"/>
  <c r="P21" i="89"/>
  <c r="Q21" i="89"/>
  <c r="R21" i="89"/>
  <c r="S21" i="89"/>
  <c r="T21" i="89"/>
  <c r="U21" i="89"/>
  <c r="V21" i="89"/>
  <c r="W21" i="89"/>
  <c r="X21" i="89"/>
  <c r="Y21" i="89"/>
  <c r="Z21" i="89"/>
  <c r="AA21" i="89"/>
  <c r="AB21" i="89"/>
  <c r="AC21" i="89"/>
  <c r="AD21" i="89"/>
  <c r="AE21" i="89"/>
  <c r="AF21" i="89"/>
  <c r="AG21" i="89"/>
  <c r="AH21" i="89"/>
  <c r="AI21" i="89"/>
  <c r="AJ21" i="89"/>
  <c r="F219" i="58"/>
  <c r="F181" i="58"/>
  <c r="S10" i="65"/>
  <c r="T10" i="65"/>
  <c r="U10" i="65"/>
  <c r="V10" i="65"/>
  <c r="W10" i="65"/>
  <c r="X10" i="65"/>
  <c r="Y10" i="65"/>
  <c r="Z10" i="65"/>
  <c r="AA10" i="65"/>
  <c r="AB10" i="65"/>
  <c r="AC10" i="65"/>
  <c r="AD10" i="65"/>
  <c r="AE10" i="65"/>
  <c r="AF10" i="65"/>
  <c r="AG10" i="65"/>
  <c r="AH10" i="65"/>
  <c r="AI10" i="65"/>
  <c r="AJ10" i="65"/>
  <c r="AK10" i="65"/>
  <c r="AL10" i="65"/>
  <c r="AM10" i="65"/>
  <c r="AN10" i="65"/>
  <c r="AO10" i="65"/>
  <c r="AP10" i="65"/>
  <c r="O31" i="89" l="1"/>
  <c r="P31" i="89"/>
  <c r="Q31" i="89"/>
  <c r="R31" i="89"/>
  <c r="S31" i="89"/>
  <c r="T31" i="89"/>
  <c r="U31" i="89"/>
  <c r="V31" i="89"/>
  <c r="W31" i="89"/>
  <c r="X31" i="89"/>
  <c r="Y31" i="89"/>
  <c r="Z31" i="89"/>
  <c r="AA31" i="89"/>
  <c r="AB31" i="89"/>
  <c r="AC31" i="89"/>
  <c r="AD31" i="89"/>
  <c r="AE31" i="89"/>
  <c r="AF31" i="89"/>
  <c r="AG31" i="89"/>
  <c r="AH31" i="89"/>
  <c r="AI31" i="89"/>
  <c r="AJ31" i="89"/>
  <c r="J14" i="59" l="1"/>
  <c r="K14" i="59"/>
  <c r="L14" i="59"/>
  <c r="M14" i="59"/>
  <c r="N14" i="59"/>
  <c r="O14" i="59"/>
  <c r="P14" i="59"/>
  <c r="Q14" i="59"/>
  <c r="R14" i="59"/>
  <c r="S14" i="59"/>
  <c r="T14" i="59"/>
  <c r="U14" i="59"/>
  <c r="V14" i="59"/>
  <c r="W14" i="59"/>
  <c r="X14" i="59"/>
  <c r="Y14" i="59"/>
  <c r="Z14" i="59"/>
  <c r="AA14" i="59"/>
  <c r="AB14" i="59"/>
  <c r="AC14" i="59"/>
  <c r="AD14" i="59"/>
  <c r="AE14" i="59"/>
  <c r="AF14" i="59"/>
  <c r="AG14" i="59"/>
  <c r="AH14" i="59"/>
  <c r="AI14" i="59"/>
  <c r="AJ14" i="59"/>
  <c r="I14" i="59"/>
  <c r="O11" i="35" l="1"/>
  <c r="N46" i="82"/>
  <c r="O46" i="82"/>
  <c r="P46" i="82"/>
  <c r="Q46" i="82"/>
  <c r="R46" i="82"/>
  <c r="S46" i="82"/>
  <c r="T46" i="82"/>
  <c r="U46" i="82"/>
  <c r="V46" i="82"/>
  <c r="W46" i="82"/>
  <c r="X46" i="82"/>
  <c r="Y46" i="82"/>
  <c r="Z46" i="82"/>
  <c r="AA46" i="82"/>
  <c r="AB46" i="82"/>
  <c r="AC46" i="82"/>
  <c r="AD46" i="82"/>
  <c r="AE46" i="82"/>
  <c r="AF46" i="82"/>
  <c r="AG46" i="82"/>
  <c r="AH46" i="82"/>
  <c r="AI46" i="82"/>
  <c r="AJ46" i="82"/>
  <c r="AK46" i="82"/>
  <c r="AL46" i="82"/>
  <c r="AM46" i="82"/>
  <c r="AN46" i="82"/>
  <c r="AO46" i="82"/>
  <c r="AP46" i="82"/>
  <c r="T172" i="33" l="1"/>
  <c r="U172" i="33"/>
  <c r="AP21" i="31"/>
  <c r="AO21" i="31"/>
  <c r="AN21" i="31"/>
  <c r="AM21" i="31"/>
  <c r="AL21" i="31"/>
  <c r="AK21" i="31"/>
  <c r="AJ21" i="31"/>
  <c r="AI21" i="31"/>
  <c r="AH21" i="31"/>
  <c r="AG21" i="31"/>
  <c r="AF21" i="31"/>
  <c r="AE21" i="31"/>
  <c r="AD21" i="31"/>
  <c r="AC21" i="31"/>
  <c r="AB21" i="31"/>
  <c r="AA21" i="31"/>
  <c r="Z21" i="31"/>
  <c r="Y21" i="31"/>
  <c r="X21" i="31"/>
  <c r="W21" i="31"/>
  <c r="V21" i="31"/>
  <c r="I28" i="59"/>
  <c r="I47" i="59" s="1"/>
  <c r="I17" i="59"/>
  <c r="I27" i="59"/>
  <c r="I9" i="59"/>
  <c r="I2" i="59"/>
  <c r="I3" i="59"/>
  <c r="H8" i="58"/>
  <c r="H51" i="58" s="1"/>
  <c r="I9" i="89"/>
  <c r="I2" i="89"/>
  <c r="I3" i="89"/>
  <c r="I8" i="58"/>
  <c r="H225" i="58" l="1"/>
  <c r="I59" i="59"/>
  <c r="I51" i="59" s="1"/>
  <c r="I58" i="59"/>
  <c r="I8" i="59" s="1"/>
  <c r="I35" i="59" s="1"/>
  <c r="I34" i="59"/>
  <c r="H196" i="58"/>
  <c r="H254" i="58"/>
  <c r="I36" i="59" l="1"/>
  <c r="I40" i="59" s="1"/>
  <c r="I62" i="59" s="1"/>
  <c r="I64" i="59" s="1"/>
  <c r="H138" i="58" l="1"/>
  <c r="H80" i="58"/>
  <c r="H3" i="58"/>
  <c r="H2" i="58"/>
  <c r="AN2" i="26"/>
  <c r="AO2" i="26"/>
  <c r="AN3" i="26"/>
  <c r="AO3" i="26"/>
  <c r="AN8" i="26"/>
  <c r="AO8" i="26"/>
  <c r="AO10" i="26" s="1"/>
  <c r="H109" i="58" l="1"/>
  <c r="AN10" i="26"/>
  <c r="B2" i="89" l="1" a="1"/>
  <c r="B2" i="89" s="1"/>
  <c r="G52" i="89"/>
  <c r="O50" i="89"/>
  <c r="P61" i="89"/>
  <c r="R37" i="89"/>
  <c r="S62" i="89"/>
  <c r="T61" i="89"/>
  <c r="U50" i="89"/>
  <c r="V62" i="89"/>
  <c r="W37" i="89"/>
  <c r="X50" i="89"/>
  <c r="Y50" i="89"/>
  <c r="Z50" i="89"/>
  <c r="AA50" i="89"/>
  <c r="AB50" i="89"/>
  <c r="AC62" i="89"/>
  <c r="AD37" i="89"/>
  <c r="AE50" i="89"/>
  <c r="AF61" i="89"/>
  <c r="AG62" i="89"/>
  <c r="AI62" i="89"/>
  <c r="AJ61" i="89"/>
  <c r="O30" i="89"/>
  <c r="P30" i="89"/>
  <c r="Q30" i="89"/>
  <c r="R30" i="89"/>
  <c r="S30" i="89"/>
  <c r="T30" i="89"/>
  <c r="U30" i="89"/>
  <c r="V30" i="89"/>
  <c r="W30" i="89"/>
  <c r="X30" i="89"/>
  <c r="Y30" i="89"/>
  <c r="Z30" i="89"/>
  <c r="AA30" i="89"/>
  <c r="AB30" i="89"/>
  <c r="AC30" i="89"/>
  <c r="AD30" i="89"/>
  <c r="AE30" i="89"/>
  <c r="AF30" i="89"/>
  <c r="AG30" i="89"/>
  <c r="AH30" i="89"/>
  <c r="AI30" i="89"/>
  <c r="AJ30" i="89"/>
  <c r="J9" i="89"/>
  <c r="K9" i="89"/>
  <c r="L9" i="89"/>
  <c r="O9" i="89"/>
  <c r="P9" i="89"/>
  <c r="Q9" i="89"/>
  <c r="R9" i="89"/>
  <c r="S9" i="89"/>
  <c r="T9" i="89"/>
  <c r="U9" i="89"/>
  <c r="V9" i="89"/>
  <c r="W9" i="89"/>
  <c r="X9" i="89"/>
  <c r="Y9" i="89"/>
  <c r="Z9" i="89"/>
  <c r="AA9" i="89"/>
  <c r="AB9" i="89"/>
  <c r="AC9" i="89"/>
  <c r="AD9" i="89"/>
  <c r="AE9" i="89"/>
  <c r="AF9" i="89"/>
  <c r="AG9" i="89"/>
  <c r="AH9" i="89"/>
  <c r="AI9" i="89"/>
  <c r="AJ9" i="89"/>
  <c r="B1" i="89"/>
  <c r="J2" i="89"/>
  <c r="J3" i="89"/>
  <c r="K4" i="89"/>
  <c r="M2" i="54"/>
  <c r="M3" i="54"/>
  <c r="N4" i="54"/>
  <c r="O4" i="54" s="1"/>
  <c r="E21" i="26"/>
  <c r="F21" i="26" s="1"/>
  <c r="E22" i="26"/>
  <c r="F22" i="26" s="1"/>
  <c r="E23" i="26"/>
  <c r="F23" i="26" s="1"/>
  <c r="E24" i="26"/>
  <c r="F24" i="26" s="1"/>
  <c r="E25" i="26"/>
  <c r="F25" i="26" s="1"/>
  <c r="E26" i="26"/>
  <c r="F26" i="26" s="1"/>
  <c r="E27" i="26"/>
  <c r="F27" i="26" s="1"/>
  <c r="E28" i="26"/>
  <c r="F28" i="26" s="1"/>
  <c r="E29" i="26"/>
  <c r="F29" i="26" s="1"/>
  <c r="E30" i="26"/>
  <c r="F30" i="26" s="1"/>
  <c r="E31" i="26"/>
  <c r="F31" i="26" s="1"/>
  <c r="E32" i="26"/>
  <c r="F32" i="26" s="1"/>
  <c r="E33" i="26"/>
  <c r="F33" i="26" s="1"/>
  <c r="E34" i="26"/>
  <c r="F34" i="26" s="1"/>
  <c r="E35" i="26"/>
  <c r="F35" i="26" s="1"/>
  <c r="E36" i="26"/>
  <c r="F36" i="26" s="1"/>
  <c r="E37" i="26"/>
  <c r="F37" i="26" s="1"/>
  <c r="E38" i="26"/>
  <c r="F38" i="26" s="1"/>
  <c r="E39" i="26"/>
  <c r="F39" i="26" s="1"/>
  <c r="E40" i="26"/>
  <c r="F40" i="26" s="1"/>
  <c r="E41" i="26"/>
  <c r="F41" i="26"/>
  <c r="E42" i="26"/>
  <c r="F42" i="26" s="1"/>
  <c r="E43" i="26"/>
  <c r="F43" i="26" s="1"/>
  <c r="E44" i="26"/>
  <c r="F44" i="26" s="1"/>
  <c r="E45" i="26"/>
  <c r="F45" i="26" s="1"/>
  <c r="E46" i="26"/>
  <c r="F46" i="26" s="1"/>
  <c r="E47" i="26"/>
  <c r="F47" i="26" s="1"/>
  <c r="E48" i="26"/>
  <c r="F48" i="26" s="1"/>
  <c r="E49" i="26"/>
  <c r="F49" i="26" s="1"/>
  <c r="E50" i="26"/>
  <c r="F50" i="26" s="1"/>
  <c r="E51" i="26"/>
  <c r="F51" i="26"/>
  <c r="E52" i="26"/>
  <c r="F52" i="26" s="1"/>
  <c r="E53" i="26"/>
  <c r="F53" i="26"/>
  <c r="E54" i="26"/>
  <c r="F54" i="26" s="1"/>
  <c r="E55" i="26"/>
  <c r="F55" i="26"/>
  <c r="E56" i="26"/>
  <c r="F56" i="26" s="1"/>
  <c r="E57" i="26"/>
  <c r="F57" i="26" s="1"/>
  <c r="E58" i="26"/>
  <c r="F58" i="26" s="1"/>
  <c r="E59" i="26"/>
  <c r="F59" i="26" s="1"/>
  <c r="E60" i="26"/>
  <c r="F60" i="26" s="1"/>
  <c r="E61" i="26"/>
  <c r="F61" i="26" s="1"/>
  <c r="E62" i="26"/>
  <c r="F62" i="26" s="1"/>
  <c r="E63" i="26"/>
  <c r="F63" i="26" s="1"/>
  <c r="E64" i="26"/>
  <c r="F64" i="26" s="1"/>
  <c r="E65" i="26"/>
  <c r="F65" i="26" s="1"/>
  <c r="E66" i="26"/>
  <c r="F66" i="26" s="1"/>
  <c r="E67" i="26"/>
  <c r="F67" i="26" s="1"/>
  <c r="E68" i="26"/>
  <c r="F68" i="26" s="1"/>
  <c r="E69" i="26"/>
  <c r="F69" i="26"/>
  <c r="E70" i="26"/>
  <c r="F70" i="26" s="1"/>
  <c r="E71" i="26"/>
  <c r="F71" i="26" s="1"/>
  <c r="E72" i="26"/>
  <c r="F72" i="26"/>
  <c r="E73" i="26"/>
  <c r="F73" i="26" s="1"/>
  <c r="E74" i="26"/>
  <c r="F74" i="26" s="1"/>
  <c r="E75" i="26"/>
  <c r="F75" i="26" s="1"/>
  <c r="E76" i="26"/>
  <c r="F76" i="26" s="1"/>
  <c r="E77" i="26"/>
  <c r="F77" i="26" s="1"/>
  <c r="E78" i="26"/>
  <c r="F78" i="26" s="1"/>
  <c r="E79" i="26"/>
  <c r="F79" i="26" s="1"/>
  <c r="E80" i="26"/>
  <c r="F80" i="26" s="1"/>
  <c r="E81" i="26"/>
  <c r="F81" i="26" s="1"/>
  <c r="E82" i="26"/>
  <c r="F82" i="26" s="1"/>
  <c r="E83" i="26"/>
  <c r="F83" i="26" s="1"/>
  <c r="E84" i="26"/>
  <c r="F84" i="26" s="1"/>
  <c r="E85" i="26"/>
  <c r="F85" i="26" s="1"/>
  <c r="E86" i="26"/>
  <c r="F86" i="26" s="1"/>
  <c r="E87" i="26"/>
  <c r="F87" i="26" s="1"/>
  <c r="E88" i="26"/>
  <c r="F88" i="26" s="1"/>
  <c r="E89" i="26"/>
  <c r="F89" i="26"/>
  <c r="E90" i="26"/>
  <c r="F90" i="26" s="1"/>
  <c r="E91" i="26"/>
  <c r="F91" i="26" s="1"/>
  <c r="E92" i="26"/>
  <c r="F92" i="26" s="1"/>
  <c r="E93" i="26"/>
  <c r="F93" i="26" s="1"/>
  <c r="E94" i="26"/>
  <c r="F94" i="26" s="1"/>
  <c r="E95" i="26"/>
  <c r="F95" i="26" s="1"/>
  <c r="E96" i="26"/>
  <c r="F96" i="26" s="1"/>
  <c r="E97" i="26"/>
  <c r="F97" i="26"/>
  <c r="E98" i="26"/>
  <c r="F98" i="26" s="1"/>
  <c r="E99" i="26"/>
  <c r="F99" i="26" s="1"/>
  <c r="E100" i="26"/>
  <c r="F100" i="26" s="1"/>
  <c r="E101" i="26"/>
  <c r="F101" i="26" s="1"/>
  <c r="E102" i="26"/>
  <c r="F102" i="26" s="1"/>
  <c r="E103" i="26"/>
  <c r="F103" i="26" s="1"/>
  <c r="E104" i="26"/>
  <c r="F104" i="26" s="1"/>
  <c r="E105" i="26"/>
  <c r="F105" i="26" s="1"/>
  <c r="E106" i="26"/>
  <c r="F106" i="26" s="1"/>
  <c r="E107" i="26"/>
  <c r="F107" i="26" s="1"/>
  <c r="E108" i="26"/>
  <c r="F108" i="26" s="1"/>
  <c r="E109" i="26"/>
  <c r="F109" i="26" s="1"/>
  <c r="E110" i="26"/>
  <c r="F110" i="26" s="1"/>
  <c r="E111" i="26"/>
  <c r="F111" i="26" s="1"/>
  <c r="E112" i="26"/>
  <c r="F112" i="26" s="1"/>
  <c r="E113" i="26"/>
  <c r="F113" i="26" s="1"/>
  <c r="E114" i="26"/>
  <c r="F114" i="26" s="1"/>
  <c r="E115" i="26"/>
  <c r="F115" i="26" s="1"/>
  <c r="E116" i="26"/>
  <c r="F116" i="26" s="1"/>
  <c r="E117" i="26"/>
  <c r="F117" i="26" s="1"/>
  <c r="E118" i="26"/>
  <c r="F118" i="26" s="1"/>
  <c r="E119" i="26"/>
  <c r="F119" i="26" s="1"/>
  <c r="E120" i="26"/>
  <c r="F120" i="26" s="1"/>
  <c r="E121" i="26"/>
  <c r="F121" i="26" s="1"/>
  <c r="E122" i="26"/>
  <c r="F122" i="26" s="1"/>
  <c r="E123" i="26"/>
  <c r="F123" i="26" s="1"/>
  <c r="E124" i="26"/>
  <c r="F124" i="26"/>
  <c r="E125" i="26"/>
  <c r="F125" i="26"/>
  <c r="E126" i="26"/>
  <c r="F126" i="26" s="1"/>
  <c r="E127" i="26"/>
  <c r="F127" i="26" s="1"/>
  <c r="E128" i="26"/>
  <c r="F128" i="26" s="1"/>
  <c r="E129" i="26"/>
  <c r="F129" i="26" s="1"/>
  <c r="E130" i="26"/>
  <c r="F130" i="26" s="1"/>
  <c r="E131" i="26"/>
  <c r="F131" i="26" s="1"/>
  <c r="E132" i="26"/>
  <c r="F132" i="26" s="1"/>
  <c r="E133" i="26"/>
  <c r="F133" i="26" s="1"/>
  <c r="E134" i="26"/>
  <c r="F134" i="26" s="1"/>
  <c r="E135" i="26"/>
  <c r="F135" i="26" s="1"/>
  <c r="E136" i="26"/>
  <c r="F136" i="26" s="1"/>
  <c r="E137" i="26"/>
  <c r="F137" i="26"/>
  <c r="E138" i="26"/>
  <c r="F138" i="26" s="1"/>
  <c r="E139" i="26"/>
  <c r="F139" i="26" s="1"/>
  <c r="E140" i="26"/>
  <c r="F140" i="26" s="1"/>
  <c r="E141" i="26"/>
  <c r="F141" i="26" s="1"/>
  <c r="E142" i="26"/>
  <c r="F142" i="26" s="1"/>
  <c r="E143" i="26"/>
  <c r="F143" i="26" s="1"/>
  <c r="E144" i="26"/>
  <c r="F144" i="26" s="1"/>
  <c r="E145" i="26"/>
  <c r="F145" i="26" s="1"/>
  <c r="E146" i="26"/>
  <c r="F146" i="26" s="1"/>
  <c r="E147" i="26"/>
  <c r="F147" i="26" s="1"/>
  <c r="E148" i="26"/>
  <c r="F148" i="26" s="1"/>
  <c r="E149" i="26"/>
  <c r="F149" i="26" s="1"/>
  <c r="E150" i="26"/>
  <c r="F150" i="26" s="1"/>
  <c r="E151" i="26"/>
  <c r="F151" i="26" s="1"/>
  <c r="E152" i="26"/>
  <c r="F152" i="26" s="1"/>
  <c r="E153" i="26"/>
  <c r="F153" i="26" s="1"/>
  <c r="E154" i="26"/>
  <c r="F154" i="26" s="1"/>
  <c r="E155" i="26"/>
  <c r="F155" i="26" s="1"/>
  <c r="E156" i="26"/>
  <c r="F156" i="26" s="1"/>
  <c r="E157" i="26"/>
  <c r="F157" i="26" s="1"/>
  <c r="E158" i="26"/>
  <c r="F158" i="26" s="1"/>
  <c r="E159" i="26"/>
  <c r="F159" i="26" s="1"/>
  <c r="E160" i="26"/>
  <c r="F160" i="26" s="1"/>
  <c r="E161" i="26"/>
  <c r="F161" i="26" s="1"/>
  <c r="E162" i="26"/>
  <c r="F162" i="26" s="1"/>
  <c r="E163" i="26"/>
  <c r="F163" i="26" s="1"/>
  <c r="E164" i="26"/>
  <c r="F164" i="26" s="1"/>
  <c r="E165" i="26"/>
  <c r="F165" i="26" s="1"/>
  <c r="E166" i="26"/>
  <c r="F166" i="26" s="1"/>
  <c r="E167" i="26"/>
  <c r="F167" i="26" s="1"/>
  <c r="E168" i="26"/>
  <c r="F168" i="26" s="1"/>
  <c r="E169" i="26"/>
  <c r="F169" i="26" s="1"/>
  <c r="E170" i="26"/>
  <c r="F170" i="26" s="1"/>
  <c r="E171" i="26"/>
  <c r="F171" i="26" s="1"/>
  <c r="E172" i="26"/>
  <c r="F172" i="26" s="1"/>
  <c r="E173" i="26"/>
  <c r="F173" i="26" s="1"/>
  <c r="E174" i="26"/>
  <c r="F174" i="26" s="1"/>
  <c r="E175" i="26"/>
  <c r="F175" i="26" s="1"/>
  <c r="E176" i="26"/>
  <c r="F176" i="26" s="1"/>
  <c r="E177" i="26"/>
  <c r="F177" i="26" s="1"/>
  <c r="E178" i="26"/>
  <c r="F178" i="26" s="1"/>
  <c r="E179" i="26"/>
  <c r="F179" i="26" s="1"/>
  <c r="E180" i="26"/>
  <c r="F180" i="26" s="1"/>
  <c r="E181" i="26"/>
  <c r="F181" i="26" s="1"/>
  <c r="E182" i="26"/>
  <c r="F182" i="26" s="1"/>
  <c r="E183" i="26"/>
  <c r="F183" i="26" s="1"/>
  <c r="E184" i="26"/>
  <c r="F184" i="26" s="1"/>
  <c r="E185" i="26"/>
  <c r="F185" i="26" s="1"/>
  <c r="E186" i="26"/>
  <c r="F186" i="26" s="1"/>
  <c r="E187" i="26"/>
  <c r="F187" i="26" s="1"/>
  <c r="E188" i="26"/>
  <c r="F188" i="26" s="1"/>
  <c r="E189" i="26"/>
  <c r="E190" i="26"/>
  <c r="E191" i="26"/>
  <c r="E192" i="26"/>
  <c r="E193" i="26"/>
  <c r="E194" i="26"/>
  <c r="E195" i="26"/>
  <c r="E196" i="26"/>
  <c r="E197" i="26"/>
  <c r="E198" i="26"/>
  <c r="E199" i="26"/>
  <c r="E200" i="26"/>
  <c r="E201" i="26"/>
  <c r="E202" i="26"/>
  <c r="E203" i="26"/>
  <c r="E204" i="26"/>
  <c r="E205" i="26"/>
  <c r="E206" i="26"/>
  <c r="E207" i="26"/>
  <c r="E208" i="26"/>
  <c r="E209" i="26"/>
  <c r="E210" i="26"/>
  <c r="E211" i="26"/>
  <c r="E212" i="26"/>
  <c r="E213" i="26"/>
  <c r="E214" i="26"/>
  <c r="E215" i="26"/>
  <c r="E216" i="26"/>
  <c r="E217" i="26"/>
  <c r="E218" i="26"/>
  <c r="E219" i="26"/>
  <c r="E220" i="26"/>
  <c r="E221" i="26"/>
  <c r="E222" i="26"/>
  <c r="E223" i="26"/>
  <c r="E224" i="26"/>
  <c r="E225" i="26"/>
  <c r="E226" i="26"/>
  <c r="E227" i="26"/>
  <c r="E228" i="26"/>
  <c r="E229" i="26"/>
  <c r="E230" i="26"/>
  <c r="E231" i="26"/>
  <c r="E232" i="26"/>
  <c r="E233" i="26"/>
  <c r="E234" i="26"/>
  <c r="E235" i="26"/>
  <c r="E236" i="26"/>
  <c r="E237" i="26"/>
  <c r="E238" i="26"/>
  <c r="E239" i="26"/>
  <c r="E240" i="26"/>
  <c r="E241" i="26"/>
  <c r="E242" i="26"/>
  <c r="E243" i="26"/>
  <c r="E244" i="26"/>
  <c r="E245" i="26"/>
  <c r="E246" i="26"/>
  <c r="E247" i="26"/>
  <c r="E248" i="26"/>
  <c r="O8" i="26"/>
  <c r="P8" i="26"/>
  <c r="Q8" i="26"/>
  <c r="R8" i="26"/>
  <c r="S8" i="26"/>
  <c r="T8" i="26"/>
  <c r="U8" i="26"/>
  <c r="V8" i="26"/>
  <c r="W8" i="26"/>
  <c r="X8" i="26"/>
  <c r="Y8" i="26"/>
  <c r="Z8" i="26"/>
  <c r="AA8" i="26"/>
  <c r="AB8" i="26"/>
  <c r="AC8" i="26"/>
  <c r="AD8" i="26"/>
  <c r="AE8" i="26"/>
  <c r="AF8" i="26"/>
  <c r="AG8" i="26"/>
  <c r="AH8" i="26"/>
  <c r="AI8" i="26"/>
  <c r="AJ8" i="26"/>
  <c r="AK8" i="26"/>
  <c r="AL8" i="26"/>
  <c r="AM8" i="26"/>
  <c r="H2" i="26"/>
  <c r="I2" i="26"/>
  <c r="J2" i="26"/>
  <c r="K2" i="26"/>
  <c r="L2" i="26"/>
  <c r="M2" i="26"/>
  <c r="N2" i="26"/>
  <c r="O2" i="26"/>
  <c r="P2" i="26"/>
  <c r="Q2" i="26"/>
  <c r="R2" i="26"/>
  <c r="S2" i="26"/>
  <c r="T2" i="26"/>
  <c r="U2" i="26"/>
  <c r="V2" i="26"/>
  <c r="W2" i="26"/>
  <c r="X2" i="26"/>
  <c r="Y2" i="26"/>
  <c r="Z2" i="26"/>
  <c r="AA2" i="26"/>
  <c r="AB2" i="26"/>
  <c r="AC2" i="26"/>
  <c r="AD2" i="26"/>
  <c r="AE2" i="26"/>
  <c r="AF2" i="26"/>
  <c r="AG2" i="26"/>
  <c r="AH2" i="26"/>
  <c r="AI2" i="26"/>
  <c r="AJ2" i="26"/>
  <c r="AK2" i="26"/>
  <c r="AL2" i="26"/>
  <c r="AM2" i="26"/>
  <c r="H3" i="26"/>
  <c r="I3" i="26"/>
  <c r="J3" i="26"/>
  <c r="K3" i="26"/>
  <c r="L3" i="26"/>
  <c r="M3" i="26"/>
  <c r="N3" i="26"/>
  <c r="O3" i="26"/>
  <c r="P3" i="26"/>
  <c r="Q3" i="26"/>
  <c r="R3" i="26"/>
  <c r="S3" i="26"/>
  <c r="T3" i="26"/>
  <c r="U3" i="26"/>
  <c r="V3" i="26"/>
  <c r="W3" i="26"/>
  <c r="X3" i="26"/>
  <c r="Y3" i="26"/>
  <c r="Z3" i="26"/>
  <c r="AA3" i="26"/>
  <c r="AB3" i="26"/>
  <c r="AC3" i="26"/>
  <c r="AD3" i="26"/>
  <c r="AE3" i="26"/>
  <c r="AF3" i="26"/>
  <c r="AG3" i="26"/>
  <c r="AH3" i="26"/>
  <c r="AI3" i="26"/>
  <c r="AJ3" i="26"/>
  <c r="AK3" i="26"/>
  <c r="AL3" i="26"/>
  <c r="AM3" i="26"/>
  <c r="N2" i="54" l="1"/>
  <c r="N3" i="54"/>
  <c r="F189" i="26"/>
  <c r="AF62" i="89"/>
  <c r="AE62" i="89"/>
  <c r="AE54" i="89" s="1"/>
  <c r="AD62" i="89"/>
  <c r="AC61" i="89"/>
  <c r="W62" i="89"/>
  <c r="AA61" i="89"/>
  <c r="O61" i="89"/>
  <c r="Y62" i="89"/>
  <c r="Y54" i="89" s="1"/>
  <c r="V61" i="89"/>
  <c r="AC37" i="89"/>
  <c r="V37" i="89"/>
  <c r="AC50" i="89"/>
  <c r="AC54" i="89" s="1"/>
  <c r="O62" i="89"/>
  <c r="O54" i="89" s="1"/>
  <c r="AE61" i="89"/>
  <c r="AF8" i="89" s="1"/>
  <c r="AF38" i="89" s="1"/>
  <c r="P62" i="89"/>
  <c r="AD61" i="89"/>
  <c r="AD50" i="89"/>
  <c r="Y37" i="89"/>
  <c r="AB61" i="89"/>
  <c r="W50" i="89"/>
  <c r="V50" i="89"/>
  <c r="V54" i="89" s="1"/>
  <c r="U37" i="89"/>
  <c r="Z61" i="89"/>
  <c r="Y61" i="89"/>
  <c r="H8" i="26"/>
  <c r="L4" i="89"/>
  <c r="K2" i="89"/>
  <c r="K3" i="89"/>
  <c r="AH61" i="89"/>
  <c r="AH50" i="89"/>
  <c r="AJ50" i="89"/>
  <c r="AI61" i="89"/>
  <c r="AJ8" i="89" s="1"/>
  <c r="AJ38" i="89" s="1"/>
  <c r="AI50" i="89"/>
  <c r="AI54" i="89" s="1"/>
  <c r="R61" i="89"/>
  <c r="R50" i="89"/>
  <c r="T37" i="89"/>
  <c r="AH62" i="89"/>
  <c r="AG61" i="89"/>
  <c r="AG8" i="89" s="1"/>
  <c r="AG38" i="89" s="1"/>
  <c r="AG50" i="89"/>
  <c r="AG54" i="89" s="1"/>
  <c r="AG37" i="89"/>
  <c r="T62" i="89"/>
  <c r="AJ62" i="89"/>
  <c r="AJ37" i="89"/>
  <c r="Q61" i="89"/>
  <c r="Q8" i="89" s="1"/>
  <c r="Q38" i="89" s="1"/>
  <c r="Q50" i="89"/>
  <c r="Q37" i="89"/>
  <c r="AI37" i="89"/>
  <c r="R62" i="89"/>
  <c r="T50" i="89"/>
  <c r="AH37" i="89"/>
  <c r="Q62" i="89"/>
  <c r="S61" i="89"/>
  <c r="S50" i="89"/>
  <c r="S54" i="89" s="1"/>
  <c r="S37" i="89"/>
  <c r="U62" i="89"/>
  <c r="U54" i="89" s="1"/>
  <c r="U61" i="89"/>
  <c r="AF37" i="89"/>
  <c r="P37" i="89"/>
  <c r="AE37" i="89"/>
  <c r="O37" i="89"/>
  <c r="X61" i="89"/>
  <c r="AF50" i="89"/>
  <c r="P50" i="89"/>
  <c r="AB62" i="89"/>
  <c r="AB54" i="89" s="1"/>
  <c r="W61" i="89"/>
  <c r="AA62" i="89"/>
  <c r="AA54" i="89" s="1"/>
  <c r="AB37" i="89"/>
  <c r="Z62" i="89"/>
  <c r="Z54" i="89" s="1"/>
  <c r="AA37" i="89"/>
  <c r="Z37" i="89"/>
  <c r="X62" i="89"/>
  <c r="X54" i="89" s="1"/>
  <c r="X37" i="89"/>
  <c r="O2" i="54"/>
  <c r="O3" i="54"/>
  <c r="P4" i="54"/>
  <c r="F190" i="26"/>
  <c r="F191" i="26" s="1"/>
  <c r="F192" i="26" s="1"/>
  <c r="F193" i="26" s="1"/>
  <c r="F194" i="26" s="1"/>
  <c r="F195" i="26" s="1"/>
  <c r="F196" i="26" s="1"/>
  <c r="F197" i="26" s="1"/>
  <c r="F198" i="26" s="1"/>
  <c r="F199" i="26" s="1"/>
  <c r="F200" i="26" s="1"/>
  <c r="F201" i="26" s="1"/>
  <c r="I8" i="26"/>
  <c r="AB10" i="26"/>
  <c r="AF10" i="26"/>
  <c r="P10" i="26"/>
  <c r="AE10" i="26"/>
  <c r="O10" i="26"/>
  <c r="AD10" i="26"/>
  <c r="AC10" i="26"/>
  <c r="AA10" i="26"/>
  <c r="Z10" i="26"/>
  <c r="Y10" i="26"/>
  <c r="X10" i="26"/>
  <c r="AM10" i="26"/>
  <c r="W10" i="26"/>
  <c r="AL10" i="26"/>
  <c r="V10" i="26"/>
  <c r="AK10" i="26"/>
  <c r="U10" i="26"/>
  <c r="AJ10" i="26"/>
  <c r="T10" i="26"/>
  <c r="AI10" i="26"/>
  <c r="S10" i="26"/>
  <c r="AH10" i="26"/>
  <c r="R10" i="26"/>
  <c r="AG10" i="26"/>
  <c r="Q10" i="26"/>
  <c r="P8" i="89" l="1"/>
  <c r="P38" i="89" s="1"/>
  <c r="P39" i="89" s="1"/>
  <c r="P43" i="89" s="1"/>
  <c r="AD8" i="89"/>
  <c r="AD38" i="89" s="1"/>
  <c r="AD39" i="89" s="1"/>
  <c r="AD43" i="89" s="1"/>
  <c r="AF54" i="89"/>
  <c r="AB8" i="89"/>
  <c r="AB38" i="89" s="1"/>
  <c r="AB39" i="89" s="1"/>
  <c r="AB43" i="89" s="1"/>
  <c r="AB65" i="89" s="1"/>
  <c r="AD54" i="89"/>
  <c r="Z8" i="89"/>
  <c r="Z38" i="89" s="1"/>
  <c r="Z39" i="89" s="1"/>
  <c r="Z43" i="89" s="1"/>
  <c r="Z65" i="89" s="1"/>
  <c r="AH8" i="89"/>
  <c r="AH38" i="89" s="1"/>
  <c r="AH39" i="89" s="1"/>
  <c r="AH43" i="89" s="1"/>
  <c r="W54" i="89"/>
  <c r="S8" i="89"/>
  <c r="S38" i="89" s="1"/>
  <c r="S39" i="89" s="1"/>
  <c r="S43" i="89" s="1"/>
  <c r="S65" i="89" s="1"/>
  <c r="W8" i="89"/>
  <c r="W38" i="89" s="1"/>
  <c r="W39" i="89" s="1"/>
  <c r="W43" i="89" s="1"/>
  <c r="P54" i="89"/>
  <c r="Q39" i="89"/>
  <c r="Q43" i="89" s="1"/>
  <c r="R54" i="89"/>
  <c r="AC8" i="89"/>
  <c r="AC38" i="89" s="1"/>
  <c r="AC39" i="89" s="1"/>
  <c r="AC43" i="89" s="1"/>
  <c r="AC65" i="89" s="1"/>
  <c r="AA8" i="89"/>
  <c r="AA38" i="89" s="1"/>
  <c r="AA39" i="89" s="1"/>
  <c r="AA43" i="89" s="1"/>
  <c r="AA65" i="89" s="1"/>
  <c r="Q54" i="89"/>
  <c r="AJ39" i="89"/>
  <c r="AJ43" i="89" s="1"/>
  <c r="AE8" i="89"/>
  <c r="AE38" i="89" s="1"/>
  <c r="AE39" i="89" s="1"/>
  <c r="AE43" i="89" s="1"/>
  <c r="AE65" i="89" s="1"/>
  <c r="AF39" i="89"/>
  <c r="AF43" i="89" s="1"/>
  <c r="H13" i="26"/>
  <c r="H10" i="26"/>
  <c r="M4" i="89"/>
  <c r="L3" i="89"/>
  <c r="L2" i="89"/>
  <c r="X8" i="89"/>
  <c r="X38" i="89" s="1"/>
  <c r="X39" i="89" s="1"/>
  <c r="X43" i="89" s="1"/>
  <c r="X65" i="89" s="1"/>
  <c r="Y8" i="89"/>
  <c r="Y38" i="89" s="1"/>
  <c r="Y39" i="89" s="1"/>
  <c r="Y43" i="89" s="1"/>
  <c r="Y65" i="89" s="1"/>
  <c r="U8" i="89"/>
  <c r="U38" i="89" s="1"/>
  <c r="U39" i="89" s="1"/>
  <c r="U43" i="89" s="1"/>
  <c r="U65" i="89" s="1"/>
  <c r="V8" i="89"/>
  <c r="V38" i="89" s="1"/>
  <c r="V39" i="89" s="1"/>
  <c r="V43" i="89" s="1"/>
  <c r="V65" i="89" s="1"/>
  <c r="R8" i="89"/>
  <c r="R38" i="89" s="1"/>
  <c r="R39" i="89" s="1"/>
  <c r="R43" i="89" s="1"/>
  <c r="T8" i="89"/>
  <c r="T38" i="89" s="1"/>
  <c r="T39" i="89" s="1"/>
  <c r="T43" i="89" s="1"/>
  <c r="AG39" i="89"/>
  <c r="AG43" i="89" s="1"/>
  <c r="AG65" i="89" s="1"/>
  <c r="AI8" i="89"/>
  <c r="AI38" i="89" s="1"/>
  <c r="AI39" i="89" s="1"/>
  <c r="AI43" i="89" s="1"/>
  <c r="AI65" i="89" s="1"/>
  <c r="AJ54" i="89"/>
  <c r="T54" i="89"/>
  <c r="AH54" i="89"/>
  <c r="P2" i="54"/>
  <c r="Q4" i="54"/>
  <c r="P3" i="54"/>
  <c r="I13" i="26"/>
  <c r="I10" i="26"/>
  <c r="J8" i="26"/>
  <c r="F202" i="26"/>
  <c r="F203" i="26" s="1"/>
  <c r="F204" i="26" s="1"/>
  <c r="F205" i="26" s="1"/>
  <c r="F206" i="26" s="1"/>
  <c r="F207" i="26" s="1"/>
  <c r="F208" i="26" s="1"/>
  <c r="F209" i="26" s="1"/>
  <c r="F210" i="26" s="1"/>
  <c r="F211" i="26" s="1"/>
  <c r="F212" i="26" s="1"/>
  <c r="F213" i="26" s="1"/>
  <c r="J13" i="26" l="1"/>
  <c r="J10" i="26"/>
  <c r="AI67" i="89"/>
  <c r="Z67" i="89"/>
  <c r="V67" i="89"/>
  <c r="U67" i="89"/>
  <c r="AB67" i="89"/>
  <c r="S67" i="89"/>
  <c r="AG67" i="89"/>
  <c r="AC67" i="89"/>
  <c r="AE67" i="89"/>
  <c r="AA67" i="89"/>
  <c r="Y67" i="89"/>
  <c r="X67" i="89"/>
  <c r="AF65" i="89"/>
  <c r="AD65" i="89"/>
  <c r="Q65" i="89"/>
  <c r="P65" i="89"/>
  <c r="R65" i="89"/>
  <c r="W65" i="89"/>
  <c r="AJ65" i="89"/>
  <c r="AJ67" i="89" s="1"/>
  <c r="AH65" i="89"/>
  <c r="I17" i="26"/>
  <c r="K8" i="26"/>
  <c r="K10" i="26" s="1"/>
  <c r="T65" i="89"/>
  <c r="N4" i="89"/>
  <c r="M3" i="89"/>
  <c r="M2" i="89"/>
  <c r="Q3" i="54"/>
  <c r="Q2" i="54"/>
  <c r="R4" i="54"/>
  <c r="F214" i="26"/>
  <c r="F215" i="26" s="1"/>
  <c r="F216" i="26" s="1"/>
  <c r="F217" i="26" s="1"/>
  <c r="F218" i="26" s="1"/>
  <c r="F219" i="26" s="1"/>
  <c r="F220" i="26" s="1"/>
  <c r="F221" i="26" s="1"/>
  <c r="F222" i="26" s="1"/>
  <c r="F223" i="26" s="1"/>
  <c r="F224" i="26" s="1"/>
  <c r="F225" i="26" s="1"/>
  <c r="K13" i="26" l="1"/>
  <c r="J17" i="26"/>
  <c r="T67" i="89"/>
  <c r="W67" i="89"/>
  <c r="R67" i="89"/>
  <c r="P67" i="89"/>
  <c r="Q67" i="89"/>
  <c r="AD67" i="89"/>
  <c r="AH67" i="89"/>
  <c r="AF67" i="89"/>
  <c r="L8" i="26"/>
  <c r="L10" i="26" s="1"/>
  <c r="O4" i="89"/>
  <c r="N3" i="89"/>
  <c r="N2" i="89"/>
  <c r="R2" i="54"/>
  <c r="R3" i="54"/>
  <c r="S4" i="54"/>
  <c r="F226" i="26"/>
  <c r="F227" i="26" s="1"/>
  <c r="F228" i="26" s="1"/>
  <c r="F229" i="26" s="1"/>
  <c r="F230" i="26" s="1"/>
  <c r="F231" i="26" s="1"/>
  <c r="F232" i="26" s="1"/>
  <c r="F233" i="26" s="1"/>
  <c r="F234" i="26" s="1"/>
  <c r="F235" i="26" s="1"/>
  <c r="F236" i="26" s="1"/>
  <c r="F237" i="26" s="1"/>
  <c r="K17" i="26" l="1"/>
  <c r="O3" i="89"/>
  <c r="P4" i="89"/>
  <c r="O2" i="89"/>
  <c r="T4" i="54"/>
  <c r="S3" i="54"/>
  <c r="S2" i="54"/>
  <c r="L13" i="26"/>
  <c r="F238" i="26"/>
  <c r="F239" i="26" s="1"/>
  <c r="F240" i="26" s="1"/>
  <c r="F241" i="26" s="1"/>
  <c r="F242" i="26" s="1"/>
  <c r="F243" i="26" s="1"/>
  <c r="F244" i="26" s="1"/>
  <c r="F245" i="26" s="1"/>
  <c r="F246" i="26" s="1"/>
  <c r="F247" i="26" s="1"/>
  <c r="F248" i="26" s="1"/>
  <c r="M8" i="26"/>
  <c r="H185" i="58" l="1"/>
  <c r="H234" i="58"/>
  <c r="H246" i="58"/>
  <c r="H237" i="58"/>
  <c r="H243" i="58"/>
  <c r="H208" i="58"/>
  <c r="H217" i="58"/>
  <c r="H205" i="58"/>
  <c r="H223" i="58" s="1"/>
  <c r="H214" i="58"/>
  <c r="H32" i="58"/>
  <c r="H72" i="58"/>
  <c r="H44" i="58"/>
  <c r="H35" i="58"/>
  <c r="H89" i="58"/>
  <c r="H107" i="58" s="1"/>
  <c r="H92" i="58"/>
  <c r="H98" i="58"/>
  <c r="H101" i="58"/>
  <c r="H118" i="58"/>
  <c r="H121" i="58"/>
  <c r="H130" i="58"/>
  <c r="H179" i="58"/>
  <c r="H60" i="58"/>
  <c r="H78" i="58" s="1"/>
  <c r="H188" i="58"/>
  <c r="H63" i="58"/>
  <c r="H69" i="58"/>
  <c r="H41" i="58"/>
  <c r="H127" i="58"/>
  <c r="H176" i="58"/>
  <c r="L17" i="26"/>
  <c r="Q4" i="89"/>
  <c r="P3" i="89"/>
  <c r="P2" i="89"/>
  <c r="U4" i="54"/>
  <c r="T3" i="54"/>
  <c r="T2" i="54"/>
  <c r="M10" i="26"/>
  <c r="M13" i="26" s="1"/>
  <c r="N8" i="26"/>
  <c r="H14" i="58" l="1"/>
  <c r="H20" i="58"/>
  <c r="H194" i="58"/>
  <c r="H190" i="58"/>
  <c r="H136" i="58"/>
  <c r="H49" i="58"/>
  <c r="H252" i="58"/>
  <c r="H181" i="58"/>
  <c r="H219" i="58"/>
  <c r="I234" i="58"/>
  <c r="H210" i="58"/>
  <c r="H224" i="58" s="1"/>
  <c r="H248" i="58"/>
  <c r="H239" i="58"/>
  <c r="H74" i="58"/>
  <c r="H195" i="58"/>
  <c r="H132" i="58"/>
  <c r="I205" i="58"/>
  <c r="I223" i="58" s="1"/>
  <c r="I35" i="58"/>
  <c r="I179" i="58"/>
  <c r="I246" i="58"/>
  <c r="I92" i="58"/>
  <c r="I243" i="58"/>
  <c r="I118" i="58"/>
  <c r="I98" i="58"/>
  <c r="I217" i="58"/>
  <c r="I89" i="58"/>
  <c r="I214" i="58"/>
  <c r="I63" i="58"/>
  <c r="I44" i="58"/>
  <c r="I60" i="58"/>
  <c r="I78" i="58" s="1"/>
  <c r="I41" i="58"/>
  <c r="I32" i="58"/>
  <c r="I237" i="58"/>
  <c r="I208" i="58"/>
  <c r="I188" i="58"/>
  <c r="I185" i="58"/>
  <c r="I176" i="58"/>
  <c r="I130" i="58"/>
  <c r="I127" i="58"/>
  <c r="I121" i="58"/>
  <c r="I101" i="58"/>
  <c r="I72" i="58"/>
  <c r="I69" i="58"/>
  <c r="H46" i="58"/>
  <c r="H65" i="58"/>
  <c r="H123" i="58"/>
  <c r="H103" i="58"/>
  <c r="H94" i="58"/>
  <c r="H37" i="58"/>
  <c r="M17" i="26"/>
  <c r="Q2" i="89"/>
  <c r="R4" i="89"/>
  <c r="Q3" i="89"/>
  <c r="V4" i="54"/>
  <c r="U3" i="54"/>
  <c r="U2" i="54"/>
  <c r="N10" i="26"/>
  <c r="N13" i="26" s="1"/>
  <c r="I14" i="58" l="1"/>
  <c r="I20" i="58"/>
  <c r="I136" i="58"/>
  <c r="I181" i="58"/>
  <c r="I194" i="58"/>
  <c r="I49" i="58"/>
  <c r="I252" i="58"/>
  <c r="I107" i="58"/>
  <c r="H23" i="58"/>
  <c r="I219" i="58"/>
  <c r="I37" i="58"/>
  <c r="I12" i="17"/>
  <c r="H79" i="58"/>
  <c r="J217" i="58"/>
  <c r="J234" i="58"/>
  <c r="J252" i="58" s="1"/>
  <c r="H253" i="58"/>
  <c r="H137" i="58"/>
  <c r="H50" i="58"/>
  <c r="J69" i="58"/>
  <c r="J101" i="58"/>
  <c r="J176" i="58"/>
  <c r="J194" i="58" s="1"/>
  <c r="J63" i="58"/>
  <c r="J98" i="58"/>
  <c r="J130" i="58"/>
  <c r="J32" i="58"/>
  <c r="J60" i="58"/>
  <c r="J92" i="58"/>
  <c r="J44" i="58"/>
  <c r="J188" i="58"/>
  <c r="J89" i="58"/>
  <c r="J107" i="58" s="1"/>
  <c r="J243" i="58"/>
  <c r="J121" i="58"/>
  <c r="J72" i="58"/>
  <c r="J237" i="58"/>
  <c r="J118" i="58"/>
  <c r="J136" i="58" s="1"/>
  <c r="J35" i="58"/>
  <c r="J179" i="58"/>
  <c r="J205" i="58"/>
  <c r="J214" i="58"/>
  <c r="J246" i="58"/>
  <c r="J185" i="58"/>
  <c r="J127" i="58"/>
  <c r="J208" i="58"/>
  <c r="J41" i="58"/>
  <c r="J14" i="58" s="1"/>
  <c r="H108" i="58"/>
  <c r="N17" i="26"/>
  <c r="R2" i="89"/>
  <c r="S4" i="89"/>
  <c r="R3" i="89"/>
  <c r="W4" i="54"/>
  <c r="V2" i="54"/>
  <c r="V3" i="54"/>
  <c r="O13" i="26"/>
  <c r="P13" i="26" s="1"/>
  <c r="Q13" i="26" s="1"/>
  <c r="R13" i="26" s="1"/>
  <c r="S13" i="26" s="1"/>
  <c r="T13" i="26" s="1"/>
  <c r="U13" i="26" s="1"/>
  <c r="V13" i="26" s="1"/>
  <c r="W13" i="26" s="1"/>
  <c r="X13" i="26" s="1"/>
  <c r="Y13" i="26" s="1"/>
  <c r="Z13" i="26" s="1"/>
  <c r="AA13" i="26" s="1"/>
  <c r="AB13" i="26" s="1"/>
  <c r="AC13" i="26" s="1"/>
  <c r="AD13" i="26" s="1"/>
  <c r="AE13" i="26" s="1"/>
  <c r="AF13" i="26" s="1"/>
  <c r="AG13" i="26" s="1"/>
  <c r="AH13" i="26" s="1"/>
  <c r="AI13" i="26" s="1"/>
  <c r="AJ13" i="26" s="1"/>
  <c r="AK13" i="26" s="1"/>
  <c r="AL13" i="26" s="1"/>
  <c r="AM13" i="26" s="1"/>
  <c r="AN13" i="26" s="1"/>
  <c r="AO13" i="26" s="1"/>
  <c r="J20" i="58" l="1"/>
  <c r="J78" i="58"/>
  <c r="J223" i="58"/>
  <c r="J49" i="58"/>
  <c r="J219" i="58"/>
  <c r="J181" i="58"/>
  <c r="J37" i="58"/>
  <c r="J46" i="58"/>
  <c r="K234" i="58"/>
  <c r="K217" i="58"/>
  <c r="J248" i="58"/>
  <c r="K101" i="58"/>
  <c r="K176" i="58"/>
  <c r="K194" i="58" s="1"/>
  <c r="K63" i="58"/>
  <c r="K208" i="58"/>
  <c r="K98" i="58"/>
  <c r="K130" i="58"/>
  <c r="K60" i="58"/>
  <c r="K78" i="58" s="1"/>
  <c r="K205" i="58"/>
  <c r="K223" i="58" s="1"/>
  <c r="K92" i="58"/>
  <c r="K32" i="58"/>
  <c r="K49" i="58" s="1"/>
  <c r="K127" i="58"/>
  <c r="K89" i="58"/>
  <c r="K121" i="58"/>
  <c r="K41" i="58"/>
  <c r="K185" i="58"/>
  <c r="K118" i="58"/>
  <c r="K136" i="58" s="1"/>
  <c r="K35" i="58"/>
  <c r="K179" i="58"/>
  <c r="K69" i="58"/>
  <c r="K214" i="58"/>
  <c r="K246" i="58"/>
  <c r="K243" i="58"/>
  <c r="K188" i="58"/>
  <c r="K72" i="58"/>
  <c r="K237" i="58"/>
  <c r="K44" i="58"/>
  <c r="O17" i="26"/>
  <c r="S2" i="89"/>
  <c r="T4" i="89"/>
  <c r="S3" i="89"/>
  <c r="X4" i="54"/>
  <c r="W3" i="54"/>
  <c r="W2" i="54"/>
  <c r="K20" i="58" l="1"/>
  <c r="K14" i="58"/>
  <c r="K252" i="58"/>
  <c r="K107" i="58"/>
  <c r="K219" i="58"/>
  <c r="K181" i="58"/>
  <c r="L217" i="58"/>
  <c r="L234" i="58"/>
  <c r="L252" i="58" s="1"/>
  <c r="K248" i="58"/>
  <c r="L176" i="58"/>
  <c r="L194" i="58" s="1"/>
  <c r="L63" i="58"/>
  <c r="L208" i="58"/>
  <c r="L98" i="58"/>
  <c r="L130" i="58"/>
  <c r="L60" i="58"/>
  <c r="L78" i="58" s="1"/>
  <c r="L205" i="58"/>
  <c r="L223" i="58" s="1"/>
  <c r="L92" i="58"/>
  <c r="L127" i="58"/>
  <c r="L44" i="58"/>
  <c r="L188" i="58"/>
  <c r="L246" i="58"/>
  <c r="L121" i="58"/>
  <c r="L41" i="58"/>
  <c r="L185" i="58"/>
  <c r="L72" i="58"/>
  <c r="L237" i="58"/>
  <c r="L35" i="58"/>
  <c r="L179" i="58"/>
  <c r="L69" i="58"/>
  <c r="L214" i="58"/>
  <c r="L101" i="58"/>
  <c r="L32" i="58"/>
  <c r="L49" i="58" s="1"/>
  <c r="L89" i="58"/>
  <c r="L243" i="58"/>
  <c r="L118" i="58"/>
  <c r="P17" i="26"/>
  <c r="T2" i="89"/>
  <c r="U4" i="89"/>
  <c r="T3" i="89"/>
  <c r="X3" i="54"/>
  <c r="Y4" i="54"/>
  <c r="X2" i="54"/>
  <c r="L20" i="58" l="1"/>
  <c r="L14" i="58"/>
  <c r="L107" i="58"/>
  <c r="L136" i="58"/>
  <c r="L219" i="58"/>
  <c r="L181" i="58"/>
  <c r="M234" i="58"/>
  <c r="M217" i="58"/>
  <c r="L248" i="58"/>
  <c r="M63" i="58"/>
  <c r="M98" i="58"/>
  <c r="M130" i="58"/>
  <c r="M60" i="58"/>
  <c r="M78" i="58" s="1"/>
  <c r="M92" i="58"/>
  <c r="M127" i="58"/>
  <c r="M44" i="58"/>
  <c r="M89" i="58"/>
  <c r="M107" i="58" s="1"/>
  <c r="M243" i="58"/>
  <c r="M32" i="58"/>
  <c r="M49" i="58" s="1"/>
  <c r="M41" i="58"/>
  <c r="M14" i="58" s="1"/>
  <c r="M185" i="58"/>
  <c r="M72" i="58"/>
  <c r="M237" i="58"/>
  <c r="M118" i="58"/>
  <c r="M69" i="58"/>
  <c r="M214" i="58"/>
  <c r="M101" i="58"/>
  <c r="M176" i="58"/>
  <c r="M179" i="58"/>
  <c r="M205" i="58"/>
  <c r="M121" i="58"/>
  <c r="M246" i="58"/>
  <c r="M35" i="58"/>
  <c r="M208" i="58"/>
  <c r="M188" i="58"/>
  <c r="Q17" i="26"/>
  <c r="U2" i="89"/>
  <c r="V4" i="89"/>
  <c r="U3" i="89"/>
  <c r="Z4" i="54"/>
  <c r="Y3" i="54"/>
  <c r="Y2" i="54"/>
  <c r="M20" i="58" l="1"/>
  <c r="M223" i="58"/>
  <c r="M194" i="58"/>
  <c r="M252" i="58"/>
  <c r="M136" i="58"/>
  <c r="M219" i="58"/>
  <c r="M181" i="58"/>
  <c r="N217" i="58"/>
  <c r="N234" i="58"/>
  <c r="M248" i="58"/>
  <c r="N98" i="58"/>
  <c r="N130" i="58"/>
  <c r="N60" i="58"/>
  <c r="N78" i="58" s="1"/>
  <c r="N205" i="58"/>
  <c r="N223" i="58" s="1"/>
  <c r="N92" i="58"/>
  <c r="N127" i="58"/>
  <c r="N44" i="58"/>
  <c r="N188" i="58"/>
  <c r="N246" i="58"/>
  <c r="N89" i="58"/>
  <c r="N107" i="58" s="1"/>
  <c r="N121" i="58"/>
  <c r="N72" i="58"/>
  <c r="N32" i="58"/>
  <c r="N118" i="58"/>
  <c r="N35" i="58"/>
  <c r="N179" i="58"/>
  <c r="N101" i="58"/>
  <c r="N176" i="58"/>
  <c r="N194" i="58" s="1"/>
  <c r="N63" i="58"/>
  <c r="N208" i="58"/>
  <c r="N214" i="58"/>
  <c r="N185" i="58"/>
  <c r="N243" i="58"/>
  <c r="N69" i="58"/>
  <c r="N41" i="58"/>
  <c r="N237" i="58"/>
  <c r="R17" i="26"/>
  <c r="V3" i="89"/>
  <c r="V2" i="89"/>
  <c r="W4" i="89"/>
  <c r="AA4" i="54"/>
  <c r="Z3" i="54"/>
  <c r="Z2" i="54"/>
  <c r="N14" i="58" l="1"/>
  <c r="N20" i="58"/>
  <c r="N252" i="58"/>
  <c r="N136" i="58"/>
  <c r="N49" i="58"/>
  <c r="T172" i="28"/>
  <c r="N219" i="58"/>
  <c r="N181" i="58"/>
  <c r="O217" i="58"/>
  <c r="O234" i="58"/>
  <c r="O130" i="58"/>
  <c r="O60" i="58"/>
  <c r="O78" i="58" s="1"/>
  <c r="O205" i="58"/>
  <c r="O223" i="58" s="1"/>
  <c r="O92" i="58"/>
  <c r="O127" i="58"/>
  <c r="O44" i="58"/>
  <c r="O188" i="58"/>
  <c r="O246" i="58"/>
  <c r="O89" i="58"/>
  <c r="O107" i="58" s="1"/>
  <c r="O243" i="58"/>
  <c r="O121" i="58"/>
  <c r="O41" i="58"/>
  <c r="O14" i="58" s="1"/>
  <c r="O185" i="58"/>
  <c r="O118" i="58"/>
  <c r="O35" i="58"/>
  <c r="O179" i="58"/>
  <c r="O32" i="58"/>
  <c r="O49" i="58" s="1"/>
  <c r="O69" i="58"/>
  <c r="O214" i="58"/>
  <c r="O176" i="58"/>
  <c r="O194" i="58" s="1"/>
  <c r="O63" i="58"/>
  <c r="O208" i="58"/>
  <c r="O98" i="58"/>
  <c r="O101" i="58"/>
  <c r="O237" i="58"/>
  <c r="O72" i="58"/>
  <c r="N248" i="58"/>
  <c r="S17" i="26"/>
  <c r="W3" i="89"/>
  <c r="W2" i="89"/>
  <c r="X4" i="89"/>
  <c r="AB4" i="54"/>
  <c r="AA3" i="54"/>
  <c r="AA2" i="54"/>
  <c r="O20" i="58" l="1"/>
  <c r="O252" i="58"/>
  <c r="O136" i="58"/>
  <c r="U172" i="28"/>
  <c r="O219" i="58"/>
  <c r="O181" i="58"/>
  <c r="P217" i="58"/>
  <c r="P234" i="58"/>
  <c r="P60" i="58"/>
  <c r="P78" i="58" s="1"/>
  <c r="P205" i="58"/>
  <c r="P223" i="58" s="1"/>
  <c r="P92" i="58"/>
  <c r="P127" i="58"/>
  <c r="P44" i="58"/>
  <c r="P89" i="58"/>
  <c r="P107" i="58" s="1"/>
  <c r="P243" i="58"/>
  <c r="P121" i="58"/>
  <c r="P41" i="58"/>
  <c r="P185" i="58"/>
  <c r="P72" i="58"/>
  <c r="P237" i="58"/>
  <c r="P35" i="58"/>
  <c r="P179" i="58"/>
  <c r="P69" i="58"/>
  <c r="P214" i="58"/>
  <c r="P101" i="58"/>
  <c r="P63" i="58"/>
  <c r="P208" i="58"/>
  <c r="P98" i="58"/>
  <c r="P130" i="58"/>
  <c r="P32" i="58"/>
  <c r="P246" i="58"/>
  <c r="P188" i="58"/>
  <c r="P176" i="58"/>
  <c r="P118" i="58"/>
  <c r="O248" i="58"/>
  <c r="T17" i="26"/>
  <c r="X3" i="89"/>
  <c r="X2" i="89"/>
  <c r="Y4" i="89"/>
  <c r="AC4" i="54"/>
  <c r="AB3" i="54"/>
  <c r="AB2" i="54"/>
  <c r="P20" i="58" l="1"/>
  <c r="P14" i="58"/>
  <c r="P136" i="58"/>
  <c r="P49" i="58"/>
  <c r="P194" i="58"/>
  <c r="P252" i="58"/>
  <c r="P219" i="58"/>
  <c r="P181" i="58"/>
  <c r="Q217" i="58"/>
  <c r="Q234" i="58"/>
  <c r="Q92" i="58"/>
  <c r="Q127" i="58"/>
  <c r="Q44" i="58"/>
  <c r="Q188" i="58"/>
  <c r="Q246" i="58"/>
  <c r="Q89" i="58"/>
  <c r="Q107" i="58" s="1"/>
  <c r="Q121" i="58"/>
  <c r="Q41" i="58"/>
  <c r="Q185" i="58"/>
  <c r="Q72" i="58"/>
  <c r="Q118" i="58"/>
  <c r="Q136" i="58" s="1"/>
  <c r="Q69" i="58"/>
  <c r="Q214" i="58"/>
  <c r="Q101" i="58"/>
  <c r="Q176" i="58"/>
  <c r="Q32" i="58"/>
  <c r="Q98" i="58"/>
  <c r="Q130" i="58"/>
  <c r="Q60" i="58"/>
  <c r="Q205" i="58"/>
  <c r="Q179" i="58"/>
  <c r="Q63" i="58"/>
  <c r="Q243" i="58"/>
  <c r="Q35" i="58"/>
  <c r="Q208" i="58"/>
  <c r="Q237" i="58"/>
  <c r="P248" i="58"/>
  <c r="U17" i="26"/>
  <c r="Y3" i="89"/>
  <c r="Y2" i="89"/>
  <c r="Z4" i="89"/>
  <c r="AC2" i="54"/>
  <c r="AD4" i="54"/>
  <c r="AC3" i="54"/>
  <c r="Q14" i="58" l="1"/>
  <c r="Q20" i="58"/>
  <c r="Q223" i="58"/>
  <c r="Q49" i="58"/>
  <c r="Q78" i="58"/>
  <c r="Q252" i="58"/>
  <c r="Q194" i="58"/>
  <c r="Q219" i="58"/>
  <c r="Q181" i="58"/>
  <c r="R217" i="58"/>
  <c r="R234" i="58"/>
  <c r="Q248" i="58"/>
  <c r="R127" i="58"/>
  <c r="R44" i="58"/>
  <c r="R188" i="58"/>
  <c r="R246" i="58"/>
  <c r="R89" i="58"/>
  <c r="R107" i="58" s="1"/>
  <c r="R243" i="58"/>
  <c r="R121" i="58"/>
  <c r="R41" i="58"/>
  <c r="R14" i="58" s="1"/>
  <c r="R185" i="58"/>
  <c r="R72" i="58"/>
  <c r="R237" i="58"/>
  <c r="R118" i="58"/>
  <c r="R35" i="58"/>
  <c r="R179" i="58"/>
  <c r="R101" i="58"/>
  <c r="R176" i="58"/>
  <c r="R194" i="58" s="1"/>
  <c r="R63" i="58"/>
  <c r="R208" i="58"/>
  <c r="R130" i="58"/>
  <c r="R32" i="58"/>
  <c r="R49" i="58" s="1"/>
  <c r="R60" i="58"/>
  <c r="R78" i="58" s="1"/>
  <c r="R205" i="58"/>
  <c r="R223" i="58" s="1"/>
  <c r="R92" i="58"/>
  <c r="R214" i="58"/>
  <c r="R98" i="58"/>
  <c r="R69" i="58"/>
  <c r="V17" i="26"/>
  <c r="Z2" i="89"/>
  <c r="Z3" i="89"/>
  <c r="AA4" i="89"/>
  <c r="AD3" i="54"/>
  <c r="AD2" i="54"/>
  <c r="AE4" i="54"/>
  <c r="R20" i="58" l="1"/>
  <c r="R252" i="58"/>
  <c r="R136" i="58"/>
  <c r="R219" i="58"/>
  <c r="R181" i="58"/>
  <c r="S217" i="58"/>
  <c r="S234" i="58"/>
  <c r="R248" i="58"/>
  <c r="S44" i="58"/>
  <c r="S188" i="58"/>
  <c r="S89" i="58"/>
  <c r="S107" i="58" s="1"/>
  <c r="S243" i="58"/>
  <c r="S121" i="58"/>
  <c r="S41" i="58"/>
  <c r="S185" i="58"/>
  <c r="S72" i="58"/>
  <c r="S237" i="58"/>
  <c r="S118" i="58"/>
  <c r="S136" i="58" s="1"/>
  <c r="S35" i="58"/>
  <c r="S179" i="58"/>
  <c r="S69" i="58"/>
  <c r="S214" i="58"/>
  <c r="S176" i="58"/>
  <c r="S63" i="58"/>
  <c r="S208" i="58"/>
  <c r="S98" i="58"/>
  <c r="S60" i="58"/>
  <c r="S78" i="58" s="1"/>
  <c r="S205" i="58"/>
  <c r="S223" i="58" s="1"/>
  <c r="S92" i="58"/>
  <c r="S32" i="58"/>
  <c r="S127" i="58"/>
  <c r="S246" i="58"/>
  <c r="S130" i="58"/>
  <c r="S101" i="58"/>
  <c r="W17" i="26"/>
  <c r="AB4" i="89"/>
  <c r="AA2" i="89"/>
  <c r="AA3" i="89"/>
  <c r="AE2" i="54"/>
  <c r="AE3" i="54"/>
  <c r="AF4" i="54"/>
  <c r="S20" i="58" l="1"/>
  <c r="S14" i="58"/>
  <c r="S49" i="58"/>
  <c r="S252" i="58"/>
  <c r="S194" i="58"/>
  <c r="S219" i="58"/>
  <c r="S181" i="58"/>
  <c r="T217" i="58"/>
  <c r="T234" i="58"/>
  <c r="S248" i="58"/>
  <c r="T32" i="58"/>
  <c r="T89" i="58"/>
  <c r="T107" i="58" s="1"/>
  <c r="T121" i="58"/>
  <c r="T41" i="58"/>
  <c r="T185" i="58"/>
  <c r="T72" i="58"/>
  <c r="T118" i="58"/>
  <c r="T136" i="58" s="1"/>
  <c r="T35" i="58"/>
  <c r="T179" i="58"/>
  <c r="T69" i="58"/>
  <c r="T101" i="58"/>
  <c r="T63" i="58"/>
  <c r="T208" i="58"/>
  <c r="T98" i="58"/>
  <c r="T130" i="58"/>
  <c r="T92" i="58"/>
  <c r="T127" i="58"/>
  <c r="T44" i="58"/>
  <c r="T188" i="58"/>
  <c r="T246" i="58"/>
  <c r="T205" i="58"/>
  <c r="T214" i="58"/>
  <c r="T60" i="58"/>
  <c r="T243" i="58"/>
  <c r="T237" i="58"/>
  <c r="T176" i="58"/>
  <c r="X17" i="26"/>
  <c r="AC4" i="89"/>
  <c r="AB3" i="89"/>
  <c r="AB2" i="89"/>
  <c r="AF2" i="54"/>
  <c r="AG4" i="54"/>
  <c r="AF3" i="54"/>
  <c r="T14" i="58" l="1"/>
  <c r="T20" i="58"/>
  <c r="T194" i="58"/>
  <c r="T49" i="58"/>
  <c r="T223" i="58"/>
  <c r="T78" i="58"/>
  <c r="T252" i="58"/>
  <c r="T219" i="58"/>
  <c r="T181" i="58"/>
  <c r="U217" i="58"/>
  <c r="U234" i="58"/>
  <c r="T248" i="58"/>
  <c r="U121" i="58"/>
  <c r="U32" i="58"/>
  <c r="U41" i="58"/>
  <c r="U185" i="58"/>
  <c r="U72" i="58"/>
  <c r="U237" i="58"/>
  <c r="U118" i="58"/>
  <c r="U136" i="58" s="1"/>
  <c r="U35" i="58"/>
  <c r="U179" i="58"/>
  <c r="U69" i="58"/>
  <c r="U214" i="58"/>
  <c r="U101" i="58"/>
  <c r="U176" i="58"/>
  <c r="U98" i="58"/>
  <c r="U130" i="58"/>
  <c r="U60" i="58"/>
  <c r="U205" i="58"/>
  <c r="U127" i="58"/>
  <c r="U44" i="58"/>
  <c r="U188" i="58"/>
  <c r="U246" i="58"/>
  <c r="U89" i="58"/>
  <c r="U243" i="58"/>
  <c r="U92" i="58"/>
  <c r="U63" i="58"/>
  <c r="U208" i="58"/>
  <c r="Y17" i="26"/>
  <c r="AD4" i="89"/>
  <c r="AC3" i="89"/>
  <c r="AC2" i="89"/>
  <c r="AG3" i="54"/>
  <c r="AG2" i="54"/>
  <c r="AH4" i="54"/>
  <c r="U14" i="58" l="1"/>
  <c r="U20" i="58"/>
  <c r="U49" i="58"/>
  <c r="U107" i="58"/>
  <c r="U223" i="58"/>
  <c r="U78" i="58"/>
  <c r="U252" i="58"/>
  <c r="U194" i="58"/>
  <c r="U219" i="58"/>
  <c r="U181" i="58"/>
  <c r="V217" i="58"/>
  <c r="V234" i="58"/>
  <c r="U248" i="58"/>
  <c r="V41" i="58"/>
  <c r="V185" i="58"/>
  <c r="V72" i="58"/>
  <c r="V237" i="58"/>
  <c r="V32" i="58"/>
  <c r="V118" i="58"/>
  <c r="V136" i="58" s="1"/>
  <c r="V35" i="58"/>
  <c r="V179" i="58"/>
  <c r="V69" i="58"/>
  <c r="V214" i="58"/>
  <c r="V101" i="58"/>
  <c r="V176" i="58"/>
  <c r="V63" i="58"/>
  <c r="V208" i="58"/>
  <c r="V130" i="58"/>
  <c r="V60" i="58"/>
  <c r="V78" i="58" s="1"/>
  <c r="V205" i="58"/>
  <c r="V223" i="58" s="1"/>
  <c r="V92" i="58"/>
  <c r="V44" i="58"/>
  <c r="V188" i="58"/>
  <c r="V246" i="58"/>
  <c r="V89" i="58"/>
  <c r="V107" i="58" s="1"/>
  <c r="V243" i="58"/>
  <c r="V121" i="58"/>
  <c r="V127" i="58"/>
  <c r="V98" i="58"/>
  <c r="Z17" i="26"/>
  <c r="AE4" i="89"/>
  <c r="AD3" i="89"/>
  <c r="AD2" i="89"/>
  <c r="AH2" i="54"/>
  <c r="AH3" i="54"/>
  <c r="AI4" i="54"/>
  <c r="V49" i="58" l="1"/>
  <c r="V14" i="58"/>
  <c r="V20" i="58"/>
  <c r="V252" i="58"/>
  <c r="V194" i="58"/>
  <c r="V219" i="58"/>
  <c r="V181" i="58"/>
  <c r="W217" i="58"/>
  <c r="W234" i="58"/>
  <c r="W72" i="58"/>
  <c r="W118" i="58"/>
  <c r="W136" i="58" s="1"/>
  <c r="W35" i="58"/>
  <c r="W179" i="58"/>
  <c r="W32" i="58"/>
  <c r="W49" i="58" s="1"/>
  <c r="W69" i="58"/>
  <c r="W101" i="58"/>
  <c r="W176" i="58"/>
  <c r="W194" i="58" s="1"/>
  <c r="W63" i="58"/>
  <c r="W98" i="58"/>
  <c r="W60" i="58"/>
  <c r="W78" i="58" s="1"/>
  <c r="W205" i="58"/>
  <c r="W223" i="58" s="1"/>
  <c r="W92" i="58"/>
  <c r="W127" i="58"/>
  <c r="W89" i="58"/>
  <c r="W243" i="58"/>
  <c r="W121" i="58"/>
  <c r="W41" i="58"/>
  <c r="W185" i="58"/>
  <c r="W208" i="58"/>
  <c r="W130" i="58"/>
  <c r="W188" i="58"/>
  <c r="W237" i="58"/>
  <c r="W44" i="58"/>
  <c r="W214" i="58"/>
  <c r="W246" i="58"/>
  <c r="V248" i="58"/>
  <c r="AA17" i="26"/>
  <c r="AE3" i="89"/>
  <c r="AF4" i="89"/>
  <c r="AE2" i="89"/>
  <c r="AJ4" i="54"/>
  <c r="AI3" i="54"/>
  <c r="AI2" i="54"/>
  <c r="W20" i="58" l="1"/>
  <c r="W14" i="58"/>
  <c r="W107" i="58"/>
  <c r="W252" i="58"/>
  <c r="W219" i="58"/>
  <c r="W181" i="58"/>
  <c r="X234" i="58"/>
  <c r="X217" i="58"/>
  <c r="W248" i="58"/>
  <c r="X118" i="58"/>
  <c r="X136" i="58" s="1"/>
  <c r="X35" i="58"/>
  <c r="X179" i="58"/>
  <c r="X69" i="58"/>
  <c r="X214" i="58"/>
  <c r="X101" i="58"/>
  <c r="X32" i="58"/>
  <c r="X49" i="58" s="1"/>
  <c r="X176" i="58"/>
  <c r="X194" i="58" s="1"/>
  <c r="X63" i="58"/>
  <c r="X208" i="58"/>
  <c r="X98" i="58"/>
  <c r="X130" i="58"/>
  <c r="X92" i="58"/>
  <c r="X127" i="58"/>
  <c r="X44" i="58"/>
  <c r="X188" i="58"/>
  <c r="X246" i="58"/>
  <c r="X121" i="58"/>
  <c r="X41" i="58"/>
  <c r="X185" i="58"/>
  <c r="X72" i="58"/>
  <c r="X237" i="58"/>
  <c r="X60" i="58"/>
  <c r="X243" i="58"/>
  <c r="X205" i="58"/>
  <c r="X89" i="58"/>
  <c r="AB17" i="26"/>
  <c r="AG4" i="89"/>
  <c r="AF3" i="89"/>
  <c r="AF2" i="89"/>
  <c r="AJ3" i="54"/>
  <c r="AK4" i="54"/>
  <c r="AJ2" i="54"/>
  <c r="X14" i="58" l="1"/>
  <c r="X20" i="58"/>
  <c r="X107" i="58"/>
  <c r="X223" i="58"/>
  <c r="X78" i="58"/>
  <c r="X252" i="58"/>
  <c r="X219" i="58"/>
  <c r="X181" i="58"/>
  <c r="Y234" i="58"/>
  <c r="Y217" i="58"/>
  <c r="X248" i="58"/>
  <c r="Y35" i="58"/>
  <c r="Y179" i="58"/>
  <c r="Y69" i="58"/>
  <c r="Y214" i="58"/>
  <c r="Y101" i="58"/>
  <c r="Y176" i="58"/>
  <c r="Y194" i="58" s="1"/>
  <c r="Y63" i="58"/>
  <c r="Y208" i="58"/>
  <c r="Y32" i="58"/>
  <c r="Y49" i="58" s="1"/>
  <c r="Y98" i="58"/>
  <c r="Y130" i="58"/>
  <c r="Y60" i="58"/>
  <c r="Y205" i="58"/>
  <c r="Y127" i="58"/>
  <c r="Y44" i="58"/>
  <c r="Y188" i="58"/>
  <c r="Y246" i="58"/>
  <c r="Y89" i="58"/>
  <c r="Y243" i="58"/>
  <c r="Y41" i="58"/>
  <c r="Y185" i="58"/>
  <c r="Y72" i="58"/>
  <c r="Y237" i="58"/>
  <c r="Y118" i="58"/>
  <c r="Y121" i="58"/>
  <c r="Y92" i="58"/>
  <c r="AC17" i="26"/>
  <c r="AG2" i="89"/>
  <c r="AH4" i="89"/>
  <c r="AG3" i="89"/>
  <c r="AL4" i="54"/>
  <c r="AK3" i="54"/>
  <c r="AK2" i="54"/>
  <c r="Y14" i="58" l="1"/>
  <c r="Y20" i="58"/>
  <c r="Y78" i="58"/>
  <c r="Y136" i="58"/>
  <c r="Y107" i="58"/>
  <c r="Y252" i="58"/>
  <c r="Y223" i="58"/>
  <c r="Y219" i="58"/>
  <c r="Y181" i="58"/>
  <c r="Z234" i="58"/>
  <c r="Z252" i="58" s="1"/>
  <c r="Z217" i="58"/>
  <c r="Y248" i="58"/>
  <c r="Z69" i="58"/>
  <c r="Z101" i="58"/>
  <c r="Z176" i="58"/>
  <c r="Z194" i="58" s="1"/>
  <c r="Z63" i="58"/>
  <c r="Z98" i="58"/>
  <c r="Z130" i="58"/>
  <c r="Z32" i="58"/>
  <c r="Z49" i="58" s="1"/>
  <c r="Z60" i="58"/>
  <c r="Z78" i="58" s="1"/>
  <c r="Z92" i="58"/>
  <c r="Z44" i="58"/>
  <c r="Z20" i="58" s="1"/>
  <c r="Z188" i="58"/>
  <c r="Z89" i="58"/>
  <c r="Z243" i="58"/>
  <c r="Z121" i="58"/>
  <c r="Z72" i="58"/>
  <c r="Z237" i="58"/>
  <c r="Z118" i="58"/>
  <c r="Z136" i="58" s="1"/>
  <c r="Z35" i="58"/>
  <c r="Z179" i="58"/>
  <c r="Z185" i="58"/>
  <c r="Z127" i="58"/>
  <c r="Z208" i="58"/>
  <c r="Z41" i="58"/>
  <c r="Z205" i="58"/>
  <c r="Z223" i="58" s="1"/>
  <c r="Z214" i="58"/>
  <c r="Z246" i="58"/>
  <c r="AD17" i="26"/>
  <c r="AH2" i="89"/>
  <c r="AI4" i="89"/>
  <c r="AH3" i="89"/>
  <c r="AL2" i="54"/>
  <c r="AM4" i="54"/>
  <c r="AL3" i="54"/>
  <c r="Z14" i="58" l="1"/>
  <c r="Z107" i="58"/>
  <c r="Z219" i="58"/>
  <c r="Z181" i="58"/>
  <c r="AA234" i="58"/>
  <c r="AA217" i="58"/>
  <c r="Z248" i="58"/>
  <c r="AA101" i="58"/>
  <c r="AA176" i="58"/>
  <c r="AA194" i="58" s="1"/>
  <c r="AA63" i="58"/>
  <c r="AA208" i="58"/>
  <c r="AA98" i="58"/>
  <c r="AA130" i="58"/>
  <c r="AA60" i="58"/>
  <c r="AA78" i="58" s="1"/>
  <c r="AA205" i="58"/>
  <c r="AA223" i="58" s="1"/>
  <c r="AA92" i="58"/>
  <c r="AA32" i="58"/>
  <c r="AA49" i="58" s="1"/>
  <c r="AA127" i="58"/>
  <c r="AA89" i="58"/>
  <c r="AA107" i="58" s="1"/>
  <c r="AA121" i="58"/>
  <c r="AA41" i="58"/>
  <c r="AA185" i="58"/>
  <c r="AA118" i="58"/>
  <c r="AA35" i="58"/>
  <c r="AA179" i="58"/>
  <c r="AA69" i="58"/>
  <c r="AA214" i="58"/>
  <c r="AA243" i="58"/>
  <c r="AA188" i="58"/>
  <c r="AA237" i="58"/>
  <c r="AA72" i="58"/>
  <c r="AA44" i="58"/>
  <c r="AA246" i="58"/>
  <c r="AE17" i="26"/>
  <c r="AI2" i="89"/>
  <c r="AJ4" i="89"/>
  <c r="AI3" i="89"/>
  <c r="AN4" i="54"/>
  <c r="AM3" i="54"/>
  <c r="AM2" i="54"/>
  <c r="AA20" i="58" l="1"/>
  <c r="AA14" i="58"/>
  <c r="AA136" i="58"/>
  <c r="AA252" i="58"/>
  <c r="AA219" i="58"/>
  <c r="AA181" i="58"/>
  <c r="AB234" i="58"/>
  <c r="AB252" i="58" s="1"/>
  <c r="AB217" i="58"/>
  <c r="AA248" i="58"/>
  <c r="AB176" i="58"/>
  <c r="AB194" i="58" s="1"/>
  <c r="AB63" i="58"/>
  <c r="AB208" i="58"/>
  <c r="AB98" i="58"/>
  <c r="AB130" i="58"/>
  <c r="AB60" i="58"/>
  <c r="AB78" i="58" s="1"/>
  <c r="AB205" i="58"/>
  <c r="AB223" i="58" s="1"/>
  <c r="AB92" i="58"/>
  <c r="AB127" i="58"/>
  <c r="AB44" i="58"/>
  <c r="AB188" i="58"/>
  <c r="AB246" i="58"/>
  <c r="AB121" i="58"/>
  <c r="AB41" i="58"/>
  <c r="AB185" i="58"/>
  <c r="AB72" i="58"/>
  <c r="AB237" i="58"/>
  <c r="AB35" i="58"/>
  <c r="AB179" i="58"/>
  <c r="AB69" i="58"/>
  <c r="AB214" i="58"/>
  <c r="AB101" i="58"/>
  <c r="AB243" i="58"/>
  <c r="AB32" i="58"/>
  <c r="AB49" i="58" s="1"/>
  <c r="AB118" i="58"/>
  <c r="AB89" i="58"/>
  <c r="AF17" i="26"/>
  <c r="AJ2" i="89"/>
  <c r="AJ3" i="89"/>
  <c r="AN3" i="54"/>
  <c r="AO4" i="54"/>
  <c r="AN2" i="54"/>
  <c r="AB20" i="58" l="1"/>
  <c r="AB14" i="58"/>
  <c r="AB107" i="58"/>
  <c r="AB136" i="58"/>
  <c r="AB219" i="58"/>
  <c r="AB181" i="58"/>
  <c r="AC234" i="58"/>
  <c r="AC252" i="58" s="1"/>
  <c r="AC217" i="58"/>
  <c r="AB248" i="58"/>
  <c r="AC63" i="58"/>
  <c r="AC208" i="58"/>
  <c r="AC98" i="58"/>
  <c r="AC130" i="58"/>
  <c r="AC60" i="58"/>
  <c r="AC78" i="58" s="1"/>
  <c r="AC92" i="58"/>
  <c r="AC127" i="58"/>
  <c r="AC44" i="58"/>
  <c r="AC89" i="58"/>
  <c r="AC107" i="58" s="1"/>
  <c r="AC243" i="58"/>
  <c r="AC32" i="58"/>
  <c r="AC49" i="58" s="1"/>
  <c r="AC41" i="58"/>
  <c r="AC14" i="58" s="1"/>
  <c r="AC185" i="58"/>
  <c r="AC72" i="58"/>
  <c r="AC237" i="58"/>
  <c r="AC118" i="58"/>
  <c r="AC69" i="58"/>
  <c r="AC214" i="58"/>
  <c r="AC101" i="58"/>
  <c r="AC176" i="58"/>
  <c r="AC121" i="58"/>
  <c r="AC35" i="58"/>
  <c r="AC188" i="58"/>
  <c r="AC246" i="58"/>
  <c r="AC205" i="58"/>
  <c r="AC223" i="58" s="1"/>
  <c r="AC179" i="58"/>
  <c r="AG17" i="26"/>
  <c r="AP4" i="54"/>
  <c r="AO3" i="54"/>
  <c r="AO2" i="54"/>
  <c r="AC20" i="58" l="1"/>
  <c r="AC194" i="58"/>
  <c r="AC136" i="58"/>
  <c r="AC219" i="58"/>
  <c r="AC181" i="58"/>
  <c r="AD234" i="58"/>
  <c r="AD217" i="58"/>
  <c r="AC248" i="58"/>
  <c r="AD98" i="58"/>
  <c r="AD130" i="58"/>
  <c r="AD60" i="58"/>
  <c r="AD78" i="58" s="1"/>
  <c r="AD205" i="58"/>
  <c r="AD223" i="58" s="1"/>
  <c r="AD92" i="58"/>
  <c r="AD127" i="58"/>
  <c r="AD44" i="58"/>
  <c r="AD188" i="58"/>
  <c r="AD246" i="58"/>
  <c r="AD89" i="58"/>
  <c r="AD107" i="58" s="1"/>
  <c r="AD121" i="58"/>
  <c r="AD72" i="58"/>
  <c r="AD237" i="58"/>
  <c r="AD32" i="58"/>
  <c r="AD49" i="58" s="1"/>
  <c r="AD118" i="58"/>
  <c r="AD35" i="58"/>
  <c r="AD179" i="58"/>
  <c r="AD101" i="58"/>
  <c r="AD176" i="58"/>
  <c r="AD194" i="58" s="1"/>
  <c r="AD63" i="58"/>
  <c r="AD208" i="58"/>
  <c r="AD243" i="58"/>
  <c r="AD185" i="58"/>
  <c r="AD69" i="58"/>
  <c r="AD41" i="58"/>
  <c r="AD214" i="58"/>
  <c r="AH17" i="26"/>
  <c r="AP3" i="54"/>
  <c r="AP2" i="54"/>
  <c r="AD14" i="58" l="1"/>
  <c r="AD20" i="58"/>
  <c r="AD252" i="58"/>
  <c r="AD136" i="58"/>
  <c r="AD219" i="58"/>
  <c r="AD248" i="58"/>
  <c r="AD181" i="58"/>
  <c r="AE234" i="58"/>
  <c r="AE217" i="58"/>
  <c r="AE130" i="58"/>
  <c r="AE60" i="58"/>
  <c r="AE78" i="58" s="1"/>
  <c r="AE205" i="58"/>
  <c r="AE223" i="58" s="1"/>
  <c r="AE92" i="58"/>
  <c r="AE127" i="58"/>
  <c r="AE44" i="58"/>
  <c r="AE188" i="58"/>
  <c r="AE246" i="58"/>
  <c r="AE89" i="58"/>
  <c r="AE107" i="58" s="1"/>
  <c r="AE243" i="58"/>
  <c r="AE121" i="58"/>
  <c r="AE41" i="58"/>
  <c r="AE14" i="58" s="1"/>
  <c r="AE185" i="58"/>
  <c r="AE118" i="58"/>
  <c r="AE35" i="58"/>
  <c r="AE179" i="58"/>
  <c r="AE32" i="58"/>
  <c r="AE49" i="58" s="1"/>
  <c r="AE69" i="58"/>
  <c r="AE214" i="58"/>
  <c r="AE176" i="58"/>
  <c r="AE194" i="58" s="1"/>
  <c r="AE63" i="58"/>
  <c r="AE208" i="58"/>
  <c r="AE98" i="58"/>
  <c r="AE237" i="58"/>
  <c r="AE101" i="58"/>
  <c r="AE72" i="58"/>
  <c r="AI17" i="26"/>
  <c r="AE20" i="58" l="1"/>
  <c r="AE136" i="58"/>
  <c r="AE252" i="58"/>
  <c r="AE219" i="58"/>
  <c r="AE181" i="58"/>
  <c r="AE248" i="58"/>
  <c r="AF217" i="58"/>
  <c r="AF234" i="58"/>
  <c r="AF60" i="58"/>
  <c r="AF78" i="58" s="1"/>
  <c r="AF205" i="58"/>
  <c r="AF223" i="58" s="1"/>
  <c r="AF92" i="58"/>
  <c r="AF127" i="58"/>
  <c r="AF44" i="58"/>
  <c r="AF188" i="58"/>
  <c r="AF89" i="58"/>
  <c r="AF107" i="58" s="1"/>
  <c r="AF243" i="58"/>
  <c r="AF121" i="58"/>
  <c r="AF41" i="58"/>
  <c r="AF14" i="58" s="1"/>
  <c r="AF185" i="58"/>
  <c r="AF72" i="58"/>
  <c r="AF237" i="58"/>
  <c r="AF35" i="58"/>
  <c r="AF179" i="58"/>
  <c r="AF69" i="58"/>
  <c r="AF214" i="58"/>
  <c r="AF101" i="58"/>
  <c r="AF63" i="58"/>
  <c r="AF208" i="58"/>
  <c r="AF98" i="58"/>
  <c r="AF130" i="58"/>
  <c r="AF32" i="58"/>
  <c r="AF176" i="58"/>
  <c r="AF246" i="58"/>
  <c r="AF118" i="58"/>
  <c r="AJ17" i="26"/>
  <c r="AF20" i="58" l="1"/>
  <c r="AF194" i="58"/>
  <c r="AF252" i="58"/>
  <c r="AF49" i="58"/>
  <c r="AF136" i="58"/>
  <c r="AF219" i="58"/>
  <c r="AF181" i="58"/>
  <c r="AG217" i="58"/>
  <c r="AG234" i="58"/>
  <c r="AF248" i="58"/>
  <c r="AG92" i="58"/>
  <c r="AG127" i="58"/>
  <c r="AG44" i="58"/>
  <c r="AG188" i="58"/>
  <c r="AG246" i="58"/>
  <c r="AG89" i="58"/>
  <c r="AG107" i="58" s="1"/>
  <c r="AG121" i="58"/>
  <c r="AG41" i="58"/>
  <c r="AG185" i="58"/>
  <c r="AG72" i="58"/>
  <c r="AG118" i="58"/>
  <c r="AG69" i="58"/>
  <c r="AG214" i="58"/>
  <c r="AG101" i="58"/>
  <c r="AG176" i="58"/>
  <c r="AG32" i="58"/>
  <c r="AG98" i="58"/>
  <c r="AG130" i="58"/>
  <c r="AG60" i="58"/>
  <c r="AG205" i="58"/>
  <c r="AG63" i="58"/>
  <c r="AG35" i="58"/>
  <c r="AG208" i="58"/>
  <c r="AG237" i="58"/>
  <c r="AG179" i="58"/>
  <c r="AG243" i="58"/>
  <c r="AK17" i="26"/>
  <c r="AG20" i="58" l="1"/>
  <c r="AG14" i="58"/>
  <c r="AG136" i="58"/>
  <c r="AG252" i="58"/>
  <c r="AG223" i="58"/>
  <c r="AG78" i="58"/>
  <c r="AG49" i="58"/>
  <c r="AG194" i="58"/>
  <c r="AG219" i="58"/>
  <c r="AG181" i="58"/>
  <c r="AH217" i="58"/>
  <c r="AH234" i="58"/>
  <c r="AH252" i="58" s="1"/>
  <c r="AG248" i="58"/>
  <c r="AH127" i="58"/>
  <c r="AH44" i="58"/>
  <c r="AH188" i="58"/>
  <c r="AH246" i="58"/>
  <c r="AH89" i="58"/>
  <c r="AH107" i="58" s="1"/>
  <c r="AH243" i="58"/>
  <c r="AH121" i="58"/>
  <c r="AH41" i="58"/>
  <c r="AH14" i="58" s="1"/>
  <c r="AH185" i="58"/>
  <c r="AH72" i="58"/>
  <c r="AH237" i="58"/>
  <c r="AH118" i="58"/>
  <c r="AH35" i="58"/>
  <c r="AH179" i="58"/>
  <c r="AH101" i="58"/>
  <c r="AH176" i="58"/>
  <c r="AH194" i="58" s="1"/>
  <c r="AH63" i="58"/>
  <c r="AH208" i="58"/>
  <c r="AH130" i="58"/>
  <c r="AH32" i="58"/>
  <c r="AH49" i="58" s="1"/>
  <c r="AH60" i="58"/>
  <c r="AH78" i="58" s="1"/>
  <c r="AH205" i="58"/>
  <c r="AH223" i="58" s="1"/>
  <c r="AH92" i="58"/>
  <c r="AH98" i="58"/>
  <c r="AH69" i="58"/>
  <c r="AH214" i="58"/>
  <c r="AL17" i="26"/>
  <c r="AH20" i="58" l="1"/>
  <c r="AH136" i="58"/>
  <c r="AH219" i="58"/>
  <c r="AH181" i="58"/>
  <c r="AI217" i="58"/>
  <c r="AI234" i="58"/>
  <c r="AH248" i="58"/>
  <c r="AI44" i="58"/>
  <c r="AI188" i="58"/>
  <c r="AI89" i="58"/>
  <c r="AI107" i="58" s="1"/>
  <c r="AI243" i="58"/>
  <c r="AI121" i="58"/>
  <c r="AI41" i="58"/>
  <c r="AI185" i="58"/>
  <c r="AI72" i="58"/>
  <c r="AI237" i="58"/>
  <c r="AI118" i="58"/>
  <c r="AI136" i="58" s="1"/>
  <c r="AI35" i="58"/>
  <c r="AI179" i="58"/>
  <c r="AI69" i="58"/>
  <c r="AI214" i="58"/>
  <c r="AI176" i="58"/>
  <c r="AI194" i="58" s="1"/>
  <c r="AI63" i="58"/>
  <c r="AI208" i="58"/>
  <c r="AI98" i="58"/>
  <c r="AI60" i="58"/>
  <c r="AI78" i="58" s="1"/>
  <c r="AI205" i="58"/>
  <c r="AI223" i="58" s="1"/>
  <c r="AI92" i="58"/>
  <c r="AI32" i="58"/>
  <c r="AI127" i="58"/>
  <c r="AI130" i="58"/>
  <c r="AI101" i="58"/>
  <c r="AI246" i="58"/>
  <c r="AM17" i="26"/>
  <c r="AI14" i="58" l="1"/>
  <c r="AI20" i="58"/>
  <c r="AI252" i="58"/>
  <c r="AI49" i="58"/>
  <c r="AI219" i="58"/>
  <c r="AI181" i="58"/>
  <c r="AJ217" i="58"/>
  <c r="AJ234" i="58"/>
  <c r="AJ252" i="58" s="1"/>
  <c r="AJ32" i="58"/>
  <c r="AJ89" i="58"/>
  <c r="AJ107" i="58" s="1"/>
  <c r="AJ121" i="58"/>
  <c r="AJ41" i="58"/>
  <c r="AJ185" i="58"/>
  <c r="AJ72" i="58"/>
  <c r="AJ118" i="58"/>
  <c r="AJ136" i="58" s="1"/>
  <c r="AJ35" i="58"/>
  <c r="AJ179" i="58"/>
  <c r="AJ69" i="58"/>
  <c r="AJ101" i="58"/>
  <c r="AJ63" i="58"/>
  <c r="AJ208" i="58"/>
  <c r="AJ98" i="58"/>
  <c r="AJ130" i="58"/>
  <c r="AJ92" i="58"/>
  <c r="AJ127" i="58"/>
  <c r="AJ44" i="58"/>
  <c r="AJ188" i="58"/>
  <c r="AJ246" i="58"/>
  <c r="AJ237" i="58"/>
  <c r="AJ176" i="58"/>
  <c r="AJ214" i="58"/>
  <c r="AJ219" i="58" s="1"/>
  <c r="AJ205" i="58"/>
  <c r="AJ243" i="58"/>
  <c r="AJ60" i="58"/>
  <c r="AI248" i="58"/>
  <c r="AN17" i="26"/>
  <c r="M2" i="25"/>
  <c r="M3" i="25"/>
  <c r="M21" i="25"/>
  <c r="M36" i="25"/>
  <c r="M51" i="25"/>
  <c r="M71" i="25"/>
  <c r="M86" i="25"/>
  <c r="M101" i="25"/>
  <c r="M120" i="25"/>
  <c r="M135" i="25"/>
  <c r="M150" i="25"/>
  <c r="M169" i="25"/>
  <c r="M184" i="25"/>
  <c r="M199" i="25"/>
  <c r="M218" i="25"/>
  <c r="M233" i="25"/>
  <c r="M250" i="25" s="1"/>
  <c r="M248" i="25"/>
  <c r="M267" i="25"/>
  <c r="M282" i="25"/>
  <c r="M297" i="25"/>
  <c r="M316" i="25"/>
  <c r="M331" i="25"/>
  <c r="M346" i="25"/>
  <c r="M348" i="25"/>
  <c r="M365" i="25"/>
  <c r="M380" i="25"/>
  <c r="M395" i="25"/>
  <c r="M414" i="25"/>
  <c r="M429" i="25"/>
  <c r="M444" i="25"/>
  <c r="M463" i="25"/>
  <c r="M478" i="25"/>
  <c r="M493" i="25"/>
  <c r="M495" i="25"/>
  <c r="N4" i="28"/>
  <c r="O4" i="28" s="1"/>
  <c r="M3" i="28"/>
  <c r="M2" i="28"/>
  <c r="N4" i="33"/>
  <c r="O4" i="33" s="1"/>
  <c r="P4" i="33" s="1"/>
  <c r="M3" i="33"/>
  <c r="M2" i="33"/>
  <c r="N4" i="35"/>
  <c r="O4" i="35" s="1"/>
  <c r="M3" i="35"/>
  <c r="M2" i="35"/>
  <c r="N4" i="34"/>
  <c r="O4" i="34" s="1"/>
  <c r="M3" i="34"/>
  <c r="M2" i="34"/>
  <c r="N4" i="29"/>
  <c r="O4" i="29" s="1"/>
  <c r="M3" i="29"/>
  <c r="M2" i="29"/>
  <c r="N4" i="30"/>
  <c r="O4" i="30" s="1"/>
  <c r="M3" i="30"/>
  <c r="M2" i="30"/>
  <c r="N4" i="31"/>
  <c r="O4" i="31" s="1"/>
  <c r="M3" i="31"/>
  <c r="M2" i="31"/>
  <c r="N4" i="32"/>
  <c r="O4" i="32" s="1"/>
  <c r="M3" i="32"/>
  <c r="M2" i="32"/>
  <c r="M446" i="25" l="1"/>
  <c r="M397" i="25"/>
  <c r="AJ20" i="58"/>
  <c r="AJ14" i="58"/>
  <c r="AJ49" i="58"/>
  <c r="AJ194" i="58"/>
  <c r="AJ78" i="58"/>
  <c r="AJ223" i="58"/>
  <c r="M299" i="25"/>
  <c r="M152" i="25"/>
  <c r="M201" i="25"/>
  <c r="M53" i="25"/>
  <c r="AJ181" i="58"/>
  <c r="M103" i="25"/>
  <c r="N3" i="29"/>
  <c r="N3" i="30"/>
  <c r="P4" i="31"/>
  <c r="Q4" i="31" s="1"/>
  <c r="R4" i="31" s="1"/>
  <c r="O3" i="31"/>
  <c r="O2" i="31"/>
  <c r="N2" i="31"/>
  <c r="N3" i="31"/>
  <c r="AK217" i="58"/>
  <c r="AK234" i="58"/>
  <c r="AK252" i="58" s="1"/>
  <c r="N2" i="33"/>
  <c r="N3" i="33"/>
  <c r="AK121" i="58"/>
  <c r="AK32" i="58"/>
  <c r="AK41" i="58"/>
  <c r="AK185" i="58"/>
  <c r="AK72" i="58"/>
  <c r="AK237" i="58"/>
  <c r="AK118" i="58"/>
  <c r="AK136" i="58" s="1"/>
  <c r="AK35" i="58"/>
  <c r="AK179" i="58"/>
  <c r="AK69" i="58"/>
  <c r="AK214" i="58"/>
  <c r="AK101" i="58"/>
  <c r="AK176" i="58"/>
  <c r="AK194" i="58" s="1"/>
  <c r="AK98" i="58"/>
  <c r="AK130" i="58"/>
  <c r="AK60" i="58"/>
  <c r="AK78" i="58" s="1"/>
  <c r="AK205" i="58"/>
  <c r="AK223" i="58" s="1"/>
  <c r="AK127" i="58"/>
  <c r="AK44" i="58"/>
  <c r="AK188" i="58"/>
  <c r="AK246" i="58"/>
  <c r="AK89" i="58"/>
  <c r="AK243" i="58"/>
  <c r="AK92" i="58"/>
  <c r="AK63" i="58"/>
  <c r="AK208" i="58"/>
  <c r="AJ248" i="58"/>
  <c r="AO17" i="26"/>
  <c r="N3" i="28"/>
  <c r="N4" i="25"/>
  <c r="O4" i="25" s="1"/>
  <c r="P4" i="25" s="1"/>
  <c r="P4" i="28"/>
  <c r="O2" i="28"/>
  <c r="O3" i="28"/>
  <c r="N2" i="28"/>
  <c r="Q4" i="33"/>
  <c r="P2" i="33"/>
  <c r="P3" i="33"/>
  <c r="O3" i="33"/>
  <c r="O2" i="33"/>
  <c r="O3" i="35"/>
  <c r="O2" i="35"/>
  <c r="P4" i="35"/>
  <c r="N2" i="35"/>
  <c r="N3" i="35"/>
  <c r="O2" i="34"/>
  <c r="P4" i="34"/>
  <c r="O3" i="34"/>
  <c r="N3" i="34"/>
  <c r="N2" i="34"/>
  <c r="P4" i="29"/>
  <c r="O2" i="29"/>
  <c r="O3" i="29"/>
  <c r="N2" i="29"/>
  <c r="P4" i="30"/>
  <c r="O2" i="30"/>
  <c r="O3" i="30"/>
  <c r="N2" i="30"/>
  <c r="Q2" i="31"/>
  <c r="Q3" i="31"/>
  <c r="P3" i="31"/>
  <c r="P2" i="31"/>
  <c r="P4" i="32"/>
  <c r="O2" i="32"/>
  <c r="O3" i="32"/>
  <c r="N3" i="32"/>
  <c r="N2" i="32"/>
  <c r="J239" i="58"/>
  <c r="K239" i="58"/>
  <c r="P239" i="58"/>
  <c r="R239" i="58"/>
  <c r="V239" i="58"/>
  <c r="W239" i="58"/>
  <c r="Y239" i="58"/>
  <c r="Z239" i="58"/>
  <c r="AB239" i="58"/>
  <c r="AH239" i="58"/>
  <c r="AI239" i="58"/>
  <c r="I248" i="58"/>
  <c r="Q210" i="58"/>
  <c r="K12" i="17"/>
  <c r="L12" i="17"/>
  <c r="N12" i="17"/>
  <c r="O12" i="17"/>
  <c r="P12" i="17"/>
  <c r="Q12" i="17"/>
  <c r="R12" i="17"/>
  <c r="T12" i="17"/>
  <c r="V12" i="17"/>
  <c r="W12" i="17"/>
  <c r="X12" i="17"/>
  <c r="Z12" i="17"/>
  <c r="AA12" i="17"/>
  <c r="AB12" i="17"/>
  <c r="AC12" i="17"/>
  <c r="AD12" i="17"/>
  <c r="AE12" i="17"/>
  <c r="AG12" i="17"/>
  <c r="AH12" i="17"/>
  <c r="AI12" i="17"/>
  <c r="I46" i="58"/>
  <c r="M497" i="25" l="1"/>
  <c r="AK14" i="58"/>
  <c r="AK20" i="58"/>
  <c r="AK107" i="58"/>
  <c r="AK49" i="58"/>
  <c r="AK219" i="58"/>
  <c r="AK181" i="58"/>
  <c r="AK210" i="58"/>
  <c r="AL217" i="58"/>
  <c r="AL234" i="58"/>
  <c r="AK239" i="58"/>
  <c r="AL41" i="58"/>
  <c r="AL185" i="58"/>
  <c r="AL72" i="58"/>
  <c r="AL237" i="58"/>
  <c r="AL32" i="58"/>
  <c r="AL118" i="58"/>
  <c r="AL136" i="58" s="1"/>
  <c r="AL35" i="58"/>
  <c r="AL179" i="58"/>
  <c r="AL69" i="58"/>
  <c r="AL214" i="58"/>
  <c r="AL101" i="58"/>
  <c r="AL176" i="58"/>
  <c r="AL194" i="58" s="1"/>
  <c r="AL63" i="58"/>
  <c r="AL208" i="58"/>
  <c r="AL130" i="58"/>
  <c r="AL60" i="58"/>
  <c r="AL205" i="58"/>
  <c r="AL223" i="58" s="1"/>
  <c r="AL92" i="58"/>
  <c r="AL44" i="58"/>
  <c r="AL188" i="58"/>
  <c r="AL246" i="58"/>
  <c r="AL89" i="58"/>
  <c r="AL243" i="58"/>
  <c r="AL121" i="58"/>
  <c r="AL127" i="58"/>
  <c r="AL98" i="58"/>
  <c r="AK248" i="58"/>
  <c r="O2" i="25"/>
  <c r="N3" i="25"/>
  <c r="N2" i="25"/>
  <c r="O3" i="25"/>
  <c r="Q4" i="28"/>
  <c r="P2" i="28"/>
  <c r="P3" i="28"/>
  <c r="R4" i="33"/>
  <c r="Q2" i="33"/>
  <c r="Q3" i="33"/>
  <c r="Q4" i="35"/>
  <c r="P2" i="35"/>
  <c r="P3" i="35"/>
  <c r="Q4" i="34"/>
  <c r="P2" i="34"/>
  <c r="P3" i="34"/>
  <c r="Q4" i="29"/>
  <c r="P2" i="29"/>
  <c r="P3" i="29"/>
  <c r="Q4" i="30"/>
  <c r="P2" i="30"/>
  <c r="P3" i="30"/>
  <c r="R2" i="31"/>
  <c r="R3" i="31"/>
  <c r="S4" i="31"/>
  <c r="Q4" i="32"/>
  <c r="P2" i="32"/>
  <c r="P3" i="32"/>
  <c r="Q4" i="25"/>
  <c r="P2" i="25"/>
  <c r="P3" i="25"/>
  <c r="Q239" i="58"/>
  <c r="AF12" i="17"/>
  <c r="U12" i="17"/>
  <c r="S12" i="17"/>
  <c r="N239" i="58"/>
  <c r="AC239" i="58"/>
  <c r="Y12" i="17"/>
  <c r="M12" i="17"/>
  <c r="Y210" i="58"/>
  <c r="J12" i="17"/>
  <c r="AD239" i="58"/>
  <c r="AJ210" i="58"/>
  <c r="AA239" i="58"/>
  <c r="O239" i="58"/>
  <c r="AJ239" i="58"/>
  <c r="X239" i="58"/>
  <c r="AG239" i="58"/>
  <c r="U239" i="58"/>
  <c r="M239" i="58"/>
  <c r="L239" i="58"/>
  <c r="AF239" i="58"/>
  <c r="T239" i="58"/>
  <c r="AE239" i="58"/>
  <c r="S239" i="58"/>
  <c r="AD210" i="58"/>
  <c r="R210" i="58"/>
  <c r="I239" i="58"/>
  <c r="AI210" i="58"/>
  <c r="W210" i="58"/>
  <c r="K210" i="58"/>
  <c r="M210" i="58"/>
  <c r="X210" i="58"/>
  <c r="L210" i="58"/>
  <c r="V210" i="58"/>
  <c r="AB210" i="58"/>
  <c r="P210" i="58"/>
  <c r="AC210" i="58"/>
  <c r="Z190" i="58"/>
  <c r="N190" i="58"/>
  <c r="AH210" i="58"/>
  <c r="J210" i="58"/>
  <c r="Z210" i="58"/>
  <c r="N210" i="58"/>
  <c r="AH190" i="58"/>
  <c r="AE190" i="58"/>
  <c r="I210" i="58"/>
  <c r="AG210" i="58"/>
  <c r="U210" i="58"/>
  <c r="AI190" i="58"/>
  <c r="W190" i="58"/>
  <c r="K190" i="58"/>
  <c r="AA210" i="58"/>
  <c r="O210" i="58"/>
  <c r="AF210" i="58"/>
  <c r="T210" i="58"/>
  <c r="AE210" i="58"/>
  <c r="S210" i="58"/>
  <c r="AF132" i="58"/>
  <c r="AC190" i="58"/>
  <c r="Q190" i="58"/>
  <c r="AK190" i="58"/>
  <c r="Y190" i="58"/>
  <c r="M190" i="58"/>
  <c r="J190" i="58"/>
  <c r="AA190" i="58"/>
  <c r="O190" i="58"/>
  <c r="AF190" i="58"/>
  <c r="T190" i="58"/>
  <c r="V190" i="58"/>
  <c r="AG190" i="58"/>
  <c r="U190" i="58"/>
  <c r="S190" i="58"/>
  <c r="AD190" i="58"/>
  <c r="P190" i="58"/>
  <c r="AE132" i="58"/>
  <c r="R190" i="58"/>
  <c r="AE123" i="58"/>
  <c r="AD132" i="58"/>
  <c r="R132" i="58"/>
  <c r="I190" i="58"/>
  <c r="AB190" i="58"/>
  <c r="AD123" i="58"/>
  <c r="AI132" i="58"/>
  <c r="W132" i="58"/>
  <c r="K132" i="58"/>
  <c r="K123" i="58"/>
  <c r="AJ190" i="58"/>
  <c r="X190" i="58"/>
  <c r="L190" i="58"/>
  <c r="S123" i="58"/>
  <c r="AI123" i="58"/>
  <c r="U123" i="58"/>
  <c r="T132" i="58"/>
  <c r="Q123" i="58"/>
  <c r="T123" i="58"/>
  <c r="AC123" i="58"/>
  <c r="I123" i="58"/>
  <c r="AG123" i="58"/>
  <c r="AF123" i="58"/>
  <c r="Z123" i="58"/>
  <c r="N123" i="58"/>
  <c r="Z132" i="58"/>
  <c r="N132" i="58"/>
  <c r="AK123" i="58"/>
  <c r="Y123" i="58"/>
  <c r="M123" i="58"/>
  <c r="AK132" i="58"/>
  <c r="Y132" i="58"/>
  <c r="M132" i="58"/>
  <c r="AF103" i="58"/>
  <c r="T103" i="58"/>
  <c r="I132" i="58"/>
  <c r="AB123" i="58"/>
  <c r="AH94" i="58"/>
  <c r="AA132" i="58"/>
  <c r="O132" i="58"/>
  <c r="AG132" i="58"/>
  <c r="U132" i="58"/>
  <c r="P132" i="58"/>
  <c r="AB132" i="58"/>
  <c r="AH132" i="58"/>
  <c r="V132" i="58"/>
  <c r="R123" i="58"/>
  <c r="S132" i="58"/>
  <c r="P123" i="58"/>
  <c r="Q132" i="58"/>
  <c r="O123" i="58"/>
  <c r="AC132" i="58"/>
  <c r="Z103" i="58"/>
  <c r="N103" i="58"/>
  <c r="AE103" i="58"/>
  <c r="S103" i="58"/>
  <c r="AD103" i="58"/>
  <c r="R103" i="58"/>
  <c r="AC103" i="58"/>
  <c r="Q103" i="58"/>
  <c r="AJ123" i="58"/>
  <c r="X123" i="58"/>
  <c r="L123" i="58"/>
  <c r="Y103" i="58"/>
  <c r="W123" i="58"/>
  <c r="AA103" i="58"/>
  <c r="O103" i="58"/>
  <c r="AH123" i="58"/>
  <c r="V123" i="58"/>
  <c r="J123" i="58"/>
  <c r="AJ132" i="58"/>
  <c r="X132" i="58"/>
  <c r="L132" i="58"/>
  <c r="AA123" i="58"/>
  <c r="J132" i="58"/>
  <c r="I94" i="58"/>
  <c r="V94" i="58"/>
  <c r="AA94" i="58"/>
  <c r="O94" i="58"/>
  <c r="AG103" i="58"/>
  <c r="U103" i="58"/>
  <c r="AK103" i="58"/>
  <c r="K94" i="58"/>
  <c r="J94" i="58"/>
  <c r="AI94" i="58"/>
  <c r="W94" i="58"/>
  <c r="AB94" i="58"/>
  <c r="P94" i="58"/>
  <c r="AG94" i="58"/>
  <c r="U94" i="58"/>
  <c r="M103" i="58"/>
  <c r="AE94" i="58"/>
  <c r="S94" i="58"/>
  <c r="AH65" i="58"/>
  <c r="V65" i="58"/>
  <c r="J65" i="58"/>
  <c r="AD94" i="58"/>
  <c r="R94" i="58"/>
  <c r="AG65" i="58"/>
  <c r="U65" i="58"/>
  <c r="AJ94" i="58"/>
  <c r="X94" i="58"/>
  <c r="L94" i="58"/>
  <c r="AC94" i="58"/>
  <c r="Q94" i="58"/>
  <c r="AH103" i="58"/>
  <c r="V103" i="58"/>
  <c r="J103" i="58"/>
  <c r="AA65" i="58"/>
  <c r="AF94" i="58"/>
  <c r="T94" i="58"/>
  <c r="P103" i="58"/>
  <c r="AB103" i="58"/>
  <c r="Z94" i="58"/>
  <c r="N94" i="58"/>
  <c r="AK94" i="58"/>
  <c r="Y94" i="58"/>
  <c r="M94" i="58"/>
  <c r="AJ103" i="58"/>
  <c r="X103" i="58"/>
  <c r="L103" i="58"/>
  <c r="K74" i="58"/>
  <c r="AI103" i="58"/>
  <c r="W103" i="58"/>
  <c r="K103" i="58"/>
  <c r="I103" i="58"/>
  <c r="AH74" i="58"/>
  <c r="V74" i="58"/>
  <c r="J74" i="58"/>
  <c r="AJ65" i="58"/>
  <c r="X65" i="58"/>
  <c r="L65" i="58"/>
  <c r="AC65" i="58"/>
  <c r="Q65" i="58"/>
  <c r="AK74" i="58"/>
  <c r="Y74" i="58"/>
  <c r="M74" i="58"/>
  <c r="AD74" i="58"/>
  <c r="R74" i="58"/>
  <c r="AI65" i="58"/>
  <c r="W65" i="58"/>
  <c r="K65" i="58"/>
  <c r="AB65" i="58"/>
  <c r="P65" i="58"/>
  <c r="AJ74" i="58"/>
  <c r="X74" i="58"/>
  <c r="L74" i="58"/>
  <c r="AC74" i="58"/>
  <c r="Q74" i="58"/>
  <c r="AG74" i="58"/>
  <c r="U74" i="58"/>
  <c r="AE65" i="58"/>
  <c r="S65" i="58"/>
  <c r="AA74" i="58"/>
  <c r="O74" i="58"/>
  <c r="AF74" i="58"/>
  <c r="T74" i="58"/>
  <c r="AB46" i="58"/>
  <c r="P46" i="58"/>
  <c r="AD65" i="58"/>
  <c r="Z74" i="58"/>
  <c r="N74" i="58"/>
  <c r="AE74" i="58"/>
  <c r="S74" i="58"/>
  <c r="AB74" i="58"/>
  <c r="AF46" i="58"/>
  <c r="T46" i="58"/>
  <c r="W74" i="58"/>
  <c r="I74" i="58"/>
  <c r="AI74" i="58"/>
  <c r="AF65" i="58"/>
  <c r="T65" i="58"/>
  <c r="AK65" i="58"/>
  <c r="Y65" i="58"/>
  <c r="M65" i="58"/>
  <c r="N65" i="58"/>
  <c r="AJ46" i="58"/>
  <c r="X46" i="58"/>
  <c r="L46" i="58"/>
  <c r="AC46" i="58"/>
  <c r="Q46" i="58"/>
  <c r="AI46" i="58"/>
  <c r="K46" i="58"/>
  <c r="AA46" i="58"/>
  <c r="P74" i="58"/>
  <c r="R65" i="58"/>
  <c r="I50" i="58"/>
  <c r="O65" i="58"/>
  <c r="Z65" i="58"/>
  <c r="W46" i="58"/>
  <c r="V46" i="58"/>
  <c r="O46" i="58"/>
  <c r="Z37" i="58"/>
  <c r="N37" i="58"/>
  <c r="Z46" i="58"/>
  <c r="N46" i="58"/>
  <c r="AE46" i="58"/>
  <c r="S46" i="58"/>
  <c r="AK37" i="58"/>
  <c r="Y37" i="58"/>
  <c r="M37" i="58"/>
  <c r="AK46" i="58"/>
  <c r="Y46" i="58"/>
  <c r="M46" i="58"/>
  <c r="AD46" i="58"/>
  <c r="R46" i="58"/>
  <c r="I65" i="58"/>
  <c r="R37" i="58"/>
  <c r="AF37" i="58"/>
  <c r="T37" i="58"/>
  <c r="AG46" i="58"/>
  <c r="U46" i="58"/>
  <c r="S37" i="58"/>
  <c r="Q37" i="58"/>
  <c r="AD37" i="58"/>
  <c r="AI37" i="58"/>
  <c r="W37" i="58"/>
  <c r="K37" i="58"/>
  <c r="AB37" i="58"/>
  <c r="P37" i="58"/>
  <c r="AE37" i="58"/>
  <c r="AH37" i="58"/>
  <c r="AA37" i="58"/>
  <c r="O37" i="58"/>
  <c r="AC37" i="58"/>
  <c r="V37" i="58"/>
  <c r="AG37" i="58"/>
  <c r="U37" i="58"/>
  <c r="AH46" i="58"/>
  <c r="AJ37" i="58"/>
  <c r="X37" i="58"/>
  <c r="L37" i="58"/>
  <c r="AL14" i="58" l="1"/>
  <c r="AL49" i="58"/>
  <c r="AL20" i="58"/>
  <c r="AL107" i="58"/>
  <c r="AL252" i="58"/>
  <c r="AL78" i="58"/>
  <c r="AL219" i="58"/>
  <c r="AL181" i="58"/>
  <c r="AL190" i="58"/>
  <c r="AL132" i="58"/>
  <c r="AL65" i="58"/>
  <c r="AL239" i="58"/>
  <c r="AL103" i="58"/>
  <c r="AL123" i="58"/>
  <c r="AL210" i="58"/>
  <c r="D27" i="58"/>
  <c r="AL248" i="58"/>
  <c r="AL74" i="58"/>
  <c r="AL94" i="58"/>
  <c r="AL37" i="58"/>
  <c r="AL46" i="58"/>
  <c r="K23" i="58"/>
  <c r="J23" i="58"/>
  <c r="R4" i="28"/>
  <c r="Q2" i="28"/>
  <c r="Q3" i="28"/>
  <c r="R2" i="33"/>
  <c r="R3" i="33"/>
  <c r="S4" i="33"/>
  <c r="Q3" i="35"/>
  <c r="R4" i="35"/>
  <c r="Q2" i="35"/>
  <c r="R4" i="34"/>
  <c r="Q2" i="34"/>
  <c r="Q3" i="34"/>
  <c r="R4" i="29"/>
  <c r="Q2" i="29"/>
  <c r="Q3" i="29"/>
  <c r="R4" i="30"/>
  <c r="Q2" i="30"/>
  <c r="Q3" i="30"/>
  <c r="T4" i="31"/>
  <c r="S2" i="31"/>
  <c r="S3" i="31"/>
  <c r="Q3" i="32"/>
  <c r="Q2" i="32"/>
  <c r="R4" i="32"/>
  <c r="R4" i="25"/>
  <c r="Q2" i="25"/>
  <c r="Q3" i="25"/>
  <c r="AK23" i="58"/>
  <c r="AG23" i="58"/>
  <c r="V23" i="58"/>
  <c r="U23" i="58"/>
  <c r="R23" i="58"/>
  <c r="N23" i="58"/>
  <c r="Z23" i="58"/>
  <c r="Y23" i="58"/>
  <c r="W23" i="58"/>
  <c r="AH23" i="58"/>
  <c r="M23" i="58"/>
  <c r="Q23" i="58"/>
  <c r="O23" i="58"/>
  <c r="AC23" i="58"/>
  <c r="T23" i="58"/>
  <c r="AF23" i="58"/>
  <c r="AD23" i="58"/>
  <c r="AI23" i="58"/>
  <c r="P23" i="58"/>
  <c r="AB23" i="58"/>
  <c r="S23" i="58"/>
  <c r="AA23" i="58"/>
  <c r="X23" i="58"/>
  <c r="AJ23" i="58"/>
  <c r="AE23" i="58"/>
  <c r="L23" i="58"/>
  <c r="I23" i="58"/>
  <c r="AL23" i="58" l="1"/>
  <c r="F23" i="58" s="1" a="1"/>
  <c r="F23" i="58" s="1"/>
  <c r="R3" i="28"/>
  <c r="R2" i="28"/>
  <c r="S4" i="28"/>
  <c r="S2" i="33"/>
  <c r="S3" i="33"/>
  <c r="T4" i="33"/>
  <c r="R3" i="35"/>
  <c r="S4" i="35"/>
  <c r="R2" i="35"/>
  <c r="R3" i="34"/>
  <c r="S4" i="34"/>
  <c r="R2" i="34"/>
  <c r="S4" i="29"/>
  <c r="R3" i="29"/>
  <c r="R2" i="29"/>
  <c r="R3" i="30"/>
  <c r="S4" i="30"/>
  <c r="R2" i="30"/>
  <c r="U4" i="31"/>
  <c r="T3" i="31"/>
  <c r="T2" i="31"/>
  <c r="R3" i="32"/>
  <c r="S4" i="32"/>
  <c r="R2" i="32"/>
  <c r="R3" i="25"/>
  <c r="S4" i="25"/>
  <c r="R2" i="25"/>
  <c r="T4" i="28" l="1"/>
  <c r="S3" i="28"/>
  <c r="S2" i="28"/>
  <c r="T3" i="33"/>
  <c r="T2" i="33"/>
  <c r="U4" i="33"/>
  <c r="T4" i="35"/>
  <c r="S2" i="35"/>
  <c r="S3" i="35"/>
  <c r="S3" i="34"/>
  <c r="T4" i="34"/>
  <c r="S2" i="34"/>
  <c r="S2" i="29"/>
  <c r="S3" i="29"/>
  <c r="T4" i="29"/>
  <c r="S3" i="30"/>
  <c r="S2" i="30"/>
  <c r="T4" i="30"/>
  <c r="U3" i="31"/>
  <c r="U2" i="31"/>
  <c r="V4" i="31"/>
  <c r="S3" i="32"/>
  <c r="T4" i="32"/>
  <c r="S2" i="32"/>
  <c r="S3" i="25"/>
  <c r="S2" i="25"/>
  <c r="T4" i="25"/>
  <c r="T3" i="28" l="1"/>
  <c r="U4" i="28"/>
  <c r="T2" i="28"/>
  <c r="U3" i="33"/>
  <c r="V4" i="33"/>
  <c r="U2" i="33"/>
  <c r="T3" i="35"/>
  <c r="U4" i="35"/>
  <c r="T2" i="35"/>
  <c r="T3" i="34"/>
  <c r="U4" i="34"/>
  <c r="T2" i="34"/>
  <c r="T3" i="29"/>
  <c r="U4" i="29"/>
  <c r="T2" i="29"/>
  <c r="T3" i="30"/>
  <c r="U4" i="30"/>
  <c r="T2" i="30"/>
  <c r="V3" i="31"/>
  <c r="W4" i="31"/>
  <c r="V2" i="31"/>
  <c r="T3" i="32"/>
  <c r="U4" i="32"/>
  <c r="T2" i="32"/>
  <c r="T3" i="25"/>
  <c r="T2" i="25"/>
  <c r="U4" i="25"/>
  <c r="U3" i="28" l="1"/>
  <c r="U2" i="28"/>
  <c r="V4" i="28"/>
  <c r="V3" i="33"/>
  <c r="W4" i="33"/>
  <c r="V2" i="33"/>
  <c r="V4" i="35"/>
  <c r="U2" i="35"/>
  <c r="U3" i="35"/>
  <c r="U3" i="34"/>
  <c r="V4" i="34"/>
  <c r="U2" i="34"/>
  <c r="U3" i="29"/>
  <c r="V4" i="29"/>
  <c r="U2" i="29"/>
  <c r="U3" i="30"/>
  <c r="V4" i="30"/>
  <c r="U2" i="30"/>
  <c r="W3" i="31"/>
  <c r="X4" i="31"/>
  <c r="W2" i="31"/>
  <c r="U3" i="32"/>
  <c r="V4" i="32"/>
  <c r="U2" i="32"/>
  <c r="U3" i="25"/>
  <c r="V4" i="25"/>
  <c r="U2" i="25"/>
  <c r="V3" i="28" l="1"/>
  <c r="W4" i="28"/>
  <c r="V2" i="28"/>
  <c r="W3" i="33"/>
  <c r="X4" i="33"/>
  <c r="W2" i="33"/>
  <c r="W4" i="35"/>
  <c r="V3" i="35"/>
  <c r="V2" i="35"/>
  <c r="V3" i="34"/>
  <c r="W4" i="34"/>
  <c r="V2" i="34"/>
  <c r="V3" i="29"/>
  <c r="W4" i="29"/>
  <c r="V2" i="29"/>
  <c r="V3" i="30"/>
  <c r="W4" i="30"/>
  <c r="V2" i="30"/>
  <c r="X3" i="31"/>
  <c r="Y4" i="31"/>
  <c r="X2" i="31"/>
  <c r="V3" i="32"/>
  <c r="W4" i="32"/>
  <c r="V2" i="32"/>
  <c r="V3" i="25"/>
  <c r="W4" i="25"/>
  <c r="V2" i="25"/>
  <c r="W3" i="28" l="1"/>
  <c r="X4" i="28"/>
  <c r="W2" i="28"/>
  <c r="Y4" i="33"/>
  <c r="X2" i="33"/>
  <c r="X3" i="33"/>
  <c r="W2" i="35"/>
  <c r="W3" i="35"/>
  <c r="X4" i="35"/>
  <c r="W3" i="34"/>
  <c r="X4" i="34"/>
  <c r="W2" i="34"/>
  <c r="W3" i="29"/>
  <c r="X4" i="29"/>
  <c r="W2" i="29"/>
  <c r="W3" i="30"/>
  <c r="X4" i="30"/>
  <c r="W2" i="30"/>
  <c r="Z4" i="31"/>
  <c r="Y2" i="31"/>
  <c r="Y3" i="31"/>
  <c r="W3" i="32"/>
  <c r="X4" i="32"/>
  <c r="W2" i="32"/>
  <c r="W3" i="25"/>
  <c r="X4" i="25"/>
  <c r="W2" i="25"/>
  <c r="X3" i="28" l="1"/>
  <c r="Y4" i="28"/>
  <c r="X2" i="28"/>
  <c r="Z4" i="33"/>
  <c r="Y2" i="33"/>
  <c r="Y3" i="33"/>
  <c r="Y4" i="35"/>
  <c r="X2" i="35"/>
  <c r="X3" i="35"/>
  <c r="Y4" i="34"/>
  <c r="X2" i="34"/>
  <c r="X3" i="34"/>
  <c r="X2" i="29"/>
  <c r="Y4" i="29"/>
  <c r="X3" i="29"/>
  <c r="Y4" i="30"/>
  <c r="X2" i="30"/>
  <c r="X3" i="30"/>
  <c r="Z3" i="31"/>
  <c r="AA4" i="31"/>
  <c r="Z2" i="31"/>
  <c r="Y4" i="32"/>
  <c r="X2" i="32"/>
  <c r="X3" i="32"/>
  <c r="Y4" i="25"/>
  <c r="X2" i="25"/>
  <c r="X3" i="25"/>
  <c r="Z4" i="28" l="1"/>
  <c r="Y2" i="28"/>
  <c r="Y3" i="28"/>
  <c r="AA4" i="33"/>
  <c r="Z2" i="33"/>
  <c r="Z3" i="33"/>
  <c r="Y3" i="35"/>
  <c r="Y2" i="35"/>
  <c r="Z4" i="35"/>
  <c r="Z4" i="34"/>
  <c r="Y2" i="34"/>
  <c r="Y3" i="34"/>
  <c r="Z4" i="29"/>
  <c r="Y2" i="29"/>
  <c r="Y3" i="29"/>
  <c r="Z4" i="30"/>
  <c r="Y2" i="30"/>
  <c r="Y3" i="30"/>
  <c r="AB4" i="31"/>
  <c r="AA2" i="31"/>
  <c r="AA3" i="31"/>
  <c r="Z4" i="32"/>
  <c r="Y2" i="32"/>
  <c r="Y3" i="32"/>
  <c r="Z4" i="25"/>
  <c r="Y2" i="25"/>
  <c r="Y3" i="25"/>
  <c r="AA4" i="28" l="1"/>
  <c r="Z2" i="28"/>
  <c r="Z3" i="28"/>
  <c r="AB4" i="33"/>
  <c r="AA2" i="33"/>
  <c r="AA3" i="33"/>
  <c r="AA4" i="35"/>
  <c r="Z2" i="35"/>
  <c r="Z3" i="35"/>
  <c r="Z2" i="34"/>
  <c r="AA4" i="34"/>
  <c r="Z3" i="34"/>
  <c r="AA4" i="29"/>
  <c r="Z2" i="29"/>
  <c r="Z3" i="29"/>
  <c r="AA4" i="30"/>
  <c r="Z2" i="30"/>
  <c r="Z3" i="30"/>
  <c r="AC4" i="31"/>
  <c r="AB2" i="31"/>
  <c r="AB3" i="31"/>
  <c r="AA4" i="32"/>
  <c r="Z2" i="32"/>
  <c r="Z3" i="32"/>
  <c r="AA4" i="25"/>
  <c r="Z2" i="25"/>
  <c r="Z3" i="25"/>
  <c r="AB4" i="28" l="1"/>
  <c r="AA2" i="28"/>
  <c r="AA3" i="28"/>
  <c r="AC4" i="33"/>
  <c r="AB2" i="33"/>
  <c r="AB3" i="33"/>
  <c r="AA3" i="35"/>
  <c r="AB4" i="35"/>
  <c r="AA2" i="35"/>
  <c r="AA2" i="34"/>
  <c r="AB4" i="34"/>
  <c r="AA3" i="34"/>
  <c r="AB4" i="29"/>
  <c r="AA2" i="29"/>
  <c r="AA3" i="29"/>
  <c r="AB4" i="30"/>
  <c r="AA2" i="30"/>
  <c r="AA3" i="30"/>
  <c r="AD4" i="31"/>
  <c r="AC2" i="31"/>
  <c r="AC3" i="31"/>
  <c r="AB4" i="32"/>
  <c r="AA2" i="32"/>
  <c r="AA3" i="32"/>
  <c r="AB4" i="25"/>
  <c r="AA2" i="25"/>
  <c r="AA3" i="25"/>
  <c r="AC4" i="28" l="1"/>
  <c r="AB2" i="28"/>
  <c r="AB3" i="28"/>
  <c r="AD4" i="33"/>
  <c r="AC2" i="33"/>
  <c r="AC3" i="33"/>
  <c r="AB2" i="35"/>
  <c r="AB3" i="35"/>
  <c r="AC4" i="35"/>
  <c r="AC4" i="34"/>
  <c r="AB2" i="34"/>
  <c r="AB3" i="34"/>
  <c r="AC4" i="29"/>
  <c r="AB2" i="29"/>
  <c r="AB3" i="29"/>
  <c r="AC4" i="30"/>
  <c r="AB2" i="30"/>
  <c r="AB3" i="30"/>
  <c r="AE4" i="31"/>
  <c r="AD2" i="31"/>
  <c r="AD3" i="31"/>
  <c r="AC4" i="32"/>
  <c r="AB2" i="32"/>
  <c r="AB3" i="32"/>
  <c r="AC4" i="25"/>
  <c r="AB2" i="25"/>
  <c r="AB3" i="25"/>
  <c r="AD4" i="28" l="1"/>
  <c r="AC2" i="28"/>
  <c r="AC3" i="28"/>
  <c r="AE4" i="33"/>
  <c r="AD2" i="33"/>
  <c r="AD3" i="33"/>
  <c r="AD4" i="35"/>
  <c r="AC3" i="35"/>
  <c r="AC2" i="35"/>
  <c r="AD4" i="34"/>
  <c r="AC2" i="34"/>
  <c r="AC3" i="34"/>
  <c r="AD4" i="29"/>
  <c r="AC2" i="29"/>
  <c r="AC3" i="29"/>
  <c r="AD4" i="30"/>
  <c r="AC2" i="30"/>
  <c r="AC3" i="30"/>
  <c r="AE3" i="31"/>
  <c r="AF4" i="31"/>
  <c r="AE2" i="31"/>
  <c r="AC3" i="32"/>
  <c r="AD4" i="32"/>
  <c r="AC2" i="32"/>
  <c r="AD4" i="25"/>
  <c r="AC2" i="25"/>
  <c r="AC3" i="25"/>
  <c r="AD2" i="28" l="1"/>
  <c r="AD3" i="28"/>
  <c r="AE4" i="28"/>
  <c r="AE3" i="33"/>
  <c r="AE2" i="33"/>
  <c r="AF4" i="33"/>
  <c r="AD3" i="35"/>
  <c r="AE4" i="35"/>
  <c r="AD2" i="35"/>
  <c r="AD3" i="34"/>
  <c r="AE4" i="34"/>
  <c r="AD2" i="34"/>
  <c r="AD3" i="29"/>
  <c r="AE4" i="29"/>
  <c r="AD2" i="29"/>
  <c r="AD3" i="30"/>
  <c r="AE4" i="30"/>
  <c r="AD2" i="30"/>
  <c r="AF2" i="31"/>
  <c r="AF3" i="31"/>
  <c r="AG4" i="31"/>
  <c r="AD3" i="32"/>
  <c r="AE4" i="32"/>
  <c r="AD2" i="32"/>
  <c r="AD3" i="25"/>
  <c r="AE4" i="25"/>
  <c r="AD2" i="25"/>
  <c r="AF4" i="28" l="1"/>
  <c r="AE3" i="28"/>
  <c r="AE2" i="28"/>
  <c r="AF3" i="33"/>
  <c r="AG4" i="33"/>
  <c r="AF2" i="33"/>
  <c r="AF4" i="35"/>
  <c r="AE2" i="35"/>
  <c r="AE3" i="35"/>
  <c r="AE3" i="34"/>
  <c r="AF4" i="34"/>
  <c r="AE2" i="34"/>
  <c r="AE3" i="29"/>
  <c r="AF4" i="29"/>
  <c r="AE2" i="29"/>
  <c r="AE3" i="30"/>
  <c r="AE2" i="30"/>
  <c r="AF4" i="30"/>
  <c r="AG2" i="31"/>
  <c r="AG3" i="31"/>
  <c r="AH4" i="31"/>
  <c r="AE3" i="32"/>
  <c r="AF4" i="32"/>
  <c r="AE2" i="32"/>
  <c r="AE3" i="25"/>
  <c r="AE2" i="25"/>
  <c r="AF4" i="25"/>
  <c r="AF3" i="28" l="1"/>
  <c r="AG4" i="28"/>
  <c r="AF2" i="28"/>
  <c r="AG3" i="33"/>
  <c r="AH4" i="33"/>
  <c r="AG2" i="33"/>
  <c r="AG4" i="35"/>
  <c r="AF2" i="35"/>
  <c r="AF3" i="35"/>
  <c r="AF3" i="34"/>
  <c r="AG4" i="34"/>
  <c r="AF2" i="34"/>
  <c r="AF3" i="29"/>
  <c r="AF2" i="29"/>
  <c r="AG4" i="29"/>
  <c r="AF3" i="30"/>
  <c r="AG4" i="30"/>
  <c r="AF2" i="30"/>
  <c r="AH3" i="31"/>
  <c r="AI4" i="31"/>
  <c r="AH2" i="31"/>
  <c r="AF3" i="32"/>
  <c r="AG4" i="32"/>
  <c r="AF2" i="32"/>
  <c r="AF3" i="25"/>
  <c r="AF2" i="25"/>
  <c r="AG4" i="25"/>
  <c r="AG3" i="28" l="1"/>
  <c r="AG2" i="28"/>
  <c r="AH4" i="28"/>
  <c r="AH3" i="33"/>
  <c r="AI4" i="33"/>
  <c r="AH2" i="33"/>
  <c r="AH4" i="35"/>
  <c r="AG2" i="35"/>
  <c r="AG3" i="35"/>
  <c r="AG3" i="34"/>
  <c r="AH4" i="34"/>
  <c r="AG2" i="34"/>
  <c r="AG3" i="29"/>
  <c r="AH4" i="29"/>
  <c r="AG2" i="29"/>
  <c r="AG3" i="30"/>
  <c r="AH4" i="30"/>
  <c r="AG2" i="30"/>
  <c r="AI3" i="31"/>
  <c r="AI2" i="31"/>
  <c r="AJ4" i="31"/>
  <c r="AG3" i="32"/>
  <c r="AH4" i="32"/>
  <c r="AG2" i="32"/>
  <c r="AG3" i="25"/>
  <c r="AG2" i="25"/>
  <c r="AH4" i="25"/>
  <c r="AH3" i="28" l="1"/>
  <c r="AI4" i="28"/>
  <c r="AH2" i="28"/>
  <c r="AI3" i="33"/>
  <c r="AJ4" i="33"/>
  <c r="AI2" i="33"/>
  <c r="AH3" i="35"/>
  <c r="AH2" i="35"/>
  <c r="AI4" i="35"/>
  <c r="AH3" i="34"/>
  <c r="AI4" i="34"/>
  <c r="AH2" i="34"/>
  <c r="AH3" i="29"/>
  <c r="AI4" i="29"/>
  <c r="AH2" i="29"/>
  <c r="AH3" i="30"/>
  <c r="AI4" i="30"/>
  <c r="AH2" i="30"/>
  <c r="AJ3" i="31"/>
  <c r="AK4" i="31"/>
  <c r="AJ2" i="31"/>
  <c r="AH3" i="32"/>
  <c r="AI4" i="32"/>
  <c r="AH2" i="32"/>
  <c r="AH3" i="25"/>
  <c r="AI4" i="25"/>
  <c r="AH2" i="25"/>
  <c r="AI3" i="28" l="1"/>
  <c r="AJ4" i="28"/>
  <c r="AI2" i="28"/>
  <c r="AK4" i="33"/>
  <c r="AJ2" i="33"/>
  <c r="AJ3" i="33"/>
  <c r="AJ4" i="35"/>
  <c r="AI2" i="35"/>
  <c r="AI3" i="35"/>
  <c r="AI3" i="34"/>
  <c r="AJ4" i="34"/>
  <c r="AI2" i="34"/>
  <c r="AI3" i="29"/>
  <c r="AI2" i="29"/>
  <c r="AJ4" i="29"/>
  <c r="AI3" i="30"/>
  <c r="AJ4" i="30"/>
  <c r="AI2" i="30"/>
  <c r="AK3" i="31"/>
  <c r="AL4" i="31"/>
  <c r="AK2" i="31"/>
  <c r="AJ4" i="32"/>
  <c r="AI2" i="32"/>
  <c r="AI3" i="32"/>
  <c r="AI3" i="25"/>
  <c r="AI2" i="25"/>
  <c r="AJ4" i="25"/>
  <c r="AJ3" i="28" l="1"/>
  <c r="AK4" i="28"/>
  <c r="AJ2" i="28"/>
  <c r="AL4" i="33"/>
  <c r="AK2" i="33"/>
  <c r="AK3" i="33"/>
  <c r="AK4" i="35"/>
  <c r="AJ2" i="35"/>
  <c r="AJ3" i="35"/>
  <c r="AK4" i="34"/>
  <c r="AJ2" i="34"/>
  <c r="AJ3" i="34"/>
  <c r="AK4" i="29"/>
  <c r="AJ3" i="29"/>
  <c r="AJ2" i="29"/>
  <c r="AK4" i="30"/>
  <c r="AJ2" i="30"/>
  <c r="AJ3" i="30"/>
  <c r="AM4" i="31"/>
  <c r="AL2" i="31"/>
  <c r="AL3" i="31"/>
  <c r="AK4" i="32"/>
  <c r="AJ2" i="32"/>
  <c r="AJ3" i="32"/>
  <c r="AJ2" i="25"/>
  <c r="AK4" i="25"/>
  <c r="AJ3" i="25"/>
  <c r="AK3" i="28" l="1"/>
  <c r="AL4" i="28"/>
  <c r="AK2" i="28"/>
  <c r="AL2" i="33"/>
  <c r="AM4" i="33"/>
  <c r="AL3" i="33"/>
  <c r="AK3" i="35"/>
  <c r="AL4" i="35"/>
  <c r="AK2" i="35"/>
  <c r="AK2" i="34"/>
  <c r="AL4" i="34"/>
  <c r="AK3" i="34"/>
  <c r="AK2" i="29"/>
  <c r="AL4" i="29"/>
  <c r="AK3" i="29"/>
  <c r="AL4" i="30"/>
  <c r="AK2" i="30"/>
  <c r="AK3" i="30"/>
  <c r="AN4" i="31"/>
  <c r="AM2" i="31"/>
  <c r="AM3" i="31"/>
  <c r="AL4" i="32"/>
  <c r="AK2" i="32"/>
  <c r="AK3" i="32"/>
  <c r="AK2" i="25"/>
  <c r="AK3" i="25"/>
  <c r="AL4" i="25"/>
  <c r="AM4" i="28" l="1"/>
  <c r="AL2" i="28"/>
  <c r="AL3" i="28"/>
  <c r="AN4" i="33"/>
  <c r="AM2" i="33"/>
  <c r="AM3" i="33"/>
  <c r="AL3" i="35"/>
  <c r="AM4" i="35"/>
  <c r="AL2" i="35"/>
  <c r="AM4" i="34"/>
  <c r="AL2" i="34"/>
  <c r="AL3" i="34"/>
  <c r="AM4" i="29"/>
  <c r="AL2" i="29"/>
  <c r="AL3" i="29"/>
  <c r="AM4" i="30"/>
  <c r="AL2" i="30"/>
  <c r="AL3" i="30"/>
  <c r="AO4" i="31"/>
  <c r="AN2" i="31"/>
  <c r="AN3" i="31"/>
  <c r="AM4" i="32"/>
  <c r="AL2" i="32"/>
  <c r="AL3" i="32"/>
  <c r="AL2" i="25"/>
  <c r="AM4" i="25"/>
  <c r="AL3" i="25"/>
  <c r="AN4" i="28" l="1"/>
  <c r="AM2" i="28"/>
  <c r="AM3" i="28"/>
  <c r="AO4" i="33"/>
  <c r="AN2" i="33"/>
  <c r="AN3" i="33"/>
  <c r="AM3" i="35"/>
  <c r="AM2" i="35"/>
  <c r="AN4" i="35"/>
  <c r="AN4" i="34"/>
  <c r="AM2" i="34"/>
  <c r="AM3" i="34"/>
  <c r="AN4" i="29"/>
  <c r="AM2" i="29"/>
  <c r="AM3" i="29"/>
  <c r="AN4" i="30"/>
  <c r="AM2" i="30"/>
  <c r="AM3" i="30"/>
  <c r="AP4" i="31"/>
  <c r="AO2" i="31"/>
  <c r="AO3" i="31"/>
  <c r="AN4" i="32"/>
  <c r="AM2" i="32"/>
  <c r="AM3" i="32"/>
  <c r="AM2" i="25"/>
  <c r="AN4" i="25"/>
  <c r="AM3" i="25"/>
  <c r="AN2" i="28" l="1"/>
  <c r="AO4" i="28"/>
  <c r="AN3" i="28"/>
  <c r="AP4" i="33"/>
  <c r="AO2" i="33"/>
  <c r="AO3" i="33"/>
  <c r="AO4" i="35"/>
  <c r="AN2" i="35"/>
  <c r="AN3" i="35"/>
  <c r="AO4" i="34"/>
  <c r="AN2" i="34"/>
  <c r="AN3" i="34"/>
  <c r="AO4" i="29"/>
  <c r="AN2" i="29"/>
  <c r="AN3" i="29"/>
  <c r="AO4" i="30"/>
  <c r="AN2" i="30"/>
  <c r="AN3" i="30"/>
  <c r="AP3" i="31"/>
  <c r="AP2" i="31"/>
  <c r="AO4" i="32"/>
  <c r="AN2" i="32"/>
  <c r="AN3" i="32"/>
  <c r="AN2" i="25"/>
  <c r="AO4" i="25"/>
  <c r="AN3" i="25"/>
  <c r="AP4" i="28" l="1"/>
  <c r="AO2" i="28"/>
  <c r="AO3" i="28"/>
  <c r="AP2" i="33"/>
  <c r="AP3" i="33"/>
  <c r="AO3" i="35"/>
  <c r="AP4" i="35"/>
  <c r="AO2" i="35"/>
  <c r="AP4" i="34"/>
  <c r="AO2" i="34"/>
  <c r="AO3" i="34"/>
  <c r="AP4" i="29"/>
  <c r="AO2" i="29"/>
  <c r="AO3" i="29"/>
  <c r="AP4" i="30"/>
  <c r="AO2" i="30"/>
  <c r="AO3" i="30"/>
  <c r="AO3" i="32"/>
  <c r="AP4" i="32"/>
  <c r="AO2" i="32"/>
  <c r="AP4" i="25"/>
  <c r="AO2" i="25"/>
  <c r="AO3" i="25"/>
  <c r="AP2" i="28" l="1"/>
  <c r="AP3" i="28"/>
  <c r="AP3" i="35"/>
  <c r="AP2" i="35"/>
  <c r="AP3" i="34"/>
  <c r="AP2" i="34"/>
  <c r="AP3" i="29"/>
  <c r="AP2" i="29"/>
  <c r="AP3" i="30"/>
  <c r="AP2" i="30"/>
  <c r="AP3" i="32"/>
  <c r="AP2" i="32"/>
  <c r="AP3" i="25"/>
  <c r="AP2" i="25"/>
  <c r="N21" i="25" l="1"/>
  <c r="O21" i="25"/>
  <c r="P21" i="25"/>
  <c r="Q21" i="25"/>
  <c r="R21" i="25"/>
  <c r="S21" i="25"/>
  <c r="T21" i="25"/>
  <c r="U21" i="25"/>
  <c r="V21" i="25"/>
  <c r="W21" i="25"/>
  <c r="X21" i="25"/>
  <c r="Y21" i="25"/>
  <c r="Z21" i="25"/>
  <c r="AA21" i="25"/>
  <c r="AB21" i="25"/>
  <c r="AC21" i="25"/>
  <c r="AD21" i="25"/>
  <c r="AE21" i="25"/>
  <c r="AF21" i="25"/>
  <c r="AG21" i="25"/>
  <c r="AH21" i="25"/>
  <c r="AI21" i="25"/>
  <c r="AJ21" i="25"/>
  <c r="AK21" i="25"/>
  <c r="AL21" i="25"/>
  <c r="AM21" i="25"/>
  <c r="AN21" i="25"/>
  <c r="AO21" i="25"/>
  <c r="AP21" i="25"/>
  <c r="N4" i="82"/>
  <c r="O4" i="82" s="1"/>
  <c r="M3" i="82"/>
  <c r="M2" i="82"/>
  <c r="N4" i="65"/>
  <c r="O4" i="65" s="1"/>
  <c r="AH23" i="65"/>
  <c r="AH28" i="65" s="1"/>
  <c r="AI23" i="65"/>
  <c r="AI26" i="65" s="1"/>
  <c r="AI29" i="65" s="1"/>
  <c r="AJ23" i="65"/>
  <c r="AJ28" i="65" s="1"/>
  <c r="AK23" i="65"/>
  <c r="AK26" i="65" s="1"/>
  <c r="AK29" i="65" s="1"/>
  <c r="AL23" i="65"/>
  <c r="AM23" i="65"/>
  <c r="AM26" i="65" s="1"/>
  <c r="AM29" i="65" s="1"/>
  <c r="AN23" i="65"/>
  <c r="AN28" i="65" s="1"/>
  <c r="AO23" i="65"/>
  <c r="AO26" i="65" s="1"/>
  <c r="AO29" i="65" s="1"/>
  <c r="AP23" i="65"/>
  <c r="AP28" i="65" s="1"/>
  <c r="AL26" i="65"/>
  <c r="AL29" i="65" s="1"/>
  <c r="AL28" i="65"/>
  <c r="AM28" i="65"/>
  <c r="AO28" i="65"/>
  <c r="AH33" i="65"/>
  <c r="AI33" i="65"/>
  <c r="AJ33" i="65"/>
  <c r="AK33" i="65"/>
  <c r="AL33" i="65"/>
  <c r="AM33" i="65"/>
  <c r="AN33" i="65"/>
  <c r="AO33" i="65"/>
  <c r="AP33" i="65"/>
  <c r="AL13" i="65"/>
  <c r="AL16" i="65" s="1"/>
  <c r="AM13" i="65"/>
  <c r="AM16" i="65" s="1"/>
  <c r="AN15" i="65"/>
  <c r="AO15" i="65"/>
  <c r="AP13" i="65"/>
  <c r="AP16" i="65" s="1"/>
  <c r="AH13" i="65"/>
  <c r="AH16" i="65" s="1"/>
  <c r="AI13" i="65"/>
  <c r="AI16" i="65" s="1"/>
  <c r="AJ13" i="65"/>
  <c r="AJ16" i="65" s="1"/>
  <c r="AK13" i="65"/>
  <c r="AH15" i="65"/>
  <c r="AI15" i="65"/>
  <c r="AJ15" i="65"/>
  <c r="AK15" i="65"/>
  <c r="AL15" i="65"/>
  <c r="AM15" i="65"/>
  <c r="AK16" i="65"/>
  <c r="M3" i="65"/>
  <c r="M2" i="65"/>
  <c r="N3" i="82" l="1"/>
  <c r="AN26" i="65"/>
  <c r="AN29" i="65" s="1"/>
  <c r="AH26" i="65"/>
  <c r="AH29" i="65" s="1"/>
  <c r="P4" i="82"/>
  <c r="O2" i="82"/>
  <c r="O3" i="82"/>
  <c r="N2" i="82"/>
  <c r="P4" i="65"/>
  <c r="O2" i="65"/>
  <c r="O3" i="65"/>
  <c r="N3" i="65"/>
  <c r="N2" i="65"/>
  <c r="AJ26" i="65"/>
  <c r="AJ29" i="65" s="1"/>
  <c r="AI28" i="65"/>
  <c r="AP26" i="65"/>
  <c r="AP29" i="65" s="1"/>
  <c r="AK28" i="65"/>
  <c r="AN13" i="65"/>
  <c r="AN16" i="65" s="1"/>
  <c r="AP15" i="65"/>
  <c r="AO13" i="65"/>
  <c r="AO16" i="65" s="1"/>
  <c r="M267" i="30"/>
  <c r="J8" i="58"/>
  <c r="K8" i="58"/>
  <c r="L8" i="58"/>
  <c r="M8" i="58"/>
  <c r="N8" i="58"/>
  <c r="O8" i="58"/>
  <c r="P8" i="58"/>
  <c r="Q8" i="58"/>
  <c r="R8" i="58"/>
  <c r="S8" i="58"/>
  <c r="T8" i="58"/>
  <c r="U8" i="58"/>
  <c r="V8" i="58"/>
  <c r="W8" i="58"/>
  <c r="X8" i="58"/>
  <c r="Y8" i="58"/>
  <c r="Z8" i="58"/>
  <c r="AA8" i="58"/>
  <c r="AB8" i="58"/>
  <c r="AC8" i="58"/>
  <c r="AD8" i="58"/>
  <c r="AE8" i="58"/>
  <c r="AF8" i="58"/>
  <c r="AG8" i="58"/>
  <c r="AH8" i="58"/>
  <c r="AI8" i="58"/>
  <c r="AJ8" i="58"/>
  <c r="AK8" i="58"/>
  <c r="AL8" i="58"/>
  <c r="J4" i="49"/>
  <c r="J4" i="16"/>
  <c r="K4" i="16" s="1"/>
  <c r="L4" i="16" s="1"/>
  <c r="M4" i="16" s="1"/>
  <c r="N4" i="16" s="1"/>
  <c r="O4" i="16" s="1"/>
  <c r="P4" i="16" s="1"/>
  <c r="Q4" i="16" s="1"/>
  <c r="R4" i="16" s="1"/>
  <c r="S4" i="16" s="1"/>
  <c r="T4" i="16" s="1"/>
  <c r="U4" i="16" s="1"/>
  <c r="V4" i="16" s="1"/>
  <c r="W4" i="16" s="1"/>
  <c r="X4" i="16" s="1"/>
  <c r="Y4" i="16" s="1"/>
  <c r="Z4" i="16" s="1"/>
  <c r="AA4" i="16" s="1"/>
  <c r="AB4" i="16" s="1"/>
  <c r="AC4" i="16" s="1"/>
  <c r="AD4" i="16" s="1"/>
  <c r="AE4" i="16" s="1"/>
  <c r="AF4" i="16" s="1"/>
  <c r="AG4" i="16" s="1"/>
  <c r="AH4" i="16" s="1"/>
  <c r="AI4" i="16" s="1"/>
  <c r="AJ4" i="16" s="1"/>
  <c r="AE51" i="58" l="1"/>
  <c r="AE109" i="58"/>
  <c r="AE80" i="58"/>
  <c r="AE196" i="58"/>
  <c r="AE225" i="58"/>
  <c r="AE254" i="58"/>
  <c r="AE138" i="58"/>
  <c r="Z225" i="58"/>
  <c r="Z196" i="58"/>
  <c r="Z51" i="58"/>
  <c r="Z254" i="58"/>
  <c r="Z138" i="58"/>
  <c r="Z80" i="58"/>
  <c r="Z109" i="58"/>
  <c r="J225" i="58"/>
  <c r="J254" i="58"/>
  <c r="J138" i="58"/>
  <c r="J51" i="58"/>
  <c r="J80" i="58"/>
  <c r="J196" i="58"/>
  <c r="J109" i="58"/>
  <c r="AF80" i="58"/>
  <c r="AF51" i="58"/>
  <c r="AF109" i="58"/>
  <c r="AF196" i="58"/>
  <c r="AF225" i="58"/>
  <c r="AF138" i="58"/>
  <c r="AF254" i="58"/>
  <c r="AB196" i="58"/>
  <c r="AB109" i="58"/>
  <c r="AB225" i="58"/>
  <c r="AB254" i="58"/>
  <c r="AB138" i="58"/>
  <c r="AB80" i="58"/>
  <c r="AB51" i="58"/>
  <c r="Y109" i="58"/>
  <c r="Y225" i="58"/>
  <c r="Y254" i="58"/>
  <c r="Y138" i="58"/>
  <c r="Y80" i="58"/>
  <c r="Y51" i="58"/>
  <c r="Y196" i="58"/>
  <c r="I138" i="58"/>
  <c r="I80" i="58"/>
  <c r="I109" i="58"/>
  <c r="I196" i="58"/>
  <c r="I254" i="58"/>
  <c r="I51" i="58"/>
  <c r="I225" i="58"/>
  <c r="P138" i="58"/>
  <c r="P51" i="58"/>
  <c r="P109" i="58"/>
  <c r="P196" i="58"/>
  <c r="P225" i="58"/>
  <c r="P80" i="58"/>
  <c r="P254" i="58"/>
  <c r="X254" i="58"/>
  <c r="X138" i="58"/>
  <c r="X80" i="58"/>
  <c r="X51" i="58"/>
  <c r="X109" i="58"/>
  <c r="X196" i="58"/>
  <c r="X225" i="58"/>
  <c r="N109" i="58"/>
  <c r="N196" i="58"/>
  <c r="N51" i="58"/>
  <c r="N225" i="58"/>
  <c r="N254" i="58"/>
  <c r="N138" i="58"/>
  <c r="N80" i="58"/>
  <c r="AA196" i="58"/>
  <c r="AA225" i="58"/>
  <c r="AA254" i="58"/>
  <c r="AA109" i="58"/>
  <c r="AA138" i="58"/>
  <c r="AA80" i="58"/>
  <c r="AA51" i="58"/>
  <c r="W138" i="58"/>
  <c r="W109" i="58"/>
  <c r="W225" i="58"/>
  <c r="W80" i="58"/>
  <c r="W196" i="58"/>
  <c r="W51" i="58"/>
  <c r="W254" i="58"/>
  <c r="AL80" i="58"/>
  <c r="AL225" i="58"/>
  <c r="AL138" i="58"/>
  <c r="AL51" i="58"/>
  <c r="AL254" i="58"/>
  <c r="AL109" i="58"/>
  <c r="AL196" i="58"/>
  <c r="V80" i="58"/>
  <c r="V254" i="58"/>
  <c r="V138" i="58"/>
  <c r="V51" i="58"/>
  <c r="V225" i="58"/>
  <c r="V196" i="58"/>
  <c r="V109" i="58"/>
  <c r="M51" i="58"/>
  <c r="M109" i="58"/>
  <c r="M196" i="58"/>
  <c r="M225" i="58"/>
  <c r="M254" i="58"/>
  <c r="M138" i="58"/>
  <c r="M80" i="58"/>
  <c r="K109" i="58"/>
  <c r="K225" i="58"/>
  <c r="K254" i="58"/>
  <c r="K138" i="58"/>
  <c r="K80" i="58"/>
  <c r="K51" i="58"/>
  <c r="K196" i="58"/>
  <c r="AK254" i="58"/>
  <c r="AK138" i="58"/>
  <c r="AK80" i="58"/>
  <c r="AK51" i="58"/>
  <c r="AK225" i="58"/>
  <c r="AK109" i="58"/>
  <c r="AK196" i="58"/>
  <c r="U225" i="58"/>
  <c r="U138" i="58"/>
  <c r="U51" i="58"/>
  <c r="U196" i="58"/>
  <c r="U80" i="58"/>
  <c r="U254" i="58"/>
  <c r="U109" i="58"/>
  <c r="AD109" i="58"/>
  <c r="AD51" i="58"/>
  <c r="AD196" i="58"/>
  <c r="AD225" i="58"/>
  <c r="AD254" i="58"/>
  <c r="AD138" i="58"/>
  <c r="AD80" i="58"/>
  <c r="AC196" i="58"/>
  <c r="AC225" i="58"/>
  <c r="AC109" i="58"/>
  <c r="AC254" i="58"/>
  <c r="AC138" i="58"/>
  <c r="AC51" i="58"/>
  <c r="AC80" i="58"/>
  <c r="L196" i="58"/>
  <c r="L225" i="58"/>
  <c r="L109" i="58"/>
  <c r="L254" i="58"/>
  <c r="L80" i="58"/>
  <c r="L138" i="58"/>
  <c r="L51" i="58"/>
  <c r="AJ51" i="58"/>
  <c r="AJ225" i="58"/>
  <c r="AJ254" i="58"/>
  <c r="AJ138" i="58"/>
  <c r="AJ80" i="58"/>
  <c r="AJ109" i="58"/>
  <c r="AJ196" i="58"/>
  <c r="T51" i="58"/>
  <c r="T109" i="58"/>
  <c r="T138" i="58"/>
  <c r="T225" i="58"/>
  <c r="T254" i="58"/>
  <c r="T80" i="58"/>
  <c r="T196" i="58"/>
  <c r="AG254" i="58"/>
  <c r="AG80" i="58"/>
  <c r="AG138" i="58"/>
  <c r="AG109" i="58"/>
  <c r="AG196" i="58"/>
  <c r="AG51" i="58"/>
  <c r="AG225" i="58"/>
  <c r="AI225" i="58"/>
  <c r="AI138" i="58"/>
  <c r="AI51" i="58"/>
  <c r="AI109" i="58"/>
  <c r="AI254" i="58"/>
  <c r="AI196" i="58"/>
  <c r="AI80" i="58"/>
  <c r="S254" i="58"/>
  <c r="S138" i="58"/>
  <c r="S80" i="58"/>
  <c r="S225" i="58"/>
  <c r="S109" i="58"/>
  <c r="S51" i="58"/>
  <c r="S196" i="58"/>
  <c r="Q138" i="58"/>
  <c r="Q51" i="58"/>
  <c r="Q109" i="58"/>
  <c r="Q80" i="58"/>
  <c r="Q196" i="58"/>
  <c r="Q225" i="58"/>
  <c r="Q254" i="58"/>
  <c r="O80" i="58"/>
  <c r="O109" i="58"/>
  <c r="O196" i="58"/>
  <c r="O225" i="58"/>
  <c r="O51" i="58"/>
  <c r="O254" i="58"/>
  <c r="O138" i="58"/>
  <c r="AH109" i="58"/>
  <c r="AH254" i="58"/>
  <c r="AH51" i="58"/>
  <c r="AH196" i="58"/>
  <c r="AH80" i="58"/>
  <c r="AH225" i="58"/>
  <c r="AH138" i="58"/>
  <c r="R138" i="58"/>
  <c r="R80" i="58"/>
  <c r="R51" i="58"/>
  <c r="R109" i="58"/>
  <c r="R196" i="58"/>
  <c r="R254" i="58"/>
  <c r="R225" i="58"/>
  <c r="Q4" i="82"/>
  <c r="P2" i="82"/>
  <c r="P3" i="82"/>
  <c r="P3" i="65"/>
  <c r="P2" i="65"/>
  <c r="Q4" i="65"/>
  <c r="D229" i="58"/>
  <c r="D171" i="58"/>
  <c r="D84" i="58"/>
  <c r="D55" i="58"/>
  <c r="D113" i="58"/>
  <c r="D200" i="58"/>
  <c r="U50" i="58"/>
  <c r="V50" i="58"/>
  <c r="T50" i="58"/>
  <c r="S50" i="58"/>
  <c r="R50" i="58"/>
  <c r="AL50" i="58"/>
  <c r="AA50" i="58"/>
  <c r="AK50" i="58"/>
  <c r="N50" i="58"/>
  <c r="AJ50" i="58"/>
  <c r="P50" i="58"/>
  <c r="O50" i="58"/>
  <c r="W50" i="58"/>
  <c r="AB50" i="58"/>
  <c r="Z50" i="58"/>
  <c r="Q50" i="58"/>
  <c r="AI50" i="58"/>
  <c r="L50" i="58"/>
  <c r="AH50" i="58"/>
  <c r="K50" i="58"/>
  <c r="AG50" i="58"/>
  <c r="J50" i="58"/>
  <c r="AF50" i="58"/>
  <c r="M50" i="58"/>
  <c r="AE50" i="58"/>
  <c r="AD50" i="58"/>
  <c r="AC50" i="58"/>
  <c r="Y50" i="58"/>
  <c r="X50" i="58"/>
  <c r="J4" i="51"/>
  <c r="K4" i="51" s="1"/>
  <c r="L4" i="51" s="1"/>
  <c r="M4" i="51" s="1"/>
  <c r="N4" i="51" s="1"/>
  <c r="O4" i="51" s="1"/>
  <c r="P4" i="51" s="1"/>
  <c r="Q4" i="51" s="1"/>
  <c r="R4" i="51" s="1"/>
  <c r="S4" i="51" s="1"/>
  <c r="T4" i="51" s="1"/>
  <c r="U4" i="51" s="1"/>
  <c r="V4" i="51" s="1"/>
  <c r="W4" i="51" s="1"/>
  <c r="X4" i="51" s="1"/>
  <c r="Y4" i="51" s="1"/>
  <c r="Z4" i="51" s="1"/>
  <c r="AA4" i="51" s="1"/>
  <c r="AB4" i="51" s="1"/>
  <c r="AC4" i="51" s="1"/>
  <c r="AD4" i="51" s="1"/>
  <c r="AE4" i="51" s="1"/>
  <c r="AF4" i="51" s="1"/>
  <c r="AG4" i="51" s="1"/>
  <c r="AH4" i="51" s="1"/>
  <c r="AI4" i="51" s="1"/>
  <c r="AJ4" i="51" s="1"/>
  <c r="AK4" i="51" s="1"/>
  <c r="AL4" i="51" s="1"/>
  <c r="M25" i="82"/>
  <c r="N25" i="82"/>
  <c r="O25" i="82"/>
  <c r="P25" i="82"/>
  <c r="Q25" i="82"/>
  <c r="R25" i="82"/>
  <c r="S25" i="82"/>
  <c r="T25" i="82"/>
  <c r="U25" i="82"/>
  <c r="V25" i="82"/>
  <c r="W25" i="82"/>
  <c r="X25" i="82"/>
  <c r="Y25" i="82"/>
  <c r="Z25" i="82"/>
  <c r="AA25" i="82"/>
  <c r="AB25" i="82"/>
  <c r="AC25" i="82"/>
  <c r="AD25" i="82"/>
  <c r="AE25" i="82"/>
  <c r="AF25" i="82"/>
  <c r="AG25" i="82"/>
  <c r="AH25" i="82"/>
  <c r="AI25" i="82"/>
  <c r="AJ25" i="82"/>
  <c r="AK25" i="82"/>
  <c r="AL25" i="82"/>
  <c r="AM25" i="82"/>
  <c r="AN25" i="82"/>
  <c r="AO25" i="82"/>
  <c r="AP25" i="82"/>
  <c r="M46" i="82"/>
  <c r="F229" i="58" l="1"/>
  <c r="R4" i="82"/>
  <c r="Q2" i="82"/>
  <c r="Q3" i="82"/>
  <c r="Q3" i="65"/>
  <c r="R4" i="65"/>
  <c r="Q2" i="65"/>
  <c r="E27" i="58"/>
  <c r="F27" i="58"/>
  <c r="F200" i="58"/>
  <c r="F113" i="58"/>
  <c r="F171" i="58"/>
  <c r="F55" i="58"/>
  <c r="S15" i="65"/>
  <c r="T15" i="65"/>
  <c r="U15" i="65"/>
  <c r="V15" i="65"/>
  <c r="W15" i="65"/>
  <c r="X15" i="65"/>
  <c r="Y15" i="65"/>
  <c r="Z15" i="65"/>
  <c r="AA15" i="65"/>
  <c r="AB15" i="65"/>
  <c r="AC15" i="65"/>
  <c r="AD15" i="65"/>
  <c r="AE15" i="65"/>
  <c r="AF15" i="65"/>
  <c r="AG15" i="65"/>
  <c r="R2" i="82" l="1"/>
  <c r="S4" i="82"/>
  <c r="R3" i="82"/>
  <c r="R3" i="65"/>
  <c r="S4" i="65"/>
  <c r="R2" i="65"/>
  <c r="U137" i="58"/>
  <c r="V137" i="58"/>
  <c r="Y137" i="58"/>
  <c r="L137" i="58"/>
  <c r="P137" i="58"/>
  <c r="W137" i="58"/>
  <c r="Z137" i="58"/>
  <c r="R137" i="58"/>
  <c r="X137" i="58"/>
  <c r="I137" i="58"/>
  <c r="AE137" i="58"/>
  <c r="K137" i="58"/>
  <c r="AG253" i="58"/>
  <c r="AJ137" i="58"/>
  <c r="Q253" i="58"/>
  <c r="Y253" i="58"/>
  <c r="N253" i="58"/>
  <c r="Z253" i="58"/>
  <c r="AL253" i="58"/>
  <c r="R253" i="58"/>
  <c r="O253" i="58"/>
  <c r="AA253" i="58"/>
  <c r="M253" i="58"/>
  <c r="AK253" i="58"/>
  <c r="P253" i="58"/>
  <c r="AB253" i="58"/>
  <c r="AD253" i="58"/>
  <c r="AC253" i="58"/>
  <c r="S253" i="58"/>
  <c r="AE253" i="58"/>
  <c r="T253" i="58"/>
  <c r="AF253" i="58"/>
  <c r="I253" i="58"/>
  <c r="U253" i="58"/>
  <c r="J253" i="58"/>
  <c r="V253" i="58"/>
  <c r="AH253" i="58"/>
  <c r="K253" i="58"/>
  <c r="W253" i="58"/>
  <c r="AI253" i="58"/>
  <c r="L253" i="58"/>
  <c r="X253" i="58"/>
  <c r="AJ253" i="58"/>
  <c r="P224" i="58"/>
  <c r="W224" i="58"/>
  <c r="X224" i="58"/>
  <c r="AB224" i="58"/>
  <c r="Y224" i="58"/>
  <c r="AI224" i="58"/>
  <c r="AJ224" i="58"/>
  <c r="AA224" i="58"/>
  <c r="K224" i="58"/>
  <c r="AK224" i="58"/>
  <c r="L224" i="58"/>
  <c r="M224" i="58"/>
  <c r="O224" i="58"/>
  <c r="AC224" i="58"/>
  <c r="U224" i="58"/>
  <c r="AG224" i="58"/>
  <c r="J224" i="58"/>
  <c r="V224" i="58"/>
  <c r="AH224" i="58"/>
  <c r="R224" i="58"/>
  <c r="AD224" i="58"/>
  <c r="S224" i="58"/>
  <c r="AE224" i="58"/>
  <c r="N224" i="58"/>
  <c r="Z224" i="58"/>
  <c r="AL224" i="58"/>
  <c r="T224" i="58"/>
  <c r="AF224" i="58"/>
  <c r="L195" i="58"/>
  <c r="X195" i="58"/>
  <c r="AF195" i="58"/>
  <c r="T195" i="58"/>
  <c r="AJ195" i="58"/>
  <c r="U195" i="58"/>
  <c r="AG195" i="58"/>
  <c r="O195" i="58"/>
  <c r="AA195" i="58"/>
  <c r="J195" i="58"/>
  <c r="V195" i="58"/>
  <c r="AH195" i="58"/>
  <c r="P195" i="58"/>
  <c r="AB195" i="58"/>
  <c r="K195" i="58"/>
  <c r="W195" i="58"/>
  <c r="AI195" i="58"/>
  <c r="Q195" i="58"/>
  <c r="AC195" i="58"/>
  <c r="M195" i="58"/>
  <c r="Y195" i="58"/>
  <c r="AK195" i="58"/>
  <c r="S195" i="58"/>
  <c r="AE195" i="58"/>
  <c r="R195" i="58"/>
  <c r="N195" i="58"/>
  <c r="Z195" i="58"/>
  <c r="AL195" i="58"/>
  <c r="Q137" i="58"/>
  <c r="S108" i="58"/>
  <c r="T108" i="58"/>
  <c r="I108" i="58"/>
  <c r="AG108" i="58"/>
  <c r="U108" i="58"/>
  <c r="AB137" i="58"/>
  <c r="V108" i="58"/>
  <c r="S137" i="58"/>
  <c r="K108" i="58"/>
  <c r="AI108" i="58"/>
  <c r="W108" i="58"/>
  <c r="L108" i="58"/>
  <c r="AJ108" i="58"/>
  <c r="X108" i="58"/>
  <c r="AE108" i="58"/>
  <c r="O137" i="58"/>
  <c r="AA137" i="58"/>
  <c r="N137" i="58"/>
  <c r="AL137" i="58"/>
  <c r="AD137" i="58"/>
  <c r="AC137" i="58"/>
  <c r="AF108" i="58"/>
  <c r="AH108" i="58"/>
  <c r="J108" i="58"/>
  <c r="T137" i="58"/>
  <c r="AI137" i="58"/>
  <c r="AF137" i="58"/>
  <c r="AH137" i="58"/>
  <c r="M137" i="58"/>
  <c r="AG137" i="58"/>
  <c r="J137" i="58"/>
  <c r="AK137" i="58"/>
  <c r="O108" i="58"/>
  <c r="P108" i="58"/>
  <c r="R108" i="58"/>
  <c r="F84" i="58"/>
  <c r="AK108" i="58"/>
  <c r="N108" i="58"/>
  <c r="Z108" i="58"/>
  <c r="AL108" i="58"/>
  <c r="AA108" i="58"/>
  <c r="AC108" i="58"/>
  <c r="AD108" i="58"/>
  <c r="Y108" i="58"/>
  <c r="Q108" i="58"/>
  <c r="AB108" i="58"/>
  <c r="U79" i="58"/>
  <c r="AG79" i="58"/>
  <c r="X79" i="58"/>
  <c r="W79" i="58"/>
  <c r="AI79" i="58"/>
  <c r="N79" i="58"/>
  <c r="Z79" i="58"/>
  <c r="K79" i="58"/>
  <c r="L79" i="58"/>
  <c r="AD79" i="58"/>
  <c r="M79" i="58"/>
  <c r="AL79" i="58"/>
  <c r="O79" i="58"/>
  <c r="AA79" i="58"/>
  <c r="J79" i="58"/>
  <c r="AH79" i="58"/>
  <c r="P79" i="58"/>
  <c r="AB79" i="58"/>
  <c r="Q79" i="58"/>
  <c r="S79" i="58"/>
  <c r="AF79" i="58"/>
  <c r="AC79" i="58"/>
  <c r="R79" i="58"/>
  <c r="T79" i="58"/>
  <c r="AE79" i="58"/>
  <c r="N33" i="65"/>
  <c r="O33" i="65"/>
  <c r="P33" i="65"/>
  <c r="Q33" i="65"/>
  <c r="R33" i="65"/>
  <c r="S33" i="65"/>
  <c r="T33" i="65"/>
  <c r="U33" i="65"/>
  <c r="V33" i="65"/>
  <c r="W33" i="65"/>
  <c r="X33" i="65"/>
  <c r="Y33" i="65"/>
  <c r="Z33" i="65"/>
  <c r="AA33" i="65"/>
  <c r="AB33" i="65"/>
  <c r="AC33" i="65"/>
  <c r="AD33" i="65"/>
  <c r="AE33" i="65"/>
  <c r="AF33" i="65"/>
  <c r="AG33" i="65"/>
  <c r="M33" i="65"/>
  <c r="S3" i="82" l="1"/>
  <c r="S2" i="82"/>
  <c r="T4" i="82"/>
  <c r="T4" i="65"/>
  <c r="S2" i="65"/>
  <c r="S3" i="65"/>
  <c r="E113" i="58"/>
  <c r="E229" i="58"/>
  <c r="I224" i="58"/>
  <c r="I195" i="58"/>
  <c r="I79" i="58"/>
  <c r="Q224" i="58"/>
  <c r="M10" i="65"/>
  <c r="M15" i="65" s="1"/>
  <c r="M108" i="58" l="1"/>
  <c r="E84" i="58" s="1"/>
  <c r="U4" i="82"/>
  <c r="T2" i="82"/>
  <c r="T3" i="82"/>
  <c r="T3" i="65"/>
  <c r="U4" i="65"/>
  <c r="T2" i="65"/>
  <c r="E200" i="58"/>
  <c r="AD195" i="58"/>
  <c r="E171" i="58" s="1"/>
  <c r="AK79" i="58"/>
  <c r="AJ79" i="58"/>
  <c r="Y79" i="58"/>
  <c r="V79" i="58"/>
  <c r="K28" i="59"/>
  <c r="L28" i="59"/>
  <c r="M28" i="59"/>
  <c r="O28" i="59"/>
  <c r="P28" i="59"/>
  <c r="Q28" i="59"/>
  <c r="R28" i="59"/>
  <c r="S28" i="59"/>
  <c r="T28" i="59"/>
  <c r="U28" i="59"/>
  <c r="V28" i="59"/>
  <c r="W28" i="59"/>
  <c r="X28" i="59"/>
  <c r="Y28" i="59"/>
  <c r="Z28" i="59"/>
  <c r="AA28" i="59"/>
  <c r="AB28" i="59"/>
  <c r="AC28" i="59"/>
  <c r="AD28" i="59"/>
  <c r="AE28" i="59"/>
  <c r="AF28" i="59"/>
  <c r="AG28" i="59"/>
  <c r="AH28" i="59"/>
  <c r="AI28" i="59"/>
  <c r="AJ28" i="59"/>
  <c r="J28" i="59"/>
  <c r="J4" i="58"/>
  <c r="K4" i="58" s="1"/>
  <c r="L4" i="58" s="1"/>
  <c r="M4" i="58" s="1"/>
  <c r="N4" i="58" s="1"/>
  <c r="O4" i="58" s="1"/>
  <c r="P4" i="58" s="1"/>
  <c r="Q4" i="58" s="1"/>
  <c r="R4" i="58" s="1"/>
  <c r="S4" i="58" s="1"/>
  <c r="T4" i="58" s="1"/>
  <c r="U4" i="58" s="1"/>
  <c r="V4" i="58" s="1"/>
  <c r="W4" i="58" s="1"/>
  <c r="X4" i="58" s="1"/>
  <c r="Y4" i="58" s="1"/>
  <c r="Z4" i="58" s="1"/>
  <c r="AA4" i="58" s="1"/>
  <c r="AB4" i="58" s="1"/>
  <c r="AC4" i="58" s="1"/>
  <c r="AD4" i="58" s="1"/>
  <c r="AE4" i="58" s="1"/>
  <c r="AF4" i="58" s="1"/>
  <c r="AG4" i="58" s="1"/>
  <c r="AH4" i="58" s="1"/>
  <c r="AI4" i="58" s="1"/>
  <c r="AJ4" i="58" s="1"/>
  <c r="AK4" i="58" s="1"/>
  <c r="AL4" i="58" s="1"/>
  <c r="E55" i="58" l="1"/>
  <c r="U3" i="82"/>
  <c r="V4" i="82"/>
  <c r="U2" i="82"/>
  <c r="U2" i="65"/>
  <c r="U3" i="65"/>
  <c r="V4" i="65"/>
  <c r="V3" i="82" l="1"/>
  <c r="V2" i="82"/>
  <c r="W4" i="82"/>
  <c r="W4" i="65"/>
  <c r="V2" i="65"/>
  <c r="V3" i="65"/>
  <c r="W3" i="82" l="1"/>
  <c r="W2" i="82"/>
  <c r="X4" i="82"/>
  <c r="X4" i="65"/>
  <c r="W2" i="65"/>
  <c r="W3" i="65"/>
  <c r="X3" i="82" l="1"/>
  <c r="Y4" i="82"/>
  <c r="X2" i="82"/>
  <c r="X2" i="65"/>
  <c r="X3" i="65"/>
  <c r="Y4" i="65"/>
  <c r="Y2" i="82" l="1"/>
  <c r="Z4" i="82"/>
  <c r="Y3" i="82"/>
  <c r="Y2" i="65"/>
  <c r="Y3" i="65"/>
  <c r="Z4" i="65"/>
  <c r="AA4" i="82" l="1"/>
  <c r="Z2" i="82"/>
  <c r="Z3" i="82"/>
  <c r="AA4" i="65"/>
  <c r="Z2" i="65"/>
  <c r="Z3" i="65"/>
  <c r="AA3" i="82" l="1"/>
  <c r="AB4" i="82"/>
  <c r="AA2" i="82"/>
  <c r="AB4" i="65"/>
  <c r="AA2" i="65"/>
  <c r="AA3" i="65"/>
  <c r="AC4" i="82" l="1"/>
  <c r="AB2" i="82"/>
  <c r="AB3" i="82"/>
  <c r="AB3" i="65"/>
  <c r="AB2" i="65"/>
  <c r="AC4" i="65"/>
  <c r="AD4" i="82" l="1"/>
  <c r="AC2" i="82"/>
  <c r="AC3" i="82"/>
  <c r="AC3" i="65"/>
  <c r="AD4" i="65"/>
  <c r="AC2" i="65"/>
  <c r="AE4" i="82" l="1"/>
  <c r="AD2" i="82"/>
  <c r="AD3" i="82"/>
  <c r="AD3" i="65"/>
  <c r="AE4" i="65"/>
  <c r="AD2" i="65"/>
  <c r="AE2" i="82" l="1"/>
  <c r="AE3" i="82"/>
  <c r="AF4" i="82"/>
  <c r="AE3" i="65"/>
  <c r="AF4" i="65"/>
  <c r="AE2" i="65"/>
  <c r="AF3" i="82" l="1"/>
  <c r="AG4" i="82"/>
  <c r="AF2" i="82"/>
  <c r="AF3" i="65"/>
  <c r="AG4" i="65"/>
  <c r="AF2" i="65"/>
  <c r="AG3" i="82" l="1"/>
  <c r="AG2" i="82"/>
  <c r="AH4" i="82"/>
  <c r="AG2" i="65"/>
  <c r="AG3" i="65"/>
  <c r="AH4" i="65"/>
  <c r="AI4" i="82" l="1"/>
  <c r="AH3" i="82"/>
  <c r="AH2" i="82"/>
  <c r="AI4" i="65"/>
  <c r="AH2" i="65"/>
  <c r="AH3" i="65"/>
  <c r="AI3" i="82" l="1"/>
  <c r="AI2" i="82"/>
  <c r="AJ4" i="82"/>
  <c r="AJ4" i="65"/>
  <c r="AI3" i="65"/>
  <c r="AI2" i="65"/>
  <c r="AK4" i="82" l="1"/>
  <c r="AJ2" i="82"/>
  <c r="AJ3" i="82"/>
  <c r="AK4" i="65"/>
  <c r="AJ2" i="65"/>
  <c r="AJ3" i="65"/>
  <c r="AK2" i="82" l="1"/>
  <c r="AL4" i="82"/>
  <c r="AK3" i="82"/>
  <c r="AL4" i="65"/>
  <c r="AK2" i="65"/>
  <c r="AK3" i="65"/>
  <c r="AM4" i="82" l="1"/>
  <c r="AL2" i="82"/>
  <c r="AL3" i="82"/>
  <c r="AM4" i="65"/>
  <c r="AL2" i="65"/>
  <c r="AL3" i="65"/>
  <c r="AN4" i="82" l="1"/>
  <c r="AM2" i="82"/>
  <c r="AM3" i="82"/>
  <c r="AN4" i="65"/>
  <c r="AM2" i="65"/>
  <c r="AM3" i="65"/>
  <c r="AO4" i="82" l="1"/>
  <c r="AN2" i="82"/>
  <c r="AN3" i="82"/>
  <c r="AN3" i="65"/>
  <c r="AN2" i="65"/>
  <c r="AO4" i="65"/>
  <c r="AP4" i="82" l="1"/>
  <c r="AO2" i="82"/>
  <c r="AO3" i="82"/>
  <c r="AO3" i="65"/>
  <c r="AO2" i="65"/>
  <c r="AP4" i="65"/>
  <c r="AP2" i="82" l="1"/>
  <c r="AP3" i="82"/>
  <c r="AP3" i="65"/>
  <c r="AP2" i="65"/>
  <c r="I2" i="58" l="1"/>
  <c r="J2" i="58"/>
  <c r="K2" i="58"/>
  <c r="I3" i="58"/>
  <c r="J3" i="58"/>
  <c r="K3" i="58"/>
  <c r="M23" i="65"/>
  <c r="M26" i="65" s="1"/>
  <c r="M29" i="65" s="1"/>
  <c r="M13" i="65"/>
  <c r="M16" i="65" s="1"/>
  <c r="I13" i="51"/>
  <c r="M86" i="29"/>
  <c r="M21" i="29"/>
  <c r="M86" i="30"/>
  <c r="N21" i="30"/>
  <c r="M21" i="30"/>
  <c r="M86" i="31"/>
  <c r="M21" i="31"/>
  <c r="M86" i="32"/>
  <c r="A1" i="65"/>
  <c r="M28" i="65" l="1"/>
  <c r="AP492" i="33"/>
  <c r="AP492" i="28" s="1"/>
  <c r="AO492" i="33"/>
  <c r="AO492" i="28" s="1"/>
  <c r="AN492" i="33"/>
  <c r="AN492" i="28" s="1"/>
  <c r="AM492" i="33"/>
  <c r="AM492" i="28" s="1"/>
  <c r="AL492" i="33"/>
  <c r="AL492" i="28" s="1"/>
  <c r="AK492" i="33"/>
  <c r="AK492" i="28" s="1"/>
  <c r="AJ492" i="33"/>
  <c r="AJ492" i="28" s="1"/>
  <c r="AI492" i="33"/>
  <c r="AI492" i="28" s="1"/>
  <c r="AH492" i="33"/>
  <c r="AH492" i="28" s="1"/>
  <c r="AG492" i="33"/>
  <c r="AG492" i="28" s="1"/>
  <c r="AF492" i="33"/>
  <c r="AF492" i="28" s="1"/>
  <c r="AE492" i="33"/>
  <c r="AE492" i="28" s="1"/>
  <c r="AD492" i="33"/>
  <c r="AD492" i="28" s="1"/>
  <c r="AC492" i="33"/>
  <c r="AC492" i="28" s="1"/>
  <c r="AB492" i="33"/>
  <c r="AB492" i="28" s="1"/>
  <c r="AA492" i="33"/>
  <c r="AA492" i="28" s="1"/>
  <c r="Z492" i="33"/>
  <c r="Z492" i="28" s="1"/>
  <c r="Y492" i="33"/>
  <c r="Y492" i="28" s="1"/>
  <c r="X492" i="33"/>
  <c r="X492" i="28" s="1"/>
  <c r="W492" i="33"/>
  <c r="W492" i="28" s="1"/>
  <c r="V492" i="33"/>
  <c r="V492" i="28" s="1"/>
  <c r="U492" i="33"/>
  <c r="U492" i="28" s="1"/>
  <c r="T492" i="33"/>
  <c r="T492" i="28" s="1"/>
  <c r="S492" i="33"/>
  <c r="S492" i="28" s="1"/>
  <c r="R492" i="33"/>
  <c r="R492" i="28" s="1"/>
  <c r="Q492" i="33"/>
  <c r="Q492" i="28" s="1"/>
  <c r="P492" i="33"/>
  <c r="P492" i="28" s="1"/>
  <c r="O492" i="33"/>
  <c r="O492" i="28" s="1"/>
  <c r="N492" i="33"/>
  <c r="N492" i="28" s="1"/>
  <c r="M492" i="33"/>
  <c r="M492" i="28" s="1"/>
  <c r="AP491" i="33"/>
  <c r="AP491" i="28" s="1"/>
  <c r="AO491" i="33"/>
  <c r="AO491" i="28" s="1"/>
  <c r="AN491" i="33"/>
  <c r="AN491" i="28" s="1"/>
  <c r="AM491" i="33"/>
  <c r="AM491" i="28" s="1"/>
  <c r="AL491" i="33"/>
  <c r="AL491" i="28" s="1"/>
  <c r="AK491" i="33"/>
  <c r="AK491" i="28" s="1"/>
  <c r="AJ491" i="33"/>
  <c r="AJ491" i="28" s="1"/>
  <c r="AI491" i="33"/>
  <c r="AI491" i="28" s="1"/>
  <c r="AH491" i="33"/>
  <c r="AH491" i="28" s="1"/>
  <c r="AG491" i="33"/>
  <c r="AG491" i="28" s="1"/>
  <c r="AF491" i="33"/>
  <c r="AF491" i="28" s="1"/>
  <c r="AE491" i="33"/>
  <c r="AE491" i="28" s="1"/>
  <c r="AD491" i="33"/>
  <c r="AD491" i="28" s="1"/>
  <c r="AC491" i="33"/>
  <c r="AC491" i="28" s="1"/>
  <c r="AB491" i="33"/>
  <c r="AB491" i="28" s="1"/>
  <c r="AA491" i="33"/>
  <c r="AA491" i="28" s="1"/>
  <c r="Z491" i="33"/>
  <c r="Z491" i="28" s="1"/>
  <c r="Y491" i="33"/>
  <c r="Y491" i="28" s="1"/>
  <c r="X491" i="33"/>
  <c r="X491" i="28" s="1"/>
  <c r="W491" i="33"/>
  <c r="W491" i="28" s="1"/>
  <c r="V491" i="33"/>
  <c r="V491" i="28" s="1"/>
  <c r="U491" i="33"/>
  <c r="U491" i="28" s="1"/>
  <c r="T491" i="33"/>
  <c r="T491" i="28" s="1"/>
  <c r="S491" i="33"/>
  <c r="S491" i="28" s="1"/>
  <c r="R491" i="33"/>
  <c r="R491" i="28" s="1"/>
  <c r="Q491" i="33"/>
  <c r="Q491" i="28" s="1"/>
  <c r="P491" i="33"/>
  <c r="P491" i="28" s="1"/>
  <c r="O491" i="33"/>
  <c r="O491" i="28" s="1"/>
  <c r="N491" i="33"/>
  <c r="N491" i="28" s="1"/>
  <c r="M491" i="33"/>
  <c r="M491" i="28" s="1"/>
  <c r="AP490" i="33"/>
  <c r="AP490" i="28" s="1"/>
  <c r="AO490" i="33"/>
  <c r="AO490" i="28" s="1"/>
  <c r="AN490" i="33"/>
  <c r="AN490" i="28" s="1"/>
  <c r="AM490" i="33"/>
  <c r="AM490" i="28" s="1"/>
  <c r="AL490" i="33"/>
  <c r="AL490" i="28" s="1"/>
  <c r="AK490" i="33"/>
  <c r="AK490" i="28" s="1"/>
  <c r="AJ490" i="33"/>
  <c r="AJ490" i="28" s="1"/>
  <c r="AI490" i="33"/>
  <c r="AI490" i="28" s="1"/>
  <c r="AH490" i="33"/>
  <c r="AH490" i="28" s="1"/>
  <c r="AG490" i="33"/>
  <c r="AG490" i="28" s="1"/>
  <c r="AF490" i="33"/>
  <c r="AF490" i="28" s="1"/>
  <c r="AE490" i="33"/>
  <c r="AE490" i="28" s="1"/>
  <c r="AD490" i="33"/>
  <c r="AD490" i="28" s="1"/>
  <c r="AC490" i="33"/>
  <c r="AC490" i="28" s="1"/>
  <c r="AB490" i="33"/>
  <c r="AB490" i="28" s="1"/>
  <c r="AA490" i="33"/>
  <c r="AA490" i="28" s="1"/>
  <c r="Z490" i="33"/>
  <c r="Z490" i="28" s="1"/>
  <c r="Y490" i="33"/>
  <c r="Y490" i="28" s="1"/>
  <c r="X490" i="33"/>
  <c r="X490" i="28" s="1"/>
  <c r="W490" i="33"/>
  <c r="W490" i="28" s="1"/>
  <c r="V490" i="33"/>
  <c r="V490" i="28" s="1"/>
  <c r="U490" i="33"/>
  <c r="U490" i="28" s="1"/>
  <c r="T490" i="33"/>
  <c r="T490" i="28" s="1"/>
  <c r="S490" i="33"/>
  <c r="S490" i="28" s="1"/>
  <c r="R490" i="33"/>
  <c r="R490" i="28" s="1"/>
  <c r="Q490" i="33"/>
  <c r="Q490" i="28" s="1"/>
  <c r="P490" i="33"/>
  <c r="P490" i="28" s="1"/>
  <c r="O490" i="33"/>
  <c r="O490" i="28" s="1"/>
  <c r="N490" i="33"/>
  <c r="N490" i="28" s="1"/>
  <c r="M490" i="33"/>
  <c r="M490" i="28" s="1"/>
  <c r="AP489" i="33"/>
  <c r="AP489" i="28" s="1"/>
  <c r="AO489" i="33"/>
  <c r="AO489" i="28" s="1"/>
  <c r="AN489" i="33"/>
  <c r="AN489" i="28" s="1"/>
  <c r="AM489" i="33"/>
  <c r="AM489" i="28" s="1"/>
  <c r="AL489" i="33"/>
  <c r="AL489" i="28" s="1"/>
  <c r="AK489" i="33"/>
  <c r="AK489" i="28" s="1"/>
  <c r="AJ489" i="33"/>
  <c r="AJ489" i="28" s="1"/>
  <c r="AI489" i="33"/>
  <c r="AI489" i="28" s="1"/>
  <c r="AH489" i="33"/>
  <c r="AH489" i="28" s="1"/>
  <c r="AG489" i="33"/>
  <c r="AG489" i="28" s="1"/>
  <c r="AF489" i="33"/>
  <c r="AF489" i="28" s="1"/>
  <c r="AE489" i="33"/>
  <c r="AE489" i="28" s="1"/>
  <c r="AD489" i="33"/>
  <c r="AD489" i="28" s="1"/>
  <c r="AC489" i="33"/>
  <c r="AC489" i="28" s="1"/>
  <c r="AB489" i="33"/>
  <c r="AB489" i="28" s="1"/>
  <c r="AA489" i="33"/>
  <c r="AA489" i="28" s="1"/>
  <c r="Z489" i="33"/>
  <c r="Z489" i="28" s="1"/>
  <c r="Y489" i="33"/>
  <c r="Y489" i="28" s="1"/>
  <c r="X489" i="33"/>
  <c r="X489" i="28" s="1"/>
  <c r="W489" i="33"/>
  <c r="W489" i="28" s="1"/>
  <c r="V489" i="33"/>
  <c r="V489" i="28" s="1"/>
  <c r="U489" i="33"/>
  <c r="U489" i="28" s="1"/>
  <c r="T489" i="33"/>
  <c r="T489" i="28" s="1"/>
  <c r="S489" i="33"/>
  <c r="S489" i="28" s="1"/>
  <c r="R489" i="33"/>
  <c r="R489" i="28" s="1"/>
  <c r="Q489" i="33"/>
  <c r="Q489" i="28" s="1"/>
  <c r="P489" i="33"/>
  <c r="P489" i="28" s="1"/>
  <c r="O489" i="33"/>
  <c r="O489" i="28" s="1"/>
  <c r="N489" i="33"/>
  <c r="N489" i="28" s="1"/>
  <c r="M489" i="33"/>
  <c r="M489" i="28" s="1"/>
  <c r="AP488" i="33"/>
  <c r="AP488" i="28" s="1"/>
  <c r="AO488" i="33"/>
  <c r="AO488" i="28" s="1"/>
  <c r="AN488" i="33"/>
  <c r="AN488" i="28" s="1"/>
  <c r="AM488" i="33"/>
  <c r="AM488" i="28" s="1"/>
  <c r="AL488" i="33"/>
  <c r="AL488" i="28" s="1"/>
  <c r="AK488" i="33"/>
  <c r="AK488" i="28" s="1"/>
  <c r="AJ488" i="33"/>
  <c r="AJ488" i="28" s="1"/>
  <c r="AI488" i="33"/>
  <c r="AI488" i="28" s="1"/>
  <c r="AH488" i="33"/>
  <c r="AH488" i="28" s="1"/>
  <c r="AG488" i="33"/>
  <c r="AG488" i="28" s="1"/>
  <c r="AF488" i="33"/>
  <c r="AF488" i="28" s="1"/>
  <c r="AE488" i="33"/>
  <c r="AE488" i="28" s="1"/>
  <c r="AD488" i="33"/>
  <c r="AD488" i="28" s="1"/>
  <c r="AC488" i="33"/>
  <c r="AC488" i="28" s="1"/>
  <c r="AB488" i="33"/>
  <c r="AB488" i="28" s="1"/>
  <c r="AA488" i="33"/>
  <c r="AA488" i="28" s="1"/>
  <c r="Z488" i="33"/>
  <c r="Z488" i="28" s="1"/>
  <c r="Y488" i="33"/>
  <c r="Y488" i="28" s="1"/>
  <c r="X488" i="33"/>
  <c r="X488" i="28" s="1"/>
  <c r="W488" i="33"/>
  <c r="W488" i="28" s="1"/>
  <c r="V488" i="33"/>
  <c r="V488" i="28" s="1"/>
  <c r="U488" i="33"/>
  <c r="U488" i="28" s="1"/>
  <c r="T488" i="33"/>
  <c r="T488" i="28" s="1"/>
  <c r="S488" i="33"/>
  <c r="S488" i="28" s="1"/>
  <c r="R488" i="33"/>
  <c r="R488" i="28" s="1"/>
  <c r="Q488" i="33"/>
  <c r="Q488" i="28" s="1"/>
  <c r="P488" i="33"/>
  <c r="P488" i="28" s="1"/>
  <c r="O488" i="33"/>
  <c r="O488" i="28" s="1"/>
  <c r="N488" i="33"/>
  <c r="N488" i="28" s="1"/>
  <c r="M488" i="33"/>
  <c r="M488" i="28" s="1"/>
  <c r="AP487" i="33"/>
  <c r="AP487" i="28" s="1"/>
  <c r="AO487" i="33"/>
  <c r="AO487" i="28" s="1"/>
  <c r="AN487" i="33"/>
  <c r="AN487" i="28" s="1"/>
  <c r="AM487" i="33"/>
  <c r="AM487" i="28" s="1"/>
  <c r="AL487" i="33"/>
  <c r="AL487" i="28" s="1"/>
  <c r="AK487" i="33"/>
  <c r="AK487" i="28" s="1"/>
  <c r="AJ487" i="33"/>
  <c r="AJ487" i="28" s="1"/>
  <c r="AI487" i="33"/>
  <c r="AI487" i="28" s="1"/>
  <c r="AH487" i="33"/>
  <c r="AH487" i="28" s="1"/>
  <c r="AG487" i="33"/>
  <c r="AG487" i="28" s="1"/>
  <c r="AF487" i="33"/>
  <c r="AF487" i="28" s="1"/>
  <c r="AE487" i="33"/>
  <c r="AE487" i="28" s="1"/>
  <c r="AD487" i="33"/>
  <c r="AD487" i="28" s="1"/>
  <c r="AC487" i="33"/>
  <c r="AC487" i="28" s="1"/>
  <c r="AB487" i="33"/>
  <c r="AB487" i="28" s="1"/>
  <c r="AA487" i="33"/>
  <c r="AA487" i="28" s="1"/>
  <c r="Z487" i="33"/>
  <c r="Z487" i="28" s="1"/>
  <c r="Y487" i="33"/>
  <c r="Y487" i="28" s="1"/>
  <c r="X487" i="33"/>
  <c r="X487" i="28" s="1"/>
  <c r="W487" i="33"/>
  <c r="W487" i="28" s="1"/>
  <c r="V487" i="33"/>
  <c r="V487" i="28" s="1"/>
  <c r="U487" i="33"/>
  <c r="U487" i="28" s="1"/>
  <c r="T487" i="33"/>
  <c r="T487" i="28" s="1"/>
  <c r="S487" i="33"/>
  <c r="S487" i="28" s="1"/>
  <c r="R487" i="33"/>
  <c r="R487" i="28" s="1"/>
  <c r="Q487" i="33"/>
  <c r="Q487" i="28" s="1"/>
  <c r="P487" i="33"/>
  <c r="P487" i="28" s="1"/>
  <c r="O487" i="33"/>
  <c r="O487" i="28" s="1"/>
  <c r="N487" i="33"/>
  <c r="N487" i="28" s="1"/>
  <c r="M487" i="33"/>
  <c r="M487" i="28" s="1"/>
  <c r="AP486" i="33"/>
  <c r="AP486" i="28" s="1"/>
  <c r="AO486" i="33"/>
  <c r="AO486" i="28" s="1"/>
  <c r="AN486" i="33"/>
  <c r="AN486" i="28" s="1"/>
  <c r="AM486" i="33"/>
  <c r="AM486" i="28" s="1"/>
  <c r="AL486" i="33"/>
  <c r="AL486" i="28" s="1"/>
  <c r="AK486" i="33"/>
  <c r="AK486" i="28" s="1"/>
  <c r="AJ486" i="33"/>
  <c r="AJ486" i="28" s="1"/>
  <c r="AI486" i="33"/>
  <c r="AI486" i="28" s="1"/>
  <c r="AH486" i="33"/>
  <c r="AH486" i="28" s="1"/>
  <c r="AG486" i="33"/>
  <c r="AG486" i="28" s="1"/>
  <c r="AF486" i="33"/>
  <c r="AF486" i="28" s="1"/>
  <c r="AE486" i="33"/>
  <c r="AE486" i="28" s="1"/>
  <c r="AD486" i="33"/>
  <c r="AD486" i="28" s="1"/>
  <c r="AC486" i="33"/>
  <c r="AC486" i="28" s="1"/>
  <c r="AB486" i="33"/>
  <c r="AB486" i="28" s="1"/>
  <c r="AA486" i="33"/>
  <c r="AA486" i="28" s="1"/>
  <c r="Z486" i="33"/>
  <c r="Z486" i="28" s="1"/>
  <c r="Y486" i="33"/>
  <c r="Y486" i="28" s="1"/>
  <c r="X486" i="33"/>
  <c r="X486" i="28" s="1"/>
  <c r="W486" i="33"/>
  <c r="W486" i="28" s="1"/>
  <c r="V486" i="33"/>
  <c r="V486" i="28" s="1"/>
  <c r="U486" i="33"/>
  <c r="U486" i="28" s="1"/>
  <c r="T486" i="33"/>
  <c r="T486" i="28" s="1"/>
  <c r="S486" i="33"/>
  <c r="S486" i="28" s="1"/>
  <c r="R486" i="33"/>
  <c r="R486" i="28" s="1"/>
  <c r="Q486" i="33"/>
  <c r="Q486" i="28" s="1"/>
  <c r="P486" i="33"/>
  <c r="P486" i="28" s="1"/>
  <c r="O486" i="33"/>
  <c r="O486" i="28" s="1"/>
  <c r="N486" i="33"/>
  <c r="N486" i="28" s="1"/>
  <c r="M486" i="33"/>
  <c r="M486" i="28" s="1"/>
  <c r="AP485" i="33"/>
  <c r="AP485" i="28" s="1"/>
  <c r="AO485" i="33"/>
  <c r="AO485" i="28" s="1"/>
  <c r="AN485" i="33"/>
  <c r="AN485" i="28" s="1"/>
  <c r="AM485" i="33"/>
  <c r="AM485" i="28" s="1"/>
  <c r="AL485" i="33"/>
  <c r="AL485" i="28" s="1"/>
  <c r="AK485" i="33"/>
  <c r="AK485" i="28" s="1"/>
  <c r="AJ485" i="33"/>
  <c r="AJ485" i="28" s="1"/>
  <c r="AI485" i="33"/>
  <c r="AI485" i="28" s="1"/>
  <c r="AH485" i="33"/>
  <c r="AH485" i="28" s="1"/>
  <c r="AG485" i="33"/>
  <c r="AG485" i="28" s="1"/>
  <c r="AF485" i="33"/>
  <c r="AF485" i="28" s="1"/>
  <c r="AE485" i="33"/>
  <c r="AE485" i="28" s="1"/>
  <c r="AD485" i="33"/>
  <c r="AD485" i="28" s="1"/>
  <c r="AC485" i="33"/>
  <c r="AC485" i="28" s="1"/>
  <c r="AB485" i="33"/>
  <c r="AB485" i="28" s="1"/>
  <c r="AA485" i="33"/>
  <c r="AA485" i="28" s="1"/>
  <c r="Z485" i="33"/>
  <c r="Z485" i="28" s="1"/>
  <c r="Y485" i="33"/>
  <c r="Y485" i="28" s="1"/>
  <c r="X485" i="33"/>
  <c r="X485" i="28" s="1"/>
  <c r="W485" i="33"/>
  <c r="W485" i="28" s="1"/>
  <c r="V485" i="33"/>
  <c r="V485" i="28" s="1"/>
  <c r="U485" i="33"/>
  <c r="U485" i="28" s="1"/>
  <c r="T485" i="33"/>
  <c r="T485" i="28" s="1"/>
  <c r="S485" i="33"/>
  <c r="S485" i="28" s="1"/>
  <c r="R485" i="33"/>
  <c r="R485" i="28" s="1"/>
  <c r="Q485" i="33"/>
  <c r="Q485" i="28" s="1"/>
  <c r="P485" i="33"/>
  <c r="P485" i="28" s="1"/>
  <c r="O485" i="33"/>
  <c r="O485" i="28" s="1"/>
  <c r="N485" i="33"/>
  <c r="N485" i="28" s="1"/>
  <c r="M485" i="33"/>
  <c r="M485" i="28" s="1"/>
  <c r="AP484" i="33"/>
  <c r="AP484" i="28" s="1"/>
  <c r="AO484" i="33"/>
  <c r="AO484" i="28" s="1"/>
  <c r="AN484" i="33"/>
  <c r="AN484" i="28" s="1"/>
  <c r="AM484" i="33"/>
  <c r="AM484" i="28" s="1"/>
  <c r="AL484" i="33"/>
  <c r="AL484" i="28" s="1"/>
  <c r="AK484" i="33"/>
  <c r="AK484" i="28" s="1"/>
  <c r="AJ484" i="33"/>
  <c r="AJ484" i="28" s="1"/>
  <c r="AI484" i="33"/>
  <c r="AI484" i="28" s="1"/>
  <c r="AH484" i="33"/>
  <c r="AH484" i="28" s="1"/>
  <c r="AG484" i="33"/>
  <c r="AG484" i="28" s="1"/>
  <c r="AF484" i="33"/>
  <c r="AF484" i="28" s="1"/>
  <c r="AE484" i="33"/>
  <c r="AE484" i="28" s="1"/>
  <c r="AD484" i="33"/>
  <c r="AD484" i="28" s="1"/>
  <c r="AC484" i="33"/>
  <c r="AC484" i="28" s="1"/>
  <c r="AB484" i="33"/>
  <c r="AB484" i="28" s="1"/>
  <c r="AA484" i="33"/>
  <c r="AA484" i="28" s="1"/>
  <c r="Z484" i="33"/>
  <c r="Z484" i="28" s="1"/>
  <c r="Y484" i="33"/>
  <c r="Y484" i="28" s="1"/>
  <c r="X484" i="33"/>
  <c r="X484" i="28" s="1"/>
  <c r="W484" i="33"/>
  <c r="W484" i="28" s="1"/>
  <c r="V484" i="33"/>
  <c r="V484" i="28" s="1"/>
  <c r="U484" i="33"/>
  <c r="U484" i="28" s="1"/>
  <c r="T484" i="33"/>
  <c r="T484" i="28" s="1"/>
  <c r="S484" i="33"/>
  <c r="S484" i="28" s="1"/>
  <c r="R484" i="33"/>
  <c r="R484" i="28" s="1"/>
  <c r="Q484" i="33"/>
  <c r="Q484" i="28" s="1"/>
  <c r="P484" i="33"/>
  <c r="P484" i="28" s="1"/>
  <c r="O484" i="33"/>
  <c r="O484" i="28" s="1"/>
  <c r="N484" i="33"/>
  <c r="N484" i="28" s="1"/>
  <c r="M484" i="33"/>
  <c r="M484" i="28" s="1"/>
  <c r="AP483" i="33"/>
  <c r="AP483" i="28" s="1"/>
  <c r="AO483" i="33"/>
  <c r="AO483" i="28" s="1"/>
  <c r="AN483" i="33"/>
  <c r="AN483" i="28" s="1"/>
  <c r="AM483" i="33"/>
  <c r="AM483" i="28" s="1"/>
  <c r="AL483" i="33"/>
  <c r="AL483" i="28" s="1"/>
  <c r="AK483" i="33"/>
  <c r="AK483" i="28" s="1"/>
  <c r="AJ483" i="33"/>
  <c r="AJ483" i="28" s="1"/>
  <c r="AI483" i="33"/>
  <c r="AI483" i="28" s="1"/>
  <c r="AH483" i="33"/>
  <c r="AH483" i="28" s="1"/>
  <c r="AG483" i="33"/>
  <c r="AG483" i="28" s="1"/>
  <c r="AF483" i="33"/>
  <c r="AF483" i="28" s="1"/>
  <c r="AE483" i="33"/>
  <c r="AE483" i="28" s="1"/>
  <c r="AD483" i="33"/>
  <c r="AD483" i="28" s="1"/>
  <c r="AC483" i="33"/>
  <c r="AC483" i="28" s="1"/>
  <c r="AB483" i="33"/>
  <c r="AB483" i="28" s="1"/>
  <c r="AA483" i="33"/>
  <c r="AA483" i="28" s="1"/>
  <c r="Z483" i="33"/>
  <c r="Z483" i="28" s="1"/>
  <c r="Y483" i="33"/>
  <c r="Y483" i="28" s="1"/>
  <c r="X483" i="33"/>
  <c r="X483" i="28" s="1"/>
  <c r="W483" i="33"/>
  <c r="W483" i="28" s="1"/>
  <c r="V483" i="33"/>
  <c r="V483" i="28" s="1"/>
  <c r="U483" i="33"/>
  <c r="U483" i="28" s="1"/>
  <c r="T483" i="33"/>
  <c r="T483" i="28" s="1"/>
  <c r="S483" i="33"/>
  <c r="S483" i="28" s="1"/>
  <c r="R483" i="33"/>
  <c r="R483" i="28" s="1"/>
  <c r="Q483" i="33"/>
  <c r="Q483" i="28" s="1"/>
  <c r="P483" i="33"/>
  <c r="P483" i="28" s="1"/>
  <c r="O483" i="33"/>
  <c r="O483" i="28" s="1"/>
  <c r="N483" i="33"/>
  <c r="N483" i="28" s="1"/>
  <c r="M483" i="33"/>
  <c r="M483" i="28" s="1"/>
  <c r="AP482" i="33"/>
  <c r="AP482" i="28" s="1"/>
  <c r="AO482" i="33"/>
  <c r="AO482" i="28" s="1"/>
  <c r="AN482" i="33"/>
  <c r="AN482" i="28" s="1"/>
  <c r="AM482" i="33"/>
  <c r="AM482" i="28" s="1"/>
  <c r="AL482" i="33"/>
  <c r="AL482" i="28" s="1"/>
  <c r="AK482" i="33"/>
  <c r="AK482" i="28" s="1"/>
  <c r="AJ482" i="33"/>
  <c r="AJ482" i="28" s="1"/>
  <c r="AI482" i="33"/>
  <c r="AI482" i="28" s="1"/>
  <c r="AH482" i="33"/>
  <c r="AH482" i="28" s="1"/>
  <c r="AG482" i="33"/>
  <c r="AG482" i="28" s="1"/>
  <c r="AF482" i="33"/>
  <c r="AF482" i="28" s="1"/>
  <c r="AE482" i="33"/>
  <c r="AE482" i="28" s="1"/>
  <c r="AD482" i="33"/>
  <c r="AD482" i="28" s="1"/>
  <c r="AC482" i="33"/>
  <c r="AC482" i="28" s="1"/>
  <c r="AB482" i="33"/>
  <c r="AB482" i="28" s="1"/>
  <c r="AA482" i="33"/>
  <c r="AA482" i="28" s="1"/>
  <c r="Z482" i="33"/>
  <c r="Z482" i="28" s="1"/>
  <c r="Y482" i="33"/>
  <c r="Y482" i="28" s="1"/>
  <c r="X482" i="33"/>
  <c r="X482" i="28" s="1"/>
  <c r="W482" i="33"/>
  <c r="W482" i="28" s="1"/>
  <c r="V482" i="33"/>
  <c r="V482" i="28" s="1"/>
  <c r="U482" i="33"/>
  <c r="U482" i="28" s="1"/>
  <c r="T482" i="33"/>
  <c r="T482" i="28" s="1"/>
  <c r="S482" i="33"/>
  <c r="S482" i="28" s="1"/>
  <c r="R482" i="33"/>
  <c r="R482" i="28" s="1"/>
  <c r="Q482" i="33"/>
  <c r="Q482" i="28" s="1"/>
  <c r="P482" i="33"/>
  <c r="P482" i="28" s="1"/>
  <c r="O482" i="33"/>
  <c r="O482" i="28" s="1"/>
  <c r="N482" i="33"/>
  <c r="N482" i="28" s="1"/>
  <c r="M482" i="33"/>
  <c r="M482" i="28" s="1"/>
  <c r="AP481" i="33"/>
  <c r="AP481" i="28" s="1"/>
  <c r="AO481" i="33"/>
  <c r="AO481" i="28" s="1"/>
  <c r="AN481" i="33"/>
  <c r="AN481" i="28" s="1"/>
  <c r="AM481" i="33"/>
  <c r="AM481" i="28" s="1"/>
  <c r="AL481" i="33"/>
  <c r="AL481" i="28" s="1"/>
  <c r="AK481" i="33"/>
  <c r="AK481" i="28" s="1"/>
  <c r="AJ481" i="33"/>
  <c r="AJ481" i="28" s="1"/>
  <c r="AI481" i="33"/>
  <c r="AI481" i="28" s="1"/>
  <c r="AH481" i="33"/>
  <c r="AH481" i="28" s="1"/>
  <c r="AG481" i="33"/>
  <c r="AG481" i="28" s="1"/>
  <c r="AF481" i="33"/>
  <c r="AF481" i="28" s="1"/>
  <c r="AE481" i="33"/>
  <c r="AE481" i="28" s="1"/>
  <c r="AD481" i="33"/>
  <c r="AD481" i="28" s="1"/>
  <c r="AC481" i="33"/>
  <c r="AC481" i="28" s="1"/>
  <c r="AB481" i="33"/>
  <c r="AB481" i="28" s="1"/>
  <c r="AA481" i="33"/>
  <c r="AA481" i="28" s="1"/>
  <c r="Z481" i="33"/>
  <c r="Z481" i="28" s="1"/>
  <c r="Y481" i="33"/>
  <c r="Y481" i="28" s="1"/>
  <c r="X481" i="33"/>
  <c r="X481" i="28" s="1"/>
  <c r="W481" i="33"/>
  <c r="W481" i="28" s="1"/>
  <c r="V481" i="33"/>
  <c r="V481" i="28" s="1"/>
  <c r="U481" i="33"/>
  <c r="U481" i="28" s="1"/>
  <c r="T481" i="33"/>
  <c r="T481" i="28" s="1"/>
  <c r="S481" i="33"/>
  <c r="S481" i="28" s="1"/>
  <c r="R481" i="33"/>
  <c r="R481" i="28" s="1"/>
  <c r="Q481" i="33"/>
  <c r="Q481" i="28" s="1"/>
  <c r="P481" i="33"/>
  <c r="P481" i="28" s="1"/>
  <c r="O481" i="33"/>
  <c r="O481" i="28" s="1"/>
  <c r="N481" i="33"/>
  <c r="N481" i="28" s="1"/>
  <c r="M481" i="33"/>
  <c r="M481" i="28" s="1"/>
  <c r="AP477" i="33"/>
  <c r="AP477" i="28" s="1"/>
  <c r="AO477" i="33"/>
  <c r="AO477" i="28" s="1"/>
  <c r="AN477" i="33"/>
  <c r="AN477" i="28" s="1"/>
  <c r="AM477" i="33"/>
  <c r="AM477" i="28" s="1"/>
  <c r="AL477" i="33"/>
  <c r="AL477" i="28" s="1"/>
  <c r="AK477" i="33"/>
  <c r="AK477" i="28" s="1"/>
  <c r="AJ477" i="33"/>
  <c r="AJ477" i="28" s="1"/>
  <c r="AI477" i="33"/>
  <c r="AI477" i="28" s="1"/>
  <c r="AH477" i="33"/>
  <c r="AH477" i="28" s="1"/>
  <c r="AG477" i="33"/>
  <c r="AG477" i="28" s="1"/>
  <c r="AF477" i="33"/>
  <c r="AF477" i="28" s="1"/>
  <c r="AE477" i="33"/>
  <c r="AE477" i="28" s="1"/>
  <c r="AD477" i="33"/>
  <c r="AD477" i="28" s="1"/>
  <c r="AC477" i="33"/>
  <c r="AC477" i="28" s="1"/>
  <c r="AB477" i="33"/>
  <c r="AB477" i="28" s="1"/>
  <c r="AA477" i="33"/>
  <c r="AA477" i="28" s="1"/>
  <c r="Z477" i="33"/>
  <c r="Z477" i="28" s="1"/>
  <c r="Y477" i="33"/>
  <c r="Y477" i="28" s="1"/>
  <c r="X477" i="33"/>
  <c r="X477" i="28" s="1"/>
  <c r="W477" i="33"/>
  <c r="W477" i="28" s="1"/>
  <c r="V477" i="33"/>
  <c r="V477" i="28" s="1"/>
  <c r="U477" i="33"/>
  <c r="U477" i="28" s="1"/>
  <c r="T477" i="33"/>
  <c r="T477" i="28" s="1"/>
  <c r="S477" i="33"/>
  <c r="S477" i="28" s="1"/>
  <c r="R477" i="33"/>
  <c r="R477" i="28" s="1"/>
  <c r="Q477" i="33"/>
  <c r="Q477" i="28" s="1"/>
  <c r="P477" i="33"/>
  <c r="P477" i="28" s="1"/>
  <c r="O477" i="33"/>
  <c r="O477" i="28" s="1"/>
  <c r="N477" i="33"/>
  <c r="N477" i="28" s="1"/>
  <c r="M477" i="33"/>
  <c r="M477" i="28" s="1"/>
  <c r="AP476" i="33"/>
  <c r="AP476" i="28" s="1"/>
  <c r="AO476" i="33"/>
  <c r="AO476" i="28" s="1"/>
  <c r="AN476" i="33"/>
  <c r="AN476" i="28" s="1"/>
  <c r="AM476" i="33"/>
  <c r="AM476" i="28" s="1"/>
  <c r="AL476" i="33"/>
  <c r="AL476" i="28" s="1"/>
  <c r="AK476" i="33"/>
  <c r="AK476" i="28" s="1"/>
  <c r="AJ476" i="33"/>
  <c r="AJ476" i="28" s="1"/>
  <c r="AI476" i="33"/>
  <c r="AI476" i="28" s="1"/>
  <c r="AH476" i="33"/>
  <c r="AH476" i="28" s="1"/>
  <c r="AG476" i="33"/>
  <c r="AG476" i="28" s="1"/>
  <c r="AF476" i="33"/>
  <c r="AF476" i="28" s="1"/>
  <c r="AE476" i="33"/>
  <c r="AE476" i="28" s="1"/>
  <c r="AD476" i="33"/>
  <c r="AD476" i="28" s="1"/>
  <c r="AC476" i="33"/>
  <c r="AC476" i="28" s="1"/>
  <c r="AB476" i="33"/>
  <c r="AB476" i="28" s="1"/>
  <c r="AA476" i="33"/>
  <c r="AA476" i="28" s="1"/>
  <c r="Z476" i="33"/>
  <c r="Z476" i="28" s="1"/>
  <c r="Y476" i="33"/>
  <c r="Y476" i="28" s="1"/>
  <c r="X476" i="33"/>
  <c r="X476" i="28" s="1"/>
  <c r="W476" i="33"/>
  <c r="W476" i="28" s="1"/>
  <c r="V476" i="33"/>
  <c r="V476" i="28" s="1"/>
  <c r="U476" i="33"/>
  <c r="U476" i="28" s="1"/>
  <c r="T476" i="33"/>
  <c r="T476" i="28" s="1"/>
  <c r="S476" i="33"/>
  <c r="S476" i="28" s="1"/>
  <c r="R476" i="33"/>
  <c r="R476" i="28" s="1"/>
  <c r="Q476" i="33"/>
  <c r="Q476" i="28" s="1"/>
  <c r="P476" i="33"/>
  <c r="P476" i="28" s="1"/>
  <c r="O476" i="33"/>
  <c r="O476" i="28" s="1"/>
  <c r="N476" i="33"/>
  <c r="N476" i="28" s="1"/>
  <c r="M476" i="33"/>
  <c r="M476" i="28" s="1"/>
  <c r="AP475" i="33"/>
  <c r="AP475" i="28" s="1"/>
  <c r="AO475" i="33"/>
  <c r="AO475" i="28" s="1"/>
  <c r="AN475" i="33"/>
  <c r="AN475" i="28" s="1"/>
  <c r="AM475" i="33"/>
  <c r="AM475" i="28" s="1"/>
  <c r="AL475" i="33"/>
  <c r="AL475" i="28" s="1"/>
  <c r="AK475" i="33"/>
  <c r="AK475" i="28" s="1"/>
  <c r="AJ475" i="33"/>
  <c r="AJ475" i="28" s="1"/>
  <c r="AI475" i="33"/>
  <c r="AI475" i="28" s="1"/>
  <c r="AH475" i="33"/>
  <c r="AH475" i="28" s="1"/>
  <c r="AG475" i="33"/>
  <c r="AG475" i="28" s="1"/>
  <c r="AF475" i="33"/>
  <c r="AF475" i="28" s="1"/>
  <c r="AE475" i="33"/>
  <c r="AE475" i="28" s="1"/>
  <c r="AD475" i="33"/>
  <c r="AD475" i="28" s="1"/>
  <c r="AC475" i="33"/>
  <c r="AC475" i="28" s="1"/>
  <c r="AB475" i="33"/>
  <c r="AB475" i="28" s="1"/>
  <c r="AA475" i="33"/>
  <c r="AA475" i="28" s="1"/>
  <c r="Z475" i="33"/>
  <c r="Z475" i="28" s="1"/>
  <c r="Y475" i="33"/>
  <c r="Y475" i="28" s="1"/>
  <c r="X475" i="33"/>
  <c r="X475" i="28" s="1"/>
  <c r="W475" i="33"/>
  <c r="W475" i="28" s="1"/>
  <c r="V475" i="33"/>
  <c r="V475" i="28" s="1"/>
  <c r="U475" i="33"/>
  <c r="U475" i="28" s="1"/>
  <c r="T475" i="33"/>
  <c r="T475" i="28" s="1"/>
  <c r="S475" i="33"/>
  <c r="S475" i="28" s="1"/>
  <c r="R475" i="33"/>
  <c r="R475" i="28" s="1"/>
  <c r="Q475" i="33"/>
  <c r="Q475" i="28" s="1"/>
  <c r="P475" i="33"/>
  <c r="P475" i="28" s="1"/>
  <c r="O475" i="33"/>
  <c r="O475" i="28" s="1"/>
  <c r="N475" i="33"/>
  <c r="N475" i="28" s="1"/>
  <c r="M475" i="33"/>
  <c r="M475" i="28" s="1"/>
  <c r="AP474" i="33"/>
  <c r="AP474" i="28" s="1"/>
  <c r="AO474" i="33"/>
  <c r="AO474" i="28" s="1"/>
  <c r="AN474" i="33"/>
  <c r="AN474" i="28" s="1"/>
  <c r="AM474" i="33"/>
  <c r="AM474" i="28" s="1"/>
  <c r="AL474" i="33"/>
  <c r="AL474" i="28" s="1"/>
  <c r="AK474" i="33"/>
  <c r="AK474" i="28" s="1"/>
  <c r="AJ474" i="33"/>
  <c r="AJ474" i="28" s="1"/>
  <c r="AI474" i="33"/>
  <c r="AI474" i="28" s="1"/>
  <c r="AH474" i="33"/>
  <c r="AH474" i="28" s="1"/>
  <c r="AG474" i="33"/>
  <c r="AG474" i="28" s="1"/>
  <c r="AF474" i="33"/>
  <c r="AF474" i="28" s="1"/>
  <c r="AE474" i="33"/>
  <c r="AE474" i="28" s="1"/>
  <c r="AD474" i="33"/>
  <c r="AD474" i="28" s="1"/>
  <c r="AC474" i="33"/>
  <c r="AC474" i="28" s="1"/>
  <c r="AB474" i="33"/>
  <c r="AB474" i="28" s="1"/>
  <c r="AA474" i="33"/>
  <c r="AA474" i="28" s="1"/>
  <c r="Z474" i="33"/>
  <c r="Z474" i="28" s="1"/>
  <c r="Y474" i="33"/>
  <c r="Y474" i="28" s="1"/>
  <c r="X474" i="33"/>
  <c r="X474" i="28" s="1"/>
  <c r="W474" i="33"/>
  <c r="W474" i="28" s="1"/>
  <c r="V474" i="33"/>
  <c r="V474" i="28" s="1"/>
  <c r="U474" i="33"/>
  <c r="U474" i="28" s="1"/>
  <c r="T474" i="33"/>
  <c r="T474" i="28" s="1"/>
  <c r="S474" i="33"/>
  <c r="S474" i="28" s="1"/>
  <c r="R474" i="33"/>
  <c r="R474" i="28" s="1"/>
  <c r="Q474" i="33"/>
  <c r="Q474" i="28" s="1"/>
  <c r="P474" i="33"/>
  <c r="P474" i="28" s="1"/>
  <c r="O474" i="33"/>
  <c r="O474" i="28" s="1"/>
  <c r="N474" i="33"/>
  <c r="N474" i="28" s="1"/>
  <c r="M474" i="33"/>
  <c r="M474" i="28" s="1"/>
  <c r="AP473" i="33"/>
  <c r="AP473" i="28" s="1"/>
  <c r="AO473" i="33"/>
  <c r="AO473" i="28" s="1"/>
  <c r="AN473" i="33"/>
  <c r="AN473" i="28" s="1"/>
  <c r="AM473" i="33"/>
  <c r="AM473" i="28" s="1"/>
  <c r="AL473" i="33"/>
  <c r="AL473" i="28" s="1"/>
  <c r="AK473" i="33"/>
  <c r="AK473" i="28" s="1"/>
  <c r="AJ473" i="33"/>
  <c r="AJ473" i="28" s="1"/>
  <c r="AI473" i="33"/>
  <c r="AI473" i="28" s="1"/>
  <c r="AH473" i="33"/>
  <c r="AH473" i="28" s="1"/>
  <c r="AG473" i="33"/>
  <c r="AG473" i="28" s="1"/>
  <c r="AF473" i="33"/>
  <c r="AF473" i="28" s="1"/>
  <c r="AE473" i="33"/>
  <c r="AE473" i="28" s="1"/>
  <c r="AD473" i="33"/>
  <c r="AD473" i="28" s="1"/>
  <c r="AC473" i="33"/>
  <c r="AC473" i="28" s="1"/>
  <c r="AB473" i="33"/>
  <c r="AB473" i="28" s="1"/>
  <c r="AA473" i="33"/>
  <c r="AA473" i="28" s="1"/>
  <c r="Z473" i="33"/>
  <c r="Z473" i="28" s="1"/>
  <c r="Y473" i="33"/>
  <c r="Y473" i="28" s="1"/>
  <c r="X473" i="33"/>
  <c r="X473" i="28" s="1"/>
  <c r="W473" i="33"/>
  <c r="W473" i="28" s="1"/>
  <c r="V473" i="33"/>
  <c r="V473" i="28" s="1"/>
  <c r="U473" i="33"/>
  <c r="U473" i="28" s="1"/>
  <c r="T473" i="33"/>
  <c r="T473" i="28" s="1"/>
  <c r="S473" i="33"/>
  <c r="S473" i="28" s="1"/>
  <c r="R473" i="33"/>
  <c r="R473" i="28" s="1"/>
  <c r="Q473" i="33"/>
  <c r="Q473" i="28" s="1"/>
  <c r="P473" i="33"/>
  <c r="P473" i="28" s="1"/>
  <c r="O473" i="33"/>
  <c r="O473" i="28" s="1"/>
  <c r="N473" i="33"/>
  <c r="N473" i="28" s="1"/>
  <c r="M473" i="33"/>
  <c r="M473" i="28" s="1"/>
  <c r="AP472" i="33"/>
  <c r="AP472" i="28" s="1"/>
  <c r="AO472" i="33"/>
  <c r="AO472" i="28" s="1"/>
  <c r="AN472" i="33"/>
  <c r="AN472" i="28" s="1"/>
  <c r="AM472" i="33"/>
  <c r="AM472" i="28" s="1"/>
  <c r="AL472" i="33"/>
  <c r="AL472" i="28" s="1"/>
  <c r="AK472" i="33"/>
  <c r="AK472" i="28" s="1"/>
  <c r="AJ472" i="33"/>
  <c r="AJ472" i="28" s="1"/>
  <c r="AI472" i="33"/>
  <c r="AI472" i="28" s="1"/>
  <c r="AH472" i="33"/>
  <c r="AH472" i="28" s="1"/>
  <c r="AG472" i="33"/>
  <c r="AG472" i="28" s="1"/>
  <c r="AF472" i="33"/>
  <c r="AF472" i="28" s="1"/>
  <c r="AE472" i="33"/>
  <c r="AE472" i="28" s="1"/>
  <c r="AD472" i="33"/>
  <c r="AD472" i="28" s="1"/>
  <c r="AC472" i="33"/>
  <c r="AC472" i="28" s="1"/>
  <c r="AB472" i="33"/>
  <c r="AB472" i="28" s="1"/>
  <c r="AA472" i="33"/>
  <c r="AA472" i="28" s="1"/>
  <c r="Z472" i="33"/>
  <c r="Z472" i="28" s="1"/>
  <c r="Y472" i="33"/>
  <c r="Y472" i="28" s="1"/>
  <c r="X472" i="33"/>
  <c r="X472" i="28" s="1"/>
  <c r="W472" i="33"/>
  <c r="W472" i="28" s="1"/>
  <c r="V472" i="33"/>
  <c r="V472" i="28" s="1"/>
  <c r="U472" i="33"/>
  <c r="U472" i="28" s="1"/>
  <c r="T472" i="33"/>
  <c r="T472" i="28" s="1"/>
  <c r="S472" i="33"/>
  <c r="S472" i="28" s="1"/>
  <c r="R472" i="33"/>
  <c r="R472" i="28" s="1"/>
  <c r="Q472" i="33"/>
  <c r="Q472" i="28" s="1"/>
  <c r="P472" i="33"/>
  <c r="P472" i="28" s="1"/>
  <c r="O472" i="33"/>
  <c r="O472" i="28" s="1"/>
  <c r="N472" i="33"/>
  <c r="N472" i="28" s="1"/>
  <c r="M472" i="33"/>
  <c r="M472" i="28" s="1"/>
  <c r="AP471" i="33"/>
  <c r="AP471" i="28" s="1"/>
  <c r="AO471" i="33"/>
  <c r="AO471" i="28" s="1"/>
  <c r="AN471" i="33"/>
  <c r="AN471" i="28" s="1"/>
  <c r="AM471" i="33"/>
  <c r="AM471" i="28" s="1"/>
  <c r="AL471" i="33"/>
  <c r="AL471" i="28" s="1"/>
  <c r="AK471" i="33"/>
  <c r="AK471" i="28" s="1"/>
  <c r="AJ471" i="33"/>
  <c r="AJ471" i="28" s="1"/>
  <c r="AI471" i="33"/>
  <c r="AI471" i="28" s="1"/>
  <c r="AH471" i="33"/>
  <c r="AH471" i="28" s="1"/>
  <c r="AG471" i="33"/>
  <c r="AG471" i="28" s="1"/>
  <c r="AF471" i="33"/>
  <c r="AF471" i="28" s="1"/>
  <c r="AE471" i="33"/>
  <c r="AE471" i="28" s="1"/>
  <c r="AD471" i="33"/>
  <c r="AD471" i="28" s="1"/>
  <c r="AC471" i="33"/>
  <c r="AC471" i="28" s="1"/>
  <c r="AB471" i="33"/>
  <c r="AB471" i="28" s="1"/>
  <c r="AA471" i="33"/>
  <c r="AA471" i="28" s="1"/>
  <c r="Z471" i="33"/>
  <c r="Z471" i="28" s="1"/>
  <c r="Y471" i="33"/>
  <c r="Y471" i="28" s="1"/>
  <c r="X471" i="33"/>
  <c r="X471" i="28" s="1"/>
  <c r="W471" i="33"/>
  <c r="W471" i="28" s="1"/>
  <c r="V471" i="33"/>
  <c r="V471" i="28" s="1"/>
  <c r="U471" i="33"/>
  <c r="U471" i="28" s="1"/>
  <c r="T471" i="33"/>
  <c r="T471" i="28" s="1"/>
  <c r="S471" i="33"/>
  <c r="S471" i="28" s="1"/>
  <c r="R471" i="33"/>
  <c r="R471" i="28" s="1"/>
  <c r="Q471" i="33"/>
  <c r="Q471" i="28" s="1"/>
  <c r="P471" i="33"/>
  <c r="P471" i="28" s="1"/>
  <c r="O471" i="33"/>
  <c r="O471" i="28" s="1"/>
  <c r="N471" i="33"/>
  <c r="N471" i="28" s="1"/>
  <c r="M471" i="33"/>
  <c r="M471" i="28" s="1"/>
  <c r="AP470" i="33"/>
  <c r="AP470" i="28" s="1"/>
  <c r="AO470" i="33"/>
  <c r="AO470" i="28" s="1"/>
  <c r="AN470" i="33"/>
  <c r="AN470" i="28" s="1"/>
  <c r="AM470" i="33"/>
  <c r="AM470" i="28" s="1"/>
  <c r="AL470" i="33"/>
  <c r="AL470" i="28" s="1"/>
  <c r="AK470" i="33"/>
  <c r="AK470" i="28" s="1"/>
  <c r="AJ470" i="33"/>
  <c r="AJ470" i="28" s="1"/>
  <c r="AI470" i="33"/>
  <c r="AI470" i="28" s="1"/>
  <c r="AH470" i="33"/>
  <c r="AH470" i="28" s="1"/>
  <c r="AG470" i="33"/>
  <c r="AG470" i="28" s="1"/>
  <c r="AF470" i="33"/>
  <c r="AF470" i="28" s="1"/>
  <c r="AE470" i="33"/>
  <c r="AE470" i="28" s="1"/>
  <c r="AD470" i="33"/>
  <c r="AD470" i="28" s="1"/>
  <c r="AC470" i="33"/>
  <c r="AC470" i="28" s="1"/>
  <c r="AB470" i="33"/>
  <c r="AB470" i="28" s="1"/>
  <c r="AA470" i="33"/>
  <c r="AA470" i="28" s="1"/>
  <c r="Z470" i="33"/>
  <c r="Z470" i="28" s="1"/>
  <c r="Y470" i="33"/>
  <c r="Y470" i="28" s="1"/>
  <c r="X470" i="33"/>
  <c r="X470" i="28" s="1"/>
  <c r="W470" i="33"/>
  <c r="W470" i="28" s="1"/>
  <c r="V470" i="33"/>
  <c r="V470" i="28" s="1"/>
  <c r="U470" i="33"/>
  <c r="U470" i="28" s="1"/>
  <c r="T470" i="33"/>
  <c r="T470" i="28" s="1"/>
  <c r="S470" i="33"/>
  <c r="S470" i="28" s="1"/>
  <c r="R470" i="33"/>
  <c r="R470" i="28" s="1"/>
  <c r="Q470" i="33"/>
  <c r="Q470" i="28" s="1"/>
  <c r="P470" i="33"/>
  <c r="P470" i="28" s="1"/>
  <c r="O470" i="33"/>
  <c r="O470" i="28" s="1"/>
  <c r="N470" i="33"/>
  <c r="N470" i="28" s="1"/>
  <c r="M470" i="33"/>
  <c r="M470" i="28" s="1"/>
  <c r="AP469" i="33"/>
  <c r="AP469" i="28" s="1"/>
  <c r="AO469" i="33"/>
  <c r="AO469" i="28" s="1"/>
  <c r="AN469" i="33"/>
  <c r="AN469" i="28" s="1"/>
  <c r="AM469" i="33"/>
  <c r="AM469" i="28" s="1"/>
  <c r="AL469" i="33"/>
  <c r="AL469" i="28" s="1"/>
  <c r="AK469" i="33"/>
  <c r="AK469" i="28" s="1"/>
  <c r="AJ469" i="33"/>
  <c r="AJ469" i="28" s="1"/>
  <c r="AI469" i="33"/>
  <c r="AI469" i="28" s="1"/>
  <c r="AH469" i="33"/>
  <c r="AH469" i="28" s="1"/>
  <c r="AG469" i="33"/>
  <c r="AG469" i="28" s="1"/>
  <c r="AF469" i="33"/>
  <c r="AF469" i="28" s="1"/>
  <c r="AE469" i="33"/>
  <c r="AE469" i="28" s="1"/>
  <c r="AD469" i="33"/>
  <c r="AD469" i="28" s="1"/>
  <c r="AC469" i="33"/>
  <c r="AC469" i="28" s="1"/>
  <c r="AB469" i="33"/>
  <c r="AB469" i="28" s="1"/>
  <c r="AA469" i="33"/>
  <c r="AA469" i="28" s="1"/>
  <c r="Z469" i="33"/>
  <c r="Z469" i="28" s="1"/>
  <c r="Y469" i="33"/>
  <c r="Y469" i="28" s="1"/>
  <c r="X469" i="33"/>
  <c r="X469" i="28" s="1"/>
  <c r="W469" i="33"/>
  <c r="W469" i="28" s="1"/>
  <c r="V469" i="33"/>
  <c r="V469" i="28" s="1"/>
  <c r="U469" i="33"/>
  <c r="U469" i="28" s="1"/>
  <c r="T469" i="33"/>
  <c r="T469" i="28" s="1"/>
  <c r="S469" i="33"/>
  <c r="S469" i="28" s="1"/>
  <c r="R469" i="33"/>
  <c r="R469" i="28" s="1"/>
  <c r="Q469" i="33"/>
  <c r="Q469" i="28" s="1"/>
  <c r="P469" i="33"/>
  <c r="P469" i="28" s="1"/>
  <c r="O469" i="33"/>
  <c r="O469" i="28" s="1"/>
  <c r="N469" i="33"/>
  <c r="N469" i="28" s="1"/>
  <c r="M469" i="33"/>
  <c r="M469" i="28" s="1"/>
  <c r="AP468" i="33"/>
  <c r="AP468" i="28" s="1"/>
  <c r="AO468" i="33"/>
  <c r="AO468" i="28" s="1"/>
  <c r="AN468" i="33"/>
  <c r="AN468" i="28" s="1"/>
  <c r="AM468" i="33"/>
  <c r="AM468" i="28" s="1"/>
  <c r="AL468" i="33"/>
  <c r="AL468" i="28" s="1"/>
  <c r="AK468" i="33"/>
  <c r="AK468" i="28" s="1"/>
  <c r="AJ468" i="33"/>
  <c r="AJ468" i="28" s="1"/>
  <c r="AI468" i="33"/>
  <c r="AI468" i="28" s="1"/>
  <c r="AH468" i="33"/>
  <c r="AH468" i="28" s="1"/>
  <c r="AG468" i="33"/>
  <c r="AG468" i="28" s="1"/>
  <c r="AF468" i="33"/>
  <c r="AF468" i="28" s="1"/>
  <c r="AE468" i="33"/>
  <c r="AE468" i="28" s="1"/>
  <c r="AD468" i="33"/>
  <c r="AD468" i="28" s="1"/>
  <c r="AC468" i="33"/>
  <c r="AC468" i="28" s="1"/>
  <c r="AB468" i="33"/>
  <c r="AB468" i="28" s="1"/>
  <c r="AA468" i="33"/>
  <c r="AA468" i="28" s="1"/>
  <c r="Z468" i="33"/>
  <c r="Z468" i="28" s="1"/>
  <c r="Y468" i="33"/>
  <c r="Y468" i="28" s="1"/>
  <c r="X468" i="33"/>
  <c r="X468" i="28" s="1"/>
  <c r="W468" i="33"/>
  <c r="W468" i="28" s="1"/>
  <c r="V468" i="33"/>
  <c r="V468" i="28" s="1"/>
  <c r="U468" i="33"/>
  <c r="U468" i="28" s="1"/>
  <c r="T468" i="33"/>
  <c r="T468" i="28" s="1"/>
  <c r="S468" i="33"/>
  <c r="S468" i="28" s="1"/>
  <c r="R468" i="33"/>
  <c r="R468" i="28" s="1"/>
  <c r="Q468" i="33"/>
  <c r="Q468" i="28" s="1"/>
  <c r="P468" i="33"/>
  <c r="P468" i="28" s="1"/>
  <c r="O468" i="33"/>
  <c r="O468" i="28" s="1"/>
  <c r="N468" i="33"/>
  <c r="N468" i="28" s="1"/>
  <c r="M468" i="33"/>
  <c r="M468" i="28" s="1"/>
  <c r="AP467" i="33"/>
  <c r="AP467" i="28" s="1"/>
  <c r="AO467" i="33"/>
  <c r="AO467" i="28" s="1"/>
  <c r="AN467" i="33"/>
  <c r="AN467" i="28" s="1"/>
  <c r="AM467" i="33"/>
  <c r="AM467" i="28" s="1"/>
  <c r="AL467" i="33"/>
  <c r="AL467" i="28" s="1"/>
  <c r="AK467" i="33"/>
  <c r="AK467" i="28" s="1"/>
  <c r="AJ467" i="33"/>
  <c r="AJ467" i="28" s="1"/>
  <c r="AI467" i="33"/>
  <c r="AI467" i="28" s="1"/>
  <c r="AH467" i="33"/>
  <c r="AH467" i="28" s="1"/>
  <c r="AG467" i="33"/>
  <c r="AG467" i="28" s="1"/>
  <c r="AF467" i="33"/>
  <c r="AF467" i="28" s="1"/>
  <c r="AE467" i="33"/>
  <c r="AE467" i="28" s="1"/>
  <c r="AD467" i="33"/>
  <c r="AD467" i="28" s="1"/>
  <c r="AC467" i="33"/>
  <c r="AC467" i="28" s="1"/>
  <c r="AB467" i="33"/>
  <c r="AB467" i="28" s="1"/>
  <c r="AA467" i="33"/>
  <c r="AA467" i="28" s="1"/>
  <c r="Z467" i="33"/>
  <c r="Z467" i="28" s="1"/>
  <c r="Y467" i="33"/>
  <c r="Y467" i="28" s="1"/>
  <c r="X467" i="33"/>
  <c r="X467" i="28" s="1"/>
  <c r="W467" i="33"/>
  <c r="W467" i="28" s="1"/>
  <c r="V467" i="33"/>
  <c r="V467" i="28" s="1"/>
  <c r="U467" i="33"/>
  <c r="U467" i="28" s="1"/>
  <c r="T467" i="33"/>
  <c r="T467" i="28" s="1"/>
  <c r="S467" i="33"/>
  <c r="S467" i="28" s="1"/>
  <c r="R467" i="33"/>
  <c r="R467" i="28" s="1"/>
  <c r="Q467" i="33"/>
  <c r="Q467" i="28" s="1"/>
  <c r="P467" i="33"/>
  <c r="P467" i="28" s="1"/>
  <c r="O467" i="33"/>
  <c r="O467" i="28" s="1"/>
  <c r="N467" i="33"/>
  <c r="N467" i="28" s="1"/>
  <c r="M467" i="33"/>
  <c r="M467" i="28" s="1"/>
  <c r="AP466" i="33"/>
  <c r="AP466" i="28" s="1"/>
  <c r="AO466" i="33"/>
  <c r="AO466" i="28" s="1"/>
  <c r="AN466" i="33"/>
  <c r="AN466" i="28" s="1"/>
  <c r="AM466" i="33"/>
  <c r="AM466" i="28" s="1"/>
  <c r="AL466" i="33"/>
  <c r="AL466" i="28" s="1"/>
  <c r="AK466" i="33"/>
  <c r="AK466" i="28" s="1"/>
  <c r="AJ466" i="33"/>
  <c r="AJ466" i="28" s="1"/>
  <c r="AI466" i="33"/>
  <c r="AI466" i="28" s="1"/>
  <c r="AH466" i="33"/>
  <c r="AH466" i="28" s="1"/>
  <c r="AG466" i="33"/>
  <c r="AG466" i="28" s="1"/>
  <c r="AF466" i="33"/>
  <c r="AF466" i="28" s="1"/>
  <c r="AE466" i="33"/>
  <c r="AE466" i="28" s="1"/>
  <c r="AD466" i="33"/>
  <c r="AD466" i="28" s="1"/>
  <c r="AC466" i="33"/>
  <c r="AC466" i="28" s="1"/>
  <c r="AB466" i="33"/>
  <c r="AB466" i="28" s="1"/>
  <c r="AA466" i="33"/>
  <c r="AA466" i="28" s="1"/>
  <c r="Z466" i="33"/>
  <c r="Z466" i="28" s="1"/>
  <c r="Y466" i="33"/>
  <c r="Y466" i="28" s="1"/>
  <c r="X466" i="33"/>
  <c r="X466" i="28" s="1"/>
  <c r="W466" i="33"/>
  <c r="W466" i="28" s="1"/>
  <c r="V466" i="33"/>
  <c r="V466" i="28" s="1"/>
  <c r="U466" i="33"/>
  <c r="U466" i="28" s="1"/>
  <c r="T466" i="33"/>
  <c r="T466" i="28" s="1"/>
  <c r="S466" i="33"/>
  <c r="S466" i="28" s="1"/>
  <c r="R466" i="33"/>
  <c r="R466" i="28" s="1"/>
  <c r="Q466" i="33"/>
  <c r="Q466" i="28" s="1"/>
  <c r="P466" i="33"/>
  <c r="P466" i="28" s="1"/>
  <c r="O466" i="33"/>
  <c r="O466" i="28" s="1"/>
  <c r="N466" i="33"/>
  <c r="N466" i="28" s="1"/>
  <c r="M466" i="33"/>
  <c r="M466" i="28" s="1"/>
  <c r="AP462" i="33"/>
  <c r="AP462" i="28" s="1"/>
  <c r="AO462" i="33"/>
  <c r="AO462" i="28" s="1"/>
  <c r="AN462" i="33"/>
  <c r="AN462" i="28" s="1"/>
  <c r="AM462" i="33"/>
  <c r="AM462" i="28" s="1"/>
  <c r="AL462" i="33"/>
  <c r="AL462" i="28" s="1"/>
  <c r="AK462" i="33"/>
  <c r="AK462" i="28" s="1"/>
  <c r="AJ462" i="33"/>
  <c r="AJ462" i="28" s="1"/>
  <c r="AI462" i="33"/>
  <c r="AI462" i="28" s="1"/>
  <c r="AH462" i="33"/>
  <c r="AH462" i="28" s="1"/>
  <c r="AG462" i="33"/>
  <c r="AG462" i="28" s="1"/>
  <c r="AF462" i="33"/>
  <c r="AF462" i="28" s="1"/>
  <c r="AE462" i="33"/>
  <c r="AE462" i="28" s="1"/>
  <c r="AD462" i="33"/>
  <c r="AD462" i="28" s="1"/>
  <c r="AC462" i="33"/>
  <c r="AC462" i="28" s="1"/>
  <c r="AB462" i="33"/>
  <c r="AB462" i="28" s="1"/>
  <c r="AA462" i="33"/>
  <c r="AA462" i="28" s="1"/>
  <c r="Z462" i="33"/>
  <c r="Z462" i="28" s="1"/>
  <c r="Y462" i="33"/>
  <c r="Y462" i="28" s="1"/>
  <c r="X462" i="33"/>
  <c r="X462" i="28" s="1"/>
  <c r="W462" i="33"/>
  <c r="W462" i="28" s="1"/>
  <c r="V462" i="33"/>
  <c r="V462" i="28" s="1"/>
  <c r="U462" i="33"/>
  <c r="U462" i="28" s="1"/>
  <c r="T462" i="33"/>
  <c r="T462" i="28" s="1"/>
  <c r="S462" i="33"/>
  <c r="S462" i="28" s="1"/>
  <c r="R462" i="33"/>
  <c r="R462" i="28" s="1"/>
  <c r="Q462" i="33"/>
  <c r="Q462" i="28" s="1"/>
  <c r="P462" i="33"/>
  <c r="P462" i="28" s="1"/>
  <c r="O462" i="33"/>
  <c r="O462" i="28" s="1"/>
  <c r="N462" i="33"/>
  <c r="N462" i="28" s="1"/>
  <c r="M462" i="33"/>
  <c r="M462" i="28" s="1"/>
  <c r="AP461" i="33"/>
  <c r="AP461" i="28" s="1"/>
  <c r="AO461" i="33"/>
  <c r="AO461" i="28" s="1"/>
  <c r="AN461" i="33"/>
  <c r="AN461" i="28" s="1"/>
  <c r="AM461" i="33"/>
  <c r="AM461" i="28" s="1"/>
  <c r="AL461" i="33"/>
  <c r="AL461" i="28" s="1"/>
  <c r="AK461" i="33"/>
  <c r="AK461" i="28" s="1"/>
  <c r="AJ461" i="33"/>
  <c r="AJ461" i="28" s="1"/>
  <c r="AI461" i="33"/>
  <c r="AI461" i="28" s="1"/>
  <c r="AH461" i="33"/>
  <c r="AH461" i="28" s="1"/>
  <c r="AG461" i="33"/>
  <c r="AG461" i="28" s="1"/>
  <c r="AF461" i="33"/>
  <c r="AF461" i="28" s="1"/>
  <c r="AE461" i="33"/>
  <c r="AE461" i="28" s="1"/>
  <c r="AD461" i="33"/>
  <c r="AD461" i="28" s="1"/>
  <c r="AC461" i="33"/>
  <c r="AC461" i="28" s="1"/>
  <c r="AB461" i="33"/>
  <c r="AB461" i="28" s="1"/>
  <c r="AA461" i="33"/>
  <c r="AA461" i="28" s="1"/>
  <c r="Z461" i="33"/>
  <c r="Z461" i="28" s="1"/>
  <c r="Y461" i="33"/>
  <c r="Y461" i="28" s="1"/>
  <c r="X461" i="33"/>
  <c r="X461" i="28" s="1"/>
  <c r="W461" i="33"/>
  <c r="W461" i="28" s="1"/>
  <c r="V461" i="33"/>
  <c r="V461" i="28" s="1"/>
  <c r="U461" i="33"/>
  <c r="U461" i="28" s="1"/>
  <c r="T461" i="33"/>
  <c r="T461" i="28" s="1"/>
  <c r="S461" i="33"/>
  <c r="S461" i="28" s="1"/>
  <c r="R461" i="33"/>
  <c r="R461" i="28" s="1"/>
  <c r="Q461" i="33"/>
  <c r="Q461" i="28" s="1"/>
  <c r="P461" i="33"/>
  <c r="P461" i="28" s="1"/>
  <c r="O461" i="33"/>
  <c r="O461" i="28" s="1"/>
  <c r="N461" i="33"/>
  <c r="N461" i="28" s="1"/>
  <c r="M461" i="33"/>
  <c r="M461" i="28" s="1"/>
  <c r="AP460" i="33"/>
  <c r="AP460" i="28" s="1"/>
  <c r="AO460" i="33"/>
  <c r="AO460" i="28" s="1"/>
  <c r="AN460" i="33"/>
  <c r="AN460" i="28" s="1"/>
  <c r="AM460" i="33"/>
  <c r="AM460" i="28" s="1"/>
  <c r="AL460" i="33"/>
  <c r="AL460" i="28" s="1"/>
  <c r="AK460" i="33"/>
  <c r="AK460" i="28" s="1"/>
  <c r="AJ460" i="33"/>
  <c r="AJ460" i="28" s="1"/>
  <c r="AI460" i="33"/>
  <c r="AI460" i="28" s="1"/>
  <c r="AH460" i="33"/>
  <c r="AH460" i="28" s="1"/>
  <c r="AG460" i="33"/>
  <c r="AG460" i="28" s="1"/>
  <c r="AF460" i="33"/>
  <c r="AF460" i="28" s="1"/>
  <c r="AE460" i="33"/>
  <c r="AE460" i="28" s="1"/>
  <c r="AD460" i="33"/>
  <c r="AD460" i="28" s="1"/>
  <c r="AC460" i="33"/>
  <c r="AC460" i="28" s="1"/>
  <c r="AB460" i="33"/>
  <c r="AB460" i="28" s="1"/>
  <c r="AA460" i="33"/>
  <c r="AA460" i="28" s="1"/>
  <c r="Z460" i="33"/>
  <c r="Z460" i="28" s="1"/>
  <c r="Y460" i="33"/>
  <c r="Y460" i="28" s="1"/>
  <c r="X460" i="33"/>
  <c r="X460" i="28" s="1"/>
  <c r="W460" i="33"/>
  <c r="W460" i="28" s="1"/>
  <c r="V460" i="33"/>
  <c r="V460" i="28" s="1"/>
  <c r="U460" i="33"/>
  <c r="U460" i="28" s="1"/>
  <c r="T460" i="33"/>
  <c r="T460" i="28" s="1"/>
  <c r="S460" i="33"/>
  <c r="S460" i="28" s="1"/>
  <c r="R460" i="33"/>
  <c r="R460" i="28" s="1"/>
  <c r="Q460" i="33"/>
  <c r="Q460" i="28" s="1"/>
  <c r="P460" i="33"/>
  <c r="P460" i="28" s="1"/>
  <c r="O460" i="33"/>
  <c r="O460" i="28" s="1"/>
  <c r="N460" i="33"/>
  <c r="N460" i="28" s="1"/>
  <c r="M460" i="33"/>
  <c r="M460" i="28" s="1"/>
  <c r="AP459" i="33"/>
  <c r="AP459" i="28" s="1"/>
  <c r="AO459" i="33"/>
  <c r="AO459" i="28" s="1"/>
  <c r="AN459" i="33"/>
  <c r="AN459" i="28" s="1"/>
  <c r="AM459" i="33"/>
  <c r="AM459" i="28" s="1"/>
  <c r="AL459" i="33"/>
  <c r="AL459" i="28" s="1"/>
  <c r="AK459" i="33"/>
  <c r="AK459" i="28" s="1"/>
  <c r="AJ459" i="33"/>
  <c r="AJ459" i="28" s="1"/>
  <c r="AI459" i="33"/>
  <c r="AI459" i="28" s="1"/>
  <c r="AH459" i="33"/>
  <c r="AH459" i="28" s="1"/>
  <c r="AG459" i="33"/>
  <c r="AG459" i="28" s="1"/>
  <c r="AF459" i="33"/>
  <c r="AF459" i="28" s="1"/>
  <c r="AE459" i="33"/>
  <c r="AE459" i="28" s="1"/>
  <c r="AD459" i="33"/>
  <c r="AD459" i="28" s="1"/>
  <c r="AC459" i="33"/>
  <c r="AC459" i="28" s="1"/>
  <c r="AB459" i="33"/>
  <c r="AB459" i="28" s="1"/>
  <c r="AA459" i="33"/>
  <c r="AA459" i="28" s="1"/>
  <c r="Z459" i="33"/>
  <c r="Z459" i="28" s="1"/>
  <c r="Y459" i="33"/>
  <c r="Y459" i="28" s="1"/>
  <c r="X459" i="33"/>
  <c r="X459" i="28" s="1"/>
  <c r="W459" i="33"/>
  <c r="W459" i="28" s="1"/>
  <c r="V459" i="33"/>
  <c r="V459" i="28" s="1"/>
  <c r="U459" i="33"/>
  <c r="U459" i="28" s="1"/>
  <c r="T459" i="33"/>
  <c r="T459" i="28" s="1"/>
  <c r="S459" i="33"/>
  <c r="S459" i="28" s="1"/>
  <c r="R459" i="33"/>
  <c r="R459" i="28" s="1"/>
  <c r="Q459" i="33"/>
  <c r="Q459" i="28" s="1"/>
  <c r="P459" i="33"/>
  <c r="P459" i="28" s="1"/>
  <c r="O459" i="33"/>
  <c r="O459" i="28" s="1"/>
  <c r="N459" i="33"/>
  <c r="N459" i="28" s="1"/>
  <c r="M459" i="33"/>
  <c r="M459" i="28" s="1"/>
  <c r="AP458" i="33"/>
  <c r="AP458" i="28" s="1"/>
  <c r="AO458" i="33"/>
  <c r="AO458" i="28" s="1"/>
  <c r="AN458" i="33"/>
  <c r="AN458" i="28" s="1"/>
  <c r="AM458" i="33"/>
  <c r="AM458" i="28" s="1"/>
  <c r="AL458" i="33"/>
  <c r="AL458" i="28" s="1"/>
  <c r="AK458" i="33"/>
  <c r="AK458" i="28" s="1"/>
  <c r="AJ458" i="33"/>
  <c r="AJ458" i="28" s="1"/>
  <c r="AI458" i="33"/>
  <c r="AI458" i="28" s="1"/>
  <c r="AH458" i="33"/>
  <c r="AH458" i="28" s="1"/>
  <c r="AG458" i="33"/>
  <c r="AG458" i="28" s="1"/>
  <c r="AF458" i="33"/>
  <c r="AF458" i="28" s="1"/>
  <c r="AE458" i="33"/>
  <c r="AE458" i="28" s="1"/>
  <c r="AD458" i="33"/>
  <c r="AD458" i="28" s="1"/>
  <c r="AC458" i="33"/>
  <c r="AC458" i="28" s="1"/>
  <c r="AB458" i="33"/>
  <c r="AB458" i="28" s="1"/>
  <c r="AA458" i="33"/>
  <c r="AA458" i="28" s="1"/>
  <c r="Z458" i="33"/>
  <c r="Z458" i="28" s="1"/>
  <c r="Y458" i="33"/>
  <c r="Y458" i="28" s="1"/>
  <c r="X458" i="33"/>
  <c r="X458" i="28" s="1"/>
  <c r="W458" i="33"/>
  <c r="W458" i="28" s="1"/>
  <c r="V458" i="33"/>
  <c r="V458" i="28" s="1"/>
  <c r="U458" i="33"/>
  <c r="U458" i="28" s="1"/>
  <c r="T458" i="33"/>
  <c r="T458" i="28" s="1"/>
  <c r="S458" i="33"/>
  <c r="S458" i="28" s="1"/>
  <c r="R458" i="33"/>
  <c r="R458" i="28" s="1"/>
  <c r="Q458" i="33"/>
  <c r="Q458" i="28" s="1"/>
  <c r="P458" i="33"/>
  <c r="P458" i="28" s="1"/>
  <c r="O458" i="33"/>
  <c r="O458" i="28" s="1"/>
  <c r="N458" i="33"/>
  <c r="N458" i="28" s="1"/>
  <c r="M458" i="33"/>
  <c r="M458" i="28" s="1"/>
  <c r="AP457" i="33"/>
  <c r="AP457" i="28" s="1"/>
  <c r="AO457" i="33"/>
  <c r="AO457" i="28" s="1"/>
  <c r="AN457" i="33"/>
  <c r="AN457" i="28" s="1"/>
  <c r="AM457" i="33"/>
  <c r="AM457" i="28" s="1"/>
  <c r="AL457" i="33"/>
  <c r="AL457" i="28" s="1"/>
  <c r="AK457" i="33"/>
  <c r="AK457" i="28" s="1"/>
  <c r="AJ457" i="33"/>
  <c r="AJ457" i="28" s="1"/>
  <c r="AI457" i="33"/>
  <c r="AI457" i="28" s="1"/>
  <c r="AH457" i="33"/>
  <c r="AH457" i="28" s="1"/>
  <c r="AG457" i="33"/>
  <c r="AG457" i="28" s="1"/>
  <c r="AF457" i="33"/>
  <c r="AF457" i="28" s="1"/>
  <c r="AE457" i="33"/>
  <c r="AE457" i="28" s="1"/>
  <c r="AD457" i="33"/>
  <c r="AD457" i="28" s="1"/>
  <c r="AC457" i="33"/>
  <c r="AC457" i="28" s="1"/>
  <c r="AB457" i="33"/>
  <c r="AB457" i="28" s="1"/>
  <c r="AA457" i="33"/>
  <c r="AA457" i="28" s="1"/>
  <c r="Z457" i="33"/>
  <c r="Z457" i="28" s="1"/>
  <c r="Y457" i="33"/>
  <c r="Y457" i="28" s="1"/>
  <c r="X457" i="33"/>
  <c r="X457" i="28" s="1"/>
  <c r="W457" i="33"/>
  <c r="W457" i="28" s="1"/>
  <c r="V457" i="33"/>
  <c r="V457" i="28" s="1"/>
  <c r="U457" i="33"/>
  <c r="U457" i="28" s="1"/>
  <c r="T457" i="33"/>
  <c r="T457" i="28" s="1"/>
  <c r="S457" i="33"/>
  <c r="S457" i="28" s="1"/>
  <c r="R457" i="33"/>
  <c r="R457" i="28" s="1"/>
  <c r="Q457" i="33"/>
  <c r="Q457" i="28" s="1"/>
  <c r="P457" i="33"/>
  <c r="P457" i="28" s="1"/>
  <c r="O457" i="33"/>
  <c r="O457" i="28" s="1"/>
  <c r="N457" i="33"/>
  <c r="N457" i="28" s="1"/>
  <c r="M457" i="33"/>
  <c r="M457" i="28" s="1"/>
  <c r="AP456" i="33"/>
  <c r="AP456" i="28" s="1"/>
  <c r="AO456" i="33"/>
  <c r="AO456" i="28" s="1"/>
  <c r="AN456" i="33"/>
  <c r="AN456" i="28" s="1"/>
  <c r="AM456" i="33"/>
  <c r="AM456" i="28" s="1"/>
  <c r="AL456" i="33"/>
  <c r="AL456" i="28" s="1"/>
  <c r="AK456" i="33"/>
  <c r="AK456" i="28" s="1"/>
  <c r="AJ456" i="33"/>
  <c r="AJ456" i="28" s="1"/>
  <c r="AI456" i="33"/>
  <c r="AI456" i="28" s="1"/>
  <c r="AH456" i="33"/>
  <c r="AH456" i="28" s="1"/>
  <c r="AG456" i="33"/>
  <c r="AG456" i="28" s="1"/>
  <c r="AF456" i="33"/>
  <c r="AF456" i="28" s="1"/>
  <c r="AE456" i="33"/>
  <c r="AE456" i="28" s="1"/>
  <c r="AD456" i="33"/>
  <c r="AD456" i="28" s="1"/>
  <c r="AC456" i="33"/>
  <c r="AC456" i="28" s="1"/>
  <c r="AB456" i="33"/>
  <c r="AB456" i="28" s="1"/>
  <c r="AA456" i="33"/>
  <c r="AA456" i="28" s="1"/>
  <c r="Z456" i="33"/>
  <c r="Z456" i="28" s="1"/>
  <c r="Y456" i="33"/>
  <c r="Y456" i="28" s="1"/>
  <c r="X456" i="33"/>
  <c r="X456" i="28" s="1"/>
  <c r="W456" i="33"/>
  <c r="W456" i="28" s="1"/>
  <c r="V456" i="33"/>
  <c r="V456" i="28" s="1"/>
  <c r="U456" i="33"/>
  <c r="U456" i="28" s="1"/>
  <c r="T456" i="33"/>
  <c r="T456" i="28" s="1"/>
  <c r="S456" i="33"/>
  <c r="S456" i="28" s="1"/>
  <c r="R456" i="33"/>
  <c r="R456" i="28" s="1"/>
  <c r="Q456" i="33"/>
  <c r="Q456" i="28" s="1"/>
  <c r="P456" i="33"/>
  <c r="P456" i="28" s="1"/>
  <c r="O456" i="33"/>
  <c r="O456" i="28" s="1"/>
  <c r="N456" i="33"/>
  <c r="N456" i="28" s="1"/>
  <c r="M456" i="33"/>
  <c r="M456" i="28" s="1"/>
  <c r="AP455" i="33"/>
  <c r="AP455" i="28" s="1"/>
  <c r="AO455" i="33"/>
  <c r="AO455" i="28" s="1"/>
  <c r="AN455" i="33"/>
  <c r="AN455" i="28" s="1"/>
  <c r="AM455" i="33"/>
  <c r="AM455" i="28" s="1"/>
  <c r="AL455" i="33"/>
  <c r="AL455" i="28" s="1"/>
  <c r="AK455" i="33"/>
  <c r="AK455" i="28" s="1"/>
  <c r="AJ455" i="33"/>
  <c r="AJ455" i="28" s="1"/>
  <c r="AI455" i="33"/>
  <c r="AI455" i="28" s="1"/>
  <c r="AH455" i="33"/>
  <c r="AH455" i="28" s="1"/>
  <c r="AG455" i="33"/>
  <c r="AG455" i="28" s="1"/>
  <c r="AF455" i="33"/>
  <c r="AF455" i="28" s="1"/>
  <c r="AE455" i="33"/>
  <c r="AE455" i="28" s="1"/>
  <c r="AD455" i="33"/>
  <c r="AD455" i="28" s="1"/>
  <c r="AC455" i="33"/>
  <c r="AC455" i="28" s="1"/>
  <c r="AB455" i="33"/>
  <c r="AB455" i="28" s="1"/>
  <c r="AA455" i="33"/>
  <c r="AA455" i="28" s="1"/>
  <c r="Z455" i="33"/>
  <c r="Z455" i="28" s="1"/>
  <c r="Y455" i="33"/>
  <c r="Y455" i="28" s="1"/>
  <c r="X455" i="33"/>
  <c r="X455" i="28" s="1"/>
  <c r="W455" i="33"/>
  <c r="W455" i="28" s="1"/>
  <c r="V455" i="33"/>
  <c r="V455" i="28" s="1"/>
  <c r="U455" i="33"/>
  <c r="U455" i="28" s="1"/>
  <c r="T455" i="33"/>
  <c r="T455" i="28" s="1"/>
  <c r="S455" i="33"/>
  <c r="S455" i="28" s="1"/>
  <c r="R455" i="33"/>
  <c r="R455" i="28" s="1"/>
  <c r="Q455" i="33"/>
  <c r="Q455" i="28" s="1"/>
  <c r="P455" i="33"/>
  <c r="P455" i="28" s="1"/>
  <c r="O455" i="33"/>
  <c r="O455" i="28" s="1"/>
  <c r="N455" i="33"/>
  <c r="N455" i="28" s="1"/>
  <c r="M455" i="33"/>
  <c r="M455" i="28" s="1"/>
  <c r="AP454" i="33"/>
  <c r="AP454" i="28" s="1"/>
  <c r="AO454" i="33"/>
  <c r="AO454" i="28" s="1"/>
  <c r="AN454" i="33"/>
  <c r="AN454" i="28" s="1"/>
  <c r="AM454" i="33"/>
  <c r="AM454" i="28" s="1"/>
  <c r="AL454" i="33"/>
  <c r="AL454" i="28" s="1"/>
  <c r="AK454" i="33"/>
  <c r="AK454" i="28" s="1"/>
  <c r="AJ454" i="33"/>
  <c r="AJ454" i="28" s="1"/>
  <c r="AI454" i="33"/>
  <c r="AI454" i="28" s="1"/>
  <c r="AH454" i="33"/>
  <c r="AH454" i="28" s="1"/>
  <c r="AG454" i="33"/>
  <c r="AG454" i="28" s="1"/>
  <c r="AF454" i="33"/>
  <c r="AF454" i="28" s="1"/>
  <c r="AE454" i="33"/>
  <c r="AE454" i="28" s="1"/>
  <c r="AD454" i="33"/>
  <c r="AD454" i="28" s="1"/>
  <c r="AC454" i="33"/>
  <c r="AC454" i="28" s="1"/>
  <c r="AB454" i="33"/>
  <c r="AB454" i="28" s="1"/>
  <c r="AA454" i="33"/>
  <c r="AA454" i="28" s="1"/>
  <c r="Z454" i="33"/>
  <c r="Z454" i="28" s="1"/>
  <c r="Y454" i="33"/>
  <c r="Y454" i="28" s="1"/>
  <c r="X454" i="33"/>
  <c r="X454" i="28" s="1"/>
  <c r="W454" i="33"/>
  <c r="W454" i="28" s="1"/>
  <c r="V454" i="33"/>
  <c r="V454" i="28" s="1"/>
  <c r="U454" i="33"/>
  <c r="U454" i="28" s="1"/>
  <c r="T454" i="33"/>
  <c r="T454" i="28" s="1"/>
  <c r="S454" i="33"/>
  <c r="S454" i="28" s="1"/>
  <c r="R454" i="33"/>
  <c r="R454" i="28" s="1"/>
  <c r="Q454" i="33"/>
  <c r="Q454" i="28" s="1"/>
  <c r="P454" i="33"/>
  <c r="P454" i="28" s="1"/>
  <c r="O454" i="33"/>
  <c r="O454" i="28" s="1"/>
  <c r="N454" i="33"/>
  <c r="N454" i="28" s="1"/>
  <c r="M454" i="33"/>
  <c r="M454" i="28" s="1"/>
  <c r="AP453" i="33"/>
  <c r="AP453" i="28" s="1"/>
  <c r="AO453" i="33"/>
  <c r="AO453" i="28" s="1"/>
  <c r="AN453" i="33"/>
  <c r="AN453" i="28" s="1"/>
  <c r="AM453" i="33"/>
  <c r="AM453" i="28" s="1"/>
  <c r="AL453" i="33"/>
  <c r="AL453" i="28" s="1"/>
  <c r="AK453" i="33"/>
  <c r="AK453" i="28" s="1"/>
  <c r="AJ453" i="33"/>
  <c r="AJ453" i="28" s="1"/>
  <c r="AI453" i="33"/>
  <c r="AI453" i="28" s="1"/>
  <c r="AH453" i="33"/>
  <c r="AH453" i="28" s="1"/>
  <c r="AG453" i="33"/>
  <c r="AG453" i="28" s="1"/>
  <c r="AF453" i="33"/>
  <c r="AF453" i="28" s="1"/>
  <c r="AE453" i="33"/>
  <c r="AE453" i="28" s="1"/>
  <c r="AD453" i="33"/>
  <c r="AD453" i="28" s="1"/>
  <c r="AC453" i="33"/>
  <c r="AC453" i="28" s="1"/>
  <c r="AB453" i="33"/>
  <c r="AB453" i="28" s="1"/>
  <c r="AA453" i="33"/>
  <c r="AA453" i="28" s="1"/>
  <c r="Z453" i="33"/>
  <c r="Z453" i="28" s="1"/>
  <c r="Y453" i="33"/>
  <c r="Y453" i="28" s="1"/>
  <c r="X453" i="33"/>
  <c r="X453" i="28" s="1"/>
  <c r="W453" i="33"/>
  <c r="W453" i="28" s="1"/>
  <c r="V453" i="33"/>
  <c r="V453" i="28" s="1"/>
  <c r="U453" i="33"/>
  <c r="U453" i="28" s="1"/>
  <c r="T453" i="33"/>
  <c r="T453" i="28" s="1"/>
  <c r="S453" i="33"/>
  <c r="S453" i="28" s="1"/>
  <c r="R453" i="33"/>
  <c r="R453" i="28" s="1"/>
  <c r="Q453" i="33"/>
  <c r="Q453" i="28" s="1"/>
  <c r="P453" i="33"/>
  <c r="P453" i="28" s="1"/>
  <c r="O453" i="33"/>
  <c r="O453" i="28" s="1"/>
  <c r="N453" i="33"/>
  <c r="N453" i="28" s="1"/>
  <c r="M453" i="33"/>
  <c r="M453" i="28" s="1"/>
  <c r="AP452" i="33"/>
  <c r="AP452" i="28" s="1"/>
  <c r="AO452" i="33"/>
  <c r="AO452" i="28" s="1"/>
  <c r="AN452" i="33"/>
  <c r="AN452" i="28" s="1"/>
  <c r="AM452" i="33"/>
  <c r="AM452" i="28" s="1"/>
  <c r="AL452" i="33"/>
  <c r="AL452" i="28" s="1"/>
  <c r="AK452" i="33"/>
  <c r="AK452" i="28" s="1"/>
  <c r="AJ452" i="33"/>
  <c r="AJ452" i="28" s="1"/>
  <c r="AI452" i="33"/>
  <c r="AI452" i="28" s="1"/>
  <c r="AH452" i="33"/>
  <c r="AH452" i="28" s="1"/>
  <c r="AG452" i="33"/>
  <c r="AG452" i="28" s="1"/>
  <c r="AF452" i="33"/>
  <c r="AF452" i="28" s="1"/>
  <c r="AE452" i="33"/>
  <c r="AE452" i="28" s="1"/>
  <c r="AD452" i="33"/>
  <c r="AD452" i="28" s="1"/>
  <c r="AC452" i="33"/>
  <c r="AC452" i="28" s="1"/>
  <c r="AB452" i="33"/>
  <c r="AB452" i="28" s="1"/>
  <c r="AA452" i="33"/>
  <c r="AA452" i="28" s="1"/>
  <c r="Z452" i="33"/>
  <c r="Z452" i="28" s="1"/>
  <c r="Y452" i="33"/>
  <c r="Y452" i="28" s="1"/>
  <c r="X452" i="33"/>
  <c r="X452" i="28" s="1"/>
  <c r="W452" i="33"/>
  <c r="W452" i="28" s="1"/>
  <c r="V452" i="33"/>
  <c r="V452" i="28" s="1"/>
  <c r="U452" i="33"/>
  <c r="U452" i="28" s="1"/>
  <c r="T452" i="33"/>
  <c r="T452" i="28" s="1"/>
  <c r="S452" i="33"/>
  <c r="S452" i="28" s="1"/>
  <c r="R452" i="33"/>
  <c r="R452" i="28" s="1"/>
  <c r="Q452" i="33"/>
  <c r="Q452" i="28" s="1"/>
  <c r="P452" i="33"/>
  <c r="P452" i="28" s="1"/>
  <c r="O452" i="33"/>
  <c r="O452" i="28" s="1"/>
  <c r="N452" i="33"/>
  <c r="N452" i="28" s="1"/>
  <c r="M452" i="33"/>
  <c r="M452" i="28" s="1"/>
  <c r="AP451" i="33"/>
  <c r="AP451" i="28" s="1"/>
  <c r="AO451" i="33"/>
  <c r="AO451" i="28" s="1"/>
  <c r="AN451" i="33"/>
  <c r="AN451" i="28" s="1"/>
  <c r="AM451" i="33"/>
  <c r="AM451" i="28" s="1"/>
  <c r="AL451" i="33"/>
  <c r="AL451" i="28" s="1"/>
  <c r="AK451" i="33"/>
  <c r="AK451" i="28" s="1"/>
  <c r="AJ451" i="33"/>
  <c r="AJ451" i="28" s="1"/>
  <c r="AI451" i="33"/>
  <c r="AI451" i="28" s="1"/>
  <c r="AH451" i="33"/>
  <c r="AH451" i="28" s="1"/>
  <c r="AG451" i="33"/>
  <c r="AG451" i="28" s="1"/>
  <c r="AF451" i="33"/>
  <c r="AF451" i="28" s="1"/>
  <c r="AE451" i="33"/>
  <c r="AE451" i="28" s="1"/>
  <c r="AD451" i="33"/>
  <c r="AD451" i="28" s="1"/>
  <c r="AC451" i="33"/>
  <c r="AC451" i="28" s="1"/>
  <c r="AB451" i="33"/>
  <c r="AB451" i="28" s="1"/>
  <c r="AA451" i="33"/>
  <c r="AA451" i="28" s="1"/>
  <c r="Z451" i="33"/>
  <c r="Z451" i="28" s="1"/>
  <c r="Y451" i="33"/>
  <c r="Y451" i="28" s="1"/>
  <c r="X451" i="33"/>
  <c r="X451" i="28" s="1"/>
  <c r="W451" i="33"/>
  <c r="W451" i="28" s="1"/>
  <c r="V451" i="33"/>
  <c r="V451" i="28" s="1"/>
  <c r="U451" i="33"/>
  <c r="U451" i="28" s="1"/>
  <c r="T451" i="33"/>
  <c r="T451" i="28" s="1"/>
  <c r="S451" i="33"/>
  <c r="S451" i="28" s="1"/>
  <c r="R451" i="33"/>
  <c r="R451" i="28" s="1"/>
  <c r="Q451" i="33"/>
  <c r="Q451" i="28" s="1"/>
  <c r="P451" i="33"/>
  <c r="P451" i="28" s="1"/>
  <c r="O451" i="33"/>
  <c r="O451" i="28" s="1"/>
  <c r="N451" i="33"/>
  <c r="N451" i="28" s="1"/>
  <c r="M451" i="33"/>
  <c r="M451" i="28" s="1"/>
  <c r="AP443" i="33"/>
  <c r="AP443" i="28" s="1"/>
  <c r="AO443" i="33"/>
  <c r="AO443" i="28" s="1"/>
  <c r="AN443" i="33"/>
  <c r="AN443" i="28" s="1"/>
  <c r="AM443" i="33"/>
  <c r="AM443" i="28" s="1"/>
  <c r="AL443" i="33"/>
  <c r="AL443" i="28" s="1"/>
  <c r="AK443" i="33"/>
  <c r="AK443" i="28" s="1"/>
  <c r="AJ443" i="33"/>
  <c r="AJ443" i="28" s="1"/>
  <c r="AI443" i="33"/>
  <c r="AI443" i="28" s="1"/>
  <c r="AH443" i="33"/>
  <c r="AH443" i="28" s="1"/>
  <c r="AG443" i="33"/>
  <c r="AG443" i="28" s="1"/>
  <c r="AF443" i="33"/>
  <c r="AF443" i="28" s="1"/>
  <c r="AE443" i="33"/>
  <c r="AE443" i="28" s="1"/>
  <c r="AD443" i="33"/>
  <c r="AD443" i="28" s="1"/>
  <c r="AC443" i="33"/>
  <c r="AC443" i="28" s="1"/>
  <c r="AB443" i="33"/>
  <c r="AB443" i="28" s="1"/>
  <c r="AA443" i="33"/>
  <c r="AA443" i="28" s="1"/>
  <c r="Z443" i="33"/>
  <c r="Z443" i="28" s="1"/>
  <c r="Y443" i="33"/>
  <c r="Y443" i="28" s="1"/>
  <c r="X443" i="33"/>
  <c r="X443" i="28" s="1"/>
  <c r="W443" i="33"/>
  <c r="W443" i="28" s="1"/>
  <c r="V443" i="33"/>
  <c r="V443" i="28" s="1"/>
  <c r="U443" i="33"/>
  <c r="U443" i="28" s="1"/>
  <c r="T443" i="33"/>
  <c r="T443" i="28" s="1"/>
  <c r="S443" i="33"/>
  <c r="S443" i="28" s="1"/>
  <c r="R443" i="33"/>
  <c r="R443" i="28" s="1"/>
  <c r="Q443" i="33"/>
  <c r="Q443" i="28" s="1"/>
  <c r="P443" i="33"/>
  <c r="P443" i="28" s="1"/>
  <c r="O443" i="33"/>
  <c r="O443" i="28" s="1"/>
  <c r="N443" i="33"/>
  <c r="N443" i="28" s="1"/>
  <c r="M443" i="33"/>
  <c r="M443" i="28" s="1"/>
  <c r="AP442" i="33"/>
  <c r="AP442" i="28" s="1"/>
  <c r="AO442" i="33"/>
  <c r="AO442" i="28" s="1"/>
  <c r="AN442" i="33"/>
  <c r="AN442" i="28" s="1"/>
  <c r="AM442" i="33"/>
  <c r="AM442" i="28" s="1"/>
  <c r="AL442" i="33"/>
  <c r="AL442" i="28" s="1"/>
  <c r="AK442" i="33"/>
  <c r="AK442" i="28" s="1"/>
  <c r="AJ442" i="33"/>
  <c r="AJ442" i="28" s="1"/>
  <c r="AI442" i="33"/>
  <c r="AI442" i="28" s="1"/>
  <c r="AH442" i="33"/>
  <c r="AH442" i="28" s="1"/>
  <c r="AG442" i="33"/>
  <c r="AG442" i="28" s="1"/>
  <c r="AF442" i="33"/>
  <c r="AF442" i="28" s="1"/>
  <c r="AE442" i="33"/>
  <c r="AE442" i="28" s="1"/>
  <c r="AD442" i="33"/>
  <c r="AD442" i="28" s="1"/>
  <c r="AC442" i="33"/>
  <c r="AC442" i="28" s="1"/>
  <c r="AB442" i="33"/>
  <c r="AB442" i="28" s="1"/>
  <c r="AA442" i="33"/>
  <c r="AA442" i="28" s="1"/>
  <c r="Z442" i="33"/>
  <c r="Z442" i="28" s="1"/>
  <c r="Y442" i="33"/>
  <c r="Y442" i="28" s="1"/>
  <c r="X442" i="33"/>
  <c r="X442" i="28" s="1"/>
  <c r="W442" i="33"/>
  <c r="W442" i="28" s="1"/>
  <c r="V442" i="33"/>
  <c r="V442" i="28" s="1"/>
  <c r="U442" i="33"/>
  <c r="U442" i="28" s="1"/>
  <c r="T442" i="33"/>
  <c r="T442" i="28" s="1"/>
  <c r="S442" i="33"/>
  <c r="S442" i="28" s="1"/>
  <c r="R442" i="33"/>
  <c r="R442" i="28" s="1"/>
  <c r="Q442" i="33"/>
  <c r="Q442" i="28" s="1"/>
  <c r="P442" i="33"/>
  <c r="P442" i="28" s="1"/>
  <c r="O442" i="33"/>
  <c r="O442" i="28" s="1"/>
  <c r="N442" i="33"/>
  <c r="N442" i="28" s="1"/>
  <c r="M442" i="33"/>
  <c r="M442" i="28" s="1"/>
  <c r="AP441" i="33"/>
  <c r="AP441" i="28" s="1"/>
  <c r="AO441" i="33"/>
  <c r="AO441" i="28" s="1"/>
  <c r="AN441" i="33"/>
  <c r="AN441" i="28" s="1"/>
  <c r="AM441" i="33"/>
  <c r="AM441" i="28" s="1"/>
  <c r="AL441" i="33"/>
  <c r="AL441" i="28" s="1"/>
  <c r="AK441" i="33"/>
  <c r="AK441" i="28" s="1"/>
  <c r="AJ441" i="33"/>
  <c r="AJ441" i="28" s="1"/>
  <c r="AI441" i="33"/>
  <c r="AI441" i="28" s="1"/>
  <c r="AH441" i="33"/>
  <c r="AH441" i="28" s="1"/>
  <c r="AG441" i="33"/>
  <c r="AG441" i="28" s="1"/>
  <c r="AF441" i="33"/>
  <c r="AF441" i="28" s="1"/>
  <c r="AE441" i="33"/>
  <c r="AE441" i="28" s="1"/>
  <c r="AD441" i="33"/>
  <c r="AD441" i="28" s="1"/>
  <c r="AC441" i="33"/>
  <c r="AC441" i="28" s="1"/>
  <c r="AB441" i="33"/>
  <c r="AB441" i="28" s="1"/>
  <c r="AA441" i="33"/>
  <c r="AA441" i="28" s="1"/>
  <c r="Z441" i="33"/>
  <c r="Z441" i="28" s="1"/>
  <c r="Y441" i="33"/>
  <c r="Y441" i="28" s="1"/>
  <c r="X441" i="33"/>
  <c r="X441" i="28" s="1"/>
  <c r="W441" i="33"/>
  <c r="W441" i="28" s="1"/>
  <c r="V441" i="33"/>
  <c r="V441" i="28" s="1"/>
  <c r="U441" i="33"/>
  <c r="U441" i="28" s="1"/>
  <c r="T441" i="33"/>
  <c r="T441" i="28" s="1"/>
  <c r="S441" i="33"/>
  <c r="S441" i="28" s="1"/>
  <c r="R441" i="33"/>
  <c r="R441" i="28" s="1"/>
  <c r="Q441" i="33"/>
  <c r="Q441" i="28" s="1"/>
  <c r="P441" i="33"/>
  <c r="P441" i="28" s="1"/>
  <c r="O441" i="33"/>
  <c r="O441" i="28" s="1"/>
  <c r="N441" i="33"/>
  <c r="N441" i="28" s="1"/>
  <c r="M441" i="33"/>
  <c r="M441" i="28" s="1"/>
  <c r="AP440" i="33"/>
  <c r="AP440" i="28" s="1"/>
  <c r="AO440" i="33"/>
  <c r="AO440" i="28" s="1"/>
  <c r="AN440" i="33"/>
  <c r="AN440" i="28" s="1"/>
  <c r="AM440" i="33"/>
  <c r="AM440" i="28" s="1"/>
  <c r="AL440" i="33"/>
  <c r="AL440" i="28" s="1"/>
  <c r="AK440" i="33"/>
  <c r="AK440" i="28" s="1"/>
  <c r="AJ440" i="33"/>
  <c r="AJ440" i="28" s="1"/>
  <c r="AI440" i="33"/>
  <c r="AI440" i="28" s="1"/>
  <c r="AH440" i="33"/>
  <c r="AH440" i="28" s="1"/>
  <c r="AG440" i="33"/>
  <c r="AG440" i="28" s="1"/>
  <c r="AF440" i="33"/>
  <c r="AF440" i="28" s="1"/>
  <c r="AE440" i="33"/>
  <c r="AE440" i="28" s="1"/>
  <c r="AD440" i="33"/>
  <c r="AD440" i="28" s="1"/>
  <c r="AC440" i="33"/>
  <c r="AC440" i="28" s="1"/>
  <c r="AB440" i="33"/>
  <c r="AB440" i="28" s="1"/>
  <c r="AA440" i="33"/>
  <c r="AA440" i="28" s="1"/>
  <c r="Z440" i="33"/>
  <c r="Z440" i="28" s="1"/>
  <c r="Y440" i="33"/>
  <c r="Y440" i="28" s="1"/>
  <c r="X440" i="33"/>
  <c r="X440" i="28" s="1"/>
  <c r="W440" i="33"/>
  <c r="W440" i="28" s="1"/>
  <c r="V440" i="33"/>
  <c r="V440" i="28" s="1"/>
  <c r="U440" i="33"/>
  <c r="U440" i="28" s="1"/>
  <c r="T440" i="33"/>
  <c r="T440" i="28" s="1"/>
  <c r="S440" i="33"/>
  <c r="S440" i="28" s="1"/>
  <c r="R440" i="33"/>
  <c r="R440" i="28" s="1"/>
  <c r="Q440" i="33"/>
  <c r="Q440" i="28" s="1"/>
  <c r="P440" i="33"/>
  <c r="P440" i="28" s="1"/>
  <c r="O440" i="33"/>
  <c r="O440" i="28" s="1"/>
  <c r="N440" i="33"/>
  <c r="N440" i="28" s="1"/>
  <c r="M440" i="33"/>
  <c r="M440" i="28" s="1"/>
  <c r="AP439" i="33"/>
  <c r="AP439" i="28" s="1"/>
  <c r="AO439" i="33"/>
  <c r="AO439" i="28" s="1"/>
  <c r="AN439" i="33"/>
  <c r="AN439" i="28" s="1"/>
  <c r="AM439" i="33"/>
  <c r="AM439" i="28" s="1"/>
  <c r="AL439" i="33"/>
  <c r="AL439" i="28" s="1"/>
  <c r="AK439" i="33"/>
  <c r="AK439" i="28" s="1"/>
  <c r="AJ439" i="33"/>
  <c r="AJ439" i="28" s="1"/>
  <c r="AI439" i="33"/>
  <c r="AI439" i="28" s="1"/>
  <c r="AH439" i="33"/>
  <c r="AH439" i="28" s="1"/>
  <c r="AG439" i="33"/>
  <c r="AG439" i="28" s="1"/>
  <c r="AF439" i="33"/>
  <c r="AF439" i="28" s="1"/>
  <c r="AE439" i="33"/>
  <c r="AE439" i="28" s="1"/>
  <c r="AD439" i="33"/>
  <c r="AD439" i="28" s="1"/>
  <c r="AC439" i="33"/>
  <c r="AC439" i="28" s="1"/>
  <c r="AB439" i="33"/>
  <c r="AB439" i="28" s="1"/>
  <c r="AA439" i="33"/>
  <c r="AA439" i="28" s="1"/>
  <c r="Z439" i="33"/>
  <c r="Z439" i="28" s="1"/>
  <c r="Y439" i="33"/>
  <c r="Y439" i="28" s="1"/>
  <c r="X439" i="33"/>
  <c r="X439" i="28" s="1"/>
  <c r="W439" i="33"/>
  <c r="W439" i="28" s="1"/>
  <c r="V439" i="33"/>
  <c r="V439" i="28" s="1"/>
  <c r="U439" i="33"/>
  <c r="U439" i="28" s="1"/>
  <c r="T439" i="33"/>
  <c r="T439" i="28" s="1"/>
  <c r="S439" i="33"/>
  <c r="S439" i="28" s="1"/>
  <c r="R439" i="33"/>
  <c r="R439" i="28" s="1"/>
  <c r="Q439" i="33"/>
  <c r="Q439" i="28" s="1"/>
  <c r="P439" i="33"/>
  <c r="P439" i="28" s="1"/>
  <c r="O439" i="33"/>
  <c r="O439" i="28" s="1"/>
  <c r="N439" i="33"/>
  <c r="N439" i="28" s="1"/>
  <c r="M439" i="33"/>
  <c r="M439" i="28" s="1"/>
  <c r="AP438" i="33"/>
  <c r="AP438" i="28" s="1"/>
  <c r="AO438" i="33"/>
  <c r="AO438" i="28" s="1"/>
  <c r="AN438" i="33"/>
  <c r="AN438" i="28" s="1"/>
  <c r="AM438" i="33"/>
  <c r="AM438" i="28" s="1"/>
  <c r="AL438" i="33"/>
  <c r="AL438" i="28" s="1"/>
  <c r="AK438" i="33"/>
  <c r="AK438" i="28" s="1"/>
  <c r="AJ438" i="33"/>
  <c r="AJ438" i="28" s="1"/>
  <c r="AI438" i="33"/>
  <c r="AI438" i="28" s="1"/>
  <c r="AH438" i="33"/>
  <c r="AH438" i="28" s="1"/>
  <c r="AG438" i="33"/>
  <c r="AG438" i="28" s="1"/>
  <c r="AF438" i="33"/>
  <c r="AF438" i="28" s="1"/>
  <c r="AE438" i="33"/>
  <c r="AE438" i="28" s="1"/>
  <c r="AD438" i="33"/>
  <c r="AD438" i="28" s="1"/>
  <c r="AC438" i="33"/>
  <c r="AC438" i="28" s="1"/>
  <c r="AB438" i="33"/>
  <c r="AB438" i="28" s="1"/>
  <c r="AA438" i="33"/>
  <c r="AA438" i="28" s="1"/>
  <c r="Z438" i="33"/>
  <c r="Z438" i="28" s="1"/>
  <c r="Y438" i="33"/>
  <c r="Y438" i="28" s="1"/>
  <c r="X438" i="33"/>
  <c r="X438" i="28" s="1"/>
  <c r="W438" i="33"/>
  <c r="W438" i="28" s="1"/>
  <c r="V438" i="33"/>
  <c r="V438" i="28" s="1"/>
  <c r="U438" i="33"/>
  <c r="U438" i="28" s="1"/>
  <c r="T438" i="33"/>
  <c r="T438" i="28" s="1"/>
  <c r="S438" i="33"/>
  <c r="S438" i="28" s="1"/>
  <c r="R438" i="33"/>
  <c r="R438" i="28" s="1"/>
  <c r="Q438" i="33"/>
  <c r="Q438" i="28" s="1"/>
  <c r="P438" i="33"/>
  <c r="P438" i="28" s="1"/>
  <c r="O438" i="33"/>
  <c r="O438" i="28" s="1"/>
  <c r="N438" i="33"/>
  <c r="N438" i="28" s="1"/>
  <c r="M438" i="33"/>
  <c r="M438" i="28" s="1"/>
  <c r="AP437" i="33"/>
  <c r="AP437" i="28" s="1"/>
  <c r="AO437" i="33"/>
  <c r="AO437" i="28" s="1"/>
  <c r="AN437" i="33"/>
  <c r="AN437" i="28" s="1"/>
  <c r="AM437" i="33"/>
  <c r="AM437" i="28" s="1"/>
  <c r="AL437" i="33"/>
  <c r="AL437" i="28" s="1"/>
  <c r="AK437" i="33"/>
  <c r="AK437" i="28" s="1"/>
  <c r="AJ437" i="33"/>
  <c r="AJ437" i="28" s="1"/>
  <c r="AI437" i="33"/>
  <c r="AI437" i="28" s="1"/>
  <c r="AH437" i="33"/>
  <c r="AH437" i="28" s="1"/>
  <c r="AG437" i="33"/>
  <c r="AG437" i="28" s="1"/>
  <c r="AF437" i="33"/>
  <c r="AF437" i="28" s="1"/>
  <c r="AE437" i="33"/>
  <c r="AE437" i="28" s="1"/>
  <c r="AD437" i="33"/>
  <c r="AD437" i="28" s="1"/>
  <c r="AC437" i="33"/>
  <c r="AC437" i="28" s="1"/>
  <c r="AB437" i="33"/>
  <c r="AB437" i="28" s="1"/>
  <c r="AA437" i="33"/>
  <c r="AA437" i="28" s="1"/>
  <c r="Z437" i="33"/>
  <c r="Z437" i="28" s="1"/>
  <c r="Y437" i="33"/>
  <c r="Y437" i="28" s="1"/>
  <c r="X437" i="33"/>
  <c r="X437" i="28" s="1"/>
  <c r="W437" i="33"/>
  <c r="W437" i="28" s="1"/>
  <c r="V437" i="33"/>
  <c r="V437" i="28" s="1"/>
  <c r="U437" i="33"/>
  <c r="U437" i="28" s="1"/>
  <c r="T437" i="33"/>
  <c r="T437" i="28" s="1"/>
  <c r="S437" i="33"/>
  <c r="S437" i="28" s="1"/>
  <c r="R437" i="33"/>
  <c r="R437" i="28" s="1"/>
  <c r="Q437" i="33"/>
  <c r="Q437" i="28" s="1"/>
  <c r="P437" i="33"/>
  <c r="P437" i="28" s="1"/>
  <c r="O437" i="33"/>
  <c r="O437" i="28" s="1"/>
  <c r="N437" i="33"/>
  <c r="N437" i="28" s="1"/>
  <c r="M437" i="33"/>
  <c r="M437" i="28" s="1"/>
  <c r="AP436" i="33"/>
  <c r="AP436" i="28" s="1"/>
  <c r="AO436" i="33"/>
  <c r="AO436" i="28" s="1"/>
  <c r="AN436" i="33"/>
  <c r="AN436" i="28" s="1"/>
  <c r="AM436" i="33"/>
  <c r="AM436" i="28" s="1"/>
  <c r="AL436" i="33"/>
  <c r="AL436" i="28" s="1"/>
  <c r="AK436" i="33"/>
  <c r="AK436" i="28" s="1"/>
  <c r="AJ436" i="33"/>
  <c r="AJ436" i="28" s="1"/>
  <c r="AI436" i="33"/>
  <c r="AI436" i="28" s="1"/>
  <c r="AH436" i="33"/>
  <c r="AH436" i="28" s="1"/>
  <c r="AG436" i="33"/>
  <c r="AG436" i="28" s="1"/>
  <c r="AF436" i="33"/>
  <c r="AF436" i="28" s="1"/>
  <c r="AE436" i="33"/>
  <c r="AE436" i="28" s="1"/>
  <c r="AD436" i="33"/>
  <c r="AD436" i="28" s="1"/>
  <c r="AC436" i="33"/>
  <c r="AC436" i="28" s="1"/>
  <c r="AB436" i="33"/>
  <c r="AB436" i="28" s="1"/>
  <c r="AA436" i="33"/>
  <c r="AA436" i="28" s="1"/>
  <c r="Z436" i="33"/>
  <c r="Z436" i="28" s="1"/>
  <c r="Y436" i="33"/>
  <c r="Y436" i="28" s="1"/>
  <c r="X436" i="33"/>
  <c r="X436" i="28" s="1"/>
  <c r="W436" i="33"/>
  <c r="W436" i="28" s="1"/>
  <c r="V436" i="33"/>
  <c r="V436" i="28" s="1"/>
  <c r="U436" i="33"/>
  <c r="U436" i="28" s="1"/>
  <c r="T436" i="33"/>
  <c r="T436" i="28" s="1"/>
  <c r="S436" i="33"/>
  <c r="S436" i="28" s="1"/>
  <c r="R436" i="33"/>
  <c r="R436" i="28" s="1"/>
  <c r="Q436" i="33"/>
  <c r="Q436" i="28" s="1"/>
  <c r="P436" i="33"/>
  <c r="P436" i="28" s="1"/>
  <c r="O436" i="33"/>
  <c r="O436" i="28" s="1"/>
  <c r="N436" i="33"/>
  <c r="N436" i="28" s="1"/>
  <c r="M436" i="33"/>
  <c r="M436" i="28" s="1"/>
  <c r="AP435" i="33"/>
  <c r="AP435" i="28" s="1"/>
  <c r="AO435" i="33"/>
  <c r="AO435" i="28" s="1"/>
  <c r="AN435" i="33"/>
  <c r="AN435" i="28" s="1"/>
  <c r="AM435" i="33"/>
  <c r="AM435" i="28" s="1"/>
  <c r="AL435" i="33"/>
  <c r="AL435" i="28" s="1"/>
  <c r="AK435" i="33"/>
  <c r="AK435" i="28" s="1"/>
  <c r="AJ435" i="33"/>
  <c r="AJ435" i="28" s="1"/>
  <c r="AI435" i="33"/>
  <c r="AI435" i="28" s="1"/>
  <c r="AH435" i="33"/>
  <c r="AH435" i="28" s="1"/>
  <c r="AG435" i="33"/>
  <c r="AG435" i="28" s="1"/>
  <c r="AF435" i="33"/>
  <c r="AF435" i="28" s="1"/>
  <c r="AE435" i="33"/>
  <c r="AE435" i="28" s="1"/>
  <c r="AD435" i="33"/>
  <c r="AD435" i="28" s="1"/>
  <c r="AC435" i="33"/>
  <c r="AC435" i="28" s="1"/>
  <c r="AB435" i="33"/>
  <c r="AB435" i="28" s="1"/>
  <c r="AA435" i="33"/>
  <c r="AA435" i="28" s="1"/>
  <c r="Z435" i="33"/>
  <c r="Z435" i="28" s="1"/>
  <c r="Y435" i="33"/>
  <c r="Y435" i="28" s="1"/>
  <c r="X435" i="33"/>
  <c r="X435" i="28" s="1"/>
  <c r="W435" i="33"/>
  <c r="W435" i="28" s="1"/>
  <c r="V435" i="33"/>
  <c r="V435" i="28" s="1"/>
  <c r="U435" i="33"/>
  <c r="U435" i="28" s="1"/>
  <c r="T435" i="33"/>
  <c r="T435" i="28" s="1"/>
  <c r="S435" i="33"/>
  <c r="S435" i="28" s="1"/>
  <c r="R435" i="33"/>
  <c r="R435" i="28" s="1"/>
  <c r="Q435" i="33"/>
  <c r="Q435" i="28" s="1"/>
  <c r="P435" i="33"/>
  <c r="P435" i="28" s="1"/>
  <c r="O435" i="33"/>
  <c r="O435" i="28" s="1"/>
  <c r="N435" i="33"/>
  <c r="N435" i="28" s="1"/>
  <c r="M435" i="33"/>
  <c r="M435" i="28" s="1"/>
  <c r="AP434" i="33"/>
  <c r="AP434" i="28" s="1"/>
  <c r="AO434" i="33"/>
  <c r="AO434" i="28" s="1"/>
  <c r="AN434" i="33"/>
  <c r="AN434" i="28" s="1"/>
  <c r="AM434" i="33"/>
  <c r="AM434" i="28" s="1"/>
  <c r="AL434" i="33"/>
  <c r="AL434" i="28" s="1"/>
  <c r="AK434" i="33"/>
  <c r="AK434" i="28" s="1"/>
  <c r="AJ434" i="33"/>
  <c r="AJ434" i="28" s="1"/>
  <c r="AI434" i="33"/>
  <c r="AI434" i="28" s="1"/>
  <c r="AH434" i="33"/>
  <c r="AH434" i="28" s="1"/>
  <c r="AG434" i="33"/>
  <c r="AG434" i="28" s="1"/>
  <c r="AF434" i="33"/>
  <c r="AF434" i="28" s="1"/>
  <c r="AE434" i="33"/>
  <c r="AE434" i="28" s="1"/>
  <c r="AD434" i="33"/>
  <c r="AD434" i="28" s="1"/>
  <c r="AC434" i="33"/>
  <c r="AC434" i="28" s="1"/>
  <c r="AB434" i="33"/>
  <c r="AB434" i="28" s="1"/>
  <c r="AA434" i="33"/>
  <c r="AA434" i="28" s="1"/>
  <c r="Z434" i="33"/>
  <c r="Z434" i="28" s="1"/>
  <c r="Y434" i="33"/>
  <c r="Y434" i="28" s="1"/>
  <c r="X434" i="33"/>
  <c r="X434" i="28" s="1"/>
  <c r="W434" i="33"/>
  <c r="W434" i="28" s="1"/>
  <c r="V434" i="33"/>
  <c r="V434" i="28" s="1"/>
  <c r="U434" i="33"/>
  <c r="U434" i="28" s="1"/>
  <c r="T434" i="33"/>
  <c r="T434" i="28" s="1"/>
  <c r="S434" i="33"/>
  <c r="S434" i="28" s="1"/>
  <c r="R434" i="33"/>
  <c r="R434" i="28" s="1"/>
  <c r="Q434" i="33"/>
  <c r="Q434" i="28" s="1"/>
  <c r="P434" i="33"/>
  <c r="P434" i="28" s="1"/>
  <c r="O434" i="33"/>
  <c r="O434" i="28" s="1"/>
  <c r="N434" i="33"/>
  <c r="N434" i="28" s="1"/>
  <c r="M434" i="33"/>
  <c r="M434" i="28" s="1"/>
  <c r="AP433" i="33"/>
  <c r="AP433" i="28" s="1"/>
  <c r="AO433" i="33"/>
  <c r="AO433" i="28" s="1"/>
  <c r="AN433" i="33"/>
  <c r="AN433" i="28" s="1"/>
  <c r="AM433" i="33"/>
  <c r="AM433" i="28" s="1"/>
  <c r="AL433" i="33"/>
  <c r="AL433" i="28" s="1"/>
  <c r="AK433" i="33"/>
  <c r="AK433" i="28" s="1"/>
  <c r="AJ433" i="33"/>
  <c r="AJ433" i="28" s="1"/>
  <c r="AI433" i="33"/>
  <c r="AI433" i="28" s="1"/>
  <c r="AH433" i="33"/>
  <c r="AH433" i="28" s="1"/>
  <c r="AG433" i="33"/>
  <c r="AG433" i="28" s="1"/>
  <c r="AF433" i="33"/>
  <c r="AF433" i="28" s="1"/>
  <c r="AE433" i="33"/>
  <c r="AE433" i="28" s="1"/>
  <c r="AD433" i="33"/>
  <c r="AD433" i="28" s="1"/>
  <c r="AC433" i="33"/>
  <c r="AC433" i="28" s="1"/>
  <c r="AB433" i="33"/>
  <c r="AB433" i="28" s="1"/>
  <c r="AA433" i="33"/>
  <c r="AA433" i="28" s="1"/>
  <c r="Z433" i="33"/>
  <c r="Z433" i="28" s="1"/>
  <c r="Y433" i="33"/>
  <c r="Y433" i="28" s="1"/>
  <c r="X433" i="33"/>
  <c r="X433" i="28" s="1"/>
  <c r="W433" i="33"/>
  <c r="W433" i="28" s="1"/>
  <c r="V433" i="33"/>
  <c r="V433" i="28" s="1"/>
  <c r="U433" i="33"/>
  <c r="U433" i="28" s="1"/>
  <c r="T433" i="33"/>
  <c r="T433" i="28" s="1"/>
  <c r="S433" i="33"/>
  <c r="S433" i="28" s="1"/>
  <c r="R433" i="33"/>
  <c r="R433" i="28" s="1"/>
  <c r="Q433" i="33"/>
  <c r="Q433" i="28" s="1"/>
  <c r="P433" i="33"/>
  <c r="P433" i="28" s="1"/>
  <c r="O433" i="33"/>
  <c r="O433" i="28" s="1"/>
  <c r="N433" i="33"/>
  <c r="N433" i="28" s="1"/>
  <c r="M433" i="33"/>
  <c r="M433" i="28" s="1"/>
  <c r="AP432" i="33"/>
  <c r="AP432" i="28" s="1"/>
  <c r="AO432" i="33"/>
  <c r="AO432" i="28" s="1"/>
  <c r="AN432" i="33"/>
  <c r="AN432" i="28" s="1"/>
  <c r="AM432" i="33"/>
  <c r="AM432" i="28" s="1"/>
  <c r="AL432" i="33"/>
  <c r="AL432" i="28" s="1"/>
  <c r="AK432" i="33"/>
  <c r="AK432" i="28" s="1"/>
  <c r="AJ432" i="33"/>
  <c r="AJ432" i="28" s="1"/>
  <c r="AI432" i="33"/>
  <c r="AI432" i="28" s="1"/>
  <c r="AH432" i="33"/>
  <c r="AH432" i="28" s="1"/>
  <c r="AG432" i="33"/>
  <c r="AG432" i="28" s="1"/>
  <c r="AF432" i="33"/>
  <c r="AF432" i="28" s="1"/>
  <c r="AE432" i="33"/>
  <c r="AE432" i="28" s="1"/>
  <c r="AD432" i="33"/>
  <c r="AD432" i="28" s="1"/>
  <c r="AC432" i="33"/>
  <c r="AC432" i="28" s="1"/>
  <c r="AB432" i="33"/>
  <c r="AB432" i="28" s="1"/>
  <c r="AA432" i="33"/>
  <c r="AA432" i="28" s="1"/>
  <c r="Z432" i="33"/>
  <c r="Z432" i="28" s="1"/>
  <c r="Y432" i="33"/>
  <c r="Y432" i="28" s="1"/>
  <c r="X432" i="33"/>
  <c r="X432" i="28" s="1"/>
  <c r="W432" i="33"/>
  <c r="W432" i="28" s="1"/>
  <c r="V432" i="33"/>
  <c r="V432" i="28" s="1"/>
  <c r="U432" i="33"/>
  <c r="U432" i="28" s="1"/>
  <c r="T432" i="33"/>
  <c r="T432" i="28" s="1"/>
  <c r="S432" i="33"/>
  <c r="S432" i="28" s="1"/>
  <c r="R432" i="33"/>
  <c r="R432" i="28" s="1"/>
  <c r="Q432" i="33"/>
  <c r="Q432" i="28" s="1"/>
  <c r="P432" i="33"/>
  <c r="P432" i="28" s="1"/>
  <c r="O432" i="33"/>
  <c r="O432" i="28" s="1"/>
  <c r="N432" i="33"/>
  <c r="N432" i="28" s="1"/>
  <c r="M432" i="33"/>
  <c r="M432" i="28" s="1"/>
  <c r="AP428" i="33"/>
  <c r="AP428" i="28" s="1"/>
  <c r="AO428" i="33"/>
  <c r="AO428" i="28" s="1"/>
  <c r="AN428" i="33"/>
  <c r="AN428" i="28" s="1"/>
  <c r="AM428" i="33"/>
  <c r="AM428" i="28" s="1"/>
  <c r="AL428" i="33"/>
  <c r="AL428" i="28" s="1"/>
  <c r="AK428" i="33"/>
  <c r="AK428" i="28" s="1"/>
  <c r="AJ428" i="33"/>
  <c r="AJ428" i="28" s="1"/>
  <c r="AI428" i="33"/>
  <c r="AI428" i="28" s="1"/>
  <c r="AH428" i="33"/>
  <c r="AH428" i="28" s="1"/>
  <c r="AG428" i="33"/>
  <c r="AG428" i="28" s="1"/>
  <c r="AF428" i="33"/>
  <c r="AF428" i="28" s="1"/>
  <c r="AE428" i="33"/>
  <c r="AE428" i="28" s="1"/>
  <c r="AD428" i="33"/>
  <c r="AD428" i="28" s="1"/>
  <c r="AC428" i="33"/>
  <c r="AC428" i="28" s="1"/>
  <c r="AB428" i="33"/>
  <c r="AB428" i="28" s="1"/>
  <c r="AA428" i="33"/>
  <c r="AA428" i="28" s="1"/>
  <c r="Z428" i="33"/>
  <c r="Z428" i="28" s="1"/>
  <c r="Y428" i="33"/>
  <c r="Y428" i="28" s="1"/>
  <c r="X428" i="33"/>
  <c r="X428" i="28" s="1"/>
  <c r="W428" i="33"/>
  <c r="W428" i="28" s="1"/>
  <c r="V428" i="33"/>
  <c r="V428" i="28" s="1"/>
  <c r="U428" i="33"/>
  <c r="U428" i="28" s="1"/>
  <c r="T428" i="33"/>
  <c r="T428" i="28" s="1"/>
  <c r="S428" i="33"/>
  <c r="S428" i="28" s="1"/>
  <c r="R428" i="33"/>
  <c r="R428" i="28" s="1"/>
  <c r="Q428" i="33"/>
  <c r="Q428" i="28" s="1"/>
  <c r="P428" i="33"/>
  <c r="P428" i="28" s="1"/>
  <c r="O428" i="33"/>
  <c r="O428" i="28" s="1"/>
  <c r="N428" i="33"/>
  <c r="N428" i="28" s="1"/>
  <c r="M428" i="33"/>
  <c r="M428" i="28" s="1"/>
  <c r="AP427" i="33"/>
  <c r="AP427" i="28" s="1"/>
  <c r="AO427" i="33"/>
  <c r="AO427" i="28" s="1"/>
  <c r="AN427" i="33"/>
  <c r="AN427" i="28" s="1"/>
  <c r="AM427" i="33"/>
  <c r="AM427" i="28" s="1"/>
  <c r="AL427" i="33"/>
  <c r="AL427" i="28" s="1"/>
  <c r="AK427" i="33"/>
  <c r="AK427" i="28" s="1"/>
  <c r="AJ427" i="33"/>
  <c r="AJ427" i="28" s="1"/>
  <c r="AI427" i="33"/>
  <c r="AI427" i="28" s="1"/>
  <c r="AH427" i="33"/>
  <c r="AH427" i="28" s="1"/>
  <c r="AG427" i="33"/>
  <c r="AG427" i="28" s="1"/>
  <c r="AF427" i="33"/>
  <c r="AF427" i="28" s="1"/>
  <c r="AE427" i="33"/>
  <c r="AE427" i="28" s="1"/>
  <c r="AD427" i="33"/>
  <c r="AD427" i="28" s="1"/>
  <c r="AC427" i="33"/>
  <c r="AC427" i="28" s="1"/>
  <c r="AB427" i="33"/>
  <c r="AB427" i="28" s="1"/>
  <c r="AA427" i="33"/>
  <c r="AA427" i="28" s="1"/>
  <c r="Z427" i="33"/>
  <c r="Z427" i="28" s="1"/>
  <c r="Y427" i="33"/>
  <c r="Y427" i="28" s="1"/>
  <c r="X427" i="33"/>
  <c r="X427" i="28" s="1"/>
  <c r="W427" i="33"/>
  <c r="W427" i="28" s="1"/>
  <c r="V427" i="33"/>
  <c r="V427" i="28" s="1"/>
  <c r="U427" i="33"/>
  <c r="U427" i="28" s="1"/>
  <c r="T427" i="33"/>
  <c r="T427" i="28" s="1"/>
  <c r="S427" i="33"/>
  <c r="S427" i="28" s="1"/>
  <c r="R427" i="33"/>
  <c r="R427" i="28" s="1"/>
  <c r="Q427" i="33"/>
  <c r="Q427" i="28" s="1"/>
  <c r="P427" i="33"/>
  <c r="P427" i="28" s="1"/>
  <c r="O427" i="33"/>
  <c r="O427" i="28" s="1"/>
  <c r="N427" i="33"/>
  <c r="N427" i="28" s="1"/>
  <c r="M427" i="33"/>
  <c r="M427" i="28" s="1"/>
  <c r="AP426" i="33"/>
  <c r="AP426" i="28" s="1"/>
  <c r="AO426" i="33"/>
  <c r="AO426" i="28" s="1"/>
  <c r="AN426" i="33"/>
  <c r="AN426" i="28" s="1"/>
  <c r="AM426" i="33"/>
  <c r="AM426" i="28" s="1"/>
  <c r="AL426" i="33"/>
  <c r="AL426" i="28" s="1"/>
  <c r="AK426" i="33"/>
  <c r="AK426" i="28" s="1"/>
  <c r="AJ426" i="33"/>
  <c r="AJ426" i="28" s="1"/>
  <c r="AI426" i="33"/>
  <c r="AI426" i="28" s="1"/>
  <c r="AH426" i="33"/>
  <c r="AH426" i="28" s="1"/>
  <c r="AG426" i="33"/>
  <c r="AG426" i="28" s="1"/>
  <c r="AF426" i="33"/>
  <c r="AF426" i="28" s="1"/>
  <c r="AE426" i="33"/>
  <c r="AE426" i="28" s="1"/>
  <c r="AD426" i="33"/>
  <c r="AD426" i="28" s="1"/>
  <c r="AC426" i="33"/>
  <c r="AC426" i="28" s="1"/>
  <c r="AB426" i="33"/>
  <c r="AB426" i="28" s="1"/>
  <c r="AA426" i="33"/>
  <c r="AA426" i="28" s="1"/>
  <c r="Z426" i="33"/>
  <c r="Z426" i="28" s="1"/>
  <c r="Y426" i="33"/>
  <c r="Y426" i="28" s="1"/>
  <c r="X426" i="33"/>
  <c r="X426" i="28" s="1"/>
  <c r="W426" i="33"/>
  <c r="W426" i="28" s="1"/>
  <c r="V426" i="33"/>
  <c r="V426" i="28" s="1"/>
  <c r="U426" i="33"/>
  <c r="U426" i="28" s="1"/>
  <c r="T426" i="33"/>
  <c r="T426" i="28" s="1"/>
  <c r="S426" i="33"/>
  <c r="S426" i="28" s="1"/>
  <c r="R426" i="33"/>
  <c r="R426" i="28" s="1"/>
  <c r="Q426" i="33"/>
  <c r="Q426" i="28" s="1"/>
  <c r="P426" i="33"/>
  <c r="P426" i="28" s="1"/>
  <c r="O426" i="33"/>
  <c r="O426" i="28" s="1"/>
  <c r="N426" i="33"/>
  <c r="N426" i="28" s="1"/>
  <c r="M426" i="33"/>
  <c r="M426" i="28" s="1"/>
  <c r="AP425" i="33"/>
  <c r="AP425" i="28" s="1"/>
  <c r="AO425" i="33"/>
  <c r="AO425" i="28" s="1"/>
  <c r="AN425" i="33"/>
  <c r="AN425" i="28" s="1"/>
  <c r="AM425" i="33"/>
  <c r="AM425" i="28" s="1"/>
  <c r="AL425" i="33"/>
  <c r="AL425" i="28" s="1"/>
  <c r="AK425" i="33"/>
  <c r="AK425" i="28" s="1"/>
  <c r="AJ425" i="33"/>
  <c r="AJ425" i="28" s="1"/>
  <c r="AI425" i="33"/>
  <c r="AI425" i="28" s="1"/>
  <c r="AH425" i="33"/>
  <c r="AH425" i="28" s="1"/>
  <c r="AG425" i="33"/>
  <c r="AG425" i="28" s="1"/>
  <c r="AF425" i="33"/>
  <c r="AF425" i="28" s="1"/>
  <c r="AE425" i="33"/>
  <c r="AE425" i="28" s="1"/>
  <c r="AD425" i="33"/>
  <c r="AD425" i="28" s="1"/>
  <c r="AC425" i="33"/>
  <c r="AC425" i="28" s="1"/>
  <c r="AB425" i="33"/>
  <c r="AB425" i="28" s="1"/>
  <c r="AA425" i="33"/>
  <c r="AA425" i="28" s="1"/>
  <c r="Z425" i="33"/>
  <c r="Z425" i="28" s="1"/>
  <c r="Y425" i="33"/>
  <c r="Y425" i="28" s="1"/>
  <c r="X425" i="33"/>
  <c r="X425" i="28" s="1"/>
  <c r="W425" i="33"/>
  <c r="W425" i="28" s="1"/>
  <c r="V425" i="33"/>
  <c r="V425" i="28" s="1"/>
  <c r="U425" i="33"/>
  <c r="U425" i="28" s="1"/>
  <c r="T425" i="33"/>
  <c r="T425" i="28" s="1"/>
  <c r="S425" i="33"/>
  <c r="S425" i="28" s="1"/>
  <c r="R425" i="33"/>
  <c r="R425" i="28" s="1"/>
  <c r="Q425" i="33"/>
  <c r="Q425" i="28" s="1"/>
  <c r="P425" i="33"/>
  <c r="P425" i="28" s="1"/>
  <c r="O425" i="33"/>
  <c r="O425" i="28" s="1"/>
  <c r="N425" i="33"/>
  <c r="N425" i="28" s="1"/>
  <c r="M425" i="33"/>
  <c r="M425" i="28" s="1"/>
  <c r="AP424" i="33"/>
  <c r="AP424" i="28" s="1"/>
  <c r="AO424" i="33"/>
  <c r="AO424" i="28" s="1"/>
  <c r="AN424" i="33"/>
  <c r="AN424" i="28" s="1"/>
  <c r="AM424" i="33"/>
  <c r="AM424" i="28" s="1"/>
  <c r="AL424" i="33"/>
  <c r="AL424" i="28" s="1"/>
  <c r="AK424" i="33"/>
  <c r="AK424" i="28" s="1"/>
  <c r="AJ424" i="33"/>
  <c r="AJ424" i="28" s="1"/>
  <c r="AI424" i="33"/>
  <c r="AI424" i="28" s="1"/>
  <c r="AH424" i="33"/>
  <c r="AH424" i="28" s="1"/>
  <c r="AG424" i="33"/>
  <c r="AG424" i="28" s="1"/>
  <c r="AF424" i="33"/>
  <c r="AF424" i="28" s="1"/>
  <c r="AE424" i="33"/>
  <c r="AE424" i="28" s="1"/>
  <c r="AD424" i="33"/>
  <c r="AD424" i="28" s="1"/>
  <c r="AC424" i="33"/>
  <c r="AC424" i="28" s="1"/>
  <c r="AB424" i="33"/>
  <c r="AB424" i="28" s="1"/>
  <c r="AA424" i="33"/>
  <c r="AA424" i="28" s="1"/>
  <c r="Z424" i="33"/>
  <c r="Z424" i="28" s="1"/>
  <c r="Y424" i="33"/>
  <c r="Y424" i="28" s="1"/>
  <c r="X424" i="33"/>
  <c r="X424" i="28" s="1"/>
  <c r="W424" i="33"/>
  <c r="W424" i="28" s="1"/>
  <c r="V424" i="33"/>
  <c r="V424" i="28" s="1"/>
  <c r="U424" i="33"/>
  <c r="U424" i="28" s="1"/>
  <c r="T424" i="33"/>
  <c r="T424" i="28" s="1"/>
  <c r="S424" i="33"/>
  <c r="S424" i="28" s="1"/>
  <c r="R424" i="33"/>
  <c r="R424" i="28" s="1"/>
  <c r="Q424" i="33"/>
  <c r="Q424" i="28" s="1"/>
  <c r="P424" i="33"/>
  <c r="P424" i="28" s="1"/>
  <c r="O424" i="33"/>
  <c r="O424" i="28" s="1"/>
  <c r="N424" i="33"/>
  <c r="N424" i="28" s="1"/>
  <c r="M424" i="33"/>
  <c r="M424" i="28" s="1"/>
  <c r="AP423" i="33"/>
  <c r="AP423" i="28" s="1"/>
  <c r="AO423" i="33"/>
  <c r="AO423" i="28" s="1"/>
  <c r="AN423" i="33"/>
  <c r="AN423" i="28" s="1"/>
  <c r="AM423" i="33"/>
  <c r="AM423" i="28" s="1"/>
  <c r="AL423" i="33"/>
  <c r="AL423" i="28" s="1"/>
  <c r="AK423" i="33"/>
  <c r="AK423" i="28" s="1"/>
  <c r="AJ423" i="33"/>
  <c r="AJ423" i="28" s="1"/>
  <c r="AI423" i="33"/>
  <c r="AI423" i="28" s="1"/>
  <c r="AH423" i="33"/>
  <c r="AH423" i="28" s="1"/>
  <c r="AG423" i="33"/>
  <c r="AG423" i="28" s="1"/>
  <c r="AF423" i="33"/>
  <c r="AF423" i="28" s="1"/>
  <c r="AE423" i="33"/>
  <c r="AE423" i="28" s="1"/>
  <c r="AD423" i="33"/>
  <c r="AD423" i="28" s="1"/>
  <c r="AC423" i="33"/>
  <c r="AC423" i="28" s="1"/>
  <c r="AB423" i="33"/>
  <c r="AB423" i="28" s="1"/>
  <c r="AA423" i="33"/>
  <c r="AA423" i="28" s="1"/>
  <c r="Z423" i="33"/>
  <c r="Z423" i="28" s="1"/>
  <c r="Y423" i="33"/>
  <c r="Y423" i="28" s="1"/>
  <c r="X423" i="33"/>
  <c r="X423" i="28" s="1"/>
  <c r="W423" i="33"/>
  <c r="W423" i="28" s="1"/>
  <c r="V423" i="33"/>
  <c r="V423" i="28" s="1"/>
  <c r="U423" i="33"/>
  <c r="U423" i="28" s="1"/>
  <c r="T423" i="33"/>
  <c r="T423" i="28" s="1"/>
  <c r="S423" i="33"/>
  <c r="S423" i="28" s="1"/>
  <c r="R423" i="33"/>
  <c r="R423" i="28" s="1"/>
  <c r="Q423" i="33"/>
  <c r="Q423" i="28" s="1"/>
  <c r="P423" i="33"/>
  <c r="P423" i="28" s="1"/>
  <c r="O423" i="33"/>
  <c r="O423" i="28" s="1"/>
  <c r="N423" i="33"/>
  <c r="N423" i="28" s="1"/>
  <c r="M423" i="33"/>
  <c r="M423" i="28" s="1"/>
  <c r="AP422" i="33"/>
  <c r="AP422" i="28" s="1"/>
  <c r="AO422" i="33"/>
  <c r="AO422" i="28" s="1"/>
  <c r="AN422" i="33"/>
  <c r="AN422" i="28" s="1"/>
  <c r="AM422" i="33"/>
  <c r="AM422" i="28" s="1"/>
  <c r="AL422" i="33"/>
  <c r="AL422" i="28" s="1"/>
  <c r="AK422" i="33"/>
  <c r="AK422" i="28" s="1"/>
  <c r="AJ422" i="33"/>
  <c r="AJ422" i="28" s="1"/>
  <c r="AI422" i="33"/>
  <c r="AI422" i="28" s="1"/>
  <c r="AH422" i="33"/>
  <c r="AH422" i="28" s="1"/>
  <c r="AG422" i="33"/>
  <c r="AG422" i="28" s="1"/>
  <c r="AF422" i="33"/>
  <c r="AF422" i="28" s="1"/>
  <c r="AE422" i="33"/>
  <c r="AE422" i="28" s="1"/>
  <c r="AD422" i="33"/>
  <c r="AD422" i="28" s="1"/>
  <c r="AC422" i="33"/>
  <c r="AC422" i="28" s="1"/>
  <c r="AB422" i="33"/>
  <c r="AB422" i="28" s="1"/>
  <c r="AA422" i="33"/>
  <c r="AA422" i="28" s="1"/>
  <c r="Z422" i="33"/>
  <c r="Z422" i="28" s="1"/>
  <c r="Y422" i="33"/>
  <c r="Y422" i="28" s="1"/>
  <c r="X422" i="33"/>
  <c r="X422" i="28" s="1"/>
  <c r="W422" i="33"/>
  <c r="W422" i="28" s="1"/>
  <c r="V422" i="33"/>
  <c r="V422" i="28" s="1"/>
  <c r="U422" i="33"/>
  <c r="U422" i="28" s="1"/>
  <c r="T422" i="33"/>
  <c r="T422" i="28" s="1"/>
  <c r="S422" i="33"/>
  <c r="S422" i="28" s="1"/>
  <c r="R422" i="33"/>
  <c r="R422" i="28" s="1"/>
  <c r="Q422" i="33"/>
  <c r="Q422" i="28" s="1"/>
  <c r="P422" i="33"/>
  <c r="P422" i="28" s="1"/>
  <c r="O422" i="33"/>
  <c r="O422" i="28" s="1"/>
  <c r="N422" i="33"/>
  <c r="N422" i="28" s="1"/>
  <c r="M422" i="33"/>
  <c r="M422" i="28" s="1"/>
  <c r="AP421" i="33"/>
  <c r="AP421" i="28" s="1"/>
  <c r="AO421" i="33"/>
  <c r="AO421" i="28" s="1"/>
  <c r="AN421" i="33"/>
  <c r="AN421" i="28" s="1"/>
  <c r="AM421" i="33"/>
  <c r="AM421" i="28" s="1"/>
  <c r="AL421" i="33"/>
  <c r="AL421" i="28" s="1"/>
  <c r="AK421" i="33"/>
  <c r="AK421" i="28" s="1"/>
  <c r="AJ421" i="33"/>
  <c r="AJ421" i="28" s="1"/>
  <c r="AI421" i="33"/>
  <c r="AI421" i="28" s="1"/>
  <c r="AH421" i="33"/>
  <c r="AH421" i="28" s="1"/>
  <c r="AG421" i="33"/>
  <c r="AG421" i="28" s="1"/>
  <c r="AF421" i="33"/>
  <c r="AF421" i="28" s="1"/>
  <c r="AE421" i="33"/>
  <c r="AE421" i="28" s="1"/>
  <c r="AD421" i="33"/>
  <c r="AD421" i="28" s="1"/>
  <c r="AC421" i="33"/>
  <c r="AC421" i="28" s="1"/>
  <c r="AB421" i="33"/>
  <c r="AB421" i="28" s="1"/>
  <c r="AA421" i="33"/>
  <c r="AA421" i="28" s="1"/>
  <c r="Z421" i="33"/>
  <c r="Z421" i="28" s="1"/>
  <c r="Y421" i="33"/>
  <c r="Y421" i="28" s="1"/>
  <c r="X421" i="33"/>
  <c r="X421" i="28" s="1"/>
  <c r="W421" i="33"/>
  <c r="W421" i="28" s="1"/>
  <c r="V421" i="33"/>
  <c r="V421" i="28" s="1"/>
  <c r="U421" i="33"/>
  <c r="U421" i="28" s="1"/>
  <c r="T421" i="33"/>
  <c r="T421" i="28" s="1"/>
  <c r="S421" i="33"/>
  <c r="S421" i="28" s="1"/>
  <c r="R421" i="33"/>
  <c r="R421" i="28" s="1"/>
  <c r="Q421" i="33"/>
  <c r="Q421" i="28" s="1"/>
  <c r="P421" i="33"/>
  <c r="P421" i="28" s="1"/>
  <c r="O421" i="33"/>
  <c r="O421" i="28" s="1"/>
  <c r="N421" i="33"/>
  <c r="N421" i="28" s="1"/>
  <c r="M421" i="33"/>
  <c r="M421" i="28" s="1"/>
  <c r="AP420" i="33"/>
  <c r="AP420" i="28" s="1"/>
  <c r="AO420" i="33"/>
  <c r="AO420" i="28" s="1"/>
  <c r="AN420" i="33"/>
  <c r="AN420" i="28" s="1"/>
  <c r="AM420" i="33"/>
  <c r="AM420" i="28" s="1"/>
  <c r="AL420" i="33"/>
  <c r="AL420" i="28" s="1"/>
  <c r="AK420" i="33"/>
  <c r="AK420" i="28" s="1"/>
  <c r="AJ420" i="33"/>
  <c r="AJ420" i="28" s="1"/>
  <c r="AI420" i="33"/>
  <c r="AI420" i="28" s="1"/>
  <c r="AH420" i="33"/>
  <c r="AH420" i="28" s="1"/>
  <c r="AG420" i="33"/>
  <c r="AG420" i="28" s="1"/>
  <c r="AF420" i="33"/>
  <c r="AF420" i="28" s="1"/>
  <c r="AE420" i="33"/>
  <c r="AE420" i="28" s="1"/>
  <c r="AD420" i="33"/>
  <c r="AD420" i="28" s="1"/>
  <c r="AC420" i="33"/>
  <c r="AC420" i="28" s="1"/>
  <c r="AB420" i="33"/>
  <c r="AB420" i="28" s="1"/>
  <c r="AA420" i="33"/>
  <c r="AA420" i="28" s="1"/>
  <c r="Z420" i="33"/>
  <c r="Z420" i="28" s="1"/>
  <c r="Y420" i="33"/>
  <c r="Y420" i="28" s="1"/>
  <c r="X420" i="33"/>
  <c r="X420" i="28" s="1"/>
  <c r="W420" i="33"/>
  <c r="W420" i="28" s="1"/>
  <c r="V420" i="33"/>
  <c r="V420" i="28" s="1"/>
  <c r="U420" i="33"/>
  <c r="U420" i="28" s="1"/>
  <c r="T420" i="33"/>
  <c r="T420" i="28" s="1"/>
  <c r="S420" i="33"/>
  <c r="S420" i="28" s="1"/>
  <c r="R420" i="33"/>
  <c r="R420" i="28" s="1"/>
  <c r="Q420" i="33"/>
  <c r="Q420" i="28" s="1"/>
  <c r="P420" i="33"/>
  <c r="P420" i="28" s="1"/>
  <c r="O420" i="33"/>
  <c r="O420" i="28" s="1"/>
  <c r="N420" i="33"/>
  <c r="N420" i="28" s="1"/>
  <c r="M420" i="33"/>
  <c r="M420" i="28" s="1"/>
  <c r="AP419" i="33"/>
  <c r="AP419" i="28" s="1"/>
  <c r="AO419" i="33"/>
  <c r="AO419" i="28" s="1"/>
  <c r="AN419" i="33"/>
  <c r="AN419" i="28" s="1"/>
  <c r="AM419" i="33"/>
  <c r="AM419" i="28" s="1"/>
  <c r="AL419" i="33"/>
  <c r="AL419" i="28" s="1"/>
  <c r="AK419" i="33"/>
  <c r="AK419" i="28" s="1"/>
  <c r="AJ419" i="33"/>
  <c r="AJ419" i="28" s="1"/>
  <c r="AI419" i="33"/>
  <c r="AI419" i="28" s="1"/>
  <c r="AH419" i="33"/>
  <c r="AH419" i="28" s="1"/>
  <c r="AG419" i="33"/>
  <c r="AG419" i="28" s="1"/>
  <c r="AF419" i="33"/>
  <c r="AF419" i="28" s="1"/>
  <c r="AE419" i="33"/>
  <c r="AE419" i="28" s="1"/>
  <c r="AD419" i="33"/>
  <c r="AD419" i="28" s="1"/>
  <c r="AC419" i="33"/>
  <c r="AC419" i="28" s="1"/>
  <c r="AB419" i="33"/>
  <c r="AB419" i="28" s="1"/>
  <c r="AA419" i="33"/>
  <c r="AA419" i="28" s="1"/>
  <c r="Z419" i="33"/>
  <c r="Z419" i="28" s="1"/>
  <c r="Y419" i="33"/>
  <c r="Y419" i="28" s="1"/>
  <c r="X419" i="33"/>
  <c r="X419" i="28" s="1"/>
  <c r="W419" i="33"/>
  <c r="W419" i="28" s="1"/>
  <c r="V419" i="33"/>
  <c r="V419" i="28" s="1"/>
  <c r="U419" i="33"/>
  <c r="U419" i="28" s="1"/>
  <c r="T419" i="33"/>
  <c r="T419" i="28" s="1"/>
  <c r="S419" i="33"/>
  <c r="S419" i="28" s="1"/>
  <c r="R419" i="33"/>
  <c r="R419" i="28" s="1"/>
  <c r="Q419" i="33"/>
  <c r="Q419" i="28" s="1"/>
  <c r="P419" i="33"/>
  <c r="P419" i="28" s="1"/>
  <c r="O419" i="33"/>
  <c r="O419" i="28" s="1"/>
  <c r="N419" i="33"/>
  <c r="N419" i="28" s="1"/>
  <c r="M419" i="33"/>
  <c r="M419" i="28" s="1"/>
  <c r="AP418" i="33"/>
  <c r="AP418" i="28" s="1"/>
  <c r="AO418" i="33"/>
  <c r="AO418" i="28" s="1"/>
  <c r="AN418" i="33"/>
  <c r="AN418" i="28" s="1"/>
  <c r="AM418" i="33"/>
  <c r="AM418" i="28" s="1"/>
  <c r="AL418" i="33"/>
  <c r="AL418" i="28" s="1"/>
  <c r="AK418" i="33"/>
  <c r="AK418" i="28" s="1"/>
  <c r="AJ418" i="33"/>
  <c r="AJ418" i="28" s="1"/>
  <c r="AI418" i="33"/>
  <c r="AI418" i="28" s="1"/>
  <c r="AH418" i="33"/>
  <c r="AH418" i="28" s="1"/>
  <c r="AG418" i="33"/>
  <c r="AG418" i="28" s="1"/>
  <c r="AF418" i="33"/>
  <c r="AF418" i="28" s="1"/>
  <c r="AE418" i="33"/>
  <c r="AE418" i="28" s="1"/>
  <c r="AD418" i="33"/>
  <c r="AD418" i="28" s="1"/>
  <c r="AC418" i="33"/>
  <c r="AC418" i="28" s="1"/>
  <c r="AB418" i="33"/>
  <c r="AB418" i="28" s="1"/>
  <c r="AA418" i="33"/>
  <c r="AA418" i="28" s="1"/>
  <c r="Z418" i="33"/>
  <c r="Z418" i="28" s="1"/>
  <c r="Y418" i="33"/>
  <c r="Y418" i="28" s="1"/>
  <c r="X418" i="33"/>
  <c r="X418" i="28" s="1"/>
  <c r="W418" i="33"/>
  <c r="W418" i="28" s="1"/>
  <c r="V418" i="33"/>
  <c r="V418" i="28" s="1"/>
  <c r="U418" i="33"/>
  <c r="U418" i="28" s="1"/>
  <c r="T418" i="33"/>
  <c r="T418" i="28" s="1"/>
  <c r="S418" i="33"/>
  <c r="S418" i="28" s="1"/>
  <c r="R418" i="33"/>
  <c r="R418" i="28" s="1"/>
  <c r="Q418" i="33"/>
  <c r="Q418" i="28" s="1"/>
  <c r="P418" i="33"/>
  <c r="P418" i="28" s="1"/>
  <c r="O418" i="33"/>
  <c r="O418" i="28" s="1"/>
  <c r="N418" i="33"/>
  <c r="N418" i="28" s="1"/>
  <c r="M418" i="33"/>
  <c r="M418" i="28" s="1"/>
  <c r="AP417" i="33"/>
  <c r="AP417" i="28" s="1"/>
  <c r="AO417" i="33"/>
  <c r="AO417" i="28" s="1"/>
  <c r="AN417" i="33"/>
  <c r="AN417" i="28" s="1"/>
  <c r="AM417" i="33"/>
  <c r="AM417" i="28" s="1"/>
  <c r="AL417" i="33"/>
  <c r="AL417" i="28" s="1"/>
  <c r="AK417" i="33"/>
  <c r="AK417" i="28" s="1"/>
  <c r="AJ417" i="33"/>
  <c r="AJ417" i="28" s="1"/>
  <c r="AI417" i="33"/>
  <c r="AI417" i="28" s="1"/>
  <c r="AH417" i="33"/>
  <c r="AH417" i="28" s="1"/>
  <c r="AG417" i="33"/>
  <c r="AG417" i="28" s="1"/>
  <c r="AF417" i="33"/>
  <c r="AF417" i="28" s="1"/>
  <c r="AE417" i="33"/>
  <c r="AE417" i="28" s="1"/>
  <c r="AD417" i="33"/>
  <c r="AD417" i="28" s="1"/>
  <c r="AC417" i="33"/>
  <c r="AC417" i="28" s="1"/>
  <c r="AB417" i="33"/>
  <c r="AB417" i="28" s="1"/>
  <c r="AA417" i="33"/>
  <c r="AA417" i="28" s="1"/>
  <c r="Z417" i="33"/>
  <c r="Z417" i="28" s="1"/>
  <c r="Y417" i="33"/>
  <c r="Y417" i="28" s="1"/>
  <c r="X417" i="33"/>
  <c r="X417" i="28" s="1"/>
  <c r="W417" i="33"/>
  <c r="W417" i="28" s="1"/>
  <c r="V417" i="33"/>
  <c r="V417" i="28" s="1"/>
  <c r="U417" i="33"/>
  <c r="U417" i="28" s="1"/>
  <c r="T417" i="33"/>
  <c r="T417" i="28" s="1"/>
  <c r="S417" i="33"/>
  <c r="S417" i="28" s="1"/>
  <c r="R417" i="33"/>
  <c r="R417" i="28" s="1"/>
  <c r="Q417" i="33"/>
  <c r="Q417" i="28" s="1"/>
  <c r="P417" i="33"/>
  <c r="P417" i="28" s="1"/>
  <c r="O417" i="33"/>
  <c r="O417" i="28" s="1"/>
  <c r="N417" i="33"/>
  <c r="N417" i="28" s="1"/>
  <c r="M417" i="33"/>
  <c r="M417" i="28" s="1"/>
  <c r="AP413" i="33"/>
  <c r="AP413" i="28" s="1"/>
  <c r="AO413" i="33"/>
  <c r="AO413" i="28" s="1"/>
  <c r="AN413" i="33"/>
  <c r="AN413" i="28" s="1"/>
  <c r="AM413" i="33"/>
  <c r="AM413" i="28" s="1"/>
  <c r="AL413" i="33"/>
  <c r="AL413" i="28" s="1"/>
  <c r="AK413" i="33"/>
  <c r="AK413" i="28" s="1"/>
  <c r="AJ413" i="33"/>
  <c r="AJ413" i="28" s="1"/>
  <c r="AI413" i="33"/>
  <c r="AI413" i="28" s="1"/>
  <c r="AH413" i="33"/>
  <c r="AH413" i="28" s="1"/>
  <c r="AG413" i="33"/>
  <c r="AG413" i="28" s="1"/>
  <c r="AF413" i="33"/>
  <c r="AF413" i="28" s="1"/>
  <c r="AE413" i="33"/>
  <c r="AE413" i="28" s="1"/>
  <c r="AD413" i="33"/>
  <c r="AD413" i="28" s="1"/>
  <c r="AC413" i="33"/>
  <c r="AC413" i="28" s="1"/>
  <c r="AB413" i="33"/>
  <c r="AB413" i="28" s="1"/>
  <c r="AA413" i="33"/>
  <c r="AA413" i="28" s="1"/>
  <c r="Z413" i="33"/>
  <c r="Z413" i="28" s="1"/>
  <c r="Y413" i="33"/>
  <c r="Y413" i="28" s="1"/>
  <c r="X413" i="33"/>
  <c r="X413" i="28" s="1"/>
  <c r="W413" i="33"/>
  <c r="W413" i="28" s="1"/>
  <c r="V413" i="33"/>
  <c r="V413" i="28" s="1"/>
  <c r="U413" i="33"/>
  <c r="U413" i="28" s="1"/>
  <c r="T413" i="33"/>
  <c r="T413" i="28" s="1"/>
  <c r="S413" i="33"/>
  <c r="S413" i="28" s="1"/>
  <c r="R413" i="33"/>
  <c r="R413" i="28" s="1"/>
  <c r="Q413" i="33"/>
  <c r="Q413" i="28" s="1"/>
  <c r="P413" i="33"/>
  <c r="P413" i="28" s="1"/>
  <c r="O413" i="33"/>
  <c r="O413" i="28" s="1"/>
  <c r="N413" i="33"/>
  <c r="N413" i="28" s="1"/>
  <c r="M413" i="33"/>
  <c r="M413" i="28" s="1"/>
  <c r="AP412" i="33"/>
  <c r="AP412" i="28" s="1"/>
  <c r="AO412" i="33"/>
  <c r="AO412" i="28" s="1"/>
  <c r="AN412" i="33"/>
  <c r="AN412" i="28" s="1"/>
  <c r="AM412" i="33"/>
  <c r="AM412" i="28" s="1"/>
  <c r="AL412" i="33"/>
  <c r="AL412" i="28" s="1"/>
  <c r="AK412" i="33"/>
  <c r="AK412" i="28" s="1"/>
  <c r="AJ412" i="33"/>
  <c r="AJ412" i="28" s="1"/>
  <c r="AI412" i="33"/>
  <c r="AI412" i="28" s="1"/>
  <c r="AH412" i="33"/>
  <c r="AH412" i="28" s="1"/>
  <c r="AG412" i="33"/>
  <c r="AG412" i="28" s="1"/>
  <c r="AF412" i="33"/>
  <c r="AF412" i="28" s="1"/>
  <c r="AE412" i="33"/>
  <c r="AE412" i="28" s="1"/>
  <c r="AD412" i="33"/>
  <c r="AD412" i="28" s="1"/>
  <c r="AC412" i="33"/>
  <c r="AC412" i="28" s="1"/>
  <c r="AB412" i="33"/>
  <c r="AB412" i="28" s="1"/>
  <c r="AA412" i="33"/>
  <c r="AA412" i="28" s="1"/>
  <c r="Z412" i="33"/>
  <c r="Z412" i="28" s="1"/>
  <c r="Y412" i="33"/>
  <c r="Y412" i="28" s="1"/>
  <c r="X412" i="33"/>
  <c r="X412" i="28" s="1"/>
  <c r="W412" i="33"/>
  <c r="W412" i="28" s="1"/>
  <c r="V412" i="33"/>
  <c r="V412" i="28" s="1"/>
  <c r="U412" i="33"/>
  <c r="U412" i="28" s="1"/>
  <c r="T412" i="33"/>
  <c r="T412" i="28" s="1"/>
  <c r="S412" i="33"/>
  <c r="S412" i="28" s="1"/>
  <c r="R412" i="33"/>
  <c r="R412" i="28" s="1"/>
  <c r="Q412" i="33"/>
  <c r="Q412" i="28" s="1"/>
  <c r="P412" i="33"/>
  <c r="P412" i="28" s="1"/>
  <c r="O412" i="33"/>
  <c r="O412" i="28" s="1"/>
  <c r="N412" i="33"/>
  <c r="N412" i="28" s="1"/>
  <c r="M412" i="33"/>
  <c r="M412" i="28" s="1"/>
  <c r="AP411" i="33"/>
  <c r="AP411" i="28" s="1"/>
  <c r="AO411" i="33"/>
  <c r="AO411" i="28" s="1"/>
  <c r="AN411" i="33"/>
  <c r="AN411" i="28" s="1"/>
  <c r="AM411" i="33"/>
  <c r="AM411" i="28" s="1"/>
  <c r="AL411" i="33"/>
  <c r="AL411" i="28" s="1"/>
  <c r="AK411" i="33"/>
  <c r="AK411" i="28" s="1"/>
  <c r="AJ411" i="33"/>
  <c r="AJ411" i="28" s="1"/>
  <c r="AI411" i="33"/>
  <c r="AI411" i="28" s="1"/>
  <c r="AH411" i="33"/>
  <c r="AH411" i="28" s="1"/>
  <c r="AG411" i="33"/>
  <c r="AG411" i="28" s="1"/>
  <c r="AF411" i="33"/>
  <c r="AF411" i="28" s="1"/>
  <c r="AE411" i="33"/>
  <c r="AE411" i="28" s="1"/>
  <c r="AD411" i="33"/>
  <c r="AD411" i="28" s="1"/>
  <c r="AC411" i="33"/>
  <c r="AC411" i="28" s="1"/>
  <c r="AB411" i="33"/>
  <c r="AB411" i="28" s="1"/>
  <c r="AA411" i="33"/>
  <c r="AA411" i="28" s="1"/>
  <c r="Z411" i="33"/>
  <c r="Z411" i="28" s="1"/>
  <c r="Y411" i="33"/>
  <c r="Y411" i="28" s="1"/>
  <c r="X411" i="33"/>
  <c r="X411" i="28" s="1"/>
  <c r="W411" i="33"/>
  <c r="W411" i="28" s="1"/>
  <c r="V411" i="33"/>
  <c r="V411" i="28" s="1"/>
  <c r="U411" i="33"/>
  <c r="U411" i="28" s="1"/>
  <c r="T411" i="33"/>
  <c r="T411" i="28" s="1"/>
  <c r="S411" i="33"/>
  <c r="S411" i="28" s="1"/>
  <c r="R411" i="33"/>
  <c r="R411" i="28" s="1"/>
  <c r="Q411" i="33"/>
  <c r="Q411" i="28" s="1"/>
  <c r="P411" i="33"/>
  <c r="P411" i="28" s="1"/>
  <c r="O411" i="33"/>
  <c r="O411" i="28" s="1"/>
  <c r="N411" i="33"/>
  <c r="N411" i="28" s="1"/>
  <c r="M411" i="33"/>
  <c r="M411" i="28" s="1"/>
  <c r="AP410" i="33"/>
  <c r="AP410" i="28" s="1"/>
  <c r="AO410" i="33"/>
  <c r="AO410" i="28" s="1"/>
  <c r="AN410" i="33"/>
  <c r="AN410" i="28" s="1"/>
  <c r="AM410" i="33"/>
  <c r="AM410" i="28" s="1"/>
  <c r="AL410" i="33"/>
  <c r="AL410" i="28" s="1"/>
  <c r="AK410" i="33"/>
  <c r="AK410" i="28" s="1"/>
  <c r="AJ410" i="33"/>
  <c r="AJ410" i="28" s="1"/>
  <c r="AI410" i="33"/>
  <c r="AI410" i="28" s="1"/>
  <c r="AH410" i="33"/>
  <c r="AH410" i="28" s="1"/>
  <c r="AG410" i="33"/>
  <c r="AG410" i="28" s="1"/>
  <c r="AF410" i="33"/>
  <c r="AF410" i="28" s="1"/>
  <c r="AE410" i="33"/>
  <c r="AE410" i="28" s="1"/>
  <c r="AD410" i="33"/>
  <c r="AD410" i="28" s="1"/>
  <c r="AC410" i="33"/>
  <c r="AC410" i="28" s="1"/>
  <c r="AB410" i="33"/>
  <c r="AB410" i="28" s="1"/>
  <c r="AA410" i="33"/>
  <c r="AA410" i="28" s="1"/>
  <c r="Z410" i="33"/>
  <c r="Z410" i="28" s="1"/>
  <c r="Y410" i="33"/>
  <c r="Y410" i="28" s="1"/>
  <c r="X410" i="33"/>
  <c r="X410" i="28" s="1"/>
  <c r="W410" i="33"/>
  <c r="W410" i="28" s="1"/>
  <c r="V410" i="33"/>
  <c r="V410" i="28" s="1"/>
  <c r="U410" i="33"/>
  <c r="U410" i="28" s="1"/>
  <c r="T410" i="33"/>
  <c r="T410" i="28" s="1"/>
  <c r="S410" i="33"/>
  <c r="S410" i="28" s="1"/>
  <c r="R410" i="33"/>
  <c r="R410" i="28" s="1"/>
  <c r="Q410" i="33"/>
  <c r="Q410" i="28" s="1"/>
  <c r="P410" i="33"/>
  <c r="P410" i="28" s="1"/>
  <c r="O410" i="33"/>
  <c r="O410" i="28" s="1"/>
  <c r="N410" i="33"/>
  <c r="N410" i="28" s="1"/>
  <c r="M410" i="33"/>
  <c r="M410" i="28" s="1"/>
  <c r="AP409" i="33"/>
  <c r="AP409" i="28" s="1"/>
  <c r="AO409" i="33"/>
  <c r="AO409" i="28" s="1"/>
  <c r="AN409" i="33"/>
  <c r="AN409" i="28" s="1"/>
  <c r="AM409" i="33"/>
  <c r="AM409" i="28" s="1"/>
  <c r="AL409" i="33"/>
  <c r="AL409" i="28" s="1"/>
  <c r="AK409" i="33"/>
  <c r="AK409" i="28" s="1"/>
  <c r="AJ409" i="33"/>
  <c r="AJ409" i="28" s="1"/>
  <c r="AI409" i="33"/>
  <c r="AI409" i="28" s="1"/>
  <c r="AH409" i="33"/>
  <c r="AH409" i="28" s="1"/>
  <c r="AG409" i="33"/>
  <c r="AG409" i="28" s="1"/>
  <c r="AF409" i="33"/>
  <c r="AF409" i="28" s="1"/>
  <c r="AE409" i="33"/>
  <c r="AE409" i="28" s="1"/>
  <c r="AD409" i="33"/>
  <c r="AD409" i="28" s="1"/>
  <c r="AC409" i="33"/>
  <c r="AC409" i="28" s="1"/>
  <c r="AB409" i="33"/>
  <c r="AB409" i="28" s="1"/>
  <c r="AA409" i="33"/>
  <c r="AA409" i="28" s="1"/>
  <c r="Z409" i="33"/>
  <c r="Z409" i="28" s="1"/>
  <c r="Y409" i="33"/>
  <c r="Y409" i="28" s="1"/>
  <c r="X409" i="33"/>
  <c r="X409" i="28" s="1"/>
  <c r="W409" i="33"/>
  <c r="W409" i="28" s="1"/>
  <c r="V409" i="33"/>
  <c r="V409" i="28" s="1"/>
  <c r="U409" i="33"/>
  <c r="U409" i="28" s="1"/>
  <c r="T409" i="33"/>
  <c r="T409" i="28" s="1"/>
  <c r="S409" i="33"/>
  <c r="S409" i="28" s="1"/>
  <c r="R409" i="33"/>
  <c r="R409" i="28" s="1"/>
  <c r="Q409" i="33"/>
  <c r="Q409" i="28" s="1"/>
  <c r="P409" i="33"/>
  <c r="P409" i="28" s="1"/>
  <c r="O409" i="33"/>
  <c r="O409" i="28" s="1"/>
  <c r="N409" i="33"/>
  <c r="N409" i="28" s="1"/>
  <c r="M409" i="33"/>
  <c r="M409" i="28" s="1"/>
  <c r="AP408" i="33"/>
  <c r="AP408" i="28" s="1"/>
  <c r="AO408" i="33"/>
  <c r="AO408" i="28" s="1"/>
  <c r="AN408" i="33"/>
  <c r="AN408" i="28" s="1"/>
  <c r="AM408" i="33"/>
  <c r="AM408" i="28" s="1"/>
  <c r="AL408" i="33"/>
  <c r="AL408" i="28" s="1"/>
  <c r="AK408" i="33"/>
  <c r="AK408" i="28" s="1"/>
  <c r="AJ408" i="33"/>
  <c r="AJ408" i="28" s="1"/>
  <c r="AI408" i="33"/>
  <c r="AI408" i="28" s="1"/>
  <c r="AH408" i="33"/>
  <c r="AH408" i="28" s="1"/>
  <c r="AG408" i="33"/>
  <c r="AG408" i="28" s="1"/>
  <c r="AF408" i="33"/>
  <c r="AF408" i="28" s="1"/>
  <c r="AE408" i="33"/>
  <c r="AE408" i="28" s="1"/>
  <c r="AD408" i="33"/>
  <c r="AD408" i="28" s="1"/>
  <c r="AC408" i="33"/>
  <c r="AC408" i="28" s="1"/>
  <c r="AB408" i="33"/>
  <c r="AB408" i="28" s="1"/>
  <c r="AA408" i="33"/>
  <c r="AA408" i="28" s="1"/>
  <c r="Z408" i="33"/>
  <c r="Z408" i="28" s="1"/>
  <c r="Y408" i="33"/>
  <c r="Y408" i="28" s="1"/>
  <c r="X408" i="33"/>
  <c r="X408" i="28" s="1"/>
  <c r="W408" i="33"/>
  <c r="W408" i="28" s="1"/>
  <c r="V408" i="33"/>
  <c r="V408" i="28" s="1"/>
  <c r="U408" i="33"/>
  <c r="U408" i="28" s="1"/>
  <c r="T408" i="33"/>
  <c r="T408" i="28" s="1"/>
  <c r="S408" i="33"/>
  <c r="S408" i="28" s="1"/>
  <c r="R408" i="33"/>
  <c r="R408" i="28" s="1"/>
  <c r="Q408" i="33"/>
  <c r="Q408" i="28" s="1"/>
  <c r="P408" i="33"/>
  <c r="P408" i="28" s="1"/>
  <c r="O408" i="33"/>
  <c r="O408" i="28" s="1"/>
  <c r="N408" i="33"/>
  <c r="N408" i="28" s="1"/>
  <c r="M408" i="33"/>
  <c r="M408" i="28" s="1"/>
  <c r="AP407" i="33"/>
  <c r="AP407" i="28" s="1"/>
  <c r="AO407" i="33"/>
  <c r="AO407" i="28" s="1"/>
  <c r="AN407" i="33"/>
  <c r="AN407" i="28" s="1"/>
  <c r="AM407" i="33"/>
  <c r="AM407" i="28" s="1"/>
  <c r="AL407" i="33"/>
  <c r="AL407" i="28" s="1"/>
  <c r="AK407" i="33"/>
  <c r="AK407" i="28" s="1"/>
  <c r="AJ407" i="33"/>
  <c r="AJ407" i="28" s="1"/>
  <c r="AI407" i="33"/>
  <c r="AI407" i="28" s="1"/>
  <c r="AH407" i="33"/>
  <c r="AH407" i="28" s="1"/>
  <c r="AG407" i="33"/>
  <c r="AG407" i="28" s="1"/>
  <c r="AF407" i="33"/>
  <c r="AF407" i="28" s="1"/>
  <c r="AE407" i="33"/>
  <c r="AE407" i="28" s="1"/>
  <c r="AD407" i="33"/>
  <c r="AD407" i="28" s="1"/>
  <c r="AC407" i="33"/>
  <c r="AC407" i="28" s="1"/>
  <c r="AB407" i="33"/>
  <c r="AB407" i="28" s="1"/>
  <c r="AA407" i="33"/>
  <c r="AA407" i="28" s="1"/>
  <c r="Z407" i="33"/>
  <c r="Z407" i="28" s="1"/>
  <c r="Y407" i="33"/>
  <c r="Y407" i="28" s="1"/>
  <c r="X407" i="33"/>
  <c r="X407" i="28" s="1"/>
  <c r="W407" i="33"/>
  <c r="W407" i="28" s="1"/>
  <c r="V407" i="33"/>
  <c r="V407" i="28" s="1"/>
  <c r="U407" i="33"/>
  <c r="U407" i="28" s="1"/>
  <c r="T407" i="33"/>
  <c r="T407" i="28" s="1"/>
  <c r="S407" i="33"/>
  <c r="S407" i="28" s="1"/>
  <c r="R407" i="33"/>
  <c r="R407" i="28" s="1"/>
  <c r="Q407" i="33"/>
  <c r="Q407" i="28" s="1"/>
  <c r="P407" i="33"/>
  <c r="P407" i="28" s="1"/>
  <c r="O407" i="33"/>
  <c r="O407" i="28" s="1"/>
  <c r="N407" i="33"/>
  <c r="N407" i="28" s="1"/>
  <c r="M407" i="33"/>
  <c r="M407" i="28" s="1"/>
  <c r="AP406" i="33"/>
  <c r="AP406" i="28" s="1"/>
  <c r="AO406" i="33"/>
  <c r="AO406" i="28" s="1"/>
  <c r="AN406" i="33"/>
  <c r="AN406" i="28" s="1"/>
  <c r="AM406" i="33"/>
  <c r="AM406" i="28" s="1"/>
  <c r="AL406" i="33"/>
  <c r="AL406" i="28" s="1"/>
  <c r="AK406" i="33"/>
  <c r="AK406" i="28" s="1"/>
  <c r="AJ406" i="33"/>
  <c r="AJ406" i="28" s="1"/>
  <c r="AI406" i="33"/>
  <c r="AI406" i="28" s="1"/>
  <c r="AH406" i="33"/>
  <c r="AH406" i="28" s="1"/>
  <c r="AG406" i="33"/>
  <c r="AG406" i="28" s="1"/>
  <c r="AF406" i="33"/>
  <c r="AF406" i="28" s="1"/>
  <c r="AE406" i="33"/>
  <c r="AE406" i="28" s="1"/>
  <c r="AD406" i="33"/>
  <c r="AD406" i="28" s="1"/>
  <c r="AC406" i="33"/>
  <c r="AC406" i="28" s="1"/>
  <c r="AB406" i="33"/>
  <c r="AB406" i="28" s="1"/>
  <c r="AA406" i="33"/>
  <c r="AA406" i="28" s="1"/>
  <c r="Z406" i="33"/>
  <c r="Z406" i="28" s="1"/>
  <c r="Y406" i="33"/>
  <c r="Y406" i="28" s="1"/>
  <c r="X406" i="33"/>
  <c r="X406" i="28" s="1"/>
  <c r="W406" i="33"/>
  <c r="W406" i="28" s="1"/>
  <c r="V406" i="33"/>
  <c r="V406" i="28" s="1"/>
  <c r="U406" i="33"/>
  <c r="U406" i="28" s="1"/>
  <c r="T406" i="33"/>
  <c r="T406" i="28" s="1"/>
  <c r="S406" i="33"/>
  <c r="S406" i="28" s="1"/>
  <c r="R406" i="33"/>
  <c r="R406" i="28" s="1"/>
  <c r="Q406" i="33"/>
  <c r="Q406" i="28" s="1"/>
  <c r="P406" i="33"/>
  <c r="P406" i="28" s="1"/>
  <c r="O406" i="33"/>
  <c r="O406" i="28" s="1"/>
  <c r="N406" i="33"/>
  <c r="N406" i="28" s="1"/>
  <c r="M406" i="33"/>
  <c r="M406" i="28" s="1"/>
  <c r="AP405" i="33"/>
  <c r="AP405" i="28" s="1"/>
  <c r="AO405" i="33"/>
  <c r="AO405" i="28" s="1"/>
  <c r="AN405" i="33"/>
  <c r="AN405" i="28" s="1"/>
  <c r="AM405" i="33"/>
  <c r="AM405" i="28" s="1"/>
  <c r="AL405" i="33"/>
  <c r="AL405" i="28" s="1"/>
  <c r="AK405" i="33"/>
  <c r="AK405" i="28" s="1"/>
  <c r="AJ405" i="33"/>
  <c r="AJ405" i="28" s="1"/>
  <c r="AI405" i="33"/>
  <c r="AI405" i="28" s="1"/>
  <c r="AH405" i="33"/>
  <c r="AH405" i="28" s="1"/>
  <c r="AG405" i="33"/>
  <c r="AG405" i="28" s="1"/>
  <c r="AF405" i="33"/>
  <c r="AF405" i="28" s="1"/>
  <c r="AE405" i="33"/>
  <c r="AE405" i="28" s="1"/>
  <c r="AD405" i="33"/>
  <c r="AD405" i="28" s="1"/>
  <c r="AC405" i="33"/>
  <c r="AC405" i="28" s="1"/>
  <c r="AB405" i="33"/>
  <c r="AB405" i="28" s="1"/>
  <c r="AA405" i="33"/>
  <c r="AA405" i="28" s="1"/>
  <c r="Z405" i="33"/>
  <c r="Z405" i="28" s="1"/>
  <c r="Y405" i="33"/>
  <c r="Y405" i="28" s="1"/>
  <c r="X405" i="33"/>
  <c r="X405" i="28" s="1"/>
  <c r="W405" i="33"/>
  <c r="W405" i="28" s="1"/>
  <c r="V405" i="33"/>
  <c r="V405" i="28" s="1"/>
  <c r="U405" i="33"/>
  <c r="U405" i="28" s="1"/>
  <c r="T405" i="33"/>
  <c r="T405" i="28" s="1"/>
  <c r="S405" i="33"/>
  <c r="S405" i="28" s="1"/>
  <c r="R405" i="33"/>
  <c r="R405" i="28" s="1"/>
  <c r="Q405" i="33"/>
  <c r="Q405" i="28" s="1"/>
  <c r="P405" i="33"/>
  <c r="P405" i="28" s="1"/>
  <c r="O405" i="33"/>
  <c r="O405" i="28" s="1"/>
  <c r="N405" i="33"/>
  <c r="N405" i="28" s="1"/>
  <c r="M405" i="33"/>
  <c r="M405" i="28" s="1"/>
  <c r="AP404" i="33"/>
  <c r="AP404" i="28" s="1"/>
  <c r="AO404" i="33"/>
  <c r="AO404" i="28" s="1"/>
  <c r="AN404" i="33"/>
  <c r="AN404" i="28" s="1"/>
  <c r="AM404" i="33"/>
  <c r="AM404" i="28" s="1"/>
  <c r="AL404" i="33"/>
  <c r="AL404" i="28" s="1"/>
  <c r="AK404" i="33"/>
  <c r="AK404" i="28" s="1"/>
  <c r="AJ404" i="33"/>
  <c r="AJ404" i="28" s="1"/>
  <c r="AI404" i="33"/>
  <c r="AI404" i="28" s="1"/>
  <c r="AH404" i="33"/>
  <c r="AH404" i="28" s="1"/>
  <c r="AG404" i="33"/>
  <c r="AG404" i="28" s="1"/>
  <c r="AF404" i="33"/>
  <c r="AF404" i="28" s="1"/>
  <c r="AE404" i="33"/>
  <c r="AE404" i="28" s="1"/>
  <c r="AD404" i="33"/>
  <c r="AD404" i="28" s="1"/>
  <c r="AC404" i="33"/>
  <c r="AC404" i="28" s="1"/>
  <c r="AB404" i="33"/>
  <c r="AB404" i="28" s="1"/>
  <c r="AA404" i="33"/>
  <c r="AA404" i="28" s="1"/>
  <c r="Z404" i="33"/>
  <c r="Z404" i="28" s="1"/>
  <c r="Y404" i="33"/>
  <c r="Y404" i="28" s="1"/>
  <c r="X404" i="33"/>
  <c r="X404" i="28" s="1"/>
  <c r="W404" i="33"/>
  <c r="W404" i="28" s="1"/>
  <c r="V404" i="33"/>
  <c r="V404" i="28" s="1"/>
  <c r="U404" i="33"/>
  <c r="U404" i="28" s="1"/>
  <c r="T404" i="33"/>
  <c r="T404" i="28" s="1"/>
  <c r="S404" i="33"/>
  <c r="S404" i="28" s="1"/>
  <c r="R404" i="33"/>
  <c r="R404" i="28" s="1"/>
  <c r="Q404" i="33"/>
  <c r="Q404" i="28" s="1"/>
  <c r="P404" i="33"/>
  <c r="P404" i="28" s="1"/>
  <c r="O404" i="33"/>
  <c r="O404" i="28" s="1"/>
  <c r="N404" i="33"/>
  <c r="N404" i="28" s="1"/>
  <c r="M404" i="33"/>
  <c r="M404" i="28" s="1"/>
  <c r="AP403" i="33"/>
  <c r="AP403" i="28" s="1"/>
  <c r="AO403" i="33"/>
  <c r="AO403" i="28" s="1"/>
  <c r="AN403" i="33"/>
  <c r="AN403" i="28" s="1"/>
  <c r="AM403" i="33"/>
  <c r="AM403" i="28" s="1"/>
  <c r="AL403" i="33"/>
  <c r="AL403" i="28" s="1"/>
  <c r="AK403" i="33"/>
  <c r="AK403" i="28" s="1"/>
  <c r="AJ403" i="33"/>
  <c r="AJ403" i="28" s="1"/>
  <c r="AI403" i="33"/>
  <c r="AI403" i="28" s="1"/>
  <c r="AH403" i="33"/>
  <c r="AH403" i="28" s="1"/>
  <c r="AG403" i="33"/>
  <c r="AG403" i="28" s="1"/>
  <c r="AF403" i="33"/>
  <c r="AF403" i="28" s="1"/>
  <c r="AE403" i="33"/>
  <c r="AE403" i="28" s="1"/>
  <c r="AD403" i="33"/>
  <c r="AD403" i="28" s="1"/>
  <c r="AC403" i="33"/>
  <c r="AC403" i="28" s="1"/>
  <c r="AB403" i="33"/>
  <c r="AB403" i="28" s="1"/>
  <c r="AA403" i="33"/>
  <c r="AA403" i="28" s="1"/>
  <c r="Z403" i="33"/>
  <c r="Z403" i="28" s="1"/>
  <c r="Y403" i="33"/>
  <c r="Y403" i="28" s="1"/>
  <c r="X403" i="33"/>
  <c r="X403" i="28" s="1"/>
  <c r="W403" i="33"/>
  <c r="W403" i="28" s="1"/>
  <c r="V403" i="33"/>
  <c r="V403" i="28" s="1"/>
  <c r="U403" i="33"/>
  <c r="U403" i="28" s="1"/>
  <c r="T403" i="33"/>
  <c r="T403" i="28" s="1"/>
  <c r="S403" i="33"/>
  <c r="S403" i="28" s="1"/>
  <c r="R403" i="33"/>
  <c r="R403" i="28" s="1"/>
  <c r="Q403" i="33"/>
  <c r="Q403" i="28" s="1"/>
  <c r="P403" i="33"/>
  <c r="P403" i="28" s="1"/>
  <c r="O403" i="33"/>
  <c r="O403" i="28" s="1"/>
  <c r="N403" i="33"/>
  <c r="N403" i="28" s="1"/>
  <c r="M403" i="33"/>
  <c r="M403" i="28" s="1"/>
  <c r="AP402" i="33"/>
  <c r="AP402" i="28" s="1"/>
  <c r="AO402" i="33"/>
  <c r="AO402" i="28" s="1"/>
  <c r="AN402" i="33"/>
  <c r="AN402" i="28" s="1"/>
  <c r="AM402" i="33"/>
  <c r="AM402" i="28" s="1"/>
  <c r="AL402" i="33"/>
  <c r="AL402" i="28" s="1"/>
  <c r="AK402" i="33"/>
  <c r="AK402" i="28" s="1"/>
  <c r="AJ402" i="33"/>
  <c r="AJ402" i="28" s="1"/>
  <c r="AI402" i="33"/>
  <c r="AI402" i="28" s="1"/>
  <c r="AH402" i="33"/>
  <c r="AH402" i="28" s="1"/>
  <c r="AG402" i="33"/>
  <c r="AG402" i="28" s="1"/>
  <c r="AF402" i="33"/>
  <c r="AF402" i="28" s="1"/>
  <c r="AE402" i="33"/>
  <c r="AE402" i="28" s="1"/>
  <c r="AD402" i="33"/>
  <c r="AD402" i="28" s="1"/>
  <c r="AC402" i="33"/>
  <c r="AC402" i="28" s="1"/>
  <c r="AB402" i="33"/>
  <c r="AB402" i="28" s="1"/>
  <c r="AA402" i="33"/>
  <c r="AA402" i="28" s="1"/>
  <c r="Z402" i="33"/>
  <c r="Z402" i="28" s="1"/>
  <c r="Y402" i="33"/>
  <c r="Y402" i="28" s="1"/>
  <c r="X402" i="33"/>
  <c r="X402" i="28" s="1"/>
  <c r="W402" i="33"/>
  <c r="W402" i="28" s="1"/>
  <c r="V402" i="33"/>
  <c r="V402" i="28" s="1"/>
  <c r="U402" i="33"/>
  <c r="U402" i="28" s="1"/>
  <c r="T402" i="33"/>
  <c r="T402" i="28" s="1"/>
  <c r="S402" i="33"/>
  <c r="S402" i="28" s="1"/>
  <c r="R402" i="33"/>
  <c r="R402" i="28" s="1"/>
  <c r="Q402" i="33"/>
  <c r="Q402" i="28" s="1"/>
  <c r="P402" i="33"/>
  <c r="P402" i="28" s="1"/>
  <c r="O402" i="33"/>
  <c r="O402" i="28" s="1"/>
  <c r="N402" i="33"/>
  <c r="N402" i="28" s="1"/>
  <c r="M402" i="33"/>
  <c r="M402" i="28" s="1"/>
  <c r="AP394" i="33"/>
  <c r="AP394" i="28" s="1"/>
  <c r="AO394" i="33"/>
  <c r="AO394" i="28" s="1"/>
  <c r="AN394" i="33"/>
  <c r="AN394" i="28" s="1"/>
  <c r="AM394" i="33"/>
  <c r="AM394" i="28" s="1"/>
  <c r="AL394" i="33"/>
  <c r="AL394" i="28" s="1"/>
  <c r="AK394" i="33"/>
  <c r="AK394" i="28" s="1"/>
  <c r="AJ394" i="33"/>
  <c r="AJ394" i="28" s="1"/>
  <c r="AI394" i="33"/>
  <c r="AI394" i="28" s="1"/>
  <c r="AH394" i="33"/>
  <c r="AH394" i="28" s="1"/>
  <c r="AG394" i="33"/>
  <c r="AG394" i="28" s="1"/>
  <c r="AF394" i="33"/>
  <c r="AF394" i="28" s="1"/>
  <c r="AE394" i="33"/>
  <c r="AE394" i="28" s="1"/>
  <c r="AD394" i="33"/>
  <c r="AD394" i="28" s="1"/>
  <c r="AC394" i="33"/>
  <c r="AC394" i="28" s="1"/>
  <c r="AB394" i="33"/>
  <c r="AB394" i="28" s="1"/>
  <c r="AA394" i="33"/>
  <c r="AA394" i="28" s="1"/>
  <c r="Z394" i="33"/>
  <c r="Z394" i="28" s="1"/>
  <c r="Y394" i="33"/>
  <c r="Y394" i="28" s="1"/>
  <c r="X394" i="33"/>
  <c r="X394" i="28" s="1"/>
  <c r="W394" i="33"/>
  <c r="W394" i="28" s="1"/>
  <c r="V394" i="33"/>
  <c r="V394" i="28" s="1"/>
  <c r="U394" i="33"/>
  <c r="U394" i="28" s="1"/>
  <c r="T394" i="33"/>
  <c r="T394" i="28" s="1"/>
  <c r="S394" i="33"/>
  <c r="S394" i="28" s="1"/>
  <c r="R394" i="33"/>
  <c r="R394" i="28" s="1"/>
  <c r="Q394" i="33"/>
  <c r="Q394" i="28" s="1"/>
  <c r="P394" i="33"/>
  <c r="P394" i="28" s="1"/>
  <c r="O394" i="33"/>
  <c r="O394" i="28" s="1"/>
  <c r="N394" i="33"/>
  <c r="N394" i="28" s="1"/>
  <c r="M394" i="33"/>
  <c r="M394" i="28" s="1"/>
  <c r="AP393" i="33"/>
  <c r="AP393" i="28" s="1"/>
  <c r="AO393" i="33"/>
  <c r="AO393" i="28" s="1"/>
  <c r="AN393" i="33"/>
  <c r="AN393" i="28" s="1"/>
  <c r="AM393" i="33"/>
  <c r="AM393" i="28" s="1"/>
  <c r="AL393" i="33"/>
  <c r="AL393" i="28" s="1"/>
  <c r="AK393" i="33"/>
  <c r="AK393" i="28" s="1"/>
  <c r="AJ393" i="33"/>
  <c r="AJ393" i="28" s="1"/>
  <c r="AI393" i="33"/>
  <c r="AI393" i="28" s="1"/>
  <c r="AH393" i="33"/>
  <c r="AH393" i="28" s="1"/>
  <c r="AG393" i="33"/>
  <c r="AG393" i="28" s="1"/>
  <c r="AF393" i="33"/>
  <c r="AF393" i="28" s="1"/>
  <c r="AE393" i="33"/>
  <c r="AE393" i="28" s="1"/>
  <c r="AD393" i="33"/>
  <c r="AD393" i="28" s="1"/>
  <c r="AC393" i="33"/>
  <c r="AC393" i="28" s="1"/>
  <c r="AB393" i="33"/>
  <c r="AB393" i="28" s="1"/>
  <c r="AA393" i="33"/>
  <c r="AA393" i="28" s="1"/>
  <c r="Z393" i="33"/>
  <c r="Z393" i="28" s="1"/>
  <c r="Y393" i="33"/>
  <c r="Y393" i="28" s="1"/>
  <c r="X393" i="33"/>
  <c r="X393" i="28" s="1"/>
  <c r="W393" i="33"/>
  <c r="W393" i="28" s="1"/>
  <c r="V393" i="33"/>
  <c r="V393" i="28" s="1"/>
  <c r="U393" i="33"/>
  <c r="U393" i="28" s="1"/>
  <c r="T393" i="33"/>
  <c r="T393" i="28" s="1"/>
  <c r="S393" i="33"/>
  <c r="S393" i="28" s="1"/>
  <c r="R393" i="33"/>
  <c r="R393" i="28" s="1"/>
  <c r="Q393" i="33"/>
  <c r="Q393" i="28" s="1"/>
  <c r="P393" i="33"/>
  <c r="P393" i="28" s="1"/>
  <c r="O393" i="33"/>
  <c r="O393" i="28" s="1"/>
  <c r="N393" i="33"/>
  <c r="N393" i="28" s="1"/>
  <c r="M393" i="33"/>
  <c r="M393" i="28" s="1"/>
  <c r="AP392" i="33"/>
  <c r="AP392" i="28" s="1"/>
  <c r="AO392" i="33"/>
  <c r="AO392" i="28" s="1"/>
  <c r="AN392" i="33"/>
  <c r="AN392" i="28" s="1"/>
  <c r="AM392" i="33"/>
  <c r="AM392" i="28" s="1"/>
  <c r="AL392" i="33"/>
  <c r="AL392" i="28" s="1"/>
  <c r="AK392" i="33"/>
  <c r="AK392" i="28" s="1"/>
  <c r="AJ392" i="33"/>
  <c r="AJ392" i="28" s="1"/>
  <c r="AI392" i="33"/>
  <c r="AI392" i="28" s="1"/>
  <c r="AH392" i="33"/>
  <c r="AH392" i="28" s="1"/>
  <c r="AG392" i="33"/>
  <c r="AG392" i="28" s="1"/>
  <c r="AF392" i="33"/>
  <c r="AF392" i="28" s="1"/>
  <c r="AE392" i="33"/>
  <c r="AE392" i="28" s="1"/>
  <c r="AD392" i="33"/>
  <c r="AD392" i="28" s="1"/>
  <c r="AC392" i="33"/>
  <c r="AC392" i="28" s="1"/>
  <c r="AB392" i="33"/>
  <c r="AB392" i="28" s="1"/>
  <c r="AA392" i="33"/>
  <c r="AA392" i="28" s="1"/>
  <c r="Z392" i="33"/>
  <c r="Z392" i="28" s="1"/>
  <c r="Y392" i="33"/>
  <c r="Y392" i="28" s="1"/>
  <c r="X392" i="33"/>
  <c r="X392" i="28" s="1"/>
  <c r="W392" i="33"/>
  <c r="W392" i="28" s="1"/>
  <c r="V392" i="33"/>
  <c r="V392" i="28" s="1"/>
  <c r="U392" i="33"/>
  <c r="U392" i="28" s="1"/>
  <c r="T392" i="33"/>
  <c r="T392" i="28" s="1"/>
  <c r="S392" i="33"/>
  <c r="S392" i="28" s="1"/>
  <c r="R392" i="33"/>
  <c r="R392" i="28" s="1"/>
  <c r="Q392" i="33"/>
  <c r="Q392" i="28" s="1"/>
  <c r="P392" i="33"/>
  <c r="P392" i="28" s="1"/>
  <c r="O392" i="33"/>
  <c r="O392" i="28" s="1"/>
  <c r="N392" i="33"/>
  <c r="N392" i="28" s="1"/>
  <c r="M392" i="33"/>
  <c r="M392" i="28" s="1"/>
  <c r="AP391" i="33"/>
  <c r="AP391" i="28" s="1"/>
  <c r="AO391" i="33"/>
  <c r="AO391" i="28" s="1"/>
  <c r="AN391" i="33"/>
  <c r="AN391" i="28" s="1"/>
  <c r="AM391" i="33"/>
  <c r="AM391" i="28" s="1"/>
  <c r="AL391" i="33"/>
  <c r="AL391" i="28" s="1"/>
  <c r="AK391" i="33"/>
  <c r="AK391" i="28" s="1"/>
  <c r="AJ391" i="33"/>
  <c r="AJ391" i="28" s="1"/>
  <c r="AI391" i="33"/>
  <c r="AI391" i="28" s="1"/>
  <c r="AH391" i="33"/>
  <c r="AH391" i="28" s="1"/>
  <c r="AG391" i="33"/>
  <c r="AG391" i="28" s="1"/>
  <c r="AF391" i="33"/>
  <c r="AF391" i="28" s="1"/>
  <c r="AE391" i="33"/>
  <c r="AE391" i="28" s="1"/>
  <c r="AD391" i="33"/>
  <c r="AD391" i="28" s="1"/>
  <c r="AC391" i="33"/>
  <c r="AC391" i="28" s="1"/>
  <c r="AB391" i="33"/>
  <c r="AB391" i="28" s="1"/>
  <c r="AA391" i="33"/>
  <c r="AA391" i="28" s="1"/>
  <c r="Z391" i="33"/>
  <c r="Z391" i="28" s="1"/>
  <c r="Y391" i="33"/>
  <c r="Y391" i="28" s="1"/>
  <c r="X391" i="33"/>
  <c r="X391" i="28" s="1"/>
  <c r="W391" i="33"/>
  <c r="W391" i="28" s="1"/>
  <c r="V391" i="33"/>
  <c r="V391" i="28" s="1"/>
  <c r="U391" i="33"/>
  <c r="U391" i="28" s="1"/>
  <c r="T391" i="33"/>
  <c r="T391" i="28" s="1"/>
  <c r="S391" i="33"/>
  <c r="S391" i="28" s="1"/>
  <c r="R391" i="33"/>
  <c r="R391" i="28" s="1"/>
  <c r="Q391" i="33"/>
  <c r="Q391" i="28" s="1"/>
  <c r="P391" i="33"/>
  <c r="P391" i="28" s="1"/>
  <c r="O391" i="33"/>
  <c r="O391" i="28" s="1"/>
  <c r="N391" i="33"/>
  <c r="N391" i="28" s="1"/>
  <c r="M391" i="33"/>
  <c r="M391" i="28" s="1"/>
  <c r="AP390" i="33"/>
  <c r="AP390" i="28" s="1"/>
  <c r="AO390" i="33"/>
  <c r="AO390" i="28" s="1"/>
  <c r="AN390" i="33"/>
  <c r="AN390" i="28" s="1"/>
  <c r="AM390" i="33"/>
  <c r="AM390" i="28" s="1"/>
  <c r="AL390" i="33"/>
  <c r="AL390" i="28" s="1"/>
  <c r="AK390" i="33"/>
  <c r="AK390" i="28" s="1"/>
  <c r="AJ390" i="33"/>
  <c r="AJ390" i="28" s="1"/>
  <c r="AI390" i="33"/>
  <c r="AI390" i="28" s="1"/>
  <c r="AH390" i="33"/>
  <c r="AH390" i="28" s="1"/>
  <c r="AG390" i="33"/>
  <c r="AG390" i="28" s="1"/>
  <c r="AF390" i="33"/>
  <c r="AF390" i="28" s="1"/>
  <c r="AE390" i="33"/>
  <c r="AE390" i="28" s="1"/>
  <c r="AD390" i="33"/>
  <c r="AD390" i="28" s="1"/>
  <c r="AC390" i="33"/>
  <c r="AC390" i="28" s="1"/>
  <c r="AB390" i="33"/>
  <c r="AB390" i="28" s="1"/>
  <c r="AA390" i="33"/>
  <c r="AA390" i="28" s="1"/>
  <c r="Z390" i="33"/>
  <c r="Z390" i="28" s="1"/>
  <c r="Y390" i="33"/>
  <c r="Y390" i="28" s="1"/>
  <c r="X390" i="33"/>
  <c r="X390" i="28" s="1"/>
  <c r="W390" i="33"/>
  <c r="W390" i="28" s="1"/>
  <c r="V390" i="33"/>
  <c r="V390" i="28" s="1"/>
  <c r="U390" i="33"/>
  <c r="U390" i="28" s="1"/>
  <c r="T390" i="33"/>
  <c r="T390" i="28" s="1"/>
  <c r="S390" i="33"/>
  <c r="S390" i="28" s="1"/>
  <c r="R390" i="33"/>
  <c r="R390" i="28" s="1"/>
  <c r="Q390" i="33"/>
  <c r="Q390" i="28" s="1"/>
  <c r="P390" i="33"/>
  <c r="P390" i="28" s="1"/>
  <c r="O390" i="33"/>
  <c r="O390" i="28" s="1"/>
  <c r="N390" i="33"/>
  <c r="N390" i="28" s="1"/>
  <c r="M390" i="33"/>
  <c r="M390" i="28" s="1"/>
  <c r="AP389" i="33"/>
  <c r="AP389" i="28" s="1"/>
  <c r="AO389" i="33"/>
  <c r="AO389" i="28" s="1"/>
  <c r="AN389" i="33"/>
  <c r="AN389" i="28" s="1"/>
  <c r="AM389" i="33"/>
  <c r="AM389" i="28" s="1"/>
  <c r="AL389" i="33"/>
  <c r="AL389" i="28" s="1"/>
  <c r="AK389" i="33"/>
  <c r="AK389" i="28" s="1"/>
  <c r="AJ389" i="33"/>
  <c r="AJ389" i="28" s="1"/>
  <c r="AI389" i="33"/>
  <c r="AI389" i="28" s="1"/>
  <c r="AH389" i="33"/>
  <c r="AH389" i="28" s="1"/>
  <c r="AG389" i="33"/>
  <c r="AG389" i="28" s="1"/>
  <c r="AF389" i="33"/>
  <c r="AF389" i="28" s="1"/>
  <c r="AE389" i="33"/>
  <c r="AE389" i="28" s="1"/>
  <c r="AD389" i="33"/>
  <c r="AD389" i="28" s="1"/>
  <c r="AC389" i="33"/>
  <c r="AC389" i="28" s="1"/>
  <c r="AB389" i="33"/>
  <c r="AB389" i="28" s="1"/>
  <c r="AA389" i="33"/>
  <c r="AA389" i="28" s="1"/>
  <c r="Z389" i="33"/>
  <c r="Z389" i="28" s="1"/>
  <c r="Y389" i="33"/>
  <c r="Y389" i="28" s="1"/>
  <c r="X389" i="33"/>
  <c r="X389" i="28" s="1"/>
  <c r="W389" i="33"/>
  <c r="W389" i="28" s="1"/>
  <c r="V389" i="33"/>
  <c r="V389" i="28" s="1"/>
  <c r="U389" i="33"/>
  <c r="U389" i="28" s="1"/>
  <c r="T389" i="33"/>
  <c r="T389" i="28" s="1"/>
  <c r="S389" i="33"/>
  <c r="S389" i="28" s="1"/>
  <c r="R389" i="33"/>
  <c r="R389" i="28" s="1"/>
  <c r="Q389" i="33"/>
  <c r="Q389" i="28" s="1"/>
  <c r="P389" i="33"/>
  <c r="P389" i="28" s="1"/>
  <c r="O389" i="33"/>
  <c r="O389" i="28" s="1"/>
  <c r="N389" i="33"/>
  <c r="N389" i="28" s="1"/>
  <c r="M389" i="33"/>
  <c r="M389" i="28" s="1"/>
  <c r="AP388" i="33"/>
  <c r="AP388" i="28" s="1"/>
  <c r="AO388" i="33"/>
  <c r="AO388" i="28" s="1"/>
  <c r="AN388" i="33"/>
  <c r="AN388" i="28" s="1"/>
  <c r="AM388" i="33"/>
  <c r="AM388" i="28" s="1"/>
  <c r="AL388" i="33"/>
  <c r="AL388" i="28" s="1"/>
  <c r="AK388" i="33"/>
  <c r="AK388" i="28" s="1"/>
  <c r="AJ388" i="33"/>
  <c r="AJ388" i="28" s="1"/>
  <c r="AI388" i="33"/>
  <c r="AI388" i="28" s="1"/>
  <c r="AH388" i="33"/>
  <c r="AH388" i="28" s="1"/>
  <c r="AG388" i="33"/>
  <c r="AG388" i="28" s="1"/>
  <c r="AF388" i="33"/>
  <c r="AF388" i="28" s="1"/>
  <c r="AE388" i="33"/>
  <c r="AE388" i="28" s="1"/>
  <c r="AD388" i="33"/>
  <c r="AD388" i="28" s="1"/>
  <c r="AC388" i="33"/>
  <c r="AC388" i="28" s="1"/>
  <c r="AB388" i="33"/>
  <c r="AB388" i="28" s="1"/>
  <c r="AA388" i="33"/>
  <c r="AA388" i="28" s="1"/>
  <c r="Z388" i="33"/>
  <c r="Z388" i="28" s="1"/>
  <c r="Y388" i="33"/>
  <c r="Y388" i="28" s="1"/>
  <c r="X388" i="33"/>
  <c r="X388" i="28" s="1"/>
  <c r="W388" i="33"/>
  <c r="W388" i="28" s="1"/>
  <c r="V388" i="33"/>
  <c r="V388" i="28" s="1"/>
  <c r="U388" i="33"/>
  <c r="U388" i="28" s="1"/>
  <c r="T388" i="33"/>
  <c r="T388" i="28" s="1"/>
  <c r="S388" i="33"/>
  <c r="S388" i="28" s="1"/>
  <c r="R388" i="33"/>
  <c r="R388" i="28" s="1"/>
  <c r="Q388" i="33"/>
  <c r="Q388" i="28" s="1"/>
  <c r="P388" i="33"/>
  <c r="P388" i="28" s="1"/>
  <c r="O388" i="33"/>
  <c r="O388" i="28" s="1"/>
  <c r="N388" i="33"/>
  <c r="N388" i="28" s="1"/>
  <c r="M388" i="33"/>
  <c r="M388" i="28" s="1"/>
  <c r="AP387" i="33"/>
  <c r="AP387" i="28" s="1"/>
  <c r="AO387" i="33"/>
  <c r="AO387" i="28" s="1"/>
  <c r="AN387" i="33"/>
  <c r="AN387" i="28" s="1"/>
  <c r="AM387" i="33"/>
  <c r="AM387" i="28" s="1"/>
  <c r="AL387" i="33"/>
  <c r="AL387" i="28" s="1"/>
  <c r="AK387" i="33"/>
  <c r="AK387" i="28" s="1"/>
  <c r="AJ387" i="33"/>
  <c r="AJ387" i="28" s="1"/>
  <c r="AI387" i="33"/>
  <c r="AI387" i="28" s="1"/>
  <c r="AH387" i="33"/>
  <c r="AH387" i="28" s="1"/>
  <c r="AG387" i="33"/>
  <c r="AG387" i="28" s="1"/>
  <c r="AF387" i="33"/>
  <c r="AF387" i="28" s="1"/>
  <c r="AE387" i="33"/>
  <c r="AE387" i="28" s="1"/>
  <c r="AD387" i="33"/>
  <c r="AD387" i="28" s="1"/>
  <c r="AC387" i="33"/>
  <c r="AC387" i="28" s="1"/>
  <c r="AB387" i="33"/>
  <c r="AB387" i="28" s="1"/>
  <c r="AA387" i="33"/>
  <c r="AA387" i="28" s="1"/>
  <c r="Z387" i="33"/>
  <c r="Z387" i="28" s="1"/>
  <c r="Y387" i="33"/>
  <c r="Y387" i="28" s="1"/>
  <c r="X387" i="33"/>
  <c r="X387" i="28" s="1"/>
  <c r="W387" i="33"/>
  <c r="W387" i="28" s="1"/>
  <c r="V387" i="33"/>
  <c r="V387" i="28" s="1"/>
  <c r="U387" i="33"/>
  <c r="U387" i="28" s="1"/>
  <c r="T387" i="33"/>
  <c r="T387" i="28" s="1"/>
  <c r="S387" i="33"/>
  <c r="S387" i="28" s="1"/>
  <c r="R387" i="33"/>
  <c r="R387" i="28" s="1"/>
  <c r="Q387" i="33"/>
  <c r="Q387" i="28" s="1"/>
  <c r="P387" i="33"/>
  <c r="P387" i="28" s="1"/>
  <c r="O387" i="33"/>
  <c r="O387" i="28" s="1"/>
  <c r="N387" i="33"/>
  <c r="N387" i="28" s="1"/>
  <c r="M387" i="33"/>
  <c r="M387" i="28" s="1"/>
  <c r="AP386" i="33"/>
  <c r="AP386" i="28" s="1"/>
  <c r="AO386" i="33"/>
  <c r="AO386" i="28" s="1"/>
  <c r="AN386" i="33"/>
  <c r="AN386" i="28" s="1"/>
  <c r="AM386" i="33"/>
  <c r="AM386" i="28" s="1"/>
  <c r="AL386" i="33"/>
  <c r="AL386" i="28" s="1"/>
  <c r="AK386" i="33"/>
  <c r="AK386" i="28" s="1"/>
  <c r="AJ386" i="33"/>
  <c r="AJ386" i="28" s="1"/>
  <c r="AI386" i="33"/>
  <c r="AI386" i="28" s="1"/>
  <c r="AH386" i="33"/>
  <c r="AH386" i="28" s="1"/>
  <c r="AG386" i="33"/>
  <c r="AG386" i="28" s="1"/>
  <c r="AF386" i="33"/>
  <c r="AF386" i="28" s="1"/>
  <c r="AE386" i="33"/>
  <c r="AE386" i="28" s="1"/>
  <c r="AD386" i="33"/>
  <c r="AD386" i="28" s="1"/>
  <c r="AC386" i="33"/>
  <c r="AC386" i="28" s="1"/>
  <c r="AB386" i="33"/>
  <c r="AB386" i="28" s="1"/>
  <c r="AA386" i="33"/>
  <c r="AA386" i="28" s="1"/>
  <c r="Z386" i="33"/>
  <c r="Z386" i="28" s="1"/>
  <c r="Y386" i="33"/>
  <c r="Y386" i="28" s="1"/>
  <c r="X386" i="33"/>
  <c r="X386" i="28" s="1"/>
  <c r="W386" i="33"/>
  <c r="W386" i="28" s="1"/>
  <c r="V386" i="33"/>
  <c r="V386" i="28" s="1"/>
  <c r="U386" i="33"/>
  <c r="U386" i="28" s="1"/>
  <c r="T386" i="33"/>
  <c r="T386" i="28" s="1"/>
  <c r="S386" i="33"/>
  <c r="S386" i="28" s="1"/>
  <c r="R386" i="33"/>
  <c r="R386" i="28" s="1"/>
  <c r="Q386" i="33"/>
  <c r="Q386" i="28" s="1"/>
  <c r="P386" i="33"/>
  <c r="P386" i="28" s="1"/>
  <c r="O386" i="33"/>
  <c r="O386" i="28" s="1"/>
  <c r="N386" i="33"/>
  <c r="N386" i="28" s="1"/>
  <c r="M386" i="33"/>
  <c r="M386" i="28" s="1"/>
  <c r="AP385" i="33"/>
  <c r="AP385" i="28" s="1"/>
  <c r="AO385" i="33"/>
  <c r="AO385" i="28" s="1"/>
  <c r="AN385" i="33"/>
  <c r="AN385" i="28" s="1"/>
  <c r="AM385" i="33"/>
  <c r="AM385" i="28" s="1"/>
  <c r="AL385" i="33"/>
  <c r="AL385" i="28" s="1"/>
  <c r="AK385" i="33"/>
  <c r="AK385" i="28" s="1"/>
  <c r="AJ385" i="33"/>
  <c r="AJ385" i="28" s="1"/>
  <c r="AI385" i="33"/>
  <c r="AI385" i="28" s="1"/>
  <c r="AH385" i="33"/>
  <c r="AH385" i="28" s="1"/>
  <c r="AG385" i="33"/>
  <c r="AG385" i="28" s="1"/>
  <c r="AF385" i="33"/>
  <c r="AF385" i="28" s="1"/>
  <c r="AE385" i="33"/>
  <c r="AE385" i="28" s="1"/>
  <c r="AD385" i="33"/>
  <c r="AD385" i="28" s="1"/>
  <c r="AC385" i="33"/>
  <c r="AC385" i="28" s="1"/>
  <c r="AB385" i="33"/>
  <c r="AB385" i="28" s="1"/>
  <c r="AA385" i="33"/>
  <c r="AA385" i="28" s="1"/>
  <c r="Z385" i="33"/>
  <c r="Z385" i="28" s="1"/>
  <c r="Y385" i="33"/>
  <c r="Y385" i="28" s="1"/>
  <c r="X385" i="33"/>
  <c r="X385" i="28" s="1"/>
  <c r="W385" i="33"/>
  <c r="W385" i="28" s="1"/>
  <c r="V385" i="33"/>
  <c r="V385" i="28" s="1"/>
  <c r="U385" i="33"/>
  <c r="U385" i="28" s="1"/>
  <c r="T385" i="33"/>
  <c r="T385" i="28" s="1"/>
  <c r="S385" i="33"/>
  <c r="S385" i="28" s="1"/>
  <c r="R385" i="33"/>
  <c r="R385" i="28" s="1"/>
  <c r="Q385" i="33"/>
  <c r="Q385" i="28" s="1"/>
  <c r="P385" i="33"/>
  <c r="P385" i="28" s="1"/>
  <c r="O385" i="33"/>
  <c r="O385" i="28" s="1"/>
  <c r="N385" i="33"/>
  <c r="N385" i="28" s="1"/>
  <c r="M385" i="33"/>
  <c r="M385" i="28" s="1"/>
  <c r="AP384" i="33"/>
  <c r="AP384" i="28" s="1"/>
  <c r="AO384" i="33"/>
  <c r="AO384" i="28" s="1"/>
  <c r="AN384" i="33"/>
  <c r="AN384" i="28" s="1"/>
  <c r="AM384" i="33"/>
  <c r="AM384" i="28" s="1"/>
  <c r="AL384" i="33"/>
  <c r="AL384" i="28" s="1"/>
  <c r="AK384" i="33"/>
  <c r="AK384" i="28" s="1"/>
  <c r="AJ384" i="33"/>
  <c r="AJ384" i="28" s="1"/>
  <c r="AI384" i="33"/>
  <c r="AI384" i="28" s="1"/>
  <c r="AH384" i="33"/>
  <c r="AH384" i="28" s="1"/>
  <c r="AG384" i="33"/>
  <c r="AG384" i="28" s="1"/>
  <c r="AF384" i="33"/>
  <c r="AF384" i="28" s="1"/>
  <c r="AE384" i="33"/>
  <c r="AE384" i="28" s="1"/>
  <c r="AD384" i="33"/>
  <c r="AD384" i="28" s="1"/>
  <c r="AC384" i="33"/>
  <c r="AC384" i="28" s="1"/>
  <c r="AB384" i="33"/>
  <c r="AB384" i="28" s="1"/>
  <c r="AA384" i="33"/>
  <c r="AA384" i="28" s="1"/>
  <c r="Z384" i="33"/>
  <c r="Z384" i="28" s="1"/>
  <c r="Y384" i="33"/>
  <c r="Y384" i="28" s="1"/>
  <c r="X384" i="33"/>
  <c r="X384" i="28" s="1"/>
  <c r="W384" i="33"/>
  <c r="W384" i="28" s="1"/>
  <c r="V384" i="33"/>
  <c r="V384" i="28" s="1"/>
  <c r="U384" i="33"/>
  <c r="U384" i="28" s="1"/>
  <c r="T384" i="33"/>
  <c r="T384" i="28" s="1"/>
  <c r="S384" i="33"/>
  <c r="S384" i="28" s="1"/>
  <c r="R384" i="33"/>
  <c r="R384" i="28" s="1"/>
  <c r="Q384" i="33"/>
  <c r="Q384" i="28" s="1"/>
  <c r="P384" i="33"/>
  <c r="P384" i="28" s="1"/>
  <c r="O384" i="33"/>
  <c r="O384" i="28" s="1"/>
  <c r="N384" i="33"/>
  <c r="N384" i="28" s="1"/>
  <c r="M384" i="33"/>
  <c r="M384" i="28" s="1"/>
  <c r="AP383" i="33"/>
  <c r="AP383" i="28" s="1"/>
  <c r="AO383" i="33"/>
  <c r="AO383" i="28" s="1"/>
  <c r="AN383" i="33"/>
  <c r="AN383" i="28" s="1"/>
  <c r="AM383" i="33"/>
  <c r="AM383" i="28" s="1"/>
  <c r="AL383" i="33"/>
  <c r="AL383" i="28" s="1"/>
  <c r="AK383" i="33"/>
  <c r="AK383" i="28" s="1"/>
  <c r="AJ383" i="33"/>
  <c r="AJ383" i="28" s="1"/>
  <c r="AI383" i="33"/>
  <c r="AI383" i="28" s="1"/>
  <c r="AH383" i="33"/>
  <c r="AH383" i="28" s="1"/>
  <c r="AG383" i="33"/>
  <c r="AG383" i="28" s="1"/>
  <c r="AF383" i="33"/>
  <c r="AF383" i="28" s="1"/>
  <c r="AE383" i="33"/>
  <c r="AE383" i="28" s="1"/>
  <c r="AD383" i="33"/>
  <c r="AD383" i="28" s="1"/>
  <c r="AC383" i="33"/>
  <c r="AC383" i="28" s="1"/>
  <c r="AB383" i="33"/>
  <c r="AB383" i="28" s="1"/>
  <c r="AA383" i="33"/>
  <c r="AA383" i="28" s="1"/>
  <c r="Z383" i="33"/>
  <c r="Z383" i="28" s="1"/>
  <c r="Y383" i="33"/>
  <c r="Y383" i="28" s="1"/>
  <c r="X383" i="33"/>
  <c r="X383" i="28" s="1"/>
  <c r="W383" i="33"/>
  <c r="W383" i="28" s="1"/>
  <c r="V383" i="33"/>
  <c r="V383" i="28" s="1"/>
  <c r="U383" i="33"/>
  <c r="U383" i="28" s="1"/>
  <c r="T383" i="33"/>
  <c r="T383" i="28" s="1"/>
  <c r="S383" i="33"/>
  <c r="S383" i="28" s="1"/>
  <c r="R383" i="33"/>
  <c r="R383" i="28" s="1"/>
  <c r="Q383" i="33"/>
  <c r="Q383" i="28" s="1"/>
  <c r="P383" i="33"/>
  <c r="P383" i="28" s="1"/>
  <c r="O383" i="33"/>
  <c r="O383" i="28" s="1"/>
  <c r="N383" i="33"/>
  <c r="N383" i="28" s="1"/>
  <c r="M383" i="33"/>
  <c r="M383" i="28" s="1"/>
  <c r="AP379" i="33"/>
  <c r="AP379" i="28" s="1"/>
  <c r="AO379" i="33"/>
  <c r="AO379" i="28" s="1"/>
  <c r="AN379" i="33"/>
  <c r="AN379" i="28" s="1"/>
  <c r="AM379" i="33"/>
  <c r="AM379" i="28" s="1"/>
  <c r="AL379" i="33"/>
  <c r="AL379" i="28" s="1"/>
  <c r="AK379" i="33"/>
  <c r="AK379" i="28" s="1"/>
  <c r="AJ379" i="33"/>
  <c r="AJ379" i="28" s="1"/>
  <c r="AI379" i="33"/>
  <c r="AI379" i="28" s="1"/>
  <c r="AH379" i="33"/>
  <c r="AH379" i="28" s="1"/>
  <c r="AG379" i="33"/>
  <c r="AG379" i="28" s="1"/>
  <c r="AF379" i="33"/>
  <c r="AF379" i="28" s="1"/>
  <c r="AE379" i="33"/>
  <c r="AE379" i="28" s="1"/>
  <c r="AD379" i="33"/>
  <c r="AD379" i="28" s="1"/>
  <c r="AC379" i="33"/>
  <c r="AC379" i="28" s="1"/>
  <c r="AB379" i="33"/>
  <c r="AB379" i="28" s="1"/>
  <c r="AA379" i="33"/>
  <c r="AA379" i="28" s="1"/>
  <c r="Z379" i="33"/>
  <c r="Z379" i="28" s="1"/>
  <c r="Y379" i="33"/>
  <c r="Y379" i="28" s="1"/>
  <c r="X379" i="33"/>
  <c r="X379" i="28" s="1"/>
  <c r="W379" i="33"/>
  <c r="W379" i="28" s="1"/>
  <c r="V379" i="33"/>
  <c r="V379" i="28" s="1"/>
  <c r="U379" i="33"/>
  <c r="U379" i="28" s="1"/>
  <c r="T379" i="33"/>
  <c r="T379" i="28" s="1"/>
  <c r="S379" i="33"/>
  <c r="S379" i="28" s="1"/>
  <c r="R379" i="33"/>
  <c r="R379" i="28" s="1"/>
  <c r="Q379" i="33"/>
  <c r="Q379" i="28" s="1"/>
  <c r="P379" i="33"/>
  <c r="P379" i="28" s="1"/>
  <c r="O379" i="33"/>
  <c r="O379" i="28" s="1"/>
  <c r="N379" i="33"/>
  <c r="N379" i="28" s="1"/>
  <c r="M379" i="33"/>
  <c r="M379" i="28" s="1"/>
  <c r="AP378" i="33"/>
  <c r="AP378" i="28" s="1"/>
  <c r="AO378" i="33"/>
  <c r="AO378" i="28" s="1"/>
  <c r="AN378" i="33"/>
  <c r="AN378" i="28" s="1"/>
  <c r="AM378" i="33"/>
  <c r="AM378" i="28" s="1"/>
  <c r="AL378" i="33"/>
  <c r="AL378" i="28" s="1"/>
  <c r="AK378" i="33"/>
  <c r="AK378" i="28" s="1"/>
  <c r="AJ378" i="33"/>
  <c r="AJ378" i="28" s="1"/>
  <c r="AI378" i="33"/>
  <c r="AI378" i="28" s="1"/>
  <c r="AH378" i="33"/>
  <c r="AH378" i="28" s="1"/>
  <c r="AG378" i="33"/>
  <c r="AG378" i="28" s="1"/>
  <c r="AF378" i="33"/>
  <c r="AF378" i="28" s="1"/>
  <c r="AE378" i="33"/>
  <c r="AE378" i="28" s="1"/>
  <c r="AD378" i="33"/>
  <c r="AD378" i="28" s="1"/>
  <c r="AC378" i="33"/>
  <c r="AC378" i="28" s="1"/>
  <c r="AB378" i="33"/>
  <c r="AB378" i="28" s="1"/>
  <c r="AA378" i="33"/>
  <c r="AA378" i="28" s="1"/>
  <c r="Z378" i="33"/>
  <c r="Z378" i="28" s="1"/>
  <c r="Y378" i="33"/>
  <c r="Y378" i="28" s="1"/>
  <c r="X378" i="33"/>
  <c r="X378" i="28" s="1"/>
  <c r="W378" i="33"/>
  <c r="W378" i="28" s="1"/>
  <c r="V378" i="33"/>
  <c r="V378" i="28" s="1"/>
  <c r="U378" i="33"/>
  <c r="U378" i="28" s="1"/>
  <c r="T378" i="33"/>
  <c r="T378" i="28" s="1"/>
  <c r="S378" i="33"/>
  <c r="S378" i="28" s="1"/>
  <c r="R378" i="33"/>
  <c r="R378" i="28" s="1"/>
  <c r="Q378" i="33"/>
  <c r="Q378" i="28" s="1"/>
  <c r="P378" i="33"/>
  <c r="P378" i="28" s="1"/>
  <c r="O378" i="33"/>
  <c r="O378" i="28" s="1"/>
  <c r="N378" i="33"/>
  <c r="N378" i="28" s="1"/>
  <c r="M378" i="33"/>
  <c r="M378" i="28" s="1"/>
  <c r="AP377" i="33"/>
  <c r="AP377" i="28" s="1"/>
  <c r="AO377" i="33"/>
  <c r="AO377" i="28" s="1"/>
  <c r="AN377" i="33"/>
  <c r="AN377" i="28" s="1"/>
  <c r="AM377" i="33"/>
  <c r="AM377" i="28" s="1"/>
  <c r="AL377" i="33"/>
  <c r="AL377" i="28" s="1"/>
  <c r="AK377" i="33"/>
  <c r="AK377" i="28" s="1"/>
  <c r="AJ377" i="33"/>
  <c r="AJ377" i="28" s="1"/>
  <c r="AI377" i="33"/>
  <c r="AI377" i="28" s="1"/>
  <c r="AH377" i="33"/>
  <c r="AH377" i="28" s="1"/>
  <c r="AG377" i="33"/>
  <c r="AG377" i="28" s="1"/>
  <c r="AF377" i="33"/>
  <c r="AF377" i="28" s="1"/>
  <c r="AE377" i="33"/>
  <c r="AE377" i="28" s="1"/>
  <c r="AD377" i="33"/>
  <c r="AD377" i="28" s="1"/>
  <c r="AC377" i="33"/>
  <c r="AC377" i="28" s="1"/>
  <c r="AB377" i="33"/>
  <c r="AB377" i="28" s="1"/>
  <c r="AA377" i="33"/>
  <c r="AA377" i="28" s="1"/>
  <c r="Z377" i="33"/>
  <c r="Z377" i="28" s="1"/>
  <c r="Y377" i="33"/>
  <c r="Y377" i="28" s="1"/>
  <c r="X377" i="33"/>
  <c r="X377" i="28" s="1"/>
  <c r="W377" i="33"/>
  <c r="W377" i="28" s="1"/>
  <c r="V377" i="33"/>
  <c r="V377" i="28" s="1"/>
  <c r="U377" i="33"/>
  <c r="U377" i="28" s="1"/>
  <c r="T377" i="33"/>
  <c r="T377" i="28" s="1"/>
  <c r="S377" i="33"/>
  <c r="S377" i="28" s="1"/>
  <c r="R377" i="33"/>
  <c r="R377" i="28" s="1"/>
  <c r="Q377" i="33"/>
  <c r="Q377" i="28" s="1"/>
  <c r="P377" i="33"/>
  <c r="P377" i="28" s="1"/>
  <c r="O377" i="33"/>
  <c r="O377" i="28" s="1"/>
  <c r="N377" i="33"/>
  <c r="N377" i="28" s="1"/>
  <c r="M377" i="33"/>
  <c r="M377" i="28" s="1"/>
  <c r="AP376" i="33"/>
  <c r="AP376" i="28" s="1"/>
  <c r="AO376" i="33"/>
  <c r="AO376" i="28" s="1"/>
  <c r="AN376" i="33"/>
  <c r="AN376" i="28" s="1"/>
  <c r="AM376" i="33"/>
  <c r="AM376" i="28" s="1"/>
  <c r="AL376" i="33"/>
  <c r="AL376" i="28" s="1"/>
  <c r="AK376" i="33"/>
  <c r="AK376" i="28" s="1"/>
  <c r="AJ376" i="33"/>
  <c r="AJ376" i="28" s="1"/>
  <c r="AI376" i="33"/>
  <c r="AI376" i="28" s="1"/>
  <c r="AH376" i="33"/>
  <c r="AH376" i="28" s="1"/>
  <c r="AG376" i="33"/>
  <c r="AG376" i="28" s="1"/>
  <c r="AF376" i="33"/>
  <c r="AF376" i="28" s="1"/>
  <c r="AE376" i="33"/>
  <c r="AE376" i="28" s="1"/>
  <c r="AD376" i="33"/>
  <c r="AD376" i="28" s="1"/>
  <c r="AC376" i="33"/>
  <c r="AC376" i="28" s="1"/>
  <c r="AB376" i="33"/>
  <c r="AB376" i="28" s="1"/>
  <c r="AA376" i="33"/>
  <c r="AA376" i="28" s="1"/>
  <c r="Z376" i="33"/>
  <c r="Z376" i="28" s="1"/>
  <c r="Y376" i="33"/>
  <c r="Y376" i="28" s="1"/>
  <c r="X376" i="33"/>
  <c r="X376" i="28" s="1"/>
  <c r="W376" i="33"/>
  <c r="W376" i="28" s="1"/>
  <c r="V376" i="33"/>
  <c r="V376" i="28" s="1"/>
  <c r="U376" i="33"/>
  <c r="U376" i="28" s="1"/>
  <c r="T376" i="33"/>
  <c r="T376" i="28" s="1"/>
  <c r="S376" i="33"/>
  <c r="S376" i="28" s="1"/>
  <c r="R376" i="33"/>
  <c r="R376" i="28" s="1"/>
  <c r="Q376" i="33"/>
  <c r="Q376" i="28" s="1"/>
  <c r="P376" i="33"/>
  <c r="P376" i="28" s="1"/>
  <c r="O376" i="33"/>
  <c r="O376" i="28" s="1"/>
  <c r="N376" i="33"/>
  <c r="N376" i="28" s="1"/>
  <c r="M376" i="33"/>
  <c r="M376" i="28" s="1"/>
  <c r="AP375" i="33"/>
  <c r="AP375" i="28" s="1"/>
  <c r="AO375" i="33"/>
  <c r="AO375" i="28" s="1"/>
  <c r="AN375" i="33"/>
  <c r="AN375" i="28" s="1"/>
  <c r="AM375" i="33"/>
  <c r="AM375" i="28" s="1"/>
  <c r="AL375" i="33"/>
  <c r="AL375" i="28" s="1"/>
  <c r="AK375" i="33"/>
  <c r="AK375" i="28" s="1"/>
  <c r="AJ375" i="33"/>
  <c r="AJ375" i="28" s="1"/>
  <c r="AI375" i="33"/>
  <c r="AI375" i="28" s="1"/>
  <c r="AH375" i="33"/>
  <c r="AH375" i="28" s="1"/>
  <c r="AG375" i="33"/>
  <c r="AG375" i="28" s="1"/>
  <c r="AF375" i="33"/>
  <c r="AF375" i="28" s="1"/>
  <c r="AE375" i="33"/>
  <c r="AE375" i="28" s="1"/>
  <c r="AD375" i="33"/>
  <c r="AD375" i="28" s="1"/>
  <c r="AC375" i="33"/>
  <c r="AC375" i="28" s="1"/>
  <c r="AB375" i="33"/>
  <c r="AB375" i="28" s="1"/>
  <c r="AA375" i="33"/>
  <c r="AA375" i="28" s="1"/>
  <c r="Z375" i="33"/>
  <c r="Z375" i="28" s="1"/>
  <c r="Y375" i="33"/>
  <c r="Y375" i="28" s="1"/>
  <c r="X375" i="33"/>
  <c r="X375" i="28" s="1"/>
  <c r="W375" i="33"/>
  <c r="W375" i="28" s="1"/>
  <c r="V375" i="33"/>
  <c r="V375" i="28" s="1"/>
  <c r="U375" i="33"/>
  <c r="U375" i="28" s="1"/>
  <c r="T375" i="33"/>
  <c r="T375" i="28" s="1"/>
  <c r="S375" i="33"/>
  <c r="S375" i="28" s="1"/>
  <c r="R375" i="33"/>
  <c r="R375" i="28" s="1"/>
  <c r="Q375" i="33"/>
  <c r="Q375" i="28" s="1"/>
  <c r="P375" i="33"/>
  <c r="P375" i="28" s="1"/>
  <c r="O375" i="33"/>
  <c r="O375" i="28" s="1"/>
  <c r="N375" i="33"/>
  <c r="N375" i="28" s="1"/>
  <c r="M375" i="33"/>
  <c r="M375" i="28" s="1"/>
  <c r="AP374" i="33"/>
  <c r="AP374" i="28" s="1"/>
  <c r="AO374" i="33"/>
  <c r="AO374" i="28" s="1"/>
  <c r="AN374" i="33"/>
  <c r="AN374" i="28" s="1"/>
  <c r="AM374" i="33"/>
  <c r="AM374" i="28" s="1"/>
  <c r="AL374" i="33"/>
  <c r="AL374" i="28" s="1"/>
  <c r="AK374" i="33"/>
  <c r="AK374" i="28" s="1"/>
  <c r="AJ374" i="33"/>
  <c r="AJ374" i="28" s="1"/>
  <c r="AI374" i="33"/>
  <c r="AI374" i="28" s="1"/>
  <c r="AH374" i="33"/>
  <c r="AH374" i="28" s="1"/>
  <c r="AG374" i="33"/>
  <c r="AG374" i="28" s="1"/>
  <c r="AF374" i="33"/>
  <c r="AF374" i="28" s="1"/>
  <c r="AE374" i="33"/>
  <c r="AE374" i="28" s="1"/>
  <c r="AD374" i="33"/>
  <c r="AD374" i="28" s="1"/>
  <c r="AC374" i="33"/>
  <c r="AC374" i="28" s="1"/>
  <c r="AB374" i="33"/>
  <c r="AB374" i="28" s="1"/>
  <c r="AA374" i="33"/>
  <c r="AA374" i="28" s="1"/>
  <c r="Z374" i="33"/>
  <c r="Z374" i="28" s="1"/>
  <c r="Y374" i="33"/>
  <c r="Y374" i="28" s="1"/>
  <c r="X374" i="33"/>
  <c r="X374" i="28" s="1"/>
  <c r="W374" i="33"/>
  <c r="W374" i="28" s="1"/>
  <c r="V374" i="33"/>
  <c r="V374" i="28" s="1"/>
  <c r="U374" i="33"/>
  <c r="U374" i="28" s="1"/>
  <c r="T374" i="33"/>
  <c r="T374" i="28" s="1"/>
  <c r="S374" i="33"/>
  <c r="S374" i="28" s="1"/>
  <c r="R374" i="33"/>
  <c r="R374" i="28" s="1"/>
  <c r="Q374" i="33"/>
  <c r="Q374" i="28" s="1"/>
  <c r="P374" i="33"/>
  <c r="P374" i="28" s="1"/>
  <c r="O374" i="33"/>
  <c r="O374" i="28" s="1"/>
  <c r="N374" i="33"/>
  <c r="N374" i="28" s="1"/>
  <c r="M374" i="33"/>
  <c r="M374" i="28" s="1"/>
  <c r="AP373" i="33"/>
  <c r="AP373" i="28" s="1"/>
  <c r="AO373" i="33"/>
  <c r="AO373" i="28" s="1"/>
  <c r="AN373" i="33"/>
  <c r="AN373" i="28" s="1"/>
  <c r="AM373" i="33"/>
  <c r="AM373" i="28" s="1"/>
  <c r="AL373" i="33"/>
  <c r="AL373" i="28" s="1"/>
  <c r="AK373" i="33"/>
  <c r="AK373" i="28" s="1"/>
  <c r="AJ373" i="33"/>
  <c r="AJ373" i="28" s="1"/>
  <c r="AI373" i="33"/>
  <c r="AI373" i="28" s="1"/>
  <c r="AH373" i="33"/>
  <c r="AH373" i="28" s="1"/>
  <c r="AG373" i="33"/>
  <c r="AG373" i="28" s="1"/>
  <c r="AF373" i="33"/>
  <c r="AF373" i="28" s="1"/>
  <c r="AE373" i="33"/>
  <c r="AE373" i="28" s="1"/>
  <c r="AD373" i="33"/>
  <c r="AD373" i="28" s="1"/>
  <c r="AC373" i="33"/>
  <c r="AC373" i="28" s="1"/>
  <c r="AB373" i="33"/>
  <c r="AB373" i="28" s="1"/>
  <c r="AA373" i="33"/>
  <c r="AA373" i="28" s="1"/>
  <c r="Z373" i="33"/>
  <c r="Z373" i="28" s="1"/>
  <c r="Y373" i="33"/>
  <c r="Y373" i="28" s="1"/>
  <c r="X373" i="33"/>
  <c r="X373" i="28" s="1"/>
  <c r="W373" i="33"/>
  <c r="W373" i="28" s="1"/>
  <c r="V373" i="33"/>
  <c r="V373" i="28" s="1"/>
  <c r="U373" i="33"/>
  <c r="U373" i="28" s="1"/>
  <c r="T373" i="33"/>
  <c r="T373" i="28" s="1"/>
  <c r="S373" i="33"/>
  <c r="S373" i="28" s="1"/>
  <c r="R373" i="33"/>
  <c r="R373" i="28" s="1"/>
  <c r="Q373" i="33"/>
  <c r="Q373" i="28" s="1"/>
  <c r="P373" i="33"/>
  <c r="P373" i="28" s="1"/>
  <c r="O373" i="33"/>
  <c r="O373" i="28" s="1"/>
  <c r="N373" i="33"/>
  <c r="N373" i="28" s="1"/>
  <c r="M373" i="33"/>
  <c r="M373" i="28" s="1"/>
  <c r="AP372" i="33"/>
  <c r="AP372" i="28" s="1"/>
  <c r="AO372" i="33"/>
  <c r="AO372" i="28" s="1"/>
  <c r="AN372" i="33"/>
  <c r="AN372" i="28" s="1"/>
  <c r="AM372" i="33"/>
  <c r="AM372" i="28" s="1"/>
  <c r="AL372" i="33"/>
  <c r="AL372" i="28" s="1"/>
  <c r="AK372" i="33"/>
  <c r="AK372" i="28" s="1"/>
  <c r="AJ372" i="33"/>
  <c r="AJ372" i="28" s="1"/>
  <c r="AI372" i="33"/>
  <c r="AI372" i="28" s="1"/>
  <c r="AH372" i="33"/>
  <c r="AH372" i="28" s="1"/>
  <c r="AG372" i="33"/>
  <c r="AG372" i="28" s="1"/>
  <c r="AF372" i="33"/>
  <c r="AF372" i="28" s="1"/>
  <c r="AE372" i="33"/>
  <c r="AE372" i="28" s="1"/>
  <c r="AD372" i="33"/>
  <c r="AD372" i="28" s="1"/>
  <c r="AC372" i="33"/>
  <c r="AC372" i="28" s="1"/>
  <c r="AB372" i="33"/>
  <c r="AB372" i="28" s="1"/>
  <c r="AA372" i="33"/>
  <c r="AA372" i="28" s="1"/>
  <c r="Z372" i="33"/>
  <c r="Z372" i="28" s="1"/>
  <c r="Y372" i="33"/>
  <c r="Y372" i="28" s="1"/>
  <c r="X372" i="33"/>
  <c r="X372" i="28" s="1"/>
  <c r="W372" i="33"/>
  <c r="W372" i="28" s="1"/>
  <c r="V372" i="33"/>
  <c r="V372" i="28" s="1"/>
  <c r="U372" i="33"/>
  <c r="U372" i="28" s="1"/>
  <c r="T372" i="33"/>
  <c r="T372" i="28" s="1"/>
  <c r="S372" i="33"/>
  <c r="S372" i="28" s="1"/>
  <c r="R372" i="33"/>
  <c r="R372" i="28" s="1"/>
  <c r="Q372" i="33"/>
  <c r="Q372" i="28" s="1"/>
  <c r="P372" i="33"/>
  <c r="P372" i="28" s="1"/>
  <c r="O372" i="33"/>
  <c r="O372" i="28" s="1"/>
  <c r="N372" i="33"/>
  <c r="N372" i="28" s="1"/>
  <c r="M372" i="33"/>
  <c r="M372" i="28" s="1"/>
  <c r="AP371" i="33"/>
  <c r="AP371" i="28" s="1"/>
  <c r="AO371" i="33"/>
  <c r="AO371" i="28" s="1"/>
  <c r="AN371" i="33"/>
  <c r="AN371" i="28" s="1"/>
  <c r="AM371" i="33"/>
  <c r="AM371" i="28" s="1"/>
  <c r="AL371" i="33"/>
  <c r="AL371" i="28" s="1"/>
  <c r="AK371" i="33"/>
  <c r="AK371" i="28" s="1"/>
  <c r="AJ371" i="33"/>
  <c r="AJ371" i="28" s="1"/>
  <c r="AI371" i="33"/>
  <c r="AI371" i="28" s="1"/>
  <c r="AH371" i="33"/>
  <c r="AH371" i="28" s="1"/>
  <c r="AG371" i="33"/>
  <c r="AG371" i="28" s="1"/>
  <c r="AF371" i="33"/>
  <c r="AF371" i="28" s="1"/>
  <c r="AE371" i="33"/>
  <c r="AE371" i="28" s="1"/>
  <c r="AD371" i="33"/>
  <c r="AD371" i="28" s="1"/>
  <c r="AC371" i="33"/>
  <c r="AC371" i="28" s="1"/>
  <c r="AB371" i="33"/>
  <c r="AB371" i="28" s="1"/>
  <c r="AA371" i="33"/>
  <c r="AA371" i="28" s="1"/>
  <c r="Z371" i="33"/>
  <c r="Z371" i="28" s="1"/>
  <c r="Y371" i="33"/>
  <c r="Y371" i="28" s="1"/>
  <c r="X371" i="33"/>
  <c r="X371" i="28" s="1"/>
  <c r="W371" i="33"/>
  <c r="W371" i="28" s="1"/>
  <c r="V371" i="33"/>
  <c r="V371" i="28" s="1"/>
  <c r="U371" i="33"/>
  <c r="U371" i="28" s="1"/>
  <c r="T371" i="33"/>
  <c r="T371" i="28" s="1"/>
  <c r="S371" i="33"/>
  <c r="S371" i="28" s="1"/>
  <c r="R371" i="33"/>
  <c r="R371" i="28" s="1"/>
  <c r="Q371" i="33"/>
  <c r="Q371" i="28" s="1"/>
  <c r="P371" i="33"/>
  <c r="P371" i="28" s="1"/>
  <c r="O371" i="33"/>
  <c r="O371" i="28" s="1"/>
  <c r="N371" i="33"/>
  <c r="N371" i="28" s="1"/>
  <c r="M371" i="33"/>
  <c r="M371" i="28" s="1"/>
  <c r="AP370" i="33"/>
  <c r="AP370" i="28" s="1"/>
  <c r="AO370" i="33"/>
  <c r="AO370" i="28" s="1"/>
  <c r="AN370" i="33"/>
  <c r="AN370" i="28" s="1"/>
  <c r="AM370" i="33"/>
  <c r="AM370" i="28" s="1"/>
  <c r="AL370" i="33"/>
  <c r="AL370" i="28" s="1"/>
  <c r="AK370" i="33"/>
  <c r="AK370" i="28" s="1"/>
  <c r="AJ370" i="33"/>
  <c r="AJ370" i="28" s="1"/>
  <c r="AI370" i="33"/>
  <c r="AI370" i="28" s="1"/>
  <c r="AH370" i="33"/>
  <c r="AH370" i="28" s="1"/>
  <c r="AG370" i="33"/>
  <c r="AG370" i="28" s="1"/>
  <c r="AF370" i="33"/>
  <c r="AF370" i="28" s="1"/>
  <c r="AE370" i="33"/>
  <c r="AE370" i="28" s="1"/>
  <c r="AD370" i="33"/>
  <c r="AD370" i="28" s="1"/>
  <c r="AC370" i="33"/>
  <c r="AC370" i="28" s="1"/>
  <c r="AB370" i="33"/>
  <c r="AB370" i="28" s="1"/>
  <c r="AA370" i="33"/>
  <c r="AA370" i="28" s="1"/>
  <c r="Z370" i="33"/>
  <c r="Z370" i="28" s="1"/>
  <c r="Y370" i="33"/>
  <c r="Y370" i="28" s="1"/>
  <c r="X370" i="33"/>
  <c r="X370" i="28" s="1"/>
  <c r="W370" i="33"/>
  <c r="W370" i="28" s="1"/>
  <c r="V370" i="33"/>
  <c r="V370" i="28" s="1"/>
  <c r="U370" i="33"/>
  <c r="U370" i="28" s="1"/>
  <c r="T370" i="33"/>
  <c r="T370" i="28" s="1"/>
  <c r="S370" i="33"/>
  <c r="S370" i="28" s="1"/>
  <c r="R370" i="33"/>
  <c r="R370" i="28" s="1"/>
  <c r="Q370" i="33"/>
  <c r="Q370" i="28" s="1"/>
  <c r="P370" i="33"/>
  <c r="P370" i="28" s="1"/>
  <c r="O370" i="33"/>
  <c r="O370" i="28" s="1"/>
  <c r="N370" i="33"/>
  <c r="N370" i="28" s="1"/>
  <c r="M370" i="33"/>
  <c r="M370" i="28" s="1"/>
  <c r="AP369" i="33"/>
  <c r="AP369" i="28" s="1"/>
  <c r="AO369" i="33"/>
  <c r="AO369" i="28" s="1"/>
  <c r="AN369" i="33"/>
  <c r="AN369" i="28" s="1"/>
  <c r="AM369" i="33"/>
  <c r="AM369" i="28" s="1"/>
  <c r="AL369" i="33"/>
  <c r="AL369" i="28" s="1"/>
  <c r="AK369" i="33"/>
  <c r="AK369" i="28" s="1"/>
  <c r="AJ369" i="33"/>
  <c r="AJ369" i="28" s="1"/>
  <c r="AI369" i="33"/>
  <c r="AI369" i="28" s="1"/>
  <c r="AH369" i="33"/>
  <c r="AH369" i="28" s="1"/>
  <c r="AG369" i="33"/>
  <c r="AG369" i="28" s="1"/>
  <c r="AF369" i="33"/>
  <c r="AF369" i="28" s="1"/>
  <c r="AE369" i="33"/>
  <c r="AE369" i="28" s="1"/>
  <c r="AD369" i="33"/>
  <c r="AD369" i="28" s="1"/>
  <c r="AC369" i="33"/>
  <c r="AC369" i="28" s="1"/>
  <c r="AB369" i="33"/>
  <c r="AB369" i="28" s="1"/>
  <c r="AA369" i="33"/>
  <c r="AA369" i="28" s="1"/>
  <c r="Z369" i="33"/>
  <c r="Z369" i="28" s="1"/>
  <c r="Y369" i="33"/>
  <c r="Y369" i="28" s="1"/>
  <c r="X369" i="33"/>
  <c r="X369" i="28" s="1"/>
  <c r="W369" i="33"/>
  <c r="W369" i="28" s="1"/>
  <c r="V369" i="33"/>
  <c r="V369" i="28" s="1"/>
  <c r="U369" i="33"/>
  <c r="U369" i="28" s="1"/>
  <c r="T369" i="33"/>
  <c r="T369" i="28" s="1"/>
  <c r="S369" i="33"/>
  <c r="S369" i="28" s="1"/>
  <c r="R369" i="33"/>
  <c r="R369" i="28" s="1"/>
  <c r="Q369" i="33"/>
  <c r="Q369" i="28" s="1"/>
  <c r="P369" i="33"/>
  <c r="P369" i="28" s="1"/>
  <c r="O369" i="33"/>
  <c r="O369" i="28" s="1"/>
  <c r="N369" i="33"/>
  <c r="N369" i="28" s="1"/>
  <c r="M369" i="33"/>
  <c r="M369" i="28" s="1"/>
  <c r="AP368" i="33"/>
  <c r="AP368" i="28" s="1"/>
  <c r="AO368" i="33"/>
  <c r="AO368" i="28" s="1"/>
  <c r="AN368" i="33"/>
  <c r="AN368" i="28" s="1"/>
  <c r="AM368" i="33"/>
  <c r="AM368" i="28" s="1"/>
  <c r="AL368" i="33"/>
  <c r="AL368" i="28" s="1"/>
  <c r="AK368" i="33"/>
  <c r="AK368" i="28" s="1"/>
  <c r="AJ368" i="33"/>
  <c r="AJ368" i="28" s="1"/>
  <c r="AI368" i="33"/>
  <c r="AI368" i="28" s="1"/>
  <c r="AH368" i="33"/>
  <c r="AH368" i="28" s="1"/>
  <c r="AG368" i="33"/>
  <c r="AG368" i="28" s="1"/>
  <c r="AF368" i="33"/>
  <c r="AF368" i="28" s="1"/>
  <c r="AE368" i="33"/>
  <c r="AE368" i="28" s="1"/>
  <c r="AD368" i="33"/>
  <c r="AD368" i="28" s="1"/>
  <c r="AC368" i="33"/>
  <c r="AC368" i="28" s="1"/>
  <c r="AB368" i="33"/>
  <c r="AB368" i="28" s="1"/>
  <c r="AA368" i="33"/>
  <c r="AA368" i="28" s="1"/>
  <c r="Z368" i="33"/>
  <c r="Z368" i="28" s="1"/>
  <c r="Y368" i="33"/>
  <c r="Y368" i="28" s="1"/>
  <c r="X368" i="33"/>
  <c r="X368" i="28" s="1"/>
  <c r="W368" i="33"/>
  <c r="W368" i="28" s="1"/>
  <c r="V368" i="33"/>
  <c r="V368" i="28" s="1"/>
  <c r="U368" i="33"/>
  <c r="U368" i="28" s="1"/>
  <c r="T368" i="33"/>
  <c r="T368" i="28" s="1"/>
  <c r="S368" i="33"/>
  <c r="S368" i="28" s="1"/>
  <c r="R368" i="33"/>
  <c r="R368" i="28" s="1"/>
  <c r="Q368" i="33"/>
  <c r="Q368" i="28" s="1"/>
  <c r="P368" i="33"/>
  <c r="P368" i="28" s="1"/>
  <c r="O368" i="33"/>
  <c r="O368" i="28" s="1"/>
  <c r="N368" i="33"/>
  <c r="N368" i="28" s="1"/>
  <c r="M368" i="33"/>
  <c r="M368" i="28" s="1"/>
  <c r="AP364" i="33"/>
  <c r="AP364" i="28" s="1"/>
  <c r="AO364" i="33"/>
  <c r="AO364" i="28" s="1"/>
  <c r="AN364" i="33"/>
  <c r="AN364" i="28" s="1"/>
  <c r="AM364" i="33"/>
  <c r="AM364" i="28" s="1"/>
  <c r="AL364" i="33"/>
  <c r="AL364" i="28" s="1"/>
  <c r="AK364" i="33"/>
  <c r="AK364" i="28" s="1"/>
  <c r="AJ364" i="33"/>
  <c r="AJ364" i="28" s="1"/>
  <c r="AI364" i="33"/>
  <c r="AI364" i="28" s="1"/>
  <c r="AH364" i="33"/>
  <c r="AH364" i="28" s="1"/>
  <c r="AG364" i="33"/>
  <c r="AG364" i="28" s="1"/>
  <c r="AF364" i="33"/>
  <c r="AF364" i="28" s="1"/>
  <c r="AE364" i="33"/>
  <c r="AE364" i="28" s="1"/>
  <c r="AD364" i="33"/>
  <c r="AD364" i="28" s="1"/>
  <c r="AC364" i="33"/>
  <c r="AC364" i="28" s="1"/>
  <c r="AB364" i="33"/>
  <c r="AB364" i="28" s="1"/>
  <c r="AA364" i="33"/>
  <c r="AA364" i="28" s="1"/>
  <c r="Z364" i="33"/>
  <c r="Z364" i="28" s="1"/>
  <c r="Y364" i="33"/>
  <c r="Y364" i="28" s="1"/>
  <c r="X364" i="33"/>
  <c r="X364" i="28" s="1"/>
  <c r="W364" i="33"/>
  <c r="W364" i="28" s="1"/>
  <c r="V364" i="33"/>
  <c r="V364" i="28" s="1"/>
  <c r="U364" i="33"/>
  <c r="U364" i="28" s="1"/>
  <c r="T364" i="33"/>
  <c r="T364" i="28" s="1"/>
  <c r="S364" i="33"/>
  <c r="S364" i="28" s="1"/>
  <c r="R364" i="33"/>
  <c r="R364" i="28" s="1"/>
  <c r="Q364" i="33"/>
  <c r="Q364" i="28" s="1"/>
  <c r="P364" i="33"/>
  <c r="P364" i="28" s="1"/>
  <c r="O364" i="33"/>
  <c r="O364" i="28" s="1"/>
  <c r="N364" i="33"/>
  <c r="N364" i="28" s="1"/>
  <c r="M364" i="33"/>
  <c r="M364" i="28" s="1"/>
  <c r="AP363" i="33"/>
  <c r="AP363" i="28" s="1"/>
  <c r="AO363" i="33"/>
  <c r="AO363" i="28" s="1"/>
  <c r="AN363" i="33"/>
  <c r="AN363" i="28" s="1"/>
  <c r="AM363" i="33"/>
  <c r="AM363" i="28" s="1"/>
  <c r="AL363" i="33"/>
  <c r="AL363" i="28" s="1"/>
  <c r="AK363" i="33"/>
  <c r="AK363" i="28" s="1"/>
  <c r="AJ363" i="33"/>
  <c r="AJ363" i="28" s="1"/>
  <c r="AI363" i="33"/>
  <c r="AI363" i="28" s="1"/>
  <c r="AH363" i="33"/>
  <c r="AH363" i="28" s="1"/>
  <c r="AG363" i="33"/>
  <c r="AG363" i="28" s="1"/>
  <c r="AF363" i="33"/>
  <c r="AF363" i="28" s="1"/>
  <c r="AE363" i="33"/>
  <c r="AE363" i="28" s="1"/>
  <c r="AD363" i="33"/>
  <c r="AD363" i="28" s="1"/>
  <c r="AC363" i="33"/>
  <c r="AC363" i="28" s="1"/>
  <c r="AB363" i="33"/>
  <c r="AB363" i="28" s="1"/>
  <c r="AA363" i="33"/>
  <c r="AA363" i="28" s="1"/>
  <c r="Z363" i="33"/>
  <c r="Z363" i="28" s="1"/>
  <c r="Y363" i="33"/>
  <c r="Y363" i="28" s="1"/>
  <c r="X363" i="33"/>
  <c r="X363" i="28" s="1"/>
  <c r="W363" i="33"/>
  <c r="W363" i="28" s="1"/>
  <c r="V363" i="33"/>
  <c r="V363" i="28" s="1"/>
  <c r="U363" i="33"/>
  <c r="U363" i="28" s="1"/>
  <c r="T363" i="33"/>
  <c r="T363" i="28" s="1"/>
  <c r="S363" i="33"/>
  <c r="S363" i="28" s="1"/>
  <c r="R363" i="33"/>
  <c r="R363" i="28" s="1"/>
  <c r="Q363" i="33"/>
  <c r="Q363" i="28" s="1"/>
  <c r="P363" i="33"/>
  <c r="P363" i="28" s="1"/>
  <c r="O363" i="33"/>
  <c r="O363" i="28" s="1"/>
  <c r="N363" i="33"/>
  <c r="N363" i="28" s="1"/>
  <c r="M363" i="33"/>
  <c r="M363" i="28" s="1"/>
  <c r="AP362" i="33"/>
  <c r="AP362" i="28" s="1"/>
  <c r="AO362" i="33"/>
  <c r="AO362" i="28" s="1"/>
  <c r="AN362" i="33"/>
  <c r="AN362" i="28" s="1"/>
  <c r="AM362" i="33"/>
  <c r="AM362" i="28" s="1"/>
  <c r="AL362" i="33"/>
  <c r="AL362" i="28" s="1"/>
  <c r="AK362" i="33"/>
  <c r="AK362" i="28" s="1"/>
  <c r="AJ362" i="33"/>
  <c r="AJ362" i="28" s="1"/>
  <c r="AI362" i="33"/>
  <c r="AI362" i="28" s="1"/>
  <c r="AH362" i="33"/>
  <c r="AH362" i="28" s="1"/>
  <c r="AG362" i="33"/>
  <c r="AG362" i="28" s="1"/>
  <c r="AF362" i="33"/>
  <c r="AF362" i="28" s="1"/>
  <c r="AE362" i="33"/>
  <c r="AE362" i="28" s="1"/>
  <c r="AD362" i="33"/>
  <c r="AD362" i="28" s="1"/>
  <c r="AC362" i="33"/>
  <c r="AC362" i="28" s="1"/>
  <c r="AB362" i="33"/>
  <c r="AB362" i="28" s="1"/>
  <c r="AA362" i="33"/>
  <c r="AA362" i="28" s="1"/>
  <c r="Z362" i="33"/>
  <c r="Z362" i="28" s="1"/>
  <c r="Y362" i="33"/>
  <c r="Y362" i="28" s="1"/>
  <c r="X362" i="33"/>
  <c r="X362" i="28" s="1"/>
  <c r="W362" i="33"/>
  <c r="W362" i="28" s="1"/>
  <c r="V362" i="33"/>
  <c r="V362" i="28" s="1"/>
  <c r="U362" i="33"/>
  <c r="U362" i="28" s="1"/>
  <c r="T362" i="33"/>
  <c r="T362" i="28" s="1"/>
  <c r="S362" i="33"/>
  <c r="S362" i="28" s="1"/>
  <c r="R362" i="33"/>
  <c r="R362" i="28" s="1"/>
  <c r="Q362" i="33"/>
  <c r="Q362" i="28" s="1"/>
  <c r="P362" i="33"/>
  <c r="P362" i="28" s="1"/>
  <c r="O362" i="33"/>
  <c r="O362" i="28" s="1"/>
  <c r="N362" i="33"/>
  <c r="N362" i="28" s="1"/>
  <c r="M362" i="33"/>
  <c r="M362" i="28" s="1"/>
  <c r="AP361" i="33"/>
  <c r="AP361" i="28" s="1"/>
  <c r="AO361" i="33"/>
  <c r="AO361" i="28" s="1"/>
  <c r="AN361" i="33"/>
  <c r="AN361" i="28" s="1"/>
  <c r="AM361" i="33"/>
  <c r="AM361" i="28" s="1"/>
  <c r="AL361" i="33"/>
  <c r="AL361" i="28" s="1"/>
  <c r="AK361" i="33"/>
  <c r="AK361" i="28" s="1"/>
  <c r="AJ361" i="33"/>
  <c r="AJ361" i="28" s="1"/>
  <c r="AI361" i="33"/>
  <c r="AI361" i="28" s="1"/>
  <c r="AH361" i="33"/>
  <c r="AH361" i="28" s="1"/>
  <c r="AG361" i="33"/>
  <c r="AG361" i="28" s="1"/>
  <c r="AF361" i="33"/>
  <c r="AF361" i="28" s="1"/>
  <c r="AE361" i="33"/>
  <c r="AE361" i="28" s="1"/>
  <c r="AD361" i="33"/>
  <c r="AD361" i="28" s="1"/>
  <c r="AC361" i="33"/>
  <c r="AC361" i="28" s="1"/>
  <c r="AB361" i="33"/>
  <c r="AB361" i="28" s="1"/>
  <c r="AA361" i="33"/>
  <c r="AA361" i="28" s="1"/>
  <c r="Z361" i="33"/>
  <c r="Z361" i="28" s="1"/>
  <c r="Y361" i="33"/>
  <c r="Y361" i="28" s="1"/>
  <c r="X361" i="33"/>
  <c r="X361" i="28" s="1"/>
  <c r="W361" i="33"/>
  <c r="W361" i="28" s="1"/>
  <c r="V361" i="33"/>
  <c r="V361" i="28" s="1"/>
  <c r="U361" i="33"/>
  <c r="U361" i="28" s="1"/>
  <c r="T361" i="33"/>
  <c r="T361" i="28" s="1"/>
  <c r="S361" i="33"/>
  <c r="S361" i="28" s="1"/>
  <c r="R361" i="33"/>
  <c r="R361" i="28" s="1"/>
  <c r="Q361" i="33"/>
  <c r="Q361" i="28" s="1"/>
  <c r="P361" i="33"/>
  <c r="P361" i="28" s="1"/>
  <c r="O361" i="33"/>
  <c r="O361" i="28" s="1"/>
  <c r="N361" i="33"/>
  <c r="N361" i="28" s="1"/>
  <c r="M361" i="33"/>
  <c r="M361" i="28" s="1"/>
  <c r="AP360" i="33"/>
  <c r="AP360" i="28" s="1"/>
  <c r="AO360" i="33"/>
  <c r="AO360" i="28" s="1"/>
  <c r="AN360" i="33"/>
  <c r="AN360" i="28" s="1"/>
  <c r="AM360" i="33"/>
  <c r="AM360" i="28" s="1"/>
  <c r="AL360" i="33"/>
  <c r="AL360" i="28" s="1"/>
  <c r="AK360" i="33"/>
  <c r="AK360" i="28" s="1"/>
  <c r="AJ360" i="33"/>
  <c r="AJ360" i="28" s="1"/>
  <c r="AI360" i="33"/>
  <c r="AI360" i="28" s="1"/>
  <c r="AH360" i="33"/>
  <c r="AH360" i="28" s="1"/>
  <c r="AG360" i="33"/>
  <c r="AG360" i="28" s="1"/>
  <c r="AF360" i="33"/>
  <c r="AF360" i="28" s="1"/>
  <c r="AE360" i="33"/>
  <c r="AE360" i="28" s="1"/>
  <c r="AD360" i="33"/>
  <c r="AD360" i="28" s="1"/>
  <c r="AC360" i="33"/>
  <c r="AC360" i="28" s="1"/>
  <c r="AB360" i="33"/>
  <c r="AB360" i="28" s="1"/>
  <c r="AA360" i="33"/>
  <c r="AA360" i="28" s="1"/>
  <c r="Z360" i="33"/>
  <c r="Z360" i="28" s="1"/>
  <c r="Y360" i="33"/>
  <c r="Y360" i="28" s="1"/>
  <c r="X360" i="33"/>
  <c r="X360" i="28" s="1"/>
  <c r="W360" i="33"/>
  <c r="W360" i="28" s="1"/>
  <c r="V360" i="33"/>
  <c r="V360" i="28" s="1"/>
  <c r="U360" i="33"/>
  <c r="U360" i="28" s="1"/>
  <c r="T360" i="33"/>
  <c r="T360" i="28" s="1"/>
  <c r="S360" i="33"/>
  <c r="S360" i="28" s="1"/>
  <c r="R360" i="33"/>
  <c r="R360" i="28" s="1"/>
  <c r="Q360" i="33"/>
  <c r="Q360" i="28" s="1"/>
  <c r="P360" i="33"/>
  <c r="P360" i="28" s="1"/>
  <c r="O360" i="33"/>
  <c r="O360" i="28" s="1"/>
  <c r="N360" i="33"/>
  <c r="N360" i="28" s="1"/>
  <c r="M360" i="33"/>
  <c r="M360" i="28" s="1"/>
  <c r="AP359" i="33"/>
  <c r="AP359" i="28" s="1"/>
  <c r="AO359" i="33"/>
  <c r="AO359" i="28" s="1"/>
  <c r="AN359" i="33"/>
  <c r="AN359" i="28" s="1"/>
  <c r="AM359" i="33"/>
  <c r="AM359" i="28" s="1"/>
  <c r="AL359" i="33"/>
  <c r="AL359" i="28" s="1"/>
  <c r="AK359" i="33"/>
  <c r="AK359" i="28" s="1"/>
  <c r="AJ359" i="33"/>
  <c r="AJ359" i="28" s="1"/>
  <c r="AI359" i="33"/>
  <c r="AI359" i="28" s="1"/>
  <c r="AH359" i="33"/>
  <c r="AH359" i="28" s="1"/>
  <c r="AG359" i="33"/>
  <c r="AG359" i="28" s="1"/>
  <c r="AF359" i="33"/>
  <c r="AF359" i="28" s="1"/>
  <c r="AE359" i="33"/>
  <c r="AE359" i="28" s="1"/>
  <c r="AD359" i="33"/>
  <c r="AD359" i="28" s="1"/>
  <c r="AC359" i="33"/>
  <c r="AC359" i="28" s="1"/>
  <c r="AB359" i="33"/>
  <c r="AB359" i="28" s="1"/>
  <c r="AA359" i="33"/>
  <c r="AA359" i="28" s="1"/>
  <c r="Z359" i="33"/>
  <c r="Z359" i="28" s="1"/>
  <c r="Y359" i="33"/>
  <c r="Y359" i="28" s="1"/>
  <c r="X359" i="33"/>
  <c r="X359" i="28" s="1"/>
  <c r="W359" i="33"/>
  <c r="W359" i="28" s="1"/>
  <c r="V359" i="33"/>
  <c r="V359" i="28" s="1"/>
  <c r="U359" i="33"/>
  <c r="U359" i="28" s="1"/>
  <c r="T359" i="33"/>
  <c r="T359" i="28" s="1"/>
  <c r="S359" i="33"/>
  <c r="S359" i="28" s="1"/>
  <c r="R359" i="33"/>
  <c r="R359" i="28" s="1"/>
  <c r="Q359" i="33"/>
  <c r="Q359" i="28" s="1"/>
  <c r="P359" i="33"/>
  <c r="P359" i="28" s="1"/>
  <c r="O359" i="33"/>
  <c r="O359" i="28" s="1"/>
  <c r="N359" i="33"/>
  <c r="N359" i="28" s="1"/>
  <c r="M359" i="33"/>
  <c r="M359" i="28" s="1"/>
  <c r="AP358" i="33"/>
  <c r="AP358" i="28" s="1"/>
  <c r="AO358" i="33"/>
  <c r="AO358" i="28" s="1"/>
  <c r="AN358" i="33"/>
  <c r="AN358" i="28" s="1"/>
  <c r="AM358" i="33"/>
  <c r="AM358" i="28" s="1"/>
  <c r="AL358" i="33"/>
  <c r="AL358" i="28" s="1"/>
  <c r="AK358" i="33"/>
  <c r="AK358" i="28" s="1"/>
  <c r="AJ358" i="33"/>
  <c r="AJ358" i="28" s="1"/>
  <c r="AI358" i="33"/>
  <c r="AI358" i="28" s="1"/>
  <c r="AH358" i="33"/>
  <c r="AH358" i="28" s="1"/>
  <c r="AG358" i="33"/>
  <c r="AG358" i="28" s="1"/>
  <c r="AF358" i="33"/>
  <c r="AF358" i="28" s="1"/>
  <c r="AE358" i="33"/>
  <c r="AE358" i="28" s="1"/>
  <c r="AD358" i="33"/>
  <c r="AD358" i="28" s="1"/>
  <c r="AC358" i="33"/>
  <c r="AC358" i="28" s="1"/>
  <c r="AB358" i="33"/>
  <c r="AB358" i="28" s="1"/>
  <c r="AA358" i="33"/>
  <c r="AA358" i="28" s="1"/>
  <c r="Z358" i="33"/>
  <c r="Z358" i="28" s="1"/>
  <c r="Y358" i="33"/>
  <c r="Y358" i="28" s="1"/>
  <c r="X358" i="33"/>
  <c r="X358" i="28" s="1"/>
  <c r="W358" i="33"/>
  <c r="W358" i="28" s="1"/>
  <c r="V358" i="33"/>
  <c r="V358" i="28" s="1"/>
  <c r="U358" i="33"/>
  <c r="U358" i="28" s="1"/>
  <c r="T358" i="33"/>
  <c r="T358" i="28" s="1"/>
  <c r="S358" i="33"/>
  <c r="S358" i="28" s="1"/>
  <c r="R358" i="33"/>
  <c r="R358" i="28" s="1"/>
  <c r="Q358" i="33"/>
  <c r="Q358" i="28" s="1"/>
  <c r="P358" i="33"/>
  <c r="P358" i="28" s="1"/>
  <c r="O358" i="33"/>
  <c r="O358" i="28" s="1"/>
  <c r="N358" i="33"/>
  <c r="N358" i="28" s="1"/>
  <c r="M358" i="33"/>
  <c r="M358" i="28" s="1"/>
  <c r="AP357" i="33"/>
  <c r="AP357" i="28" s="1"/>
  <c r="AO357" i="33"/>
  <c r="AO357" i="28" s="1"/>
  <c r="AN357" i="33"/>
  <c r="AN357" i="28" s="1"/>
  <c r="AM357" i="33"/>
  <c r="AM357" i="28" s="1"/>
  <c r="AL357" i="33"/>
  <c r="AL357" i="28" s="1"/>
  <c r="AK357" i="33"/>
  <c r="AK357" i="28" s="1"/>
  <c r="AJ357" i="33"/>
  <c r="AJ357" i="28" s="1"/>
  <c r="AI357" i="33"/>
  <c r="AI357" i="28" s="1"/>
  <c r="AH357" i="33"/>
  <c r="AH357" i="28" s="1"/>
  <c r="AG357" i="33"/>
  <c r="AG357" i="28" s="1"/>
  <c r="AF357" i="33"/>
  <c r="AF357" i="28" s="1"/>
  <c r="AE357" i="33"/>
  <c r="AE357" i="28" s="1"/>
  <c r="AD357" i="33"/>
  <c r="AD357" i="28" s="1"/>
  <c r="AC357" i="33"/>
  <c r="AC357" i="28" s="1"/>
  <c r="AB357" i="33"/>
  <c r="AB357" i="28" s="1"/>
  <c r="AA357" i="33"/>
  <c r="AA357" i="28" s="1"/>
  <c r="Z357" i="33"/>
  <c r="Z357" i="28" s="1"/>
  <c r="Y357" i="33"/>
  <c r="Y357" i="28" s="1"/>
  <c r="X357" i="33"/>
  <c r="X357" i="28" s="1"/>
  <c r="W357" i="33"/>
  <c r="W357" i="28" s="1"/>
  <c r="V357" i="33"/>
  <c r="V357" i="28" s="1"/>
  <c r="U357" i="33"/>
  <c r="U357" i="28" s="1"/>
  <c r="T357" i="33"/>
  <c r="T357" i="28" s="1"/>
  <c r="S357" i="33"/>
  <c r="S357" i="28" s="1"/>
  <c r="R357" i="33"/>
  <c r="R357" i="28" s="1"/>
  <c r="Q357" i="33"/>
  <c r="Q357" i="28" s="1"/>
  <c r="P357" i="33"/>
  <c r="P357" i="28" s="1"/>
  <c r="O357" i="33"/>
  <c r="O357" i="28" s="1"/>
  <c r="N357" i="33"/>
  <c r="N357" i="28" s="1"/>
  <c r="M357" i="33"/>
  <c r="M357" i="28" s="1"/>
  <c r="AP356" i="33"/>
  <c r="AP356" i="28" s="1"/>
  <c r="AO356" i="33"/>
  <c r="AO356" i="28" s="1"/>
  <c r="AN356" i="33"/>
  <c r="AN356" i="28" s="1"/>
  <c r="AM356" i="33"/>
  <c r="AM356" i="28" s="1"/>
  <c r="AL356" i="33"/>
  <c r="AL356" i="28" s="1"/>
  <c r="AK356" i="33"/>
  <c r="AK356" i="28" s="1"/>
  <c r="AJ356" i="33"/>
  <c r="AJ356" i="28" s="1"/>
  <c r="AI356" i="33"/>
  <c r="AI356" i="28" s="1"/>
  <c r="AH356" i="33"/>
  <c r="AH356" i="28" s="1"/>
  <c r="AG356" i="33"/>
  <c r="AG356" i="28" s="1"/>
  <c r="AF356" i="33"/>
  <c r="AF356" i="28" s="1"/>
  <c r="AE356" i="33"/>
  <c r="AE356" i="28" s="1"/>
  <c r="AD356" i="33"/>
  <c r="AD356" i="28" s="1"/>
  <c r="AC356" i="33"/>
  <c r="AC356" i="28" s="1"/>
  <c r="AB356" i="33"/>
  <c r="AB356" i="28" s="1"/>
  <c r="AA356" i="33"/>
  <c r="AA356" i="28" s="1"/>
  <c r="Z356" i="33"/>
  <c r="Z356" i="28" s="1"/>
  <c r="Y356" i="33"/>
  <c r="Y356" i="28" s="1"/>
  <c r="X356" i="33"/>
  <c r="X356" i="28" s="1"/>
  <c r="W356" i="33"/>
  <c r="W356" i="28" s="1"/>
  <c r="V356" i="33"/>
  <c r="V356" i="28" s="1"/>
  <c r="U356" i="33"/>
  <c r="U356" i="28" s="1"/>
  <c r="T356" i="33"/>
  <c r="T356" i="28" s="1"/>
  <c r="S356" i="33"/>
  <c r="S356" i="28" s="1"/>
  <c r="R356" i="33"/>
  <c r="R356" i="28" s="1"/>
  <c r="Q356" i="33"/>
  <c r="Q356" i="28" s="1"/>
  <c r="P356" i="33"/>
  <c r="P356" i="28" s="1"/>
  <c r="O356" i="33"/>
  <c r="O356" i="28" s="1"/>
  <c r="N356" i="33"/>
  <c r="N356" i="28" s="1"/>
  <c r="M356" i="33"/>
  <c r="M356" i="28" s="1"/>
  <c r="AP355" i="33"/>
  <c r="AP355" i="28" s="1"/>
  <c r="AO355" i="33"/>
  <c r="AO355" i="28" s="1"/>
  <c r="AN355" i="33"/>
  <c r="AN355" i="28" s="1"/>
  <c r="AM355" i="33"/>
  <c r="AM355" i="28" s="1"/>
  <c r="AL355" i="33"/>
  <c r="AL355" i="28" s="1"/>
  <c r="AK355" i="33"/>
  <c r="AK355" i="28" s="1"/>
  <c r="AJ355" i="33"/>
  <c r="AJ355" i="28" s="1"/>
  <c r="AI355" i="33"/>
  <c r="AI355" i="28" s="1"/>
  <c r="AH355" i="33"/>
  <c r="AH355" i="28" s="1"/>
  <c r="AG355" i="33"/>
  <c r="AG355" i="28" s="1"/>
  <c r="AF355" i="33"/>
  <c r="AF355" i="28" s="1"/>
  <c r="AE355" i="33"/>
  <c r="AE355" i="28" s="1"/>
  <c r="AD355" i="33"/>
  <c r="AD355" i="28" s="1"/>
  <c r="AC355" i="33"/>
  <c r="AC355" i="28" s="1"/>
  <c r="AB355" i="33"/>
  <c r="AB355" i="28" s="1"/>
  <c r="AA355" i="33"/>
  <c r="AA355" i="28" s="1"/>
  <c r="Z355" i="33"/>
  <c r="Z355" i="28" s="1"/>
  <c r="Y355" i="33"/>
  <c r="Y355" i="28" s="1"/>
  <c r="X355" i="33"/>
  <c r="X355" i="28" s="1"/>
  <c r="W355" i="33"/>
  <c r="W355" i="28" s="1"/>
  <c r="V355" i="33"/>
  <c r="V355" i="28" s="1"/>
  <c r="U355" i="33"/>
  <c r="U355" i="28" s="1"/>
  <c r="T355" i="33"/>
  <c r="T355" i="28" s="1"/>
  <c r="S355" i="33"/>
  <c r="S355" i="28" s="1"/>
  <c r="R355" i="33"/>
  <c r="R355" i="28" s="1"/>
  <c r="Q355" i="33"/>
  <c r="Q355" i="28" s="1"/>
  <c r="P355" i="33"/>
  <c r="P355" i="28" s="1"/>
  <c r="O355" i="33"/>
  <c r="O355" i="28" s="1"/>
  <c r="N355" i="33"/>
  <c r="N355" i="28" s="1"/>
  <c r="M355" i="33"/>
  <c r="M355" i="28" s="1"/>
  <c r="AP354" i="33"/>
  <c r="AP354" i="28" s="1"/>
  <c r="AO354" i="33"/>
  <c r="AO354" i="28" s="1"/>
  <c r="AN354" i="33"/>
  <c r="AN354" i="28" s="1"/>
  <c r="AM354" i="33"/>
  <c r="AM354" i="28" s="1"/>
  <c r="AL354" i="33"/>
  <c r="AL354" i="28" s="1"/>
  <c r="AK354" i="33"/>
  <c r="AK354" i="28" s="1"/>
  <c r="AJ354" i="33"/>
  <c r="AJ354" i="28" s="1"/>
  <c r="AI354" i="33"/>
  <c r="AI354" i="28" s="1"/>
  <c r="AH354" i="33"/>
  <c r="AH354" i="28" s="1"/>
  <c r="AG354" i="33"/>
  <c r="AG354" i="28" s="1"/>
  <c r="AF354" i="33"/>
  <c r="AF354" i="28" s="1"/>
  <c r="AE354" i="33"/>
  <c r="AE354" i="28" s="1"/>
  <c r="AD354" i="33"/>
  <c r="AD354" i="28" s="1"/>
  <c r="AC354" i="33"/>
  <c r="AC354" i="28" s="1"/>
  <c r="AB354" i="33"/>
  <c r="AB354" i="28" s="1"/>
  <c r="AA354" i="33"/>
  <c r="AA354" i="28" s="1"/>
  <c r="Z354" i="33"/>
  <c r="Z354" i="28" s="1"/>
  <c r="Y354" i="33"/>
  <c r="Y354" i="28" s="1"/>
  <c r="X354" i="33"/>
  <c r="X354" i="28" s="1"/>
  <c r="W354" i="33"/>
  <c r="W354" i="28" s="1"/>
  <c r="V354" i="33"/>
  <c r="V354" i="28" s="1"/>
  <c r="U354" i="33"/>
  <c r="U354" i="28" s="1"/>
  <c r="T354" i="33"/>
  <c r="T354" i="28" s="1"/>
  <c r="S354" i="33"/>
  <c r="S354" i="28" s="1"/>
  <c r="R354" i="33"/>
  <c r="R354" i="28" s="1"/>
  <c r="Q354" i="33"/>
  <c r="Q354" i="28" s="1"/>
  <c r="P354" i="33"/>
  <c r="P354" i="28" s="1"/>
  <c r="O354" i="33"/>
  <c r="O354" i="28" s="1"/>
  <c r="N354" i="33"/>
  <c r="N354" i="28" s="1"/>
  <c r="M354" i="33"/>
  <c r="M354" i="28" s="1"/>
  <c r="AP353" i="33"/>
  <c r="AP353" i="28" s="1"/>
  <c r="AO353" i="33"/>
  <c r="AO353" i="28" s="1"/>
  <c r="AN353" i="33"/>
  <c r="AN353" i="28" s="1"/>
  <c r="AM353" i="33"/>
  <c r="AM353" i="28" s="1"/>
  <c r="AL353" i="33"/>
  <c r="AL353" i="28" s="1"/>
  <c r="AK353" i="33"/>
  <c r="AK353" i="28" s="1"/>
  <c r="AJ353" i="33"/>
  <c r="AJ353" i="28" s="1"/>
  <c r="AI353" i="33"/>
  <c r="AI353" i="28" s="1"/>
  <c r="AH353" i="33"/>
  <c r="AH353" i="28" s="1"/>
  <c r="AG353" i="33"/>
  <c r="AG353" i="28" s="1"/>
  <c r="AF353" i="33"/>
  <c r="AF353" i="28" s="1"/>
  <c r="AE353" i="33"/>
  <c r="AE353" i="28" s="1"/>
  <c r="AD353" i="33"/>
  <c r="AD353" i="28" s="1"/>
  <c r="AC353" i="33"/>
  <c r="AC353" i="28" s="1"/>
  <c r="AB353" i="33"/>
  <c r="AB353" i="28" s="1"/>
  <c r="AA353" i="33"/>
  <c r="AA353" i="28" s="1"/>
  <c r="Z353" i="33"/>
  <c r="Z353" i="28" s="1"/>
  <c r="Y353" i="33"/>
  <c r="Y353" i="28" s="1"/>
  <c r="X353" i="33"/>
  <c r="X353" i="28" s="1"/>
  <c r="W353" i="33"/>
  <c r="W353" i="28" s="1"/>
  <c r="V353" i="33"/>
  <c r="V353" i="28" s="1"/>
  <c r="U353" i="33"/>
  <c r="U353" i="28" s="1"/>
  <c r="T353" i="33"/>
  <c r="T353" i="28" s="1"/>
  <c r="S353" i="33"/>
  <c r="S353" i="28" s="1"/>
  <c r="R353" i="33"/>
  <c r="R353" i="28" s="1"/>
  <c r="Q353" i="33"/>
  <c r="Q353" i="28" s="1"/>
  <c r="P353" i="33"/>
  <c r="P353" i="28" s="1"/>
  <c r="O353" i="33"/>
  <c r="O353" i="28" s="1"/>
  <c r="N353" i="33"/>
  <c r="N353" i="28" s="1"/>
  <c r="M353" i="33"/>
  <c r="M353" i="28" s="1"/>
  <c r="AP345" i="33"/>
  <c r="AP345" i="28" s="1"/>
  <c r="AO345" i="33"/>
  <c r="AO345" i="28" s="1"/>
  <c r="AN345" i="33"/>
  <c r="AN345" i="28" s="1"/>
  <c r="AM345" i="33"/>
  <c r="AM345" i="28" s="1"/>
  <c r="AL345" i="33"/>
  <c r="AL345" i="28" s="1"/>
  <c r="AK345" i="33"/>
  <c r="AK345" i="28" s="1"/>
  <c r="AJ345" i="33"/>
  <c r="AJ345" i="28" s="1"/>
  <c r="AI345" i="33"/>
  <c r="AI345" i="28" s="1"/>
  <c r="AH345" i="33"/>
  <c r="AH345" i="28" s="1"/>
  <c r="AG345" i="33"/>
  <c r="AG345" i="28" s="1"/>
  <c r="AF345" i="33"/>
  <c r="AF345" i="28" s="1"/>
  <c r="AE345" i="33"/>
  <c r="AE345" i="28" s="1"/>
  <c r="AD345" i="33"/>
  <c r="AD345" i="28" s="1"/>
  <c r="AC345" i="33"/>
  <c r="AC345" i="28" s="1"/>
  <c r="AB345" i="33"/>
  <c r="AB345" i="28" s="1"/>
  <c r="AA345" i="33"/>
  <c r="AA345" i="28" s="1"/>
  <c r="Z345" i="33"/>
  <c r="Z345" i="28" s="1"/>
  <c r="Y345" i="33"/>
  <c r="Y345" i="28" s="1"/>
  <c r="X345" i="33"/>
  <c r="X345" i="28" s="1"/>
  <c r="W345" i="33"/>
  <c r="W345" i="28" s="1"/>
  <c r="V345" i="33"/>
  <c r="V345" i="28" s="1"/>
  <c r="U345" i="33"/>
  <c r="U345" i="28" s="1"/>
  <c r="T345" i="33"/>
  <c r="T345" i="28" s="1"/>
  <c r="S345" i="33"/>
  <c r="S345" i="28" s="1"/>
  <c r="R345" i="33"/>
  <c r="R345" i="28" s="1"/>
  <c r="Q345" i="33"/>
  <c r="Q345" i="28" s="1"/>
  <c r="P345" i="33"/>
  <c r="P345" i="28" s="1"/>
  <c r="O345" i="33"/>
  <c r="O345" i="28" s="1"/>
  <c r="N345" i="33"/>
  <c r="N345" i="28" s="1"/>
  <c r="M345" i="33"/>
  <c r="M345" i="28" s="1"/>
  <c r="AP344" i="33"/>
  <c r="AP344" i="28" s="1"/>
  <c r="AO344" i="33"/>
  <c r="AO344" i="28" s="1"/>
  <c r="AN344" i="33"/>
  <c r="AN344" i="28" s="1"/>
  <c r="AM344" i="33"/>
  <c r="AM344" i="28" s="1"/>
  <c r="AL344" i="33"/>
  <c r="AL344" i="28" s="1"/>
  <c r="AK344" i="33"/>
  <c r="AK344" i="28" s="1"/>
  <c r="AJ344" i="33"/>
  <c r="AJ344" i="28" s="1"/>
  <c r="AI344" i="33"/>
  <c r="AI344" i="28" s="1"/>
  <c r="AH344" i="33"/>
  <c r="AH344" i="28" s="1"/>
  <c r="AG344" i="33"/>
  <c r="AG344" i="28" s="1"/>
  <c r="AF344" i="33"/>
  <c r="AF344" i="28" s="1"/>
  <c r="AE344" i="33"/>
  <c r="AE344" i="28" s="1"/>
  <c r="AD344" i="33"/>
  <c r="AD344" i="28" s="1"/>
  <c r="AC344" i="33"/>
  <c r="AC344" i="28" s="1"/>
  <c r="AB344" i="33"/>
  <c r="AB344" i="28" s="1"/>
  <c r="AA344" i="33"/>
  <c r="AA344" i="28" s="1"/>
  <c r="Z344" i="33"/>
  <c r="Z344" i="28" s="1"/>
  <c r="Y344" i="33"/>
  <c r="Y344" i="28" s="1"/>
  <c r="X344" i="33"/>
  <c r="X344" i="28" s="1"/>
  <c r="W344" i="33"/>
  <c r="W344" i="28" s="1"/>
  <c r="V344" i="33"/>
  <c r="V344" i="28" s="1"/>
  <c r="U344" i="33"/>
  <c r="U344" i="28" s="1"/>
  <c r="T344" i="33"/>
  <c r="T344" i="28" s="1"/>
  <c r="S344" i="33"/>
  <c r="S344" i="28" s="1"/>
  <c r="R344" i="33"/>
  <c r="R344" i="28" s="1"/>
  <c r="Q344" i="33"/>
  <c r="Q344" i="28" s="1"/>
  <c r="P344" i="33"/>
  <c r="P344" i="28" s="1"/>
  <c r="O344" i="33"/>
  <c r="O344" i="28" s="1"/>
  <c r="N344" i="33"/>
  <c r="N344" i="28" s="1"/>
  <c r="M344" i="33"/>
  <c r="M344" i="28" s="1"/>
  <c r="AP343" i="33"/>
  <c r="AP343" i="28" s="1"/>
  <c r="AO343" i="33"/>
  <c r="AO343" i="28" s="1"/>
  <c r="AN343" i="33"/>
  <c r="AN343" i="28" s="1"/>
  <c r="AM343" i="33"/>
  <c r="AM343" i="28" s="1"/>
  <c r="AL343" i="33"/>
  <c r="AL343" i="28" s="1"/>
  <c r="AK343" i="33"/>
  <c r="AK343" i="28" s="1"/>
  <c r="AJ343" i="33"/>
  <c r="AJ343" i="28" s="1"/>
  <c r="AI343" i="33"/>
  <c r="AI343" i="28" s="1"/>
  <c r="AH343" i="33"/>
  <c r="AH343" i="28" s="1"/>
  <c r="AG343" i="33"/>
  <c r="AG343" i="28" s="1"/>
  <c r="AF343" i="33"/>
  <c r="AF343" i="28" s="1"/>
  <c r="AE343" i="33"/>
  <c r="AE343" i="28" s="1"/>
  <c r="AD343" i="33"/>
  <c r="AD343" i="28" s="1"/>
  <c r="AC343" i="33"/>
  <c r="AC343" i="28" s="1"/>
  <c r="AB343" i="33"/>
  <c r="AB343" i="28" s="1"/>
  <c r="AA343" i="33"/>
  <c r="AA343" i="28" s="1"/>
  <c r="Z343" i="33"/>
  <c r="Z343" i="28" s="1"/>
  <c r="Y343" i="33"/>
  <c r="Y343" i="28" s="1"/>
  <c r="X343" i="33"/>
  <c r="X343" i="28" s="1"/>
  <c r="W343" i="33"/>
  <c r="W343" i="28" s="1"/>
  <c r="V343" i="33"/>
  <c r="V343" i="28" s="1"/>
  <c r="U343" i="33"/>
  <c r="U343" i="28" s="1"/>
  <c r="T343" i="33"/>
  <c r="T343" i="28" s="1"/>
  <c r="S343" i="33"/>
  <c r="S343" i="28" s="1"/>
  <c r="R343" i="33"/>
  <c r="R343" i="28" s="1"/>
  <c r="Q343" i="33"/>
  <c r="Q343" i="28" s="1"/>
  <c r="P343" i="33"/>
  <c r="P343" i="28" s="1"/>
  <c r="O343" i="33"/>
  <c r="O343" i="28" s="1"/>
  <c r="N343" i="33"/>
  <c r="N343" i="28" s="1"/>
  <c r="M343" i="33"/>
  <c r="M343" i="28" s="1"/>
  <c r="AP342" i="33"/>
  <c r="AP342" i="28" s="1"/>
  <c r="AO342" i="33"/>
  <c r="AO342" i="28" s="1"/>
  <c r="AN342" i="33"/>
  <c r="AN342" i="28" s="1"/>
  <c r="AM342" i="33"/>
  <c r="AM342" i="28" s="1"/>
  <c r="AL342" i="33"/>
  <c r="AL342" i="28" s="1"/>
  <c r="AK342" i="33"/>
  <c r="AK342" i="28" s="1"/>
  <c r="AJ342" i="33"/>
  <c r="AJ342" i="28" s="1"/>
  <c r="AI342" i="33"/>
  <c r="AI342" i="28" s="1"/>
  <c r="AH342" i="33"/>
  <c r="AH342" i="28" s="1"/>
  <c r="AG342" i="33"/>
  <c r="AG342" i="28" s="1"/>
  <c r="AF342" i="33"/>
  <c r="AF342" i="28" s="1"/>
  <c r="AE342" i="33"/>
  <c r="AE342" i="28" s="1"/>
  <c r="AD342" i="33"/>
  <c r="AD342" i="28" s="1"/>
  <c r="AC342" i="33"/>
  <c r="AC342" i="28" s="1"/>
  <c r="AB342" i="33"/>
  <c r="AB342" i="28" s="1"/>
  <c r="AA342" i="33"/>
  <c r="AA342" i="28" s="1"/>
  <c r="Z342" i="33"/>
  <c r="Z342" i="28" s="1"/>
  <c r="Y342" i="33"/>
  <c r="Y342" i="28" s="1"/>
  <c r="X342" i="33"/>
  <c r="X342" i="28" s="1"/>
  <c r="W342" i="33"/>
  <c r="W342" i="28" s="1"/>
  <c r="V342" i="33"/>
  <c r="V342" i="28" s="1"/>
  <c r="U342" i="33"/>
  <c r="U342" i="28" s="1"/>
  <c r="T342" i="33"/>
  <c r="T342" i="28" s="1"/>
  <c r="S342" i="33"/>
  <c r="S342" i="28" s="1"/>
  <c r="R342" i="33"/>
  <c r="R342" i="28" s="1"/>
  <c r="Q342" i="33"/>
  <c r="Q342" i="28" s="1"/>
  <c r="P342" i="33"/>
  <c r="P342" i="28" s="1"/>
  <c r="O342" i="33"/>
  <c r="O342" i="28" s="1"/>
  <c r="N342" i="33"/>
  <c r="N342" i="28" s="1"/>
  <c r="M342" i="33"/>
  <c r="M342" i="28" s="1"/>
  <c r="AP341" i="33"/>
  <c r="AP341" i="28" s="1"/>
  <c r="AO341" i="33"/>
  <c r="AO341" i="28" s="1"/>
  <c r="AN341" i="33"/>
  <c r="AN341" i="28" s="1"/>
  <c r="AM341" i="33"/>
  <c r="AM341" i="28" s="1"/>
  <c r="AL341" i="33"/>
  <c r="AL341" i="28" s="1"/>
  <c r="AK341" i="33"/>
  <c r="AK341" i="28" s="1"/>
  <c r="AJ341" i="33"/>
  <c r="AJ341" i="28" s="1"/>
  <c r="AI341" i="33"/>
  <c r="AI341" i="28" s="1"/>
  <c r="AH341" i="33"/>
  <c r="AH341" i="28" s="1"/>
  <c r="AG341" i="33"/>
  <c r="AG341" i="28" s="1"/>
  <c r="AF341" i="33"/>
  <c r="AF341" i="28" s="1"/>
  <c r="AE341" i="33"/>
  <c r="AE341" i="28" s="1"/>
  <c r="AD341" i="33"/>
  <c r="AD341" i="28" s="1"/>
  <c r="AC341" i="33"/>
  <c r="AC341" i="28" s="1"/>
  <c r="AB341" i="33"/>
  <c r="AB341" i="28" s="1"/>
  <c r="AA341" i="33"/>
  <c r="AA341" i="28" s="1"/>
  <c r="Z341" i="33"/>
  <c r="Z341" i="28" s="1"/>
  <c r="Y341" i="33"/>
  <c r="Y341" i="28" s="1"/>
  <c r="X341" i="33"/>
  <c r="X341" i="28" s="1"/>
  <c r="W341" i="33"/>
  <c r="W341" i="28" s="1"/>
  <c r="V341" i="33"/>
  <c r="V341" i="28" s="1"/>
  <c r="U341" i="33"/>
  <c r="U341" i="28" s="1"/>
  <c r="T341" i="33"/>
  <c r="T341" i="28" s="1"/>
  <c r="S341" i="33"/>
  <c r="S341" i="28" s="1"/>
  <c r="R341" i="33"/>
  <c r="R341" i="28" s="1"/>
  <c r="Q341" i="33"/>
  <c r="Q341" i="28" s="1"/>
  <c r="P341" i="33"/>
  <c r="P341" i="28" s="1"/>
  <c r="O341" i="33"/>
  <c r="O341" i="28" s="1"/>
  <c r="N341" i="33"/>
  <c r="N341" i="28" s="1"/>
  <c r="M341" i="33"/>
  <c r="M341" i="28" s="1"/>
  <c r="AP340" i="33"/>
  <c r="AP340" i="28" s="1"/>
  <c r="AO340" i="33"/>
  <c r="AO340" i="28" s="1"/>
  <c r="AN340" i="33"/>
  <c r="AN340" i="28" s="1"/>
  <c r="AM340" i="33"/>
  <c r="AM340" i="28" s="1"/>
  <c r="AL340" i="33"/>
  <c r="AL340" i="28" s="1"/>
  <c r="AK340" i="33"/>
  <c r="AK340" i="28" s="1"/>
  <c r="AJ340" i="33"/>
  <c r="AJ340" i="28" s="1"/>
  <c r="AI340" i="33"/>
  <c r="AI340" i="28" s="1"/>
  <c r="AH340" i="33"/>
  <c r="AH340" i="28" s="1"/>
  <c r="AG340" i="33"/>
  <c r="AG340" i="28" s="1"/>
  <c r="AF340" i="33"/>
  <c r="AF340" i="28" s="1"/>
  <c r="AE340" i="33"/>
  <c r="AE340" i="28" s="1"/>
  <c r="AD340" i="33"/>
  <c r="AD340" i="28" s="1"/>
  <c r="AC340" i="33"/>
  <c r="AC340" i="28" s="1"/>
  <c r="AB340" i="33"/>
  <c r="AB340" i="28" s="1"/>
  <c r="AA340" i="33"/>
  <c r="AA340" i="28" s="1"/>
  <c r="Z340" i="33"/>
  <c r="Z340" i="28" s="1"/>
  <c r="Y340" i="33"/>
  <c r="Y340" i="28" s="1"/>
  <c r="X340" i="33"/>
  <c r="X340" i="28" s="1"/>
  <c r="W340" i="33"/>
  <c r="W340" i="28" s="1"/>
  <c r="V340" i="33"/>
  <c r="V340" i="28" s="1"/>
  <c r="U340" i="33"/>
  <c r="U340" i="28" s="1"/>
  <c r="T340" i="33"/>
  <c r="T340" i="28" s="1"/>
  <c r="S340" i="33"/>
  <c r="S340" i="28" s="1"/>
  <c r="R340" i="33"/>
  <c r="R340" i="28" s="1"/>
  <c r="Q340" i="33"/>
  <c r="Q340" i="28" s="1"/>
  <c r="P340" i="33"/>
  <c r="P340" i="28" s="1"/>
  <c r="O340" i="33"/>
  <c r="O340" i="28" s="1"/>
  <c r="N340" i="33"/>
  <c r="N340" i="28" s="1"/>
  <c r="M340" i="33"/>
  <c r="M340" i="28" s="1"/>
  <c r="AP339" i="33"/>
  <c r="AP339" i="28" s="1"/>
  <c r="AO339" i="33"/>
  <c r="AO339" i="28" s="1"/>
  <c r="AN339" i="33"/>
  <c r="AN339" i="28" s="1"/>
  <c r="AM339" i="33"/>
  <c r="AM339" i="28" s="1"/>
  <c r="AL339" i="33"/>
  <c r="AL339" i="28" s="1"/>
  <c r="AK339" i="33"/>
  <c r="AK339" i="28" s="1"/>
  <c r="AJ339" i="33"/>
  <c r="AJ339" i="28" s="1"/>
  <c r="AI339" i="33"/>
  <c r="AI339" i="28" s="1"/>
  <c r="AH339" i="33"/>
  <c r="AH339" i="28" s="1"/>
  <c r="AG339" i="33"/>
  <c r="AG339" i="28" s="1"/>
  <c r="AF339" i="33"/>
  <c r="AF339" i="28" s="1"/>
  <c r="AE339" i="33"/>
  <c r="AE339" i="28" s="1"/>
  <c r="AD339" i="33"/>
  <c r="AD339" i="28" s="1"/>
  <c r="AC339" i="33"/>
  <c r="AC339" i="28" s="1"/>
  <c r="AB339" i="33"/>
  <c r="AB339" i="28" s="1"/>
  <c r="AA339" i="33"/>
  <c r="AA339" i="28" s="1"/>
  <c r="Z339" i="33"/>
  <c r="Z339" i="28" s="1"/>
  <c r="Y339" i="33"/>
  <c r="Y339" i="28" s="1"/>
  <c r="X339" i="33"/>
  <c r="X339" i="28" s="1"/>
  <c r="W339" i="33"/>
  <c r="W339" i="28" s="1"/>
  <c r="V339" i="33"/>
  <c r="V339" i="28" s="1"/>
  <c r="U339" i="33"/>
  <c r="U339" i="28" s="1"/>
  <c r="T339" i="33"/>
  <c r="T339" i="28" s="1"/>
  <c r="S339" i="33"/>
  <c r="S339" i="28" s="1"/>
  <c r="R339" i="33"/>
  <c r="R339" i="28" s="1"/>
  <c r="Q339" i="33"/>
  <c r="Q339" i="28" s="1"/>
  <c r="P339" i="33"/>
  <c r="P339" i="28" s="1"/>
  <c r="O339" i="33"/>
  <c r="O339" i="28" s="1"/>
  <c r="N339" i="33"/>
  <c r="N339" i="28" s="1"/>
  <c r="M339" i="33"/>
  <c r="M339" i="28" s="1"/>
  <c r="AP338" i="33"/>
  <c r="AP338" i="28" s="1"/>
  <c r="AO338" i="33"/>
  <c r="AO338" i="28" s="1"/>
  <c r="AN338" i="33"/>
  <c r="AN338" i="28" s="1"/>
  <c r="AM338" i="33"/>
  <c r="AM338" i="28" s="1"/>
  <c r="AL338" i="33"/>
  <c r="AL338" i="28" s="1"/>
  <c r="AK338" i="33"/>
  <c r="AK338" i="28" s="1"/>
  <c r="AJ338" i="33"/>
  <c r="AJ338" i="28" s="1"/>
  <c r="AI338" i="33"/>
  <c r="AI338" i="28" s="1"/>
  <c r="AH338" i="33"/>
  <c r="AH338" i="28" s="1"/>
  <c r="AG338" i="33"/>
  <c r="AG338" i="28" s="1"/>
  <c r="AF338" i="33"/>
  <c r="AF338" i="28" s="1"/>
  <c r="AE338" i="33"/>
  <c r="AE338" i="28" s="1"/>
  <c r="AD338" i="33"/>
  <c r="AD338" i="28" s="1"/>
  <c r="AC338" i="33"/>
  <c r="AC338" i="28" s="1"/>
  <c r="AB338" i="33"/>
  <c r="AB338" i="28" s="1"/>
  <c r="AA338" i="33"/>
  <c r="AA338" i="28" s="1"/>
  <c r="Z338" i="33"/>
  <c r="Z338" i="28" s="1"/>
  <c r="Y338" i="33"/>
  <c r="Y338" i="28" s="1"/>
  <c r="X338" i="33"/>
  <c r="X338" i="28" s="1"/>
  <c r="W338" i="33"/>
  <c r="W338" i="28" s="1"/>
  <c r="V338" i="33"/>
  <c r="V338" i="28" s="1"/>
  <c r="U338" i="33"/>
  <c r="U338" i="28" s="1"/>
  <c r="T338" i="33"/>
  <c r="T338" i="28" s="1"/>
  <c r="S338" i="33"/>
  <c r="S338" i="28" s="1"/>
  <c r="R338" i="33"/>
  <c r="R338" i="28" s="1"/>
  <c r="Q338" i="33"/>
  <c r="Q338" i="28" s="1"/>
  <c r="P338" i="33"/>
  <c r="P338" i="28" s="1"/>
  <c r="O338" i="33"/>
  <c r="O338" i="28" s="1"/>
  <c r="N338" i="33"/>
  <c r="N338" i="28" s="1"/>
  <c r="M338" i="33"/>
  <c r="M338" i="28" s="1"/>
  <c r="AP337" i="33"/>
  <c r="AP337" i="28" s="1"/>
  <c r="AO337" i="33"/>
  <c r="AO337" i="28" s="1"/>
  <c r="AN337" i="33"/>
  <c r="AN337" i="28" s="1"/>
  <c r="AM337" i="33"/>
  <c r="AM337" i="28" s="1"/>
  <c r="AL337" i="33"/>
  <c r="AL337" i="28" s="1"/>
  <c r="AK337" i="33"/>
  <c r="AK337" i="28" s="1"/>
  <c r="AJ337" i="33"/>
  <c r="AJ337" i="28" s="1"/>
  <c r="AI337" i="33"/>
  <c r="AI337" i="28" s="1"/>
  <c r="AH337" i="33"/>
  <c r="AH337" i="28" s="1"/>
  <c r="AG337" i="33"/>
  <c r="AG337" i="28" s="1"/>
  <c r="AF337" i="33"/>
  <c r="AF337" i="28" s="1"/>
  <c r="AE337" i="33"/>
  <c r="AE337" i="28" s="1"/>
  <c r="AD337" i="33"/>
  <c r="AD337" i="28" s="1"/>
  <c r="AC337" i="33"/>
  <c r="AC337" i="28" s="1"/>
  <c r="AB337" i="33"/>
  <c r="AB337" i="28" s="1"/>
  <c r="AA337" i="33"/>
  <c r="AA337" i="28" s="1"/>
  <c r="Z337" i="33"/>
  <c r="Z337" i="28" s="1"/>
  <c r="Y337" i="33"/>
  <c r="Y337" i="28" s="1"/>
  <c r="X337" i="33"/>
  <c r="X337" i="28" s="1"/>
  <c r="W337" i="33"/>
  <c r="W337" i="28" s="1"/>
  <c r="V337" i="33"/>
  <c r="V337" i="28" s="1"/>
  <c r="U337" i="33"/>
  <c r="U337" i="28" s="1"/>
  <c r="T337" i="33"/>
  <c r="T337" i="28" s="1"/>
  <c r="S337" i="33"/>
  <c r="S337" i="28" s="1"/>
  <c r="R337" i="33"/>
  <c r="R337" i="28" s="1"/>
  <c r="Q337" i="33"/>
  <c r="Q337" i="28" s="1"/>
  <c r="P337" i="33"/>
  <c r="P337" i="28" s="1"/>
  <c r="O337" i="33"/>
  <c r="O337" i="28" s="1"/>
  <c r="N337" i="33"/>
  <c r="N337" i="28" s="1"/>
  <c r="M337" i="33"/>
  <c r="M337" i="28" s="1"/>
  <c r="AP336" i="33"/>
  <c r="AP336" i="28" s="1"/>
  <c r="AO336" i="33"/>
  <c r="AO336" i="28" s="1"/>
  <c r="AN336" i="33"/>
  <c r="AN336" i="28" s="1"/>
  <c r="AM336" i="33"/>
  <c r="AM336" i="28" s="1"/>
  <c r="AL336" i="33"/>
  <c r="AL336" i="28" s="1"/>
  <c r="AK336" i="33"/>
  <c r="AK336" i="28" s="1"/>
  <c r="AJ336" i="33"/>
  <c r="AJ336" i="28" s="1"/>
  <c r="AI336" i="33"/>
  <c r="AI336" i="28" s="1"/>
  <c r="AH336" i="33"/>
  <c r="AH336" i="28" s="1"/>
  <c r="AG336" i="33"/>
  <c r="AG336" i="28" s="1"/>
  <c r="AF336" i="33"/>
  <c r="AF336" i="28" s="1"/>
  <c r="AE336" i="33"/>
  <c r="AE336" i="28" s="1"/>
  <c r="AD336" i="33"/>
  <c r="AD336" i="28" s="1"/>
  <c r="AC336" i="33"/>
  <c r="AC336" i="28" s="1"/>
  <c r="AB336" i="33"/>
  <c r="AB336" i="28" s="1"/>
  <c r="AA336" i="33"/>
  <c r="AA336" i="28" s="1"/>
  <c r="Z336" i="33"/>
  <c r="Z336" i="28" s="1"/>
  <c r="Y336" i="33"/>
  <c r="Y336" i="28" s="1"/>
  <c r="X336" i="33"/>
  <c r="X336" i="28" s="1"/>
  <c r="W336" i="33"/>
  <c r="W336" i="28" s="1"/>
  <c r="V336" i="33"/>
  <c r="V336" i="28" s="1"/>
  <c r="U336" i="33"/>
  <c r="U336" i="28" s="1"/>
  <c r="T336" i="33"/>
  <c r="T336" i="28" s="1"/>
  <c r="S336" i="33"/>
  <c r="S336" i="28" s="1"/>
  <c r="R336" i="33"/>
  <c r="R336" i="28" s="1"/>
  <c r="Q336" i="33"/>
  <c r="Q336" i="28" s="1"/>
  <c r="P336" i="33"/>
  <c r="P336" i="28" s="1"/>
  <c r="O336" i="33"/>
  <c r="O336" i="28" s="1"/>
  <c r="N336" i="33"/>
  <c r="N336" i="28" s="1"/>
  <c r="M336" i="33"/>
  <c r="M336" i="28" s="1"/>
  <c r="AP335" i="33"/>
  <c r="AP335" i="28" s="1"/>
  <c r="AO335" i="33"/>
  <c r="AO335" i="28" s="1"/>
  <c r="AN335" i="33"/>
  <c r="AN335" i="28" s="1"/>
  <c r="AM335" i="33"/>
  <c r="AM335" i="28" s="1"/>
  <c r="AL335" i="33"/>
  <c r="AL335" i="28" s="1"/>
  <c r="AK335" i="33"/>
  <c r="AK335" i="28" s="1"/>
  <c r="AJ335" i="33"/>
  <c r="AJ335" i="28" s="1"/>
  <c r="AI335" i="33"/>
  <c r="AI335" i="28" s="1"/>
  <c r="AH335" i="33"/>
  <c r="AH335" i="28" s="1"/>
  <c r="AG335" i="33"/>
  <c r="AG335" i="28" s="1"/>
  <c r="AF335" i="33"/>
  <c r="AF335" i="28" s="1"/>
  <c r="AE335" i="33"/>
  <c r="AE335" i="28" s="1"/>
  <c r="AD335" i="33"/>
  <c r="AD335" i="28" s="1"/>
  <c r="AC335" i="33"/>
  <c r="AC335" i="28" s="1"/>
  <c r="AB335" i="33"/>
  <c r="AB335" i="28" s="1"/>
  <c r="AA335" i="33"/>
  <c r="AA335" i="28" s="1"/>
  <c r="Z335" i="33"/>
  <c r="Z335" i="28" s="1"/>
  <c r="Y335" i="33"/>
  <c r="Y335" i="28" s="1"/>
  <c r="X335" i="33"/>
  <c r="X335" i="28" s="1"/>
  <c r="W335" i="33"/>
  <c r="W335" i="28" s="1"/>
  <c r="V335" i="33"/>
  <c r="V335" i="28" s="1"/>
  <c r="U335" i="33"/>
  <c r="U335" i="28" s="1"/>
  <c r="T335" i="33"/>
  <c r="T335" i="28" s="1"/>
  <c r="S335" i="33"/>
  <c r="S335" i="28" s="1"/>
  <c r="R335" i="33"/>
  <c r="R335" i="28" s="1"/>
  <c r="Q335" i="33"/>
  <c r="Q335" i="28" s="1"/>
  <c r="P335" i="33"/>
  <c r="P335" i="28" s="1"/>
  <c r="O335" i="33"/>
  <c r="O335" i="28" s="1"/>
  <c r="N335" i="33"/>
  <c r="N335" i="28" s="1"/>
  <c r="M335" i="33"/>
  <c r="M335" i="28" s="1"/>
  <c r="AP334" i="33"/>
  <c r="AP334" i="28" s="1"/>
  <c r="AO334" i="33"/>
  <c r="AO334" i="28" s="1"/>
  <c r="AN334" i="33"/>
  <c r="AN334" i="28" s="1"/>
  <c r="AM334" i="33"/>
  <c r="AM334" i="28" s="1"/>
  <c r="AL334" i="33"/>
  <c r="AL334" i="28" s="1"/>
  <c r="AK334" i="33"/>
  <c r="AK334" i="28" s="1"/>
  <c r="AJ334" i="33"/>
  <c r="AJ334" i="28" s="1"/>
  <c r="AI334" i="33"/>
  <c r="AI334" i="28" s="1"/>
  <c r="AH334" i="33"/>
  <c r="AH334" i="28" s="1"/>
  <c r="AG334" i="33"/>
  <c r="AG334" i="28" s="1"/>
  <c r="AF334" i="33"/>
  <c r="AF334" i="28" s="1"/>
  <c r="AE334" i="33"/>
  <c r="AE334" i="28" s="1"/>
  <c r="AD334" i="33"/>
  <c r="AD334" i="28" s="1"/>
  <c r="AC334" i="33"/>
  <c r="AC334" i="28" s="1"/>
  <c r="AB334" i="33"/>
  <c r="AB334" i="28" s="1"/>
  <c r="AA334" i="33"/>
  <c r="AA334" i="28" s="1"/>
  <c r="Z334" i="33"/>
  <c r="Z334" i="28" s="1"/>
  <c r="Y334" i="33"/>
  <c r="Y334" i="28" s="1"/>
  <c r="X334" i="33"/>
  <c r="X334" i="28" s="1"/>
  <c r="W334" i="33"/>
  <c r="W334" i="28" s="1"/>
  <c r="V334" i="33"/>
  <c r="V334" i="28" s="1"/>
  <c r="U334" i="33"/>
  <c r="U334" i="28" s="1"/>
  <c r="T334" i="33"/>
  <c r="T334" i="28" s="1"/>
  <c r="S334" i="33"/>
  <c r="S334" i="28" s="1"/>
  <c r="R334" i="33"/>
  <c r="R334" i="28" s="1"/>
  <c r="Q334" i="33"/>
  <c r="Q334" i="28" s="1"/>
  <c r="P334" i="33"/>
  <c r="P334" i="28" s="1"/>
  <c r="O334" i="33"/>
  <c r="O334" i="28" s="1"/>
  <c r="N334" i="33"/>
  <c r="N334" i="28" s="1"/>
  <c r="M334" i="33"/>
  <c r="M334" i="28" s="1"/>
  <c r="AP330" i="33"/>
  <c r="AP330" i="28" s="1"/>
  <c r="AO330" i="33"/>
  <c r="AO330" i="28" s="1"/>
  <c r="AN330" i="33"/>
  <c r="AN330" i="28" s="1"/>
  <c r="AM330" i="33"/>
  <c r="AM330" i="28" s="1"/>
  <c r="AL330" i="33"/>
  <c r="AL330" i="28" s="1"/>
  <c r="AK330" i="33"/>
  <c r="AK330" i="28" s="1"/>
  <c r="AJ330" i="33"/>
  <c r="AJ330" i="28" s="1"/>
  <c r="AI330" i="33"/>
  <c r="AI330" i="28" s="1"/>
  <c r="AH330" i="33"/>
  <c r="AH330" i="28" s="1"/>
  <c r="AG330" i="33"/>
  <c r="AG330" i="28" s="1"/>
  <c r="AF330" i="33"/>
  <c r="AF330" i="28" s="1"/>
  <c r="AE330" i="33"/>
  <c r="AE330" i="28" s="1"/>
  <c r="AD330" i="33"/>
  <c r="AD330" i="28" s="1"/>
  <c r="AC330" i="33"/>
  <c r="AC330" i="28" s="1"/>
  <c r="AB330" i="33"/>
  <c r="AB330" i="28" s="1"/>
  <c r="AA330" i="33"/>
  <c r="AA330" i="28" s="1"/>
  <c r="Z330" i="33"/>
  <c r="Z330" i="28" s="1"/>
  <c r="Y330" i="33"/>
  <c r="Y330" i="28" s="1"/>
  <c r="X330" i="33"/>
  <c r="X330" i="28" s="1"/>
  <c r="W330" i="33"/>
  <c r="W330" i="28" s="1"/>
  <c r="V330" i="33"/>
  <c r="V330" i="28" s="1"/>
  <c r="U330" i="33"/>
  <c r="U330" i="28" s="1"/>
  <c r="T330" i="33"/>
  <c r="T330" i="28" s="1"/>
  <c r="S330" i="33"/>
  <c r="S330" i="28" s="1"/>
  <c r="R330" i="33"/>
  <c r="R330" i="28" s="1"/>
  <c r="Q330" i="33"/>
  <c r="Q330" i="28" s="1"/>
  <c r="P330" i="33"/>
  <c r="P330" i="28" s="1"/>
  <c r="O330" i="33"/>
  <c r="O330" i="28" s="1"/>
  <c r="N330" i="33"/>
  <c r="N330" i="28" s="1"/>
  <c r="M330" i="33"/>
  <c r="M330" i="28" s="1"/>
  <c r="AP329" i="33"/>
  <c r="AP329" i="28" s="1"/>
  <c r="AO329" i="33"/>
  <c r="AO329" i="28" s="1"/>
  <c r="AN329" i="33"/>
  <c r="AN329" i="28" s="1"/>
  <c r="AM329" i="33"/>
  <c r="AM329" i="28" s="1"/>
  <c r="AL329" i="33"/>
  <c r="AL329" i="28" s="1"/>
  <c r="AK329" i="33"/>
  <c r="AK329" i="28" s="1"/>
  <c r="AJ329" i="33"/>
  <c r="AJ329" i="28" s="1"/>
  <c r="AI329" i="33"/>
  <c r="AI329" i="28" s="1"/>
  <c r="AH329" i="33"/>
  <c r="AH329" i="28" s="1"/>
  <c r="AG329" i="33"/>
  <c r="AG329" i="28" s="1"/>
  <c r="AF329" i="33"/>
  <c r="AF329" i="28" s="1"/>
  <c r="AE329" i="33"/>
  <c r="AE329" i="28" s="1"/>
  <c r="AD329" i="33"/>
  <c r="AD329" i="28" s="1"/>
  <c r="AC329" i="33"/>
  <c r="AC329" i="28" s="1"/>
  <c r="AB329" i="33"/>
  <c r="AB329" i="28" s="1"/>
  <c r="AA329" i="33"/>
  <c r="AA329" i="28" s="1"/>
  <c r="Z329" i="33"/>
  <c r="Z329" i="28" s="1"/>
  <c r="Y329" i="33"/>
  <c r="Y329" i="28" s="1"/>
  <c r="X329" i="33"/>
  <c r="X329" i="28" s="1"/>
  <c r="W329" i="33"/>
  <c r="W329" i="28" s="1"/>
  <c r="V329" i="33"/>
  <c r="V329" i="28" s="1"/>
  <c r="U329" i="33"/>
  <c r="U329" i="28" s="1"/>
  <c r="T329" i="33"/>
  <c r="T329" i="28" s="1"/>
  <c r="S329" i="33"/>
  <c r="S329" i="28" s="1"/>
  <c r="R329" i="33"/>
  <c r="R329" i="28" s="1"/>
  <c r="Q329" i="33"/>
  <c r="Q329" i="28" s="1"/>
  <c r="P329" i="33"/>
  <c r="P329" i="28" s="1"/>
  <c r="O329" i="33"/>
  <c r="O329" i="28" s="1"/>
  <c r="N329" i="33"/>
  <c r="N329" i="28" s="1"/>
  <c r="M329" i="33"/>
  <c r="M329" i="28" s="1"/>
  <c r="AP328" i="33"/>
  <c r="AP328" i="28" s="1"/>
  <c r="AO328" i="33"/>
  <c r="AO328" i="28" s="1"/>
  <c r="AN328" i="33"/>
  <c r="AN328" i="28" s="1"/>
  <c r="AM328" i="33"/>
  <c r="AM328" i="28" s="1"/>
  <c r="AL328" i="33"/>
  <c r="AL328" i="28" s="1"/>
  <c r="AK328" i="33"/>
  <c r="AK328" i="28" s="1"/>
  <c r="AJ328" i="33"/>
  <c r="AJ328" i="28" s="1"/>
  <c r="AI328" i="33"/>
  <c r="AI328" i="28" s="1"/>
  <c r="AH328" i="33"/>
  <c r="AH328" i="28" s="1"/>
  <c r="AG328" i="33"/>
  <c r="AG328" i="28" s="1"/>
  <c r="AF328" i="33"/>
  <c r="AF328" i="28" s="1"/>
  <c r="AE328" i="33"/>
  <c r="AE328" i="28" s="1"/>
  <c r="AD328" i="33"/>
  <c r="AD328" i="28" s="1"/>
  <c r="AC328" i="33"/>
  <c r="AC328" i="28" s="1"/>
  <c r="AB328" i="33"/>
  <c r="AB328" i="28" s="1"/>
  <c r="AA328" i="33"/>
  <c r="AA328" i="28" s="1"/>
  <c r="Z328" i="33"/>
  <c r="Z328" i="28" s="1"/>
  <c r="Y328" i="33"/>
  <c r="Y328" i="28" s="1"/>
  <c r="X328" i="33"/>
  <c r="X328" i="28" s="1"/>
  <c r="W328" i="33"/>
  <c r="W328" i="28" s="1"/>
  <c r="V328" i="33"/>
  <c r="V328" i="28" s="1"/>
  <c r="U328" i="33"/>
  <c r="U328" i="28" s="1"/>
  <c r="T328" i="33"/>
  <c r="T328" i="28" s="1"/>
  <c r="S328" i="33"/>
  <c r="S328" i="28" s="1"/>
  <c r="R328" i="33"/>
  <c r="R328" i="28" s="1"/>
  <c r="Q328" i="33"/>
  <c r="Q328" i="28" s="1"/>
  <c r="P328" i="33"/>
  <c r="P328" i="28" s="1"/>
  <c r="O328" i="33"/>
  <c r="O328" i="28" s="1"/>
  <c r="N328" i="33"/>
  <c r="N328" i="28" s="1"/>
  <c r="M328" i="33"/>
  <c r="M328" i="28" s="1"/>
  <c r="AP327" i="33"/>
  <c r="AP327" i="28" s="1"/>
  <c r="AO327" i="33"/>
  <c r="AO327" i="28" s="1"/>
  <c r="AN327" i="33"/>
  <c r="AN327" i="28" s="1"/>
  <c r="AM327" i="33"/>
  <c r="AM327" i="28" s="1"/>
  <c r="AL327" i="33"/>
  <c r="AL327" i="28" s="1"/>
  <c r="AK327" i="33"/>
  <c r="AK327" i="28" s="1"/>
  <c r="AJ327" i="33"/>
  <c r="AJ327" i="28" s="1"/>
  <c r="AI327" i="33"/>
  <c r="AI327" i="28" s="1"/>
  <c r="AH327" i="33"/>
  <c r="AH327" i="28" s="1"/>
  <c r="AG327" i="33"/>
  <c r="AG327" i="28" s="1"/>
  <c r="AF327" i="33"/>
  <c r="AF327" i="28" s="1"/>
  <c r="AE327" i="33"/>
  <c r="AE327" i="28" s="1"/>
  <c r="AD327" i="33"/>
  <c r="AD327" i="28" s="1"/>
  <c r="AC327" i="33"/>
  <c r="AC327" i="28" s="1"/>
  <c r="AB327" i="33"/>
  <c r="AB327" i="28" s="1"/>
  <c r="AA327" i="33"/>
  <c r="AA327" i="28" s="1"/>
  <c r="Z327" i="33"/>
  <c r="Z327" i="28" s="1"/>
  <c r="Y327" i="33"/>
  <c r="Y327" i="28" s="1"/>
  <c r="X327" i="33"/>
  <c r="X327" i="28" s="1"/>
  <c r="W327" i="33"/>
  <c r="W327" i="28" s="1"/>
  <c r="V327" i="33"/>
  <c r="V327" i="28" s="1"/>
  <c r="U327" i="33"/>
  <c r="U327" i="28" s="1"/>
  <c r="T327" i="33"/>
  <c r="T327" i="28" s="1"/>
  <c r="S327" i="33"/>
  <c r="S327" i="28" s="1"/>
  <c r="R327" i="33"/>
  <c r="R327" i="28" s="1"/>
  <c r="Q327" i="33"/>
  <c r="Q327" i="28" s="1"/>
  <c r="P327" i="33"/>
  <c r="P327" i="28" s="1"/>
  <c r="O327" i="33"/>
  <c r="O327" i="28" s="1"/>
  <c r="N327" i="33"/>
  <c r="N327" i="28" s="1"/>
  <c r="M327" i="33"/>
  <c r="M327" i="28" s="1"/>
  <c r="AP326" i="33"/>
  <c r="AP326" i="28" s="1"/>
  <c r="AO326" i="33"/>
  <c r="AO326" i="28" s="1"/>
  <c r="AN326" i="33"/>
  <c r="AN326" i="28" s="1"/>
  <c r="AM326" i="33"/>
  <c r="AM326" i="28" s="1"/>
  <c r="AL326" i="33"/>
  <c r="AL326" i="28" s="1"/>
  <c r="AK326" i="33"/>
  <c r="AK326" i="28" s="1"/>
  <c r="AJ326" i="33"/>
  <c r="AJ326" i="28" s="1"/>
  <c r="AI326" i="33"/>
  <c r="AI326" i="28" s="1"/>
  <c r="AH326" i="33"/>
  <c r="AH326" i="28" s="1"/>
  <c r="AG326" i="33"/>
  <c r="AG326" i="28" s="1"/>
  <c r="AF326" i="33"/>
  <c r="AF326" i="28" s="1"/>
  <c r="AE326" i="33"/>
  <c r="AE326" i="28" s="1"/>
  <c r="AD326" i="33"/>
  <c r="AD326" i="28" s="1"/>
  <c r="AC326" i="33"/>
  <c r="AC326" i="28" s="1"/>
  <c r="AB326" i="33"/>
  <c r="AB326" i="28" s="1"/>
  <c r="AA326" i="33"/>
  <c r="AA326" i="28" s="1"/>
  <c r="Z326" i="33"/>
  <c r="Z326" i="28" s="1"/>
  <c r="Y326" i="33"/>
  <c r="Y326" i="28" s="1"/>
  <c r="X326" i="33"/>
  <c r="X326" i="28" s="1"/>
  <c r="W326" i="33"/>
  <c r="W326" i="28" s="1"/>
  <c r="V326" i="33"/>
  <c r="V326" i="28" s="1"/>
  <c r="U326" i="33"/>
  <c r="U326" i="28" s="1"/>
  <c r="T326" i="33"/>
  <c r="T326" i="28" s="1"/>
  <c r="S326" i="33"/>
  <c r="S326" i="28" s="1"/>
  <c r="R326" i="33"/>
  <c r="R326" i="28" s="1"/>
  <c r="Q326" i="33"/>
  <c r="Q326" i="28" s="1"/>
  <c r="P326" i="33"/>
  <c r="P326" i="28" s="1"/>
  <c r="O326" i="33"/>
  <c r="O326" i="28" s="1"/>
  <c r="N326" i="33"/>
  <c r="N326" i="28" s="1"/>
  <c r="M326" i="33"/>
  <c r="M326" i="28" s="1"/>
  <c r="AP325" i="33"/>
  <c r="AP325" i="28" s="1"/>
  <c r="AO325" i="33"/>
  <c r="AO325" i="28" s="1"/>
  <c r="AN325" i="33"/>
  <c r="AN325" i="28" s="1"/>
  <c r="AM325" i="33"/>
  <c r="AM325" i="28" s="1"/>
  <c r="AL325" i="33"/>
  <c r="AL325" i="28" s="1"/>
  <c r="AK325" i="33"/>
  <c r="AK325" i="28" s="1"/>
  <c r="AJ325" i="33"/>
  <c r="AJ325" i="28" s="1"/>
  <c r="AI325" i="33"/>
  <c r="AI325" i="28" s="1"/>
  <c r="AH325" i="33"/>
  <c r="AH325" i="28" s="1"/>
  <c r="AG325" i="33"/>
  <c r="AG325" i="28" s="1"/>
  <c r="AF325" i="33"/>
  <c r="AF325" i="28" s="1"/>
  <c r="AE325" i="33"/>
  <c r="AE325" i="28" s="1"/>
  <c r="AD325" i="33"/>
  <c r="AD325" i="28" s="1"/>
  <c r="AC325" i="33"/>
  <c r="AC325" i="28" s="1"/>
  <c r="AB325" i="33"/>
  <c r="AB325" i="28" s="1"/>
  <c r="AA325" i="33"/>
  <c r="AA325" i="28" s="1"/>
  <c r="Z325" i="33"/>
  <c r="Z325" i="28" s="1"/>
  <c r="Y325" i="33"/>
  <c r="Y325" i="28" s="1"/>
  <c r="X325" i="33"/>
  <c r="X325" i="28" s="1"/>
  <c r="W325" i="33"/>
  <c r="W325" i="28" s="1"/>
  <c r="V325" i="33"/>
  <c r="V325" i="28" s="1"/>
  <c r="U325" i="33"/>
  <c r="U325" i="28" s="1"/>
  <c r="T325" i="33"/>
  <c r="T325" i="28" s="1"/>
  <c r="S325" i="33"/>
  <c r="S325" i="28" s="1"/>
  <c r="R325" i="33"/>
  <c r="R325" i="28" s="1"/>
  <c r="Q325" i="33"/>
  <c r="Q325" i="28" s="1"/>
  <c r="P325" i="33"/>
  <c r="P325" i="28" s="1"/>
  <c r="O325" i="33"/>
  <c r="O325" i="28" s="1"/>
  <c r="N325" i="33"/>
  <c r="N325" i="28" s="1"/>
  <c r="M325" i="33"/>
  <c r="M325" i="28" s="1"/>
  <c r="AP324" i="33"/>
  <c r="AP324" i="28" s="1"/>
  <c r="AO324" i="33"/>
  <c r="AO324" i="28" s="1"/>
  <c r="AN324" i="33"/>
  <c r="AN324" i="28" s="1"/>
  <c r="AM324" i="33"/>
  <c r="AM324" i="28" s="1"/>
  <c r="AL324" i="33"/>
  <c r="AL324" i="28" s="1"/>
  <c r="AK324" i="33"/>
  <c r="AK324" i="28" s="1"/>
  <c r="AJ324" i="33"/>
  <c r="AJ324" i="28" s="1"/>
  <c r="AI324" i="33"/>
  <c r="AI324" i="28" s="1"/>
  <c r="AH324" i="33"/>
  <c r="AH324" i="28" s="1"/>
  <c r="AG324" i="33"/>
  <c r="AG324" i="28" s="1"/>
  <c r="AF324" i="33"/>
  <c r="AF324" i="28" s="1"/>
  <c r="AE324" i="33"/>
  <c r="AE324" i="28" s="1"/>
  <c r="AD324" i="33"/>
  <c r="AD324" i="28" s="1"/>
  <c r="AC324" i="33"/>
  <c r="AC324" i="28" s="1"/>
  <c r="AB324" i="33"/>
  <c r="AB324" i="28" s="1"/>
  <c r="AA324" i="33"/>
  <c r="AA324" i="28" s="1"/>
  <c r="Z324" i="33"/>
  <c r="Z324" i="28" s="1"/>
  <c r="Y324" i="33"/>
  <c r="Y324" i="28" s="1"/>
  <c r="X324" i="33"/>
  <c r="X324" i="28" s="1"/>
  <c r="W324" i="33"/>
  <c r="W324" i="28" s="1"/>
  <c r="V324" i="33"/>
  <c r="V324" i="28" s="1"/>
  <c r="U324" i="33"/>
  <c r="U324" i="28" s="1"/>
  <c r="T324" i="33"/>
  <c r="T324" i="28" s="1"/>
  <c r="S324" i="33"/>
  <c r="S324" i="28" s="1"/>
  <c r="R324" i="33"/>
  <c r="R324" i="28" s="1"/>
  <c r="Q324" i="33"/>
  <c r="Q324" i="28" s="1"/>
  <c r="P324" i="33"/>
  <c r="P324" i="28" s="1"/>
  <c r="O324" i="33"/>
  <c r="O324" i="28" s="1"/>
  <c r="N324" i="33"/>
  <c r="N324" i="28" s="1"/>
  <c r="M324" i="33"/>
  <c r="M324" i="28" s="1"/>
  <c r="AP323" i="33"/>
  <c r="AP323" i="28" s="1"/>
  <c r="AO323" i="33"/>
  <c r="AO323" i="28" s="1"/>
  <c r="AN323" i="33"/>
  <c r="AN323" i="28" s="1"/>
  <c r="AM323" i="33"/>
  <c r="AM323" i="28" s="1"/>
  <c r="AL323" i="33"/>
  <c r="AL323" i="28" s="1"/>
  <c r="AK323" i="33"/>
  <c r="AK323" i="28" s="1"/>
  <c r="AJ323" i="33"/>
  <c r="AJ323" i="28" s="1"/>
  <c r="AI323" i="33"/>
  <c r="AI323" i="28" s="1"/>
  <c r="AH323" i="33"/>
  <c r="AH323" i="28" s="1"/>
  <c r="AG323" i="33"/>
  <c r="AG323" i="28" s="1"/>
  <c r="AF323" i="33"/>
  <c r="AF323" i="28" s="1"/>
  <c r="AE323" i="33"/>
  <c r="AE323" i="28" s="1"/>
  <c r="AD323" i="33"/>
  <c r="AD323" i="28" s="1"/>
  <c r="AC323" i="33"/>
  <c r="AC323" i="28" s="1"/>
  <c r="AB323" i="33"/>
  <c r="AB323" i="28" s="1"/>
  <c r="AA323" i="33"/>
  <c r="AA323" i="28" s="1"/>
  <c r="Z323" i="33"/>
  <c r="Z323" i="28" s="1"/>
  <c r="Y323" i="33"/>
  <c r="Y323" i="28" s="1"/>
  <c r="X323" i="33"/>
  <c r="X323" i="28" s="1"/>
  <c r="W323" i="33"/>
  <c r="W323" i="28" s="1"/>
  <c r="V323" i="33"/>
  <c r="V323" i="28" s="1"/>
  <c r="U323" i="33"/>
  <c r="U323" i="28" s="1"/>
  <c r="T323" i="33"/>
  <c r="T323" i="28" s="1"/>
  <c r="S323" i="33"/>
  <c r="S323" i="28" s="1"/>
  <c r="R323" i="33"/>
  <c r="R323" i="28" s="1"/>
  <c r="Q323" i="33"/>
  <c r="Q323" i="28" s="1"/>
  <c r="P323" i="33"/>
  <c r="P323" i="28" s="1"/>
  <c r="O323" i="33"/>
  <c r="O323" i="28" s="1"/>
  <c r="N323" i="33"/>
  <c r="N323" i="28" s="1"/>
  <c r="M323" i="33"/>
  <c r="M323" i="28" s="1"/>
  <c r="AP322" i="33"/>
  <c r="AP322" i="28" s="1"/>
  <c r="AO322" i="33"/>
  <c r="AO322" i="28" s="1"/>
  <c r="AN322" i="33"/>
  <c r="AN322" i="28" s="1"/>
  <c r="AM322" i="33"/>
  <c r="AM322" i="28" s="1"/>
  <c r="AL322" i="33"/>
  <c r="AL322" i="28" s="1"/>
  <c r="AK322" i="33"/>
  <c r="AK322" i="28" s="1"/>
  <c r="AJ322" i="33"/>
  <c r="AJ322" i="28" s="1"/>
  <c r="AI322" i="33"/>
  <c r="AI322" i="28" s="1"/>
  <c r="AH322" i="33"/>
  <c r="AH322" i="28" s="1"/>
  <c r="AG322" i="33"/>
  <c r="AG322" i="28" s="1"/>
  <c r="AF322" i="33"/>
  <c r="AF322" i="28" s="1"/>
  <c r="AE322" i="33"/>
  <c r="AE322" i="28" s="1"/>
  <c r="AD322" i="33"/>
  <c r="AD322" i="28" s="1"/>
  <c r="AC322" i="33"/>
  <c r="AC322" i="28" s="1"/>
  <c r="AB322" i="33"/>
  <c r="AB322" i="28" s="1"/>
  <c r="AA322" i="33"/>
  <c r="AA322" i="28" s="1"/>
  <c r="Z322" i="33"/>
  <c r="Z322" i="28" s="1"/>
  <c r="Y322" i="33"/>
  <c r="Y322" i="28" s="1"/>
  <c r="X322" i="33"/>
  <c r="X322" i="28" s="1"/>
  <c r="W322" i="33"/>
  <c r="W322" i="28" s="1"/>
  <c r="V322" i="33"/>
  <c r="V322" i="28" s="1"/>
  <c r="U322" i="33"/>
  <c r="U322" i="28" s="1"/>
  <c r="T322" i="33"/>
  <c r="T322" i="28" s="1"/>
  <c r="S322" i="33"/>
  <c r="S322" i="28" s="1"/>
  <c r="R322" i="33"/>
  <c r="R322" i="28" s="1"/>
  <c r="Q322" i="33"/>
  <c r="Q322" i="28" s="1"/>
  <c r="P322" i="33"/>
  <c r="P322" i="28" s="1"/>
  <c r="O322" i="33"/>
  <c r="O322" i="28" s="1"/>
  <c r="N322" i="33"/>
  <c r="N322" i="28" s="1"/>
  <c r="M322" i="33"/>
  <c r="M322" i="28" s="1"/>
  <c r="AP321" i="33"/>
  <c r="AP321" i="28" s="1"/>
  <c r="AO321" i="33"/>
  <c r="AO321" i="28" s="1"/>
  <c r="AN321" i="33"/>
  <c r="AN321" i="28" s="1"/>
  <c r="AM321" i="33"/>
  <c r="AM321" i="28" s="1"/>
  <c r="AL321" i="33"/>
  <c r="AL321" i="28" s="1"/>
  <c r="AK321" i="33"/>
  <c r="AK321" i="28" s="1"/>
  <c r="AJ321" i="33"/>
  <c r="AJ321" i="28" s="1"/>
  <c r="AI321" i="33"/>
  <c r="AI321" i="28" s="1"/>
  <c r="AH321" i="33"/>
  <c r="AH321" i="28" s="1"/>
  <c r="AG321" i="33"/>
  <c r="AG321" i="28" s="1"/>
  <c r="AF321" i="33"/>
  <c r="AF321" i="28" s="1"/>
  <c r="AE321" i="33"/>
  <c r="AE321" i="28" s="1"/>
  <c r="AD321" i="33"/>
  <c r="AD321" i="28" s="1"/>
  <c r="AC321" i="33"/>
  <c r="AC321" i="28" s="1"/>
  <c r="AB321" i="33"/>
  <c r="AB321" i="28" s="1"/>
  <c r="AA321" i="33"/>
  <c r="AA321" i="28" s="1"/>
  <c r="Z321" i="33"/>
  <c r="Z321" i="28" s="1"/>
  <c r="Y321" i="33"/>
  <c r="Y321" i="28" s="1"/>
  <c r="X321" i="33"/>
  <c r="X321" i="28" s="1"/>
  <c r="W321" i="33"/>
  <c r="W321" i="28" s="1"/>
  <c r="V321" i="33"/>
  <c r="V321" i="28" s="1"/>
  <c r="U321" i="33"/>
  <c r="U321" i="28" s="1"/>
  <c r="T321" i="33"/>
  <c r="T321" i="28" s="1"/>
  <c r="S321" i="33"/>
  <c r="S321" i="28" s="1"/>
  <c r="R321" i="33"/>
  <c r="R321" i="28" s="1"/>
  <c r="Q321" i="33"/>
  <c r="Q321" i="28" s="1"/>
  <c r="P321" i="33"/>
  <c r="P321" i="28" s="1"/>
  <c r="O321" i="33"/>
  <c r="O321" i="28" s="1"/>
  <c r="N321" i="33"/>
  <c r="N321" i="28" s="1"/>
  <c r="M321" i="33"/>
  <c r="M321" i="28" s="1"/>
  <c r="AP320" i="33"/>
  <c r="AP320" i="28" s="1"/>
  <c r="AO320" i="33"/>
  <c r="AO320" i="28" s="1"/>
  <c r="AN320" i="33"/>
  <c r="AN320" i="28" s="1"/>
  <c r="AM320" i="33"/>
  <c r="AM320" i="28" s="1"/>
  <c r="AL320" i="33"/>
  <c r="AL320" i="28" s="1"/>
  <c r="AK320" i="33"/>
  <c r="AK320" i="28" s="1"/>
  <c r="AJ320" i="33"/>
  <c r="AJ320" i="28" s="1"/>
  <c r="AI320" i="33"/>
  <c r="AI320" i="28" s="1"/>
  <c r="AH320" i="33"/>
  <c r="AH320" i="28" s="1"/>
  <c r="AG320" i="33"/>
  <c r="AG320" i="28" s="1"/>
  <c r="AF320" i="33"/>
  <c r="AF320" i="28" s="1"/>
  <c r="AE320" i="33"/>
  <c r="AE320" i="28" s="1"/>
  <c r="AD320" i="33"/>
  <c r="AD320" i="28" s="1"/>
  <c r="AC320" i="33"/>
  <c r="AC320" i="28" s="1"/>
  <c r="AB320" i="33"/>
  <c r="AB320" i="28" s="1"/>
  <c r="AA320" i="33"/>
  <c r="AA320" i="28" s="1"/>
  <c r="Z320" i="33"/>
  <c r="Z320" i="28" s="1"/>
  <c r="Y320" i="33"/>
  <c r="Y320" i="28" s="1"/>
  <c r="X320" i="33"/>
  <c r="X320" i="28" s="1"/>
  <c r="W320" i="33"/>
  <c r="W320" i="28" s="1"/>
  <c r="V320" i="33"/>
  <c r="V320" i="28" s="1"/>
  <c r="U320" i="33"/>
  <c r="U320" i="28" s="1"/>
  <c r="T320" i="33"/>
  <c r="T320" i="28" s="1"/>
  <c r="S320" i="33"/>
  <c r="S320" i="28" s="1"/>
  <c r="R320" i="33"/>
  <c r="R320" i="28" s="1"/>
  <c r="Q320" i="33"/>
  <c r="Q320" i="28" s="1"/>
  <c r="P320" i="33"/>
  <c r="P320" i="28" s="1"/>
  <c r="O320" i="33"/>
  <c r="O320" i="28" s="1"/>
  <c r="N320" i="33"/>
  <c r="N320" i="28" s="1"/>
  <c r="M320" i="33"/>
  <c r="M320" i="28" s="1"/>
  <c r="AP319" i="33"/>
  <c r="AP319" i="28" s="1"/>
  <c r="AO319" i="33"/>
  <c r="AO319" i="28" s="1"/>
  <c r="AN319" i="33"/>
  <c r="AN319" i="28" s="1"/>
  <c r="AM319" i="33"/>
  <c r="AM319" i="28" s="1"/>
  <c r="AL319" i="33"/>
  <c r="AL319" i="28" s="1"/>
  <c r="AK319" i="33"/>
  <c r="AK319" i="28" s="1"/>
  <c r="AJ319" i="33"/>
  <c r="AJ319" i="28" s="1"/>
  <c r="AI319" i="33"/>
  <c r="AI319" i="28" s="1"/>
  <c r="AH319" i="33"/>
  <c r="AH319" i="28" s="1"/>
  <c r="AG319" i="33"/>
  <c r="AG319" i="28" s="1"/>
  <c r="AF319" i="33"/>
  <c r="AF319" i="28" s="1"/>
  <c r="AE319" i="33"/>
  <c r="AE319" i="28" s="1"/>
  <c r="AD319" i="33"/>
  <c r="AD319" i="28" s="1"/>
  <c r="AC319" i="33"/>
  <c r="AC319" i="28" s="1"/>
  <c r="AB319" i="33"/>
  <c r="AB319" i="28" s="1"/>
  <c r="AA319" i="33"/>
  <c r="AA319" i="28" s="1"/>
  <c r="Z319" i="33"/>
  <c r="Z319" i="28" s="1"/>
  <c r="Y319" i="33"/>
  <c r="Y319" i="28" s="1"/>
  <c r="X319" i="33"/>
  <c r="X319" i="28" s="1"/>
  <c r="W319" i="33"/>
  <c r="W319" i="28" s="1"/>
  <c r="V319" i="33"/>
  <c r="V319" i="28" s="1"/>
  <c r="U319" i="33"/>
  <c r="U319" i="28" s="1"/>
  <c r="T319" i="33"/>
  <c r="T319" i="28" s="1"/>
  <c r="S319" i="33"/>
  <c r="S319" i="28" s="1"/>
  <c r="R319" i="33"/>
  <c r="R319" i="28" s="1"/>
  <c r="Q319" i="33"/>
  <c r="Q319" i="28" s="1"/>
  <c r="P319" i="33"/>
  <c r="P319" i="28" s="1"/>
  <c r="O319" i="33"/>
  <c r="O319" i="28" s="1"/>
  <c r="N319" i="33"/>
  <c r="N319" i="28" s="1"/>
  <c r="M319" i="33"/>
  <c r="M319" i="28" s="1"/>
  <c r="AP315" i="33"/>
  <c r="AP315" i="28" s="1"/>
  <c r="AO315" i="33"/>
  <c r="AO315" i="28" s="1"/>
  <c r="AN315" i="33"/>
  <c r="AN315" i="28" s="1"/>
  <c r="AM315" i="33"/>
  <c r="AM315" i="28" s="1"/>
  <c r="AL315" i="33"/>
  <c r="AL315" i="28" s="1"/>
  <c r="AK315" i="33"/>
  <c r="AK315" i="28" s="1"/>
  <c r="AJ315" i="33"/>
  <c r="AJ315" i="28" s="1"/>
  <c r="AI315" i="33"/>
  <c r="AI315" i="28" s="1"/>
  <c r="AH315" i="33"/>
  <c r="AH315" i="28" s="1"/>
  <c r="AG315" i="33"/>
  <c r="AG315" i="28" s="1"/>
  <c r="AF315" i="33"/>
  <c r="AF315" i="28" s="1"/>
  <c r="AE315" i="33"/>
  <c r="AE315" i="28" s="1"/>
  <c r="AD315" i="33"/>
  <c r="AD315" i="28" s="1"/>
  <c r="AC315" i="33"/>
  <c r="AC315" i="28" s="1"/>
  <c r="AB315" i="33"/>
  <c r="AB315" i="28" s="1"/>
  <c r="AA315" i="33"/>
  <c r="AA315" i="28" s="1"/>
  <c r="Z315" i="33"/>
  <c r="Z315" i="28" s="1"/>
  <c r="Y315" i="33"/>
  <c r="Y315" i="28" s="1"/>
  <c r="X315" i="33"/>
  <c r="X315" i="28" s="1"/>
  <c r="W315" i="33"/>
  <c r="W315" i="28" s="1"/>
  <c r="V315" i="33"/>
  <c r="V315" i="28" s="1"/>
  <c r="U315" i="33"/>
  <c r="U315" i="28" s="1"/>
  <c r="T315" i="33"/>
  <c r="T315" i="28" s="1"/>
  <c r="S315" i="33"/>
  <c r="S315" i="28" s="1"/>
  <c r="R315" i="33"/>
  <c r="R315" i="28" s="1"/>
  <c r="Q315" i="33"/>
  <c r="Q315" i="28" s="1"/>
  <c r="P315" i="33"/>
  <c r="P315" i="28" s="1"/>
  <c r="O315" i="33"/>
  <c r="O315" i="28" s="1"/>
  <c r="N315" i="33"/>
  <c r="N315" i="28" s="1"/>
  <c r="M315" i="33"/>
  <c r="M315" i="28" s="1"/>
  <c r="AP314" i="33"/>
  <c r="AP314" i="28" s="1"/>
  <c r="AO314" i="33"/>
  <c r="AO314" i="28" s="1"/>
  <c r="AN314" i="33"/>
  <c r="AN314" i="28" s="1"/>
  <c r="AM314" i="33"/>
  <c r="AM314" i="28" s="1"/>
  <c r="AL314" i="33"/>
  <c r="AL314" i="28" s="1"/>
  <c r="AK314" i="33"/>
  <c r="AK314" i="28" s="1"/>
  <c r="AJ314" i="33"/>
  <c r="AJ314" i="28" s="1"/>
  <c r="AI314" i="33"/>
  <c r="AI314" i="28" s="1"/>
  <c r="AH314" i="33"/>
  <c r="AH314" i="28" s="1"/>
  <c r="AG314" i="33"/>
  <c r="AG314" i="28" s="1"/>
  <c r="AF314" i="33"/>
  <c r="AF314" i="28" s="1"/>
  <c r="AE314" i="33"/>
  <c r="AE314" i="28" s="1"/>
  <c r="AD314" i="33"/>
  <c r="AD314" i="28" s="1"/>
  <c r="AC314" i="33"/>
  <c r="AC314" i="28" s="1"/>
  <c r="AB314" i="33"/>
  <c r="AB314" i="28" s="1"/>
  <c r="AA314" i="33"/>
  <c r="AA314" i="28" s="1"/>
  <c r="Z314" i="33"/>
  <c r="Z314" i="28" s="1"/>
  <c r="Y314" i="33"/>
  <c r="Y314" i="28" s="1"/>
  <c r="X314" i="33"/>
  <c r="X314" i="28" s="1"/>
  <c r="W314" i="33"/>
  <c r="W314" i="28" s="1"/>
  <c r="V314" i="33"/>
  <c r="V314" i="28" s="1"/>
  <c r="U314" i="33"/>
  <c r="U314" i="28" s="1"/>
  <c r="T314" i="33"/>
  <c r="T314" i="28" s="1"/>
  <c r="S314" i="33"/>
  <c r="S314" i="28" s="1"/>
  <c r="R314" i="33"/>
  <c r="R314" i="28" s="1"/>
  <c r="Q314" i="33"/>
  <c r="Q314" i="28" s="1"/>
  <c r="P314" i="33"/>
  <c r="P314" i="28" s="1"/>
  <c r="O314" i="33"/>
  <c r="O314" i="28" s="1"/>
  <c r="N314" i="33"/>
  <c r="N314" i="28" s="1"/>
  <c r="M314" i="33"/>
  <c r="M314" i="28" s="1"/>
  <c r="AP313" i="33"/>
  <c r="AP313" i="28" s="1"/>
  <c r="AO313" i="33"/>
  <c r="AO313" i="28" s="1"/>
  <c r="AN313" i="33"/>
  <c r="AN313" i="28" s="1"/>
  <c r="AM313" i="33"/>
  <c r="AM313" i="28" s="1"/>
  <c r="AL313" i="33"/>
  <c r="AL313" i="28" s="1"/>
  <c r="AK313" i="33"/>
  <c r="AK313" i="28" s="1"/>
  <c r="AJ313" i="33"/>
  <c r="AJ313" i="28" s="1"/>
  <c r="AI313" i="33"/>
  <c r="AI313" i="28" s="1"/>
  <c r="AH313" i="33"/>
  <c r="AH313" i="28" s="1"/>
  <c r="AG313" i="33"/>
  <c r="AG313" i="28" s="1"/>
  <c r="AF313" i="33"/>
  <c r="AF313" i="28" s="1"/>
  <c r="AE313" i="33"/>
  <c r="AE313" i="28" s="1"/>
  <c r="AD313" i="33"/>
  <c r="AD313" i="28" s="1"/>
  <c r="AC313" i="33"/>
  <c r="AC313" i="28" s="1"/>
  <c r="AB313" i="33"/>
  <c r="AB313" i="28" s="1"/>
  <c r="AA313" i="33"/>
  <c r="AA313" i="28" s="1"/>
  <c r="Z313" i="33"/>
  <c r="Z313" i="28" s="1"/>
  <c r="Y313" i="33"/>
  <c r="Y313" i="28" s="1"/>
  <c r="X313" i="33"/>
  <c r="X313" i="28" s="1"/>
  <c r="W313" i="33"/>
  <c r="W313" i="28" s="1"/>
  <c r="V313" i="33"/>
  <c r="V313" i="28" s="1"/>
  <c r="U313" i="33"/>
  <c r="U313" i="28" s="1"/>
  <c r="T313" i="33"/>
  <c r="T313" i="28" s="1"/>
  <c r="S313" i="33"/>
  <c r="S313" i="28" s="1"/>
  <c r="R313" i="33"/>
  <c r="R313" i="28" s="1"/>
  <c r="Q313" i="33"/>
  <c r="Q313" i="28" s="1"/>
  <c r="P313" i="33"/>
  <c r="P313" i="28" s="1"/>
  <c r="O313" i="33"/>
  <c r="O313" i="28" s="1"/>
  <c r="N313" i="33"/>
  <c r="N313" i="28" s="1"/>
  <c r="M313" i="33"/>
  <c r="M313" i="28" s="1"/>
  <c r="AP312" i="33"/>
  <c r="AP312" i="28" s="1"/>
  <c r="AO312" i="33"/>
  <c r="AO312" i="28" s="1"/>
  <c r="AN312" i="33"/>
  <c r="AN312" i="28" s="1"/>
  <c r="AM312" i="33"/>
  <c r="AM312" i="28" s="1"/>
  <c r="AL312" i="33"/>
  <c r="AL312" i="28" s="1"/>
  <c r="AK312" i="33"/>
  <c r="AK312" i="28" s="1"/>
  <c r="AJ312" i="33"/>
  <c r="AJ312" i="28" s="1"/>
  <c r="AI312" i="33"/>
  <c r="AI312" i="28" s="1"/>
  <c r="AH312" i="33"/>
  <c r="AH312" i="28" s="1"/>
  <c r="AG312" i="33"/>
  <c r="AG312" i="28" s="1"/>
  <c r="AF312" i="33"/>
  <c r="AF312" i="28" s="1"/>
  <c r="AE312" i="33"/>
  <c r="AE312" i="28" s="1"/>
  <c r="AD312" i="33"/>
  <c r="AD312" i="28" s="1"/>
  <c r="AC312" i="33"/>
  <c r="AC312" i="28" s="1"/>
  <c r="AB312" i="33"/>
  <c r="AB312" i="28" s="1"/>
  <c r="AA312" i="33"/>
  <c r="AA312" i="28" s="1"/>
  <c r="Z312" i="33"/>
  <c r="Z312" i="28" s="1"/>
  <c r="Y312" i="33"/>
  <c r="Y312" i="28" s="1"/>
  <c r="X312" i="33"/>
  <c r="X312" i="28" s="1"/>
  <c r="W312" i="33"/>
  <c r="W312" i="28" s="1"/>
  <c r="V312" i="33"/>
  <c r="V312" i="28" s="1"/>
  <c r="U312" i="33"/>
  <c r="U312" i="28" s="1"/>
  <c r="T312" i="33"/>
  <c r="T312" i="28" s="1"/>
  <c r="S312" i="33"/>
  <c r="S312" i="28" s="1"/>
  <c r="R312" i="33"/>
  <c r="R312" i="28" s="1"/>
  <c r="Q312" i="33"/>
  <c r="Q312" i="28" s="1"/>
  <c r="P312" i="33"/>
  <c r="P312" i="28" s="1"/>
  <c r="O312" i="33"/>
  <c r="O312" i="28" s="1"/>
  <c r="N312" i="33"/>
  <c r="N312" i="28" s="1"/>
  <c r="M312" i="33"/>
  <c r="M312" i="28" s="1"/>
  <c r="AP311" i="33"/>
  <c r="AP311" i="28" s="1"/>
  <c r="AO311" i="33"/>
  <c r="AO311" i="28" s="1"/>
  <c r="AN311" i="33"/>
  <c r="AN311" i="28" s="1"/>
  <c r="AM311" i="33"/>
  <c r="AM311" i="28" s="1"/>
  <c r="AL311" i="33"/>
  <c r="AL311" i="28" s="1"/>
  <c r="AK311" i="33"/>
  <c r="AK311" i="28" s="1"/>
  <c r="AJ311" i="33"/>
  <c r="AJ311" i="28" s="1"/>
  <c r="AI311" i="33"/>
  <c r="AI311" i="28" s="1"/>
  <c r="AH311" i="33"/>
  <c r="AH311" i="28" s="1"/>
  <c r="AG311" i="33"/>
  <c r="AG311" i="28" s="1"/>
  <c r="AF311" i="33"/>
  <c r="AF311" i="28" s="1"/>
  <c r="AE311" i="33"/>
  <c r="AE311" i="28" s="1"/>
  <c r="AD311" i="33"/>
  <c r="AD311" i="28" s="1"/>
  <c r="AC311" i="33"/>
  <c r="AC311" i="28" s="1"/>
  <c r="AB311" i="33"/>
  <c r="AB311" i="28" s="1"/>
  <c r="AA311" i="33"/>
  <c r="AA311" i="28" s="1"/>
  <c r="Z311" i="33"/>
  <c r="Z311" i="28" s="1"/>
  <c r="Y311" i="33"/>
  <c r="Y311" i="28" s="1"/>
  <c r="X311" i="33"/>
  <c r="X311" i="28" s="1"/>
  <c r="W311" i="33"/>
  <c r="W311" i="28" s="1"/>
  <c r="V311" i="33"/>
  <c r="V311" i="28" s="1"/>
  <c r="U311" i="33"/>
  <c r="U311" i="28" s="1"/>
  <c r="T311" i="33"/>
  <c r="T311" i="28" s="1"/>
  <c r="S311" i="33"/>
  <c r="S311" i="28" s="1"/>
  <c r="R311" i="33"/>
  <c r="R311" i="28" s="1"/>
  <c r="Q311" i="33"/>
  <c r="Q311" i="28" s="1"/>
  <c r="P311" i="33"/>
  <c r="P311" i="28" s="1"/>
  <c r="O311" i="33"/>
  <c r="O311" i="28" s="1"/>
  <c r="N311" i="33"/>
  <c r="N311" i="28" s="1"/>
  <c r="M311" i="33"/>
  <c r="M311" i="28" s="1"/>
  <c r="AP310" i="33"/>
  <c r="AP310" i="28" s="1"/>
  <c r="AO310" i="33"/>
  <c r="AO310" i="28" s="1"/>
  <c r="AN310" i="33"/>
  <c r="AN310" i="28" s="1"/>
  <c r="AM310" i="33"/>
  <c r="AM310" i="28" s="1"/>
  <c r="AL310" i="33"/>
  <c r="AL310" i="28" s="1"/>
  <c r="AK310" i="33"/>
  <c r="AK310" i="28" s="1"/>
  <c r="AJ310" i="33"/>
  <c r="AJ310" i="28" s="1"/>
  <c r="AI310" i="33"/>
  <c r="AI310" i="28" s="1"/>
  <c r="AH310" i="33"/>
  <c r="AH310" i="28" s="1"/>
  <c r="AG310" i="33"/>
  <c r="AG310" i="28" s="1"/>
  <c r="AF310" i="33"/>
  <c r="AF310" i="28" s="1"/>
  <c r="AE310" i="33"/>
  <c r="AE310" i="28" s="1"/>
  <c r="AD310" i="33"/>
  <c r="AD310" i="28" s="1"/>
  <c r="AC310" i="33"/>
  <c r="AC310" i="28" s="1"/>
  <c r="AB310" i="33"/>
  <c r="AB310" i="28" s="1"/>
  <c r="AA310" i="33"/>
  <c r="AA310" i="28" s="1"/>
  <c r="Z310" i="33"/>
  <c r="Z310" i="28" s="1"/>
  <c r="Y310" i="33"/>
  <c r="Y310" i="28" s="1"/>
  <c r="X310" i="33"/>
  <c r="X310" i="28" s="1"/>
  <c r="W310" i="33"/>
  <c r="W310" i="28" s="1"/>
  <c r="V310" i="33"/>
  <c r="V310" i="28" s="1"/>
  <c r="U310" i="33"/>
  <c r="U310" i="28" s="1"/>
  <c r="T310" i="33"/>
  <c r="T310" i="28" s="1"/>
  <c r="S310" i="33"/>
  <c r="S310" i="28" s="1"/>
  <c r="R310" i="33"/>
  <c r="R310" i="28" s="1"/>
  <c r="Q310" i="33"/>
  <c r="Q310" i="28" s="1"/>
  <c r="P310" i="33"/>
  <c r="P310" i="28" s="1"/>
  <c r="O310" i="33"/>
  <c r="O310" i="28" s="1"/>
  <c r="N310" i="33"/>
  <c r="N310" i="28" s="1"/>
  <c r="M310" i="33"/>
  <c r="M310" i="28" s="1"/>
  <c r="AP309" i="33"/>
  <c r="AP309" i="28" s="1"/>
  <c r="AO309" i="33"/>
  <c r="AO309" i="28" s="1"/>
  <c r="AN309" i="33"/>
  <c r="AN309" i="28" s="1"/>
  <c r="AM309" i="33"/>
  <c r="AM309" i="28" s="1"/>
  <c r="AL309" i="33"/>
  <c r="AL309" i="28" s="1"/>
  <c r="AK309" i="33"/>
  <c r="AK309" i="28" s="1"/>
  <c r="AJ309" i="33"/>
  <c r="AJ309" i="28" s="1"/>
  <c r="AI309" i="33"/>
  <c r="AI309" i="28" s="1"/>
  <c r="AH309" i="33"/>
  <c r="AH309" i="28" s="1"/>
  <c r="AG309" i="33"/>
  <c r="AG309" i="28" s="1"/>
  <c r="AF309" i="33"/>
  <c r="AF309" i="28" s="1"/>
  <c r="AE309" i="33"/>
  <c r="AE309" i="28" s="1"/>
  <c r="AD309" i="33"/>
  <c r="AD309" i="28" s="1"/>
  <c r="AC309" i="33"/>
  <c r="AC309" i="28" s="1"/>
  <c r="AB309" i="33"/>
  <c r="AB309" i="28" s="1"/>
  <c r="AA309" i="33"/>
  <c r="AA309" i="28" s="1"/>
  <c r="Z309" i="33"/>
  <c r="Z309" i="28" s="1"/>
  <c r="Y309" i="33"/>
  <c r="Y309" i="28" s="1"/>
  <c r="X309" i="33"/>
  <c r="X309" i="28" s="1"/>
  <c r="W309" i="33"/>
  <c r="W309" i="28" s="1"/>
  <c r="V309" i="33"/>
  <c r="V309" i="28" s="1"/>
  <c r="U309" i="33"/>
  <c r="U309" i="28" s="1"/>
  <c r="T309" i="33"/>
  <c r="T309" i="28" s="1"/>
  <c r="S309" i="33"/>
  <c r="S309" i="28" s="1"/>
  <c r="R309" i="33"/>
  <c r="R309" i="28" s="1"/>
  <c r="Q309" i="33"/>
  <c r="Q309" i="28" s="1"/>
  <c r="P309" i="33"/>
  <c r="P309" i="28" s="1"/>
  <c r="O309" i="33"/>
  <c r="O309" i="28" s="1"/>
  <c r="N309" i="33"/>
  <c r="N309" i="28" s="1"/>
  <c r="M309" i="33"/>
  <c r="M309" i="28" s="1"/>
  <c r="AP308" i="33"/>
  <c r="AP308" i="28" s="1"/>
  <c r="AO308" i="33"/>
  <c r="AO308" i="28" s="1"/>
  <c r="AN308" i="33"/>
  <c r="AN308" i="28" s="1"/>
  <c r="AM308" i="33"/>
  <c r="AM308" i="28" s="1"/>
  <c r="AL308" i="33"/>
  <c r="AL308" i="28" s="1"/>
  <c r="AK308" i="33"/>
  <c r="AK308" i="28" s="1"/>
  <c r="AJ308" i="33"/>
  <c r="AJ308" i="28" s="1"/>
  <c r="AI308" i="33"/>
  <c r="AI308" i="28" s="1"/>
  <c r="AH308" i="33"/>
  <c r="AH308" i="28" s="1"/>
  <c r="AG308" i="33"/>
  <c r="AG308" i="28" s="1"/>
  <c r="AF308" i="33"/>
  <c r="AF308" i="28" s="1"/>
  <c r="AE308" i="33"/>
  <c r="AE308" i="28" s="1"/>
  <c r="AD308" i="33"/>
  <c r="AD308" i="28" s="1"/>
  <c r="AC308" i="33"/>
  <c r="AC308" i="28" s="1"/>
  <c r="AB308" i="33"/>
  <c r="AB308" i="28" s="1"/>
  <c r="AA308" i="33"/>
  <c r="AA308" i="28" s="1"/>
  <c r="Z308" i="33"/>
  <c r="Z308" i="28" s="1"/>
  <c r="Y308" i="33"/>
  <c r="Y308" i="28" s="1"/>
  <c r="X308" i="33"/>
  <c r="X308" i="28" s="1"/>
  <c r="W308" i="33"/>
  <c r="W308" i="28" s="1"/>
  <c r="V308" i="33"/>
  <c r="V308" i="28" s="1"/>
  <c r="U308" i="33"/>
  <c r="U308" i="28" s="1"/>
  <c r="T308" i="33"/>
  <c r="T308" i="28" s="1"/>
  <c r="S308" i="33"/>
  <c r="S308" i="28" s="1"/>
  <c r="R308" i="33"/>
  <c r="R308" i="28" s="1"/>
  <c r="Q308" i="33"/>
  <c r="Q308" i="28" s="1"/>
  <c r="P308" i="33"/>
  <c r="P308" i="28" s="1"/>
  <c r="O308" i="33"/>
  <c r="O308" i="28" s="1"/>
  <c r="N308" i="33"/>
  <c r="N308" i="28" s="1"/>
  <c r="M308" i="33"/>
  <c r="M308" i="28" s="1"/>
  <c r="AP307" i="33"/>
  <c r="AP307" i="28" s="1"/>
  <c r="AO307" i="33"/>
  <c r="AO307" i="28" s="1"/>
  <c r="AN307" i="33"/>
  <c r="AN307" i="28" s="1"/>
  <c r="AM307" i="33"/>
  <c r="AM307" i="28" s="1"/>
  <c r="AL307" i="33"/>
  <c r="AL307" i="28" s="1"/>
  <c r="AK307" i="33"/>
  <c r="AK307" i="28" s="1"/>
  <c r="AJ307" i="33"/>
  <c r="AJ307" i="28" s="1"/>
  <c r="AI307" i="33"/>
  <c r="AI307" i="28" s="1"/>
  <c r="AH307" i="33"/>
  <c r="AH307" i="28" s="1"/>
  <c r="AG307" i="33"/>
  <c r="AG307" i="28" s="1"/>
  <c r="AF307" i="33"/>
  <c r="AF307" i="28" s="1"/>
  <c r="AE307" i="33"/>
  <c r="AE307" i="28" s="1"/>
  <c r="AD307" i="33"/>
  <c r="AD307" i="28" s="1"/>
  <c r="AC307" i="33"/>
  <c r="AC307" i="28" s="1"/>
  <c r="AB307" i="33"/>
  <c r="AB307" i="28" s="1"/>
  <c r="AA307" i="33"/>
  <c r="AA307" i="28" s="1"/>
  <c r="Z307" i="33"/>
  <c r="Z307" i="28" s="1"/>
  <c r="Y307" i="33"/>
  <c r="Y307" i="28" s="1"/>
  <c r="X307" i="33"/>
  <c r="X307" i="28" s="1"/>
  <c r="W307" i="33"/>
  <c r="W307" i="28" s="1"/>
  <c r="V307" i="33"/>
  <c r="V307" i="28" s="1"/>
  <c r="U307" i="33"/>
  <c r="U307" i="28" s="1"/>
  <c r="T307" i="33"/>
  <c r="T307" i="28" s="1"/>
  <c r="S307" i="33"/>
  <c r="S307" i="28" s="1"/>
  <c r="R307" i="33"/>
  <c r="R307" i="28" s="1"/>
  <c r="Q307" i="33"/>
  <c r="Q307" i="28" s="1"/>
  <c r="P307" i="33"/>
  <c r="P307" i="28" s="1"/>
  <c r="O307" i="33"/>
  <c r="O307" i="28" s="1"/>
  <c r="N307" i="33"/>
  <c r="N307" i="28" s="1"/>
  <c r="M307" i="33"/>
  <c r="M307" i="28" s="1"/>
  <c r="AP306" i="33"/>
  <c r="AP306" i="28" s="1"/>
  <c r="AO306" i="33"/>
  <c r="AO306" i="28" s="1"/>
  <c r="AN306" i="33"/>
  <c r="AN306" i="28" s="1"/>
  <c r="AM306" i="33"/>
  <c r="AM306" i="28" s="1"/>
  <c r="AL306" i="33"/>
  <c r="AL306" i="28" s="1"/>
  <c r="AK306" i="33"/>
  <c r="AK306" i="28" s="1"/>
  <c r="AJ306" i="33"/>
  <c r="AJ306" i="28" s="1"/>
  <c r="AI306" i="33"/>
  <c r="AI306" i="28" s="1"/>
  <c r="AH306" i="33"/>
  <c r="AH306" i="28" s="1"/>
  <c r="AG306" i="33"/>
  <c r="AG306" i="28" s="1"/>
  <c r="AF306" i="33"/>
  <c r="AF306" i="28" s="1"/>
  <c r="AE306" i="33"/>
  <c r="AE306" i="28" s="1"/>
  <c r="AD306" i="33"/>
  <c r="AD306" i="28" s="1"/>
  <c r="AC306" i="33"/>
  <c r="AC306" i="28" s="1"/>
  <c r="AB306" i="33"/>
  <c r="AB306" i="28" s="1"/>
  <c r="AA306" i="33"/>
  <c r="AA306" i="28" s="1"/>
  <c r="Z306" i="33"/>
  <c r="Z306" i="28" s="1"/>
  <c r="Y306" i="33"/>
  <c r="Y306" i="28" s="1"/>
  <c r="X306" i="33"/>
  <c r="X306" i="28" s="1"/>
  <c r="W306" i="33"/>
  <c r="W306" i="28" s="1"/>
  <c r="V306" i="33"/>
  <c r="V306" i="28" s="1"/>
  <c r="U306" i="33"/>
  <c r="U306" i="28" s="1"/>
  <c r="T306" i="33"/>
  <c r="T306" i="28" s="1"/>
  <c r="S306" i="33"/>
  <c r="S306" i="28" s="1"/>
  <c r="R306" i="33"/>
  <c r="R306" i="28" s="1"/>
  <c r="Q306" i="33"/>
  <c r="Q306" i="28" s="1"/>
  <c r="P306" i="33"/>
  <c r="P306" i="28" s="1"/>
  <c r="O306" i="33"/>
  <c r="O306" i="28" s="1"/>
  <c r="N306" i="33"/>
  <c r="N306" i="28" s="1"/>
  <c r="M306" i="33"/>
  <c r="M306" i="28" s="1"/>
  <c r="AP305" i="33"/>
  <c r="AP305" i="28" s="1"/>
  <c r="AO305" i="33"/>
  <c r="AO305" i="28" s="1"/>
  <c r="AN305" i="33"/>
  <c r="AN305" i="28" s="1"/>
  <c r="AM305" i="33"/>
  <c r="AM305" i="28" s="1"/>
  <c r="AL305" i="33"/>
  <c r="AL305" i="28" s="1"/>
  <c r="AK305" i="33"/>
  <c r="AK305" i="28" s="1"/>
  <c r="AJ305" i="33"/>
  <c r="AJ305" i="28" s="1"/>
  <c r="AI305" i="33"/>
  <c r="AI305" i="28" s="1"/>
  <c r="AH305" i="33"/>
  <c r="AH305" i="28" s="1"/>
  <c r="AG305" i="33"/>
  <c r="AG305" i="28" s="1"/>
  <c r="AF305" i="33"/>
  <c r="AF305" i="28" s="1"/>
  <c r="AE305" i="33"/>
  <c r="AE305" i="28" s="1"/>
  <c r="AD305" i="33"/>
  <c r="AD305" i="28" s="1"/>
  <c r="AC305" i="33"/>
  <c r="AC305" i="28" s="1"/>
  <c r="AB305" i="33"/>
  <c r="AB305" i="28" s="1"/>
  <c r="AA305" i="33"/>
  <c r="AA305" i="28" s="1"/>
  <c r="Z305" i="33"/>
  <c r="Z305" i="28" s="1"/>
  <c r="Y305" i="33"/>
  <c r="Y305" i="28" s="1"/>
  <c r="X305" i="33"/>
  <c r="X305" i="28" s="1"/>
  <c r="W305" i="33"/>
  <c r="W305" i="28" s="1"/>
  <c r="V305" i="33"/>
  <c r="V305" i="28" s="1"/>
  <c r="U305" i="33"/>
  <c r="U305" i="28" s="1"/>
  <c r="T305" i="33"/>
  <c r="T305" i="28" s="1"/>
  <c r="S305" i="33"/>
  <c r="S305" i="28" s="1"/>
  <c r="R305" i="33"/>
  <c r="R305" i="28" s="1"/>
  <c r="Q305" i="33"/>
  <c r="Q305" i="28" s="1"/>
  <c r="P305" i="33"/>
  <c r="P305" i="28" s="1"/>
  <c r="O305" i="33"/>
  <c r="O305" i="28" s="1"/>
  <c r="N305" i="33"/>
  <c r="N305" i="28" s="1"/>
  <c r="M305" i="33"/>
  <c r="M305" i="28" s="1"/>
  <c r="AP304" i="33"/>
  <c r="AP304" i="28" s="1"/>
  <c r="AO304" i="33"/>
  <c r="AO304" i="28" s="1"/>
  <c r="AN304" i="33"/>
  <c r="AN304" i="28" s="1"/>
  <c r="AM304" i="33"/>
  <c r="AM304" i="28" s="1"/>
  <c r="AL304" i="33"/>
  <c r="AL304" i="28" s="1"/>
  <c r="AK304" i="33"/>
  <c r="AK304" i="28" s="1"/>
  <c r="AJ304" i="33"/>
  <c r="AJ304" i="28" s="1"/>
  <c r="AI304" i="33"/>
  <c r="AI304" i="28" s="1"/>
  <c r="AH304" i="33"/>
  <c r="AH304" i="28" s="1"/>
  <c r="AG304" i="33"/>
  <c r="AG304" i="28" s="1"/>
  <c r="AF304" i="33"/>
  <c r="AF304" i="28" s="1"/>
  <c r="AE304" i="33"/>
  <c r="AE304" i="28" s="1"/>
  <c r="AD304" i="33"/>
  <c r="AD304" i="28" s="1"/>
  <c r="AC304" i="33"/>
  <c r="AC304" i="28" s="1"/>
  <c r="AB304" i="33"/>
  <c r="AB304" i="28" s="1"/>
  <c r="AA304" i="33"/>
  <c r="AA304" i="28" s="1"/>
  <c r="Z304" i="33"/>
  <c r="Z304" i="28" s="1"/>
  <c r="Y304" i="33"/>
  <c r="Y304" i="28" s="1"/>
  <c r="X304" i="33"/>
  <c r="X304" i="28" s="1"/>
  <c r="W304" i="33"/>
  <c r="W304" i="28" s="1"/>
  <c r="V304" i="33"/>
  <c r="V304" i="28" s="1"/>
  <c r="U304" i="33"/>
  <c r="U304" i="28" s="1"/>
  <c r="T304" i="33"/>
  <c r="T304" i="28" s="1"/>
  <c r="S304" i="33"/>
  <c r="S304" i="28" s="1"/>
  <c r="R304" i="33"/>
  <c r="R304" i="28" s="1"/>
  <c r="Q304" i="33"/>
  <c r="Q304" i="28" s="1"/>
  <c r="P304" i="33"/>
  <c r="P304" i="28" s="1"/>
  <c r="O304" i="33"/>
  <c r="O304" i="28" s="1"/>
  <c r="N304" i="33"/>
  <c r="N304" i="28" s="1"/>
  <c r="M304" i="33"/>
  <c r="M304" i="28" s="1"/>
  <c r="AP296" i="33"/>
  <c r="AP296" i="28" s="1"/>
  <c r="AO296" i="33"/>
  <c r="AO296" i="28" s="1"/>
  <c r="AN296" i="33"/>
  <c r="AN296" i="28" s="1"/>
  <c r="AM296" i="33"/>
  <c r="AM296" i="28" s="1"/>
  <c r="AL296" i="33"/>
  <c r="AL296" i="28" s="1"/>
  <c r="AK296" i="33"/>
  <c r="AK296" i="28" s="1"/>
  <c r="AJ296" i="33"/>
  <c r="AJ296" i="28" s="1"/>
  <c r="AI296" i="33"/>
  <c r="AI296" i="28" s="1"/>
  <c r="AH296" i="33"/>
  <c r="AH296" i="28" s="1"/>
  <c r="AG296" i="33"/>
  <c r="AG296" i="28" s="1"/>
  <c r="AF296" i="33"/>
  <c r="AF296" i="28" s="1"/>
  <c r="AE296" i="33"/>
  <c r="AE296" i="28" s="1"/>
  <c r="AD296" i="33"/>
  <c r="AD296" i="28" s="1"/>
  <c r="AC296" i="33"/>
  <c r="AC296" i="28" s="1"/>
  <c r="AB296" i="33"/>
  <c r="AB296" i="28" s="1"/>
  <c r="AA296" i="33"/>
  <c r="AA296" i="28" s="1"/>
  <c r="Z296" i="33"/>
  <c r="Z296" i="28" s="1"/>
  <c r="Y296" i="33"/>
  <c r="Y296" i="28" s="1"/>
  <c r="X296" i="33"/>
  <c r="X296" i="28" s="1"/>
  <c r="W296" i="33"/>
  <c r="W296" i="28" s="1"/>
  <c r="V296" i="33"/>
  <c r="V296" i="28" s="1"/>
  <c r="U296" i="33"/>
  <c r="U296" i="28" s="1"/>
  <c r="T296" i="33"/>
  <c r="T296" i="28" s="1"/>
  <c r="S296" i="33"/>
  <c r="S296" i="28" s="1"/>
  <c r="R296" i="33"/>
  <c r="R296" i="28" s="1"/>
  <c r="Q296" i="33"/>
  <c r="Q296" i="28" s="1"/>
  <c r="P296" i="33"/>
  <c r="P296" i="28" s="1"/>
  <c r="O296" i="33"/>
  <c r="O296" i="28" s="1"/>
  <c r="N296" i="33"/>
  <c r="N296" i="28" s="1"/>
  <c r="M296" i="33"/>
  <c r="M296" i="28" s="1"/>
  <c r="AP295" i="33"/>
  <c r="AP295" i="28" s="1"/>
  <c r="AO295" i="33"/>
  <c r="AO295" i="28" s="1"/>
  <c r="AN295" i="33"/>
  <c r="AN295" i="28" s="1"/>
  <c r="AM295" i="33"/>
  <c r="AM295" i="28" s="1"/>
  <c r="AL295" i="33"/>
  <c r="AL295" i="28" s="1"/>
  <c r="AK295" i="33"/>
  <c r="AK295" i="28" s="1"/>
  <c r="AJ295" i="33"/>
  <c r="AJ295" i="28" s="1"/>
  <c r="AI295" i="33"/>
  <c r="AI295" i="28" s="1"/>
  <c r="AH295" i="33"/>
  <c r="AH295" i="28" s="1"/>
  <c r="AG295" i="33"/>
  <c r="AG295" i="28" s="1"/>
  <c r="AF295" i="33"/>
  <c r="AF295" i="28" s="1"/>
  <c r="AE295" i="33"/>
  <c r="AE295" i="28" s="1"/>
  <c r="AD295" i="33"/>
  <c r="AD295" i="28" s="1"/>
  <c r="AC295" i="33"/>
  <c r="AC295" i="28" s="1"/>
  <c r="AB295" i="33"/>
  <c r="AB295" i="28" s="1"/>
  <c r="AA295" i="33"/>
  <c r="AA295" i="28" s="1"/>
  <c r="Z295" i="33"/>
  <c r="Z295" i="28" s="1"/>
  <c r="Y295" i="33"/>
  <c r="Y295" i="28" s="1"/>
  <c r="X295" i="33"/>
  <c r="X295" i="28" s="1"/>
  <c r="W295" i="33"/>
  <c r="W295" i="28" s="1"/>
  <c r="V295" i="33"/>
  <c r="V295" i="28" s="1"/>
  <c r="U295" i="33"/>
  <c r="U295" i="28" s="1"/>
  <c r="T295" i="33"/>
  <c r="T295" i="28" s="1"/>
  <c r="S295" i="33"/>
  <c r="S295" i="28" s="1"/>
  <c r="R295" i="33"/>
  <c r="R295" i="28" s="1"/>
  <c r="Q295" i="33"/>
  <c r="Q295" i="28" s="1"/>
  <c r="P295" i="33"/>
  <c r="P295" i="28" s="1"/>
  <c r="O295" i="33"/>
  <c r="O295" i="28" s="1"/>
  <c r="N295" i="33"/>
  <c r="N295" i="28" s="1"/>
  <c r="M295" i="33"/>
  <c r="M295" i="28" s="1"/>
  <c r="AP294" i="33"/>
  <c r="AP294" i="28" s="1"/>
  <c r="AO294" i="33"/>
  <c r="AO294" i="28" s="1"/>
  <c r="AN294" i="33"/>
  <c r="AN294" i="28" s="1"/>
  <c r="AM294" i="33"/>
  <c r="AM294" i="28" s="1"/>
  <c r="AL294" i="33"/>
  <c r="AL294" i="28" s="1"/>
  <c r="AK294" i="33"/>
  <c r="AK294" i="28" s="1"/>
  <c r="AJ294" i="33"/>
  <c r="AJ294" i="28" s="1"/>
  <c r="AI294" i="33"/>
  <c r="AI294" i="28" s="1"/>
  <c r="AH294" i="33"/>
  <c r="AH294" i="28" s="1"/>
  <c r="AG294" i="33"/>
  <c r="AG294" i="28" s="1"/>
  <c r="AF294" i="33"/>
  <c r="AF294" i="28" s="1"/>
  <c r="AE294" i="33"/>
  <c r="AE294" i="28" s="1"/>
  <c r="AD294" i="33"/>
  <c r="AD294" i="28" s="1"/>
  <c r="AC294" i="33"/>
  <c r="AC294" i="28" s="1"/>
  <c r="AB294" i="33"/>
  <c r="AB294" i="28" s="1"/>
  <c r="AA294" i="33"/>
  <c r="AA294" i="28" s="1"/>
  <c r="Z294" i="33"/>
  <c r="Z294" i="28" s="1"/>
  <c r="Y294" i="33"/>
  <c r="Y294" i="28" s="1"/>
  <c r="X294" i="33"/>
  <c r="X294" i="28" s="1"/>
  <c r="W294" i="33"/>
  <c r="W294" i="28" s="1"/>
  <c r="V294" i="33"/>
  <c r="V294" i="28" s="1"/>
  <c r="U294" i="33"/>
  <c r="U294" i="28" s="1"/>
  <c r="T294" i="33"/>
  <c r="T294" i="28" s="1"/>
  <c r="S294" i="33"/>
  <c r="S294" i="28" s="1"/>
  <c r="R294" i="33"/>
  <c r="R294" i="28" s="1"/>
  <c r="Q294" i="33"/>
  <c r="Q294" i="28" s="1"/>
  <c r="P294" i="33"/>
  <c r="P294" i="28" s="1"/>
  <c r="O294" i="33"/>
  <c r="O294" i="28" s="1"/>
  <c r="N294" i="33"/>
  <c r="N294" i="28" s="1"/>
  <c r="M294" i="33"/>
  <c r="M294" i="28" s="1"/>
  <c r="AP293" i="33"/>
  <c r="AP293" i="28" s="1"/>
  <c r="AO293" i="33"/>
  <c r="AO293" i="28" s="1"/>
  <c r="AN293" i="33"/>
  <c r="AN293" i="28" s="1"/>
  <c r="AM293" i="33"/>
  <c r="AM293" i="28" s="1"/>
  <c r="AL293" i="33"/>
  <c r="AL293" i="28" s="1"/>
  <c r="AK293" i="33"/>
  <c r="AK293" i="28" s="1"/>
  <c r="AJ293" i="33"/>
  <c r="AJ293" i="28" s="1"/>
  <c r="AI293" i="33"/>
  <c r="AI293" i="28" s="1"/>
  <c r="AH293" i="33"/>
  <c r="AH293" i="28" s="1"/>
  <c r="AG293" i="33"/>
  <c r="AG293" i="28" s="1"/>
  <c r="AF293" i="33"/>
  <c r="AF293" i="28" s="1"/>
  <c r="AE293" i="33"/>
  <c r="AE293" i="28" s="1"/>
  <c r="AD293" i="33"/>
  <c r="AD293" i="28" s="1"/>
  <c r="AC293" i="33"/>
  <c r="AC293" i="28" s="1"/>
  <c r="AB293" i="33"/>
  <c r="AB293" i="28" s="1"/>
  <c r="AA293" i="33"/>
  <c r="AA293" i="28" s="1"/>
  <c r="Z293" i="33"/>
  <c r="Z293" i="28" s="1"/>
  <c r="Y293" i="33"/>
  <c r="Y293" i="28" s="1"/>
  <c r="X293" i="33"/>
  <c r="X293" i="28" s="1"/>
  <c r="W293" i="33"/>
  <c r="W293" i="28" s="1"/>
  <c r="V293" i="33"/>
  <c r="V293" i="28" s="1"/>
  <c r="U293" i="33"/>
  <c r="U293" i="28" s="1"/>
  <c r="T293" i="33"/>
  <c r="T293" i="28" s="1"/>
  <c r="S293" i="33"/>
  <c r="S293" i="28" s="1"/>
  <c r="R293" i="33"/>
  <c r="R293" i="28" s="1"/>
  <c r="Q293" i="33"/>
  <c r="Q293" i="28" s="1"/>
  <c r="P293" i="33"/>
  <c r="P293" i="28" s="1"/>
  <c r="O293" i="33"/>
  <c r="O293" i="28" s="1"/>
  <c r="N293" i="33"/>
  <c r="N293" i="28" s="1"/>
  <c r="M293" i="33"/>
  <c r="M293" i="28" s="1"/>
  <c r="AP292" i="33"/>
  <c r="AP292" i="28" s="1"/>
  <c r="AO292" i="33"/>
  <c r="AO292" i="28" s="1"/>
  <c r="AN292" i="33"/>
  <c r="AN292" i="28" s="1"/>
  <c r="AM292" i="33"/>
  <c r="AM292" i="28" s="1"/>
  <c r="AL292" i="33"/>
  <c r="AL292" i="28" s="1"/>
  <c r="AK292" i="33"/>
  <c r="AK292" i="28" s="1"/>
  <c r="AJ292" i="33"/>
  <c r="AJ292" i="28" s="1"/>
  <c r="AI292" i="33"/>
  <c r="AI292" i="28" s="1"/>
  <c r="AH292" i="33"/>
  <c r="AH292" i="28" s="1"/>
  <c r="AG292" i="33"/>
  <c r="AG292" i="28" s="1"/>
  <c r="AF292" i="33"/>
  <c r="AF292" i="28" s="1"/>
  <c r="AE292" i="33"/>
  <c r="AE292" i="28" s="1"/>
  <c r="AD292" i="33"/>
  <c r="AD292" i="28" s="1"/>
  <c r="AC292" i="33"/>
  <c r="AC292" i="28" s="1"/>
  <c r="AB292" i="33"/>
  <c r="AB292" i="28" s="1"/>
  <c r="AA292" i="33"/>
  <c r="AA292" i="28" s="1"/>
  <c r="Z292" i="33"/>
  <c r="Z292" i="28" s="1"/>
  <c r="Y292" i="33"/>
  <c r="Y292" i="28" s="1"/>
  <c r="X292" i="33"/>
  <c r="X292" i="28" s="1"/>
  <c r="W292" i="33"/>
  <c r="W292" i="28" s="1"/>
  <c r="V292" i="33"/>
  <c r="V292" i="28" s="1"/>
  <c r="U292" i="33"/>
  <c r="U292" i="28" s="1"/>
  <c r="T292" i="33"/>
  <c r="T292" i="28" s="1"/>
  <c r="S292" i="33"/>
  <c r="S292" i="28" s="1"/>
  <c r="R292" i="33"/>
  <c r="R292" i="28" s="1"/>
  <c r="Q292" i="33"/>
  <c r="Q292" i="28" s="1"/>
  <c r="P292" i="33"/>
  <c r="P292" i="28" s="1"/>
  <c r="O292" i="33"/>
  <c r="O292" i="28" s="1"/>
  <c r="N292" i="33"/>
  <c r="N292" i="28" s="1"/>
  <c r="M292" i="33"/>
  <c r="M292" i="28" s="1"/>
  <c r="AP291" i="33"/>
  <c r="AP291" i="28" s="1"/>
  <c r="AO291" i="33"/>
  <c r="AO291" i="28" s="1"/>
  <c r="AN291" i="33"/>
  <c r="AN291" i="28" s="1"/>
  <c r="AM291" i="33"/>
  <c r="AM291" i="28" s="1"/>
  <c r="AL291" i="33"/>
  <c r="AL291" i="28" s="1"/>
  <c r="AK291" i="33"/>
  <c r="AK291" i="28" s="1"/>
  <c r="AJ291" i="33"/>
  <c r="AJ291" i="28" s="1"/>
  <c r="AI291" i="33"/>
  <c r="AI291" i="28" s="1"/>
  <c r="AH291" i="33"/>
  <c r="AH291" i="28" s="1"/>
  <c r="AG291" i="33"/>
  <c r="AG291" i="28" s="1"/>
  <c r="AF291" i="33"/>
  <c r="AF291" i="28" s="1"/>
  <c r="AE291" i="33"/>
  <c r="AE291" i="28" s="1"/>
  <c r="AD291" i="33"/>
  <c r="AD291" i="28" s="1"/>
  <c r="AC291" i="33"/>
  <c r="AC291" i="28" s="1"/>
  <c r="AB291" i="33"/>
  <c r="AB291" i="28" s="1"/>
  <c r="AA291" i="33"/>
  <c r="AA291" i="28" s="1"/>
  <c r="Z291" i="33"/>
  <c r="Z291" i="28" s="1"/>
  <c r="Y291" i="33"/>
  <c r="Y291" i="28" s="1"/>
  <c r="X291" i="33"/>
  <c r="X291" i="28" s="1"/>
  <c r="W291" i="33"/>
  <c r="W291" i="28" s="1"/>
  <c r="V291" i="33"/>
  <c r="V291" i="28" s="1"/>
  <c r="U291" i="33"/>
  <c r="U291" i="28" s="1"/>
  <c r="T291" i="33"/>
  <c r="T291" i="28" s="1"/>
  <c r="S291" i="33"/>
  <c r="S291" i="28" s="1"/>
  <c r="R291" i="33"/>
  <c r="R291" i="28" s="1"/>
  <c r="Q291" i="33"/>
  <c r="Q291" i="28" s="1"/>
  <c r="P291" i="33"/>
  <c r="P291" i="28" s="1"/>
  <c r="O291" i="33"/>
  <c r="O291" i="28" s="1"/>
  <c r="N291" i="33"/>
  <c r="N291" i="28" s="1"/>
  <c r="M291" i="33"/>
  <c r="M291" i="28" s="1"/>
  <c r="AP290" i="33"/>
  <c r="AP290" i="28" s="1"/>
  <c r="AO290" i="33"/>
  <c r="AO290" i="28" s="1"/>
  <c r="AN290" i="33"/>
  <c r="AN290" i="28" s="1"/>
  <c r="AM290" i="33"/>
  <c r="AM290" i="28" s="1"/>
  <c r="AL290" i="33"/>
  <c r="AL290" i="28" s="1"/>
  <c r="AK290" i="33"/>
  <c r="AK290" i="28" s="1"/>
  <c r="AJ290" i="33"/>
  <c r="AJ290" i="28" s="1"/>
  <c r="AI290" i="33"/>
  <c r="AI290" i="28" s="1"/>
  <c r="AH290" i="33"/>
  <c r="AH290" i="28" s="1"/>
  <c r="AG290" i="33"/>
  <c r="AG290" i="28" s="1"/>
  <c r="AF290" i="33"/>
  <c r="AF290" i="28" s="1"/>
  <c r="AE290" i="33"/>
  <c r="AE290" i="28" s="1"/>
  <c r="AD290" i="33"/>
  <c r="AD290" i="28" s="1"/>
  <c r="AC290" i="33"/>
  <c r="AC290" i="28" s="1"/>
  <c r="AB290" i="33"/>
  <c r="AB290" i="28" s="1"/>
  <c r="AA290" i="33"/>
  <c r="AA290" i="28" s="1"/>
  <c r="Z290" i="33"/>
  <c r="Z290" i="28" s="1"/>
  <c r="Y290" i="33"/>
  <c r="Y290" i="28" s="1"/>
  <c r="X290" i="33"/>
  <c r="X290" i="28" s="1"/>
  <c r="W290" i="33"/>
  <c r="W290" i="28" s="1"/>
  <c r="V290" i="33"/>
  <c r="V290" i="28" s="1"/>
  <c r="U290" i="33"/>
  <c r="U290" i="28" s="1"/>
  <c r="T290" i="33"/>
  <c r="T290" i="28" s="1"/>
  <c r="S290" i="33"/>
  <c r="S290" i="28" s="1"/>
  <c r="R290" i="33"/>
  <c r="R290" i="28" s="1"/>
  <c r="Q290" i="33"/>
  <c r="Q290" i="28" s="1"/>
  <c r="P290" i="33"/>
  <c r="P290" i="28" s="1"/>
  <c r="O290" i="33"/>
  <c r="O290" i="28" s="1"/>
  <c r="N290" i="33"/>
  <c r="N290" i="28" s="1"/>
  <c r="M290" i="33"/>
  <c r="M290" i="28" s="1"/>
  <c r="AP289" i="33"/>
  <c r="AP289" i="28" s="1"/>
  <c r="AO289" i="33"/>
  <c r="AO289" i="28" s="1"/>
  <c r="AN289" i="33"/>
  <c r="AN289" i="28" s="1"/>
  <c r="AM289" i="33"/>
  <c r="AM289" i="28" s="1"/>
  <c r="AL289" i="33"/>
  <c r="AL289" i="28" s="1"/>
  <c r="AK289" i="33"/>
  <c r="AK289" i="28" s="1"/>
  <c r="AJ289" i="33"/>
  <c r="AJ289" i="28" s="1"/>
  <c r="AI289" i="33"/>
  <c r="AI289" i="28" s="1"/>
  <c r="AH289" i="33"/>
  <c r="AH289" i="28" s="1"/>
  <c r="AG289" i="33"/>
  <c r="AG289" i="28" s="1"/>
  <c r="AF289" i="33"/>
  <c r="AF289" i="28" s="1"/>
  <c r="AE289" i="33"/>
  <c r="AE289" i="28" s="1"/>
  <c r="AD289" i="33"/>
  <c r="AD289" i="28" s="1"/>
  <c r="AC289" i="33"/>
  <c r="AC289" i="28" s="1"/>
  <c r="AB289" i="33"/>
  <c r="AB289" i="28" s="1"/>
  <c r="AA289" i="33"/>
  <c r="AA289" i="28" s="1"/>
  <c r="Z289" i="33"/>
  <c r="Z289" i="28" s="1"/>
  <c r="Y289" i="33"/>
  <c r="Y289" i="28" s="1"/>
  <c r="X289" i="33"/>
  <c r="X289" i="28" s="1"/>
  <c r="W289" i="33"/>
  <c r="W289" i="28" s="1"/>
  <c r="V289" i="33"/>
  <c r="V289" i="28" s="1"/>
  <c r="U289" i="33"/>
  <c r="U289" i="28" s="1"/>
  <c r="T289" i="33"/>
  <c r="T289" i="28" s="1"/>
  <c r="S289" i="33"/>
  <c r="S289" i="28" s="1"/>
  <c r="R289" i="33"/>
  <c r="R289" i="28" s="1"/>
  <c r="Q289" i="33"/>
  <c r="Q289" i="28" s="1"/>
  <c r="P289" i="33"/>
  <c r="P289" i="28" s="1"/>
  <c r="O289" i="33"/>
  <c r="O289" i="28" s="1"/>
  <c r="N289" i="33"/>
  <c r="N289" i="28" s="1"/>
  <c r="M289" i="33"/>
  <c r="M289" i="28" s="1"/>
  <c r="AP288" i="33"/>
  <c r="AP288" i="28" s="1"/>
  <c r="AO288" i="33"/>
  <c r="AO288" i="28" s="1"/>
  <c r="AN288" i="33"/>
  <c r="AN288" i="28" s="1"/>
  <c r="AM288" i="33"/>
  <c r="AM288" i="28" s="1"/>
  <c r="AL288" i="33"/>
  <c r="AL288" i="28" s="1"/>
  <c r="AK288" i="33"/>
  <c r="AK288" i="28" s="1"/>
  <c r="AJ288" i="33"/>
  <c r="AJ288" i="28" s="1"/>
  <c r="AI288" i="33"/>
  <c r="AI288" i="28" s="1"/>
  <c r="AH288" i="33"/>
  <c r="AH288" i="28" s="1"/>
  <c r="AG288" i="33"/>
  <c r="AG288" i="28" s="1"/>
  <c r="AF288" i="33"/>
  <c r="AF288" i="28" s="1"/>
  <c r="AE288" i="33"/>
  <c r="AE288" i="28" s="1"/>
  <c r="AD288" i="33"/>
  <c r="AD288" i="28" s="1"/>
  <c r="AC288" i="33"/>
  <c r="AC288" i="28" s="1"/>
  <c r="AB288" i="33"/>
  <c r="AB288" i="28" s="1"/>
  <c r="AA288" i="33"/>
  <c r="AA288" i="28" s="1"/>
  <c r="Z288" i="33"/>
  <c r="Z288" i="28" s="1"/>
  <c r="Y288" i="33"/>
  <c r="Y288" i="28" s="1"/>
  <c r="X288" i="33"/>
  <c r="X288" i="28" s="1"/>
  <c r="W288" i="33"/>
  <c r="W288" i="28" s="1"/>
  <c r="V288" i="33"/>
  <c r="V288" i="28" s="1"/>
  <c r="U288" i="33"/>
  <c r="U288" i="28" s="1"/>
  <c r="T288" i="33"/>
  <c r="T288" i="28" s="1"/>
  <c r="S288" i="33"/>
  <c r="S288" i="28" s="1"/>
  <c r="R288" i="33"/>
  <c r="R288" i="28" s="1"/>
  <c r="Q288" i="33"/>
  <c r="Q288" i="28" s="1"/>
  <c r="P288" i="33"/>
  <c r="P288" i="28" s="1"/>
  <c r="O288" i="33"/>
  <c r="O288" i="28" s="1"/>
  <c r="N288" i="33"/>
  <c r="N288" i="28" s="1"/>
  <c r="M288" i="33"/>
  <c r="M288" i="28" s="1"/>
  <c r="AP287" i="33"/>
  <c r="AP287" i="28" s="1"/>
  <c r="AO287" i="33"/>
  <c r="AO287" i="28" s="1"/>
  <c r="AN287" i="33"/>
  <c r="AN287" i="28" s="1"/>
  <c r="AM287" i="33"/>
  <c r="AM287" i="28" s="1"/>
  <c r="AL287" i="33"/>
  <c r="AL287" i="28" s="1"/>
  <c r="AK287" i="33"/>
  <c r="AK287" i="28" s="1"/>
  <c r="AJ287" i="33"/>
  <c r="AJ287" i="28" s="1"/>
  <c r="AI287" i="33"/>
  <c r="AI287" i="28" s="1"/>
  <c r="AH287" i="33"/>
  <c r="AH287" i="28" s="1"/>
  <c r="AG287" i="33"/>
  <c r="AG287" i="28" s="1"/>
  <c r="AF287" i="33"/>
  <c r="AF287" i="28" s="1"/>
  <c r="AE287" i="33"/>
  <c r="AE287" i="28" s="1"/>
  <c r="AD287" i="33"/>
  <c r="AD287" i="28" s="1"/>
  <c r="AC287" i="33"/>
  <c r="AC287" i="28" s="1"/>
  <c r="AB287" i="33"/>
  <c r="AB287" i="28" s="1"/>
  <c r="AA287" i="33"/>
  <c r="AA287" i="28" s="1"/>
  <c r="Z287" i="33"/>
  <c r="Z287" i="28" s="1"/>
  <c r="Y287" i="33"/>
  <c r="Y287" i="28" s="1"/>
  <c r="X287" i="33"/>
  <c r="X287" i="28" s="1"/>
  <c r="W287" i="33"/>
  <c r="W287" i="28" s="1"/>
  <c r="V287" i="33"/>
  <c r="V287" i="28" s="1"/>
  <c r="U287" i="33"/>
  <c r="U287" i="28" s="1"/>
  <c r="T287" i="33"/>
  <c r="T287" i="28" s="1"/>
  <c r="S287" i="33"/>
  <c r="S287" i="28" s="1"/>
  <c r="R287" i="33"/>
  <c r="R287" i="28" s="1"/>
  <c r="Q287" i="33"/>
  <c r="Q287" i="28" s="1"/>
  <c r="P287" i="33"/>
  <c r="P287" i="28" s="1"/>
  <c r="O287" i="33"/>
  <c r="O287" i="28" s="1"/>
  <c r="N287" i="33"/>
  <c r="N287" i="28" s="1"/>
  <c r="M287" i="33"/>
  <c r="M287" i="28" s="1"/>
  <c r="AP286" i="33"/>
  <c r="AP286" i="28" s="1"/>
  <c r="AO286" i="33"/>
  <c r="AO286" i="28" s="1"/>
  <c r="AN286" i="33"/>
  <c r="AN286" i="28" s="1"/>
  <c r="AM286" i="33"/>
  <c r="AM286" i="28" s="1"/>
  <c r="AL286" i="33"/>
  <c r="AL286" i="28" s="1"/>
  <c r="AK286" i="33"/>
  <c r="AK286" i="28" s="1"/>
  <c r="AJ286" i="33"/>
  <c r="AJ286" i="28" s="1"/>
  <c r="AI286" i="33"/>
  <c r="AI286" i="28" s="1"/>
  <c r="AH286" i="33"/>
  <c r="AH286" i="28" s="1"/>
  <c r="AG286" i="33"/>
  <c r="AG286" i="28" s="1"/>
  <c r="AF286" i="33"/>
  <c r="AF286" i="28" s="1"/>
  <c r="AE286" i="33"/>
  <c r="AE286" i="28" s="1"/>
  <c r="AD286" i="33"/>
  <c r="AD286" i="28" s="1"/>
  <c r="AC286" i="33"/>
  <c r="AC286" i="28" s="1"/>
  <c r="AB286" i="33"/>
  <c r="AB286" i="28" s="1"/>
  <c r="AA286" i="33"/>
  <c r="AA286" i="28" s="1"/>
  <c r="Z286" i="33"/>
  <c r="Z286" i="28" s="1"/>
  <c r="Y286" i="33"/>
  <c r="Y286" i="28" s="1"/>
  <c r="X286" i="33"/>
  <c r="X286" i="28" s="1"/>
  <c r="W286" i="33"/>
  <c r="W286" i="28" s="1"/>
  <c r="V286" i="33"/>
  <c r="V286" i="28" s="1"/>
  <c r="U286" i="33"/>
  <c r="U286" i="28" s="1"/>
  <c r="T286" i="33"/>
  <c r="T286" i="28" s="1"/>
  <c r="S286" i="33"/>
  <c r="S286" i="28" s="1"/>
  <c r="R286" i="33"/>
  <c r="R286" i="28" s="1"/>
  <c r="Q286" i="33"/>
  <c r="Q286" i="28" s="1"/>
  <c r="P286" i="33"/>
  <c r="P286" i="28" s="1"/>
  <c r="O286" i="33"/>
  <c r="O286" i="28" s="1"/>
  <c r="N286" i="33"/>
  <c r="N286" i="28" s="1"/>
  <c r="M286" i="33"/>
  <c r="M286" i="28" s="1"/>
  <c r="AP285" i="33"/>
  <c r="AP285" i="28" s="1"/>
  <c r="AO285" i="33"/>
  <c r="AO285" i="28" s="1"/>
  <c r="AN285" i="33"/>
  <c r="AN285" i="28" s="1"/>
  <c r="AM285" i="33"/>
  <c r="AM285" i="28" s="1"/>
  <c r="AL285" i="33"/>
  <c r="AL285" i="28" s="1"/>
  <c r="AK285" i="33"/>
  <c r="AK285" i="28" s="1"/>
  <c r="AJ285" i="33"/>
  <c r="AJ285" i="28" s="1"/>
  <c r="AI285" i="33"/>
  <c r="AI285" i="28" s="1"/>
  <c r="AH285" i="33"/>
  <c r="AH285" i="28" s="1"/>
  <c r="AG285" i="33"/>
  <c r="AG285" i="28" s="1"/>
  <c r="AF285" i="33"/>
  <c r="AF285" i="28" s="1"/>
  <c r="AE285" i="33"/>
  <c r="AE285" i="28" s="1"/>
  <c r="AD285" i="33"/>
  <c r="AD285" i="28" s="1"/>
  <c r="AC285" i="33"/>
  <c r="AC285" i="28" s="1"/>
  <c r="AB285" i="33"/>
  <c r="AB285" i="28" s="1"/>
  <c r="AA285" i="33"/>
  <c r="AA285" i="28" s="1"/>
  <c r="Z285" i="33"/>
  <c r="Z285" i="28" s="1"/>
  <c r="Y285" i="33"/>
  <c r="Y285" i="28" s="1"/>
  <c r="X285" i="33"/>
  <c r="X285" i="28" s="1"/>
  <c r="W285" i="33"/>
  <c r="W285" i="28" s="1"/>
  <c r="V285" i="33"/>
  <c r="V285" i="28" s="1"/>
  <c r="U285" i="33"/>
  <c r="U285" i="28" s="1"/>
  <c r="T285" i="33"/>
  <c r="T285" i="28" s="1"/>
  <c r="S285" i="33"/>
  <c r="S285" i="28" s="1"/>
  <c r="R285" i="33"/>
  <c r="R285" i="28" s="1"/>
  <c r="Q285" i="33"/>
  <c r="Q285" i="28" s="1"/>
  <c r="P285" i="33"/>
  <c r="P285" i="28" s="1"/>
  <c r="O285" i="33"/>
  <c r="O285" i="28" s="1"/>
  <c r="N285" i="33"/>
  <c r="N285" i="28" s="1"/>
  <c r="M285" i="33"/>
  <c r="M285" i="28" s="1"/>
  <c r="AP281" i="33"/>
  <c r="AP281" i="28" s="1"/>
  <c r="AO281" i="33"/>
  <c r="AO281" i="28" s="1"/>
  <c r="AN281" i="33"/>
  <c r="AN281" i="28" s="1"/>
  <c r="AM281" i="33"/>
  <c r="AM281" i="28" s="1"/>
  <c r="AL281" i="33"/>
  <c r="AL281" i="28" s="1"/>
  <c r="AK281" i="33"/>
  <c r="AK281" i="28" s="1"/>
  <c r="AJ281" i="33"/>
  <c r="AJ281" i="28" s="1"/>
  <c r="AI281" i="33"/>
  <c r="AI281" i="28" s="1"/>
  <c r="AH281" i="33"/>
  <c r="AH281" i="28" s="1"/>
  <c r="AG281" i="33"/>
  <c r="AG281" i="28" s="1"/>
  <c r="AF281" i="33"/>
  <c r="AF281" i="28" s="1"/>
  <c r="AE281" i="33"/>
  <c r="AE281" i="28" s="1"/>
  <c r="AD281" i="33"/>
  <c r="AD281" i="28" s="1"/>
  <c r="AC281" i="33"/>
  <c r="AC281" i="28" s="1"/>
  <c r="AB281" i="33"/>
  <c r="AB281" i="28" s="1"/>
  <c r="AA281" i="33"/>
  <c r="AA281" i="28" s="1"/>
  <c r="Z281" i="33"/>
  <c r="Z281" i="28" s="1"/>
  <c r="Y281" i="33"/>
  <c r="Y281" i="28" s="1"/>
  <c r="X281" i="33"/>
  <c r="X281" i="28" s="1"/>
  <c r="W281" i="33"/>
  <c r="W281" i="28" s="1"/>
  <c r="V281" i="33"/>
  <c r="V281" i="28" s="1"/>
  <c r="U281" i="33"/>
  <c r="U281" i="28" s="1"/>
  <c r="T281" i="33"/>
  <c r="T281" i="28" s="1"/>
  <c r="S281" i="33"/>
  <c r="S281" i="28" s="1"/>
  <c r="R281" i="33"/>
  <c r="R281" i="28" s="1"/>
  <c r="Q281" i="33"/>
  <c r="Q281" i="28" s="1"/>
  <c r="P281" i="33"/>
  <c r="P281" i="28" s="1"/>
  <c r="O281" i="33"/>
  <c r="O281" i="28" s="1"/>
  <c r="N281" i="33"/>
  <c r="N281" i="28" s="1"/>
  <c r="M281" i="33"/>
  <c r="M281" i="28" s="1"/>
  <c r="AP280" i="33"/>
  <c r="AP280" i="28" s="1"/>
  <c r="AO280" i="33"/>
  <c r="AO280" i="28" s="1"/>
  <c r="AN280" i="33"/>
  <c r="AN280" i="28" s="1"/>
  <c r="AM280" i="33"/>
  <c r="AM280" i="28" s="1"/>
  <c r="AL280" i="33"/>
  <c r="AL280" i="28" s="1"/>
  <c r="AK280" i="33"/>
  <c r="AK280" i="28" s="1"/>
  <c r="AJ280" i="33"/>
  <c r="AJ280" i="28" s="1"/>
  <c r="AI280" i="33"/>
  <c r="AI280" i="28" s="1"/>
  <c r="AH280" i="33"/>
  <c r="AH280" i="28" s="1"/>
  <c r="AG280" i="33"/>
  <c r="AG280" i="28" s="1"/>
  <c r="AF280" i="33"/>
  <c r="AF280" i="28" s="1"/>
  <c r="AE280" i="33"/>
  <c r="AE280" i="28" s="1"/>
  <c r="AD280" i="33"/>
  <c r="AD280" i="28" s="1"/>
  <c r="AC280" i="33"/>
  <c r="AC280" i="28" s="1"/>
  <c r="AB280" i="33"/>
  <c r="AB280" i="28" s="1"/>
  <c r="AA280" i="33"/>
  <c r="AA280" i="28" s="1"/>
  <c r="Z280" i="33"/>
  <c r="Z280" i="28" s="1"/>
  <c r="Y280" i="33"/>
  <c r="Y280" i="28" s="1"/>
  <c r="X280" i="33"/>
  <c r="X280" i="28" s="1"/>
  <c r="W280" i="33"/>
  <c r="W280" i="28" s="1"/>
  <c r="V280" i="33"/>
  <c r="V280" i="28" s="1"/>
  <c r="U280" i="33"/>
  <c r="U280" i="28" s="1"/>
  <c r="T280" i="33"/>
  <c r="T280" i="28" s="1"/>
  <c r="S280" i="33"/>
  <c r="S280" i="28" s="1"/>
  <c r="R280" i="33"/>
  <c r="R280" i="28" s="1"/>
  <c r="Q280" i="33"/>
  <c r="Q280" i="28" s="1"/>
  <c r="P280" i="33"/>
  <c r="P280" i="28" s="1"/>
  <c r="O280" i="33"/>
  <c r="O280" i="28" s="1"/>
  <c r="N280" i="33"/>
  <c r="N280" i="28" s="1"/>
  <c r="M280" i="33"/>
  <c r="M280" i="28" s="1"/>
  <c r="AP279" i="33"/>
  <c r="AP279" i="28" s="1"/>
  <c r="AO279" i="33"/>
  <c r="AO279" i="28" s="1"/>
  <c r="AN279" i="33"/>
  <c r="AN279" i="28" s="1"/>
  <c r="AM279" i="33"/>
  <c r="AM279" i="28" s="1"/>
  <c r="AL279" i="33"/>
  <c r="AL279" i="28" s="1"/>
  <c r="AK279" i="33"/>
  <c r="AK279" i="28" s="1"/>
  <c r="AJ279" i="33"/>
  <c r="AJ279" i="28" s="1"/>
  <c r="AI279" i="33"/>
  <c r="AI279" i="28" s="1"/>
  <c r="AH279" i="33"/>
  <c r="AH279" i="28" s="1"/>
  <c r="AG279" i="33"/>
  <c r="AG279" i="28" s="1"/>
  <c r="AF279" i="33"/>
  <c r="AF279" i="28" s="1"/>
  <c r="AE279" i="33"/>
  <c r="AE279" i="28" s="1"/>
  <c r="AD279" i="33"/>
  <c r="AD279" i="28" s="1"/>
  <c r="AC279" i="33"/>
  <c r="AC279" i="28" s="1"/>
  <c r="AB279" i="33"/>
  <c r="AB279" i="28" s="1"/>
  <c r="AA279" i="33"/>
  <c r="AA279" i="28" s="1"/>
  <c r="Z279" i="33"/>
  <c r="Z279" i="28" s="1"/>
  <c r="Y279" i="33"/>
  <c r="Y279" i="28" s="1"/>
  <c r="X279" i="33"/>
  <c r="X279" i="28" s="1"/>
  <c r="W279" i="33"/>
  <c r="W279" i="28" s="1"/>
  <c r="V279" i="33"/>
  <c r="V279" i="28" s="1"/>
  <c r="U279" i="33"/>
  <c r="U279" i="28" s="1"/>
  <c r="T279" i="33"/>
  <c r="T279" i="28" s="1"/>
  <c r="S279" i="33"/>
  <c r="S279" i="28" s="1"/>
  <c r="R279" i="33"/>
  <c r="R279" i="28" s="1"/>
  <c r="Q279" i="33"/>
  <c r="Q279" i="28" s="1"/>
  <c r="P279" i="33"/>
  <c r="P279" i="28" s="1"/>
  <c r="O279" i="33"/>
  <c r="O279" i="28" s="1"/>
  <c r="N279" i="33"/>
  <c r="N279" i="28" s="1"/>
  <c r="M279" i="33"/>
  <c r="M279" i="28" s="1"/>
  <c r="AP278" i="33"/>
  <c r="AP278" i="28" s="1"/>
  <c r="AO278" i="33"/>
  <c r="AO278" i="28" s="1"/>
  <c r="AN278" i="33"/>
  <c r="AN278" i="28" s="1"/>
  <c r="AM278" i="33"/>
  <c r="AM278" i="28" s="1"/>
  <c r="AL278" i="33"/>
  <c r="AL278" i="28" s="1"/>
  <c r="AK278" i="33"/>
  <c r="AK278" i="28" s="1"/>
  <c r="AJ278" i="33"/>
  <c r="AJ278" i="28" s="1"/>
  <c r="AI278" i="33"/>
  <c r="AI278" i="28" s="1"/>
  <c r="AH278" i="33"/>
  <c r="AH278" i="28" s="1"/>
  <c r="AG278" i="33"/>
  <c r="AG278" i="28" s="1"/>
  <c r="AF278" i="33"/>
  <c r="AF278" i="28" s="1"/>
  <c r="AE278" i="33"/>
  <c r="AE278" i="28" s="1"/>
  <c r="AD278" i="33"/>
  <c r="AD278" i="28" s="1"/>
  <c r="AC278" i="33"/>
  <c r="AC278" i="28" s="1"/>
  <c r="AB278" i="33"/>
  <c r="AB278" i="28" s="1"/>
  <c r="AA278" i="33"/>
  <c r="AA278" i="28" s="1"/>
  <c r="Z278" i="33"/>
  <c r="Z278" i="28" s="1"/>
  <c r="Y278" i="33"/>
  <c r="Y278" i="28" s="1"/>
  <c r="X278" i="33"/>
  <c r="X278" i="28" s="1"/>
  <c r="W278" i="33"/>
  <c r="W278" i="28" s="1"/>
  <c r="V278" i="33"/>
  <c r="V278" i="28" s="1"/>
  <c r="U278" i="33"/>
  <c r="U278" i="28" s="1"/>
  <c r="T278" i="33"/>
  <c r="T278" i="28" s="1"/>
  <c r="S278" i="33"/>
  <c r="S278" i="28" s="1"/>
  <c r="R278" i="33"/>
  <c r="R278" i="28" s="1"/>
  <c r="Q278" i="33"/>
  <c r="Q278" i="28" s="1"/>
  <c r="P278" i="33"/>
  <c r="P278" i="28" s="1"/>
  <c r="O278" i="33"/>
  <c r="O278" i="28" s="1"/>
  <c r="N278" i="33"/>
  <c r="N278" i="28" s="1"/>
  <c r="M278" i="33"/>
  <c r="M278" i="28" s="1"/>
  <c r="AP277" i="33"/>
  <c r="AP277" i="28" s="1"/>
  <c r="AO277" i="33"/>
  <c r="AO277" i="28" s="1"/>
  <c r="AN277" i="33"/>
  <c r="AN277" i="28" s="1"/>
  <c r="AM277" i="33"/>
  <c r="AM277" i="28" s="1"/>
  <c r="AL277" i="33"/>
  <c r="AL277" i="28" s="1"/>
  <c r="AK277" i="33"/>
  <c r="AK277" i="28" s="1"/>
  <c r="AJ277" i="33"/>
  <c r="AJ277" i="28" s="1"/>
  <c r="AI277" i="33"/>
  <c r="AI277" i="28" s="1"/>
  <c r="AH277" i="33"/>
  <c r="AH277" i="28" s="1"/>
  <c r="AG277" i="33"/>
  <c r="AG277" i="28" s="1"/>
  <c r="AF277" i="33"/>
  <c r="AF277" i="28" s="1"/>
  <c r="AE277" i="33"/>
  <c r="AE277" i="28" s="1"/>
  <c r="AD277" i="33"/>
  <c r="AD277" i="28" s="1"/>
  <c r="AC277" i="33"/>
  <c r="AC277" i="28" s="1"/>
  <c r="AB277" i="33"/>
  <c r="AB277" i="28" s="1"/>
  <c r="AA277" i="33"/>
  <c r="AA277" i="28" s="1"/>
  <c r="Z277" i="33"/>
  <c r="Z277" i="28" s="1"/>
  <c r="Y277" i="33"/>
  <c r="Y277" i="28" s="1"/>
  <c r="X277" i="33"/>
  <c r="X277" i="28" s="1"/>
  <c r="W277" i="33"/>
  <c r="W277" i="28" s="1"/>
  <c r="V277" i="33"/>
  <c r="V277" i="28" s="1"/>
  <c r="U277" i="33"/>
  <c r="U277" i="28" s="1"/>
  <c r="T277" i="33"/>
  <c r="T277" i="28" s="1"/>
  <c r="S277" i="33"/>
  <c r="S277" i="28" s="1"/>
  <c r="R277" i="33"/>
  <c r="R277" i="28" s="1"/>
  <c r="Q277" i="33"/>
  <c r="Q277" i="28" s="1"/>
  <c r="P277" i="33"/>
  <c r="P277" i="28" s="1"/>
  <c r="O277" i="33"/>
  <c r="O277" i="28" s="1"/>
  <c r="N277" i="33"/>
  <c r="N277" i="28" s="1"/>
  <c r="M277" i="33"/>
  <c r="M277" i="28" s="1"/>
  <c r="AP276" i="33"/>
  <c r="AP276" i="28" s="1"/>
  <c r="AO276" i="33"/>
  <c r="AO276" i="28" s="1"/>
  <c r="AN276" i="33"/>
  <c r="AN276" i="28" s="1"/>
  <c r="AM276" i="33"/>
  <c r="AM276" i="28" s="1"/>
  <c r="AL276" i="33"/>
  <c r="AL276" i="28" s="1"/>
  <c r="AK276" i="33"/>
  <c r="AK276" i="28" s="1"/>
  <c r="AJ276" i="33"/>
  <c r="AJ276" i="28" s="1"/>
  <c r="AI276" i="33"/>
  <c r="AI276" i="28" s="1"/>
  <c r="AH276" i="33"/>
  <c r="AH276" i="28" s="1"/>
  <c r="AG276" i="33"/>
  <c r="AG276" i="28" s="1"/>
  <c r="AF276" i="33"/>
  <c r="AF276" i="28" s="1"/>
  <c r="AE276" i="33"/>
  <c r="AE276" i="28" s="1"/>
  <c r="AD276" i="33"/>
  <c r="AD276" i="28" s="1"/>
  <c r="AC276" i="33"/>
  <c r="AC276" i="28" s="1"/>
  <c r="AB276" i="33"/>
  <c r="AB276" i="28" s="1"/>
  <c r="AA276" i="33"/>
  <c r="AA276" i="28" s="1"/>
  <c r="Z276" i="33"/>
  <c r="Z276" i="28" s="1"/>
  <c r="Y276" i="33"/>
  <c r="Y276" i="28" s="1"/>
  <c r="X276" i="33"/>
  <c r="X276" i="28" s="1"/>
  <c r="W276" i="33"/>
  <c r="W276" i="28" s="1"/>
  <c r="V276" i="33"/>
  <c r="V276" i="28" s="1"/>
  <c r="U276" i="33"/>
  <c r="U276" i="28" s="1"/>
  <c r="T276" i="33"/>
  <c r="T276" i="28" s="1"/>
  <c r="S276" i="33"/>
  <c r="S276" i="28" s="1"/>
  <c r="R276" i="33"/>
  <c r="R276" i="28" s="1"/>
  <c r="Q276" i="33"/>
  <c r="Q276" i="28" s="1"/>
  <c r="P276" i="33"/>
  <c r="P276" i="28" s="1"/>
  <c r="O276" i="33"/>
  <c r="O276" i="28" s="1"/>
  <c r="N276" i="33"/>
  <c r="N276" i="28" s="1"/>
  <c r="M276" i="33"/>
  <c r="M276" i="28" s="1"/>
  <c r="AP275" i="33"/>
  <c r="AP275" i="28" s="1"/>
  <c r="AO275" i="33"/>
  <c r="AO275" i="28" s="1"/>
  <c r="AN275" i="33"/>
  <c r="AN275" i="28" s="1"/>
  <c r="AM275" i="33"/>
  <c r="AM275" i="28" s="1"/>
  <c r="AL275" i="33"/>
  <c r="AL275" i="28" s="1"/>
  <c r="AK275" i="33"/>
  <c r="AK275" i="28" s="1"/>
  <c r="AJ275" i="33"/>
  <c r="AJ275" i="28" s="1"/>
  <c r="AI275" i="33"/>
  <c r="AI275" i="28" s="1"/>
  <c r="AH275" i="33"/>
  <c r="AH275" i="28" s="1"/>
  <c r="AG275" i="33"/>
  <c r="AG275" i="28" s="1"/>
  <c r="AF275" i="33"/>
  <c r="AF275" i="28" s="1"/>
  <c r="AE275" i="33"/>
  <c r="AE275" i="28" s="1"/>
  <c r="AD275" i="33"/>
  <c r="AD275" i="28" s="1"/>
  <c r="AC275" i="33"/>
  <c r="AC275" i="28" s="1"/>
  <c r="AB275" i="33"/>
  <c r="AB275" i="28" s="1"/>
  <c r="AA275" i="33"/>
  <c r="AA275" i="28" s="1"/>
  <c r="Z275" i="33"/>
  <c r="Z275" i="28" s="1"/>
  <c r="Y275" i="33"/>
  <c r="Y275" i="28" s="1"/>
  <c r="X275" i="33"/>
  <c r="X275" i="28" s="1"/>
  <c r="W275" i="33"/>
  <c r="W275" i="28" s="1"/>
  <c r="V275" i="33"/>
  <c r="V275" i="28" s="1"/>
  <c r="U275" i="33"/>
  <c r="U275" i="28" s="1"/>
  <c r="T275" i="33"/>
  <c r="T275" i="28" s="1"/>
  <c r="S275" i="33"/>
  <c r="S275" i="28" s="1"/>
  <c r="R275" i="33"/>
  <c r="R275" i="28" s="1"/>
  <c r="Q275" i="33"/>
  <c r="Q275" i="28" s="1"/>
  <c r="P275" i="33"/>
  <c r="P275" i="28" s="1"/>
  <c r="O275" i="33"/>
  <c r="O275" i="28" s="1"/>
  <c r="N275" i="33"/>
  <c r="N275" i="28" s="1"/>
  <c r="M275" i="33"/>
  <c r="M275" i="28" s="1"/>
  <c r="AP274" i="33"/>
  <c r="AP274" i="28" s="1"/>
  <c r="AO274" i="33"/>
  <c r="AO274" i="28" s="1"/>
  <c r="AN274" i="33"/>
  <c r="AN274" i="28" s="1"/>
  <c r="AM274" i="33"/>
  <c r="AM274" i="28" s="1"/>
  <c r="AL274" i="33"/>
  <c r="AL274" i="28" s="1"/>
  <c r="AK274" i="33"/>
  <c r="AK274" i="28" s="1"/>
  <c r="AJ274" i="33"/>
  <c r="AJ274" i="28" s="1"/>
  <c r="AI274" i="33"/>
  <c r="AI274" i="28" s="1"/>
  <c r="AH274" i="33"/>
  <c r="AH274" i="28" s="1"/>
  <c r="AG274" i="33"/>
  <c r="AG274" i="28" s="1"/>
  <c r="AF274" i="33"/>
  <c r="AF274" i="28" s="1"/>
  <c r="AE274" i="33"/>
  <c r="AE274" i="28" s="1"/>
  <c r="AD274" i="33"/>
  <c r="AD274" i="28" s="1"/>
  <c r="AC274" i="33"/>
  <c r="AC274" i="28" s="1"/>
  <c r="AB274" i="33"/>
  <c r="AB274" i="28" s="1"/>
  <c r="AA274" i="33"/>
  <c r="AA274" i="28" s="1"/>
  <c r="Z274" i="33"/>
  <c r="Z274" i="28" s="1"/>
  <c r="Y274" i="33"/>
  <c r="Y274" i="28" s="1"/>
  <c r="X274" i="33"/>
  <c r="X274" i="28" s="1"/>
  <c r="W274" i="33"/>
  <c r="W274" i="28" s="1"/>
  <c r="V274" i="33"/>
  <c r="V274" i="28" s="1"/>
  <c r="U274" i="33"/>
  <c r="U274" i="28" s="1"/>
  <c r="T274" i="33"/>
  <c r="T274" i="28" s="1"/>
  <c r="S274" i="33"/>
  <c r="S274" i="28" s="1"/>
  <c r="R274" i="33"/>
  <c r="R274" i="28" s="1"/>
  <c r="Q274" i="33"/>
  <c r="Q274" i="28" s="1"/>
  <c r="P274" i="33"/>
  <c r="P274" i="28" s="1"/>
  <c r="O274" i="33"/>
  <c r="O274" i="28" s="1"/>
  <c r="N274" i="33"/>
  <c r="N274" i="28" s="1"/>
  <c r="M274" i="33"/>
  <c r="M274" i="28" s="1"/>
  <c r="AP273" i="33"/>
  <c r="AP273" i="28" s="1"/>
  <c r="AO273" i="33"/>
  <c r="AO273" i="28" s="1"/>
  <c r="AN273" i="33"/>
  <c r="AN273" i="28" s="1"/>
  <c r="AM273" i="33"/>
  <c r="AM273" i="28" s="1"/>
  <c r="AL273" i="33"/>
  <c r="AL273" i="28" s="1"/>
  <c r="AK273" i="33"/>
  <c r="AK273" i="28" s="1"/>
  <c r="AJ273" i="33"/>
  <c r="AJ273" i="28" s="1"/>
  <c r="AI273" i="33"/>
  <c r="AI273" i="28" s="1"/>
  <c r="AH273" i="33"/>
  <c r="AH273" i="28" s="1"/>
  <c r="AG273" i="33"/>
  <c r="AG273" i="28" s="1"/>
  <c r="AF273" i="33"/>
  <c r="AF273" i="28" s="1"/>
  <c r="AE273" i="33"/>
  <c r="AE273" i="28" s="1"/>
  <c r="AD273" i="33"/>
  <c r="AD273" i="28" s="1"/>
  <c r="AC273" i="33"/>
  <c r="AC273" i="28" s="1"/>
  <c r="AB273" i="33"/>
  <c r="AB273" i="28" s="1"/>
  <c r="AA273" i="33"/>
  <c r="AA273" i="28" s="1"/>
  <c r="Z273" i="33"/>
  <c r="Z273" i="28" s="1"/>
  <c r="Y273" i="33"/>
  <c r="Y273" i="28" s="1"/>
  <c r="X273" i="33"/>
  <c r="X273" i="28" s="1"/>
  <c r="W273" i="33"/>
  <c r="W273" i="28" s="1"/>
  <c r="V273" i="33"/>
  <c r="V273" i="28" s="1"/>
  <c r="U273" i="33"/>
  <c r="U273" i="28" s="1"/>
  <c r="T273" i="33"/>
  <c r="T273" i="28" s="1"/>
  <c r="S273" i="33"/>
  <c r="S273" i="28" s="1"/>
  <c r="R273" i="33"/>
  <c r="R273" i="28" s="1"/>
  <c r="Q273" i="33"/>
  <c r="Q273" i="28" s="1"/>
  <c r="P273" i="33"/>
  <c r="P273" i="28" s="1"/>
  <c r="O273" i="33"/>
  <c r="O273" i="28" s="1"/>
  <c r="N273" i="33"/>
  <c r="N273" i="28" s="1"/>
  <c r="M273" i="33"/>
  <c r="M273" i="28" s="1"/>
  <c r="AP272" i="33"/>
  <c r="AP272" i="28" s="1"/>
  <c r="AO272" i="33"/>
  <c r="AO272" i="28" s="1"/>
  <c r="AN272" i="33"/>
  <c r="AN272" i="28" s="1"/>
  <c r="AM272" i="33"/>
  <c r="AM272" i="28" s="1"/>
  <c r="AL272" i="33"/>
  <c r="AL272" i="28" s="1"/>
  <c r="AK272" i="33"/>
  <c r="AK272" i="28" s="1"/>
  <c r="AJ272" i="33"/>
  <c r="AJ272" i="28" s="1"/>
  <c r="AI272" i="33"/>
  <c r="AI272" i="28" s="1"/>
  <c r="AH272" i="33"/>
  <c r="AH272" i="28" s="1"/>
  <c r="AG272" i="33"/>
  <c r="AG272" i="28" s="1"/>
  <c r="AF272" i="33"/>
  <c r="AF272" i="28" s="1"/>
  <c r="AE272" i="33"/>
  <c r="AE272" i="28" s="1"/>
  <c r="AD272" i="33"/>
  <c r="AD272" i="28" s="1"/>
  <c r="AC272" i="33"/>
  <c r="AC272" i="28" s="1"/>
  <c r="AB272" i="33"/>
  <c r="AB272" i="28" s="1"/>
  <c r="AA272" i="33"/>
  <c r="AA272" i="28" s="1"/>
  <c r="Z272" i="33"/>
  <c r="Z272" i="28" s="1"/>
  <c r="Y272" i="33"/>
  <c r="Y272" i="28" s="1"/>
  <c r="X272" i="33"/>
  <c r="X272" i="28" s="1"/>
  <c r="W272" i="33"/>
  <c r="W272" i="28" s="1"/>
  <c r="V272" i="33"/>
  <c r="V272" i="28" s="1"/>
  <c r="U272" i="33"/>
  <c r="U272" i="28" s="1"/>
  <c r="T272" i="33"/>
  <c r="T272" i="28" s="1"/>
  <c r="S272" i="33"/>
  <c r="S272" i="28" s="1"/>
  <c r="R272" i="33"/>
  <c r="R272" i="28" s="1"/>
  <c r="Q272" i="33"/>
  <c r="Q272" i="28" s="1"/>
  <c r="P272" i="33"/>
  <c r="P272" i="28" s="1"/>
  <c r="O272" i="33"/>
  <c r="O272" i="28" s="1"/>
  <c r="N272" i="33"/>
  <c r="N272" i="28" s="1"/>
  <c r="M272" i="33"/>
  <c r="M272" i="28" s="1"/>
  <c r="AP271" i="33"/>
  <c r="AP271" i="28" s="1"/>
  <c r="AO271" i="33"/>
  <c r="AO271" i="28" s="1"/>
  <c r="AN271" i="33"/>
  <c r="AN271" i="28" s="1"/>
  <c r="AM271" i="33"/>
  <c r="AM271" i="28" s="1"/>
  <c r="AL271" i="33"/>
  <c r="AL271" i="28" s="1"/>
  <c r="AK271" i="33"/>
  <c r="AK271" i="28" s="1"/>
  <c r="AJ271" i="33"/>
  <c r="AJ271" i="28" s="1"/>
  <c r="AI271" i="33"/>
  <c r="AI271" i="28" s="1"/>
  <c r="AH271" i="33"/>
  <c r="AH271" i="28" s="1"/>
  <c r="AG271" i="33"/>
  <c r="AG271" i="28" s="1"/>
  <c r="AF271" i="33"/>
  <c r="AF271" i="28" s="1"/>
  <c r="AE271" i="33"/>
  <c r="AE271" i="28" s="1"/>
  <c r="AD271" i="33"/>
  <c r="AD271" i="28" s="1"/>
  <c r="AC271" i="33"/>
  <c r="AC271" i="28" s="1"/>
  <c r="AB271" i="33"/>
  <c r="AB271" i="28" s="1"/>
  <c r="AA271" i="33"/>
  <c r="AA271" i="28" s="1"/>
  <c r="Z271" i="33"/>
  <c r="Z271" i="28" s="1"/>
  <c r="Y271" i="33"/>
  <c r="Y271" i="28" s="1"/>
  <c r="X271" i="33"/>
  <c r="X271" i="28" s="1"/>
  <c r="W271" i="33"/>
  <c r="W271" i="28" s="1"/>
  <c r="V271" i="33"/>
  <c r="V271" i="28" s="1"/>
  <c r="U271" i="33"/>
  <c r="U271" i="28" s="1"/>
  <c r="T271" i="33"/>
  <c r="T271" i="28" s="1"/>
  <c r="S271" i="33"/>
  <c r="S271" i="28" s="1"/>
  <c r="R271" i="33"/>
  <c r="R271" i="28" s="1"/>
  <c r="Q271" i="33"/>
  <c r="Q271" i="28" s="1"/>
  <c r="P271" i="33"/>
  <c r="P271" i="28" s="1"/>
  <c r="O271" i="33"/>
  <c r="O271" i="28" s="1"/>
  <c r="N271" i="33"/>
  <c r="N271" i="28" s="1"/>
  <c r="M271" i="33"/>
  <c r="M271" i="28" s="1"/>
  <c r="AP270" i="33"/>
  <c r="AP270" i="28" s="1"/>
  <c r="AO270" i="33"/>
  <c r="AO270" i="28" s="1"/>
  <c r="AN270" i="33"/>
  <c r="AN270" i="28" s="1"/>
  <c r="AM270" i="33"/>
  <c r="AM270" i="28" s="1"/>
  <c r="AL270" i="33"/>
  <c r="AL270" i="28" s="1"/>
  <c r="AK270" i="33"/>
  <c r="AK270" i="28" s="1"/>
  <c r="AJ270" i="33"/>
  <c r="AJ270" i="28" s="1"/>
  <c r="AI270" i="33"/>
  <c r="AI270" i="28" s="1"/>
  <c r="AH270" i="33"/>
  <c r="AH270" i="28" s="1"/>
  <c r="AG270" i="33"/>
  <c r="AG270" i="28" s="1"/>
  <c r="AF270" i="33"/>
  <c r="AF270" i="28" s="1"/>
  <c r="AE270" i="33"/>
  <c r="AE270" i="28" s="1"/>
  <c r="AD270" i="33"/>
  <c r="AD270" i="28" s="1"/>
  <c r="AC270" i="33"/>
  <c r="AC270" i="28" s="1"/>
  <c r="AB270" i="33"/>
  <c r="AB270" i="28" s="1"/>
  <c r="AA270" i="33"/>
  <c r="AA270" i="28" s="1"/>
  <c r="Z270" i="33"/>
  <c r="Z270" i="28" s="1"/>
  <c r="Y270" i="33"/>
  <c r="Y270" i="28" s="1"/>
  <c r="X270" i="33"/>
  <c r="X270" i="28" s="1"/>
  <c r="W270" i="33"/>
  <c r="W270" i="28" s="1"/>
  <c r="V270" i="33"/>
  <c r="V270" i="28" s="1"/>
  <c r="U270" i="33"/>
  <c r="U270" i="28" s="1"/>
  <c r="T270" i="33"/>
  <c r="T270" i="28" s="1"/>
  <c r="S270" i="33"/>
  <c r="S270" i="28" s="1"/>
  <c r="R270" i="33"/>
  <c r="R270" i="28" s="1"/>
  <c r="Q270" i="33"/>
  <c r="Q270" i="28" s="1"/>
  <c r="P270" i="33"/>
  <c r="P270" i="28" s="1"/>
  <c r="O270" i="33"/>
  <c r="O270" i="28" s="1"/>
  <c r="N270" i="33"/>
  <c r="N270" i="28" s="1"/>
  <c r="M270" i="33"/>
  <c r="M270" i="28" s="1"/>
  <c r="AP266" i="33"/>
  <c r="AP266" i="28" s="1"/>
  <c r="AO266" i="33"/>
  <c r="AO266" i="28" s="1"/>
  <c r="AN266" i="33"/>
  <c r="AN266" i="28" s="1"/>
  <c r="AM266" i="33"/>
  <c r="AM266" i="28" s="1"/>
  <c r="AL266" i="33"/>
  <c r="AL266" i="28" s="1"/>
  <c r="AK266" i="33"/>
  <c r="AK266" i="28" s="1"/>
  <c r="AJ266" i="33"/>
  <c r="AJ266" i="28" s="1"/>
  <c r="AI266" i="33"/>
  <c r="AI266" i="28" s="1"/>
  <c r="AH266" i="33"/>
  <c r="AH266" i="28" s="1"/>
  <c r="AG266" i="33"/>
  <c r="AG266" i="28" s="1"/>
  <c r="AF266" i="33"/>
  <c r="AF266" i="28" s="1"/>
  <c r="AE266" i="33"/>
  <c r="AE266" i="28" s="1"/>
  <c r="AD266" i="33"/>
  <c r="AD266" i="28" s="1"/>
  <c r="AC266" i="33"/>
  <c r="AC266" i="28" s="1"/>
  <c r="AB266" i="33"/>
  <c r="AB266" i="28" s="1"/>
  <c r="AA266" i="33"/>
  <c r="AA266" i="28" s="1"/>
  <c r="Z266" i="33"/>
  <c r="Z266" i="28" s="1"/>
  <c r="Y266" i="33"/>
  <c r="Y266" i="28" s="1"/>
  <c r="X266" i="33"/>
  <c r="X266" i="28" s="1"/>
  <c r="W266" i="33"/>
  <c r="W266" i="28" s="1"/>
  <c r="V266" i="33"/>
  <c r="V266" i="28" s="1"/>
  <c r="U266" i="33"/>
  <c r="U266" i="28" s="1"/>
  <c r="T266" i="33"/>
  <c r="T266" i="28" s="1"/>
  <c r="S266" i="33"/>
  <c r="S266" i="28" s="1"/>
  <c r="R266" i="33"/>
  <c r="R266" i="28" s="1"/>
  <c r="Q266" i="33"/>
  <c r="Q266" i="28" s="1"/>
  <c r="P266" i="33"/>
  <c r="P266" i="28" s="1"/>
  <c r="O266" i="33"/>
  <c r="O266" i="28" s="1"/>
  <c r="N266" i="33"/>
  <c r="N266" i="28" s="1"/>
  <c r="M266" i="33"/>
  <c r="M266" i="28" s="1"/>
  <c r="AP265" i="33"/>
  <c r="AP265" i="28" s="1"/>
  <c r="AO265" i="33"/>
  <c r="AO265" i="28" s="1"/>
  <c r="AN265" i="33"/>
  <c r="AN265" i="28" s="1"/>
  <c r="AM265" i="33"/>
  <c r="AM265" i="28" s="1"/>
  <c r="AL265" i="33"/>
  <c r="AL265" i="28" s="1"/>
  <c r="AK265" i="33"/>
  <c r="AK265" i="28" s="1"/>
  <c r="AJ265" i="33"/>
  <c r="AJ265" i="28" s="1"/>
  <c r="AI265" i="33"/>
  <c r="AI265" i="28" s="1"/>
  <c r="AH265" i="33"/>
  <c r="AH265" i="28" s="1"/>
  <c r="AG265" i="33"/>
  <c r="AG265" i="28" s="1"/>
  <c r="AF265" i="33"/>
  <c r="AF265" i="28" s="1"/>
  <c r="AE265" i="33"/>
  <c r="AE265" i="28" s="1"/>
  <c r="AD265" i="33"/>
  <c r="AD265" i="28" s="1"/>
  <c r="AC265" i="33"/>
  <c r="AC265" i="28" s="1"/>
  <c r="AB265" i="33"/>
  <c r="AB265" i="28" s="1"/>
  <c r="AA265" i="33"/>
  <c r="AA265" i="28" s="1"/>
  <c r="Z265" i="33"/>
  <c r="Z265" i="28" s="1"/>
  <c r="Y265" i="33"/>
  <c r="Y265" i="28" s="1"/>
  <c r="X265" i="33"/>
  <c r="X265" i="28" s="1"/>
  <c r="W265" i="33"/>
  <c r="W265" i="28" s="1"/>
  <c r="V265" i="33"/>
  <c r="V265" i="28" s="1"/>
  <c r="U265" i="33"/>
  <c r="U265" i="28" s="1"/>
  <c r="T265" i="33"/>
  <c r="T265" i="28" s="1"/>
  <c r="S265" i="33"/>
  <c r="S265" i="28" s="1"/>
  <c r="R265" i="33"/>
  <c r="R265" i="28" s="1"/>
  <c r="Q265" i="33"/>
  <c r="Q265" i="28" s="1"/>
  <c r="P265" i="33"/>
  <c r="P265" i="28" s="1"/>
  <c r="O265" i="33"/>
  <c r="O265" i="28" s="1"/>
  <c r="N265" i="33"/>
  <c r="N265" i="28" s="1"/>
  <c r="M265" i="33"/>
  <c r="M265" i="28" s="1"/>
  <c r="AP264" i="33"/>
  <c r="AP264" i="28" s="1"/>
  <c r="AO264" i="33"/>
  <c r="AO264" i="28" s="1"/>
  <c r="AN264" i="33"/>
  <c r="AN264" i="28" s="1"/>
  <c r="AM264" i="33"/>
  <c r="AM264" i="28" s="1"/>
  <c r="AL264" i="33"/>
  <c r="AL264" i="28" s="1"/>
  <c r="AK264" i="33"/>
  <c r="AK264" i="28" s="1"/>
  <c r="AJ264" i="33"/>
  <c r="AJ264" i="28" s="1"/>
  <c r="AI264" i="33"/>
  <c r="AI264" i="28" s="1"/>
  <c r="AH264" i="33"/>
  <c r="AH264" i="28" s="1"/>
  <c r="AG264" i="33"/>
  <c r="AG264" i="28" s="1"/>
  <c r="AF264" i="33"/>
  <c r="AF264" i="28" s="1"/>
  <c r="AE264" i="33"/>
  <c r="AE264" i="28" s="1"/>
  <c r="AD264" i="33"/>
  <c r="AD264" i="28" s="1"/>
  <c r="AC264" i="33"/>
  <c r="AC264" i="28" s="1"/>
  <c r="AB264" i="33"/>
  <c r="AB264" i="28" s="1"/>
  <c r="AA264" i="33"/>
  <c r="AA264" i="28" s="1"/>
  <c r="Z264" i="33"/>
  <c r="Z264" i="28" s="1"/>
  <c r="Y264" i="33"/>
  <c r="Y264" i="28" s="1"/>
  <c r="X264" i="33"/>
  <c r="X264" i="28" s="1"/>
  <c r="W264" i="33"/>
  <c r="W264" i="28" s="1"/>
  <c r="V264" i="33"/>
  <c r="V264" i="28" s="1"/>
  <c r="U264" i="33"/>
  <c r="U264" i="28" s="1"/>
  <c r="T264" i="33"/>
  <c r="T264" i="28" s="1"/>
  <c r="S264" i="33"/>
  <c r="S264" i="28" s="1"/>
  <c r="R264" i="33"/>
  <c r="R264" i="28" s="1"/>
  <c r="Q264" i="33"/>
  <c r="Q264" i="28" s="1"/>
  <c r="P264" i="33"/>
  <c r="P264" i="28" s="1"/>
  <c r="O264" i="33"/>
  <c r="O264" i="28" s="1"/>
  <c r="N264" i="33"/>
  <c r="N264" i="28" s="1"/>
  <c r="M264" i="33"/>
  <c r="M264" i="28" s="1"/>
  <c r="AP263" i="33"/>
  <c r="AP263" i="28" s="1"/>
  <c r="AO263" i="33"/>
  <c r="AO263" i="28" s="1"/>
  <c r="AN263" i="33"/>
  <c r="AN263" i="28" s="1"/>
  <c r="AM263" i="33"/>
  <c r="AM263" i="28" s="1"/>
  <c r="AL263" i="33"/>
  <c r="AL263" i="28" s="1"/>
  <c r="AK263" i="33"/>
  <c r="AK263" i="28" s="1"/>
  <c r="AJ263" i="33"/>
  <c r="AJ263" i="28" s="1"/>
  <c r="AI263" i="33"/>
  <c r="AI263" i="28" s="1"/>
  <c r="AH263" i="33"/>
  <c r="AH263" i="28" s="1"/>
  <c r="AG263" i="33"/>
  <c r="AG263" i="28" s="1"/>
  <c r="AF263" i="33"/>
  <c r="AF263" i="28" s="1"/>
  <c r="AE263" i="33"/>
  <c r="AE263" i="28" s="1"/>
  <c r="AD263" i="33"/>
  <c r="AD263" i="28" s="1"/>
  <c r="AC263" i="33"/>
  <c r="AC263" i="28" s="1"/>
  <c r="AB263" i="33"/>
  <c r="AB263" i="28" s="1"/>
  <c r="AA263" i="33"/>
  <c r="AA263" i="28" s="1"/>
  <c r="Z263" i="33"/>
  <c r="Z263" i="28" s="1"/>
  <c r="Y263" i="33"/>
  <c r="Y263" i="28" s="1"/>
  <c r="X263" i="33"/>
  <c r="X263" i="28" s="1"/>
  <c r="W263" i="33"/>
  <c r="W263" i="28" s="1"/>
  <c r="V263" i="33"/>
  <c r="V263" i="28" s="1"/>
  <c r="U263" i="33"/>
  <c r="U263" i="28" s="1"/>
  <c r="T263" i="33"/>
  <c r="T263" i="28" s="1"/>
  <c r="S263" i="33"/>
  <c r="S263" i="28" s="1"/>
  <c r="R263" i="33"/>
  <c r="R263" i="28" s="1"/>
  <c r="Q263" i="33"/>
  <c r="Q263" i="28" s="1"/>
  <c r="P263" i="33"/>
  <c r="P263" i="28" s="1"/>
  <c r="O263" i="33"/>
  <c r="O263" i="28" s="1"/>
  <c r="N263" i="33"/>
  <c r="N263" i="28" s="1"/>
  <c r="M263" i="33"/>
  <c r="M263" i="28" s="1"/>
  <c r="AP262" i="33"/>
  <c r="AP262" i="28" s="1"/>
  <c r="AO262" i="33"/>
  <c r="AO262" i="28" s="1"/>
  <c r="AN262" i="33"/>
  <c r="AN262" i="28" s="1"/>
  <c r="AM262" i="33"/>
  <c r="AM262" i="28" s="1"/>
  <c r="AL262" i="33"/>
  <c r="AL262" i="28" s="1"/>
  <c r="AK262" i="33"/>
  <c r="AK262" i="28" s="1"/>
  <c r="AJ262" i="33"/>
  <c r="AJ262" i="28" s="1"/>
  <c r="AI262" i="33"/>
  <c r="AI262" i="28" s="1"/>
  <c r="AH262" i="33"/>
  <c r="AH262" i="28" s="1"/>
  <c r="AG262" i="33"/>
  <c r="AG262" i="28" s="1"/>
  <c r="AF262" i="33"/>
  <c r="AF262" i="28" s="1"/>
  <c r="AE262" i="33"/>
  <c r="AE262" i="28" s="1"/>
  <c r="AD262" i="33"/>
  <c r="AD262" i="28" s="1"/>
  <c r="AC262" i="33"/>
  <c r="AC262" i="28" s="1"/>
  <c r="AB262" i="33"/>
  <c r="AB262" i="28" s="1"/>
  <c r="AA262" i="33"/>
  <c r="AA262" i="28" s="1"/>
  <c r="Z262" i="33"/>
  <c r="Z262" i="28" s="1"/>
  <c r="Y262" i="33"/>
  <c r="Y262" i="28" s="1"/>
  <c r="X262" i="33"/>
  <c r="X262" i="28" s="1"/>
  <c r="W262" i="33"/>
  <c r="W262" i="28" s="1"/>
  <c r="V262" i="33"/>
  <c r="V262" i="28" s="1"/>
  <c r="U262" i="33"/>
  <c r="U262" i="28" s="1"/>
  <c r="T262" i="33"/>
  <c r="T262" i="28" s="1"/>
  <c r="S262" i="33"/>
  <c r="S262" i="28" s="1"/>
  <c r="R262" i="33"/>
  <c r="R262" i="28" s="1"/>
  <c r="Q262" i="33"/>
  <c r="Q262" i="28" s="1"/>
  <c r="P262" i="33"/>
  <c r="P262" i="28" s="1"/>
  <c r="O262" i="33"/>
  <c r="O262" i="28" s="1"/>
  <c r="N262" i="33"/>
  <c r="N262" i="28" s="1"/>
  <c r="M262" i="33"/>
  <c r="M262" i="28" s="1"/>
  <c r="AP261" i="33"/>
  <c r="AP261" i="28" s="1"/>
  <c r="AO261" i="33"/>
  <c r="AO261" i="28" s="1"/>
  <c r="AN261" i="33"/>
  <c r="AN261" i="28" s="1"/>
  <c r="AM261" i="33"/>
  <c r="AM261" i="28" s="1"/>
  <c r="AL261" i="33"/>
  <c r="AL261" i="28" s="1"/>
  <c r="AK261" i="33"/>
  <c r="AK261" i="28" s="1"/>
  <c r="AJ261" i="33"/>
  <c r="AJ261" i="28" s="1"/>
  <c r="AI261" i="33"/>
  <c r="AI261" i="28" s="1"/>
  <c r="AH261" i="33"/>
  <c r="AH261" i="28" s="1"/>
  <c r="AG261" i="33"/>
  <c r="AG261" i="28" s="1"/>
  <c r="AF261" i="33"/>
  <c r="AF261" i="28" s="1"/>
  <c r="AE261" i="33"/>
  <c r="AE261" i="28" s="1"/>
  <c r="AD261" i="33"/>
  <c r="AD261" i="28" s="1"/>
  <c r="AC261" i="33"/>
  <c r="AC261" i="28" s="1"/>
  <c r="AB261" i="33"/>
  <c r="AB261" i="28" s="1"/>
  <c r="AA261" i="33"/>
  <c r="AA261" i="28" s="1"/>
  <c r="Z261" i="33"/>
  <c r="Z261" i="28" s="1"/>
  <c r="Y261" i="33"/>
  <c r="Y261" i="28" s="1"/>
  <c r="X261" i="33"/>
  <c r="X261" i="28" s="1"/>
  <c r="W261" i="33"/>
  <c r="W261" i="28" s="1"/>
  <c r="V261" i="33"/>
  <c r="V261" i="28" s="1"/>
  <c r="U261" i="33"/>
  <c r="U261" i="28" s="1"/>
  <c r="T261" i="33"/>
  <c r="T261" i="28" s="1"/>
  <c r="S261" i="33"/>
  <c r="S261" i="28" s="1"/>
  <c r="R261" i="33"/>
  <c r="R261" i="28" s="1"/>
  <c r="Q261" i="33"/>
  <c r="Q261" i="28" s="1"/>
  <c r="P261" i="33"/>
  <c r="P261" i="28" s="1"/>
  <c r="O261" i="33"/>
  <c r="O261" i="28" s="1"/>
  <c r="N261" i="33"/>
  <c r="N261" i="28" s="1"/>
  <c r="M261" i="33"/>
  <c r="M261" i="28" s="1"/>
  <c r="AP260" i="33"/>
  <c r="AP260" i="28" s="1"/>
  <c r="AO260" i="33"/>
  <c r="AO260" i="28" s="1"/>
  <c r="AN260" i="33"/>
  <c r="AN260" i="28" s="1"/>
  <c r="AM260" i="33"/>
  <c r="AM260" i="28" s="1"/>
  <c r="AL260" i="33"/>
  <c r="AL260" i="28" s="1"/>
  <c r="AK260" i="33"/>
  <c r="AK260" i="28" s="1"/>
  <c r="AJ260" i="33"/>
  <c r="AJ260" i="28" s="1"/>
  <c r="AI260" i="33"/>
  <c r="AI260" i="28" s="1"/>
  <c r="AH260" i="33"/>
  <c r="AH260" i="28" s="1"/>
  <c r="AG260" i="33"/>
  <c r="AG260" i="28" s="1"/>
  <c r="AF260" i="33"/>
  <c r="AF260" i="28" s="1"/>
  <c r="AE260" i="33"/>
  <c r="AE260" i="28" s="1"/>
  <c r="AD260" i="33"/>
  <c r="AD260" i="28" s="1"/>
  <c r="AC260" i="33"/>
  <c r="AC260" i="28" s="1"/>
  <c r="AB260" i="33"/>
  <c r="AB260" i="28" s="1"/>
  <c r="AA260" i="33"/>
  <c r="AA260" i="28" s="1"/>
  <c r="Z260" i="33"/>
  <c r="Z260" i="28" s="1"/>
  <c r="Y260" i="33"/>
  <c r="Y260" i="28" s="1"/>
  <c r="X260" i="33"/>
  <c r="X260" i="28" s="1"/>
  <c r="W260" i="33"/>
  <c r="W260" i="28" s="1"/>
  <c r="V260" i="33"/>
  <c r="V260" i="28" s="1"/>
  <c r="U260" i="33"/>
  <c r="U260" i="28" s="1"/>
  <c r="T260" i="33"/>
  <c r="T260" i="28" s="1"/>
  <c r="S260" i="33"/>
  <c r="S260" i="28" s="1"/>
  <c r="R260" i="33"/>
  <c r="R260" i="28" s="1"/>
  <c r="Q260" i="33"/>
  <c r="Q260" i="28" s="1"/>
  <c r="P260" i="33"/>
  <c r="P260" i="28" s="1"/>
  <c r="O260" i="33"/>
  <c r="O260" i="28" s="1"/>
  <c r="N260" i="33"/>
  <c r="N260" i="28" s="1"/>
  <c r="M260" i="33"/>
  <c r="M260" i="28" s="1"/>
  <c r="AP259" i="33"/>
  <c r="AP259" i="28" s="1"/>
  <c r="AO259" i="33"/>
  <c r="AO259" i="28" s="1"/>
  <c r="AN259" i="33"/>
  <c r="AN259" i="28" s="1"/>
  <c r="AM259" i="33"/>
  <c r="AM259" i="28" s="1"/>
  <c r="AL259" i="33"/>
  <c r="AL259" i="28" s="1"/>
  <c r="AK259" i="33"/>
  <c r="AK259" i="28" s="1"/>
  <c r="AJ259" i="33"/>
  <c r="AJ259" i="28" s="1"/>
  <c r="AI259" i="33"/>
  <c r="AI259" i="28" s="1"/>
  <c r="AH259" i="33"/>
  <c r="AH259" i="28" s="1"/>
  <c r="AG259" i="33"/>
  <c r="AG259" i="28" s="1"/>
  <c r="AF259" i="33"/>
  <c r="AF259" i="28" s="1"/>
  <c r="AE259" i="33"/>
  <c r="AE259" i="28" s="1"/>
  <c r="AD259" i="33"/>
  <c r="AD259" i="28" s="1"/>
  <c r="AC259" i="33"/>
  <c r="AC259" i="28" s="1"/>
  <c r="AB259" i="33"/>
  <c r="AB259" i="28" s="1"/>
  <c r="AA259" i="33"/>
  <c r="AA259" i="28" s="1"/>
  <c r="Z259" i="33"/>
  <c r="Z259" i="28" s="1"/>
  <c r="Y259" i="33"/>
  <c r="Y259" i="28" s="1"/>
  <c r="X259" i="33"/>
  <c r="X259" i="28" s="1"/>
  <c r="W259" i="33"/>
  <c r="W259" i="28" s="1"/>
  <c r="V259" i="33"/>
  <c r="V259" i="28" s="1"/>
  <c r="U259" i="33"/>
  <c r="U259" i="28" s="1"/>
  <c r="T259" i="33"/>
  <c r="T259" i="28" s="1"/>
  <c r="S259" i="33"/>
  <c r="S259" i="28" s="1"/>
  <c r="R259" i="33"/>
  <c r="R259" i="28" s="1"/>
  <c r="Q259" i="33"/>
  <c r="Q259" i="28" s="1"/>
  <c r="P259" i="33"/>
  <c r="P259" i="28" s="1"/>
  <c r="O259" i="33"/>
  <c r="O259" i="28" s="1"/>
  <c r="N259" i="33"/>
  <c r="N259" i="28" s="1"/>
  <c r="M259" i="33"/>
  <c r="M259" i="28" s="1"/>
  <c r="AP258" i="33"/>
  <c r="AP258" i="28" s="1"/>
  <c r="AO258" i="33"/>
  <c r="AO258" i="28" s="1"/>
  <c r="AN258" i="33"/>
  <c r="AN258" i="28" s="1"/>
  <c r="AM258" i="33"/>
  <c r="AM258" i="28" s="1"/>
  <c r="AL258" i="33"/>
  <c r="AL258" i="28" s="1"/>
  <c r="AK258" i="33"/>
  <c r="AK258" i="28" s="1"/>
  <c r="AJ258" i="33"/>
  <c r="AJ258" i="28" s="1"/>
  <c r="AI258" i="33"/>
  <c r="AI258" i="28" s="1"/>
  <c r="AH258" i="33"/>
  <c r="AH258" i="28" s="1"/>
  <c r="AG258" i="33"/>
  <c r="AG258" i="28" s="1"/>
  <c r="AF258" i="33"/>
  <c r="AF258" i="28" s="1"/>
  <c r="AE258" i="33"/>
  <c r="AE258" i="28" s="1"/>
  <c r="AD258" i="33"/>
  <c r="AD258" i="28" s="1"/>
  <c r="AC258" i="33"/>
  <c r="AC258" i="28" s="1"/>
  <c r="AB258" i="33"/>
  <c r="AB258" i="28" s="1"/>
  <c r="AA258" i="33"/>
  <c r="AA258" i="28" s="1"/>
  <c r="Z258" i="33"/>
  <c r="Z258" i="28" s="1"/>
  <c r="Y258" i="33"/>
  <c r="Y258" i="28" s="1"/>
  <c r="X258" i="33"/>
  <c r="X258" i="28" s="1"/>
  <c r="W258" i="33"/>
  <c r="W258" i="28" s="1"/>
  <c r="V258" i="33"/>
  <c r="V258" i="28" s="1"/>
  <c r="U258" i="33"/>
  <c r="U258" i="28" s="1"/>
  <c r="T258" i="33"/>
  <c r="T258" i="28" s="1"/>
  <c r="S258" i="33"/>
  <c r="S258" i="28" s="1"/>
  <c r="R258" i="33"/>
  <c r="R258" i="28" s="1"/>
  <c r="Q258" i="33"/>
  <c r="Q258" i="28" s="1"/>
  <c r="P258" i="33"/>
  <c r="P258" i="28" s="1"/>
  <c r="O258" i="33"/>
  <c r="O258" i="28" s="1"/>
  <c r="N258" i="33"/>
  <c r="N258" i="28" s="1"/>
  <c r="M258" i="33"/>
  <c r="M258" i="28" s="1"/>
  <c r="AP257" i="33"/>
  <c r="AP257" i="28" s="1"/>
  <c r="AO257" i="33"/>
  <c r="AO257" i="28" s="1"/>
  <c r="AN257" i="33"/>
  <c r="AN257" i="28" s="1"/>
  <c r="AM257" i="33"/>
  <c r="AM257" i="28" s="1"/>
  <c r="AL257" i="33"/>
  <c r="AL257" i="28" s="1"/>
  <c r="AK257" i="33"/>
  <c r="AK257" i="28" s="1"/>
  <c r="AJ257" i="33"/>
  <c r="AJ257" i="28" s="1"/>
  <c r="AI257" i="33"/>
  <c r="AI257" i="28" s="1"/>
  <c r="AH257" i="33"/>
  <c r="AH257" i="28" s="1"/>
  <c r="AG257" i="33"/>
  <c r="AG257" i="28" s="1"/>
  <c r="AF257" i="33"/>
  <c r="AF257" i="28" s="1"/>
  <c r="AE257" i="33"/>
  <c r="AE257" i="28" s="1"/>
  <c r="AD257" i="33"/>
  <c r="AD257" i="28" s="1"/>
  <c r="AC257" i="33"/>
  <c r="AC257" i="28" s="1"/>
  <c r="AB257" i="33"/>
  <c r="AB257" i="28" s="1"/>
  <c r="AA257" i="33"/>
  <c r="AA257" i="28" s="1"/>
  <c r="Z257" i="33"/>
  <c r="Z257" i="28" s="1"/>
  <c r="Y257" i="33"/>
  <c r="Y257" i="28" s="1"/>
  <c r="X257" i="33"/>
  <c r="X257" i="28" s="1"/>
  <c r="W257" i="33"/>
  <c r="W257" i="28" s="1"/>
  <c r="V257" i="33"/>
  <c r="V257" i="28" s="1"/>
  <c r="U257" i="33"/>
  <c r="U257" i="28" s="1"/>
  <c r="T257" i="33"/>
  <c r="T257" i="28" s="1"/>
  <c r="S257" i="33"/>
  <c r="S257" i="28" s="1"/>
  <c r="R257" i="33"/>
  <c r="R257" i="28" s="1"/>
  <c r="Q257" i="33"/>
  <c r="Q257" i="28" s="1"/>
  <c r="P257" i="33"/>
  <c r="P257" i="28" s="1"/>
  <c r="O257" i="33"/>
  <c r="O257" i="28" s="1"/>
  <c r="N257" i="33"/>
  <c r="N257" i="28" s="1"/>
  <c r="M257" i="33"/>
  <c r="M257" i="28" s="1"/>
  <c r="AP256" i="33"/>
  <c r="AP256" i="28" s="1"/>
  <c r="AO256" i="33"/>
  <c r="AO256" i="28" s="1"/>
  <c r="AN256" i="33"/>
  <c r="AN256" i="28" s="1"/>
  <c r="AM256" i="33"/>
  <c r="AM256" i="28" s="1"/>
  <c r="AL256" i="33"/>
  <c r="AL256" i="28" s="1"/>
  <c r="AK256" i="33"/>
  <c r="AK256" i="28" s="1"/>
  <c r="AJ256" i="33"/>
  <c r="AJ256" i="28" s="1"/>
  <c r="AI256" i="33"/>
  <c r="AI256" i="28" s="1"/>
  <c r="AH256" i="33"/>
  <c r="AH256" i="28" s="1"/>
  <c r="AG256" i="33"/>
  <c r="AG256" i="28" s="1"/>
  <c r="AF256" i="33"/>
  <c r="AF256" i="28" s="1"/>
  <c r="AE256" i="33"/>
  <c r="AE256" i="28" s="1"/>
  <c r="AD256" i="33"/>
  <c r="AD256" i="28" s="1"/>
  <c r="AC256" i="33"/>
  <c r="AC256" i="28" s="1"/>
  <c r="AB256" i="33"/>
  <c r="AB256" i="28" s="1"/>
  <c r="AA256" i="33"/>
  <c r="AA256" i="28" s="1"/>
  <c r="Z256" i="33"/>
  <c r="Z256" i="28" s="1"/>
  <c r="Y256" i="33"/>
  <c r="Y256" i="28" s="1"/>
  <c r="X256" i="33"/>
  <c r="X256" i="28" s="1"/>
  <c r="W256" i="33"/>
  <c r="W256" i="28" s="1"/>
  <c r="V256" i="33"/>
  <c r="V256" i="28" s="1"/>
  <c r="U256" i="33"/>
  <c r="U256" i="28" s="1"/>
  <c r="T256" i="33"/>
  <c r="T256" i="28" s="1"/>
  <c r="S256" i="33"/>
  <c r="S256" i="28" s="1"/>
  <c r="R256" i="33"/>
  <c r="R256" i="28" s="1"/>
  <c r="Q256" i="33"/>
  <c r="Q256" i="28" s="1"/>
  <c r="P256" i="33"/>
  <c r="P256" i="28" s="1"/>
  <c r="O256" i="33"/>
  <c r="O256" i="28" s="1"/>
  <c r="N256" i="33"/>
  <c r="N256" i="28" s="1"/>
  <c r="M256" i="33"/>
  <c r="M256" i="28" s="1"/>
  <c r="AP255" i="33"/>
  <c r="AP255" i="28" s="1"/>
  <c r="AO255" i="33"/>
  <c r="AO255" i="28" s="1"/>
  <c r="AN255" i="33"/>
  <c r="AN255" i="28" s="1"/>
  <c r="AM255" i="33"/>
  <c r="AM255" i="28" s="1"/>
  <c r="AL255" i="33"/>
  <c r="AL255" i="28" s="1"/>
  <c r="AK255" i="33"/>
  <c r="AK255" i="28" s="1"/>
  <c r="AJ255" i="33"/>
  <c r="AJ255" i="28" s="1"/>
  <c r="AI255" i="33"/>
  <c r="AI255" i="28" s="1"/>
  <c r="AH255" i="33"/>
  <c r="AH255" i="28" s="1"/>
  <c r="AG255" i="33"/>
  <c r="AG255" i="28" s="1"/>
  <c r="AF255" i="33"/>
  <c r="AF255" i="28" s="1"/>
  <c r="AE255" i="33"/>
  <c r="AE255" i="28" s="1"/>
  <c r="AD255" i="33"/>
  <c r="AD255" i="28" s="1"/>
  <c r="AC255" i="33"/>
  <c r="AC255" i="28" s="1"/>
  <c r="AB255" i="33"/>
  <c r="AB255" i="28" s="1"/>
  <c r="AA255" i="33"/>
  <c r="AA255" i="28" s="1"/>
  <c r="Z255" i="33"/>
  <c r="Z255" i="28" s="1"/>
  <c r="Y255" i="33"/>
  <c r="Y255" i="28" s="1"/>
  <c r="X255" i="33"/>
  <c r="X255" i="28" s="1"/>
  <c r="W255" i="33"/>
  <c r="W255" i="28" s="1"/>
  <c r="V255" i="33"/>
  <c r="V255" i="28" s="1"/>
  <c r="U255" i="33"/>
  <c r="U255" i="28" s="1"/>
  <c r="T255" i="33"/>
  <c r="T255" i="28" s="1"/>
  <c r="S255" i="33"/>
  <c r="S255" i="28" s="1"/>
  <c r="R255" i="33"/>
  <c r="R255" i="28" s="1"/>
  <c r="Q255" i="33"/>
  <c r="Q255" i="28" s="1"/>
  <c r="P255" i="33"/>
  <c r="P255" i="28" s="1"/>
  <c r="O255" i="33"/>
  <c r="O255" i="28" s="1"/>
  <c r="N255" i="33"/>
  <c r="N255" i="28" s="1"/>
  <c r="M255" i="33"/>
  <c r="M255" i="28" s="1"/>
  <c r="AP247" i="33"/>
  <c r="AP247" i="28" s="1"/>
  <c r="AO247" i="33"/>
  <c r="AO247" i="28" s="1"/>
  <c r="AN247" i="33"/>
  <c r="AN247" i="28" s="1"/>
  <c r="AM247" i="33"/>
  <c r="AM247" i="28" s="1"/>
  <c r="AL247" i="33"/>
  <c r="AL247" i="28" s="1"/>
  <c r="AK247" i="33"/>
  <c r="AK247" i="28" s="1"/>
  <c r="AJ247" i="33"/>
  <c r="AJ247" i="28" s="1"/>
  <c r="AI247" i="33"/>
  <c r="AI247" i="28" s="1"/>
  <c r="AH247" i="33"/>
  <c r="AH247" i="28" s="1"/>
  <c r="AG247" i="33"/>
  <c r="AG247" i="28" s="1"/>
  <c r="AF247" i="33"/>
  <c r="AF247" i="28" s="1"/>
  <c r="AE247" i="33"/>
  <c r="AE247" i="28" s="1"/>
  <c r="AD247" i="33"/>
  <c r="AD247" i="28" s="1"/>
  <c r="AC247" i="33"/>
  <c r="AC247" i="28" s="1"/>
  <c r="AB247" i="33"/>
  <c r="AB247" i="28" s="1"/>
  <c r="AA247" i="33"/>
  <c r="AA247" i="28" s="1"/>
  <c r="Z247" i="33"/>
  <c r="Z247" i="28" s="1"/>
  <c r="Y247" i="33"/>
  <c r="Y247" i="28" s="1"/>
  <c r="X247" i="33"/>
  <c r="X247" i="28" s="1"/>
  <c r="W247" i="33"/>
  <c r="W247" i="28" s="1"/>
  <c r="V247" i="33"/>
  <c r="V247" i="28" s="1"/>
  <c r="U247" i="33"/>
  <c r="U247" i="28" s="1"/>
  <c r="T247" i="33"/>
  <c r="T247" i="28" s="1"/>
  <c r="S247" i="33"/>
  <c r="S247" i="28" s="1"/>
  <c r="R247" i="33"/>
  <c r="R247" i="28" s="1"/>
  <c r="Q247" i="33"/>
  <c r="Q247" i="28" s="1"/>
  <c r="P247" i="33"/>
  <c r="P247" i="28" s="1"/>
  <c r="O247" i="33"/>
  <c r="O247" i="28" s="1"/>
  <c r="N247" i="33"/>
  <c r="N247" i="28" s="1"/>
  <c r="M247" i="33"/>
  <c r="M247" i="28" s="1"/>
  <c r="AP246" i="33"/>
  <c r="AP246" i="28" s="1"/>
  <c r="AO246" i="33"/>
  <c r="AO246" i="28" s="1"/>
  <c r="AN246" i="33"/>
  <c r="AN246" i="28" s="1"/>
  <c r="AM246" i="33"/>
  <c r="AM246" i="28" s="1"/>
  <c r="AL246" i="33"/>
  <c r="AL246" i="28" s="1"/>
  <c r="AK246" i="33"/>
  <c r="AK246" i="28" s="1"/>
  <c r="AJ246" i="33"/>
  <c r="AJ246" i="28" s="1"/>
  <c r="AI246" i="33"/>
  <c r="AI246" i="28" s="1"/>
  <c r="AH246" i="33"/>
  <c r="AH246" i="28" s="1"/>
  <c r="AG246" i="33"/>
  <c r="AG246" i="28" s="1"/>
  <c r="AF246" i="33"/>
  <c r="AF246" i="28" s="1"/>
  <c r="AE246" i="33"/>
  <c r="AE246" i="28" s="1"/>
  <c r="AD246" i="33"/>
  <c r="AD246" i="28" s="1"/>
  <c r="AC246" i="33"/>
  <c r="AC246" i="28" s="1"/>
  <c r="AB246" i="33"/>
  <c r="AB246" i="28" s="1"/>
  <c r="AA246" i="33"/>
  <c r="AA246" i="28" s="1"/>
  <c r="Z246" i="33"/>
  <c r="Z246" i="28" s="1"/>
  <c r="Y246" i="33"/>
  <c r="Y246" i="28" s="1"/>
  <c r="X246" i="33"/>
  <c r="X246" i="28" s="1"/>
  <c r="W246" i="33"/>
  <c r="W246" i="28" s="1"/>
  <c r="V246" i="33"/>
  <c r="V246" i="28" s="1"/>
  <c r="U246" i="33"/>
  <c r="U246" i="28" s="1"/>
  <c r="T246" i="33"/>
  <c r="T246" i="28" s="1"/>
  <c r="S246" i="33"/>
  <c r="S246" i="28" s="1"/>
  <c r="R246" i="33"/>
  <c r="R246" i="28" s="1"/>
  <c r="Q246" i="33"/>
  <c r="Q246" i="28" s="1"/>
  <c r="P246" i="33"/>
  <c r="P246" i="28" s="1"/>
  <c r="O246" i="33"/>
  <c r="O246" i="28" s="1"/>
  <c r="N246" i="33"/>
  <c r="N246" i="28" s="1"/>
  <c r="M246" i="33"/>
  <c r="M246" i="28" s="1"/>
  <c r="AP245" i="33"/>
  <c r="AP245" i="28" s="1"/>
  <c r="AO245" i="33"/>
  <c r="AO245" i="28" s="1"/>
  <c r="AN245" i="33"/>
  <c r="AN245" i="28" s="1"/>
  <c r="AM245" i="33"/>
  <c r="AM245" i="28" s="1"/>
  <c r="AL245" i="33"/>
  <c r="AL245" i="28" s="1"/>
  <c r="AK245" i="33"/>
  <c r="AK245" i="28" s="1"/>
  <c r="AJ245" i="33"/>
  <c r="AJ245" i="28" s="1"/>
  <c r="AI245" i="33"/>
  <c r="AI245" i="28" s="1"/>
  <c r="AH245" i="33"/>
  <c r="AH245" i="28" s="1"/>
  <c r="AG245" i="33"/>
  <c r="AG245" i="28" s="1"/>
  <c r="AF245" i="33"/>
  <c r="AF245" i="28" s="1"/>
  <c r="AE245" i="33"/>
  <c r="AE245" i="28" s="1"/>
  <c r="AD245" i="33"/>
  <c r="AD245" i="28" s="1"/>
  <c r="AC245" i="33"/>
  <c r="AC245" i="28" s="1"/>
  <c r="AB245" i="33"/>
  <c r="AB245" i="28" s="1"/>
  <c r="AA245" i="33"/>
  <c r="AA245" i="28" s="1"/>
  <c r="Z245" i="33"/>
  <c r="Z245" i="28" s="1"/>
  <c r="Y245" i="33"/>
  <c r="Y245" i="28" s="1"/>
  <c r="X245" i="33"/>
  <c r="X245" i="28" s="1"/>
  <c r="W245" i="33"/>
  <c r="W245" i="28" s="1"/>
  <c r="V245" i="33"/>
  <c r="V245" i="28" s="1"/>
  <c r="U245" i="33"/>
  <c r="U245" i="28" s="1"/>
  <c r="T245" i="33"/>
  <c r="T245" i="28" s="1"/>
  <c r="S245" i="33"/>
  <c r="S245" i="28" s="1"/>
  <c r="R245" i="33"/>
  <c r="R245" i="28" s="1"/>
  <c r="Q245" i="33"/>
  <c r="Q245" i="28" s="1"/>
  <c r="P245" i="33"/>
  <c r="P245" i="28" s="1"/>
  <c r="O245" i="33"/>
  <c r="O245" i="28" s="1"/>
  <c r="N245" i="33"/>
  <c r="N245" i="28" s="1"/>
  <c r="M245" i="33"/>
  <c r="M245" i="28" s="1"/>
  <c r="AP244" i="33"/>
  <c r="AP244" i="28" s="1"/>
  <c r="AO244" i="33"/>
  <c r="AO244" i="28" s="1"/>
  <c r="AN244" i="33"/>
  <c r="AN244" i="28" s="1"/>
  <c r="AM244" i="33"/>
  <c r="AM244" i="28" s="1"/>
  <c r="AL244" i="33"/>
  <c r="AL244" i="28" s="1"/>
  <c r="AK244" i="33"/>
  <c r="AK244" i="28" s="1"/>
  <c r="AJ244" i="33"/>
  <c r="AJ244" i="28" s="1"/>
  <c r="AI244" i="33"/>
  <c r="AI244" i="28" s="1"/>
  <c r="AH244" i="33"/>
  <c r="AH244" i="28" s="1"/>
  <c r="AG244" i="33"/>
  <c r="AG244" i="28" s="1"/>
  <c r="AF244" i="33"/>
  <c r="AF244" i="28" s="1"/>
  <c r="AE244" i="33"/>
  <c r="AE244" i="28" s="1"/>
  <c r="AD244" i="33"/>
  <c r="AD244" i="28" s="1"/>
  <c r="AC244" i="33"/>
  <c r="AC244" i="28" s="1"/>
  <c r="AB244" i="33"/>
  <c r="AB244" i="28" s="1"/>
  <c r="AA244" i="33"/>
  <c r="AA244" i="28" s="1"/>
  <c r="Z244" i="33"/>
  <c r="Z244" i="28" s="1"/>
  <c r="Y244" i="33"/>
  <c r="Y244" i="28" s="1"/>
  <c r="X244" i="33"/>
  <c r="X244" i="28" s="1"/>
  <c r="W244" i="33"/>
  <c r="W244" i="28" s="1"/>
  <c r="V244" i="33"/>
  <c r="V244" i="28" s="1"/>
  <c r="U244" i="33"/>
  <c r="U244" i="28" s="1"/>
  <c r="T244" i="33"/>
  <c r="T244" i="28" s="1"/>
  <c r="S244" i="33"/>
  <c r="S244" i="28" s="1"/>
  <c r="R244" i="33"/>
  <c r="R244" i="28" s="1"/>
  <c r="Q244" i="33"/>
  <c r="Q244" i="28" s="1"/>
  <c r="P244" i="33"/>
  <c r="P244" i="28" s="1"/>
  <c r="O244" i="33"/>
  <c r="O244" i="28" s="1"/>
  <c r="N244" i="33"/>
  <c r="N244" i="28" s="1"/>
  <c r="M244" i="33"/>
  <c r="M244" i="28" s="1"/>
  <c r="AP243" i="33"/>
  <c r="AP243" i="28" s="1"/>
  <c r="AO243" i="33"/>
  <c r="AO243" i="28" s="1"/>
  <c r="AN243" i="33"/>
  <c r="AN243" i="28" s="1"/>
  <c r="AM243" i="33"/>
  <c r="AM243" i="28" s="1"/>
  <c r="AL243" i="33"/>
  <c r="AL243" i="28" s="1"/>
  <c r="AK243" i="33"/>
  <c r="AK243" i="28" s="1"/>
  <c r="AJ243" i="33"/>
  <c r="AJ243" i="28" s="1"/>
  <c r="AI243" i="33"/>
  <c r="AI243" i="28" s="1"/>
  <c r="AH243" i="33"/>
  <c r="AH243" i="28" s="1"/>
  <c r="AG243" i="33"/>
  <c r="AG243" i="28" s="1"/>
  <c r="AF243" i="33"/>
  <c r="AF243" i="28" s="1"/>
  <c r="AE243" i="33"/>
  <c r="AE243" i="28" s="1"/>
  <c r="AD243" i="33"/>
  <c r="AD243" i="28" s="1"/>
  <c r="AC243" i="33"/>
  <c r="AC243" i="28" s="1"/>
  <c r="AB243" i="33"/>
  <c r="AB243" i="28" s="1"/>
  <c r="AA243" i="33"/>
  <c r="AA243" i="28" s="1"/>
  <c r="Z243" i="33"/>
  <c r="Z243" i="28" s="1"/>
  <c r="Y243" i="33"/>
  <c r="Y243" i="28" s="1"/>
  <c r="X243" i="33"/>
  <c r="X243" i="28" s="1"/>
  <c r="W243" i="33"/>
  <c r="W243" i="28" s="1"/>
  <c r="V243" i="33"/>
  <c r="V243" i="28" s="1"/>
  <c r="U243" i="33"/>
  <c r="U243" i="28" s="1"/>
  <c r="T243" i="33"/>
  <c r="T243" i="28" s="1"/>
  <c r="S243" i="33"/>
  <c r="S243" i="28" s="1"/>
  <c r="R243" i="33"/>
  <c r="R243" i="28" s="1"/>
  <c r="Q243" i="33"/>
  <c r="Q243" i="28" s="1"/>
  <c r="P243" i="33"/>
  <c r="P243" i="28" s="1"/>
  <c r="O243" i="33"/>
  <c r="O243" i="28" s="1"/>
  <c r="N243" i="33"/>
  <c r="N243" i="28" s="1"/>
  <c r="M243" i="33"/>
  <c r="M243" i="28" s="1"/>
  <c r="AP242" i="33"/>
  <c r="AP242" i="28" s="1"/>
  <c r="AO242" i="33"/>
  <c r="AO242" i="28" s="1"/>
  <c r="AN242" i="33"/>
  <c r="AN242" i="28" s="1"/>
  <c r="AM242" i="33"/>
  <c r="AM242" i="28" s="1"/>
  <c r="AL242" i="33"/>
  <c r="AL242" i="28" s="1"/>
  <c r="AK242" i="33"/>
  <c r="AK242" i="28" s="1"/>
  <c r="AJ242" i="33"/>
  <c r="AJ242" i="28" s="1"/>
  <c r="AI242" i="33"/>
  <c r="AI242" i="28" s="1"/>
  <c r="AH242" i="33"/>
  <c r="AH242" i="28" s="1"/>
  <c r="AG242" i="33"/>
  <c r="AG242" i="28" s="1"/>
  <c r="AF242" i="33"/>
  <c r="AF242" i="28" s="1"/>
  <c r="AE242" i="33"/>
  <c r="AE242" i="28" s="1"/>
  <c r="AD242" i="33"/>
  <c r="AD242" i="28" s="1"/>
  <c r="AC242" i="33"/>
  <c r="AC242" i="28" s="1"/>
  <c r="AB242" i="33"/>
  <c r="AB242" i="28" s="1"/>
  <c r="AA242" i="33"/>
  <c r="AA242" i="28" s="1"/>
  <c r="Z242" i="33"/>
  <c r="Z242" i="28" s="1"/>
  <c r="Y242" i="33"/>
  <c r="Y242" i="28" s="1"/>
  <c r="X242" i="33"/>
  <c r="X242" i="28" s="1"/>
  <c r="W242" i="33"/>
  <c r="W242" i="28" s="1"/>
  <c r="V242" i="33"/>
  <c r="V242" i="28" s="1"/>
  <c r="U242" i="33"/>
  <c r="U242" i="28" s="1"/>
  <c r="T242" i="33"/>
  <c r="T242" i="28" s="1"/>
  <c r="S242" i="33"/>
  <c r="S242" i="28" s="1"/>
  <c r="R242" i="33"/>
  <c r="R242" i="28" s="1"/>
  <c r="Q242" i="33"/>
  <c r="Q242" i="28" s="1"/>
  <c r="P242" i="33"/>
  <c r="P242" i="28" s="1"/>
  <c r="O242" i="33"/>
  <c r="O242" i="28" s="1"/>
  <c r="N242" i="33"/>
  <c r="N242" i="28" s="1"/>
  <c r="M242" i="33"/>
  <c r="M242" i="28" s="1"/>
  <c r="AP241" i="33"/>
  <c r="AP241" i="28" s="1"/>
  <c r="AO241" i="33"/>
  <c r="AO241" i="28" s="1"/>
  <c r="AN241" i="33"/>
  <c r="AN241" i="28" s="1"/>
  <c r="AM241" i="33"/>
  <c r="AM241" i="28" s="1"/>
  <c r="AL241" i="33"/>
  <c r="AL241" i="28" s="1"/>
  <c r="AK241" i="33"/>
  <c r="AK241" i="28" s="1"/>
  <c r="AJ241" i="33"/>
  <c r="AJ241" i="28" s="1"/>
  <c r="AI241" i="33"/>
  <c r="AI241" i="28" s="1"/>
  <c r="AH241" i="33"/>
  <c r="AH241" i="28" s="1"/>
  <c r="AG241" i="33"/>
  <c r="AG241" i="28" s="1"/>
  <c r="AF241" i="33"/>
  <c r="AF241" i="28" s="1"/>
  <c r="AE241" i="33"/>
  <c r="AE241" i="28" s="1"/>
  <c r="AD241" i="33"/>
  <c r="AD241" i="28" s="1"/>
  <c r="AC241" i="33"/>
  <c r="AC241" i="28" s="1"/>
  <c r="AB241" i="33"/>
  <c r="AB241" i="28" s="1"/>
  <c r="AA241" i="33"/>
  <c r="AA241" i="28" s="1"/>
  <c r="Z241" i="33"/>
  <c r="Z241" i="28" s="1"/>
  <c r="Y241" i="33"/>
  <c r="Y241" i="28" s="1"/>
  <c r="X241" i="33"/>
  <c r="X241" i="28" s="1"/>
  <c r="W241" i="33"/>
  <c r="W241" i="28" s="1"/>
  <c r="V241" i="33"/>
  <c r="V241" i="28" s="1"/>
  <c r="U241" i="33"/>
  <c r="U241" i="28" s="1"/>
  <c r="T241" i="33"/>
  <c r="T241" i="28" s="1"/>
  <c r="S241" i="33"/>
  <c r="S241" i="28" s="1"/>
  <c r="R241" i="33"/>
  <c r="R241" i="28" s="1"/>
  <c r="Q241" i="33"/>
  <c r="Q241" i="28" s="1"/>
  <c r="P241" i="33"/>
  <c r="P241" i="28" s="1"/>
  <c r="O241" i="33"/>
  <c r="O241" i="28" s="1"/>
  <c r="N241" i="33"/>
  <c r="N241" i="28" s="1"/>
  <c r="M241" i="33"/>
  <c r="M241" i="28" s="1"/>
  <c r="AP240" i="33"/>
  <c r="AP240" i="28" s="1"/>
  <c r="AO240" i="33"/>
  <c r="AO240" i="28" s="1"/>
  <c r="AN240" i="33"/>
  <c r="AN240" i="28" s="1"/>
  <c r="AM240" i="33"/>
  <c r="AM240" i="28" s="1"/>
  <c r="AL240" i="33"/>
  <c r="AL240" i="28" s="1"/>
  <c r="AK240" i="33"/>
  <c r="AK240" i="28" s="1"/>
  <c r="AJ240" i="33"/>
  <c r="AJ240" i="28" s="1"/>
  <c r="AI240" i="33"/>
  <c r="AI240" i="28" s="1"/>
  <c r="AH240" i="33"/>
  <c r="AH240" i="28" s="1"/>
  <c r="AG240" i="33"/>
  <c r="AG240" i="28" s="1"/>
  <c r="AF240" i="33"/>
  <c r="AF240" i="28" s="1"/>
  <c r="AE240" i="33"/>
  <c r="AE240" i="28" s="1"/>
  <c r="AD240" i="33"/>
  <c r="AD240" i="28" s="1"/>
  <c r="AC240" i="33"/>
  <c r="AC240" i="28" s="1"/>
  <c r="AB240" i="33"/>
  <c r="AB240" i="28" s="1"/>
  <c r="AA240" i="33"/>
  <c r="AA240" i="28" s="1"/>
  <c r="Z240" i="33"/>
  <c r="Z240" i="28" s="1"/>
  <c r="Y240" i="33"/>
  <c r="Y240" i="28" s="1"/>
  <c r="X240" i="33"/>
  <c r="X240" i="28" s="1"/>
  <c r="W240" i="33"/>
  <c r="W240" i="28" s="1"/>
  <c r="V240" i="33"/>
  <c r="V240" i="28" s="1"/>
  <c r="U240" i="33"/>
  <c r="U240" i="28" s="1"/>
  <c r="T240" i="33"/>
  <c r="T240" i="28" s="1"/>
  <c r="S240" i="33"/>
  <c r="S240" i="28" s="1"/>
  <c r="R240" i="33"/>
  <c r="R240" i="28" s="1"/>
  <c r="Q240" i="33"/>
  <c r="Q240" i="28" s="1"/>
  <c r="P240" i="33"/>
  <c r="P240" i="28" s="1"/>
  <c r="O240" i="33"/>
  <c r="O240" i="28" s="1"/>
  <c r="N240" i="33"/>
  <c r="N240" i="28" s="1"/>
  <c r="M240" i="33"/>
  <c r="M240" i="28" s="1"/>
  <c r="AP239" i="33"/>
  <c r="AP239" i="28" s="1"/>
  <c r="AO239" i="33"/>
  <c r="AO239" i="28" s="1"/>
  <c r="AN239" i="33"/>
  <c r="AN239" i="28" s="1"/>
  <c r="AM239" i="33"/>
  <c r="AM239" i="28" s="1"/>
  <c r="AL239" i="33"/>
  <c r="AL239" i="28" s="1"/>
  <c r="AK239" i="33"/>
  <c r="AK239" i="28" s="1"/>
  <c r="AJ239" i="33"/>
  <c r="AJ239" i="28" s="1"/>
  <c r="AI239" i="33"/>
  <c r="AI239" i="28" s="1"/>
  <c r="AH239" i="33"/>
  <c r="AH239" i="28" s="1"/>
  <c r="AG239" i="33"/>
  <c r="AG239" i="28" s="1"/>
  <c r="AF239" i="33"/>
  <c r="AF239" i="28" s="1"/>
  <c r="AE239" i="33"/>
  <c r="AE239" i="28" s="1"/>
  <c r="AD239" i="33"/>
  <c r="AD239" i="28" s="1"/>
  <c r="AC239" i="33"/>
  <c r="AC239" i="28" s="1"/>
  <c r="AB239" i="33"/>
  <c r="AB239" i="28" s="1"/>
  <c r="AA239" i="33"/>
  <c r="AA239" i="28" s="1"/>
  <c r="Z239" i="33"/>
  <c r="Z239" i="28" s="1"/>
  <c r="Y239" i="33"/>
  <c r="Y239" i="28" s="1"/>
  <c r="X239" i="33"/>
  <c r="X239" i="28" s="1"/>
  <c r="W239" i="33"/>
  <c r="W239" i="28" s="1"/>
  <c r="V239" i="33"/>
  <c r="V239" i="28" s="1"/>
  <c r="U239" i="33"/>
  <c r="U239" i="28" s="1"/>
  <c r="T239" i="33"/>
  <c r="T239" i="28" s="1"/>
  <c r="S239" i="33"/>
  <c r="S239" i="28" s="1"/>
  <c r="R239" i="33"/>
  <c r="R239" i="28" s="1"/>
  <c r="Q239" i="33"/>
  <c r="Q239" i="28" s="1"/>
  <c r="P239" i="33"/>
  <c r="P239" i="28" s="1"/>
  <c r="O239" i="33"/>
  <c r="O239" i="28" s="1"/>
  <c r="N239" i="33"/>
  <c r="N239" i="28" s="1"/>
  <c r="M239" i="33"/>
  <c r="M239" i="28" s="1"/>
  <c r="AP238" i="33"/>
  <c r="AP238" i="28" s="1"/>
  <c r="AO238" i="33"/>
  <c r="AO238" i="28" s="1"/>
  <c r="AN238" i="33"/>
  <c r="AN238" i="28" s="1"/>
  <c r="AM238" i="33"/>
  <c r="AM238" i="28" s="1"/>
  <c r="AL238" i="33"/>
  <c r="AL238" i="28" s="1"/>
  <c r="AK238" i="33"/>
  <c r="AK238" i="28" s="1"/>
  <c r="AJ238" i="33"/>
  <c r="AJ238" i="28" s="1"/>
  <c r="AI238" i="33"/>
  <c r="AI238" i="28" s="1"/>
  <c r="AH238" i="33"/>
  <c r="AH238" i="28" s="1"/>
  <c r="AG238" i="33"/>
  <c r="AG238" i="28" s="1"/>
  <c r="AF238" i="33"/>
  <c r="AF238" i="28" s="1"/>
  <c r="AE238" i="33"/>
  <c r="AE238" i="28" s="1"/>
  <c r="AD238" i="33"/>
  <c r="AD238" i="28" s="1"/>
  <c r="AC238" i="33"/>
  <c r="AC238" i="28" s="1"/>
  <c r="AB238" i="33"/>
  <c r="AB238" i="28" s="1"/>
  <c r="AA238" i="33"/>
  <c r="AA238" i="28" s="1"/>
  <c r="Z238" i="33"/>
  <c r="Z238" i="28" s="1"/>
  <c r="Y238" i="33"/>
  <c r="Y238" i="28" s="1"/>
  <c r="X238" i="33"/>
  <c r="X238" i="28" s="1"/>
  <c r="W238" i="33"/>
  <c r="W238" i="28" s="1"/>
  <c r="V238" i="33"/>
  <c r="V238" i="28" s="1"/>
  <c r="U238" i="33"/>
  <c r="U238" i="28" s="1"/>
  <c r="T238" i="33"/>
  <c r="T238" i="28" s="1"/>
  <c r="S238" i="33"/>
  <c r="S238" i="28" s="1"/>
  <c r="R238" i="33"/>
  <c r="R238" i="28" s="1"/>
  <c r="Q238" i="33"/>
  <c r="Q238" i="28" s="1"/>
  <c r="P238" i="33"/>
  <c r="P238" i="28" s="1"/>
  <c r="O238" i="33"/>
  <c r="O238" i="28" s="1"/>
  <c r="N238" i="33"/>
  <c r="N238" i="28" s="1"/>
  <c r="M238" i="33"/>
  <c r="M238" i="28" s="1"/>
  <c r="AP237" i="33"/>
  <c r="AP237" i="28" s="1"/>
  <c r="AO237" i="33"/>
  <c r="AO237" i="28" s="1"/>
  <c r="AN237" i="33"/>
  <c r="AN237" i="28" s="1"/>
  <c r="AM237" i="33"/>
  <c r="AM237" i="28" s="1"/>
  <c r="AL237" i="33"/>
  <c r="AL237" i="28" s="1"/>
  <c r="AK237" i="33"/>
  <c r="AK237" i="28" s="1"/>
  <c r="AJ237" i="33"/>
  <c r="AJ237" i="28" s="1"/>
  <c r="AI237" i="33"/>
  <c r="AI237" i="28" s="1"/>
  <c r="AH237" i="33"/>
  <c r="AH237" i="28" s="1"/>
  <c r="AG237" i="33"/>
  <c r="AG237" i="28" s="1"/>
  <c r="AF237" i="33"/>
  <c r="AF237" i="28" s="1"/>
  <c r="AE237" i="33"/>
  <c r="AE237" i="28" s="1"/>
  <c r="AD237" i="33"/>
  <c r="AD237" i="28" s="1"/>
  <c r="AC237" i="33"/>
  <c r="AC237" i="28" s="1"/>
  <c r="AB237" i="33"/>
  <c r="AB237" i="28" s="1"/>
  <c r="AA237" i="33"/>
  <c r="AA237" i="28" s="1"/>
  <c r="Z237" i="33"/>
  <c r="Z237" i="28" s="1"/>
  <c r="Y237" i="33"/>
  <c r="Y237" i="28" s="1"/>
  <c r="X237" i="33"/>
  <c r="X237" i="28" s="1"/>
  <c r="W237" i="33"/>
  <c r="W237" i="28" s="1"/>
  <c r="V237" i="33"/>
  <c r="V237" i="28" s="1"/>
  <c r="U237" i="33"/>
  <c r="U237" i="28" s="1"/>
  <c r="T237" i="33"/>
  <c r="T237" i="28" s="1"/>
  <c r="S237" i="33"/>
  <c r="S237" i="28" s="1"/>
  <c r="R237" i="33"/>
  <c r="R237" i="28" s="1"/>
  <c r="Q237" i="33"/>
  <c r="Q237" i="28" s="1"/>
  <c r="P237" i="33"/>
  <c r="P237" i="28" s="1"/>
  <c r="O237" i="33"/>
  <c r="O237" i="28" s="1"/>
  <c r="N237" i="33"/>
  <c r="N237" i="28" s="1"/>
  <c r="M237" i="33"/>
  <c r="M237" i="28" s="1"/>
  <c r="AP236" i="33"/>
  <c r="AP236" i="28" s="1"/>
  <c r="AO236" i="33"/>
  <c r="AO236" i="28" s="1"/>
  <c r="AN236" i="33"/>
  <c r="AN236" i="28" s="1"/>
  <c r="AM236" i="33"/>
  <c r="AM236" i="28" s="1"/>
  <c r="AL236" i="33"/>
  <c r="AL236" i="28" s="1"/>
  <c r="AK236" i="33"/>
  <c r="AK236" i="28" s="1"/>
  <c r="AJ236" i="33"/>
  <c r="AJ236" i="28" s="1"/>
  <c r="AI236" i="33"/>
  <c r="AI236" i="28" s="1"/>
  <c r="AH236" i="33"/>
  <c r="AH236" i="28" s="1"/>
  <c r="AG236" i="33"/>
  <c r="AG236" i="28" s="1"/>
  <c r="AF236" i="33"/>
  <c r="AF236" i="28" s="1"/>
  <c r="AE236" i="33"/>
  <c r="AE236" i="28" s="1"/>
  <c r="AD236" i="33"/>
  <c r="AD236" i="28" s="1"/>
  <c r="AC236" i="33"/>
  <c r="AC236" i="28" s="1"/>
  <c r="AB236" i="33"/>
  <c r="AB236" i="28" s="1"/>
  <c r="AA236" i="33"/>
  <c r="AA236" i="28" s="1"/>
  <c r="Z236" i="33"/>
  <c r="Z236" i="28" s="1"/>
  <c r="Y236" i="33"/>
  <c r="Y236" i="28" s="1"/>
  <c r="X236" i="33"/>
  <c r="X236" i="28" s="1"/>
  <c r="W236" i="33"/>
  <c r="W236" i="28" s="1"/>
  <c r="V236" i="33"/>
  <c r="V236" i="28" s="1"/>
  <c r="U236" i="33"/>
  <c r="U236" i="28" s="1"/>
  <c r="T236" i="33"/>
  <c r="T236" i="28" s="1"/>
  <c r="S236" i="33"/>
  <c r="S236" i="28" s="1"/>
  <c r="R236" i="33"/>
  <c r="R236" i="28" s="1"/>
  <c r="Q236" i="33"/>
  <c r="Q236" i="28" s="1"/>
  <c r="P236" i="33"/>
  <c r="P236" i="28" s="1"/>
  <c r="O236" i="33"/>
  <c r="O236" i="28" s="1"/>
  <c r="N236" i="33"/>
  <c r="N236" i="28" s="1"/>
  <c r="M236" i="33"/>
  <c r="M236" i="28" s="1"/>
  <c r="AP232" i="33"/>
  <c r="AP232" i="28" s="1"/>
  <c r="AO232" i="33"/>
  <c r="AO232" i="28" s="1"/>
  <c r="AN232" i="33"/>
  <c r="AN232" i="28" s="1"/>
  <c r="AM232" i="33"/>
  <c r="AM232" i="28" s="1"/>
  <c r="AL232" i="33"/>
  <c r="AL232" i="28" s="1"/>
  <c r="AK232" i="33"/>
  <c r="AK232" i="28" s="1"/>
  <c r="AJ232" i="33"/>
  <c r="AJ232" i="28" s="1"/>
  <c r="AI232" i="33"/>
  <c r="AI232" i="28" s="1"/>
  <c r="AH232" i="33"/>
  <c r="AH232" i="28" s="1"/>
  <c r="AG232" i="33"/>
  <c r="AG232" i="28" s="1"/>
  <c r="AF232" i="33"/>
  <c r="AF232" i="28" s="1"/>
  <c r="AE232" i="33"/>
  <c r="AE232" i="28" s="1"/>
  <c r="AD232" i="33"/>
  <c r="AD232" i="28" s="1"/>
  <c r="AC232" i="33"/>
  <c r="AC232" i="28" s="1"/>
  <c r="AB232" i="33"/>
  <c r="AB232" i="28" s="1"/>
  <c r="AA232" i="33"/>
  <c r="AA232" i="28" s="1"/>
  <c r="Z232" i="33"/>
  <c r="Z232" i="28" s="1"/>
  <c r="Y232" i="33"/>
  <c r="Y232" i="28" s="1"/>
  <c r="X232" i="33"/>
  <c r="X232" i="28" s="1"/>
  <c r="W232" i="33"/>
  <c r="W232" i="28" s="1"/>
  <c r="V232" i="33"/>
  <c r="V232" i="28" s="1"/>
  <c r="U232" i="33"/>
  <c r="U232" i="28" s="1"/>
  <c r="T232" i="33"/>
  <c r="T232" i="28" s="1"/>
  <c r="S232" i="33"/>
  <c r="S232" i="28" s="1"/>
  <c r="R232" i="33"/>
  <c r="R232" i="28" s="1"/>
  <c r="Q232" i="33"/>
  <c r="Q232" i="28" s="1"/>
  <c r="P232" i="33"/>
  <c r="P232" i="28" s="1"/>
  <c r="O232" i="33"/>
  <c r="O232" i="28" s="1"/>
  <c r="N232" i="33"/>
  <c r="N232" i="28" s="1"/>
  <c r="M232" i="33"/>
  <c r="M232" i="28" s="1"/>
  <c r="AP231" i="33"/>
  <c r="AP231" i="28" s="1"/>
  <c r="AO231" i="33"/>
  <c r="AO231" i="28" s="1"/>
  <c r="AN231" i="33"/>
  <c r="AN231" i="28" s="1"/>
  <c r="AM231" i="33"/>
  <c r="AM231" i="28" s="1"/>
  <c r="AL231" i="33"/>
  <c r="AL231" i="28" s="1"/>
  <c r="AK231" i="33"/>
  <c r="AK231" i="28" s="1"/>
  <c r="AJ231" i="33"/>
  <c r="AJ231" i="28" s="1"/>
  <c r="AI231" i="33"/>
  <c r="AI231" i="28" s="1"/>
  <c r="AH231" i="33"/>
  <c r="AH231" i="28" s="1"/>
  <c r="AG231" i="33"/>
  <c r="AG231" i="28" s="1"/>
  <c r="AF231" i="33"/>
  <c r="AF231" i="28" s="1"/>
  <c r="AE231" i="33"/>
  <c r="AE231" i="28" s="1"/>
  <c r="AD231" i="33"/>
  <c r="AD231" i="28" s="1"/>
  <c r="AC231" i="33"/>
  <c r="AC231" i="28" s="1"/>
  <c r="AB231" i="33"/>
  <c r="AB231" i="28" s="1"/>
  <c r="AA231" i="33"/>
  <c r="AA231" i="28" s="1"/>
  <c r="Z231" i="33"/>
  <c r="Z231" i="28" s="1"/>
  <c r="Y231" i="33"/>
  <c r="Y231" i="28" s="1"/>
  <c r="X231" i="33"/>
  <c r="X231" i="28" s="1"/>
  <c r="W231" i="33"/>
  <c r="W231" i="28" s="1"/>
  <c r="V231" i="33"/>
  <c r="V231" i="28" s="1"/>
  <c r="U231" i="33"/>
  <c r="U231" i="28" s="1"/>
  <c r="T231" i="33"/>
  <c r="T231" i="28" s="1"/>
  <c r="S231" i="33"/>
  <c r="S231" i="28" s="1"/>
  <c r="R231" i="33"/>
  <c r="R231" i="28" s="1"/>
  <c r="Q231" i="33"/>
  <c r="Q231" i="28" s="1"/>
  <c r="P231" i="33"/>
  <c r="P231" i="28" s="1"/>
  <c r="O231" i="33"/>
  <c r="O231" i="28" s="1"/>
  <c r="N231" i="33"/>
  <c r="N231" i="28" s="1"/>
  <c r="M231" i="33"/>
  <c r="M231" i="28" s="1"/>
  <c r="AP230" i="33"/>
  <c r="AP230" i="28" s="1"/>
  <c r="AO230" i="33"/>
  <c r="AO230" i="28" s="1"/>
  <c r="AN230" i="33"/>
  <c r="AN230" i="28" s="1"/>
  <c r="AM230" i="33"/>
  <c r="AM230" i="28" s="1"/>
  <c r="AL230" i="33"/>
  <c r="AL230" i="28" s="1"/>
  <c r="AK230" i="33"/>
  <c r="AK230" i="28" s="1"/>
  <c r="AJ230" i="33"/>
  <c r="AJ230" i="28" s="1"/>
  <c r="AI230" i="33"/>
  <c r="AI230" i="28" s="1"/>
  <c r="AH230" i="33"/>
  <c r="AH230" i="28" s="1"/>
  <c r="AG230" i="33"/>
  <c r="AG230" i="28" s="1"/>
  <c r="AF230" i="33"/>
  <c r="AF230" i="28" s="1"/>
  <c r="AE230" i="33"/>
  <c r="AE230" i="28" s="1"/>
  <c r="AD230" i="33"/>
  <c r="AD230" i="28" s="1"/>
  <c r="AC230" i="33"/>
  <c r="AC230" i="28" s="1"/>
  <c r="AB230" i="33"/>
  <c r="AB230" i="28" s="1"/>
  <c r="AA230" i="33"/>
  <c r="AA230" i="28" s="1"/>
  <c r="Z230" i="33"/>
  <c r="Z230" i="28" s="1"/>
  <c r="Y230" i="33"/>
  <c r="Y230" i="28" s="1"/>
  <c r="X230" i="33"/>
  <c r="X230" i="28" s="1"/>
  <c r="W230" i="33"/>
  <c r="W230" i="28" s="1"/>
  <c r="V230" i="33"/>
  <c r="V230" i="28" s="1"/>
  <c r="U230" i="33"/>
  <c r="U230" i="28" s="1"/>
  <c r="T230" i="33"/>
  <c r="T230" i="28" s="1"/>
  <c r="S230" i="33"/>
  <c r="S230" i="28" s="1"/>
  <c r="R230" i="33"/>
  <c r="R230" i="28" s="1"/>
  <c r="Q230" i="33"/>
  <c r="Q230" i="28" s="1"/>
  <c r="P230" i="33"/>
  <c r="P230" i="28" s="1"/>
  <c r="O230" i="33"/>
  <c r="O230" i="28" s="1"/>
  <c r="N230" i="33"/>
  <c r="N230" i="28" s="1"/>
  <c r="M230" i="33"/>
  <c r="M230" i="28" s="1"/>
  <c r="AP229" i="33"/>
  <c r="AP229" i="28" s="1"/>
  <c r="AO229" i="33"/>
  <c r="AO229" i="28" s="1"/>
  <c r="AN229" i="33"/>
  <c r="AN229" i="28" s="1"/>
  <c r="AM229" i="33"/>
  <c r="AM229" i="28" s="1"/>
  <c r="AL229" i="33"/>
  <c r="AL229" i="28" s="1"/>
  <c r="AK229" i="33"/>
  <c r="AK229" i="28" s="1"/>
  <c r="AJ229" i="33"/>
  <c r="AJ229" i="28" s="1"/>
  <c r="AI229" i="33"/>
  <c r="AI229" i="28" s="1"/>
  <c r="AH229" i="33"/>
  <c r="AH229" i="28" s="1"/>
  <c r="AG229" i="33"/>
  <c r="AG229" i="28" s="1"/>
  <c r="AF229" i="33"/>
  <c r="AF229" i="28" s="1"/>
  <c r="AE229" i="33"/>
  <c r="AE229" i="28" s="1"/>
  <c r="AD229" i="33"/>
  <c r="AD229" i="28" s="1"/>
  <c r="AC229" i="33"/>
  <c r="AC229" i="28" s="1"/>
  <c r="AB229" i="33"/>
  <c r="AB229" i="28" s="1"/>
  <c r="AA229" i="33"/>
  <c r="AA229" i="28" s="1"/>
  <c r="Z229" i="33"/>
  <c r="Z229" i="28" s="1"/>
  <c r="Y229" i="33"/>
  <c r="Y229" i="28" s="1"/>
  <c r="X229" i="33"/>
  <c r="X229" i="28" s="1"/>
  <c r="W229" i="33"/>
  <c r="W229" i="28" s="1"/>
  <c r="V229" i="33"/>
  <c r="V229" i="28" s="1"/>
  <c r="U229" i="33"/>
  <c r="U229" i="28" s="1"/>
  <c r="T229" i="33"/>
  <c r="T229" i="28" s="1"/>
  <c r="S229" i="33"/>
  <c r="S229" i="28" s="1"/>
  <c r="R229" i="33"/>
  <c r="R229" i="28" s="1"/>
  <c r="Q229" i="33"/>
  <c r="Q229" i="28" s="1"/>
  <c r="P229" i="33"/>
  <c r="P229" i="28" s="1"/>
  <c r="O229" i="33"/>
  <c r="O229" i="28" s="1"/>
  <c r="N229" i="33"/>
  <c r="N229" i="28" s="1"/>
  <c r="M229" i="33"/>
  <c r="M229" i="28" s="1"/>
  <c r="AP228" i="33"/>
  <c r="AP228" i="28" s="1"/>
  <c r="AO228" i="33"/>
  <c r="AO228" i="28" s="1"/>
  <c r="AN228" i="33"/>
  <c r="AN228" i="28" s="1"/>
  <c r="AM228" i="33"/>
  <c r="AM228" i="28" s="1"/>
  <c r="AL228" i="33"/>
  <c r="AL228" i="28" s="1"/>
  <c r="AK228" i="33"/>
  <c r="AK228" i="28" s="1"/>
  <c r="AJ228" i="33"/>
  <c r="AJ228" i="28" s="1"/>
  <c r="AI228" i="33"/>
  <c r="AI228" i="28" s="1"/>
  <c r="AH228" i="33"/>
  <c r="AH228" i="28" s="1"/>
  <c r="AG228" i="33"/>
  <c r="AG228" i="28" s="1"/>
  <c r="AF228" i="33"/>
  <c r="AF228" i="28" s="1"/>
  <c r="AE228" i="33"/>
  <c r="AE228" i="28" s="1"/>
  <c r="AD228" i="33"/>
  <c r="AD228" i="28" s="1"/>
  <c r="AC228" i="33"/>
  <c r="AC228" i="28" s="1"/>
  <c r="AB228" i="33"/>
  <c r="AB228" i="28" s="1"/>
  <c r="AA228" i="33"/>
  <c r="AA228" i="28" s="1"/>
  <c r="Z228" i="33"/>
  <c r="Z228" i="28" s="1"/>
  <c r="Y228" i="33"/>
  <c r="Y228" i="28" s="1"/>
  <c r="X228" i="33"/>
  <c r="X228" i="28" s="1"/>
  <c r="W228" i="33"/>
  <c r="W228" i="28" s="1"/>
  <c r="V228" i="33"/>
  <c r="V228" i="28" s="1"/>
  <c r="U228" i="33"/>
  <c r="U228" i="28" s="1"/>
  <c r="T228" i="33"/>
  <c r="T228" i="28" s="1"/>
  <c r="S228" i="33"/>
  <c r="S228" i="28" s="1"/>
  <c r="R228" i="33"/>
  <c r="R228" i="28" s="1"/>
  <c r="Q228" i="33"/>
  <c r="Q228" i="28" s="1"/>
  <c r="P228" i="33"/>
  <c r="P228" i="28" s="1"/>
  <c r="O228" i="33"/>
  <c r="O228" i="28" s="1"/>
  <c r="N228" i="33"/>
  <c r="N228" i="28" s="1"/>
  <c r="M228" i="33"/>
  <c r="M228" i="28" s="1"/>
  <c r="AP227" i="33"/>
  <c r="AP227" i="28" s="1"/>
  <c r="AO227" i="33"/>
  <c r="AO227" i="28" s="1"/>
  <c r="AN227" i="33"/>
  <c r="AN227" i="28" s="1"/>
  <c r="AM227" i="33"/>
  <c r="AM227" i="28" s="1"/>
  <c r="AL227" i="33"/>
  <c r="AL227" i="28" s="1"/>
  <c r="AK227" i="33"/>
  <c r="AK227" i="28" s="1"/>
  <c r="AJ227" i="33"/>
  <c r="AJ227" i="28" s="1"/>
  <c r="AI227" i="33"/>
  <c r="AI227" i="28" s="1"/>
  <c r="AH227" i="33"/>
  <c r="AH227" i="28" s="1"/>
  <c r="AG227" i="33"/>
  <c r="AG227" i="28" s="1"/>
  <c r="AF227" i="33"/>
  <c r="AF227" i="28" s="1"/>
  <c r="AE227" i="33"/>
  <c r="AE227" i="28" s="1"/>
  <c r="AD227" i="33"/>
  <c r="AD227" i="28" s="1"/>
  <c r="AC227" i="33"/>
  <c r="AC227" i="28" s="1"/>
  <c r="AB227" i="33"/>
  <c r="AB227" i="28" s="1"/>
  <c r="AA227" i="33"/>
  <c r="AA227" i="28" s="1"/>
  <c r="Z227" i="33"/>
  <c r="Z227" i="28" s="1"/>
  <c r="Y227" i="33"/>
  <c r="Y227" i="28" s="1"/>
  <c r="X227" i="33"/>
  <c r="X227" i="28" s="1"/>
  <c r="W227" i="33"/>
  <c r="W227" i="28" s="1"/>
  <c r="V227" i="33"/>
  <c r="V227" i="28" s="1"/>
  <c r="U227" i="33"/>
  <c r="U227" i="28" s="1"/>
  <c r="T227" i="33"/>
  <c r="T227" i="28" s="1"/>
  <c r="S227" i="33"/>
  <c r="S227" i="28" s="1"/>
  <c r="R227" i="33"/>
  <c r="R227" i="28" s="1"/>
  <c r="Q227" i="33"/>
  <c r="Q227" i="28" s="1"/>
  <c r="P227" i="33"/>
  <c r="P227" i="28" s="1"/>
  <c r="O227" i="33"/>
  <c r="O227" i="28" s="1"/>
  <c r="N227" i="33"/>
  <c r="N227" i="28" s="1"/>
  <c r="M227" i="33"/>
  <c r="M227" i="28" s="1"/>
  <c r="AP226" i="33"/>
  <c r="AP226" i="28" s="1"/>
  <c r="AO226" i="33"/>
  <c r="AO226" i="28" s="1"/>
  <c r="AN226" i="33"/>
  <c r="AN226" i="28" s="1"/>
  <c r="AM226" i="33"/>
  <c r="AM226" i="28" s="1"/>
  <c r="AL226" i="33"/>
  <c r="AL226" i="28" s="1"/>
  <c r="AK226" i="33"/>
  <c r="AK226" i="28" s="1"/>
  <c r="AJ226" i="33"/>
  <c r="AJ226" i="28" s="1"/>
  <c r="AI226" i="33"/>
  <c r="AI226" i="28" s="1"/>
  <c r="AH226" i="33"/>
  <c r="AH226" i="28" s="1"/>
  <c r="AG226" i="33"/>
  <c r="AG226" i="28" s="1"/>
  <c r="AF226" i="33"/>
  <c r="AF226" i="28" s="1"/>
  <c r="AE226" i="33"/>
  <c r="AE226" i="28" s="1"/>
  <c r="AD226" i="33"/>
  <c r="AD226" i="28" s="1"/>
  <c r="AC226" i="33"/>
  <c r="AC226" i="28" s="1"/>
  <c r="AB226" i="33"/>
  <c r="AB226" i="28" s="1"/>
  <c r="AA226" i="33"/>
  <c r="AA226" i="28" s="1"/>
  <c r="Z226" i="33"/>
  <c r="Z226" i="28" s="1"/>
  <c r="Y226" i="33"/>
  <c r="Y226" i="28" s="1"/>
  <c r="X226" i="33"/>
  <c r="X226" i="28" s="1"/>
  <c r="W226" i="33"/>
  <c r="W226" i="28" s="1"/>
  <c r="V226" i="33"/>
  <c r="V226" i="28" s="1"/>
  <c r="U226" i="33"/>
  <c r="U226" i="28" s="1"/>
  <c r="T226" i="33"/>
  <c r="T226" i="28" s="1"/>
  <c r="S226" i="33"/>
  <c r="S226" i="28" s="1"/>
  <c r="R226" i="33"/>
  <c r="R226" i="28" s="1"/>
  <c r="Q226" i="33"/>
  <c r="Q226" i="28" s="1"/>
  <c r="P226" i="33"/>
  <c r="P226" i="28" s="1"/>
  <c r="O226" i="33"/>
  <c r="O226" i="28" s="1"/>
  <c r="N226" i="33"/>
  <c r="N226" i="28" s="1"/>
  <c r="M226" i="33"/>
  <c r="M226" i="28" s="1"/>
  <c r="AP225" i="33"/>
  <c r="AP225" i="28" s="1"/>
  <c r="AO225" i="33"/>
  <c r="AO225" i="28" s="1"/>
  <c r="AN225" i="33"/>
  <c r="AN225" i="28" s="1"/>
  <c r="AM225" i="33"/>
  <c r="AM225" i="28" s="1"/>
  <c r="AL225" i="33"/>
  <c r="AL225" i="28" s="1"/>
  <c r="AK225" i="33"/>
  <c r="AK225" i="28" s="1"/>
  <c r="AJ225" i="33"/>
  <c r="AJ225" i="28" s="1"/>
  <c r="AI225" i="33"/>
  <c r="AI225" i="28" s="1"/>
  <c r="AH225" i="33"/>
  <c r="AH225" i="28" s="1"/>
  <c r="AG225" i="33"/>
  <c r="AG225" i="28" s="1"/>
  <c r="AF225" i="33"/>
  <c r="AF225" i="28" s="1"/>
  <c r="AE225" i="33"/>
  <c r="AE225" i="28" s="1"/>
  <c r="AD225" i="33"/>
  <c r="AD225" i="28" s="1"/>
  <c r="AC225" i="33"/>
  <c r="AC225" i="28" s="1"/>
  <c r="AB225" i="33"/>
  <c r="AB225" i="28" s="1"/>
  <c r="AA225" i="33"/>
  <c r="AA225" i="28" s="1"/>
  <c r="Z225" i="33"/>
  <c r="Z225" i="28" s="1"/>
  <c r="Y225" i="33"/>
  <c r="Y225" i="28" s="1"/>
  <c r="X225" i="33"/>
  <c r="X225" i="28" s="1"/>
  <c r="W225" i="33"/>
  <c r="W225" i="28" s="1"/>
  <c r="V225" i="33"/>
  <c r="V225" i="28" s="1"/>
  <c r="U225" i="33"/>
  <c r="U225" i="28" s="1"/>
  <c r="T225" i="33"/>
  <c r="T225" i="28" s="1"/>
  <c r="S225" i="33"/>
  <c r="S225" i="28" s="1"/>
  <c r="R225" i="33"/>
  <c r="R225" i="28" s="1"/>
  <c r="Q225" i="33"/>
  <c r="Q225" i="28" s="1"/>
  <c r="P225" i="33"/>
  <c r="P225" i="28" s="1"/>
  <c r="O225" i="33"/>
  <c r="O225" i="28" s="1"/>
  <c r="N225" i="33"/>
  <c r="N225" i="28" s="1"/>
  <c r="M225" i="33"/>
  <c r="M225" i="28" s="1"/>
  <c r="AP224" i="33"/>
  <c r="AP224" i="28" s="1"/>
  <c r="AO224" i="33"/>
  <c r="AO224" i="28" s="1"/>
  <c r="AN224" i="33"/>
  <c r="AN224" i="28" s="1"/>
  <c r="AM224" i="33"/>
  <c r="AM224" i="28" s="1"/>
  <c r="AL224" i="33"/>
  <c r="AL224" i="28" s="1"/>
  <c r="AK224" i="33"/>
  <c r="AK224" i="28" s="1"/>
  <c r="AJ224" i="33"/>
  <c r="AJ224" i="28" s="1"/>
  <c r="AI224" i="33"/>
  <c r="AI224" i="28" s="1"/>
  <c r="AH224" i="33"/>
  <c r="AH224" i="28" s="1"/>
  <c r="AG224" i="33"/>
  <c r="AG224" i="28" s="1"/>
  <c r="AF224" i="33"/>
  <c r="AF224" i="28" s="1"/>
  <c r="AE224" i="33"/>
  <c r="AE224" i="28" s="1"/>
  <c r="AD224" i="33"/>
  <c r="AD224" i="28" s="1"/>
  <c r="AC224" i="33"/>
  <c r="AC224" i="28" s="1"/>
  <c r="AB224" i="33"/>
  <c r="AB224" i="28" s="1"/>
  <c r="AA224" i="33"/>
  <c r="AA224" i="28" s="1"/>
  <c r="Z224" i="33"/>
  <c r="Z224" i="28" s="1"/>
  <c r="Y224" i="33"/>
  <c r="Y224" i="28" s="1"/>
  <c r="X224" i="33"/>
  <c r="X224" i="28" s="1"/>
  <c r="W224" i="33"/>
  <c r="W224" i="28" s="1"/>
  <c r="V224" i="33"/>
  <c r="V224" i="28" s="1"/>
  <c r="U224" i="33"/>
  <c r="U224" i="28" s="1"/>
  <c r="T224" i="33"/>
  <c r="T224" i="28" s="1"/>
  <c r="S224" i="33"/>
  <c r="S224" i="28" s="1"/>
  <c r="R224" i="33"/>
  <c r="R224" i="28" s="1"/>
  <c r="Q224" i="33"/>
  <c r="Q224" i="28" s="1"/>
  <c r="P224" i="33"/>
  <c r="P224" i="28" s="1"/>
  <c r="O224" i="33"/>
  <c r="O224" i="28" s="1"/>
  <c r="N224" i="33"/>
  <c r="N224" i="28" s="1"/>
  <c r="M224" i="33"/>
  <c r="M224" i="28" s="1"/>
  <c r="AP223" i="33"/>
  <c r="AP223" i="28" s="1"/>
  <c r="AO223" i="33"/>
  <c r="AO223" i="28" s="1"/>
  <c r="AN223" i="33"/>
  <c r="AN223" i="28" s="1"/>
  <c r="AM223" i="33"/>
  <c r="AM223" i="28" s="1"/>
  <c r="AL223" i="33"/>
  <c r="AL223" i="28" s="1"/>
  <c r="AK223" i="33"/>
  <c r="AK223" i="28" s="1"/>
  <c r="AJ223" i="33"/>
  <c r="AJ223" i="28" s="1"/>
  <c r="AI223" i="33"/>
  <c r="AI223" i="28" s="1"/>
  <c r="AH223" i="33"/>
  <c r="AH223" i="28" s="1"/>
  <c r="AG223" i="33"/>
  <c r="AG223" i="28" s="1"/>
  <c r="AF223" i="33"/>
  <c r="AF223" i="28" s="1"/>
  <c r="AE223" i="33"/>
  <c r="AE223" i="28" s="1"/>
  <c r="AD223" i="33"/>
  <c r="AD223" i="28" s="1"/>
  <c r="AC223" i="33"/>
  <c r="AC223" i="28" s="1"/>
  <c r="AB223" i="33"/>
  <c r="AB223" i="28" s="1"/>
  <c r="AA223" i="33"/>
  <c r="AA223" i="28" s="1"/>
  <c r="Z223" i="33"/>
  <c r="Z223" i="28" s="1"/>
  <c r="Y223" i="33"/>
  <c r="Y223" i="28" s="1"/>
  <c r="X223" i="33"/>
  <c r="X223" i="28" s="1"/>
  <c r="W223" i="33"/>
  <c r="W223" i="28" s="1"/>
  <c r="V223" i="33"/>
  <c r="V223" i="28" s="1"/>
  <c r="U223" i="33"/>
  <c r="U223" i="28" s="1"/>
  <c r="T223" i="33"/>
  <c r="T223" i="28" s="1"/>
  <c r="S223" i="33"/>
  <c r="S223" i="28" s="1"/>
  <c r="R223" i="33"/>
  <c r="R223" i="28" s="1"/>
  <c r="Q223" i="33"/>
  <c r="Q223" i="28" s="1"/>
  <c r="P223" i="33"/>
  <c r="P223" i="28" s="1"/>
  <c r="O223" i="33"/>
  <c r="O223" i="28" s="1"/>
  <c r="N223" i="33"/>
  <c r="N223" i="28" s="1"/>
  <c r="M223" i="33"/>
  <c r="M223" i="28" s="1"/>
  <c r="AP222" i="33"/>
  <c r="AP222" i="28" s="1"/>
  <c r="AO222" i="33"/>
  <c r="AO222" i="28" s="1"/>
  <c r="AN222" i="33"/>
  <c r="AN222" i="28" s="1"/>
  <c r="AM222" i="33"/>
  <c r="AM222" i="28" s="1"/>
  <c r="AL222" i="33"/>
  <c r="AL222" i="28" s="1"/>
  <c r="AK222" i="33"/>
  <c r="AK222" i="28" s="1"/>
  <c r="AJ222" i="33"/>
  <c r="AJ222" i="28" s="1"/>
  <c r="AI222" i="33"/>
  <c r="AI222" i="28" s="1"/>
  <c r="AH222" i="33"/>
  <c r="AH222" i="28" s="1"/>
  <c r="AG222" i="33"/>
  <c r="AG222" i="28" s="1"/>
  <c r="AF222" i="33"/>
  <c r="AF222" i="28" s="1"/>
  <c r="AE222" i="33"/>
  <c r="AE222" i="28" s="1"/>
  <c r="AD222" i="33"/>
  <c r="AD222" i="28" s="1"/>
  <c r="AC222" i="33"/>
  <c r="AC222" i="28" s="1"/>
  <c r="AB222" i="33"/>
  <c r="AB222" i="28" s="1"/>
  <c r="AA222" i="33"/>
  <c r="AA222" i="28" s="1"/>
  <c r="Z222" i="33"/>
  <c r="Z222" i="28" s="1"/>
  <c r="Y222" i="33"/>
  <c r="Y222" i="28" s="1"/>
  <c r="X222" i="33"/>
  <c r="X222" i="28" s="1"/>
  <c r="W222" i="33"/>
  <c r="W222" i="28" s="1"/>
  <c r="V222" i="33"/>
  <c r="V222" i="28" s="1"/>
  <c r="U222" i="33"/>
  <c r="U222" i="28" s="1"/>
  <c r="T222" i="33"/>
  <c r="T222" i="28" s="1"/>
  <c r="S222" i="33"/>
  <c r="S222" i="28" s="1"/>
  <c r="R222" i="33"/>
  <c r="R222" i="28" s="1"/>
  <c r="Q222" i="33"/>
  <c r="Q222" i="28" s="1"/>
  <c r="P222" i="33"/>
  <c r="P222" i="28" s="1"/>
  <c r="O222" i="33"/>
  <c r="O222" i="28" s="1"/>
  <c r="N222" i="33"/>
  <c r="N222" i="28" s="1"/>
  <c r="M222" i="33"/>
  <c r="M222" i="28" s="1"/>
  <c r="AP221" i="33"/>
  <c r="AP221" i="28" s="1"/>
  <c r="AO221" i="33"/>
  <c r="AO221" i="28" s="1"/>
  <c r="AN221" i="33"/>
  <c r="AN221" i="28" s="1"/>
  <c r="AM221" i="33"/>
  <c r="AM221" i="28" s="1"/>
  <c r="AL221" i="33"/>
  <c r="AL221" i="28" s="1"/>
  <c r="AK221" i="33"/>
  <c r="AK221" i="28" s="1"/>
  <c r="AJ221" i="33"/>
  <c r="AJ221" i="28" s="1"/>
  <c r="AI221" i="33"/>
  <c r="AI221" i="28" s="1"/>
  <c r="AH221" i="33"/>
  <c r="AH221" i="28" s="1"/>
  <c r="AG221" i="33"/>
  <c r="AG221" i="28" s="1"/>
  <c r="AF221" i="33"/>
  <c r="AF221" i="28" s="1"/>
  <c r="AE221" i="33"/>
  <c r="AE221" i="28" s="1"/>
  <c r="AD221" i="33"/>
  <c r="AD221" i="28" s="1"/>
  <c r="AC221" i="33"/>
  <c r="AC221" i="28" s="1"/>
  <c r="AB221" i="33"/>
  <c r="AB221" i="28" s="1"/>
  <c r="AA221" i="33"/>
  <c r="AA221" i="28" s="1"/>
  <c r="Z221" i="33"/>
  <c r="Z221" i="28" s="1"/>
  <c r="Y221" i="33"/>
  <c r="Y221" i="28" s="1"/>
  <c r="X221" i="33"/>
  <c r="X221" i="28" s="1"/>
  <c r="W221" i="33"/>
  <c r="W221" i="28" s="1"/>
  <c r="V221" i="33"/>
  <c r="V221" i="28" s="1"/>
  <c r="U221" i="33"/>
  <c r="U221" i="28" s="1"/>
  <c r="T221" i="33"/>
  <c r="T221" i="28" s="1"/>
  <c r="S221" i="33"/>
  <c r="S221" i="28" s="1"/>
  <c r="R221" i="33"/>
  <c r="R221" i="28" s="1"/>
  <c r="Q221" i="33"/>
  <c r="Q221" i="28" s="1"/>
  <c r="P221" i="33"/>
  <c r="P221" i="28" s="1"/>
  <c r="O221" i="33"/>
  <c r="O221" i="28" s="1"/>
  <c r="N221" i="33"/>
  <c r="N221" i="28" s="1"/>
  <c r="M221" i="33"/>
  <c r="M221" i="28" s="1"/>
  <c r="AP217" i="33"/>
  <c r="AP217" i="28" s="1"/>
  <c r="AO217" i="33"/>
  <c r="AO217" i="28" s="1"/>
  <c r="AN217" i="33"/>
  <c r="AN217" i="28" s="1"/>
  <c r="AM217" i="33"/>
  <c r="AM217" i="28" s="1"/>
  <c r="AL217" i="33"/>
  <c r="AL217" i="28" s="1"/>
  <c r="AK217" i="33"/>
  <c r="AK217" i="28" s="1"/>
  <c r="AJ217" i="33"/>
  <c r="AJ217" i="28" s="1"/>
  <c r="AI217" i="33"/>
  <c r="AI217" i="28" s="1"/>
  <c r="AH217" i="33"/>
  <c r="AH217" i="28" s="1"/>
  <c r="AG217" i="33"/>
  <c r="AG217" i="28" s="1"/>
  <c r="AF217" i="33"/>
  <c r="AF217" i="28" s="1"/>
  <c r="AE217" i="33"/>
  <c r="AE217" i="28" s="1"/>
  <c r="AD217" i="33"/>
  <c r="AD217" i="28" s="1"/>
  <c r="AC217" i="33"/>
  <c r="AC217" i="28" s="1"/>
  <c r="AB217" i="33"/>
  <c r="AB217" i="28" s="1"/>
  <c r="AA217" i="33"/>
  <c r="AA217" i="28" s="1"/>
  <c r="Z217" i="33"/>
  <c r="Z217" i="28" s="1"/>
  <c r="Y217" i="33"/>
  <c r="Y217" i="28" s="1"/>
  <c r="X217" i="33"/>
  <c r="X217" i="28" s="1"/>
  <c r="W217" i="33"/>
  <c r="W217" i="28" s="1"/>
  <c r="V217" i="33"/>
  <c r="V217" i="28" s="1"/>
  <c r="U217" i="33"/>
  <c r="U217" i="28" s="1"/>
  <c r="T217" i="33"/>
  <c r="T217" i="28" s="1"/>
  <c r="S217" i="33"/>
  <c r="S217" i="28" s="1"/>
  <c r="R217" i="33"/>
  <c r="R217" i="28" s="1"/>
  <c r="Q217" i="33"/>
  <c r="Q217" i="28" s="1"/>
  <c r="P217" i="33"/>
  <c r="P217" i="28" s="1"/>
  <c r="O217" i="33"/>
  <c r="O217" i="28" s="1"/>
  <c r="N217" i="33"/>
  <c r="N217" i="28" s="1"/>
  <c r="M217" i="33"/>
  <c r="M217" i="28" s="1"/>
  <c r="AP216" i="33"/>
  <c r="AP216" i="28" s="1"/>
  <c r="AO216" i="33"/>
  <c r="AO216" i="28" s="1"/>
  <c r="AN216" i="33"/>
  <c r="AN216" i="28" s="1"/>
  <c r="AM216" i="33"/>
  <c r="AM216" i="28" s="1"/>
  <c r="AL216" i="33"/>
  <c r="AL216" i="28" s="1"/>
  <c r="AK216" i="33"/>
  <c r="AK216" i="28" s="1"/>
  <c r="AJ216" i="33"/>
  <c r="AJ216" i="28" s="1"/>
  <c r="AI216" i="33"/>
  <c r="AI216" i="28" s="1"/>
  <c r="AH216" i="33"/>
  <c r="AH216" i="28" s="1"/>
  <c r="AG216" i="33"/>
  <c r="AG216" i="28" s="1"/>
  <c r="AF216" i="33"/>
  <c r="AF216" i="28" s="1"/>
  <c r="AE216" i="33"/>
  <c r="AE216" i="28" s="1"/>
  <c r="AD216" i="33"/>
  <c r="AD216" i="28" s="1"/>
  <c r="AC216" i="33"/>
  <c r="AC216" i="28" s="1"/>
  <c r="AB216" i="33"/>
  <c r="AB216" i="28" s="1"/>
  <c r="AA216" i="33"/>
  <c r="AA216" i="28" s="1"/>
  <c r="Z216" i="33"/>
  <c r="Z216" i="28" s="1"/>
  <c r="Y216" i="33"/>
  <c r="Y216" i="28" s="1"/>
  <c r="X216" i="33"/>
  <c r="X216" i="28" s="1"/>
  <c r="W216" i="33"/>
  <c r="W216" i="28" s="1"/>
  <c r="V216" i="33"/>
  <c r="V216" i="28" s="1"/>
  <c r="U216" i="33"/>
  <c r="U216" i="28" s="1"/>
  <c r="T216" i="33"/>
  <c r="T216" i="28" s="1"/>
  <c r="S216" i="33"/>
  <c r="S216" i="28" s="1"/>
  <c r="R216" i="33"/>
  <c r="R216" i="28" s="1"/>
  <c r="Q216" i="33"/>
  <c r="Q216" i="28" s="1"/>
  <c r="P216" i="33"/>
  <c r="P216" i="28" s="1"/>
  <c r="O216" i="33"/>
  <c r="O216" i="28" s="1"/>
  <c r="N216" i="33"/>
  <c r="N216" i="28" s="1"/>
  <c r="M216" i="33"/>
  <c r="M216" i="28" s="1"/>
  <c r="AP215" i="33"/>
  <c r="AP215" i="28" s="1"/>
  <c r="AO215" i="33"/>
  <c r="AO215" i="28" s="1"/>
  <c r="AN215" i="33"/>
  <c r="AN215" i="28" s="1"/>
  <c r="AM215" i="33"/>
  <c r="AM215" i="28" s="1"/>
  <c r="AL215" i="33"/>
  <c r="AL215" i="28" s="1"/>
  <c r="AK215" i="33"/>
  <c r="AK215" i="28" s="1"/>
  <c r="AJ215" i="33"/>
  <c r="AJ215" i="28" s="1"/>
  <c r="AI215" i="33"/>
  <c r="AI215" i="28" s="1"/>
  <c r="AH215" i="33"/>
  <c r="AH215" i="28" s="1"/>
  <c r="AG215" i="33"/>
  <c r="AG215" i="28" s="1"/>
  <c r="AF215" i="33"/>
  <c r="AF215" i="28" s="1"/>
  <c r="AE215" i="33"/>
  <c r="AE215" i="28" s="1"/>
  <c r="AD215" i="33"/>
  <c r="AD215" i="28" s="1"/>
  <c r="AC215" i="33"/>
  <c r="AC215" i="28" s="1"/>
  <c r="AB215" i="33"/>
  <c r="AB215" i="28" s="1"/>
  <c r="AA215" i="33"/>
  <c r="AA215" i="28" s="1"/>
  <c r="Z215" i="33"/>
  <c r="Z215" i="28" s="1"/>
  <c r="Y215" i="33"/>
  <c r="Y215" i="28" s="1"/>
  <c r="X215" i="33"/>
  <c r="X215" i="28" s="1"/>
  <c r="W215" i="33"/>
  <c r="W215" i="28" s="1"/>
  <c r="V215" i="33"/>
  <c r="V215" i="28" s="1"/>
  <c r="U215" i="33"/>
  <c r="U215" i="28" s="1"/>
  <c r="T215" i="33"/>
  <c r="T215" i="28" s="1"/>
  <c r="S215" i="33"/>
  <c r="S215" i="28" s="1"/>
  <c r="R215" i="33"/>
  <c r="R215" i="28" s="1"/>
  <c r="Q215" i="33"/>
  <c r="Q215" i="28" s="1"/>
  <c r="P215" i="33"/>
  <c r="P215" i="28" s="1"/>
  <c r="O215" i="33"/>
  <c r="O215" i="28" s="1"/>
  <c r="N215" i="33"/>
  <c r="N215" i="28" s="1"/>
  <c r="M215" i="33"/>
  <c r="M215" i="28" s="1"/>
  <c r="AP214" i="33"/>
  <c r="AP214" i="28" s="1"/>
  <c r="AO214" i="33"/>
  <c r="AO214" i="28" s="1"/>
  <c r="AN214" i="33"/>
  <c r="AN214" i="28" s="1"/>
  <c r="AM214" i="33"/>
  <c r="AM214" i="28" s="1"/>
  <c r="AL214" i="33"/>
  <c r="AL214" i="28" s="1"/>
  <c r="AK214" i="33"/>
  <c r="AK214" i="28" s="1"/>
  <c r="AJ214" i="33"/>
  <c r="AJ214" i="28" s="1"/>
  <c r="AI214" i="33"/>
  <c r="AI214" i="28" s="1"/>
  <c r="AH214" i="33"/>
  <c r="AH214" i="28" s="1"/>
  <c r="AG214" i="33"/>
  <c r="AG214" i="28" s="1"/>
  <c r="AF214" i="33"/>
  <c r="AF214" i="28" s="1"/>
  <c r="AE214" i="33"/>
  <c r="AE214" i="28" s="1"/>
  <c r="AD214" i="33"/>
  <c r="AD214" i="28" s="1"/>
  <c r="AC214" i="33"/>
  <c r="AC214" i="28" s="1"/>
  <c r="AB214" i="33"/>
  <c r="AB214" i="28" s="1"/>
  <c r="AA214" i="33"/>
  <c r="AA214" i="28" s="1"/>
  <c r="Z214" i="33"/>
  <c r="Z214" i="28" s="1"/>
  <c r="Y214" i="33"/>
  <c r="Y214" i="28" s="1"/>
  <c r="X214" i="33"/>
  <c r="X214" i="28" s="1"/>
  <c r="W214" i="33"/>
  <c r="W214" i="28" s="1"/>
  <c r="V214" i="33"/>
  <c r="V214" i="28" s="1"/>
  <c r="U214" i="33"/>
  <c r="U214" i="28" s="1"/>
  <c r="T214" i="33"/>
  <c r="T214" i="28" s="1"/>
  <c r="S214" i="33"/>
  <c r="S214" i="28" s="1"/>
  <c r="R214" i="33"/>
  <c r="R214" i="28" s="1"/>
  <c r="Q214" i="33"/>
  <c r="Q214" i="28" s="1"/>
  <c r="P214" i="33"/>
  <c r="P214" i="28" s="1"/>
  <c r="O214" i="33"/>
  <c r="O214" i="28" s="1"/>
  <c r="N214" i="33"/>
  <c r="N214" i="28" s="1"/>
  <c r="M214" i="33"/>
  <c r="M214" i="28" s="1"/>
  <c r="AP213" i="33"/>
  <c r="AP213" i="28" s="1"/>
  <c r="AO213" i="33"/>
  <c r="AO213" i="28" s="1"/>
  <c r="AN213" i="33"/>
  <c r="AN213" i="28" s="1"/>
  <c r="AM213" i="33"/>
  <c r="AM213" i="28" s="1"/>
  <c r="AL213" i="33"/>
  <c r="AL213" i="28" s="1"/>
  <c r="AK213" i="33"/>
  <c r="AK213" i="28" s="1"/>
  <c r="AJ213" i="33"/>
  <c r="AJ213" i="28" s="1"/>
  <c r="AI213" i="33"/>
  <c r="AI213" i="28" s="1"/>
  <c r="AH213" i="33"/>
  <c r="AH213" i="28" s="1"/>
  <c r="AG213" i="33"/>
  <c r="AG213" i="28" s="1"/>
  <c r="AF213" i="33"/>
  <c r="AF213" i="28" s="1"/>
  <c r="AE213" i="33"/>
  <c r="AE213" i="28" s="1"/>
  <c r="AD213" i="33"/>
  <c r="AD213" i="28" s="1"/>
  <c r="AC213" i="33"/>
  <c r="AC213" i="28" s="1"/>
  <c r="AB213" i="33"/>
  <c r="AB213" i="28" s="1"/>
  <c r="AA213" i="33"/>
  <c r="AA213" i="28" s="1"/>
  <c r="Z213" i="33"/>
  <c r="Z213" i="28" s="1"/>
  <c r="Y213" i="33"/>
  <c r="Y213" i="28" s="1"/>
  <c r="X213" i="33"/>
  <c r="X213" i="28" s="1"/>
  <c r="W213" i="33"/>
  <c r="W213" i="28" s="1"/>
  <c r="V213" i="33"/>
  <c r="V213" i="28" s="1"/>
  <c r="U213" i="33"/>
  <c r="U213" i="28" s="1"/>
  <c r="T213" i="33"/>
  <c r="T213" i="28" s="1"/>
  <c r="S213" i="33"/>
  <c r="S213" i="28" s="1"/>
  <c r="R213" i="33"/>
  <c r="R213" i="28" s="1"/>
  <c r="Q213" i="33"/>
  <c r="Q213" i="28" s="1"/>
  <c r="P213" i="33"/>
  <c r="P213" i="28" s="1"/>
  <c r="O213" i="33"/>
  <c r="O213" i="28" s="1"/>
  <c r="N213" i="33"/>
  <c r="N213" i="28" s="1"/>
  <c r="M213" i="33"/>
  <c r="M213" i="28" s="1"/>
  <c r="AP212" i="33"/>
  <c r="AP212" i="28" s="1"/>
  <c r="AO212" i="33"/>
  <c r="AO212" i="28" s="1"/>
  <c r="AN212" i="33"/>
  <c r="AN212" i="28" s="1"/>
  <c r="AM212" i="33"/>
  <c r="AM212" i="28" s="1"/>
  <c r="AL212" i="33"/>
  <c r="AL212" i="28" s="1"/>
  <c r="AK212" i="33"/>
  <c r="AK212" i="28" s="1"/>
  <c r="AJ212" i="33"/>
  <c r="AJ212" i="28" s="1"/>
  <c r="AI212" i="33"/>
  <c r="AI212" i="28" s="1"/>
  <c r="AH212" i="33"/>
  <c r="AH212" i="28" s="1"/>
  <c r="AG212" i="33"/>
  <c r="AG212" i="28" s="1"/>
  <c r="AF212" i="33"/>
  <c r="AF212" i="28" s="1"/>
  <c r="AE212" i="33"/>
  <c r="AE212" i="28" s="1"/>
  <c r="AD212" i="33"/>
  <c r="AD212" i="28" s="1"/>
  <c r="AC212" i="33"/>
  <c r="AC212" i="28" s="1"/>
  <c r="AB212" i="33"/>
  <c r="AB212" i="28" s="1"/>
  <c r="AA212" i="33"/>
  <c r="AA212" i="28" s="1"/>
  <c r="Z212" i="33"/>
  <c r="Z212" i="28" s="1"/>
  <c r="Y212" i="33"/>
  <c r="Y212" i="28" s="1"/>
  <c r="X212" i="33"/>
  <c r="X212" i="28" s="1"/>
  <c r="W212" i="33"/>
  <c r="W212" i="28" s="1"/>
  <c r="V212" i="33"/>
  <c r="V212" i="28" s="1"/>
  <c r="U212" i="33"/>
  <c r="U212" i="28" s="1"/>
  <c r="T212" i="33"/>
  <c r="T212" i="28" s="1"/>
  <c r="S212" i="33"/>
  <c r="S212" i="28" s="1"/>
  <c r="R212" i="33"/>
  <c r="R212" i="28" s="1"/>
  <c r="Q212" i="33"/>
  <c r="Q212" i="28" s="1"/>
  <c r="P212" i="33"/>
  <c r="P212" i="28" s="1"/>
  <c r="O212" i="33"/>
  <c r="O212" i="28" s="1"/>
  <c r="N212" i="33"/>
  <c r="N212" i="28" s="1"/>
  <c r="M212" i="33"/>
  <c r="M212" i="28" s="1"/>
  <c r="AP211" i="33"/>
  <c r="AP211" i="28" s="1"/>
  <c r="AO211" i="33"/>
  <c r="AO211" i="28" s="1"/>
  <c r="AN211" i="33"/>
  <c r="AN211" i="28" s="1"/>
  <c r="AM211" i="33"/>
  <c r="AM211" i="28" s="1"/>
  <c r="AL211" i="33"/>
  <c r="AL211" i="28" s="1"/>
  <c r="AK211" i="33"/>
  <c r="AK211" i="28" s="1"/>
  <c r="AJ211" i="33"/>
  <c r="AJ211" i="28" s="1"/>
  <c r="AI211" i="33"/>
  <c r="AI211" i="28" s="1"/>
  <c r="AH211" i="33"/>
  <c r="AH211" i="28" s="1"/>
  <c r="AG211" i="33"/>
  <c r="AG211" i="28" s="1"/>
  <c r="AF211" i="33"/>
  <c r="AF211" i="28" s="1"/>
  <c r="AE211" i="33"/>
  <c r="AE211" i="28" s="1"/>
  <c r="AD211" i="33"/>
  <c r="AD211" i="28" s="1"/>
  <c r="AC211" i="33"/>
  <c r="AC211" i="28" s="1"/>
  <c r="AB211" i="33"/>
  <c r="AB211" i="28" s="1"/>
  <c r="AA211" i="33"/>
  <c r="AA211" i="28" s="1"/>
  <c r="Z211" i="33"/>
  <c r="Z211" i="28" s="1"/>
  <c r="Y211" i="33"/>
  <c r="Y211" i="28" s="1"/>
  <c r="X211" i="33"/>
  <c r="X211" i="28" s="1"/>
  <c r="W211" i="33"/>
  <c r="W211" i="28" s="1"/>
  <c r="V211" i="33"/>
  <c r="V211" i="28" s="1"/>
  <c r="U211" i="33"/>
  <c r="U211" i="28" s="1"/>
  <c r="T211" i="33"/>
  <c r="T211" i="28" s="1"/>
  <c r="S211" i="33"/>
  <c r="S211" i="28" s="1"/>
  <c r="R211" i="33"/>
  <c r="R211" i="28" s="1"/>
  <c r="Q211" i="33"/>
  <c r="Q211" i="28" s="1"/>
  <c r="P211" i="33"/>
  <c r="P211" i="28" s="1"/>
  <c r="O211" i="33"/>
  <c r="O211" i="28" s="1"/>
  <c r="N211" i="33"/>
  <c r="N211" i="28" s="1"/>
  <c r="M211" i="33"/>
  <c r="M211" i="28" s="1"/>
  <c r="AP210" i="33"/>
  <c r="AP210" i="28" s="1"/>
  <c r="AO210" i="33"/>
  <c r="AO210" i="28" s="1"/>
  <c r="AN210" i="33"/>
  <c r="AN210" i="28" s="1"/>
  <c r="AM210" i="33"/>
  <c r="AM210" i="28" s="1"/>
  <c r="AL210" i="33"/>
  <c r="AL210" i="28" s="1"/>
  <c r="AK210" i="33"/>
  <c r="AK210" i="28" s="1"/>
  <c r="AJ210" i="33"/>
  <c r="AJ210" i="28" s="1"/>
  <c r="AI210" i="33"/>
  <c r="AI210" i="28" s="1"/>
  <c r="AH210" i="33"/>
  <c r="AH210" i="28" s="1"/>
  <c r="AG210" i="33"/>
  <c r="AG210" i="28" s="1"/>
  <c r="AF210" i="33"/>
  <c r="AF210" i="28" s="1"/>
  <c r="AE210" i="33"/>
  <c r="AE210" i="28" s="1"/>
  <c r="AD210" i="33"/>
  <c r="AD210" i="28" s="1"/>
  <c r="AC210" i="33"/>
  <c r="AC210" i="28" s="1"/>
  <c r="AB210" i="33"/>
  <c r="AB210" i="28" s="1"/>
  <c r="AA210" i="33"/>
  <c r="AA210" i="28" s="1"/>
  <c r="Z210" i="33"/>
  <c r="Z210" i="28" s="1"/>
  <c r="Y210" i="33"/>
  <c r="Y210" i="28" s="1"/>
  <c r="X210" i="33"/>
  <c r="X210" i="28" s="1"/>
  <c r="W210" i="33"/>
  <c r="W210" i="28" s="1"/>
  <c r="V210" i="33"/>
  <c r="V210" i="28" s="1"/>
  <c r="U210" i="33"/>
  <c r="U210" i="28" s="1"/>
  <c r="T210" i="33"/>
  <c r="T210" i="28" s="1"/>
  <c r="S210" i="33"/>
  <c r="S210" i="28" s="1"/>
  <c r="R210" i="33"/>
  <c r="R210" i="28" s="1"/>
  <c r="Q210" i="33"/>
  <c r="Q210" i="28" s="1"/>
  <c r="P210" i="33"/>
  <c r="P210" i="28" s="1"/>
  <c r="O210" i="33"/>
  <c r="O210" i="28" s="1"/>
  <c r="N210" i="33"/>
  <c r="N210" i="28" s="1"/>
  <c r="M210" i="33"/>
  <c r="M210" i="28" s="1"/>
  <c r="AP209" i="33"/>
  <c r="AP209" i="28" s="1"/>
  <c r="AO209" i="33"/>
  <c r="AO209" i="28" s="1"/>
  <c r="AN209" i="33"/>
  <c r="AN209" i="28" s="1"/>
  <c r="AM209" i="33"/>
  <c r="AM209" i="28" s="1"/>
  <c r="AL209" i="33"/>
  <c r="AL209" i="28" s="1"/>
  <c r="AK209" i="33"/>
  <c r="AK209" i="28" s="1"/>
  <c r="AJ209" i="33"/>
  <c r="AJ209" i="28" s="1"/>
  <c r="AI209" i="33"/>
  <c r="AI209" i="28" s="1"/>
  <c r="AH209" i="33"/>
  <c r="AH209" i="28" s="1"/>
  <c r="AG209" i="33"/>
  <c r="AG209" i="28" s="1"/>
  <c r="AF209" i="33"/>
  <c r="AF209" i="28" s="1"/>
  <c r="AE209" i="33"/>
  <c r="AE209" i="28" s="1"/>
  <c r="AD209" i="33"/>
  <c r="AD209" i="28" s="1"/>
  <c r="AC209" i="33"/>
  <c r="AC209" i="28" s="1"/>
  <c r="AB209" i="33"/>
  <c r="AB209" i="28" s="1"/>
  <c r="AA209" i="33"/>
  <c r="AA209" i="28" s="1"/>
  <c r="Z209" i="33"/>
  <c r="Z209" i="28" s="1"/>
  <c r="Y209" i="33"/>
  <c r="Y209" i="28" s="1"/>
  <c r="X209" i="33"/>
  <c r="X209" i="28" s="1"/>
  <c r="W209" i="33"/>
  <c r="W209" i="28" s="1"/>
  <c r="V209" i="33"/>
  <c r="V209" i="28" s="1"/>
  <c r="U209" i="33"/>
  <c r="U209" i="28" s="1"/>
  <c r="T209" i="33"/>
  <c r="T209" i="28" s="1"/>
  <c r="S209" i="33"/>
  <c r="S209" i="28" s="1"/>
  <c r="R209" i="33"/>
  <c r="R209" i="28" s="1"/>
  <c r="Q209" i="33"/>
  <c r="Q209" i="28" s="1"/>
  <c r="P209" i="33"/>
  <c r="P209" i="28" s="1"/>
  <c r="O209" i="33"/>
  <c r="O209" i="28" s="1"/>
  <c r="N209" i="33"/>
  <c r="N209" i="28" s="1"/>
  <c r="M209" i="33"/>
  <c r="M209" i="28" s="1"/>
  <c r="AP208" i="33"/>
  <c r="AP208" i="28" s="1"/>
  <c r="AO208" i="33"/>
  <c r="AO208" i="28" s="1"/>
  <c r="AN208" i="33"/>
  <c r="AN208" i="28" s="1"/>
  <c r="AM208" i="33"/>
  <c r="AM208" i="28" s="1"/>
  <c r="AL208" i="33"/>
  <c r="AL208" i="28" s="1"/>
  <c r="AK208" i="33"/>
  <c r="AK208" i="28" s="1"/>
  <c r="AJ208" i="33"/>
  <c r="AJ208" i="28" s="1"/>
  <c r="AI208" i="33"/>
  <c r="AI208" i="28" s="1"/>
  <c r="AH208" i="33"/>
  <c r="AH208" i="28" s="1"/>
  <c r="AG208" i="33"/>
  <c r="AG208" i="28" s="1"/>
  <c r="AF208" i="33"/>
  <c r="AF208" i="28" s="1"/>
  <c r="AE208" i="33"/>
  <c r="AE208" i="28" s="1"/>
  <c r="AD208" i="33"/>
  <c r="AD208" i="28" s="1"/>
  <c r="AC208" i="33"/>
  <c r="AC208" i="28" s="1"/>
  <c r="AB208" i="33"/>
  <c r="AB208" i="28" s="1"/>
  <c r="AA208" i="33"/>
  <c r="AA208" i="28" s="1"/>
  <c r="Z208" i="33"/>
  <c r="Z208" i="28" s="1"/>
  <c r="Y208" i="33"/>
  <c r="Y208" i="28" s="1"/>
  <c r="X208" i="33"/>
  <c r="X208" i="28" s="1"/>
  <c r="W208" i="33"/>
  <c r="W208" i="28" s="1"/>
  <c r="V208" i="33"/>
  <c r="V208" i="28" s="1"/>
  <c r="U208" i="33"/>
  <c r="U208" i="28" s="1"/>
  <c r="T208" i="33"/>
  <c r="T208" i="28" s="1"/>
  <c r="S208" i="33"/>
  <c r="S208" i="28" s="1"/>
  <c r="R208" i="33"/>
  <c r="R208" i="28" s="1"/>
  <c r="Q208" i="33"/>
  <c r="Q208" i="28" s="1"/>
  <c r="P208" i="33"/>
  <c r="P208" i="28" s="1"/>
  <c r="O208" i="33"/>
  <c r="O208" i="28" s="1"/>
  <c r="N208" i="33"/>
  <c r="N208" i="28" s="1"/>
  <c r="M208" i="33"/>
  <c r="M208" i="28" s="1"/>
  <c r="AP207" i="33"/>
  <c r="AP207" i="28" s="1"/>
  <c r="AO207" i="33"/>
  <c r="AO207" i="28" s="1"/>
  <c r="AN207" i="33"/>
  <c r="AN207" i="28" s="1"/>
  <c r="AM207" i="33"/>
  <c r="AM207" i="28" s="1"/>
  <c r="AL207" i="33"/>
  <c r="AL207" i="28" s="1"/>
  <c r="AK207" i="33"/>
  <c r="AK207" i="28" s="1"/>
  <c r="AJ207" i="33"/>
  <c r="AJ207" i="28" s="1"/>
  <c r="AI207" i="33"/>
  <c r="AI207" i="28" s="1"/>
  <c r="AH207" i="33"/>
  <c r="AH207" i="28" s="1"/>
  <c r="AG207" i="33"/>
  <c r="AG207" i="28" s="1"/>
  <c r="AF207" i="33"/>
  <c r="AF207" i="28" s="1"/>
  <c r="AE207" i="33"/>
  <c r="AE207" i="28" s="1"/>
  <c r="AD207" i="33"/>
  <c r="AD207" i="28" s="1"/>
  <c r="AC207" i="33"/>
  <c r="AC207" i="28" s="1"/>
  <c r="AB207" i="33"/>
  <c r="AB207" i="28" s="1"/>
  <c r="AA207" i="33"/>
  <c r="AA207" i="28" s="1"/>
  <c r="Z207" i="33"/>
  <c r="Z207" i="28" s="1"/>
  <c r="Y207" i="33"/>
  <c r="Y207" i="28" s="1"/>
  <c r="X207" i="33"/>
  <c r="X207" i="28" s="1"/>
  <c r="W207" i="33"/>
  <c r="W207" i="28" s="1"/>
  <c r="V207" i="33"/>
  <c r="V207" i="28" s="1"/>
  <c r="U207" i="33"/>
  <c r="U207" i="28" s="1"/>
  <c r="T207" i="33"/>
  <c r="T207" i="28" s="1"/>
  <c r="S207" i="33"/>
  <c r="S207" i="28" s="1"/>
  <c r="R207" i="33"/>
  <c r="R207" i="28" s="1"/>
  <c r="Q207" i="33"/>
  <c r="Q207" i="28" s="1"/>
  <c r="P207" i="33"/>
  <c r="P207" i="28" s="1"/>
  <c r="O207" i="33"/>
  <c r="O207" i="28" s="1"/>
  <c r="N207" i="33"/>
  <c r="N207" i="28" s="1"/>
  <c r="M207" i="33"/>
  <c r="M207" i="28" s="1"/>
  <c r="AP206" i="33"/>
  <c r="AP206" i="28" s="1"/>
  <c r="AO206" i="33"/>
  <c r="AO206" i="28" s="1"/>
  <c r="AN206" i="33"/>
  <c r="AN206" i="28" s="1"/>
  <c r="AM206" i="33"/>
  <c r="AM206" i="28" s="1"/>
  <c r="AL206" i="33"/>
  <c r="AL206" i="28" s="1"/>
  <c r="AK206" i="33"/>
  <c r="AK206" i="28" s="1"/>
  <c r="AJ206" i="33"/>
  <c r="AJ206" i="28" s="1"/>
  <c r="AI206" i="33"/>
  <c r="AI206" i="28" s="1"/>
  <c r="AH206" i="33"/>
  <c r="AH206" i="28" s="1"/>
  <c r="AG206" i="33"/>
  <c r="AG206" i="28" s="1"/>
  <c r="AF206" i="33"/>
  <c r="AF206" i="28" s="1"/>
  <c r="AE206" i="33"/>
  <c r="AE206" i="28" s="1"/>
  <c r="AD206" i="33"/>
  <c r="AD206" i="28" s="1"/>
  <c r="AC206" i="33"/>
  <c r="AC206" i="28" s="1"/>
  <c r="AB206" i="33"/>
  <c r="AB206" i="28" s="1"/>
  <c r="AA206" i="33"/>
  <c r="AA206" i="28" s="1"/>
  <c r="Z206" i="33"/>
  <c r="Z206" i="28" s="1"/>
  <c r="Y206" i="33"/>
  <c r="Y206" i="28" s="1"/>
  <c r="X206" i="33"/>
  <c r="X206" i="28" s="1"/>
  <c r="W206" i="33"/>
  <c r="W206" i="28" s="1"/>
  <c r="V206" i="33"/>
  <c r="V206" i="28" s="1"/>
  <c r="U206" i="33"/>
  <c r="U206" i="28" s="1"/>
  <c r="T206" i="33"/>
  <c r="T206" i="28" s="1"/>
  <c r="S206" i="33"/>
  <c r="S206" i="28" s="1"/>
  <c r="R206" i="33"/>
  <c r="R206" i="28" s="1"/>
  <c r="Q206" i="33"/>
  <c r="Q206" i="28" s="1"/>
  <c r="P206" i="33"/>
  <c r="P206" i="28" s="1"/>
  <c r="O206" i="33"/>
  <c r="O206" i="28" s="1"/>
  <c r="N206" i="33"/>
  <c r="N206" i="28" s="1"/>
  <c r="M206" i="33"/>
  <c r="M206" i="28" s="1"/>
  <c r="AP198" i="33"/>
  <c r="AP198" i="28" s="1"/>
  <c r="AO198" i="33"/>
  <c r="AO198" i="28" s="1"/>
  <c r="AN198" i="33"/>
  <c r="AN198" i="28" s="1"/>
  <c r="AM198" i="33"/>
  <c r="AM198" i="28" s="1"/>
  <c r="AL198" i="33"/>
  <c r="AL198" i="28" s="1"/>
  <c r="AK198" i="33"/>
  <c r="AK198" i="28" s="1"/>
  <c r="AJ198" i="33"/>
  <c r="AJ198" i="28" s="1"/>
  <c r="AI198" i="33"/>
  <c r="AI198" i="28" s="1"/>
  <c r="AH198" i="33"/>
  <c r="AH198" i="28" s="1"/>
  <c r="AG198" i="33"/>
  <c r="AG198" i="28" s="1"/>
  <c r="AF198" i="33"/>
  <c r="AF198" i="28" s="1"/>
  <c r="AE198" i="33"/>
  <c r="AE198" i="28" s="1"/>
  <c r="AD198" i="33"/>
  <c r="AD198" i="28" s="1"/>
  <c r="AC198" i="33"/>
  <c r="AC198" i="28" s="1"/>
  <c r="AB198" i="33"/>
  <c r="AB198" i="28" s="1"/>
  <c r="AA198" i="33"/>
  <c r="AA198" i="28" s="1"/>
  <c r="Z198" i="33"/>
  <c r="Z198" i="28" s="1"/>
  <c r="Y198" i="33"/>
  <c r="Y198" i="28" s="1"/>
  <c r="X198" i="33"/>
  <c r="X198" i="28" s="1"/>
  <c r="W198" i="33"/>
  <c r="W198" i="28" s="1"/>
  <c r="V198" i="33"/>
  <c r="V198" i="28" s="1"/>
  <c r="U198" i="33"/>
  <c r="U198" i="28" s="1"/>
  <c r="T198" i="33"/>
  <c r="T198" i="28" s="1"/>
  <c r="S198" i="33"/>
  <c r="S198" i="28" s="1"/>
  <c r="R198" i="33"/>
  <c r="R198" i="28" s="1"/>
  <c r="Q198" i="33"/>
  <c r="Q198" i="28" s="1"/>
  <c r="P198" i="33"/>
  <c r="P198" i="28" s="1"/>
  <c r="O198" i="33"/>
  <c r="O198" i="28" s="1"/>
  <c r="N198" i="33"/>
  <c r="N198" i="28" s="1"/>
  <c r="M198" i="33"/>
  <c r="M198" i="28" s="1"/>
  <c r="AP197" i="33"/>
  <c r="AP197" i="28" s="1"/>
  <c r="AO197" i="33"/>
  <c r="AO197" i="28" s="1"/>
  <c r="AN197" i="33"/>
  <c r="AN197" i="28" s="1"/>
  <c r="AM197" i="33"/>
  <c r="AM197" i="28" s="1"/>
  <c r="AL197" i="33"/>
  <c r="AL197" i="28" s="1"/>
  <c r="AK197" i="33"/>
  <c r="AK197" i="28" s="1"/>
  <c r="AJ197" i="33"/>
  <c r="AJ197" i="28" s="1"/>
  <c r="AI197" i="33"/>
  <c r="AI197" i="28" s="1"/>
  <c r="AH197" i="33"/>
  <c r="AH197" i="28" s="1"/>
  <c r="AG197" i="33"/>
  <c r="AG197" i="28" s="1"/>
  <c r="AF197" i="33"/>
  <c r="AF197" i="28" s="1"/>
  <c r="AE197" i="33"/>
  <c r="AE197" i="28" s="1"/>
  <c r="AD197" i="33"/>
  <c r="AD197" i="28" s="1"/>
  <c r="AC197" i="33"/>
  <c r="AC197" i="28" s="1"/>
  <c r="AB197" i="33"/>
  <c r="AB197" i="28" s="1"/>
  <c r="AA197" i="33"/>
  <c r="AA197" i="28" s="1"/>
  <c r="Z197" i="33"/>
  <c r="Z197" i="28" s="1"/>
  <c r="Y197" i="33"/>
  <c r="Y197" i="28" s="1"/>
  <c r="X197" i="33"/>
  <c r="X197" i="28" s="1"/>
  <c r="W197" i="33"/>
  <c r="W197" i="28" s="1"/>
  <c r="V197" i="33"/>
  <c r="V197" i="28" s="1"/>
  <c r="U197" i="33"/>
  <c r="U197" i="28" s="1"/>
  <c r="T197" i="33"/>
  <c r="T197" i="28" s="1"/>
  <c r="S197" i="33"/>
  <c r="S197" i="28" s="1"/>
  <c r="R197" i="33"/>
  <c r="R197" i="28" s="1"/>
  <c r="Q197" i="33"/>
  <c r="Q197" i="28" s="1"/>
  <c r="P197" i="33"/>
  <c r="P197" i="28" s="1"/>
  <c r="O197" i="33"/>
  <c r="O197" i="28" s="1"/>
  <c r="N197" i="33"/>
  <c r="N197" i="28" s="1"/>
  <c r="M197" i="33"/>
  <c r="M197" i="28" s="1"/>
  <c r="AP196" i="33"/>
  <c r="AP196" i="28" s="1"/>
  <c r="AO196" i="33"/>
  <c r="AO196" i="28" s="1"/>
  <c r="AN196" i="33"/>
  <c r="AN196" i="28" s="1"/>
  <c r="AM196" i="33"/>
  <c r="AM196" i="28" s="1"/>
  <c r="AL196" i="33"/>
  <c r="AL196" i="28" s="1"/>
  <c r="AK196" i="33"/>
  <c r="AK196" i="28" s="1"/>
  <c r="AJ196" i="33"/>
  <c r="AJ196" i="28" s="1"/>
  <c r="AI196" i="33"/>
  <c r="AI196" i="28" s="1"/>
  <c r="AH196" i="33"/>
  <c r="AH196" i="28" s="1"/>
  <c r="AG196" i="33"/>
  <c r="AG196" i="28" s="1"/>
  <c r="AF196" i="33"/>
  <c r="AF196" i="28" s="1"/>
  <c r="AE196" i="33"/>
  <c r="AE196" i="28" s="1"/>
  <c r="AD196" i="33"/>
  <c r="AD196" i="28" s="1"/>
  <c r="AC196" i="33"/>
  <c r="AC196" i="28" s="1"/>
  <c r="AB196" i="33"/>
  <c r="AB196" i="28" s="1"/>
  <c r="AA196" i="33"/>
  <c r="AA196" i="28" s="1"/>
  <c r="Z196" i="33"/>
  <c r="Z196" i="28" s="1"/>
  <c r="Y196" i="33"/>
  <c r="Y196" i="28" s="1"/>
  <c r="X196" i="33"/>
  <c r="X196" i="28" s="1"/>
  <c r="W196" i="33"/>
  <c r="W196" i="28" s="1"/>
  <c r="V196" i="33"/>
  <c r="V196" i="28" s="1"/>
  <c r="U196" i="33"/>
  <c r="U196" i="28" s="1"/>
  <c r="T196" i="33"/>
  <c r="T196" i="28" s="1"/>
  <c r="S196" i="33"/>
  <c r="S196" i="28" s="1"/>
  <c r="R196" i="33"/>
  <c r="R196" i="28" s="1"/>
  <c r="Q196" i="33"/>
  <c r="Q196" i="28" s="1"/>
  <c r="P196" i="33"/>
  <c r="P196" i="28" s="1"/>
  <c r="O196" i="33"/>
  <c r="O196" i="28" s="1"/>
  <c r="N196" i="33"/>
  <c r="N196" i="28" s="1"/>
  <c r="M196" i="33"/>
  <c r="M196" i="28" s="1"/>
  <c r="AP195" i="33"/>
  <c r="AP195" i="28" s="1"/>
  <c r="AO195" i="33"/>
  <c r="AO195" i="28" s="1"/>
  <c r="AN195" i="33"/>
  <c r="AN195" i="28" s="1"/>
  <c r="AM195" i="33"/>
  <c r="AM195" i="28" s="1"/>
  <c r="AL195" i="33"/>
  <c r="AL195" i="28" s="1"/>
  <c r="AK195" i="33"/>
  <c r="AK195" i="28" s="1"/>
  <c r="AJ195" i="33"/>
  <c r="AJ195" i="28" s="1"/>
  <c r="AI195" i="33"/>
  <c r="AI195" i="28" s="1"/>
  <c r="AH195" i="33"/>
  <c r="AH195" i="28" s="1"/>
  <c r="AG195" i="33"/>
  <c r="AG195" i="28" s="1"/>
  <c r="AF195" i="33"/>
  <c r="AF195" i="28" s="1"/>
  <c r="AE195" i="33"/>
  <c r="AE195" i="28" s="1"/>
  <c r="AD195" i="33"/>
  <c r="AD195" i="28" s="1"/>
  <c r="AC195" i="33"/>
  <c r="AC195" i="28" s="1"/>
  <c r="AB195" i="33"/>
  <c r="AB195" i="28" s="1"/>
  <c r="AA195" i="33"/>
  <c r="AA195" i="28" s="1"/>
  <c r="Z195" i="33"/>
  <c r="Z195" i="28" s="1"/>
  <c r="Y195" i="33"/>
  <c r="Y195" i="28" s="1"/>
  <c r="X195" i="33"/>
  <c r="X195" i="28" s="1"/>
  <c r="W195" i="33"/>
  <c r="W195" i="28" s="1"/>
  <c r="V195" i="33"/>
  <c r="V195" i="28" s="1"/>
  <c r="U195" i="33"/>
  <c r="U195" i="28" s="1"/>
  <c r="T195" i="33"/>
  <c r="T195" i="28" s="1"/>
  <c r="S195" i="33"/>
  <c r="S195" i="28" s="1"/>
  <c r="R195" i="33"/>
  <c r="R195" i="28" s="1"/>
  <c r="Q195" i="33"/>
  <c r="Q195" i="28" s="1"/>
  <c r="P195" i="33"/>
  <c r="P195" i="28" s="1"/>
  <c r="O195" i="33"/>
  <c r="O195" i="28" s="1"/>
  <c r="N195" i="33"/>
  <c r="N195" i="28" s="1"/>
  <c r="M195" i="33"/>
  <c r="M195" i="28" s="1"/>
  <c r="AP194" i="33"/>
  <c r="AP194" i="28" s="1"/>
  <c r="AO194" i="33"/>
  <c r="AO194" i="28" s="1"/>
  <c r="AN194" i="33"/>
  <c r="AN194" i="28" s="1"/>
  <c r="AM194" i="33"/>
  <c r="AM194" i="28" s="1"/>
  <c r="AL194" i="33"/>
  <c r="AL194" i="28" s="1"/>
  <c r="AK194" i="33"/>
  <c r="AK194" i="28" s="1"/>
  <c r="AJ194" i="33"/>
  <c r="AJ194" i="28" s="1"/>
  <c r="AI194" i="33"/>
  <c r="AI194" i="28" s="1"/>
  <c r="AH194" i="33"/>
  <c r="AH194" i="28" s="1"/>
  <c r="AG194" i="33"/>
  <c r="AG194" i="28" s="1"/>
  <c r="AF194" i="33"/>
  <c r="AF194" i="28" s="1"/>
  <c r="AE194" i="33"/>
  <c r="AE194" i="28" s="1"/>
  <c r="AD194" i="33"/>
  <c r="AD194" i="28" s="1"/>
  <c r="AC194" i="33"/>
  <c r="AC194" i="28" s="1"/>
  <c r="AB194" i="33"/>
  <c r="AB194" i="28" s="1"/>
  <c r="AA194" i="33"/>
  <c r="AA194" i="28" s="1"/>
  <c r="Z194" i="33"/>
  <c r="Z194" i="28" s="1"/>
  <c r="Y194" i="33"/>
  <c r="Y194" i="28" s="1"/>
  <c r="X194" i="33"/>
  <c r="X194" i="28" s="1"/>
  <c r="W194" i="33"/>
  <c r="W194" i="28" s="1"/>
  <c r="V194" i="33"/>
  <c r="V194" i="28" s="1"/>
  <c r="U194" i="33"/>
  <c r="U194" i="28" s="1"/>
  <c r="T194" i="33"/>
  <c r="T194" i="28" s="1"/>
  <c r="S194" i="33"/>
  <c r="S194" i="28" s="1"/>
  <c r="R194" i="33"/>
  <c r="R194" i="28" s="1"/>
  <c r="Q194" i="33"/>
  <c r="Q194" i="28" s="1"/>
  <c r="P194" i="33"/>
  <c r="P194" i="28" s="1"/>
  <c r="O194" i="33"/>
  <c r="O194" i="28" s="1"/>
  <c r="N194" i="33"/>
  <c r="N194" i="28" s="1"/>
  <c r="M194" i="33"/>
  <c r="M194" i="28" s="1"/>
  <c r="AP193" i="33"/>
  <c r="AP193" i="28" s="1"/>
  <c r="AO193" i="33"/>
  <c r="AO193" i="28" s="1"/>
  <c r="AN193" i="33"/>
  <c r="AN193" i="28" s="1"/>
  <c r="AM193" i="33"/>
  <c r="AM193" i="28" s="1"/>
  <c r="AL193" i="33"/>
  <c r="AL193" i="28" s="1"/>
  <c r="AK193" i="33"/>
  <c r="AK193" i="28" s="1"/>
  <c r="AJ193" i="33"/>
  <c r="AJ193" i="28" s="1"/>
  <c r="AI193" i="33"/>
  <c r="AI193" i="28" s="1"/>
  <c r="AH193" i="33"/>
  <c r="AH193" i="28" s="1"/>
  <c r="AG193" i="33"/>
  <c r="AG193" i="28" s="1"/>
  <c r="AF193" i="33"/>
  <c r="AF193" i="28" s="1"/>
  <c r="AE193" i="33"/>
  <c r="AE193" i="28" s="1"/>
  <c r="AD193" i="33"/>
  <c r="AD193" i="28" s="1"/>
  <c r="AC193" i="33"/>
  <c r="AC193" i="28" s="1"/>
  <c r="AB193" i="33"/>
  <c r="AB193" i="28" s="1"/>
  <c r="AA193" i="33"/>
  <c r="AA193" i="28" s="1"/>
  <c r="Z193" i="33"/>
  <c r="Z193" i="28" s="1"/>
  <c r="Y193" i="33"/>
  <c r="Y193" i="28" s="1"/>
  <c r="X193" i="33"/>
  <c r="X193" i="28" s="1"/>
  <c r="W193" i="33"/>
  <c r="W193" i="28" s="1"/>
  <c r="V193" i="33"/>
  <c r="V193" i="28" s="1"/>
  <c r="U193" i="33"/>
  <c r="U193" i="28" s="1"/>
  <c r="T193" i="33"/>
  <c r="T193" i="28" s="1"/>
  <c r="S193" i="33"/>
  <c r="S193" i="28" s="1"/>
  <c r="R193" i="33"/>
  <c r="R193" i="28" s="1"/>
  <c r="Q193" i="33"/>
  <c r="Q193" i="28" s="1"/>
  <c r="P193" i="33"/>
  <c r="P193" i="28" s="1"/>
  <c r="O193" i="33"/>
  <c r="O193" i="28" s="1"/>
  <c r="N193" i="33"/>
  <c r="N193" i="28" s="1"/>
  <c r="M193" i="33"/>
  <c r="M193" i="28" s="1"/>
  <c r="AP192" i="33"/>
  <c r="AP192" i="28" s="1"/>
  <c r="AO192" i="33"/>
  <c r="AO192" i="28" s="1"/>
  <c r="AN192" i="33"/>
  <c r="AN192" i="28" s="1"/>
  <c r="AM192" i="33"/>
  <c r="AM192" i="28" s="1"/>
  <c r="AL192" i="33"/>
  <c r="AL192" i="28" s="1"/>
  <c r="AK192" i="33"/>
  <c r="AK192" i="28" s="1"/>
  <c r="AJ192" i="33"/>
  <c r="AJ192" i="28" s="1"/>
  <c r="AI192" i="33"/>
  <c r="AI192" i="28" s="1"/>
  <c r="AH192" i="33"/>
  <c r="AH192" i="28" s="1"/>
  <c r="AG192" i="33"/>
  <c r="AG192" i="28" s="1"/>
  <c r="AF192" i="33"/>
  <c r="AF192" i="28" s="1"/>
  <c r="AE192" i="33"/>
  <c r="AE192" i="28" s="1"/>
  <c r="AD192" i="33"/>
  <c r="AD192" i="28" s="1"/>
  <c r="AC192" i="33"/>
  <c r="AC192" i="28" s="1"/>
  <c r="AB192" i="33"/>
  <c r="AB192" i="28" s="1"/>
  <c r="AA192" i="33"/>
  <c r="AA192" i="28" s="1"/>
  <c r="Z192" i="33"/>
  <c r="Z192" i="28" s="1"/>
  <c r="Y192" i="33"/>
  <c r="Y192" i="28" s="1"/>
  <c r="X192" i="33"/>
  <c r="X192" i="28" s="1"/>
  <c r="W192" i="33"/>
  <c r="W192" i="28" s="1"/>
  <c r="V192" i="33"/>
  <c r="V192" i="28" s="1"/>
  <c r="U192" i="33"/>
  <c r="U192" i="28" s="1"/>
  <c r="T192" i="33"/>
  <c r="T192" i="28" s="1"/>
  <c r="S192" i="33"/>
  <c r="S192" i="28" s="1"/>
  <c r="R192" i="33"/>
  <c r="R192" i="28" s="1"/>
  <c r="Q192" i="33"/>
  <c r="Q192" i="28" s="1"/>
  <c r="P192" i="33"/>
  <c r="P192" i="28" s="1"/>
  <c r="O192" i="33"/>
  <c r="O192" i="28" s="1"/>
  <c r="N192" i="33"/>
  <c r="N192" i="28" s="1"/>
  <c r="M192" i="33"/>
  <c r="M192" i="28" s="1"/>
  <c r="AP191" i="33"/>
  <c r="AP191" i="28" s="1"/>
  <c r="AO191" i="33"/>
  <c r="AO191" i="28" s="1"/>
  <c r="AN191" i="33"/>
  <c r="AN191" i="28" s="1"/>
  <c r="AM191" i="33"/>
  <c r="AM191" i="28" s="1"/>
  <c r="AL191" i="33"/>
  <c r="AL191" i="28" s="1"/>
  <c r="AK191" i="33"/>
  <c r="AK191" i="28" s="1"/>
  <c r="AJ191" i="33"/>
  <c r="AJ191" i="28" s="1"/>
  <c r="AI191" i="33"/>
  <c r="AI191" i="28" s="1"/>
  <c r="AH191" i="33"/>
  <c r="AH191" i="28" s="1"/>
  <c r="AG191" i="33"/>
  <c r="AG191" i="28" s="1"/>
  <c r="AF191" i="33"/>
  <c r="AF191" i="28" s="1"/>
  <c r="AE191" i="33"/>
  <c r="AE191" i="28" s="1"/>
  <c r="AD191" i="33"/>
  <c r="AD191" i="28" s="1"/>
  <c r="AC191" i="33"/>
  <c r="AC191" i="28" s="1"/>
  <c r="AB191" i="33"/>
  <c r="AB191" i="28" s="1"/>
  <c r="AA191" i="33"/>
  <c r="AA191" i="28" s="1"/>
  <c r="Z191" i="33"/>
  <c r="Z191" i="28" s="1"/>
  <c r="Y191" i="33"/>
  <c r="Y191" i="28" s="1"/>
  <c r="X191" i="33"/>
  <c r="X191" i="28" s="1"/>
  <c r="W191" i="33"/>
  <c r="W191" i="28" s="1"/>
  <c r="V191" i="33"/>
  <c r="V191" i="28" s="1"/>
  <c r="U191" i="33"/>
  <c r="U191" i="28" s="1"/>
  <c r="T191" i="33"/>
  <c r="T191" i="28" s="1"/>
  <c r="S191" i="33"/>
  <c r="S191" i="28" s="1"/>
  <c r="R191" i="33"/>
  <c r="R191" i="28" s="1"/>
  <c r="Q191" i="33"/>
  <c r="Q191" i="28" s="1"/>
  <c r="P191" i="33"/>
  <c r="P191" i="28" s="1"/>
  <c r="O191" i="33"/>
  <c r="O191" i="28" s="1"/>
  <c r="N191" i="33"/>
  <c r="N191" i="28" s="1"/>
  <c r="M191" i="33"/>
  <c r="M191" i="28" s="1"/>
  <c r="AP190" i="33"/>
  <c r="AP190" i="28" s="1"/>
  <c r="AO190" i="33"/>
  <c r="AO190" i="28" s="1"/>
  <c r="AN190" i="33"/>
  <c r="AN190" i="28" s="1"/>
  <c r="AM190" i="33"/>
  <c r="AM190" i="28" s="1"/>
  <c r="AL190" i="33"/>
  <c r="AL190" i="28" s="1"/>
  <c r="AK190" i="33"/>
  <c r="AK190" i="28" s="1"/>
  <c r="AJ190" i="33"/>
  <c r="AJ190" i="28" s="1"/>
  <c r="AI190" i="33"/>
  <c r="AI190" i="28" s="1"/>
  <c r="AH190" i="33"/>
  <c r="AH190" i="28" s="1"/>
  <c r="AG190" i="33"/>
  <c r="AG190" i="28" s="1"/>
  <c r="AF190" i="33"/>
  <c r="AF190" i="28" s="1"/>
  <c r="AE190" i="33"/>
  <c r="AE190" i="28" s="1"/>
  <c r="AD190" i="33"/>
  <c r="AD190" i="28" s="1"/>
  <c r="AC190" i="33"/>
  <c r="AC190" i="28" s="1"/>
  <c r="AB190" i="33"/>
  <c r="AB190" i="28" s="1"/>
  <c r="AA190" i="33"/>
  <c r="AA190" i="28" s="1"/>
  <c r="Z190" i="33"/>
  <c r="Z190" i="28" s="1"/>
  <c r="Y190" i="33"/>
  <c r="Y190" i="28" s="1"/>
  <c r="X190" i="33"/>
  <c r="X190" i="28" s="1"/>
  <c r="W190" i="33"/>
  <c r="W190" i="28" s="1"/>
  <c r="V190" i="33"/>
  <c r="V190" i="28" s="1"/>
  <c r="U190" i="33"/>
  <c r="U190" i="28" s="1"/>
  <c r="T190" i="33"/>
  <c r="T190" i="28" s="1"/>
  <c r="S190" i="33"/>
  <c r="S190" i="28" s="1"/>
  <c r="R190" i="33"/>
  <c r="R190" i="28" s="1"/>
  <c r="Q190" i="33"/>
  <c r="Q190" i="28" s="1"/>
  <c r="P190" i="33"/>
  <c r="P190" i="28" s="1"/>
  <c r="O190" i="33"/>
  <c r="O190" i="28" s="1"/>
  <c r="N190" i="33"/>
  <c r="N190" i="28" s="1"/>
  <c r="M190" i="33"/>
  <c r="M190" i="28" s="1"/>
  <c r="AP189" i="33"/>
  <c r="AP189" i="28" s="1"/>
  <c r="AO189" i="33"/>
  <c r="AO189" i="28" s="1"/>
  <c r="AN189" i="33"/>
  <c r="AN189" i="28" s="1"/>
  <c r="AM189" i="33"/>
  <c r="AM189" i="28" s="1"/>
  <c r="AL189" i="33"/>
  <c r="AL189" i="28" s="1"/>
  <c r="AK189" i="33"/>
  <c r="AK189" i="28" s="1"/>
  <c r="AJ189" i="33"/>
  <c r="AJ189" i="28" s="1"/>
  <c r="AI189" i="33"/>
  <c r="AI189" i="28" s="1"/>
  <c r="AH189" i="33"/>
  <c r="AH189" i="28" s="1"/>
  <c r="AG189" i="33"/>
  <c r="AG189" i="28" s="1"/>
  <c r="AF189" i="33"/>
  <c r="AF189" i="28" s="1"/>
  <c r="AE189" i="33"/>
  <c r="AE189" i="28" s="1"/>
  <c r="AD189" i="33"/>
  <c r="AD189" i="28" s="1"/>
  <c r="AC189" i="33"/>
  <c r="AC189" i="28" s="1"/>
  <c r="AB189" i="33"/>
  <c r="AB189" i="28" s="1"/>
  <c r="AA189" i="33"/>
  <c r="AA189" i="28" s="1"/>
  <c r="Z189" i="33"/>
  <c r="Z189" i="28" s="1"/>
  <c r="Y189" i="33"/>
  <c r="Y189" i="28" s="1"/>
  <c r="X189" i="33"/>
  <c r="X189" i="28" s="1"/>
  <c r="W189" i="33"/>
  <c r="W189" i="28" s="1"/>
  <c r="V189" i="33"/>
  <c r="V189" i="28" s="1"/>
  <c r="U189" i="33"/>
  <c r="U189" i="28" s="1"/>
  <c r="T189" i="33"/>
  <c r="T189" i="28" s="1"/>
  <c r="S189" i="33"/>
  <c r="S189" i="28" s="1"/>
  <c r="R189" i="33"/>
  <c r="R189" i="28" s="1"/>
  <c r="Q189" i="33"/>
  <c r="Q189" i="28" s="1"/>
  <c r="P189" i="33"/>
  <c r="P189" i="28" s="1"/>
  <c r="O189" i="33"/>
  <c r="O189" i="28" s="1"/>
  <c r="N189" i="33"/>
  <c r="N189" i="28" s="1"/>
  <c r="M189" i="33"/>
  <c r="M189" i="28" s="1"/>
  <c r="AP188" i="33"/>
  <c r="AP188" i="28" s="1"/>
  <c r="AO188" i="33"/>
  <c r="AO188" i="28" s="1"/>
  <c r="AN188" i="33"/>
  <c r="AN188" i="28" s="1"/>
  <c r="AM188" i="33"/>
  <c r="AM188" i="28" s="1"/>
  <c r="AL188" i="33"/>
  <c r="AL188" i="28" s="1"/>
  <c r="AK188" i="33"/>
  <c r="AK188" i="28" s="1"/>
  <c r="AJ188" i="33"/>
  <c r="AJ188" i="28" s="1"/>
  <c r="AI188" i="33"/>
  <c r="AI188" i="28" s="1"/>
  <c r="AH188" i="33"/>
  <c r="AH188" i="28" s="1"/>
  <c r="AG188" i="33"/>
  <c r="AG188" i="28" s="1"/>
  <c r="AF188" i="33"/>
  <c r="AF188" i="28" s="1"/>
  <c r="AE188" i="33"/>
  <c r="AE188" i="28" s="1"/>
  <c r="AD188" i="33"/>
  <c r="AD188" i="28" s="1"/>
  <c r="AC188" i="33"/>
  <c r="AC188" i="28" s="1"/>
  <c r="AB188" i="33"/>
  <c r="AB188" i="28" s="1"/>
  <c r="AA188" i="33"/>
  <c r="AA188" i="28" s="1"/>
  <c r="Z188" i="33"/>
  <c r="Z188" i="28" s="1"/>
  <c r="Y188" i="33"/>
  <c r="Y188" i="28" s="1"/>
  <c r="X188" i="33"/>
  <c r="X188" i="28" s="1"/>
  <c r="W188" i="33"/>
  <c r="W188" i="28" s="1"/>
  <c r="V188" i="33"/>
  <c r="V188" i="28" s="1"/>
  <c r="U188" i="33"/>
  <c r="U188" i="28" s="1"/>
  <c r="T188" i="33"/>
  <c r="T188" i="28" s="1"/>
  <c r="S188" i="33"/>
  <c r="S188" i="28" s="1"/>
  <c r="R188" i="33"/>
  <c r="R188" i="28" s="1"/>
  <c r="Q188" i="33"/>
  <c r="Q188" i="28" s="1"/>
  <c r="P188" i="33"/>
  <c r="P188" i="28" s="1"/>
  <c r="O188" i="33"/>
  <c r="O188" i="28" s="1"/>
  <c r="N188" i="33"/>
  <c r="N188" i="28" s="1"/>
  <c r="M188" i="33"/>
  <c r="M188" i="28" s="1"/>
  <c r="AP187" i="33"/>
  <c r="AP187" i="28" s="1"/>
  <c r="AO187" i="33"/>
  <c r="AO187" i="28" s="1"/>
  <c r="AN187" i="33"/>
  <c r="AN187" i="28" s="1"/>
  <c r="AM187" i="33"/>
  <c r="AM187" i="28" s="1"/>
  <c r="AL187" i="33"/>
  <c r="AL187" i="28" s="1"/>
  <c r="AK187" i="33"/>
  <c r="AK187" i="28" s="1"/>
  <c r="AJ187" i="33"/>
  <c r="AJ187" i="28" s="1"/>
  <c r="AI187" i="33"/>
  <c r="AI187" i="28" s="1"/>
  <c r="AH187" i="33"/>
  <c r="AH187" i="28" s="1"/>
  <c r="AG187" i="33"/>
  <c r="AG187" i="28" s="1"/>
  <c r="AF187" i="33"/>
  <c r="AF187" i="28" s="1"/>
  <c r="AE187" i="33"/>
  <c r="AE187" i="28" s="1"/>
  <c r="AD187" i="33"/>
  <c r="AD187" i="28" s="1"/>
  <c r="AC187" i="33"/>
  <c r="AC187" i="28" s="1"/>
  <c r="AB187" i="33"/>
  <c r="AB187" i="28" s="1"/>
  <c r="AA187" i="33"/>
  <c r="AA187" i="28" s="1"/>
  <c r="Z187" i="33"/>
  <c r="Z187" i="28" s="1"/>
  <c r="Y187" i="33"/>
  <c r="Y187" i="28" s="1"/>
  <c r="X187" i="33"/>
  <c r="X187" i="28" s="1"/>
  <c r="W187" i="33"/>
  <c r="W187" i="28" s="1"/>
  <c r="V187" i="33"/>
  <c r="V187" i="28" s="1"/>
  <c r="U187" i="33"/>
  <c r="U187" i="28" s="1"/>
  <c r="T187" i="33"/>
  <c r="T187" i="28" s="1"/>
  <c r="S187" i="33"/>
  <c r="S187" i="28" s="1"/>
  <c r="R187" i="33"/>
  <c r="R187" i="28" s="1"/>
  <c r="Q187" i="33"/>
  <c r="Q187" i="28" s="1"/>
  <c r="P187" i="33"/>
  <c r="P187" i="28" s="1"/>
  <c r="O187" i="33"/>
  <c r="O187" i="28" s="1"/>
  <c r="N187" i="33"/>
  <c r="N187" i="28" s="1"/>
  <c r="M187" i="33"/>
  <c r="M187" i="28" s="1"/>
  <c r="AP183" i="33"/>
  <c r="AP183" i="28" s="1"/>
  <c r="AO183" i="33"/>
  <c r="AO183" i="28" s="1"/>
  <c r="AN183" i="33"/>
  <c r="AN183" i="28" s="1"/>
  <c r="AM183" i="33"/>
  <c r="AM183" i="28" s="1"/>
  <c r="AL183" i="33"/>
  <c r="AL183" i="28" s="1"/>
  <c r="AK183" i="33"/>
  <c r="AK183" i="28" s="1"/>
  <c r="AJ183" i="33"/>
  <c r="AJ183" i="28" s="1"/>
  <c r="AI183" i="33"/>
  <c r="AI183" i="28" s="1"/>
  <c r="AH183" i="33"/>
  <c r="AH183" i="28" s="1"/>
  <c r="AG183" i="33"/>
  <c r="AG183" i="28" s="1"/>
  <c r="AF183" i="33"/>
  <c r="AF183" i="28" s="1"/>
  <c r="AE183" i="33"/>
  <c r="AE183" i="28" s="1"/>
  <c r="AD183" i="33"/>
  <c r="AD183" i="28" s="1"/>
  <c r="AC183" i="33"/>
  <c r="AC183" i="28" s="1"/>
  <c r="AB183" i="33"/>
  <c r="AB183" i="28" s="1"/>
  <c r="AA183" i="33"/>
  <c r="AA183" i="28" s="1"/>
  <c r="Z183" i="33"/>
  <c r="Z183" i="28" s="1"/>
  <c r="Y183" i="33"/>
  <c r="Y183" i="28" s="1"/>
  <c r="X183" i="33"/>
  <c r="X183" i="28" s="1"/>
  <c r="W183" i="33"/>
  <c r="W183" i="28" s="1"/>
  <c r="V183" i="33"/>
  <c r="V183" i="28" s="1"/>
  <c r="U183" i="33"/>
  <c r="U183" i="28" s="1"/>
  <c r="T183" i="33"/>
  <c r="T183" i="28" s="1"/>
  <c r="S183" i="33"/>
  <c r="S183" i="28" s="1"/>
  <c r="R183" i="33"/>
  <c r="R183" i="28" s="1"/>
  <c r="Q183" i="33"/>
  <c r="Q183" i="28" s="1"/>
  <c r="P183" i="33"/>
  <c r="P183" i="28" s="1"/>
  <c r="O183" i="33"/>
  <c r="O183" i="28" s="1"/>
  <c r="N183" i="33"/>
  <c r="N183" i="28" s="1"/>
  <c r="M183" i="33"/>
  <c r="M183" i="28" s="1"/>
  <c r="AP182" i="33"/>
  <c r="AP182" i="28" s="1"/>
  <c r="AO182" i="33"/>
  <c r="AO182" i="28" s="1"/>
  <c r="AN182" i="33"/>
  <c r="AN182" i="28" s="1"/>
  <c r="AM182" i="33"/>
  <c r="AM182" i="28" s="1"/>
  <c r="AL182" i="33"/>
  <c r="AL182" i="28" s="1"/>
  <c r="AK182" i="33"/>
  <c r="AK182" i="28" s="1"/>
  <c r="AJ182" i="33"/>
  <c r="AJ182" i="28" s="1"/>
  <c r="AI182" i="33"/>
  <c r="AI182" i="28" s="1"/>
  <c r="AH182" i="33"/>
  <c r="AH182" i="28" s="1"/>
  <c r="AG182" i="33"/>
  <c r="AG182" i="28" s="1"/>
  <c r="AF182" i="33"/>
  <c r="AF182" i="28" s="1"/>
  <c r="AE182" i="33"/>
  <c r="AE182" i="28" s="1"/>
  <c r="AD182" i="33"/>
  <c r="AD182" i="28" s="1"/>
  <c r="AC182" i="33"/>
  <c r="AC182" i="28" s="1"/>
  <c r="AB182" i="33"/>
  <c r="AB182" i="28" s="1"/>
  <c r="AA182" i="33"/>
  <c r="AA182" i="28" s="1"/>
  <c r="Z182" i="33"/>
  <c r="Z182" i="28" s="1"/>
  <c r="Y182" i="33"/>
  <c r="Y182" i="28" s="1"/>
  <c r="X182" i="33"/>
  <c r="X182" i="28" s="1"/>
  <c r="W182" i="33"/>
  <c r="W182" i="28" s="1"/>
  <c r="V182" i="33"/>
  <c r="V182" i="28" s="1"/>
  <c r="U182" i="33"/>
  <c r="U182" i="28" s="1"/>
  <c r="T182" i="33"/>
  <c r="T182" i="28" s="1"/>
  <c r="S182" i="33"/>
  <c r="S182" i="28" s="1"/>
  <c r="R182" i="33"/>
  <c r="R182" i="28" s="1"/>
  <c r="Q182" i="33"/>
  <c r="Q182" i="28" s="1"/>
  <c r="P182" i="33"/>
  <c r="P182" i="28" s="1"/>
  <c r="O182" i="33"/>
  <c r="O182" i="28" s="1"/>
  <c r="N182" i="33"/>
  <c r="N182" i="28" s="1"/>
  <c r="M182" i="33"/>
  <c r="M182" i="28" s="1"/>
  <c r="AP181" i="33"/>
  <c r="AP181" i="28" s="1"/>
  <c r="AO181" i="33"/>
  <c r="AO181" i="28" s="1"/>
  <c r="AN181" i="33"/>
  <c r="AN181" i="28" s="1"/>
  <c r="AM181" i="33"/>
  <c r="AM181" i="28" s="1"/>
  <c r="AL181" i="33"/>
  <c r="AL181" i="28" s="1"/>
  <c r="AK181" i="33"/>
  <c r="AK181" i="28" s="1"/>
  <c r="AJ181" i="33"/>
  <c r="AJ181" i="28" s="1"/>
  <c r="AI181" i="33"/>
  <c r="AI181" i="28" s="1"/>
  <c r="AH181" i="33"/>
  <c r="AH181" i="28" s="1"/>
  <c r="AG181" i="33"/>
  <c r="AG181" i="28" s="1"/>
  <c r="AF181" i="33"/>
  <c r="AF181" i="28" s="1"/>
  <c r="AE181" i="33"/>
  <c r="AE181" i="28" s="1"/>
  <c r="AD181" i="33"/>
  <c r="AD181" i="28" s="1"/>
  <c r="AC181" i="33"/>
  <c r="AC181" i="28" s="1"/>
  <c r="AB181" i="33"/>
  <c r="AB181" i="28" s="1"/>
  <c r="AA181" i="33"/>
  <c r="AA181" i="28" s="1"/>
  <c r="Z181" i="33"/>
  <c r="Z181" i="28" s="1"/>
  <c r="Y181" i="33"/>
  <c r="Y181" i="28" s="1"/>
  <c r="X181" i="33"/>
  <c r="X181" i="28" s="1"/>
  <c r="W181" i="33"/>
  <c r="W181" i="28" s="1"/>
  <c r="V181" i="33"/>
  <c r="V181" i="28" s="1"/>
  <c r="U181" i="33"/>
  <c r="U181" i="28" s="1"/>
  <c r="T181" i="33"/>
  <c r="T181" i="28" s="1"/>
  <c r="S181" i="33"/>
  <c r="S181" i="28" s="1"/>
  <c r="R181" i="33"/>
  <c r="R181" i="28" s="1"/>
  <c r="Q181" i="33"/>
  <c r="Q181" i="28" s="1"/>
  <c r="P181" i="33"/>
  <c r="P181" i="28" s="1"/>
  <c r="O181" i="33"/>
  <c r="O181" i="28" s="1"/>
  <c r="N181" i="33"/>
  <c r="N181" i="28" s="1"/>
  <c r="M181" i="33"/>
  <c r="M181" i="28" s="1"/>
  <c r="AP180" i="33"/>
  <c r="AP180" i="28" s="1"/>
  <c r="AO180" i="33"/>
  <c r="AO180" i="28" s="1"/>
  <c r="AN180" i="33"/>
  <c r="AN180" i="28" s="1"/>
  <c r="AM180" i="33"/>
  <c r="AM180" i="28" s="1"/>
  <c r="AL180" i="33"/>
  <c r="AL180" i="28" s="1"/>
  <c r="AK180" i="33"/>
  <c r="AK180" i="28" s="1"/>
  <c r="AJ180" i="33"/>
  <c r="AJ180" i="28" s="1"/>
  <c r="AI180" i="33"/>
  <c r="AI180" i="28" s="1"/>
  <c r="AH180" i="33"/>
  <c r="AH180" i="28" s="1"/>
  <c r="AG180" i="33"/>
  <c r="AG180" i="28" s="1"/>
  <c r="AF180" i="33"/>
  <c r="AF180" i="28" s="1"/>
  <c r="AE180" i="33"/>
  <c r="AE180" i="28" s="1"/>
  <c r="AD180" i="33"/>
  <c r="AD180" i="28" s="1"/>
  <c r="AC180" i="33"/>
  <c r="AC180" i="28" s="1"/>
  <c r="AB180" i="33"/>
  <c r="AB180" i="28" s="1"/>
  <c r="AA180" i="33"/>
  <c r="AA180" i="28" s="1"/>
  <c r="Z180" i="33"/>
  <c r="Z180" i="28" s="1"/>
  <c r="Y180" i="33"/>
  <c r="Y180" i="28" s="1"/>
  <c r="X180" i="33"/>
  <c r="X180" i="28" s="1"/>
  <c r="W180" i="33"/>
  <c r="W180" i="28" s="1"/>
  <c r="V180" i="33"/>
  <c r="V180" i="28" s="1"/>
  <c r="U180" i="33"/>
  <c r="U180" i="28" s="1"/>
  <c r="T180" i="33"/>
  <c r="T180" i="28" s="1"/>
  <c r="S180" i="33"/>
  <c r="S180" i="28" s="1"/>
  <c r="R180" i="33"/>
  <c r="R180" i="28" s="1"/>
  <c r="Q180" i="33"/>
  <c r="Q180" i="28" s="1"/>
  <c r="P180" i="33"/>
  <c r="P180" i="28" s="1"/>
  <c r="O180" i="33"/>
  <c r="O180" i="28" s="1"/>
  <c r="N180" i="33"/>
  <c r="N180" i="28" s="1"/>
  <c r="M180" i="33"/>
  <c r="M180" i="28" s="1"/>
  <c r="AP179" i="33"/>
  <c r="AP179" i="28" s="1"/>
  <c r="AO179" i="33"/>
  <c r="AO179" i="28" s="1"/>
  <c r="AN179" i="33"/>
  <c r="AN179" i="28" s="1"/>
  <c r="AM179" i="33"/>
  <c r="AM179" i="28" s="1"/>
  <c r="AL179" i="33"/>
  <c r="AL179" i="28" s="1"/>
  <c r="AK179" i="33"/>
  <c r="AK179" i="28" s="1"/>
  <c r="AJ179" i="33"/>
  <c r="AJ179" i="28" s="1"/>
  <c r="AI179" i="33"/>
  <c r="AI179" i="28" s="1"/>
  <c r="AH179" i="33"/>
  <c r="AH179" i="28" s="1"/>
  <c r="AG179" i="33"/>
  <c r="AG179" i="28" s="1"/>
  <c r="AF179" i="33"/>
  <c r="AF179" i="28" s="1"/>
  <c r="AE179" i="33"/>
  <c r="AE179" i="28" s="1"/>
  <c r="AD179" i="33"/>
  <c r="AD179" i="28" s="1"/>
  <c r="AC179" i="33"/>
  <c r="AC179" i="28" s="1"/>
  <c r="AB179" i="33"/>
  <c r="AB179" i="28" s="1"/>
  <c r="AA179" i="33"/>
  <c r="AA179" i="28" s="1"/>
  <c r="Z179" i="33"/>
  <c r="Z179" i="28" s="1"/>
  <c r="Y179" i="33"/>
  <c r="Y179" i="28" s="1"/>
  <c r="X179" i="33"/>
  <c r="X179" i="28" s="1"/>
  <c r="W179" i="33"/>
  <c r="W179" i="28" s="1"/>
  <c r="V179" i="33"/>
  <c r="V179" i="28" s="1"/>
  <c r="U179" i="33"/>
  <c r="U179" i="28" s="1"/>
  <c r="T179" i="33"/>
  <c r="T179" i="28" s="1"/>
  <c r="S179" i="33"/>
  <c r="S179" i="28" s="1"/>
  <c r="R179" i="33"/>
  <c r="R179" i="28" s="1"/>
  <c r="Q179" i="33"/>
  <c r="Q179" i="28" s="1"/>
  <c r="P179" i="33"/>
  <c r="P179" i="28" s="1"/>
  <c r="O179" i="33"/>
  <c r="O179" i="28" s="1"/>
  <c r="N179" i="33"/>
  <c r="N179" i="28" s="1"/>
  <c r="M179" i="33"/>
  <c r="M179" i="28" s="1"/>
  <c r="AP178" i="33"/>
  <c r="AP178" i="28" s="1"/>
  <c r="AO178" i="33"/>
  <c r="AO178" i="28" s="1"/>
  <c r="AN178" i="33"/>
  <c r="AN178" i="28" s="1"/>
  <c r="AM178" i="33"/>
  <c r="AM178" i="28" s="1"/>
  <c r="AL178" i="33"/>
  <c r="AL178" i="28" s="1"/>
  <c r="AK178" i="33"/>
  <c r="AK178" i="28" s="1"/>
  <c r="AJ178" i="33"/>
  <c r="AJ178" i="28" s="1"/>
  <c r="AI178" i="33"/>
  <c r="AI178" i="28" s="1"/>
  <c r="AH178" i="33"/>
  <c r="AH178" i="28" s="1"/>
  <c r="AG178" i="33"/>
  <c r="AG178" i="28" s="1"/>
  <c r="AF178" i="33"/>
  <c r="AF178" i="28" s="1"/>
  <c r="AE178" i="33"/>
  <c r="AE178" i="28" s="1"/>
  <c r="AD178" i="33"/>
  <c r="AD178" i="28" s="1"/>
  <c r="AC178" i="33"/>
  <c r="AC178" i="28" s="1"/>
  <c r="AB178" i="33"/>
  <c r="AB178" i="28" s="1"/>
  <c r="AA178" i="33"/>
  <c r="AA178" i="28" s="1"/>
  <c r="Z178" i="33"/>
  <c r="Z178" i="28" s="1"/>
  <c r="Y178" i="33"/>
  <c r="Y178" i="28" s="1"/>
  <c r="X178" i="33"/>
  <c r="X178" i="28" s="1"/>
  <c r="W178" i="33"/>
  <c r="W178" i="28" s="1"/>
  <c r="V178" i="33"/>
  <c r="V178" i="28" s="1"/>
  <c r="U178" i="33"/>
  <c r="U178" i="28" s="1"/>
  <c r="T178" i="33"/>
  <c r="T178" i="28" s="1"/>
  <c r="S178" i="33"/>
  <c r="S178" i="28" s="1"/>
  <c r="R178" i="33"/>
  <c r="R178" i="28" s="1"/>
  <c r="Q178" i="33"/>
  <c r="Q178" i="28" s="1"/>
  <c r="P178" i="33"/>
  <c r="P178" i="28" s="1"/>
  <c r="O178" i="33"/>
  <c r="O178" i="28" s="1"/>
  <c r="N178" i="33"/>
  <c r="N178" i="28" s="1"/>
  <c r="M178" i="33"/>
  <c r="M178" i="28" s="1"/>
  <c r="AP177" i="33"/>
  <c r="AP177" i="28" s="1"/>
  <c r="AO177" i="33"/>
  <c r="AO177" i="28" s="1"/>
  <c r="AN177" i="33"/>
  <c r="AN177" i="28" s="1"/>
  <c r="AM177" i="33"/>
  <c r="AM177" i="28" s="1"/>
  <c r="AL177" i="33"/>
  <c r="AL177" i="28" s="1"/>
  <c r="AK177" i="33"/>
  <c r="AK177" i="28" s="1"/>
  <c r="AJ177" i="33"/>
  <c r="AJ177" i="28" s="1"/>
  <c r="AI177" i="33"/>
  <c r="AI177" i="28" s="1"/>
  <c r="AH177" i="33"/>
  <c r="AH177" i="28" s="1"/>
  <c r="AG177" i="33"/>
  <c r="AG177" i="28" s="1"/>
  <c r="AF177" i="33"/>
  <c r="AF177" i="28" s="1"/>
  <c r="AE177" i="33"/>
  <c r="AE177" i="28" s="1"/>
  <c r="AD177" i="33"/>
  <c r="AD177" i="28" s="1"/>
  <c r="AC177" i="33"/>
  <c r="AC177" i="28" s="1"/>
  <c r="AB177" i="33"/>
  <c r="AB177" i="28" s="1"/>
  <c r="AA177" i="33"/>
  <c r="AA177" i="28" s="1"/>
  <c r="Z177" i="33"/>
  <c r="Z177" i="28" s="1"/>
  <c r="Y177" i="33"/>
  <c r="Y177" i="28" s="1"/>
  <c r="X177" i="33"/>
  <c r="X177" i="28" s="1"/>
  <c r="W177" i="33"/>
  <c r="W177" i="28" s="1"/>
  <c r="V177" i="33"/>
  <c r="V177" i="28" s="1"/>
  <c r="U177" i="33"/>
  <c r="U177" i="28" s="1"/>
  <c r="T177" i="33"/>
  <c r="T177" i="28" s="1"/>
  <c r="S177" i="33"/>
  <c r="S177" i="28" s="1"/>
  <c r="R177" i="33"/>
  <c r="R177" i="28" s="1"/>
  <c r="Q177" i="33"/>
  <c r="Q177" i="28" s="1"/>
  <c r="P177" i="33"/>
  <c r="P177" i="28" s="1"/>
  <c r="O177" i="33"/>
  <c r="O177" i="28" s="1"/>
  <c r="N177" i="33"/>
  <c r="N177" i="28" s="1"/>
  <c r="M177" i="33"/>
  <c r="M177" i="28" s="1"/>
  <c r="AP176" i="33"/>
  <c r="AP176" i="28" s="1"/>
  <c r="AO176" i="33"/>
  <c r="AO176" i="28" s="1"/>
  <c r="AN176" i="33"/>
  <c r="AN176" i="28" s="1"/>
  <c r="AM176" i="33"/>
  <c r="AM176" i="28" s="1"/>
  <c r="AL176" i="33"/>
  <c r="AL176" i="28" s="1"/>
  <c r="AK176" i="33"/>
  <c r="AK176" i="28" s="1"/>
  <c r="AJ176" i="33"/>
  <c r="AJ176" i="28" s="1"/>
  <c r="AI176" i="33"/>
  <c r="AI176" i="28" s="1"/>
  <c r="AH176" i="33"/>
  <c r="AH176" i="28" s="1"/>
  <c r="AG176" i="33"/>
  <c r="AG176" i="28" s="1"/>
  <c r="AF176" i="33"/>
  <c r="AF176" i="28" s="1"/>
  <c r="AE176" i="33"/>
  <c r="AE176" i="28" s="1"/>
  <c r="AD176" i="33"/>
  <c r="AD176" i="28" s="1"/>
  <c r="AC176" i="33"/>
  <c r="AC176" i="28" s="1"/>
  <c r="AB176" i="33"/>
  <c r="AB176" i="28" s="1"/>
  <c r="AA176" i="33"/>
  <c r="AA176" i="28" s="1"/>
  <c r="Z176" i="33"/>
  <c r="Z176" i="28" s="1"/>
  <c r="Y176" i="33"/>
  <c r="Y176" i="28" s="1"/>
  <c r="X176" i="33"/>
  <c r="X176" i="28" s="1"/>
  <c r="W176" i="33"/>
  <c r="W176" i="28" s="1"/>
  <c r="V176" i="33"/>
  <c r="V176" i="28" s="1"/>
  <c r="U176" i="33"/>
  <c r="U176" i="28" s="1"/>
  <c r="T176" i="33"/>
  <c r="T176" i="28" s="1"/>
  <c r="S176" i="33"/>
  <c r="S176" i="28" s="1"/>
  <c r="R176" i="33"/>
  <c r="R176" i="28" s="1"/>
  <c r="Q176" i="33"/>
  <c r="Q176" i="28" s="1"/>
  <c r="P176" i="33"/>
  <c r="P176" i="28" s="1"/>
  <c r="O176" i="33"/>
  <c r="O176" i="28" s="1"/>
  <c r="N176" i="33"/>
  <c r="N176" i="28" s="1"/>
  <c r="M176" i="33"/>
  <c r="M176" i="28" s="1"/>
  <c r="AP175" i="33"/>
  <c r="AP175" i="28" s="1"/>
  <c r="AO175" i="33"/>
  <c r="AO175" i="28" s="1"/>
  <c r="AN175" i="33"/>
  <c r="AN175" i="28" s="1"/>
  <c r="AM175" i="33"/>
  <c r="AM175" i="28" s="1"/>
  <c r="AL175" i="33"/>
  <c r="AL175" i="28" s="1"/>
  <c r="AK175" i="33"/>
  <c r="AK175" i="28" s="1"/>
  <c r="AJ175" i="33"/>
  <c r="AJ175" i="28" s="1"/>
  <c r="AI175" i="33"/>
  <c r="AI175" i="28" s="1"/>
  <c r="AH175" i="33"/>
  <c r="AH175" i="28" s="1"/>
  <c r="AG175" i="33"/>
  <c r="AG175" i="28" s="1"/>
  <c r="AF175" i="33"/>
  <c r="AF175" i="28" s="1"/>
  <c r="AE175" i="33"/>
  <c r="AE175" i="28" s="1"/>
  <c r="AD175" i="33"/>
  <c r="AD175" i="28" s="1"/>
  <c r="AC175" i="33"/>
  <c r="AC175" i="28" s="1"/>
  <c r="AB175" i="33"/>
  <c r="AB175" i="28" s="1"/>
  <c r="AA175" i="33"/>
  <c r="AA175" i="28" s="1"/>
  <c r="Z175" i="33"/>
  <c r="Z175" i="28" s="1"/>
  <c r="Y175" i="33"/>
  <c r="Y175" i="28" s="1"/>
  <c r="X175" i="33"/>
  <c r="X175" i="28" s="1"/>
  <c r="W175" i="33"/>
  <c r="W175" i="28" s="1"/>
  <c r="V175" i="33"/>
  <c r="V175" i="28" s="1"/>
  <c r="U175" i="33"/>
  <c r="U175" i="28" s="1"/>
  <c r="T175" i="33"/>
  <c r="T175" i="28" s="1"/>
  <c r="S175" i="33"/>
  <c r="S175" i="28" s="1"/>
  <c r="R175" i="33"/>
  <c r="R175" i="28" s="1"/>
  <c r="Q175" i="33"/>
  <c r="Q175" i="28" s="1"/>
  <c r="P175" i="33"/>
  <c r="P175" i="28" s="1"/>
  <c r="O175" i="33"/>
  <c r="O175" i="28" s="1"/>
  <c r="N175" i="33"/>
  <c r="N175" i="28" s="1"/>
  <c r="M175" i="33"/>
  <c r="M175" i="28" s="1"/>
  <c r="AP174" i="33"/>
  <c r="AP174" i="28" s="1"/>
  <c r="AO174" i="33"/>
  <c r="AO174" i="28" s="1"/>
  <c r="AN174" i="33"/>
  <c r="AN174" i="28" s="1"/>
  <c r="AM174" i="33"/>
  <c r="AM174" i="28" s="1"/>
  <c r="AL174" i="33"/>
  <c r="AL174" i="28" s="1"/>
  <c r="AK174" i="33"/>
  <c r="AK174" i="28" s="1"/>
  <c r="AJ174" i="33"/>
  <c r="AJ174" i="28" s="1"/>
  <c r="AI174" i="33"/>
  <c r="AI174" i="28" s="1"/>
  <c r="AH174" i="33"/>
  <c r="AH174" i="28" s="1"/>
  <c r="AG174" i="33"/>
  <c r="AG174" i="28" s="1"/>
  <c r="AF174" i="33"/>
  <c r="AF174" i="28" s="1"/>
  <c r="AE174" i="33"/>
  <c r="AE174" i="28" s="1"/>
  <c r="AD174" i="33"/>
  <c r="AD174" i="28" s="1"/>
  <c r="AC174" i="33"/>
  <c r="AC174" i="28" s="1"/>
  <c r="AB174" i="33"/>
  <c r="AB174" i="28" s="1"/>
  <c r="AA174" i="33"/>
  <c r="AA174" i="28" s="1"/>
  <c r="Z174" i="33"/>
  <c r="Z174" i="28" s="1"/>
  <c r="Y174" i="33"/>
  <c r="Y174" i="28" s="1"/>
  <c r="X174" i="33"/>
  <c r="X174" i="28" s="1"/>
  <c r="W174" i="33"/>
  <c r="W174" i="28" s="1"/>
  <c r="V174" i="33"/>
  <c r="V174" i="28" s="1"/>
  <c r="U174" i="33"/>
  <c r="U174" i="28" s="1"/>
  <c r="T174" i="33"/>
  <c r="T174" i="28" s="1"/>
  <c r="S174" i="33"/>
  <c r="S174" i="28" s="1"/>
  <c r="R174" i="33"/>
  <c r="R174" i="28" s="1"/>
  <c r="Q174" i="33"/>
  <c r="Q174" i="28" s="1"/>
  <c r="P174" i="33"/>
  <c r="P174" i="28" s="1"/>
  <c r="O174" i="33"/>
  <c r="O174" i="28" s="1"/>
  <c r="N174" i="33"/>
  <c r="N174" i="28" s="1"/>
  <c r="M174" i="33"/>
  <c r="M174" i="28" s="1"/>
  <c r="AP173" i="33"/>
  <c r="AP173" i="28" s="1"/>
  <c r="AO173" i="33"/>
  <c r="AO173" i="28" s="1"/>
  <c r="AN173" i="33"/>
  <c r="AN173" i="28" s="1"/>
  <c r="AM173" i="33"/>
  <c r="AM173" i="28" s="1"/>
  <c r="AL173" i="33"/>
  <c r="AL173" i="28" s="1"/>
  <c r="AK173" i="33"/>
  <c r="AK173" i="28" s="1"/>
  <c r="AJ173" i="33"/>
  <c r="AJ173" i="28" s="1"/>
  <c r="AI173" i="33"/>
  <c r="AI173" i="28" s="1"/>
  <c r="AH173" i="33"/>
  <c r="AH173" i="28" s="1"/>
  <c r="AG173" i="33"/>
  <c r="AG173" i="28" s="1"/>
  <c r="AF173" i="33"/>
  <c r="AF173" i="28" s="1"/>
  <c r="AE173" i="33"/>
  <c r="AE173" i="28" s="1"/>
  <c r="AD173" i="33"/>
  <c r="AD173" i="28" s="1"/>
  <c r="AC173" i="33"/>
  <c r="AC173" i="28" s="1"/>
  <c r="AB173" i="33"/>
  <c r="AB173" i="28" s="1"/>
  <c r="AA173" i="33"/>
  <c r="AA173" i="28" s="1"/>
  <c r="Z173" i="33"/>
  <c r="Z173" i="28" s="1"/>
  <c r="Y173" i="33"/>
  <c r="Y173" i="28" s="1"/>
  <c r="X173" i="33"/>
  <c r="X173" i="28" s="1"/>
  <c r="W173" i="33"/>
  <c r="W173" i="28" s="1"/>
  <c r="V173" i="33"/>
  <c r="V173" i="28" s="1"/>
  <c r="U173" i="33"/>
  <c r="U173" i="28" s="1"/>
  <c r="T173" i="33"/>
  <c r="T173" i="28" s="1"/>
  <c r="S173" i="33"/>
  <c r="S173" i="28" s="1"/>
  <c r="R173" i="33"/>
  <c r="R173" i="28" s="1"/>
  <c r="Q173" i="33"/>
  <c r="Q173" i="28" s="1"/>
  <c r="P173" i="33"/>
  <c r="P173" i="28" s="1"/>
  <c r="O173" i="33"/>
  <c r="O173" i="28" s="1"/>
  <c r="N173" i="33"/>
  <c r="N173" i="28" s="1"/>
  <c r="M173" i="33"/>
  <c r="M173" i="28" s="1"/>
  <c r="AP172" i="33"/>
  <c r="AP172" i="28" s="1"/>
  <c r="AO172" i="33"/>
  <c r="AO172" i="28" s="1"/>
  <c r="AN172" i="33"/>
  <c r="AN172" i="28" s="1"/>
  <c r="AM172" i="33"/>
  <c r="AM172" i="28" s="1"/>
  <c r="AL172" i="33"/>
  <c r="AL172" i="28" s="1"/>
  <c r="AK172" i="33"/>
  <c r="AK172" i="28" s="1"/>
  <c r="AJ172" i="33"/>
  <c r="AJ172" i="28" s="1"/>
  <c r="AI172" i="33"/>
  <c r="AI172" i="28" s="1"/>
  <c r="AH172" i="33"/>
  <c r="AH172" i="28" s="1"/>
  <c r="AG172" i="33"/>
  <c r="AG172" i="28" s="1"/>
  <c r="AF172" i="33"/>
  <c r="AF172" i="28" s="1"/>
  <c r="AE172" i="33"/>
  <c r="AE172" i="28" s="1"/>
  <c r="AD172" i="33"/>
  <c r="AD172" i="28" s="1"/>
  <c r="AC172" i="33"/>
  <c r="AC172" i="28" s="1"/>
  <c r="AB172" i="33"/>
  <c r="AB172" i="28" s="1"/>
  <c r="AA172" i="33"/>
  <c r="AA172" i="28" s="1"/>
  <c r="Z172" i="33"/>
  <c r="Z172" i="28" s="1"/>
  <c r="Y172" i="33"/>
  <c r="Y172" i="28" s="1"/>
  <c r="X172" i="33"/>
  <c r="X172" i="28" s="1"/>
  <c r="W172" i="33"/>
  <c r="W172" i="28" s="1"/>
  <c r="V172" i="33"/>
  <c r="V172" i="28" s="1"/>
  <c r="S172" i="33"/>
  <c r="S172" i="28" s="1"/>
  <c r="R172" i="33"/>
  <c r="R172" i="28" s="1"/>
  <c r="Q172" i="33"/>
  <c r="Q172" i="28" s="1"/>
  <c r="P172" i="33"/>
  <c r="P172" i="28" s="1"/>
  <c r="O172" i="33"/>
  <c r="O172" i="28" s="1"/>
  <c r="N172" i="33"/>
  <c r="N172" i="28" s="1"/>
  <c r="M172" i="33"/>
  <c r="M172" i="28" s="1"/>
  <c r="AP168" i="33"/>
  <c r="AP168" i="28" s="1"/>
  <c r="AO168" i="33"/>
  <c r="AO168" i="28" s="1"/>
  <c r="AN168" i="33"/>
  <c r="AN168" i="28" s="1"/>
  <c r="AM168" i="33"/>
  <c r="AM168" i="28" s="1"/>
  <c r="AL168" i="33"/>
  <c r="AL168" i="28" s="1"/>
  <c r="AK168" i="33"/>
  <c r="AK168" i="28" s="1"/>
  <c r="AJ168" i="33"/>
  <c r="AJ168" i="28" s="1"/>
  <c r="AI168" i="33"/>
  <c r="AI168" i="28" s="1"/>
  <c r="AH168" i="33"/>
  <c r="AH168" i="28" s="1"/>
  <c r="AG168" i="33"/>
  <c r="AG168" i="28" s="1"/>
  <c r="AF168" i="33"/>
  <c r="AF168" i="28" s="1"/>
  <c r="AE168" i="33"/>
  <c r="AE168" i="28" s="1"/>
  <c r="AD168" i="33"/>
  <c r="AD168" i="28" s="1"/>
  <c r="AC168" i="33"/>
  <c r="AC168" i="28" s="1"/>
  <c r="AB168" i="33"/>
  <c r="AB168" i="28" s="1"/>
  <c r="AA168" i="33"/>
  <c r="AA168" i="28" s="1"/>
  <c r="Z168" i="33"/>
  <c r="Z168" i="28" s="1"/>
  <c r="Y168" i="33"/>
  <c r="Y168" i="28" s="1"/>
  <c r="X168" i="33"/>
  <c r="X168" i="28" s="1"/>
  <c r="W168" i="33"/>
  <c r="W168" i="28" s="1"/>
  <c r="V168" i="33"/>
  <c r="V168" i="28" s="1"/>
  <c r="U168" i="33"/>
  <c r="U168" i="28" s="1"/>
  <c r="T168" i="33"/>
  <c r="T168" i="28" s="1"/>
  <c r="S168" i="33"/>
  <c r="S168" i="28" s="1"/>
  <c r="R168" i="33"/>
  <c r="R168" i="28" s="1"/>
  <c r="Q168" i="33"/>
  <c r="Q168" i="28" s="1"/>
  <c r="P168" i="33"/>
  <c r="P168" i="28" s="1"/>
  <c r="O168" i="33"/>
  <c r="O168" i="28" s="1"/>
  <c r="N168" i="33"/>
  <c r="N168" i="28" s="1"/>
  <c r="M168" i="33"/>
  <c r="M168" i="28" s="1"/>
  <c r="AP167" i="33"/>
  <c r="AP167" i="28" s="1"/>
  <c r="AO167" i="33"/>
  <c r="AO167" i="28" s="1"/>
  <c r="AN167" i="33"/>
  <c r="AN167" i="28" s="1"/>
  <c r="AM167" i="33"/>
  <c r="AM167" i="28" s="1"/>
  <c r="AL167" i="33"/>
  <c r="AL167" i="28" s="1"/>
  <c r="AK167" i="33"/>
  <c r="AK167" i="28" s="1"/>
  <c r="AJ167" i="33"/>
  <c r="AJ167" i="28" s="1"/>
  <c r="AI167" i="33"/>
  <c r="AI167" i="28" s="1"/>
  <c r="AH167" i="33"/>
  <c r="AH167" i="28" s="1"/>
  <c r="AG167" i="33"/>
  <c r="AG167" i="28" s="1"/>
  <c r="AF167" i="33"/>
  <c r="AF167" i="28" s="1"/>
  <c r="AE167" i="33"/>
  <c r="AE167" i="28" s="1"/>
  <c r="AD167" i="33"/>
  <c r="AD167" i="28" s="1"/>
  <c r="AC167" i="33"/>
  <c r="AC167" i="28" s="1"/>
  <c r="AB167" i="33"/>
  <c r="AB167" i="28" s="1"/>
  <c r="AA167" i="33"/>
  <c r="AA167" i="28" s="1"/>
  <c r="Z167" i="33"/>
  <c r="Z167" i="28" s="1"/>
  <c r="Y167" i="33"/>
  <c r="Y167" i="28" s="1"/>
  <c r="X167" i="33"/>
  <c r="X167" i="28" s="1"/>
  <c r="W167" i="33"/>
  <c r="W167" i="28" s="1"/>
  <c r="V167" i="33"/>
  <c r="V167" i="28" s="1"/>
  <c r="U167" i="33"/>
  <c r="U167" i="28" s="1"/>
  <c r="T167" i="33"/>
  <c r="T167" i="28" s="1"/>
  <c r="S167" i="33"/>
  <c r="S167" i="28" s="1"/>
  <c r="R167" i="33"/>
  <c r="R167" i="28" s="1"/>
  <c r="Q167" i="33"/>
  <c r="Q167" i="28" s="1"/>
  <c r="P167" i="33"/>
  <c r="P167" i="28" s="1"/>
  <c r="O167" i="33"/>
  <c r="O167" i="28" s="1"/>
  <c r="N167" i="33"/>
  <c r="N167" i="28" s="1"/>
  <c r="M167" i="33"/>
  <c r="M167" i="28" s="1"/>
  <c r="AP166" i="33"/>
  <c r="AP166" i="28" s="1"/>
  <c r="AO166" i="33"/>
  <c r="AO166" i="28" s="1"/>
  <c r="AN166" i="33"/>
  <c r="AN166" i="28" s="1"/>
  <c r="AM166" i="33"/>
  <c r="AM166" i="28" s="1"/>
  <c r="AL166" i="33"/>
  <c r="AL166" i="28" s="1"/>
  <c r="AK166" i="33"/>
  <c r="AK166" i="28" s="1"/>
  <c r="AJ166" i="33"/>
  <c r="AJ166" i="28" s="1"/>
  <c r="AI166" i="33"/>
  <c r="AI166" i="28" s="1"/>
  <c r="AH166" i="33"/>
  <c r="AH166" i="28" s="1"/>
  <c r="AG166" i="33"/>
  <c r="AG166" i="28" s="1"/>
  <c r="AF166" i="33"/>
  <c r="AF166" i="28" s="1"/>
  <c r="AE166" i="33"/>
  <c r="AE166" i="28" s="1"/>
  <c r="AD166" i="33"/>
  <c r="AD166" i="28" s="1"/>
  <c r="AC166" i="33"/>
  <c r="AC166" i="28" s="1"/>
  <c r="AB166" i="33"/>
  <c r="AB166" i="28" s="1"/>
  <c r="AA166" i="33"/>
  <c r="AA166" i="28" s="1"/>
  <c r="Z166" i="33"/>
  <c r="Z166" i="28" s="1"/>
  <c r="Y166" i="33"/>
  <c r="Y166" i="28" s="1"/>
  <c r="X166" i="33"/>
  <c r="X166" i="28" s="1"/>
  <c r="W166" i="33"/>
  <c r="W166" i="28" s="1"/>
  <c r="V166" i="33"/>
  <c r="V166" i="28" s="1"/>
  <c r="U166" i="33"/>
  <c r="U166" i="28" s="1"/>
  <c r="T166" i="33"/>
  <c r="T166" i="28" s="1"/>
  <c r="S166" i="33"/>
  <c r="S166" i="28" s="1"/>
  <c r="R166" i="33"/>
  <c r="R166" i="28" s="1"/>
  <c r="Q166" i="33"/>
  <c r="Q166" i="28" s="1"/>
  <c r="P166" i="33"/>
  <c r="P166" i="28" s="1"/>
  <c r="O166" i="33"/>
  <c r="O166" i="28" s="1"/>
  <c r="N166" i="33"/>
  <c r="N166" i="28" s="1"/>
  <c r="M166" i="33"/>
  <c r="M166" i="28" s="1"/>
  <c r="AP165" i="33"/>
  <c r="AP165" i="28" s="1"/>
  <c r="AO165" i="33"/>
  <c r="AO165" i="28" s="1"/>
  <c r="AN165" i="33"/>
  <c r="AN165" i="28" s="1"/>
  <c r="AM165" i="33"/>
  <c r="AM165" i="28" s="1"/>
  <c r="AL165" i="33"/>
  <c r="AL165" i="28" s="1"/>
  <c r="AK165" i="33"/>
  <c r="AK165" i="28" s="1"/>
  <c r="AJ165" i="33"/>
  <c r="AJ165" i="28" s="1"/>
  <c r="AI165" i="33"/>
  <c r="AI165" i="28" s="1"/>
  <c r="AH165" i="33"/>
  <c r="AH165" i="28" s="1"/>
  <c r="AG165" i="33"/>
  <c r="AG165" i="28" s="1"/>
  <c r="AF165" i="33"/>
  <c r="AF165" i="28" s="1"/>
  <c r="AE165" i="33"/>
  <c r="AE165" i="28" s="1"/>
  <c r="AD165" i="33"/>
  <c r="AD165" i="28" s="1"/>
  <c r="AC165" i="33"/>
  <c r="AC165" i="28" s="1"/>
  <c r="AB165" i="33"/>
  <c r="AB165" i="28" s="1"/>
  <c r="AA165" i="33"/>
  <c r="AA165" i="28" s="1"/>
  <c r="Z165" i="33"/>
  <c r="Z165" i="28" s="1"/>
  <c r="Y165" i="33"/>
  <c r="Y165" i="28" s="1"/>
  <c r="X165" i="33"/>
  <c r="X165" i="28" s="1"/>
  <c r="W165" i="33"/>
  <c r="W165" i="28" s="1"/>
  <c r="V165" i="33"/>
  <c r="V165" i="28" s="1"/>
  <c r="U165" i="33"/>
  <c r="U165" i="28" s="1"/>
  <c r="T165" i="33"/>
  <c r="T165" i="28" s="1"/>
  <c r="S165" i="33"/>
  <c r="S165" i="28" s="1"/>
  <c r="R165" i="33"/>
  <c r="R165" i="28" s="1"/>
  <c r="Q165" i="33"/>
  <c r="Q165" i="28" s="1"/>
  <c r="P165" i="33"/>
  <c r="P165" i="28" s="1"/>
  <c r="O165" i="33"/>
  <c r="O165" i="28" s="1"/>
  <c r="N165" i="33"/>
  <c r="N165" i="28" s="1"/>
  <c r="M165" i="33"/>
  <c r="M165" i="28" s="1"/>
  <c r="AP164" i="33"/>
  <c r="AP164" i="28" s="1"/>
  <c r="AO164" i="33"/>
  <c r="AO164" i="28" s="1"/>
  <c r="AN164" i="33"/>
  <c r="AN164" i="28" s="1"/>
  <c r="AM164" i="33"/>
  <c r="AM164" i="28" s="1"/>
  <c r="AL164" i="33"/>
  <c r="AL164" i="28" s="1"/>
  <c r="AK164" i="33"/>
  <c r="AK164" i="28" s="1"/>
  <c r="AJ164" i="33"/>
  <c r="AJ164" i="28" s="1"/>
  <c r="AI164" i="33"/>
  <c r="AI164" i="28" s="1"/>
  <c r="AH164" i="33"/>
  <c r="AH164" i="28" s="1"/>
  <c r="AG164" i="33"/>
  <c r="AG164" i="28" s="1"/>
  <c r="AF164" i="33"/>
  <c r="AF164" i="28" s="1"/>
  <c r="AE164" i="33"/>
  <c r="AE164" i="28" s="1"/>
  <c r="AD164" i="33"/>
  <c r="AD164" i="28" s="1"/>
  <c r="AC164" i="33"/>
  <c r="AC164" i="28" s="1"/>
  <c r="AB164" i="33"/>
  <c r="AB164" i="28" s="1"/>
  <c r="AA164" i="33"/>
  <c r="AA164" i="28" s="1"/>
  <c r="Z164" i="33"/>
  <c r="Z164" i="28" s="1"/>
  <c r="Y164" i="33"/>
  <c r="Y164" i="28" s="1"/>
  <c r="X164" i="33"/>
  <c r="X164" i="28" s="1"/>
  <c r="W164" i="33"/>
  <c r="W164" i="28" s="1"/>
  <c r="V164" i="33"/>
  <c r="V164" i="28" s="1"/>
  <c r="U164" i="33"/>
  <c r="U164" i="28" s="1"/>
  <c r="T164" i="33"/>
  <c r="T164" i="28" s="1"/>
  <c r="S164" i="33"/>
  <c r="S164" i="28" s="1"/>
  <c r="R164" i="33"/>
  <c r="R164" i="28" s="1"/>
  <c r="Q164" i="33"/>
  <c r="Q164" i="28" s="1"/>
  <c r="P164" i="33"/>
  <c r="P164" i="28" s="1"/>
  <c r="O164" i="33"/>
  <c r="O164" i="28" s="1"/>
  <c r="N164" i="33"/>
  <c r="N164" i="28" s="1"/>
  <c r="M164" i="33"/>
  <c r="M164" i="28" s="1"/>
  <c r="AP163" i="33"/>
  <c r="AP163" i="28" s="1"/>
  <c r="AO163" i="33"/>
  <c r="AO163" i="28" s="1"/>
  <c r="AN163" i="33"/>
  <c r="AN163" i="28" s="1"/>
  <c r="AM163" i="33"/>
  <c r="AM163" i="28" s="1"/>
  <c r="AL163" i="33"/>
  <c r="AL163" i="28" s="1"/>
  <c r="AK163" i="33"/>
  <c r="AK163" i="28" s="1"/>
  <c r="AJ163" i="33"/>
  <c r="AJ163" i="28" s="1"/>
  <c r="AI163" i="33"/>
  <c r="AI163" i="28" s="1"/>
  <c r="AH163" i="33"/>
  <c r="AH163" i="28" s="1"/>
  <c r="AG163" i="33"/>
  <c r="AG163" i="28" s="1"/>
  <c r="AF163" i="33"/>
  <c r="AF163" i="28" s="1"/>
  <c r="AE163" i="33"/>
  <c r="AE163" i="28" s="1"/>
  <c r="AD163" i="33"/>
  <c r="AD163" i="28" s="1"/>
  <c r="AC163" i="33"/>
  <c r="AC163" i="28" s="1"/>
  <c r="AB163" i="33"/>
  <c r="AB163" i="28" s="1"/>
  <c r="AA163" i="33"/>
  <c r="AA163" i="28" s="1"/>
  <c r="Z163" i="33"/>
  <c r="Z163" i="28" s="1"/>
  <c r="Y163" i="33"/>
  <c r="Y163" i="28" s="1"/>
  <c r="X163" i="33"/>
  <c r="X163" i="28" s="1"/>
  <c r="W163" i="33"/>
  <c r="W163" i="28" s="1"/>
  <c r="V163" i="33"/>
  <c r="V163" i="28" s="1"/>
  <c r="U163" i="33"/>
  <c r="U163" i="28" s="1"/>
  <c r="T163" i="33"/>
  <c r="T163" i="28" s="1"/>
  <c r="S163" i="33"/>
  <c r="S163" i="28" s="1"/>
  <c r="R163" i="33"/>
  <c r="R163" i="28" s="1"/>
  <c r="Q163" i="33"/>
  <c r="Q163" i="28" s="1"/>
  <c r="P163" i="33"/>
  <c r="P163" i="28" s="1"/>
  <c r="O163" i="33"/>
  <c r="O163" i="28" s="1"/>
  <c r="N163" i="33"/>
  <c r="N163" i="28" s="1"/>
  <c r="M163" i="33"/>
  <c r="M163" i="28" s="1"/>
  <c r="AP162" i="33"/>
  <c r="AP162" i="28" s="1"/>
  <c r="AO162" i="33"/>
  <c r="AO162" i="28" s="1"/>
  <c r="AN162" i="33"/>
  <c r="AN162" i="28" s="1"/>
  <c r="AM162" i="33"/>
  <c r="AM162" i="28" s="1"/>
  <c r="AL162" i="33"/>
  <c r="AL162" i="28" s="1"/>
  <c r="AK162" i="33"/>
  <c r="AK162" i="28" s="1"/>
  <c r="AJ162" i="33"/>
  <c r="AJ162" i="28" s="1"/>
  <c r="AI162" i="33"/>
  <c r="AI162" i="28" s="1"/>
  <c r="AH162" i="33"/>
  <c r="AH162" i="28" s="1"/>
  <c r="AG162" i="33"/>
  <c r="AG162" i="28" s="1"/>
  <c r="AF162" i="33"/>
  <c r="AF162" i="28" s="1"/>
  <c r="AE162" i="33"/>
  <c r="AE162" i="28" s="1"/>
  <c r="AD162" i="33"/>
  <c r="AD162" i="28" s="1"/>
  <c r="AC162" i="33"/>
  <c r="AC162" i="28" s="1"/>
  <c r="AB162" i="33"/>
  <c r="AB162" i="28" s="1"/>
  <c r="AA162" i="33"/>
  <c r="AA162" i="28" s="1"/>
  <c r="Z162" i="33"/>
  <c r="Z162" i="28" s="1"/>
  <c r="Y162" i="33"/>
  <c r="Y162" i="28" s="1"/>
  <c r="X162" i="33"/>
  <c r="X162" i="28" s="1"/>
  <c r="W162" i="33"/>
  <c r="W162" i="28" s="1"/>
  <c r="V162" i="33"/>
  <c r="V162" i="28" s="1"/>
  <c r="U162" i="33"/>
  <c r="U162" i="28" s="1"/>
  <c r="T162" i="33"/>
  <c r="T162" i="28" s="1"/>
  <c r="S162" i="33"/>
  <c r="S162" i="28" s="1"/>
  <c r="R162" i="33"/>
  <c r="R162" i="28" s="1"/>
  <c r="Q162" i="33"/>
  <c r="Q162" i="28" s="1"/>
  <c r="P162" i="33"/>
  <c r="P162" i="28" s="1"/>
  <c r="O162" i="33"/>
  <c r="O162" i="28" s="1"/>
  <c r="N162" i="33"/>
  <c r="N162" i="28" s="1"/>
  <c r="M162" i="33"/>
  <c r="M162" i="28" s="1"/>
  <c r="AP161" i="33"/>
  <c r="AP161" i="28" s="1"/>
  <c r="AO161" i="33"/>
  <c r="AO161" i="28" s="1"/>
  <c r="AN161" i="33"/>
  <c r="AN161" i="28" s="1"/>
  <c r="AM161" i="33"/>
  <c r="AM161" i="28" s="1"/>
  <c r="AL161" i="33"/>
  <c r="AL161" i="28" s="1"/>
  <c r="AK161" i="33"/>
  <c r="AK161" i="28" s="1"/>
  <c r="AJ161" i="33"/>
  <c r="AJ161" i="28" s="1"/>
  <c r="AI161" i="33"/>
  <c r="AI161" i="28" s="1"/>
  <c r="AH161" i="33"/>
  <c r="AH161" i="28" s="1"/>
  <c r="AG161" i="33"/>
  <c r="AG161" i="28" s="1"/>
  <c r="AF161" i="33"/>
  <c r="AF161" i="28" s="1"/>
  <c r="AE161" i="33"/>
  <c r="AE161" i="28" s="1"/>
  <c r="AD161" i="33"/>
  <c r="AD161" i="28" s="1"/>
  <c r="AC161" i="33"/>
  <c r="AC161" i="28" s="1"/>
  <c r="AB161" i="33"/>
  <c r="AB161" i="28" s="1"/>
  <c r="AA161" i="33"/>
  <c r="AA161" i="28" s="1"/>
  <c r="Z161" i="33"/>
  <c r="Z161" i="28" s="1"/>
  <c r="Y161" i="33"/>
  <c r="Y161" i="28" s="1"/>
  <c r="X161" i="33"/>
  <c r="X161" i="28" s="1"/>
  <c r="W161" i="33"/>
  <c r="W161" i="28" s="1"/>
  <c r="V161" i="33"/>
  <c r="V161" i="28" s="1"/>
  <c r="U161" i="33"/>
  <c r="U161" i="28" s="1"/>
  <c r="T161" i="33"/>
  <c r="T161" i="28" s="1"/>
  <c r="S161" i="33"/>
  <c r="S161" i="28" s="1"/>
  <c r="R161" i="33"/>
  <c r="R161" i="28" s="1"/>
  <c r="Q161" i="33"/>
  <c r="Q161" i="28" s="1"/>
  <c r="P161" i="33"/>
  <c r="P161" i="28" s="1"/>
  <c r="O161" i="33"/>
  <c r="O161" i="28" s="1"/>
  <c r="N161" i="33"/>
  <c r="N161" i="28" s="1"/>
  <c r="M161" i="33"/>
  <c r="M161" i="28" s="1"/>
  <c r="AP160" i="33"/>
  <c r="AP160" i="28" s="1"/>
  <c r="AO160" i="33"/>
  <c r="AO160" i="28" s="1"/>
  <c r="AN160" i="33"/>
  <c r="AN160" i="28" s="1"/>
  <c r="AM160" i="33"/>
  <c r="AM160" i="28" s="1"/>
  <c r="AL160" i="33"/>
  <c r="AL160" i="28" s="1"/>
  <c r="AK160" i="33"/>
  <c r="AK160" i="28" s="1"/>
  <c r="AJ160" i="33"/>
  <c r="AJ160" i="28" s="1"/>
  <c r="AI160" i="33"/>
  <c r="AI160" i="28" s="1"/>
  <c r="AH160" i="33"/>
  <c r="AH160" i="28" s="1"/>
  <c r="AG160" i="33"/>
  <c r="AG160" i="28" s="1"/>
  <c r="AF160" i="33"/>
  <c r="AF160" i="28" s="1"/>
  <c r="AE160" i="33"/>
  <c r="AE160" i="28" s="1"/>
  <c r="AD160" i="33"/>
  <c r="AD160" i="28" s="1"/>
  <c r="AC160" i="33"/>
  <c r="AC160" i="28" s="1"/>
  <c r="AB160" i="33"/>
  <c r="AB160" i="28" s="1"/>
  <c r="AA160" i="33"/>
  <c r="AA160" i="28" s="1"/>
  <c r="Z160" i="33"/>
  <c r="Z160" i="28" s="1"/>
  <c r="Y160" i="33"/>
  <c r="Y160" i="28" s="1"/>
  <c r="X160" i="33"/>
  <c r="X160" i="28" s="1"/>
  <c r="W160" i="33"/>
  <c r="W160" i="28" s="1"/>
  <c r="V160" i="33"/>
  <c r="V160" i="28" s="1"/>
  <c r="U160" i="33"/>
  <c r="U160" i="28" s="1"/>
  <c r="T160" i="33"/>
  <c r="T160" i="28" s="1"/>
  <c r="S160" i="33"/>
  <c r="S160" i="28" s="1"/>
  <c r="R160" i="33"/>
  <c r="R160" i="28" s="1"/>
  <c r="Q160" i="33"/>
  <c r="Q160" i="28" s="1"/>
  <c r="P160" i="33"/>
  <c r="P160" i="28" s="1"/>
  <c r="O160" i="33"/>
  <c r="O160" i="28" s="1"/>
  <c r="N160" i="33"/>
  <c r="N160" i="28" s="1"/>
  <c r="M160" i="33"/>
  <c r="M160" i="28" s="1"/>
  <c r="AP159" i="33"/>
  <c r="AP159" i="28" s="1"/>
  <c r="AO159" i="33"/>
  <c r="AO159" i="28" s="1"/>
  <c r="AN159" i="33"/>
  <c r="AN159" i="28" s="1"/>
  <c r="AM159" i="33"/>
  <c r="AM159" i="28" s="1"/>
  <c r="AL159" i="33"/>
  <c r="AL159" i="28" s="1"/>
  <c r="AK159" i="33"/>
  <c r="AK159" i="28" s="1"/>
  <c r="AJ159" i="33"/>
  <c r="AJ159" i="28" s="1"/>
  <c r="AI159" i="33"/>
  <c r="AI159" i="28" s="1"/>
  <c r="AH159" i="33"/>
  <c r="AH159" i="28" s="1"/>
  <c r="AG159" i="33"/>
  <c r="AG159" i="28" s="1"/>
  <c r="AF159" i="33"/>
  <c r="AF159" i="28" s="1"/>
  <c r="AE159" i="33"/>
  <c r="AE159" i="28" s="1"/>
  <c r="AD159" i="33"/>
  <c r="AD159" i="28" s="1"/>
  <c r="AC159" i="33"/>
  <c r="AC159" i="28" s="1"/>
  <c r="AB159" i="33"/>
  <c r="AB159" i="28" s="1"/>
  <c r="AA159" i="33"/>
  <c r="AA159" i="28" s="1"/>
  <c r="Z159" i="33"/>
  <c r="Z159" i="28" s="1"/>
  <c r="Y159" i="33"/>
  <c r="Y159" i="28" s="1"/>
  <c r="X159" i="33"/>
  <c r="X159" i="28" s="1"/>
  <c r="W159" i="33"/>
  <c r="W159" i="28" s="1"/>
  <c r="V159" i="33"/>
  <c r="V159" i="28" s="1"/>
  <c r="U159" i="33"/>
  <c r="U159" i="28" s="1"/>
  <c r="T159" i="33"/>
  <c r="T159" i="28" s="1"/>
  <c r="S159" i="33"/>
  <c r="S159" i="28" s="1"/>
  <c r="R159" i="33"/>
  <c r="R159" i="28" s="1"/>
  <c r="Q159" i="33"/>
  <c r="Q159" i="28" s="1"/>
  <c r="P159" i="33"/>
  <c r="P159" i="28" s="1"/>
  <c r="O159" i="33"/>
  <c r="O159" i="28" s="1"/>
  <c r="N159" i="33"/>
  <c r="N159" i="28" s="1"/>
  <c r="M159" i="33"/>
  <c r="M159" i="28" s="1"/>
  <c r="AP158" i="33"/>
  <c r="AP158" i="28" s="1"/>
  <c r="AO158" i="33"/>
  <c r="AO158" i="28" s="1"/>
  <c r="AN158" i="33"/>
  <c r="AN158" i="28" s="1"/>
  <c r="AM158" i="33"/>
  <c r="AM158" i="28" s="1"/>
  <c r="AL158" i="33"/>
  <c r="AL158" i="28" s="1"/>
  <c r="AK158" i="33"/>
  <c r="AK158" i="28" s="1"/>
  <c r="AJ158" i="33"/>
  <c r="AJ158" i="28" s="1"/>
  <c r="AI158" i="33"/>
  <c r="AI158" i="28" s="1"/>
  <c r="AH158" i="33"/>
  <c r="AH158" i="28" s="1"/>
  <c r="AG158" i="33"/>
  <c r="AG158" i="28" s="1"/>
  <c r="AF158" i="33"/>
  <c r="AF158" i="28" s="1"/>
  <c r="AE158" i="33"/>
  <c r="AE158" i="28" s="1"/>
  <c r="AD158" i="33"/>
  <c r="AD158" i="28" s="1"/>
  <c r="AC158" i="33"/>
  <c r="AC158" i="28" s="1"/>
  <c r="AB158" i="33"/>
  <c r="AB158" i="28" s="1"/>
  <c r="AA158" i="33"/>
  <c r="AA158" i="28" s="1"/>
  <c r="Z158" i="33"/>
  <c r="Z158" i="28" s="1"/>
  <c r="Y158" i="33"/>
  <c r="Y158" i="28" s="1"/>
  <c r="X158" i="33"/>
  <c r="X158" i="28" s="1"/>
  <c r="W158" i="33"/>
  <c r="W158" i="28" s="1"/>
  <c r="V158" i="33"/>
  <c r="V158" i="28" s="1"/>
  <c r="U158" i="33"/>
  <c r="U158" i="28" s="1"/>
  <c r="T158" i="33"/>
  <c r="T158" i="28" s="1"/>
  <c r="S158" i="33"/>
  <c r="S158" i="28" s="1"/>
  <c r="R158" i="33"/>
  <c r="R158" i="28" s="1"/>
  <c r="Q158" i="33"/>
  <c r="Q158" i="28" s="1"/>
  <c r="P158" i="33"/>
  <c r="P158" i="28" s="1"/>
  <c r="O158" i="33"/>
  <c r="O158" i="28" s="1"/>
  <c r="N158" i="33"/>
  <c r="N158" i="28" s="1"/>
  <c r="M158" i="33"/>
  <c r="M158" i="28" s="1"/>
  <c r="AP157" i="33"/>
  <c r="AP157" i="28" s="1"/>
  <c r="AO157" i="33"/>
  <c r="AO157" i="28" s="1"/>
  <c r="AN157" i="33"/>
  <c r="AN157" i="28" s="1"/>
  <c r="AM157" i="33"/>
  <c r="AM157" i="28" s="1"/>
  <c r="AL157" i="33"/>
  <c r="AL157" i="28" s="1"/>
  <c r="AK157" i="33"/>
  <c r="AK157" i="28" s="1"/>
  <c r="AJ157" i="33"/>
  <c r="AJ157" i="28" s="1"/>
  <c r="AI157" i="33"/>
  <c r="AI157" i="28" s="1"/>
  <c r="AH157" i="33"/>
  <c r="AH157" i="28" s="1"/>
  <c r="AG157" i="33"/>
  <c r="AG157" i="28" s="1"/>
  <c r="AF157" i="33"/>
  <c r="AF157" i="28" s="1"/>
  <c r="AE157" i="33"/>
  <c r="AE157" i="28" s="1"/>
  <c r="AD157" i="33"/>
  <c r="AD157" i="28" s="1"/>
  <c r="AC157" i="33"/>
  <c r="AC157" i="28" s="1"/>
  <c r="AB157" i="33"/>
  <c r="AB157" i="28" s="1"/>
  <c r="AA157" i="33"/>
  <c r="AA157" i="28" s="1"/>
  <c r="Z157" i="33"/>
  <c r="Z157" i="28" s="1"/>
  <c r="Y157" i="33"/>
  <c r="Y157" i="28" s="1"/>
  <c r="X157" i="33"/>
  <c r="X157" i="28" s="1"/>
  <c r="W157" i="33"/>
  <c r="W157" i="28" s="1"/>
  <c r="V157" i="33"/>
  <c r="V157" i="28" s="1"/>
  <c r="U157" i="33"/>
  <c r="U157" i="28" s="1"/>
  <c r="T157" i="33"/>
  <c r="T157" i="28" s="1"/>
  <c r="S157" i="33"/>
  <c r="S157" i="28" s="1"/>
  <c r="R157" i="33"/>
  <c r="R157" i="28" s="1"/>
  <c r="Q157" i="33"/>
  <c r="Q157" i="28" s="1"/>
  <c r="P157" i="33"/>
  <c r="P157" i="28" s="1"/>
  <c r="O157" i="33"/>
  <c r="O157" i="28" s="1"/>
  <c r="N157" i="33"/>
  <c r="N157" i="28" s="1"/>
  <c r="M157" i="33"/>
  <c r="M157" i="28" s="1"/>
  <c r="AP149" i="33"/>
  <c r="AP149" i="28" s="1"/>
  <c r="AO149" i="33"/>
  <c r="AO149" i="28" s="1"/>
  <c r="AN149" i="33"/>
  <c r="AN149" i="28" s="1"/>
  <c r="AM149" i="33"/>
  <c r="AM149" i="28" s="1"/>
  <c r="AL149" i="33"/>
  <c r="AL149" i="28" s="1"/>
  <c r="AK149" i="33"/>
  <c r="AK149" i="28" s="1"/>
  <c r="AJ149" i="33"/>
  <c r="AJ149" i="28" s="1"/>
  <c r="AI149" i="33"/>
  <c r="AI149" i="28" s="1"/>
  <c r="AH149" i="33"/>
  <c r="AH149" i="28" s="1"/>
  <c r="AG149" i="33"/>
  <c r="AG149" i="28" s="1"/>
  <c r="AF149" i="33"/>
  <c r="AF149" i="28" s="1"/>
  <c r="AE149" i="33"/>
  <c r="AE149" i="28" s="1"/>
  <c r="AD149" i="33"/>
  <c r="AD149" i="28" s="1"/>
  <c r="AC149" i="33"/>
  <c r="AC149" i="28" s="1"/>
  <c r="AB149" i="33"/>
  <c r="AB149" i="28" s="1"/>
  <c r="AA149" i="33"/>
  <c r="AA149" i="28" s="1"/>
  <c r="Z149" i="33"/>
  <c r="Z149" i="28" s="1"/>
  <c r="Y149" i="33"/>
  <c r="Y149" i="28" s="1"/>
  <c r="X149" i="33"/>
  <c r="X149" i="28" s="1"/>
  <c r="W149" i="33"/>
  <c r="W149" i="28" s="1"/>
  <c r="V149" i="33"/>
  <c r="V149" i="28" s="1"/>
  <c r="U149" i="33"/>
  <c r="U149" i="28" s="1"/>
  <c r="T149" i="33"/>
  <c r="T149" i="28" s="1"/>
  <c r="S149" i="33"/>
  <c r="S149" i="28" s="1"/>
  <c r="R149" i="33"/>
  <c r="R149" i="28" s="1"/>
  <c r="Q149" i="33"/>
  <c r="Q149" i="28" s="1"/>
  <c r="P149" i="33"/>
  <c r="P149" i="28" s="1"/>
  <c r="O149" i="33"/>
  <c r="O149" i="28" s="1"/>
  <c r="N149" i="33"/>
  <c r="N149" i="28" s="1"/>
  <c r="M149" i="33"/>
  <c r="M149" i="28" s="1"/>
  <c r="AP148" i="33"/>
  <c r="AP148" i="28" s="1"/>
  <c r="AO148" i="33"/>
  <c r="AO148" i="28" s="1"/>
  <c r="AN148" i="33"/>
  <c r="AN148" i="28" s="1"/>
  <c r="AM148" i="33"/>
  <c r="AM148" i="28" s="1"/>
  <c r="AL148" i="33"/>
  <c r="AL148" i="28" s="1"/>
  <c r="AK148" i="33"/>
  <c r="AK148" i="28" s="1"/>
  <c r="AJ148" i="33"/>
  <c r="AJ148" i="28" s="1"/>
  <c r="AI148" i="33"/>
  <c r="AI148" i="28" s="1"/>
  <c r="AH148" i="33"/>
  <c r="AH148" i="28" s="1"/>
  <c r="AG148" i="33"/>
  <c r="AG148" i="28" s="1"/>
  <c r="AF148" i="33"/>
  <c r="AF148" i="28" s="1"/>
  <c r="AE148" i="33"/>
  <c r="AE148" i="28" s="1"/>
  <c r="AD148" i="33"/>
  <c r="AD148" i="28" s="1"/>
  <c r="AC148" i="33"/>
  <c r="AC148" i="28" s="1"/>
  <c r="AB148" i="33"/>
  <c r="AB148" i="28" s="1"/>
  <c r="AA148" i="33"/>
  <c r="AA148" i="28" s="1"/>
  <c r="Z148" i="33"/>
  <c r="Z148" i="28" s="1"/>
  <c r="Y148" i="33"/>
  <c r="Y148" i="28" s="1"/>
  <c r="X148" i="33"/>
  <c r="X148" i="28" s="1"/>
  <c r="W148" i="33"/>
  <c r="W148" i="28" s="1"/>
  <c r="V148" i="33"/>
  <c r="V148" i="28" s="1"/>
  <c r="U148" i="33"/>
  <c r="U148" i="28" s="1"/>
  <c r="T148" i="33"/>
  <c r="T148" i="28" s="1"/>
  <c r="S148" i="33"/>
  <c r="S148" i="28" s="1"/>
  <c r="R148" i="33"/>
  <c r="R148" i="28" s="1"/>
  <c r="Q148" i="33"/>
  <c r="Q148" i="28" s="1"/>
  <c r="P148" i="33"/>
  <c r="P148" i="28" s="1"/>
  <c r="O148" i="33"/>
  <c r="O148" i="28" s="1"/>
  <c r="N148" i="33"/>
  <c r="N148" i="28" s="1"/>
  <c r="M148" i="33"/>
  <c r="M148" i="28" s="1"/>
  <c r="AP147" i="33"/>
  <c r="AP147" i="28" s="1"/>
  <c r="AO147" i="33"/>
  <c r="AO147" i="28" s="1"/>
  <c r="AN147" i="33"/>
  <c r="AN147" i="28" s="1"/>
  <c r="AM147" i="33"/>
  <c r="AM147" i="28" s="1"/>
  <c r="AL147" i="33"/>
  <c r="AL147" i="28" s="1"/>
  <c r="AK147" i="33"/>
  <c r="AK147" i="28" s="1"/>
  <c r="AJ147" i="33"/>
  <c r="AJ147" i="28" s="1"/>
  <c r="AI147" i="33"/>
  <c r="AI147" i="28" s="1"/>
  <c r="AH147" i="33"/>
  <c r="AH147" i="28" s="1"/>
  <c r="AG147" i="33"/>
  <c r="AG147" i="28" s="1"/>
  <c r="AF147" i="33"/>
  <c r="AF147" i="28" s="1"/>
  <c r="AE147" i="33"/>
  <c r="AE147" i="28" s="1"/>
  <c r="AD147" i="33"/>
  <c r="AD147" i="28" s="1"/>
  <c r="AC147" i="33"/>
  <c r="AC147" i="28" s="1"/>
  <c r="AB147" i="33"/>
  <c r="AB147" i="28" s="1"/>
  <c r="AA147" i="33"/>
  <c r="AA147" i="28" s="1"/>
  <c r="Z147" i="33"/>
  <c r="Z147" i="28" s="1"/>
  <c r="Y147" i="33"/>
  <c r="Y147" i="28" s="1"/>
  <c r="X147" i="33"/>
  <c r="X147" i="28" s="1"/>
  <c r="W147" i="33"/>
  <c r="W147" i="28" s="1"/>
  <c r="V147" i="33"/>
  <c r="V147" i="28" s="1"/>
  <c r="U147" i="33"/>
  <c r="U147" i="28" s="1"/>
  <c r="T147" i="33"/>
  <c r="T147" i="28" s="1"/>
  <c r="S147" i="33"/>
  <c r="S147" i="28" s="1"/>
  <c r="R147" i="33"/>
  <c r="R147" i="28" s="1"/>
  <c r="Q147" i="33"/>
  <c r="Q147" i="28" s="1"/>
  <c r="P147" i="33"/>
  <c r="P147" i="28" s="1"/>
  <c r="O147" i="33"/>
  <c r="O147" i="28" s="1"/>
  <c r="N147" i="33"/>
  <c r="N147" i="28" s="1"/>
  <c r="M147" i="33"/>
  <c r="M147" i="28" s="1"/>
  <c r="AP146" i="33"/>
  <c r="AP146" i="28" s="1"/>
  <c r="AO146" i="33"/>
  <c r="AO146" i="28" s="1"/>
  <c r="AN146" i="33"/>
  <c r="AN146" i="28" s="1"/>
  <c r="AM146" i="33"/>
  <c r="AM146" i="28" s="1"/>
  <c r="AL146" i="33"/>
  <c r="AL146" i="28" s="1"/>
  <c r="AK146" i="33"/>
  <c r="AK146" i="28" s="1"/>
  <c r="AJ146" i="33"/>
  <c r="AJ146" i="28" s="1"/>
  <c r="AI146" i="33"/>
  <c r="AI146" i="28" s="1"/>
  <c r="AH146" i="33"/>
  <c r="AH146" i="28" s="1"/>
  <c r="AG146" i="33"/>
  <c r="AG146" i="28" s="1"/>
  <c r="AF146" i="33"/>
  <c r="AF146" i="28" s="1"/>
  <c r="AE146" i="33"/>
  <c r="AE146" i="28" s="1"/>
  <c r="AD146" i="33"/>
  <c r="AD146" i="28" s="1"/>
  <c r="AC146" i="33"/>
  <c r="AC146" i="28" s="1"/>
  <c r="AB146" i="33"/>
  <c r="AB146" i="28" s="1"/>
  <c r="AA146" i="33"/>
  <c r="AA146" i="28" s="1"/>
  <c r="Z146" i="33"/>
  <c r="Z146" i="28" s="1"/>
  <c r="Y146" i="33"/>
  <c r="Y146" i="28" s="1"/>
  <c r="X146" i="33"/>
  <c r="X146" i="28" s="1"/>
  <c r="W146" i="33"/>
  <c r="W146" i="28" s="1"/>
  <c r="V146" i="33"/>
  <c r="V146" i="28" s="1"/>
  <c r="U146" i="33"/>
  <c r="U146" i="28" s="1"/>
  <c r="T146" i="33"/>
  <c r="T146" i="28" s="1"/>
  <c r="S146" i="33"/>
  <c r="S146" i="28" s="1"/>
  <c r="R146" i="33"/>
  <c r="R146" i="28" s="1"/>
  <c r="Q146" i="33"/>
  <c r="Q146" i="28" s="1"/>
  <c r="P146" i="33"/>
  <c r="P146" i="28" s="1"/>
  <c r="O146" i="33"/>
  <c r="O146" i="28" s="1"/>
  <c r="N146" i="33"/>
  <c r="N146" i="28" s="1"/>
  <c r="M146" i="33"/>
  <c r="M146" i="28" s="1"/>
  <c r="AP145" i="33"/>
  <c r="AP145" i="28" s="1"/>
  <c r="AO145" i="33"/>
  <c r="AO145" i="28" s="1"/>
  <c r="AN145" i="33"/>
  <c r="AN145" i="28" s="1"/>
  <c r="AM145" i="33"/>
  <c r="AM145" i="28" s="1"/>
  <c r="AL145" i="33"/>
  <c r="AL145" i="28" s="1"/>
  <c r="AK145" i="33"/>
  <c r="AK145" i="28" s="1"/>
  <c r="AJ145" i="33"/>
  <c r="AJ145" i="28" s="1"/>
  <c r="AI145" i="33"/>
  <c r="AI145" i="28" s="1"/>
  <c r="AH145" i="33"/>
  <c r="AH145" i="28" s="1"/>
  <c r="AG145" i="33"/>
  <c r="AG145" i="28" s="1"/>
  <c r="AF145" i="33"/>
  <c r="AF145" i="28" s="1"/>
  <c r="AE145" i="33"/>
  <c r="AE145" i="28" s="1"/>
  <c r="AD145" i="33"/>
  <c r="AD145" i="28" s="1"/>
  <c r="AC145" i="33"/>
  <c r="AC145" i="28" s="1"/>
  <c r="AB145" i="33"/>
  <c r="AB145" i="28" s="1"/>
  <c r="AA145" i="33"/>
  <c r="AA145" i="28" s="1"/>
  <c r="Z145" i="33"/>
  <c r="Z145" i="28" s="1"/>
  <c r="Y145" i="33"/>
  <c r="Y145" i="28" s="1"/>
  <c r="X145" i="33"/>
  <c r="X145" i="28" s="1"/>
  <c r="W145" i="33"/>
  <c r="W145" i="28" s="1"/>
  <c r="V145" i="33"/>
  <c r="V145" i="28" s="1"/>
  <c r="U145" i="33"/>
  <c r="U145" i="28" s="1"/>
  <c r="T145" i="33"/>
  <c r="T145" i="28" s="1"/>
  <c r="S145" i="33"/>
  <c r="S145" i="28" s="1"/>
  <c r="R145" i="33"/>
  <c r="R145" i="28" s="1"/>
  <c r="Q145" i="33"/>
  <c r="Q145" i="28" s="1"/>
  <c r="P145" i="33"/>
  <c r="P145" i="28" s="1"/>
  <c r="O145" i="33"/>
  <c r="O145" i="28" s="1"/>
  <c r="N145" i="33"/>
  <c r="N145" i="28" s="1"/>
  <c r="M145" i="33"/>
  <c r="M145" i="28" s="1"/>
  <c r="AP144" i="33"/>
  <c r="AP144" i="28" s="1"/>
  <c r="AO144" i="33"/>
  <c r="AO144" i="28" s="1"/>
  <c r="AN144" i="33"/>
  <c r="AN144" i="28" s="1"/>
  <c r="AM144" i="33"/>
  <c r="AM144" i="28" s="1"/>
  <c r="AL144" i="33"/>
  <c r="AL144" i="28" s="1"/>
  <c r="AK144" i="33"/>
  <c r="AK144" i="28" s="1"/>
  <c r="AJ144" i="33"/>
  <c r="AJ144" i="28" s="1"/>
  <c r="AI144" i="33"/>
  <c r="AI144" i="28" s="1"/>
  <c r="AH144" i="33"/>
  <c r="AH144" i="28" s="1"/>
  <c r="AG144" i="33"/>
  <c r="AG144" i="28" s="1"/>
  <c r="AF144" i="33"/>
  <c r="AF144" i="28" s="1"/>
  <c r="AE144" i="33"/>
  <c r="AE144" i="28" s="1"/>
  <c r="AD144" i="33"/>
  <c r="AD144" i="28" s="1"/>
  <c r="AC144" i="33"/>
  <c r="AC144" i="28" s="1"/>
  <c r="AB144" i="33"/>
  <c r="AB144" i="28" s="1"/>
  <c r="AA144" i="33"/>
  <c r="AA144" i="28" s="1"/>
  <c r="Z144" i="33"/>
  <c r="Z144" i="28" s="1"/>
  <c r="Y144" i="33"/>
  <c r="Y144" i="28" s="1"/>
  <c r="X144" i="33"/>
  <c r="X144" i="28" s="1"/>
  <c r="W144" i="33"/>
  <c r="W144" i="28" s="1"/>
  <c r="V144" i="33"/>
  <c r="V144" i="28" s="1"/>
  <c r="U144" i="33"/>
  <c r="U144" i="28" s="1"/>
  <c r="T144" i="33"/>
  <c r="T144" i="28" s="1"/>
  <c r="S144" i="33"/>
  <c r="S144" i="28" s="1"/>
  <c r="R144" i="33"/>
  <c r="R144" i="28" s="1"/>
  <c r="Q144" i="33"/>
  <c r="Q144" i="28" s="1"/>
  <c r="P144" i="33"/>
  <c r="P144" i="28" s="1"/>
  <c r="O144" i="33"/>
  <c r="O144" i="28" s="1"/>
  <c r="N144" i="33"/>
  <c r="N144" i="28" s="1"/>
  <c r="M144" i="33"/>
  <c r="M144" i="28" s="1"/>
  <c r="AP143" i="33"/>
  <c r="AP143" i="28" s="1"/>
  <c r="AO143" i="33"/>
  <c r="AO143" i="28" s="1"/>
  <c r="AN143" i="33"/>
  <c r="AN143" i="28" s="1"/>
  <c r="AM143" i="33"/>
  <c r="AM143" i="28" s="1"/>
  <c r="AL143" i="33"/>
  <c r="AL143" i="28" s="1"/>
  <c r="AK143" i="33"/>
  <c r="AK143" i="28" s="1"/>
  <c r="AJ143" i="33"/>
  <c r="AJ143" i="28" s="1"/>
  <c r="AI143" i="33"/>
  <c r="AI143" i="28" s="1"/>
  <c r="AH143" i="33"/>
  <c r="AH143" i="28" s="1"/>
  <c r="AG143" i="33"/>
  <c r="AG143" i="28" s="1"/>
  <c r="AF143" i="33"/>
  <c r="AF143" i="28" s="1"/>
  <c r="AE143" i="33"/>
  <c r="AE143" i="28" s="1"/>
  <c r="AD143" i="33"/>
  <c r="AD143" i="28" s="1"/>
  <c r="AC143" i="33"/>
  <c r="AC143" i="28" s="1"/>
  <c r="AB143" i="33"/>
  <c r="AB143" i="28" s="1"/>
  <c r="AA143" i="33"/>
  <c r="AA143" i="28" s="1"/>
  <c r="Z143" i="33"/>
  <c r="Z143" i="28" s="1"/>
  <c r="Y143" i="33"/>
  <c r="Y143" i="28" s="1"/>
  <c r="X143" i="33"/>
  <c r="X143" i="28" s="1"/>
  <c r="W143" i="33"/>
  <c r="W143" i="28" s="1"/>
  <c r="V143" i="33"/>
  <c r="V143" i="28" s="1"/>
  <c r="U143" i="33"/>
  <c r="U143" i="28" s="1"/>
  <c r="T143" i="33"/>
  <c r="T143" i="28" s="1"/>
  <c r="S143" i="33"/>
  <c r="S143" i="28" s="1"/>
  <c r="R143" i="33"/>
  <c r="R143" i="28" s="1"/>
  <c r="Q143" i="33"/>
  <c r="Q143" i="28" s="1"/>
  <c r="P143" i="33"/>
  <c r="P143" i="28" s="1"/>
  <c r="O143" i="33"/>
  <c r="O143" i="28" s="1"/>
  <c r="N143" i="33"/>
  <c r="N143" i="28" s="1"/>
  <c r="M143" i="33"/>
  <c r="M143" i="28" s="1"/>
  <c r="AP142" i="33"/>
  <c r="AP142" i="28" s="1"/>
  <c r="AO142" i="33"/>
  <c r="AO142" i="28" s="1"/>
  <c r="AN142" i="33"/>
  <c r="AN142" i="28" s="1"/>
  <c r="AM142" i="33"/>
  <c r="AM142" i="28" s="1"/>
  <c r="AL142" i="33"/>
  <c r="AL142" i="28" s="1"/>
  <c r="AK142" i="33"/>
  <c r="AK142" i="28" s="1"/>
  <c r="AJ142" i="33"/>
  <c r="AJ142" i="28" s="1"/>
  <c r="AI142" i="33"/>
  <c r="AI142" i="28" s="1"/>
  <c r="AH142" i="33"/>
  <c r="AH142" i="28" s="1"/>
  <c r="AG142" i="33"/>
  <c r="AG142" i="28" s="1"/>
  <c r="AF142" i="33"/>
  <c r="AF142" i="28" s="1"/>
  <c r="AE142" i="33"/>
  <c r="AE142" i="28" s="1"/>
  <c r="AD142" i="33"/>
  <c r="AD142" i="28" s="1"/>
  <c r="AC142" i="33"/>
  <c r="AC142" i="28" s="1"/>
  <c r="AB142" i="33"/>
  <c r="AB142" i="28" s="1"/>
  <c r="AA142" i="33"/>
  <c r="AA142" i="28" s="1"/>
  <c r="Z142" i="33"/>
  <c r="Z142" i="28" s="1"/>
  <c r="Y142" i="33"/>
  <c r="Y142" i="28" s="1"/>
  <c r="X142" i="33"/>
  <c r="X142" i="28" s="1"/>
  <c r="W142" i="33"/>
  <c r="W142" i="28" s="1"/>
  <c r="V142" i="33"/>
  <c r="V142" i="28" s="1"/>
  <c r="U142" i="33"/>
  <c r="U142" i="28" s="1"/>
  <c r="T142" i="33"/>
  <c r="T142" i="28" s="1"/>
  <c r="S142" i="33"/>
  <c r="S142" i="28" s="1"/>
  <c r="R142" i="33"/>
  <c r="R142" i="28" s="1"/>
  <c r="Q142" i="33"/>
  <c r="Q142" i="28" s="1"/>
  <c r="P142" i="33"/>
  <c r="P142" i="28" s="1"/>
  <c r="O142" i="33"/>
  <c r="O142" i="28" s="1"/>
  <c r="N142" i="33"/>
  <c r="N142" i="28" s="1"/>
  <c r="M142" i="33"/>
  <c r="M142" i="28" s="1"/>
  <c r="AP141" i="33"/>
  <c r="AP141" i="28" s="1"/>
  <c r="AO141" i="33"/>
  <c r="AO141" i="28" s="1"/>
  <c r="AN141" i="33"/>
  <c r="AN141" i="28" s="1"/>
  <c r="AM141" i="33"/>
  <c r="AM141" i="28" s="1"/>
  <c r="AL141" i="33"/>
  <c r="AL141" i="28" s="1"/>
  <c r="AK141" i="33"/>
  <c r="AK141" i="28" s="1"/>
  <c r="AJ141" i="33"/>
  <c r="AJ141" i="28" s="1"/>
  <c r="AI141" i="33"/>
  <c r="AI141" i="28" s="1"/>
  <c r="AH141" i="33"/>
  <c r="AH141" i="28" s="1"/>
  <c r="AG141" i="33"/>
  <c r="AG141" i="28" s="1"/>
  <c r="AF141" i="33"/>
  <c r="AF141" i="28" s="1"/>
  <c r="AE141" i="33"/>
  <c r="AE141" i="28" s="1"/>
  <c r="AD141" i="33"/>
  <c r="AD141" i="28" s="1"/>
  <c r="AC141" i="33"/>
  <c r="AC141" i="28" s="1"/>
  <c r="AB141" i="33"/>
  <c r="AB141" i="28" s="1"/>
  <c r="AA141" i="33"/>
  <c r="AA141" i="28" s="1"/>
  <c r="Z141" i="33"/>
  <c r="Z141" i="28" s="1"/>
  <c r="Y141" i="33"/>
  <c r="Y141" i="28" s="1"/>
  <c r="X141" i="33"/>
  <c r="X141" i="28" s="1"/>
  <c r="W141" i="33"/>
  <c r="W141" i="28" s="1"/>
  <c r="V141" i="33"/>
  <c r="V141" i="28" s="1"/>
  <c r="U141" i="33"/>
  <c r="U141" i="28" s="1"/>
  <c r="T141" i="33"/>
  <c r="T141" i="28" s="1"/>
  <c r="S141" i="33"/>
  <c r="S141" i="28" s="1"/>
  <c r="R141" i="33"/>
  <c r="R141" i="28" s="1"/>
  <c r="Q141" i="33"/>
  <c r="Q141" i="28" s="1"/>
  <c r="P141" i="33"/>
  <c r="P141" i="28" s="1"/>
  <c r="O141" i="33"/>
  <c r="O141" i="28" s="1"/>
  <c r="N141" i="33"/>
  <c r="N141" i="28" s="1"/>
  <c r="M141" i="33"/>
  <c r="M141" i="28" s="1"/>
  <c r="AP140" i="33"/>
  <c r="AP140" i="28" s="1"/>
  <c r="AO140" i="33"/>
  <c r="AO140" i="28" s="1"/>
  <c r="AN140" i="33"/>
  <c r="AN140" i="28" s="1"/>
  <c r="AM140" i="33"/>
  <c r="AM140" i="28" s="1"/>
  <c r="AL140" i="33"/>
  <c r="AL140" i="28" s="1"/>
  <c r="AK140" i="33"/>
  <c r="AK140" i="28" s="1"/>
  <c r="AJ140" i="33"/>
  <c r="AJ140" i="28" s="1"/>
  <c r="AI140" i="33"/>
  <c r="AI140" i="28" s="1"/>
  <c r="AH140" i="33"/>
  <c r="AH140" i="28" s="1"/>
  <c r="AG140" i="33"/>
  <c r="AG140" i="28" s="1"/>
  <c r="AF140" i="33"/>
  <c r="AF140" i="28" s="1"/>
  <c r="AE140" i="33"/>
  <c r="AE140" i="28" s="1"/>
  <c r="AD140" i="33"/>
  <c r="AD140" i="28" s="1"/>
  <c r="AC140" i="33"/>
  <c r="AC140" i="28" s="1"/>
  <c r="AB140" i="33"/>
  <c r="AB140" i="28" s="1"/>
  <c r="AA140" i="33"/>
  <c r="AA140" i="28" s="1"/>
  <c r="Z140" i="33"/>
  <c r="Z140" i="28" s="1"/>
  <c r="Y140" i="33"/>
  <c r="Y140" i="28" s="1"/>
  <c r="X140" i="33"/>
  <c r="X140" i="28" s="1"/>
  <c r="W140" i="33"/>
  <c r="W140" i="28" s="1"/>
  <c r="V140" i="33"/>
  <c r="V140" i="28" s="1"/>
  <c r="U140" i="33"/>
  <c r="U140" i="28" s="1"/>
  <c r="T140" i="33"/>
  <c r="T140" i="28" s="1"/>
  <c r="S140" i="33"/>
  <c r="S140" i="28" s="1"/>
  <c r="R140" i="33"/>
  <c r="R140" i="28" s="1"/>
  <c r="Q140" i="33"/>
  <c r="Q140" i="28" s="1"/>
  <c r="P140" i="33"/>
  <c r="P140" i="28" s="1"/>
  <c r="O140" i="33"/>
  <c r="O140" i="28" s="1"/>
  <c r="N140" i="33"/>
  <c r="N140" i="28" s="1"/>
  <c r="M140" i="33"/>
  <c r="M140" i="28" s="1"/>
  <c r="AP139" i="33"/>
  <c r="AP139" i="28" s="1"/>
  <c r="AO139" i="33"/>
  <c r="AO139" i="28" s="1"/>
  <c r="AN139" i="33"/>
  <c r="AN139" i="28" s="1"/>
  <c r="AM139" i="33"/>
  <c r="AM139" i="28" s="1"/>
  <c r="AL139" i="33"/>
  <c r="AL139" i="28" s="1"/>
  <c r="AK139" i="33"/>
  <c r="AK139" i="28" s="1"/>
  <c r="AJ139" i="33"/>
  <c r="AJ139" i="28" s="1"/>
  <c r="AI139" i="33"/>
  <c r="AI139" i="28" s="1"/>
  <c r="AH139" i="33"/>
  <c r="AH139" i="28" s="1"/>
  <c r="AG139" i="33"/>
  <c r="AG139" i="28" s="1"/>
  <c r="AF139" i="33"/>
  <c r="AF139" i="28" s="1"/>
  <c r="AE139" i="33"/>
  <c r="AE139" i="28" s="1"/>
  <c r="AD139" i="33"/>
  <c r="AD139" i="28" s="1"/>
  <c r="AC139" i="33"/>
  <c r="AC139" i="28" s="1"/>
  <c r="AB139" i="33"/>
  <c r="AB139" i="28" s="1"/>
  <c r="AA139" i="33"/>
  <c r="AA139" i="28" s="1"/>
  <c r="Z139" i="33"/>
  <c r="Z139" i="28" s="1"/>
  <c r="Y139" i="33"/>
  <c r="Y139" i="28" s="1"/>
  <c r="X139" i="33"/>
  <c r="X139" i="28" s="1"/>
  <c r="W139" i="33"/>
  <c r="W139" i="28" s="1"/>
  <c r="V139" i="33"/>
  <c r="V139" i="28" s="1"/>
  <c r="U139" i="33"/>
  <c r="U139" i="28" s="1"/>
  <c r="T139" i="33"/>
  <c r="T139" i="28" s="1"/>
  <c r="S139" i="33"/>
  <c r="S139" i="28" s="1"/>
  <c r="R139" i="33"/>
  <c r="R139" i="28" s="1"/>
  <c r="Q139" i="33"/>
  <c r="Q139" i="28" s="1"/>
  <c r="P139" i="33"/>
  <c r="P139" i="28" s="1"/>
  <c r="O139" i="33"/>
  <c r="O139" i="28" s="1"/>
  <c r="N139" i="33"/>
  <c r="N139" i="28" s="1"/>
  <c r="M139" i="33"/>
  <c r="M139" i="28" s="1"/>
  <c r="AP138" i="33"/>
  <c r="AP138" i="28" s="1"/>
  <c r="AO138" i="33"/>
  <c r="AO138" i="28" s="1"/>
  <c r="AN138" i="33"/>
  <c r="AN138" i="28" s="1"/>
  <c r="AM138" i="33"/>
  <c r="AM138" i="28" s="1"/>
  <c r="AL138" i="33"/>
  <c r="AL138" i="28" s="1"/>
  <c r="AK138" i="33"/>
  <c r="AK138" i="28" s="1"/>
  <c r="AJ138" i="33"/>
  <c r="AJ138" i="28" s="1"/>
  <c r="AI138" i="33"/>
  <c r="AI138" i="28" s="1"/>
  <c r="AH138" i="33"/>
  <c r="AH138" i="28" s="1"/>
  <c r="AG138" i="33"/>
  <c r="AG138" i="28" s="1"/>
  <c r="AF138" i="33"/>
  <c r="AF138" i="28" s="1"/>
  <c r="AE138" i="33"/>
  <c r="AE138" i="28" s="1"/>
  <c r="AD138" i="33"/>
  <c r="AD138" i="28" s="1"/>
  <c r="AC138" i="33"/>
  <c r="AC138" i="28" s="1"/>
  <c r="AB138" i="33"/>
  <c r="AB138" i="28" s="1"/>
  <c r="AA138" i="33"/>
  <c r="AA138" i="28" s="1"/>
  <c r="Z138" i="33"/>
  <c r="Z138" i="28" s="1"/>
  <c r="Y138" i="33"/>
  <c r="Y138" i="28" s="1"/>
  <c r="X138" i="33"/>
  <c r="X138" i="28" s="1"/>
  <c r="W138" i="33"/>
  <c r="W138" i="28" s="1"/>
  <c r="V138" i="33"/>
  <c r="V138" i="28" s="1"/>
  <c r="U138" i="33"/>
  <c r="U138" i="28" s="1"/>
  <c r="T138" i="33"/>
  <c r="T138" i="28" s="1"/>
  <c r="S138" i="33"/>
  <c r="S138" i="28" s="1"/>
  <c r="R138" i="33"/>
  <c r="R138" i="28" s="1"/>
  <c r="Q138" i="33"/>
  <c r="Q138" i="28" s="1"/>
  <c r="P138" i="33"/>
  <c r="P138" i="28" s="1"/>
  <c r="O138" i="33"/>
  <c r="O138" i="28" s="1"/>
  <c r="N138" i="33"/>
  <c r="N138" i="28" s="1"/>
  <c r="M138" i="33"/>
  <c r="M138" i="28" s="1"/>
  <c r="AP134" i="33"/>
  <c r="AP134" i="28" s="1"/>
  <c r="AO134" i="33"/>
  <c r="AO134" i="28" s="1"/>
  <c r="AN134" i="33"/>
  <c r="AN134" i="28" s="1"/>
  <c r="AM134" i="33"/>
  <c r="AM134" i="28" s="1"/>
  <c r="AL134" i="33"/>
  <c r="AL134" i="28" s="1"/>
  <c r="AK134" i="33"/>
  <c r="AK134" i="28" s="1"/>
  <c r="AJ134" i="33"/>
  <c r="AJ134" i="28" s="1"/>
  <c r="AI134" i="33"/>
  <c r="AI134" i="28" s="1"/>
  <c r="AH134" i="33"/>
  <c r="AH134" i="28" s="1"/>
  <c r="AG134" i="33"/>
  <c r="AG134" i="28" s="1"/>
  <c r="AF134" i="33"/>
  <c r="AF134" i="28" s="1"/>
  <c r="AE134" i="33"/>
  <c r="AE134" i="28" s="1"/>
  <c r="AD134" i="33"/>
  <c r="AD134" i="28" s="1"/>
  <c r="AC134" i="33"/>
  <c r="AC134" i="28" s="1"/>
  <c r="AB134" i="33"/>
  <c r="AB134" i="28" s="1"/>
  <c r="AA134" i="33"/>
  <c r="AA134" i="28" s="1"/>
  <c r="Z134" i="33"/>
  <c r="Z134" i="28" s="1"/>
  <c r="Y134" i="33"/>
  <c r="Y134" i="28" s="1"/>
  <c r="X134" i="33"/>
  <c r="X134" i="28" s="1"/>
  <c r="W134" i="33"/>
  <c r="W134" i="28" s="1"/>
  <c r="V134" i="33"/>
  <c r="V134" i="28" s="1"/>
  <c r="U134" i="33"/>
  <c r="U134" i="28" s="1"/>
  <c r="T134" i="33"/>
  <c r="T134" i="28" s="1"/>
  <c r="S134" i="33"/>
  <c r="S134" i="28" s="1"/>
  <c r="R134" i="33"/>
  <c r="R134" i="28" s="1"/>
  <c r="Q134" i="33"/>
  <c r="Q134" i="28" s="1"/>
  <c r="P134" i="33"/>
  <c r="P134" i="28" s="1"/>
  <c r="O134" i="33"/>
  <c r="O134" i="28" s="1"/>
  <c r="N134" i="33"/>
  <c r="N134" i="28" s="1"/>
  <c r="M134" i="33"/>
  <c r="M134" i="28" s="1"/>
  <c r="AP133" i="33"/>
  <c r="AP133" i="28" s="1"/>
  <c r="AO133" i="33"/>
  <c r="AO133" i="28" s="1"/>
  <c r="AN133" i="33"/>
  <c r="AN133" i="28" s="1"/>
  <c r="AM133" i="33"/>
  <c r="AM133" i="28" s="1"/>
  <c r="AL133" i="33"/>
  <c r="AL133" i="28" s="1"/>
  <c r="AK133" i="33"/>
  <c r="AK133" i="28" s="1"/>
  <c r="AJ133" i="33"/>
  <c r="AJ133" i="28" s="1"/>
  <c r="AI133" i="33"/>
  <c r="AI133" i="28" s="1"/>
  <c r="AH133" i="33"/>
  <c r="AH133" i="28" s="1"/>
  <c r="AG133" i="33"/>
  <c r="AG133" i="28" s="1"/>
  <c r="AF133" i="33"/>
  <c r="AF133" i="28" s="1"/>
  <c r="AE133" i="33"/>
  <c r="AE133" i="28" s="1"/>
  <c r="AD133" i="33"/>
  <c r="AD133" i="28" s="1"/>
  <c r="AC133" i="33"/>
  <c r="AC133" i="28" s="1"/>
  <c r="AB133" i="33"/>
  <c r="AB133" i="28" s="1"/>
  <c r="AA133" i="33"/>
  <c r="AA133" i="28" s="1"/>
  <c r="Z133" i="33"/>
  <c r="Z133" i="28" s="1"/>
  <c r="Y133" i="33"/>
  <c r="Y133" i="28" s="1"/>
  <c r="X133" i="33"/>
  <c r="X133" i="28" s="1"/>
  <c r="W133" i="33"/>
  <c r="W133" i="28" s="1"/>
  <c r="V133" i="33"/>
  <c r="V133" i="28" s="1"/>
  <c r="U133" i="33"/>
  <c r="U133" i="28" s="1"/>
  <c r="T133" i="33"/>
  <c r="T133" i="28" s="1"/>
  <c r="S133" i="33"/>
  <c r="S133" i="28" s="1"/>
  <c r="R133" i="33"/>
  <c r="R133" i="28" s="1"/>
  <c r="Q133" i="33"/>
  <c r="Q133" i="28" s="1"/>
  <c r="P133" i="33"/>
  <c r="P133" i="28" s="1"/>
  <c r="O133" i="33"/>
  <c r="O133" i="28" s="1"/>
  <c r="N133" i="33"/>
  <c r="N133" i="28" s="1"/>
  <c r="M133" i="33"/>
  <c r="M133" i="28" s="1"/>
  <c r="AP132" i="33"/>
  <c r="AP132" i="28" s="1"/>
  <c r="AO132" i="33"/>
  <c r="AO132" i="28" s="1"/>
  <c r="AN132" i="33"/>
  <c r="AN132" i="28" s="1"/>
  <c r="AM132" i="33"/>
  <c r="AM132" i="28" s="1"/>
  <c r="AL132" i="33"/>
  <c r="AL132" i="28" s="1"/>
  <c r="AK132" i="33"/>
  <c r="AK132" i="28" s="1"/>
  <c r="AJ132" i="33"/>
  <c r="AJ132" i="28" s="1"/>
  <c r="AI132" i="33"/>
  <c r="AI132" i="28" s="1"/>
  <c r="AH132" i="33"/>
  <c r="AH132" i="28" s="1"/>
  <c r="AG132" i="33"/>
  <c r="AG132" i="28" s="1"/>
  <c r="AF132" i="33"/>
  <c r="AF132" i="28" s="1"/>
  <c r="AE132" i="33"/>
  <c r="AE132" i="28" s="1"/>
  <c r="AD132" i="33"/>
  <c r="AD132" i="28" s="1"/>
  <c r="AC132" i="33"/>
  <c r="AC132" i="28" s="1"/>
  <c r="AB132" i="33"/>
  <c r="AB132" i="28" s="1"/>
  <c r="AA132" i="33"/>
  <c r="AA132" i="28" s="1"/>
  <c r="Z132" i="33"/>
  <c r="Z132" i="28" s="1"/>
  <c r="Y132" i="33"/>
  <c r="Y132" i="28" s="1"/>
  <c r="X132" i="33"/>
  <c r="X132" i="28" s="1"/>
  <c r="W132" i="33"/>
  <c r="W132" i="28" s="1"/>
  <c r="V132" i="33"/>
  <c r="V132" i="28" s="1"/>
  <c r="U132" i="33"/>
  <c r="U132" i="28" s="1"/>
  <c r="T132" i="33"/>
  <c r="T132" i="28" s="1"/>
  <c r="S132" i="33"/>
  <c r="S132" i="28" s="1"/>
  <c r="R132" i="33"/>
  <c r="R132" i="28" s="1"/>
  <c r="Q132" i="33"/>
  <c r="Q132" i="28" s="1"/>
  <c r="P132" i="33"/>
  <c r="P132" i="28" s="1"/>
  <c r="O132" i="33"/>
  <c r="O132" i="28" s="1"/>
  <c r="N132" i="33"/>
  <c r="N132" i="28" s="1"/>
  <c r="M132" i="33"/>
  <c r="M132" i="28" s="1"/>
  <c r="AP131" i="33"/>
  <c r="AP131" i="28" s="1"/>
  <c r="AO131" i="33"/>
  <c r="AO131" i="28" s="1"/>
  <c r="AN131" i="33"/>
  <c r="AN131" i="28" s="1"/>
  <c r="AM131" i="33"/>
  <c r="AM131" i="28" s="1"/>
  <c r="AL131" i="33"/>
  <c r="AL131" i="28" s="1"/>
  <c r="AK131" i="33"/>
  <c r="AK131" i="28" s="1"/>
  <c r="AJ131" i="33"/>
  <c r="AJ131" i="28" s="1"/>
  <c r="AI131" i="33"/>
  <c r="AI131" i="28" s="1"/>
  <c r="AH131" i="33"/>
  <c r="AH131" i="28" s="1"/>
  <c r="AG131" i="33"/>
  <c r="AG131" i="28" s="1"/>
  <c r="AF131" i="33"/>
  <c r="AF131" i="28" s="1"/>
  <c r="AE131" i="33"/>
  <c r="AE131" i="28" s="1"/>
  <c r="AD131" i="33"/>
  <c r="AD131" i="28" s="1"/>
  <c r="AC131" i="33"/>
  <c r="AC131" i="28" s="1"/>
  <c r="AB131" i="33"/>
  <c r="AB131" i="28" s="1"/>
  <c r="AA131" i="33"/>
  <c r="AA131" i="28" s="1"/>
  <c r="Z131" i="33"/>
  <c r="Z131" i="28" s="1"/>
  <c r="Y131" i="33"/>
  <c r="Y131" i="28" s="1"/>
  <c r="X131" i="33"/>
  <c r="X131" i="28" s="1"/>
  <c r="W131" i="33"/>
  <c r="W131" i="28" s="1"/>
  <c r="V131" i="33"/>
  <c r="V131" i="28" s="1"/>
  <c r="U131" i="33"/>
  <c r="U131" i="28" s="1"/>
  <c r="T131" i="33"/>
  <c r="T131" i="28" s="1"/>
  <c r="S131" i="33"/>
  <c r="S131" i="28" s="1"/>
  <c r="R131" i="33"/>
  <c r="R131" i="28" s="1"/>
  <c r="Q131" i="33"/>
  <c r="Q131" i="28" s="1"/>
  <c r="P131" i="33"/>
  <c r="P131" i="28" s="1"/>
  <c r="O131" i="33"/>
  <c r="O131" i="28" s="1"/>
  <c r="N131" i="33"/>
  <c r="N131" i="28" s="1"/>
  <c r="M131" i="33"/>
  <c r="M131" i="28" s="1"/>
  <c r="AP130" i="33"/>
  <c r="AP130" i="28" s="1"/>
  <c r="AO130" i="33"/>
  <c r="AO130" i="28" s="1"/>
  <c r="AN130" i="33"/>
  <c r="AN130" i="28" s="1"/>
  <c r="AM130" i="33"/>
  <c r="AM130" i="28" s="1"/>
  <c r="AL130" i="33"/>
  <c r="AL130" i="28" s="1"/>
  <c r="AK130" i="33"/>
  <c r="AK130" i="28" s="1"/>
  <c r="AJ130" i="33"/>
  <c r="AJ130" i="28" s="1"/>
  <c r="AI130" i="33"/>
  <c r="AI130" i="28" s="1"/>
  <c r="AH130" i="33"/>
  <c r="AH130" i="28" s="1"/>
  <c r="AG130" i="33"/>
  <c r="AG130" i="28" s="1"/>
  <c r="AF130" i="33"/>
  <c r="AF130" i="28" s="1"/>
  <c r="AE130" i="33"/>
  <c r="AE130" i="28" s="1"/>
  <c r="AD130" i="33"/>
  <c r="AD130" i="28" s="1"/>
  <c r="AC130" i="33"/>
  <c r="AC130" i="28" s="1"/>
  <c r="AB130" i="33"/>
  <c r="AB130" i="28" s="1"/>
  <c r="AA130" i="33"/>
  <c r="AA130" i="28" s="1"/>
  <c r="Z130" i="33"/>
  <c r="Z130" i="28" s="1"/>
  <c r="Y130" i="33"/>
  <c r="Y130" i="28" s="1"/>
  <c r="X130" i="33"/>
  <c r="X130" i="28" s="1"/>
  <c r="W130" i="33"/>
  <c r="W130" i="28" s="1"/>
  <c r="V130" i="33"/>
  <c r="V130" i="28" s="1"/>
  <c r="U130" i="33"/>
  <c r="U130" i="28" s="1"/>
  <c r="T130" i="33"/>
  <c r="T130" i="28" s="1"/>
  <c r="S130" i="33"/>
  <c r="S130" i="28" s="1"/>
  <c r="R130" i="33"/>
  <c r="R130" i="28" s="1"/>
  <c r="Q130" i="33"/>
  <c r="Q130" i="28" s="1"/>
  <c r="P130" i="33"/>
  <c r="P130" i="28" s="1"/>
  <c r="O130" i="33"/>
  <c r="O130" i="28" s="1"/>
  <c r="N130" i="33"/>
  <c r="N130" i="28" s="1"/>
  <c r="M130" i="33"/>
  <c r="M130" i="28" s="1"/>
  <c r="AP129" i="33"/>
  <c r="AP129" i="28" s="1"/>
  <c r="AO129" i="33"/>
  <c r="AO129" i="28" s="1"/>
  <c r="AN129" i="33"/>
  <c r="AN129" i="28" s="1"/>
  <c r="AM129" i="33"/>
  <c r="AM129" i="28" s="1"/>
  <c r="AL129" i="33"/>
  <c r="AL129" i="28" s="1"/>
  <c r="AK129" i="33"/>
  <c r="AK129" i="28" s="1"/>
  <c r="AJ129" i="33"/>
  <c r="AJ129" i="28" s="1"/>
  <c r="AI129" i="33"/>
  <c r="AI129" i="28" s="1"/>
  <c r="AH129" i="33"/>
  <c r="AH129" i="28" s="1"/>
  <c r="AG129" i="33"/>
  <c r="AG129" i="28" s="1"/>
  <c r="AF129" i="33"/>
  <c r="AF129" i="28" s="1"/>
  <c r="AE129" i="33"/>
  <c r="AE129" i="28" s="1"/>
  <c r="AD129" i="33"/>
  <c r="AD129" i="28" s="1"/>
  <c r="AC129" i="33"/>
  <c r="AC129" i="28" s="1"/>
  <c r="AB129" i="33"/>
  <c r="AB129" i="28" s="1"/>
  <c r="AA129" i="33"/>
  <c r="AA129" i="28" s="1"/>
  <c r="Z129" i="33"/>
  <c r="Z129" i="28" s="1"/>
  <c r="Y129" i="33"/>
  <c r="Y129" i="28" s="1"/>
  <c r="X129" i="33"/>
  <c r="X129" i="28" s="1"/>
  <c r="W129" i="33"/>
  <c r="W129" i="28" s="1"/>
  <c r="V129" i="33"/>
  <c r="V129" i="28" s="1"/>
  <c r="U129" i="33"/>
  <c r="U129" i="28" s="1"/>
  <c r="T129" i="33"/>
  <c r="T129" i="28" s="1"/>
  <c r="S129" i="33"/>
  <c r="S129" i="28" s="1"/>
  <c r="R129" i="33"/>
  <c r="R129" i="28" s="1"/>
  <c r="Q129" i="33"/>
  <c r="Q129" i="28" s="1"/>
  <c r="P129" i="33"/>
  <c r="P129" i="28" s="1"/>
  <c r="O129" i="33"/>
  <c r="O129" i="28" s="1"/>
  <c r="N129" i="33"/>
  <c r="N129" i="28" s="1"/>
  <c r="M129" i="33"/>
  <c r="M129" i="28" s="1"/>
  <c r="AP128" i="33"/>
  <c r="AP128" i="28" s="1"/>
  <c r="AO128" i="33"/>
  <c r="AO128" i="28" s="1"/>
  <c r="AN128" i="33"/>
  <c r="AN128" i="28" s="1"/>
  <c r="AM128" i="33"/>
  <c r="AM128" i="28" s="1"/>
  <c r="AL128" i="33"/>
  <c r="AL128" i="28" s="1"/>
  <c r="AK128" i="33"/>
  <c r="AK128" i="28" s="1"/>
  <c r="AJ128" i="33"/>
  <c r="AJ128" i="28" s="1"/>
  <c r="AI128" i="33"/>
  <c r="AI128" i="28" s="1"/>
  <c r="AH128" i="33"/>
  <c r="AH128" i="28" s="1"/>
  <c r="AG128" i="33"/>
  <c r="AG128" i="28" s="1"/>
  <c r="AF128" i="33"/>
  <c r="AF128" i="28" s="1"/>
  <c r="AE128" i="33"/>
  <c r="AE128" i="28" s="1"/>
  <c r="AD128" i="33"/>
  <c r="AD128" i="28" s="1"/>
  <c r="AC128" i="33"/>
  <c r="AC128" i="28" s="1"/>
  <c r="AB128" i="33"/>
  <c r="AB128" i="28" s="1"/>
  <c r="AA128" i="33"/>
  <c r="AA128" i="28" s="1"/>
  <c r="Z128" i="33"/>
  <c r="Z128" i="28" s="1"/>
  <c r="Y128" i="33"/>
  <c r="Y128" i="28" s="1"/>
  <c r="X128" i="33"/>
  <c r="X128" i="28" s="1"/>
  <c r="W128" i="33"/>
  <c r="W128" i="28" s="1"/>
  <c r="V128" i="33"/>
  <c r="V128" i="28" s="1"/>
  <c r="U128" i="33"/>
  <c r="U128" i="28" s="1"/>
  <c r="T128" i="33"/>
  <c r="T128" i="28" s="1"/>
  <c r="S128" i="33"/>
  <c r="S128" i="28" s="1"/>
  <c r="R128" i="33"/>
  <c r="R128" i="28" s="1"/>
  <c r="Q128" i="33"/>
  <c r="Q128" i="28" s="1"/>
  <c r="P128" i="33"/>
  <c r="P128" i="28" s="1"/>
  <c r="O128" i="33"/>
  <c r="O128" i="28" s="1"/>
  <c r="N128" i="33"/>
  <c r="N128" i="28" s="1"/>
  <c r="M128" i="33"/>
  <c r="M128" i="28" s="1"/>
  <c r="AP127" i="33"/>
  <c r="AP127" i="28" s="1"/>
  <c r="AO127" i="33"/>
  <c r="AO127" i="28" s="1"/>
  <c r="AN127" i="33"/>
  <c r="AN127" i="28" s="1"/>
  <c r="AM127" i="33"/>
  <c r="AM127" i="28" s="1"/>
  <c r="AL127" i="33"/>
  <c r="AL127" i="28" s="1"/>
  <c r="AK127" i="33"/>
  <c r="AK127" i="28" s="1"/>
  <c r="AJ127" i="33"/>
  <c r="AJ127" i="28" s="1"/>
  <c r="AI127" i="33"/>
  <c r="AI127" i="28" s="1"/>
  <c r="AH127" i="33"/>
  <c r="AH127" i="28" s="1"/>
  <c r="AG127" i="33"/>
  <c r="AG127" i="28" s="1"/>
  <c r="AF127" i="33"/>
  <c r="AF127" i="28" s="1"/>
  <c r="AE127" i="33"/>
  <c r="AE127" i="28" s="1"/>
  <c r="AD127" i="33"/>
  <c r="AD127" i="28" s="1"/>
  <c r="AC127" i="33"/>
  <c r="AC127" i="28" s="1"/>
  <c r="AB127" i="33"/>
  <c r="AB127" i="28" s="1"/>
  <c r="AA127" i="33"/>
  <c r="AA127" i="28" s="1"/>
  <c r="Z127" i="33"/>
  <c r="Z127" i="28" s="1"/>
  <c r="Y127" i="33"/>
  <c r="Y127" i="28" s="1"/>
  <c r="X127" i="33"/>
  <c r="X127" i="28" s="1"/>
  <c r="W127" i="33"/>
  <c r="W127" i="28" s="1"/>
  <c r="V127" i="33"/>
  <c r="V127" i="28" s="1"/>
  <c r="U127" i="33"/>
  <c r="U127" i="28" s="1"/>
  <c r="T127" i="33"/>
  <c r="T127" i="28" s="1"/>
  <c r="S127" i="33"/>
  <c r="S127" i="28" s="1"/>
  <c r="R127" i="33"/>
  <c r="R127" i="28" s="1"/>
  <c r="Q127" i="33"/>
  <c r="Q127" i="28" s="1"/>
  <c r="P127" i="33"/>
  <c r="P127" i="28" s="1"/>
  <c r="O127" i="33"/>
  <c r="O127" i="28" s="1"/>
  <c r="N127" i="33"/>
  <c r="N127" i="28" s="1"/>
  <c r="M127" i="33"/>
  <c r="M127" i="28" s="1"/>
  <c r="AP126" i="33"/>
  <c r="AP126" i="28" s="1"/>
  <c r="AO126" i="33"/>
  <c r="AO126" i="28" s="1"/>
  <c r="AN126" i="33"/>
  <c r="AN126" i="28" s="1"/>
  <c r="AM126" i="33"/>
  <c r="AM126" i="28" s="1"/>
  <c r="AL126" i="33"/>
  <c r="AL126" i="28" s="1"/>
  <c r="AK126" i="33"/>
  <c r="AK126" i="28" s="1"/>
  <c r="AJ126" i="33"/>
  <c r="AJ126" i="28" s="1"/>
  <c r="AI126" i="33"/>
  <c r="AI126" i="28" s="1"/>
  <c r="AH126" i="33"/>
  <c r="AH126" i="28" s="1"/>
  <c r="AG126" i="33"/>
  <c r="AG126" i="28" s="1"/>
  <c r="AF126" i="33"/>
  <c r="AF126" i="28" s="1"/>
  <c r="AE126" i="33"/>
  <c r="AE126" i="28" s="1"/>
  <c r="AD126" i="33"/>
  <c r="AD126" i="28" s="1"/>
  <c r="AC126" i="33"/>
  <c r="AC126" i="28" s="1"/>
  <c r="AB126" i="33"/>
  <c r="AB126" i="28" s="1"/>
  <c r="AA126" i="33"/>
  <c r="AA126" i="28" s="1"/>
  <c r="Z126" i="33"/>
  <c r="Z126" i="28" s="1"/>
  <c r="Y126" i="33"/>
  <c r="Y126" i="28" s="1"/>
  <c r="X126" i="33"/>
  <c r="X126" i="28" s="1"/>
  <c r="W126" i="33"/>
  <c r="W126" i="28" s="1"/>
  <c r="V126" i="33"/>
  <c r="V126" i="28" s="1"/>
  <c r="U126" i="33"/>
  <c r="U126" i="28" s="1"/>
  <c r="T126" i="33"/>
  <c r="T126" i="28" s="1"/>
  <c r="S126" i="33"/>
  <c r="S126" i="28" s="1"/>
  <c r="R126" i="33"/>
  <c r="R126" i="28" s="1"/>
  <c r="Q126" i="33"/>
  <c r="Q126" i="28" s="1"/>
  <c r="P126" i="33"/>
  <c r="P126" i="28" s="1"/>
  <c r="O126" i="33"/>
  <c r="O126" i="28" s="1"/>
  <c r="N126" i="33"/>
  <c r="N126" i="28" s="1"/>
  <c r="M126" i="33"/>
  <c r="M126" i="28" s="1"/>
  <c r="AP125" i="33"/>
  <c r="AP125" i="28" s="1"/>
  <c r="AO125" i="33"/>
  <c r="AO125" i="28" s="1"/>
  <c r="AN125" i="33"/>
  <c r="AN125" i="28" s="1"/>
  <c r="AM125" i="33"/>
  <c r="AM125" i="28" s="1"/>
  <c r="AL125" i="33"/>
  <c r="AL125" i="28" s="1"/>
  <c r="AK125" i="33"/>
  <c r="AK125" i="28" s="1"/>
  <c r="AJ125" i="33"/>
  <c r="AJ125" i="28" s="1"/>
  <c r="AI125" i="33"/>
  <c r="AI125" i="28" s="1"/>
  <c r="AH125" i="33"/>
  <c r="AH125" i="28" s="1"/>
  <c r="AG125" i="33"/>
  <c r="AG125" i="28" s="1"/>
  <c r="AF125" i="33"/>
  <c r="AF125" i="28" s="1"/>
  <c r="AE125" i="33"/>
  <c r="AE125" i="28" s="1"/>
  <c r="AD125" i="33"/>
  <c r="AD125" i="28" s="1"/>
  <c r="AC125" i="33"/>
  <c r="AC125" i="28" s="1"/>
  <c r="AB125" i="33"/>
  <c r="AB125" i="28" s="1"/>
  <c r="AA125" i="33"/>
  <c r="AA125" i="28" s="1"/>
  <c r="Z125" i="33"/>
  <c r="Z125" i="28" s="1"/>
  <c r="Y125" i="33"/>
  <c r="Y125" i="28" s="1"/>
  <c r="X125" i="33"/>
  <c r="X125" i="28" s="1"/>
  <c r="W125" i="33"/>
  <c r="W125" i="28" s="1"/>
  <c r="V125" i="33"/>
  <c r="V125" i="28" s="1"/>
  <c r="U125" i="33"/>
  <c r="U125" i="28" s="1"/>
  <c r="T125" i="33"/>
  <c r="T125" i="28" s="1"/>
  <c r="S125" i="33"/>
  <c r="S125" i="28" s="1"/>
  <c r="R125" i="33"/>
  <c r="R125" i="28" s="1"/>
  <c r="Q125" i="33"/>
  <c r="Q125" i="28" s="1"/>
  <c r="P125" i="33"/>
  <c r="P125" i="28" s="1"/>
  <c r="O125" i="33"/>
  <c r="O125" i="28" s="1"/>
  <c r="N125" i="33"/>
  <c r="N125" i="28" s="1"/>
  <c r="M125" i="33"/>
  <c r="M125" i="28" s="1"/>
  <c r="AP124" i="33"/>
  <c r="AP124" i="28" s="1"/>
  <c r="AO124" i="33"/>
  <c r="AO124" i="28" s="1"/>
  <c r="AN124" i="33"/>
  <c r="AN124" i="28" s="1"/>
  <c r="AM124" i="33"/>
  <c r="AM124" i="28" s="1"/>
  <c r="AL124" i="33"/>
  <c r="AL124" i="28" s="1"/>
  <c r="AK124" i="33"/>
  <c r="AK124" i="28" s="1"/>
  <c r="AJ124" i="33"/>
  <c r="AJ124" i="28" s="1"/>
  <c r="AI124" i="33"/>
  <c r="AI124" i="28" s="1"/>
  <c r="AH124" i="33"/>
  <c r="AH124" i="28" s="1"/>
  <c r="AG124" i="33"/>
  <c r="AG124" i="28" s="1"/>
  <c r="AF124" i="33"/>
  <c r="AF124" i="28" s="1"/>
  <c r="AE124" i="33"/>
  <c r="AE124" i="28" s="1"/>
  <c r="AD124" i="33"/>
  <c r="AD124" i="28" s="1"/>
  <c r="AC124" i="33"/>
  <c r="AC124" i="28" s="1"/>
  <c r="AB124" i="33"/>
  <c r="AB124" i="28" s="1"/>
  <c r="AA124" i="33"/>
  <c r="AA124" i="28" s="1"/>
  <c r="Z124" i="33"/>
  <c r="Z124" i="28" s="1"/>
  <c r="Y124" i="33"/>
  <c r="Y124" i="28" s="1"/>
  <c r="X124" i="33"/>
  <c r="X124" i="28" s="1"/>
  <c r="W124" i="33"/>
  <c r="W124" i="28" s="1"/>
  <c r="V124" i="33"/>
  <c r="V124" i="28" s="1"/>
  <c r="U124" i="33"/>
  <c r="U124" i="28" s="1"/>
  <c r="T124" i="33"/>
  <c r="T124" i="28" s="1"/>
  <c r="S124" i="33"/>
  <c r="S124" i="28" s="1"/>
  <c r="R124" i="33"/>
  <c r="R124" i="28" s="1"/>
  <c r="Q124" i="33"/>
  <c r="Q124" i="28" s="1"/>
  <c r="P124" i="33"/>
  <c r="P124" i="28" s="1"/>
  <c r="O124" i="33"/>
  <c r="O124" i="28" s="1"/>
  <c r="N124" i="33"/>
  <c r="N124" i="28" s="1"/>
  <c r="M124" i="33"/>
  <c r="M124" i="28" s="1"/>
  <c r="AP123" i="33"/>
  <c r="AP123" i="28" s="1"/>
  <c r="AO123" i="33"/>
  <c r="AO123" i="28" s="1"/>
  <c r="AN123" i="33"/>
  <c r="AN123" i="28" s="1"/>
  <c r="AM123" i="33"/>
  <c r="AM123" i="28" s="1"/>
  <c r="AL123" i="33"/>
  <c r="AL123" i="28" s="1"/>
  <c r="AK123" i="33"/>
  <c r="AK123" i="28" s="1"/>
  <c r="AJ123" i="33"/>
  <c r="AJ123" i="28" s="1"/>
  <c r="AI123" i="33"/>
  <c r="AI123" i="28" s="1"/>
  <c r="AH123" i="33"/>
  <c r="AH123" i="28" s="1"/>
  <c r="AG123" i="33"/>
  <c r="AG123" i="28" s="1"/>
  <c r="AF123" i="33"/>
  <c r="AF123" i="28" s="1"/>
  <c r="AE123" i="33"/>
  <c r="AE123" i="28" s="1"/>
  <c r="AD123" i="33"/>
  <c r="AD123" i="28" s="1"/>
  <c r="AC123" i="33"/>
  <c r="AC123" i="28" s="1"/>
  <c r="AB123" i="33"/>
  <c r="AB123" i="28" s="1"/>
  <c r="AA123" i="33"/>
  <c r="AA123" i="28" s="1"/>
  <c r="Z123" i="33"/>
  <c r="Z123" i="28" s="1"/>
  <c r="Y123" i="33"/>
  <c r="Y123" i="28" s="1"/>
  <c r="X123" i="33"/>
  <c r="X123" i="28" s="1"/>
  <c r="W123" i="33"/>
  <c r="W123" i="28" s="1"/>
  <c r="V123" i="33"/>
  <c r="V123" i="28" s="1"/>
  <c r="U123" i="33"/>
  <c r="U123" i="28" s="1"/>
  <c r="T123" i="33"/>
  <c r="T123" i="28" s="1"/>
  <c r="S123" i="33"/>
  <c r="S123" i="28" s="1"/>
  <c r="R123" i="33"/>
  <c r="R123" i="28" s="1"/>
  <c r="Q123" i="33"/>
  <c r="Q123" i="28" s="1"/>
  <c r="P123" i="33"/>
  <c r="P123" i="28" s="1"/>
  <c r="O123" i="33"/>
  <c r="O123" i="28" s="1"/>
  <c r="N123" i="33"/>
  <c r="N123" i="28" s="1"/>
  <c r="M123" i="33"/>
  <c r="M123" i="28" s="1"/>
  <c r="AP119" i="33"/>
  <c r="AP119" i="28" s="1"/>
  <c r="AO119" i="33"/>
  <c r="AO119" i="28" s="1"/>
  <c r="AN119" i="33"/>
  <c r="AN119" i="28" s="1"/>
  <c r="AM119" i="33"/>
  <c r="AM119" i="28" s="1"/>
  <c r="AL119" i="33"/>
  <c r="AL119" i="28" s="1"/>
  <c r="AK119" i="33"/>
  <c r="AK119" i="28" s="1"/>
  <c r="AJ119" i="33"/>
  <c r="AJ119" i="28" s="1"/>
  <c r="AI119" i="33"/>
  <c r="AI119" i="28" s="1"/>
  <c r="AH119" i="33"/>
  <c r="AH119" i="28" s="1"/>
  <c r="AG119" i="33"/>
  <c r="AG119" i="28" s="1"/>
  <c r="AF119" i="33"/>
  <c r="AF119" i="28" s="1"/>
  <c r="AE119" i="33"/>
  <c r="AE119" i="28" s="1"/>
  <c r="AD119" i="33"/>
  <c r="AD119" i="28" s="1"/>
  <c r="AC119" i="33"/>
  <c r="AC119" i="28" s="1"/>
  <c r="AB119" i="33"/>
  <c r="AB119" i="28" s="1"/>
  <c r="AA119" i="33"/>
  <c r="AA119" i="28" s="1"/>
  <c r="Z119" i="33"/>
  <c r="Z119" i="28" s="1"/>
  <c r="Y119" i="33"/>
  <c r="Y119" i="28" s="1"/>
  <c r="X119" i="33"/>
  <c r="X119" i="28" s="1"/>
  <c r="W119" i="33"/>
  <c r="W119" i="28" s="1"/>
  <c r="V119" i="33"/>
  <c r="V119" i="28" s="1"/>
  <c r="U119" i="33"/>
  <c r="U119" i="28" s="1"/>
  <c r="T119" i="33"/>
  <c r="T119" i="28" s="1"/>
  <c r="S119" i="33"/>
  <c r="S119" i="28" s="1"/>
  <c r="R119" i="33"/>
  <c r="R119" i="28" s="1"/>
  <c r="Q119" i="33"/>
  <c r="Q119" i="28" s="1"/>
  <c r="P119" i="33"/>
  <c r="P119" i="28" s="1"/>
  <c r="O119" i="33"/>
  <c r="O119" i="28" s="1"/>
  <c r="N119" i="33"/>
  <c r="N119" i="28" s="1"/>
  <c r="M119" i="33"/>
  <c r="M119" i="28" s="1"/>
  <c r="AP118" i="33"/>
  <c r="AP118" i="28" s="1"/>
  <c r="AO118" i="33"/>
  <c r="AO118" i="28" s="1"/>
  <c r="AN118" i="33"/>
  <c r="AN118" i="28" s="1"/>
  <c r="AM118" i="33"/>
  <c r="AM118" i="28" s="1"/>
  <c r="AL118" i="33"/>
  <c r="AL118" i="28" s="1"/>
  <c r="AK118" i="33"/>
  <c r="AK118" i="28" s="1"/>
  <c r="AJ118" i="33"/>
  <c r="AJ118" i="28" s="1"/>
  <c r="AI118" i="33"/>
  <c r="AI118" i="28" s="1"/>
  <c r="AH118" i="33"/>
  <c r="AH118" i="28" s="1"/>
  <c r="AG118" i="33"/>
  <c r="AG118" i="28" s="1"/>
  <c r="AF118" i="33"/>
  <c r="AF118" i="28" s="1"/>
  <c r="AE118" i="33"/>
  <c r="AE118" i="28" s="1"/>
  <c r="AD118" i="33"/>
  <c r="AD118" i="28" s="1"/>
  <c r="AC118" i="33"/>
  <c r="AC118" i="28" s="1"/>
  <c r="AB118" i="33"/>
  <c r="AB118" i="28" s="1"/>
  <c r="AA118" i="33"/>
  <c r="AA118" i="28" s="1"/>
  <c r="Z118" i="33"/>
  <c r="Z118" i="28" s="1"/>
  <c r="Y118" i="33"/>
  <c r="Y118" i="28" s="1"/>
  <c r="X118" i="33"/>
  <c r="X118" i="28" s="1"/>
  <c r="W118" i="33"/>
  <c r="W118" i="28" s="1"/>
  <c r="V118" i="33"/>
  <c r="V118" i="28" s="1"/>
  <c r="U118" i="33"/>
  <c r="U118" i="28" s="1"/>
  <c r="T118" i="33"/>
  <c r="T118" i="28" s="1"/>
  <c r="S118" i="33"/>
  <c r="S118" i="28" s="1"/>
  <c r="R118" i="33"/>
  <c r="R118" i="28" s="1"/>
  <c r="Q118" i="33"/>
  <c r="Q118" i="28" s="1"/>
  <c r="P118" i="33"/>
  <c r="P118" i="28" s="1"/>
  <c r="O118" i="33"/>
  <c r="O118" i="28" s="1"/>
  <c r="N118" i="33"/>
  <c r="N118" i="28" s="1"/>
  <c r="M118" i="33"/>
  <c r="M118" i="28" s="1"/>
  <c r="AP117" i="33"/>
  <c r="AP117" i="28" s="1"/>
  <c r="AO117" i="33"/>
  <c r="AO117" i="28" s="1"/>
  <c r="AN117" i="33"/>
  <c r="AN117" i="28" s="1"/>
  <c r="AM117" i="33"/>
  <c r="AM117" i="28" s="1"/>
  <c r="AL117" i="33"/>
  <c r="AL117" i="28" s="1"/>
  <c r="AK117" i="33"/>
  <c r="AK117" i="28" s="1"/>
  <c r="AJ117" i="33"/>
  <c r="AJ117" i="28" s="1"/>
  <c r="AI117" i="33"/>
  <c r="AI117" i="28" s="1"/>
  <c r="AH117" i="33"/>
  <c r="AH117" i="28" s="1"/>
  <c r="AG117" i="33"/>
  <c r="AG117" i="28" s="1"/>
  <c r="AF117" i="33"/>
  <c r="AF117" i="28" s="1"/>
  <c r="AE117" i="33"/>
  <c r="AE117" i="28" s="1"/>
  <c r="AD117" i="33"/>
  <c r="AD117" i="28" s="1"/>
  <c r="AC117" i="33"/>
  <c r="AC117" i="28" s="1"/>
  <c r="AB117" i="33"/>
  <c r="AB117" i="28" s="1"/>
  <c r="AA117" i="33"/>
  <c r="AA117" i="28" s="1"/>
  <c r="Z117" i="33"/>
  <c r="Z117" i="28" s="1"/>
  <c r="Y117" i="33"/>
  <c r="Y117" i="28" s="1"/>
  <c r="X117" i="33"/>
  <c r="X117" i="28" s="1"/>
  <c r="W117" i="33"/>
  <c r="W117" i="28" s="1"/>
  <c r="V117" i="33"/>
  <c r="V117" i="28" s="1"/>
  <c r="U117" i="33"/>
  <c r="U117" i="28" s="1"/>
  <c r="T117" i="33"/>
  <c r="T117" i="28" s="1"/>
  <c r="S117" i="33"/>
  <c r="S117" i="28" s="1"/>
  <c r="R117" i="33"/>
  <c r="R117" i="28" s="1"/>
  <c r="Q117" i="33"/>
  <c r="Q117" i="28" s="1"/>
  <c r="P117" i="33"/>
  <c r="P117" i="28" s="1"/>
  <c r="O117" i="33"/>
  <c r="O117" i="28" s="1"/>
  <c r="N117" i="33"/>
  <c r="N117" i="28" s="1"/>
  <c r="M117" i="33"/>
  <c r="M117" i="28" s="1"/>
  <c r="AP116" i="33"/>
  <c r="AP116" i="28" s="1"/>
  <c r="AO116" i="33"/>
  <c r="AO116" i="28" s="1"/>
  <c r="AN116" i="33"/>
  <c r="AN116" i="28" s="1"/>
  <c r="AM116" i="33"/>
  <c r="AM116" i="28" s="1"/>
  <c r="AL116" i="33"/>
  <c r="AL116" i="28" s="1"/>
  <c r="AK116" i="33"/>
  <c r="AK116" i="28" s="1"/>
  <c r="AJ116" i="33"/>
  <c r="AJ116" i="28" s="1"/>
  <c r="AI116" i="33"/>
  <c r="AI116" i="28" s="1"/>
  <c r="AH116" i="33"/>
  <c r="AH116" i="28" s="1"/>
  <c r="AG116" i="33"/>
  <c r="AG116" i="28" s="1"/>
  <c r="AF116" i="33"/>
  <c r="AF116" i="28" s="1"/>
  <c r="AE116" i="33"/>
  <c r="AE116" i="28" s="1"/>
  <c r="AD116" i="33"/>
  <c r="AD116" i="28" s="1"/>
  <c r="AC116" i="33"/>
  <c r="AC116" i="28" s="1"/>
  <c r="AB116" i="33"/>
  <c r="AB116" i="28" s="1"/>
  <c r="AA116" i="33"/>
  <c r="AA116" i="28" s="1"/>
  <c r="Z116" i="33"/>
  <c r="Z116" i="28" s="1"/>
  <c r="Y116" i="33"/>
  <c r="Y116" i="28" s="1"/>
  <c r="X116" i="33"/>
  <c r="X116" i="28" s="1"/>
  <c r="W116" i="33"/>
  <c r="W116" i="28" s="1"/>
  <c r="V116" i="33"/>
  <c r="V116" i="28" s="1"/>
  <c r="U116" i="33"/>
  <c r="U116" i="28" s="1"/>
  <c r="T116" i="33"/>
  <c r="T116" i="28" s="1"/>
  <c r="S116" i="33"/>
  <c r="S116" i="28" s="1"/>
  <c r="R116" i="33"/>
  <c r="R116" i="28" s="1"/>
  <c r="Q116" i="33"/>
  <c r="Q116" i="28" s="1"/>
  <c r="P116" i="33"/>
  <c r="P116" i="28" s="1"/>
  <c r="O116" i="33"/>
  <c r="O116" i="28" s="1"/>
  <c r="N116" i="33"/>
  <c r="N116" i="28" s="1"/>
  <c r="M116" i="33"/>
  <c r="M116" i="28" s="1"/>
  <c r="AP115" i="33"/>
  <c r="AP115" i="28" s="1"/>
  <c r="AO115" i="33"/>
  <c r="AO115" i="28" s="1"/>
  <c r="AN115" i="33"/>
  <c r="AN115" i="28" s="1"/>
  <c r="AM115" i="33"/>
  <c r="AM115" i="28" s="1"/>
  <c r="AL115" i="33"/>
  <c r="AL115" i="28" s="1"/>
  <c r="AK115" i="33"/>
  <c r="AK115" i="28" s="1"/>
  <c r="AJ115" i="33"/>
  <c r="AJ115" i="28" s="1"/>
  <c r="AI115" i="33"/>
  <c r="AI115" i="28" s="1"/>
  <c r="AH115" i="33"/>
  <c r="AH115" i="28" s="1"/>
  <c r="AG115" i="33"/>
  <c r="AG115" i="28" s="1"/>
  <c r="AF115" i="33"/>
  <c r="AF115" i="28" s="1"/>
  <c r="AE115" i="33"/>
  <c r="AE115" i="28" s="1"/>
  <c r="AD115" i="33"/>
  <c r="AD115" i="28" s="1"/>
  <c r="AC115" i="33"/>
  <c r="AC115" i="28" s="1"/>
  <c r="AB115" i="33"/>
  <c r="AB115" i="28" s="1"/>
  <c r="AA115" i="33"/>
  <c r="AA115" i="28" s="1"/>
  <c r="Z115" i="33"/>
  <c r="Z115" i="28" s="1"/>
  <c r="Y115" i="33"/>
  <c r="Y115" i="28" s="1"/>
  <c r="X115" i="33"/>
  <c r="X115" i="28" s="1"/>
  <c r="W115" i="33"/>
  <c r="W115" i="28" s="1"/>
  <c r="V115" i="33"/>
  <c r="V115" i="28" s="1"/>
  <c r="U115" i="33"/>
  <c r="U115" i="28" s="1"/>
  <c r="T115" i="33"/>
  <c r="T115" i="28" s="1"/>
  <c r="S115" i="33"/>
  <c r="S115" i="28" s="1"/>
  <c r="R115" i="33"/>
  <c r="R115" i="28" s="1"/>
  <c r="Q115" i="33"/>
  <c r="Q115" i="28" s="1"/>
  <c r="P115" i="33"/>
  <c r="P115" i="28" s="1"/>
  <c r="O115" i="33"/>
  <c r="O115" i="28" s="1"/>
  <c r="N115" i="33"/>
  <c r="N115" i="28" s="1"/>
  <c r="M115" i="33"/>
  <c r="M115" i="28" s="1"/>
  <c r="AP114" i="33"/>
  <c r="AP114" i="28" s="1"/>
  <c r="AO114" i="33"/>
  <c r="AO114" i="28" s="1"/>
  <c r="AN114" i="33"/>
  <c r="AN114" i="28" s="1"/>
  <c r="AM114" i="33"/>
  <c r="AM114" i="28" s="1"/>
  <c r="AL114" i="33"/>
  <c r="AL114" i="28" s="1"/>
  <c r="AK114" i="33"/>
  <c r="AK114" i="28" s="1"/>
  <c r="AJ114" i="33"/>
  <c r="AJ114" i="28" s="1"/>
  <c r="AI114" i="33"/>
  <c r="AI114" i="28" s="1"/>
  <c r="AH114" i="33"/>
  <c r="AH114" i="28" s="1"/>
  <c r="AG114" i="33"/>
  <c r="AG114" i="28" s="1"/>
  <c r="AF114" i="33"/>
  <c r="AF114" i="28" s="1"/>
  <c r="AE114" i="33"/>
  <c r="AE114" i="28" s="1"/>
  <c r="AD114" i="33"/>
  <c r="AD114" i="28" s="1"/>
  <c r="AC114" i="33"/>
  <c r="AC114" i="28" s="1"/>
  <c r="AB114" i="33"/>
  <c r="AB114" i="28" s="1"/>
  <c r="AA114" i="33"/>
  <c r="AA114" i="28" s="1"/>
  <c r="Z114" i="33"/>
  <c r="Z114" i="28" s="1"/>
  <c r="Y114" i="33"/>
  <c r="Y114" i="28" s="1"/>
  <c r="X114" i="33"/>
  <c r="X114" i="28" s="1"/>
  <c r="W114" i="33"/>
  <c r="W114" i="28" s="1"/>
  <c r="V114" i="33"/>
  <c r="V114" i="28" s="1"/>
  <c r="U114" i="33"/>
  <c r="U114" i="28" s="1"/>
  <c r="T114" i="33"/>
  <c r="T114" i="28" s="1"/>
  <c r="S114" i="33"/>
  <c r="S114" i="28" s="1"/>
  <c r="R114" i="33"/>
  <c r="R114" i="28" s="1"/>
  <c r="Q114" i="33"/>
  <c r="Q114" i="28" s="1"/>
  <c r="P114" i="33"/>
  <c r="P114" i="28" s="1"/>
  <c r="O114" i="33"/>
  <c r="O114" i="28" s="1"/>
  <c r="N114" i="33"/>
  <c r="N114" i="28" s="1"/>
  <c r="M114" i="33"/>
  <c r="M114" i="28" s="1"/>
  <c r="AP113" i="33"/>
  <c r="AP113" i="28" s="1"/>
  <c r="AO113" i="33"/>
  <c r="AO113" i="28" s="1"/>
  <c r="AN113" i="33"/>
  <c r="AN113" i="28" s="1"/>
  <c r="AM113" i="33"/>
  <c r="AM113" i="28" s="1"/>
  <c r="AL113" i="33"/>
  <c r="AL113" i="28" s="1"/>
  <c r="AK113" i="33"/>
  <c r="AK113" i="28" s="1"/>
  <c r="AJ113" i="33"/>
  <c r="AJ113" i="28" s="1"/>
  <c r="AI113" i="33"/>
  <c r="AI113" i="28" s="1"/>
  <c r="AH113" i="33"/>
  <c r="AH113" i="28" s="1"/>
  <c r="AG113" i="33"/>
  <c r="AG113" i="28" s="1"/>
  <c r="AF113" i="33"/>
  <c r="AF113" i="28" s="1"/>
  <c r="AE113" i="33"/>
  <c r="AE113" i="28" s="1"/>
  <c r="AD113" i="33"/>
  <c r="AD113" i="28" s="1"/>
  <c r="AC113" i="33"/>
  <c r="AC113" i="28" s="1"/>
  <c r="AB113" i="33"/>
  <c r="AB113" i="28" s="1"/>
  <c r="AA113" i="33"/>
  <c r="AA113" i="28" s="1"/>
  <c r="Z113" i="33"/>
  <c r="Z113" i="28" s="1"/>
  <c r="Y113" i="33"/>
  <c r="Y113" i="28" s="1"/>
  <c r="X113" i="33"/>
  <c r="X113" i="28" s="1"/>
  <c r="W113" i="33"/>
  <c r="W113" i="28" s="1"/>
  <c r="V113" i="33"/>
  <c r="V113" i="28" s="1"/>
  <c r="U113" i="33"/>
  <c r="U113" i="28" s="1"/>
  <c r="T113" i="33"/>
  <c r="T113" i="28" s="1"/>
  <c r="S113" i="33"/>
  <c r="S113" i="28" s="1"/>
  <c r="R113" i="33"/>
  <c r="R113" i="28" s="1"/>
  <c r="Q113" i="33"/>
  <c r="Q113" i="28" s="1"/>
  <c r="P113" i="33"/>
  <c r="P113" i="28" s="1"/>
  <c r="O113" i="33"/>
  <c r="O113" i="28" s="1"/>
  <c r="N113" i="33"/>
  <c r="N113" i="28" s="1"/>
  <c r="M113" i="33"/>
  <c r="M113" i="28" s="1"/>
  <c r="AP112" i="33"/>
  <c r="AP112" i="28" s="1"/>
  <c r="AO112" i="33"/>
  <c r="AO112" i="28" s="1"/>
  <c r="AN112" i="33"/>
  <c r="AN112" i="28" s="1"/>
  <c r="AM112" i="33"/>
  <c r="AM112" i="28" s="1"/>
  <c r="AL112" i="33"/>
  <c r="AL112" i="28" s="1"/>
  <c r="AK112" i="33"/>
  <c r="AK112" i="28" s="1"/>
  <c r="AJ112" i="33"/>
  <c r="AJ112" i="28" s="1"/>
  <c r="AI112" i="33"/>
  <c r="AI112" i="28" s="1"/>
  <c r="AH112" i="33"/>
  <c r="AH112" i="28" s="1"/>
  <c r="AG112" i="33"/>
  <c r="AG112" i="28" s="1"/>
  <c r="AF112" i="33"/>
  <c r="AF112" i="28" s="1"/>
  <c r="AE112" i="33"/>
  <c r="AE112" i="28" s="1"/>
  <c r="AD112" i="33"/>
  <c r="AD112" i="28" s="1"/>
  <c r="AC112" i="33"/>
  <c r="AC112" i="28" s="1"/>
  <c r="AB112" i="33"/>
  <c r="AB112" i="28" s="1"/>
  <c r="AA112" i="33"/>
  <c r="AA112" i="28" s="1"/>
  <c r="Z112" i="33"/>
  <c r="Z112" i="28" s="1"/>
  <c r="Y112" i="33"/>
  <c r="Y112" i="28" s="1"/>
  <c r="X112" i="33"/>
  <c r="X112" i="28" s="1"/>
  <c r="W112" i="33"/>
  <c r="W112" i="28" s="1"/>
  <c r="V112" i="33"/>
  <c r="V112" i="28" s="1"/>
  <c r="U112" i="33"/>
  <c r="U112" i="28" s="1"/>
  <c r="T112" i="33"/>
  <c r="T112" i="28" s="1"/>
  <c r="S112" i="33"/>
  <c r="S112" i="28" s="1"/>
  <c r="R112" i="33"/>
  <c r="R112" i="28" s="1"/>
  <c r="Q112" i="33"/>
  <c r="Q112" i="28" s="1"/>
  <c r="P112" i="33"/>
  <c r="P112" i="28" s="1"/>
  <c r="O112" i="33"/>
  <c r="O112" i="28" s="1"/>
  <c r="N112" i="33"/>
  <c r="N112" i="28" s="1"/>
  <c r="M112" i="33"/>
  <c r="M112" i="28" s="1"/>
  <c r="AP111" i="33"/>
  <c r="AP111" i="28" s="1"/>
  <c r="AO111" i="33"/>
  <c r="AO111" i="28" s="1"/>
  <c r="AN111" i="33"/>
  <c r="AN111" i="28" s="1"/>
  <c r="AM111" i="33"/>
  <c r="AM111" i="28" s="1"/>
  <c r="AL111" i="33"/>
  <c r="AL111" i="28" s="1"/>
  <c r="AK111" i="33"/>
  <c r="AK111" i="28" s="1"/>
  <c r="AJ111" i="33"/>
  <c r="AJ111" i="28" s="1"/>
  <c r="AI111" i="33"/>
  <c r="AI111" i="28" s="1"/>
  <c r="AH111" i="33"/>
  <c r="AH111" i="28" s="1"/>
  <c r="AG111" i="33"/>
  <c r="AG111" i="28" s="1"/>
  <c r="AF111" i="33"/>
  <c r="AF111" i="28" s="1"/>
  <c r="AE111" i="33"/>
  <c r="AE111" i="28" s="1"/>
  <c r="AD111" i="33"/>
  <c r="AD111" i="28" s="1"/>
  <c r="AC111" i="33"/>
  <c r="AC111" i="28" s="1"/>
  <c r="AB111" i="33"/>
  <c r="AB111" i="28" s="1"/>
  <c r="AA111" i="33"/>
  <c r="AA111" i="28" s="1"/>
  <c r="Z111" i="33"/>
  <c r="Z111" i="28" s="1"/>
  <c r="Y111" i="33"/>
  <c r="Y111" i="28" s="1"/>
  <c r="X111" i="33"/>
  <c r="X111" i="28" s="1"/>
  <c r="W111" i="33"/>
  <c r="W111" i="28" s="1"/>
  <c r="V111" i="33"/>
  <c r="V111" i="28" s="1"/>
  <c r="U111" i="33"/>
  <c r="U111" i="28" s="1"/>
  <c r="T111" i="33"/>
  <c r="T111" i="28" s="1"/>
  <c r="S111" i="33"/>
  <c r="S111" i="28" s="1"/>
  <c r="R111" i="33"/>
  <c r="R111" i="28" s="1"/>
  <c r="Q111" i="33"/>
  <c r="Q111" i="28" s="1"/>
  <c r="P111" i="33"/>
  <c r="P111" i="28" s="1"/>
  <c r="O111" i="33"/>
  <c r="O111" i="28" s="1"/>
  <c r="N111" i="33"/>
  <c r="N111" i="28" s="1"/>
  <c r="M111" i="33"/>
  <c r="M111" i="28" s="1"/>
  <c r="AP110" i="33"/>
  <c r="AP110" i="28" s="1"/>
  <c r="AO110" i="33"/>
  <c r="AO110" i="28" s="1"/>
  <c r="AN110" i="33"/>
  <c r="AN110" i="28" s="1"/>
  <c r="AM110" i="33"/>
  <c r="AM110" i="28" s="1"/>
  <c r="AL110" i="33"/>
  <c r="AL110" i="28" s="1"/>
  <c r="AK110" i="33"/>
  <c r="AK110" i="28" s="1"/>
  <c r="AJ110" i="33"/>
  <c r="AJ110" i="28" s="1"/>
  <c r="AI110" i="33"/>
  <c r="AI110" i="28" s="1"/>
  <c r="AH110" i="33"/>
  <c r="AH110" i="28" s="1"/>
  <c r="AG110" i="33"/>
  <c r="AG110" i="28" s="1"/>
  <c r="AF110" i="33"/>
  <c r="AF110" i="28" s="1"/>
  <c r="AE110" i="33"/>
  <c r="AE110" i="28" s="1"/>
  <c r="AD110" i="33"/>
  <c r="AD110" i="28" s="1"/>
  <c r="AC110" i="33"/>
  <c r="AC110" i="28" s="1"/>
  <c r="AB110" i="33"/>
  <c r="AB110" i="28" s="1"/>
  <c r="AA110" i="33"/>
  <c r="AA110" i="28" s="1"/>
  <c r="Z110" i="33"/>
  <c r="Z110" i="28" s="1"/>
  <c r="Y110" i="33"/>
  <c r="Y110" i="28" s="1"/>
  <c r="X110" i="33"/>
  <c r="X110" i="28" s="1"/>
  <c r="W110" i="33"/>
  <c r="W110" i="28" s="1"/>
  <c r="V110" i="33"/>
  <c r="V110" i="28" s="1"/>
  <c r="U110" i="33"/>
  <c r="U110" i="28" s="1"/>
  <c r="T110" i="33"/>
  <c r="T110" i="28" s="1"/>
  <c r="S110" i="33"/>
  <c r="S110" i="28" s="1"/>
  <c r="R110" i="33"/>
  <c r="R110" i="28" s="1"/>
  <c r="Q110" i="33"/>
  <c r="Q110" i="28" s="1"/>
  <c r="P110" i="33"/>
  <c r="P110" i="28" s="1"/>
  <c r="O110" i="33"/>
  <c r="O110" i="28" s="1"/>
  <c r="N110" i="33"/>
  <c r="N110" i="28" s="1"/>
  <c r="M110" i="33"/>
  <c r="M110" i="28" s="1"/>
  <c r="AP109" i="33"/>
  <c r="AP109" i="28" s="1"/>
  <c r="AO109" i="33"/>
  <c r="AO109" i="28" s="1"/>
  <c r="AN109" i="33"/>
  <c r="AN109" i="28" s="1"/>
  <c r="AM109" i="33"/>
  <c r="AM109" i="28" s="1"/>
  <c r="AL109" i="33"/>
  <c r="AL109" i="28" s="1"/>
  <c r="AK109" i="33"/>
  <c r="AK109" i="28" s="1"/>
  <c r="AJ109" i="33"/>
  <c r="AJ109" i="28" s="1"/>
  <c r="AI109" i="33"/>
  <c r="AI109" i="28" s="1"/>
  <c r="AH109" i="33"/>
  <c r="AH109" i="28" s="1"/>
  <c r="AG109" i="33"/>
  <c r="AG109" i="28" s="1"/>
  <c r="AF109" i="33"/>
  <c r="AF109" i="28" s="1"/>
  <c r="AE109" i="33"/>
  <c r="AE109" i="28" s="1"/>
  <c r="AD109" i="33"/>
  <c r="AD109" i="28" s="1"/>
  <c r="AC109" i="33"/>
  <c r="AC109" i="28" s="1"/>
  <c r="AB109" i="33"/>
  <c r="AB109" i="28" s="1"/>
  <c r="AA109" i="33"/>
  <c r="AA109" i="28" s="1"/>
  <c r="Z109" i="33"/>
  <c r="Z109" i="28" s="1"/>
  <c r="Y109" i="33"/>
  <c r="Y109" i="28" s="1"/>
  <c r="X109" i="33"/>
  <c r="X109" i="28" s="1"/>
  <c r="W109" i="33"/>
  <c r="W109" i="28" s="1"/>
  <c r="V109" i="33"/>
  <c r="V109" i="28" s="1"/>
  <c r="U109" i="33"/>
  <c r="U109" i="28" s="1"/>
  <c r="T109" i="33"/>
  <c r="T109" i="28" s="1"/>
  <c r="S109" i="33"/>
  <c r="S109" i="28" s="1"/>
  <c r="R109" i="33"/>
  <c r="R109" i="28" s="1"/>
  <c r="Q109" i="33"/>
  <c r="Q109" i="28" s="1"/>
  <c r="P109" i="33"/>
  <c r="P109" i="28" s="1"/>
  <c r="O109" i="33"/>
  <c r="O109" i="28" s="1"/>
  <c r="N109" i="33"/>
  <c r="N109" i="28" s="1"/>
  <c r="M109" i="33"/>
  <c r="M109" i="28" s="1"/>
  <c r="AP108" i="33"/>
  <c r="AP108" i="28" s="1"/>
  <c r="AO108" i="33"/>
  <c r="AO108" i="28" s="1"/>
  <c r="AN108" i="33"/>
  <c r="AN108" i="28" s="1"/>
  <c r="AM108" i="33"/>
  <c r="AM108" i="28" s="1"/>
  <c r="AL108" i="33"/>
  <c r="AL108" i="28" s="1"/>
  <c r="AK108" i="33"/>
  <c r="AK108" i="28" s="1"/>
  <c r="AJ108" i="33"/>
  <c r="AJ108" i="28" s="1"/>
  <c r="AI108" i="33"/>
  <c r="AI108" i="28" s="1"/>
  <c r="AH108" i="33"/>
  <c r="AH108" i="28" s="1"/>
  <c r="AG108" i="33"/>
  <c r="AG108" i="28" s="1"/>
  <c r="AF108" i="33"/>
  <c r="AF108" i="28" s="1"/>
  <c r="AE108" i="33"/>
  <c r="AE108" i="28" s="1"/>
  <c r="AD108" i="33"/>
  <c r="AD108" i="28" s="1"/>
  <c r="AC108" i="33"/>
  <c r="AC108" i="28" s="1"/>
  <c r="AB108" i="33"/>
  <c r="AB108" i="28" s="1"/>
  <c r="AA108" i="33"/>
  <c r="AA108" i="28" s="1"/>
  <c r="Z108" i="33"/>
  <c r="Z108" i="28" s="1"/>
  <c r="Y108" i="33"/>
  <c r="Y108" i="28" s="1"/>
  <c r="X108" i="33"/>
  <c r="X108" i="28" s="1"/>
  <c r="W108" i="33"/>
  <c r="W108" i="28" s="1"/>
  <c r="V108" i="33"/>
  <c r="V108" i="28" s="1"/>
  <c r="U108" i="33"/>
  <c r="U108" i="28" s="1"/>
  <c r="T108" i="33"/>
  <c r="T108" i="28" s="1"/>
  <c r="S108" i="33"/>
  <c r="S108" i="28" s="1"/>
  <c r="R108" i="33"/>
  <c r="R108" i="28" s="1"/>
  <c r="Q108" i="33"/>
  <c r="Q108" i="28" s="1"/>
  <c r="P108" i="33"/>
  <c r="P108" i="28" s="1"/>
  <c r="O108" i="33"/>
  <c r="O108" i="28" s="1"/>
  <c r="N108" i="33"/>
  <c r="N108" i="28" s="1"/>
  <c r="M108" i="33"/>
  <c r="M108" i="28" s="1"/>
  <c r="AP100" i="33"/>
  <c r="AP100" i="28" s="1"/>
  <c r="AO100" i="33"/>
  <c r="AO100" i="28" s="1"/>
  <c r="AN100" i="33"/>
  <c r="AN100" i="28" s="1"/>
  <c r="AM100" i="33"/>
  <c r="AM100" i="28" s="1"/>
  <c r="AL100" i="33"/>
  <c r="AL100" i="28" s="1"/>
  <c r="AK100" i="33"/>
  <c r="AK100" i="28" s="1"/>
  <c r="AJ100" i="33"/>
  <c r="AJ100" i="28" s="1"/>
  <c r="AI100" i="33"/>
  <c r="AI100" i="28" s="1"/>
  <c r="AH100" i="33"/>
  <c r="AH100" i="28" s="1"/>
  <c r="AG100" i="33"/>
  <c r="AG100" i="28" s="1"/>
  <c r="AF100" i="33"/>
  <c r="AF100" i="28" s="1"/>
  <c r="AE100" i="33"/>
  <c r="AE100" i="28" s="1"/>
  <c r="AD100" i="33"/>
  <c r="AD100" i="28" s="1"/>
  <c r="AC100" i="33"/>
  <c r="AC100" i="28" s="1"/>
  <c r="AB100" i="33"/>
  <c r="AB100" i="28" s="1"/>
  <c r="AA100" i="33"/>
  <c r="AA100" i="28" s="1"/>
  <c r="Z100" i="33"/>
  <c r="Z100" i="28" s="1"/>
  <c r="Y100" i="33"/>
  <c r="Y100" i="28" s="1"/>
  <c r="X100" i="33"/>
  <c r="X100" i="28" s="1"/>
  <c r="W100" i="33"/>
  <c r="W100" i="28" s="1"/>
  <c r="V100" i="33"/>
  <c r="V100" i="28" s="1"/>
  <c r="U100" i="33"/>
  <c r="U100" i="28" s="1"/>
  <c r="T100" i="33"/>
  <c r="T100" i="28" s="1"/>
  <c r="S100" i="33"/>
  <c r="S100" i="28" s="1"/>
  <c r="R100" i="33"/>
  <c r="R100" i="28" s="1"/>
  <c r="Q100" i="33"/>
  <c r="Q100" i="28" s="1"/>
  <c r="P100" i="33"/>
  <c r="P100" i="28" s="1"/>
  <c r="O100" i="33"/>
  <c r="O100" i="28" s="1"/>
  <c r="N100" i="33"/>
  <c r="N100" i="28" s="1"/>
  <c r="M100" i="33"/>
  <c r="M100" i="28" s="1"/>
  <c r="AP99" i="33"/>
  <c r="AP99" i="28" s="1"/>
  <c r="AO99" i="33"/>
  <c r="AO99" i="28" s="1"/>
  <c r="AN99" i="33"/>
  <c r="AN99" i="28" s="1"/>
  <c r="AM99" i="33"/>
  <c r="AM99" i="28" s="1"/>
  <c r="AL99" i="33"/>
  <c r="AL99" i="28" s="1"/>
  <c r="AK99" i="33"/>
  <c r="AK99" i="28" s="1"/>
  <c r="AJ99" i="33"/>
  <c r="AJ99" i="28" s="1"/>
  <c r="AI99" i="33"/>
  <c r="AI99" i="28" s="1"/>
  <c r="AH99" i="33"/>
  <c r="AH99" i="28" s="1"/>
  <c r="AG99" i="33"/>
  <c r="AG99" i="28" s="1"/>
  <c r="AF99" i="33"/>
  <c r="AF99" i="28" s="1"/>
  <c r="AE99" i="33"/>
  <c r="AE99" i="28" s="1"/>
  <c r="AD99" i="33"/>
  <c r="AD99" i="28" s="1"/>
  <c r="AC99" i="33"/>
  <c r="AC99" i="28" s="1"/>
  <c r="AB99" i="33"/>
  <c r="AB99" i="28" s="1"/>
  <c r="AA99" i="33"/>
  <c r="AA99" i="28" s="1"/>
  <c r="Z99" i="33"/>
  <c r="Z99" i="28" s="1"/>
  <c r="Y99" i="33"/>
  <c r="Y99" i="28" s="1"/>
  <c r="X99" i="33"/>
  <c r="X99" i="28" s="1"/>
  <c r="W99" i="33"/>
  <c r="W99" i="28" s="1"/>
  <c r="V99" i="33"/>
  <c r="V99" i="28" s="1"/>
  <c r="U99" i="33"/>
  <c r="U99" i="28" s="1"/>
  <c r="T99" i="33"/>
  <c r="T99" i="28" s="1"/>
  <c r="S99" i="33"/>
  <c r="S99" i="28" s="1"/>
  <c r="R99" i="33"/>
  <c r="R99" i="28" s="1"/>
  <c r="Q99" i="33"/>
  <c r="Q99" i="28" s="1"/>
  <c r="P99" i="33"/>
  <c r="P99" i="28" s="1"/>
  <c r="O99" i="33"/>
  <c r="O99" i="28" s="1"/>
  <c r="N99" i="33"/>
  <c r="N99" i="28" s="1"/>
  <c r="M99" i="33"/>
  <c r="M99" i="28" s="1"/>
  <c r="AP98" i="33"/>
  <c r="AP98" i="28" s="1"/>
  <c r="AO98" i="33"/>
  <c r="AO98" i="28" s="1"/>
  <c r="AN98" i="33"/>
  <c r="AN98" i="28" s="1"/>
  <c r="AM98" i="33"/>
  <c r="AM98" i="28" s="1"/>
  <c r="AL98" i="33"/>
  <c r="AL98" i="28" s="1"/>
  <c r="AK98" i="33"/>
  <c r="AK98" i="28" s="1"/>
  <c r="AJ98" i="33"/>
  <c r="AJ98" i="28" s="1"/>
  <c r="AI98" i="33"/>
  <c r="AI98" i="28" s="1"/>
  <c r="AH98" i="33"/>
  <c r="AH98" i="28" s="1"/>
  <c r="AG98" i="33"/>
  <c r="AG98" i="28" s="1"/>
  <c r="AF98" i="33"/>
  <c r="AF98" i="28" s="1"/>
  <c r="AE98" i="33"/>
  <c r="AE98" i="28" s="1"/>
  <c r="AD98" i="33"/>
  <c r="AD98" i="28" s="1"/>
  <c r="AC98" i="33"/>
  <c r="AC98" i="28" s="1"/>
  <c r="AB98" i="33"/>
  <c r="AB98" i="28" s="1"/>
  <c r="AA98" i="33"/>
  <c r="AA98" i="28" s="1"/>
  <c r="Z98" i="33"/>
  <c r="Z98" i="28" s="1"/>
  <c r="Y98" i="33"/>
  <c r="Y98" i="28" s="1"/>
  <c r="X98" i="33"/>
  <c r="X98" i="28" s="1"/>
  <c r="W98" i="33"/>
  <c r="W98" i="28" s="1"/>
  <c r="V98" i="33"/>
  <c r="V98" i="28" s="1"/>
  <c r="U98" i="33"/>
  <c r="U98" i="28" s="1"/>
  <c r="T98" i="33"/>
  <c r="T98" i="28" s="1"/>
  <c r="S98" i="33"/>
  <c r="S98" i="28" s="1"/>
  <c r="R98" i="33"/>
  <c r="R98" i="28" s="1"/>
  <c r="Q98" i="33"/>
  <c r="Q98" i="28" s="1"/>
  <c r="P98" i="33"/>
  <c r="P98" i="28" s="1"/>
  <c r="O98" i="33"/>
  <c r="O98" i="28" s="1"/>
  <c r="N98" i="33"/>
  <c r="N98" i="28" s="1"/>
  <c r="M98" i="33"/>
  <c r="M98" i="28" s="1"/>
  <c r="AP97" i="33"/>
  <c r="AP97" i="28" s="1"/>
  <c r="AO97" i="33"/>
  <c r="AO97" i="28" s="1"/>
  <c r="AN97" i="33"/>
  <c r="AN97" i="28" s="1"/>
  <c r="AM97" i="33"/>
  <c r="AM97" i="28" s="1"/>
  <c r="AL97" i="33"/>
  <c r="AL97" i="28" s="1"/>
  <c r="AK97" i="33"/>
  <c r="AK97" i="28" s="1"/>
  <c r="AJ97" i="33"/>
  <c r="AJ97" i="28" s="1"/>
  <c r="AI97" i="33"/>
  <c r="AI97" i="28" s="1"/>
  <c r="AH97" i="33"/>
  <c r="AH97" i="28" s="1"/>
  <c r="AG97" i="33"/>
  <c r="AG97" i="28" s="1"/>
  <c r="AF97" i="33"/>
  <c r="AF97" i="28" s="1"/>
  <c r="AE97" i="33"/>
  <c r="AE97" i="28" s="1"/>
  <c r="AD97" i="33"/>
  <c r="AD97" i="28" s="1"/>
  <c r="AC97" i="33"/>
  <c r="AC97" i="28" s="1"/>
  <c r="AB97" i="33"/>
  <c r="AB97" i="28" s="1"/>
  <c r="AA97" i="33"/>
  <c r="AA97" i="28" s="1"/>
  <c r="Z97" i="33"/>
  <c r="Z97" i="28" s="1"/>
  <c r="Y97" i="33"/>
  <c r="Y97" i="28" s="1"/>
  <c r="X97" i="33"/>
  <c r="X97" i="28" s="1"/>
  <c r="W97" i="33"/>
  <c r="W97" i="28" s="1"/>
  <c r="V97" i="33"/>
  <c r="V97" i="28" s="1"/>
  <c r="U97" i="33"/>
  <c r="U97" i="28" s="1"/>
  <c r="T97" i="33"/>
  <c r="T97" i="28" s="1"/>
  <c r="S97" i="33"/>
  <c r="S97" i="28" s="1"/>
  <c r="R97" i="33"/>
  <c r="R97" i="28" s="1"/>
  <c r="Q97" i="33"/>
  <c r="Q97" i="28" s="1"/>
  <c r="P97" i="33"/>
  <c r="P97" i="28" s="1"/>
  <c r="O97" i="33"/>
  <c r="O97" i="28" s="1"/>
  <c r="N97" i="33"/>
  <c r="N97" i="28" s="1"/>
  <c r="M97" i="33"/>
  <c r="M97" i="28" s="1"/>
  <c r="AP96" i="33"/>
  <c r="AP96" i="28" s="1"/>
  <c r="AO96" i="33"/>
  <c r="AO96" i="28" s="1"/>
  <c r="AN96" i="33"/>
  <c r="AN96" i="28" s="1"/>
  <c r="AM96" i="33"/>
  <c r="AM96" i="28" s="1"/>
  <c r="AL96" i="33"/>
  <c r="AL96" i="28" s="1"/>
  <c r="AK96" i="33"/>
  <c r="AK96" i="28" s="1"/>
  <c r="AJ96" i="33"/>
  <c r="AJ96" i="28" s="1"/>
  <c r="AI96" i="33"/>
  <c r="AI96" i="28" s="1"/>
  <c r="AH96" i="33"/>
  <c r="AH96" i="28" s="1"/>
  <c r="AG96" i="33"/>
  <c r="AG96" i="28" s="1"/>
  <c r="AF96" i="33"/>
  <c r="AF96" i="28" s="1"/>
  <c r="AE96" i="33"/>
  <c r="AE96" i="28" s="1"/>
  <c r="AD96" i="33"/>
  <c r="AD96" i="28" s="1"/>
  <c r="AC96" i="33"/>
  <c r="AC96" i="28" s="1"/>
  <c r="AB96" i="33"/>
  <c r="AB96" i="28" s="1"/>
  <c r="AA96" i="33"/>
  <c r="AA96" i="28" s="1"/>
  <c r="Z96" i="33"/>
  <c r="Z96" i="28" s="1"/>
  <c r="Y96" i="33"/>
  <c r="Y96" i="28" s="1"/>
  <c r="X96" i="33"/>
  <c r="X96" i="28" s="1"/>
  <c r="W96" i="33"/>
  <c r="W96" i="28" s="1"/>
  <c r="V96" i="33"/>
  <c r="V96" i="28" s="1"/>
  <c r="U96" i="33"/>
  <c r="U96" i="28" s="1"/>
  <c r="T96" i="33"/>
  <c r="T96" i="28" s="1"/>
  <c r="S96" i="33"/>
  <c r="S96" i="28" s="1"/>
  <c r="R96" i="33"/>
  <c r="R96" i="28" s="1"/>
  <c r="Q96" i="33"/>
  <c r="Q96" i="28" s="1"/>
  <c r="P96" i="33"/>
  <c r="P96" i="28" s="1"/>
  <c r="O96" i="33"/>
  <c r="O96" i="28" s="1"/>
  <c r="N96" i="33"/>
  <c r="N96" i="28" s="1"/>
  <c r="M96" i="33"/>
  <c r="M96" i="28" s="1"/>
  <c r="AP95" i="33"/>
  <c r="AP95" i="28" s="1"/>
  <c r="AO95" i="33"/>
  <c r="AO95" i="28" s="1"/>
  <c r="AN95" i="33"/>
  <c r="AN95" i="28" s="1"/>
  <c r="AM95" i="33"/>
  <c r="AM95" i="28" s="1"/>
  <c r="AL95" i="33"/>
  <c r="AL95" i="28" s="1"/>
  <c r="AK95" i="33"/>
  <c r="AK95" i="28" s="1"/>
  <c r="AJ95" i="33"/>
  <c r="AJ95" i="28" s="1"/>
  <c r="AI95" i="33"/>
  <c r="AI95" i="28" s="1"/>
  <c r="AH95" i="33"/>
  <c r="AH95" i="28" s="1"/>
  <c r="AG95" i="33"/>
  <c r="AG95" i="28" s="1"/>
  <c r="AF95" i="33"/>
  <c r="AF95" i="28" s="1"/>
  <c r="AE95" i="33"/>
  <c r="AE95" i="28" s="1"/>
  <c r="AD95" i="33"/>
  <c r="AD95" i="28" s="1"/>
  <c r="AC95" i="33"/>
  <c r="AC95" i="28" s="1"/>
  <c r="AB95" i="33"/>
  <c r="AB95" i="28" s="1"/>
  <c r="AA95" i="33"/>
  <c r="AA95" i="28" s="1"/>
  <c r="Z95" i="33"/>
  <c r="Z95" i="28" s="1"/>
  <c r="Y95" i="33"/>
  <c r="Y95" i="28" s="1"/>
  <c r="X95" i="33"/>
  <c r="X95" i="28" s="1"/>
  <c r="W95" i="33"/>
  <c r="W95" i="28" s="1"/>
  <c r="V95" i="33"/>
  <c r="V95" i="28" s="1"/>
  <c r="U95" i="33"/>
  <c r="U95" i="28" s="1"/>
  <c r="T95" i="33"/>
  <c r="T95" i="28" s="1"/>
  <c r="S95" i="33"/>
  <c r="S95" i="28" s="1"/>
  <c r="R95" i="33"/>
  <c r="R95" i="28" s="1"/>
  <c r="Q95" i="33"/>
  <c r="Q95" i="28" s="1"/>
  <c r="P95" i="33"/>
  <c r="P95" i="28" s="1"/>
  <c r="O95" i="33"/>
  <c r="O95" i="28" s="1"/>
  <c r="N95" i="33"/>
  <c r="N95" i="28" s="1"/>
  <c r="M95" i="33"/>
  <c r="M95" i="28" s="1"/>
  <c r="AP94" i="33"/>
  <c r="AP94" i="28" s="1"/>
  <c r="AO94" i="33"/>
  <c r="AO94" i="28" s="1"/>
  <c r="AN94" i="33"/>
  <c r="AN94" i="28" s="1"/>
  <c r="AM94" i="33"/>
  <c r="AM94" i="28" s="1"/>
  <c r="AL94" i="33"/>
  <c r="AL94" i="28" s="1"/>
  <c r="AK94" i="33"/>
  <c r="AK94" i="28" s="1"/>
  <c r="AJ94" i="33"/>
  <c r="AJ94" i="28" s="1"/>
  <c r="AI94" i="33"/>
  <c r="AI94" i="28" s="1"/>
  <c r="AH94" i="33"/>
  <c r="AH94" i="28" s="1"/>
  <c r="AG94" i="33"/>
  <c r="AG94" i="28" s="1"/>
  <c r="AF94" i="33"/>
  <c r="AF94" i="28" s="1"/>
  <c r="AE94" i="33"/>
  <c r="AE94" i="28" s="1"/>
  <c r="AD94" i="33"/>
  <c r="AD94" i="28" s="1"/>
  <c r="AC94" i="33"/>
  <c r="AC94" i="28" s="1"/>
  <c r="AB94" i="33"/>
  <c r="AB94" i="28" s="1"/>
  <c r="AA94" i="33"/>
  <c r="AA94" i="28" s="1"/>
  <c r="Z94" i="33"/>
  <c r="Z94" i="28" s="1"/>
  <c r="Y94" i="33"/>
  <c r="Y94" i="28" s="1"/>
  <c r="X94" i="33"/>
  <c r="X94" i="28" s="1"/>
  <c r="W94" i="33"/>
  <c r="W94" i="28" s="1"/>
  <c r="V94" i="33"/>
  <c r="V94" i="28" s="1"/>
  <c r="U94" i="33"/>
  <c r="U94" i="28" s="1"/>
  <c r="T94" i="33"/>
  <c r="T94" i="28" s="1"/>
  <c r="S94" i="33"/>
  <c r="S94" i="28" s="1"/>
  <c r="R94" i="33"/>
  <c r="R94" i="28" s="1"/>
  <c r="Q94" i="33"/>
  <c r="Q94" i="28" s="1"/>
  <c r="P94" i="33"/>
  <c r="P94" i="28" s="1"/>
  <c r="O94" i="33"/>
  <c r="O94" i="28" s="1"/>
  <c r="N94" i="33"/>
  <c r="N94" i="28" s="1"/>
  <c r="M94" i="33"/>
  <c r="M94" i="28" s="1"/>
  <c r="AP93" i="33"/>
  <c r="AP93" i="28" s="1"/>
  <c r="AO93" i="33"/>
  <c r="AO93" i="28" s="1"/>
  <c r="AN93" i="33"/>
  <c r="AN93" i="28" s="1"/>
  <c r="AM93" i="33"/>
  <c r="AM93" i="28" s="1"/>
  <c r="AL93" i="33"/>
  <c r="AL93" i="28" s="1"/>
  <c r="AK93" i="33"/>
  <c r="AK93" i="28" s="1"/>
  <c r="AJ93" i="33"/>
  <c r="AJ93" i="28" s="1"/>
  <c r="AI93" i="33"/>
  <c r="AI93" i="28" s="1"/>
  <c r="AH93" i="33"/>
  <c r="AH93" i="28" s="1"/>
  <c r="AG93" i="33"/>
  <c r="AG93" i="28" s="1"/>
  <c r="AF93" i="33"/>
  <c r="AF93" i="28" s="1"/>
  <c r="AE93" i="33"/>
  <c r="AE93" i="28" s="1"/>
  <c r="AD93" i="33"/>
  <c r="AD93" i="28" s="1"/>
  <c r="AC93" i="33"/>
  <c r="AC93" i="28" s="1"/>
  <c r="AB93" i="33"/>
  <c r="AB93" i="28" s="1"/>
  <c r="AA93" i="33"/>
  <c r="AA93" i="28" s="1"/>
  <c r="Z93" i="33"/>
  <c r="Z93" i="28" s="1"/>
  <c r="Y93" i="33"/>
  <c r="Y93" i="28" s="1"/>
  <c r="X93" i="33"/>
  <c r="X93" i="28" s="1"/>
  <c r="W93" i="33"/>
  <c r="W93" i="28" s="1"/>
  <c r="V93" i="33"/>
  <c r="V93" i="28" s="1"/>
  <c r="U93" i="33"/>
  <c r="U93" i="28" s="1"/>
  <c r="T93" i="33"/>
  <c r="T93" i="28" s="1"/>
  <c r="S93" i="33"/>
  <c r="S93" i="28" s="1"/>
  <c r="R93" i="33"/>
  <c r="R93" i="28" s="1"/>
  <c r="Q93" i="33"/>
  <c r="Q93" i="28" s="1"/>
  <c r="P93" i="33"/>
  <c r="P93" i="28" s="1"/>
  <c r="O93" i="33"/>
  <c r="O93" i="28" s="1"/>
  <c r="N93" i="33"/>
  <c r="N93" i="28" s="1"/>
  <c r="M93" i="33"/>
  <c r="M93" i="28" s="1"/>
  <c r="AP92" i="33"/>
  <c r="AP92" i="28" s="1"/>
  <c r="AO92" i="33"/>
  <c r="AO92" i="28" s="1"/>
  <c r="AN92" i="33"/>
  <c r="AN92" i="28" s="1"/>
  <c r="AM92" i="33"/>
  <c r="AM92" i="28" s="1"/>
  <c r="AL92" i="33"/>
  <c r="AL92" i="28" s="1"/>
  <c r="AK92" i="33"/>
  <c r="AK92" i="28" s="1"/>
  <c r="AJ92" i="33"/>
  <c r="AJ92" i="28" s="1"/>
  <c r="AI92" i="33"/>
  <c r="AI92" i="28" s="1"/>
  <c r="AH92" i="33"/>
  <c r="AH92" i="28" s="1"/>
  <c r="AG92" i="33"/>
  <c r="AG92" i="28" s="1"/>
  <c r="AF92" i="33"/>
  <c r="AF92" i="28" s="1"/>
  <c r="AE92" i="33"/>
  <c r="AE92" i="28" s="1"/>
  <c r="AD92" i="33"/>
  <c r="AD92" i="28" s="1"/>
  <c r="AC92" i="33"/>
  <c r="AC92" i="28" s="1"/>
  <c r="AB92" i="33"/>
  <c r="AB92" i="28" s="1"/>
  <c r="AA92" i="33"/>
  <c r="AA92" i="28" s="1"/>
  <c r="Z92" i="33"/>
  <c r="Z92" i="28" s="1"/>
  <c r="Y92" i="33"/>
  <c r="Y92" i="28" s="1"/>
  <c r="X92" i="33"/>
  <c r="X92" i="28" s="1"/>
  <c r="W92" i="33"/>
  <c r="W92" i="28" s="1"/>
  <c r="V92" i="33"/>
  <c r="V92" i="28" s="1"/>
  <c r="U92" i="33"/>
  <c r="U92" i="28" s="1"/>
  <c r="T92" i="33"/>
  <c r="T92" i="28" s="1"/>
  <c r="S92" i="33"/>
  <c r="S92" i="28" s="1"/>
  <c r="R92" i="33"/>
  <c r="R92" i="28" s="1"/>
  <c r="Q92" i="33"/>
  <c r="Q92" i="28" s="1"/>
  <c r="P92" i="33"/>
  <c r="P92" i="28" s="1"/>
  <c r="O92" i="33"/>
  <c r="O92" i="28" s="1"/>
  <c r="N92" i="33"/>
  <c r="N92" i="28" s="1"/>
  <c r="M92" i="33"/>
  <c r="M92" i="28" s="1"/>
  <c r="AP91" i="33"/>
  <c r="AP91" i="28" s="1"/>
  <c r="AO91" i="33"/>
  <c r="AO91" i="28" s="1"/>
  <c r="AN91" i="33"/>
  <c r="AN91" i="28" s="1"/>
  <c r="AM91" i="33"/>
  <c r="AM91" i="28" s="1"/>
  <c r="AL91" i="33"/>
  <c r="AL91" i="28" s="1"/>
  <c r="AK91" i="33"/>
  <c r="AK91" i="28" s="1"/>
  <c r="AJ91" i="33"/>
  <c r="AJ91" i="28" s="1"/>
  <c r="AI91" i="33"/>
  <c r="AI91" i="28" s="1"/>
  <c r="AH91" i="33"/>
  <c r="AH91" i="28" s="1"/>
  <c r="AG91" i="33"/>
  <c r="AG91" i="28" s="1"/>
  <c r="AF91" i="33"/>
  <c r="AF91" i="28" s="1"/>
  <c r="AE91" i="33"/>
  <c r="AE91" i="28" s="1"/>
  <c r="AD91" i="33"/>
  <c r="AD91" i="28" s="1"/>
  <c r="AC91" i="33"/>
  <c r="AC91" i="28" s="1"/>
  <c r="AB91" i="33"/>
  <c r="AB91" i="28" s="1"/>
  <c r="AA91" i="33"/>
  <c r="AA91" i="28" s="1"/>
  <c r="Z91" i="33"/>
  <c r="Z91" i="28" s="1"/>
  <c r="Y91" i="33"/>
  <c r="Y91" i="28" s="1"/>
  <c r="X91" i="33"/>
  <c r="X91" i="28" s="1"/>
  <c r="W91" i="33"/>
  <c r="W91" i="28" s="1"/>
  <c r="V91" i="33"/>
  <c r="V91" i="28" s="1"/>
  <c r="U91" i="33"/>
  <c r="U91" i="28" s="1"/>
  <c r="T91" i="33"/>
  <c r="T91" i="28" s="1"/>
  <c r="S91" i="33"/>
  <c r="S91" i="28" s="1"/>
  <c r="R91" i="33"/>
  <c r="R91" i="28" s="1"/>
  <c r="Q91" i="33"/>
  <c r="Q91" i="28" s="1"/>
  <c r="P91" i="33"/>
  <c r="P91" i="28" s="1"/>
  <c r="O91" i="33"/>
  <c r="O91" i="28" s="1"/>
  <c r="N91" i="33"/>
  <c r="N91" i="28" s="1"/>
  <c r="M91" i="33"/>
  <c r="M91" i="28" s="1"/>
  <c r="AP90" i="33"/>
  <c r="AP90" i="28" s="1"/>
  <c r="AO90" i="33"/>
  <c r="AO90" i="28" s="1"/>
  <c r="AN90" i="33"/>
  <c r="AN90" i="28" s="1"/>
  <c r="AM90" i="33"/>
  <c r="AM90" i="28" s="1"/>
  <c r="AL90" i="33"/>
  <c r="AL90" i="28" s="1"/>
  <c r="AK90" i="33"/>
  <c r="AK90" i="28" s="1"/>
  <c r="AJ90" i="33"/>
  <c r="AJ90" i="28" s="1"/>
  <c r="AI90" i="33"/>
  <c r="AI90" i="28" s="1"/>
  <c r="AH90" i="33"/>
  <c r="AH90" i="28" s="1"/>
  <c r="AG90" i="33"/>
  <c r="AG90" i="28" s="1"/>
  <c r="AF90" i="33"/>
  <c r="AF90" i="28" s="1"/>
  <c r="AE90" i="33"/>
  <c r="AE90" i="28" s="1"/>
  <c r="AD90" i="33"/>
  <c r="AD90" i="28" s="1"/>
  <c r="AC90" i="33"/>
  <c r="AC90" i="28" s="1"/>
  <c r="AB90" i="33"/>
  <c r="AB90" i="28" s="1"/>
  <c r="AA90" i="33"/>
  <c r="AA90" i="28" s="1"/>
  <c r="Z90" i="33"/>
  <c r="Z90" i="28" s="1"/>
  <c r="Y90" i="33"/>
  <c r="Y90" i="28" s="1"/>
  <c r="X90" i="33"/>
  <c r="X90" i="28" s="1"/>
  <c r="W90" i="33"/>
  <c r="W90" i="28" s="1"/>
  <c r="V90" i="33"/>
  <c r="V90" i="28" s="1"/>
  <c r="U90" i="33"/>
  <c r="U90" i="28" s="1"/>
  <c r="T90" i="33"/>
  <c r="T90" i="28" s="1"/>
  <c r="S90" i="33"/>
  <c r="S90" i="28" s="1"/>
  <c r="R90" i="33"/>
  <c r="R90" i="28" s="1"/>
  <c r="Q90" i="33"/>
  <c r="Q90" i="28" s="1"/>
  <c r="P90" i="33"/>
  <c r="P90" i="28" s="1"/>
  <c r="O90" i="33"/>
  <c r="O90" i="28" s="1"/>
  <c r="N90" i="33"/>
  <c r="N90" i="28" s="1"/>
  <c r="M90" i="33"/>
  <c r="M90" i="28" s="1"/>
  <c r="AP89" i="33"/>
  <c r="AP89" i="28" s="1"/>
  <c r="AO89" i="33"/>
  <c r="AO89" i="28" s="1"/>
  <c r="AN89" i="33"/>
  <c r="AN89" i="28" s="1"/>
  <c r="AM89" i="33"/>
  <c r="AM89" i="28" s="1"/>
  <c r="AL89" i="33"/>
  <c r="AL89" i="28" s="1"/>
  <c r="AK89" i="33"/>
  <c r="AK89" i="28" s="1"/>
  <c r="AJ89" i="33"/>
  <c r="AJ89" i="28" s="1"/>
  <c r="AI89" i="33"/>
  <c r="AI89" i="28" s="1"/>
  <c r="AH89" i="33"/>
  <c r="AH89" i="28" s="1"/>
  <c r="AG89" i="33"/>
  <c r="AG89" i="28" s="1"/>
  <c r="AF89" i="33"/>
  <c r="AF89" i="28" s="1"/>
  <c r="AE89" i="33"/>
  <c r="AE89" i="28" s="1"/>
  <c r="AD89" i="33"/>
  <c r="AD89" i="28" s="1"/>
  <c r="AC89" i="33"/>
  <c r="AC89" i="28" s="1"/>
  <c r="AB89" i="33"/>
  <c r="AB89" i="28" s="1"/>
  <c r="AA89" i="33"/>
  <c r="AA89" i="28" s="1"/>
  <c r="Z89" i="33"/>
  <c r="Z89" i="28" s="1"/>
  <c r="Y89" i="33"/>
  <c r="Y89" i="28" s="1"/>
  <c r="X89" i="33"/>
  <c r="X89" i="28" s="1"/>
  <c r="W89" i="33"/>
  <c r="W89" i="28" s="1"/>
  <c r="V89" i="33"/>
  <c r="V89" i="28" s="1"/>
  <c r="U89" i="33"/>
  <c r="U89" i="28" s="1"/>
  <c r="T89" i="33"/>
  <c r="T89" i="28" s="1"/>
  <c r="S89" i="33"/>
  <c r="S89" i="28" s="1"/>
  <c r="R89" i="33"/>
  <c r="R89" i="28" s="1"/>
  <c r="Q89" i="33"/>
  <c r="Q89" i="28" s="1"/>
  <c r="P89" i="33"/>
  <c r="P89" i="28" s="1"/>
  <c r="O89" i="33"/>
  <c r="O89" i="28" s="1"/>
  <c r="N89" i="33"/>
  <c r="N89" i="28" s="1"/>
  <c r="M89" i="33"/>
  <c r="M89" i="28" s="1"/>
  <c r="AP85" i="33"/>
  <c r="AP85" i="28" s="1"/>
  <c r="AO85" i="33"/>
  <c r="AO85" i="28" s="1"/>
  <c r="AN85" i="33"/>
  <c r="AN85" i="28" s="1"/>
  <c r="AM85" i="33"/>
  <c r="AM85" i="28" s="1"/>
  <c r="AL85" i="33"/>
  <c r="AL85" i="28" s="1"/>
  <c r="AK85" i="33"/>
  <c r="AK85" i="28" s="1"/>
  <c r="AJ85" i="33"/>
  <c r="AJ85" i="28" s="1"/>
  <c r="AI85" i="33"/>
  <c r="AI85" i="28" s="1"/>
  <c r="AH85" i="33"/>
  <c r="AH85" i="28" s="1"/>
  <c r="AG85" i="33"/>
  <c r="AG85" i="28" s="1"/>
  <c r="AF85" i="33"/>
  <c r="AF85" i="28" s="1"/>
  <c r="AE85" i="33"/>
  <c r="AE85" i="28" s="1"/>
  <c r="AD85" i="33"/>
  <c r="AD85" i="28" s="1"/>
  <c r="AC85" i="33"/>
  <c r="AC85" i="28" s="1"/>
  <c r="AB85" i="33"/>
  <c r="AB85" i="28" s="1"/>
  <c r="AA85" i="33"/>
  <c r="AA85" i="28" s="1"/>
  <c r="Z85" i="33"/>
  <c r="Z85" i="28" s="1"/>
  <c r="Y85" i="33"/>
  <c r="Y85" i="28" s="1"/>
  <c r="X85" i="33"/>
  <c r="X85" i="28" s="1"/>
  <c r="W85" i="33"/>
  <c r="W85" i="28" s="1"/>
  <c r="V85" i="33"/>
  <c r="V85" i="28" s="1"/>
  <c r="U85" i="33"/>
  <c r="U85" i="28" s="1"/>
  <c r="T85" i="33"/>
  <c r="T85" i="28" s="1"/>
  <c r="S85" i="33"/>
  <c r="S85" i="28" s="1"/>
  <c r="R85" i="33"/>
  <c r="R85" i="28" s="1"/>
  <c r="Q85" i="33"/>
  <c r="Q85" i="28" s="1"/>
  <c r="P85" i="33"/>
  <c r="P85" i="28" s="1"/>
  <c r="O85" i="33"/>
  <c r="O85" i="28" s="1"/>
  <c r="N85" i="33"/>
  <c r="N85" i="28" s="1"/>
  <c r="M85" i="33"/>
  <c r="M85" i="28" s="1"/>
  <c r="AP84" i="33"/>
  <c r="AP84" i="28" s="1"/>
  <c r="AO84" i="33"/>
  <c r="AO84" i="28" s="1"/>
  <c r="AN84" i="33"/>
  <c r="AN84" i="28" s="1"/>
  <c r="AM84" i="33"/>
  <c r="AM84" i="28" s="1"/>
  <c r="AL84" i="33"/>
  <c r="AL84" i="28" s="1"/>
  <c r="AK84" i="33"/>
  <c r="AK84" i="28" s="1"/>
  <c r="AJ84" i="33"/>
  <c r="AJ84" i="28" s="1"/>
  <c r="AI84" i="33"/>
  <c r="AI84" i="28" s="1"/>
  <c r="AH84" i="33"/>
  <c r="AH84" i="28" s="1"/>
  <c r="AG84" i="33"/>
  <c r="AG84" i="28" s="1"/>
  <c r="AF84" i="33"/>
  <c r="AF84" i="28" s="1"/>
  <c r="AE84" i="33"/>
  <c r="AE84" i="28" s="1"/>
  <c r="AD84" i="33"/>
  <c r="AD84" i="28" s="1"/>
  <c r="AC84" i="33"/>
  <c r="AC84" i="28" s="1"/>
  <c r="AB84" i="33"/>
  <c r="AB84" i="28" s="1"/>
  <c r="AA84" i="33"/>
  <c r="AA84" i="28" s="1"/>
  <c r="Z84" i="33"/>
  <c r="Z84" i="28" s="1"/>
  <c r="Y84" i="33"/>
  <c r="Y84" i="28" s="1"/>
  <c r="X84" i="33"/>
  <c r="X84" i="28" s="1"/>
  <c r="W84" i="33"/>
  <c r="W84" i="28" s="1"/>
  <c r="V84" i="33"/>
  <c r="V84" i="28" s="1"/>
  <c r="U84" i="33"/>
  <c r="U84" i="28" s="1"/>
  <c r="T84" i="33"/>
  <c r="T84" i="28" s="1"/>
  <c r="S84" i="33"/>
  <c r="S84" i="28" s="1"/>
  <c r="R84" i="33"/>
  <c r="R84" i="28" s="1"/>
  <c r="Q84" i="33"/>
  <c r="Q84" i="28" s="1"/>
  <c r="P84" i="33"/>
  <c r="P84" i="28" s="1"/>
  <c r="O84" i="33"/>
  <c r="O84" i="28" s="1"/>
  <c r="N84" i="33"/>
  <c r="N84" i="28" s="1"/>
  <c r="M84" i="33"/>
  <c r="M84" i="28" s="1"/>
  <c r="AP83" i="33"/>
  <c r="AP83" i="28" s="1"/>
  <c r="AO83" i="33"/>
  <c r="AO83" i="28" s="1"/>
  <c r="AN83" i="33"/>
  <c r="AN83" i="28" s="1"/>
  <c r="AM83" i="33"/>
  <c r="AM83" i="28" s="1"/>
  <c r="AL83" i="33"/>
  <c r="AL83" i="28" s="1"/>
  <c r="AK83" i="33"/>
  <c r="AK83" i="28" s="1"/>
  <c r="AJ83" i="33"/>
  <c r="AJ83" i="28" s="1"/>
  <c r="AI83" i="33"/>
  <c r="AI83" i="28" s="1"/>
  <c r="AH83" i="33"/>
  <c r="AH83" i="28" s="1"/>
  <c r="AG83" i="33"/>
  <c r="AG83" i="28" s="1"/>
  <c r="AF83" i="33"/>
  <c r="AF83" i="28" s="1"/>
  <c r="AE83" i="33"/>
  <c r="AE83" i="28" s="1"/>
  <c r="AD83" i="33"/>
  <c r="AD83" i="28" s="1"/>
  <c r="AC83" i="33"/>
  <c r="AC83" i="28" s="1"/>
  <c r="AB83" i="33"/>
  <c r="AB83" i="28" s="1"/>
  <c r="AA83" i="33"/>
  <c r="AA83" i="28" s="1"/>
  <c r="Z83" i="33"/>
  <c r="Z83" i="28" s="1"/>
  <c r="Y83" i="33"/>
  <c r="Y83" i="28" s="1"/>
  <c r="X83" i="33"/>
  <c r="X83" i="28" s="1"/>
  <c r="W83" i="33"/>
  <c r="W83" i="28" s="1"/>
  <c r="V83" i="33"/>
  <c r="V83" i="28" s="1"/>
  <c r="U83" i="33"/>
  <c r="U83" i="28" s="1"/>
  <c r="T83" i="33"/>
  <c r="T83" i="28" s="1"/>
  <c r="S83" i="33"/>
  <c r="S83" i="28" s="1"/>
  <c r="R83" i="33"/>
  <c r="R83" i="28" s="1"/>
  <c r="Q83" i="33"/>
  <c r="Q83" i="28" s="1"/>
  <c r="P83" i="33"/>
  <c r="P83" i="28" s="1"/>
  <c r="O83" i="33"/>
  <c r="O83" i="28" s="1"/>
  <c r="N83" i="33"/>
  <c r="N83" i="28" s="1"/>
  <c r="M83" i="33"/>
  <c r="M83" i="28" s="1"/>
  <c r="AP82" i="33"/>
  <c r="AP82" i="28" s="1"/>
  <c r="AO82" i="33"/>
  <c r="AO82" i="28" s="1"/>
  <c r="AN82" i="33"/>
  <c r="AN82" i="28" s="1"/>
  <c r="AM82" i="33"/>
  <c r="AM82" i="28" s="1"/>
  <c r="AL82" i="33"/>
  <c r="AL82" i="28" s="1"/>
  <c r="AK82" i="33"/>
  <c r="AK82" i="28" s="1"/>
  <c r="AJ82" i="33"/>
  <c r="AJ82" i="28" s="1"/>
  <c r="AI82" i="33"/>
  <c r="AI82" i="28" s="1"/>
  <c r="AH82" i="33"/>
  <c r="AH82" i="28" s="1"/>
  <c r="AG82" i="33"/>
  <c r="AG82" i="28" s="1"/>
  <c r="AF82" i="33"/>
  <c r="AF82" i="28" s="1"/>
  <c r="AE82" i="33"/>
  <c r="AE82" i="28" s="1"/>
  <c r="AD82" i="33"/>
  <c r="AD82" i="28" s="1"/>
  <c r="AC82" i="33"/>
  <c r="AC82" i="28" s="1"/>
  <c r="AB82" i="33"/>
  <c r="AB82" i="28" s="1"/>
  <c r="AA82" i="33"/>
  <c r="AA82" i="28" s="1"/>
  <c r="Z82" i="33"/>
  <c r="Z82" i="28" s="1"/>
  <c r="Y82" i="33"/>
  <c r="Y82" i="28" s="1"/>
  <c r="X82" i="33"/>
  <c r="X82" i="28" s="1"/>
  <c r="W82" i="33"/>
  <c r="W82" i="28" s="1"/>
  <c r="V82" i="33"/>
  <c r="V82" i="28" s="1"/>
  <c r="U82" i="33"/>
  <c r="U82" i="28" s="1"/>
  <c r="T82" i="33"/>
  <c r="T82" i="28" s="1"/>
  <c r="S82" i="33"/>
  <c r="S82" i="28" s="1"/>
  <c r="R82" i="33"/>
  <c r="R82" i="28" s="1"/>
  <c r="Q82" i="33"/>
  <c r="Q82" i="28" s="1"/>
  <c r="P82" i="33"/>
  <c r="P82" i="28" s="1"/>
  <c r="O82" i="33"/>
  <c r="O82" i="28" s="1"/>
  <c r="N82" i="33"/>
  <c r="N82" i="28" s="1"/>
  <c r="M82" i="33"/>
  <c r="M82" i="28" s="1"/>
  <c r="AP81" i="33"/>
  <c r="AP81" i="28" s="1"/>
  <c r="AO81" i="33"/>
  <c r="AO81" i="28" s="1"/>
  <c r="AN81" i="33"/>
  <c r="AN81" i="28" s="1"/>
  <c r="AM81" i="33"/>
  <c r="AM81" i="28" s="1"/>
  <c r="AL81" i="33"/>
  <c r="AL81" i="28" s="1"/>
  <c r="AK81" i="33"/>
  <c r="AK81" i="28" s="1"/>
  <c r="AJ81" i="33"/>
  <c r="AJ81" i="28" s="1"/>
  <c r="AI81" i="33"/>
  <c r="AI81" i="28" s="1"/>
  <c r="AH81" i="33"/>
  <c r="AH81" i="28" s="1"/>
  <c r="AG81" i="33"/>
  <c r="AG81" i="28" s="1"/>
  <c r="AF81" i="33"/>
  <c r="AF81" i="28" s="1"/>
  <c r="AE81" i="33"/>
  <c r="AE81" i="28" s="1"/>
  <c r="AD81" i="33"/>
  <c r="AD81" i="28" s="1"/>
  <c r="AC81" i="33"/>
  <c r="AC81" i="28" s="1"/>
  <c r="AB81" i="33"/>
  <c r="AB81" i="28" s="1"/>
  <c r="AA81" i="33"/>
  <c r="AA81" i="28" s="1"/>
  <c r="Z81" i="33"/>
  <c r="Z81" i="28" s="1"/>
  <c r="Y81" i="33"/>
  <c r="Y81" i="28" s="1"/>
  <c r="X81" i="33"/>
  <c r="X81" i="28" s="1"/>
  <c r="W81" i="33"/>
  <c r="W81" i="28" s="1"/>
  <c r="V81" i="33"/>
  <c r="V81" i="28" s="1"/>
  <c r="U81" i="33"/>
  <c r="U81" i="28" s="1"/>
  <c r="T81" i="33"/>
  <c r="T81" i="28" s="1"/>
  <c r="S81" i="33"/>
  <c r="S81" i="28" s="1"/>
  <c r="R81" i="33"/>
  <c r="R81" i="28" s="1"/>
  <c r="Q81" i="33"/>
  <c r="Q81" i="28" s="1"/>
  <c r="P81" i="33"/>
  <c r="P81" i="28" s="1"/>
  <c r="O81" i="33"/>
  <c r="O81" i="28" s="1"/>
  <c r="N81" i="33"/>
  <c r="N81" i="28" s="1"/>
  <c r="M81" i="33"/>
  <c r="M81" i="28" s="1"/>
  <c r="AP80" i="33"/>
  <c r="AP80" i="28" s="1"/>
  <c r="AO80" i="33"/>
  <c r="AO80" i="28" s="1"/>
  <c r="AN80" i="33"/>
  <c r="AN80" i="28" s="1"/>
  <c r="AM80" i="33"/>
  <c r="AM80" i="28" s="1"/>
  <c r="AL80" i="33"/>
  <c r="AL80" i="28" s="1"/>
  <c r="AK80" i="33"/>
  <c r="AK80" i="28" s="1"/>
  <c r="AJ80" i="33"/>
  <c r="AJ80" i="28" s="1"/>
  <c r="AI80" i="33"/>
  <c r="AI80" i="28" s="1"/>
  <c r="AH80" i="33"/>
  <c r="AH80" i="28" s="1"/>
  <c r="AG80" i="33"/>
  <c r="AG80" i="28" s="1"/>
  <c r="AF80" i="33"/>
  <c r="AF80" i="28" s="1"/>
  <c r="AE80" i="33"/>
  <c r="AE80" i="28" s="1"/>
  <c r="AD80" i="33"/>
  <c r="AD80" i="28" s="1"/>
  <c r="AC80" i="33"/>
  <c r="AC80" i="28" s="1"/>
  <c r="AB80" i="33"/>
  <c r="AB80" i="28" s="1"/>
  <c r="AA80" i="33"/>
  <c r="AA80" i="28" s="1"/>
  <c r="Z80" i="33"/>
  <c r="Z80" i="28" s="1"/>
  <c r="Y80" i="33"/>
  <c r="Y80" i="28" s="1"/>
  <c r="X80" i="33"/>
  <c r="X80" i="28" s="1"/>
  <c r="W80" i="33"/>
  <c r="W80" i="28" s="1"/>
  <c r="V80" i="33"/>
  <c r="V80" i="28" s="1"/>
  <c r="U80" i="33"/>
  <c r="U80" i="28" s="1"/>
  <c r="T80" i="33"/>
  <c r="T80" i="28" s="1"/>
  <c r="S80" i="33"/>
  <c r="S80" i="28" s="1"/>
  <c r="R80" i="33"/>
  <c r="R80" i="28" s="1"/>
  <c r="Q80" i="33"/>
  <c r="Q80" i="28" s="1"/>
  <c r="P80" i="33"/>
  <c r="P80" i="28" s="1"/>
  <c r="O80" i="33"/>
  <c r="O80" i="28" s="1"/>
  <c r="N80" i="33"/>
  <c r="N80" i="28" s="1"/>
  <c r="M80" i="33"/>
  <c r="M80" i="28" s="1"/>
  <c r="AP79" i="33"/>
  <c r="AP79" i="28" s="1"/>
  <c r="AO79" i="33"/>
  <c r="AO79" i="28" s="1"/>
  <c r="AN79" i="33"/>
  <c r="AN79" i="28" s="1"/>
  <c r="AM79" i="33"/>
  <c r="AM79" i="28" s="1"/>
  <c r="AL79" i="33"/>
  <c r="AL79" i="28" s="1"/>
  <c r="AK79" i="33"/>
  <c r="AK79" i="28" s="1"/>
  <c r="AJ79" i="33"/>
  <c r="AJ79" i="28" s="1"/>
  <c r="AI79" i="33"/>
  <c r="AI79" i="28" s="1"/>
  <c r="AH79" i="33"/>
  <c r="AH79" i="28" s="1"/>
  <c r="AG79" i="33"/>
  <c r="AG79" i="28" s="1"/>
  <c r="AF79" i="33"/>
  <c r="AF79" i="28" s="1"/>
  <c r="AE79" i="33"/>
  <c r="AE79" i="28" s="1"/>
  <c r="AD79" i="33"/>
  <c r="AD79" i="28" s="1"/>
  <c r="AC79" i="33"/>
  <c r="AC79" i="28" s="1"/>
  <c r="AB79" i="33"/>
  <c r="AB79" i="28" s="1"/>
  <c r="AA79" i="33"/>
  <c r="AA79" i="28" s="1"/>
  <c r="Z79" i="33"/>
  <c r="Z79" i="28" s="1"/>
  <c r="Y79" i="33"/>
  <c r="Y79" i="28" s="1"/>
  <c r="X79" i="33"/>
  <c r="X79" i="28" s="1"/>
  <c r="W79" i="33"/>
  <c r="W79" i="28" s="1"/>
  <c r="V79" i="33"/>
  <c r="V79" i="28" s="1"/>
  <c r="U79" i="33"/>
  <c r="U79" i="28" s="1"/>
  <c r="T79" i="33"/>
  <c r="T79" i="28" s="1"/>
  <c r="S79" i="33"/>
  <c r="S79" i="28" s="1"/>
  <c r="R79" i="33"/>
  <c r="R79" i="28" s="1"/>
  <c r="Q79" i="33"/>
  <c r="Q79" i="28" s="1"/>
  <c r="P79" i="33"/>
  <c r="P79" i="28" s="1"/>
  <c r="O79" i="33"/>
  <c r="O79" i="28" s="1"/>
  <c r="N79" i="33"/>
  <c r="N79" i="28" s="1"/>
  <c r="M79" i="33"/>
  <c r="M79" i="28" s="1"/>
  <c r="AP78" i="33"/>
  <c r="AP78" i="28" s="1"/>
  <c r="AO78" i="33"/>
  <c r="AO78" i="28" s="1"/>
  <c r="AN78" i="33"/>
  <c r="AN78" i="28" s="1"/>
  <c r="AM78" i="33"/>
  <c r="AM78" i="28" s="1"/>
  <c r="AL78" i="33"/>
  <c r="AL78" i="28" s="1"/>
  <c r="AK78" i="33"/>
  <c r="AK78" i="28" s="1"/>
  <c r="AJ78" i="33"/>
  <c r="AJ78" i="28" s="1"/>
  <c r="AI78" i="33"/>
  <c r="AI78" i="28" s="1"/>
  <c r="AH78" i="33"/>
  <c r="AH78" i="28" s="1"/>
  <c r="AG78" i="33"/>
  <c r="AG78" i="28" s="1"/>
  <c r="AF78" i="33"/>
  <c r="AF78" i="28" s="1"/>
  <c r="AE78" i="33"/>
  <c r="AE78" i="28" s="1"/>
  <c r="AD78" i="33"/>
  <c r="AD78" i="28" s="1"/>
  <c r="AC78" i="33"/>
  <c r="AC78" i="28" s="1"/>
  <c r="AB78" i="33"/>
  <c r="AB78" i="28" s="1"/>
  <c r="AA78" i="33"/>
  <c r="AA78" i="28" s="1"/>
  <c r="Z78" i="33"/>
  <c r="Z78" i="28" s="1"/>
  <c r="Y78" i="33"/>
  <c r="Y78" i="28" s="1"/>
  <c r="X78" i="33"/>
  <c r="X78" i="28" s="1"/>
  <c r="W78" i="33"/>
  <c r="W78" i="28" s="1"/>
  <c r="V78" i="33"/>
  <c r="V78" i="28" s="1"/>
  <c r="U78" i="33"/>
  <c r="U78" i="28" s="1"/>
  <c r="T78" i="33"/>
  <c r="T78" i="28" s="1"/>
  <c r="S78" i="33"/>
  <c r="S78" i="28" s="1"/>
  <c r="R78" i="33"/>
  <c r="R78" i="28" s="1"/>
  <c r="Q78" i="33"/>
  <c r="Q78" i="28" s="1"/>
  <c r="P78" i="33"/>
  <c r="P78" i="28" s="1"/>
  <c r="O78" i="33"/>
  <c r="O78" i="28" s="1"/>
  <c r="N78" i="33"/>
  <c r="N78" i="28" s="1"/>
  <c r="M78" i="33"/>
  <c r="M78" i="28" s="1"/>
  <c r="AP77" i="33"/>
  <c r="AP77" i="28" s="1"/>
  <c r="AO77" i="33"/>
  <c r="AO77" i="28" s="1"/>
  <c r="AN77" i="33"/>
  <c r="AN77" i="28" s="1"/>
  <c r="AM77" i="33"/>
  <c r="AM77" i="28" s="1"/>
  <c r="AL77" i="33"/>
  <c r="AL77" i="28" s="1"/>
  <c r="AK77" i="33"/>
  <c r="AK77" i="28" s="1"/>
  <c r="AJ77" i="33"/>
  <c r="AJ77" i="28" s="1"/>
  <c r="AI77" i="33"/>
  <c r="AI77" i="28" s="1"/>
  <c r="AH77" i="33"/>
  <c r="AH77" i="28" s="1"/>
  <c r="AG77" i="33"/>
  <c r="AG77" i="28" s="1"/>
  <c r="AF77" i="33"/>
  <c r="AF77" i="28" s="1"/>
  <c r="AE77" i="33"/>
  <c r="AE77" i="28" s="1"/>
  <c r="AD77" i="33"/>
  <c r="AD77" i="28" s="1"/>
  <c r="AC77" i="33"/>
  <c r="AC77" i="28" s="1"/>
  <c r="AB77" i="33"/>
  <c r="AB77" i="28" s="1"/>
  <c r="AA77" i="33"/>
  <c r="AA77" i="28" s="1"/>
  <c r="Z77" i="33"/>
  <c r="Z77" i="28" s="1"/>
  <c r="Y77" i="33"/>
  <c r="Y77" i="28" s="1"/>
  <c r="X77" i="33"/>
  <c r="X77" i="28" s="1"/>
  <c r="W77" i="33"/>
  <c r="W77" i="28" s="1"/>
  <c r="V77" i="33"/>
  <c r="V77" i="28" s="1"/>
  <c r="U77" i="33"/>
  <c r="U77" i="28" s="1"/>
  <c r="T77" i="33"/>
  <c r="T77" i="28" s="1"/>
  <c r="S77" i="33"/>
  <c r="S77" i="28" s="1"/>
  <c r="R77" i="33"/>
  <c r="R77" i="28" s="1"/>
  <c r="Q77" i="33"/>
  <c r="Q77" i="28" s="1"/>
  <c r="P77" i="33"/>
  <c r="P77" i="28" s="1"/>
  <c r="O77" i="33"/>
  <c r="O77" i="28" s="1"/>
  <c r="N77" i="33"/>
  <c r="N77" i="28" s="1"/>
  <c r="M77" i="33"/>
  <c r="M77" i="28" s="1"/>
  <c r="AP76" i="33"/>
  <c r="AP76" i="28" s="1"/>
  <c r="AO76" i="33"/>
  <c r="AO76" i="28" s="1"/>
  <c r="AN76" i="33"/>
  <c r="AN76" i="28" s="1"/>
  <c r="AM76" i="33"/>
  <c r="AM76" i="28" s="1"/>
  <c r="AL76" i="33"/>
  <c r="AL76" i="28" s="1"/>
  <c r="AK76" i="33"/>
  <c r="AK76" i="28" s="1"/>
  <c r="AJ76" i="33"/>
  <c r="AJ76" i="28" s="1"/>
  <c r="AI76" i="33"/>
  <c r="AI76" i="28" s="1"/>
  <c r="AH76" i="33"/>
  <c r="AH76" i="28" s="1"/>
  <c r="AG76" i="33"/>
  <c r="AG76" i="28" s="1"/>
  <c r="AF76" i="33"/>
  <c r="AF76" i="28" s="1"/>
  <c r="AE76" i="33"/>
  <c r="AE76" i="28" s="1"/>
  <c r="AD76" i="33"/>
  <c r="AD76" i="28" s="1"/>
  <c r="AC76" i="33"/>
  <c r="AC76" i="28" s="1"/>
  <c r="AB76" i="33"/>
  <c r="AB76" i="28" s="1"/>
  <c r="AA76" i="33"/>
  <c r="AA76" i="28" s="1"/>
  <c r="Z76" i="33"/>
  <c r="Z76" i="28" s="1"/>
  <c r="Y76" i="33"/>
  <c r="Y76" i="28" s="1"/>
  <c r="X76" i="33"/>
  <c r="X76" i="28" s="1"/>
  <c r="W76" i="33"/>
  <c r="W76" i="28" s="1"/>
  <c r="V76" i="33"/>
  <c r="V76" i="28" s="1"/>
  <c r="U76" i="33"/>
  <c r="U76" i="28" s="1"/>
  <c r="T76" i="33"/>
  <c r="T76" i="28" s="1"/>
  <c r="S76" i="33"/>
  <c r="S76" i="28" s="1"/>
  <c r="R76" i="33"/>
  <c r="R76" i="28" s="1"/>
  <c r="Q76" i="33"/>
  <c r="Q76" i="28" s="1"/>
  <c r="P76" i="33"/>
  <c r="P76" i="28" s="1"/>
  <c r="O76" i="33"/>
  <c r="O76" i="28" s="1"/>
  <c r="N76" i="33"/>
  <c r="N76" i="28" s="1"/>
  <c r="M76" i="33"/>
  <c r="M76" i="28" s="1"/>
  <c r="AP75" i="33"/>
  <c r="AP75" i="28" s="1"/>
  <c r="AO75" i="33"/>
  <c r="AO75" i="28" s="1"/>
  <c r="AN75" i="33"/>
  <c r="AN75" i="28" s="1"/>
  <c r="AM75" i="33"/>
  <c r="AM75" i="28" s="1"/>
  <c r="AL75" i="33"/>
  <c r="AL75" i="28" s="1"/>
  <c r="AK75" i="33"/>
  <c r="AK75" i="28" s="1"/>
  <c r="AJ75" i="33"/>
  <c r="AJ75" i="28" s="1"/>
  <c r="AI75" i="33"/>
  <c r="AI75" i="28" s="1"/>
  <c r="AH75" i="33"/>
  <c r="AH75" i="28" s="1"/>
  <c r="AG75" i="33"/>
  <c r="AG75" i="28" s="1"/>
  <c r="AF75" i="33"/>
  <c r="AF75" i="28" s="1"/>
  <c r="AE75" i="33"/>
  <c r="AE75" i="28" s="1"/>
  <c r="AD75" i="33"/>
  <c r="AD75" i="28" s="1"/>
  <c r="AC75" i="33"/>
  <c r="AC75" i="28" s="1"/>
  <c r="AB75" i="33"/>
  <c r="AB75" i="28" s="1"/>
  <c r="AA75" i="33"/>
  <c r="AA75" i="28" s="1"/>
  <c r="Z75" i="33"/>
  <c r="Z75" i="28" s="1"/>
  <c r="Y75" i="33"/>
  <c r="Y75" i="28" s="1"/>
  <c r="X75" i="33"/>
  <c r="X75" i="28" s="1"/>
  <c r="W75" i="33"/>
  <c r="W75" i="28" s="1"/>
  <c r="V75" i="33"/>
  <c r="V75" i="28" s="1"/>
  <c r="U75" i="33"/>
  <c r="U75" i="28" s="1"/>
  <c r="T75" i="33"/>
  <c r="T75" i="28" s="1"/>
  <c r="S75" i="33"/>
  <c r="S75" i="28" s="1"/>
  <c r="R75" i="33"/>
  <c r="R75" i="28" s="1"/>
  <c r="Q75" i="33"/>
  <c r="Q75" i="28" s="1"/>
  <c r="P75" i="33"/>
  <c r="P75" i="28" s="1"/>
  <c r="O75" i="33"/>
  <c r="O75" i="28" s="1"/>
  <c r="N75" i="33"/>
  <c r="N75" i="28" s="1"/>
  <c r="M75" i="33"/>
  <c r="M75" i="28" s="1"/>
  <c r="AP74" i="33"/>
  <c r="AP74" i="28" s="1"/>
  <c r="AO74" i="33"/>
  <c r="AO74" i="28" s="1"/>
  <c r="AN74" i="33"/>
  <c r="AN74" i="28" s="1"/>
  <c r="AM74" i="33"/>
  <c r="AM74" i="28" s="1"/>
  <c r="AL74" i="33"/>
  <c r="AL74" i="28" s="1"/>
  <c r="AK74" i="33"/>
  <c r="AK74" i="28" s="1"/>
  <c r="AJ74" i="33"/>
  <c r="AJ74" i="28" s="1"/>
  <c r="AI74" i="33"/>
  <c r="AI74" i="28" s="1"/>
  <c r="AH74" i="33"/>
  <c r="AH74" i="28" s="1"/>
  <c r="AG74" i="33"/>
  <c r="AG74" i="28" s="1"/>
  <c r="AF74" i="33"/>
  <c r="AF74" i="28" s="1"/>
  <c r="AE74" i="33"/>
  <c r="AE74" i="28" s="1"/>
  <c r="AD74" i="33"/>
  <c r="AD74" i="28" s="1"/>
  <c r="AC74" i="33"/>
  <c r="AC74" i="28" s="1"/>
  <c r="AB74" i="33"/>
  <c r="AB74" i="28" s="1"/>
  <c r="AA74" i="33"/>
  <c r="AA74" i="28" s="1"/>
  <c r="Z74" i="33"/>
  <c r="Z74" i="28" s="1"/>
  <c r="Y74" i="33"/>
  <c r="Y74" i="28" s="1"/>
  <c r="X74" i="33"/>
  <c r="X74" i="28" s="1"/>
  <c r="W74" i="33"/>
  <c r="W74" i="28" s="1"/>
  <c r="V74" i="33"/>
  <c r="V74" i="28" s="1"/>
  <c r="U74" i="33"/>
  <c r="U74" i="28" s="1"/>
  <c r="T74" i="33"/>
  <c r="T74" i="28" s="1"/>
  <c r="S74" i="33"/>
  <c r="S74" i="28" s="1"/>
  <c r="R74" i="33"/>
  <c r="R74" i="28" s="1"/>
  <c r="Q74" i="33"/>
  <c r="Q74" i="28" s="1"/>
  <c r="P74" i="33"/>
  <c r="P74" i="28" s="1"/>
  <c r="O74" i="33"/>
  <c r="O74" i="28" s="1"/>
  <c r="N74" i="33"/>
  <c r="N74" i="28" s="1"/>
  <c r="M74" i="33"/>
  <c r="M74" i="28" s="1"/>
  <c r="AP70" i="33"/>
  <c r="AP70" i="28" s="1"/>
  <c r="AO70" i="33"/>
  <c r="AO70" i="28" s="1"/>
  <c r="AN70" i="33"/>
  <c r="AN70" i="28" s="1"/>
  <c r="AM70" i="33"/>
  <c r="AM70" i="28" s="1"/>
  <c r="AL70" i="33"/>
  <c r="AL70" i="28" s="1"/>
  <c r="AK70" i="33"/>
  <c r="AK70" i="28" s="1"/>
  <c r="AJ70" i="33"/>
  <c r="AJ70" i="28" s="1"/>
  <c r="AI70" i="33"/>
  <c r="AI70" i="28" s="1"/>
  <c r="AH70" i="33"/>
  <c r="AH70" i="28" s="1"/>
  <c r="AG70" i="33"/>
  <c r="AG70" i="28" s="1"/>
  <c r="AF70" i="33"/>
  <c r="AF70" i="28" s="1"/>
  <c r="AE70" i="33"/>
  <c r="AE70" i="28" s="1"/>
  <c r="AD70" i="33"/>
  <c r="AD70" i="28" s="1"/>
  <c r="AC70" i="33"/>
  <c r="AC70" i="28" s="1"/>
  <c r="AB70" i="33"/>
  <c r="AB70" i="28" s="1"/>
  <c r="AA70" i="33"/>
  <c r="AA70" i="28" s="1"/>
  <c r="Z70" i="33"/>
  <c r="Z70" i="28" s="1"/>
  <c r="Y70" i="33"/>
  <c r="Y70" i="28" s="1"/>
  <c r="X70" i="33"/>
  <c r="X70" i="28" s="1"/>
  <c r="W70" i="33"/>
  <c r="W70" i="28" s="1"/>
  <c r="V70" i="33"/>
  <c r="V70" i="28" s="1"/>
  <c r="U70" i="33"/>
  <c r="U70" i="28" s="1"/>
  <c r="T70" i="33"/>
  <c r="T70" i="28" s="1"/>
  <c r="S70" i="33"/>
  <c r="S70" i="28" s="1"/>
  <c r="R70" i="33"/>
  <c r="R70" i="28" s="1"/>
  <c r="Q70" i="33"/>
  <c r="Q70" i="28" s="1"/>
  <c r="P70" i="33"/>
  <c r="P70" i="28" s="1"/>
  <c r="O70" i="33"/>
  <c r="O70" i="28" s="1"/>
  <c r="N70" i="33"/>
  <c r="N70" i="28" s="1"/>
  <c r="M70" i="33"/>
  <c r="M70" i="28" s="1"/>
  <c r="AP69" i="33"/>
  <c r="AP69" i="28" s="1"/>
  <c r="AO69" i="33"/>
  <c r="AO69" i="28" s="1"/>
  <c r="AN69" i="33"/>
  <c r="AN69" i="28" s="1"/>
  <c r="AM69" i="33"/>
  <c r="AM69" i="28" s="1"/>
  <c r="AL69" i="33"/>
  <c r="AL69" i="28" s="1"/>
  <c r="AK69" i="33"/>
  <c r="AK69" i="28" s="1"/>
  <c r="AJ69" i="33"/>
  <c r="AJ69" i="28" s="1"/>
  <c r="AI69" i="33"/>
  <c r="AI69" i="28" s="1"/>
  <c r="AH69" i="33"/>
  <c r="AH69" i="28" s="1"/>
  <c r="AG69" i="33"/>
  <c r="AG69" i="28" s="1"/>
  <c r="AF69" i="33"/>
  <c r="AF69" i="28" s="1"/>
  <c r="AE69" i="33"/>
  <c r="AE69" i="28" s="1"/>
  <c r="AD69" i="33"/>
  <c r="AD69" i="28" s="1"/>
  <c r="AC69" i="33"/>
  <c r="AC69" i="28" s="1"/>
  <c r="AB69" i="33"/>
  <c r="AB69" i="28" s="1"/>
  <c r="AA69" i="33"/>
  <c r="AA69" i="28" s="1"/>
  <c r="Z69" i="33"/>
  <c r="Z69" i="28" s="1"/>
  <c r="Y69" i="33"/>
  <c r="Y69" i="28" s="1"/>
  <c r="X69" i="33"/>
  <c r="X69" i="28" s="1"/>
  <c r="W69" i="33"/>
  <c r="W69" i="28" s="1"/>
  <c r="V69" i="33"/>
  <c r="V69" i="28" s="1"/>
  <c r="U69" i="33"/>
  <c r="U69" i="28" s="1"/>
  <c r="T69" i="33"/>
  <c r="T69" i="28" s="1"/>
  <c r="S69" i="33"/>
  <c r="S69" i="28" s="1"/>
  <c r="R69" i="33"/>
  <c r="R69" i="28" s="1"/>
  <c r="Q69" i="33"/>
  <c r="Q69" i="28" s="1"/>
  <c r="P69" i="33"/>
  <c r="P69" i="28" s="1"/>
  <c r="O69" i="33"/>
  <c r="O69" i="28" s="1"/>
  <c r="N69" i="33"/>
  <c r="N69" i="28" s="1"/>
  <c r="M69" i="33"/>
  <c r="M69" i="28" s="1"/>
  <c r="AP68" i="33"/>
  <c r="AP68" i="28" s="1"/>
  <c r="AO68" i="33"/>
  <c r="AO68" i="28" s="1"/>
  <c r="AN68" i="33"/>
  <c r="AN68" i="28" s="1"/>
  <c r="AM68" i="33"/>
  <c r="AM68" i="28" s="1"/>
  <c r="AL68" i="33"/>
  <c r="AL68" i="28" s="1"/>
  <c r="AK68" i="33"/>
  <c r="AK68" i="28" s="1"/>
  <c r="AJ68" i="33"/>
  <c r="AJ68" i="28" s="1"/>
  <c r="AI68" i="33"/>
  <c r="AI68" i="28" s="1"/>
  <c r="AH68" i="33"/>
  <c r="AH68" i="28" s="1"/>
  <c r="AG68" i="33"/>
  <c r="AG68" i="28" s="1"/>
  <c r="AF68" i="33"/>
  <c r="AF68" i="28" s="1"/>
  <c r="AE68" i="33"/>
  <c r="AE68" i="28" s="1"/>
  <c r="AD68" i="33"/>
  <c r="AD68" i="28" s="1"/>
  <c r="AC68" i="33"/>
  <c r="AC68" i="28" s="1"/>
  <c r="AB68" i="33"/>
  <c r="AB68" i="28" s="1"/>
  <c r="AA68" i="33"/>
  <c r="AA68" i="28" s="1"/>
  <c r="Z68" i="33"/>
  <c r="Z68" i="28" s="1"/>
  <c r="Y68" i="33"/>
  <c r="Y68" i="28" s="1"/>
  <c r="X68" i="33"/>
  <c r="X68" i="28" s="1"/>
  <c r="W68" i="33"/>
  <c r="W68" i="28" s="1"/>
  <c r="V68" i="33"/>
  <c r="V68" i="28" s="1"/>
  <c r="U68" i="33"/>
  <c r="U68" i="28" s="1"/>
  <c r="T68" i="33"/>
  <c r="T68" i="28" s="1"/>
  <c r="S68" i="33"/>
  <c r="S68" i="28" s="1"/>
  <c r="R68" i="33"/>
  <c r="R68" i="28" s="1"/>
  <c r="Q68" i="33"/>
  <c r="Q68" i="28" s="1"/>
  <c r="P68" i="33"/>
  <c r="P68" i="28" s="1"/>
  <c r="O68" i="33"/>
  <c r="O68" i="28" s="1"/>
  <c r="N68" i="33"/>
  <c r="N68" i="28" s="1"/>
  <c r="M68" i="33"/>
  <c r="M68" i="28" s="1"/>
  <c r="AP67" i="33"/>
  <c r="AP67" i="28" s="1"/>
  <c r="AO67" i="33"/>
  <c r="AO67" i="28" s="1"/>
  <c r="AN67" i="33"/>
  <c r="AN67" i="28" s="1"/>
  <c r="AM67" i="33"/>
  <c r="AM67" i="28" s="1"/>
  <c r="AL67" i="33"/>
  <c r="AL67" i="28" s="1"/>
  <c r="AK67" i="33"/>
  <c r="AK67" i="28" s="1"/>
  <c r="AJ67" i="33"/>
  <c r="AJ67" i="28" s="1"/>
  <c r="AI67" i="33"/>
  <c r="AI67" i="28" s="1"/>
  <c r="AH67" i="33"/>
  <c r="AH67" i="28" s="1"/>
  <c r="AG67" i="33"/>
  <c r="AG67" i="28" s="1"/>
  <c r="AF67" i="33"/>
  <c r="AF67" i="28" s="1"/>
  <c r="AE67" i="33"/>
  <c r="AE67" i="28" s="1"/>
  <c r="AD67" i="33"/>
  <c r="AD67" i="28" s="1"/>
  <c r="AC67" i="33"/>
  <c r="AC67" i="28" s="1"/>
  <c r="AB67" i="33"/>
  <c r="AB67" i="28" s="1"/>
  <c r="AA67" i="33"/>
  <c r="AA67" i="28" s="1"/>
  <c r="Z67" i="33"/>
  <c r="Z67" i="28" s="1"/>
  <c r="Y67" i="33"/>
  <c r="Y67" i="28" s="1"/>
  <c r="X67" i="33"/>
  <c r="X67" i="28" s="1"/>
  <c r="W67" i="33"/>
  <c r="W67" i="28" s="1"/>
  <c r="V67" i="33"/>
  <c r="V67" i="28" s="1"/>
  <c r="U67" i="33"/>
  <c r="U67" i="28" s="1"/>
  <c r="T67" i="33"/>
  <c r="T67" i="28" s="1"/>
  <c r="S67" i="33"/>
  <c r="S67" i="28" s="1"/>
  <c r="R67" i="33"/>
  <c r="R67" i="28" s="1"/>
  <c r="Q67" i="33"/>
  <c r="Q67" i="28" s="1"/>
  <c r="P67" i="33"/>
  <c r="P67" i="28" s="1"/>
  <c r="O67" i="33"/>
  <c r="O67" i="28" s="1"/>
  <c r="N67" i="33"/>
  <c r="N67" i="28" s="1"/>
  <c r="M67" i="33"/>
  <c r="M67" i="28" s="1"/>
  <c r="AP66" i="33"/>
  <c r="AP66" i="28" s="1"/>
  <c r="AO66" i="33"/>
  <c r="AO66" i="28" s="1"/>
  <c r="AN66" i="33"/>
  <c r="AN66" i="28" s="1"/>
  <c r="AM66" i="33"/>
  <c r="AM66" i="28" s="1"/>
  <c r="AL66" i="33"/>
  <c r="AL66" i="28" s="1"/>
  <c r="AK66" i="33"/>
  <c r="AK66" i="28" s="1"/>
  <c r="AJ66" i="33"/>
  <c r="AJ66" i="28" s="1"/>
  <c r="AI66" i="33"/>
  <c r="AI66" i="28" s="1"/>
  <c r="AH66" i="33"/>
  <c r="AH66" i="28" s="1"/>
  <c r="AG66" i="33"/>
  <c r="AG66" i="28" s="1"/>
  <c r="AF66" i="33"/>
  <c r="AF66" i="28" s="1"/>
  <c r="AE66" i="33"/>
  <c r="AE66" i="28" s="1"/>
  <c r="AD66" i="33"/>
  <c r="AD66" i="28" s="1"/>
  <c r="AC66" i="33"/>
  <c r="AC66" i="28" s="1"/>
  <c r="AB66" i="33"/>
  <c r="AB66" i="28" s="1"/>
  <c r="AA66" i="33"/>
  <c r="AA66" i="28" s="1"/>
  <c r="Z66" i="33"/>
  <c r="Z66" i="28" s="1"/>
  <c r="Y66" i="33"/>
  <c r="Y66" i="28" s="1"/>
  <c r="X66" i="33"/>
  <c r="X66" i="28" s="1"/>
  <c r="W66" i="33"/>
  <c r="W66" i="28" s="1"/>
  <c r="V66" i="33"/>
  <c r="V66" i="28" s="1"/>
  <c r="U66" i="33"/>
  <c r="U66" i="28" s="1"/>
  <c r="T66" i="33"/>
  <c r="T66" i="28" s="1"/>
  <c r="S66" i="33"/>
  <c r="S66" i="28" s="1"/>
  <c r="R66" i="33"/>
  <c r="R66" i="28" s="1"/>
  <c r="Q66" i="33"/>
  <c r="Q66" i="28" s="1"/>
  <c r="P66" i="33"/>
  <c r="P66" i="28" s="1"/>
  <c r="O66" i="33"/>
  <c r="O66" i="28" s="1"/>
  <c r="N66" i="33"/>
  <c r="N66" i="28" s="1"/>
  <c r="M66" i="33"/>
  <c r="M66" i="28" s="1"/>
  <c r="AP65" i="33"/>
  <c r="AP65" i="28" s="1"/>
  <c r="AO65" i="33"/>
  <c r="AO65" i="28" s="1"/>
  <c r="AN65" i="33"/>
  <c r="AN65" i="28" s="1"/>
  <c r="AM65" i="33"/>
  <c r="AM65" i="28" s="1"/>
  <c r="AL65" i="33"/>
  <c r="AL65" i="28" s="1"/>
  <c r="AK65" i="33"/>
  <c r="AK65" i="28" s="1"/>
  <c r="AJ65" i="33"/>
  <c r="AJ65" i="28" s="1"/>
  <c r="AI65" i="33"/>
  <c r="AI65" i="28" s="1"/>
  <c r="AH65" i="33"/>
  <c r="AH65" i="28" s="1"/>
  <c r="AG65" i="33"/>
  <c r="AG65" i="28" s="1"/>
  <c r="AF65" i="33"/>
  <c r="AF65" i="28" s="1"/>
  <c r="AE65" i="33"/>
  <c r="AE65" i="28" s="1"/>
  <c r="AD65" i="33"/>
  <c r="AD65" i="28" s="1"/>
  <c r="AC65" i="33"/>
  <c r="AC65" i="28" s="1"/>
  <c r="AB65" i="33"/>
  <c r="AB65" i="28" s="1"/>
  <c r="AA65" i="33"/>
  <c r="AA65" i="28" s="1"/>
  <c r="Z65" i="33"/>
  <c r="Z65" i="28" s="1"/>
  <c r="Y65" i="33"/>
  <c r="Y65" i="28" s="1"/>
  <c r="X65" i="33"/>
  <c r="X65" i="28" s="1"/>
  <c r="W65" i="33"/>
  <c r="W65" i="28" s="1"/>
  <c r="V65" i="33"/>
  <c r="V65" i="28" s="1"/>
  <c r="U65" i="33"/>
  <c r="U65" i="28" s="1"/>
  <c r="T65" i="33"/>
  <c r="T65" i="28" s="1"/>
  <c r="S65" i="33"/>
  <c r="S65" i="28" s="1"/>
  <c r="R65" i="33"/>
  <c r="R65" i="28" s="1"/>
  <c r="Q65" i="33"/>
  <c r="Q65" i="28" s="1"/>
  <c r="P65" i="33"/>
  <c r="P65" i="28" s="1"/>
  <c r="O65" i="33"/>
  <c r="O65" i="28" s="1"/>
  <c r="N65" i="33"/>
  <c r="N65" i="28" s="1"/>
  <c r="M65" i="33"/>
  <c r="M65" i="28" s="1"/>
  <c r="AP64" i="33"/>
  <c r="AP64" i="28" s="1"/>
  <c r="AO64" i="33"/>
  <c r="AO64" i="28" s="1"/>
  <c r="AN64" i="33"/>
  <c r="AN64" i="28" s="1"/>
  <c r="AM64" i="33"/>
  <c r="AM64" i="28" s="1"/>
  <c r="AL64" i="33"/>
  <c r="AL64" i="28" s="1"/>
  <c r="AK64" i="33"/>
  <c r="AK64" i="28" s="1"/>
  <c r="AJ64" i="33"/>
  <c r="AJ64" i="28" s="1"/>
  <c r="AI64" i="33"/>
  <c r="AI64" i="28" s="1"/>
  <c r="AH64" i="33"/>
  <c r="AH64" i="28" s="1"/>
  <c r="AG64" i="33"/>
  <c r="AG64" i="28" s="1"/>
  <c r="AF64" i="33"/>
  <c r="AF64" i="28" s="1"/>
  <c r="AE64" i="33"/>
  <c r="AE64" i="28" s="1"/>
  <c r="AD64" i="33"/>
  <c r="AD64" i="28" s="1"/>
  <c r="AC64" i="33"/>
  <c r="AC64" i="28" s="1"/>
  <c r="AB64" i="33"/>
  <c r="AB64" i="28" s="1"/>
  <c r="AA64" i="33"/>
  <c r="AA64" i="28" s="1"/>
  <c r="Z64" i="33"/>
  <c r="Z64" i="28" s="1"/>
  <c r="Y64" i="33"/>
  <c r="Y64" i="28" s="1"/>
  <c r="X64" i="33"/>
  <c r="X64" i="28" s="1"/>
  <c r="W64" i="33"/>
  <c r="W64" i="28" s="1"/>
  <c r="V64" i="33"/>
  <c r="V64" i="28" s="1"/>
  <c r="U64" i="33"/>
  <c r="U64" i="28" s="1"/>
  <c r="T64" i="33"/>
  <c r="T64" i="28" s="1"/>
  <c r="S64" i="33"/>
  <c r="S64" i="28" s="1"/>
  <c r="R64" i="33"/>
  <c r="R64" i="28" s="1"/>
  <c r="Q64" i="33"/>
  <c r="Q64" i="28" s="1"/>
  <c r="P64" i="33"/>
  <c r="P64" i="28" s="1"/>
  <c r="O64" i="33"/>
  <c r="O64" i="28" s="1"/>
  <c r="N64" i="33"/>
  <c r="N64" i="28" s="1"/>
  <c r="M64" i="33"/>
  <c r="M64" i="28" s="1"/>
  <c r="AP63" i="33"/>
  <c r="AP63" i="28" s="1"/>
  <c r="AO63" i="33"/>
  <c r="AO63" i="28" s="1"/>
  <c r="AN63" i="33"/>
  <c r="AN63" i="28" s="1"/>
  <c r="AM63" i="33"/>
  <c r="AM63" i="28" s="1"/>
  <c r="AL63" i="33"/>
  <c r="AL63" i="28" s="1"/>
  <c r="AK63" i="33"/>
  <c r="AK63" i="28" s="1"/>
  <c r="AJ63" i="33"/>
  <c r="AJ63" i="28" s="1"/>
  <c r="AI63" i="33"/>
  <c r="AI63" i="28" s="1"/>
  <c r="AH63" i="33"/>
  <c r="AH63" i="28" s="1"/>
  <c r="AG63" i="33"/>
  <c r="AG63" i="28" s="1"/>
  <c r="AF63" i="33"/>
  <c r="AF63" i="28" s="1"/>
  <c r="AE63" i="33"/>
  <c r="AE63" i="28" s="1"/>
  <c r="AD63" i="33"/>
  <c r="AD63" i="28" s="1"/>
  <c r="AC63" i="33"/>
  <c r="AC63" i="28" s="1"/>
  <c r="AB63" i="33"/>
  <c r="AB63" i="28" s="1"/>
  <c r="AA63" i="33"/>
  <c r="AA63" i="28" s="1"/>
  <c r="Z63" i="33"/>
  <c r="Z63" i="28" s="1"/>
  <c r="Y63" i="33"/>
  <c r="Y63" i="28" s="1"/>
  <c r="X63" i="33"/>
  <c r="X63" i="28" s="1"/>
  <c r="W63" i="33"/>
  <c r="W63" i="28" s="1"/>
  <c r="V63" i="33"/>
  <c r="V63" i="28" s="1"/>
  <c r="U63" i="33"/>
  <c r="U63" i="28" s="1"/>
  <c r="T63" i="33"/>
  <c r="T63" i="28" s="1"/>
  <c r="S63" i="33"/>
  <c r="S63" i="28" s="1"/>
  <c r="R63" i="33"/>
  <c r="R63" i="28" s="1"/>
  <c r="Q63" i="33"/>
  <c r="Q63" i="28" s="1"/>
  <c r="P63" i="33"/>
  <c r="P63" i="28" s="1"/>
  <c r="O63" i="33"/>
  <c r="O63" i="28" s="1"/>
  <c r="N63" i="33"/>
  <c r="N63" i="28" s="1"/>
  <c r="M63" i="33"/>
  <c r="M63" i="28" s="1"/>
  <c r="AP62" i="33"/>
  <c r="AP62" i="28" s="1"/>
  <c r="AO62" i="33"/>
  <c r="AO62" i="28" s="1"/>
  <c r="AN62" i="33"/>
  <c r="AN62" i="28" s="1"/>
  <c r="AM62" i="33"/>
  <c r="AM62" i="28" s="1"/>
  <c r="AL62" i="33"/>
  <c r="AL62" i="28" s="1"/>
  <c r="AK62" i="33"/>
  <c r="AK62" i="28" s="1"/>
  <c r="AJ62" i="33"/>
  <c r="AJ62" i="28" s="1"/>
  <c r="AI62" i="33"/>
  <c r="AI62" i="28" s="1"/>
  <c r="AH62" i="33"/>
  <c r="AH62" i="28" s="1"/>
  <c r="AG62" i="33"/>
  <c r="AG62" i="28" s="1"/>
  <c r="AF62" i="33"/>
  <c r="AF62" i="28" s="1"/>
  <c r="AE62" i="33"/>
  <c r="AE62" i="28" s="1"/>
  <c r="AD62" i="33"/>
  <c r="AD62" i="28" s="1"/>
  <c r="AC62" i="33"/>
  <c r="AC62" i="28" s="1"/>
  <c r="AB62" i="33"/>
  <c r="AB62" i="28" s="1"/>
  <c r="AA62" i="33"/>
  <c r="AA62" i="28" s="1"/>
  <c r="Z62" i="33"/>
  <c r="Z62" i="28" s="1"/>
  <c r="Y62" i="33"/>
  <c r="Y62" i="28" s="1"/>
  <c r="X62" i="33"/>
  <c r="X62" i="28" s="1"/>
  <c r="W62" i="33"/>
  <c r="W62" i="28" s="1"/>
  <c r="V62" i="33"/>
  <c r="V62" i="28" s="1"/>
  <c r="U62" i="33"/>
  <c r="U62" i="28" s="1"/>
  <c r="T62" i="33"/>
  <c r="T62" i="28" s="1"/>
  <c r="S62" i="33"/>
  <c r="S62" i="28" s="1"/>
  <c r="R62" i="33"/>
  <c r="R62" i="28" s="1"/>
  <c r="Q62" i="33"/>
  <c r="Q62" i="28" s="1"/>
  <c r="P62" i="33"/>
  <c r="P62" i="28" s="1"/>
  <c r="O62" i="33"/>
  <c r="O62" i="28" s="1"/>
  <c r="N62" i="33"/>
  <c r="N62" i="28" s="1"/>
  <c r="M62" i="33"/>
  <c r="M62" i="28" s="1"/>
  <c r="AP61" i="33"/>
  <c r="AP61" i="28" s="1"/>
  <c r="AO61" i="33"/>
  <c r="AO61" i="28" s="1"/>
  <c r="AN61" i="33"/>
  <c r="AN61" i="28" s="1"/>
  <c r="AM61" i="33"/>
  <c r="AM61" i="28" s="1"/>
  <c r="AL61" i="33"/>
  <c r="AL61" i="28" s="1"/>
  <c r="AK61" i="33"/>
  <c r="AK61" i="28" s="1"/>
  <c r="AJ61" i="33"/>
  <c r="AJ61" i="28" s="1"/>
  <c r="AI61" i="33"/>
  <c r="AI61" i="28" s="1"/>
  <c r="AH61" i="33"/>
  <c r="AH61" i="28" s="1"/>
  <c r="AG61" i="33"/>
  <c r="AG61" i="28" s="1"/>
  <c r="AF61" i="33"/>
  <c r="AF61" i="28" s="1"/>
  <c r="AE61" i="33"/>
  <c r="AE61" i="28" s="1"/>
  <c r="AD61" i="33"/>
  <c r="AD61" i="28" s="1"/>
  <c r="AC61" i="33"/>
  <c r="AC61" i="28" s="1"/>
  <c r="AB61" i="33"/>
  <c r="AB61" i="28" s="1"/>
  <c r="AA61" i="33"/>
  <c r="AA61" i="28" s="1"/>
  <c r="Z61" i="33"/>
  <c r="Z61" i="28" s="1"/>
  <c r="Y61" i="33"/>
  <c r="Y61" i="28" s="1"/>
  <c r="X61" i="33"/>
  <c r="X61" i="28" s="1"/>
  <c r="W61" i="33"/>
  <c r="W61" i="28" s="1"/>
  <c r="V61" i="33"/>
  <c r="V61" i="28" s="1"/>
  <c r="U61" i="33"/>
  <c r="U61" i="28" s="1"/>
  <c r="T61" i="33"/>
  <c r="T61" i="28" s="1"/>
  <c r="S61" i="33"/>
  <c r="S61" i="28" s="1"/>
  <c r="R61" i="33"/>
  <c r="R61" i="28" s="1"/>
  <c r="Q61" i="33"/>
  <c r="Q61" i="28" s="1"/>
  <c r="P61" i="33"/>
  <c r="P61" i="28" s="1"/>
  <c r="O61" i="33"/>
  <c r="O61" i="28" s="1"/>
  <c r="N61" i="33"/>
  <c r="N61" i="28" s="1"/>
  <c r="M61" i="33"/>
  <c r="M61" i="28" s="1"/>
  <c r="AP60" i="33"/>
  <c r="AP60" i="28" s="1"/>
  <c r="AO60" i="33"/>
  <c r="AO60" i="28" s="1"/>
  <c r="AN60" i="33"/>
  <c r="AN60" i="28" s="1"/>
  <c r="AM60" i="33"/>
  <c r="AM60" i="28" s="1"/>
  <c r="AL60" i="33"/>
  <c r="AL60" i="28" s="1"/>
  <c r="AK60" i="33"/>
  <c r="AK60" i="28" s="1"/>
  <c r="AJ60" i="33"/>
  <c r="AJ60" i="28" s="1"/>
  <c r="AI60" i="33"/>
  <c r="AI60" i="28" s="1"/>
  <c r="AH60" i="33"/>
  <c r="AH60" i="28" s="1"/>
  <c r="AG60" i="33"/>
  <c r="AG60" i="28" s="1"/>
  <c r="AF60" i="33"/>
  <c r="AF60" i="28" s="1"/>
  <c r="AE60" i="33"/>
  <c r="AE60" i="28" s="1"/>
  <c r="AD60" i="33"/>
  <c r="AD60" i="28" s="1"/>
  <c r="AC60" i="33"/>
  <c r="AC60" i="28" s="1"/>
  <c r="AB60" i="33"/>
  <c r="AB60" i="28" s="1"/>
  <c r="AA60" i="33"/>
  <c r="AA60" i="28" s="1"/>
  <c r="Z60" i="33"/>
  <c r="Z60" i="28" s="1"/>
  <c r="Y60" i="33"/>
  <c r="Y60" i="28" s="1"/>
  <c r="X60" i="33"/>
  <c r="X60" i="28" s="1"/>
  <c r="W60" i="33"/>
  <c r="W60" i="28" s="1"/>
  <c r="V60" i="33"/>
  <c r="V60" i="28" s="1"/>
  <c r="U60" i="33"/>
  <c r="U60" i="28" s="1"/>
  <c r="T60" i="33"/>
  <c r="T60" i="28" s="1"/>
  <c r="S60" i="33"/>
  <c r="S60" i="28" s="1"/>
  <c r="R60" i="33"/>
  <c r="R60" i="28" s="1"/>
  <c r="Q60" i="33"/>
  <c r="Q60" i="28" s="1"/>
  <c r="P60" i="33"/>
  <c r="P60" i="28" s="1"/>
  <c r="O60" i="33"/>
  <c r="O60" i="28" s="1"/>
  <c r="N60" i="33"/>
  <c r="N60" i="28" s="1"/>
  <c r="M60" i="33"/>
  <c r="M60" i="28" s="1"/>
  <c r="AP59" i="33"/>
  <c r="AP59" i="28" s="1"/>
  <c r="AO59" i="33"/>
  <c r="AO59" i="28" s="1"/>
  <c r="AN59" i="33"/>
  <c r="AN59" i="28" s="1"/>
  <c r="AM59" i="33"/>
  <c r="AM59" i="28" s="1"/>
  <c r="AL59" i="33"/>
  <c r="AL59" i="28" s="1"/>
  <c r="AK59" i="33"/>
  <c r="AK59" i="28" s="1"/>
  <c r="AJ59" i="33"/>
  <c r="AJ59" i="28" s="1"/>
  <c r="AI59" i="33"/>
  <c r="AI59" i="28" s="1"/>
  <c r="AH59" i="33"/>
  <c r="AH59" i="28" s="1"/>
  <c r="AG59" i="33"/>
  <c r="AG59" i="28" s="1"/>
  <c r="AF59" i="33"/>
  <c r="AF59" i="28" s="1"/>
  <c r="AE59" i="33"/>
  <c r="AE59" i="28" s="1"/>
  <c r="AD59" i="33"/>
  <c r="AD59" i="28" s="1"/>
  <c r="AC59" i="33"/>
  <c r="AC59" i="28" s="1"/>
  <c r="AB59" i="33"/>
  <c r="AB59" i="28" s="1"/>
  <c r="AA59" i="33"/>
  <c r="AA59" i="28" s="1"/>
  <c r="Z59" i="33"/>
  <c r="Z59" i="28" s="1"/>
  <c r="Y59" i="33"/>
  <c r="Y59" i="28" s="1"/>
  <c r="X59" i="33"/>
  <c r="X59" i="28" s="1"/>
  <c r="W59" i="33"/>
  <c r="W59" i="28" s="1"/>
  <c r="V59" i="33"/>
  <c r="V59" i="28" s="1"/>
  <c r="U59" i="33"/>
  <c r="U59" i="28" s="1"/>
  <c r="T59" i="33"/>
  <c r="T59" i="28" s="1"/>
  <c r="S59" i="33"/>
  <c r="S59" i="28" s="1"/>
  <c r="R59" i="33"/>
  <c r="R59" i="28" s="1"/>
  <c r="Q59" i="33"/>
  <c r="Q59" i="28" s="1"/>
  <c r="P59" i="33"/>
  <c r="P59" i="28" s="1"/>
  <c r="O59" i="33"/>
  <c r="O59" i="28" s="1"/>
  <c r="N59" i="33"/>
  <c r="N59" i="28" s="1"/>
  <c r="M59" i="33"/>
  <c r="M59" i="28" s="1"/>
  <c r="AP50" i="33"/>
  <c r="AP50" i="28" s="1"/>
  <c r="AO50" i="33"/>
  <c r="AO50" i="28" s="1"/>
  <c r="AN50" i="33"/>
  <c r="AN50" i="28" s="1"/>
  <c r="AM50" i="33"/>
  <c r="AM50" i="28" s="1"/>
  <c r="AL50" i="33"/>
  <c r="AL50" i="28" s="1"/>
  <c r="AK50" i="33"/>
  <c r="AK50" i="28" s="1"/>
  <c r="AJ50" i="33"/>
  <c r="AJ50" i="28" s="1"/>
  <c r="AI50" i="33"/>
  <c r="AI50" i="28" s="1"/>
  <c r="AH50" i="33"/>
  <c r="AH50" i="28" s="1"/>
  <c r="AG50" i="33"/>
  <c r="AG50" i="28" s="1"/>
  <c r="AF50" i="33"/>
  <c r="AF50" i="28" s="1"/>
  <c r="AE50" i="33"/>
  <c r="AE50" i="28" s="1"/>
  <c r="AD50" i="33"/>
  <c r="AD50" i="28" s="1"/>
  <c r="AC50" i="33"/>
  <c r="AC50" i="28" s="1"/>
  <c r="AB50" i="33"/>
  <c r="AB50" i="28" s="1"/>
  <c r="AA50" i="33"/>
  <c r="AA50" i="28" s="1"/>
  <c r="Z50" i="33"/>
  <c r="Z50" i="28" s="1"/>
  <c r="Y50" i="33"/>
  <c r="Y50" i="28" s="1"/>
  <c r="X50" i="33"/>
  <c r="X50" i="28" s="1"/>
  <c r="W50" i="33"/>
  <c r="W50" i="28" s="1"/>
  <c r="V50" i="33"/>
  <c r="V50" i="28" s="1"/>
  <c r="U50" i="33"/>
  <c r="U50" i="28" s="1"/>
  <c r="T50" i="33"/>
  <c r="T50" i="28" s="1"/>
  <c r="S50" i="33"/>
  <c r="S50" i="28" s="1"/>
  <c r="R50" i="33"/>
  <c r="R50" i="28" s="1"/>
  <c r="Q50" i="33"/>
  <c r="Q50" i="28" s="1"/>
  <c r="P50" i="33"/>
  <c r="P50" i="28" s="1"/>
  <c r="O50" i="33"/>
  <c r="O50" i="28" s="1"/>
  <c r="N50" i="33"/>
  <c r="N50" i="28" s="1"/>
  <c r="M50" i="33"/>
  <c r="M50" i="28" s="1"/>
  <c r="AP49" i="33"/>
  <c r="AP49" i="28" s="1"/>
  <c r="AO49" i="33"/>
  <c r="AO49" i="28" s="1"/>
  <c r="AN49" i="33"/>
  <c r="AN49" i="28" s="1"/>
  <c r="AM49" i="33"/>
  <c r="AM49" i="28" s="1"/>
  <c r="AL49" i="33"/>
  <c r="AL49" i="28" s="1"/>
  <c r="AK49" i="33"/>
  <c r="AK49" i="28" s="1"/>
  <c r="AJ49" i="33"/>
  <c r="AJ49" i="28" s="1"/>
  <c r="AI49" i="33"/>
  <c r="AI49" i="28" s="1"/>
  <c r="AH49" i="33"/>
  <c r="AH49" i="28" s="1"/>
  <c r="AG49" i="33"/>
  <c r="AG49" i="28" s="1"/>
  <c r="AF49" i="33"/>
  <c r="AF49" i="28" s="1"/>
  <c r="AE49" i="33"/>
  <c r="AE49" i="28" s="1"/>
  <c r="AD49" i="33"/>
  <c r="AD49" i="28" s="1"/>
  <c r="AC49" i="33"/>
  <c r="AC49" i="28" s="1"/>
  <c r="AB49" i="33"/>
  <c r="AB49" i="28" s="1"/>
  <c r="AA49" i="33"/>
  <c r="AA49" i="28" s="1"/>
  <c r="Z49" i="33"/>
  <c r="Z49" i="28" s="1"/>
  <c r="Y49" i="33"/>
  <c r="Y49" i="28" s="1"/>
  <c r="X49" i="33"/>
  <c r="X49" i="28" s="1"/>
  <c r="W49" i="33"/>
  <c r="W49" i="28" s="1"/>
  <c r="V49" i="33"/>
  <c r="V49" i="28" s="1"/>
  <c r="U49" i="33"/>
  <c r="U49" i="28" s="1"/>
  <c r="T49" i="33"/>
  <c r="T49" i="28" s="1"/>
  <c r="S49" i="33"/>
  <c r="S49" i="28" s="1"/>
  <c r="R49" i="33"/>
  <c r="R49" i="28" s="1"/>
  <c r="Q49" i="33"/>
  <c r="Q49" i="28" s="1"/>
  <c r="P49" i="33"/>
  <c r="P49" i="28" s="1"/>
  <c r="O49" i="33"/>
  <c r="O49" i="28" s="1"/>
  <c r="N49" i="33"/>
  <c r="N49" i="28" s="1"/>
  <c r="M49" i="33"/>
  <c r="M49" i="28" s="1"/>
  <c r="AP48" i="33"/>
  <c r="AP48" i="28" s="1"/>
  <c r="AO48" i="33"/>
  <c r="AO48" i="28" s="1"/>
  <c r="AN48" i="33"/>
  <c r="AN48" i="28" s="1"/>
  <c r="AM48" i="33"/>
  <c r="AM48" i="28" s="1"/>
  <c r="AL48" i="33"/>
  <c r="AL48" i="28" s="1"/>
  <c r="AK48" i="33"/>
  <c r="AK48" i="28" s="1"/>
  <c r="AJ48" i="33"/>
  <c r="AJ48" i="28" s="1"/>
  <c r="AI48" i="33"/>
  <c r="AI48" i="28" s="1"/>
  <c r="AH48" i="33"/>
  <c r="AH48" i="28" s="1"/>
  <c r="AG48" i="33"/>
  <c r="AG48" i="28" s="1"/>
  <c r="AF48" i="33"/>
  <c r="AF48" i="28" s="1"/>
  <c r="AE48" i="33"/>
  <c r="AE48" i="28" s="1"/>
  <c r="AD48" i="33"/>
  <c r="AD48" i="28" s="1"/>
  <c r="AC48" i="33"/>
  <c r="AC48" i="28" s="1"/>
  <c r="AB48" i="33"/>
  <c r="AB48" i="28" s="1"/>
  <c r="AA48" i="33"/>
  <c r="AA48" i="28" s="1"/>
  <c r="Z48" i="33"/>
  <c r="Z48" i="28" s="1"/>
  <c r="Y48" i="33"/>
  <c r="Y48" i="28" s="1"/>
  <c r="X48" i="33"/>
  <c r="X48" i="28" s="1"/>
  <c r="W48" i="33"/>
  <c r="W48" i="28" s="1"/>
  <c r="V48" i="33"/>
  <c r="V48" i="28" s="1"/>
  <c r="U48" i="33"/>
  <c r="U48" i="28" s="1"/>
  <c r="T48" i="33"/>
  <c r="T48" i="28" s="1"/>
  <c r="S48" i="33"/>
  <c r="S48" i="28" s="1"/>
  <c r="R48" i="33"/>
  <c r="R48" i="28" s="1"/>
  <c r="Q48" i="33"/>
  <c r="Q48" i="28" s="1"/>
  <c r="P48" i="33"/>
  <c r="P48" i="28" s="1"/>
  <c r="O48" i="33"/>
  <c r="O48" i="28" s="1"/>
  <c r="N48" i="33"/>
  <c r="N48" i="28" s="1"/>
  <c r="M48" i="33"/>
  <c r="M48" i="28" s="1"/>
  <c r="AP47" i="33"/>
  <c r="AP47" i="28" s="1"/>
  <c r="AO47" i="33"/>
  <c r="AO47" i="28" s="1"/>
  <c r="AN47" i="33"/>
  <c r="AN47" i="28" s="1"/>
  <c r="AM47" i="33"/>
  <c r="AM47" i="28" s="1"/>
  <c r="AL47" i="33"/>
  <c r="AL47" i="28" s="1"/>
  <c r="AK47" i="33"/>
  <c r="AK47" i="28" s="1"/>
  <c r="AJ47" i="33"/>
  <c r="AJ47" i="28" s="1"/>
  <c r="AI47" i="33"/>
  <c r="AI47" i="28" s="1"/>
  <c r="AH47" i="33"/>
  <c r="AH47" i="28" s="1"/>
  <c r="AG47" i="33"/>
  <c r="AG47" i="28" s="1"/>
  <c r="AF47" i="33"/>
  <c r="AF47" i="28" s="1"/>
  <c r="AE47" i="33"/>
  <c r="AE47" i="28" s="1"/>
  <c r="AD47" i="33"/>
  <c r="AD47" i="28" s="1"/>
  <c r="AC47" i="33"/>
  <c r="AC47" i="28" s="1"/>
  <c r="AB47" i="33"/>
  <c r="AB47" i="28" s="1"/>
  <c r="AA47" i="33"/>
  <c r="AA47" i="28" s="1"/>
  <c r="Z47" i="33"/>
  <c r="Z47" i="28" s="1"/>
  <c r="Y47" i="33"/>
  <c r="Y47" i="28" s="1"/>
  <c r="X47" i="33"/>
  <c r="X47" i="28" s="1"/>
  <c r="W47" i="33"/>
  <c r="W47" i="28" s="1"/>
  <c r="V47" i="33"/>
  <c r="V47" i="28" s="1"/>
  <c r="U47" i="33"/>
  <c r="U47" i="28" s="1"/>
  <c r="T47" i="33"/>
  <c r="T47" i="28" s="1"/>
  <c r="S47" i="33"/>
  <c r="S47" i="28" s="1"/>
  <c r="R47" i="33"/>
  <c r="R47" i="28" s="1"/>
  <c r="Q47" i="33"/>
  <c r="Q47" i="28" s="1"/>
  <c r="P47" i="33"/>
  <c r="P47" i="28" s="1"/>
  <c r="O47" i="33"/>
  <c r="O47" i="28" s="1"/>
  <c r="N47" i="33"/>
  <c r="N47" i="28" s="1"/>
  <c r="M47" i="33"/>
  <c r="M47" i="28" s="1"/>
  <c r="AP46" i="33"/>
  <c r="AP46" i="28" s="1"/>
  <c r="AO46" i="33"/>
  <c r="AO46" i="28" s="1"/>
  <c r="AN46" i="33"/>
  <c r="AN46" i="28" s="1"/>
  <c r="AM46" i="33"/>
  <c r="AM46" i="28" s="1"/>
  <c r="AL46" i="33"/>
  <c r="AL46" i="28" s="1"/>
  <c r="AK46" i="33"/>
  <c r="AK46" i="28" s="1"/>
  <c r="AJ46" i="33"/>
  <c r="AJ46" i="28" s="1"/>
  <c r="AI46" i="33"/>
  <c r="AI46" i="28" s="1"/>
  <c r="AH46" i="33"/>
  <c r="AH46" i="28" s="1"/>
  <c r="AG46" i="33"/>
  <c r="AG46" i="28" s="1"/>
  <c r="AF46" i="33"/>
  <c r="AF46" i="28" s="1"/>
  <c r="AE46" i="33"/>
  <c r="AE46" i="28" s="1"/>
  <c r="AD46" i="33"/>
  <c r="AD46" i="28" s="1"/>
  <c r="AC46" i="33"/>
  <c r="AC46" i="28" s="1"/>
  <c r="AB46" i="33"/>
  <c r="AB46" i="28" s="1"/>
  <c r="AA46" i="33"/>
  <c r="AA46" i="28" s="1"/>
  <c r="Z46" i="33"/>
  <c r="Z46" i="28" s="1"/>
  <c r="Y46" i="33"/>
  <c r="Y46" i="28" s="1"/>
  <c r="X46" i="33"/>
  <c r="X46" i="28" s="1"/>
  <c r="W46" i="33"/>
  <c r="W46" i="28" s="1"/>
  <c r="V46" i="33"/>
  <c r="V46" i="28" s="1"/>
  <c r="U46" i="33"/>
  <c r="U46" i="28" s="1"/>
  <c r="T46" i="33"/>
  <c r="T46" i="28" s="1"/>
  <c r="S46" i="33"/>
  <c r="S46" i="28" s="1"/>
  <c r="R46" i="33"/>
  <c r="R46" i="28" s="1"/>
  <c r="Q46" i="33"/>
  <c r="Q46" i="28" s="1"/>
  <c r="P46" i="33"/>
  <c r="P46" i="28" s="1"/>
  <c r="O46" i="33"/>
  <c r="O46" i="28" s="1"/>
  <c r="N46" i="33"/>
  <c r="N46" i="28" s="1"/>
  <c r="M46" i="33"/>
  <c r="M46" i="28" s="1"/>
  <c r="AP45" i="33"/>
  <c r="AP45" i="28" s="1"/>
  <c r="AO45" i="33"/>
  <c r="AO45" i="28" s="1"/>
  <c r="AN45" i="33"/>
  <c r="AN45" i="28" s="1"/>
  <c r="AM45" i="33"/>
  <c r="AM45" i="28" s="1"/>
  <c r="AL45" i="33"/>
  <c r="AL45" i="28" s="1"/>
  <c r="AK45" i="33"/>
  <c r="AK45" i="28" s="1"/>
  <c r="AJ45" i="33"/>
  <c r="AJ45" i="28" s="1"/>
  <c r="AI45" i="33"/>
  <c r="AI45" i="28" s="1"/>
  <c r="AH45" i="33"/>
  <c r="AH45" i="28" s="1"/>
  <c r="AG45" i="33"/>
  <c r="AG45" i="28" s="1"/>
  <c r="AF45" i="33"/>
  <c r="AF45" i="28" s="1"/>
  <c r="AE45" i="33"/>
  <c r="AE45" i="28" s="1"/>
  <c r="AD45" i="33"/>
  <c r="AD45" i="28" s="1"/>
  <c r="AC45" i="33"/>
  <c r="AC45" i="28" s="1"/>
  <c r="AB45" i="33"/>
  <c r="AB45" i="28" s="1"/>
  <c r="AA45" i="33"/>
  <c r="AA45" i="28" s="1"/>
  <c r="Z45" i="33"/>
  <c r="Z45" i="28" s="1"/>
  <c r="Y45" i="33"/>
  <c r="Y45" i="28" s="1"/>
  <c r="X45" i="33"/>
  <c r="X45" i="28" s="1"/>
  <c r="W45" i="33"/>
  <c r="W45" i="28" s="1"/>
  <c r="V45" i="33"/>
  <c r="V45" i="28" s="1"/>
  <c r="U45" i="33"/>
  <c r="U45" i="28" s="1"/>
  <c r="T45" i="33"/>
  <c r="T45" i="28" s="1"/>
  <c r="S45" i="33"/>
  <c r="S45" i="28" s="1"/>
  <c r="R45" i="33"/>
  <c r="R45" i="28" s="1"/>
  <c r="Q45" i="33"/>
  <c r="Q45" i="28" s="1"/>
  <c r="P45" i="33"/>
  <c r="P45" i="28" s="1"/>
  <c r="O45" i="33"/>
  <c r="O45" i="28" s="1"/>
  <c r="N45" i="33"/>
  <c r="N45" i="28" s="1"/>
  <c r="M45" i="33"/>
  <c r="M45" i="28" s="1"/>
  <c r="AP44" i="33"/>
  <c r="AP44" i="28" s="1"/>
  <c r="AO44" i="33"/>
  <c r="AO44" i="28" s="1"/>
  <c r="AN44" i="33"/>
  <c r="AN44" i="28" s="1"/>
  <c r="AM44" i="33"/>
  <c r="AM44" i="28" s="1"/>
  <c r="AL44" i="33"/>
  <c r="AL44" i="28" s="1"/>
  <c r="AK44" i="33"/>
  <c r="AK44" i="28" s="1"/>
  <c r="AJ44" i="33"/>
  <c r="AJ44" i="28" s="1"/>
  <c r="AI44" i="33"/>
  <c r="AI44" i="28" s="1"/>
  <c r="AH44" i="33"/>
  <c r="AH44" i="28" s="1"/>
  <c r="AG44" i="33"/>
  <c r="AG44" i="28" s="1"/>
  <c r="AF44" i="33"/>
  <c r="AF44" i="28" s="1"/>
  <c r="AE44" i="33"/>
  <c r="AE44" i="28" s="1"/>
  <c r="AD44" i="33"/>
  <c r="AD44" i="28" s="1"/>
  <c r="AC44" i="33"/>
  <c r="AC44" i="28" s="1"/>
  <c r="AB44" i="33"/>
  <c r="AB44" i="28" s="1"/>
  <c r="AA44" i="33"/>
  <c r="AA44" i="28" s="1"/>
  <c r="Z44" i="33"/>
  <c r="Z44" i="28" s="1"/>
  <c r="Y44" i="33"/>
  <c r="Y44" i="28" s="1"/>
  <c r="X44" i="33"/>
  <c r="X44" i="28" s="1"/>
  <c r="W44" i="33"/>
  <c r="W44" i="28" s="1"/>
  <c r="V44" i="33"/>
  <c r="V44" i="28" s="1"/>
  <c r="U44" i="33"/>
  <c r="U44" i="28" s="1"/>
  <c r="T44" i="33"/>
  <c r="T44" i="28" s="1"/>
  <c r="S44" i="33"/>
  <c r="S44" i="28" s="1"/>
  <c r="R44" i="33"/>
  <c r="R44" i="28" s="1"/>
  <c r="Q44" i="33"/>
  <c r="Q44" i="28" s="1"/>
  <c r="P44" i="33"/>
  <c r="P44" i="28" s="1"/>
  <c r="O44" i="33"/>
  <c r="O44" i="28" s="1"/>
  <c r="N44" i="33"/>
  <c r="N44" i="28" s="1"/>
  <c r="M44" i="33"/>
  <c r="M44" i="28" s="1"/>
  <c r="AP43" i="33"/>
  <c r="AP43" i="28" s="1"/>
  <c r="AO43" i="33"/>
  <c r="AO43" i="28" s="1"/>
  <c r="AN43" i="33"/>
  <c r="AN43" i="28" s="1"/>
  <c r="AM43" i="33"/>
  <c r="AM43" i="28" s="1"/>
  <c r="AL43" i="33"/>
  <c r="AL43" i="28" s="1"/>
  <c r="AK43" i="33"/>
  <c r="AK43" i="28" s="1"/>
  <c r="AJ43" i="33"/>
  <c r="AJ43" i="28" s="1"/>
  <c r="AI43" i="33"/>
  <c r="AI43" i="28" s="1"/>
  <c r="AH43" i="33"/>
  <c r="AH43" i="28" s="1"/>
  <c r="AG43" i="33"/>
  <c r="AG43" i="28" s="1"/>
  <c r="AF43" i="33"/>
  <c r="AF43" i="28" s="1"/>
  <c r="AE43" i="33"/>
  <c r="AE43" i="28" s="1"/>
  <c r="AD43" i="33"/>
  <c r="AD43" i="28" s="1"/>
  <c r="AC43" i="33"/>
  <c r="AC43" i="28" s="1"/>
  <c r="AB43" i="33"/>
  <c r="AB43" i="28" s="1"/>
  <c r="AA43" i="33"/>
  <c r="AA43" i="28" s="1"/>
  <c r="Z43" i="33"/>
  <c r="Z43" i="28" s="1"/>
  <c r="Y43" i="33"/>
  <c r="Y43" i="28" s="1"/>
  <c r="X43" i="33"/>
  <c r="X43" i="28" s="1"/>
  <c r="W43" i="33"/>
  <c r="W43" i="28" s="1"/>
  <c r="V43" i="33"/>
  <c r="V43" i="28" s="1"/>
  <c r="U43" i="33"/>
  <c r="U43" i="28" s="1"/>
  <c r="T43" i="33"/>
  <c r="T43" i="28" s="1"/>
  <c r="S43" i="33"/>
  <c r="S43" i="28" s="1"/>
  <c r="R43" i="33"/>
  <c r="R43" i="28" s="1"/>
  <c r="Q43" i="33"/>
  <c r="Q43" i="28" s="1"/>
  <c r="P43" i="33"/>
  <c r="P43" i="28" s="1"/>
  <c r="O43" i="33"/>
  <c r="O43" i="28" s="1"/>
  <c r="N43" i="33"/>
  <c r="N43" i="28" s="1"/>
  <c r="M43" i="33"/>
  <c r="M43" i="28" s="1"/>
  <c r="AP42" i="33"/>
  <c r="AP42" i="28" s="1"/>
  <c r="AO42" i="33"/>
  <c r="AO42" i="28" s="1"/>
  <c r="AN42" i="33"/>
  <c r="AN42" i="28" s="1"/>
  <c r="AM42" i="33"/>
  <c r="AM42" i="28" s="1"/>
  <c r="AL42" i="33"/>
  <c r="AL42" i="28" s="1"/>
  <c r="AK42" i="33"/>
  <c r="AK42" i="28" s="1"/>
  <c r="AJ42" i="33"/>
  <c r="AJ42" i="28" s="1"/>
  <c r="AI42" i="33"/>
  <c r="AI42" i="28" s="1"/>
  <c r="AH42" i="33"/>
  <c r="AH42" i="28" s="1"/>
  <c r="AG42" i="33"/>
  <c r="AG42" i="28" s="1"/>
  <c r="AF42" i="33"/>
  <c r="AF42" i="28" s="1"/>
  <c r="AE42" i="33"/>
  <c r="AE42" i="28" s="1"/>
  <c r="AD42" i="33"/>
  <c r="AD42" i="28" s="1"/>
  <c r="AC42" i="33"/>
  <c r="AC42" i="28" s="1"/>
  <c r="AB42" i="33"/>
  <c r="AB42" i="28" s="1"/>
  <c r="AA42" i="33"/>
  <c r="AA42" i="28" s="1"/>
  <c r="Z42" i="33"/>
  <c r="Z42" i="28" s="1"/>
  <c r="Y42" i="33"/>
  <c r="Y42" i="28" s="1"/>
  <c r="X42" i="33"/>
  <c r="X42" i="28" s="1"/>
  <c r="W42" i="33"/>
  <c r="W42" i="28" s="1"/>
  <c r="V42" i="33"/>
  <c r="V42" i="28" s="1"/>
  <c r="U42" i="33"/>
  <c r="U42" i="28" s="1"/>
  <c r="T42" i="33"/>
  <c r="T42" i="28" s="1"/>
  <c r="S42" i="33"/>
  <c r="S42" i="28" s="1"/>
  <c r="R42" i="33"/>
  <c r="R42" i="28" s="1"/>
  <c r="Q42" i="33"/>
  <c r="Q42" i="28" s="1"/>
  <c r="P42" i="33"/>
  <c r="P42" i="28" s="1"/>
  <c r="O42" i="33"/>
  <c r="O42" i="28" s="1"/>
  <c r="N42" i="33"/>
  <c r="N42" i="28" s="1"/>
  <c r="M42" i="33"/>
  <c r="M42" i="28" s="1"/>
  <c r="AP41" i="33"/>
  <c r="AP41" i="28" s="1"/>
  <c r="AO41" i="33"/>
  <c r="AO41" i="28" s="1"/>
  <c r="AN41" i="33"/>
  <c r="AN41" i="28" s="1"/>
  <c r="AM41" i="33"/>
  <c r="AM41" i="28" s="1"/>
  <c r="AL41" i="33"/>
  <c r="AL41" i="28" s="1"/>
  <c r="AK41" i="33"/>
  <c r="AK41" i="28" s="1"/>
  <c r="AJ41" i="33"/>
  <c r="AJ41" i="28" s="1"/>
  <c r="AI41" i="33"/>
  <c r="AI41" i="28" s="1"/>
  <c r="AH41" i="33"/>
  <c r="AH41" i="28" s="1"/>
  <c r="AG41" i="33"/>
  <c r="AG41" i="28" s="1"/>
  <c r="AF41" i="33"/>
  <c r="AF41" i="28" s="1"/>
  <c r="AE41" i="33"/>
  <c r="AE41" i="28" s="1"/>
  <c r="AD41" i="33"/>
  <c r="AD41" i="28" s="1"/>
  <c r="AC41" i="33"/>
  <c r="AC41" i="28" s="1"/>
  <c r="AB41" i="33"/>
  <c r="AB41" i="28" s="1"/>
  <c r="AA41" i="33"/>
  <c r="AA41" i="28" s="1"/>
  <c r="Z41" i="33"/>
  <c r="Z41" i="28" s="1"/>
  <c r="Y41" i="33"/>
  <c r="Y41" i="28" s="1"/>
  <c r="X41" i="33"/>
  <c r="X41" i="28" s="1"/>
  <c r="W41" i="33"/>
  <c r="W41" i="28" s="1"/>
  <c r="V41" i="33"/>
  <c r="V41" i="28" s="1"/>
  <c r="U41" i="33"/>
  <c r="U41" i="28" s="1"/>
  <c r="T41" i="33"/>
  <c r="T41" i="28" s="1"/>
  <c r="S41" i="33"/>
  <c r="S41" i="28" s="1"/>
  <c r="R41" i="33"/>
  <c r="R41" i="28" s="1"/>
  <c r="Q41" i="33"/>
  <c r="Q41" i="28" s="1"/>
  <c r="P41" i="33"/>
  <c r="P41" i="28" s="1"/>
  <c r="O41" i="33"/>
  <c r="O41" i="28" s="1"/>
  <c r="N41" i="33"/>
  <c r="N41" i="28" s="1"/>
  <c r="M41" i="33"/>
  <c r="M41" i="28" s="1"/>
  <c r="AP40" i="33"/>
  <c r="AP40" i="28" s="1"/>
  <c r="AO40" i="33"/>
  <c r="AO40" i="28" s="1"/>
  <c r="AN40" i="33"/>
  <c r="AN40" i="28" s="1"/>
  <c r="AM40" i="33"/>
  <c r="AM40" i="28" s="1"/>
  <c r="AL40" i="33"/>
  <c r="AL40" i="28" s="1"/>
  <c r="AK40" i="33"/>
  <c r="AK40" i="28" s="1"/>
  <c r="AJ40" i="33"/>
  <c r="AJ40" i="28" s="1"/>
  <c r="AI40" i="33"/>
  <c r="AI40" i="28" s="1"/>
  <c r="AH40" i="33"/>
  <c r="AH40" i="28" s="1"/>
  <c r="AG40" i="33"/>
  <c r="AG40" i="28" s="1"/>
  <c r="AF40" i="33"/>
  <c r="AF40" i="28" s="1"/>
  <c r="AE40" i="33"/>
  <c r="AE40" i="28" s="1"/>
  <c r="AD40" i="33"/>
  <c r="AD40" i="28" s="1"/>
  <c r="AC40" i="33"/>
  <c r="AC40" i="28" s="1"/>
  <c r="AB40" i="33"/>
  <c r="AB40" i="28" s="1"/>
  <c r="AA40" i="33"/>
  <c r="AA40" i="28" s="1"/>
  <c r="Z40" i="33"/>
  <c r="Z40" i="28" s="1"/>
  <c r="Y40" i="33"/>
  <c r="Y40" i="28" s="1"/>
  <c r="X40" i="33"/>
  <c r="X40" i="28" s="1"/>
  <c r="W40" i="33"/>
  <c r="W40" i="28" s="1"/>
  <c r="V40" i="33"/>
  <c r="V40" i="28" s="1"/>
  <c r="U40" i="33"/>
  <c r="U40" i="28" s="1"/>
  <c r="T40" i="33"/>
  <c r="T40" i="28" s="1"/>
  <c r="S40" i="33"/>
  <c r="S40" i="28" s="1"/>
  <c r="R40" i="33"/>
  <c r="R40" i="28" s="1"/>
  <c r="Q40" i="33"/>
  <c r="Q40" i="28" s="1"/>
  <c r="P40" i="33"/>
  <c r="P40" i="28" s="1"/>
  <c r="O40" i="33"/>
  <c r="O40" i="28" s="1"/>
  <c r="N40" i="33"/>
  <c r="N40" i="28" s="1"/>
  <c r="M40" i="33"/>
  <c r="M40" i="28" s="1"/>
  <c r="AP39" i="33"/>
  <c r="AP39" i="28" s="1"/>
  <c r="AO39" i="33"/>
  <c r="AO39" i="28" s="1"/>
  <c r="AN39" i="33"/>
  <c r="AN39" i="28" s="1"/>
  <c r="AM39" i="33"/>
  <c r="AM39" i="28" s="1"/>
  <c r="AL39" i="33"/>
  <c r="AL39" i="28" s="1"/>
  <c r="AK39" i="33"/>
  <c r="AK39" i="28" s="1"/>
  <c r="AJ39" i="33"/>
  <c r="AJ39" i="28" s="1"/>
  <c r="AI39" i="33"/>
  <c r="AI39" i="28" s="1"/>
  <c r="AH39" i="33"/>
  <c r="AH39" i="28" s="1"/>
  <c r="AG39" i="33"/>
  <c r="AG39" i="28" s="1"/>
  <c r="AF39" i="33"/>
  <c r="AF39" i="28" s="1"/>
  <c r="AE39" i="33"/>
  <c r="AE39" i="28" s="1"/>
  <c r="AD39" i="33"/>
  <c r="AD39" i="28" s="1"/>
  <c r="AC39" i="33"/>
  <c r="AC39" i="28" s="1"/>
  <c r="AB39" i="33"/>
  <c r="AB39" i="28" s="1"/>
  <c r="AA39" i="33"/>
  <c r="AA39" i="28" s="1"/>
  <c r="Z39" i="33"/>
  <c r="Z39" i="28" s="1"/>
  <c r="Y39" i="33"/>
  <c r="Y39" i="28" s="1"/>
  <c r="X39" i="33"/>
  <c r="X39" i="28" s="1"/>
  <c r="W39" i="33"/>
  <c r="W39" i="28" s="1"/>
  <c r="V39" i="33"/>
  <c r="V39" i="28" s="1"/>
  <c r="U39" i="33"/>
  <c r="U39" i="28" s="1"/>
  <c r="T39" i="33"/>
  <c r="T39" i="28" s="1"/>
  <c r="S39" i="33"/>
  <c r="S39" i="28" s="1"/>
  <c r="R39" i="33"/>
  <c r="R39" i="28" s="1"/>
  <c r="Q39" i="33"/>
  <c r="Q39" i="28" s="1"/>
  <c r="P39" i="33"/>
  <c r="P39" i="28" s="1"/>
  <c r="O39" i="33"/>
  <c r="O39" i="28" s="1"/>
  <c r="N39" i="33"/>
  <c r="N39" i="28" s="1"/>
  <c r="M39" i="33"/>
  <c r="M39" i="28" s="1"/>
  <c r="AP35" i="33"/>
  <c r="AP35" i="28" s="1"/>
  <c r="AO35" i="33"/>
  <c r="AO35" i="28" s="1"/>
  <c r="AN35" i="33"/>
  <c r="AN35" i="28" s="1"/>
  <c r="AM35" i="33"/>
  <c r="AM35" i="28" s="1"/>
  <c r="AL35" i="33"/>
  <c r="AL35" i="28" s="1"/>
  <c r="AK35" i="33"/>
  <c r="AK35" i="28" s="1"/>
  <c r="AJ35" i="33"/>
  <c r="AJ35" i="28" s="1"/>
  <c r="AI35" i="33"/>
  <c r="AI35" i="28" s="1"/>
  <c r="AH35" i="33"/>
  <c r="AH35" i="28" s="1"/>
  <c r="AG35" i="33"/>
  <c r="AG35" i="28" s="1"/>
  <c r="AF35" i="33"/>
  <c r="AF35" i="28" s="1"/>
  <c r="AE35" i="33"/>
  <c r="AE35" i="28" s="1"/>
  <c r="AD35" i="33"/>
  <c r="AD35" i="28" s="1"/>
  <c r="AC35" i="33"/>
  <c r="AC35" i="28" s="1"/>
  <c r="AB35" i="33"/>
  <c r="AB35" i="28" s="1"/>
  <c r="AA35" i="33"/>
  <c r="AA35" i="28" s="1"/>
  <c r="Z35" i="33"/>
  <c r="Z35" i="28" s="1"/>
  <c r="Y35" i="33"/>
  <c r="Y35" i="28" s="1"/>
  <c r="X35" i="33"/>
  <c r="X35" i="28" s="1"/>
  <c r="W35" i="33"/>
  <c r="W35" i="28" s="1"/>
  <c r="V35" i="33"/>
  <c r="V35" i="28" s="1"/>
  <c r="U35" i="33"/>
  <c r="U35" i="28" s="1"/>
  <c r="T35" i="33"/>
  <c r="T35" i="28" s="1"/>
  <c r="S35" i="33"/>
  <c r="S35" i="28" s="1"/>
  <c r="R35" i="33"/>
  <c r="R35" i="28" s="1"/>
  <c r="Q35" i="33"/>
  <c r="Q35" i="28" s="1"/>
  <c r="P35" i="33"/>
  <c r="P35" i="28" s="1"/>
  <c r="O35" i="33"/>
  <c r="O35" i="28" s="1"/>
  <c r="N35" i="33"/>
  <c r="N35" i="28" s="1"/>
  <c r="M35" i="33"/>
  <c r="M35" i="28" s="1"/>
  <c r="AP34" i="33"/>
  <c r="AP34" i="28" s="1"/>
  <c r="AO34" i="33"/>
  <c r="AO34" i="28" s="1"/>
  <c r="AN34" i="33"/>
  <c r="AN34" i="28" s="1"/>
  <c r="AM34" i="33"/>
  <c r="AM34" i="28" s="1"/>
  <c r="AL34" i="33"/>
  <c r="AL34" i="28" s="1"/>
  <c r="AK34" i="33"/>
  <c r="AK34" i="28" s="1"/>
  <c r="AJ34" i="33"/>
  <c r="AJ34" i="28" s="1"/>
  <c r="AI34" i="33"/>
  <c r="AI34" i="28" s="1"/>
  <c r="AH34" i="33"/>
  <c r="AH34" i="28" s="1"/>
  <c r="AG34" i="33"/>
  <c r="AG34" i="28" s="1"/>
  <c r="AF34" i="33"/>
  <c r="AF34" i="28" s="1"/>
  <c r="AE34" i="33"/>
  <c r="AE34" i="28" s="1"/>
  <c r="AD34" i="33"/>
  <c r="AD34" i="28" s="1"/>
  <c r="AC34" i="33"/>
  <c r="AC34" i="28" s="1"/>
  <c r="AB34" i="33"/>
  <c r="AB34" i="28" s="1"/>
  <c r="AA34" i="33"/>
  <c r="AA34" i="28" s="1"/>
  <c r="Z34" i="33"/>
  <c r="Z34" i="28" s="1"/>
  <c r="Y34" i="33"/>
  <c r="Y34" i="28" s="1"/>
  <c r="X34" i="33"/>
  <c r="X34" i="28" s="1"/>
  <c r="W34" i="33"/>
  <c r="W34" i="28" s="1"/>
  <c r="V34" i="33"/>
  <c r="V34" i="28" s="1"/>
  <c r="U34" i="33"/>
  <c r="U34" i="28" s="1"/>
  <c r="T34" i="33"/>
  <c r="T34" i="28" s="1"/>
  <c r="S34" i="33"/>
  <c r="S34" i="28" s="1"/>
  <c r="R34" i="33"/>
  <c r="R34" i="28" s="1"/>
  <c r="Q34" i="33"/>
  <c r="Q34" i="28" s="1"/>
  <c r="P34" i="33"/>
  <c r="P34" i="28" s="1"/>
  <c r="O34" i="33"/>
  <c r="O34" i="28" s="1"/>
  <c r="N34" i="33"/>
  <c r="N34" i="28" s="1"/>
  <c r="M34" i="33"/>
  <c r="M34" i="28" s="1"/>
  <c r="AP33" i="33"/>
  <c r="AP33" i="28" s="1"/>
  <c r="AO33" i="33"/>
  <c r="AO33" i="28" s="1"/>
  <c r="AN33" i="33"/>
  <c r="AN33" i="28" s="1"/>
  <c r="AM33" i="33"/>
  <c r="AM33" i="28" s="1"/>
  <c r="AL33" i="33"/>
  <c r="AL33" i="28" s="1"/>
  <c r="AK33" i="33"/>
  <c r="AK33" i="28" s="1"/>
  <c r="AJ33" i="33"/>
  <c r="AJ33" i="28" s="1"/>
  <c r="AI33" i="33"/>
  <c r="AI33" i="28" s="1"/>
  <c r="AH33" i="33"/>
  <c r="AH33" i="28" s="1"/>
  <c r="AG33" i="33"/>
  <c r="AG33" i="28" s="1"/>
  <c r="AF33" i="33"/>
  <c r="AF33" i="28" s="1"/>
  <c r="AE33" i="33"/>
  <c r="AE33" i="28" s="1"/>
  <c r="AD33" i="33"/>
  <c r="AD33" i="28" s="1"/>
  <c r="AC33" i="33"/>
  <c r="AC33" i="28" s="1"/>
  <c r="AB33" i="33"/>
  <c r="AB33" i="28" s="1"/>
  <c r="AA33" i="33"/>
  <c r="AA33" i="28" s="1"/>
  <c r="Z33" i="33"/>
  <c r="Z33" i="28" s="1"/>
  <c r="Y33" i="33"/>
  <c r="Y33" i="28" s="1"/>
  <c r="X33" i="33"/>
  <c r="X33" i="28" s="1"/>
  <c r="W33" i="33"/>
  <c r="W33" i="28" s="1"/>
  <c r="V33" i="33"/>
  <c r="V33" i="28" s="1"/>
  <c r="U33" i="33"/>
  <c r="U33" i="28" s="1"/>
  <c r="T33" i="33"/>
  <c r="T33" i="28" s="1"/>
  <c r="S33" i="33"/>
  <c r="S33" i="28" s="1"/>
  <c r="R33" i="33"/>
  <c r="R33" i="28" s="1"/>
  <c r="Q33" i="33"/>
  <c r="Q33" i="28" s="1"/>
  <c r="P33" i="33"/>
  <c r="P33" i="28" s="1"/>
  <c r="O33" i="33"/>
  <c r="O33" i="28" s="1"/>
  <c r="N33" i="33"/>
  <c r="N33" i="28" s="1"/>
  <c r="M33" i="33"/>
  <c r="M33" i="28" s="1"/>
  <c r="AP32" i="33"/>
  <c r="AP32" i="28" s="1"/>
  <c r="AO32" i="33"/>
  <c r="AO32" i="28" s="1"/>
  <c r="AN32" i="33"/>
  <c r="AN32" i="28" s="1"/>
  <c r="AM32" i="33"/>
  <c r="AM32" i="28" s="1"/>
  <c r="AL32" i="33"/>
  <c r="AL32" i="28" s="1"/>
  <c r="AK32" i="33"/>
  <c r="AK32" i="28" s="1"/>
  <c r="AJ32" i="33"/>
  <c r="AJ32" i="28" s="1"/>
  <c r="AI32" i="33"/>
  <c r="AI32" i="28" s="1"/>
  <c r="AH32" i="33"/>
  <c r="AH32" i="28" s="1"/>
  <c r="AG32" i="33"/>
  <c r="AG32" i="28" s="1"/>
  <c r="AF32" i="33"/>
  <c r="AF32" i="28" s="1"/>
  <c r="AE32" i="33"/>
  <c r="AE32" i="28" s="1"/>
  <c r="AD32" i="33"/>
  <c r="AD32" i="28" s="1"/>
  <c r="AC32" i="33"/>
  <c r="AC32" i="28" s="1"/>
  <c r="AB32" i="33"/>
  <c r="AB32" i="28" s="1"/>
  <c r="AA32" i="33"/>
  <c r="AA32" i="28" s="1"/>
  <c r="Z32" i="33"/>
  <c r="Z32" i="28" s="1"/>
  <c r="Y32" i="33"/>
  <c r="Y32" i="28" s="1"/>
  <c r="X32" i="33"/>
  <c r="X32" i="28" s="1"/>
  <c r="W32" i="33"/>
  <c r="W32" i="28" s="1"/>
  <c r="V32" i="33"/>
  <c r="V32" i="28" s="1"/>
  <c r="U32" i="33"/>
  <c r="U32" i="28" s="1"/>
  <c r="T32" i="33"/>
  <c r="T32" i="28" s="1"/>
  <c r="S32" i="33"/>
  <c r="S32" i="28" s="1"/>
  <c r="R32" i="33"/>
  <c r="R32" i="28" s="1"/>
  <c r="Q32" i="33"/>
  <c r="Q32" i="28" s="1"/>
  <c r="P32" i="33"/>
  <c r="P32" i="28" s="1"/>
  <c r="O32" i="33"/>
  <c r="O32" i="28" s="1"/>
  <c r="N32" i="33"/>
  <c r="N32" i="28" s="1"/>
  <c r="M32" i="33"/>
  <c r="M32" i="28" s="1"/>
  <c r="AP31" i="33"/>
  <c r="AP31" i="28" s="1"/>
  <c r="AO31" i="33"/>
  <c r="AO31" i="28" s="1"/>
  <c r="AN31" i="33"/>
  <c r="AN31" i="28" s="1"/>
  <c r="AM31" i="33"/>
  <c r="AM31" i="28" s="1"/>
  <c r="AL31" i="33"/>
  <c r="AL31" i="28" s="1"/>
  <c r="AK31" i="33"/>
  <c r="AK31" i="28" s="1"/>
  <c r="AJ31" i="33"/>
  <c r="AJ31" i="28" s="1"/>
  <c r="AI31" i="33"/>
  <c r="AI31" i="28" s="1"/>
  <c r="AH31" i="33"/>
  <c r="AH31" i="28" s="1"/>
  <c r="AG31" i="33"/>
  <c r="AG31" i="28" s="1"/>
  <c r="AF31" i="33"/>
  <c r="AF31" i="28" s="1"/>
  <c r="AE31" i="33"/>
  <c r="AE31" i="28" s="1"/>
  <c r="AD31" i="33"/>
  <c r="AD31" i="28" s="1"/>
  <c r="AC31" i="33"/>
  <c r="AC31" i="28" s="1"/>
  <c r="AB31" i="33"/>
  <c r="AB31" i="28" s="1"/>
  <c r="AA31" i="33"/>
  <c r="AA31" i="28" s="1"/>
  <c r="Z31" i="33"/>
  <c r="Z31" i="28" s="1"/>
  <c r="Y31" i="33"/>
  <c r="Y31" i="28" s="1"/>
  <c r="X31" i="33"/>
  <c r="X31" i="28" s="1"/>
  <c r="W31" i="33"/>
  <c r="W31" i="28" s="1"/>
  <c r="V31" i="33"/>
  <c r="V31" i="28" s="1"/>
  <c r="U31" i="33"/>
  <c r="U31" i="28" s="1"/>
  <c r="T31" i="33"/>
  <c r="T31" i="28" s="1"/>
  <c r="S31" i="33"/>
  <c r="S31" i="28" s="1"/>
  <c r="R31" i="33"/>
  <c r="R31" i="28" s="1"/>
  <c r="Q31" i="33"/>
  <c r="Q31" i="28" s="1"/>
  <c r="P31" i="33"/>
  <c r="P31" i="28" s="1"/>
  <c r="O31" i="33"/>
  <c r="O31" i="28" s="1"/>
  <c r="N31" i="33"/>
  <c r="N31" i="28" s="1"/>
  <c r="M31" i="33"/>
  <c r="M31" i="28" s="1"/>
  <c r="AP30" i="33"/>
  <c r="AP30" i="28" s="1"/>
  <c r="AO30" i="33"/>
  <c r="AO30" i="28" s="1"/>
  <c r="AN30" i="33"/>
  <c r="AN30" i="28" s="1"/>
  <c r="AM30" i="33"/>
  <c r="AM30" i="28" s="1"/>
  <c r="AL30" i="33"/>
  <c r="AL30" i="28" s="1"/>
  <c r="AK30" i="33"/>
  <c r="AK30" i="28" s="1"/>
  <c r="AJ30" i="33"/>
  <c r="AJ30" i="28" s="1"/>
  <c r="AI30" i="33"/>
  <c r="AI30" i="28" s="1"/>
  <c r="AH30" i="33"/>
  <c r="AH30" i="28" s="1"/>
  <c r="AG30" i="33"/>
  <c r="AG30" i="28" s="1"/>
  <c r="AF30" i="33"/>
  <c r="AF30" i="28" s="1"/>
  <c r="AE30" i="33"/>
  <c r="AE30" i="28" s="1"/>
  <c r="AD30" i="33"/>
  <c r="AD30" i="28" s="1"/>
  <c r="AC30" i="33"/>
  <c r="AC30" i="28" s="1"/>
  <c r="AB30" i="33"/>
  <c r="AB30" i="28" s="1"/>
  <c r="AA30" i="33"/>
  <c r="AA30" i="28" s="1"/>
  <c r="Z30" i="33"/>
  <c r="Z30" i="28" s="1"/>
  <c r="Y30" i="33"/>
  <c r="Y30" i="28" s="1"/>
  <c r="X30" i="33"/>
  <c r="X30" i="28" s="1"/>
  <c r="W30" i="33"/>
  <c r="W30" i="28" s="1"/>
  <c r="V30" i="33"/>
  <c r="V30" i="28" s="1"/>
  <c r="U30" i="33"/>
  <c r="U30" i="28" s="1"/>
  <c r="T30" i="33"/>
  <c r="T30" i="28" s="1"/>
  <c r="S30" i="33"/>
  <c r="S30" i="28" s="1"/>
  <c r="R30" i="33"/>
  <c r="R30" i="28" s="1"/>
  <c r="Q30" i="33"/>
  <c r="Q30" i="28" s="1"/>
  <c r="P30" i="33"/>
  <c r="P30" i="28" s="1"/>
  <c r="O30" i="33"/>
  <c r="O30" i="28" s="1"/>
  <c r="N30" i="33"/>
  <c r="N30" i="28" s="1"/>
  <c r="M30" i="33"/>
  <c r="M30" i="28" s="1"/>
  <c r="AP29" i="33"/>
  <c r="AP29" i="28" s="1"/>
  <c r="AO29" i="33"/>
  <c r="AO29" i="28" s="1"/>
  <c r="AN29" i="33"/>
  <c r="AN29" i="28" s="1"/>
  <c r="AM29" i="33"/>
  <c r="AM29" i="28" s="1"/>
  <c r="AL29" i="33"/>
  <c r="AL29" i="28" s="1"/>
  <c r="AK29" i="33"/>
  <c r="AK29" i="28" s="1"/>
  <c r="AJ29" i="33"/>
  <c r="AJ29" i="28" s="1"/>
  <c r="AI29" i="33"/>
  <c r="AI29" i="28" s="1"/>
  <c r="AH29" i="33"/>
  <c r="AH29" i="28" s="1"/>
  <c r="AG29" i="33"/>
  <c r="AG29" i="28" s="1"/>
  <c r="AF29" i="33"/>
  <c r="AF29" i="28" s="1"/>
  <c r="AE29" i="33"/>
  <c r="AE29" i="28" s="1"/>
  <c r="AD29" i="33"/>
  <c r="AD29" i="28" s="1"/>
  <c r="AC29" i="33"/>
  <c r="AC29" i="28" s="1"/>
  <c r="AB29" i="33"/>
  <c r="AB29" i="28" s="1"/>
  <c r="AA29" i="33"/>
  <c r="AA29" i="28" s="1"/>
  <c r="Z29" i="33"/>
  <c r="Z29" i="28" s="1"/>
  <c r="Y29" i="33"/>
  <c r="Y29" i="28" s="1"/>
  <c r="X29" i="33"/>
  <c r="X29" i="28" s="1"/>
  <c r="W29" i="33"/>
  <c r="W29" i="28" s="1"/>
  <c r="V29" i="33"/>
  <c r="V29" i="28" s="1"/>
  <c r="U29" i="33"/>
  <c r="U29" i="28" s="1"/>
  <c r="T29" i="33"/>
  <c r="T29" i="28" s="1"/>
  <c r="S29" i="33"/>
  <c r="S29" i="28" s="1"/>
  <c r="R29" i="33"/>
  <c r="R29" i="28" s="1"/>
  <c r="Q29" i="33"/>
  <c r="Q29" i="28" s="1"/>
  <c r="P29" i="33"/>
  <c r="P29" i="28" s="1"/>
  <c r="O29" i="33"/>
  <c r="O29" i="28" s="1"/>
  <c r="N29" i="33"/>
  <c r="N29" i="28" s="1"/>
  <c r="M29" i="33"/>
  <c r="M29" i="28" s="1"/>
  <c r="AP28" i="33"/>
  <c r="AP28" i="28" s="1"/>
  <c r="AO28" i="33"/>
  <c r="AO28" i="28" s="1"/>
  <c r="AN28" i="33"/>
  <c r="AN28" i="28" s="1"/>
  <c r="AM28" i="33"/>
  <c r="AM28" i="28" s="1"/>
  <c r="AL28" i="33"/>
  <c r="AL28" i="28" s="1"/>
  <c r="AK28" i="33"/>
  <c r="AK28" i="28" s="1"/>
  <c r="AJ28" i="33"/>
  <c r="AJ28" i="28" s="1"/>
  <c r="AI28" i="33"/>
  <c r="AI28" i="28" s="1"/>
  <c r="AH28" i="33"/>
  <c r="AH28" i="28" s="1"/>
  <c r="AG28" i="33"/>
  <c r="AG28" i="28" s="1"/>
  <c r="AF28" i="33"/>
  <c r="AF28" i="28" s="1"/>
  <c r="AE28" i="33"/>
  <c r="AE28" i="28" s="1"/>
  <c r="AD28" i="33"/>
  <c r="AD28" i="28" s="1"/>
  <c r="AC28" i="33"/>
  <c r="AC28" i="28" s="1"/>
  <c r="AB28" i="33"/>
  <c r="AB28" i="28" s="1"/>
  <c r="AA28" i="33"/>
  <c r="AA28" i="28" s="1"/>
  <c r="Z28" i="33"/>
  <c r="Z28" i="28" s="1"/>
  <c r="Y28" i="33"/>
  <c r="Y28" i="28" s="1"/>
  <c r="X28" i="33"/>
  <c r="X28" i="28" s="1"/>
  <c r="W28" i="33"/>
  <c r="W28" i="28" s="1"/>
  <c r="V28" i="33"/>
  <c r="V28" i="28" s="1"/>
  <c r="U28" i="33"/>
  <c r="U28" i="28" s="1"/>
  <c r="T28" i="33"/>
  <c r="T28" i="28" s="1"/>
  <c r="S28" i="33"/>
  <c r="S28" i="28" s="1"/>
  <c r="R28" i="33"/>
  <c r="R28" i="28" s="1"/>
  <c r="Q28" i="33"/>
  <c r="Q28" i="28" s="1"/>
  <c r="P28" i="33"/>
  <c r="P28" i="28" s="1"/>
  <c r="O28" i="33"/>
  <c r="O28" i="28" s="1"/>
  <c r="N28" i="33"/>
  <c r="N28" i="28" s="1"/>
  <c r="M28" i="33"/>
  <c r="M28" i="28" s="1"/>
  <c r="AP27" i="33"/>
  <c r="AP27" i="28" s="1"/>
  <c r="AO27" i="33"/>
  <c r="AO27" i="28" s="1"/>
  <c r="AN27" i="33"/>
  <c r="AN27" i="28" s="1"/>
  <c r="AM27" i="33"/>
  <c r="AM27" i="28" s="1"/>
  <c r="AL27" i="33"/>
  <c r="AL27" i="28" s="1"/>
  <c r="AK27" i="33"/>
  <c r="AK27" i="28" s="1"/>
  <c r="AJ27" i="33"/>
  <c r="AJ27" i="28" s="1"/>
  <c r="AI27" i="33"/>
  <c r="AI27" i="28" s="1"/>
  <c r="AH27" i="33"/>
  <c r="AH27" i="28" s="1"/>
  <c r="AG27" i="33"/>
  <c r="AG27" i="28" s="1"/>
  <c r="AF27" i="33"/>
  <c r="AF27" i="28" s="1"/>
  <c r="AE27" i="33"/>
  <c r="AE27" i="28" s="1"/>
  <c r="AD27" i="33"/>
  <c r="AD27" i="28" s="1"/>
  <c r="AC27" i="33"/>
  <c r="AC27" i="28" s="1"/>
  <c r="AB27" i="33"/>
  <c r="AB27" i="28" s="1"/>
  <c r="AA27" i="33"/>
  <c r="AA27" i="28" s="1"/>
  <c r="Z27" i="33"/>
  <c r="Z27" i="28" s="1"/>
  <c r="Y27" i="33"/>
  <c r="Y27" i="28" s="1"/>
  <c r="X27" i="33"/>
  <c r="X27" i="28" s="1"/>
  <c r="W27" i="33"/>
  <c r="W27" i="28" s="1"/>
  <c r="V27" i="33"/>
  <c r="V27" i="28" s="1"/>
  <c r="U27" i="33"/>
  <c r="U27" i="28" s="1"/>
  <c r="T27" i="33"/>
  <c r="T27" i="28" s="1"/>
  <c r="S27" i="33"/>
  <c r="S27" i="28" s="1"/>
  <c r="R27" i="33"/>
  <c r="R27" i="28" s="1"/>
  <c r="Q27" i="33"/>
  <c r="Q27" i="28" s="1"/>
  <c r="P27" i="33"/>
  <c r="P27" i="28" s="1"/>
  <c r="O27" i="33"/>
  <c r="O27" i="28" s="1"/>
  <c r="N27" i="33"/>
  <c r="N27" i="28" s="1"/>
  <c r="M27" i="33"/>
  <c r="M27" i="28" s="1"/>
  <c r="AP26" i="33"/>
  <c r="AP26" i="28" s="1"/>
  <c r="AO26" i="33"/>
  <c r="AO26" i="28" s="1"/>
  <c r="AN26" i="33"/>
  <c r="AN26" i="28" s="1"/>
  <c r="AM26" i="33"/>
  <c r="AM26" i="28" s="1"/>
  <c r="AL26" i="33"/>
  <c r="AL26" i="28" s="1"/>
  <c r="AK26" i="33"/>
  <c r="AK26" i="28" s="1"/>
  <c r="AJ26" i="33"/>
  <c r="AJ26" i="28" s="1"/>
  <c r="AI26" i="33"/>
  <c r="AI26" i="28" s="1"/>
  <c r="AH26" i="33"/>
  <c r="AH26" i="28" s="1"/>
  <c r="AG26" i="33"/>
  <c r="AG26" i="28" s="1"/>
  <c r="AF26" i="33"/>
  <c r="AF26" i="28" s="1"/>
  <c r="AE26" i="33"/>
  <c r="AE26" i="28" s="1"/>
  <c r="AD26" i="33"/>
  <c r="AD26" i="28" s="1"/>
  <c r="AC26" i="33"/>
  <c r="AC26" i="28" s="1"/>
  <c r="AB26" i="33"/>
  <c r="AB26" i="28" s="1"/>
  <c r="AA26" i="33"/>
  <c r="AA26" i="28" s="1"/>
  <c r="Z26" i="33"/>
  <c r="Z26" i="28" s="1"/>
  <c r="Y26" i="33"/>
  <c r="Y26" i="28" s="1"/>
  <c r="X26" i="33"/>
  <c r="X26" i="28" s="1"/>
  <c r="W26" i="33"/>
  <c r="W26" i="28" s="1"/>
  <c r="V26" i="33"/>
  <c r="V26" i="28" s="1"/>
  <c r="U26" i="33"/>
  <c r="U26" i="28" s="1"/>
  <c r="T26" i="33"/>
  <c r="T26" i="28" s="1"/>
  <c r="S26" i="33"/>
  <c r="S26" i="28" s="1"/>
  <c r="R26" i="33"/>
  <c r="R26" i="28" s="1"/>
  <c r="Q26" i="33"/>
  <c r="Q26" i="28" s="1"/>
  <c r="P26" i="33"/>
  <c r="P26" i="28" s="1"/>
  <c r="O26" i="33"/>
  <c r="O26" i="28" s="1"/>
  <c r="N26" i="33"/>
  <c r="N26" i="28" s="1"/>
  <c r="M26" i="33"/>
  <c r="M26" i="28" s="1"/>
  <c r="AP25" i="33"/>
  <c r="AP25" i="28" s="1"/>
  <c r="AO25" i="33"/>
  <c r="AO25" i="28" s="1"/>
  <c r="AN25" i="33"/>
  <c r="AN25" i="28" s="1"/>
  <c r="AM25" i="33"/>
  <c r="AM25" i="28" s="1"/>
  <c r="AL25" i="33"/>
  <c r="AL25" i="28" s="1"/>
  <c r="AK25" i="33"/>
  <c r="AK25" i="28" s="1"/>
  <c r="AJ25" i="33"/>
  <c r="AJ25" i="28" s="1"/>
  <c r="AI25" i="33"/>
  <c r="AI25" i="28" s="1"/>
  <c r="AH25" i="33"/>
  <c r="AH25" i="28" s="1"/>
  <c r="AG25" i="33"/>
  <c r="AG25" i="28" s="1"/>
  <c r="AF25" i="33"/>
  <c r="AF25" i="28" s="1"/>
  <c r="AE25" i="33"/>
  <c r="AE25" i="28" s="1"/>
  <c r="AD25" i="33"/>
  <c r="AD25" i="28" s="1"/>
  <c r="AC25" i="33"/>
  <c r="AC25" i="28" s="1"/>
  <c r="AB25" i="33"/>
  <c r="AB25" i="28" s="1"/>
  <c r="AA25" i="33"/>
  <c r="AA25" i="28" s="1"/>
  <c r="Z25" i="33"/>
  <c r="Z25" i="28" s="1"/>
  <c r="Y25" i="33"/>
  <c r="Y25" i="28" s="1"/>
  <c r="X25" i="33"/>
  <c r="X25" i="28" s="1"/>
  <c r="W25" i="33"/>
  <c r="W25" i="28" s="1"/>
  <c r="V25" i="33"/>
  <c r="V25" i="28" s="1"/>
  <c r="U25" i="33"/>
  <c r="U25" i="28" s="1"/>
  <c r="T25" i="33"/>
  <c r="T25" i="28" s="1"/>
  <c r="S25" i="33"/>
  <c r="S25" i="28" s="1"/>
  <c r="R25" i="33"/>
  <c r="R25" i="28" s="1"/>
  <c r="Q25" i="33"/>
  <c r="Q25" i="28" s="1"/>
  <c r="P25" i="33"/>
  <c r="P25" i="28" s="1"/>
  <c r="O25" i="33"/>
  <c r="O25" i="28" s="1"/>
  <c r="N25" i="33"/>
  <c r="N25" i="28" s="1"/>
  <c r="M25" i="33"/>
  <c r="M25" i="28" s="1"/>
  <c r="AP24" i="33"/>
  <c r="AP24" i="28" s="1"/>
  <c r="AO24" i="33"/>
  <c r="AO24" i="28" s="1"/>
  <c r="AN24" i="33"/>
  <c r="AN24" i="28" s="1"/>
  <c r="AM24" i="33"/>
  <c r="AM24" i="28" s="1"/>
  <c r="AL24" i="33"/>
  <c r="AL24" i="28" s="1"/>
  <c r="AK24" i="33"/>
  <c r="AK24" i="28" s="1"/>
  <c r="AJ24" i="33"/>
  <c r="AJ24" i="28" s="1"/>
  <c r="AI24" i="33"/>
  <c r="AI24" i="28" s="1"/>
  <c r="AH24" i="33"/>
  <c r="AH24" i="28" s="1"/>
  <c r="AG24" i="33"/>
  <c r="AG24" i="28" s="1"/>
  <c r="AF24" i="33"/>
  <c r="AF24" i="28" s="1"/>
  <c r="AE24" i="33"/>
  <c r="AE24" i="28" s="1"/>
  <c r="AD24" i="33"/>
  <c r="AD24" i="28" s="1"/>
  <c r="AC24" i="33"/>
  <c r="AC24" i="28" s="1"/>
  <c r="AB24" i="33"/>
  <c r="AB24" i="28" s="1"/>
  <c r="AA24" i="33"/>
  <c r="AA24" i="28" s="1"/>
  <c r="Z24" i="33"/>
  <c r="Z24" i="28" s="1"/>
  <c r="Y24" i="33"/>
  <c r="Y24" i="28" s="1"/>
  <c r="X24" i="33"/>
  <c r="X24" i="28" s="1"/>
  <c r="W24" i="33"/>
  <c r="W24" i="28" s="1"/>
  <c r="V24" i="33"/>
  <c r="V24" i="28" s="1"/>
  <c r="U24" i="33"/>
  <c r="U24" i="28" s="1"/>
  <c r="T24" i="33"/>
  <c r="T24" i="28" s="1"/>
  <c r="S24" i="33"/>
  <c r="S24" i="28" s="1"/>
  <c r="R24" i="33"/>
  <c r="R24" i="28" s="1"/>
  <c r="Q24" i="33"/>
  <c r="Q24" i="28" s="1"/>
  <c r="P24" i="33"/>
  <c r="P24" i="28" s="1"/>
  <c r="O24" i="33"/>
  <c r="O24" i="28" s="1"/>
  <c r="N24" i="33"/>
  <c r="N24" i="28" s="1"/>
  <c r="M24" i="33"/>
  <c r="M24" i="28" s="1"/>
  <c r="AP20" i="33"/>
  <c r="AP20" i="28" s="1"/>
  <c r="AO20" i="33"/>
  <c r="AO20" i="28" s="1"/>
  <c r="AN20" i="33"/>
  <c r="AN20" i="28" s="1"/>
  <c r="AM20" i="33"/>
  <c r="AM20" i="28" s="1"/>
  <c r="AL20" i="33"/>
  <c r="AL20" i="28" s="1"/>
  <c r="AK20" i="33"/>
  <c r="AK20" i="28" s="1"/>
  <c r="AJ20" i="33"/>
  <c r="AJ20" i="28" s="1"/>
  <c r="AI20" i="33"/>
  <c r="AI20" i="28" s="1"/>
  <c r="AH20" i="33"/>
  <c r="AH20" i="28" s="1"/>
  <c r="AG20" i="33"/>
  <c r="AG20" i="28" s="1"/>
  <c r="AF20" i="33"/>
  <c r="AF20" i="28" s="1"/>
  <c r="AE20" i="33"/>
  <c r="AE20" i="28" s="1"/>
  <c r="AD20" i="33"/>
  <c r="AD20" i="28" s="1"/>
  <c r="AC20" i="33"/>
  <c r="AC20" i="28" s="1"/>
  <c r="AB20" i="33"/>
  <c r="AB20" i="28" s="1"/>
  <c r="AA20" i="33"/>
  <c r="AA20" i="28" s="1"/>
  <c r="Z20" i="33"/>
  <c r="Z20" i="28" s="1"/>
  <c r="Y20" i="33"/>
  <c r="Y20" i="28" s="1"/>
  <c r="X20" i="33"/>
  <c r="X20" i="28" s="1"/>
  <c r="W20" i="33"/>
  <c r="W20" i="28" s="1"/>
  <c r="V20" i="33"/>
  <c r="V20" i="28" s="1"/>
  <c r="U20" i="33"/>
  <c r="U20" i="28" s="1"/>
  <c r="T20" i="33"/>
  <c r="T20" i="28" s="1"/>
  <c r="S20" i="33"/>
  <c r="S20" i="28" s="1"/>
  <c r="R20" i="33"/>
  <c r="R20" i="28" s="1"/>
  <c r="Q20" i="33"/>
  <c r="Q20" i="28" s="1"/>
  <c r="P20" i="33"/>
  <c r="P20" i="28" s="1"/>
  <c r="O20" i="33"/>
  <c r="O20" i="28" s="1"/>
  <c r="N20" i="33"/>
  <c r="N20" i="28" s="1"/>
  <c r="AP19" i="33"/>
  <c r="AP19" i="28" s="1"/>
  <c r="AO19" i="33"/>
  <c r="AO19" i="28" s="1"/>
  <c r="AN19" i="33"/>
  <c r="AN19" i="28" s="1"/>
  <c r="AM19" i="33"/>
  <c r="AM19" i="28" s="1"/>
  <c r="AL19" i="33"/>
  <c r="AL19" i="28" s="1"/>
  <c r="AK19" i="33"/>
  <c r="AK19" i="28" s="1"/>
  <c r="AJ19" i="33"/>
  <c r="AJ19" i="28" s="1"/>
  <c r="AI19" i="33"/>
  <c r="AI19" i="28" s="1"/>
  <c r="AH19" i="33"/>
  <c r="AH19" i="28" s="1"/>
  <c r="AG19" i="33"/>
  <c r="AG19" i="28" s="1"/>
  <c r="AF19" i="33"/>
  <c r="AF19" i="28" s="1"/>
  <c r="AE19" i="33"/>
  <c r="AE19" i="28" s="1"/>
  <c r="AD19" i="33"/>
  <c r="AD19" i="28" s="1"/>
  <c r="AC19" i="33"/>
  <c r="AC19" i="28" s="1"/>
  <c r="AB19" i="33"/>
  <c r="AB19" i="28" s="1"/>
  <c r="AA19" i="33"/>
  <c r="AA19" i="28" s="1"/>
  <c r="Z19" i="33"/>
  <c r="Z19" i="28" s="1"/>
  <c r="Y19" i="33"/>
  <c r="Y19" i="28" s="1"/>
  <c r="X19" i="33"/>
  <c r="X19" i="28" s="1"/>
  <c r="W19" i="33"/>
  <c r="W19" i="28" s="1"/>
  <c r="V19" i="33"/>
  <c r="V19" i="28" s="1"/>
  <c r="U19" i="33"/>
  <c r="U19" i="28" s="1"/>
  <c r="T19" i="33"/>
  <c r="T19" i="28" s="1"/>
  <c r="S19" i="33"/>
  <c r="S19" i="28" s="1"/>
  <c r="R19" i="33"/>
  <c r="R19" i="28" s="1"/>
  <c r="Q19" i="33"/>
  <c r="Q19" i="28" s="1"/>
  <c r="P19" i="33"/>
  <c r="P19" i="28" s="1"/>
  <c r="O19" i="33"/>
  <c r="O19" i="28" s="1"/>
  <c r="N19" i="33"/>
  <c r="N19" i="28" s="1"/>
  <c r="AP18" i="33"/>
  <c r="AP18" i="28" s="1"/>
  <c r="AO18" i="33"/>
  <c r="AO18" i="28" s="1"/>
  <c r="AN18" i="33"/>
  <c r="AN18" i="28" s="1"/>
  <c r="AM18" i="33"/>
  <c r="AM18" i="28" s="1"/>
  <c r="AL18" i="33"/>
  <c r="AL18" i="28" s="1"/>
  <c r="AK18" i="33"/>
  <c r="AK18" i="28" s="1"/>
  <c r="AJ18" i="33"/>
  <c r="AJ18" i="28" s="1"/>
  <c r="AI18" i="33"/>
  <c r="AI18" i="28" s="1"/>
  <c r="AH18" i="33"/>
  <c r="AH18" i="28" s="1"/>
  <c r="AG18" i="33"/>
  <c r="AG18" i="28" s="1"/>
  <c r="AF18" i="33"/>
  <c r="AF18" i="28" s="1"/>
  <c r="AE18" i="33"/>
  <c r="AE18" i="28" s="1"/>
  <c r="AD18" i="33"/>
  <c r="AD18" i="28" s="1"/>
  <c r="AC18" i="33"/>
  <c r="AC18" i="28" s="1"/>
  <c r="AB18" i="33"/>
  <c r="AB18" i="28" s="1"/>
  <c r="AA18" i="33"/>
  <c r="AA18" i="28" s="1"/>
  <c r="Z18" i="33"/>
  <c r="Z18" i="28" s="1"/>
  <c r="Y18" i="33"/>
  <c r="Y18" i="28" s="1"/>
  <c r="X18" i="33"/>
  <c r="X18" i="28" s="1"/>
  <c r="W18" i="33"/>
  <c r="W18" i="28" s="1"/>
  <c r="V18" i="33"/>
  <c r="V18" i="28" s="1"/>
  <c r="U18" i="33"/>
  <c r="U18" i="28" s="1"/>
  <c r="T18" i="33"/>
  <c r="T18" i="28" s="1"/>
  <c r="S18" i="33"/>
  <c r="S18" i="28" s="1"/>
  <c r="R18" i="33"/>
  <c r="R18" i="28" s="1"/>
  <c r="Q18" i="33"/>
  <c r="Q18" i="28" s="1"/>
  <c r="P18" i="33"/>
  <c r="P18" i="28" s="1"/>
  <c r="O18" i="33"/>
  <c r="O18" i="28" s="1"/>
  <c r="N18" i="33"/>
  <c r="N18" i="28" s="1"/>
  <c r="AP17" i="33"/>
  <c r="AP17" i="28" s="1"/>
  <c r="AO17" i="33"/>
  <c r="AO17" i="28" s="1"/>
  <c r="AN17" i="33"/>
  <c r="AN17" i="28" s="1"/>
  <c r="AM17" i="33"/>
  <c r="AM17" i="28" s="1"/>
  <c r="AL17" i="33"/>
  <c r="AL17" i="28" s="1"/>
  <c r="AK17" i="33"/>
  <c r="AK17" i="28" s="1"/>
  <c r="AJ17" i="33"/>
  <c r="AJ17" i="28" s="1"/>
  <c r="AI17" i="33"/>
  <c r="AI17" i="28" s="1"/>
  <c r="AH17" i="33"/>
  <c r="AH17" i="28" s="1"/>
  <c r="AG17" i="33"/>
  <c r="AG17" i="28" s="1"/>
  <c r="AF17" i="33"/>
  <c r="AF17" i="28" s="1"/>
  <c r="AE17" i="33"/>
  <c r="AE17" i="28" s="1"/>
  <c r="AD17" i="33"/>
  <c r="AD17" i="28" s="1"/>
  <c r="AC17" i="33"/>
  <c r="AC17" i="28" s="1"/>
  <c r="AB17" i="33"/>
  <c r="AB17" i="28" s="1"/>
  <c r="AA17" i="33"/>
  <c r="AA17" i="28" s="1"/>
  <c r="Z17" i="33"/>
  <c r="Z17" i="28" s="1"/>
  <c r="Y17" i="33"/>
  <c r="Y17" i="28" s="1"/>
  <c r="X17" i="33"/>
  <c r="X17" i="28" s="1"/>
  <c r="W17" i="33"/>
  <c r="W17" i="28" s="1"/>
  <c r="V17" i="33"/>
  <c r="V17" i="28" s="1"/>
  <c r="U17" i="33"/>
  <c r="U17" i="28" s="1"/>
  <c r="T17" i="33"/>
  <c r="T17" i="28" s="1"/>
  <c r="S17" i="33"/>
  <c r="S17" i="28" s="1"/>
  <c r="R17" i="33"/>
  <c r="R17" i="28" s="1"/>
  <c r="Q17" i="33"/>
  <c r="Q17" i="28" s="1"/>
  <c r="P17" i="33"/>
  <c r="P17" i="28" s="1"/>
  <c r="O17" i="33"/>
  <c r="O17" i="28" s="1"/>
  <c r="N17" i="33"/>
  <c r="N17" i="28" s="1"/>
  <c r="AP16" i="33"/>
  <c r="AP16" i="28" s="1"/>
  <c r="AO16" i="33"/>
  <c r="AO16" i="28" s="1"/>
  <c r="AN16" i="33"/>
  <c r="AN16" i="28" s="1"/>
  <c r="AM16" i="33"/>
  <c r="AM16" i="28" s="1"/>
  <c r="AL16" i="33"/>
  <c r="AL16" i="28" s="1"/>
  <c r="AK16" i="33"/>
  <c r="AK16" i="28" s="1"/>
  <c r="AJ16" i="33"/>
  <c r="AJ16" i="28" s="1"/>
  <c r="AI16" i="33"/>
  <c r="AI16" i="28" s="1"/>
  <c r="AH16" i="33"/>
  <c r="AH16" i="28" s="1"/>
  <c r="AG16" i="33"/>
  <c r="AG16" i="28" s="1"/>
  <c r="AF16" i="33"/>
  <c r="AF16" i="28" s="1"/>
  <c r="AE16" i="33"/>
  <c r="AE16" i="28" s="1"/>
  <c r="AD16" i="33"/>
  <c r="AD16" i="28" s="1"/>
  <c r="AC16" i="33"/>
  <c r="AC16" i="28" s="1"/>
  <c r="AB16" i="33"/>
  <c r="AB16" i="28" s="1"/>
  <c r="AA16" i="33"/>
  <c r="AA16" i="28" s="1"/>
  <c r="Z16" i="33"/>
  <c r="Z16" i="28" s="1"/>
  <c r="Y16" i="33"/>
  <c r="Y16" i="28" s="1"/>
  <c r="X16" i="33"/>
  <c r="X16" i="28" s="1"/>
  <c r="W16" i="33"/>
  <c r="W16" i="28" s="1"/>
  <c r="V16" i="33"/>
  <c r="V16" i="28" s="1"/>
  <c r="U16" i="33"/>
  <c r="U16" i="28" s="1"/>
  <c r="T16" i="33"/>
  <c r="T16" i="28" s="1"/>
  <c r="S16" i="33"/>
  <c r="S16" i="28" s="1"/>
  <c r="R16" i="33"/>
  <c r="R16" i="28" s="1"/>
  <c r="Q16" i="33"/>
  <c r="Q16" i="28" s="1"/>
  <c r="P16" i="33"/>
  <c r="P16" i="28" s="1"/>
  <c r="O16" i="33"/>
  <c r="O16" i="28" s="1"/>
  <c r="N16" i="33"/>
  <c r="N16" i="28" s="1"/>
  <c r="AP15" i="33"/>
  <c r="AP15" i="28" s="1"/>
  <c r="AO15" i="33"/>
  <c r="AO15" i="28" s="1"/>
  <c r="AN15" i="33"/>
  <c r="AN15" i="28" s="1"/>
  <c r="AM15" i="33"/>
  <c r="AM15" i="28" s="1"/>
  <c r="AL15" i="33"/>
  <c r="AL15" i="28" s="1"/>
  <c r="AK15" i="33"/>
  <c r="AK15" i="28" s="1"/>
  <c r="AJ15" i="33"/>
  <c r="AJ15" i="28" s="1"/>
  <c r="AI15" i="33"/>
  <c r="AI15" i="28" s="1"/>
  <c r="AH15" i="33"/>
  <c r="AH15" i="28" s="1"/>
  <c r="AG15" i="33"/>
  <c r="AG15" i="28" s="1"/>
  <c r="AF15" i="33"/>
  <c r="AF15" i="28" s="1"/>
  <c r="AE15" i="33"/>
  <c r="AE15" i="28" s="1"/>
  <c r="AD15" i="33"/>
  <c r="AD15" i="28" s="1"/>
  <c r="AC15" i="33"/>
  <c r="AC15" i="28" s="1"/>
  <c r="AB15" i="33"/>
  <c r="AB15" i="28" s="1"/>
  <c r="AA15" i="33"/>
  <c r="AA15" i="28" s="1"/>
  <c r="Z15" i="33"/>
  <c r="Z15" i="28" s="1"/>
  <c r="Y15" i="33"/>
  <c r="Y15" i="28" s="1"/>
  <c r="X15" i="33"/>
  <c r="X15" i="28" s="1"/>
  <c r="W15" i="33"/>
  <c r="W15" i="28" s="1"/>
  <c r="V15" i="33"/>
  <c r="V15" i="28" s="1"/>
  <c r="U15" i="33"/>
  <c r="U15" i="28" s="1"/>
  <c r="T15" i="33"/>
  <c r="T15" i="28" s="1"/>
  <c r="S15" i="33"/>
  <c r="S15" i="28" s="1"/>
  <c r="R15" i="33"/>
  <c r="R15" i="28" s="1"/>
  <c r="Q15" i="33"/>
  <c r="Q15" i="28" s="1"/>
  <c r="P15" i="33"/>
  <c r="P15" i="28" s="1"/>
  <c r="O15" i="33"/>
  <c r="O15" i="28" s="1"/>
  <c r="N15" i="33"/>
  <c r="N15" i="28" s="1"/>
  <c r="AP14" i="33"/>
  <c r="AP14" i="28" s="1"/>
  <c r="AO14" i="33"/>
  <c r="AO14" i="28" s="1"/>
  <c r="AN14" i="33"/>
  <c r="AN14" i="28" s="1"/>
  <c r="AM14" i="33"/>
  <c r="AM14" i="28" s="1"/>
  <c r="AL14" i="33"/>
  <c r="AL14" i="28" s="1"/>
  <c r="AK14" i="33"/>
  <c r="AK14" i="28" s="1"/>
  <c r="AJ14" i="33"/>
  <c r="AJ14" i="28" s="1"/>
  <c r="AI14" i="33"/>
  <c r="AI14" i="28" s="1"/>
  <c r="AH14" i="33"/>
  <c r="AH14" i="28" s="1"/>
  <c r="AG14" i="33"/>
  <c r="AG14" i="28" s="1"/>
  <c r="AF14" i="33"/>
  <c r="AF14" i="28" s="1"/>
  <c r="AE14" i="33"/>
  <c r="AE14" i="28" s="1"/>
  <c r="AD14" i="33"/>
  <c r="AD14" i="28" s="1"/>
  <c r="AC14" i="33"/>
  <c r="AC14" i="28" s="1"/>
  <c r="AB14" i="33"/>
  <c r="AB14" i="28" s="1"/>
  <c r="AA14" i="33"/>
  <c r="AA14" i="28" s="1"/>
  <c r="Z14" i="33"/>
  <c r="Z14" i="28" s="1"/>
  <c r="Y14" i="33"/>
  <c r="Y14" i="28" s="1"/>
  <c r="X14" i="33"/>
  <c r="X14" i="28" s="1"/>
  <c r="W14" i="33"/>
  <c r="W14" i="28" s="1"/>
  <c r="V14" i="33"/>
  <c r="V14" i="28" s="1"/>
  <c r="U14" i="33"/>
  <c r="U14" i="28" s="1"/>
  <c r="T14" i="33"/>
  <c r="T14" i="28" s="1"/>
  <c r="S14" i="33"/>
  <c r="S14" i="28" s="1"/>
  <c r="R14" i="33"/>
  <c r="R14" i="28" s="1"/>
  <c r="Q14" i="33"/>
  <c r="Q14" i="28" s="1"/>
  <c r="P14" i="33"/>
  <c r="P14" i="28" s="1"/>
  <c r="O14" i="33"/>
  <c r="O14" i="28" s="1"/>
  <c r="N14" i="33"/>
  <c r="N14" i="28" s="1"/>
  <c r="AP13" i="33"/>
  <c r="AP13" i="28" s="1"/>
  <c r="AO13" i="33"/>
  <c r="AO13" i="28" s="1"/>
  <c r="AN13" i="33"/>
  <c r="AN13" i="28" s="1"/>
  <c r="AM13" i="33"/>
  <c r="AM13" i="28" s="1"/>
  <c r="AL13" i="33"/>
  <c r="AL13" i="28" s="1"/>
  <c r="AK13" i="33"/>
  <c r="AK13" i="28" s="1"/>
  <c r="AJ13" i="33"/>
  <c r="AJ13" i="28" s="1"/>
  <c r="AI13" i="33"/>
  <c r="AI13" i="28" s="1"/>
  <c r="AH13" i="33"/>
  <c r="AH13" i="28" s="1"/>
  <c r="AG13" i="33"/>
  <c r="AG13" i="28" s="1"/>
  <c r="AF13" i="33"/>
  <c r="AF13" i="28" s="1"/>
  <c r="AE13" i="33"/>
  <c r="AE13" i="28" s="1"/>
  <c r="AD13" i="33"/>
  <c r="AD13" i="28" s="1"/>
  <c r="AC13" i="33"/>
  <c r="AC13" i="28" s="1"/>
  <c r="AB13" i="33"/>
  <c r="AB13" i="28" s="1"/>
  <c r="AA13" i="33"/>
  <c r="AA13" i="28" s="1"/>
  <c r="Z13" i="33"/>
  <c r="Z13" i="28" s="1"/>
  <c r="Y13" i="33"/>
  <c r="Y13" i="28" s="1"/>
  <c r="X13" i="33"/>
  <c r="X13" i="28" s="1"/>
  <c r="W13" i="33"/>
  <c r="W13" i="28" s="1"/>
  <c r="V13" i="33"/>
  <c r="V13" i="28" s="1"/>
  <c r="U13" i="33"/>
  <c r="U13" i="28" s="1"/>
  <c r="T13" i="33"/>
  <c r="T13" i="28" s="1"/>
  <c r="S13" i="33"/>
  <c r="S13" i="28" s="1"/>
  <c r="R13" i="33"/>
  <c r="R13" i="28" s="1"/>
  <c r="Q13" i="33"/>
  <c r="Q13" i="28" s="1"/>
  <c r="P13" i="33"/>
  <c r="P13" i="28" s="1"/>
  <c r="O13" i="33"/>
  <c r="O13" i="28" s="1"/>
  <c r="N13" i="33"/>
  <c r="N13" i="28" s="1"/>
  <c r="AP12" i="33"/>
  <c r="AP12" i="28" s="1"/>
  <c r="AO12" i="33"/>
  <c r="AO12" i="28" s="1"/>
  <c r="AN12" i="33"/>
  <c r="AN12" i="28" s="1"/>
  <c r="AM12" i="33"/>
  <c r="AM12" i="28" s="1"/>
  <c r="AL12" i="33"/>
  <c r="AL12" i="28" s="1"/>
  <c r="AK12" i="33"/>
  <c r="AK12" i="28" s="1"/>
  <c r="AJ12" i="33"/>
  <c r="AJ12" i="28" s="1"/>
  <c r="AI12" i="33"/>
  <c r="AI12" i="28" s="1"/>
  <c r="AH12" i="33"/>
  <c r="AH12" i="28" s="1"/>
  <c r="AG12" i="33"/>
  <c r="AG12" i="28" s="1"/>
  <c r="AF12" i="33"/>
  <c r="AF12" i="28" s="1"/>
  <c r="AE12" i="33"/>
  <c r="AE12" i="28" s="1"/>
  <c r="AD12" i="33"/>
  <c r="AD12" i="28" s="1"/>
  <c r="AC12" i="33"/>
  <c r="AC12" i="28" s="1"/>
  <c r="AB12" i="33"/>
  <c r="AB12" i="28" s="1"/>
  <c r="AA12" i="33"/>
  <c r="AA12" i="28" s="1"/>
  <c r="Z12" i="33"/>
  <c r="Z12" i="28" s="1"/>
  <c r="Y12" i="33"/>
  <c r="Y12" i="28" s="1"/>
  <c r="X12" i="33"/>
  <c r="X12" i="28" s="1"/>
  <c r="W12" i="33"/>
  <c r="W12" i="28" s="1"/>
  <c r="V12" i="33"/>
  <c r="V12" i="28" s="1"/>
  <c r="U12" i="33"/>
  <c r="U12" i="28" s="1"/>
  <c r="T12" i="33"/>
  <c r="T12" i="28" s="1"/>
  <c r="S12" i="33"/>
  <c r="S12" i="28" s="1"/>
  <c r="R12" i="33"/>
  <c r="R12" i="28" s="1"/>
  <c r="Q12" i="33"/>
  <c r="Q12" i="28" s="1"/>
  <c r="P12" i="33"/>
  <c r="P12" i="28" s="1"/>
  <c r="O12" i="33"/>
  <c r="O12" i="28" s="1"/>
  <c r="N12" i="33"/>
  <c r="N12" i="28" s="1"/>
  <c r="AP11" i="33"/>
  <c r="AP11" i="28" s="1"/>
  <c r="AO11" i="33"/>
  <c r="AO11" i="28" s="1"/>
  <c r="AN11" i="33"/>
  <c r="AN11" i="28" s="1"/>
  <c r="AM11" i="33"/>
  <c r="AM11" i="28" s="1"/>
  <c r="AL11" i="33"/>
  <c r="AL11" i="28" s="1"/>
  <c r="AK11" i="33"/>
  <c r="AK11" i="28" s="1"/>
  <c r="AJ11" i="33"/>
  <c r="AJ11" i="28" s="1"/>
  <c r="AI11" i="33"/>
  <c r="AI11" i="28" s="1"/>
  <c r="AH11" i="33"/>
  <c r="AH11" i="28" s="1"/>
  <c r="AG11" i="33"/>
  <c r="AG11" i="28" s="1"/>
  <c r="AF11" i="33"/>
  <c r="AF11" i="28" s="1"/>
  <c r="AE11" i="33"/>
  <c r="AE11" i="28" s="1"/>
  <c r="AD11" i="33"/>
  <c r="AD11" i="28" s="1"/>
  <c r="AC11" i="33"/>
  <c r="AC11" i="28" s="1"/>
  <c r="AB11" i="33"/>
  <c r="AB11" i="28" s="1"/>
  <c r="AA11" i="33"/>
  <c r="AA11" i="28" s="1"/>
  <c r="Z11" i="33"/>
  <c r="Z11" i="28" s="1"/>
  <c r="Y11" i="33"/>
  <c r="Y11" i="28" s="1"/>
  <c r="X11" i="33"/>
  <c r="X11" i="28" s="1"/>
  <c r="W11" i="33"/>
  <c r="W11" i="28" s="1"/>
  <c r="V11" i="33"/>
  <c r="V11" i="28" s="1"/>
  <c r="U11" i="33"/>
  <c r="U11" i="28" s="1"/>
  <c r="T11" i="33"/>
  <c r="T11" i="28" s="1"/>
  <c r="S11" i="33"/>
  <c r="S11" i="28" s="1"/>
  <c r="R11" i="33"/>
  <c r="R11" i="28" s="1"/>
  <c r="Q11" i="33"/>
  <c r="Q11" i="28" s="1"/>
  <c r="P11" i="33"/>
  <c r="P11" i="28" s="1"/>
  <c r="O11" i="33"/>
  <c r="O11" i="28" s="1"/>
  <c r="N11" i="33"/>
  <c r="N11" i="28" s="1"/>
  <c r="AP10" i="33"/>
  <c r="AP10" i="28" s="1"/>
  <c r="AO10" i="33"/>
  <c r="AO10" i="28" s="1"/>
  <c r="AN10" i="33"/>
  <c r="AN10" i="28" s="1"/>
  <c r="AM10" i="33"/>
  <c r="AM10" i="28" s="1"/>
  <c r="AL10" i="33"/>
  <c r="AL10" i="28" s="1"/>
  <c r="AK10" i="33"/>
  <c r="AK10" i="28" s="1"/>
  <c r="AJ10" i="33"/>
  <c r="AJ10" i="28" s="1"/>
  <c r="AI10" i="33"/>
  <c r="AI10" i="28" s="1"/>
  <c r="AH10" i="33"/>
  <c r="AH10" i="28" s="1"/>
  <c r="AG10" i="33"/>
  <c r="AG10" i="28" s="1"/>
  <c r="AF10" i="33"/>
  <c r="AF10" i="28" s="1"/>
  <c r="AE10" i="33"/>
  <c r="AE10" i="28" s="1"/>
  <c r="AD10" i="33"/>
  <c r="AD10" i="28" s="1"/>
  <c r="AC10" i="33"/>
  <c r="AC10" i="28" s="1"/>
  <c r="AB10" i="33"/>
  <c r="AB10" i="28" s="1"/>
  <c r="AA10" i="33"/>
  <c r="AA10" i="28" s="1"/>
  <c r="Z10" i="33"/>
  <c r="Z10" i="28" s="1"/>
  <c r="Y10" i="33"/>
  <c r="Y10" i="28" s="1"/>
  <c r="X10" i="33"/>
  <c r="X10" i="28" s="1"/>
  <c r="W10" i="33"/>
  <c r="W10" i="28" s="1"/>
  <c r="V10" i="33"/>
  <c r="V10" i="28" s="1"/>
  <c r="U10" i="33"/>
  <c r="U10" i="28" s="1"/>
  <c r="T10" i="33"/>
  <c r="T10" i="28" s="1"/>
  <c r="S10" i="33"/>
  <c r="S10" i="28" s="1"/>
  <c r="R10" i="33"/>
  <c r="R10" i="28" s="1"/>
  <c r="Q10" i="33"/>
  <c r="Q10" i="28" s="1"/>
  <c r="P10" i="33"/>
  <c r="P10" i="28" s="1"/>
  <c r="O10" i="33"/>
  <c r="O10" i="28" s="1"/>
  <c r="N10" i="33"/>
  <c r="N10" i="28" s="1"/>
  <c r="AP9" i="33"/>
  <c r="AP9" i="28" s="1"/>
  <c r="AO9" i="33"/>
  <c r="AO9" i="28" s="1"/>
  <c r="AN9" i="33"/>
  <c r="AN9" i="28" s="1"/>
  <c r="AM9" i="33"/>
  <c r="AM9" i="28" s="1"/>
  <c r="AL9" i="33"/>
  <c r="AL9" i="28" s="1"/>
  <c r="AK9" i="33"/>
  <c r="AK9" i="28" s="1"/>
  <c r="AJ9" i="33"/>
  <c r="AJ9" i="28" s="1"/>
  <c r="AI9" i="33"/>
  <c r="AI9" i="28" s="1"/>
  <c r="AH9" i="33"/>
  <c r="AH9" i="28" s="1"/>
  <c r="AG9" i="33"/>
  <c r="AG9" i="28" s="1"/>
  <c r="AF9" i="33"/>
  <c r="AF9" i="28" s="1"/>
  <c r="AE9" i="33"/>
  <c r="AE9" i="28" s="1"/>
  <c r="AD9" i="33"/>
  <c r="AD9" i="28" s="1"/>
  <c r="AC9" i="33"/>
  <c r="AC9" i="28" s="1"/>
  <c r="AB9" i="33"/>
  <c r="AB9" i="28" s="1"/>
  <c r="AA9" i="33"/>
  <c r="AA9" i="28" s="1"/>
  <c r="Z9" i="33"/>
  <c r="Z9" i="28" s="1"/>
  <c r="Y9" i="33"/>
  <c r="Y9" i="28" s="1"/>
  <c r="X9" i="33"/>
  <c r="X9" i="28" s="1"/>
  <c r="W9" i="33"/>
  <c r="W9" i="28" s="1"/>
  <c r="V9" i="33"/>
  <c r="V9" i="28" s="1"/>
  <c r="U9" i="33"/>
  <c r="U9" i="28" s="1"/>
  <c r="T9" i="33"/>
  <c r="T9" i="28" s="1"/>
  <c r="S9" i="33"/>
  <c r="S9" i="28" s="1"/>
  <c r="R9" i="33"/>
  <c r="R9" i="28" s="1"/>
  <c r="Q9" i="33"/>
  <c r="Q9" i="28" s="1"/>
  <c r="P9" i="33"/>
  <c r="P9" i="28" s="1"/>
  <c r="O9" i="33"/>
  <c r="O9" i="28" s="1"/>
  <c r="N9" i="33"/>
  <c r="N9" i="28" s="1"/>
  <c r="M20" i="33"/>
  <c r="M20" i="28" s="1"/>
  <c r="M19" i="33"/>
  <c r="M19" i="28" s="1"/>
  <c r="M18" i="33"/>
  <c r="M18" i="28" s="1"/>
  <c r="M17" i="33"/>
  <c r="M17" i="28" s="1"/>
  <c r="M16" i="33"/>
  <c r="M16" i="28" s="1"/>
  <c r="M15" i="33"/>
  <c r="M15" i="28" s="1"/>
  <c r="M14" i="33"/>
  <c r="M14" i="28" s="1"/>
  <c r="M13" i="33"/>
  <c r="M13" i="28" s="1"/>
  <c r="M12" i="33"/>
  <c r="M12" i="28" s="1"/>
  <c r="M11" i="33"/>
  <c r="M11" i="28" s="1"/>
  <c r="M10" i="33"/>
  <c r="M10" i="28" s="1"/>
  <c r="M9" i="33"/>
  <c r="M9" i="28" s="1"/>
  <c r="AP492" i="35"/>
  <c r="AO492" i="35"/>
  <c r="AN492" i="35"/>
  <c r="AM492" i="35"/>
  <c r="AL492" i="35"/>
  <c r="AK492" i="35"/>
  <c r="AJ492" i="35"/>
  <c r="AI492" i="35"/>
  <c r="AH492" i="35"/>
  <c r="AG492" i="35"/>
  <c r="AF492" i="35"/>
  <c r="AE492" i="35"/>
  <c r="AD492" i="35"/>
  <c r="AC492" i="35"/>
  <c r="AB492" i="35"/>
  <c r="AA492" i="35"/>
  <c r="Z492" i="35"/>
  <c r="Y492" i="35"/>
  <c r="X492" i="35"/>
  <c r="W492" i="35"/>
  <c r="V492" i="35"/>
  <c r="U492" i="35"/>
  <c r="T492" i="35"/>
  <c r="S492" i="35"/>
  <c r="R492" i="35"/>
  <c r="Q492" i="35"/>
  <c r="P492" i="35"/>
  <c r="O492" i="35"/>
  <c r="N492" i="35"/>
  <c r="M492" i="35"/>
  <c r="AP491" i="35"/>
  <c r="AO491" i="35"/>
  <c r="AN491" i="35"/>
  <c r="AM491" i="35"/>
  <c r="AL491" i="35"/>
  <c r="AK491" i="35"/>
  <c r="AJ491" i="35"/>
  <c r="AI491" i="35"/>
  <c r="AH491" i="35"/>
  <c r="AG491" i="35"/>
  <c r="AF491" i="35"/>
  <c r="AE491" i="35"/>
  <c r="AD491" i="35"/>
  <c r="AC491" i="35"/>
  <c r="AB491" i="35"/>
  <c r="AA491" i="35"/>
  <c r="Z491" i="35"/>
  <c r="Y491" i="35"/>
  <c r="X491" i="35"/>
  <c r="W491" i="35"/>
  <c r="V491" i="35"/>
  <c r="U491" i="35"/>
  <c r="T491" i="35"/>
  <c r="S491" i="35"/>
  <c r="R491" i="35"/>
  <c r="Q491" i="35"/>
  <c r="P491" i="35"/>
  <c r="O491" i="35"/>
  <c r="N491" i="35"/>
  <c r="M491" i="35"/>
  <c r="AP490" i="35"/>
  <c r="AO490" i="35"/>
  <c r="AN490" i="35"/>
  <c r="AM490" i="35"/>
  <c r="AL490" i="35"/>
  <c r="AK490" i="35"/>
  <c r="AJ490" i="35"/>
  <c r="AI490" i="35"/>
  <c r="AH490" i="35"/>
  <c r="AG490" i="35"/>
  <c r="AF490" i="35"/>
  <c r="AE490" i="35"/>
  <c r="AD490" i="35"/>
  <c r="AC490" i="35"/>
  <c r="AB490" i="35"/>
  <c r="AA490" i="35"/>
  <c r="Z490" i="35"/>
  <c r="Y490" i="35"/>
  <c r="X490" i="35"/>
  <c r="W490" i="35"/>
  <c r="V490" i="35"/>
  <c r="U490" i="35"/>
  <c r="T490" i="35"/>
  <c r="S490" i="35"/>
  <c r="R490" i="35"/>
  <c r="Q490" i="35"/>
  <c r="P490" i="35"/>
  <c r="O490" i="35"/>
  <c r="N490" i="35"/>
  <c r="M490" i="35"/>
  <c r="AP489" i="35"/>
  <c r="AO489" i="35"/>
  <c r="AN489" i="35"/>
  <c r="AM489" i="35"/>
  <c r="AL489" i="35"/>
  <c r="AK489" i="35"/>
  <c r="AJ489" i="35"/>
  <c r="AI489" i="35"/>
  <c r="AH489" i="35"/>
  <c r="AG489" i="35"/>
  <c r="AF489" i="35"/>
  <c r="AE489" i="35"/>
  <c r="AD489" i="35"/>
  <c r="AC489" i="35"/>
  <c r="AB489" i="35"/>
  <c r="AA489" i="35"/>
  <c r="Z489" i="35"/>
  <c r="Y489" i="35"/>
  <c r="X489" i="35"/>
  <c r="W489" i="35"/>
  <c r="V489" i="35"/>
  <c r="U489" i="35"/>
  <c r="T489" i="35"/>
  <c r="S489" i="35"/>
  <c r="R489" i="35"/>
  <c r="Q489" i="35"/>
  <c r="P489" i="35"/>
  <c r="O489" i="35"/>
  <c r="N489" i="35"/>
  <c r="M489" i="35"/>
  <c r="AP488" i="35"/>
  <c r="AO488" i="35"/>
  <c r="AN488" i="35"/>
  <c r="AM488" i="35"/>
  <c r="AL488" i="35"/>
  <c r="AK488" i="35"/>
  <c r="AJ488" i="35"/>
  <c r="AI488" i="35"/>
  <c r="AH488" i="35"/>
  <c r="AG488" i="35"/>
  <c r="AF488" i="35"/>
  <c r="AE488" i="35"/>
  <c r="AD488" i="35"/>
  <c r="AC488" i="35"/>
  <c r="AB488" i="35"/>
  <c r="AA488" i="35"/>
  <c r="Z488" i="35"/>
  <c r="Y488" i="35"/>
  <c r="X488" i="35"/>
  <c r="W488" i="35"/>
  <c r="V488" i="35"/>
  <c r="U488" i="35"/>
  <c r="T488" i="35"/>
  <c r="S488" i="35"/>
  <c r="R488" i="35"/>
  <c r="Q488" i="35"/>
  <c r="P488" i="35"/>
  <c r="O488" i="35"/>
  <c r="N488" i="35"/>
  <c r="M488" i="35"/>
  <c r="AP487" i="35"/>
  <c r="AO487" i="35"/>
  <c r="AN487" i="35"/>
  <c r="AM487" i="35"/>
  <c r="AL487" i="35"/>
  <c r="AK487" i="35"/>
  <c r="AJ487" i="35"/>
  <c r="AI487" i="35"/>
  <c r="AH487" i="35"/>
  <c r="AG487" i="35"/>
  <c r="AF487" i="35"/>
  <c r="AE487" i="35"/>
  <c r="AD487" i="35"/>
  <c r="AC487" i="35"/>
  <c r="AB487" i="35"/>
  <c r="AA487" i="35"/>
  <c r="Z487" i="35"/>
  <c r="Y487" i="35"/>
  <c r="X487" i="35"/>
  <c r="W487" i="35"/>
  <c r="V487" i="35"/>
  <c r="U487" i="35"/>
  <c r="T487" i="35"/>
  <c r="S487" i="35"/>
  <c r="R487" i="35"/>
  <c r="Q487" i="35"/>
  <c r="P487" i="35"/>
  <c r="O487" i="35"/>
  <c r="N487" i="35"/>
  <c r="M487" i="35"/>
  <c r="AP486" i="35"/>
  <c r="AO486" i="35"/>
  <c r="AN486" i="35"/>
  <c r="AM486" i="35"/>
  <c r="AL486" i="35"/>
  <c r="AK486" i="35"/>
  <c r="AJ486" i="35"/>
  <c r="AI486" i="35"/>
  <c r="AH486" i="35"/>
  <c r="AG486" i="35"/>
  <c r="AF486" i="35"/>
  <c r="AE486" i="35"/>
  <c r="AD486" i="35"/>
  <c r="AC486" i="35"/>
  <c r="AB486" i="35"/>
  <c r="AA486" i="35"/>
  <c r="Z486" i="35"/>
  <c r="Y486" i="35"/>
  <c r="X486" i="35"/>
  <c r="W486" i="35"/>
  <c r="V486" i="35"/>
  <c r="U486" i="35"/>
  <c r="T486" i="35"/>
  <c r="S486" i="35"/>
  <c r="R486" i="35"/>
  <c r="Q486" i="35"/>
  <c r="P486" i="35"/>
  <c r="O486" i="35"/>
  <c r="N486" i="35"/>
  <c r="M486" i="35"/>
  <c r="AP485" i="35"/>
  <c r="AO485" i="35"/>
  <c r="AN485" i="35"/>
  <c r="AM485" i="35"/>
  <c r="AL485" i="35"/>
  <c r="AK485" i="35"/>
  <c r="AJ485" i="35"/>
  <c r="AI485" i="35"/>
  <c r="AH485" i="35"/>
  <c r="AG485" i="35"/>
  <c r="AF485" i="35"/>
  <c r="AE485" i="35"/>
  <c r="AD485" i="35"/>
  <c r="AC485" i="35"/>
  <c r="AB485" i="35"/>
  <c r="AA485" i="35"/>
  <c r="Z485" i="35"/>
  <c r="Y485" i="35"/>
  <c r="X485" i="35"/>
  <c r="W485" i="35"/>
  <c r="V485" i="35"/>
  <c r="U485" i="35"/>
  <c r="T485" i="35"/>
  <c r="S485" i="35"/>
  <c r="R485" i="35"/>
  <c r="Q485" i="35"/>
  <c r="P485" i="35"/>
  <c r="O485" i="35"/>
  <c r="N485" i="35"/>
  <c r="M485" i="35"/>
  <c r="AP484" i="35"/>
  <c r="AO484" i="35"/>
  <c r="AN484" i="35"/>
  <c r="AM484" i="35"/>
  <c r="AL484" i="35"/>
  <c r="AK484" i="35"/>
  <c r="AJ484" i="35"/>
  <c r="AI484" i="35"/>
  <c r="AH484" i="35"/>
  <c r="AG484" i="35"/>
  <c r="AF484" i="35"/>
  <c r="AE484" i="35"/>
  <c r="AD484" i="35"/>
  <c r="AC484" i="35"/>
  <c r="AB484" i="35"/>
  <c r="AA484" i="35"/>
  <c r="Z484" i="35"/>
  <c r="Y484" i="35"/>
  <c r="X484" i="35"/>
  <c r="W484" i="35"/>
  <c r="V484" i="35"/>
  <c r="U484" i="35"/>
  <c r="T484" i="35"/>
  <c r="S484" i="35"/>
  <c r="R484" i="35"/>
  <c r="Q484" i="35"/>
  <c r="P484" i="35"/>
  <c r="O484" i="35"/>
  <c r="N484" i="35"/>
  <c r="M484" i="35"/>
  <c r="AP483" i="35"/>
  <c r="AO483" i="35"/>
  <c r="AN483" i="35"/>
  <c r="AM483" i="35"/>
  <c r="AL483" i="35"/>
  <c r="AK483" i="35"/>
  <c r="AJ483" i="35"/>
  <c r="AI483" i="35"/>
  <c r="AH483" i="35"/>
  <c r="AG483" i="35"/>
  <c r="AF483" i="35"/>
  <c r="AE483" i="35"/>
  <c r="AD483" i="35"/>
  <c r="AC483" i="35"/>
  <c r="AB483" i="35"/>
  <c r="AA483" i="35"/>
  <c r="Z483" i="35"/>
  <c r="Y483" i="35"/>
  <c r="X483" i="35"/>
  <c r="W483" i="35"/>
  <c r="V483" i="35"/>
  <c r="U483" i="35"/>
  <c r="T483" i="35"/>
  <c r="S483" i="35"/>
  <c r="R483" i="35"/>
  <c r="Q483" i="35"/>
  <c r="P483" i="35"/>
  <c r="O483" i="35"/>
  <c r="N483" i="35"/>
  <c r="M483" i="35"/>
  <c r="AP482" i="35"/>
  <c r="AO482" i="35"/>
  <c r="AN482" i="35"/>
  <c r="AM482" i="35"/>
  <c r="AL482" i="35"/>
  <c r="AK482" i="35"/>
  <c r="AJ482" i="35"/>
  <c r="AI482" i="35"/>
  <c r="AH482" i="35"/>
  <c r="AG482" i="35"/>
  <c r="AF482" i="35"/>
  <c r="AE482" i="35"/>
  <c r="AD482" i="35"/>
  <c r="AC482" i="35"/>
  <c r="AB482" i="35"/>
  <c r="AA482" i="35"/>
  <c r="Z482" i="35"/>
  <c r="Y482" i="35"/>
  <c r="X482" i="35"/>
  <c r="W482" i="35"/>
  <c r="V482" i="35"/>
  <c r="U482" i="35"/>
  <c r="T482" i="35"/>
  <c r="S482" i="35"/>
  <c r="R482" i="35"/>
  <c r="Q482" i="35"/>
  <c r="P482" i="35"/>
  <c r="O482" i="35"/>
  <c r="N482" i="35"/>
  <c r="M482" i="35"/>
  <c r="AP481" i="35"/>
  <c r="AO481" i="35"/>
  <c r="AN481" i="35"/>
  <c r="AM481" i="35"/>
  <c r="AL481" i="35"/>
  <c r="AK481" i="35"/>
  <c r="AJ481" i="35"/>
  <c r="AI481" i="35"/>
  <c r="AH481" i="35"/>
  <c r="AG481" i="35"/>
  <c r="AF481" i="35"/>
  <c r="AE481" i="35"/>
  <c r="AD481" i="35"/>
  <c r="AC481" i="35"/>
  <c r="AB481" i="35"/>
  <c r="AA481" i="35"/>
  <c r="Z481" i="35"/>
  <c r="Y481" i="35"/>
  <c r="X481" i="35"/>
  <c r="W481" i="35"/>
  <c r="V481" i="35"/>
  <c r="U481" i="35"/>
  <c r="T481" i="35"/>
  <c r="S481" i="35"/>
  <c r="R481" i="35"/>
  <c r="Q481" i="35"/>
  <c r="P481" i="35"/>
  <c r="O481" i="35"/>
  <c r="N481" i="35"/>
  <c r="M481" i="35"/>
  <c r="AP477" i="35"/>
  <c r="AO477" i="35"/>
  <c r="AN477" i="35"/>
  <c r="AM477" i="35"/>
  <c r="AL477" i="35"/>
  <c r="AK477" i="35"/>
  <c r="AJ477" i="35"/>
  <c r="AI477" i="35"/>
  <c r="AH477" i="35"/>
  <c r="AG477" i="35"/>
  <c r="AF477" i="35"/>
  <c r="AE477" i="35"/>
  <c r="AD477" i="35"/>
  <c r="AC477" i="35"/>
  <c r="AB477" i="35"/>
  <c r="AA477" i="35"/>
  <c r="Z477" i="35"/>
  <c r="Y477" i="35"/>
  <c r="X477" i="35"/>
  <c r="W477" i="35"/>
  <c r="V477" i="35"/>
  <c r="U477" i="35"/>
  <c r="T477" i="35"/>
  <c r="S477" i="35"/>
  <c r="R477" i="35"/>
  <c r="Q477" i="35"/>
  <c r="P477" i="35"/>
  <c r="O477" i="35"/>
  <c r="N477" i="35"/>
  <c r="M477" i="35"/>
  <c r="AP476" i="35"/>
  <c r="AO476" i="35"/>
  <c r="AN476" i="35"/>
  <c r="AM476" i="35"/>
  <c r="AL476" i="35"/>
  <c r="AK476" i="35"/>
  <c r="AJ476" i="35"/>
  <c r="AI476" i="35"/>
  <c r="AH476" i="35"/>
  <c r="AG476" i="35"/>
  <c r="AF476" i="35"/>
  <c r="AE476" i="35"/>
  <c r="AD476" i="35"/>
  <c r="AC476" i="35"/>
  <c r="AB476" i="35"/>
  <c r="AA476" i="35"/>
  <c r="Z476" i="35"/>
  <c r="Y476" i="35"/>
  <c r="X476" i="35"/>
  <c r="W476" i="35"/>
  <c r="V476" i="35"/>
  <c r="U476" i="35"/>
  <c r="T476" i="35"/>
  <c r="S476" i="35"/>
  <c r="R476" i="35"/>
  <c r="Q476" i="35"/>
  <c r="P476" i="35"/>
  <c r="O476" i="35"/>
  <c r="N476" i="35"/>
  <c r="M476" i="35"/>
  <c r="AP475" i="35"/>
  <c r="AO475" i="35"/>
  <c r="AN475" i="35"/>
  <c r="AM475" i="35"/>
  <c r="AL475" i="35"/>
  <c r="AK475" i="35"/>
  <c r="AJ475" i="35"/>
  <c r="AI475" i="35"/>
  <c r="AH475" i="35"/>
  <c r="AG475" i="35"/>
  <c r="AF475" i="35"/>
  <c r="AE475" i="35"/>
  <c r="AD475" i="35"/>
  <c r="AC475" i="35"/>
  <c r="AB475" i="35"/>
  <c r="AA475" i="35"/>
  <c r="Z475" i="35"/>
  <c r="Y475" i="35"/>
  <c r="X475" i="35"/>
  <c r="W475" i="35"/>
  <c r="V475" i="35"/>
  <c r="U475" i="35"/>
  <c r="T475" i="35"/>
  <c r="S475" i="35"/>
  <c r="R475" i="35"/>
  <c r="Q475" i="35"/>
  <c r="P475" i="35"/>
  <c r="O475" i="35"/>
  <c r="N475" i="35"/>
  <c r="M475" i="35"/>
  <c r="AP474" i="35"/>
  <c r="AO474" i="35"/>
  <c r="AN474" i="35"/>
  <c r="AM474" i="35"/>
  <c r="AL474" i="35"/>
  <c r="AK474" i="35"/>
  <c r="AJ474" i="35"/>
  <c r="AI474" i="35"/>
  <c r="AH474" i="35"/>
  <c r="AG474" i="35"/>
  <c r="AF474" i="35"/>
  <c r="AE474" i="35"/>
  <c r="AD474" i="35"/>
  <c r="AC474" i="35"/>
  <c r="AB474" i="35"/>
  <c r="AA474" i="35"/>
  <c r="Z474" i="35"/>
  <c r="Y474" i="35"/>
  <c r="X474" i="35"/>
  <c r="W474" i="35"/>
  <c r="V474" i="35"/>
  <c r="U474" i="35"/>
  <c r="T474" i="35"/>
  <c r="S474" i="35"/>
  <c r="R474" i="35"/>
  <c r="Q474" i="35"/>
  <c r="P474" i="35"/>
  <c r="O474" i="35"/>
  <c r="N474" i="35"/>
  <c r="M474" i="35"/>
  <c r="AP473" i="35"/>
  <c r="AO473" i="35"/>
  <c r="AN473" i="35"/>
  <c r="AM473" i="35"/>
  <c r="AL473" i="35"/>
  <c r="AK473" i="35"/>
  <c r="AJ473" i="35"/>
  <c r="AI473" i="35"/>
  <c r="AH473" i="35"/>
  <c r="AG473" i="35"/>
  <c r="AF473" i="35"/>
  <c r="AE473" i="35"/>
  <c r="AD473" i="35"/>
  <c r="AC473" i="35"/>
  <c r="AB473" i="35"/>
  <c r="AA473" i="35"/>
  <c r="Z473" i="35"/>
  <c r="Y473" i="35"/>
  <c r="X473" i="35"/>
  <c r="W473" i="35"/>
  <c r="V473" i="35"/>
  <c r="U473" i="35"/>
  <c r="T473" i="35"/>
  <c r="S473" i="35"/>
  <c r="R473" i="35"/>
  <c r="Q473" i="35"/>
  <c r="P473" i="35"/>
  <c r="O473" i="35"/>
  <c r="N473" i="35"/>
  <c r="M473" i="35"/>
  <c r="AP472" i="35"/>
  <c r="AO472" i="35"/>
  <c r="AN472" i="35"/>
  <c r="AM472" i="35"/>
  <c r="AL472" i="35"/>
  <c r="AK472" i="35"/>
  <c r="AJ472" i="35"/>
  <c r="AI472" i="35"/>
  <c r="AH472" i="35"/>
  <c r="AG472" i="35"/>
  <c r="AF472" i="35"/>
  <c r="AE472" i="35"/>
  <c r="AD472" i="35"/>
  <c r="AC472" i="35"/>
  <c r="AB472" i="35"/>
  <c r="AA472" i="35"/>
  <c r="Z472" i="35"/>
  <c r="Y472" i="35"/>
  <c r="X472" i="35"/>
  <c r="W472" i="35"/>
  <c r="V472" i="35"/>
  <c r="U472" i="35"/>
  <c r="T472" i="35"/>
  <c r="S472" i="35"/>
  <c r="R472" i="35"/>
  <c r="Q472" i="35"/>
  <c r="P472" i="35"/>
  <c r="O472" i="35"/>
  <c r="N472" i="35"/>
  <c r="M472" i="35"/>
  <c r="AP471" i="35"/>
  <c r="AO471" i="35"/>
  <c r="AN471" i="35"/>
  <c r="AM471" i="35"/>
  <c r="AL471" i="35"/>
  <c r="AK471" i="35"/>
  <c r="AJ471" i="35"/>
  <c r="AI471" i="35"/>
  <c r="AH471" i="35"/>
  <c r="AG471" i="35"/>
  <c r="AF471" i="35"/>
  <c r="AE471" i="35"/>
  <c r="AD471" i="35"/>
  <c r="AC471" i="35"/>
  <c r="AB471" i="35"/>
  <c r="AA471" i="35"/>
  <c r="Z471" i="35"/>
  <c r="Y471" i="35"/>
  <c r="X471" i="35"/>
  <c r="W471" i="35"/>
  <c r="V471" i="35"/>
  <c r="U471" i="35"/>
  <c r="T471" i="35"/>
  <c r="S471" i="35"/>
  <c r="R471" i="35"/>
  <c r="Q471" i="35"/>
  <c r="P471" i="35"/>
  <c r="O471" i="35"/>
  <c r="N471" i="35"/>
  <c r="M471" i="35"/>
  <c r="AP470" i="35"/>
  <c r="AO470" i="35"/>
  <c r="AN470" i="35"/>
  <c r="AM470" i="35"/>
  <c r="AL470" i="35"/>
  <c r="AK470" i="35"/>
  <c r="AJ470" i="35"/>
  <c r="AI470" i="35"/>
  <c r="AH470" i="35"/>
  <c r="AG470" i="35"/>
  <c r="AF470" i="35"/>
  <c r="AE470" i="35"/>
  <c r="AD470" i="35"/>
  <c r="AC470" i="35"/>
  <c r="AB470" i="35"/>
  <c r="AA470" i="35"/>
  <c r="Z470" i="35"/>
  <c r="Y470" i="35"/>
  <c r="X470" i="35"/>
  <c r="W470" i="35"/>
  <c r="V470" i="35"/>
  <c r="U470" i="35"/>
  <c r="T470" i="35"/>
  <c r="S470" i="35"/>
  <c r="R470" i="35"/>
  <c r="Q470" i="35"/>
  <c r="P470" i="35"/>
  <c r="O470" i="35"/>
  <c r="N470" i="35"/>
  <c r="M470" i="35"/>
  <c r="AP469" i="35"/>
  <c r="AO469" i="35"/>
  <c r="AN469" i="35"/>
  <c r="AM469" i="35"/>
  <c r="AL469" i="35"/>
  <c r="AK469" i="35"/>
  <c r="AJ469" i="35"/>
  <c r="AI469" i="35"/>
  <c r="AH469" i="35"/>
  <c r="AG469" i="35"/>
  <c r="AF469" i="35"/>
  <c r="AE469" i="35"/>
  <c r="AD469" i="35"/>
  <c r="AC469" i="35"/>
  <c r="AB469" i="35"/>
  <c r="AA469" i="35"/>
  <c r="Z469" i="35"/>
  <c r="Y469" i="35"/>
  <c r="X469" i="35"/>
  <c r="W469" i="35"/>
  <c r="V469" i="35"/>
  <c r="U469" i="35"/>
  <c r="T469" i="35"/>
  <c r="S469" i="35"/>
  <c r="R469" i="35"/>
  <c r="Q469" i="35"/>
  <c r="P469" i="35"/>
  <c r="O469" i="35"/>
  <c r="N469" i="35"/>
  <c r="M469" i="35"/>
  <c r="AP468" i="35"/>
  <c r="AO468" i="35"/>
  <c r="AN468" i="35"/>
  <c r="AM468" i="35"/>
  <c r="AL468" i="35"/>
  <c r="AK468" i="35"/>
  <c r="AJ468" i="35"/>
  <c r="AI468" i="35"/>
  <c r="AH468" i="35"/>
  <c r="AG468" i="35"/>
  <c r="AF468" i="35"/>
  <c r="AE468" i="35"/>
  <c r="AD468" i="35"/>
  <c r="AC468" i="35"/>
  <c r="AB468" i="35"/>
  <c r="AA468" i="35"/>
  <c r="Z468" i="35"/>
  <c r="Y468" i="35"/>
  <c r="X468" i="35"/>
  <c r="W468" i="35"/>
  <c r="V468" i="35"/>
  <c r="U468" i="35"/>
  <c r="T468" i="35"/>
  <c r="S468" i="35"/>
  <c r="R468" i="35"/>
  <c r="Q468" i="35"/>
  <c r="P468" i="35"/>
  <c r="O468" i="35"/>
  <c r="N468" i="35"/>
  <c r="M468" i="35"/>
  <c r="AP467" i="35"/>
  <c r="AO467" i="35"/>
  <c r="AN467" i="35"/>
  <c r="AM467" i="35"/>
  <c r="AL467" i="35"/>
  <c r="AK467" i="35"/>
  <c r="AJ467" i="35"/>
  <c r="AI467" i="35"/>
  <c r="AH467" i="35"/>
  <c r="AG467" i="35"/>
  <c r="AF467" i="35"/>
  <c r="AE467" i="35"/>
  <c r="AD467" i="35"/>
  <c r="AC467" i="35"/>
  <c r="AB467" i="35"/>
  <c r="AA467" i="35"/>
  <c r="Z467" i="35"/>
  <c r="Y467" i="35"/>
  <c r="X467" i="35"/>
  <c r="W467" i="35"/>
  <c r="V467" i="35"/>
  <c r="U467" i="35"/>
  <c r="T467" i="35"/>
  <c r="S467" i="35"/>
  <c r="R467" i="35"/>
  <c r="Q467" i="35"/>
  <c r="P467" i="35"/>
  <c r="O467" i="35"/>
  <c r="N467" i="35"/>
  <c r="M467" i="35"/>
  <c r="AP466" i="35"/>
  <c r="AO466" i="35"/>
  <c r="AN466" i="35"/>
  <c r="AM466" i="35"/>
  <c r="AL466" i="35"/>
  <c r="AK466" i="35"/>
  <c r="AJ466" i="35"/>
  <c r="AI466" i="35"/>
  <c r="AH466" i="35"/>
  <c r="AG466" i="35"/>
  <c r="AF466" i="35"/>
  <c r="AE466" i="35"/>
  <c r="AD466" i="35"/>
  <c r="AC466" i="35"/>
  <c r="AB466" i="35"/>
  <c r="AA466" i="35"/>
  <c r="Z466" i="35"/>
  <c r="Y466" i="35"/>
  <c r="X466" i="35"/>
  <c r="W466" i="35"/>
  <c r="V466" i="35"/>
  <c r="U466" i="35"/>
  <c r="T466" i="35"/>
  <c r="S466" i="35"/>
  <c r="R466" i="35"/>
  <c r="Q466" i="35"/>
  <c r="P466" i="35"/>
  <c r="O466" i="35"/>
  <c r="N466" i="35"/>
  <c r="M466" i="35"/>
  <c r="AP462" i="35"/>
  <c r="AO462" i="35"/>
  <c r="AN462" i="35"/>
  <c r="AM462" i="35"/>
  <c r="AL462" i="35"/>
  <c r="AK462" i="35"/>
  <c r="AJ462" i="35"/>
  <c r="AI462" i="35"/>
  <c r="AH462" i="35"/>
  <c r="AG462" i="35"/>
  <c r="AF462" i="35"/>
  <c r="AE462" i="35"/>
  <c r="AD462" i="35"/>
  <c r="AC462" i="35"/>
  <c r="AB462" i="35"/>
  <c r="AA462" i="35"/>
  <c r="Z462" i="35"/>
  <c r="Y462" i="35"/>
  <c r="X462" i="35"/>
  <c r="W462" i="35"/>
  <c r="V462" i="35"/>
  <c r="U462" i="35"/>
  <c r="T462" i="35"/>
  <c r="S462" i="35"/>
  <c r="R462" i="35"/>
  <c r="Q462" i="35"/>
  <c r="P462" i="35"/>
  <c r="O462" i="35"/>
  <c r="N462" i="35"/>
  <c r="M462" i="35"/>
  <c r="AP461" i="35"/>
  <c r="AO461" i="35"/>
  <c r="AN461" i="35"/>
  <c r="AM461" i="35"/>
  <c r="AL461" i="35"/>
  <c r="AK461" i="35"/>
  <c r="AJ461" i="35"/>
  <c r="AI461" i="35"/>
  <c r="AH461" i="35"/>
  <c r="AG461" i="35"/>
  <c r="AF461" i="35"/>
  <c r="AE461" i="35"/>
  <c r="AD461" i="35"/>
  <c r="AC461" i="35"/>
  <c r="AB461" i="35"/>
  <c r="AA461" i="35"/>
  <c r="Z461" i="35"/>
  <c r="Y461" i="35"/>
  <c r="X461" i="35"/>
  <c r="W461" i="35"/>
  <c r="V461" i="35"/>
  <c r="U461" i="35"/>
  <c r="T461" i="35"/>
  <c r="S461" i="35"/>
  <c r="R461" i="35"/>
  <c r="Q461" i="35"/>
  <c r="P461" i="35"/>
  <c r="O461" i="35"/>
  <c r="N461" i="35"/>
  <c r="M461" i="35"/>
  <c r="AP460" i="35"/>
  <c r="AO460" i="35"/>
  <c r="AN460" i="35"/>
  <c r="AM460" i="35"/>
  <c r="AL460" i="35"/>
  <c r="AK460" i="35"/>
  <c r="AJ460" i="35"/>
  <c r="AI460" i="35"/>
  <c r="AH460" i="35"/>
  <c r="AG460" i="35"/>
  <c r="AF460" i="35"/>
  <c r="AE460" i="35"/>
  <c r="AD460" i="35"/>
  <c r="AC460" i="35"/>
  <c r="AB460" i="35"/>
  <c r="AA460" i="35"/>
  <c r="Z460" i="35"/>
  <c r="Y460" i="35"/>
  <c r="X460" i="35"/>
  <c r="W460" i="35"/>
  <c r="V460" i="35"/>
  <c r="U460" i="35"/>
  <c r="T460" i="35"/>
  <c r="S460" i="35"/>
  <c r="R460" i="35"/>
  <c r="Q460" i="35"/>
  <c r="P460" i="35"/>
  <c r="O460" i="35"/>
  <c r="N460" i="35"/>
  <c r="M460" i="35"/>
  <c r="AP459" i="35"/>
  <c r="AO459" i="35"/>
  <c r="AN459" i="35"/>
  <c r="AM459" i="35"/>
  <c r="AL459" i="35"/>
  <c r="AK459" i="35"/>
  <c r="AJ459" i="35"/>
  <c r="AI459" i="35"/>
  <c r="AH459" i="35"/>
  <c r="AG459" i="35"/>
  <c r="AF459" i="35"/>
  <c r="AE459" i="35"/>
  <c r="AD459" i="35"/>
  <c r="AC459" i="35"/>
  <c r="AB459" i="35"/>
  <c r="AA459" i="35"/>
  <c r="Z459" i="35"/>
  <c r="Y459" i="35"/>
  <c r="X459" i="35"/>
  <c r="W459" i="35"/>
  <c r="V459" i="35"/>
  <c r="U459" i="35"/>
  <c r="T459" i="35"/>
  <c r="S459" i="35"/>
  <c r="R459" i="35"/>
  <c r="Q459" i="35"/>
  <c r="P459" i="35"/>
  <c r="O459" i="35"/>
  <c r="N459" i="35"/>
  <c r="M459" i="35"/>
  <c r="AP458" i="35"/>
  <c r="AO458" i="35"/>
  <c r="AN458" i="35"/>
  <c r="AM458" i="35"/>
  <c r="AL458" i="35"/>
  <c r="AK458" i="35"/>
  <c r="AJ458" i="35"/>
  <c r="AI458" i="35"/>
  <c r="AH458" i="35"/>
  <c r="AG458" i="35"/>
  <c r="AF458" i="35"/>
  <c r="AE458" i="35"/>
  <c r="AD458" i="35"/>
  <c r="AC458" i="35"/>
  <c r="AB458" i="35"/>
  <c r="AA458" i="35"/>
  <c r="Z458" i="35"/>
  <c r="Y458" i="35"/>
  <c r="X458" i="35"/>
  <c r="W458" i="35"/>
  <c r="V458" i="35"/>
  <c r="U458" i="35"/>
  <c r="T458" i="35"/>
  <c r="S458" i="35"/>
  <c r="R458" i="35"/>
  <c r="Q458" i="35"/>
  <c r="P458" i="35"/>
  <c r="O458" i="35"/>
  <c r="N458" i="35"/>
  <c r="M458" i="35"/>
  <c r="AP457" i="35"/>
  <c r="AO457" i="35"/>
  <c r="AN457" i="35"/>
  <c r="AM457" i="35"/>
  <c r="AL457" i="35"/>
  <c r="AK457" i="35"/>
  <c r="AJ457" i="35"/>
  <c r="AI457" i="35"/>
  <c r="AH457" i="35"/>
  <c r="AG457" i="35"/>
  <c r="AF457" i="35"/>
  <c r="AE457" i="35"/>
  <c r="AD457" i="35"/>
  <c r="AC457" i="35"/>
  <c r="AB457" i="35"/>
  <c r="AA457" i="35"/>
  <c r="Z457" i="35"/>
  <c r="Y457" i="35"/>
  <c r="X457" i="35"/>
  <c r="W457" i="35"/>
  <c r="V457" i="35"/>
  <c r="U457" i="35"/>
  <c r="T457" i="35"/>
  <c r="S457" i="35"/>
  <c r="R457" i="35"/>
  <c r="Q457" i="35"/>
  <c r="P457" i="35"/>
  <c r="O457" i="35"/>
  <c r="N457" i="35"/>
  <c r="M457" i="35"/>
  <c r="AP456" i="35"/>
  <c r="AO456" i="35"/>
  <c r="AN456" i="35"/>
  <c r="AM456" i="35"/>
  <c r="AL456" i="35"/>
  <c r="AK456" i="35"/>
  <c r="AJ456" i="35"/>
  <c r="AI456" i="35"/>
  <c r="AH456" i="35"/>
  <c r="AG456" i="35"/>
  <c r="AF456" i="35"/>
  <c r="AE456" i="35"/>
  <c r="AD456" i="35"/>
  <c r="AC456" i="35"/>
  <c r="AB456" i="35"/>
  <c r="AA456" i="35"/>
  <c r="Z456" i="35"/>
  <c r="Y456" i="35"/>
  <c r="X456" i="35"/>
  <c r="W456" i="35"/>
  <c r="V456" i="35"/>
  <c r="U456" i="35"/>
  <c r="T456" i="35"/>
  <c r="S456" i="35"/>
  <c r="R456" i="35"/>
  <c r="Q456" i="35"/>
  <c r="P456" i="35"/>
  <c r="O456" i="35"/>
  <c r="N456" i="35"/>
  <c r="M456" i="35"/>
  <c r="AP455" i="35"/>
  <c r="AO455" i="35"/>
  <c r="AN455" i="35"/>
  <c r="AM455" i="35"/>
  <c r="AL455" i="35"/>
  <c r="AK455" i="35"/>
  <c r="AJ455" i="35"/>
  <c r="AI455" i="35"/>
  <c r="AH455" i="35"/>
  <c r="AG455" i="35"/>
  <c r="AF455" i="35"/>
  <c r="AE455" i="35"/>
  <c r="AD455" i="35"/>
  <c r="AC455" i="35"/>
  <c r="AB455" i="35"/>
  <c r="AA455" i="35"/>
  <c r="Z455" i="35"/>
  <c r="Y455" i="35"/>
  <c r="X455" i="35"/>
  <c r="W455" i="35"/>
  <c r="V455" i="35"/>
  <c r="U455" i="35"/>
  <c r="T455" i="35"/>
  <c r="S455" i="35"/>
  <c r="R455" i="35"/>
  <c r="Q455" i="35"/>
  <c r="P455" i="35"/>
  <c r="O455" i="35"/>
  <c r="N455" i="35"/>
  <c r="M455" i="35"/>
  <c r="AP454" i="35"/>
  <c r="AO454" i="35"/>
  <c r="AN454" i="35"/>
  <c r="AM454" i="35"/>
  <c r="AL454" i="35"/>
  <c r="AK454" i="35"/>
  <c r="AJ454" i="35"/>
  <c r="AI454" i="35"/>
  <c r="AH454" i="35"/>
  <c r="AG454" i="35"/>
  <c r="AF454" i="35"/>
  <c r="AE454" i="35"/>
  <c r="AD454" i="35"/>
  <c r="AC454" i="35"/>
  <c r="AB454" i="35"/>
  <c r="AA454" i="35"/>
  <c r="Z454" i="35"/>
  <c r="Y454" i="35"/>
  <c r="X454" i="35"/>
  <c r="W454" i="35"/>
  <c r="V454" i="35"/>
  <c r="U454" i="35"/>
  <c r="T454" i="35"/>
  <c r="S454" i="35"/>
  <c r="R454" i="35"/>
  <c r="Q454" i="35"/>
  <c r="P454" i="35"/>
  <c r="O454" i="35"/>
  <c r="N454" i="35"/>
  <c r="M454" i="35"/>
  <c r="AP453" i="35"/>
  <c r="AO453" i="35"/>
  <c r="AN453" i="35"/>
  <c r="AM453" i="35"/>
  <c r="AL453" i="35"/>
  <c r="AK453" i="35"/>
  <c r="AJ453" i="35"/>
  <c r="AI453" i="35"/>
  <c r="AH453" i="35"/>
  <c r="AG453" i="35"/>
  <c r="AF453" i="35"/>
  <c r="AE453" i="35"/>
  <c r="AD453" i="35"/>
  <c r="AC453" i="35"/>
  <c r="AB453" i="35"/>
  <c r="AA453" i="35"/>
  <c r="Z453" i="35"/>
  <c r="Y453" i="35"/>
  <c r="X453" i="35"/>
  <c r="W453" i="35"/>
  <c r="V453" i="35"/>
  <c r="U453" i="35"/>
  <c r="T453" i="35"/>
  <c r="S453" i="35"/>
  <c r="R453" i="35"/>
  <c r="Q453" i="35"/>
  <c r="P453" i="35"/>
  <c r="O453" i="35"/>
  <c r="N453" i="35"/>
  <c r="M453" i="35"/>
  <c r="AP452" i="35"/>
  <c r="AO452" i="35"/>
  <c r="AN452" i="35"/>
  <c r="AM452" i="35"/>
  <c r="AL452" i="35"/>
  <c r="AK452" i="35"/>
  <c r="AJ452" i="35"/>
  <c r="AI452" i="35"/>
  <c r="AH452" i="35"/>
  <c r="AG452" i="35"/>
  <c r="AF452" i="35"/>
  <c r="AE452" i="35"/>
  <c r="AD452" i="35"/>
  <c r="AC452" i="35"/>
  <c r="AB452" i="35"/>
  <c r="AA452" i="35"/>
  <c r="Z452" i="35"/>
  <c r="Y452" i="35"/>
  <c r="X452" i="35"/>
  <c r="W452" i="35"/>
  <c r="V452" i="35"/>
  <c r="U452" i="35"/>
  <c r="T452" i="35"/>
  <c r="S452" i="35"/>
  <c r="R452" i="35"/>
  <c r="Q452" i="35"/>
  <c r="P452" i="35"/>
  <c r="O452" i="35"/>
  <c r="N452" i="35"/>
  <c r="M452" i="35"/>
  <c r="AP451" i="35"/>
  <c r="AO451" i="35"/>
  <c r="AN451" i="35"/>
  <c r="AM451" i="35"/>
  <c r="AL451" i="35"/>
  <c r="AK451" i="35"/>
  <c r="AJ451" i="35"/>
  <c r="AI451" i="35"/>
  <c r="AH451" i="35"/>
  <c r="AG451" i="35"/>
  <c r="AF451" i="35"/>
  <c r="AE451" i="35"/>
  <c r="AD451" i="35"/>
  <c r="AC451" i="35"/>
  <c r="AB451" i="35"/>
  <c r="AA451" i="35"/>
  <c r="Z451" i="35"/>
  <c r="Y451" i="35"/>
  <c r="X451" i="35"/>
  <c r="W451" i="35"/>
  <c r="V451" i="35"/>
  <c r="U451" i="35"/>
  <c r="T451" i="35"/>
  <c r="S451" i="35"/>
  <c r="R451" i="35"/>
  <c r="Q451" i="35"/>
  <c r="P451" i="35"/>
  <c r="O451" i="35"/>
  <c r="N451" i="35"/>
  <c r="M451" i="35"/>
  <c r="AP443" i="35"/>
  <c r="AO443" i="35"/>
  <c r="AN443" i="35"/>
  <c r="AM443" i="35"/>
  <c r="AL443" i="35"/>
  <c r="AK443" i="35"/>
  <c r="AJ443" i="35"/>
  <c r="AI443" i="35"/>
  <c r="AH443" i="35"/>
  <c r="AG443" i="35"/>
  <c r="AF443" i="35"/>
  <c r="AE443" i="35"/>
  <c r="AD443" i="35"/>
  <c r="AC443" i="35"/>
  <c r="AB443" i="35"/>
  <c r="AA443" i="35"/>
  <c r="Z443" i="35"/>
  <c r="Y443" i="35"/>
  <c r="X443" i="35"/>
  <c r="W443" i="35"/>
  <c r="V443" i="35"/>
  <c r="U443" i="35"/>
  <c r="T443" i="35"/>
  <c r="S443" i="35"/>
  <c r="R443" i="35"/>
  <c r="Q443" i="35"/>
  <c r="P443" i="35"/>
  <c r="O443" i="35"/>
  <c r="N443" i="35"/>
  <c r="M443" i="35"/>
  <c r="AP442" i="35"/>
  <c r="AO442" i="35"/>
  <c r="AN442" i="35"/>
  <c r="AM442" i="35"/>
  <c r="AL442" i="35"/>
  <c r="AK442" i="35"/>
  <c r="AJ442" i="35"/>
  <c r="AI442" i="35"/>
  <c r="AH442" i="35"/>
  <c r="AG442" i="35"/>
  <c r="AF442" i="35"/>
  <c r="AE442" i="35"/>
  <c r="AD442" i="35"/>
  <c r="AC442" i="35"/>
  <c r="AB442" i="35"/>
  <c r="AA442" i="35"/>
  <c r="Z442" i="35"/>
  <c r="Y442" i="35"/>
  <c r="X442" i="35"/>
  <c r="W442" i="35"/>
  <c r="V442" i="35"/>
  <c r="U442" i="35"/>
  <c r="T442" i="35"/>
  <c r="S442" i="35"/>
  <c r="R442" i="35"/>
  <c r="Q442" i="35"/>
  <c r="P442" i="35"/>
  <c r="O442" i="35"/>
  <c r="N442" i="35"/>
  <c r="M442" i="35"/>
  <c r="AP441" i="35"/>
  <c r="AO441" i="35"/>
  <c r="AN441" i="35"/>
  <c r="AM441" i="35"/>
  <c r="AL441" i="35"/>
  <c r="AK441" i="35"/>
  <c r="AJ441" i="35"/>
  <c r="AI441" i="35"/>
  <c r="AH441" i="35"/>
  <c r="AG441" i="35"/>
  <c r="AF441" i="35"/>
  <c r="AE441" i="35"/>
  <c r="AD441" i="35"/>
  <c r="AC441" i="35"/>
  <c r="AB441" i="35"/>
  <c r="AA441" i="35"/>
  <c r="Z441" i="35"/>
  <c r="Y441" i="35"/>
  <c r="X441" i="35"/>
  <c r="W441" i="35"/>
  <c r="V441" i="35"/>
  <c r="U441" i="35"/>
  <c r="T441" i="35"/>
  <c r="S441" i="35"/>
  <c r="R441" i="35"/>
  <c r="Q441" i="35"/>
  <c r="P441" i="35"/>
  <c r="O441" i="35"/>
  <c r="N441" i="35"/>
  <c r="M441" i="35"/>
  <c r="AP440" i="35"/>
  <c r="AO440" i="35"/>
  <c r="AN440" i="35"/>
  <c r="AM440" i="35"/>
  <c r="AL440" i="35"/>
  <c r="AK440" i="35"/>
  <c r="AJ440" i="35"/>
  <c r="AI440" i="35"/>
  <c r="AH440" i="35"/>
  <c r="AG440" i="35"/>
  <c r="AF440" i="35"/>
  <c r="AE440" i="35"/>
  <c r="AD440" i="35"/>
  <c r="AC440" i="35"/>
  <c r="AB440" i="35"/>
  <c r="AA440" i="35"/>
  <c r="Z440" i="35"/>
  <c r="Y440" i="35"/>
  <c r="X440" i="35"/>
  <c r="W440" i="35"/>
  <c r="V440" i="35"/>
  <c r="U440" i="35"/>
  <c r="T440" i="35"/>
  <c r="S440" i="35"/>
  <c r="R440" i="35"/>
  <c r="Q440" i="35"/>
  <c r="P440" i="35"/>
  <c r="O440" i="35"/>
  <c r="N440" i="35"/>
  <c r="M440" i="35"/>
  <c r="AP439" i="35"/>
  <c r="AO439" i="35"/>
  <c r="AN439" i="35"/>
  <c r="AM439" i="35"/>
  <c r="AL439" i="35"/>
  <c r="AK439" i="35"/>
  <c r="AJ439" i="35"/>
  <c r="AI439" i="35"/>
  <c r="AH439" i="35"/>
  <c r="AG439" i="35"/>
  <c r="AF439" i="35"/>
  <c r="AE439" i="35"/>
  <c r="AD439" i="35"/>
  <c r="AC439" i="35"/>
  <c r="AB439" i="35"/>
  <c r="AA439" i="35"/>
  <c r="Z439" i="35"/>
  <c r="Y439" i="35"/>
  <c r="X439" i="35"/>
  <c r="W439" i="35"/>
  <c r="V439" i="35"/>
  <c r="U439" i="35"/>
  <c r="T439" i="35"/>
  <c r="S439" i="35"/>
  <c r="R439" i="35"/>
  <c r="Q439" i="35"/>
  <c r="P439" i="35"/>
  <c r="O439" i="35"/>
  <c r="N439" i="35"/>
  <c r="M439" i="35"/>
  <c r="AP438" i="35"/>
  <c r="AO438" i="35"/>
  <c r="AN438" i="35"/>
  <c r="AM438" i="35"/>
  <c r="AL438" i="35"/>
  <c r="AK438" i="35"/>
  <c r="AJ438" i="35"/>
  <c r="AI438" i="35"/>
  <c r="AH438" i="35"/>
  <c r="AG438" i="35"/>
  <c r="AF438" i="35"/>
  <c r="AE438" i="35"/>
  <c r="AD438" i="35"/>
  <c r="AC438" i="35"/>
  <c r="AB438" i="35"/>
  <c r="AA438" i="35"/>
  <c r="Z438" i="35"/>
  <c r="Y438" i="35"/>
  <c r="X438" i="35"/>
  <c r="W438" i="35"/>
  <c r="V438" i="35"/>
  <c r="U438" i="35"/>
  <c r="T438" i="35"/>
  <c r="S438" i="35"/>
  <c r="R438" i="35"/>
  <c r="Q438" i="35"/>
  <c r="P438" i="35"/>
  <c r="O438" i="35"/>
  <c r="N438" i="35"/>
  <c r="M438" i="35"/>
  <c r="AP437" i="35"/>
  <c r="AO437" i="35"/>
  <c r="AN437" i="35"/>
  <c r="AM437" i="35"/>
  <c r="AL437" i="35"/>
  <c r="AK437" i="35"/>
  <c r="AJ437" i="35"/>
  <c r="AI437" i="35"/>
  <c r="AH437" i="35"/>
  <c r="AG437" i="35"/>
  <c r="AF437" i="35"/>
  <c r="AE437" i="35"/>
  <c r="AD437" i="35"/>
  <c r="AC437" i="35"/>
  <c r="AB437" i="35"/>
  <c r="AA437" i="35"/>
  <c r="Z437" i="35"/>
  <c r="Y437" i="35"/>
  <c r="X437" i="35"/>
  <c r="W437" i="35"/>
  <c r="V437" i="35"/>
  <c r="U437" i="35"/>
  <c r="T437" i="35"/>
  <c r="S437" i="35"/>
  <c r="R437" i="35"/>
  <c r="Q437" i="35"/>
  <c r="P437" i="35"/>
  <c r="O437" i="35"/>
  <c r="N437" i="35"/>
  <c r="M437" i="35"/>
  <c r="AP436" i="35"/>
  <c r="AO436" i="35"/>
  <c r="AN436" i="35"/>
  <c r="AM436" i="35"/>
  <c r="AL436" i="35"/>
  <c r="AK436" i="35"/>
  <c r="AJ436" i="35"/>
  <c r="AI436" i="35"/>
  <c r="AH436" i="35"/>
  <c r="AG436" i="35"/>
  <c r="AF436" i="35"/>
  <c r="AE436" i="35"/>
  <c r="AD436" i="35"/>
  <c r="AC436" i="35"/>
  <c r="AB436" i="35"/>
  <c r="AA436" i="35"/>
  <c r="Z436" i="35"/>
  <c r="Y436" i="35"/>
  <c r="X436" i="35"/>
  <c r="W436" i="35"/>
  <c r="V436" i="35"/>
  <c r="U436" i="35"/>
  <c r="T436" i="35"/>
  <c r="S436" i="35"/>
  <c r="R436" i="35"/>
  <c r="Q436" i="35"/>
  <c r="P436" i="35"/>
  <c r="O436" i="35"/>
  <c r="N436" i="35"/>
  <c r="M436" i="35"/>
  <c r="AP435" i="35"/>
  <c r="AO435" i="35"/>
  <c r="AN435" i="35"/>
  <c r="AM435" i="35"/>
  <c r="AL435" i="35"/>
  <c r="AK435" i="35"/>
  <c r="AJ435" i="35"/>
  <c r="AI435" i="35"/>
  <c r="AH435" i="35"/>
  <c r="AG435" i="35"/>
  <c r="AF435" i="35"/>
  <c r="AE435" i="35"/>
  <c r="AD435" i="35"/>
  <c r="AC435" i="35"/>
  <c r="AB435" i="35"/>
  <c r="AA435" i="35"/>
  <c r="Z435" i="35"/>
  <c r="Y435" i="35"/>
  <c r="X435" i="35"/>
  <c r="W435" i="35"/>
  <c r="V435" i="35"/>
  <c r="U435" i="35"/>
  <c r="T435" i="35"/>
  <c r="S435" i="35"/>
  <c r="R435" i="35"/>
  <c r="Q435" i="35"/>
  <c r="P435" i="35"/>
  <c r="O435" i="35"/>
  <c r="N435" i="35"/>
  <c r="M435" i="35"/>
  <c r="AP434" i="35"/>
  <c r="AO434" i="35"/>
  <c r="AN434" i="35"/>
  <c r="AM434" i="35"/>
  <c r="AL434" i="35"/>
  <c r="AK434" i="35"/>
  <c r="AJ434" i="35"/>
  <c r="AI434" i="35"/>
  <c r="AH434" i="35"/>
  <c r="AG434" i="35"/>
  <c r="AF434" i="35"/>
  <c r="AE434" i="35"/>
  <c r="AD434" i="35"/>
  <c r="AC434" i="35"/>
  <c r="AB434" i="35"/>
  <c r="AA434" i="35"/>
  <c r="Z434" i="35"/>
  <c r="Y434" i="35"/>
  <c r="X434" i="35"/>
  <c r="W434" i="35"/>
  <c r="V434" i="35"/>
  <c r="U434" i="35"/>
  <c r="T434" i="35"/>
  <c r="S434" i="35"/>
  <c r="R434" i="35"/>
  <c r="Q434" i="35"/>
  <c r="P434" i="35"/>
  <c r="O434" i="35"/>
  <c r="N434" i="35"/>
  <c r="M434" i="35"/>
  <c r="AP433" i="35"/>
  <c r="AO433" i="35"/>
  <c r="AN433" i="35"/>
  <c r="AM433" i="35"/>
  <c r="AL433" i="35"/>
  <c r="AK433" i="35"/>
  <c r="AJ433" i="35"/>
  <c r="AI433" i="35"/>
  <c r="AH433" i="35"/>
  <c r="AG433" i="35"/>
  <c r="AF433" i="35"/>
  <c r="AE433" i="35"/>
  <c r="AD433" i="35"/>
  <c r="AC433" i="35"/>
  <c r="AB433" i="35"/>
  <c r="AA433" i="35"/>
  <c r="Z433" i="35"/>
  <c r="Y433" i="35"/>
  <c r="X433" i="35"/>
  <c r="W433" i="35"/>
  <c r="V433" i="35"/>
  <c r="U433" i="35"/>
  <c r="T433" i="35"/>
  <c r="S433" i="35"/>
  <c r="R433" i="35"/>
  <c r="Q433" i="35"/>
  <c r="P433" i="35"/>
  <c r="O433" i="35"/>
  <c r="N433" i="35"/>
  <c r="M433" i="35"/>
  <c r="AP432" i="35"/>
  <c r="AO432" i="35"/>
  <c r="AN432" i="35"/>
  <c r="AM432" i="35"/>
  <c r="AL432" i="35"/>
  <c r="AK432" i="35"/>
  <c r="AJ432" i="35"/>
  <c r="AI432" i="35"/>
  <c r="AH432" i="35"/>
  <c r="AG432" i="35"/>
  <c r="AF432" i="35"/>
  <c r="AE432" i="35"/>
  <c r="AD432" i="35"/>
  <c r="AC432" i="35"/>
  <c r="AB432" i="35"/>
  <c r="AA432" i="35"/>
  <c r="Z432" i="35"/>
  <c r="Y432" i="35"/>
  <c r="X432" i="35"/>
  <c r="W432" i="35"/>
  <c r="V432" i="35"/>
  <c r="U432" i="35"/>
  <c r="T432" i="35"/>
  <c r="S432" i="35"/>
  <c r="R432" i="35"/>
  <c r="Q432" i="35"/>
  <c r="P432" i="35"/>
  <c r="O432" i="35"/>
  <c r="N432" i="35"/>
  <c r="M432" i="35"/>
  <c r="AP428" i="35"/>
  <c r="AO428" i="35"/>
  <c r="AN428" i="35"/>
  <c r="AM428" i="35"/>
  <c r="AL428" i="35"/>
  <c r="AK428" i="35"/>
  <c r="AJ428" i="35"/>
  <c r="AI428" i="35"/>
  <c r="AH428" i="35"/>
  <c r="AG428" i="35"/>
  <c r="AF428" i="35"/>
  <c r="AE428" i="35"/>
  <c r="AD428" i="35"/>
  <c r="AC428" i="35"/>
  <c r="AB428" i="35"/>
  <c r="AA428" i="35"/>
  <c r="Z428" i="35"/>
  <c r="Y428" i="35"/>
  <c r="X428" i="35"/>
  <c r="W428" i="35"/>
  <c r="V428" i="35"/>
  <c r="U428" i="35"/>
  <c r="T428" i="35"/>
  <c r="S428" i="35"/>
  <c r="R428" i="35"/>
  <c r="Q428" i="35"/>
  <c r="P428" i="35"/>
  <c r="O428" i="35"/>
  <c r="N428" i="35"/>
  <c r="M428" i="35"/>
  <c r="AP427" i="35"/>
  <c r="AO427" i="35"/>
  <c r="AN427" i="35"/>
  <c r="AM427" i="35"/>
  <c r="AL427" i="35"/>
  <c r="AK427" i="35"/>
  <c r="AJ427" i="35"/>
  <c r="AI427" i="35"/>
  <c r="AH427" i="35"/>
  <c r="AG427" i="35"/>
  <c r="AF427" i="35"/>
  <c r="AE427" i="35"/>
  <c r="AD427" i="35"/>
  <c r="AC427" i="35"/>
  <c r="AB427" i="35"/>
  <c r="AA427" i="35"/>
  <c r="Z427" i="35"/>
  <c r="Y427" i="35"/>
  <c r="X427" i="35"/>
  <c r="W427" i="35"/>
  <c r="V427" i="35"/>
  <c r="U427" i="35"/>
  <c r="T427" i="35"/>
  <c r="S427" i="35"/>
  <c r="R427" i="35"/>
  <c r="Q427" i="35"/>
  <c r="P427" i="35"/>
  <c r="O427" i="35"/>
  <c r="N427" i="35"/>
  <c r="M427" i="35"/>
  <c r="AP426" i="35"/>
  <c r="AO426" i="35"/>
  <c r="AN426" i="35"/>
  <c r="AM426" i="35"/>
  <c r="AL426" i="35"/>
  <c r="AK426" i="35"/>
  <c r="AJ426" i="35"/>
  <c r="AI426" i="35"/>
  <c r="AH426" i="35"/>
  <c r="AG426" i="35"/>
  <c r="AF426" i="35"/>
  <c r="AE426" i="35"/>
  <c r="AD426" i="35"/>
  <c r="AC426" i="35"/>
  <c r="AB426" i="35"/>
  <c r="AA426" i="35"/>
  <c r="Z426" i="35"/>
  <c r="Y426" i="35"/>
  <c r="X426" i="35"/>
  <c r="W426" i="35"/>
  <c r="V426" i="35"/>
  <c r="U426" i="35"/>
  <c r="T426" i="35"/>
  <c r="S426" i="35"/>
  <c r="R426" i="35"/>
  <c r="Q426" i="35"/>
  <c r="P426" i="35"/>
  <c r="O426" i="35"/>
  <c r="N426" i="35"/>
  <c r="M426" i="35"/>
  <c r="AP425" i="35"/>
  <c r="AO425" i="35"/>
  <c r="AN425" i="35"/>
  <c r="AM425" i="35"/>
  <c r="AL425" i="35"/>
  <c r="AK425" i="35"/>
  <c r="AJ425" i="35"/>
  <c r="AI425" i="35"/>
  <c r="AH425" i="35"/>
  <c r="AG425" i="35"/>
  <c r="AF425" i="35"/>
  <c r="AE425" i="35"/>
  <c r="AD425" i="35"/>
  <c r="AC425" i="35"/>
  <c r="AB425" i="35"/>
  <c r="AA425" i="35"/>
  <c r="Z425" i="35"/>
  <c r="Y425" i="35"/>
  <c r="X425" i="35"/>
  <c r="W425" i="35"/>
  <c r="V425" i="35"/>
  <c r="U425" i="35"/>
  <c r="T425" i="35"/>
  <c r="S425" i="35"/>
  <c r="R425" i="35"/>
  <c r="Q425" i="35"/>
  <c r="P425" i="35"/>
  <c r="O425" i="35"/>
  <c r="N425" i="35"/>
  <c r="M425" i="35"/>
  <c r="AP424" i="35"/>
  <c r="AO424" i="35"/>
  <c r="AN424" i="35"/>
  <c r="AM424" i="35"/>
  <c r="AL424" i="35"/>
  <c r="AK424" i="35"/>
  <c r="AJ424" i="35"/>
  <c r="AI424" i="35"/>
  <c r="AH424" i="35"/>
  <c r="AG424" i="35"/>
  <c r="AF424" i="35"/>
  <c r="AE424" i="35"/>
  <c r="AD424" i="35"/>
  <c r="AC424" i="35"/>
  <c r="AB424" i="35"/>
  <c r="AA424" i="35"/>
  <c r="Z424" i="35"/>
  <c r="Y424" i="35"/>
  <c r="X424" i="35"/>
  <c r="W424" i="35"/>
  <c r="V424" i="35"/>
  <c r="U424" i="35"/>
  <c r="T424" i="35"/>
  <c r="S424" i="35"/>
  <c r="R424" i="35"/>
  <c r="Q424" i="35"/>
  <c r="P424" i="35"/>
  <c r="O424" i="35"/>
  <c r="N424" i="35"/>
  <c r="M424" i="35"/>
  <c r="AP423" i="35"/>
  <c r="AO423" i="35"/>
  <c r="AN423" i="35"/>
  <c r="AM423" i="35"/>
  <c r="AL423" i="35"/>
  <c r="AK423" i="35"/>
  <c r="AJ423" i="35"/>
  <c r="AI423" i="35"/>
  <c r="AH423" i="35"/>
  <c r="AG423" i="35"/>
  <c r="AF423" i="35"/>
  <c r="AE423" i="35"/>
  <c r="AD423" i="35"/>
  <c r="AC423" i="35"/>
  <c r="AB423" i="35"/>
  <c r="AA423" i="35"/>
  <c r="Z423" i="35"/>
  <c r="Y423" i="35"/>
  <c r="X423" i="35"/>
  <c r="W423" i="35"/>
  <c r="V423" i="35"/>
  <c r="U423" i="35"/>
  <c r="T423" i="35"/>
  <c r="S423" i="35"/>
  <c r="R423" i="35"/>
  <c r="Q423" i="35"/>
  <c r="P423" i="35"/>
  <c r="O423" i="35"/>
  <c r="N423" i="35"/>
  <c r="M423" i="35"/>
  <c r="AP422" i="35"/>
  <c r="AO422" i="35"/>
  <c r="AN422" i="35"/>
  <c r="AM422" i="35"/>
  <c r="AL422" i="35"/>
  <c r="AK422" i="35"/>
  <c r="AJ422" i="35"/>
  <c r="AI422" i="35"/>
  <c r="AH422" i="35"/>
  <c r="AG422" i="35"/>
  <c r="AF422" i="35"/>
  <c r="AE422" i="35"/>
  <c r="AD422" i="35"/>
  <c r="AC422" i="35"/>
  <c r="AB422" i="35"/>
  <c r="AA422" i="35"/>
  <c r="Z422" i="35"/>
  <c r="Y422" i="35"/>
  <c r="X422" i="35"/>
  <c r="W422" i="35"/>
  <c r="V422" i="35"/>
  <c r="U422" i="35"/>
  <c r="T422" i="35"/>
  <c r="S422" i="35"/>
  <c r="R422" i="35"/>
  <c r="Q422" i="35"/>
  <c r="P422" i="35"/>
  <c r="O422" i="35"/>
  <c r="N422" i="35"/>
  <c r="M422" i="35"/>
  <c r="AP421" i="35"/>
  <c r="AO421" i="35"/>
  <c r="AN421" i="35"/>
  <c r="AM421" i="35"/>
  <c r="AL421" i="35"/>
  <c r="AK421" i="35"/>
  <c r="AJ421" i="35"/>
  <c r="AI421" i="35"/>
  <c r="AH421" i="35"/>
  <c r="AG421" i="35"/>
  <c r="AF421" i="35"/>
  <c r="AE421" i="35"/>
  <c r="AD421" i="35"/>
  <c r="AC421" i="35"/>
  <c r="AB421" i="35"/>
  <c r="AA421" i="35"/>
  <c r="Z421" i="35"/>
  <c r="Y421" i="35"/>
  <c r="X421" i="35"/>
  <c r="W421" i="35"/>
  <c r="V421" i="35"/>
  <c r="U421" i="35"/>
  <c r="T421" i="35"/>
  <c r="S421" i="35"/>
  <c r="R421" i="35"/>
  <c r="Q421" i="35"/>
  <c r="P421" i="35"/>
  <c r="O421" i="35"/>
  <c r="N421" i="35"/>
  <c r="M421" i="35"/>
  <c r="AP420" i="35"/>
  <c r="AO420" i="35"/>
  <c r="AN420" i="35"/>
  <c r="AM420" i="35"/>
  <c r="AL420" i="35"/>
  <c r="AK420" i="35"/>
  <c r="AJ420" i="35"/>
  <c r="AI420" i="35"/>
  <c r="AH420" i="35"/>
  <c r="AG420" i="35"/>
  <c r="AF420" i="35"/>
  <c r="AE420" i="35"/>
  <c r="AD420" i="35"/>
  <c r="AC420" i="35"/>
  <c r="AB420" i="35"/>
  <c r="AA420" i="35"/>
  <c r="Z420" i="35"/>
  <c r="Y420" i="35"/>
  <c r="X420" i="35"/>
  <c r="W420" i="35"/>
  <c r="V420" i="35"/>
  <c r="U420" i="35"/>
  <c r="T420" i="35"/>
  <c r="S420" i="35"/>
  <c r="R420" i="35"/>
  <c r="Q420" i="35"/>
  <c r="P420" i="35"/>
  <c r="O420" i="35"/>
  <c r="N420" i="35"/>
  <c r="M420" i="35"/>
  <c r="AP419" i="35"/>
  <c r="AO419" i="35"/>
  <c r="AN419" i="35"/>
  <c r="AM419" i="35"/>
  <c r="AL419" i="35"/>
  <c r="AK419" i="35"/>
  <c r="AJ419" i="35"/>
  <c r="AI419" i="35"/>
  <c r="AH419" i="35"/>
  <c r="AG419" i="35"/>
  <c r="AF419" i="35"/>
  <c r="AE419" i="35"/>
  <c r="AD419" i="35"/>
  <c r="AC419" i="35"/>
  <c r="AB419" i="35"/>
  <c r="AA419" i="35"/>
  <c r="Z419" i="35"/>
  <c r="Y419" i="35"/>
  <c r="X419" i="35"/>
  <c r="W419" i="35"/>
  <c r="V419" i="35"/>
  <c r="U419" i="35"/>
  <c r="T419" i="35"/>
  <c r="S419" i="35"/>
  <c r="R419" i="35"/>
  <c r="Q419" i="35"/>
  <c r="P419" i="35"/>
  <c r="O419" i="35"/>
  <c r="N419" i="35"/>
  <c r="M419" i="35"/>
  <c r="AP418" i="35"/>
  <c r="AO418" i="35"/>
  <c r="AN418" i="35"/>
  <c r="AM418" i="35"/>
  <c r="AL418" i="35"/>
  <c r="AK418" i="35"/>
  <c r="AJ418" i="35"/>
  <c r="AI418" i="35"/>
  <c r="AH418" i="35"/>
  <c r="AG418" i="35"/>
  <c r="AF418" i="35"/>
  <c r="AE418" i="35"/>
  <c r="AD418" i="35"/>
  <c r="AC418" i="35"/>
  <c r="AB418" i="35"/>
  <c r="AA418" i="35"/>
  <c r="Z418" i="35"/>
  <c r="Y418" i="35"/>
  <c r="X418" i="35"/>
  <c r="W418" i="35"/>
  <c r="V418" i="35"/>
  <c r="U418" i="35"/>
  <c r="T418" i="35"/>
  <c r="S418" i="35"/>
  <c r="R418" i="35"/>
  <c r="Q418" i="35"/>
  <c r="P418" i="35"/>
  <c r="O418" i="35"/>
  <c r="N418" i="35"/>
  <c r="M418" i="35"/>
  <c r="AP417" i="35"/>
  <c r="AO417" i="35"/>
  <c r="AN417" i="35"/>
  <c r="AM417" i="35"/>
  <c r="AL417" i="35"/>
  <c r="AK417" i="35"/>
  <c r="AJ417" i="35"/>
  <c r="AI417" i="35"/>
  <c r="AH417" i="35"/>
  <c r="AG417" i="35"/>
  <c r="AF417" i="35"/>
  <c r="AE417" i="35"/>
  <c r="AD417" i="35"/>
  <c r="AC417" i="35"/>
  <c r="AB417" i="35"/>
  <c r="AA417" i="35"/>
  <c r="Z417" i="35"/>
  <c r="Y417" i="35"/>
  <c r="X417" i="35"/>
  <c r="W417" i="35"/>
  <c r="V417" i="35"/>
  <c r="U417" i="35"/>
  <c r="T417" i="35"/>
  <c r="S417" i="35"/>
  <c r="R417" i="35"/>
  <c r="Q417" i="35"/>
  <c r="P417" i="35"/>
  <c r="O417" i="35"/>
  <c r="N417" i="35"/>
  <c r="M417" i="35"/>
  <c r="AP413" i="35"/>
  <c r="AO413" i="35"/>
  <c r="AN413" i="35"/>
  <c r="AM413" i="35"/>
  <c r="AL413" i="35"/>
  <c r="AK413" i="35"/>
  <c r="AJ413" i="35"/>
  <c r="AI413" i="35"/>
  <c r="AH413" i="35"/>
  <c r="AG413" i="35"/>
  <c r="AF413" i="35"/>
  <c r="AE413" i="35"/>
  <c r="AD413" i="35"/>
  <c r="AC413" i="35"/>
  <c r="AB413" i="35"/>
  <c r="AA413" i="35"/>
  <c r="Z413" i="35"/>
  <c r="Y413" i="35"/>
  <c r="X413" i="35"/>
  <c r="W413" i="35"/>
  <c r="V413" i="35"/>
  <c r="U413" i="35"/>
  <c r="T413" i="35"/>
  <c r="S413" i="35"/>
  <c r="R413" i="35"/>
  <c r="Q413" i="35"/>
  <c r="P413" i="35"/>
  <c r="O413" i="35"/>
  <c r="N413" i="35"/>
  <c r="M413" i="35"/>
  <c r="AP412" i="35"/>
  <c r="AO412" i="35"/>
  <c r="AN412" i="35"/>
  <c r="AM412" i="35"/>
  <c r="AL412" i="35"/>
  <c r="AK412" i="35"/>
  <c r="AJ412" i="35"/>
  <c r="AI412" i="35"/>
  <c r="AH412" i="35"/>
  <c r="AG412" i="35"/>
  <c r="AF412" i="35"/>
  <c r="AE412" i="35"/>
  <c r="AD412" i="35"/>
  <c r="AC412" i="35"/>
  <c r="AB412" i="35"/>
  <c r="AA412" i="35"/>
  <c r="Z412" i="35"/>
  <c r="Y412" i="35"/>
  <c r="X412" i="35"/>
  <c r="W412" i="35"/>
  <c r="V412" i="35"/>
  <c r="U412" i="35"/>
  <c r="T412" i="35"/>
  <c r="S412" i="35"/>
  <c r="R412" i="35"/>
  <c r="Q412" i="35"/>
  <c r="P412" i="35"/>
  <c r="O412" i="35"/>
  <c r="N412" i="35"/>
  <c r="M412" i="35"/>
  <c r="AP411" i="35"/>
  <c r="AO411" i="35"/>
  <c r="AN411" i="35"/>
  <c r="AM411" i="35"/>
  <c r="AL411" i="35"/>
  <c r="AK411" i="35"/>
  <c r="AJ411" i="35"/>
  <c r="AI411" i="35"/>
  <c r="AH411" i="35"/>
  <c r="AG411" i="35"/>
  <c r="AF411" i="35"/>
  <c r="AE411" i="35"/>
  <c r="AD411" i="35"/>
  <c r="AC411" i="35"/>
  <c r="AB411" i="35"/>
  <c r="AA411" i="35"/>
  <c r="Z411" i="35"/>
  <c r="Y411" i="35"/>
  <c r="X411" i="35"/>
  <c r="W411" i="35"/>
  <c r="V411" i="35"/>
  <c r="U411" i="35"/>
  <c r="T411" i="35"/>
  <c r="S411" i="35"/>
  <c r="R411" i="35"/>
  <c r="Q411" i="35"/>
  <c r="P411" i="35"/>
  <c r="O411" i="35"/>
  <c r="N411" i="35"/>
  <c r="M411" i="35"/>
  <c r="AP410" i="35"/>
  <c r="AO410" i="35"/>
  <c r="AN410" i="35"/>
  <c r="AM410" i="35"/>
  <c r="AL410" i="35"/>
  <c r="AK410" i="35"/>
  <c r="AJ410" i="35"/>
  <c r="AI410" i="35"/>
  <c r="AH410" i="35"/>
  <c r="AG410" i="35"/>
  <c r="AF410" i="35"/>
  <c r="AE410" i="35"/>
  <c r="AD410" i="35"/>
  <c r="AC410" i="35"/>
  <c r="AB410" i="35"/>
  <c r="AA410" i="35"/>
  <c r="Z410" i="35"/>
  <c r="Y410" i="35"/>
  <c r="X410" i="35"/>
  <c r="W410" i="35"/>
  <c r="V410" i="35"/>
  <c r="U410" i="35"/>
  <c r="T410" i="35"/>
  <c r="S410" i="35"/>
  <c r="R410" i="35"/>
  <c r="Q410" i="35"/>
  <c r="P410" i="35"/>
  <c r="O410" i="35"/>
  <c r="N410" i="35"/>
  <c r="M410" i="35"/>
  <c r="AP409" i="35"/>
  <c r="AO409" i="35"/>
  <c r="AN409" i="35"/>
  <c r="AM409" i="35"/>
  <c r="AL409" i="35"/>
  <c r="AK409" i="35"/>
  <c r="AJ409" i="35"/>
  <c r="AI409" i="35"/>
  <c r="AH409" i="35"/>
  <c r="AG409" i="35"/>
  <c r="AF409" i="35"/>
  <c r="AE409" i="35"/>
  <c r="AD409" i="35"/>
  <c r="AC409" i="35"/>
  <c r="AB409" i="35"/>
  <c r="AA409" i="35"/>
  <c r="Z409" i="35"/>
  <c r="Y409" i="35"/>
  <c r="X409" i="35"/>
  <c r="W409" i="35"/>
  <c r="V409" i="35"/>
  <c r="U409" i="35"/>
  <c r="T409" i="35"/>
  <c r="S409" i="35"/>
  <c r="R409" i="35"/>
  <c r="Q409" i="35"/>
  <c r="P409" i="35"/>
  <c r="O409" i="35"/>
  <c r="N409" i="35"/>
  <c r="M409" i="35"/>
  <c r="AP408" i="35"/>
  <c r="AO408" i="35"/>
  <c r="AN408" i="35"/>
  <c r="AM408" i="35"/>
  <c r="AL408" i="35"/>
  <c r="AK408" i="35"/>
  <c r="AJ408" i="35"/>
  <c r="AI408" i="35"/>
  <c r="AH408" i="35"/>
  <c r="AG408" i="35"/>
  <c r="AF408" i="35"/>
  <c r="AE408" i="35"/>
  <c r="AD408" i="35"/>
  <c r="AC408" i="35"/>
  <c r="AB408" i="35"/>
  <c r="AA408" i="35"/>
  <c r="Z408" i="35"/>
  <c r="Y408" i="35"/>
  <c r="X408" i="35"/>
  <c r="W408" i="35"/>
  <c r="V408" i="35"/>
  <c r="U408" i="35"/>
  <c r="T408" i="35"/>
  <c r="S408" i="35"/>
  <c r="R408" i="35"/>
  <c r="Q408" i="35"/>
  <c r="P408" i="35"/>
  <c r="O408" i="35"/>
  <c r="N408" i="35"/>
  <c r="M408" i="35"/>
  <c r="AP407" i="35"/>
  <c r="AO407" i="35"/>
  <c r="AN407" i="35"/>
  <c r="AM407" i="35"/>
  <c r="AL407" i="35"/>
  <c r="AK407" i="35"/>
  <c r="AJ407" i="35"/>
  <c r="AI407" i="35"/>
  <c r="AH407" i="35"/>
  <c r="AG407" i="35"/>
  <c r="AF407" i="35"/>
  <c r="AE407" i="35"/>
  <c r="AD407" i="35"/>
  <c r="AC407" i="35"/>
  <c r="AB407" i="35"/>
  <c r="AA407" i="35"/>
  <c r="Z407" i="35"/>
  <c r="Y407" i="35"/>
  <c r="X407" i="35"/>
  <c r="W407" i="35"/>
  <c r="V407" i="35"/>
  <c r="U407" i="35"/>
  <c r="T407" i="35"/>
  <c r="S407" i="35"/>
  <c r="R407" i="35"/>
  <c r="Q407" i="35"/>
  <c r="P407" i="35"/>
  <c r="O407" i="35"/>
  <c r="N407" i="35"/>
  <c r="M407" i="35"/>
  <c r="AP406" i="35"/>
  <c r="AO406" i="35"/>
  <c r="AN406" i="35"/>
  <c r="AM406" i="35"/>
  <c r="AL406" i="35"/>
  <c r="AK406" i="35"/>
  <c r="AJ406" i="35"/>
  <c r="AI406" i="35"/>
  <c r="AH406" i="35"/>
  <c r="AG406" i="35"/>
  <c r="AF406" i="35"/>
  <c r="AE406" i="35"/>
  <c r="AD406" i="35"/>
  <c r="AC406" i="35"/>
  <c r="AB406" i="35"/>
  <c r="AA406" i="35"/>
  <c r="Z406" i="35"/>
  <c r="Y406" i="35"/>
  <c r="X406" i="35"/>
  <c r="W406" i="35"/>
  <c r="V406" i="35"/>
  <c r="U406" i="35"/>
  <c r="T406" i="35"/>
  <c r="S406" i="35"/>
  <c r="R406" i="35"/>
  <c r="Q406" i="35"/>
  <c r="P406" i="35"/>
  <c r="O406" i="35"/>
  <c r="N406" i="35"/>
  <c r="M406" i="35"/>
  <c r="AP405" i="35"/>
  <c r="AO405" i="35"/>
  <c r="AN405" i="35"/>
  <c r="AM405" i="35"/>
  <c r="AL405" i="35"/>
  <c r="AK405" i="35"/>
  <c r="AJ405" i="35"/>
  <c r="AI405" i="35"/>
  <c r="AH405" i="35"/>
  <c r="AG405" i="35"/>
  <c r="AF405" i="35"/>
  <c r="AE405" i="35"/>
  <c r="AD405" i="35"/>
  <c r="AC405" i="35"/>
  <c r="AB405" i="35"/>
  <c r="AA405" i="35"/>
  <c r="Z405" i="35"/>
  <c r="Y405" i="35"/>
  <c r="X405" i="35"/>
  <c r="W405" i="35"/>
  <c r="V405" i="35"/>
  <c r="U405" i="35"/>
  <c r="T405" i="35"/>
  <c r="S405" i="35"/>
  <c r="R405" i="35"/>
  <c r="Q405" i="35"/>
  <c r="P405" i="35"/>
  <c r="O405" i="35"/>
  <c r="N405" i="35"/>
  <c r="M405" i="35"/>
  <c r="AP404" i="35"/>
  <c r="AO404" i="35"/>
  <c r="AN404" i="35"/>
  <c r="AM404" i="35"/>
  <c r="AL404" i="35"/>
  <c r="AK404" i="35"/>
  <c r="AJ404" i="35"/>
  <c r="AI404" i="35"/>
  <c r="AH404" i="35"/>
  <c r="AG404" i="35"/>
  <c r="AF404" i="35"/>
  <c r="AE404" i="35"/>
  <c r="AD404" i="35"/>
  <c r="AC404" i="35"/>
  <c r="AB404" i="35"/>
  <c r="AA404" i="35"/>
  <c r="Z404" i="35"/>
  <c r="Y404" i="35"/>
  <c r="X404" i="35"/>
  <c r="W404" i="35"/>
  <c r="V404" i="35"/>
  <c r="U404" i="35"/>
  <c r="T404" i="35"/>
  <c r="S404" i="35"/>
  <c r="R404" i="35"/>
  <c r="Q404" i="35"/>
  <c r="P404" i="35"/>
  <c r="O404" i="35"/>
  <c r="N404" i="35"/>
  <c r="M404" i="35"/>
  <c r="AP403" i="35"/>
  <c r="AO403" i="35"/>
  <c r="AN403" i="35"/>
  <c r="AM403" i="35"/>
  <c r="AL403" i="35"/>
  <c r="AK403" i="35"/>
  <c r="AJ403" i="35"/>
  <c r="AI403" i="35"/>
  <c r="AH403" i="35"/>
  <c r="AG403" i="35"/>
  <c r="AF403" i="35"/>
  <c r="AE403" i="35"/>
  <c r="AD403" i="35"/>
  <c r="AC403" i="35"/>
  <c r="AB403" i="35"/>
  <c r="AA403" i="35"/>
  <c r="Z403" i="35"/>
  <c r="Y403" i="35"/>
  <c r="X403" i="35"/>
  <c r="W403" i="35"/>
  <c r="V403" i="35"/>
  <c r="U403" i="35"/>
  <c r="T403" i="35"/>
  <c r="S403" i="35"/>
  <c r="R403" i="35"/>
  <c r="Q403" i="35"/>
  <c r="P403" i="35"/>
  <c r="O403" i="35"/>
  <c r="N403" i="35"/>
  <c r="M403" i="35"/>
  <c r="AP402" i="35"/>
  <c r="AO402" i="35"/>
  <c r="AN402" i="35"/>
  <c r="AM402" i="35"/>
  <c r="AL402" i="35"/>
  <c r="AK402" i="35"/>
  <c r="AJ402" i="35"/>
  <c r="AI402" i="35"/>
  <c r="AH402" i="35"/>
  <c r="AG402" i="35"/>
  <c r="AF402" i="35"/>
  <c r="AE402" i="35"/>
  <c r="AD402" i="35"/>
  <c r="AC402" i="35"/>
  <c r="AB402" i="35"/>
  <c r="AA402" i="35"/>
  <c r="Z402" i="35"/>
  <c r="Y402" i="35"/>
  <c r="X402" i="35"/>
  <c r="W402" i="35"/>
  <c r="V402" i="35"/>
  <c r="U402" i="35"/>
  <c r="T402" i="35"/>
  <c r="S402" i="35"/>
  <c r="R402" i="35"/>
  <c r="Q402" i="35"/>
  <c r="P402" i="35"/>
  <c r="O402" i="35"/>
  <c r="N402" i="35"/>
  <c r="M402" i="35"/>
  <c r="AP394" i="35"/>
  <c r="AO394" i="35"/>
  <c r="AN394" i="35"/>
  <c r="AM394" i="35"/>
  <c r="AL394" i="35"/>
  <c r="AK394" i="35"/>
  <c r="AJ394" i="35"/>
  <c r="AI394" i="35"/>
  <c r="AH394" i="35"/>
  <c r="AG394" i="35"/>
  <c r="AF394" i="35"/>
  <c r="AE394" i="35"/>
  <c r="AD394" i="35"/>
  <c r="AC394" i="35"/>
  <c r="AB394" i="35"/>
  <c r="AA394" i="35"/>
  <c r="Z394" i="35"/>
  <c r="Y394" i="35"/>
  <c r="X394" i="35"/>
  <c r="W394" i="35"/>
  <c r="V394" i="35"/>
  <c r="U394" i="35"/>
  <c r="T394" i="35"/>
  <c r="S394" i="35"/>
  <c r="R394" i="35"/>
  <c r="Q394" i="35"/>
  <c r="P394" i="35"/>
  <c r="O394" i="35"/>
  <c r="N394" i="35"/>
  <c r="M394" i="35"/>
  <c r="AP393" i="35"/>
  <c r="AO393" i="35"/>
  <c r="AN393" i="35"/>
  <c r="AM393" i="35"/>
  <c r="AL393" i="35"/>
  <c r="AK393" i="35"/>
  <c r="AJ393" i="35"/>
  <c r="AI393" i="35"/>
  <c r="AH393" i="35"/>
  <c r="AG393" i="35"/>
  <c r="AF393" i="35"/>
  <c r="AE393" i="35"/>
  <c r="AD393" i="35"/>
  <c r="AC393" i="35"/>
  <c r="AB393" i="35"/>
  <c r="AA393" i="35"/>
  <c r="Z393" i="35"/>
  <c r="Y393" i="35"/>
  <c r="X393" i="35"/>
  <c r="W393" i="35"/>
  <c r="V393" i="35"/>
  <c r="U393" i="35"/>
  <c r="T393" i="35"/>
  <c r="S393" i="35"/>
  <c r="R393" i="35"/>
  <c r="Q393" i="35"/>
  <c r="P393" i="35"/>
  <c r="O393" i="35"/>
  <c r="N393" i="35"/>
  <c r="M393" i="35"/>
  <c r="AP392" i="35"/>
  <c r="AO392" i="35"/>
  <c r="AN392" i="35"/>
  <c r="AM392" i="35"/>
  <c r="AL392" i="35"/>
  <c r="AK392" i="35"/>
  <c r="AJ392" i="35"/>
  <c r="AI392" i="35"/>
  <c r="AH392" i="35"/>
  <c r="AG392" i="35"/>
  <c r="AF392" i="35"/>
  <c r="AE392" i="35"/>
  <c r="AD392" i="35"/>
  <c r="AC392" i="35"/>
  <c r="AB392" i="35"/>
  <c r="AA392" i="35"/>
  <c r="Z392" i="35"/>
  <c r="Y392" i="35"/>
  <c r="X392" i="35"/>
  <c r="W392" i="35"/>
  <c r="V392" i="35"/>
  <c r="U392" i="35"/>
  <c r="T392" i="35"/>
  <c r="S392" i="35"/>
  <c r="R392" i="35"/>
  <c r="Q392" i="35"/>
  <c r="P392" i="35"/>
  <c r="O392" i="35"/>
  <c r="N392" i="35"/>
  <c r="M392" i="35"/>
  <c r="AP391" i="35"/>
  <c r="AO391" i="35"/>
  <c r="AN391" i="35"/>
  <c r="AM391" i="35"/>
  <c r="AL391" i="35"/>
  <c r="AK391" i="35"/>
  <c r="AJ391" i="35"/>
  <c r="AI391" i="35"/>
  <c r="AH391" i="35"/>
  <c r="AG391" i="35"/>
  <c r="AF391" i="35"/>
  <c r="AE391" i="35"/>
  <c r="AD391" i="35"/>
  <c r="AC391" i="35"/>
  <c r="AB391" i="35"/>
  <c r="AA391" i="35"/>
  <c r="Z391" i="35"/>
  <c r="Y391" i="35"/>
  <c r="X391" i="35"/>
  <c r="W391" i="35"/>
  <c r="V391" i="35"/>
  <c r="U391" i="35"/>
  <c r="T391" i="35"/>
  <c r="S391" i="35"/>
  <c r="R391" i="35"/>
  <c r="Q391" i="35"/>
  <c r="P391" i="35"/>
  <c r="O391" i="35"/>
  <c r="N391" i="35"/>
  <c r="M391" i="35"/>
  <c r="AP390" i="35"/>
  <c r="AO390" i="35"/>
  <c r="AN390" i="35"/>
  <c r="AM390" i="35"/>
  <c r="AL390" i="35"/>
  <c r="AK390" i="35"/>
  <c r="AJ390" i="35"/>
  <c r="AI390" i="35"/>
  <c r="AH390" i="35"/>
  <c r="AG390" i="35"/>
  <c r="AF390" i="35"/>
  <c r="AE390" i="35"/>
  <c r="AD390" i="35"/>
  <c r="AC390" i="35"/>
  <c r="AB390" i="35"/>
  <c r="AA390" i="35"/>
  <c r="Z390" i="35"/>
  <c r="Y390" i="35"/>
  <c r="X390" i="35"/>
  <c r="W390" i="35"/>
  <c r="V390" i="35"/>
  <c r="U390" i="35"/>
  <c r="T390" i="35"/>
  <c r="S390" i="35"/>
  <c r="R390" i="35"/>
  <c r="Q390" i="35"/>
  <c r="P390" i="35"/>
  <c r="O390" i="35"/>
  <c r="N390" i="35"/>
  <c r="M390" i="35"/>
  <c r="AP389" i="35"/>
  <c r="AO389" i="35"/>
  <c r="AN389" i="35"/>
  <c r="AM389" i="35"/>
  <c r="AL389" i="35"/>
  <c r="AK389" i="35"/>
  <c r="AJ389" i="35"/>
  <c r="AI389" i="35"/>
  <c r="AH389" i="35"/>
  <c r="AG389" i="35"/>
  <c r="AF389" i="35"/>
  <c r="AE389" i="35"/>
  <c r="AD389" i="35"/>
  <c r="AC389" i="35"/>
  <c r="AB389" i="35"/>
  <c r="AA389" i="35"/>
  <c r="Z389" i="35"/>
  <c r="Y389" i="35"/>
  <c r="X389" i="35"/>
  <c r="W389" i="35"/>
  <c r="V389" i="35"/>
  <c r="U389" i="35"/>
  <c r="T389" i="35"/>
  <c r="S389" i="35"/>
  <c r="R389" i="35"/>
  <c r="Q389" i="35"/>
  <c r="P389" i="35"/>
  <c r="O389" i="35"/>
  <c r="N389" i="35"/>
  <c r="M389" i="35"/>
  <c r="AP388" i="35"/>
  <c r="AO388" i="35"/>
  <c r="AN388" i="35"/>
  <c r="AM388" i="35"/>
  <c r="AL388" i="35"/>
  <c r="AK388" i="35"/>
  <c r="AJ388" i="35"/>
  <c r="AI388" i="35"/>
  <c r="AH388" i="35"/>
  <c r="AG388" i="35"/>
  <c r="AF388" i="35"/>
  <c r="AE388" i="35"/>
  <c r="AD388" i="35"/>
  <c r="AC388" i="35"/>
  <c r="AB388" i="35"/>
  <c r="AA388" i="35"/>
  <c r="Z388" i="35"/>
  <c r="Y388" i="35"/>
  <c r="X388" i="35"/>
  <c r="W388" i="35"/>
  <c r="V388" i="35"/>
  <c r="U388" i="35"/>
  <c r="T388" i="35"/>
  <c r="S388" i="35"/>
  <c r="R388" i="35"/>
  <c r="Q388" i="35"/>
  <c r="P388" i="35"/>
  <c r="O388" i="35"/>
  <c r="N388" i="35"/>
  <c r="M388" i="35"/>
  <c r="AP387" i="35"/>
  <c r="AO387" i="35"/>
  <c r="AN387" i="35"/>
  <c r="AM387" i="35"/>
  <c r="AL387" i="35"/>
  <c r="AK387" i="35"/>
  <c r="AJ387" i="35"/>
  <c r="AI387" i="35"/>
  <c r="AH387" i="35"/>
  <c r="AG387" i="35"/>
  <c r="AF387" i="35"/>
  <c r="AE387" i="35"/>
  <c r="AD387" i="35"/>
  <c r="AC387" i="35"/>
  <c r="AB387" i="35"/>
  <c r="AA387" i="35"/>
  <c r="Z387" i="35"/>
  <c r="Y387" i="35"/>
  <c r="X387" i="35"/>
  <c r="W387" i="35"/>
  <c r="V387" i="35"/>
  <c r="U387" i="35"/>
  <c r="T387" i="35"/>
  <c r="S387" i="35"/>
  <c r="R387" i="35"/>
  <c r="Q387" i="35"/>
  <c r="P387" i="35"/>
  <c r="O387" i="35"/>
  <c r="N387" i="35"/>
  <c r="M387" i="35"/>
  <c r="AP386" i="35"/>
  <c r="AO386" i="35"/>
  <c r="AN386" i="35"/>
  <c r="AM386" i="35"/>
  <c r="AL386" i="35"/>
  <c r="AK386" i="35"/>
  <c r="AJ386" i="35"/>
  <c r="AI386" i="35"/>
  <c r="AH386" i="35"/>
  <c r="AG386" i="35"/>
  <c r="AF386" i="35"/>
  <c r="AE386" i="35"/>
  <c r="AD386" i="35"/>
  <c r="AC386" i="35"/>
  <c r="AB386" i="35"/>
  <c r="AA386" i="35"/>
  <c r="Z386" i="35"/>
  <c r="Y386" i="35"/>
  <c r="X386" i="35"/>
  <c r="W386" i="35"/>
  <c r="V386" i="35"/>
  <c r="U386" i="35"/>
  <c r="T386" i="35"/>
  <c r="S386" i="35"/>
  <c r="R386" i="35"/>
  <c r="Q386" i="35"/>
  <c r="P386" i="35"/>
  <c r="O386" i="35"/>
  <c r="N386" i="35"/>
  <c r="M386" i="35"/>
  <c r="AP385" i="35"/>
  <c r="AO385" i="35"/>
  <c r="AN385" i="35"/>
  <c r="AM385" i="35"/>
  <c r="AL385" i="35"/>
  <c r="AK385" i="35"/>
  <c r="AJ385" i="35"/>
  <c r="AI385" i="35"/>
  <c r="AH385" i="35"/>
  <c r="AG385" i="35"/>
  <c r="AF385" i="35"/>
  <c r="AE385" i="35"/>
  <c r="AD385" i="35"/>
  <c r="AC385" i="35"/>
  <c r="AB385" i="35"/>
  <c r="AA385" i="35"/>
  <c r="Z385" i="35"/>
  <c r="Y385" i="35"/>
  <c r="X385" i="35"/>
  <c r="W385" i="35"/>
  <c r="V385" i="35"/>
  <c r="U385" i="35"/>
  <c r="T385" i="35"/>
  <c r="S385" i="35"/>
  <c r="R385" i="35"/>
  <c r="Q385" i="35"/>
  <c r="P385" i="35"/>
  <c r="O385" i="35"/>
  <c r="N385" i="35"/>
  <c r="M385" i="35"/>
  <c r="AP384" i="35"/>
  <c r="AO384" i="35"/>
  <c r="AN384" i="35"/>
  <c r="AM384" i="35"/>
  <c r="AL384" i="35"/>
  <c r="AK384" i="35"/>
  <c r="AJ384" i="35"/>
  <c r="AI384" i="35"/>
  <c r="AH384" i="35"/>
  <c r="AG384" i="35"/>
  <c r="AF384" i="35"/>
  <c r="AE384" i="35"/>
  <c r="AD384" i="35"/>
  <c r="AC384" i="35"/>
  <c r="AB384" i="35"/>
  <c r="AA384" i="35"/>
  <c r="Z384" i="35"/>
  <c r="Y384" i="35"/>
  <c r="X384" i="35"/>
  <c r="W384" i="35"/>
  <c r="V384" i="35"/>
  <c r="U384" i="35"/>
  <c r="T384" i="35"/>
  <c r="S384" i="35"/>
  <c r="R384" i="35"/>
  <c r="Q384" i="35"/>
  <c r="P384" i="35"/>
  <c r="O384" i="35"/>
  <c r="N384" i="35"/>
  <c r="M384" i="35"/>
  <c r="AP383" i="35"/>
  <c r="AO383" i="35"/>
  <c r="AN383" i="35"/>
  <c r="AM383" i="35"/>
  <c r="AL383" i="35"/>
  <c r="AK383" i="35"/>
  <c r="AJ383" i="35"/>
  <c r="AI383" i="35"/>
  <c r="AH383" i="35"/>
  <c r="AG383" i="35"/>
  <c r="AF383" i="35"/>
  <c r="AE383" i="35"/>
  <c r="AD383" i="35"/>
  <c r="AC383" i="35"/>
  <c r="AB383" i="35"/>
  <c r="AA383" i="35"/>
  <c r="Z383" i="35"/>
  <c r="Y383" i="35"/>
  <c r="X383" i="35"/>
  <c r="W383" i="35"/>
  <c r="V383" i="35"/>
  <c r="U383" i="35"/>
  <c r="T383" i="35"/>
  <c r="S383" i="35"/>
  <c r="R383" i="35"/>
  <c r="Q383" i="35"/>
  <c r="P383" i="35"/>
  <c r="O383" i="35"/>
  <c r="N383" i="35"/>
  <c r="M383" i="35"/>
  <c r="AP379" i="35"/>
  <c r="AO379" i="35"/>
  <c r="AN379" i="35"/>
  <c r="AM379" i="35"/>
  <c r="AL379" i="35"/>
  <c r="AK379" i="35"/>
  <c r="AJ379" i="35"/>
  <c r="AI379" i="35"/>
  <c r="AH379" i="35"/>
  <c r="AG379" i="35"/>
  <c r="AF379" i="35"/>
  <c r="AE379" i="35"/>
  <c r="AD379" i="35"/>
  <c r="AC379" i="35"/>
  <c r="AB379" i="35"/>
  <c r="AA379" i="35"/>
  <c r="Z379" i="35"/>
  <c r="Y379" i="35"/>
  <c r="X379" i="35"/>
  <c r="W379" i="35"/>
  <c r="V379" i="35"/>
  <c r="U379" i="35"/>
  <c r="T379" i="35"/>
  <c r="S379" i="35"/>
  <c r="R379" i="35"/>
  <c r="Q379" i="35"/>
  <c r="P379" i="35"/>
  <c r="O379" i="35"/>
  <c r="N379" i="35"/>
  <c r="M379" i="35"/>
  <c r="AP378" i="35"/>
  <c r="AO378" i="35"/>
  <c r="AN378" i="35"/>
  <c r="AM378" i="35"/>
  <c r="AL378" i="35"/>
  <c r="AK378" i="35"/>
  <c r="AJ378" i="35"/>
  <c r="AI378" i="35"/>
  <c r="AH378" i="35"/>
  <c r="AG378" i="35"/>
  <c r="AF378" i="35"/>
  <c r="AE378" i="35"/>
  <c r="AD378" i="35"/>
  <c r="AC378" i="35"/>
  <c r="AB378" i="35"/>
  <c r="AA378" i="35"/>
  <c r="Z378" i="35"/>
  <c r="Y378" i="35"/>
  <c r="X378" i="35"/>
  <c r="W378" i="35"/>
  <c r="V378" i="35"/>
  <c r="U378" i="35"/>
  <c r="T378" i="35"/>
  <c r="S378" i="35"/>
  <c r="R378" i="35"/>
  <c r="Q378" i="35"/>
  <c r="P378" i="35"/>
  <c r="O378" i="35"/>
  <c r="N378" i="35"/>
  <c r="M378" i="35"/>
  <c r="AP377" i="35"/>
  <c r="AO377" i="35"/>
  <c r="AN377" i="35"/>
  <c r="AM377" i="35"/>
  <c r="AL377" i="35"/>
  <c r="AK377" i="35"/>
  <c r="AJ377" i="35"/>
  <c r="AI377" i="35"/>
  <c r="AH377" i="35"/>
  <c r="AG377" i="35"/>
  <c r="AF377" i="35"/>
  <c r="AE377" i="35"/>
  <c r="AD377" i="35"/>
  <c r="AC377" i="35"/>
  <c r="AB377" i="35"/>
  <c r="AA377" i="35"/>
  <c r="Z377" i="35"/>
  <c r="Y377" i="35"/>
  <c r="X377" i="35"/>
  <c r="W377" i="35"/>
  <c r="V377" i="35"/>
  <c r="U377" i="35"/>
  <c r="T377" i="35"/>
  <c r="S377" i="35"/>
  <c r="R377" i="35"/>
  <c r="Q377" i="35"/>
  <c r="P377" i="35"/>
  <c r="O377" i="35"/>
  <c r="N377" i="35"/>
  <c r="M377" i="35"/>
  <c r="AP376" i="35"/>
  <c r="AO376" i="35"/>
  <c r="AN376" i="35"/>
  <c r="AM376" i="35"/>
  <c r="AL376" i="35"/>
  <c r="AK376" i="35"/>
  <c r="AJ376" i="35"/>
  <c r="AI376" i="35"/>
  <c r="AH376" i="35"/>
  <c r="AG376" i="35"/>
  <c r="AF376" i="35"/>
  <c r="AE376" i="35"/>
  <c r="AD376" i="35"/>
  <c r="AC376" i="35"/>
  <c r="AB376" i="35"/>
  <c r="AA376" i="35"/>
  <c r="Z376" i="35"/>
  <c r="Y376" i="35"/>
  <c r="X376" i="35"/>
  <c r="W376" i="35"/>
  <c r="V376" i="35"/>
  <c r="U376" i="35"/>
  <c r="T376" i="35"/>
  <c r="S376" i="35"/>
  <c r="R376" i="35"/>
  <c r="Q376" i="35"/>
  <c r="P376" i="35"/>
  <c r="O376" i="35"/>
  <c r="N376" i="35"/>
  <c r="M376" i="35"/>
  <c r="AP375" i="35"/>
  <c r="AO375" i="35"/>
  <c r="AN375" i="35"/>
  <c r="AM375" i="35"/>
  <c r="AL375" i="35"/>
  <c r="AK375" i="35"/>
  <c r="AJ375" i="35"/>
  <c r="AI375" i="35"/>
  <c r="AH375" i="35"/>
  <c r="AG375" i="35"/>
  <c r="AF375" i="35"/>
  <c r="AE375" i="35"/>
  <c r="AD375" i="35"/>
  <c r="AC375" i="35"/>
  <c r="AB375" i="35"/>
  <c r="AA375" i="35"/>
  <c r="Z375" i="35"/>
  <c r="Y375" i="35"/>
  <c r="X375" i="35"/>
  <c r="W375" i="35"/>
  <c r="V375" i="35"/>
  <c r="U375" i="35"/>
  <c r="T375" i="35"/>
  <c r="S375" i="35"/>
  <c r="R375" i="35"/>
  <c r="Q375" i="35"/>
  <c r="P375" i="35"/>
  <c r="O375" i="35"/>
  <c r="N375" i="35"/>
  <c r="M375" i="35"/>
  <c r="AP374" i="35"/>
  <c r="AO374" i="35"/>
  <c r="AN374" i="35"/>
  <c r="AM374" i="35"/>
  <c r="AL374" i="35"/>
  <c r="AK374" i="35"/>
  <c r="AJ374" i="35"/>
  <c r="AI374" i="35"/>
  <c r="AH374" i="35"/>
  <c r="AG374" i="35"/>
  <c r="AF374" i="35"/>
  <c r="AE374" i="35"/>
  <c r="AD374" i="35"/>
  <c r="AC374" i="35"/>
  <c r="AB374" i="35"/>
  <c r="AA374" i="35"/>
  <c r="Z374" i="35"/>
  <c r="Y374" i="35"/>
  <c r="X374" i="35"/>
  <c r="W374" i="35"/>
  <c r="V374" i="35"/>
  <c r="U374" i="35"/>
  <c r="T374" i="35"/>
  <c r="S374" i="35"/>
  <c r="R374" i="35"/>
  <c r="Q374" i="35"/>
  <c r="P374" i="35"/>
  <c r="O374" i="35"/>
  <c r="N374" i="35"/>
  <c r="M374" i="35"/>
  <c r="AP373" i="35"/>
  <c r="AO373" i="35"/>
  <c r="AN373" i="35"/>
  <c r="AM373" i="35"/>
  <c r="AL373" i="35"/>
  <c r="AK373" i="35"/>
  <c r="AJ373" i="35"/>
  <c r="AI373" i="35"/>
  <c r="AH373" i="35"/>
  <c r="AG373" i="35"/>
  <c r="AF373" i="35"/>
  <c r="AE373" i="35"/>
  <c r="AD373" i="35"/>
  <c r="AC373" i="35"/>
  <c r="AB373" i="35"/>
  <c r="AA373" i="35"/>
  <c r="Z373" i="35"/>
  <c r="Y373" i="35"/>
  <c r="X373" i="35"/>
  <c r="W373" i="35"/>
  <c r="V373" i="35"/>
  <c r="U373" i="35"/>
  <c r="T373" i="35"/>
  <c r="S373" i="35"/>
  <c r="R373" i="35"/>
  <c r="Q373" i="35"/>
  <c r="P373" i="35"/>
  <c r="O373" i="35"/>
  <c r="N373" i="35"/>
  <c r="M373" i="35"/>
  <c r="AP372" i="35"/>
  <c r="AO372" i="35"/>
  <c r="AN372" i="35"/>
  <c r="AM372" i="35"/>
  <c r="AL372" i="35"/>
  <c r="AK372" i="35"/>
  <c r="AJ372" i="35"/>
  <c r="AI372" i="35"/>
  <c r="AH372" i="35"/>
  <c r="AG372" i="35"/>
  <c r="AF372" i="35"/>
  <c r="AE372" i="35"/>
  <c r="AD372" i="35"/>
  <c r="AC372" i="35"/>
  <c r="AB372" i="35"/>
  <c r="AA372" i="35"/>
  <c r="Z372" i="35"/>
  <c r="Y372" i="35"/>
  <c r="X372" i="35"/>
  <c r="W372" i="35"/>
  <c r="V372" i="35"/>
  <c r="U372" i="35"/>
  <c r="T372" i="35"/>
  <c r="S372" i="35"/>
  <c r="R372" i="35"/>
  <c r="Q372" i="35"/>
  <c r="P372" i="35"/>
  <c r="O372" i="35"/>
  <c r="N372" i="35"/>
  <c r="M372" i="35"/>
  <c r="AP371" i="35"/>
  <c r="AO371" i="35"/>
  <c r="AN371" i="35"/>
  <c r="AM371" i="35"/>
  <c r="AL371" i="35"/>
  <c r="AK371" i="35"/>
  <c r="AJ371" i="35"/>
  <c r="AI371" i="35"/>
  <c r="AH371" i="35"/>
  <c r="AG371" i="35"/>
  <c r="AF371" i="35"/>
  <c r="AE371" i="35"/>
  <c r="AD371" i="35"/>
  <c r="AC371" i="35"/>
  <c r="AB371" i="35"/>
  <c r="AA371" i="35"/>
  <c r="Z371" i="35"/>
  <c r="Y371" i="35"/>
  <c r="X371" i="35"/>
  <c r="W371" i="35"/>
  <c r="V371" i="35"/>
  <c r="U371" i="35"/>
  <c r="T371" i="35"/>
  <c r="S371" i="35"/>
  <c r="R371" i="35"/>
  <c r="Q371" i="35"/>
  <c r="P371" i="35"/>
  <c r="O371" i="35"/>
  <c r="N371" i="35"/>
  <c r="M371" i="35"/>
  <c r="AP370" i="35"/>
  <c r="AO370" i="35"/>
  <c r="AN370" i="35"/>
  <c r="AM370" i="35"/>
  <c r="AL370" i="35"/>
  <c r="AK370" i="35"/>
  <c r="AJ370" i="35"/>
  <c r="AI370" i="35"/>
  <c r="AH370" i="35"/>
  <c r="AG370" i="35"/>
  <c r="AF370" i="35"/>
  <c r="AE370" i="35"/>
  <c r="AD370" i="35"/>
  <c r="AC370" i="35"/>
  <c r="AB370" i="35"/>
  <c r="AA370" i="35"/>
  <c r="Z370" i="35"/>
  <c r="Y370" i="35"/>
  <c r="X370" i="35"/>
  <c r="W370" i="35"/>
  <c r="V370" i="35"/>
  <c r="U370" i="35"/>
  <c r="T370" i="35"/>
  <c r="S370" i="35"/>
  <c r="R370" i="35"/>
  <c r="Q370" i="35"/>
  <c r="P370" i="35"/>
  <c r="O370" i="35"/>
  <c r="N370" i="35"/>
  <c r="M370" i="35"/>
  <c r="AP369" i="35"/>
  <c r="AO369" i="35"/>
  <c r="AN369" i="35"/>
  <c r="AM369" i="35"/>
  <c r="AL369" i="35"/>
  <c r="AK369" i="35"/>
  <c r="AJ369" i="35"/>
  <c r="AI369" i="35"/>
  <c r="AH369" i="35"/>
  <c r="AG369" i="35"/>
  <c r="AF369" i="35"/>
  <c r="AE369" i="35"/>
  <c r="AD369" i="35"/>
  <c r="AC369" i="35"/>
  <c r="AB369" i="35"/>
  <c r="AA369" i="35"/>
  <c r="Z369" i="35"/>
  <c r="Y369" i="35"/>
  <c r="X369" i="35"/>
  <c r="W369" i="35"/>
  <c r="V369" i="35"/>
  <c r="U369" i="35"/>
  <c r="T369" i="35"/>
  <c r="S369" i="35"/>
  <c r="R369" i="35"/>
  <c r="Q369" i="35"/>
  <c r="P369" i="35"/>
  <c r="O369" i="35"/>
  <c r="N369" i="35"/>
  <c r="M369" i="35"/>
  <c r="AP368" i="35"/>
  <c r="AO368" i="35"/>
  <c r="AN368" i="35"/>
  <c r="AM368" i="35"/>
  <c r="AL368" i="35"/>
  <c r="AK368" i="35"/>
  <c r="AJ368" i="35"/>
  <c r="AI368" i="35"/>
  <c r="AH368" i="35"/>
  <c r="AG368" i="35"/>
  <c r="AF368" i="35"/>
  <c r="AE368" i="35"/>
  <c r="AD368" i="35"/>
  <c r="AC368" i="35"/>
  <c r="AB368" i="35"/>
  <c r="AA368" i="35"/>
  <c r="Z368" i="35"/>
  <c r="Y368" i="35"/>
  <c r="X368" i="35"/>
  <c r="W368" i="35"/>
  <c r="V368" i="35"/>
  <c r="U368" i="35"/>
  <c r="T368" i="35"/>
  <c r="S368" i="35"/>
  <c r="R368" i="35"/>
  <c r="Q368" i="35"/>
  <c r="P368" i="35"/>
  <c r="O368" i="35"/>
  <c r="N368" i="35"/>
  <c r="M368" i="35"/>
  <c r="AP364" i="35"/>
  <c r="AO364" i="35"/>
  <c r="AN364" i="35"/>
  <c r="AM364" i="35"/>
  <c r="AL364" i="35"/>
  <c r="AK364" i="35"/>
  <c r="AJ364" i="35"/>
  <c r="AI364" i="35"/>
  <c r="AH364" i="35"/>
  <c r="AG364" i="35"/>
  <c r="AF364" i="35"/>
  <c r="AE364" i="35"/>
  <c r="AD364" i="35"/>
  <c r="AC364" i="35"/>
  <c r="AB364" i="35"/>
  <c r="AA364" i="35"/>
  <c r="Z364" i="35"/>
  <c r="Y364" i="35"/>
  <c r="X364" i="35"/>
  <c r="W364" i="35"/>
  <c r="V364" i="35"/>
  <c r="U364" i="35"/>
  <c r="T364" i="35"/>
  <c r="S364" i="35"/>
  <c r="R364" i="35"/>
  <c r="Q364" i="35"/>
  <c r="P364" i="35"/>
  <c r="O364" i="35"/>
  <c r="N364" i="35"/>
  <c r="M364" i="35"/>
  <c r="AP363" i="35"/>
  <c r="AO363" i="35"/>
  <c r="AN363" i="35"/>
  <c r="AM363" i="35"/>
  <c r="AL363" i="35"/>
  <c r="AK363" i="35"/>
  <c r="AJ363" i="35"/>
  <c r="AI363" i="35"/>
  <c r="AH363" i="35"/>
  <c r="AG363" i="35"/>
  <c r="AF363" i="35"/>
  <c r="AE363" i="35"/>
  <c r="AD363" i="35"/>
  <c r="AC363" i="35"/>
  <c r="AB363" i="35"/>
  <c r="AA363" i="35"/>
  <c r="Z363" i="35"/>
  <c r="Y363" i="35"/>
  <c r="X363" i="35"/>
  <c r="W363" i="35"/>
  <c r="V363" i="35"/>
  <c r="U363" i="35"/>
  <c r="T363" i="35"/>
  <c r="S363" i="35"/>
  <c r="R363" i="35"/>
  <c r="Q363" i="35"/>
  <c r="P363" i="35"/>
  <c r="O363" i="35"/>
  <c r="N363" i="35"/>
  <c r="M363" i="35"/>
  <c r="AP362" i="35"/>
  <c r="AO362" i="35"/>
  <c r="AN362" i="35"/>
  <c r="AM362" i="35"/>
  <c r="AL362" i="35"/>
  <c r="AK362" i="35"/>
  <c r="AJ362" i="35"/>
  <c r="AI362" i="35"/>
  <c r="AH362" i="35"/>
  <c r="AG362" i="35"/>
  <c r="AF362" i="35"/>
  <c r="AE362" i="35"/>
  <c r="AD362" i="35"/>
  <c r="AC362" i="35"/>
  <c r="AB362" i="35"/>
  <c r="AA362" i="35"/>
  <c r="Z362" i="35"/>
  <c r="Y362" i="35"/>
  <c r="X362" i="35"/>
  <c r="W362" i="35"/>
  <c r="V362" i="35"/>
  <c r="U362" i="35"/>
  <c r="T362" i="35"/>
  <c r="S362" i="35"/>
  <c r="R362" i="35"/>
  <c r="Q362" i="35"/>
  <c r="P362" i="35"/>
  <c r="O362" i="35"/>
  <c r="N362" i="35"/>
  <c r="M362" i="35"/>
  <c r="AP361" i="35"/>
  <c r="AO361" i="35"/>
  <c r="AN361" i="35"/>
  <c r="AM361" i="35"/>
  <c r="AL361" i="35"/>
  <c r="AK361" i="35"/>
  <c r="AJ361" i="35"/>
  <c r="AI361" i="35"/>
  <c r="AH361" i="35"/>
  <c r="AG361" i="35"/>
  <c r="AF361" i="35"/>
  <c r="AE361" i="35"/>
  <c r="AD361" i="35"/>
  <c r="AC361" i="35"/>
  <c r="AB361" i="35"/>
  <c r="AA361" i="35"/>
  <c r="Z361" i="35"/>
  <c r="Y361" i="35"/>
  <c r="X361" i="35"/>
  <c r="W361" i="35"/>
  <c r="V361" i="35"/>
  <c r="U361" i="35"/>
  <c r="T361" i="35"/>
  <c r="S361" i="35"/>
  <c r="R361" i="35"/>
  <c r="Q361" i="35"/>
  <c r="P361" i="35"/>
  <c r="O361" i="35"/>
  <c r="N361" i="35"/>
  <c r="M361" i="35"/>
  <c r="AP360" i="35"/>
  <c r="AO360" i="35"/>
  <c r="AN360" i="35"/>
  <c r="AM360" i="35"/>
  <c r="AL360" i="35"/>
  <c r="AK360" i="35"/>
  <c r="AJ360" i="35"/>
  <c r="AI360" i="35"/>
  <c r="AH360" i="35"/>
  <c r="AG360" i="35"/>
  <c r="AF360" i="35"/>
  <c r="AE360" i="35"/>
  <c r="AD360" i="35"/>
  <c r="AC360" i="35"/>
  <c r="AB360" i="35"/>
  <c r="AA360" i="35"/>
  <c r="Z360" i="35"/>
  <c r="Y360" i="35"/>
  <c r="X360" i="35"/>
  <c r="W360" i="35"/>
  <c r="V360" i="35"/>
  <c r="U360" i="35"/>
  <c r="T360" i="35"/>
  <c r="S360" i="35"/>
  <c r="R360" i="35"/>
  <c r="Q360" i="35"/>
  <c r="P360" i="35"/>
  <c r="O360" i="35"/>
  <c r="N360" i="35"/>
  <c r="M360" i="35"/>
  <c r="AP359" i="35"/>
  <c r="AO359" i="35"/>
  <c r="AN359" i="35"/>
  <c r="AM359" i="35"/>
  <c r="AL359" i="35"/>
  <c r="AK359" i="35"/>
  <c r="AJ359" i="35"/>
  <c r="AI359" i="35"/>
  <c r="AH359" i="35"/>
  <c r="AG359" i="35"/>
  <c r="AF359" i="35"/>
  <c r="AE359" i="35"/>
  <c r="AD359" i="35"/>
  <c r="AC359" i="35"/>
  <c r="AB359" i="35"/>
  <c r="AA359" i="35"/>
  <c r="Z359" i="35"/>
  <c r="Y359" i="35"/>
  <c r="X359" i="35"/>
  <c r="W359" i="35"/>
  <c r="V359" i="35"/>
  <c r="U359" i="35"/>
  <c r="T359" i="35"/>
  <c r="S359" i="35"/>
  <c r="R359" i="35"/>
  <c r="Q359" i="35"/>
  <c r="P359" i="35"/>
  <c r="O359" i="35"/>
  <c r="N359" i="35"/>
  <c r="M359" i="35"/>
  <c r="AP358" i="35"/>
  <c r="AO358" i="35"/>
  <c r="AN358" i="35"/>
  <c r="AM358" i="35"/>
  <c r="AL358" i="35"/>
  <c r="AK358" i="35"/>
  <c r="AJ358" i="35"/>
  <c r="AI358" i="35"/>
  <c r="AH358" i="35"/>
  <c r="AG358" i="35"/>
  <c r="AF358" i="35"/>
  <c r="AE358" i="35"/>
  <c r="AD358" i="35"/>
  <c r="AC358" i="35"/>
  <c r="AB358" i="35"/>
  <c r="AA358" i="35"/>
  <c r="Z358" i="35"/>
  <c r="Y358" i="35"/>
  <c r="X358" i="35"/>
  <c r="W358" i="35"/>
  <c r="V358" i="35"/>
  <c r="U358" i="35"/>
  <c r="T358" i="35"/>
  <c r="S358" i="35"/>
  <c r="R358" i="35"/>
  <c r="Q358" i="35"/>
  <c r="P358" i="35"/>
  <c r="O358" i="35"/>
  <c r="N358" i="35"/>
  <c r="M358" i="35"/>
  <c r="AP357" i="35"/>
  <c r="AO357" i="35"/>
  <c r="AN357" i="35"/>
  <c r="AM357" i="35"/>
  <c r="AL357" i="35"/>
  <c r="AK357" i="35"/>
  <c r="AJ357" i="35"/>
  <c r="AI357" i="35"/>
  <c r="AH357" i="35"/>
  <c r="AG357" i="35"/>
  <c r="AF357" i="35"/>
  <c r="AE357" i="35"/>
  <c r="AD357" i="35"/>
  <c r="AC357" i="35"/>
  <c r="AB357" i="35"/>
  <c r="AA357" i="35"/>
  <c r="Z357" i="35"/>
  <c r="Y357" i="35"/>
  <c r="X357" i="35"/>
  <c r="W357" i="35"/>
  <c r="V357" i="35"/>
  <c r="U357" i="35"/>
  <c r="T357" i="35"/>
  <c r="S357" i="35"/>
  <c r="R357" i="35"/>
  <c r="Q357" i="35"/>
  <c r="P357" i="35"/>
  <c r="O357" i="35"/>
  <c r="N357" i="35"/>
  <c r="M357" i="35"/>
  <c r="AP356" i="35"/>
  <c r="AO356" i="35"/>
  <c r="AN356" i="35"/>
  <c r="AM356" i="35"/>
  <c r="AL356" i="35"/>
  <c r="AK356" i="35"/>
  <c r="AJ356" i="35"/>
  <c r="AI356" i="35"/>
  <c r="AH356" i="35"/>
  <c r="AG356" i="35"/>
  <c r="AF356" i="35"/>
  <c r="AE356" i="35"/>
  <c r="AD356" i="35"/>
  <c r="AC356" i="35"/>
  <c r="AB356" i="35"/>
  <c r="AA356" i="35"/>
  <c r="Z356" i="35"/>
  <c r="Y356" i="35"/>
  <c r="X356" i="35"/>
  <c r="W356" i="35"/>
  <c r="V356" i="35"/>
  <c r="U356" i="35"/>
  <c r="T356" i="35"/>
  <c r="S356" i="35"/>
  <c r="R356" i="35"/>
  <c r="Q356" i="35"/>
  <c r="P356" i="35"/>
  <c r="O356" i="35"/>
  <c r="N356" i="35"/>
  <c r="M356" i="35"/>
  <c r="AP355" i="35"/>
  <c r="AO355" i="35"/>
  <c r="AN355" i="35"/>
  <c r="AM355" i="35"/>
  <c r="AL355" i="35"/>
  <c r="AK355" i="35"/>
  <c r="AJ355" i="35"/>
  <c r="AI355" i="35"/>
  <c r="AH355" i="35"/>
  <c r="AG355" i="35"/>
  <c r="AF355" i="35"/>
  <c r="AE355" i="35"/>
  <c r="AD355" i="35"/>
  <c r="AC355" i="35"/>
  <c r="AB355" i="35"/>
  <c r="AA355" i="35"/>
  <c r="Z355" i="35"/>
  <c r="Y355" i="35"/>
  <c r="X355" i="35"/>
  <c r="W355" i="35"/>
  <c r="V355" i="35"/>
  <c r="U355" i="35"/>
  <c r="T355" i="35"/>
  <c r="S355" i="35"/>
  <c r="R355" i="35"/>
  <c r="Q355" i="35"/>
  <c r="P355" i="35"/>
  <c r="O355" i="35"/>
  <c r="N355" i="35"/>
  <c r="M355" i="35"/>
  <c r="AP354" i="35"/>
  <c r="AO354" i="35"/>
  <c r="AN354" i="35"/>
  <c r="AM354" i="35"/>
  <c r="AL354" i="35"/>
  <c r="AK354" i="35"/>
  <c r="AJ354" i="35"/>
  <c r="AI354" i="35"/>
  <c r="AH354" i="35"/>
  <c r="AG354" i="35"/>
  <c r="AF354" i="35"/>
  <c r="AE354" i="35"/>
  <c r="AD354" i="35"/>
  <c r="AC354" i="35"/>
  <c r="AB354" i="35"/>
  <c r="AA354" i="35"/>
  <c r="Z354" i="35"/>
  <c r="Y354" i="35"/>
  <c r="X354" i="35"/>
  <c r="W354" i="35"/>
  <c r="V354" i="35"/>
  <c r="U354" i="35"/>
  <c r="T354" i="35"/>
  <c r="S354" i="35"/>
  <c r="R354" i="35"/>
  <c r="Q354" i="35"/>
  <c r="P354" i="35"/>
  <c r="O354" i="35"/>
  <c r="N354" i="35"/>
  <c r="M354" i="35"/>
  <c r="AP353" i="35"/>
  <c r="AO353" i="35"/>
  <c r="AN353" i="35"/>
  <c r="AM353" i="35"/>
  <c r="AL353" i="35"/>
  <c r="AK353" i="35"/>
  <c r="AJ353" i="35"/>
  <c r="AI353" i="35"/>
  <c r="AH353" i="35"/>
  <c r="AG353" i="35"/>
  <c r="AF353" i="35"/>
  <c r="AE353" i="35"/>
  <c r="AD353" i="35"/>
  <c r="AC353" i="35"/>
  <c r="AB353" i="35"/>
  <c r="AA353" i="35"/>
  <c r="Z353" i="35"/>
  <c r="Y353" i="35"/>
  <c r="X353" i="35"/>
  <c r="W353" i="35"/>
  <c r="V353" i="35"/>
  <c r="U353" i="35"/>
  <c r="T353" i="35"/>
  <c r="S353" i="35"/>
  <c r="R353" i="35"/>
  <c r="Q353" i="35"/>
  <c r="P353" i="35"/>
  <c r="O353" i="35"/>
  <c r="N353" i="35"/>
  <c r="M353" i="35"/>
  <c r="AP345" i="35"/>
  <c r="AO345" i="35"/>
  <c r="AN345" i="35"/>
  <c r="AM345" i="35"/>
  <c r="AL345" i="35"/>
  <c r="AK345" i="35"/>
  <c r="AJ345" i="35"/>
  <c r="AI345" i="35"/>
  <c r="AH345" i="35"/>
  <c r="AG345" i="35"/>
  <c r="AF345" i="35"/>
  <c r="AE345" i="35"/>
  <c r="AD345" i="35"/>
  <c r="AC345" i="35"/>
  <c r="AB345" i="35"/>
  <c r="AA345" i="35"/>
  <c r="Z345" i="35"/>
  <c r="Y345" i="35"/>
  <c r="X345" i="35"/>
  <c r="W345" i="35"/>
  <c r="V345" i="35"/>
  <c r="U345" i="35"/>
  <c r="T345" i="35"/>
  <c r="S345" i="35"/>
  <c r="R345" i="35"/>
  <c r="Q345" i="35"/>
  <c r="P345" i="35"/>
  <c r="O345" i="35"/>
  <c r="N345" i="35"/>
  <c r="M345" i="35"/>
  <c r="AP344" i="35"/>
  <c r="AO344" i="35"/>
  <c r="AN344" i="35"/>
  <c r="AM344" i="35"/>
  <c r="AL344" i="35"/>
  <c r="AK344" i="35"/>
  <c r="AJ344" i="35"/>
  <c r="AI344" i="35"/>
  <c r="AH344" i="35"/>
  <c r="AG344" i="35"/>
  <c r="AF344" i="35"/>
  <c r="AE344" i="35"/>
  <c r="AD344" i="35"/>
  <c r="AC344" i="35"/>
  <c r="AB344" i="35"/>
  <c r="AA344" i="35"/>
  <c r="Z344" i="35"/>
  <c r="Y344" i="35"/>
  <c r="X344" i="35"/>
  <c r="W344" i="35"/>
  <c r="V344" i="35"/>
  <c r="U344" i="35"/>
  <c r="T344" i="35"/>
  <c r="S344" i="35"/>
  <c r="R344" i="35"/>
  <c r="Q344" i="35"/>
  <c r="P344" i="35"/>
  <c r="O344" i="35"/>
  <c r="N344" i="35"/>
  <c r="M344" i="35"/>
  <c r="AP343" i="35"/>
  <c r="AO343" i="35"/>
  <c r="AN343" i="35"/>
  <c r="AM343" i="35"/>
  <c r="AL343" i="35"/>
  <c r="AK343" i="35"/>
  <c r="AJ343" i="35"/>
  <c r="AI343" i="35"/>
  <c r="AH343" i="35"/>
  <c r="AG343" i="35"/>
  <c r="AF343" i="35"/>
  <c r="AE343" i="35"/>
  <c r="AD343" i="35"/>
  <c r="AC343" i="35"/>
  <c r="AB343" i="35"/>
  <c r="AA343" i="35"/>
  <c r="Z343" i="35"/>
  <c r="Y343" i="35"/>
  <c r="X343" i="35"/>
  <c r="W343" i="35"/>
  <c r="V343" i="35"/>
  <c r="U343" i="35"/>
  <c r="T343" i="35"/>
  <c r="S343" i="35"/>
  <c r="R343" i="35"/>
  <c r="Q343" i="35"/>
  <c r="P343" i="35"/>
  <c r="O343" i="35"/>
  <c r="N343" i="35"/>
  <c r="M343" i="35"/>
  <c r="AP342" i="35"/>
  <c r="AO342" i="35"/>
  <c r="AN342" i="35"/>
  <c r="AM342" i="35"/>
  <c r="AL342" i="35"/>
  <c r="AK342" i="35"/>
  <c r="AJ342" i="35"/>
  <c r="AI342" i="35"/>
  <c r="AH342" i="35"/>
  <c r="AG342" i="35"/>
  <c r="AF342" i="35"/>
  <c r="AE342" i="35"/>
  <c r="AD342" i="35"/>
  <c r="AC342" i="35"/>
  <c r="AB342" i="35"/>
  <c r="AA342" i="35"/>
  <c r="Z342" i="35"/>
  <c r="Y342" i="35"/>
  <c r="X342" i="35"/>
  <c r="W342" i="35"/>
  <c r="V342" i="35"/>
  <c r="U342" i="35"/>
  <c r="T342" i="35"/>
  <c r="S342" i="35"/>
  <c r="R342" i="35"/>
  <c r="Q342" i="35"/>
  <c r="P342" i="35"/>
  <c r="O342" i="35"/>
  <c r="N342" i="35"/>
  <c r="M342" i="35"/>
  <c r="AP341" i="35"/>
  <c r="AO341" i="35"/>
  <c r="AN341" i="35"/>
  <c r="AM341" i="35"/>
  <c r="AL341" i="35"/>
  <c r="AK341" i="35"/>
  <c r="AJ341" i="35"/>
  <c r="AI341" i="35"/>
  <c r="AH341" i="35"/>
  <c r="AG341" i="35"/>
  <c r="AF341" i="35"/>
  <c r="AE341" i="35"/>
  <c r="AD341" i="35"/>
  <c r="AC341" i="35"/>
  <c r="AB341" i="35"/>
  <c r="AA341" i="35"/>
  <c r="Z341" i="35"/>
  <c r="Y341" i="35"/>
  <c r="X341" i="35"/>
  <c r="W341" i="35"/>
  <c r="V341" i="35"/>
  <c r="U341" i="35"/>
  <c r="T341" i="35"/>
  <c r="S341" i="35"/>
  <c r="R341" i="35"/>
  <c r="Q341" i="35"/>
  <c r="P341" i="35"/>
  <c r="O341" i="35"/>
  <c r="N341" i="35"/>
  <c r="M341" i="35"/>
  <c r="AP340" i="35"/>
  <c r="AO340" i="35"/>
  <c r="AN340" i="35"/>
  <c r="AM340" i="35"/>
  <c r="AL340" i="35"/>
  <c r="AK340" i="35"/>
  <c r="AJ340" i="35"/>
  <c r="AI340" i="35"/>
  <c r="AH340" i="35"/>
  <c r="AG340" i="35"/>
  <c r="AF340" i="35"/>
  <c r="AE340" i="35"/>
  <c r="AD340" i="35"/>
  <c r="AC340" i="35"/>
  <c r="AB340" i="35"/>
  <c r="AA340" i="35"/>
  <c r="Z340" i="35"/>
  <c r="Y340" i="35"/>
  <c r="X340" i="35"/>
  <c r="W340" i="35"/>
  <c r="V340" i="35"/>
  <c r="U340" i="35"/>
  <c r="T340" i="35"/>
  <c r="S340" i="35"/>
  <c r="R340" i="35"/>
  <c r="Q340" i="35"/>
  <c r="P340" i="35"/>
  <c r="O340" i="35"/>
  <c r="N340" i="35"/>
  <c r="M340" i="35"/>
  <c r="AP339" i="35"/>
  <c r="AO339" i="35"/>
  <c r="AN339" i="35"/>
  <c r="AM339" i="35"/>
  <c r="AL339" i="35"/>
  <c r="AK339" i="35"/>
  <c r="AJ339" i="35"/>
  <c r="AI339" i="35"/>
  <c r="AH339" i="35"/>
  <c r="AG339" i="35"/>
  <c r="AF339" i="35"/>
  <c r="AE339" i="35"/>
  <c r="AD339" i="35"/>
  <c r="AC339" i="35"/>
  <c r="AB339" i="35"/>
  <c r="AA339" i="35"/>
  <c r="Z339" i="35"/>
  <c r="Y339" i="35"/>
  <c r="X339" i="35"/>
  <c r="W339" i="35"/>
  <c r="V339" i="35"/>
  <c r="U339" i="35"/>
  <c r="T339" i="35"/>
  <c r="S339" i="35"/>
  <c r="R339" i="35"/>
  <c r="Q339" i="35"/>
  <c r="P339" i="35"/>
  <c r="O339" i="35"/>
  <c r="N339" i="35"/>
  <c r="M339" i="35"/>
  <c r="AP338" i="35"/>
  <c r="AO338" i="35"/>
  <c r="AN338" i="35"/>
  <c r="AM338" i="35"/>
  <c r="AL338" i="35"/>
  <c r="AK338" i="35"/>
  <c r="AJ338" i="35"/>
  <c r="AI338" i="35"/>
  <c r="AH338" i="35"/>
  <c r="AG338" i="35"/>
  <c r="AF338" i="35"/>
  <c r="AE338" i="35"/>
  <c r="AD338" i="35"/>
  <c r="AC338" i="35"/>
  <c r="AB338" i="35"/>
  <c r="AA338" i="35"/>
  <c r="Z338" i="35"/>
  <c r="Y338" i="35"/>
  <c r="X338" i="35"/>
  <c r="W338" i="35"/>
  <c r="V338" i="35"/>
  <c r="U338" i="35"/>
  <c r="T338" i="35"/>
  <c r="S338" i="35"/>
  <c r="R338" i="35"/>
  <c r="Q338" i="35"/>
  <c r="P338" i="35"/>
  <c r="O338" i="35"/>
  <c r="N338" i="35"/>
  <c r="M338" i="35"/>
  <c r="AP337" i="35"/>
  <c r="AO337" i="35"/>
  <c r="AN337" i="35"/>
  <c r="AM337" i="35"/>
  <c r="AL337" i="35"/>
  <c r="AK337" i="35"/>
  <c r="AJ337" i="35"/>
  <c r="AI337" i="35"/>
  <c r="AH337" i="35"/>
  <c r="AG337" i="35"/>
  <c r="AF337" i="35"/>
  <c r="AE337" i="35"/>
  <c r="AD337" i="35"/>
  <c r="AC337" i="35"/>
  <c r="AB337" i="35"/>
  <c r="AA337" i="35"/>
  <c r="Z337" i="35"/>
  <c r="Y337" i="35"/>
  <c r="X337" i="35"/>
  <c r="W337" i="35"/>
  <c r="V337" i="35"/>
  <c r="U337" i="35"/>
  <c r="T337" i="35"/>
  <c r="S337" i="35"/>
  <c r="R337" i="35"/>
  <c r="Q337" i="35"/>
  <c r="P337" i="35"/>
  <c r="O337" i="35"/>
  <c r="N337" i="35"/>
  <c r="M337" i="35"/>
  <c r="AP336" i="35"/>
  <c r="AO336" i="35"/>
  <c r="AN336" i="35"/>
  <c r="AM336" i="35"/>
  <c r="AL336" i="35"/>
  <c r="AK336" i="35"/>
  <c r="AJ336" i="35"/>
  <c r="AI336" i="35"/>
  <c r="AH336" i="35"/>
  <c r="AG336" i="35"/>
  <c r="AF336" i="35"/>
  <c r="AE336" i="35"/>
  <c r="AD336" i="35"/>
  <c r="AC336" i="35"/>
  <c r="AB336" i="35"/>
  <c r="AA336" i="35"/>
  <c r="Z336" i="35"/>
  <c r="Y336" i="35"/>
  <c r="X336" i="35"/>
  <c r="W336" i="35"/>
  <c r="V336" i="35"/>
  <c r="U336" i="35"/>
  <c r="T336" i="35"/>
  <c r="S336" i="35"/>
  <c r="R336" i="35"/>
  <c r="Q336" i="35"/>
  <c r="P336" i="35"/>
  <c r="O336" i="35"/>
  <c r="N336" i="35"/>
  <c r="M336" i="35"/>
  <c r="AP335" i="35"/>
  <c r="AO335" i="35"/>
  <c r="AN335" i="35"/>
  <c r="AM335" i="35"/>
  <c r="AL335" i="35"/>
  <c r="AK335" i="35"/>
  <c r="AJ335" i="35"/>
  <c r="AI335" i="35"/>
  <c r="AH335" i="35"/>
  <c r="AG335" i="35"/>
  <c r="AF335" i="35"/>
  <c r="AE335" i="35"/>
  <c r="AD335" i="35"/>
  <c r="AC335" i="35"/>
  <c r="AB335" i="35"/>
  <c r="AA335" i="35"/>
  <c r="Z335" i="35"/>
  <c r="Y335" i="35"/>
  <c r="X335" i="35"/>
  <c r="W335" i="35"/>
  <c r="V335" i="35"/>
  <c r="U335" i="35"/>
  <c r="T335" i="35"/>
  <c r="S335" i="35"/>
  <c r="R335" i="35"/>
  <c r="Q335" i="35"/>
  <c r="P335" i="35"/>
  <c r="O335" i="35"/>
  <c r="N335" i="35"/>
  <c r="M335" i="35"/>
  <c r="AP334" i="35"/>
  <c r="AO334" i="35"/>
  <c r="AN334" i="35"/>
  <c r="AM334" i="35"/>
  <c r="AL334" i="35"/>
  <c r="AK334" i="35"/>
  <c r="AJ334" i="35"/>
  <c r="AI334" i="35"/>
  <c r="AH334" i="35"/>
  <c r="AG334" i="35"/>
  <c r="AF334" i="35"/>
  <c r="AE334" i="35"/>
  <c r="AD334" i="35"/>
  <c r="AC334" i="35"/>
  <c r="AB334" i="35"/>
  <c r="AA334" i="35"/>
  <c r="Z334" i="35"/>
  <c r="Y334" i="35"/>
  <c r="X334" i="35"/>
  <c r="W334" i="35"/>
  <c r="V334" i="35"/>
  <c r="U334" i="35"/>
  <c r="T334" i="35"/>
  <c r="S334" i="35"/>
  <c r="R334" i="35"/>
  <c r="Q334" i="35"/>
  <c r="P334" i="35"/>
  <c r="O334" i="35"/>
  <c r="N334" i="35"/>
  <c r="M334" i="35"/>
  <c r="AP330" i="35"/>
  <c r="AO330" i="35"/>
  <c r="AN330" i="35"/>
  <c r="AM330" i="35"/>
  <c r="AL330" i="35"/>
  <c r="AK330" i="35"/>
  <c r="AJ330" i="35"/>
  <c r="AI330" i="35"/>
  <c r="AH330" i="35"/>
  <c r="AG330" i="35"/>
  <c r="AF330" i="35"/>
  <c r="AE330" i="35"/>
  <c r="AD330" i="35"/>
  <c r="AC330" i="35"/>
  <c r="AB330" i="35"/>
  <c r="AA330" i="35"/>
  <c r="Z330" i="35"/>
  <c r="Y330" i="35"/>
  <c r="X330" i="35"/>
  <c r="W330" i="35"/>
  <c r="V330" i="35"/>
  <c r="U330" i="35"/>
  <c r="T330" i="35"/>
  <c r="S330" i="35"/>
  <c r="R330" i="35"/>
  <c r="Q330" i="35"/>
  <c r="P330" i="35"/>
  <c r="O330" i="35"/>
  <c r="N330" i="35"/>
  <c r="M330" i="35"/>
  <c r="AP329" i="35"/>
  <c r="AO329" i="35"/>
  <c r="AN329" i="35"/>
  <c r="AM329" i="35"/>
  <c r="AL329" i="35"/>
  <c r="AK329" i="35"/>
  <c r="AJ329" i="35"/>
  <c r="AI329" i="35"/>
  <c r="AH329" i="35"/>
  <c r="AG329" i="35"/>
  <c r="AF329" i="35"/>
  <c r="AE329" i="35"/>
  <c r="AD329" i="35"/>
  <c r="AC329" i="35"/>
  <c r="AB329" i="35"/>
  <c r="AA329" i="35"/>
  <c r="Z329" i="35"/>
  <c r="Y329" i="35"/>
  <c r="X329" i="35"/>
  <c r="W329" i="35"/>
  <c r="V329" i="35"/>
  <c r="U329" i="35"/>
  <c r="T329" i="35"/>
  <c r="S329" i="35"/>
  <c r="R329" i="35"/>
  <c r="Q329" i="35"/>
  <c r="P329" i="35"/>
  <c r="O329" i="35"/>
  <c r="N329" i="35"/>
  <c r="M329" i="35"/>
  <c r="AP328" i="35"/>
  <c r="AO328" i="35"/>
  <c r="AN328" i="35"/>
  <c r="AM328" i="35"/>
  <c r="AL328" i="35"/>
  <c r="AK328" i="35"/>
  <c r="AJ328" i="35"/>
  <c r="AI328" i="35"/>
  <c r="AH328" i="35"/>
  <c r="AG328" i="35"/>
  <c r="AF328" i="35"/>
  <c r="AE328" i="35"/>
  <c r="AD328" i="35"/>
  <c r="AC328" i="35"/>
  <c r="AB328" i="35"/>
  <c r="AA328" i="35"/>
  <c r="Z328" i="35"/>
  <c r="Y328" i="35"/>
  <c r="X328" i="35"/>
  <c r="W328" i="35"/>
  <c r="V328" i="35"/>
  <c r="U328" i="35"/>
  <c r="T328" i="35"/>
  <c r="S328" i="35"/>
  <c r="R328" i="35"/>
  <c r="Q328" i="35"/>
  <c r="P328" i="35"/>
  <c r="O328" i="35"/>
  <c r="N328" i="35"/>
  <c r="M328" i="35"/>
  <c r="AP327" i="35"/>
  <c r="AO327" i="35"/>
  <c r="AN327" i="35"/>
  <c r="AM327" i="35"/>
  <c r="AL327" i="35"/>
  <c r="AK327" i="35"/>
  <c r="AJ327" i="35"/>
  <c r="AI327" i="35"/>
  <c r="AH327" i="35"/>
  <c r="AG327" i="35"/>
  <c r="AF327" i="35"/>
  <c r="AE327" i="35"/>
  <c r="AD327" i="35"/>
  <c r="AC327" i="35"/>
  <c r="AB327" i="35"/>
  <c r="AA327" i="35"/>
  <c r="Z327" i="35"/>
  <c r="Y327" i="35"/>
  <c r="X327" i="35"/>
  <c r="W327" i="35"/>
  <c r="V327" i="35"/>
  <c r="U327" i="35"/>
  <c r="T327" i="35"/>
  <c r="S327" i="35"/>
  <c r="R327" i="35"/>
  <c r="Q327" i="35"/>
  <c r="P327" i="35"/>
  <c r="O327" i="35"/>
  <c r="N327" i="35"/>
  <c r="M327" i="35"/>
  <c r="AP326" i="35"/>
  <c r="AO326" i="35"/>
  <c r="AN326" i="35"/>
  <c r="AM326" i="35"/>
  <c r="AL326" i="35"/>
  <c r="AK326" i="35"/>
  <c r="AJ326" i="35"/>
  <c r="AI326" i="35"/>
  <c r="AH326" i="35"/>
  <c r="AG326" i="35"/>
  <c r="AF326" i="35"/>
  <c r="AE326" i="35"/>
  <c r="AD326" i="35"/>
  <c r="AC326" i="35"/>
  <c r="AB326" i="35"/>
  <c r="AA326" i="35"/>
  <c r="Z326" i="35"/>
  <c r="Y326" i="35"/>
  <c r="X326" i="35"/>
  <c r="W326" i="35"/>
  <c r="V326" i="35"/>
  <c r="U326" i="35"/>
  <c r="T326" i="35"/>
  <c r="S326" i="35"/>
  <c r="R326" i="35"/>
  <c r="Q326" i="35"/>
  <c r="P326" i="35"/>
  <c r="O326" i="35"/>
  <c r="N326" i="35"/>
  <c r="M326" i="35"/>
  <c r="AP325" i="35"/>
  <c r="AO325" i="35"/>
  <c r="AN325" i="35"/>
  <c r="AM325" i="35"/>
  <c r="AL325" i="35"/>
  <c r="AK325" i="35"/>
  <c r="AJ325" i="35"/>
  <c r="AI325" i="35"/>
  <c r="AH325" i="35"/>
  <c r="AG325" i="35"/>
  <c r="AF325" i="35"/>
  <c r="AE325" i="35"/>
  <c r="AD325" i="35"/>
  <c r="AC325" i="35"/>
  <c r="AB325" i="35"/>
  <c r="AA325" i="35"/>
  <c r="Z325" i="35"/>
  <c r="Y325" i="35"/>
  <c r="X325" i="35"/>
  <c r="W325" i="35"/>
  <c r="V325" i="35"/>
  <c r="U325" i="35"/>
  <c r="T325" i="35"/>
  <c r="S325" i="35"/>
  <c r="R325" i="35"/>
  <c r="Q325" i="35"/>
  <c r="P325" i="35"/>
  <c r="O325" i="35"/>
  <c r="N325" i="35"/>
  <c r="M325" i="35"/>
  <c r="AP324" i="35"/>
  <c r="AO324" i="35"/>
  <c r="AN324" i="35"/>
  <c r="AM324" i="35"/>
  <c r="AL324" i="35"/>
  <c r="AK324" i="35"/>
  <c r="AJ324" i="35"/>
  <c r="AI324" i="35"/>
  <c r="AH324" i="35"/>
  <c r="AG324" i="35"/>
  <c r="AF324" i="35"/>
  <c r="AE324" i="35"/>
  <c r="AD324" i="35"/>
  <c r="AC324" i="35"/>
  <c r="AB324" i="35"/>
  <c r="AA324" i="35"/>
  <c r="Z324" i="35"/>
  <c r="Y324" i="35"/>
  <c r="X324" i="35"/>
  <c r="W324" i="35"/>
  <c r="V324" i="35"/>
  <c r="U324" i="35"/>
  <c r="T324" i="35"/>
  <c r="S324" i="35"/>
  <c r="R324" i="35"/>
  <c r="Q324" i="35"/>
  <c r="P324" i="35"/>
  <c r="O324" i="35"/>
  <c r="N324" i="35"/>
  <c r="M324" i="35"/>
  <c r="AP323" i="35"/>
  <c r="AO323" i="35"/>
  <c r="AN323" i="35"/>
  <c r="AM323" i="35"/>
  <c r="AL323" i="35"/>
  <c r="AK323" i="35"/>
  <c r="AJ323" i="35"/>
  <c r="AI323" i="35"/>
  <c r="AH323" i="35"/>
  <c r="AG323" i="35"/>
  <c r="AF323" i="35"/>
  <c r="AE323" i="35"/>
  <c r="AD323" i="35"/>
  <c r="AC323" i="35"/>
  <c r="AB323" i="35"/>
  <c r="AA323" i="35"/>
  <c r="Z323" i="35"/>
  <c r="Y323" i="35"/>
  <c r="X323" i="35"/>
  <c r="W323" i="35"/>
  <c r="V323" i="35"/>
  <c r="U323" i="35"/>
  <c r="T323" i="35"/>
  <c r="S323" i="35"/>
  <c r="R323" i="35"/>
  <c r="Q323" i="35"/>
  <c r="P323" i="35"/>
  <c r="O323" i="35"/>
  <c r="N323" i="35"/>
  <c r="M323" i="35"/>
  <c r="AP322" i="35"/>
  <c r="AO322" i="35"/>
  <c r="AN322" i="35"/>
  <c r="AM322" i="35"/>
  <c r="AL322" i="35"/>
  <c r="AK322" i="35"/>
  <c r="AJ322" i="35"/>
  <c r="AI322" i="35"/>
  <c r="AH322" i="35"/>
  <c r="AG322" i="35"/>
  <c r="AF322" i="35"/>
  <c r="AE322" i="35"/>
  <c r="AD322" i="35"/>
  <c r="AC322" i="35"/>
  <c r="AB322" i="35"/>
  <c r="AA322" i="35"/>
  <c r="Z322" i="35"/>
  <c r="Y322" i="35"/>
  <c r="X322" i="35"/>
  <c r="W322" i="35"/>
  <c r="V322" i="35"/>
  <c r="U322" i="35"/>
  <c r="T322" i="35"/>
  <c r="S322" i="35"/>
  <c r="R322" i="35"/>
  <c r="Q322" i="35"/>
  <c r="P322" i="35"/>
  <c r="O322" i="35"/>
  <c r="N322" i="35"/>
  <c r="M322" i="35"/>
  <c r="AP321" i="35"/>
  <c r="AO321" i="35"/>
  <c r="AN321" i="35"/>
  <c r="AM321" i="35"/>
  <c r="AL321" i="35"/>
  <c r="AK321" i="35"/>
  <c r="AJ321" i="35"/>
  <c r="AI321" i="35"/>
  <c r="AH321" i="35"/>
  <c r="AG321" i="35"/>
  <c r="AF321" i="35"/>
  <c r="AE321" i="35"/>
  <c r="AD321" i="35"/>
  <c r="AC321" i="35"/>
  <c r="AB321" i="35"/>
  <c r="AA321" i="35"/>
  <c r="Z321" i="35"/>
  <c r="Y321" i="35"/>
  <c r="X321" i="35"/>
  <c r="W321" i="35"/>
  <c r="V321" i="35"/>
  <c r="U321" i="35"/>
  <c r="T321" i="35"/>
  <c r="S321" i="35"/>
  <c r="R321" i="35"/>
  <c r="Q321" i="35"/>
  <c r="P321" i="35"/>
  <c r="O321" i="35"/>
  <c r="N321" i="35"/>
  <c r="M321" i="35"/>
  <c r="AP320" i="35"/>
  <c r="AO320" i="35"/>
  <c r="AN320" i="35"/>
  <c r="AM320" i="35"/>
  <c r="AL320" i="35"/>
  <c r="AK320" i="35"/>
  <c r="AJ320" i="35"/>
  <c r="AI320" i="35"/>
  <c r="AH320" i="35"/>
  <c r="AG320" i="35"/>
  <c r="AF320" i="35"/>
  <c r="AE320" i="35"/>
  <c r="AD320" i="35"/>
  <c r="AC320" i="35"/>
  <c r="AB320" i="35"/>
  <c r="AA320" i="35"/>
  <c r="Z320" i="35"/>
  <c r="Y320" i="35"/>
  <c r="X320" i="35"/>
  <c r="W320" i="35"/>
  <c r="V320" i="35"/>
  <c r="U320" i="35"/>
  <c r="T320" i="35"/>
  <c r="S320" i="35"/>
  <c r="R320" i="35"/>
  <c r="Q320" i="35"/>
  <c r="P320" i="35"/>
  <c r="O320" i="35"/>
  <c r="N320" i="35"/>
  <c r="M320" i="35"/>
  <c r="AP319" i="35"/>
  <c r="AO319" i="35"/>
  <c r="AN319" i="35"/>
  <c r="AM319" i="35"/>
  <c r="AL319" i="35"/>
  <c r="AK319" i="35"/>
  <c r="AJ319" i="35"/>
  <c r="AI319" i="35"/>
  <c r="AH319" i="35"/>
  <c r="AG319" i="35"/>
  <c r="AF319" i="35"/>
  <c r="AE319" i="35"/>
  <c r="AD319" i="35"/>
  <c r="AC319" i="35"/>
  <c r="AB319" i="35"/>
  <c r="AA319" i="35"/>
  <c r="Z319" i="35"/>
  <c r="Y319" i="35"/>
  <c r="X319" i="35"/>
  <c r="W319" i="35"/>
  <c r="V319" i="35"/>
  <c r="U319" i="35"/>
  <c r="T319" i="35"/>
  <c r="S319" i="35"/>
  <c r="R319" i="35"/>
  <c r="Q319" i="35"/>
  <c r="P319" i="35"/>
  <c r="O319" i="35"/>
  <c r="N319" i="35"/>
  <c r="M319" i="35"/>
  <c r="AP315" i="35"/>
  <c r="AO315" i="35"/>
  <c r="AN315" i="35"/>
  <c r="AM315" i="35"/>
  <c r="AL315" i="35"/>
  <c r="AK315" i="35"/>
  <c r="AJ315" i="35"/>
  <c r="AI315" i="35"/>
  <c r="AH315" i="35"/>
  <c r="AG315" i="35"/>
  <c r="AF315" i="35"/>
  <c r="AE315" i="35"/>
  <c r="AD315" i="35"/>
  <c r="AC315" i="35"/>
  <c r="AB315" i="35"/>
  <c r="AA315" i="35"/>
  <c r="Z315" i="35"/>
  <c r="Y315" i="35"/>
  <c r="X315" i="35"/>
  <c r="W315" i="35"/>
  <c r="V315" i="35"/>
  <c r="U315" i="35"/>
  <c r="T315" i="35"/>
  <c r="S315" i="35"/>
  <c r="R315" i="35"/>
  <c r="Q315" i="35"/>
  <c r="P315" i="35"/>
  <c r="O315" i="35"/>
  <c r="N315" i="35"/>
  <c r="M315" i="35"/>
  <c r="AP314" i="35"/>
  <c r="AO314" i="35"/>
  <c r="AN314" i="35"/>
  <c r="AM314" i="35"/>
  <c r="AL314" i="35"/>
  <c r="AK314" i="35"/>
  <c r="AJ314" i="35"/>
  <c r="AI314" i="35"/>
  <c r="AH314" i="35"/>
  <c r="AG314" i="35"/>
  <c r="AF314" i="35"/>
  <c r="AE314" i="35"/>
  <c r="AD314" i="35"/>
  <c r="AC314" i="35"/>
  <c r="AB314" i="35"/>
  <c r="AA314" i="35"/>
  <c r="Z314" i="35"/>
  <c r="Y314" i="35"/>
  <c r="X314" i="35"/>
  <c r="W314" i="35"/>
  <c r="V314" i="35"/>
  <c r="U314" i="35"/>
  <c r="T314" i="35"/>
  <c r="S314" i="35"/>
  <c r="R314" i="35"/>
  <c r="Q314" i="35"/>
  <c r="P314" i="35"/>
  <c r="O314" i="35"/>
  <c r="N314" i="35"/>
  <c r="M314" i="35"/>
  <c r="AP313" i="35"/>
  <c r="AO313" i="35"/>
  <c r="AN313" i="35"/>
  <c r="AM313" i="35"/>
  <c r="AL313" i="35"/>
  <c r="AK313" i="35"/>
  <c r="AJ313" i="35"/>
  <c r="AI313" i="35"/>
  <c r="AH313" i="35"/>
  <c r="AG313" i="35"/>
  <c r="AF313" i="35"/>
  <c r="AE313" i="35"/>
  <c r="AD313" i="35"/>
  <c r="AC313" i="35"/>
  <c r="AB313" i="35"/>
  <c r="AA313" i="35"/>
  <c r="Z313" i="35"/>
  <c r="Y313" i="35"/>
  <c r="X313" i="35"/>
  <c r="W313" i="35"/>
  <c r="V313" i="35"/>
  <c r="U313" i="35"/>
  <c r="T313" i="35"/>
  <c r="S313" i="35"/>
  <c r="R313" i="35"/>
  <c r="Q313" i="35"/>
  <c r="P313" i="35"/>
  <c r="O313" i="35"/>
  <c r="N313" i="35"/>
  <c r="M313" i="35"/>
  <c r="AP312" i="35"/>
  <c r="AO312" i="35"/>
  <c r="AN312" i="35"/>
  <c r="AM312" i="35"/>
  <c r="AL312" i="35"/>
  <c r="AK312" i="35"/>
  <c r="AJ312" i="35"/>
  <c r="AI312" i="35"/>
  <c r="AH312" i="35"/>
  <c r="AG312" i="35"/>
  <c r="AF312" i="35"/>
  <c r="AE312" i="35"/>
  <c r="AD312" i="35"/>
  <c r="AC312" i="35"/>
  <c r="AB312" i="35"/>
  <c r="AA312" i="35"/>
  <c r="Z312" i="35"/>
  <c r="Y312" i="35"/>
  <c r="X312" i="35"/>
  <c r="W312" i="35"/>
  <c r="V312" i="35"/>
  <c r="U312" i="35"/>
  <c r="T312" i="35"/>
  <c r="S312" i="35"/>
  <c r="R312" i="35"/>
  <c r="Q312" i="35"/>
  <c r="P312" i="35"/>
  <c r="O312" i="35"/>
  <c r="N312" i="35"/>
  <c r="M312" i="35"/>
  <c r="AP311" i="35"/>
  <c r="AO311" i="35"/>
  <c r="AN311" i="35"/>
  <c r="AM311" i="35"/>
  <c r="AL311" i="35"/>
  <c r="AK311" i="35"/>
  <c r="AJ311" i="35"/>
  <c r="AI311" i="35"/>
  <c r="AH311" i="35"/>
  <c r="AG311" i="35"/>
  <c r="AF311" i="35"/>
  <c r="AE311" i="35"/>
  <c r="AD311" i="35"/>
  <c r="AC311" i="35"/>
  <c r="AB311" i="35"/>
  <c r="AA311" i="35"/>
  <c r="Z311" i="35"/>
  <c r="Y311" i="35"/>
  <c r="X311" i="35"/>
  <c r="W311" i="35"/>
  <c r="V311" i="35"/>
  <c r="U311" i="35"/>
  <c r="T311" i="35"/>
  <c r="S311" i="35"/>
  <c r="R311" i="35"/>
  <c r="Q311" i="35"/>
  <c r="P311" i="35"/>
  <c r="O311" i="35"/>
  <c r="N311" i="35"/>
  <c r="M311" i="35"/>
  <c r="AP310" i="35"/>
  <c r="AO310" i="35"/>
  <c r="AN310" i="35"/>
  <c r="AM310" i="35"/>
  <c r="AL310" i="35"/>
  <c r="AK310" i="35"/>
  <c r="AJ310" i="35"/>
  <c r="AI310" i="35"/>
  <c r="AH310" i="35"/>
  <c r="AG310" i="35"/>
  <c r="AF310" i="35"/>
  <c r="AE310" i="35"/>
  <c r="AD310" i="35"/>
  <c r="AC310" i="35"/>
  <c r="AB310" i="35"/>
  <c r="AA310" i="35"/>
  <c r="Z310" i="35"/>
  <c r="Y310" i="35"/>
  <c r="X310" i="35"/>
  <c r="W310" i="35"/>
  <c r="V310" i="35"/>
  <c r="U310" i="35"/>
  <c r="T310" i="35"/>
  <c r="S310" i="35"/>
  <c r="R310" i="35"/>
  <c r="Q310" i="35"/>
  <c r="P310" i="35"/>
  <c r="O310" i="35"/>
  <c r="N310" i="35"/>
  <c r="M310" i="35"/>
  <c r="AP309" i="35"/>
  <c r="AO309" i="35"/>
  <c r="AN309" i="35"/>
  <c r="AM309" i="35"/>
  <c r="AL309" i="35"/>
  <c r="AK309" i="35"/>
  <c r="AJ309" i="35"/>
  <c r="AI309" i="35"/>
  <c r="AH309" i="35"/>
  <c r="AG309" i="35"/>
  <c r="AF309" i="35"/>
  <c r="AE309" i="35"/>
  <c r="AD309" i="35"/>
  <c r="AC309" i="35"/>
  <c r="AB309" i="35"/>
  <c r="AA309" i="35"/>
  <c r="Z309" i="35"/>
  <c r="Y309" i="35"/>
  <c r="X309" i="35"/>
  <c r="W309" i="35"/>
  <c r="V309" i="35"/>
  <c r="U309" i="35"/>
  <c r="T309" i="35"/>
  <c r="S309" i="35"/>
  <c r="R309" i="35"/>
  <c r="Q309" i="35"/>
  <c r="P309" i="35"/>
  <c r="O309" i="35"/>
  <c r="N309" i="35"/>
  <c r="M309" i="35"/>
  <c r="AP308" i="35"/>
  <c r="AO308" i="35"/>
  <c r="AN308" i="35"/>
  <c r="AM308" i="35"/>
  <c r="AL308" i="35"/>
  <c r="AK308" i="35"/>
  <c r="AJ308" i="35"/>
  <c r="AI308" i="35"/>
  <c r="AH308" i="35"/>
  <c r="AG308" i="35"/>
  <c r="AF308" i="35"/>
  <c r="AE308" i="35"/>
  <c r="AD308" i="35"/>
  <c r="AC308" i="35"/>
  <c r="AB308" i="35"/>
  <c r="AA308" i="35"/>
  <c r="Z308" i="35"/>
  <c r="Y308" i="35"/>
  <c r="X308" i="35"/>
  <c r="W308" i="35"/>
  <c r="V308" i="35"/>
  <c r="U308" i="35"/>
  <c r="T308" i="35"/>
  <c r="S308" i="35"/>
  <c r="R308" i="35"/>
  <c r="Q308" i="35"/>
  <c r="P308" i="35"/>
  <c r="O308" i="35"/>
  <c r="N308" i="35"/>
  <c r="M308" i="35"/>
  <c r="AP307" i="35"/>
  <c r="AO307" i="35"/>
  <c r="AN307" i="35"/>
  <c r="AM307" i="35"/>
  <c r="AL307" i="35"/>
  <c r="AK307" i="35"/>
  <c r="AJ307" i="35"/>
  <c r="AI307" i="35"/>
  <c r="AH307" i="35"/>
  <c r="AG307" i="35"/>
  <c r="AF307" i="35"/>
  <c r="AE307" i="35"/>
  <c r="AD307" i="35"/>
  <c r="AC307" i="35"/>
  <c r="AB307" i="35"/>
  <c r="AA307" i="35"/>
  <c r="Z307" i="35"/>
  <c r="Y307" i="35"/>
  <c r="X307" i="35"/>
  <c r="W307" i="35"/>
  <c r="V307" i="35"/>
  <c r="U307" i="35"/>
  <c r="T307" i="35"/>
  <c r="S307" i="35"/>
  <c r="R307" i="35"/>
  <c r="Q307" i="35"/>
  <c r="P307" i="35"/>
  <c r="O307" i="35"/>
  <c r="N307" i="35"/>
  <c r="M307" i="35"/>
  <c r="AP306" i="35"/>
  <c r="AO306" i="35"/>
  <c r="AN306" i="35"/>
  <c r="AM306" i="35"/>
  <c r="AL306" i="35"/>
  <c r="AK306" i="35"/>
  <c r="AJ306" i="35"/>
  <c r="AI306" i="35"/>
  <c r="AH306" i="35"/>
  <c r="AG306" i="35"/>
  <c r="AF306" i="35"/>
  <c r="AE306" i="35"/>
  <c r="AD306" i="35"/>
  <c r="AC306" i="35"/>
  <c r="AB306" i="35"/>
  <c r="AA306" i="35"/>
  <c r="Z306" i="35"/>
  <c r="Y306" i="35"/>
  <c r="X306" i="35"/>
  <c r="W306" i="35"/>
  <c r="V306" i="35"/>
  <c r="U306" i="35"/>
  <c r="T306" i="35"/>
  <c r="S306" i="35"/>
  <c r="R306" i="35"/>
  <c r="Q306" i="35"/>
  <c r="P306" i="35"/>
  <c r="O306" i="35"/>
  <c r="N306" i="35"/>
  <c r="M306" i="35"/>
  <c r="AP305" i="35"/>
  <c r="AO305" i="35"/>
  <c r="AN305" i="35"/>
  <c r="AM305" i="35"/>
  <c r="AL305" i="35"/>
  <c r="AK305" i="35"/>
  <c r="AJ305" i="35"/>
  <c r="AI305" i="35"/>
  <c r="AH305" i="35"/>
  <c r="AG305" i="35"/>
  <c r="AF305" i="35"/>
  <c r="AE305" i="35"/>
  <c r="AD305" i="35"/>
  <c r="AC305" i="35"/>
  <c r="AB305" i="35"/>
  <c r="AA305" i="35"/>
  <c r="Z305" i="35"/>
  <c r="Y305" i="35"/>
  <c r="X305" i="35"/>
  <c r="W305" i="35"/>
  <c r="V305" i="35"/>
  <c r="U305" i="35"/>
  <c r="T305" i="35"/>
  <c r="S305" i="35"/>
  <c r="R305" i="35"/>
  <c r="Q305" i="35"/>
  <c r="P305" i="35"/>
  <c r="O305" i="35"/>
  <c r="N305" i="35"/>
  <c r="M305" i="35"/>
  <c r="AP304" i="35"/>
  <c r="AO304" i="35"/>
  <c r="AN304" i="35"/>
  <c r="AM304" i="35"/>
  <c r="AL304" i="35"/>
  <c r="AK304" i="35"/>
  <c r="AJ304" i="35"/>
  <c r="AI304" i="35"/>
  <c r="AH304" i="35"/>
  <c r="AG304" i="35"/>
  <c r="AF304" i="35"/>
  <c r="AE304" i="35"/>
  <c r="AD304" i="35"/>
  <c r="AC304" i="35"/>
  <c r="AB304" i="35"/>
  <c r="AA304" i="35"/>
  <c r="Z304" i="35"/>
  <c r="Y304" i="35"/>
  <c r="X304" i="35"/>
  <c r="W304" i="35"/>
  <c r="V304" i="35"/>
  <c r="U304" i="35"/>
  <c r="T304" i="35"/>
  <c r="S304" i="35"/>
  <c r="R304" i="35"/>
  <c r="Q304" i="35"/>
  <c r="P304" i="35"/>
  <c r="O304" i="35"/>
  <c r="N304" i="35"/>
  <c r="M304" i="35"/>
  <c r="AP296" i="35"/>
  <c r="AO296" i="35"/>
  <c r="AN296" i="35"/>
  <c r="AM296" i="35"/>
  <c r="AL296" i="35"/>
  <c r="AK296" i="35"/>
  <c r="AJ296" i="35"/>
  <c r="AI296" i="35"/>
  <c r="AH296" i="35"/>
  <c r="AG296" i="35"/>
  <c r="AF296" i="35"/>
  <c r="AE296" i="35"/>
  <c r="AD296" i="35"/>
  <c r="AC296" i="35"/>
  <c r="AB296" i="35"/>
  <c r="AA296" i="35"/>
  <c r="Z296" i="35"/>
  <c r="Y296" i="35"/>
  <c r="X296" i="35"/>
  <c r="W296" i="35"/>
  <c r="V296" i="35"/>
  <c r="U296" i="35"/>
  <c r="T296" i="35"/>
  <c r="S296" i="35"/>
  <c r="R296" i="35"/>
  <c r="Q296" i="35"/>
  <c r="P296" i="35"/>
  <c r="O296" i="35"/>
  <c r="N296" i="35"/>
  <c r="M296" i="35"/>
  <c r="AP295" i="35"/>
  <c r="AO295" i="35"/>
  <c r="AN295" i="35"/>
  <c r="AM295" i="35"/>
  <c r="AL295" i="35"/>
  <c r="AK295" i="35"/>
  <c r="AJ295" i="35"/>
  <c r="AI295" i="35"/>
  <c r="AH295" i="35"/>
  <c r="AG295" i="35"/>
  <c r="AF295" i="35"/>
  <c r="AE295" i="35"/>
  <c r="AD295" i="35"/>
  <c r="AC295" i="35"/>
  <c r="AB295" i="35"/>
  <c r="AA295" i="35"/>
  <c r="Z295" i="35"/>
  <c r="Y295" i="35"/>
  <c r="X295" i="35"/>
  <c r="W295" i="35"/>
  <c r="V295" i="35"/>
  <c r="U295" i="35"/>
  <c r="T295" i="35"/>
  <c r="S295" i="35"/>
  <c r="R295" i="35"/>
  <c r="Q295" i="35"/>
  <c r="P295" i="35"/>
  <c r="O295" i="35"/>
  <c r="N295" i="35"/>
  <c r="M295" i="35"/>
  <c r="AP294" i="35"/>
  <c r="AO294" i="35"/>
  <c r="AN294" i="35"/>
  <c r="AM294" i="35"/>
  <c r="AL294" i="35"/>
  <c r="AK294" i="35"/>
  <c r="AJ294" i="35"/>
  <c r="AI294" i="35"/>
  <c r="AH294" i="35"/>
  <c r="AG294" i="35"/>
  <c r="AF294" i="35"/>
  <c r="AE294" i="35"/>
  <c r="AD294" i="35"/>
  <c r="AC294" i="35"/>
  <c r="AB294" i="35"/>
  <c r="AA294" i="35"/>
  <c r="Z294" i="35"/>
  <c r="Y294" i="35"/>
  <c r="X294" i="35"/>
  <c r="W294" i="35"/>
  <c r="V294" i="35"/>
  <c r="U294" i="35"/>
  <c r="T294" i="35"/>
  <c r="S294" i="35"/>
  <c r="R294" i="35"/>
  <c r="Q294" i="35"/>
  <c r="P294" i="35"/>
  <c r="O294" i="35"/>
  <c r="N294" i="35"/>
  <c r="M294" i="35"/>
  <c r="AP293" i="35"/>
  <c r="AO293" i="35"/>
  <c r="AN293" i="35"/>
  <c r="AM293" i="35"/>
  <c r="AL293" i="35"/>
  <c r="AK293" i="35"/>
  <c r="AJ293" i="35"/>
  <c r="AI293" i="35"/>
  <c r="AH293" i="35"/>
  <c r="AG293" i="35"/>
  <c r="AF293" i="35"/>
  <c r="AE293" i="35"/>
  <c r="AD293" i="35"/>
  <c r="AC293" i="35"/>
  <c r="AB293" i="35"/>
  <c r="AA293" i="35"/>
  <c r="Z293" i="35"/>
  <c r="Y293" i="35"/>
  <c r="X293" i="35"/>
  <c r="W293" i="35"/>
  <c r="V293" i="35"/>
  <c r="U293" i="35"/>
  <c r="T293" i="35"/>
  <c r="S293" i="35"/>
  <c r="R293" i="35"/>
  <c r="Q293" i="35"/>
  <c r="P293" i="35"/>
  <c r="O293" i="35"/>
  <c r="N293" i="35"/>
  <c r="M293" i="35"/>
  <c r="AP292" i="35"/>
  <c r="AO292" i="35"/>
  <c r="AN292" i="35"/>
  <c r="AM292" i="35"/>
  <c r="AL292" i="35"/>
  <c r="AK292" i="35"/>
  <c r="AJ292" i="35"/>
  <c r="AI292" i="35"/>
  <c r="AH292" i="35"/>
  <c r="AG292" i="35"/>
  <c r="AF292" i="35"/>
  <c r="AE292" i="35"/>
  <c r="AD292" i="35"/>
  <c r="AC292" i="35"/>
  <c r="AB292" i="35"/>
  <c r="AA292" i="35"/>
  <c r="Z292" i="35"/>
  <c r="Y292" i="35"/>
  <c r="X292" i="35"/>
  <c r="W292" i="35"/>
  <c r="V292" i="35"/>
  <c r="U292" i="35"/>
  <c r="T292" i="35"/>
  <c r="S292" i="35"/>
  <c r="R292" i="35"/>
  <c r="Q292" i="35"/>
  <c r="P292" i="35"/>
  <c r="O292" i="35"/>
  <c r="N292" i="35"/>
  <c r="M292" i="35"/>
  <c r="AP291" i="35"/>
  <c r="AO291" i="35"/>
  <c r="AN291" i="35"/>
  <c r="AM291" i="35"/>
  <c r="AL291" i="35"/>
  <c r="AK291" i="35"/>
  <c r="AJ291" i="35"/>
  <c r="AI291" i="35"/>
  <c r="AH291" i="35"/>
  <c r="AG291" i="35"/>
  <c r="AF291" i="35"/>
  <c r="AE291" i="35"/>
  <c r="AD291" i="35"/>
  <c r="AC291" i="35"/>
  <c r="AB291" i="35"/>
  <c r="AA291" i="35"/>
  <c r="Z291" i="35"/>
  <c r="Y291" i="35"/>
  <c r="X291" i="35"/>
  <c r="W291" i="35"/>
  <c r="V291" i="35"/>
  <c r="U291" i="35"/>
  <c r="T291" i="35"/>
  <c r="S291" i="35"/>
  <c r="R291" i="35"/>
  <c r="Q291" i="35"/>
  <c r="P291" i="35"/>
  <c r="O291" i="35"/>
  <c r="N291" i="35"/>
  <c r="M291" i="35"/>
  <c r="AP290" i="35"/>
  <c r="AO290" i="35"/>
  <c r="AN290" i="35"/>
  <c r="AM290" i="35"/>
  <c r="AL290" i="35"/>
  <c r="AK290" i="35"/>
  <c r="AJ290" i="35"/>
  <c r="AI290" i="35"/>
  <c r="AH290" i="35"/>
  <c r="AG290" i="35"/>
  <c r="AF290" i="35"/>
  <c r="AE290" i="35"/>
  <c r="AD290" i="35"/>
  <c r="AC290" i="35"/>
  <c r="AB290" i="35"/>
  <c r="AA290" i="35"/>
  <c r="Z290" i="35"/>
  <c r="Y290" i="35"/>
  <c r="X290" i="35"/>
  <c r="W290" i="35"/>
  <c r="V290" i="35"/>
  <c r="U290" i="35"/>
  <c r="T290" i="35"/>
  <c r="S290" i="35"/>
  <c r="R290" i="35"/>
  <c r="Q290" i="35"/>
  <c r="P290" i="35"/>
  <c r="O290" i="35"/>
  <c r="N290" i="35"/>
  <c r="M290" i="35"/>
  <c r="AP289" i="35"/>
  <c r="AO289" i="35"/>
  <c r="AN289" i="35"/>
  <c r="AM289" i="35"/>
  <c r="AL289" i="35"/>
  <c r="AK289" i="35"/>
  <c r="AJ289" i="35"/>
  <c r="AI289" i="35"/>
  <c r="AH289" i="35"/>
  <c r="AG289" i="35"/>
  <c r="AF289" i="35"/>
  <c r="AE289" i="35"/>
  <c r="AD289" i="35"/>
  <c r="AC289" i="35"/>
  <c r="AB289" i="35"/>
  <c r="AA289" i="35"/>
  <c r="Z289" i="35"/>
  <c r="Y289" i="35"/>
  <c r="X289" i="35"/>
  <c r="W289" i="35"/>
  <c r="V289" i="35"/>
  <c r="U289" i="35"/>
  <c r="T289" i="35"/>
  <c r="S289" i="35"/>
  <c r="R289" i="35"/>
  <c r="Q289" i="35"/>
  <c r="P289" i="35"/>
  <c r="O289" i="35"/>
  <c r="N289" i="35"/>
  <c r="M289" i="35"/>
  <c r="AP288" i="35"/>
  <c r="AO288" i="35"/>
  <c r="AN288" i="35"/>
  <c r="AM288" i="35"/>
  <c r="AL288" i="35"/>
  <c r="AK288" i="35"/>
  <c r="AJ288" i="35"/>
  <c r="AI288" i="35"/>
  <c r="AH288" i="35"/>
  <c r="AG288" i="35"/>
  <c r="AF288" i="35"/>
  <c r="AE288" i="35"/>
  <c r="AD288" i="35"/>
  <c r="AC288" i="35"/>
  <c r="AB288" i="35"/>
  <c r="AA288" i="35"/>
  <c r="Z288" i="35"/>
  <c r="Y288" i="35"/>
  <c r="X288" i="35"/>
  <c r="W288" i="35"/>
  <c r="V288" i="35"/>
  <c r="U288" i="35"/>
  <c r="T288" i="35"/>
  <c r="S288" i="35"/>
  <c r="R288" i="35"/>
  <c r="Q288" i="35"/>
  <c r="P288" i="35"/>
  <c r="O288" i="35"/>
  <c r="N288" i="35"/>
  <c r="M288" i="35"/>
  <c r="AP287" i="35"/>
  <c r="AO287" i="35"/>
  <c r="AN287" i="35"/>
  <c r="AM287" i="35"/>
  <c r="AL287" i="35"/>
  <c r="AK287" i="35"/>
  <c r="AJ287" i="35"/>
  <c r="AI287" i="35"/>
  <c r="AH287" i="35"/>
  <c r="AG287" i="35"/>
  <c r="AF287" i="35"/>
  <c r="AE287" i="35"/>
  <c r="AD287" i="35"/>
  <c r="AC287" i="35"/>
  <c r="AB287" i="35"/>
  <c r="AA287" i="35"/>
  <c r="Z287" i="35"/>
  <c r="Y287" i="35"/>
  <c r="X287" i="35"/>
  <c r="W287" i="35"/>
  <c r="V287" i="35"/>
  <c r="U287" i="35"/>
  <c r="T287" i="35"/>
  <c r="S287" i="35"/>
  <c r="R287" i="35"/>
  <c r="Q287" i="35"/>
  <c r="P287" i="35"/>
  <c r="O287" i="35"/>
  <c r="N287" i="35"/>
  <c r="M287" i="35"/>
  <c r="AP286" i="35"/>
  <c r="AO286" i="35"/>
  <c r="AN286" i="35"/>
  <c r="AM286" i="35"/>
  <c r="AL286" i="35"/>
  <c r="AK286" i="35"/>
  <c r="AJ286" i="35"/>
  <c r="AI286" i="35"/>
  <c r="AH286" i="35"/>
  <c r="AG286" i="35"/>
  <c r="AF286" i="35"/>
  <c r="AE286" i="35"/>
  <c r="AD286" i="35"/>
  <c r="AC286" i="35"/>
  <c r="AB286" i="35"/>
  <c r="AA286" i="35"/>
  <c r="Z286" i="35"/>
  <c r="Y286" i="35"/>
  <c r="X286" i="35"/>
  <c r="W286" i="35"/>
  <c r="V286" i="35"/>
  <c r="U286" i="35"/>
  <c r="T286" i="35"/>
  <c r="S286" i="35"/>
  <c r="R286" i="35"/>
  <c r="Q286" i="35"/>
  <c r="P286" i="35"/>
  <c r="O286" i="35"/>
  <c r="N286" i="35"/>
  <c r="M286" i="35"/>
  <c r="AP285" i="35"/>
  <c r="AO285" i="35"/>
  <c r="AN285" i="35"/>
  <c r="AM285" i="35"/>
  <c r="AL285" i="35"/>
  <c r="AK285" i="35"/>
  <c r="AJ285" i="35"/>
  <c r="AI285" i="35"/>
  <c r="AH285" i="35"/>
  <c r="AG285" i="35"/>
  <c r="AF285" i="35"/>
  <c r="AE285" i="35"/>
  <c r="AD285" i="35"/>
  <c r="AC285" i="35"/>
  <c r="AB285" i="35"/>
  <c r="AA285" i="35"/>
  <c r="Z285" i="35"/>
  <c r="Y285" i="35"/>
  <c r="X285" i="35"/>
  <c r="W285" i="35"/>
  <c r="V285" i="35"/>
  <c r="U285" i="35"/>
  <c r="T285" i="35"/>
  <c r="S285" i="35"/>
  <c r="R285" i="35"/>
  <c r="Q285" i="35"/>
  <c r="P285" i="35"/>
  <c r="O285" i="35"/>
  <c r="N285" i="35"/>
  <c r="M285" i="35"/>
  <c r="AP281" i="35"/>
  <c r="AO281" i="35"/>
  <c r="AN281" i="35"/>
  <c r="AM281" i="35"/>
  <c r="AL281" i="35"/>
  <c r="AK281" i="35"/>
  <c r="AJ281" i="35"/>
  <c r="AI281" i="35"/>
  <c r="AH281" i="35"/>
  <c r="AG281" i="35"/>
  <c r="AF281" i="35"/>
  <c r="AE281" i="35"/>
  <c r="AD281" i="35"/>
  <c r="AC281" i="35"/>
  <c r="AB281" i="35"/>
  <c r="AA281" i="35"/>
  <c r="Z281" i="35"/>
  <c r="Y281" i="35"/>
  <c r="X281" i="35"/>
  <c r="W281" i="35"/>
  <c r="V281" i="35"/>
  <c r="U281" i="35"/>
  <c r="T281" i="35"/>
  <c r="S281" i="35"/>
  <c r="R281" i="35"/>
  <c r="Q281" i="35"/>
  <c r="P281" i="35"/>
  <c r="O281" i="35"/>
  <c r="N281" i="35"/>
  <c r="M281" i="35"/>
  <c r="AP280" i="35"/>
  <c r="AO280" i="35"/>
  <c r="AN280" i="35"/>
  <c r="AM280" i="35"/>
  <c r="AL280" i="35"/>
  <c r="AK280" i="35"/>
  <c r="AJ280" i="35"/>
  <c r="AI280" i="35"/>
  <c r="AH280" i="35"/>
  <c r="AG280" i="35"/>
  <c r="AF280" i="35"/>
  <c r="AE280" i="35"/>
  <c r="AD280" i="35"/>
  <c r="AC280" i="35"/>
  <c r="AB280" i="35"/>
  <c r="AA280" i="35"/>
  <c r="Z280" i="35"/>
  <c r="Y280" i="35"/>
  <c r="X280" i="35"/>
  <c r="W280" i="35"/>
  <c r="V280" i="35"/>
  <c r="U280" i="35"/>
  <c r="T280" i="35"/>
  <c r="S280" i="35"/>
  <c r="R280" i="35"/>
  <c r="Q280" i="35"/>
  <c r="P280" i="35"/>
  <c r="O280" i="35"/>
  <c r="N280" i="35"/>
  <c r="M280" i="35"/>
  <c r="AP279" i="35"/>
  <c r="AO279" i="35"/>
  <c r="AN279" i="35"/>
  <c r="AM279" i="35"/>
  <c r="AL279" i="35"/>
  <c r="AK279" i="35"/>
  <c r="AJ279" i="35"/>
  <c r="AI279" i="35"/>
  <c r="AH279" i="35"/>
  <c r="AG279" i="35"/>
  <c r="AF279" i="35"/>
  <c r="AE279" i="35"/>
  <c r="AD279" i="35"/>
  <c r="AC279" i="35"/>
  <c r="AB279" i="35"/>
  <c r="AA279" i="35"/>
  <c r="Z279" i="35"/>
  <c r="Y279" i="35"/>
  <c r="X279" i="35"/>
  <c r="W279" i="35"/>
  <c r="V279" i="35"/>
  <c r="U279" i="35"/>
  <c r="T279" i="35"/>
  <c r="S279" i="35"/>
  <c r="R279" i="35"/>
  <c r="Q279" i="35"/>
  <c r="P279" i="35"/>
  <c r="O279" i="35"/>
  <c r="N279" i="35"/>
  <c r="M279" i="35"/>
  <c r="AP278" i="35"/>
  <c r="AO278" i="35"/>
  <c r="AN278" i="35"/>
  <c r="AM278" i="35"/>
  <c r="AL278" i="35"/>
  <c r="AK278" i="35"/>
  <c r="AJ278" i="35"/>
  <c r="AI278" i="35"/>
  <c r="AH278" i="35"/>
  <c r="AG278" i="35"/>
  <c r="AF278" i="35"/>
  <c r="AE278" i="35"/>
  <c r="AD278" i="35"/>
  <c r="AC278" i="35"/>
  <c r="AB278" i="35"/>
  <c r="AA278" i="35"/>
  <c r="Z278" i="35"/>
  <c r="Y278" i="35"/>
  <c r="X278" i="35"/>
  <c r="W278" i="35"/>
  <c r="V278" i="35"/>
  <c r="U278" i="35"/>
  <c r="T278" i="35"/>
  <c r="S278" i="35"/>
  <c r="R278" i="35"/>
  <c r="Q278" i="35"/>
  <c r="P278" i="35"/>
  <c r="O278" i="35"/>
  <c r="N278" i="35"/>
  <c r="M278" i="35"/>
  <c r="AP277" i="35"/>
  <c r="AO277" i="35"/>
  <c r="AN277" i="35"/>
  <c r="AM277" i="35"/>
  <c r="AL277" i="35"/>
  <c r="AK277" i="35"/>
  <c r="AJ277" i="35"/>
  <c r="AI277" i="35"/>
  <c r="AH277" i="35"/>
  <c r="AG277" i="35"/>
  <c r="AF277" i="35"/>
  <c r="AE277" i="35"/>
  <c r="AD277" i="35"/>
  <c r="AC277" i="35"/>
  <c r="AB277" i="35"/>
  <c r="AA277" i="35"/>
  <c r="Z277" i="35"/>
  <c r="Y277" i="35"/>
  <c r="X277" i="35"/>
  <c r="W277" i="35"/>
  <c r="V277" i="35"/>
  <c r="U277" i="35"/>
  <c r="T277" i="35"/>
  <c r="S277" i="35"/>
  <c r="R277" i="35"/>
  <c r="Q277" i="35"/>
  <c r="P277" i="35"/>
  <c r="O277" i="35"/>
  <c r="N277" i="35"/>
  <c r="M277" i="35"/>
  <c r="AP276" i="35"/>
  <c r="AO276" i="35"/>
  <c r="AN276" i="35"/>
  <c r="AM276" i="35"/>
  <c r="AL276" i="35"/>
  <c r="AK276" i="35"/>
  <c r="AJ276" i="35"/>
  <c r="AI276" i="35"/>
  <c r="AH276" i="35"/>
  <c r="AG276" i="35"/>
  <c r="AF276" i="35"/>
  <c r="AE276" i="35"/>
  <c r="AD276" i="35"/>
  <c r="AC276" i="35"/>
  <c r="AB276" i="35"/>
  <c r="AA276" i="35"/>
  <c r="Z276" i="35"/>
  <c r="Y276" i="35"/>
  <c r="X276" i="35"/>
  <c r="W276" i="35"/>
  <c r="V276" i="35"/>
  <c r="U276" i="35"/>
  <c r="T276" i="35"/>
  <c r="S276" i="35"/>
  <c r="R276" i="35"/>
  <c r="Q276" i="35"/>
  <c r="P276" i="35"/>
  <c r="O276" i="35"/>
  <c r="N276" i="35"/>
  <c r="M276" i="35"/>
  <c r="AP275" i="35"/>
  <c r="AO275" i="35"/>
  <c r="AN275" i="35"/>
  <c r="AM275" i="35"/>
  <c r="AL275" i="35"/>
  <c r="AK275" i="35"/>
  <c r="AJ275" i="35"/>
  <c r="AI275" i="35"/>
  <c r="AH275" i="35"/>
  <c r="AG275" i="35"/>
  <c r="AF275" i="35"/>
  <c r="AE275" i="35"/>
  <c r="AD275" i="35"/>
  <c r="AC275" i="35"/>
  <c r="AB275" i="35"/>
  <c r="AA275" i="35"/>
  <c r="Z275" i="35"/>
  <c r="Y275" i="35"/>
  <c r="X275" i="35"/>
  <c r="W275" i="35"/>
  <c r="V275" i="35"/>
  <c r="U275" i="35"/>
  <c r="T275" i="35"/>
  <c r="S275" i="35"/>
  <c r="R275" i="35"/>
  <c r="Q275" i="35"/>
  <c r="P275" i="35"/>
  <c r="O275" i="35"/>
  <c r="N275" i="35"/>
  <c r="M275" i="35"/>
  <c r="AP274" i="35"/>
  <c r="AO274" i="35"/>
  <c r="AN274" i="35"/>
  <c r="AM274" i="35"/>
  <c r="AL274" i="35"/>
  <c r="AK274" i="35"/>
  <c r="AJ274" i="35"/>
  <c r="AI274" i="35"/>
  <c r="AH274" i="35"/>
  <c r="AG274" i="35"/>
  <c r="AF274" i="35"/>
  <c r="AE274" i="35"/>
  <c r="AD274" i="35"/>
  <c r="AC274" i="35"/>
  <c r="AB274" i="35"/>
  <c r="AA274" i="35"/>
  <c r="Z274" i="35"/>
  <c r="Y274" i="35"/>
  <c r="X274" i="35"/>
  <c r="W274" i="35"/>
  <c r="V274" i="35"/>
  <c r="U274" i="35"/>
  <c r="T274" i="35"/>
  <c r="S274" i="35"/>
  <c r="R274" i="35"/>
  <c r="Q274" i="35"/>
  <c r="P274" i="35"/>
  <c r="O274" i="35"/>
  <c r="N274" i="35"/>
  <c r="M274" i="35"/>
  <c r="AP273" i="35"/>
  <c r="AO273" i="35"/>
  <c r="AN273" i="35"/>
  <c r="AM273" i="35"/>
  <c r="AL273" i="35"/>
  <c r="AK273" i="35"/>
  <c r="AJ273" i="35"/>
  <c r="AI273" i="35"/>
  <c r="AH273" i="35"/>
  <c r="AG273" i="35"/>
  <c r="AF273" i="35"/>
  <c r="AE273" i="35"/>
  <c r="AD273" i="35"/>
  <c r="AC273" i="35"/>
  <c r="AB273" i="35"/>
  <c r="AA273" i="35"/>
  <c r="Z273" i="35"/>
  <c r="Y273" i="35"/>
  <c r="X273" i="35"/>
  <c r="W273" i="35"/>
  <c r="V273" i="35"/>
  <c r="U273" i="35"/>
  <c r="T273" i="35"/>
  <c r="S273" i="35"/>
  <c r="R273" i="35"/>
  <c r="Q273" i="35"/>
  <c r="P273" i="35"/>
  <c r="O273" i="35"/>
  <c r="N273" i="35"/>
  <c r="M273" i="35"/>
  <c r="AP272" i="35"/>
  <c r="AO272" i="35"/>
  <c r="AN272" i="35"/>
  <c r="AM272" i="35"/>
  <c r="AL272" i="35"/>
  <c r="AK272" i="35"/>
  <c r="AJ272" i="35"/>
  <c r="AI272" i="35"/>
  <c r="AH272" i="35"/>
  <c r="AG272" i="35"/>
  <c r="AF272" i="35"/>
  <c r="AE272" i="35"/>
  <c r="AD272" i="35"/>
  <c r="AC272" i="35"/>
  <c r="AB272" i="35"/>
  <c r="AA272" i="35"/>
  <c r="Z272" i="35"/>
  <c r="Y272" i="35"/>
  <c r="X272" i="35"/>
  <c r="W272" i="35"/>
  <c r="V272" i="35"/>
  <c r="U272" i="35"/>
  <c r="T272" i="35"/>
  <c r="S272" i="35"/>
  <c r="R272" i="35"/>
  <c r="Q272" i="35"/>
  <c r="P272" i="35"/>
  <c r="O272" i="35"/>
  <c r="N272" i="35"/>
  <c r="M272" i="35"/>
  <c r="AP271" i="35"/>
  <c r="AO271" i="35"/>
  <c r="AN271" i="35"/>
  <c r="AM271" i="35"/>
  <c r="AL271" i="35"/>
  <c r="AK271" i="35"/>
  <c r="AJ271" i="35"/>
  <c r="AI271" i="35"/>
  <c r="AH271" i="35"/>
  <c r="AG271" i="35"/>
  <c r="AF271" i="35"/>
  <c r="AE271" i="35"/>
  <c r="AD271" i="35"/>
  <c r="AC271" i="35"/>
  <c r="AB271" i="35"/>
  <c r="AA271" i="35"/>
  <c r="Z271" i="35"/>
  <c r="Y271" i="35"/>
  <c r="X271" i="35"/>
  <c r="W271" i="35"/>
  <c r="V271" i="35"/>
  <c r="U271" i="35"/>
  <c r="T271" i="35"/>
  <c r="S271" i="35"/>
  <c r="R271" i="35"/>
  <c r="Q271" i="35"/>
  <c r="P271" i="35"/>
  <c r="O271" i="35"/>
  <c r="N271" i="35"/>
  <c r="M271" i="35"/>
  <c r="AP270" i="35"/>
  <c r="AO270" i="35"/>
  <c r="AN270" i="35"/>
  <c r="AM270" i="35"/>
  <c r="AL270" i="35"/>
  <c r="AK270" i="35"/>
  <c r="AJ270" i="35"/>
  <c r="AI270" i="35"/>
  <c r="AH270" i="35"/>
  <c r="AG270" i="35"/>
  <c r="AF270" i="35"/>
  <c r="AE270" i="35"/>
  <c r="AD270" i="35"/>
  <c r="AC270" i="35"/>
  <c r="AB270" i="35"/>
  <c r="AA270" i="35"/>
  <c r="Z270" i="35"/>
  <c r="Y270" i="35"/>
  <c r="X270" i="35"/>
  <c r="W270" i="35"/>
  <c r="V270" i="35"/>
  <c r="U270" i="35"/>
  <c r="T270" i="35"/>
  <c r="S270" i="35"/>
  <c r="R270" i="35"/>
  <c r="Q270" i="35"/>
  <c r="P270" i="35"/>
  <c r="O270" i="35"/>
  <c r="N270" i="35"/>
  <c r="M270" i="35"/>
  <c r="AP266" i="35"/>
  <c r="AO266" i="35"/>
  <c r="AN266" i="35"/>
  <c r="AM266" i="35"/>
  <c r="AL266" i="35"/>
  <c r="AK266" i="35"/>
  <c r="AJ266" i="35"/>
  <c r="AI266" i="35"/>
  <c r="AH266" i="35"/>
  <c r="AG266" i="35"/>
  <c r="AF266" i="35"/>
  <c r="AE266" i="35"/>
  <c r="AD266" i="35"/>
  <c r="AC266" i="35"/>
  <c r="AB266" i="35"/>
  <c r="AA266" i="35"/>
  <c r="Z266" i="35"/>
  <c r="Y266" i="35"/>
  <c r="X266" i="35"/>
  <c r="W266" i="35"/>
  <c r="V266" i="35"/>
  <c r="U266" i="35"/>
  <c r="T266" i="35"/>
  <c r="S266" i="35"/>
  <c r="R266" i="35"/>
  <c r="Q266" i="35"/>
  <c r="P266" i="35"/>
  <c r="O266" i="35"/>
  <c r="N266" i="35"/>
  <c r="M266" i="35"/>
  <c r="AP265" i="35"/>
  <c r="AO265" i="35"/>
  <c r="AN265" i="35"/>
  <c r="AM265" i="35"/>
  <c r="AL265" i="35"/>
  <c r="AK265" i="35"/>
  <c r="AJ265" i="35"/>
  <c r="AI265" i="35"/>
  <c r="AH265" i="35"/>
  <c r="AG265" i="35"/>
  <c r="AF265" i="35"/>
  <c r="AE265" i="35"/>
  <c r="AD265" i="35"/>
  <c r="AC265" i="35"/>
  <c r="AB265" i="35"/>
  <c r="AA265" i="35"/>
  <c r="Z265" i="35"/>
  <c r="Y265" i="35"/>
  <c r="X265" i="35"/>
  <c r="W265" i="35"/>
  <c r="V265" i="35"/>
  <c r="U265" i="35"/>
  <c r="T265" i="35"/>
  <c r="S265" i="35"/>
  <c r="R265" i="35"/>
  <c r="Q265" i="35"/>
  <c r="P265" i="35"/>
  <c r="O265" i="35"/>
  <c r="N265" i="35"/>
  <c r="M265" i="35"/>
  <c r="AP264" i="35"/>
  <c r="AO264" i="35"/>
  <c r="AN264" i="35"/>
  <c r="AM264" i="35"/>
  <c r="AL264" i="35"/>
  <c r="AK264" i="35"/>
  <c r="AJ264" i="35"/>
  <c r="AI264" i="35"/>
  <c r="AH264" i="35"/>
  <c r="AG264" i="35"/>
  <c r="AF264" i="35"/>
  <c r="AE264" i="35"/>
  <c r="AD264" i="35"/>
  <c r="AC264" i="35"/>
  <c r="AB264" i="35"/>
  <c r="AA264" i="35"/>
  <c r="Z264" i="35"/>
  <c r="Y264" i="35"/>
  <c r="X264" i="35"/>
  <c r="W264" i="35"/>
  <c r="V264" i="35"/>
  <c r="U264" i="35"/>
  <c r="T264" i="35"/>
  <c r="S264" i="35"/>
  <c r="R264" i="35"/>
  <c r="Q264" i="35"/>
  <c r="P264" i="35"/>
  <c r="O264" i="35"/>
  <c r="N264" i="35"/>
  <c r="M264" i="35"/>
  <c r="AP263" i="35"/>
  <c r="AO263" i="35"/>
  <c r="AN263" i="35"/>
  <c r="AM263" i="35"/>
  <c r="AL263" i="35"/>
  <c r="AK263" i="35"/>
  <c r="AJ263" i="35"/>
  <c r="AI263" i="35"/>
  <c r="AH263" i="35"/>
  <c r="AG263" i="35"/>
  <c r="AF263" i="35"/>
  <c r="AE263" i="35"/>
  <c r="AD263" i="35"/>
  <c r="AC263" i="35"/>
  <c r="AB263" i="35"/>
  <c r="AA263" i="35"/>
  <c r="Z263" i="35"/>
  <c r="Y263" i="35"/>
  <c r="X263" i="35"/>
  <c r="W263" i="35"/>
  <c r="V263" i="35"/>
  <c r="U263" i="35"/>
  <c r="T263" i="35"/>
  <c r="S263" i="35"/>
  <c r="R263" i="35"/>
  <c r="Q263" i="35"/>
  <c r="P263" i="35"/>
  <c r="O263" i="35"/>
  <c r="N263" i="35"/>
  <c r="M263" i="35"/>
  <c r="AP262" i="35"/>
  <c r="AO262" i="35"/>
  <c r="AN262" i="35"/>
  <c r="AM262" i="35"/>
  <c r="AL262" i="35"/>
  <c r="AK262" i="35"/>
  <c r="AJ262" i="35"/>
  <c r="AI262" i="35"/>
  <c r="AH262" i="35"/>
  <c r="AG262" i="35"/>
  <c r="AF262" i="35"/>
  <c r="AE262" i="35"/>
  <c r="AD262" i="35"/>
  <c r="AC262" i="35"/>
  <c r="AB262" i="35"/>
  <c r="AA262" i="35"/>
  <c r="Z262" i="35"/>
  <c r="Y262" i="35"/>
  <c r="X262" i="35"/>
  <c r="W262" i="35"/>
  <c r="V262" i="35"/>
  <c r="U262" i="35"/>
  <c r="T262" i="35"/>
  <c r="S262" i="35"/>
  <c r="R262" i="35"/>
  <c r="Q262" i="35"/>
  <c r="P262" i="35"/>
  <c r="O262" i="35"/>
  <c r="N262" i="35"/>
  <c r="M262" i="35"/>
  <c r="AP261" i="35"/>
  <c r="AO261" i="35"/>
  <c r="AN261" i="35"/>
  <c r="AM261" i="35"/>
  <c r="AL261" i="35"/>
  <c r="AK261" i="35"/>
  <c r="AJ261" i="35"/>
  <c r="AI261" i="35"/>
  <c r="AH261" i="35"/>
  <c r="AG261" i="35"/>
  <c r="AF261" i="35"/>
  <c r="AE261" i="35"/>
  <c r="AD261" i="35"/>
  <c r="AC261" i="35"/>
  <c r="AB261" i="35"/>
  <c r="AA261" i="35"/>
  <c r="Z261" i="35"/>
  <c r="Y261" i="35"/>
  <c r="X261" i="35"/>
  <c r="W261" i="35"/>
  <c r="V261" i="35"/>
  <c r="U261" i="35"/>
  <c r="T261" i="35"/>
  <c r="S261" i="35"/>
  <c r="R261" i="35"/>
  <c r="Q261" i="35"/>
  <c r="P261" i="35"/>
  <c r="O261" i="35"/>
  <c r="N261" i="35"/>
  <c r="M261" i="35"/>
  <c r="AP260" i="35"/>
  <c r="AO260" i="35"/>
  <c r="AN260" i="35"/>
  <c r="AM260" i="35"/>
  <c r="AL260" i="35"/>
  <c r="AK260" i="35"/>
  <c r="AJ260" i="35"/>
  <c r="AI260" i="35"/>
  <c r="AH260" i="35"/>
  <c r="AG260" i="35"/>
  <c r="AF260" i="35"/>
  <c r="AE260" i="35"/>
  <c r="AD260" i="35"/>
  <c r="AC260" i="35"/>
  <c r="AB260" i="35"/>
  <c r="AA260" i="35"/>
  <c r="Z260" i="35"/>
  <c r="Y260" i="35"/>
  <c r="X260" i="35"/>
  <c r="W260" i="35"/>
  <c r="V260" i="35"/>
  <c r="U260" i="35"/>
  <c r="T260" i="35"/>
  <c r="S260" i="35"/>
  <c r="R260" i="35"/>
  <c r="Q260" i="35"/>
  <c r="P260" i="35"/>
  <c r="O260" i="35"/>
  <c r="N260" i="35"/>
  <c r="M260" i="35"/>
  <c r="AP259" i="35"/>
  <c r="AO259" i="35"/>
  <c r="AN259" i="35"/>
  <c r="AM259" i="35"/>
  <c r="AL259" i="35"/>
  <c r="AK259" i="35"/>
  <c r="AJ259" i="35"/>
  <c r="AI259" i="35"/>
  <c r="AH259" i="35"/>
  <c r="AG259" i="35"/>
  <c r="AF259" i="35"/>
  <c r="AE259" i="35"/>
  <c r="AD259" i="35"/>
  <c r="AC259" i="35"/>
  <c r="AB259" i="35"/>
  <c r="AA259" i="35"/>
  <c r="Z259" i="35"/>
  <c r="Y259" i="35"/>
  <c r="X259" i="35"/>
  <c r="W259" i="35"/>
  <c r="V259" i="35"/>
  <c r="U259" i="35"/>
  <c r="T259" i="35"/>
  <c r="S259" i="35"/>
  <c r="R259" i="35"/>
  <c r="Q259" i="35"/>
  <c r="P259" i="35"/>
  <c r="O259" i="35"/>
  <c r="N259" i="35"/>
  <c r="M259" i="35"/>
  <c r="AP258" i="35"/>
  <c r="AO258" i="35"/>
  <c r="AN258" i="35"/>
  <c r="AM258" i="35"/>
  <c r="AL258" i="35"/>
  <c r="AK258" i="35"/>
  <c r="AJ258" i="35"/>
  <c r="AI258" i="35"/>
  <c r="AH258" i="35"/>
  <c r="AG258" i="35"/>
  <c r="AF258" i="35"/>
  <c r="AE258" i="35"/>
  <c r="AD258" i="35"/>
  <c r="AC258" i="35"/>
  <c r="AB258" i="35"/>
  <c r="AA258" i="35"/>
  <c r="Z258" i="35"/>
  <c r="Y258" i="35"/>
  <c r="X258" i="35"/>
  <c r="W258" i="35"/>
  <c r="V258" i="35"/>
  <c r="U258" i="35"/>
  <c r="T258" i="35"/>
  <c r="S258" i="35"/>
  <c r="R258" i="35"/>
  <c r="Q258" i="35"/>
  <c r="P258" i="35"/>
  <c r="O258" i="35"/>
  <c r="N258" i="35"/>
  <c r="M258" i="35"/>
  <c r="AP257" i="35"/>
  <c r="AO257" i="35"/>
  <c r="AN257" i="35"/>
  <c r="AM257" i="35"/>
  <c r="AL257" i="35"/>
  <c r="AK257" i="35"/>
  <c r="AJ257" i="35"/>
  <c r="AI257" i="35"/>
  <c r="AH257" i="35"/>
  <c r="AG257" i="35"/>
  <c r="AF257" i="35"/>
  <c r="AE257" i="35"/>
  <c r="AD257" i="35"/>
  <c r="AC257" i="35"/>
  <c r="AB257" i="35"/>
  <c r="AA257" i="35"/>
  <c r="Z257" i="35"/>
  <c r="Y257" i="35"/>
  <c r="X257" i="35"/>
  <c r="W257" i="35"/>
  <c r="V257" i="35"/>
  <c r="U257" i="35"/>
  <c r="T257" i="35"/>
  <c r="S257" i="35"/>
  <c r="R257" i="35"/>
  <c r="Q257" i="35"/>
  <c r="P257" i="35"/>
  <c r="O257" i="35"/>
  <c r="N257" i="35"/>
  <c r="M257" i="35"/>
  <c r="AP256" i="35"/>
  <c r="AO256" i="35"/>
  <c r="AN256" i="35"/>
  <c r="AM256" i="35"/>
  <c r="AL256" i="35"/>
  <c r="AK256" i="35"/>
  <c r="AJ256" i="35"/>
  <c r="AI256" i="35"/>
  <c r="AH256" i="35"/>
  <c r="AG256" i="35"/>
  <c r="AF256" i="35"/>
  <c r="AE256" i="35"/>
  <c r="AD256" i="35"/>
  <c r="AC256" i="35"/>
  <c r="AB256" i="35"/>
  <c r="AA256" i="35"/>
  <c r="Z256" i="35"/>
  <c r="Y256" i="35"/>
  <c r="X256" i="35"/>
  <c r="W256" i="35"/>
  <c r="V256" i="35"/>
  <c r="U256" i="35"/>
  <c r="T256" i="35"/>
  <c r="S256" i="35"/>
  <c r="R256" i="35"/>
  <c r="Q256" i="35"/>
  <c r="P256" i="35"/>
  <c r="O256" i="35"/>
  <c r="N256" i="35"/>
  <c r="M256" i="35"/>
  <c r="AP255" i="35"/>
  <c r="AO255" i="35"/>
  <c r="AN255" i="35"/>
  <c r="AM255" i="35"/>
  <c r="AL255" i="35"/>
  <c r="AK255" i="35"/>
  <c r="AJ255" i="35"/>
  <c r="AI255" i="35"/>
  <c r="AH255" i="35"/>
  <c r="AG255" i="35"/>
  <c r="AF255" i="35"/>
  <c r="AE255" i="35"/>
  <c r="AD255" i="35"/>
  <c r="AC255" i="35"/>
  <c r="AB255" i="35"/>
  <c r="AA255" i="35"/>
  <c r="Z255" i="35"/>
  <c r="Y255" i="35"/>
  <c r="X255" i="35"/>
  <c r="W255" i="35"/>
  <c r="V255" i="35"/>
  <c r="U255" i="35"/>
  <c r="T255" i="35"/>
  <c r="S255" i="35"/>
  <c r="R255" i="35"/>
  <c r="Q255" i="35"/>
  <c r="P255" i="35"/>
  <c r="O255" i="35"/>
  <c r="N255" i="35"/>
  <c r="M255" i="35"/>
  <c r="AP247" i="35"/>
  <c r="AO247" i="35"/>
  <c r="AN247" i="35"/>
  <c r="AM247" i="35"/>
  <c r="AL247" i="35"/>
  <c r="AK247" i="35"/>
  <c r="AJ247" i="35"/>
  <c r="AI247" i="35"/>
  <c r="AH247" i="35"/>
  <c r="AG247" i="35"/>
  <c r="AF247" i="35"/>
  <c r="AE247" i="35"/>
  <c r="AD247" i="35"/>
  <c r="AC247" i="35"/>
  <c r="AB247" i="35"/>
  <c r="AA247" i="35"/>
  <c r="Z247" i="35"/>
  <c r="Y247" i="35"/>
  <c r="X247" i="35"/>
  <c r="W247" i="35"/>
  <c r="V247" i="35"/>
  <c r="U247" i="35"/>
  <c r="T247" i="35"/>
  <c r="S247" i="35"/>
  <c r="R247" i="35"/>
  <c r="Q247" i="35"/>
  <c r="P247" i="35"/>
  <c r="O247" i="35"/>
  <c r="N247" i="35"/>
  <c r="M247" i="35"/>
  <c r="AP246" i="35"/>
  <c r="AO246" i="35"/>
  <c r="AN246" i="35"/>
  <c r="AM246" i="35"/>
  <c r="AL246" i="35"/>
  <c r="AK246" i="35"/>
  <c r="AJ246" i="35"/>
  <c r="AI246" i="35"/>
  <c r="AH246" i="35"/>
  <c r="AG246" i="35"/>
  <c r="AF246" i="35"/>
  <c r="AE246" i="35"/>
  <c r="AD246" i="35"/>
  <c r="AC246" i="35"/>
  <c r="AB246" i="35"/>
  <c r="AA246" i="35"/>
  <c r="Z246" i="35"/>
  <c r="Y246" i="35"/>
  <c r="X246" i="35"/>
  <c r="W246" i="35"/>
  <c r="V246" i="35"/>
  <c r="U246" i="35"/>
  <c r="T246" i="35"/>
  <c r="S246" i="35"/>
  <c r="R246" i="35"/>
  <c r="Q246" i="35"/>
  <c r="P246" i="35"/>
  <c r="O246" i="35"/>
  <c r="N246" i="35"/>
  <c r="M246" i="35"/>
  <c r="AP245" i="35"/>
  <c r="AO245" i="35"/>
  <c r="AN245" i="35"/>
  <c r="AM245" i="35"/>
  <c r="AL245" i="35"/>
  <c r="AK245" i="35"/>
  <c r="AJ245" i="35"/>
  <c r="AI245" i="35"/>
  <c r="AH245" i="35"/>
  <c r="AG245" i="35"/>
  <c r="AF245" i="35"/>
  <c r="AE245" i="35"/>
  <c r="AD245" i="35"/>
  <c r="AC245" i="35"/>
  <c r="AB245" i="35"/>
  <c r="AA245" i="35"/>
  <c r="Z245" i="35"/>
  <c r="Y245" i="35"/>
  <c r="X245" i="35"/>
  <c r="W245" i="35"/>
  <c r="V245" i="35"/>
  <c r="U245" i="35"/>
  <c r="T245" i="35"/>
  <c r="S245" i="35"/>
  <c r="R245" i="35"/>
  <c r="Q245" i="35"/>
  <c r="P245" i="35"/>
  <c r="O245" i="35"/>
  <c r="N245" i="35"/>
  <c r="M245" i="35"/>
  <c r="AP244" i="35"/>
  <c r="AO244" i="35"/>
  <c r="AN244" i="35"/>
  <c r="AM244" i="35"/>
  <c r="AL244" i="35"/>
  <c r="AK244" i="35"/>
  <c r="AJ244" i="35"/>
  <c r="AI244" i="35"/>
  <c r="AH244" i="35"/>
  <c r="AG244" i="35"/>
  <c r="AF244" i="35"/>
  <c r="AE244" i="35"/>
  <c r="AD244" i="35"/>
  <c r="AC244" i="35"/>
  <c r="AB244" i="35"/>
  <c r="AA244" i="35"/>
  <c r="Z244" i="35"/>
  <c r="Y244" i="35"/>
  <c r="X244" i="35"/>
  <c r="W244" i="35"/>
  <c r="V244" i="35"/>
  <c r="U244" i="35"/>
  <c r="T244" i="35"/>
  <c r="S244" i="35"/>
  <c r="R244" i="35"/>
  <c r="Q244" i="35"/>
  <c r="P244" i="35"/>
  <c r="O244" i="35"/>
  <c r="N244" i="35"/>
  <c r="M244" i="35"/>
  <c r="AP243" i="35"/>
  <c r="AO243" i="35"/>
  <c r="AN243" i="35"/>
  <c r="AM243" i="35"/>
  <c r="AL243" i="35"/>
  <c r="AK243" i="35"/>
  <c r="AJ243" i="35"/>
  <c r="AI243" i="35"/>
  <c r="AH243" i="35"/>
  <c r="AG243" i="35"/>
  <c r="AF243" i="35"/>
  <c r="AE243" i="35"/>
  <c r="AD243" i="35"/>
  <c r="AC243" i="35"/>
  <c r="AB243" i="35"/>
  <c r="AA243" i="35"/>
  <c r="Z243" i="35"/>
  <c r="Y243" i="35"/>
  <c r="X243" i="35"/>
  <c r="W243" i="35"/>
  <c r="V243" i="35"/>
  <c r="U243" i="35"/>
  <c r="T243" i="35"/>
  <c r="S243" i="35"/>
  <c r="R243" i="35"/>
  <c r="Q243" i="35"/>
  <c r="P243" i="35"/>
  <c r="O243" i="35"/>
  <c r="N243" i="35"/>
  <c r="M243" i="35"/>
  <c r="AP242" i="35"/>
  <c r="AO242" i="35"/>
  <c r="AN242" i="35"/>
  <c r="AM242" i="35"/>
  <c r="AL242" i="35"/>
  <c r="AK242" i="35"/>
  <c r="AJ242" i="35"/>
  <c r="AI242" i="35"/>
  <c r="AH242" i="35"/>
  <c r="AG242" i="35"/>
  <c r="AF242" i="35"/>
  <c r="AE242" i="35"/>
  <c r="AD242" i="35"/>
  <c r="AC242" i="35"/>
  <c r="AB242" i="35"/>
  <c r="AA242" i="35"/>
  <c r="Z242" i="35"/>
  <c r="Y242" i="35"/>
  <c r="X242" i="35"/>
  <c r="W242" i="35"/>
  <c r="V242" i="35"/>
  <c r="U242" i="35"/>
  <c r="T242" i="35"/>
  <c r="S242" i="35"/>
  <c r="R242" i="35"/>
  <c r="Q242" i="35"/>
  <c r="P242" i="35"/>
  <c r="O242" i="35"/>
  <c r="N242" i="35"/>
  <c r="M242" i="35"/>
  <c r="AP241" i="35"/>
  <c r="AO241" i="35"/>
  <c r="AN241" i="35"/>
  <c r="AM241" i="35"/>
  <c r="AL241" i="35"/>
  <c r="AK241" i="35"/>
  <c r="AJ241" i="35"/>
  <c r="AI241" i="35"/>
  <c r="AH241" i="35"/>
  <c r="AG241" i="35"/>
  <c r="AF241" i="35"/>
  <c r="AE241" i="35"/>
  <c r="AD241" i="35"/>
  <c r="AC241" i="35"/>
  <c r="AB241" i="35"/>
  <c r="AA241" i="35"/>
  <c r="Z241" i="35"/>
  <c r="Y241" i="35"/>
  <c r="X241" i="35"/>
  <c r="W241" i="35"/>
  <c r="V241" i="35"/>
  <c r="U241" i="35"/>
  <c r="T241" i="35"/>
  <c r="S241" i="35"/>
  <c r="R241" i="35"/>
  <c r="Q241" i="35"/>
  <c r="P241" i="35"/>
  <c r="O241" i="35"/>
  <c r="N241" i="35"/>
  <c r="M241" i="35"/>
  <c r="AP240" i="35"/>
  <c r="AO240" i="35"/>
  <c r="AN240" i="35"/>
  <c r="AM240" i="35"/>
  <c r="AL240" i="35"/>
  <c r="AK240" i="35"/>
  <c r="AJ240" i="35"/>
  <c r="AI240" i="35"/>
  <c r="AH240" i="35"/>
  <c r="AG240" i="35"/>
  <c r="AF240" i="35"/>
  <c r="AE240" i="35"/>
  <c r="AD240" i="35"/>
  <c r="AC240" i="35"/>
  <c r="AB240" i="35"/>
  <c r="AA240" i="35"/>
  <c r="Z240" i="35"/>
  <c r="Y240" i="35"/>
  <c r="X240" i="35"/>
  <c r="W240" i="35"/>
  <c r="V240" i="35"/>
  <c r="U240" i="35"/>
  <c r="T240" i="35"/>
  <c r="S240" i="35"/>
  <c r="R240" i="35"/>
  <c r="Q240" i="35"/>
  <c r="P240" i="35"/>
  <c r="O240" i="35"/>
  <c r="N240" i="35"/>
  <c r="M240" i="35"/>
  <c r="AP239" i="35"/>
  <c r="AO239" i="35"/>
  <c r="AN239" i="35"/>
  <c r="AM239" i="35"/>
  <c r="AL239" i="35"/>
  <c r="AK239" i="35"/>
  <c r="AJ239" i="35"/>
  <c r="AI239" i="35"/>
  <c r="AH239" i="35"/>
  <c r="AG239" i="35"/>
  <c r="AF239" i="35"/>
  <c r="AE239" i="35"/>
  <c r="AD239" i="35"/>
  <c r="AC239" i="35"/>
  <c r="AB239" i="35"/>
  <c r="AA239" i="35"/>
  <c r="Z239" i="35"/>
  <c r="Y239" i="35"/>
  <c r="X239" i="35"/>
  <c r="W239" i="35"/>
  <c r="V239" i="35"/>
  <c r="U239" i="35"/>
  <c r="T239" i="35"/>
  <c r="S239" i="35"/>
  <c r="R239" i="35"/>
  <c r="Q239" i="35"/>
  <c r="P239" i="35"/>
  <c r="O239" i="35"/>
  <c r="N239" i="35"/>
  <c r="M239" i="35"/>
  <c r="AP238" i="35"/>
  <c r="AO238" i="35"/>
  <c r="AN238" i="35"/>
  <c r="AM238" i="35"/>
  <c r="AL238" i="35"/>
  <c r="AK238" i="35"/>
  <c r="AJ238" i="35"/>
  <c r="AI238" i="35"/>
  <c r="AH238" i="35"/>
  <c r="AG238" i="35"/>
  <c r="AF238" i="35"/>
  <c r="AE238" i="35"/>
  <c r="AD238" i="35"/>
  <c r="AC238" i="35"/>
  <c r="AB238" i="35"/>
  <c r="AA238" i="35"/>
  <c r="Z238" i="35"/>
  <c r="Y238" i="35"/>
  <c r="X238" i="35"/>
  <c r="W238" i="35"/>
  <c r="V238" i="35"/>
  <c r="U238" i="35"/>
  <c r="T238" i="35"/>
  <c r="S238" i="35"/>
  <c r="R238" i="35"/>
  <c r="Q238" i="35"/>
  <c r="P238" i="35"/>
  <c r="O238" i="35"/>
  <c r="N238" i="35"/>
  <c r="M238" i="35"/>
  <c r="AP237" i="35"/>
  <c r="AO237" i="35"/>
  <c r="AN237" i="35"/>
  <c r="AM237" i="35"/>
  <c r="AL237" i="35"/>
  <c r="AK237" i="35"/>
  <c r="AJ237" i="35"/>
  <c r="AI237" i="35"/>
  <c r="AH237" i="35"/>
  <c r="AG237" i="35"/>
  <c r="AF237" i="35"/>
  <c r="AE237" i="35"/>
  <c r="AD237" i="35"/>
  <c r="AC237" i="35"/>
  <c r="AB237" i="35"/>
  <c r="AA237" i="35"/>
  <c r="Z237" i="35"/>
  <c r="Y237" i="35"/>
  <c r="X237" i="35"/>
  <c r="W237" i="35"/>
  <c r="V237" i="35"/>
  <c r="U237" i="35"/>
  <c r="T237" i="35"/>
  <c r="S237" i="35"/>
  <c r="R237" i="35"/>
  <c r="Q237" i="35"/>
  <c r="P237" i="35"/>
  <c r="O237" i="35"/>
  <c r="N237" i="35"/>
  <c r="M237" i="35"/>
  <c r="AP236" i="35"/>
  <c r="AO236" i="35"/>
  <c r="AN236" i="35"/>
  <c r="AM236" i="35"/>
  <c r="AL236" i="35"/>
  <c r="AK236" i="35"/>
  <c r="AJ236" i="35"/>
  <c r="AI236" i="35"/>
  <c r="AH236" i="35"/>
  <c r="AG236" i="35"/>
  <c r="AF236" i="35"/>
  <c r="AE236" i="35"/>
  <c r="AD236" i="35"/>
  <c r="AC236" i="35"/>
  <c r="AB236" i="35"/>
  <c r="AA236" i="35"/>
  <c r="Z236" i="35"/>
  <c r="Y236" i="35"/>
  <c r="X236" i="35"/>
  <c r="W236" i="35"/>
  <c r="V236" i="35"/>
  <c r="U236" i="35"/>
  <c r="T236" i="35"/>
  <c r="S236" i="35"/>
  <c r="R236" i="35"/>
  <c r="Q236" i="35"/>
  <c r="P236" i="35"/>
  <c r="O236" i="35"/>
  <c r="N236" i="35"/>
  <c r="M236" i="35"/>
  <c r="AP232" i="35"/>
  <c r="AO232" i="35"/>
  <c r="AN232" i="35"/>
  <c r="AM232" i="35"/>
  <c r="AL232" i="35"/>
  <c r="AK232" i="35"/>
  <c r="AJ232" i="35"/>
  <c r="AI232" i="35"/>
  <c r="AH232" i="35"/>
  <c r="AG232" i="35"/>
  <c r="AF232" i="35"/>
  <c r="AE232" i="35"/>
  <c r="AD232" i="35"/>
  <c r="AC232" i="35"/>
  <c r="AB232" i="35"/>
  <c r="AA232" i="35"/>
  <c r="Z232" i="35"/>
  <c r="Y232" i="35"/>
  <c r="X232" i="35"/>
  <c r="W232" i="35"/>
  <c r="V232" i="35"/>
  <c r="U232" i="35"/>
  <c r="T232" i="35"/>
  <c r="S232" i="35"/>
  <c r="R232" i="35"/>
  <c r="Q232" i="35"/>
  <c r="P232" i="35"/>
  <c r="O232" i="35"/>
  <c r="N232" i="35"/>
  <c r="M232" i="35"/>
  <c r="AP231" i="35"/>
  <c r="AO231" i="35"/>
  <c r="AN231" i="35"/>
  <c r="AM231" i="35"/>
  <c r="AL231" i="35"/>
  <c r="AK231" i="35"/>
  <c r="AJ231" i="35"/>
  <c r="AI231" i="35"/>
  <c r="AH231" i="35"/>
  <c r="AG231" i="35"/>
  <c r="AF231" i="35"/>
  <c r="AE231" i="35"/>
  <c r="AD231" i="35"/>
  <c r="AC231" i="35"/>
  <c r="AB231" i="35"/>
  <c r="AA231" i="35"/>
  <c r="Z231" i="35"/>
  <c r="Y231" i="35"/>
  <c r="X231" i="35"/>
  <c r="W231" i="35"/>
  <c r="V231" i="35"/>
  <c r="U231" i="35"/>
  <c r="T231" i="35"/>
  <c r="S231" i="35"/>
  <c r="R231" i="35"/>
  <c r="Q231" i="35"/>
  <c r="P231" i="35"/>
  <c r="O231" i="35"/>
  <c r="N231" i="35"/>
  <c r="M231" i="35"/>
  <c r="AP230" i="35"/>
  <c r="AO230" i="35"/>
  <c r="AN230" i="35"/>
  <c r="AM230" i="35"/>
  <c r="AL230" i="35"/>
  <c r="AK230" i="35"/>
  <c r="AJ230" i="35"/>
  <c r="AI230" i="35"/>
  <c r="AH230" i="35"/>
  <c r="AG230" i="35"/>
  <c r="AF230" i="35"/>
  <c r="AE230" i="35"/>
  <c r="AD230" i="35"/>
  <c r="AC230" i="35"/>
  <c r="AB230" i="35"/>
  <c r="AA230" i="35"/>
  <c r="Z230" i="35"/>
  <c r="Y230" i="35"/>
  <c r="X230" i="35"/>
  <c r="W230" i="35"/>
  <c r="V230" i="35"/>
  <c r="U230" i="35"/>
  <c r="T230" i="35"/>
  <c r="S230" i="35"/>
  <c r="R230" i="35"/>
  <c r="Q230" i="35"/>
  <c r="P230" i="35"/>
  <c r="O230" i="35"/>
  <c r="N230" i="35"/>
  <c r="M230" i="35"/>
  <c r="AP229" i="35"/>
  <c r="AO229" i="35"/>
  <c r="AN229" i="35"/>
  <c r="AM229" i="35"/>
  <c r="AL229" i="35"/>
  <c r="AK229" i="35"/>
  <c r="AJ229" i="35"/>
  <c r="AI229" i="35"/>
  <c r="AH229" i="35"/>
  <c r="AG229" i="35"/>
  <c r="AF229" i="35"/>
  <c r="AE229" i="35"/>
  <c r="AD229" i="35"/>
  <c r="AC229" i="35"/>
  <c r="AB229" i="35"/>
  <c r="AA229" i="35"/>
  <c r="Z229" i="35"/>
  <c r="Y229" i="35"/>
  <c r="X229" i="35"/>
  <c r="W229" i="35"/>
  <c r="V229" i="35"/>
  <c r="U229" i="35"/>
  <c r="T229" i="35"/>
  <c r="S229" i="35"/>
  <c r="R229" i="35"/>
  <c r="Q229" i="35"/>
  <c r="P229" i="35"/>
  <c r="O229" i="35"/>
  <c r="N229" i="35"/>
  <c r="M229" i="35"/>
  <c r="AP228" i="35"/>
  <c r="AO228" i="35"/>
  <c r="AN228" i="35"/>
  <c r="AM228" i="35"/>
  <c r="AL228" i="35"/>
  <c r="AK228" i="35"/>
  <c r="AJ228" i="35"/>
  <c r="AI228" i="35"/>
  <c r="AH228" i="35"/>
  <c r="AG228" i="35"/>
  <c r="AF228" i="35"/>
  <c r="AE228" i="35"/>
  <c r="AD228" i="35"/>
  <c r="AC228" i="35"/>
  <c r="AB228" i="35"/>
  <c r="AA228" i="35"/>
  <c r="Z228" i="35"/>
  <c r="Y228" i="35"/>
  <c r="X228" i="35"/>
  <c r="W228" i="35"/>
  <c r="V228" i="35"/>
  <c r="U228" i="35"/>
  <c r="T228" i="35"/>
  <c r="S228" i="35"/>
  <c r="R228" i="35"/>
  <c r="Q228" i="35"/>
  <c r="P228" i="35"/>
  <c r="O228" i="35"/>
  <c r="N228" i="35"/>
  <c r="M228" i="35"/>
  <c r="AP227" i="35"/>
  <c r="AO227" i="35"/>
  <c r="AN227" i="35"/>
  <c r="AM227" i="35"/>
  <c r="AL227" i="35"/>
  <c r="AK227" i="35"/>
  <c r="AJ227" i="35"/>
  <c r="AI227" i="35"/>
  <c r="AH227" i="35"/>
  <c r="AG227" i="35"/>
  <c r="AF227" i="35"/>
  <c r="AE227" i="35"/>
  <c r="AD227" i="35"/>
  <c r="AC227" i="35"/>
  <c r="AB227" i="35"/>
  <c r="AA227" i="35"/>
  <c r="Z227" i="35"/>
  <c r="Y227" i="35"/>
  <c r="X227" i="35"/>
  <c r="W227" i="35"/>
  <c r="V227" i="35"/>
  <c r="U227" i="35"/>
  <c r="T227" i="35"/>
  <c r="S227" i="35"/>
  <c r="R227" i="35"/>
  <c r="Q227" i="35"/>
  <c r="P227" i="35"/>
  <c r="O227" i="35"/>
  <c r="N227" i="35"/>
  <c r="M227" i="35"/>
  <c r="AP226" i="35"/>
  <c r="AO226" i="35"/>
  <c r="AN226" i="35"/>
  <c r="AM226" i="35"/>
  <c r="AL226" i="35"/>
  <c r="AK226" i="35"/>
  <c r="AJ226" i="35"/>
  <c r="AI226" i="35"/>
  <c r="AH226" i="35"/>
  <c r="AG226" i="35"/>
  <c r="AF226" i="35"/>
  <c r="AE226" i="35"/>
  <c r="AD226" i="35"/>
  <c r="AC226" i="35"/>
  <c r="AB226" i="35"/>
  <c r="AA226" i="35"/>
  <c r="Z226" i="35"/>
  <c r="Y226" i="35"/>
  <c r="X226" i="35"/>
  <c r="W226" i="35"/>
  <c r="V226" i="35"/>
  <c r="U226" i="35"/>
  <c r="T226" i="35"/>
  <c r="S226" i="35"/>
  <c r="R226" i="35"/>
  <c r="Q226" i="35"/>
  <c r="P226" i="35"/>
  <c r="O226" i="35"/>
  <c r="N226" i="35"/>
  <c r="M226" i="35"/>
  <c r="AP225" i="35"/>
  <c r="AO225" i="35"/>
  <c r="AN225" i="35"/>
  <c r="AM225" i="35"/>
  <c r="AL225" i="35"/>
  <c r="AK225" i="35"/>
  <c r="AJ225" i="35"/>
  <c r="AI225" i="35"/>
  <c r="AH225" i="35"/>
  <c r="AG225" i="35"/>
  <c r="AF225" i="35"/>
  <c r="AE225" i="35"/>
  <c r="AD225" i="35"/>
  <c r="AC225" i="35"/>
  <c r="AB225" i="35"/>
  <c r="AA225" i="35"/>
  <c r="Z225" i="35"/>
  <c r="Y225" i="35"/>
  <c r="X225" i="35"/>
  <c r="W225" i="35"/>
  <c r="V225" i="35"/>
  <c r="U225" i="35"/>
  <c r="T225" i="35"/>
  <c r="S225" i="35"/>
  <c r="R225" i="35"/>
  <c r="Q225" i="35"/>
  <c r="P225" i="35"/>
  <c r="O225" i="35"/>
  <c r="N225" i="35"/>
  <c r="M225" i="35"/>
  <c r="AP224" i="35"/>
  <c r="AO224" i="35"/>
  <c r="AN224" i="35"/>
  <c r="AM224" i="35"/>
  <c r="AL224" i="35"/>
  <c r="AK224" i="35"/>
  <c r="AJ224" i="35"/>
  <c r="AI224" i="35"/>
  <c r="AH224" i="35"/>
  <c r="AG224" i="35"/>
  <c r="AF224" i="35"/>
  <c r="AE224" i="35"/>
  <c r="AD224" i="35"/>
  <c r="AC224" i="35"/>
  <c r="AB224" i="35"/>
  <c r="AA224" i="35"/>
  <c r="Z224" i="35"/>
  <c r="Y224" i="35"/>
  <c r="X224" i="35"/>
  <c r="W224" i="35"/>
  <c r="V224" i="35"/>
  <c r="U224" i="35"/>
  <c r="T224" i="35"/>
  <c r="S224" i="35"/>
  <c r="R224" i="35"/>
  <c r="Q224" i="35"/>
  <c r="P224" i="35"/>
  <c r="O224" i="35"/>
  <c r="N224" i="35"/>
  <c r="M224" i="35"/>
  <c r="AP223" i="35"/>
  <c r="AO223" i="35"/>
  <c r="AN223" i="35"/>
  <c r="AM223" i="35"/>
  <c r="AL223" i="35"/>
  <c r="AK223" i="35"/>
  <c r="AJ223" i="35"/>
  <c r="AI223" i="35"/>
  <c r="AH223" i="35"/>
  <c r="AG223" i="35"/>
  <c r="AF223" i="35"/>
  <c r="AE223" i="35"/>
  <c r="AD223" i="35"/>
  <c r="AC223" i="35"/>
  <c r="AB223" i="35"/>
  <c r="AA223" i="35"/>
  <c r="Z223" i="35"/>
  <c r="Y223" i="35"/>
  <c r="X223" i="35"/>
  <c r="W223" i="35"/>
  <c r="V223" i="35"/>
  <c r="U223" i="35"/>
  <c r="T223" i="35"/>
  <c r="S223" i="35"/>
  <c r="R223" i="35"/>
  <c r="Q223" i="35"/>
  <c r="P223" i="35"/>
  <c r="O223" i="35"/>
  <c r="N223" i="35"/>
  <c r="M223" i="35"/>
  <c r="AP222" i="35"/>
  <c r="AO222" i="35"/>
  <c r="AN222" i="35"/>
  <c r="AM222" i="35"/>
  <c r="AL222" i="35"/>
  <c r="AK222" i="35"/>
  <c r="AJ222" i="35"/>
  <c r="AI222" i="35"/>
  <c r="AH222" i="35"/>
  <c r="AG222" i="35"/>
  <c r="AF222" i="35"/>
  <c r="AE222" i="35"/>
  <c r="AD222" i="35"/>
  <c r="AC222" i="35"/>
  <c r="AB222" i="35"/>
  <c r="AA222" i="35"/>
  <c r="Z222" i="35"/>
  <c r="Y222" i="35"/>
  <c r="X222" i="35"/>
  <c r="W222" i="35"/>
  <c r="V222" i="35"/>
  <c r="U222" i="35"/>
  <c r="T222" i="35"/>
  <c r="S222" i="35"/>
  <c r="R222" i="35"/>
  <c r="Q222" i="35"/>
  <c r="P222" i="35"/>
  <c r="O222" i="35"/>
  <c r="N222" i="35"/>
  <c r="M222" i="35"/>
  <c r="AP221" i="35"/>
  <c r="AO221" i="35"/>
  <c r="AN221" i="35"/>
  <c r="AM221" i="35"/>
  <c r="AL221" i="35"/>
  <c r="AK221" i="35"/>
  <c r="AJ221" i="35"/>
  <c r="AI221" i="35"/>
  <c r="AH221" i="35"/>
  <c r="AG221" i="35"/>
  <c r="AF221" i="35"/>
  <c r="AE221" i="35"/>
  <c r="AD221" i="35"/>
  <c r="AC221" i="35"/>
  <c r="AB221" i="35"/>
  <c r="AA221" i="35"/>
  <c r="Z221" i="35"/>
  <c r="Y221" i="35"/>
  <c r="X221" i="35"/>
  <c r="W221" i="35"/>
  <c r="V221" i="35"/>
  <c r="U221" i="35"/>
  <c r="T221" i="35"/>
  <c r="S221" i="35"/>
  <c r="R221" i="35"/>
  <c r="Q221" i="35"/>
  <c r="P221" i="35"/>
  <c r="O221" i="35"/>
  <c r="N221" i="35"/>
  <c r="M221" i="35"/>
  <c r="AP217" i="35"/>
  <c r="AO217" i="35"/>
  <c r="AN217" i="35"/>
  <c r="AM217" i="35"/>
  <c r="AL217" i="35"/>
  <c r="AK217" i="35"/>
  <c r="AJ217" i="35"/>
  <c r="AI217" i="35"/>
  <c r="AH217" i="35"/>
  <c r="AG217" i="35"/>
  <c r="AF217" i="35"/>
  <c r="AE217" i="35"/>
  <c r="AD217" i="35"/>
  <c r="AC217" i="35"/>
  <c r="AB217" i="35"/>
  <c r="AA217" i="35"/>
  <c r="Z217" i="35"/>
  <c r="Y217" i="35"/>
  <c r="X217" i="35"/>
  <c r="W217" i="35"/>
  <c r="V217" i="35"/>
  <c r="U217" i="35"/>
  <c r="T217" i="35"/>
  <c r="S217" i="35"/>
  <c r="R217" i="35"/>
  <c r="Q217" i="35"/>
  <c r="P217" i="35"/>
  <c r="O217" i="35"/>
  <c r="N217" i="35"/>
  <c r="M217" i="35"/>
  <c r="AP216" i="35"/>
  <c r="AO216" i="35"/>
  <c r="AN216" i="35"/>
  <c r="AM216" i="35"/>
  <c r="AL216" i="35"/>
  <c r="AK216" i="35"/>
  <c r="AJ216" i="35"/>
  <c r="AI216" i="35"/>
  <c r="AH216" i="35"/>
  <c r="AG216" i="35"/>
  <c r="AF216" i="35"/>
  <c r="AE216" i="35"/>
  <c r="AD216" i="35"/>
  <c r="AC216" i="35"/>
  <c r="AB216" i="35"/>
  <c r="AA216" i="35"/>
  <c r="Z216" i="35"/>
  <c r="Y216" i="35"/>
  <c r="X216" i="35"/>
  <c r="W216" i="35"/>
  <c r="V216" i="35"/>
  <c r="U216" i="35"/>
  <c r="T216" i="35"/>
  <c r="S216" i="35"/>
  <c r="R216" i="35"/>
  <c r="Q216" i="35"/>
  <c r="P216" i="35"/>
  <c r="O216" i="35"/>
  <c r="N216" i="35"/>
  <c r="M216" i="35"/>
  <c r="AP215" i="35"/>
  <c r="AO215" i="35"/>
  <c r="AN215" i="35"/>
  <c r="AM215" i="35"/>
  <c r="AL215" i="35"/>
  <c r="AK215" i="35"/>
  <c r="AJ215" i="35"/>
  <c r="AI215" i="35"/>
  <c r="AH215" i="35"/>
  <c r="AG215" i="35"/>
  <c r="AF215" i="35"/>
  <c r="AE215" i="35"/>
  <c r="AD215" i="35"/>
  <c r="AC215" i="35"/>
  <c r="AB215" i="35"/>
  <c r="AA215" i="35"/>
  <c r="Z215" i="35"/>
  <c r="Y215" i="35"/>
  <c r="X215" i="35"/>
  <c r="W215" i="35"/>
  <c r="V215" i="35"/>
  <c r="U215" i="35"/>
  <c r="T215" i="35"/>
  <c r="S215" i="35"/>
  <c r="R215" i="35"/>
  <c r="Q215" i="35"/>
  <c r="P215" i="35"/>
  <c r="O215" i="35"/>
  <c r="N215" i="35"/>
  <c r="M215" i="35"/>
  <c r="AP214" i="35"/>
  <c r="AO214" i="35"/>
  <c r="AN214" i="35"/>
  <c r="AM214" i="35"/>
  <c r="AL214" i="35"/>
  <c r="AK214" i="35"/>
  <c r="AJ214" i="35"/>
  <c r="AI214" i="35"/>
  <c r="AH214" i="35"/>
  <c r="AG214" i="35"/>
  <c r="AF214" i="35"/>
  <c r="AE214" i="35"/>
  <c r="AD214" i="35"/>
  <c r="AC214" i="35"/>
  <c r="AB214" i="35"/>
  <c r="AA214" i="35"/>
  <c r="Z214" i="35"/>
  <c r="Y214" i="35"/>
  <c r="X214" i="35"/>
  <c r="W214" i="35"/>
  <c r="V214" i="35"/>
  <c r="U214" i="35"/>
  <c r="T214" i="35"/>
  <c r="S214" i="35"/>
  <c r="R214" i="35"/>
  <c r="Q214" i="35"/>
  <c r="P214" i="35"/>
  <c r="O214" i="35"/>
  <c r="N214" i="35"/>
  <c r="M214" i="35"/>
  <c r="AP213" i="35"/>
  <c r="AO213" i="35"/>
  <c r="AN213" i="35"/>
  <c r="AM213" i="35"/>
  <c r="AL213" i="35"/>
  <c r="AK213" i="35"/>
  <c r="AJ213" i="35"/>
  <c r="AI213" i="35"/>
  <c r="AH213" i="35"/>
  <c r="AG213" i="35"/>
  <c r="AF213" i="35"/>
  <c r="AE213" i="35"/>
  <c r="AD213" i="35"/>
  <c r="AC213" i="35"/>
  <c r="AB213" i="35"/>
  <c r="AA213" i="35"/>
  <c r="Z213" i="35"/>
  <c r="Y213" i="35"/>
  <c r="X213" i="35"/>
  <c r="W213" i="35"/>
  <c r="V213" i="35"/>
  <c r="U213" i="35"/>
  <c r="T213" i="35"/>
  <c r="S213" i="35"/>
  <c r="R213" i="35"/>
  <c r="Q213" i="35"/>
  <c r="P213" i="35"/>
  <c r="O213" i="35"/>
  <c r="N213" i="35"/>
  <c r="M213" i="35"/>
  <c r="AP212" i="35"/>
  <c r="AO212" i="35"/>
  <c r="AN212" i="35"/>
  <c r="AM212" i="35"/>
  <c r="AL212" i="35"/>
  <c r="AK212" i="35"/>
  <c r="AJ212" i="35"/>
  <c r="AI212" i="35"/>
  <c r="AH212" i="35"/>
  <c r="AG212" i="35"/>
  <c r="AF212" i="35"/>
  <c r="AE212" i="35"/>
  <c r="AD212" i="35"/>
  <c r="AC212" i="35"/>
  <c r="AB212" i="35"/>
  <c r="AA212" i="35"/>
  <c r="Z212" i="35"/>
  <c r="Y212" i="35"/>
  <c r="X212" i="35"/>
  <c r="W212" i="35"/>
  <c r="V212" i="35"/>
  <c r="U212" i="35"/>
  <c r="T212" i="35"/>
  <c r="S212" i="35"/>
  <c r="R212" i="35"/>
  <c r="Q212" i="35"/>
  <c r="P212" i="35"/>
  <c r="O212" i="35"/>
  <c r="N212" i="35"/>
  <c r="M212" i="35"/>
  <c r="AP211" i="35"/>
  <c r="AO211" i="35"/>
  <c r="AN211" i="35"/>
  <c r="AM211" i="35"/>
  <c r="AL211" i="35"/>
  <c r="AK211" i="35"/>
  <c r="AJ211" i="35"/>
  <c r="AI211" i="35"/>
  <c r="AH211" i="35"/>
  <c r="AG211" i="35"/>
  <c r="AF211" i="35"/>
  <c r="AE211" i="35"/>
  <c r="AD211" i="35"/>
  <c r="AC211" i="35"/>
  <c r="AB211" i="35"/>
  <c r="AA211" i="35"/>
  <c r="Z211" i="35"/>
  <c r="Y211" i="35"/>
  <c r="X211" i="35"/>
  <c r="W211" i="35"/>
  <c r="V211" i="35"/>
  <c r="U211" i="35"/>
  <c r="T211" i="35"/>
  <c r="S211" i="35"/>
  <c r="R211" i="35"/>
  <c r="Q211" i="35"/>
  <c r="P211" i="35"/>
  <c r="O211" i="35"/>
  <c r="N211" i="35"/>
  <c r="M211" i="35"/>
  <c r="AP210" i="35"/>
  <c r="AO210" i="35"/>
  <c r="AN210" i="35"/>
  <c r="AM210" i="35"/>
  <c r="AL210" i="35"/>
  <c r="AK210" i="35"/>
  <c r="AJ210" i="35"/>
  <c r="AI210" i="35"/>
  <c r="AH210" i="35"/>
  <c r="AG210" i="35"/>
  <c r="AF210" i="35"/>
  <c r="AE210" i="35"/>
  <c r="AD210" i="35"/>
  <c r="AC210" i="35"/>
  <c r="AB210" i="35"/>
  <c r="AA210" i="35"/>
  <c r="Z210" i="35"/>
  <c r="Y210" i="35"/>
  <c r="X210" i="35"/>
  <c r="W210" i="35"/>
  <c r="V210" i="35"/>
  <c r="U210" i="35"/>
  <c r="T210" i="35"/>
  <c r="S210" i="35"/>
  <c r="R210" i="35"/>
  <c r="Q210" i="35"/>
  <c r="P210" i="35"/>
  <c r="O210" i="35"/>
  <c r="N210" i="35"/>
  <c r="M210" i="35"/>
  <c r="AP209" i="35"/>
  <c r="AO209" i="35"/>
  <c r="AN209" i="35"/>
  <c r="AM209" i="35"/>
  <c r="AL209" i="35"/>
  <c r="AK209" i="35"/>
  <c r="AJ209" i="35"/>
  <c r="AI209" i="35"/>
  <c r="AH209" i="35"/>
  <c r="AG209" i="35"/>
  <c r="AF209" i="35"/>
  <c r="AE209" i="35"/>
  <c r="AD209" i="35"/>
  <c r="AC209" i="35"/>
  <c r="AB209" i="35"/>
  <c r="AA209" i="35"/>
  <c r="Z209" i="35"/>
  <c r="Y209" i="35"/>
  <c r="X209" i="35"/>
  <c r="W209" i="35"/>
  <c r="V209" i="35"/>
  <c r="U209" i="35"/>
  <c r="T209" i="35"/>
  <c r="S209" i="35"/>
  <c r="R209" i="35"/>
  <c r="Q209" i="35"/>
  <c r="P209" i="35"/>
  <c r="O209" i="35"/>
  <c r="N209" i="35"/>
  <c r="M209" i="35"/>
  <c r="AP208" i="35"/>
  <c r="AO208" i="35"/>
  <c r="AN208" i="35"/>
  <c r="AM208" i="35"/>
  <c r="AL208" i="35"/>
  <c r="AK208" i="35"/>
  <c r="AJ208" i="35"/>
  <c r="AI208" i="35"/>
  <c r="AH208" i="35"/>
  <c r="AG208" i="35"/>
  <c r="AF208" i="35"/>
  <c r="AE208" i="35"/>
  <c r="AD208" i="35"/>
  <c r="AC208" i="35"/>
  <c r="AB208" i="35"/>
  <c r="AA208" i="35"/>
  <c r="Z208" i="35"/>
  <c r="Y208" i="35"/>
  <c r="X208" i="35"/>
  <c r="W208" i="35"/>
  <c r="V208" i="35"/>
  <c r="U208" i="35"/>
  <c r="T208" i="35"/>
  <c r="S208" i="35"/>
  <c r="R208" i="35"/>
  <c r="Q208" i="35"/>
  <c r="P208" i="35"/>
  <c r="O208" i="35"/>
  <c r="N208" i="35"/>
  <c r="M208" i="35"/>
  <c r="AP207" i="35"/>
  <c r="AO207" i="35"/>
  <c r="AN207" i="35"/>
  <c r="AM207" i="35"/>
  <c r="AL207" i="35"/>
  <c r="AK207" i="35"/>
  <c r="AJ207" i="35"/>
  <c r="AI207" i="35"/>
  <c r="AH207" i="35"/>
  <c r="AG207" i="35"/>
  <c r="AF207" i="35"/>
  <c r="AE207" i="35"/>
  <c r="AD207" i="35"/>
  <c r="AC207" i="35"/>
  <c r="AB207" i="35"/>
  <c r="AA207" i="35"/>
  <c r="Z207" i="35"/>
  <c r="Y207" i="35"/>
  <c r="X207" i="35"/>
  <c r="W207" i="35"/>
  <c r="V207" i="35"/>
  <c r="U207" i="35"/>
  <c r="T207" i="35"/>
  <c r="S207" i="35"/>
  <c r="R207" i="35"/>
  <c r="Q207" i="35"/>
  <c r="P207" i="35"/>
  <c r="O207" i="35"/>
  <c r="N207" i="35"/>
  <c r="M207" i="35"/>
  <c r="AP206" i="35"/>
  <c r="AO206" i="35"/>
  <c r="AN206" i="35"/>
  <c r="AM206" i="35"/>
  <c r="AL206" i="35"/>
  <c r="AK206" i="35"/>
  <c r="AJ206" i="35"/>
  <c r="AI206" i="35"/>
  <c r="AH206" i="35"/>
  <c r="AG206" i="35"/>
  <c r="AF206" i="35"/>
  <c r="AE206" i="35"/>
  <c r="AD206" i="35"/>
  <c r="AC206" i="35"/>
  <c r="AB206" i="35"/>
  <c r="AA206" i="35"/>
  <c r="Z206" i="35"/>
  <c r="Y206" i="35"/>
  <c r="X206" i="35"/>
  <c r="W206" i="35"/>
  <c r="V206" i="35"/>
  <c r="U206" i="35"/>
  <c r="T206" i="35"/>
  <c r="S206" i="35"/>
  <c r="R206" i="35"/>
  <c r="Q206" i="35"/>
  <c r="P206" i="35"/>
  <c r="O206" i="35"/>
  <c r="N206" i="35"/>
  <c r="M206" i="35"/>
  <c r="AP198" i="35"/>
  <c r="AO198" i="35"/>
  <c r="AN198" i="35"/>
  <c r="AM198" i="35"/>
  <c r="AL198" i="35"/>
  <c r="AK198" i="35"/>
  <c r="AJ198" i="35"/>
  <c r="AI198" i="35"/>
  <c r="AH198" i="35"/>
  <c r="AG198" i="35"/>
  <c r="AF198" i="35"/>
  <c r="AE198" i="35"/>
  <c r="AD198" i="35"/>
  <c r="AC198" i="35"/>
  <c r="AB198" i="35"/>
  <c r="AA198" i="35"/>
  <c r="Z198" i="35"/>
  <c r="Y198" i="35"/>
  <c r="X198" i="35"/>
  <c r="W198" i="35"/>
  <c r="V198" i="35"/>
  <c r="U198" i="35"/>
  <c r="T198" i="35"/>
  <c r="S198" i="35"/>
  <c r="R198" i="35"/>
  <c r="Q198" i="35"/>
  <c r="P198" i="35"/>
  <c r="O198" i="35"/>
  <c r="N198" i="35"/>
  <c r="M198" i="35"/>
  <c r="AP197" i="35"/>
  <c r="AO197" i="35"/>
  <c r="AN197" i="35"/>
  <c r="AM197" i="35"/>
  <c r="AL197" i="35"/>
  <c r="AK197" i="35"/>
  <c r="AJ197" i="35"/>
  <c r="AI197" i="35"/>
  <c r="AH197" i="35"/>
  <c r="AG197" i="35"/>
  <c r="AF197" i="35"/>
  <c r="AE197" i="35"/>
  <c r="AD197" i="35"/>
  <c r="AC197" i="35"/>
  <c r="AB197" i="35"/>
  <c r="AA197" i="35"/>
  <c r="Z197" i="35"/>
  <c r="Y197" i="35"/>
  <c r="X197" i="35"/>
  <c r="W197" i="35"/>
  <c r="V197" i="35"/>
  <c r="U197" i="35"/>
  <c r="T197" i="35"/>
  <c r="S197" i="35"/>
  <c r="R197" i="35"/>
  <c r="Q197" i="35"/>
  <c r="P197" i="35"/>
  <c r="O197" i="35"/>
  <c r="N197" i="35"/>
  <c r="M197" i="35"/>
  <c r="AP196" i="35"/>
  <c r="AO196" i="35"/>
  <c r="AN196" i="35"/>
  <c r="AM196" i="35"/>
  <c r="AL196" i="35"/>
  <c r="AK196" i="35"/>
  <c r="AJ196" i="35"/>
  <c r="AI196" i="35"/>
  <c r="AH196" i="35"/>
  <c r="AG196" i="35"/>
  <c r="AF196" i="35"/>
  <c r="AE196" i="35"/>
  <c r="AD196" i="35"/>
  <c r="AC196" i="35"/>
  <c r="AB196" i="35"/>
  <c r="AA196" i="35"/>
  <c r="Z196" i="35"/>
  <c r="Y196" i="35"/>
  <c r="X196" i="35"/>
  <c r="W196" i="35"/>
  <c r="V196" i="35"/>
  <c r="U196" i="35"/>
  <c r="T196" i="35"/>
  <c r="S196" i="35"/>
  <c r="R196" i="35"/>
  <c r="Q196" i="35"/>
  <c r="P196" i="35"/>
  <c r="O196" i="35"/>
  <c r="N196" i="35"/>
  <c r="M196" i="35"/>
  <c r="AP195" i="35"/>
  <c r="AO195" i="35"/>
  <c r="AN195" i="35"/>
  <c r="AM195" i="35"/>
  <c r="AL195" i="35"/>
  <c r="AK195" i="35"/>
  <c r="AJ195" i="35"/>
  <c r="AI195" i="35"/>
  <c r="AH195" i="35"/>
  <c r="AG195" i="35"/>
  <c r="AF195" i="35"/>
  <c r="AE195" i="35"/>
  <c r="AD195" i="35"/>
  <c r="AC195" i="35"/>
  <c r="AB195" i="35"/>
  <c r="AA195" i="35"/>
  <c r="Z195" i="35"/>
  <c r="Y195" i="35"/>
  <c r="X195" i="35"/>
  <c r="W195" i="35"/>
  <c r="V195" i="35"/>
  <c r="U195" i="35"/>
  <c r="T195" i="35"/>
  <c r="S195" i="35"/>
  <c r="R195" i="35"/>
  <c r="Q195" i="35"/>
  <c r="P195" i="35"/>
  <c r="O195" i="35"/>
  <c r="N195" i="35"/>
  <c r="M195" i="35"/>
  <c r="AP194" i="35"/>
  <c r="AO194" i="35"/>
  <c r="AN194" i="35"/>
  <c r="AM194" i="35"/>
  <c r="AL194" i="35"/>
  <c r="AK194" i="35"/>
  <c r="AJ194" i="35"/>
  <c r="AI194" i="35"/>
  <c r="AH194" i="35"/>
  <c r="AG194" i="35"/>
  <c r="AF194" i="35"/>
  <c r="AE194" i="35"/>
  <c r="AD194" i="35"/>
  <c r="AC194" i="35"/>
  <c r="AB194" i="35"/>
  <c r="AA194" i="35"/>
  <c r="Z194" i="35"/>
  <c r="Y194" i="35"/>
  <c r="X194" i="35"/>
  <c r="W194" i="35"/>
  <c r="V194" i="35"/>
  <c r="U194" i="35"/>
  <c r="T194" i="35"/>
  <c r="S194" i="35"/>
  <c r="R194" i="35"/>
  <c r="Q194" i="35"/>
  <c r="P194" i="35"/>
  <c r="O194" i="35"/>
  <c r="N194" i="35"/>
  <c r="M194" i="35"/>
  <c r="AP193" i="35"/>
  <c r="AO193" i="35"/>
  <c r="AN193" i="35"/>
  <c r="AM193" i="35"/>
  <c r="AL193" i="35"/>
  <c r="AK193" i="35"/>
  <c r="AJ193" i="35"/>
  <c r="AI193" i="35"/>
  <c r="AH193" i="35"/>
  <c r="AG193" i="35"/>
  <c r="AF193" i="35"/>
  <c r="AE193" i="35"/>
  <c r="AD193" i="35"/>
  <c r="AC193" i="35"/>
  <c r="AB193" i="35"/>
  <c r="AA193" i="35"/>
  <c r="Z193" i="35"/>
  <c r="Y193" i="35"/>
  <c r="X193" i="35"/>
  <c r="W193" i="35"/>
  <c r="V193" i="35"/>
  <c r="U193" i="35"/>
  <c r="T193" i="35"/>
  <c r="S193" i="35"/>
  <c r="R193" i="35"/>
  <c r="Q193" i="35"/>
  <c r="P193" i="35"/>
  <c r="O193" i="35"/>
  <c r="N193" i="35"/>
  <c r="M193" i="35"/>
  <c r="AP192" i="35"/>
  <c r="AO192" i="35"/>
  <c r="AN192" i="35"/>
  <c r="AM192" i="35"/>
  <c r="AL192" i="35"/>
  <c r="AK192" i="35"/>
  <c r="AJ192" i="35"/>
  <c r="AI192" i="35"/>
  <c r="AH192" i="35"/>
  <c r="AG192" i="35"/>
  <c r="AF192" i="35"/>
  <c r="AE192" i="35"/>
  <c r="AD192" i="35"/>
  <c r="AC192" i="35"/>
  <c r="AB192" i="35"/>
  <c r="AA192" i="35"/>
  <c r="Z192" i="35"/>
  <c r="Y192" i="35"/>
  <c r="X192" i="35"/>
  <c r="W192" i="35"/>
  <c r="V192" i="35"/>
  <c r="U192" i="35"/>
  <c r="T192" i="35"/>
  <c r="S192" i="35"/>
  <c r="R192" i="35"/>
  <c r="Q192" i="35"/>
  <c r="P192" i="35"/>
  <c r="O192" i="35"/>
  <c r="N192" i="35"/>
  <c r="M192" i="35"/>
  <c r="AP191" i="35"/>
  <c r="AO191" i="35"/>
  <c r="AN191" i="35"/>
  <c r="AM191" i="35"/>
  <c r="AL191" i="35"/>
  <c r="AK191" i="35"/>
  <c r="AJ191" i="35"/>
  <c r="AI191" i="35"/>
  <c r="AH191" i="35"/>
  <c r="AG191" i="35"/>
  <c r="AF191" i="35"/>
  <c r="AE191" i="35"/>
  <c r="AD191" i="35"/>
  <c r="AC191" i="35"/>
  <c r="AB191" i="35"/>
  <c r="AA191" i="35"/>
  <c r="Z191" i="35"/>
  <c r="Y191" i="35"/>
  <c r="X191" i="35"/>
  <c r="W191" i="35"/>
  <c r="V191" i="35"/>
  <c r="U191" i="35"/>
  <c r="T191" i="35"/>
  <c r="S191" i="35"/>
  <c r="R191" i="35"/>
  <c r="Q191" i="35"/>
  <c r="P191" i="35"/>
  <c r="O191" i="35"/>
  <c r="N191" i="35"/>
  <c r="M191" i="35"/>
  <c r="AP190" i="35"/>
  <c r="AO190" i="35"/>
  <c r="AN190" i="35"/>
  <c r="AM190" i="35"/>
  <c r="AL190" i="35"/>
  <c r="AK190" i="35"/>
  <c r="AJ190" i="35"/>
  <c r="AI190" i="35"/>
  <c r="AH190" i="35"/>
  <c r="AG190" i="35"/>
  <c r="AF190" i="35"/>
  <c r="AE190" i="35"/>
  <c r="AD190" i="35"/>
  <c r="AC190" i="35"/>
  <c r="AB190" i="35"/>
  <c r="AA190" i="35"/>
  <c r="Z190" i="35"/>
  <c r="Y190" i="35"/>
  <c r="X190" i="35"/>
  <c r="W190" i="35"/>
  <c r="V190" i="35"/>
  <c r="U190" i="35"/>
  <c r="T190" i="35"/>
  <c r="S190" i="35"/>
  <c r="R190" i="35"/>
  <c r="Q190" i="35"/>
  <c r="P190" i="35"/>
  <c r="O190" i="35"/>
  <c r="N190" i="35"/>
  <c r="M190" i="35"/>
  <c r="AP189" i="35"/>
  <c r="AO189" i="35"/>
  <c r="AN189" i="35"/>
  <c r="AM189" i="35"/>
  <c r="AL189" i="35"/>
  <c r="AK189" i="35"/>
  <c r="AJ189" i="35"/>
  <c r="AI189" i="35"/>
  <c r="AH189" i="35"/>
  <c r="AG189" i="35"/>
  <c r="AF189" i="35"/>
  <c r="AE189" i="35"/>
  <c r="AD189" i="35"/>
  <c r="AC189" i="35"/>
  <c r="AB189" i="35"/>
  <c r="AA189" i="35"/>
  <c r="Z189" i="35"/>
  <c r="Y189" i="35"/>
  <c r="X189" i="35"/>
  <c r="W189" i="35"/>
  <c r="V189" i="35"/>
  <c r="U189" i="35"/>
  <c r="T189" i="35"/>
  <c r="S189" i="35"/>
  <c r="R189" i="35"/>
  <c r="Q189" i="35"/>
  <c r="P189" i="35"/>
  <c r="O189" i="35"/>
  <c r="N189" i="35"/>
  <c r="M189" i="35"/>
  <c r="AP188" i="35"/>
  <c r="AO188" i="35"/>
  <c r="AN188" i="35"/>
  <c r="AM188" i="35"/>
  <c r="AL188" i="35"/>
  <c r="AK188" i="35"/>
  <c r="AJ188" i="35"/>
  <c r="AI188" i="35"/>
  <c r="AH188" i="35"/>
  <c r="AG188" i="35"/>
  <c r="AF188" i="35"/>
  <c r="AE188" i="35"/>
  <c r="AD188" i="35"/>
  <c r="AC188" i="35"/>
  <c r="AB188" i="35"/>
  <c r="AA188" i="35"/>
  <c r="Z188" i="35"/>
  <c r="Y188" i="35"/>
  <c r="X188" i="35"/>
  <c r="W188" i="35"/>
  <c r="V188" i="35"/>
  <c r="U188" i="35"/>
  <c r="T188" i="35"/>
  <c r="S188" i="35"/>
  <c r="R188" i="35"/>
  <c r="Q188" i="35"/>
  <c r="P188" i="35"/>
  <c r="O188" i="35"/>
  <c r="N188" i="35"/>
  <c r="M188" i="35"/>
  <c r="AP187" i="35"/>
  <c r="AO187" i="35"/>
  <c r="AN187" i="35"/>
  <c r="AM187" i="35"/>
  <c r="AL187" i="35"/>
  <c r="AK187" i="35"/>
  <c r="AJ187" i="35"/>
  <c r="AI187" i="35"/>
  <c r="AH187" i="35"/>
  <c r="AG187" i="35"/>
  <c r="AF187" i="35"/>
  <c r="AE187" i="35"/>
  <c r="AD187" i="35"/>
  <c r="AC187" i="35"/>
  <c r="AB187" i="35"/>
  <c r="AA187" i="35"/>
  <c r="Z187" i="35"/>
  <c r="Y187" i="35"/>
  <c r="X187" i="35"/>
  <c r="W187" i="35"/>
  <c r="V187" i="35"/>
  <c r="U187" i="35"/>
  <c r="T187" i="35"/>
  <c r="S187" i="35"/>
  <c r="R187" i="35"/>
  <c r="Q187" i="35"/>
  <c r="P187" i="35"/>
  <c r="O187" i="35"/>
  <c r="N187" i="35"/>
  <c r="M187" i="35"/>
  <c r="AP183" i="35"/>
  <c r="AO183" i="35"/>
  <c r="AN183" i="35"/>
  <c r="AM183" i="35"/>
  <c r="AL183" i="35"/>
  <c r="AK183" i="35"/>
  <c r="AJ183" i="35"/>
  <c r="AI183" i="35"/>
  <c r="AH183" i="35"/>
  <c r="AG183" i="35"/>
  <c r="AF183" i="35"/>
  <c r="AE183" i="35"/>
  <c r="AD183" i="35"/>
  <c r="AC183" i="35"/>
  <c r="AB183" i="35"/>
  <c r="AA183" i="35"/>
  <c r="Z183" i="35"/>
  <c r="Y183" i="35"/>
  <c r="X183" i="35"/>
  <c r="W183" i="35"/>
  <c r="V183" i="35"/>
  <c r="U183" i="35"/>
  <c r="T183" i="35"/>
  <c r="S183" i="35"/>
  <c r="R183" i="35"/>
  <c r="Q183" i="35"/>
  <c r="P183" i="35"/>
  <c r="O183" i="35"/>
  <c r="N183" i="35"/>
  <c r="M183" i="35"/>
  <c r="AP182" i="35"/>
  <c r="AO182" i="35"/>
  <c r="AN182" i="35"/>
  <c r="AM182" i="35"/>
  <c r="AL182" i="35"/>
  <c r="AK182" i="35"/>
  <c r="AJ182" i="35"/>
  <c r="AI182" i="35"/>
  <c r="AH182" i="35"/>
  <c r="AG182" i="35"/>
  <c r="AF182" i="35"/>
  <c r="AE182" i="35"/>
  <c r="AD182" i="35"/>
  <c r="AC182" i="35"/>
  <c r="AB182" i="35"/>
  <c r="AA182" i="35"/>
  <c r="Z182" i="35"/>
  <c r="Y182" i="35"/>
  <c r="X182" i="35"/>
  <c r="W182" i="35"/>
  <c r="V182" i="35"/>
  <c r="U182" i="35"/>
  <c r="T182" i="35"/>
  <c r="S182" i="35"/>
  <c r="R182" i="35"/>
  <c r="Q182" i="35"/>
  <c r="P182" i="35"/>
  <c r="O182" i="35"/>
  <c r="N182" i="35"/>
  <c r="M182" i="35"/>
  <c r="AP181" i="35"/>
  <c r="AO181" i="35"/>
  <c r="AN181" i="35"/>
  <c r="AM181" i="35"/>
  <c r="AL181" i="35"/>
  <c r="AK181" i="35"/>
  <c r="AJ181" i="35"/>
  <c r="AI181" i="35"/>
  <c r="AH181" i="35"/>
  <c r="AG181" i="35"/>
  <c r="AF181" i="35"/>
  <c r="AE181" i="35"/>
  <c r="AD181" i="35"/>
  <c r="AC181" i="35"/>
  <c r="AB181" i="35"/>
  <c r="AA181" i="35"/>
  <c r="Z181" i="35"/>
  <c r="Y181" i="35"/>
  <c r="X181" i="35"/>
  <c r="W181" i="35"/>
  <c r="V181" i="35"/>
  <c r="U181" i="35"/>
  <c r="T181" i="35"/>
  <c r="S181" i="35"/>
  <c r="R181" i="35"/>
  <c r="Q181" i="35"/>
  <c r="P181" i="35"/>
  <c r="O181" i="35"/>
  <c r="N181" i="35"/>
  <c r="M181" i="35"/>
  <c r="AP180" i="35"/>
  <c r="AO180" i="35"/>
  <c r="AN180" i="35"/>
  <c r="AM180" i="35"/>
  <c r="AL180" i="35"/>
  <c r="AK180" i="35"/>
  <c r="AJ180" i="35"/>
  <c r="AI180" i="35"/>
  <c r="AH180" i="35"/>
  <c r="AG180" i="35"/>
  <c r="AF180" i="35"/>
  <c r="AE180" i="35"/>
  <c r="AD180" i="35"/>
  <c r="AC180" i="35"/>
  <c r="AB180" i="35"/>
  <c r="AA180" i="35"/>
  <c r="Z180" i="35"/>
  <c r="Y180" i="35"/>
  <c r="X180" i="35"/>
  <c r="W180" i="35"/>
  <c r="V180" i="35"/>
  <c r="U180" i="35"/>
  <c r="T180" i="35"/>
  <c r="S180" i="35"/>
  <c r="R180" i="35"/>
  <c r="Q180" i="35"/>
  <c r="P180" i="35"/>
  <c r="O180" i="35"/>
  <c r="N180" i="35"/>
  <c r="M180" i="35"/>
  <c r="AP179" i="35"/>
  <c r="AO179" i="35"/>
  <c r="AN179" i="35"/>
  <c r="AM179" i="35"/>
  <c r="AL179" i="35"/>
  <c r="AK179" i="35"/>
  <c r="AJ179" i="35"/>
  <c r="AI179" i="35"/>
  <c r="AH179" i="35"/>
  <c r="AG179" i="35"/>
  <c r="AF179" i="35"/>
  <c r="AE179" i="35"/>
  <c r="AD179" i="35"/>
  <c r="AC179" i="35"/>
  <c r="AB179" i="35"/>
  <c r="AA179" i="35"/>
  <c r="Z179" i="35"/>
  <c r="Y179" i="35"/>
  <c r="X179" i="35"/>
  <c r="W179" i="35"/>
  <c r="V179" i="35"/>
  <c r="U179" i="35"/>
  <c r="T179" i="35"/>
  <c r="S179" i="35"/>
  <c r="R179" i="35"/>
  <c r="Q179" i="35"/>
  <c r="P179" i="35"/>
  <c r="O179" i="35"/>
  <c r="N179" i="35"/>
  <c r="M179" i="35"/>
  <c r="AP178" i="35"/>
  <c r="AO178" i="35"/>
  <c r="AN178" i="35"/>
  <c r="AM178" i="35"/>
  <c r="AL178" i="35"/>
  <c r="AK178" i="35"/>
  <c r="AJ178" i="35"/>
  <c r="AI178" i="35"/>
  <c r="AH178" i="35"/>
  <c r="AG178" i="35"/>
  <c r="AF178" i="35"/>
  <c r="AE178" i="35"/>
  <c r="AD178" i="35"/>
  <c r="AC178" i="35"/>
  <c r="AB178" i="35"/>
  <c r="AA178" i="35"/>
  <c r="Z178" i="35"/>
  <c r="Y178" i="35"/>
  <c r="X178" i="35"/>
  <c r="W178" i="35"/>
  <c r="V178" i="35"/>
  <c r="U178" i="35"/>
  <c r="T178" i="35"/>
  <c r="S178" i="35"/>
  <c r="R178" i="35"/>
  <c r="Q178" i="35"/>
  <c r="P178" i="35"/>
  <c r="O178" i="35"/>
  <c r="N178" i="35"/>
  <c r="M178" i="35"/>
  <c r="AP177" i="35"/>
  <c r="AO177" i="35"/>
  <c r="AN177" i="35"/>
  <c r="AM177" i="35"/>
  <c r="AL177" i="35"/>
  <c r="AK177" i="35"/>
  <c r="AJ177" i="35"/>
  <c r="AI177" i="35"/>
  <c r="AH177" i="35"/>
  <c r="AG177" i="35"/>
  <c r="AF177" i="35"/>
  <c r="AE177" i="35"/>
  <c r="AD177" i="35"/>
  <c r="AC177" i="35"/>
  <c r="AB177" i="35"/>
  <c r="AA177" i="35"/>
  <c r="Z177" i="35"/>
  <c r="Y177" i="35"/>
  <c r="X177" i="35"/>
  <c r="W177" i="35"/>
  <c r="V177" i="35"/>
  <c r="U177" i="35"/>
  <c r="T177" i="35"/>
  <c r="S177" i="35"/>
  <c r="R177" i="35"/>
  <c r="Q177" i="35"/>
  <c r="P177" i="35"/>
  <c r="O177" i="35"/>
  <c r="N177" i="35"/>
  <c r="M177" i="35"/>
  <c r="AP176" i="35"/>
  <c r="AO176" i="35"/>
  <c r="AN176" i="35"/>
  <c r="AM176" i="35"/>
  <c r="AL176" i="35"/>
  <c r="AK176" i="35"/>
  <c r="AJ176" i="35"/>
  <c r="AI176" i="35"/>
  <c r="AH176" i="35"/>
  <c r="AG176" i="35"/>
  <c r="AF176" i="35"/>
  <c r="AE176" i="35"/>
  <c r="AD176" i="35"/>
  <c r="AC176" i="35"/>
  <c r="AB176" i="35"/>
  <c r="AA176" i="35"/>
  <c r="Z176" i="35"/>
  <c r="Y176" i="35"/>
  <c r="X176" i="35"/>
  <c r="W176" i="35"/>
  <c r="V176" i="35"/>
  <c r="U176" i="35"/>
  <c r="T176" i="35"/>
  <c r="S176" i="35"/>
  <c r="R176" i="35"/>
  <c r="Q176" i="35"/>
  <c r="P176" i="35"/>
  <c r="O176" i="35"/>
  <c r="N176" i="35"/>
  <c r="M176" i="35"/>
  <c r="AP175" i="35"/>
  <c r="AO175" i="35"/>
  <c r="AN175" i="35"/>
  <c r="AM175" i="35"/>
  <c r="AL175" i="35"/>
  <c r="AK175" i="35"/>
  <c r="AJ175" i="35"/>
  <c r="AI175" i="35"/>
  <c r="AH175" i="35"/>
  <c r="AG175" i="35"/>
  <c r="AF175" i="35"/>
  <c r="AE175" i="35"/>
  <c r="AD175" i="35"/>
  <c r="AC175" i="35"/>
  <c r="AB175" i="35"/>
  <c r="AA175" i="35"/>
  <c r="Z175" i="35"/>
  <c r="Y175" i="35"/>
  <c r="X175" i="35"/>
  <c r="W175" i="35"/>
  <c r="V175" i="35"/>
  <c r="U175" i="35"/>
  <c r="T175" i="35"/>
  <c r="S175" i="35"/>
  <c r="R175" i="35"/>
  <c r="Q175" i="35"/>
  <c r="P175" i="35"/>
  <c r="O175" i="35"/>
  <c r="N175" i="35"/>
  <c r="M175" i="35"/>
  <c r="AP174" i="35"/>
  <c r="AO174" i="35"/>
  <c r="AN174" i="35"/>
  <c r="AM174" i="35"/>
  <c r="AL174" i="35"/>
  <c r="AK174" i="35"/>
  <c r="AJ174" i="35"/>
  <c r="AI174" i="35"/>
  <c r="AH174" i="35"/>
  <c r="AG174" i="35"/>
  <c r="AF174" i="35"/>
  <c r="AE174" i="35"/>
  <c r="AD174" i="35"/>
  <c r="AC174" i="35"/>
  <c r="AB174" i="35"/>
  <c r="AA174" i="35"/>
  <c r="Z174" i="35"/>
  <c r="Y174" i="35"/>
  <c r="X174" i="35"/>
  <c r="W174" i="35"/>
  <c r="V174" i="35"/>
  <c r="U174" i="35"/>
  <c r="T174" i="35"/>
  <c r="S174" i="35"/>
  <c r="R174" i="35"/>
  <c r="Q174" i="35"/>
  <c r="P174" i="35"/>
  <c r="O174" i="35"/>
  <c r="N174" i="35"/>
  <c r="M174" i="35"/>
  <c r="AP173" i="35"/>
  <c r="AO173" i="35"/>
  <c r="AN173" i="35"/>
  <c r="AM173" i="35"/>
  <c r="AL173" i="35"/>
  <c r="AK173" i="35"/>
  <c r="AJ173" i="35"/>
  <c r="AI173" i="35"/>
  <c r="AH173" i="35"/>
  <c r="AG173" i="35"/>
  <c r="AF173" i="35"/>
  <c r="AE173" i="35"/>
  <c r="AD173" i="35"/>
  <c r="AC173" i="35"/>
  <c r="AB173" i="35"/>
  <c r="AA173" i="35"/>
  <c r="Z173" i="35"/>
  <c r="Y173" i="35"/>
  <c r="X173" i="35"/>
  <c r="W173" i="35"/>
  <c r="V173" i="35"/>
  <c r="U173" i="35"/>
  <c r="T173" i="35"/>
  <c r="S173" i="35"/>
  <c r="R173" i="35"/>
  <c r="Q173" i="35"/>
  <c r="P173" i="35"/>
  <c r="O173" i="35"/>
  <c r="N173" i="35"/>
  <c r="M173" i="35"/>
  <c r="AP172" i="35"/>
  <c r="AO172" i="35"/>
  <c r="AN172" i="35"/>
  <c r="AM172" i="35"/>
  <c r="AL172" i="35"/>
  <c r="AK172" i="35"/>
  <c r="AJ172" i="35"/>
  <c r="AI172" i="35"/>
  <c r="AH172" i="35"/>
  <c r="AG172" i="35"/>
  <c r="AF172" i="35"/>
  <c r="AE172" i="35"/>
  <c r="AD172" i="35"/>
  <c r="AC172" i="35"/>
  <c r="AB172" i="35"/>
  <c r="AA172" i="35"/>
  <c r="Z172" i="35"/>
  <c r="Y172" i="35"/>
  <c r="X172" i="35"/>
  <c r="W172" i="35"/>
  <c r="V172" i="35"/>
  <c r="U172" i="35"/>
  <c r="T172" i="35"/>
  <c r="S172" i="35"/>
  <c r="R172" i="35"/>
  <c r="Q172" i="35"/>
  <c r="P172" i="35"/>
  <c r="O172" i="35"/>
  <c r="N172" i="35"/>
  <c r="M172" i="35"/>
  <c r="AP168" i="35"/>
  <c r="AO168" i="35"/>
  <c r="AN168" i="35"/>
  <c r="AM168" i="35"/>
  <c r="AL168" i="35"/>
  <c r="AK168" i="35"/>
  <c r="AJ168" i="35"/>
  <c r="AI168" i="35"/>
  <c r="AH168" i="35"/>
  <c r="AG168" i="35"/>
  <c r="AF168" i="35"/>
  <c r="AE168" i="35"/>
  <c r="AD168" i="35"/>
  <c r="AC168" i="35"/>
  <c r="AB168" i="35"/>
  <c r="AA168" i="35"/>
  <c r="Z168" i="35"/>
  <c r="Y168" i="35"/>
  <c r="X168" i="35"/>
  <c r="W168" i="35"/>
  <c r="V168" i="35"/>
  <c r="U168" i="35"/>
  <c r="T168" i="35"/>
  <c r="S168" i="35"/>
  <c r="R168" i="35"/>
  <c r="Q168" i="35"/>
  <c r="P168" i="35"/>
  <c r="O168" i="35"/>
  <c r="N168" i="35"/>
  <c r="M168" i="35"/>
  <c r="AP167" i="35"/>
  <c r="AO167" i="35"/>
  <c r="AN167" i="35"/>
  <c r="AM167" i="35"/>
  <c r="AL167" i="35"/>
  <c r="AK167" i="35"/>
  <c r="AJ167" i="35"/>
  <c r="AI167" i="35"/>
  <c r="AH167" i="35"/>
  <c r="AG167" i="35"/>
  <c r="AF167" i="35"/>
  <c r="AE167" i="35"/>
  <c r="AD167" i="35"/>
  <c r="AC167" i="35"/>
  <c r="AB167" i="35"/>
  <c r="AA167" i="35"/>
  <c r="Z167" i="35"/>
  <c r="Y167" i="35"/>
  <c r="X167" i="35"/>
  <c r="W167" i="35"/>
  <c r="V167" i="35"/>
  <c r="U167" i="35"/>
  <c r="T167" i="35"/>
  <c r="S167" i="35"/>
  <c r="R167" i="35"/>
  <c r="Q167" i="35"/>
  <c r="P167" i="35"/>
  <c r="O167" i="35"/>
  <c r="N167" i="35"/>
  <c r="M167" i="35"/>
  <c r="AP166" i="35"/>
  <c r="AO166" i="35"/>
  <c r="AN166" i="35"/>
  <c r="AM166" i="35"/>
  <c r="AL166" i="35"/>
  <c r="AK166" i="35"/>
  <c r="AJ166" i="35"/>
  <c r="AI166" i="35"/>
  <c r="AH166" i="35"/>
  <c r="AG166" i="35"/>
  <c r="AF166" i="35"/>
  <c r="AE166" i="35"/>
  <c r="AD166" i="35"/>
  <c r="AC166" i="35"/>
  <c r="AB166" i="35"/>
  <c r="AA166" i="35"/>
  <c r="Z166" i="35"/>
  <c r="Y166" i="35"/>
  <c r="X166" i="35"/>
  <c r="W166" i="35"/>
  <c r="V166" i="35"/>
  <c r="U166" i="35"/>
  <c r="T166" i="35"/>
  <c r="S166" i="35"/>
  <c r="R166" i="35"/>
  <c r="Q166" i="35"/>
  <c r="P166" i="35"/>
  <c r="O166" i="35"/>
  <c r="N166" i="35"/>
  <c r="M166" i="35"/>
  <c r="AP165" i="35"/>
  <c r="AO165" i="35"/>
  <c r="AN165" i="35"/>
  <c r="AM165" i="35"/>
  <c r="AL165" i="35"/>
  <c r="AK165" i="35"/>
  <c r="AJ165" i="35"/>
  <c r="AI165" i="35"/>
  <c r="AH165" i="35"/>
  <c r="AG165" i="35"/>
  <c r="AF165" i="35"/>
  <c r="AE165" i="35"/>
  <c r="AD165" i="35"/>
  <c r="AC165" i="35"/>
  <c r="AB165" i="35"/>
  <c r="AA165" i="35"/>
  <c r="Z165" i="35"/>
  <c r="Y165" i="35"/>
  <c r="X165" i="35"/>
  <c r="W165" i="35"/>
  <c r="V165" i="35"/>
  <c r="U165" i="35"/>
  <c r="T165" i="35"/>
  <c r="S165" i="35"/>
  <c r="R165" i="35"/>
  <c r="Q165" i="35"/>
  <c r="P165" i="35"/>
  <c r="O165" i="35"/>
  <c r="N165" i="35"/>
  <c r="M165" i="35"/>
  <c r="AP164" i="35"/>
  <c r="AO164" i="35"/>
  <c r="AN164" i="35"/>
  <c r="AM164" i="35"/>
  <c r="AL164" i="35"/>
  <c r="AK164" i="35"/>
  <c r="AJ164" i="35"/>
  <c r="AI164" i="35"/>
  <c r="AH164" i="35"/>
  <c r="AG164" i="35"/>
  <c r="AF164" i="35"/>
  <c r="AE164" i="35"/>
  <c r="AD164" i="35"/>
  <c r="AC164" i="35"/>
  <c r="AB164" i="35"/>
  <c r="AA164" i="35"/>
  <c r="Z164" i="35"/>
  <c r="Y164" i="35"/>
  <c r="X164" i="35"/>
  <c r="W164" i="35"/>
  <c r="V164" i="35"/>
  <c r="U164" i="35"/>
  <c r="T164" i="35"/>
  <c r="S164" i="35"/>
  <c r="R164" i="35"/>
  <c r="Q164" i="35"/>
  <c r="P164" i="35"/>
  <c r="O164" i="35"/>
  <c r="N164" i="35"/>
  <c r="M164" i="35"/>
  <c r="AP163" i="35"/>
  <c r="AO163" i="35"/>
  <c r="AN163" i="35"/>
  <c r="AM163" i="35"/>
  <c r="AL163" i="35"/>
  <c r="AK163" i="35"/>
  <c r="AJ163" i="35"/>
  <c r="AI163" i="35"/>
  <c r="AH163" i="35"/>
  <c r="AG163" i="35"/>
  <c r="AF163" i="35"/>
  <c r="AE163" i="35"/>
  <c r="AD163" i="35"/>
  <c r="AC163" i="35"/>
  <c r="AB163" i="35"/>
  <c r="AA163" i="35"/>
  <c r="Z163" i="35"/>
  <c r="Y163" i="35"/>
  <c r="X163" i="35"/>
  <c r="W163" i="35"/>
  <c r="V163" i="35"/>
  <c r="U163" i="35"/>
  <c r="T163" i="35"/>
  <c r="S163" i="35"/>
  <c r="R163" i="35"/>
  <c r="Q163" i="35"/>
  <c r="P163" i="35"/>
  <c r="O163" i="35"/>
  <c r="N163" i="35"/>
  <c r="M163" i="35"/>
  <c r="AP162" i="35"/>
  <c r="AO162" i="35"/>
  <c r="AN162" i="35"/>
  <c r="AM162" i="35"/>
  <c r="AL162" i="35"/>
  <c r="AK162" i="35"/>
  <c r="AJ162" i="35"/>
  <c r="AI162" i="35"/>
  <c r="AH162" i="35"/>
  <c r="AG162" i="35"/>
  <c r="AF162" i="35"/>
  <c r="AE162" i="35"/>
  <c r="AD162" i="35"/>
  <c r="AC162" i="35"/>
  <c r="AB162" i="35"/>
  <c r="AA162" i="35"/>
  <c r="Z162" i="35"/>
  <c r="Y162" i="35"/>
  <c r="X162" i="35"/>
  <c r="W162" i="35"/>
  <c r="V162" i="35"/>
  <c r="U162" i="35"/>
  <c r="T162" i="35"/>
  <c r="S162" i="35"/>
  <c r="R162" i="35"/>
  <c r="Q162" i="35"/>
  <c r="P162" i="35"/>
  <c r="O162" i="35"/>
  <c r="N162" i="35"/>
  <c r="M162" i="35"/>
  <c r="AP161" i="35"/>
  <c r="AO161" i="35"/>
  <c r="AN161" i="35"/>
  <c r="AM161" i="35"/>
  <c r="AL161" i="35"/>
  <c r="AK161" i="35"/>
  <c r="AJ161" i="35"/>
  <c r="AI161" i="35"/>
  <c r="AH161" i="35"/>
  <c r="AG161" i="35"/>
  <c r="AF161" i="35"/>
  <c r="AE161" i="35"/>
  <c r="AD161" i="35"/>
  <c r="AC161" i="35"/>
  <c r="AB161" i="35"/>
  <c r="AA161" i="35"/>
  <c r="Z161" i="35"/>
  <c r="Y161" i="35"/>
  <c r="X161" i="35"/>
  <c r="W161" i="35"/>
  <c r="V161" i="35"/>
  <c r="U161" i="35"/>
  <c r="T161" i="35"/>
  <c r="S161" i="35"/>
  <c r="R161" i="35"/>
  <c r="Q161" i="35"/>
  <c r="P161" i="35"/>
  <c r="O161" i="35"/>
  <c r="N161" i="35"/>
  <c r="M161" i="35"/>
  <c r="AP160" i="35"/>
  <c r="AO160" i="35"/>
  <c r="AN160" i="35"/>
  <c r="AM160" i="35"/>
  <c r="AL160" i="35"/>
  <c r="AK160" i="35"/>
  <c r="AJ160" i="35"/>
  <c r="AI160" i="35"/>
  <c r="AH160" i="35"/>
  <c r="AG160" i="35"/>
  <c r="AF160" i="35"/>
  <c r="AE160" i="35"/>
  <c r="AD160" i="35"/>
  <c r="AC160" i="35"/>
  <c r="AB160" i="35"/>
  <c r="AA160" i="35"/>
  <c r="Z160" i="35"/>
  <c r="Y160" i="35"/>
  <c r="X160" i="35"/>
  <c r="W160" i="35"/>
  <c r="V160" i="35"/>
  <c r="U160" i="35"/>
  <c r="T160" i="35"/>
  <c r="S160" i="35"/>
  <c r="R160" i="35"/>
  <c r="Q160" i="35"/>
  <c r="P160" i="35"/>
  <c r="O160" i="35"/>
  <c r="N160" i="35"/>
  <c r="M160" i="35"/>
  <c r="AP159" i="35"/>
  <c r="AO159" i="35"/>
  <c r="AN159" i="35"/>
  <c r="AM159" i="35"/>
  <c r="AL159" i="35"/>
  <c r="AK159" i="35"/>
  <c r="AJ159" i="35"/>
  <c r="AI159" i="35"/>
  <c r="AH159" i="35"/>
  <c r="AG159" i="35"/>
  <c r="AF159" i="35"/>
  <c r="AE159" i="35"/>
  <c r="AD159" i="35"/>
  <c r="AC159" i="35"/>
  <c r="AB159" i="35"/>
  <c r="AA159" i="35"/>
  <c r="Z159" i="35"/>
  <c r="Y159" i="35"/>
  <c r="X159" i="35"/>
  <c r="W159" i="35"/>
  <c r="V159" i="35"/>
  <c r="U159" i="35"/>
  <c r="T159" i="35"/>
  <c r="S159" i="35"/>
  <c r="R159" i="35"/>
  <c r="Q159" i="35"/>
  <c r="P159" i="35"/>
  <c r="O159" i="35"/>
  <c r="N159" i="35"/>
  <c r="M159" i="35"/>
  <c r="AP158" i="35"/>
  <c r="AO158" i="35"/>
  <c r="AN158" i="35"/>
  <c r="AM158" i="35"/>
  <c r="AL158" i="35"/>
  <c r="AK158" i="35"/>
  <c r="AJ158" i="35"/>
  <c r="AI158" i="35"/>
  <c r="AH158" i="35"/>
  <c r="AG158" i="35"/>
  <c r="AF158" i="35"/>
  <c r="AE158" i="35"/>
  <c r="AD158" i="35"/>
  <c r="AC158" i="35"/>
  <c r="AB158" i="35"/>
  <c r="AA158" i="35"/>
  <c r="Z158" i="35"/>
  <c r="Y158" i="35"/>
  <c r="X158" i="35"/>
  <c r="W158" i="35"/>
  <c r="V158" i="35"/>
  <c r="U158" i="35"/>
  <c r="T158" i="35"/>
  <c r="S158" i="35"/>
  <c r="R158" i="35"/>
  <c r="Q158" i="35"/>
  <c r="P158" i="35"/>
  <c r="O158" i="35"/>
  <c r="N158" i="35"/>
  <c r="M158" i="35"/>
  <c r="AP157" i="35"/>
  <c r="AO157" i="35"/>
  <c r="AN157" i="35"/>
  <c r="AM157" i="35"/>
  <c r="AL157" i="35"/>
  <c r="AK157" i="35"/>
  <c r="AJ157" i="35"/>
  <c r="AI157" i="35"/>
  <c r="AH157" i="35"/>
  <c r="AG157" i="35"/>
  <c r="AF157" i="35"/>
  <c r="AE157" i="35"/>
  <c r="AD157" i="35"/>
  <c r="AC157" i="35"/>
  <c r="AB157" i="35"/>
  <c r="AA157" i="35"/>
  <c r="Z157" i="35"/>
  <c r="Y157" i="35"/>
  <c r="X157" i="35"/>
  <c r="W157" i="35"/>
  <c r="V157" i="35"/>
  <c r="U157" i="35"/>
  <c r="T157" i="35"/>
  <c r="S157" i="35"/>
  <c r="R157" i="35"/>
  <c r="Q157" i="35"/>
  <c r="P157" i="35"/>
  <c r="O157" i="35"/>
  <c r="N157" i="35"/>
  <c r="M157" i="35"/>
  <c r="AP149" i="35"/>
  <c r="AO149" i="35"/>
  <c r="AN149" i="35"/>
  <c r="AM149" i="35"/>
  <c r="AL149" i="35"/>
  <c r="AK149" i="35"/>
  <c r="AJ149" i="35"/>
  <c r="AI149" i="35"/>
  <c r="AH149" i="35"/>
  <c r="AG149" i="35"/>
  <c r="AF149" i="35"/>
  <c r="AE149" i="35"/>
  <c r="AD149" i="35"/>
  <c r="AC149" i="35"/>
  <c r="AB149" i="35"/>
  <c r="AA149" i="35"/>
  <c r="Z149" i="35"/>
  <c r="Y149" i="35"/>
  <c r="X149" i="35"/>
  <c r="W149" i="35"/>
  <c r="V149" i="35"/>
  <c r="U149" i="35"/>
  <c r="T149" i="35"/>
  <c r="S149" i="35"/>
  <c r="R149" i="35"/>
  <c r="Q149" i="35"/>
  <c r="P149" i="35"/>
  <c r="O149" i="35"/>
  <c r="N149" i="35"/>
  <c r="M149" i="35"/>
  <c r="AP148" i="35"/>
  <c r="AO148" i="35"/>
  <c r="AN148" i="35"/>
  <c r="AM148" i="35"/>
  <c r="AL148" i="35"/>
  <c r="AK148" i="35"/>
  <c r="AJ148" i="35"/>
  <c r="AI148" i="35"/>
  <c r="AH148" i="35"/>
  <c r="AG148" i="35"/>
  <c r="AF148" i="35"/>
  <c r="AE148" i="35"/>
  <c r="AD148" i="35"/>
  <c r="AC148" i="35"/>
  <c r="AB148" i="35"/>
  <c r="AA148" i="35"/>
  <c r="Z148" i="35"/>
  <c r="Y148" i="35"/>
  <c r="X148" i="35"/>
  <c r="W148" i="35"/>
  <c r="V148" i="35"/>
  <c r="U148" i="35"/>
  <c r="T148" i="35"/>
  <c r="S148" i="35"/>
  <c r="R148" i="35"/>
  <c r="Q148" i="35"/>
  <c r="P148" i="35"/>
  <c r="O148" i="35"/>
  <c r="N148" i="35"/>
  <c r="M148" i="35"/>
  <c r="AP147" i="35"/>
  <c r="AO147" i="35"/>
  <c r="AN147" i="35"/>
  <c r="AM147" i="35"/>
  <c r="AL147" i="35"/>
  <c r="AK147" i="35"/>
  <c r="AJ147" i="35"/>
  <c r="AI147" i="35"/>
  <c r="AH147" i="35"/>
  <c r="AG147" i="35"/>
  <c r="AF147" i="35"/>
  <c r="AE147" i="35"/>
  <c r="AD147" i="35"/>
  <c r="AC147" i="35"/>
  <c r="AB147" i="35"/>
  <c r="AA147" i="35"/>
  <c r="Z147" i="35"/>
  <c r="Y147" i="35"/>
  <c r="X147" i="35"/>
  <c r="W147" i="35"/>
  <c r="V147" i="35"/>
  <c r="U147" i="35"/>
  <c r="T147" i="35"/>
  <c r="S147" i="35"/>
  <c r="R147" i="35"/>
  <c r="Q147" i="35"/>
  <c r="P147" i="35"/>
  <c r="O147" i="35"/>
  <c r="N147" i="35"/>
  <c r="M147" i="35"/>
  <c r="AP146" i="35"/>
  <c r="AO146" i="35"/>
  <c r="AN146" i="35"/>
  <c r="AM146" i="35"/>
  <c r="AL146" i="35"/>
  <c r="AK146" i="35"/>
  <c r="AJ146" i="35"/>
  <c r="AI146" i="35"/>
  <c r="AH146" i="35"/>
  <c r="AG146" i="35"/>
  <c r="AF146" i="35"/>
  <c r="AE146" i="35"/>
  <c r="AD146" i="35"/>
  <c r="AC146" i="35"/>
  <c r="AB146" i="35"/>
  <c r="AA146" i="35"/>
  <c r="Z146" i="35"/>
  <c r="Y146" i="35"/>
  <c r="X146" i="35"/>
  <c r="W146" i="35"/>
  <c r="V146" i="35"/>
  <c r="U146" i="35"/>
  <c r="T146" i="35"/>
  <c r="S146" i="35"/>
  <c r="R146" i="35"/>
  <c r="Q146" i="35"/>
  <c r="P146" i="35"/>
  <c r="O146" i="35"/>
  <c r="N146" i="35"/>
  <c r="M146" i="35"/>
  <c r="AP145" i="35"/>
  <c r="AO145" i="35"/>
  <c r="AN145" i="35"/>
  <c r="AM145" i="35"/>
  <c r="AL145" i="35"/>
  <c r="AK145" i="35"/>
  <c r="AJ145" i="35"/>
  <c r="AI145" i="35"/>
  <c r="AH145" i="35"/>
  <c r="AG145" i="35"/>
  <c r="AF145" i="35"/>
  <c r="AE145" i="35"/>
  <c r="AD145" i="35"/>
  <c r="AC145" i="35"/>
  <c r="AB145" i="35"/>
  <c r="AA145" i="35"/>
  <c r="Z145" i="35"/>
  <c r="Y145" i="35"/>
  <c r="X145" i="35"/>
  <c r="W145" i="35"/>
  <c r="V145" i="35"/>
  <c r="U145" i="35"/>
  <c r="T145" i="35"/>
  <c r="S145" i="35"/>
  <c r="R145" i="35"/>
  <c r="Q145" i="35"/>
  <c r="P145" i="35"/>
  <c r="O145" i="35"/>
  <c r="N145" i="35"/>
  <c r="M145" i="35"/>
  <c r="AP144" i="35"/>
  <c r="AO144" i="35"/>
  <c r="AN144" i="35"/>
  <c r="AM144" i="35"/>
  <c r="AL144" i="35"/>
  <c r="AK144" i="35"/>
  <c r="AJ144" i="35"/>
  <c r="AI144" i="35"/>
  <c r="AH144" i="35"/>
  <c r="AG144" i="35"/>
  <c r="AF144" i="35"/>
  <c r="AE144" i="35"/>
  <c r="AD144" i="35"/>
  <c r="AC144" i="35"/>
  <c r="AB144" i="35"/>
  <c r="AA144" i="35"/>
  <c r="Z144" i="35"/>
  <c r="Y144" i="35"/>
  <c r="X144" i="35"/>
  <c r="W144" i="35"/>
  <c r="V144" i="35"/>
  <c r="U144" i="35"/>
  <c r="T144" i="35"/>
  <c r="S144" i="35"/>
  <c r="R144" i="35"/>
  <c r="Q144" i="35"/>
  <c r="P144" i="35"/>
  <c r="O144" i="35"/>
  <c r="N144" i="35"/>
  <c r="M144" i="35"/>
  <c r="AP143" i="35"/>
  <c r="AO143" i="35"/>
  <c r="AN143" i="35"/>
  <c r="AM143" i="35"/>
  <c r="AL143" i="35"/>
  <c r="AK143" i="35"/>
  <c r="AJ143" i="35"/>
  <c r="AI143" i="35"/>
  <c r="AH143" i="35"/>
  <c r="AG143" i="35"/>
  <c r="AF143" i="35"/>
  <c r="AE143" i="35"/>
  <c r="AD143" i="35"/>
  <c r="AC143" i="35"/>
  <c r="AB143" i="35"/>
  <c r="AA143" i="35"/>
  <c r="Z143" i="35"/>
  <c r="Y143" i="35"/>
  <c r="X143" i="35"/>
  <c r="W143" i="35"/>
  <c r="V143" i="35"/>
  <c r="U143" i="35"/>
  <c r="T143" i="35"/>
  <c r="S143" i="35"/>
  <c r="R143" i="35"/>
  <c r="Q143" i="35"/>
  <c r="P143" i="35"/>
  <c r="O143" i="35"/>
  <c r="N143" i="35"/>
  <c r="M143" i="35"/>
  <c r="AP142" i="35"/>
  <c r="AO142" i="35"/>
  <c r="AN142" i="35"/>
  <c r="AM142" i="35"/>
  <c r="AL142" i="35"/>
  <c r="AK142" i="35"/>
  <c r="AJ142" i="35"/>
  <c r="AI142" i="35"/>
  <c r="AH142" i="35"/>
  <c r="AG142" i="35"/>
  <c r="AF142" i="35"/>
  <c r="AE142" i="35"/>
  <c r="AD142" i="35"/>
  <c r="AC142" i="35"/>
  <c r="AB142" i="35"/>
  <c r="AA142" i="35"/>
  <c r="Z142" i="35"/>
  <c r="Y142" i="35"/>
  <c r="X142" i="35"/>
  <c r="W142" i="35"/>
  <c r="V142" i="35"/>
  <c r="U142" i="35"/>
  <c r="T142" i="35"/>
  <c r="S142" i="35"/>
  <c r="R142" i="35"/>
  <c r="Q142" i="35"/>
  <c r="P142" i="35"/>
  <c r="O142" i="35"/>
  <c r="N142" i="35"/>
  <c r="M142" i="35"/>
  <c r="AP141" i="35"/>
  <c r="AO141" i="35"/>
  <c r="AN141" i="35"/>
  <c r="AM141" i="35"/>
  <c r="AL141" i="35"/>
  <c r="AK141" i="35"/>
  <c r="AJ141" i="35"/>
  <c r="AI141" i="35"/>
  <c r="AH141" i="35"/>
  <c r="AG141" i="35"/>
  <c r="AF141" i="35"/>
  <c r="AE141" i="35"/>
  <c r="AD141" i="35"/>
  <c r="AC141" i="35"/>
  <c r="AB141" i="35"/>
  <c r="AA141" i="35"/>
  <c r="Z141" i="35"/>
  <c r="Y141" i="35"/>
  <c r="X141" i="35"/>
  <c r="W141" i="35"/>
  <c r="V141" i="35"/>
  <c r="U141" i="35"/>
  <c r="T141" i="35"/>
  <c r="S141" i="35"/>
  <c r="R141" i="35"/>
  <c r="Q141" i="35"/>
  <c r="P141" i="35"/>
  <c r="O141" i="35"/>
  <c r="N141" i="35"/>
  <c r="M141" i="35"/>
  <c r="AP140" i="35"/>
  <c r="AO140" i="35"/>
  <c r="AN140" i="35"/>
  <c r="AM140" i="35"/>
  <c r="AL140" i="35"/>
  <c r="AK140" i="35"/>
  <c r="AJ140" i="35"/>
  <c r="AI140" i="35"/>
  <c r="AH140" i="35"/>
  <c r="AG140" i="35"/>
  <c r="AF140" i="35"/>
  <c r="AE140" i="35"/>
  <c r="AD140" i="35"/>
  <c r="AC140" i="35"/>
  <c r="AB140" i="35"/>
  <c r="AA140" i="35"/>
  <c r="Z140" i="35"/>
  <c r="Y140" i="35"/>
  <c r="X140" i="35"/>
  <c r="W140" i="35"/>
  <c r="V140" i="35"/>
  <c r="U140" i="35"/>
  <c r="T140" i="35"/>
  <c r="S140" i="35"/>
  <c r="R140" i="35"/>
  <c r="Q140" i="35"/>
  <c r="P140" i="35"/>
  <c r="O140" i="35"/>
  <c r="N140" i="35"/>
  <c r="M140" i="35"/>
  <c r="AP139" i="35"/>
  <c r="AO139" i="35"/>
  <c r="AN139" i="35"/>
  <c r="AM139" i="35"/>
  <c r="AL139" i="35"/>
  <c r="AK139" i="35"/>
  <c r="AJ139" i="35"/>
  <c r="AI139" i="35"/>
  <c r="AH139" i="35"/>
  <c r="AG139" i="35"/>
  <c r="AF139" i="35"/>
  <c r="AE139" i="35"/>
  <c r="AD139" i="35"/>
  <c r="AC139" i="35"/>
  <c r="AB139" i="35"/>
  <c r="AA139" i="35"/>
  <c r="Z139" i="35"/>
  <c r="Y139" i="35"/>
  <c r="X139" i="35"/>
  <c r="W139" i="35"/>
  <c r="V139" i="35"/>
  <c r="U139" i="35"/>
  <c r="T139" i="35"/>
  <c r="S139" i="35"/>
  <c r="R139" i="35"/>
  <c r="Q139" i="35"/>
  <c r="P139" i="35"/>
  <c r="O139" i="35"/>
  <c r="N139" i="35"/>
  <c r="M139" i="35"/>
  <c r="AP138" i="35"/>
  <c r="AO138" i="35"/>
  <c r="AN138" i="35"/>
  <c r="AM138" i="35"/>
  <c r="AL138" i="35"/>
  <c r="AK138" i="35"/>
  <c r="AJ138" i="35"/>
  <c r="AI138" i="35"/>
  <c r="AH138" i="35"/>
  <c r="AG138" i="35"/>
  <c r="AF138" i="35"/>
  <c r="AE138" i="35"/>
  <c r="AD138" i="35"/>
  <c r="AC138" i="35"/>
  <c r="AB138" i="35"/>
  <c r="AA138" i="35"/>
  <c r="Z138" i="35"/>
  <c r="Y138" i="35"/>
  <c r="X138" i="35"/>
  <c r="W138" i="35"/>
  <c r="V138" i="35"/>
  <c r="U138" i="35"/>
  <c r="T138" i="35"/>
  <c r="S138" i="35"/>
  <c r="R138" i="35"/>
  <c r="Q138" i="35"/>
  <c r="P138" i="35"/>
  <c r="O138" i="35"/>
  <c r="N138" i="35"/>
  <c r="M138" i="35"/>
  <c r="AP134" i="35"/>
  <c r="AO134" i="35"/>
  <c r="AN134" i="35"/>
  <c r="AM134" i="35"/>
  <c r="AL134" i="35"/>
  <c r="AK134" i="35"/>
  <c r="AJ134" i="35"/>
  <c r="AI134" i="35"/>
  <c r="AH134" i="35"/>
  <c r="AG134" i="35"/>
  <c r="AF134" i="35"/>
  <c r="AE134" i="35"/>
  <c r="AD134" i="35"/>
  <c r="AC134" i="35"/>
  <c r="AB134" i="35"/>
  <c r="AA134" i="35"/>
  <c r="Z134" i="35"/>
  <c r="Y134" i="35"/>
  <c r="X134" i="35"/>
  <c r="W134" i="35"/>
  <c r="V134" i="35"/>
  <c r="U134" i="35"/>
  <c r="T134" i="35"/>
  <c r="S134" i="35"/>
  <c r="R134" i="35"/>
  <c r="Q134" i="35"/>
  <c r="P134" i="35"/>
  <c r="O134" i="35"/>
  <c r="N134" i="35"/>
  <c r="M134" i="35"/>
  <c r="AP133" i="35"/>
  <c r="AO133" i="35"/>
  <c r="AN133" i="35"/>
  <c r="AM133" i="35"/>
  <c r="AL133" i="35"/>
  <c r="AK133" i="35"/>
  <c r="AJ133" i="35"/>
  <c r="AI133" i="35"/>
  <c r="AH133" i="35"/>
  <c r="AG133" i="35"/>
  <c r="AF133" i="35"/>
  <c r="AE133" i="35"/>
  <c r="AD133" i="35"/>
  <c r="AC133" i="35"/>
  <c r="AB133" i="35"/>
  <c r="AA133" i="35"/>
  <c r="Z133" i="35"/>
  <c r="Y133" i="35"/>
  <c r="X133" i="35"/>
  <c r="W133" i="35"/>
  <c r="V133" i="35"/>
  <c r="U133" i="35"/>
  <c r="T133" i="35"/>
  <c r="S133" i="35"/>
  <c r="R133" i="35"/>
  <c r="Q133" i="35"/>
  <c r="P133" i="35"/>
  <c r="O133" i="35"/>
  <c r="N133" i="35"/>
  <c r="M133" i="35"/>
  <c r="AP132" i="35"/>
  <c r="AO132" i="35"/>
  <c r="AN132" i="35"/>
  <c r="AM132" i="35"/>
  <c r="AL132" i="35"/>
  <c r="AK132" i="35"/>
  <c r="AJ132" i="35"/>
  <c r="AI132" i="35"/>
  <c r="AH132" i="35"/>
  <c r="AG132" i="35"/>
  <c r="AF132" i="35"/>
  <c r="AE132" i="35"/>
  <c r="AD132" i="35"/>
  <c r="AC132" i="35"/>
  <c r="AB132" i="35"/>
  <c r="AA132" i="35"/>
  <c r="Z132" i="35"/>
  <c r="Y132" i="35"/>
  <c r="X132" i="35"/>
  <c r="W132" i="35"/>
  <c r="V132" i="35"/>
  <c r="U132" i="35"/>
  <c r="T132" i="35"/>
  <c r="S132" i="35"/>
  <c r="R132" i="35"/>
  <c r="Q132" i="35"/>
  <c r="P132" i="35"/>
  <c r="O132" i="35"/>
  <c r="N132" i="35"/>
  <c r="M132" i="35"/>
  <c r="AP131" i="35"/>
  <c r="AO131" i="35"/>
  <c r="AN131" i="35"/>
  <c r="AM131" i="35"/>
  <c r="AL131" i="35"/>
  <c r="AK131" i="35"/>
  <c r="AJ131" i="35"/>
  <c r="AI131" i="35"/>
  <c r="AH131" i="35"/>
  <c r="AG131" i="35"/>
  <c r="AF131" i="35"/>
  <c r="AE131" i="35"/>
  <c r="AD131" i="35"/>
  <c r="AC131" i="35"/>
  <c r="AB131" i="35"/>
  <c r="AA131" i="35"/>
  <c r="Z131" i="35"/>
  <c r="Y131" i="35"/>
  <c r="X131" i="35"/>
  <c r="W131" i="35"/>
  <c r="V131" i="35"/>
  <c r="U131" i="35"/>
  <c r="T131" i="35"/>
  <c r="S131" i="35"/>
  <c r="R131" i="35"/>
  <c r="Q131" i="35"/>
  <c r="P131" i="35"/>
  <c r="O131" i="35"/>
  <c r="N131" i="35"/>
  <c r="M131" i="35"/>
  <c r="AP130" i="35"/>
  <c r="AO130" i="35"/>
  <c r="AN130" i="35"/>
  <c r="AM130" i="35"/>
  <c r="AL130" i="35"/>
  <c r="AK130" i="35"/>
  <c r="AJ130" i="35"/>
  <c r="AI130" i="35"/>
  <c r="AH130" i="35"/>
  <c r="AG130" i="35"/>
  <c r="AF130" i="35"/>
  <c r="AE130" i="35"/>
  <c r="AD130" i="35"/>
  <c r="AC130" i="35"/>
  <c r="AB130" i="35"/>
  <c r="AA130" i="35"/>
  <c r="Z130" i="35"/>
  <c r="Y130" i="35"/>
  <c r="X130" i="35"/>
  <c r="W130" i="35"/>
  <c r="V130" i="35"/>
  <c r="U130" i="35"/>
  <c r="T130" i="35"/>
  <c r="S130" i="35"/>
  <c r="R130" i="35"/>
  <c r="Q130" i="35"/>
  <c r="P130" i="35"/>
  <c r="O130" i="35"/>
  <c r="N130" i="35"/>
  <c r="M130" i="35"/>
  <c r="AP129" i="35"/>
  <c r="AO129" i="35"/>
  <c r="AN129" i="35"/>
  <c r="AM129" i="35"/>
  <c r="AL129" i="35"/>
  <c r="AK129" i="35"/>
  <c r="AJ129" i="35"/>
  <c r="AI129" i="35"/>
  <c r="AH129" i="35"/>
  <c r="AG129" i="35"/>
  <c r="AF129" i="35"/>
  <c r="AE129" i="35"/>
  <c r="AD129" i="35"/>
  <c r="AC129" i="35"/>
  <c r="AB129" i="35"/>
  <c r="AA129" i="35"/>
  <c r="Z129" i="35"/>
  <c r="Y129" i="35"/>
  <c r="X129" i="35"/>
  <c r="W129" i="35"/>
  <c r="V129" i="35"/>
  <c r="U129" i="35"/>
  <c r="T129" i="35"/>
  <c r="S129" i="35"/>
  <c r="R129" i="35"/>
  <c r="Q129" i="35"/>
  <c r="P129" i="35"/>
  <c r="O129" i="35"/>
  <c r="N129" i="35"/>
  <c r="M129" i="35"/>
  <c r="AP128" i="35"/>
  <c r="AO128" i="35"/>
  <c r="AN128" i="35"/>
  <c r="AM128" i="35"/>
  <c r="AL128" i="35"/>
  <c r="AK128" i="35"/>
  <c r="AJ128" i="35"/>
  <c r="AI128" i="35"/>
  <c r="AH128" i="35"/>
  <c r="AG128" i="35"/>
  <c r="AF128" i="35"/>
  <c r="AE128" i="35"/>
  <c r="AD128" i="35"/>
  <c r="AC128" i="35"/>
  <c r="AB128" i="35"/>
  <c r="AA128" i="35"/>
  <c r="Z128" i="35"/>
  <c r="Y128" i="35"/>
  <c r="X128" i="35"/>
  <c r="W128" i="35"/>
  <c r="V128" i="35"/>
  <c r="U128" i="35"/>
  <c r="T128" i="35"/>
  <c r="S128" i="35"/>
  <c r="R128" i="35"/>
  <c r="Q128" i="35"/>
  <c r="P128" i="35"/>
  <c r="O128" i="35"/>
  <c r="N128" i="35"/>
  <c r="M128" i="35"/>
  <c r="AP127" i="35"/>
  <c r="AO127" i="35"/>
  <c r="AN127" i="35"/>
  <c r="AM127" i="35"/>
  <c r="AL127" i="35"/>
  <c r="AK127" i="35"/>
  <c r="AJ127" i="35"/>
  <c r="AI127" i="35"/>
  <c r="AH127" i="35"/>
  <c r="AG127" i="35"/>
  <c r="AF127" i="35"/>
  <c r="AE127" i="35"/>
  <c r="AD127" i="35"/>
  <c r="AC127" i="35"/>
  <c r="AB127" i="35"/>
  <c r="AA127" i="35"/>
  <c r="Z127" i="35"/>
  <c r="Y127" i="35"/>
  <c r="X127" i="35"/>
  <c r="W127" i="35"/>
  <c r="V127" i="35"/>
  <c r="U127" i="35"/>
  <c r="T127" i="35"/>
  <c r="S127" i="35"/>
  <c r="R127" i="35"/>
  <c r="Q127" i="35"/>
  <c r="P127" i="35"/>
  <c r="O127" i="35"/>
  <c r="N127" i="35"/>
  <c r="M127" i="35"/>
  <c r="AP126" i="35"/>
  <c r="AO126" i="35"/>
  <c r="AN126" i="35"/>
  <c r="AM126" i="35"/>
  <c r="AL126" i="35"/>
  <c r="AK126" i="35"/>
  <c r="AJ126" i="35"/>
  <c r="AI126" i="35"/>
  <c r="AH126" i="35"/>
  <c r="AG126" i="35"/>
  <c r="AF126" i="35"/>
  <c r="AE126" i="35"/>
  <c r="AD126" i="35"/>
  <c r="AC126" i="35"/>
  <c r="AB126" i="35"/>
  <c r="AA126" i="35"/>
  <c r="Z126" i="35"/>
  <c r="Y126" i="35"/>
  <c r="X126" i="35"/>
  <c r="W126" i="35"/>
  <c r="V126" i="35"/>
  <c r="U126" i="35"/>
  <c r="T126" i="35"/>
  <c r="S126" i="35"/>
  <c r="R126" i="35"/>
  <c r="Q126" i="35"/>
  <c r="P126" i="35"/>
  <c r="O126" i="35"/>
  <c r="N126" i="35"/>
  <c r="M126" i="35"/>
  <c r="AP125" i="35"/>
  <c r="AO125" i="35"/>
  <c r="AN125" i="35"/>
  <c r="AM125" i="35"/>
  <c r="AL125" i="35"/>
  <c r="AK125" i="35"/>
  <c r="AJ125" i="35"/>
  <c r="AI125" i="35"/>
  <c r="AH125" i="35"/>
  <c r="AG125" i="35"/>
  <c r="AF125" i="35"/>
  <c r="AE125" i="35"/>
  <c r="AD125" i="35"/>
  <c r="AC125" i="35"/>
  <c r="AB125" i="35"/>
  <c r="AA125" i="35"/>
  <c r="Z125" i="35"/>
  <c r="Y125" i="35"/>
  <c r="X125" i="35"/>
  <c r="W125" i="35"/>
  <c r="V125" i="35"/>
  <c r="U125" i="35"/>
  <c r="T125" i="35"/>
  <c r="S125" i="35"/>
  <c r="R125" i="35"/>
  <c r="Q125" i="35"/>
  <c r="P125" i="35"/>
  <c r="O125" i="35"/>
  <c r="N125" i="35"/>
  <c r="M125" i="35"/>
  <c r="AP124" i="35"/>
  <c r="AO124" i="35"/>
  <c r="AN124" i="35"/>
  <c r="AM124" i="35"/>
  <c r="AL124" i="35"/>
  <c r="AK124" i="35"/>
  <c r="AJ124" i="35"/>
  <c r="AI124" i="35"/>
  <c r="AH124" i="35"/>
  <c r="AG124" i="35"/>
  <c r="AF124" i="35"/>
  <c r="AE124" i="35"/>
  <c r="AD124" i="35"/>
  <c r="AC124" i="35"/>
  <c r="AB124" i="35"/>
  <c r="AA124" i="35"/>
  <c r="Z124" i="35"/>
  <c r="Y124" i="35"/>
  <c r="X124" i="35"/>
  <c r="W124" i="35"/>
  <c r="V124" i="35"/>
  <c r="U124" i="35"/>
  <c r="T124" i="35"/>
  <c r="S124" i="35"/>
  <c r="R124" i="35"/>
  <c r="Q124" i="35"/>
  <c r="P124" i="35"/>
  <c r="O124" i="35"/>
  <c r="N124" i="35"/>
  <c r="M124" i="35"/>
  <c r="AP123" i="35"/>
  <c r="AO123" i="35"/>
  <c r="AN123" i="35"/>
  <c r="AM123" i="35"/>
  <c r="AL123" i="35"/>
  <c r="AK123" i="35"/>
  <c r="AJ123" i="35"/>
  <c r="AI123" i="35"/>
  <c r="AH123" i="35"/>
  <c r="AG123" i="35"/>
  <c r="AF123" i="35"/>
  <c r="AE123" i="35"/>
  <c r="AD123" i="35"/>
  <c r="AC123" i="35"/>
  <c r="AB123" i="35"/>
  <c r="AA123" i="35"/>
  <c r="Z123" i="35"/>
  <c r="Y123" i="35"/>
  <c r="X123" i="35"/>
  <c r="W123" i="35"/>
  <c r="V123" i="35"/>
  <c r="U123" i="35"/>
  <c r="T123" i="35"/>
  <c r="S123" i="35"/>
  <c r="R123" i="35"/>
  <c r="Q123" i="35"/>
  <c r="P123" i="35"/>
  <c r="O123" i="35"/>
  <c r="N123" i="35"/>
  <c r="M123" i="35"/>
  <c r="AP119" i="35"/>
  <c r="AO119" i="35"/>
  <c r="AN119" i="35"/>
  <c r="AM119" i="35"/>
  <c r="AL119" i="35"/>
  <c r="AK119" i="35"/>
  <c r="AJ119" i="35"/>
  <c r="AI119" i="35"/>
  <c r="AH119" i="35"/>
  <c r="AG119" i="35"/>
  <c r="AF119" i="35"/>
  <c r="AE119" i="35"/>
  <c r="AD119" i="35"/>
  <c r="AC119" i="35"/>
  <c r="AB119" i="35"/>
  <c r="AA119" i="35"/>
  <c r="Z119" i="35"/>
  <c r="Y119" i="35"/>
  <c r="X119" i="35"/>
  <c r="W119" i="35"/>
  <c r="V119" i="35"/>
  <c r="U119" i="35"/>
  <c r="T119" i="35"/>
  <c r="S119" i="35"/>
  <c r="R119" i="35"/>
  <c r="Q119" i="35"/>
  <c r="P119" i="35"/>
  <c r="O119" i="35"/>
  <c r="N119" i="35"/>
  <c r="M119" i="35"/>
  <c r="AP118" i="35"/>
  <c r="AO118" i="35"/>
  <c r="AN118" i="35"/>
  <c r="AM118" i="35"/>
  <c r="AL118" i="35"/>
  <c r="AK118" i="35"/>
  <c r="AJ118" i="35"/>
  <c r="AI118" i="35"/>
  <c r="AH118" i="35"/>
  <c r="AG118" i="35"/>
  <c r="AF118" i="35"/>
  <c r="AE118" i="35"/>
  <c r="AD118" i="35"/>
  <c r="AC118" i="35"/>
  <c r="AB118" i="35"/>
  <c r="AA118" i="35"/>
  <c r="Z118" i="35"/>
  <c r="Y118" i="35"/>
  <c r="X118" i="35"/>
  <c r="W118" i="35"/>
  <c r="V118" i="35"/>
  <c r="U118" i="35"/>
  <c r="T118" i="35"/>
  <c r="S118" i="35"/>
  <c r="R118" i="35"/>
  <c r="Q118" i="35"/>
  <c r="P118" i="35"/>
  <c r="O118" i="35"/>
  <c r="N118" i="35"/>
  <c r="M118" i="35"/>
  <c r="AP117" i="35"/>
  <c r="AO117" i="35"/>
  <c r="AN117" i="35"/>
  <c r="AM117" i="35"/>
  <c r="AL117" i="35"/>
  <c r="AK117" i="35"/>
  <c r="AJ117" i="35"/>
  <c r="AI117" i="35"/>
  <c r="AH117" i="35"/>
  <c r="AG117" i="35"/>
  <c r="AF117" i="35"/>
  <c r="AE117" i="35"/>
  <c r="AD117" i="35"/>
  <c r="AC117" i="35"/>
  <c r="AB117" i="35"/>
  <c r="AA117" i="35"/>
  <c r="Z117" i="35"/>
  <c r="Y117" i="35"/>
  <c r="X117" i="35"/>
  <c r="W117" i="35"/>
  <c r="V117" i="35"/>
  <c r="U117" i="35"/>
  <c r="T117" i="35"/>
  <c r="S117" i="35"/>
  <c r="R117" i="35"/>
  <c r="Q117" i="35"/>
  <c r="P117" i="35"/>
  <c r="O117" i="35"/>
  <c r="N117" i="35"/>
  <c r="M117" i="35"/>
  <c r="AP116" i="35"/>
  <c r="AO116" i="35"/>
  <c r="AN116" i="35"/>
  <c r="AM116" i="35"/>
  <c r="AL116" i="35"/>
  <c r="AK116" i="35"/>
  <c r="AJ116" i="35"/>
  <c r="AI116" i="35"/>
  <c r="AH116" i="35"/>
  <c r="AG116" i="35"/>
  <c r="AF116" i="35"/>
  <c r="AE116" i="35"/>
  <c r="AD116" i="35"/>
  <c r="AC116" i="35"/>
  <c r="AB116" i="35"/>
  <c r="AA116" i="35"/>
  <c r="Z116" i="35"/>
  <c r="Y116" i="35"/>
  <c r="X116" i="35"/>
  <c r="W116" i="35"/>
  <c r="V116" i="35"/>
  <c r="U116" i="35"/>
  <c r="T116" i="35"/>
  <c r="S116" i="35"/>
  <c r="R116" i="35"/>
  <c r="Q116" i="35"/>
  <c r="P116" i="35"/>
  <c r="O116" i="35"/>
  <c r="N116" i="35"/>
  <c r="M116" i="35"/>
  <c r="AP115" i="35"/>
  <c r="AO115" i="35"/>
  <c r="AN115" i="35"/>
  <c r="AM115" i="35"/>
  <c r="AL115" i="35"/>
  <c r="AK115" i="35"/>
  <c r="AJ115" i="35"/>
  <c r="AI115" i="35"/>
  <c r="AH115" i="35"/>
  <c r="AG115" i="35"/>
  <c r="AF115" i="35"/>
  <c r="AE115" i="35"/>
  <c r="AD115" i="35"/>
  <c r="AC115" i="35"/>
  <c r="AB115" i="35"/>
  <c r="AA115" i="35"/>
  <c r="Z115" i="35"/>
  <c r="Y115" i="35"/>
  <c r="X115" i="35"/>
  <c r="W115" i="35"/>
  <c r="V115" i="35"/>
  <c r="U115" i="35"/>
  <c r="T115" i="35"/>
  <c r="S115" i="35"/>
  <c r="R115" i="35"/>
  <c r="Q115" i="35"/>
  <c r="P115" i="35"/>
  <c r="O115" i="35"/>
  <c r="N115" i="35"/>
  <c r="M115" i="35"/>
  <c r="AP114" i="35"/>
  <c r="AO114" i="35"/>
  <c r="AN114" i="35"/>
  <c r="AM114" i="35"/>
  <c r="AL114" i="35"/>
  <c r="AK114" i="35"/>
  <c r="AJ114" i="35"/>
  <c r="AI114" i="35"/>
  <c r="AH114" i="35"/>
  <c r="AG114" i="35"/>
  <c r="AF114" i="35"/>
  <c r="AE114" i="35"/>
  <c r="AD114" i="35"/>
  <c r="AC114" i="35"/>
  <c r="AB114" i="35"/>
  <c r="AA114" i="35"/>
  <c r="Z114" i="35"/>
  <c r="Y114" i="35"/>
  <c r="X114" i="35"/>
  <c r="W114" i="35"/>
  <c r="V114" i="35"/>
  <c r="U114" i="35"/>
  <c r="T114" i="35"/>
  <c r="S114" i="35"/>
  <c r="R114" i="35"/>
  <c r="Q114" i="35"/>
  <c r="P114" i="35"/>
  <c r="O114" i="35"/>
  <c r="N114" i="35"/>
  <c r="M114" i="35"/>
  <c r="AP113" i="35"/>
  <c r="AO113" i="35"/>
  <c r="AN113" i="35"/>
  <c r="AM113" i="35"/>
  <c r="AL113" i="35"/>
  <c r="AK113" i="35"/>
  <c r="AJ113" i="35"/>
  <c r="AI113" i="35"/>
  <c r="AH113" i="35"/>
  <c r="AG113" i="35"/>
  <c r="AF113" i="35"/>
  <c r="AE113" i="35"/>
  <c r="AD113" i="35"/>
  <c r="AC113" i="35"/>
  <c r="AB113" i="35"/>
  <c r="AA113" i="35"/>
  <c r="Z113" i="35"/>
  <c r="Y113" i="35"/>
  <c r="X113" i="35"/>
  <c r="W113" i="35"/>
  <c r="V113" i="35"/>
  <c r="U113" i="35"/>
  <c r="T113" i="35"/>
  <c r="S113" i="35"/>
  <c r="R113" i="35"/>
  <c r="Q113" i="35"/>
  <c r="P113" i="35"/>
  <c r="O113" i="35"/>
  <c r="N113" i="35"/>
  <c r="M113" i="35"/>
  <c r="AP112" i="35"/>
  <c r="AO112" i="35"/>
  <c r="AN112" i="35"/>
  <c r="AM112" i="35"/>
  <c r="AL112" i="35"/>
  <c r="AK112" i="35"/>
  <c r="AJ112" i="35"/>
  <c r="AI112" i="35"/>
  <c r="AH112" i="35"/>
  <c r="AG112" i="35"/>
  <c r="AF112" i="35"/>
  <c r="AE112" i="35"/>
  <c r="AD112" i="35"/>
  <c r="AC112" i="35"/>
  <c r="AB112" i="35"/>
  <c r="AA112" i="35"/>
  <c r="Z112" i="35"/>
  <c r="Y112" i="35"/>
  <c r="X112" i="35"/>
  <c r="W112" i="35"/>
  <c r="V112" i="35"/>
  <c r="U112" i="35"/>
  <c r="T112" i="35"/>
  <c r="S112" i="35"/>
  <c r="R112" i="35"/>
  <c r="Q112" i="35"/>
  <c r="P112" i="35"/>
  <c r="O112" i="35"/>
  <c r="N112" i="35"/>
  <c r="M112" i="35"/>
  <c r="AP111" i="35"/>
  <c r="AO111" i="35"/>
  <c r="AN111" i="35"/>
  <c r="AM111" i="35"/>
  <c r="AL111" i="35"/>
  <c r="AK111" i="35"/>
  <c r="AJ111" i="35"/>
  <c r="AI111" i="35"/>
  <c r="AH111" i="35"/>
  <c r="AG111" i="35"/>
  <c r="AF111" i="35"/>
  <c r="AE111" i="35"/>
  <c r="AD111" i="35"/>
  <c r="AC111" i="35"/>
  <c r="AB111" i="35"/>
  <c r="AA111" i="35"/>
  <c r="Z111" i="35"/>
  <c r="Y111" i="35"/>
  <c r="X111" i="35"/>
  <c r="W111" i="35"/>
  <c r="V111" i="35"/>
  <c r="U111" i="35"/>
  <c r="T111" i="35"/>
  <c r="S111" i="35"/>
  <c r="R111" i="35"/>
  <c r="Q111" i="35"/>
  <c r="P111" i="35"/>
  <c r="O111" i="35"/>
  <c r="N111" i="35"/>
  <c r="M111" i="35"/>
  <c r="AP110" i="35"/>
  <c r="AO110" i="35"/>
  <c r="AN110" i="35"/>
  <c r="AM110" i="35"/>
  <c r="AL110" i="35"/>
  <c r="AK110" i="35"/>
  <c r="AJ110" i="35"/>
  <c r="AI110" i="35"/>
  <c r="AH110" i="35"/>
  <c r="AG110" i="35"/>
  <c r="AF110" i="35"/>
  <c r="AE110" i="35"/>
  <c r="AD110" i="35"/>
  <c r="AC110" i="35"/>
  <c r="AB110" i="35"/>
  <c r="AA110" i="35"/>
  <c r="Z110" i="35"/>
  <c r="Y110" i="35"/>
  <c r="X110" i="35"/>
  <c r="W110" i="35"/>
  <c r="V110" i="35"/>
  <c r="U110" i="35"/>
  <c r="T110" i="35"/>
  <c r="S110" i="35"/>
  <c r="R110" i="35"/>
  <c r="Q110" i="35"/>
  <c r="P110" i="35"/>
  <c r="O110" i="35"/>
  <c r="N110" i="35"/>
  <c r="M110" i="35"/>
  <c r="AP109" i="35"/>
  <c r="AO109" i="35"/>
  <c r="AN109" i="35"/>
  <c r="AM109" i="35"/>
  <c r="AL109" i="35"/>
  <c r="AK109" i="35"/>
  <c r="AJ109" i="35"/>
  <c r="AI109" i="35"/>
  <c r="AH109" i="35"/>
  <c r="AG109" i="35"/>
  <c r="AF109" i="35"/>
  <c r="AE109" i="35"/>
  <c r="AD109" i="35"/>
  <c r="AC109" i="35"/>
  <c r="AB109" i="35"/>
  <c r="AA109" i="35"/>
  <c r="Z109" i="35"/>
  <c r="Y109" i="35"/>
  <c r="X109" i="35"/>
  <c r="W109" i="35"/>
  <c r="V109" i="35"/>
  <c r="U109" i="35"/>
  <c r="T109" i="35"/>
  <c r="S109" i="35"/>
  <c r="R109" i="35"/>
  <c r="Q109" i="35"/>
  <c r="P109" i="35"/>
  <c r="O109" i="35"/>
  <c r="N109" i="35"/>
  <c r="M109" i="35"/>
  <c r="AP108" i="35"/>
  <c r="AO108" i="35"/>
  <c r="AN108" i="35"/>
  <c r="AM108" i="35"/>
  <c r="AL108" i="35"/>
  <c r="AK108" i="35"/>
  <c r="AJ108" i="35"/>
  <c r="AI108" i="35"/>
  <c r="AH108" i="35"/>
  <c r="AG108" i="35"/>
  <c r="AF108" i="35"/>
  <c r="AE108" i="35"/>
  <c r="AD108" i="35"/>
  <c r="AC108" i="35"/>
  <c r="AB108" i="35"/>
  <c r="AA108" i="35"/>
  <c r="Z108" i="35"/>
  <c r="Y108" i="35"/>
  <c r="X108" i="35"/>
  <c r="W108" i="35"/>
  <c r="V108" i="35"/>
  <c r="U108" i="35"/>
  <c r="T108" i="35"/>
  <c r="S108" i="35"/>
  <c r="R108" i="35"/>
  <c r="Q108" i="35"/>
  <c r="P108" i="35"/>
  <c r="O108" i="35"/>
  <c r="N108" i="35"/>
  <c r="M108" i="35"/>
  <c r="AP100" i="35"/>
  <c r="AO100" i="35"/>
  <c r="AN100" i="35"/>
  <c r="AM100" i="35"/>
  <c r="AL100" i="35"/>
  <c r="AK100" i="35"/>
  <c r="AJ100" i="35"/>
  <c r="AI100" i="35"/>
  <c r="AH100" i="35"/>
  <c r="AG100" i="35"/>
  <c r="AF100" i="35"/>
  <c r="AE100" i="35"/>
  <c r="AD100" i="35"/>
  <c r="AC100" i="35"/>
  <c r="AB100" i="35"/>
  <c r="AA100" i="35"/>
  <c r="Z100" i="35"/>
  <c r="Y100" i="35"/>
  <c r="X100" i="35"/>
  <c r="W100" i="35"/>
  <c r="V100" i="35"/>
  <c r="U100" i="35"/>
  <c r="T100" i="35"/>
  <c r="S100" i="35"/>
  <c r="R100" i="35"/>
  <c r="Q100" i="35"/>
  <c r="P100" i="35"/>
  <c r="O100" i="35"/>
  <c r="N100" i="35"/>
  <c r="M100" i="35"/>
  <c r="AP99" i="35"/>
  <c r="AO99" i="35"/>
  <c r="AN99" i="35"/>
  <c r="AM99" i="35"/>
  <c r="AL99" i="35"/>
  <c r="AK99" i="35"/>
  <c r="AJ99" i="35"/>
  <c r="AI99" i="35"/>
  <c r="AH99" i="35"/>
  <c r="AG99" i="35"/>
  <c r="AF99" i="35"/>
  <c r="AE99" i="35"/>
  <c r="AD99" i="35"/>
  <c r="AC99" i="35"/>
  <c r="AB99" i="35"/>
  <c r="AA99" i="35"/>
  <c r="Z99" i="35"/>
  <c r="Y99" i="35"/>
  <c r="X99" i="35"/>
  <c r="W99" i="35"/>
  <c r="V99" i="35"/>
  <c r="U99" i="35"/>
  <c r="T99" i="35"/>
  <c r="S99" i="35"/>
  <c r="R99" i="35"/>
  <c r="Q99" i="35"/>
  <c r="P99" i="35"/>
  <c r="O99" i="35"/>
  <c r="N99" i="35"/>
  <c r="M99" i="35"/>
  <c r="AP98" i="35"/>
  <c r="AO98" i="35"/>
  <c r="AN98" i="35"/>
  <c r="AM98" i="35"/>
  <c r="AL98" i="35"/>
  <c r="AK98" i="35"/>
  <c r="AJ98" i="35"/>
  <c r="AI98" i="35"/>
  <c r="AH98" i="35"/>
  <c r="AG98" i="35"/>
  <c r="AF98" i="35"/>
  <c r="AE98" i="35"/>
  <c r="AD98" i="35"/>
  <c r="AC98" i="35"/>
  <c r="AB98" i="35"/>
  <c r="AA98" i="35"/>
  <c r="Z98" i="35"/>
  <c r="Y98" i="35"/>
  <c r="X98" i="35"/>
  <c r="W98" i="35"/>
  <c r="V98" i="35"/>
  <c r="U98" i="35"/>
  <c r="T98" i="35"/>
  <c r="S98" i="35"/>
  <c r="R98" i="35"/>
  <c r="Q98" i="35"/>
  <c r="P98" i="35"/>
  <c r="O98" i="35"/>
  <c r="N98" i="35"/>
  <c r="M98" i="35"/>
  <c r="AP97" i="35"/>
  <c r="AO97" i="35"/>
  <c r="AN97" i="35"/>
  <c r="AM97" i="35"/>
  <c r="AL97" i="35"/>
  <c r="AK97" i="35"/>
  <c r="AJ97" i="35"/>
  <c r="AI97" i="35"/>
  <c r="AH97" i="35"/>
  <c r="AG97" i="35"/>
  <c r="AF97" i="35"/>
  <c r="AE97" i="35"/>
  <c r="AD97" i="35"/>
  <c r="AC97" i="35"/>
  <c r="AB97" i="35"/>
  <c r="AA97" i="35"/>
  <c r="Z97" i="35"/>
  <c r="Y97" i="35"/>
  <c r="X97" i="35"/>
  <c r="W97" i="35"/>
  <c r="V97" i="35"/>
  <c r="U97" i="35"/>
  <c r="T97" i="35"/>
  <c r="S97" i="35"/>
  <c r="R97" i="35"/>
  <c r="Q97" i="35"/>
  <c r="P97" i="35"/>
  <c r="O97" i="35"/>
  <c r="N97" i="35"/>
  <c r="M97" i="35"/>
  <c r="AP96" i="35"/>
  <c r="AO96" i="35"/>
  <c r="AN96" i="35"/>
  <c r="AM96" i="35"/>
  <c r="AL96" i="35"/>
  <c r="AK96" i="35"/>
  <c r="AJ96" i="35"/>
  <c r="AI96" i="35"/>
  <c r="AH96" i="35"/>
  <c r="AG96" i="35"/>
  <c r="AF96" i="35"/>
  <c r="AE96" i="35"/>
  <c r="AD96" i="35"/>
  <c r="AC96" i="35"/>
  <c r="AB96" i="35"/>
  <c r="AA96" i="35"/>
  <c r="Z96" i="35"/>
  <c r="Y96" i="35"/>
  <c r="X96" i="35"/>
  <c r="W96" i="35"/>
  <c r="V96" i="35"/>
  <c r="U96" i="35"/>
  <c r="T96" i="35"/>
  <c r="S96" i="35"/>
  <c r="R96" i="35"/>
  <c r="Q96" i="35"/>
  <c r="P96" i="35"/>
  <c r="O96" i="35"/>
  <c r="N96" i="35"/>
  <c r="M96" i="35"/>
  <c r="AP95" i="35"/>
  <c r="AO95" i="35"/>
  <c r="AN95" i="35"/>
  <c r="AM95" i="35"/>
  <c r="AL95" i="35"/>
  <c r="AK95" i="35"/>
  <c r="AJ95" i="35"/>
  <c r="AI95" i="35"/>
  <c r="AH95" i="35"/>
  <c r="AG95" i="35"/>
  <c r="AF95" i="35"/>
  <c r="AE95" i="35"/>
  <c r="AD95" i="35"/>
  <c r="AC95" i="35"/>
  <c r="AB95" i="35"/>
  <c r="AA95" i="35"/>
  <c r="Z95" i="35"/>
  <c r="Y95" i="35"/>
  <c r="X95" i="35"/>
  <c r="W95" i="35"/>
  <c r="V95" i="35"/>
  <c r="U95" i="35"/>
  <c r="T95" i="35"/>
  <c r="S95" i="35"/>
  <c r="R95" i="35"/>
  <c r="Q95" i="35"/>
  <c r="P95" i="35"/>
  <c r="O95" i="35"/>
  <c r="N95" i="35"/>
  <c r="M95" i="35"/>
  <c r="AP94" i="35"/>
  <c r="AO94" i="35"/>
  <c r="AN94" i="35"/>
  <c r="AM94" i="35"/>
  <c r="AL94" i="35"/>
  <c r="AK94" i="35"/>
  <c r="AJ94" i="35"/>
  <c r="AI94" i="35"/>
  <c r="AH94" i="35"/>
  <c r="AG94" i="35"/>
  <c r="AF94" i="35"/>
  <c r="AE94" i="35"/>
  <c r="AD94" i="35"/>
  <c r="AC94" i="35"/>
  <c r="AB94" i="35"/>
  <c r="AA94" i="35"/>
  <c r="Z94" i="35"/>
  <c r="Y94" i="35"/>
  <c r="X94" i="35"/>
  <c r="W94" i="35"/>
  <c r="V94" i="35"/>
  <c r="U94" i="35"/>
  <c r="T94" i="35"/>
  <c r="S94" i="35"/>
  <c r="R94" i="35"/>
  <c r="Q94" i="35"/>
  <c r="P94" i="35"/>
  <c r="O94" i="35"/>
  <c r="N94" i="35"/>
  <c r="M94" i="35"/>
  <c r="AP93" i="35"/>
  <c r="AO93" i="35"/>
  <c r="AN93" i="35"/>
  <c r="AM93" i="35"/>
  <c r="AL93" i="35"/>
  <c r="AK93" i="35"/>
  <c r="AJ93" i="35"/>
  <c r="AI93" i="35"/>
  <c r="AH93" i="35"/>
  <c r="AG93" i="35"/>
  <c r="AF93" i="35"/>
  <c r="AE93" i="35"/>
  <c r="AD93" i="35"/>
  <c r="AC93" i="35"/>
  <c r="AB93" i="35"/>
  <c r="AA93" i="35"/>
  <c r="Z93" i="35"/>
  <c r="Y93" i="35"/>
  <c r="X93" i="35"/>
  <c r="W93" i="35"/>
  <c r="V93" i="35"/>
  <c r="U93" i="35"/>
  <c r="T93" i="35"/>
  <c r="S93" i="35"/>
  <c r="R93" i="35"/>
  <c r="Q93" i="35"/>
  <c r="P93" i="35"/>
  <c r="O93" i="35"/>
  <c r="N93" i="35"/>
  <c r="M93" i="35"/>
  <c r="AP92" i="35"/>
  <c r="AO92" i="35"/>
  <c r="AN92" i="35"/>
  <c r="AM92" i="35"/>
  <c r="AL92" i="35"/>
  <c r="AK92" i="35"/>
  <c r="AJ92" i="35"/>
  <c r="AI92" i="35"/>
  <c r="AH92" i="35"/>
  <c r="AG92" i="35"/>
  <c r="AF92" i="35"/>
  <c r="AE92" i="35"/>
  <c r="AD92" i="35"/>
  <c r="AC92" i="35"/>
  <c r="AB92" i="35"/>
  <c r="AA92" i="35"/>
  <c r="Z92" i="35"/>
  <c r="Y92" i="35"/>
  <c r="X92" i="35"/>
  <c r="W92" i="35"/>
  <c r="V92" i="35"/>
  <c r="U92" i="35"/>
  <c r="T92" i="35"/>
  <c r="S92" i="35"/>
  <c r="R92" i="35"/>
  <c r="Q92" i="35"/>
  <c r="P92" i="35"/>
  <c r="O92" i="35"/>
  <c r="N92" i="35"/>
  <c r="M92" i="35"/>
  <c r="AP91" i="35"/>
  <c r="AO91" i="35"/>
  <c r="AN91" i="35"/>
  <c r="AM91" i="35"/>
  <c r="AL91" i="35"/>
  <c r="AK91" i="35"/>
  <c r="AJ91" i="35"/>
  <c r="AI91" i="35"/>
  <c r="AH91" i="35"/>
  <c r="AG91" i="35"/>
  <c r="AF91" i="35"/>
  <c r="AE91" i="35"/>
  <c r="AD91" i="35"/>
  <c r="AC91" i="35"/>
  <c r="AB91" i="35"/>
  <c r="AA91" i="35"/>
  <c r="Z91" i="35"/>
  <c r="Y91" i="35"/>
  <c r="X91" i="35"/>
  <c r="W91" i="35"/>
  <c r="V91" i="35"/>
  <c r="U91" i="35"/>
  <c r="T91" i="35"/>
  <c r="S91" i="35"/>
  <c r="R91" i="35"/>
  <c r="Q91" i="35"/>
  <c r="P91" i="35"/>
  <c r="O91" i="35"/>
  <c r="N91" i="35"/>
  <c r="M91" i="35"/>
  <c r="AP90" i="35"/>
  <c r="AO90" i="35"/>
  <c r="AN90" i="35"/>
  <c r="AM90" i="35"/>
  <c r="AL90" i="35"/>
  <c r="AK90" i="35"/>
  <c r="AJ90" i="35"/>
  <c r="AI90" i="35"/>
  <c r="AH90" i="35"/>
  <c r="AG90" i="35"/>
  <c r="AF90" i="35"/>
  <c r="AE90" i="35"/>
  <c r="AD90" i="35"/>
  <c r="AC90" i="35"/>
  <c r="AB90" i="35"/>
  <c r="AA90" i="35"/>
  <c r="Z90" i="35"/>
  <c r="Y90" i="35"/>
  <c r="X90" i="35"/>
  <c r="W90" i="35"/>
  <c r="V90" i="35"/>
  <c r="U90" i="35"/>
  <c r="T90" i="35"/>
  <c r="S90" i="35"/>
  <c r="R90" i="35"/>
  <c r="Q90" i="35"/>
  <c r="P90" i="35"/>
  <c r="O90" i="35"/>
  <c r="N90" i="35"/>
  <c r="M90" i="35"/>
  <c r="AP89" i="35"/>
  <c r="AO89" i="35"/>
  <c r="AN89" i="35"/>
  <c r="AM89" i="35"/>
  <c r="AL89" i="35"/>
  <c r="AK89" i="35"/>
  <c r="AJ89" i="35"/>
  <c r="AI89" i="35"/>
  <c r="AH89" i="35"/>
  <c r="AG89" i="35"/>
  <c r="AF89" i="35"/>
  <c r="AE89" i="35"/>
  <c r="AD89" i="35"/>
  <c r="AC89" i="35"/>
  <c r="AB89" i="35"/>
  <c r="AA89" i="35"/>
  <c r="Z89" i="35"/>
  <c r="Y89" i="35"/>
  <c r="X89" i="35"/>
  <c r="W89" i="35"/>
  <c r="V89" i="35"/>
  <c r="U89" i="35"/>
  <c r="T89" i="35"/>
  <c r="S89" i="35"/>
  <c r="R89" i="35"/>
  <c r="Q89" i="35"/>
  <c r="P89" i="35"/>
  <c r="O89" i="35"/>
  <c r="N89" i="35"/>
  <c r="M89" i="35"/>
  <c r="AP85" i="35"/>
  <c r="AO85" i="35"/>
  <c r="AN85" i="35"/>
  <c r="AM85" i="35"/>
  <c r="AL85" i="35"/>
  <c r="AK85" i="35"/>
  <c r="AJ85" i="35"/>
  <c r="AI85" i="35"/>
  <c r="AH85" i="35"/>
  <c r="AG85" i="35"/>
  <c r="AF85" i="35"/>
  <c r="AE85" i="35"/>
  <c r="AD85" i="35"/>
  <c r="AC85" i="35"/>
  <c r="AB85" i="35"/>
  <c r="AA85" i="35"/>
  <c r="Z85" i="35"/>
  <c r="Y85" i="35"/>
  <c r="X85" i="35"/>
  <c r="W85" i="35"/>
  <c r="V85" i="35"/>
  <c r="U85" i="35"/>
  <c r="T85" i="35"/>
  <c r="S85" i="35"/>
  <c r="R85" i="35"/>
  <c r="Q85" i="35"/>
  <c r="P85" i="35"/>
  <c r="O85" i="35"/>
  <c r="N85" i="35"/>
  <c r="M85" i="35"/>
  <c r="AP84" i="35"/>
  <c r="AO84" i="35"/>
  <c r="AN84" i="35"/>
  <c r="AM84" i="35"/>
  <c r="AL84" i="35"/>
  <c r="AK84" i="35"/>
  <c r="AJ84" i="35"/>
  <c r="AI84" i="35"/>
  <c r="AH84" i="35"/>
  <c r="AG84" i="35"/>
  <c r="AF84" i="35"/>
  <c r="AE84" i="35"/>
  <c r="AD84" i="35"/>
  <c r="AC84" i="35"/>
  <c r="AB84" i="35"/>
  <c r="AA84" i="35"/>
  <c r="Z84" i="35"/>
  <c r="Y84" i="35"/>
  <c r="X84" i="35"/>
  <c r="W84" i="35"/>
  <c r="V84" i="35"/>
  <c r="U84" i="35"/>
  <c r="T84" i="35"/>
  <c r="S84" i="35"/>
  <c r="R84" i="35"/>
  <c r="Q84" i="35"/>
  <c r="P84" i="35"/>
  <c r="O84" i="35"/>
  <c r="N84" i="35"/>
  <c r="M84" i="35"/>
  <c r="AP83" i="35"/>
  <c r="AO83" i="35"/>
  <c r="AN83" i="35"/>
  <c r="AM83" i="35"/>
  <c r="AL83" i="35"/>
  <c r="AK83" i="35"/>
  <c r="AJ83" i="35"/>
  <c r="AI83" i="35"/>
  <c r="AH83" i="35"/>
  <c r="AG83" i="35"/>
  <c r="AF83" i="35"/>
  <c r="AE83" i="35"/>
  <c r="AD83" i="35"/>
  <c r="AC83" i="35"/>
  <c r="AB83" i="35"/>
  <c r="AA83" i="35"/>
  <c r="Z83" i="35"/>
  <c r="Y83" i="35"/>
  <c r="X83" i="35"/>
  <c r="W83" i="35"/>
  <c r="V83" i="35"/>
  <c r="U83" i="35"/>
  <c r="T83" i="35"/>
  <c r="S83" i="35"/>
  <c r="R83" i="35"/>
  <c r="Q83" i="35"/>
  <c r="P83" i="35"/>
  <c r="O83" i="35"/>
  <c r="N83" i="35"/>
  <c r="M83" i="35"/>
  <c r="AP82" i="35"/>
  <c r="AO82" i="35"/>
  <c r="AN82" i="35"/>
  <c r="AM82" i="35"/>
  <c r="AL82" i="35"/>
  <c r="AK82" i="35"/>
  <c r="AJ82" i="35"/>
  <c r="AI82" i="35"/>
  <c r="AH82" i="35"/>
  <c r="AG82" i="35"/>
  <c r="AF82" i="35"/>
  <c r="AE82" i="35"/>
  <c r="AD82" i="35"/>
  <c r="AC82" i="35"/>
  <c r="AB82" i="35"/>
  <c r="AA82" i="35"/>
  <c r="Z82" i="35"/>
  <c r="Y82" i="35"/>
  <c r="X82" i="35"/>
  <c r="W82" i="35"/>
  <c r="V82" i="35"/>
  <c r="U82" i="35"/>
  <c r="T82" i="35"/>
  <c r="S82" i="35"/>
  <c r="R82" i="35"/>
  <c r="Q82" i="35"/>
  <c r="P82" i="35"/>
  <c r="O82" i="35"/>
  <c r="N82" i="35"/>
  <c r="M82" i="35"/>
  <c r="AP81" i="35"/>
  <c r="AO81" i="35"/>
  <c r="AN81" i="35"/>
  <c r="AM81" i="35"/>
  <c r="AL81" i="35"/>
  <c r="AK81" i="35"/>
  <c r="AJ81" i="35"/>
  <c r="AI81" i="35"/>
  <c r="AH81" i="35"/>
  <c r="AG81" i="35"/>
  <c r="AF81" i="35"/>
  <c r="AE81" i="35"/>
  <c r="AD81" i="35"/>
  <c r="AC81" i="35"/>
  <c r="AB81" i="35"/>
  <c r="AA81" i="35"/>
  <c r="Z81" i="35"/>
  <c r="Y81" i="35"/>
  <c r="X81" i="35"/>
  <c r="W81" i="35"/>
  <c r="V81" i="35"/>
  <c r="U81" i="35"/>
  <c r="T81" i="35"/>
  <c r="S81" i="35"/>
  <c r="R81" i="35"/>
  <c r="Q81" i="35"/>
  <c r="P81" i="35"/>
  <c r="O81" i="35"/>
  <c r="N81" i="35"/>
  <c r="M81" i="35"/>
  <c r="AP80" i="35"/>
  <c r="AO80" i="35"/>
  <c r="AN80" i="35"/>
  <c r="AM80" i="35"/>
  <c r="AL80" i="35"/>
  <c r="AK80" i="35"/>
  <c r="AJ80" i="35"/>
  <c r="AI80" i="35"/>
  <c r="AH80" i="35"/>
  <c r="AG80" i="35"/>
  <c r="AF80" i="35"/>
  <c r="AE80" i="35"/>
  <c r="AD80" i="35"/>
  <c r="AC80" i="35"/>
  <c r="AB80" i="35"/>
  <c r="AA80" i="35"/>
  <c r="Z80" i="35"/>
  <c r="Y80" i="35"/>
  <c r="X80" i="35"/>
  <c r="W80" i="35"/>
  <c r="V80" i="35"/>
  <c r="U80" i="35"/>
  <c r="T80" i="35"/>
  <c r="S80" i="35"/>
  <c r="R80" i="35"/>
  <c r="Q80" i="35"/>
  <c r="P80" i="35"/>
  <c r="O80" i="35"/>
  <c r="N80" i="35"/>
  <c r="M80" i="35"/>
  <c r="AP79" i="35"/>
  <c r="AO79" i="35"/>
  <c r="AN79" i="35"/>
  <c r="AM79" i="35"/>
  <c r="AL79" i="35"/>
  <c r="AK79" i="35"/>
  <c r="AJ79" i="35"/>
  <c r="AI79" i="35"/>
  <c r="AH79" i="35"/>
  <c r="AG79" i="35"/>
  <c r="AF79" i="35"/>
  <c r="AE79" i="35"/>
  <c r="AD79" i="35"/>
  <c r="AC79" i="35"/>
  <c r="AB79" i="35"/>
  <c r="AA79" i="35"/>
  <c r="Z79" i="35"/>
  <c r="Y79" i="35"/>
  <c r="X79" i="35"/>
  <c r="W79" i="35"/>
  <c r="V79" i="35"/>
  <c r="U79" i="35"/>
  <c r="T79" i="35"/>
  <c r="S79" i="35"/>
  <c r="R79" i="35"/>
  <c r="Q79" i="35"/>
  <c r="P79" i="35"/>
  <c r="O79" i="35"/>
  <c r="N79" i="35"/>
  <c r="M79" i="35"/>
  <c r="AP78" i="35"/>
  <c r="AO78" i="35"/>
  <c r="AN78" i="35"/>
  <c r="AM78" i="35"/>
  <c r="AL78" i="35"/>
  <c r="AK78" i="35"/>
  <c r="AJ78" i="35"/>
  <c r="AI78" i="35"/>
  <c r="AH78" i="35"/>
  <c r="AG78" i="35"/>
  <c r="AF78" i="35"/>
  <c r="AE78" i="35"/>
  <c r="AD78" i="35"/>
  <c r="AC78" i="35"/>
  <c r="AB78" i="35"/>
  <c r="AA78" i="35"/>
  <c r="Z78" i="35"/>
  <c r="Y78" i="35"/>
  <c r="X78" i="35"/>
  <c r="W78" i="35"/>
  <c r="V78" i="35"/>
  <c r="U78" i="35"/>
  <c r="T78" i="35"/>
  <c r="S78" i="35"/>
  <c r="R78" i="35"/>
  <c r="Q78" i="35"/>
  <c r="P78" i="35"/>
  <c r="O78" i="35"/>
  <c r="N78" i="35"/>
  <c r="M78" i="35"/>
  <c r="AP77" i="35"/>
  <c r="AO77" i="35"/>
  <c r="AN77" i="35"/>
  <c r="AM77" i="35"/>
  <c r="AL77" i="35"/>
  <c r="AK77" i="35"/>
  <c r="AJ77" i="35"/>
  <c r="AI77" i="35"/>
  <c r="AH77" i="35"/>
  <c r="AG77" i="35"/>
  <c r="AF77" i="35"/>
  <c r="AE77" i="35"/>
  <c r="AD77" i="35"/>
  <c r="AC77" i="35"/>
  <c r="AB77" i="35"/>
  <c r="AA77" i="35"/>
  <c r="Z77" i="35"/>
  <c r="Y77" i="35"/>
  <c r="X77" i="35"/>
  <c r="W77" i="35"/>
  <c r="V77" i="35"/>
  <c r="U77" i="35"/>
  <c r="T77" i="35"/>
  <c r="S77" i="35"/>
  <c r="R77" i="35"/>
  <c r="Q77" i="35"/>
  <c r="P77" i="35"/>
  <c r="O77" i="35"/>
  <c r="N77" i="35"/>
  <c r="M77" i="35"/>
  <c r="AP76" i="35"/>
  <c r="AO76" i="35"/>
  <c r="AN76" i="35"/>
  <c r="AM76" i="35"/>
  <c r="AL76" i="35"/>
  <c r="AK76" i="35"/>
  <c r="AJ76" i="35"/>
  <c r="AI76" i="35"/>
  <c r="AH76" i="35"/>
  <c r="AG76" i="35"/>
  <c r="AF76" i="35"/>
  <c r="AE76" i="35"/>
  <c r="AD76" i="35"/>
  <c r="AC76" i="35"/>
  <c r="AB76" i="35"/>
  <c r="AA76" i="35"/>
  <c r="Z76" i="35"/>
  <c r="Y76" i="35"/>
  <c r="X76" i="35"/>
  <c r="W76" i="35"/>
  <c r="V76" i="35"/>
  <c r="U76" i="35"/>
  <c r="T76" i="35"/>
  <c r="S76" i="35"/>
  <c r="R76" i="35"/>
  <c r="Q76" i="35"/>
  <c r="P76" i="35"/>
  <c r="O76" i="35"/>
  <c r="N76" i="35"/>
  <c r="M76" i="35"/>
  <c r="AP75" i="35"/>
  <c r="AO75" i="35"/>
  <c r="AN75" i="35"/>
  <c r="AM75" i="35"/>
  <c r="AL75" i="35"/>
  <c r="AK75" i="35"/>
  <c r="AJ75" i="35"/>
  <c r="AI75" i="35"/>
  <c r="AH75" i="35"/>
  <c r="AG75" i="35"/>
  <c r="AF75" i="35"/>
  <c r="AE75" i="35"/>
  <c r="AD75" i="35"/>
  <c r="AC75" i="35"/>
  <c r="AB75" i="35"/>
  <c r="AA75" i="35"/>
  <c r="Z75" i="35"/>
  <c r="Y75" i="35"/>
  <c r="X75" i="35"/>
  <c r="W75" i="35"/>
  <c r="V75" i="35"/>
  <c r="U75" i="35"/>
  <c r="T75" i="35"/>
  <c r="S75" i="35"/>
  <c r="R75" i="35"/>
  <c r="Q75" i="35"/>
  <c r="P75" i="35"/>
  <c r="O75" i="35"/>
  <c r="N75" i="35"/>
  <c r="M75" i="35"/>
  <c r="AP74" i="35"/>
  <c r="AO74" i="35"/>
  <c r="AN74" i="35"/>
  <c r="AM74" i="35"/>
  <c r="AL74" i="35"/>
  <c r="AK74" i="35"/>
  <c r="AJ74" i="35"/>
  <c r="AI74" i="35"/>
  <c r="AH74" i="35"/>
  <c r="AG74" i="35"/>
  <c r="AF74" i="35"/>
  <c r="AE74" i="35"/>
  <c r="AD74" i="35"/>
  <c r="AC74" i="35"/>
  <c r="AB74" i="35"/>
  <c r="AA74" i="35"/>
  <c r="Z74" i="35"/>
  <c r="Y74" i="35"/>
  <c r="X74" i="35"/>
  <c r="W74" i="35"/>
  <c r="V74" i="35"/>
  <c r="U74" i="35"/>
  <c r="T74" i="35"/>
  <c r="S74" i="35"/>
  <c r="R74" i="35"/>
  <c r="Q74" i="35"/>
  <c r="P74" i="35"/>
  <c r="O74" i="35"/>
  <c r="N74" i="35"/>
  <c r="M74" i="35"/>
  <c r="AP70" i="35"/>
  <c r="AO70" i="35"/>
  <c r="AN70" i="35"/>
  <c r="AM70" i="35"/>
  <c r="AL70" i="35"/>
  <c r="AK70" i="35"/>
  <c r="AJ70" i="35"/>
  <c r="AI70" i="35"/>
  <c r="AH70" i="35"/>
  <c r="AG70" i="35"/>
  <c r="AF70" i="35"/>
  <c r="AE70" i="35"/>
  <c r="AD70" i="35"/>
  <c r="AC70" i="35"/>
  <c r="AB70" i="35"/>
  <c r="AA70" i="35"/>
  <c r="Z70" i="35"/>
  <c r="Y70" i="35"/>
  <c r="X70" i="35"/>
  <c r="W70" i="35"/>
  <c r="V70" i="35"/>
  <c r="U70" i="35"/>
  <c r="T70" i="35"/>
  <c r="S70" i="35"/>
  <c r="R70" i="35"/>
  <c r="Q70" i="35"/>
  <c r="P70" i="35"/>
  <c r="O70" i="35"/>
  <c r="N70" i="35"/>
  <c r="M70" i="35"/>
  <c r="AP69" i="35"/>
  <c r="AO69" i="35"/>
  <c r="AN69" i="35"/>
  <c r="AM69" i="35"/>
  <c r="AL69" i="35"/>
  <c r="AK69" i="35"/>
  <c r="AJ69" i="35"/>
  <c r="AI69" i="35"/>
  <c r="AH69" i="35"/>
  <c r="AG69" i="35"/>
  <c r="AF69" i="35"/>
  <c r="AE69" i="35"/>
  <c r="AD69" i="35"/>
  <c r="AC69" i="35"/>
  <c r="AB69" i="35"/>
  <c r="AA69" i="35"/>
  <c r="Z69" i="35"/>
  <c r="Y69" i="35"/>
  <c r="X69" i="35"/>
  <c r="W69" i="35"/>
  <c r="V69" i="35"/>
  <c r="U69" i="35"/>
  <c r="T69" i="35"/>
  <c r="S69" i="35"/>
  <c r="R69" i="35"/>
  <c r="Q69" i="35"/>
  <c r="P69" i="35"/>
  <c r="O69" i="35"/>
  <c r="N69" i="35"/>
  <c r="M69" i="35"/>
  <c r="AP68" i="35"/>
  <c r="AO68" i="35"/>
  <c r="AN68" i="35"/>
  <c r="AM68" i="35"/>
  <c r="AL68" i="35"/>
  <c r="AK68" i="35"/>
  <c r="AJ68" i="35"/>
  <c r="AI68" i="35"/>
  <c r="AH68" i="35"/>
  <c r="AG68" i="35"/>
  <c r="AF68" i="35"/>
  <c r="AE68" i="35"/>
  <c r="AD68" i="35"/>
  <c r="AC68" i="35"/>
  <c r="AB68" i="35"/>
  <c r="AA68" i="35"/>
  <c r="Z68" i="35"/>
  <c r="Y68" i="35"/>
  <c r="X68" i="35"/>
  <c r="W68" i="35"/>
  <c r="V68" i="35"/>
  <c r="U68" i="35"/>
  <c r="T68" i="35"/>
  <c r="S68" i="35"/>
  <c r="R68" i="35"/>
  <c r="Q68" i="35"/>
  <c r="P68" i="35"/>
  <c r="O68" i="35"/>
  <c r="N68" i="35"/>
  <c r="M68" i="35"/>
  <c r="AP67" i="35"/>
  <c r="AO67" i="35"/>
  <c r="AN67" i="35"/>
  <c r="AM67" i="35"/>
  <c r="AL67" i="35"/>
  <c r="AK67" i="35"/>
  <c r="AJ67" i="35"/>
  <c r="AI67" i="35"/>
  <c r="AH67" i="35"/>
  <c r="AG67" i="35"/>
  <c r="AF67" i="35"/>
  <c r="AE67" i="35"/>
  <c r="AD67" i="35"/>
  <c r="AC67" i="35"/>
  <c r="AB67" i="35"/>
  <c r="AA67" i="35"/>
  <c r="Z67" i="35"/>
  <c r="Y67" i="35"/>
  <c r="X67" i="35"/>
  <c r="W67" i="35"/>
  <c r="V67" i="35"/>
  <c r="U67" i="35"/>
  <c r="T67" i="35"/>
  <c r="S67" i="35"/>
  <c r="R67" i="35"/>
  <c r="Q67" i="35"/>
  <c r="P67" i="35"/>
  <c r="O67" i="35"/>
  <c r="N67" i="35"/>
  <c r="M67" i="35"/>
  <c r="AP66" i="35"/>
  <c r="AO66" i="35"/>
  <c r="AN66" i="35"/>
  <c r="AM66" i="35"/>
  <c r="AL66" i="35"/>
  <c r="AK66" i="35"/>
  <c r="AJ66" i="35"/>
  <c r="AI66" i="35"/>
  <c r="AH66" i="35"/>
  <c r="AG66" i="35"/>
  <c r="AF66" i="35"/>
  <c r="AE66" i="35"/>
  <c r="AD66" i="35"/>
  <c r="AC66" i="35"/>
  <c r="AB66" i="35"/>
  <c r="AA66" i="35"/>
  <c r="Z66" i="35"/>
  <c r="Y66" i="35"/>
  <c r="X66" i="35"/>
  <c r="W66" i="35"/>
  <c r="V66" i="35"/>
  <c r="U66" i="35"/>
  <c r="T66" i="35"/>
  <c r="S66" i="35"/>
  <c r="R66" i="35"/>
  <c r="Q66" i="35"/>
  <c r="P66" i="35"/>
  <c r="O66" i="35"/>
  <c r="N66" i="35"/>
  <c r="M66" i="35"/>
  <c r="AP65" i="35"/>
  <c r="AO65" i="35"/>
  <c r="AN65" i="35"/>
  <c r="AM65" i="35"/>
  <c r="AL65" i="35"/>
  <c r="AK65" i="35"/>
  <c r="AJ65" i="35"/>
  <c r="AI65" i="35"/>
  <c r="AH65" i="35"/>
  <c r="AG65" i="35"/>
  <c r="AF65" i="35"/>
  <c r="AE65" i="35"/>
  <c r="AD65" i="35"/>
  <c r="AC65" i="35"/>
  <c r="AB65" i="35"/>
  <c r="AA65" i="35"/>
  <c r="Z65" i="35"/>
  <c r="Y65" i="35"/>
  <c r="X65" i="35"/>
  <c r="W65" i="35"/>
  <c r="V65" i="35"/>
  <c r="U65" i="35"/>
  <c r="T65" i="35"/>
  <c r="S65" i="35"/>
  <c r="R65" i="35"/>
  <c r="Q65" i="35"/>
  <c r="P65" i="35"/>
  <c r="O65" i="35"/>
  <c r="N65" i="35"/>
  <c r="M65" i="35"/>
  <c r="AP64" i="35"/>
  <c r="AO64" i="35"/>
  <c r="AN64" i="35"/>
  <c r="AM64" i="35"/>
  <c r="AL64" i="35"/>
  <c r="AK64" i="35"/>
  <c r="AJ64" i="35"/>
  <c r="AI64" i="35"/>
  <c r="AH64" i="35"/>
  <c r="AG64" i="35"/>
  <c r="AF64" i="35"/>
  <c r="AE64" i="35"/>
  <c r="AD64" i="35"/>
  <c r="AC64" i="35"/>
  <c r="AB64" i="35"/>
  <c r="AA64" i="35"/>
  <c r="Z64" i="35"/>
  <c r="Y64" i="35"/>
  <c r="X64" i="35"/>
  <c r="W64" i="35"/>
  <c r="V64" i="35"/>
  <c r="U64" i="35"/>
  <c r="T64" i="35"/>
  <c r="S64" i="35"/>
  <c r="R64" i="35"/>
  <c r="Q64" i="35"/>
  <c r="P64" i="35"/>
  <c r="O64" i="35"/>
  <c r="N64" i="35"/>
  <c r="M64" i="35"/>
  <c r="AP63" i="35"/>
  <c r="AO63" i="35"/>
  <c r="AN63" i="35"/>
  <c r="AM63" i="35"/>
  <c r="AL63" i="35"/>
  <c r="AK63" i="35"/>
  <c r="AJ63" i="35"/>
  <c r="AI63" i="35"/>
  <c r="AH63" i="35"/>
  <c r="AG63" i="35"/>
  <c r="AF63" i="35"/>
  <c r="AE63" i="35"/>
  <c r="AD63" i="35"/>
  <c r="AC63" i="35"/>
  <c r="AB63" i="35"/>
  <c r="AA63" i="35"/>
  <c r="Z63" i="35"/>
  <c r="Y63" i="35"/>
  <c r="X63" i="35"/>
  <c r="W63" i="35"/>
  <c r="V63" i="35"/>
  <c r="U63" i="35"/>
  <c r="T63" i="35"/>
  <c r="S63" i="35"/>
  <c r="R63" i="35"/>
  <c r="Q63" i="35"/>
  <c r="P63" i="35"/>
  <c r="O63" i="35"/>
  <c r="N63" i="35"/>
  <c r="M63" i="35"/>
  <c r="AP62" i="35"/>
  <c r="AO62" i="35"/>
  <c r="AN62" i="35"/>
  <c r="AM62" i="35"/>
  <c r="AL62" i="35"/>
  <c r="AK62" i="35"/>
  <c r="AJ62" i="35"/>
  <c r="AI62" i="35"/>
  <c r="AH62" i="35"/>
  <c r="AG62" i="35"/>
  <c r="AF62" i="35"/>
  <c r="AE62" i="35"/>
  <c r="AD62" i="35"/>
  <c r="AC62" i="35"/>
  <c r="AB62" i="35"/>
  <c r="AA62" i="35"/>
  <c r="Z62" i="35"/>
  <c r="Y62" i="35"/>
  <c r="X62" i="35"/>
  <c r="W62" i="35"/>
  <c r="V62" i="35"/>
  <c r="U62" i="35"/>
  <c r="T62" i="35"/>
  <c r="S62" i="35"/>
  <c r="R62" i="35"/>
  <c r="Q62" i="35"/>
  <c r="P62" i="35"/>
  <c r="O62" i="35"/>
  <c r="N62" i="35"/>
  <c r="M62" i="35"/>
  <c r="AP61" i="35"/>
  <c r="AO61" i="35"/>
  <c r="AN61" i="35"/>
  <c r="AM61" i="35"/>
  <c r="AL61" i="35"/>
  <c r="AK61" i="35"/>
  <c r="AJ61" i="35"/>
  <c r="AI61" i="35"/>
  <c r="AH61" i="35"/>
  <c r="AG61" i="35"/>
  <c r="AF61" i="35"/>
  <c r="AE61" i="35"/>
  <c r="AD61" i="35"/>
  <c r="AC61" i="35"/>
  <c r="AB61" i="35"/>
  <c r="AA61" i="35"/>
  <c r="Z61" i="35"/>
  <c r="Y61" i="35"/>
  <c r="X61" i="35"/>
  <c r="W61" i="35"/>
  <c r="V61" i="35"/>
  <c r="U61" i="35"/>
  <c r="T61" i="35"/>
  <c r="S61" i="35"/>
  <c r="R61" i="35"/>
  <c r="Q61" i="35"/>
  <c r="P61" i="35"/>
  <c r="O61" i="35"/>
  <c r="N61" i="35"/>
  <c r="M61" i="35"/>
  <c r="AP60" i="35"/>
  <c r="AO60" i="35"/>
  <c r="AN60" i="35"/>
  <c r="AM60" i="35"/>
  <c r="AL60" i="35"/>
  <c r="AK60" i="35"/>
  <c r="AJ60" i="35"/>
  <c r="AI60" i="35"/>
  <c r="AH60" i="35"/>
  <c r="AG60" i="35"/>
  <c r="AF60" i="35"/>
  <c r="AE60" i="35"/>
  <c r="AD60" i="35"/>
  <c r="AC60" i="35"/>
  <c r="AB60" i="35"/>
  <c r="AA60" i="35"/>
  <c r="Z60" i="35"/>
  <c r="Y60" i="35"/>
  <c r="X60" i="35"/>
  <c r="W60" i="35"/>
  <c r="V60" i="35"/>
  <c r="U60" i="35"/>
  <c r="T60" i="35"/>
  <c r="S60" i="35"/>
  <c r="R60" i="35"/>
  <c r="Q60" i="35"/>
  <c r="P60" i="35"/>
  <c r="O60" i="35"/>
  <c r="N60" i="35"/>
  <c r="M60" i="35"/>
  <c r="AP59" i="35"/>
  <c r="AO59" i="35"/>
  <c r="AN59" i="35"/>
  <c r="AM59" i="35"/>
  <c r="AL59" i="35"/>
  <c r="AK59" i="35"/>
  <c r="AJ59" i="35"/>
  <c r="AI59" i="35"/>
  <c r="AH59" i="35"/>
  <c r="AG59" i="35"/>
  <c r="AF59" i="35"/>
  <c r="AE59" i="35"/>
  <c r="AD59" i="35"/>
  <c r="AC59" i="35"/>
  <c r="AB59" i="35"/>
  <c r="AA59" i="35"/>
  <c r="Z59" i="35"/>
  <c r="Y59" i="35"/>
  <c r="X59" i="35"/>
  <c r="W59" i="35"/>
  <c r="V59" i="35"/>
  <c r="U59" i="35"/>
  <c r="T59" i="35"/>
  <c r="S59" i="35"/>
  <c r="R59" i="35"/>
  <c r="Q59" i="35"/>
  <c r="P59" i="35"/>
  <c r="O59" i="35"/>
  <c r="N59" i="35"/>
  <c r="M59" i="35"/>
  <c r="AP50" i="35"/>
  <c r="AO50" i="35"/>
  <c r="AN50" i="35"/>
  <c r="AM50" i="35"/>
  <c r="AL50" i="35"/>
  <c r="AK50" i="35"/>
  <c r="AJ50" i="35"/>
  <c r="AI50" i="35"/>
  <c r="AH50" i="35"/>
  <c r="AG50" i="35"/>
  <c r="AF50" i="35"/>
  <c r="AE50" i="35"/>
  <c r="AD50" i="35"/>
  <c r="AC50" i="35"/>
  <c r="AB50" i="35"/>
  <c r="AA50" i="35"/>
  <c r="Z50" i="35"/>
  <c r="Y50" i="35"/>
  <c r="X50" i="35"/>
  <c r="W50" i="35"/>
  <c r="V50" i="35"/>
  <c r="U50" i="35"/>
  <c r="T50" i="35"/>
  <c r="S50" i="35"/>
  <c r="R50" i="35"/>
  <c r="Q50" i="35"/>
  <c r="P50" i="35"/>
  <c r="O50" i="35"/>
  <c r="N50" i="35"/>
  <c r="M50" i="35"/>
  <c r="AP49" i="35"/>
  <c r="AO49" i="35"/>
  <c r="AN49" i="35"/>
  <c r="AM49" i="35"/>
  <c r="AL49" i="35"/>
  <c r="AK49" i="35"/>
  <c r="AJ49" i="35"/>
  <c r="AI49" i="35"/>
  <c r="AH49" i="35"/>
  <c r="AG49" i="35"/>
  <c r="AF49" i="35"/>
  <c r="AE49" i="35"/>
  <c r="AD49" i="35"/>
  <c r="AC49" i="35"/>
  <c r="AB49" i="35"/>
  <c r="AA49" i="35"/>
  <c r="Z49" i="35"/>
  <c r="Y49" i="35"/>
  <c r="X49" i="35"/>
  <c r="W49" i="35"/>
  <c r="V49" i="35"/>
  <c r="U49" i="35"/>
  <c r="T49" i="35"/>
  <c r="S49" i="35"/>
  <c r="R49" i="35"/>
  <c r="Q49" i="35"/>
  <c r="P49" i="35"/>
  <c r="O49" i="35"/>
  <c r="N49" i="35"/>
  <c r="M49" i="35"/>
  <c r="AP48" i="35"/>
  <c r="AO48" i="35"/>
  <c r="AN48" i="35"/>
  <c r="AM48" i="35"/>
  <c r="AL48" i="35"/>
  <c r="AK48" i="35"/>
  <c r="AJ48" i="35"/>
  <c r="AI48" i="35"/>
  <c r="AH48" i="35"/>
  <c r="AG48" i="35"/>
  <c r="AF48" i="35"/>
  <c r="AE48" i="35"/>
  <c r="AD48" i="35"/>
  <c r="AC48" i="35"/>
  <c r="AB48" i="35"/>
  <c r="AA48" i="35"/>
  <c r="Z48" i="35"/>
  <c r="Y48" i="35"/>
  <c r="X48" i="35"/>
  <c r="W48" i="35"/>
  <c r="V48" i="35"/>
  <c r="U48" i="35"/>
  <c r="T48" i="35"/>
  <c r="S48" i="35"/>
  <c r="R48" i="35"/>
  <c r="Q48" i="35"/>
  <c r="P48" i="35"/>
  <c r="O48" i="35"/>
  <c r="N48" i="35"/>
  <c r="M48" i="35"/>
  <c r="AP47" i="35"/>
  <c r="AO47" i="35"/>
  <c r="AN47" i="35"/>
  <c r="AM47" i="35"/>
  <c r="AL47" i="35"/>
  <c r="AK47" i="35"/>
  <c r="AJ47" i="35"/>
  <c r="AI47" i="35"/>
  <c r="AH47" i="35"/>
  <c r="AG47" i="35"/>
  <c r="AF47" i="35"/>
  <c r="AE47" i="35"/>
  <c r="AD47" i="35"/>
  <c r="AC47" i="35"/>
  <c r="AB47" i="35"/>
  <c r="AA47" i="35"/>
  <c r="Z47" i="35"/>
  <c r="Y47" i="35"/>
  <c r="X47" i="35"/>
  <c r="W47" i="35"/>
  <c r="V47" i="35"/>
  <c r="U47" i="35"/>
  <c r="T47" i="35"/>
  <c r="S47" i="35"/>
  <c r="R47" i="35"/>
  <c r="Q47" i="35"/>
  <c r="P47" i="35"/>
  <c r="O47" i="35"/>
  <c r="N47" i="35"/>
  <c r="M47" i="35"/>
  <c r="AP46" i="35"/>
  <c r="AO46" i="35"/>
  <c r="AN46" i="35"/>
  <c r="AM46" i="35"/>
  <c r="AL46" i="35"/>
  <c r="AK46" i="35"/>
  <c r="AJ46" i="35"/>
  <c r="AI46" i="35"/>
  <c r="AH46" i="35"/>
  <c r="AG46" i="35"/>
  <c r="AF46" i="35"/>
  <c r="AE46" i="35"/>
  <c r="AD46" i="35"/>
  <c r="AC46" i="35"/>
  <c r="AB46" i="35"/>
  <c r="AA46" i="35"/>
  <c r="Z46" i="35"/>
  <c r="Y46" i="35"/>
  <c r="X46" i="35"/>
  <c r="W46" i="35"/>
  <c r="V46" i="35"/>
  <c r="U46" i="35"/>
  <c r="T46" i="35"/>
  <c r="S46" i="35"/>
  <c r="R46" i="35"/>
  <c r="Q46" i="35"/>
  <c r="P46" i="35"/>
  <c r="O46" i="35"/>
  <c r="N46" i="35"/>
  <c r="M46" i="35"/>
  <c r="AP45" i="35"/>
  <c r="AO45" i="35"/>
  <c r="AN45" i="35"/>
  <c r="AM45" i="35"/>
  <c r="AL45" i="35"/>
  <c r="AK45" i="35"/>
  <c r="AJ45" i="35"/>
  <c r="AI45" i="35"/>
  <c r="AH45" i="35"/>
  <c r="AG45" i="35"/>
  <c r="AF45" i="35"/>
  <c r="AE45" i="35"/>
  <c r="AD45" i="35"/>
  <c r="AC45" i="35"/>
  <c r="AB45" i="35"/>
  <c r="AA45" i="35"/>
  <c r="Z45" i="35"/>
  <c r="Y45" i="35"/>
  <c r="X45" i="35"/>
  <c r="W45" i="35"/>
  <c r="V45" i="35"/>
  <c r="U45" i="35"/>
  <c r="T45" i="35"/>
  <c r="S45" i="35"/>
  <c r="R45" i="35"/>
  <c r="Q45" i="35"/>
  <c r="P45" i="35"/>
  <c r="O45" i="35"/>
  <c r="N45" i="35"/>
  <c r="M45" i="35"/>
  <c r="AP44" i="35"/>
  <c r="AO44" i="35"/>
  <c r="AN44" i="35"/>
  <c r="AM44" i="35"/>
  <c r="AL44" i="35"/>
  <c r="AK44" i="35"/>
  <c r="AJ44" i="35"/>
  <c r="AI44" i="35"/>
  <c r="AH44" i="35"/>
  <c r="AG44" i="35"/>
  <c r="AF44" i="35"/>
  <c r="AE44" i="35"/>
  <c r="AD44" i="35"/>
  <c r="AC44" i="35"/>
  <c r="AB44" i="35"/>
  <c r="AA44" i="35"/>
  <c r="Z44" i="35"/>
  <c r="Y44" i="35"/>
  <c r="X44" i="35"/>
  <c r="W44" i="35"/>
  <c r="V44" i="35"/>
  <c r="U44" i="35"/>
  <c r="T44" i="35"/>
  <c r="S44" i="35"/>
  <c r="R44" i="35"/>
  <c r="Q44" i="35"/>
  <c r="P44" i="35"/>
  <c r="O44" i="35"/>
  <c r="N44" i="35"/>
  <c r="M44" i="35"/>
  <c r="AP43" i="35"/>
  <c r="AO43" i="35"/>
  <c r="AN43" i="35"/>
  <c r="AM43" i="35"/>
  <c r="AL43" i="35"/>
  <c r="AK43" i="35"/>
  <c r="AJ43" i="35"/>
  <c r="AI43" i="35"/>
  <c r="AH43" i="35"/>
  <c r="AG43" i="35"/>
  <c r="AF43" i="35"/>
  <c r="AE43" i="35"/>
  <c r="AD43" i="35"/>
  <c r="AC43" i="35"/>
  <c r="AB43" i="35"/>
  <c r="AA43" i="35"/>
  <c r="Z43" i="35"/>
  <c r="Y43" i="35"/>
  <c r="X43" i="35"/>
  <c r="W43" i="35"/>
  <c r="V43" i="35"/>
  <c r="U43" i="35"/>
  <c r="T43" i="35"/>
  <c r="S43" i="35"/>
  <c r="R43" i="35"/>
  <c r="Q43" i="35"/>
  <c r="P43" i="35"/>
  <c r="O43" i="35"/>
  <c r="N43" i="35"/>
  <c r="M43" i="35"/>
  <c r="AP42" i="35"/>
  <c r="AO42" i="35"/>
  <c r="AN42" i="35"/>
  <c r="AM42" i="35"/>
  <c r="AL42" i="35"/>
  <c r="AK42" i="35"/>
  <c r="AJ42" i="35"/>
  <c r="AI42" i="35"/>
  <c r="AH42" i="35"/>
  <c r="AG42" i="35"/>
  <c r="AF42" i="35"/>
  <c r="AE42" i="35"/>
  <c r="AD42" i="35"/>
  <c r="AC42" i="35"/>
  <c r="AB42" i="35"/>
  <c r="AA42" i="35"/>
  <c r="Z42" i="35"/>
  <c r="Y42" i="35"/>
  <c r="X42" i="35"/>
  <c r="W42" i="35"/>
  <c r="V42" i="35"/>
  <c r="U42" i="35"/>
  <c r="T42" i="35"/>
  <c r="S42" i="35"/>
  <c r="R42" i="35"/>
  <c r="Q42" i="35"/>
  <c r="P42" i="35"/>
  <c r="O42" i="35"/>
  <c r="N42" i="35"/>
  <c r="M42" i="35"/>
  <c r="AP41" i="35"/>
  <c r="AO41" i="35"/>
  <c r="AN41" i="35"/>
  <c r="AM41" i="35"/>
  <c r="AL41" i="35"/>
  <c r="AK41" i="35"/>
  <c r="AJ41" i="35"/>
  <c r="AI41" i="35"/>
  <c r="AH41" i="35"/>
  <c r="AG41" i="35"/>
  <c r="AF41" i="35"/>
  <c r="AE41" i="35"/>
  <c r="AD41" i="35"/>
  <c r="AC41" i="35"/>
  <c r="AB41" i="35"/>
  <c r="AA41" i="35"/>
  <c r="Z41" i="35"/>
  <c r="Y41" i="35"/>
  <c r="X41" i="35"/>
  <c r="W41" i="35"/>
  <c r="V41" i="35"/>
  <c r="U41" i="35"/>
  <c r="T41" i="35"/>
  <c r="S41" i="35"/>
  <c r="R41" i="35"/>
  <c r="Q41" i="35"/>
  <c r="P41" i="35"/>
  <c r="O41" i="35"/>
  <c r="N41" i="35"/>
  <c r="M41" i="35"/>
  <c r="AP40" i="35"/>
  <c r="AO40" i="35"/>
  <c r="AN40" i="35"/>
  <c r="AM40" i="35"/>
  <c r="AL40" i="35"/>
  <c r="AK40" i="35"/>
  <c r="AJ40" i="35"/>
  <c r="AI40" i="35"/>
  <c r="AH40" i="35"/>
  <c r="AG40" i="35"/>
  <c r="AF40" i="35"/>
  <c r="AE40" i="35"/>
  <c r="AD40" i="35"/>
  <c r="AC40" i="35"/>
  <c r="AB40" i="35"/>
  <c r="AA40" i="35"/>
  <c r="Z40" i="35"/>
  <c r="Y40" i="35"/>
  <c r="X40" i="35"/>
  <c r="W40" i="35"/>
  <c r="V40" i="35"/>
  <c r="U40" i="35"/>
  <c r="T40" i="35"/>
  <c r="S40" i="35"/>
  <c r="R40" i="35"/>
  <c r="Q40" i="35"/>
  <c r="P40" i="35"/>
  <c r="O40" i="35"/>
  <c r="N40" i="35"/>
  <c r="M40" i="35"/>
  <c r="AP39" i="35"/>
  <c r="AO39" i="35"/>
  <c r="AN39" i="35"/>
  <c r="AM39" i="35"/>
  <c r="AL39" i="35"/>
  <c r="AK39" i="35"/>
  <c r="AJ39" i="35"/>
  <c r="AI39" i="35"/>
  <c r="AH39" i="35"/>
  <c r="AG39" i="35"/>
  <c r="AF39" i="35"/>
  <c r="AE39" i="35"/>
  <c r="AD39" i="35"/>
  <c r="AC39" i="35"/>
  <c r="AB39" i="35"/>
  <c r="AA39" i="35"/>
  <c r="Z39" i="35"/>
  <c r="Y39" i="35"/>
  <c r="X39" i="35"/>
  <c r="W39" i="35"/>
  <c r="V39" i="35"/>
  <c r="U39" i="35"/>
  <c r="T39" i="35"/>
  <c r="S39" i="35"/>
  <c r="R39" i="35"/>
  <c r="Q39" i="35"/>
  <c r="P39" i="35"/>
  <c r="O39" i="35"/>
  <c r="N39" i="35"/>
  <c r="M39" i="35"/>
  <c r="AP35" i="35"/>
  <c r="AO35" i="35"/>
  <c r="AN35" i="35"/>
  <c r="AM35" i="35"/>
  <c r="AL35" i="35"/>
  <c r="AK35" i="35"/>
  <c r="AJ35" i="35"/>
  <c r="AI35" i="35"/>
  <c r="AH35" i="35"/>
  <c r="AG35" i="35"/>
  <c r="AF35" i="35"/>
  <c r="AE35" i="35"/>
  <c r="AD35" i="35"/>
  <c r="AC35" i="35"/>
  <c r="AB35" i="35"/>
  <c r="AA35" i="35"/>
  <c r="Z35" i="35"/>
  <c r="Y35" i="35"/>
  <c r="X35" i="35"/>
  <c r="W35" i="35"/>
  <c r="V35" i="35"/>
  <c r="U35" i="35"/>
  <c r="T35" i="35"/>
  <c r="S35" i="35"/>
  <c r="R35" i="35"/>
  <c r="Q35" i="35"/>
  <c r="P35" i="35"/>
  <c r="O35" i="35"/>
  <c r="N35" i="35"/>
  <c r="AP34" i="35"/>
  <c r="AO34" i="35"/>
  <c r="AN34" i="35"/>
  <c r="AM34" i="35"/>
  <c r="AL34" i="35"/>
  <c r="AK34" i="35"/>
  <c r="AJ34" i="35"/>
  <c r="AI34" i="35"/>
  <c r="AH34" i="35"/>
  <c r="AG34" i="35"/>
  <c r="AF34" i="35"/>
  <c r="AE34" i="35"/>
  <c r="AD34" i="35"/>
  <c r="AC34" i="35"/>
  <c r="AB34" i="35"/>
  <c r="AA34" i="35"/>
  <c r="Z34" i="35"/>
  <c r="Y34" i="35"/>
  <c r="X34" i="35"/>
  <c r="W34" i="35"/>
  <c r="V34" i="35"/>
  <c r="U34" i="35"/>
  <c r="T34" i="35"/>
  <c r="S34" i="35"/>
  <c r="R34" i="35"/>
  <c r="Q34" i="35"/>
  <c r="P34" i="35"/>
  <c r="O34" i="35"/>
  <c r="N34" i="35"/>
  <c r="AP33" i="35"/>
  <c r="AO33" i="35"/>
  <c r="AN33" i="35"/>
  <c r="AM33" i="35"/>
  <c r="AL33" i="35"/>
  <c r="AK33" i="35"/>
  <c r="AJ33" i="35"/>
  <c r="AI33" i="35"/>
  <c r="AH33" i="35"/>
  <c r="AG33" i="35"/>
  <c r="AF33" i="35"/>
  <c r="AE33" i="35"/>
  <c r="AD33" i="35"/>
  <c r="AC33" i="35"/>
  <c r="AB33" i="35"/>
  <c r="AA33" i="35"/>
  <c r="Z33" i="35"/>
  <c r="Y33" i="35"/>
  <c r="X33" i="35"/>
  <c r="W33" i="35"/>
  <c r="V33" i="35"/>
  <c r="U33" i="35"/>
  <c r="T33" i="35"/>
  <c r="S33" i="35"/>
  <c r="R33" i="35"/>
  <c r="Q33" i="35"/>
  <c r="P33" i="35"/>
  <c r="O33" i="35"/>
  <c r="N33" i="35"/>
  <c r="AP32" i="35"/>
  <c r="AO32" i="35"/>
  <c r="AN32" i="35"/>
  <c r="AM32" i="35"/>
  <c r="AL32" i="35"/>
  <c r="AK32" i="35"/>
  <c r="AJ32" i="35"/>
  <c r="AI32" i="35"/>
  <c r="AH32" i="35"/>
  <c r="AG32" i="35"/>
  <c r="AF32" i="35"/>
  <c r="AE32" i="35"/>
  <c r="AD32" i="35"/>
  <c r="AC32" i="35"/>
  <c r="AB32" i="35"/>
  <c r="AA32" i="35"/>
  <c r="Z32" i="35"/>
  <c r="Y32" i="35"/>
  <c r="X32" i="35"/>
  <c r="W32" i="35"/>
  <c r="V32" i="35"/>
  <c r="U32" i="35"/>
  <c r="T32" i="35"/>
  <c r="S32" i="35"/>
  <c r="R32" i="35"/>
  <c r="Q32" i="35"/>
  <c r="P32" i="35"/>
  <c r="O32" i="35"/>
  <c r="N32" i="35"/>
  <c r="AP31" i="35"/>
  <c r="AO31" i="35"/>
  <c r="AN31" i="35"/>
  <c r="AM31" i="35"/>
  <c r="AL31" i="35"/>
  <c r="AK31" i="35"/>
  <c r="AJ31" i="35"/>
  <c r="AI31" i="35"/>
  <c r="AH31" i="35"/>
  <c r="AG31" i="35"/>
  <c r="AF31" i="35"/>
  <c r="AE31" i="35"/>
  <c r="AD31" i="35"/>
  <c r="AC31" i="35"/>
  <c r="AB31" i="35"/>
  <c r="AA31" i="35"/>
  <c r="Z31" i="35"/>
  <c r="Y31" i="35"/>
  <c r="X31" i="35"/>
  <c r="W31" i="35"/>
  <c r="V31" i="35"/>
  <c r="U31" i="35"/>
  <c r="T31" i="35"/>
  <c r="S31" i="35"/>
  <c r="R31" i="35"/>
  <c r="Q31" i="35"/>
  <c r="P31" i="35"/>
  <c r="O31" i="35"/>
  <c r="N31" i="35"/>
  <c r="AP30" i="35"/>
  <c r="AO30" i="35"/>
  <c r="AN30" i="35"/>
  <c r="AM30" i="35"/>
  <c r="AL30" i="35"/>
  <c r="AK30" i="35"/>
  <c r="AJ30" i="35"/>
  <c r="AI30" i="35"/>
  <c r="AH30" i="35"/>
  <c r="AG30" i="35"/>
  <c r="AF30" i="35"/>
  <c r="AE30" i="35"/>
  <c r="AD30" i="35"/>
  <c r="AC30" i="35"/>
  <c r="AB30" i="35"/>
  <c r="AA30" i="35"/>
  <c r="Z30" i="35"/>
  <c r="Y30" i="35"/>
  <c r="X30" i="35"/>
  <c r="W30" i="35"/>
  <c r="V30" i="35"/>
  <c r="U30" i="35"/>
  <c r="T30" i="35"/>
  <c r="S30" i="35"/>
  <c r="R30" i="35"/>
  <c r="Q30" i="35"/>
  <c r="P30" i="35"/>
  <c r="O30" i="35"/>
  <c r="N30" i="35"/>
  <c r="AP29" i="35"/>
  <c r="AO29" i="35"/>
  <c r="AN29" i="35"/>
  <c r="AM29" i="35"/>
  <c r="AL29" i="35"/>
  <c r="AK29" i="35"/>
  <c r="AJ29" i="35"/>
  <c r="AI29" i="35"/>
  <c r="AH29" i="35"/>
  <c r="AG29" i="35"/>
  <c r="AF29" i="35"/>
  <c r="AE29" i="35"/>
  <c r="AD29" i="35"/>
  <c r="AC29" i="35"/>
  <c r="AB29" i="35"/>
  <c r="AA29" i="35"/>
  <c r="Z29" i="35"/>
  <c r="Y29" i="35"/>
  <c r="X29" i="35"/>
  <c r="W29" i="35"/>
  <c r="V29" i="35"/>
  <c r="U29" i="35"/>
  <c r="T29" i="35"/>
  <c r="S29" i="35"/>
  <c r="R29" i="35"/>
  <c r="Q29" i="35"/>
  <c r="P29" i="35"/>
  <c r="O29" i="35"/>
  <c r="N29" i="35"/>
  <c r="AP28" i="35"/>
  <c r="AO28" i="35"/>
  <c r="AN28" i="35"/>
  <c r="AM28" i="35"/>
  <c r="AL28" i="35"/>
  <c r="AK28" i="35"/>
  <c r="AJ28" i="35"/>
  <c r="AI28" i="35"/>
  <c r="AH28" i="35"/>
  <c r="AG28" i="35"/>
  <c r="AF28" i="35"/>
  <c r="AE28" i="35"/>
  <c r="AD28" i="35"/>
  <c r="AC28" i="35"/>
  <c r="AB28" i="35"/>
  <c r="AA28" i="35"/>
  <c r="Z28" i="35"/>
  <c r="Y28" i="35"/>
  <c r="X28" i="35"/>
  <c r="W28" i="35"/>
  <c r="V28" i="35"/>
  <c r="U28" i="35"/>
  <c r="T28" i="35"/>
  <c r="S28" i="35"/>
  <c r="R28" i="35"/>
  <c r="Q28" i="35"/>
  <c r="P28" i="35"/>
  <c r="O28" i="35"/>
  <c r="N28" i="35"/>
  <c r="AP27" i="35"/>
  <c r="AO27" i="35"/>
  <c r="AN27" i="35"/>
  <c r="AM27" i="35"/>
  <c r="AL27" i="35"/>
  <c r="AK27" i="35"/>
  <c r="AJ27" i="35"/>
  <c r="AI27" i="35"/>
  <c r="AH27" i="35"/>
  <c r="AG27" i="35"/>
  <c r="AF27" i="35"/>
  <c r="AE27" i="35"/>
  <c r="AD27" i="35"/>
  <c r="AC27" i="35"/>
  <c r="AB27" i="35"/>
  <c r="AA27" i="35"/>
  <c r="Z27" i="35"/>
  <c r="Y27" i="35"/>
  <c r="X27" i="35"/>
  <c r="W27" i="35"/>
  <c r="V27" i="35"/>
  <c r="U27" i="35"/>
  <c r="T27" i="35"/>
  <c r="S27" i="35"/>
  <c r="R27" i="35"/>
  <c r="Q27" i="35"/>
  <c r="P27" i="35"/>
  <c r="O27" i="35"/>
  <c r="N27" i="35"/>
  <c r="AP26" i="35"/>
  <c r="AO26" i="35"/>
  <c r="AN26" i="35"/>
  <c r="AM26" i="35"/>
  <c r="AL26" i="35"/>
  <c r="AK26" i="35"/>
  <c r="AJ26" i="35"/>
  <c r="AI26" i="35"/>
  <c r="AH26" i="35"/>
  <c r="AG26" i="35"/>
  <c r="AF26" i="35"/>
  <c r="AE26" i="35"/>
  <c r="AD26" i="35"/>
  <c r="AC26" i="35"/>
  <c r="AB26" i="35"/>
  <c r="AA26" i="35"/>
  <c r="Z26" i="35"/>
  <c r="Y26" i="35"/>
  <c r="X26" i="35"/>
  <c r="W26" i="35"/>
  <c r="V26" i="35"/>
  <c r="U26" i="35"/>
  <c r="T26" i="35"/>
  <c r="S26" i="35"/>
  <c r="R26" i="35"/>
  <c r="Q26" i="35"/>
  <c r="P26" i="35"/>
  <c r="O26" i="35"/>
  <c r="N26" i="35"/>
  <c r="AP25" i="35"/>
  <c r="AO25" i="35"/>
  <c r="AN25" i="35"/>
  <c r="AM25" i="35"/>
  <c r="AL25" i="35"/>
  <c r="AK25" i="35"/>
  <c r="AJ25" i="35"/>
  <c r="AI25" i="35"/>
  <c r="AH25" i="35"/>
  <c r="AG25" i="35"/>
  <c r="AF25" i="35"/>
  <c r="AE25" i="35"/>
  <c r="AD25" i="35"/>
  <c r="AC25" i="35"/>
  <c r="AB25" i="35"/>
  <c r="AA25" i="35"/>
  <c r="Z25" i="35"/>
  <c r="Y25" i="35"/>
  <c r="X25" i="35"/>
  <c r="W25" i="35"/>
  <c r="V25" i="35"/>
  <c r="U25" i="35"/>
  <c r="T25" i="35"/>
  <c r="S25" i="35"/>
  <c r="R25" i="35"/>
  <c r="Q25" i="35"/>
  <c r="P25" i="35"/>
  <c r="O25" i="35"/>
  <c r="N25" i="35"/>
  <c r="AP24" i="35"/>
  <c r="AO24" i="35"/>
  <c r="AN24" i="35"/>
  <c r="AM24" i="35"/>
  <c r="AL24" i="35"/>
  <c r="AK24" i="35"/>
  <c r="AJ24" i="35"/>
  <c r="AI24" i="35"/>
  <c r="AH24" i="35"/>
  <c r="AG24" i="35"/>
  <c r="AF24" i="35"/>
  <c r="AE24" i="35"/>
  <c r="AD24" i="35"/>
  <c r="AC24" i="35"/>
  <c r="AB24" i="35"/>
  <c r="AA24" i="35"/>
  <c r="Z24" i="35"/>
  <c r="Y24" i="35"/>
  <c r="X24" i="35"/>
  <c r="W24" i="35"/>
  <c r="V24" i="35"/>
  <c r="U24" i="35"/>
  <c r="T24" i="35"/>
  <c r="S24" i="35"/>
  <c r="R24" i="35"/>
  <c r="Q24" i="35"/>
  <c r="P24" i="35"/>
  <c r="O24" i="35"/>
  <c r="N24" i="35"/>
  <c r="M35" i="35"/>
  <c r="M34" i="35"/>
  <c r="M33" i="35"/>
  <c r="M32" i="35"/>
  <c r="M31" i="35"/>
  <c r="M30" i="35"/>
  <c r="M29" i="35"/>
  <c r="M28" i="35"/>
  <c r="M27" i="35"/>
  <c r="M26" i="35"/>
  <c r="M25" i="35"/>
  <c r="M24" i="35"/>
  <c r="M20" i="35"/>
  <c r="M19" i="35"/>
  <c r="M18" i="35"/>
  <c r="M17" i="35"/>
  <c r="M16" i="35"/>
  <c r="M15" i="35"/>
  <c r="M14" i="35"/>
  <c r="M13" i="35"/>
  <c r="M12" i="35"/>
  <c r="M11" i="35"/>
  <c r="M10" i="35"/>
  <c r="M9" i="35"/>
  <c r="AP20" i="35"/>
  <c r="AO20" i="35"/>
  <c r="AN20" i="35"/>
  <c r="AM20" i="35"/>
  <c r="AL20" i="35"/>
  <c r="AK20" i="35"/>
  <c r="AJ20" i="35"/>
  <c r="AI20" i="35"/>
  <c r="AH20" i="35"/>
  <c r="AG20" i="35"/>
  <c r="AF20" i="35"/>
  <c r="AE20" i="35"/>
  <c r="AD20" i="35"/>
  <c r="AC20" i="35"/>
  <c r="AB20" i="35"/>
  <c r="AA20" i="35"/>
  <c r="Z20" i="35"/>
  <c r="Y20" i="35"/>
  <c r="X20" i="35"/>
  <c r="W20" i="35"/>
  <c r="V20" i="35"/>
  <c r="U20" i="35"/>
  <c r="T20" i="35"/>
  <c r="S20" i="35"/>
  <c r="R20" i="35"/>
  <c r="Q20" i="35"/>
  <c r="P20" i="35"/>
  <c r="O20" i="35"/>
  <c r="N20" i="35"/>
  <c r="AP19" i="35"/>
  <c r="AO19" i="35"/>
  <c r="AN19" i="35"/>
  <c r="AM19" i="35"/>
  <c r="AL19" i="35"/>
  <c r="AK19" i="35"/>
  <c r="AJ19" i="35"/>
  <c r="AI19" i="35"/>
  <c r="AH19" i="35"/>
  <c r="AG19" i="35"/>
  <c r="AF19" i="35"/>
  <c r="AE19" i="35"/>
  <c r="AD19" i="35"/>
  <c r="AC19" i="35"/>
  <c r="AB19" i="35"/>
  <c r="AA19" i="35"/>
  <c r="Z19" i="35"/>
  <c r="Y19" i="35"/>
  <c r="X19" i="35"/>
  <c r="W19" i="35"/>
  <c r="V19" i="35"/>
  <c r="U19" i="35"/>
  <c r="T19" i="35"/>
  <c r="S19" i="35"/>
  <c r="R19" i="35"/>
  <c r="Q19" i="35"/>
  <c r="P19" i="35"/>
  <c r="O19" i="35"/>
  <c r="N19" i="35"/>
  <c r="AP18" i="35"/>
  <c r="AO18" i="35"/>
  <c r="AN18" i="35"/>
  <c r="AM18" i="35"/>
  <c r="AL18" i="35"/>
  <c r="AK18" i="35"/>
  <c r="AJ18" i="35"/>
  <c r="AI18" i="35"/>
  <c r="AH18" i="35"/>
  <c r="AG18" i="35"/>
  <c r="AF18" i="35"/>
  <c r="AE18" i="35"/>
  <c r="AD18" i="35"/>
  <c r="AC18" i="35"/>
  <c r="AB18" i="35"/>
  <c r="AA18" i="35"/>
  <c r="Z18" i="35"/>
  <c r="Y18" i="35"/>
  <c r="X18" i="35"/>
  <c r="W18" i="35"/>
  <c r="V18" i="35"/>
  <c r="U18" i="35"/>
  <c r="T18" i="35"/>
  <c r="S18" i="35"/>
  <c r="R18" i="35"/>
  <c r="Q18" i="35"/>
  <c r="P18" i="35"/>
  <c r="O18" i="35"/>
  <c r="N18" i="35"/>
  <c r="AP17" i="35"/>
  <c r="AO17" i="35"/>
  <c r="AN17" i="35"/>
  <c r="AM17" i="35"/>
  <c r="AL17" i="35"/>
  <c r="AK17" i="35"/>
  <c r="AJ17" i="35"/>
  <c r="AI17" i="35"/>
  <c r="AH17" i="35"/>
  <c r="AG17" i="35"/>
  <c r="AF17" i="35"/>
  <c r="AE17" i="35"/>
  <c r="AD17" i="35"/>
  <c r="AC17" i="35"/>
  <c r="AB17" i="35"/>
  <c r="AA17" i="35"/>
  <c r="Z17" i="35"/>
  <c r="Y17" i="35"/>
  <c r="X17" i="35"/>
  <c r="W17" i="35"/>
  <c r="V17" i="35"/>
  <c r="U17" i="35"/>
  <c r="T17" i="35"/>
  <c r="S17" i="35"/>
  <c r="R17" i="35"/>
  <c r="Q17" i="35"/>
  <c r="P17" i="35"/>
  <c r="O17" i="35"/>
  <c r="N17" i="35"/>
  <c r="AP16" i="35"/>
  <c r="AO16" i="35"/>
  <c r="AN16" i="35"/>
  <c r="AM16" i="35"/>
  <c r="AL16" i="35"/>
  <c r="AK16" i="35"/>
  <c r="AJ16" i="35"/>
  <c r="AI16" i="35"/>
  <c r="AH16" i="35"/>
  <c r="AG16" i="35"/>
  <c r="AF16" i="35"/>
  <c r="AE16" i="35"/>
  <c r="AD16" i="35"/>
  <c r="AC16" i="35"/>
  <c r="AB16" i="35"/>
  <c r="AA16" i="35"/>
  <c r="Z16" i="35"/>
  <c r="Y16" i="35"/>
  <c r="X16" i="35"/>
  <c r="W16" i="35"/>
  <c r="V16" i="35"/>
  <c r="U16" i="35"/>
  <c r="T16" i="35"/>
  <c r="S16" i="35"/>
  <c r="R16" i="35"/>
  <c r="Q16" i="35"/>
  <c r="P16" i="35"/>
  <c r="O16" i="35"/>
  <c r="N16" i="35"/>
  <c r="AP15" i="35"/>
  <c r="AO15" i="35"/>
  <c r="AN15" i="35"/>
  <c r="AM15" i="35"/>
  <c r="AL15" i="35"/>
  <c r="AK15" i="35"/>
  <c r="AJ15" i="35"/>
  <c r="AI15" i="35"/>
  <c r="AH15" i="35"/>
  <c r="AG15" i="35"/>
  <c r="AF15" i="35"/>
  <c r="AE15" i="35"/>
  <c r="AD15" i="35"/>
  <c r="AC15" i="35"/>
  <c r="AB15" i="35"/>
  <c r="AA15" i="35"/>
  <c r="Z15" i="35"/>
  <c r="Y15" i="35"/>
  <c r="X15" i="35"/>
  <c r="W15" i="35"/>
  <c r="V15" i="35"/>
  <c r="U15" i="35"/>
  <c r="T15" i="35"/>
  <c r="S15" i="35"/>
  <c r="R15" i="35"/>
  <c r="Q15" i="35"/>
  <c r="P15" i="35"/>
  <c r="O15" i="35"/>
  <c r="N15" i="35"/>
  <c r="AP14" i="35"/>
  <c r="AO14" i="35"/>
  <c r="AN14" i="35"/>
  <c r="AM14" i="35"/>
  <c r="AL14" i="35"/>
  <c r="AK14" i="35"/>
  <c r="AJ14" i="35"/>
  <c r="AI14" i="35"/>
  <c r="AH14" i="35"/>
  <c r="AG14" i="35"/>
  <c r="AF14" i="35"/>
  <c r="AE14" i="35"/>
  <c r="AD14" i="35"/>
  <c r="AC14" i="35"/>
  <c r="AB14" i="35"/>
  <c r="AA14" i="35"/>
  <c r="Z14" i="35"/>
  <c r="Y14" i="35"/>
  <c r="X14" i="35"/>
  <c r="W14" i="35"/>
  <c r="V14" i="35"/>
  <c r="U14" i="35"/>
  <c r="T14" i="35"/>
  <c r="S14" i="35"/>
  <c r="R14" i="35"/>
  <c r="Q14" i="35"/>
  <c r="P14" i="35"/>
  <c r="O14" i="35"/>
  <c r="N14" i="35"/>
  <c r="AP13" i="35"/>
  <c r="AO13" i="35"/>
  <c r="AN13" i="35"/>
  <c r="AM13" i="35"/>
  <c r="AL13" i="35"/>
  <c r="AK13" i="35"/>
  <c r="AJ13" i="35"/>
  <c r="AI13" i="35"/>
  <c r="AH13" i="35"/>
  <c r="AG13" i="35"/>
  <c r="AF13" i="35"/>
  <c r="AE13" i="35"/>
  <c r="AD13" i="35"/>
  <c r="AC13" i="35"/>
  <c r="AB13" i="35"/>
  <c r="AA13" i="35"/>
  <c r="Z13" i="35"/>
  <c r="Y13" i="35"/>
  <c r="X13" i="35"/>
  <c r="W13" i="35"/>
  <c r="V13" i="35"/>
  <c r="U13" i="35"/>
  <c r="T13" i="35"/>
  <c r="S13" i="35"/>
  <c r="R13" i="35"/>
  <c r="Q13" i="35"/>
  <c r="P13" i="35"/>
  <c r="O13" i="35"/>
  <c r="N13" i="35"/>
  <c r="AP12" i="35"/>
  <c r="AO12" i="35"/>
  <c r="AN12" i="35"/>
  <c r="AM12" i="35"/>
  <c r="AL12" i="35"/>
  <c r="AK12" i="35"/>
  <c r="AJ12" i="35"/>
  <c r="AI12" i="35"/>
  <c r="AH12" i="35"/>
  <c r="AG12" i="35"/>
  <c r="AF12" i="35"/>
  <c r="AE12" i="35"/>
  <c r="AD12" i="35"/>
  <c r="AC12" i="35"/>
  <c r="AB12" i="35"/>
  <c r="AA12" i="35"/>
  <c r="Z12" i="35"/>
  <c r="Y12" i="35"/>
  <c r="X12" i="35"/>
  <c r="W12" i="35"/>
  <c r="V12" i="35"/>
  <c r="U12" i="35"/>
  <c r="T12" i="35"/>
  <c r="S12" i="35"/>
  <c r="R12" i="35"/>
  <c r="Q12" i="35"/>
  <c r="P12" i="35"/>
  <c r="O12" i="35"/>
  <c r="N12" i="35"/>
  <c r="AP11" i="35"/>
  <c r="AO11" i="35"/>
  <c r="AN11" i="35"/>
  <c r="AM11" i="35"/>
  <c r="AL11" i="35"/>
  <c r="AK11" i="35"/>
  <c r="AJ11" i="35"/>
  <c r="AI11" i="35"/>
  <c r="AH11" i="35"/>
  <c r="AG11" i="35"/>
  <c r="AF11" i="35"/>
  <c r="AE11" i="35"/>
  <c r="AD11" i="35"/>
  <c r="AC11" i="35"/>
  <c r="AB11" i="35"/>
  <c r="AA11" i="35"/>
  <c r="Z11" i="35"/>
  <c r="Y11" i="35"/>
  <c r="X11" i="35"/>
  <c r="W11" i="35"/>
  <c r="V11" i="35"/>
  <c r="U11" i="35"/>
  <c r="T11" i="35"/>
  <c r="S11" i="35"/>
  <c r="R11" i="35"/>
  <c r="Q11" i="35"/>
  <c r="P11" i="35"/>
  <c r="N11" i="35"/>
  <c r="AP10" i="35"/>
  <c r="AO10" i="35"/>
  <c r="AN10" i="35"/>
  <c r="AM10" i="35"/>
  <c r="AL10" i="35"/>
  <c r="AK10" i="35"/>
  <c r="AJ10" i="35"/>
  <c r="AI10" i="35"/>
  <c r="AH10" i="35"/>
  <c r="AG10" i="35"/>
  <c r="AF10" i="35"/>
  <c r="AE10" i="35"/>
  <c r="AD10" i="35"/>
  <c r="AC10" i="35"/>
  <c r="AB10" i="35"/>
  <c r="AA10" i="35"/>
  <c r="Z10" i="35"/>
  <c r="Y10" i="35"/>
  <c r="X10" i="35"/>
  <c r="W10" i="35"/>
  <c r="V10" i="35"/>
  <c r="U10" i="35"/>
  <c r="T10" i="35"/>
  <c r="S10" i="35"/>
  <c r="R10" i="35"/>
  <c r="Q10" i="35"/>
  <c r="P10" i="35"/>
  <c r="O10" i="35"/>
  <c r="N10" i="35"/>
  <c r="AP9" i="35"/>
  <c r="AO9" i="35"/>
  <c r="AN9" i="35"/>
  <c r="AM9" i="35"/>
  <c r="AL9" i="35"/>
  <c r="AK9" i="35"/>
  <c r="AJ9" i="35"/>
  <c r="AI9" i="35"/>
  <c r="AH9" i="35"/>
  <c r="AG9" i="35"/>
  <c r="AF9" i="35"/>
  <c r="AE9" i="35"/>
  <c r="AD9" i="35"/>
  <c r="AC9" i="35"/>
  <c r="AB9" i="35"/>
  <c r="AA9" i="35"/>
  <c r="Z9" i="35"/>
  <c r="Y9" i="35"/>
  <c r="X9" i="35"/>
  <c r="W9" i="35"/>
  <c r="V9" i="35"/>
  <c r="U9" i="35"/>
  <c r="T9" i="35"/>
  <c r="S9" i="35"/>
  <c r="R9" i="35"/>
  <c r="Q9" i="35"/>
  <c r="P9" i="35"/>
  <c r="O9" i="35"/>
  <c r="N9" i="35"/>
  <c r="AP492" i="34"/>
  <c r="AO492" i="34"/>
  <c r="AN492" i="34"/>
  <c r="AM492" i="34"/>
  <c r="AL492" i="34"/>
  <c r="AK492" i="34"/>
  <c r="AJ492" i="34"/>
  <c r="AI492" i="34"/>
  <c r="AH492" i="34"/>
  <c r="AG492" i="34"/>
  <c r="AF492" i="34"/>
  <c r="AE492" i="34"/>
  <c r="AD492" i="34"/>
  <c r="AC492" i="34"/>
  <c r="AB492" i="34"/>
  <c r="AA492" i="34"/>
  <c r="Z492" i="34"/>
  <c r="Y492" i="34"/>
  <c r="X492" i="34"/>
  <c r="W492" i="34"/>
  <c r="V492" i="34"/>
  <c r="U492" i="34"/>
  <c r="T492" i="34"/>
  <c r="S492" i="34"/>
  <c r="R492" i="34"/>
  <c r="Q492" i="34"/>
  <c r="P492" i="34"/>
  <c r="O492" i="34"/>
  <c r="N492" i="34"/>
  <c r="M492" i="34"/>
  <c r="AP491" i="34"/>
  <c r="AO491" i="34"/>
  <c r="AN491" i="34"/>
  <c r="AM491" i="34"/>
  <c r="AL491" i="34"/>
  <c r="AK491" i="34"/>
  <c r="AJ491" i="34"/>
  <c r="AI491" i="34"/>
  <c r="AH491" i="34"/>
  <c r="AG491" i="34"/>
  <c r="AF491" i="34"/>
  <c r="AE491" i="34"/>
  <c r="AD491" i="34"/>
  <c r="AC491" i="34"/>
  <c r="AB491" i="34"/>
  <c r="AA491" i="34"/>
  <c r="Z491" i="34"/>
  <c r="Y491" i="34"/>
  <c r="X491" i="34"/>
  <c r="W491" i="34"/>
  <c r="V491" i="34"/>
  <c r="U491" i="34"/>
  <c r="T491" i="34"/>
  <c r="S491" i="34"/>
  <c r="R491" i="34"/>
  <c r="Q491" i="34"/>
  <c r="P491" i="34"/>
  <c r="O491" i="34"/>
  <c r="N491" i="34"/>
  <c r="M491" i="34"/>
  <c r="AP490" i="34"/>
  <c r="AO490" i="34"/>
  <c r="AN490" i="34"/>
  <c r="AM490" i="34"/>
  <c r="AL490" i="34"/>
  <c r="AK490" i="34"/>
  <c r="AJ490" i="34"/>
  <c r="AI490" i="34"/>
  <c r="AH490" i="34"/>
  <c r="AG490" i="34"/>
  <c r="AF490" i="34"/>
  <c r="AE490" i="34"/>
  <c r="AD490" i="34"/>
  <c r="AC490" i="34"/>
  <c r="AB490" i="34"/>
  <c r="AA490" i="34"/>
  <c r="Z490" i="34"/>
  <c r="Y490" i="34"/>
  <c r="X490" i="34"/>
  <c r="W490" i="34"/>
  <c r="V490" i="34"/>
  <c r="U490" i="34"/>
  <c r="T490" i="34"/>
  <c r="S490" i="34"/>
  <c r="R490" i="34"/>
  <c r="Q490" i="34"/>
  <c r="P490" i="34"/>
  <c r="O490" i="34"/>
  <c r="N490" i="34"/>
  <c r="M490" i="34"/>
  <c r="AP489" i="34"/>
  <c r="AO489" i="34"/>
  <c r="AN489" i="34"/>
  <c r="AM489" i="34"/>
  <c r="AL489" i="34"/>
  <c r="AK489" i="34"/>
  <c r="AJ489" i="34"/>
  <c r="AI489" i="34"/>
  <c r="AH489" i="34"/>
  <c r="AG489" i="34"/>
  <c r="AF489" i="34"/>
  <c r="AE489" i="34"/>
  <c r="AD489" i="34"/>
  <c r="AC489" i="34"/>
  <c r="AB489" i="34"/>
  <c r="AA489" i="34"/>
  <c r="Z489" i="34"/>
  <c r="Y489" i="34"/>
  <c r="X489" i="34"/>
  <c r="W489" i="34"/>
  <c r="V489" i="34"/>
  <c r="U489" i="34"/>
  <c r="T489" i="34"/>
  <c r="S489" i="34"/>
  <c r="R489" i="34"/>
  <c r="Q489" i="34"/>
  <c r="P489" i="34"/>
  <c r="O489" i="34"/>
  <c r="N489" i="34"/>
  <c r="M489" i="34"/>
  <c r="AP488" i="34"/>
  <c r="AO488" i="34"/>
  <c r="AN488" i="34"/>
  <c r="AM488" i="34"/>
  <c r="AL488" i="34"/>
  <c r="AK488" i="34"/>
  <c r="AJ488" i="34"/>
  <c r="AI488" i="34"/>
  <c r="AH488" i="34"/>
  <c r="AG488" i="34"/>
  <c r="AF488" i="34"/>
  <c r="AE488" i="34"/>
  <c r="AD488" i="34"/>
  <c r="AC488" i="34"/>
  <c r="AB488" i="34"/>
  <c r="AA488" i="34"/>
  <c r="Z488" i="34"/>
  <c r="Y488" i="34"/>
  <c r="X488" i="34"/>
  <c r="W488" i="34"/>
  <c r="V488" i="34"/>
  <c r="U488" i="34"/>
  <c r="T488" i="34"/>
  <c r="S488" i="34"/>
  <c r="R488" i="34"/>
  <c r="Q488" i="34"/>
  <c r="P488" i="34"/>
  <c r="O488" i="34"/>
  <c r="N488" i="34"/>
  <c r="M488" i="34"/>
  <c r="AP487" i="34"/>
  <c r="AO487" i="34"/>
  <c r="AN487" i="34"/>
  <c r="AM487" i="34"/>
  <c r="AL487" i="34"/>
  <c r="AK487" i="34"/>
  <c r="AJ487" i="34"/>
  <c r="AI487" i="34"/>
  <c r="AH487" i="34"/>
  <c r="AG487" i="34"/>
  <c r="AF487" i="34"/>
  <c r="AE487" i="34"/>
  <c r="AD487" i="34"/>
  <c r="AC487" i="34"/>
  <c r="AB487" i="34"/>
  <c r="AA487" i="34"/>
  <c r="Z487" i="34"/>
  <c r="Y487" i="34"/>
  <c r="X487" i="34"/>
  <c r="W487" i="34"/>
  <c r="V487" i="34"/>
  <c r="U487" i="34"/>
  <c r="T487" i="34"/>
  <c r="S487" i="34"/>
  <c r="R487" i="34"/>
  <c r="Q487" i="34"/>
  <c r="P487" i="34"/>
  <c r="O487" i="34"/>
  <c r="N487" i="34"/>
  <c r="M487" i="34"/>
  <c r="AP486" i="34"/>
  <c r="AO486" i="34"/>
  <c r="AN486" i="34"/>
  <c r="AM486" i="34"/>
  <c r="AL486" i="34"/>
  <c r="AK486" i="34"/>
  <c r="AJ486" i="34"/>
  <c r="AI486" i="34"/>
  <c r="AH486" i="34"/>
  <c r="AG486" i="34"/>
  <c r="AF486" i="34"/>
  <c r="AE486" i="34"/>
  <c r="AD486" i="34"/>
  <c r="AC486" i="34"/>
  <c r="AB486" i="34"/>
  <c r="AA486" i="34"/>
  <c r="Z486" i="34"/>
  <c r="Y486" i="34"/>
  <c r="X486" i="34"/>
  <c r="W486" i="34"/>
  <c r="V486" i="34"/>
  <c r="U486" i="34"/>
  <c r="T486" i="34"/>
  <c r="S486" i="34"/>
  <c r="R486" i="34"/>
  <c r="Q486" i="34"/>
  <c r="P486" i="34"/>
  <c r="O486" i="34"/>
  <c r="N486" i="34"/>
  <c r="M486" i="34"/>
  <c r="AP485" i="34"/>
  <c r="AO485" i="34"/>
  <c r="AN485" i="34"/>
  <c r="AM485" i="34"/>
  <c r="AL485" i="34"/>
  <c r="AK485" i="34"/>
  <c r="AJ485" i="34"/>
  <c r="AI485" i="34"/>
  <c r="AH485" i="34"/>
  <c r="AG485" i="34"/>
  <c r="AF485" i="34"/>
  <c r="AE485" i="34"/>
  <c r="AD485" i="34"/>
  <c r="AC485" i="34"/>
  <c r="AB485" i="34"/>
  <c r="AA485" i="34"/>
  <c r="Z485" i="34"/>
  <c r="Y485" i="34"/>
  <c r="X485" i="34"/>
  <c r="W485" i="34"/>
  <c r="V485" i="34"/>
  <c r="U485" i="34"/>
  <c r="T485" i="34"/>
  <c r="S485" i="34"/>
  <c r="R485" i="34"/>
  <c r="Q485" i="34"/>
  <c r="P485" i="34"/>
  <c r="O485" i="34"/>
  <c r="N485" i="34"/>
  <c r="M485" i="34"/>
  <c r="AP484" i="34"/>
  <c r="AO484" i="34"/>
  <c r="AN484" i="34"/>
  <c r="AM484" i="34"/>
  <c r="AL484" i="34"/>
  <c r="AK484" i="34"/>
  <c r="AJ484" i="34"/>
  <c r="AI484" i="34"/>
  <c r="AH484" i="34"/>
  <c r="AG484" i="34"/>
  <c r="AF484" i="34"/>
  <c r="AE484" i="34"/>
  <c r="AD484" i="34"/>
  <c r="AC484" i="34"/>
  <c r="AB484" i="34"/>
  <c r="AA484" i="34"/>
  <c r="Z484" i="34"/>
  <c r="Y484" i="34"/>
  <c r="X484" i="34"/>
  <c r="W484" i="34"/>
  <c r="V484" i="34"/>
  <c r="U484" i="34"/>
  <c r="T484" i="34"/>
  <c r="S484" i="34"/>
  <c r="R484" i="34"/>
  <c r="Q484" i="34"/>
  <c r="P484" i="34"/>
  <c r="O484" i="34"/>
  <c r="N484" i="34"/>
  <c r="M484" i="34"/>
  <c r="AP483" i="34"/>
  <c r="AO483" i="34"/>
  <c r="AN483" i="34"/>
  <c r="AM483" i="34"/>
  <c r="AL483" i="34"/>
  <c r="AK483" i="34"/>
  <c r="AJ483" i="34"/>
  <c r="AI483" i="34"/>
  <c r="AH483" i="34"/>
  <c r="AG483" i="34"/>
  <c r="AF483" i="34"/>
  <c r="AE483" i="34"/>
  <c r="AD483" i="34"/>
  <c r="AC483" i="34"/>
  <c r="AB483" i="34"/>
  <c r="AA483" i="34"/>
  <c r="Z483" i="34"/>
  <c r="Y483" i="34"/>
  <c r="X483" i="34"/>
  <c r="W483" i="34"/>
  <c r="V483" i="34"/>
  <c r="U483" i="34"/>
  <c r="T483" i="34"/>
  <c r="S483" i="34"/>
  <c r="R483" i="34"/>
  <c r="Q483" i="34"/>
  <c r="P483" i="34"/>
  <c r="O483" i="34"/>
  <c r="N483" i="34"/>
  <c r="M483" i="34"/>
  <c r="AP482" i="34"/>
  <c r="AO482" i="34"/>
  <c r="AN482" i="34"/>
  <c r="AM482" i="34"/>
  <c r="AL482" i="34"/>
  <c r="AK482" i="34"/>
  <c r="AJ482" i="34"/>
  <c r="AI482" i="34"/>
  <c r="AH482" i="34"/>
  <c r="AG482" i="34"/>
  <c r="AF482" i="34"/>
  <c r="AE482" i="34"/>
  <c r="AD482" i="34"/>
  <c r="AC482" i="34"/>
  <c r="AB482" i="34"/>
  <c r="AA482" i="34"/>
  <c r="Z482" i="34"/>
  <c r="Y482" i="34"/>
  <c r="X482" i="34"/>
  <c r="W482" i="34"/>
  <c r="V482" i="34"/>
  <c r="U482" i="34"/>
  <c r="T482" i="34"/>
  <c r="S482" i="34"/>
  <c r="R482" i="34"/>
  <c r="Q482" i="34"/>
  <c r="P482" i="34"/>
  <c r="O482" i="34"/>
  <c r="N482" i="34"/>
  <c r="M482" i="34"/>
  <c r="AP481" i="34"/>
  <c r="AO481" i="34"/>
  <c r="AN481" i="34"/>
  <c r="AM481" i="34"/>
  <c r="AL481" i="34"/>
  <c r="AK481" i="34"/>
  <c r="AJ481" i="34"/>
  <c r="AI481" i="34"/>
  <c r="AH481" i="34"/>
  <c r="AG481" i="34"/>
  <c r="AF481" i="34"/>
  <c r="AE481" i="34"/>
  <c r="AD481" i="34"/>
  <c r="AC481" i="34"/>
  <c r="AB481" i="34"/>
  <c r="AA481" i="34"/>
  <c r="Z481" i="34"/>
  <c r="Y481" i="34"/>
  <c r="X481" i="34"/>
  <c r="W481" i="34"/>
  <c r="V481" i="34"/>
  <c r="U481" i="34"/>
  <c r="T481" i="34"/>
  <c r="S481" i="34"/>
  <c r="R481" i="34"/>
  <c r="Q481" i="34"/>
  <c r="P481" i="34"/>
  <c r="O481" i="34"/>
  <c r="N481" i="34"/>
  <c r="M481" i="34"/>
  <c r="AP477" i="34"/>
  <c r="AO477" i="34"/>
  <c r="AN477" i="34"/>
  <c r="AM477" i="34"/>
  <c r="AL477" i="34"/>
  <c r="AK477" i="34"/>
  <c r="AJ477" i="34"/>
  <c r="AI477" i="34"/>
  <c r="AH477" i="34"/>
  <c r="AG477" i="34"/>
  <c r="AF477" i="34"/>
  <c r="AE477" i="34"/>
  <c r="AD477" i="34"/>
  <c r="AC477" i="34"/>
  <c r="AB477" i="34"/>
  <c r="AA477" i="34"/>
  <c r="Z477" i="34"/>
  <c r="Y477" i="34"/>
  <c r="X477" i="34"/>
  <c r="W477" i="34"/>
  <c r="V477" i="34"/>
  <c r="U477" i="34"/>
  <c r="T477" i="34"/>
  <c r="S477" i="34"/>
  <c r="R477" i="34"/>
  <c r="Q477" i="34"/>
  <c r="P477" i="34"/>
  <c r="O477" i="34"/>
  <c r="N477" i="34"/>
  <c r="M477" i="34"/>
  <c r="AP476" i="34"/>
  <c r="AO476" i="34"/>
  <c r="AN476" i="34"/>
  <c r="AM476" i="34"/>
  <c r="AL476" i="34"/>
  <c r="AK476" i="34"/>
  <c r="AJ476" i="34"/>
  <c r="AI476" i="34"/>
  <c r="AH476" i="34"/>
  <c r="AG476" i="34"/>
  <c r="AF476" i="34"/>
  <c r="AE476" i="34"/>
  <c r="AD476" i="34"/>
  <c r="AC476" i="34"/>
  <c r="AB476" i="34"/>
  <c r="AA476" i="34"/>
  <c r="Z476" i="34"/>
  <c r="Y476" i="34"/>
  <c r="X476" i="34"/>
  <c r="W476" i="34"/>
  <c r="V476" i="34"/>
  <c r="U476" i="34"/>
  <c r="T476" i="34"/>
  <c r="S476" i="34"/>
  <c r="R476" i="34"/>
  <c r="Q476" i="34"/>
  <c r="P476" i="34"/>
  <c r="O476" i="34"/>
  <c r="N476" i="34"/>
  <c r="M476" i="34"/>
  <c r="AP475" i="34"/>
  <c r="AO475" i="34"/>
  <c r="AN475" i="34"/>
  <c r="AM475" i="34"/>
  <c r="AL475" i="34"/>
  <c r="AK475" i="34"/>
  <c r="AJ475" i="34"/>
  <c r="AI475" i="34"/>
  <c r="AH475" i="34"/>
  <c r="AG475" i="34"/>
  <c r="AF475" i="34"/>
  <c r="AE475" i="34"/>
  <c r="AD475" i="34"/>
  <c r="AC475" i="34"/>
  <c r="AB475" i="34"/>
  <c r="AA475" i="34"/>
  <c r="Z475" i="34"/>
  <c r="Y475" i="34"/>
  <c r="X475" i="34"/>
  <c r="W475" i="34"/>
  <c r="V475" i="34"/>
  <c r="U475" i="34"/>
  <c r="T475" i="34"/>
  <c r="S475" i="34"/>
  <c r="R475" i="34"/>
  <c r="Q475" i="34"/>
  <c r="P475" i="34"/>
  <c r="O475" i="34"/>
  <c r="N475" i="34"/>
  <c r="M475" i="34"/>
  <c r="AP474" i="34"/>
  <c r="AO474" i="34"/>
  <c r="AN474" i="34"/>
  <c r="AM474" i="34"/>
  <c r="AL474" i="34"/>
  <c r="AK474" i="34"/>
  <c r="AJ474" i="34"/>
  <c r="AI474" i="34"/>
  <c r="AH474" i="34"/>
  <c r="AG474" i="34"/>
  <c r="AF474" i="34"/>
  <c r="AE474" i="34"/>
  <c r="AD474" i="34"/>
  <c r="AC474" i="34"/>
  <c r="AB474" i="34"/>
  <c r="AA474" i="34"/>
  <c r="Z474" i="34"/>
  <c r="Y474" i="34"/>
  <c r="X474" i="34"/>
  <c r="W474" i="34"/>
  <c r="V474" i="34"/>
  <c r="U474" i="34"/>
  <c r="T474" i="34"/>
  <c r="S474" i="34"/>
  <c r="R474" i="34"/>
  <c r="Q474" i="34"/>
  <c r="P474" i="34"/>
  <c r="O474" i="34"/>
  <c r="N474" i="34"/>
  <c r="M474" i="34"/>
  <c r="AP473" i="34"/>
  <c r="AO473" i="34"/>
  <c r="AN473" i="34"/>
  <c r="AM473" i="34"/>
  <c r="AL473" i="34"/>
  <c r="AK473" i="34"/>
  <c r="AJ473" i="34"/>
  <c r="AI473" i="34"/>
  <c r="AH473" i="34"/>
  <c r="AG473" i="34"/>
  <c r="AF473" i="34"/>
  <c r="AE473" i="34"/>
  <c r="AD473" i="34"/>
  <c r="AC473" i="34"/>
  <c r="AB473" i="34"/>
  <c r="AA473" i="34"/>
  <c r="Z473" i="34"/>
  <c r="Y473" i="34"/>
  <c r="X473" i="34"/>
  <c r="W473" i="34"/>
  <c r="V473" i="34"/>
  <c r="U473" i="34"/>
  <c r="T473" i="34"/>
  <c r="S473" i="34"/>
  <c r="R473" i="34"/>
  <c r="Q473" i="34"/>
  <c r="P473" i="34"/>
  <c r="O473" i="34"/>
  <c r="N473" i="34"/>
  <c r="M473" i="34"/>
  <c r="AP472" i="34"/>
  <c r="AO472" i="34"/>
  <c r="AN472" i="34"/>
  <c r="AM472" i="34"/>
  <c r="AL472" i="34"/>
  <c r="AK472" i="34"/>
  <c r="AJ472" i="34"/>
  <c r="AI472" i="34"/>
  <c r="AH472" i="34"/>
  <c r="AG472" i="34"/>
  <c r="AF472" i="34"/>
  <c r="AE472" i="34"/>
  <c r="AD472" i="34"/>
  <c r="AC472" i="34"/>
  <c r="AB472" i="34"/>
  <c r="AA472" i="34"/>
  <c r="Z472" i="34"/>
  <c r="Y472" i="34"/>
  <c r="X472" i="34"/>
  <c r="W472" i="34"/>
  <c r="V472" i="34"/>
  <c r="U472" i="34"/>
  <c r="T472" i="34"/>
  <c r="S472" i="34"/>
  <c r="R472" i="34"/>
  <c r="Q472" i="34"/>
  <c r="P472" i="34"/>
  <c r="O472" i="34"/>
  <c r="N472" i="34"/>
  <c r="M472" i="34"/>
  <c r="AP471" i="34"/>
  <c r="AO471" i="34"/>
  <c r="AN471" i="34"/>
  <c r="AM471" i="34"/>
  <c r="AL471" i="34"/>
  <c r="AK471" i="34"/>
  <c r="AJ471" i="34"/>
  <c r="AI471" i="34"/>
  <c r="AH471" i="34"/>
  <c r="AG471" i="34"/>
  <c r="AF471" i="34"/>
  <c r="AE471" i="34"/>
  <c r="AD471" i="34"/>
  <c r="AC471" i="34"/>
  <c r="AB471" i="34"/>
  <c r="AA471" i="34"/>
  <c r="Z471" i="34"/>
  <c r="Y471" i="34"/>
  <c r="X471" i="34"/>
  <c r="W471" i="34"/>
  <c r="V471" i="34"/>
  <c r="U471" i="34"/>
  <c r="T471" i="34"/>
  <c r="S471" i="34"/>
  <c r="R471" i="34"/>
  <c r="Q471" i="34"/>
  <c r="P471" i="34"/>
  <c r="O471" i="34"/>
  <c r="N471" i="34"/>
  <c r="M471" i="34"/>
  <c r="AP470" i="34"/>
  <c r="AO470" i="34"/>
  <c r="AN470" i="34"/>
  <c r="AM470" i="34"/>
  <c r="AL470" i="34"/>
  <c r="AK470" i="34"/>
  <c r="AJ470" i="34"/>
  <c r="AI470" i="34"/>
  <c r="AH470" i="34"/>
  <c r="AG470" i="34"/>
  <c r="AF470" i="34"/>
  <c r="AE470" i="34"/>
  <c r="AD470" i="34"/>
  <c r="AC470" i="34"/>
  <c r="AB470" i="34"/>
  <c r="AA470" i="34"/>
  <c r="Z470" i="34"/>
  <c r="Y470" i="34"/>
  <c r="X470" i="34"/>
  <c r="W470" i="34"/>
  <c r="V470" i="34"/>
  <c r="U470" i="34"/>
  <c r="T470" i="34"/>
  <c r="S470" i="34"/>
  <c r="R470" i="34"/>
  <c r="Q470" i="34"/>
  <c r="P470" i="34"/>
  <c r="O470" i="34"/>
  <c r="N470" i="34"/>
  <c r="M470" i="34"/>
  <c r="AP469" i="34"/>
  <c r="AO469" i="34"/>
  <c r="AN469" i="34"/>
  <c r="AM469" i="34"/>
  <c r="AL469" i="34"/>
  <c r="AK469" i="34"/>
  <c r="AJ469" i="34"/>
  <c r="AI469" i="34"/>
  <c r="AH469" i="34"/>
  <c r="AG469" i="34"/>
  <c r="AF469" i="34"/>
  <c r="AE469" i="34"/>
  <c r="AD469" i="34"/>
  <c r="AC469" i="34"/>
  <c r="AB469" i="34"/>
  <c r="AA469" i="34"/>
  <c r="Z469" i="34"/>
  <c r="Y469" i="34"/>
  <c r="X469" i="34"/>
  <c r="W469" i="34"/>
  <c r="V469" i="34"/>
  <c r="U469" i="34"/>
  <c r="T469" i="34"/>
  <c r="S469" i="34"/>
  <c r="R469" i="34"/>
  <c r="Q469" i="34"/>
  <c r="P469" i="34"/>
  <c r="O469" i="34"/>
  <c r="N469" i="34"/>
  <c r="M469" i="34"/>
  <c r="AP468" i="34"/>
  <c r="AO468" i="34"/>
  <c r="AN468" i="34"/>
  <c r="AM468" i="34"/>
  <c r="AL468" i="34"/>
  <c r="AK468" i="34"/>
  <c r="AJ468" i="34"/>
  <c r="AI468" i="34"/>
  <c r="AH468" i="34"/>
  <c r="AG468" i="34"/>
  <c r="AF468" i="34"/>
  <c r="AE468" i="34"/>
  <c r="AD468" i="34"/>
  <c r="AC468" i="34"/>
  <c r="AB468" i="34"/>
  <c r="AA468" i="34"/>
  <c r="Z468" i="34"/>
  <c r="Y468" i="34"/>
  <c r="X468" i="34"/>
  <c r="W468" i="34"/>
  <c r="V468" i="34"/>
  <c r="U468" i="34"/>
  <c r="T468" i="34"/>
  <c r="S468" i="34"/>
  <c r="R468" i="34"/>
  <c r="Q468" i="34"/>
  <c r="P468" i="34"/>
  <c r="O468" i="34"/>
  <c r="N468" i="34"/>
  <c r="M468" i="34"/>
  <c r="AP467" i="34"/>
  <c r="AO467" i="34"/>
  <c r="AN467" i="34"/>
  <c r="AM467" i="34"/>
  <c r="AL467" i="34"/>
  <c r="AK467" i="34"/>
  <c r="AJ467" i="34"/>
  <c r="AI467" i="34"/>
  <c r="AH467" i="34"/>
  <c r="AG467" i="34"/>
  <c r="AF467" i="34"/>
  <c r="AE467" i="34"/>
  <c r="AD467" i="34"/>
  <c r="AC467" i="34"/>
  <c r="AB467" i="34"/>
  <c r="AA467" i="34"/>
  <c r="Z467" i="34"/>
  <c r="Y467" i="34"/>
  <c r="X467" i="34"/>
  <c r="W467" i="34"/>
  <c r="V467" i="34"/>
  <c r="U467" i="34"/>
  <c r="T467" i="34"/>
  <c r="S467" i="34"/>
  <c r="R467" i="34"/>
  <c r="Q467" i="34"/>
  <c r="P467" i="34"/>
  <c r="O467" i="34"/>
  <c r="N467" i="34"/>
  <c r="M467" i="34"/>
  <c r="AP466" i="34"/>
  <c r="AO466" i="34"/>
  <c r="AN466" i="34"/>
  <c r="AM466" i="34"/>
  <c r="AL466" i="34"/>
  <c r="AK466" i="34"/>
  <c r="AJ466" i="34"/>
  <c r="AI466" i="34"/>
  <c r="AH466" i="34"/>
  <c r="AG466" i="34"/>
  <c r="AF466" i="34"/>
  <c r="AE466" i="34"/>
  <c r="AD466" i="34"/>
  <c r="AC466" i="34"/>
  <c r="AB466" i="34"/>
  <c r="AA466" i="34"/>
  <c r="Z466" i="34"/>
  <c r="Y466" i="34"/>
  <c r="X466" i="34"/>
  <c r="W466" i="34"/>
  <c r="V466" i="34"/>
  <c r="U466" i="34"/>
  <c r="T466" i="34"/>
  <c r="S466" i="34"/>
  <c r="R466" i="34"/>
  <c r="Q466" i="34"/>
  <c r="P466" i="34"/>
  <c r="O466" i="34"/>
  <c r="N466" i="34"/>
  <c r="M466" i="34"/>
  <c r="AP462" i="34"/>
  <c r="AO462" i="34"/>
  <c r="AN462" i="34"/>
  <c r="AM462" i="34"/>
  <c r="AL462" i="34"/>
  <c r="AK462" i="34"/>
  <c r="AJ462" i="34"/>
  <c r="AI462" i="34"/>
  <c r="AH462" i="34"/>
  <c r="AG462" i="34"/>
  <c r="AF462" i="34"/>
  <c r="AE462" i="34"/>
  <c r="AD462" i="34"/>
  <c r="AC462" i="34"/>
  <c r="AB462" i="34"/>
  <c r="AA462" i="34"/>
  <c r="Z462" i="34"/>
  <c r="Y462" i="34"/>
  <c r="X462" i="34"/>
  <c r="W462" i="34"/>
  <c r="V462" i="34"/>
  <c r="U462" i="34"/>
  <c r="T462" i="34"/>
  <c r="S462" i="34"/>
  <c r="R462" i="34"/>
  <c r="Q462" i="34"/>
  <c r="P462" i="34"/>
  <c r="O462" i="34"/>
  <c r="N462" i="34"/>
  <c r="M462" i="34"/>
  <c r="AP461" i="34"/>
  <c r="AO461" i="34"/>
  <c r="AN461" i="34"/>
  <c r="AM461" i="34"/>
  <c r="AL461" i="34"/>
  <c r="AK461" i="34"/>
  <c r="AJ461" i="34"/>
  <c r="AI461" i="34"/>
  <c r="AH461" i="34"/>
  <c r="AG461" i="34"/>
  <c r="AF461" i="34"/>
  <c r="AE461" i="34"/>
  <c r="AD461" i="34"/>
  <c r="AC461" i="34"/>
  <c r="AB461" i="34"/>
  <c r="AA461" i="34"/>
  <c r="Z461" i="34"/>
  <c r="Y461" i="34"/>
  <c r="X461" i="34"/>
  <c r="W461" i="34"/>
  <c r="V461" i="34"/>
  <c r="U461" i="34"/>
  <c r="T461" i="34"/>
  <c r="S461" i="34"/>
  <c r="R461" i="34"/>
  <c r="Q461" i="34"/>
  <c r="P461" i="34"/>
  <c r="O461" i="34"/>
  <c r="N461" i="34"/>
  <c r="M461" i="34"/>
  <c r="AP460" i="34"/>
  <c r="AO460" i="34"/>
  <c r="AN460" i="34"/>
  <c r="AM460" i="34"/>
  <c r="AL460" i="34"/>
  <c r="AK460" i="34"/>
  <c r="AJ460" i="34"/>
  <c r="AI460" i="34"/>
  <c r="AH460" i="34"/>
  <c r="AG460" i="34"/>
  <c r="AF460" i="34"/>
  <c r="AE460" i="34"/>
  <c r="AD460" i="34"/>
  <c r="AC460" i="34"/>
  <c r="AB460" i="34"/>
  <c r="AA460" i="34"/>
  <c r="Z460" i="34"/>
  <c r="Y460" i="34"/>
  <c r="X460" i="34"/>
  <c r="W460" i="34"/>
  <c r="V460" i="34"/>
  <c r="U460" i="34"/>
  <c r="T460" i="34"/>
  <c r="S460" i="34"/>
  <c r="R460" i="34"/>
  <c r="Q460" i="34"/>
  <c r="P460" i="34"/>
  <c r="O460" i="34"/>
  <c r="N460" i="34"/>
  <c r="M460" i="34"/>
  <c r="AP459" i="34"/>
  <c r="AO459" i="34"/>
  <c r="AN459" i="34"/>
  <c r="AM459" i="34"/>
  <c r="AL459" i="34"/>
  <c r="AK459" i="34"/>
  <c r="AJ459" i="34"/>
  <c r="AI459" i="34"/>
  <c r="AH459" i="34"/>
  <c r="AG459" i="34"/>
  <c r="AF459" i="34"/>
  <c r="AE459" i="34"/>
  <c r="AD459" i="34"/>
  <c r="AC459" i="34"/>
  <c r="AB459" i="34"/>
  <c r="AA459" i="34"/>
  <c r="Z459" i="34"/>
  <c r="Y459" i="34"/>
  <c r="X459" i="34"/>
  <c r="W459" i="34"/>
  <c r="V459" i="34"/>
  <c r="U459" i="34"/>
  <c r="T459" i="34"/>
  <c r="S459" i="34"/>
  <c r="R459" i="34"/>
  <c r="Q459" i="34"/>
  <c r="P459" i="34"/>
  <c r="O459" i="34"/>
  <c r="N459" i="34"/>
  <c r="M459" i="34"/>
  <c r="AP458" i="34"/>
  <c r="AO458" i="34"/>
  <c r="AN458" i="34"/>
  <c r="AM458" i="34"/>
  <c r="AL458" i="34"/>
  <c r="AK458" i="34"/>
  <c r="AJ458" i="34"/>
  <c r="AI458" i="34"/>
  <c r="AH458" i="34"/>
  <c r="AG458" i="34"/>
  <c r="AF458" i="34"/>
  <c r="AE458" i="34"/>
  <c r="AD458" i="34"/>
  <c r="AC458" i="34"/>
  <c r="AB458" i="34"/>
  <c r="AA458" i="34"/>
  <c r="Z458" i="34"/>
  <c r="Y458" i="34"/>
  <c r="X458" i="34"/>
  <c r="W458" i="34"/>
  <c r="V458" i="34"/>
  <c r="U458" i="34"/>
  <c r="T458" i="34"/>
  <c r="S458" i="34"/>
  <c r="R458" i="34"/>
  <c r="Q458" i="34"/>
  <c r="P458" i="34"/>
  <c r="O458" i="34"/>
  <c r="N458" i="34"/>
  <c r="M458" i="34"/>
  <c r="AP457" i="34"/>
  <c r="AO457" i="34"/>
  <c r="AN457" i="34"/>
  <c r="AM457" i="34"/>
  <c r="AL457" i="34"/>
  <c r="AK457" i="34"/>
  <c r="AJ457" i="34"/>
  <c r="AI457" i="34"/>
  <c r="AH457" i="34"/>
  <c r="AG457" i="34"/>
  <c r="AF457" i="34"/>
  <c r="AE457" i="34"/>
  <c r="AD457" i="34"/>
  <c r="AC457" i="34"/>
  <c r="AB457" i="34"/>
  <c r="AA457" i="34"/>
  <c r="Z457" i="34"/>
  <c r="Y457" i="34"/>
  <c r="X457" i="34"/>
  <c r="W457" i="34"/>
  <c r="V457" i="34"/>
  <c r="U457" i="34"/>
  <c r="T457" i="34"/>
  <c r="S457" i="34"/>
  <c r="R457" i="34"/>
  <c r="Q457" i="34"/>
  <c r="P457" i="34"/>
  <c r="O457" i="34"/>
  <c r="N457" i="34"/>
  <c r="M457" i="34"/>
  <c r="AP456" i="34"/>
  <c r="AO456" i="34"/>
  <c r="AN456" i="34"/>
  <c r="AM456" i="34"/>
  <c r="AL456" i="34"/>
  <c r="AK456" i="34"/>
  <c r="AJ456" i="34"/>
  <c r="AI456" i="34"/>
  <c r="AH456" i="34"/>
  <c r="AG456" i="34"/>
  <c r="AF456" i="34"/>
  <c r="AE456" i="34"/>
  <c r="AD456" i="34"/>
  <c r="AC456" i="34"/>
  <c r="AB456" i="34"/>
  <c r="AA456" i="34"/>
  <c r="Z456" i="34"/>
  <c r="Y456" i="34"/>
  <c r="X456" i="34"/>
  <c r="W456" i="34"/>
  <c r="V456" i="34"/>
  <c r="U456" i="34"/>
  <c r="T456" i="34"/>
  <c r="S456" i="34"/>
  <c r="R456" i="34"/>
  <c r="Q456" i="34"/>
  <c r="P456" i="34"/>
  <c r="O456" i="34"/>
  <c r="N456" i="34"/>
  <c r="M456" i="34"/>
  <c r="AP455" i="34"/>
  <c r="AO455" i="34"/>
  <c r="AN455" i="34"/>
  <c r="AM455" i="34"/>
  <c r="AL455" i="34"/>
  <c r="AK455" i="34"/>
  <c r="AJ455" i="34"/>
  <c r="AI455" i="34"/>
  <c r="AH455" i="34"/>
  <c r="AG455" i="34"/>
  <c r="AF455" i="34"/>
  <c r="AE455" i="34"/>
  <c r="AD455" i="34"/>
  <c r="AC455" i="34"/>
  <c r="AB455" i="34"/>
  <c r="AA455" i="34"/>
  <c r="Z455" i="34"/>
  <c r="Y455" i="34"/>
  <c r="X455" i="34"/>
  <c r="W455" i="34"/>
  <c r="V455" i="34"/>
  <c r="U455" i="34"/>
  <c r="T455" i="34"/>
  <c r="S455" i="34"/>
  <c r="R455" i="34"/>
  <c r="Q455" i="34"/>
  <c r="P455" i="34"/>
  <c r="O455" i="34"/>
  <c r="N455" i="34"/>
  <c r="M455" i="34"/>
  <c r="AP454" i="34"/>
  <c r="AO454" i="34"/>
  <c r="AN454" i="34"/>
  <c r="AM454" i="34"/>
  <c r="AL454" i="34"/>
  <c r="AK454" i="34"/>
  <c r="AJ454" i="34"/>
  <c r="AI454" i="34"/>
  <c r="AH454" i="34"/>
  <c r="AG454" i="34"/>
  <c r="AF454" i="34"/>
  <c r="AE454" i="34"/>
  <c r="AD454" i="34"/>
  <c r="AC454" i="34"/>
  <c r="AB454" i="34"/>
  <c r="AA454" i="34"/>
  <c r="Z454" i="34"/>
  <c r="Y454" i="34"/>
  <c r="X454" i="34"/>
  <c r="W454" i="34"/>
  <c r="V454" i="34"/>
  <c r="U454" i="34"/>
  <c r="T454" i="34"/>
  <c r="S454" i="34"/>
  <c r="R454" i="34"/>
  <c r="Q454" i="34"/>
  <c r="P454" i="34"/>
  <c r="O454" i="34"/>
  <c r="N454" i="34"/>
  <c r="M454" i="34"/>
  <c r="AP453" i="34"/>
  <c r="AO453" i="34"/>
  <c r="AN453" i="34"/>
  <c r="AM453" i="34"/>
  <c r="AL453" i="34"/>
  <c r="AK453" i="34"/>
  <c r="AJ453" i="34"/>
  <c r="AI453" i="34"/>
  <c r="AH453" i="34"/>
  <c r="AG453" i="34"/>
  <c r="AF453" i="34"/>
  <c r="AE453" i="34"/>
  <c r="AD453" i="34"/>
  <c r="AC453" i="34"/>
  <c r="AB453" i="34"/>
  <c r="AA453" i="34"/>
  <c r="Z453" i="34"/>
  <c r="Y453" i="34"/>
  <c r="X453" i="34"/>
  <c r="W453" i="34"/>
  <c r="V453" i="34"/>
  <c r="U453" i="34"/>
  <c r="T453" i="34"/>
  <c r="S453" i="34"/>
  <c r="R453" i="34"/>
  <c r="Q453" i="34"/>
  <c r="P453" i="34"/>
  <c r="O453" i="34"/>
  <c r="N453" i="34"/>
  <c r="M453" i="34"/>
  <c r="AP452" i="34"/>
  <c r="AO452" i="34"/>
  <c r="AN452" i="34"/>
  <c r="AM452" i="34"/>
  <c r="AL452" i="34"/>
  <c r="AK452" i="34"/>
  <c r="AJ452" i="34"/>
  <c r="AI452" i="34"/>
  <c r="AH452" i="34"/>
  <c r="AG452" i="34"/>
  <c r="AF452" i="34"/>
  <c r="AE452" i="34"/>
  <c r="AD452" i="34"/>
  <c r="AC452" i="34"/>
  <c r="AB452" i="34"/>
  <c r="AA452" i="34"/>
  <c r="Z452" i="34"/>
  <c r="Y452" i="34"/>
  <c r="X452" i="34"/>
  <c r="W452" i="34"/>
  <c r="V452" i="34"/>
  <c r="U452" i="34"/>
  <c r="T452" i="34"/>
  <c r="S452" i="34"/>
  <c r="R452" i="34"/>
  <c r="Q452" i="34"/>
  <c r="P452" i="34"/>
  <c r="O452" i="34"/>
  <c r="N452" i="34"/>
  <c r="M452" i="34"/>
  <c r="AP451" i="34"/>
  <c r="AO451" i="34"/>
  <c r="AN451" i="34"/>
  <c r="AM451" i="34"/>
  <c r="AL451" i="34"/>
  <c r="AK451" i="34"/>
  <c r="AJ451" i="34"/>
  <c r="AI451" i="34"/>
  <c r="AH451" i="34"/>
  <c r="AG451" i="34"/>
  <c r="AF451" i="34"/>
  <c r="AE451" i="34"/>
  <c r="AD451" i="34"/>
  <c r="AC451" i="34"/>
  <c r="AB451" i="34"/>
  <c r="AA451" i="34"/>
  <c r="Z451" i="34"/>
  <c r="Y451" i="34"/>
  <c r="X451" i="34"/>
  <c r="W451" i="34"/>
  <c r="V451" i="34"/>
  <c r="U451" i="34"/>
  <c r="T451" i="34"/>
  <c r="S451" i="34"/>
  <c r="R451" i="34"/>
  <c r="Q451" i="34"/>
  <c r="P451" i="34"/>
  <c r="O451" i="34"/>
  <c r="N451" i="34"/>
  <c r="M451" i="34"/>
  <c r="AP443" i="34"/>
  <c r="AO443" i="34"/>
  <c r="AN443" i="34"/>
  <c r="AM443" i="34"/>
  <c r="AL443" i="34"/>
  <c r="AK443" i="34"/>
  <c r="AJ443" i="34"/>
  <c r="AI443" i="34"/>
  <c r="AH443" i="34"/>
  <c r="AG443" i="34"/>
  <c r="AF443" i="34"/>
  <c r="AE443" i="34"/>
  <c r="AD443" i="34"/>
  <c r="AC443" i="34"/>
  <c r="AB443" i="34"/>
  <c r="AA443" i="34"/>
  <c r="Z443" i="34"/>
  <c r="Y443" i="34"/>
  <c r="X443" i="34"/>
  <c r="W443" i="34"/>
  <c r="V443" i="34"/>
  <c r="U443" i="34"/>
  <c r="T443" i="34"/>
  <c r="S443" i="34"/>
  <c r="R443" i="34"/>
  <c r="Q443" i="34"/>
  <c r="P443" i="34"/>
  <c r="O443" i="34"/>
  <c r="N443" i="34"/>
  <c r="M443" i="34"/>
  <c r="AP442" i="34"/>
  <c r="AO442" i="34"/>
  <c r="AN442" i="34"/>
  <c r="AM442" i="34"/>
  <c r="AL442" i="34"/>
  <c r="AK442" i="34"/>
  <c r="AJ442" i="34"/>
  <c r="AI442" i="34"/>
  <c r="AH442" i="34"/>
  <c r="AG442" i="34"/>
  <c r="AF442" i="34"/>
  <c r="AE442" i="34"/>
  <c r="AD442" i="34"/>
  <c r="AC442" i="34"/>
  <c r="AB442" i="34"/>
  <c r="AA442" i="34"/>
  <c r="Z442" i="34"/>
  <c r="Y442" i="34"/>
  <c r="X442" i="34"/>
  <c r="W442" i="34"/>
  <c r="V442" i="34"/>
  <c r="U442" i="34"/>
  <c r="T442" i="34"/>
  <c r="S442" i="34"/>
  <c r="R442" i="34"/>
  <c r="Q442" i="34"/>
  <c r="P442" i="34"/>
  <c r="O442" i="34"/>
  <c r="N442" i="34"/>
  <c r="M442" i="34"/>
  <c r="AP441" i="34"/>
  <c r="AO441" i="34"/>
  <c r="AN441" i="34"/>
  <c r="AM441" i="34"/>
  <c r="AL441" i="34"/>
  <c r="AK441" i="34"/>
  <c r="AJ441" i="34"/>
  <c r="AI441" i="34"/>
  <c r="AH441" i="34"/>
  <c r="AG441" i="34"/>
  <c r="AF441" i="34"/>
  <c r="AE441" i="34"/>
  <c r="AD441" i="34"/>
  <c r="AC441" i="34"/>
  <c r="AB441" i="34"/>
  <c r="AA441" i="34"/>
  <c r="Z441" i="34"/>
  <c r="Y441" i="34"/>
  <c r="X441" i="34"/>
  <c r="W441" i="34"/>
  <c r="V441" i="34"/>
  <c r="U441" i="34"/>
  <c r="T441" i="34"/>
  <c r="S441" i="34"/>
  <c r="R441" i="34"/>
  <c r="Q441" i="34"/>
  <c r="P441" i="34"/>
  <c r="O441" i="34"/>
  <c r="N441" i="34"/>
  <c r="M441" i="34"/>
  <c r="AP440" i="34"/>
  <c r="AO440" i="34"/>
  <c r="AN440" i="34"/>
  <c r="AM440" i="34"/>
  <c r="AL440" i="34"/>
  <c r="AK440" i="34"/>
  <c r="AJ440" i="34"/>
  <c r="AI440" i="34"/>
  <c r="AH440" i="34"/>
  <c r="AG440" i="34"/>
  <c r="AF440" i="34"/>
  <c r="AE440" i="34"/>
  <c r="AD440" i="34"/>
  <c r="AC440" i="34"/>
  <c r="AB440" i="34"/>
  <c r="AA440" i="34"/>
  <c r="Z440" i="34"/>
  <c r="Y440" i="34"/>
  <c r="X440" i="34"/>
  <c r="W440" i="34"/>
  <c r="V440" i="34"/>
  <c r="U440" i="34"/>
  <c r="T440" i="34"/>
  <c r="S440" i="34"/>
  <c r="R440" i="34"/>
  <c r="Q440" i="34"/>
  <c r="P440" i="34"/>
  <c r="O440" i="34"/>
  <c r="N440" i="34"/>
  <c r="M440" i="34"/>
  <c r="AP439" i="34"/>
  <c r="AO439" i="34"/>
  <c r="AN439" i="34"/>
  <c r="AM439" i="34"/>
  <c r="AL439" i="34"/>
  <c r="AK439" i="34"/>
  <c r="AJ439" i="34"/>
  <c r="AI439" i="34"/>
  <c r="AH439" i="34"/>
  <c r="AG439" i="34"/>
  <c r="AF439" i="34"/>
  <c r="AE439" i="34"/>
  <c r="AD439" i="34"/>
  <c r="AC439" i="34"/>
  <c r="AB439" i="34"/>
  <c r="AA439" i="34"/>
  <c r="Z439" i="34"/>
  <c r="Y439" i="34"/>
  <c r="X439" i="34"/>
  <c r="W439" i="34"/>
  <c r="V439" i="34"/>
  <c r="U439" i="34"/>
  <c r="T439" i="34"/>
  <c r="S439" i="34"/>
  <c r="R439" i="34"/>
  <c r="Q439" i="34"/>
  <c r="P439" i="34"/>
  <c r="O439" i="34"/>
  <c r="N439" i="34"/>
  <c r="M439" i="34"/>
  <c r="AP438" i="34"/>
  <c r="AO438" i="34"/>
  <c r="AN438" i="34"/>
  <c r="AM438" i="34"/>
  <c r="AL438" i="34"/>
  <c r="AK438" i="34"/>
  <c r="AJ438" i="34"/>
  <c r="AI438" i="34"/>
  <c r="AH438" i="34"/>
  <c r="AG438" i="34"/>
  <c r="AF438" i="34"/>
  <c r="AE438" i="34"/>
  <c r="AD438" i="34"/>
  <c r="AC438" i="34"/>
  <c r="AB438" i="34"/>
  <c r="AA438" i="34"/>
  <c r="Z438" i="34"/>
  <c r="Y438" i="34"/>
  <c r="X438" i="34"/>
  <c r="W438" i="34"/>
  <c r="V438" i="34"/>
  <c r="U438" i="34"/>
  <c r="T438" i="34"/>
  <c r="S438" i="34"/>
  <c r="R438" i="34"/>
  <c r="Q438" i="34"/>
  <c r="P438" i="34"/>
  <c r="O438" i="34"/>
  <c r="N438" i="34"/>
  <c r="M438" i="34"/>
  <c r="AP437" i="34"/>
  <c r="AO437" i="34"/>
  <c r="AN437" i="34"/>
  <c r="AM437" i="34"/>
  <c r="AL437" i="34"/>
  <c r="AK437" i="34"/>
  <c r="AJ437" i="34"/>
  <c r="AI437" i="34"/>
  <c r="AH437" i="34"/>
  <c r="AG437" i="34"/>
  <c r="AF437" i="34"/>
  <c r="AE437" i="34"/>
  <c r="AD437" i="34"/>
  <c r="AC437" i="34"/>
  <c r="AB437" i="34"/>
  <c r="AA437" i="34"/>
  <c r="Z437" i="34"/>
  <c r="Y437" i="34"/>
  <c r="X437" i="34"/>
  <c r="W437" i="34"/>
  <c r="V437" i="34"/>
  <c r="U437" i="34"/>
  <c r="T437" i="34"/>
  <c r="S437" i="34"/>
  <c r="R437" i="34"/>
  <c r="Q437" i="34"/>
  <c r="P437" i="34"/>
  <c r="O437" i="34"/>
  <c r="N437" i="34"/>
  <c r="M437" i="34"/>
  <c r="AP436" i="34"/>
  <c r="AO436" i="34"/>
  <c r="AN436" i="34"/>
  <c r="AM436" i="34"/>
  <c r="AL436" i="34"/>
  <c r="AK436" i="34"/>
  <c r="AJ436" i="34"/>
  <c r="AI436" i="34"/>
  <c r="AH436" i="34"/>
  <c r="AG436" i="34"/>
  <c r="AF436" i="34"/>
  <c r="AE436" i="34"/>
  <c r="AD436" i="34"/>
  <c r="AC436" i="34"/>
  <c r="AB436" i="34"/>
  <c r="AA436" i="34"/>
  <c r="Z436" i="34"/>
  <c r="Y436" i="34"/>
  <c r="X436" i="34"/>
  <c r="W436" i="34"/>
  <c r="V436" i="34"/>
  <c r="U436" i="34"/>
  <c r="T436" i="34"/>
  <c r="S436" i="34"/>
  <c r="R436" i="34"/>
  <c r="Q436" i="34"/>
  <c r="P436" i="34"/>
  <c r="O436" i="34"/>
  <c r="N436" i="34"/>
  <c r="M436" i="34"/>
  <c r="AP435" i="34"/>
  <c r="AO435" i="34"/>
  <c r="AN435" i="34"/>
  <c r="AM435" i="34"/>
  <c r="AL435" i="34"/>
  <c r="AK435" i="34"/>
  <c r="AJ435" i="34"/>
  <c r="AI435" i="34"/>
  <c r="AH435" i="34"/>
  <c r="AG435" i="34"/>
  <c r="AF435" i="34"/>
  <c r="AE435" i="34"/>
  <c r="AD435" i="34"/>
  <c r="AC435" i="34"/>
  <c r="AB435" i="34"/>
  <c r="AA435" i="34"/>
  <c r="Z435" i="34"/>
  <c r="Y435" i="34"/>
  <c r="X435" i="34"/>
  <c r="W435" i="34"/>
  <c r="V435" i="34"/>
  <c r="U435" i="34"/>
  <c r="T435" i="34"/>
  <c r="S435" i="34"/>
  <c r="R435" i="34"/>
  <c r="Q435" i="34"/>
  <c r="P435" i="34"/>
  <c r="O435" i="34"/>
  <c r="N435" i="34"/>
  <c r="M435" i="34"/>
  <c r="AP434" i="34"/>
  <c r="AO434" i="34"/>
  <c r="AN434" i="34"/>
  <c r="AM434" i="34"/>
  <c r="AL434" i="34"/>
  <c r="AK434" i="34"/>
  <c r="AJ434" i="34"/>
  <c r="AI434" i="34"/>
  <c r="AH434" i="34"/>
  <c r="AG434" i="34"/>
  <c r="AF434" i="34"/>
  <c r="AE434" i="34"/>
  <c r="AD434" i="34"/>
  <c r="AC434" i="34"/>
  <c r="AB434" i="34"/>
  <c r="AA434" i="34"/>
  <c r="Z434" i="34"/>
  <c r="Y434" i="34"/>
  <c r="X434" i="34"/>
  <c r="W434" i="34"/>
  <c r="V434" i="34"/>
  <c r="U434" i="34"/>
  <c r="T434" i="34"/>
  <c r="S434" i="34"/>
  <c r="R434" i="34"/>
  <c r="Q434" i="34"/>
  <c r="P434" i="34"/>
  <c r="O434" i="34"/>
  <c r="N434" i="34"/>
  <c r="M434" i="34"/>
  <c r="AP433" i="34"/>
  <c r="AO433" i="34"/>
  <c r="AN433" i="34"/>
  <c r="AM433" i="34"/>
  <c r="AL433" i="34"/>
  <c r="AK433" i="34"/>
  <c r="AJ433" i="34"/>
  <c r="AI433" i="34"/>
  <c r="AH433" i="34"/>
  <c r="AG433" i="34"/>
  <c r="AF433" i="34"/>
  <c r="AE433" i="34"/>
  <c r="AD433" i="34"/>
  <c r="AC433" i="34"/>
  <c r="AB433" i="34"/>
  <c r="AA433" i="34"/>
  <c r="Z433" i="34"/>
  <c r="Y433" i="34"/>
  <c r="X433" i="34"/>
  <c r="W433" i="34"/>
  <c r="V433" i="34"/>
  <c r="U433" i="34"/>
  <c r="T433" i="34"/>
  <c r="S433" i="34"/>
  <c r="R433" i="34"/>
  <c r="Q433" i="34"/>
  <c r="P433" i="34"/>
  <c r="O433" i="34"/>
  <c r="N433" i="34"/>
  <c r="M433" i="34"/>
  <c r="AP432" i="34"/>
  <c r="AO432" i="34"/>
  <c r="AN432" i="34"/>
  <c r="AM432" i="34"/>
  <c r="AL432" i="34"/>
  <c r="AK432" i="34"/>
  <c r="AJ432" i="34"/>
  <c r="AI432" i="34"/>
  <c r="AH432" i="34"/>
  <c r="AG432" i="34"/>
  <c r="AF432" i="34"/>
  <c r="AE432" i="34"/>
  <c r="AD432" i="34"/>
  <c r="AC432" i="34"/>
  <c r="AB432" i="34"/>
  <c r="AA432" i="34"/>
  <c r="Z432" i="34"/>
  <c r="Y432" i="34"/>
  <c r="X432" i="34"/>
  <c r="W432" i="34"/>
  <c r="V432" i="34"/>
  <c r="U432" i="34"/>
  <c r="T432" i="34"/>
  <c r="S432" i="34"/>
  <c r="R432" i="34"/>
  <c r="Q432" i="34"/>
  <c r="P432" i="34"/>
  <c r="O432" i="34"/>
  <c r="N432" i="34"/>
  <c r="M432" i="34"/>
  <c r="AP428" i="34"/>
  <c r="AO428" i="34"/>
  <c r="AN428" i="34"/>
  <c r="AM428" i="34"/>
  <c r="AL428" i="34"/>
  <c r="AK428" i="34"/>
  <c r="AJ428" i="34"/>
  <c r="AI428" i="34"/>
  <c r="AH428" i="34"/>
  <c r="AG428" i="34"/>
  <c r="AF428" i="34"/>
  <c r="AE428" i="34"/>
  <c r="AD428" i="34"/>
  <c r="AC428" i="34"/>
  <c r="AB428" i="34"/>
  <c r="AA428" i="34"/>
  <c r="Z428" i="34"/>
  <c r="Y428" i="34"/>
  <c r="X428" i="34"/>
  <c r="W428" i="34"/>
  <c r="V428" i="34"/>
  <c r="U428" i="34"/>
  <c r="T428" i="34"/>
  <c r="S428" i="34"/>
  <c r="R428" i="34"/>
  <c r="Q428" i="34"/>
  <c r="P428" i="34"/>
  <c r="O428" i="34"/>
  <c r="N428" i="34"/>
  <c r="M428" i="34"/>
  <c r="AP427" i="34"/>
  <c r="AO427" i="34"/>
  <c r="AN427" i="34"/>
  <c r="AM427" i="34"/>
  <c r="AL427" i="34"/>
  <c r="AK427" i="34"/>
  <c r="AJ427" i="34"/>
  <c r="AI427" i="34"/>
  <c r="AH427" i="34"/>
  <c r="AG427" i="34"/>
  <c r="AF427" i="34"/>
  <c r="AE427" i="34"/>
  <c r="AD427" i="34"/>
  <c r="AC427" i="34"/>
  <c r="AB427" i="34"/>
  <c r="AA427" i="34"/>
  <c r="Z427" i="34"/>
  <c r="Y427" i="34"/>
  <c r="X427" i="34"/>
  <c r="W427" i="34"/>
  <c r="V427" i="34"/>
  <c r="U427" i="34"/>
  <c r="T427" i="34"/>
  <c r="S427" i="34"/>
  <c r="R427" i="34"/>
  <c r="Q427" i="34"/>
  <c r="P427" i="34"/>
  <c r="O427" i="34"/>
  <c r="N427" i="34"/>
  <c r="M427" i="34"/>
  <c r="AP426" i="34"/>
  <c r="AO426" i="34"/>
  <c r="AN426" i="34"/>
  <c r="AM426" i="34"/>
  <c r="AL426" i="34"/>
  <c r="AK426" i="34"/>
  <c r="AJ426" i="34"/>
  <c r="AI426" i="34"/>
  <c r="AH426" i="34"/>
  <c r="AG426" i="34"/>
  <c r="AF426" i="34"/>
  <c r="AE426" i="34"/>
  <c r="AD426" i="34"/>
  <c r="AC426" i="34"/>
  <c r="AB426" i="34"/>
  <c r="AA426" i="34"/>
  <c r="Z426" i="34"/>
  <c r="Y426" i="34"/>
  <c r="X426" i="34"/>
  <c r="W426" i="34"/>
  <c r="V426" i="34"/>
  <c r="U426" i="34"/>
  <c r="T426" i="34"/>
  <c r="S426" i="34"/>
  <c r="R426" i="34"/>
  <c r="Q426" i="34"/>
  <c r="P426" i="34"/>
  <c r="O426" i="34"/>
  <c r="N426" i="34"/>
  <c r="M426" i="34"/>
  <c r="AP425" i="34"/>
  <c r="AO425" i="34"/>
  <c r="AN425" i="34"/>
  <c r="AM425" i="34"/>
  <c r="AL425" i="34"/>
  <c r="AK425" i="34"/>
  <c r="AJ425" i="34"/>
  <c r="AI425" i="34"/>
  <c r="AH425" i="34"/>
  <c r="AG425" i="34"/>
  <c r="AF425" i="34"/>
  <c r="AE425" i="34"/>
  <c r="AD425" i="34"/>
  <c r="AC425" i="34"/>
  <c r="AB425" i="34"/>
  <c r="AA425" i="34"/>
  <c r="Z425" i="34"/>
  <c r="Y425" i="34"/>
  <c r="X425" i="34"/>
  <c r="W425" i="34"/>
  <c r="V425" i="34"/>
  <c r="U425" i="34"/>
  <c r="T425" i="34"/>
  <c r="S425" i="34"/>
  <c r="R425" i="34"/>
  <c r="Q425" i="34"/>
  <c r="P425" i="34"/>
  <c r="O425" i="34"/>
  <c r="N425" i="34"/>
  <c r="M425" i="34"/>
  <c r="AP424" i="34"/>
  <c r="AO424" i="34"/>
  <c r="AN424" i="34"/>
  <c r="AM424" i="34"/>
  <c r="AL424" i="34"/>
  <c r="AK424" i="34"/>
  <c r="AJ424" i="34"/>
  <c r="AI424" i="34"/>
  <c r="AH424" i="34"/>
  <c r="AG424" i="34"/>
  <c r="AF424" i="34"/>
  <c r="AE424" i="34"/>
  <c r="AD424" i="34"/>
  <c r="AC424" i="34"/>
  <c r="AB424" i="34"/>
  <c r="AA424" i="34"/>
  <c r="Z424" i="34"/>
  <c r="Y424" i="34"/>
  <c r="X424" i="34"/>
  <c r="W424" i="34"/>
  <c r="V424" i="34"/>
  <c r="U424" i="34"/>
  <c r="T424" i="34"/>
  <c r="S424" i="34"/>
  <c r="R424" i="34"/>
  <c r="Q424" i="34"/>
  <c r="P424" i="34"/>
  <c r="O424" i="34"/>
  <c r="N424" i="34"/>
  <c r="M424" i="34"/>
  <c r="AP423" i="34"/>
  <c r="AO423" i="34"/>
  <c r="AN423" i="34"/>
  <c r="AM423" i="34"/>
  <c r="AL423" i="34"/>
  <c r="AK423" i="34"/>
  <c r="AJ423" i="34"/>
  <c r="AI423" i="34"/>
  <c r="AH423" i="34"/>
  <c r="AG423" i="34"/>
  <c r="AF423" i="34"/>
  <c r="AE423" i="34"/>
  <c r="AD423" i="34"/>
  <c r="AC423" i="34"/>
  <c r="AB423" i="34"/>
  <c r="AA423" i="34"/>
  <c r="Z423" i="34"/>
  <c r="Y423" i="34"/>
  <c r="X423" i="34"/>
  <c r="W423" i="34"/>
  <c r="V423" i="34"/>
  <c r="U423" i="34"/>
  <c r="T423" i="34"/>
  <c r="S423" i="34"/>
  <c r="R423" i="34"/>
  <c r="Q423" i="34"/>
  <c r="P423" i="34"/>
  <c r="O423" i="34"/>
  <c r="N423" i="34"/>
  <c r="M423" i="34"/>
  <c r="AP422" i="34"/>
  <c r="AO422" i="34"/>
  <c r="AN422" i="34"/>
  <c r="AM422" i="34"/>
  <c r="AL422" i="34"/>
  <c r="AK422" i="34"/>
  <c r="AJ422" i="34"/>
  <c r="AI422" i="34"/>
  <c r="AH422" i="34"/>
  <c r="AG422" i="34"/>
  <c r="AF422" i="34"/>
  <c r="AE422" i="34"/>
  <c r="AD422" i="34"/>
  <c r="AC422" i="34"/>
  <c r="AB422" i="34"/>
  <c r="AA422" i="34"/>
  <c r="Z422" i="34"/>
  <c r="Y422" i="34"/>
  <c r="X422" i="34"/>
  <c r="W422" i="34"/>
  <c r="V422" i="34"/>
  <c r="U422" i="34"/>
  <c r="T422" i="34"/>
  <c r="S422" i="34"/>
  <c r="R422" i="34"/>
  <c r="Q422" i="34"/>
  <c r="P422" i="34"/>
  <c r="O422" i="34"/>
  <c r="N422" i="34"/>
  <c r="M422" i="34"/>
  <c r="AP421" i="34"/>
  <c r="AO421" i="34"/>
  <c r="AN421" i="34"/>
  <c r="AM421" i="34"/>
  <c r="AL421" i="34"/>
  <c r="AK421" i="34"/>
  <c r="AJ421" i="34"/>
  <c r="AI421" i="34"/>
  <c r="AH421" i="34"/>
  <c r="AG421" i="34"/>
  <c r="AF421" i="34"/>
  <c r="AE421" i="34"/>
  <c r="AD421" i="34"/>
  <c r="AC421" i="34"/>
  <c r="AB421" i="34"/>
  <c r="AA421" i="34"/>
  <c r="Z421" i="34"/>
  <c r="Y421" i="34"/>
  <c r="X421" i="34"/>
  <c r="W421" i="34"/>
  <c r="V421" i="34"/>
  <c r="U421" i="34"/>
  <c r="T421" i="34"/>
  <c r="S421" i="34"/>
  <c r="R421" i="34"/>
  <c r="Q421" i="34"/>
  <c r="P421" i="34"/>
  <c r="O421" i="34"/>
  <c r="N421" i="34"/>
  <c r="M421" i="34"/>
  <c r="AP420" i="34"/>
  <c r="AO420" i="34"/>
  <c r="AN420" i="34"/>
  <c r="AM420" i="34"/>
  <c r="AL420" i="34"/>
  <c r="AK420" i="34"/>
  <c r="AJ420" i="34"/>
  <c r="AI420" i="34"/>
  <c r="AH420" i="34"/>
  <c r="AG420" i="34"/>
  <c r="AF420" i="34"/>
  <c r="AE420" i="34"/>
  <c r="AD420" i="34"/>
  <c r="AC420" i="34"/>
  <c r="AB420" i="34"/>
  <c r="AA420" i="34"/>
  <c r="Z420" i="34"/>
  <c r="Y420" i="34"/>
  <c r="X420" i="34"/>
  <c r="W420" i="34"/>
  <c r="V420" i="34"/>
  <c r="U420" i="34"/>
  <c r="T420" i="34"/>
  <c r="S420" i="34"/>
  <c r="R420" i="34"/>
  <c r="Q420" i="34"/>
  <c r="P420" i="34"/>
  <c r="O420" i="34"/>
  <c r="N420" i="34"/>
  <c r="M420" i="34"/>
  <c r="AP419" i="34"/>
  <c r="AO419" i="34"/>
  <c r="AN419" i="34"/>
  <c r="AM419" i="34"/>
  <c r="AL419" i="34"/>
  <c r="AK419" i="34"/>
  <c r="AJ419" i="34"/>
  <c r="AI419" i="34"/>
  <c r="AH419" i="34"/>
  <c r="AG419" i="34"/>
  <c r="AF419" i="34"/>
  <c r="AE419" i="34"/>
  <c r="AD419" i="34"/>
  <c r="AC419" i="34"/>
  <c r="AB419" i="34"/>
  <c r="AA419" i="34"/>
  <c r="Z419" i="34"/>
  <c r="Y419" i="34"/>
  <c r="X419" i="34"/>
  <c r="W419" i="34"/>
  <c r="V419" i="34"/>
  <c r="U419" i="34"/>
  <c r="T419" i="34"/>
  <c r="S419" i="34"/>
  <c r="R419" i="34"/>
  <c r="Q419" i="34"/>
  <c r="P419" i="34"/>
  <c r="O419" i="34"/>
  <c r="N419" i="34"/>
  <c r="M419" i="34"/>
  <c r="AP418" i="34"/>
  <c r="AO418" i="34"/>
  <c r="AN418" i="34"/>
  <c r="AM418" i="34"/>
  <c r="AL418" i="34"/>
  <c r="AK418" i="34"/>
  <c r="AJ418" i="34"/>
  <c r="AI418" i="34"/>
  <c r="AH418" i="34"/>
  <c r="AG418" i="34"/>
  <c r="AF418" i="34"/>
  <c r="AE418" i="34"/>
  <c r="AD418" i="34"/>
  <c r="AC418" i="34"/>
  <c r="AB418" i="34"/>
  <c r="AA418" i="34"/>
  <c r="Z418" i="34"/>
  <c r="Y418" i="34"/>
  <c r="X418" i="34"/>
  <c r="W418" i="34"/>
  <c r="V418" i="34"/>
  <c r="U418" i="34"/>
  <c r="T418" i="34"/>
  <c r="S418" i="34"/>
  <c r="R418" i="34"/>
  <c r="Q418" i="34"/>
  <c r="P418" i="34"/>
  <c r="O418" i="34"/>
  <c r="N418" i="34"/>
  <c r="M418" i="34"/>
  <c r="AP417" i="34"/>
  <c r="AO417" i="34"/>
  <c r="AN417" i="34"/>
  <c r="AM417" i="34"/>
  <c r="AL417" i="34"/>
  <c r="AK417" i="34"/>
  <c r="AJ417" i="34"/>
  <c r="AI417" i="34"/>
  <c r="AH417" i="34"/>
  <c r="AG417" i="34"/>
  <c r="AF417" i="34"/>
  <c r="AE417" i="34"/>
  <c r="AD417" i="34"/>
  <c r="AC417" i="34"/>
  <c r="AB417" i="34"/>
  <c r="AA417" i="34"/>
  <c r="Z417" i="34"/>
  <c r="Y417" i="34"/>
  <c r="X417" i="34"/>
  <c r="W417" i="34"/>
  <c r="V417" i="34"/>
  <c r="U417" i="34"/>
  <c r="T417" i="34"/>
  <c r="S417" i="34"/>
  <c r="R417" i="34"/>
  <c r="Q417" i="34"/>
  <c r="P417" i="34"/>
  <c r="O417" i="34"/>
  <c r="N417" i="34"/>
  <c r="M417" i="34"/>
  <c r="AP413" i="34"/>
  <c r="AO413" i="34"/>
  <c r="AN413" i="34"/>
  <c r="AM413" i="34"/>
  <c r="AL413" i="34"/>
  <c r="AK413" i="34"/>
  <c r="AJ413" i="34"/>
  <c r="AI413" i="34"/>
  <c r="AH413" i="34"/>
  <c r="AG413" i="34"/>
  <c r="AF413" i="34"/>
  <c r="AE413" i="34"/>
  <c r="AD413" i="34"/>
  <c r="AC413" i="34"/>
  <c r="AB413" i="34"/>
  <c r="AA413" i="34"/>
  <c r="Z413" i="34"/>
  <c r="Y413" i="34"/>
  <c r="X413" i="34"/>
  <c r="W413" i="34"/>
  <c r="V413" i="34"/>
  <c r="U413" i="34"/>
  <c r="T413" i="34"/>
  <c r="S413" i="34"/>
  <c r="R413" i="34"/>
  <c r="Q413" i="34"/>
  <c r="P413" i="34"/>
  <c r="O413" i="34"/>
  <c r="N413" i="34"/>
  <c r="M413" i="34"/>
  <c r="AP412" i="34"/>
  <c r="AO412" i="34"/>
  <c r="AN412" i="34"/>
  <c r="AM412" i="34"/>
  <c r="AL412" i="34"/>
  <c r="AK412" i="34"/>
  <c r="AJ412" i="34"/>
  <c r="AI412" i="34"/>
  <c r="AH412" i="34"/>
  <c r="AG412" i="34"/>
  <c r="AF412" i="34"/>
  <c r="AE412" i="34"/>
  <c r="AD412" i="34"/>
  <c r="AC412" i="34"/>
  <c r="AB412" i="34"/>
  <c r="AA412" i="34"/>
  <c r="Z412" i="34"/>
  <c r="Y412" i="34"/>
  <c r="X412" i="34"/>
  <c r="W412" i="34"/>
  <c r="V412" i="34"/>
  <c r="U412" i="34"/>
  <c r="T412" i="34"/>
  <c r="S412" i="34"/>
  <c r="R412" i="34"/>
  <c r="Q412" i="34"/>
  <c r="P412" i="34"/>
  <c r="O412" i="34"/>
  <c r="N412" i="34"/>
  <c r="M412" i="34"/>
  <c r="AP411" i="34"/>
  <c r="AO411" i="34"/>
  <c r="AN411" i="34"/>
  <c r="AM411" i="34"/>
  <c r="AL411" i="34"/>
  <c r="AK411" i="34"/>
  <c r="AJ411" i="34"/>
  <c r="AI411" i="34"/>
  <c r="AH411" i="34"/>
  <c r="AG411" i="34"/>
  <c r="AF411" i="34"/>
  <c r="AE411" i="34"/>
  <c r="AD411" i="34"/>
  <c r="AC411" i="34"/>
  <c r="AB411" i="34"/>
  <c r="AA411" i="34"/>
  <c r="Z411" i="34"/>
  <c r="Y411" i="34"/>
  <c r="X411" i="34"/>
  <c r="W411" i="34"/>
  <c r="V411" i="34"/>
  <c r="U411" i="34"/>
  <c r="T411" i="34"/>
  <c r="S411" i="34"/>
  <c r="R411" i="34"/>
  <c r="Q411" i="34"/>
  <c r="P411" i="34"/>
  <c r="O411" i="34"/>
  <c r="N411" i="34"/>
  <c r="M411" i="34"/>
  <c r="AP410" i="34"/>
  <c r="AO410" i="34"/>
  <c r="AN410" i="34"/>
  <c r="AM410" i="34"/>
  <c r="AL410" i="34"/>
  <c r="AK410" i="34"/>
  <c r="AJ410" i="34"/>
  <c r="AI410" i="34"/>
  <c r="AH410" i="34"/>
  <c r="AG410" i="34"/>
  <c r="AF410" i="34"/>
  <c r="AE410" i="34"/>
  <c r="AD410" i="34"/>
  <c r="AC410" i="34"/>
  <c r="AB410" i="34"/>
  <c r="AA410" i="34"/>
  <c r="Z410" i="34"/>
  <c r="Y410" i="34"/>
  <c r="X410" i="34"/>
  <c r="W410" i="34"/>
  <c r="V410" i="34"/>
  <c r="U410" i="34"/>
  <c r="T410" i="34"/>
  <c r="S410" i="34"/>
  <c r="R410" i="34"/>
  <c r="Q410" i="34"/>
  <c r="P410" i="34"/>
  <c r="O410" i="34"/>
  <c r="N410" i="34"/>
  <c r="M410" i="34"/>
  <c r="AP409" i="34"/>
  <c r="AO409" i="34"/>
  <c r="AN409" i="34"/>
  <c r="AM409" i="34"/>
  <c r="AL409" i="34"/>
  <c r="AK409" i="34"/>
  <c r="AJ409" i="34"/>
  <c r="AI409" i="34"/>
  <c r="AH409" i="34"/>
  <c r="AG409" i="34"/>
  <c r="AF409" i="34"/>
  <c r="AE409" i="34"/>
  <c r="AD409" i="34"/>
  <c r="AC409" i="34"/>
  <c r="AB409" i="34"/>
  <c r="AA409" i="34"/>
  <c r="Z409" i="34"/>
  <c r="Y409" i="34"/>
  <c r="X409" i="34"/>
  <c r="W409" i="34"/>
  <c r="V409" i="34"/>
  <c r="U409" i="34"/>
  <c r="T409" i="34"/>
  <c r="S409" i="34"/>
  <c r="R409" i="34"/>
  <c r="Q409" i="34"/>
  <c r="P409" i="34"/>
  <c r="O409" i="34"/>
  <c r="N409" i="34"/>
  <c r="M409" i="34"/>
  <c r="AP408" i="34"/>
  <c r="AO408" i="34"/>
  <c r="AN408" i="34"/>
  <c r="AM408" i="34"/>
  <c r="AL408" i="34"/>
  <c r="AK408" i="34"/>
  <c r="AJ408" i="34"/>
  <c r="AI408" i="34"/>
  <c r="AH408" i="34"/>
  <c r="AG408" i="34"/>
  <c r="AF408" i="34"/>
  <c r="AE408" i="34"/>
  <c r="AD408" i="34"/>
  <c r="AC408" i="34"/>
  <c r="AB408" i="34"/>
  <c r="AA408" i="34"/>
  <c r="Z408" i="34"/>
  <c r="Y408" i="34"/>
  <c r="X408" i="34"/>
  <c r="W408" i="34"/>
  <c r="V408" i="34"/>
  <c r="U408" i="34"/>
  <c r="T408" i="34"/>
  <c r="S408" i="34"/>
  <c r="R408" i="34"/>
  <c r="Q408" i="34"/>
  <c r="P408" i="34"/>
  <c r="O408" i="34"/>
  <c r="N408" i="34"/>
  <c r="M408" i="34"/>
  <c r="AP407" i="34"/>
  <c r="AO407" i="34"/>
  <c r="AN407" i="34"/>
  <c r="AM407" i="34"/>
  <c r="AL407" i="34"/>
  <c r="AK407" i="34"/>
  <c r="AJ407" i="34"/>
  <c r="AI407" i="34"/>
  <c r="AH407" i="34"/>
  <c r="AG407" i="34"/>
  <c r="AF407" i="34"/>
  <c r="AE407" i="34"/>
  <c r="AD407" i="34"/>
  <c r="AC407" i="34"/>
  <c r="AB407" i="34"/>
  <c r="AA407" i="34"/>
  <c r="Z407" i="34"/>
  <c r="Y407" i="34"/>
  <c r="X407" i="34"/>
  <c r="W407" i="34"/>
  <c r="V407" i="34"/>
  <c r="U407" i="34"/>
  <c r="T407" i="34"/>
  <c r="S407" i="34"/>
  <c r="R407" i="34"/>
  <c r="Q407" i="34"/>
  <c r="P407" i="34"/>
  <c r="O407" i="34"/>
  <c r="N407" i="34"/>
  <c r="M407" i="34"/>
  <c r="AP406" i="34"/>
  <c r="AO406" i="34"/>
  <c r="AN406" i="34"/>
  <c r="AM406" i="34"/>
  <c r="AL406" i="34"/>
  <c r="AK406" i="34"/>
  <c r="AJ406" i="34"/>
  <c r="AI406" i="34"/>
  <c r="AH406" i="34"/>
  <c r="AG406" i="34"/>
  <c r="AF406" i="34"/>
  <c r="AE406" i="34"/>
  <c r="AD406" i="34"/>
  <c r="AC406" i="34"/>
  <c r="AB406" i="34"/>
  <c r="AA406" i="34"/>
  <c r="Z406" i="34"/>
  <c r="Y406" i="34"/>
  <c r="X406" i="34"/>
  <c r="W406" i="34"/>
  <c r="V406" i="34"/>
  <c r="U406" i="34"/>
  <c r="T406" i="34"/>
  <c r="S406" i="34"/>
  <c r="R406" i="34"/>
  <c r="Q406" i="34"/>
  <c r="P406" i="34"/>
  <c r="O406" i="34"/>
  <c r="N406" i="34"/>
  <c r="M406" i="34"/>
  <c r="AP405" i="34"/>
  <c r="AO405" i="34"/>
  <c r="AN405" i="34"/>
  <c r="AM405" i="34"/>
  <c r="AL405" i="34"/>
  <c r="AK405" i="34"/>
  <c r="AJ405" i="34"/>
  <c r="AI405" i="34"/>
  <c r="AH405" i="34"/>
  <c r="AG405" i="34"/>
  <c r="AF405" i="34"/>
  <c r="AE405" i="34"/>
  <c r="AD405" i="34"/>
  <c r="AC405" i="34"/>
  <c r="AB405" i="34"/>
  <c r="AA405" i="34"/>
  <c r="Z405" i="34"/>
  <c r="Y405" i="34"/>
  <c r="X405" i="34"/>
  <c r="W405" i="34"/>
  <c r="V405" i="34"/>
  <c r="U405" i="34"/>
  <c r="T405" i="34"/>
  <c r="S405" i="34"/>
  <c r="R405" i="34"/>
  <c r="Q405" i="34"/>
  <c r="P405" i="34"/>
  <c r="O405" i="34"/>
  <c r="N405" i="34"/>
  <c r="M405" i="34"/>
  <c r="AP404" i="34"/>
  <c r="AO404" i="34"/>
  <c r="AN404" i="34"/>
  <c r="AM404" i="34"/>
  <c r="AL404" i="34"/>
  <c r="AK404" i="34"/>
  <c r="AJ404" i="34"/>
  <c r="AI404" i="34"/>
  <c r="AH404" i="34"/>
  <c r="AG404" i="34"/>
  <c r="AF404" i="34"/>
  <c r="AE404" i="34"/>
  <c r="AD404" i="34"/>
  <c r="AC404" i="34"/>
  <c r="AB404" i="34"/>
  <c r="AA404" i="34"/>
  <c r="Z404" i="34"/>
  <c r="Y404" i="34"/>
  <c r="X404" i="34"/>
  <c r="W404" i="34"/>
  <c r="V404" i="34"/>
  <c r="U404" i="34"/>
  <c r="T404" i="34"/>
  <c r="S404" i="34"/>
  <c r="R404" i="34"/>
  <c r="Q404" i="34"/>
  <c r="P404" i="34"/>
  <c r="O404" i="34"/>
  <c r="N404" i="34"/>
  <c r="M404" i="34"/>
  <c r="AP403" i="34"/>
  <c r="AO403" i="34"/>
  <c r="AN403" i="34"/>
  <c r="AM403" i="34"/>
  <c r="AL403" i="34"/>
  <c r="AK403" i="34"/>
  <c r="AJ403" i="34"/>
  <c r="AI403" i="34"/>
  <c r="AH403" i="34"/>
  <c r="AG403" i="34"/>
  <c r="AF403" i="34"/>
  <c r="AE403" i="34"/>
  <c r="AD403" i="34"/>
  <c r="AC403" i="34"/>
  <c r="AB403" i="34"/>
  <c r="AA403" i="34"/>
  <c r="Z403" i="34"/>
  <c r="Y403" i="34"/>
  <c r="X403" i="34"/>
  <c r="W403" i="34"/>
  <c r="V403" i="34"/>
  <c r="U403" i="34"/>
  <c r="T403" i="34"/>
  <c r="S403" i="34"/>
  <c r="R403" i="34"/>
  <c r="Q403" i="34"/>
  <c r="P403" i="34"/>
  <c r="O403" i="34"/>
  <c r="N403" i="34"/>
  <c r="M403" i="34"/>
  <c r="AP402" i="34"/>
  <c r="AO402" i="34"/>
  <c r="AN402" i="34"/>
  <c r="AM402" i="34"/>
  <c r="AL402" i="34"/>
  <c r="AK402" i="34"/>
  <c r="AJ402" i="34"/>
  <c r="AI402" i="34"/>
  <c r="AH402" i="34"/>
  <c r="AG402" i="34"/>
  <c r="AF402" i="34"/>
  <c r="AE402" i="34"/>
  <c r="AD402" i="34"/>
  <c r="AC402" i="34"/>
  <c r="AB402" i="34"/>
  <c r="AA402" i="34"/>
  <c r="Z402" i="34"/>
  <c r="Y402" i="34"/>
  <c r="X402" i="34"/>
  <c r="W402" i="34"/>
  <c r="V402" i="34"/>
  <c r="U402" i="34"/>
  <c r="T402" i="34"/>
  <c r="S402" i="34"/>
  <c r="R402" i="34"/>
  <c r="Q402" i="34"/>
  <c r="P402" i="34"/>
  <c r="O402" i="34"/>
  <c r="N402" i="34"/>
  <c r="M402" i="34"/>
  <c r="AP394" i="34"/>
  <c r="AO394" i="34"/>
  <c r="AN394" i="34"/>
  <c r="AM394" i="34"/>
  <c r="AL394" i="34"/>
  <c r="AK394" i="34"/>
  <c r="AJ394" i="34"/>
  <c r="AI394" i="34"/>
  <c r="AH394" i="34"/>
  <c r="AG394" i="34"/>
  <c r="AF394" i="34"/>
  <c r="AE394" i="34"/>
  <c r="AD394" i="34"/>
  <c r="AC394" i="34"/>
  <c r="AB394" i="34"/>
  <c r="AA394" i="34"/>
  <c r="Z394" i="34"/>
  <c r="Y394" i="34"/>
  <c r="X394" i="34"/>
  <c r="W394" i="34"/>
  <c r="V394" i="34"/>
  <c r="U394" i="34"/>
  <c r="T394" i="34"/>
  <c r="S394" i="34"/>
  <c r="R394" i="34"/>
  <c r="Q394" i="34"/>
  <c r="P394" i="34"/>
  <c r="O394" i="34"/>
  <c r="N394" i="34"/>
  <c r="M394" i="34"/>
  <c r="AP393" i="34"/>
  <c r="AO393" i="34"/>
  <c r="AN393" i="34"/>
  <c r="AM393" i="34"/>
  <c r="AL393" i="34"/>
  <c r="AK393" i="34"/>
  <c r="AJ393" i="34"/>
  <c r="AI393" i="34"/>
  <c r="AH393" i="34"/>
  <c r="AG393" i="34"/>
  <c r="AF393" i="34"/>
  <c r="AE393" i="34"/>
  <c r="AD393" i="34"/>
  <c r="AC393" i="34"/>
  <c r="AB393" i="34"/>
  <c r="AA393" i="34"/>
  <c r="Z393" i="34"/>
  <c r="Y393" i="34"/>
  <c r="X393" i="34"/>
  <c r="W393" i="34"/>
  <c r="V393" i="34"/>
  <c r="U393" i="34"/>
  <c r="T393" i="34"/>
  <c r="S393" i="34"/>
  <c r="R393" i="34"/>
  <c r="Q393" i="34"/>
  <c r="P393" i="34"/>
  <c r="O393" i="34"/>
  <c r="N393" i="34"/>
  <c r="M393" i="34"/>
  <c r="AP392" i="34"/>
  <c r="AO392" i="34"/>
  <c r="AN392" i="34"/>
  <c r="AM392" i="34"/>
  <c r="AL392" i="34"/>
  <c r="AK392" i="34"/>
  <c r="AJ392" i="34"/>
  <c r="AI392" i="34"/>
  <c r="AH392" i="34"/>
  <c r="AG392" i="34"/>
  <c r="AF392" i="34"/>
  <c r="AE392" i="34"/>
  <c r="AD392" i="34"/>
  <c r="AC392" i="34"/>
  <c r="AB392" i="34"/>
  <c r="AA392" i="34"/>
  <c r="Z392" i="34"/>
  <c r="Y392" i="34"/>
  <c r="X392" i="34"/>
  <c r="W392" i="34"/>
  <c r="V392" i="34"/>
  <c r="U392" i="34"/>
  <c r="T392" i="34"/>
  <c r="S392" i="34"/>
  <c r="R392" i="34"/>
  <c r="Q392" i="34"/>
  <c r="P392" i="34"/>
  <c r="O392" i="34"/>
  <c r="N392" i="34"/>
  <c r="M392" i="34"/>
  <c r="AP391" i="34"/>
  <c r="AO391" i="34"/>
  <c r="AN391" i="34"/>
  <c r="AM391" i="34"/>
  <c r="AL391" i="34"/>
  <c r="AK391" i="34"/>
  <c r="AJ391" i="34"/>
  <c r="AI391" i="34"/>
  <c r="AH391" i="34"/>
  <c r="AG391" i="34"/>
  <c r="AF391" i="34"/>
  <c r="AE391" i="34"/>
  <c r="AD391" i="34"/>
  <c r="AC391" i="34"/>
  <c r="AB391" i="34"/>
  <c r="AA391" i="34"/>
  <c r="Z391" i="34"/>
  <c r="Y391" i="34"/>
  <c r="X391" i="34"/>
  <c r="W391" i="34"/>
  <c r="V391" i="34"/>
  <c r="U391" i="34"/>
  <c r="T391" i="34"/>
  <c r="S391" i="34"/>
  <c r="R391" i="34"/>
  <c r="Q391" i="34"/>
  <c r="P391" i="34"/>
  <c r="O391" i="34"/>
  <c r="N391" i="34"/>
  <c r="M391" i="34"/>
  <c r="AP390" i="34"/>
  <c r="AO390" i="34"/>
  <c r="AN390" i="34"/>
  <c r="AM390" i="34"/>
  <c r="AL390" i="34"/>
  <c r="AK390" i="34"/>
  <c r="AJ390" i="34"/>
  <c r="AI390" i="34"/>
  <c r="AH390" i="34"/>
  <c r="AG390" i="34"/>
  <c r="AF390" i="34"/>
  <c r="AE390" i="34"/>
  <c r="AD390" i="34"/>
  <c r="AC390" i="34"/>
  <c r="AB390" i="34"/>
  <c r="AA390" i="34"/>
  <c r="Z390" i="34"/>
  <c r="Y390" i="34"/>
  <c r="X390" i="34"/>
  <c r="W390" i="34"/>
  <c r="V390" i="34"/>
  <c r="U390" i="34"/>
  <c r="T390" i="34"/>
  <c r="S390" i="34"/>
  <c r="R390" i="34"/>
  <c r="Q390" i="34"/>
  <c r="P390" i="34"/>
  <c r="O390" i="34"/>
  <c r="N390" i="34"/>
  <c r="M390" i="34"/>
  <c r="AP389" i="34"/>
  <c r="AO389" i="34"/>
  <c r="AN389" i="34"/>
  <c r="AM389" i="34"/>
  <c r="AL389" i="34"/>
  <c r="AK389" i="34"/>
  <c r="AJ389" i="34"/>
  <c r="AI389" i="34"/>
  <c r="AH389" i="34"/>
  <c r="AG389" i="34"/>
  <c r="AF389" i="34"/>
  <c r="AE389" i="34"/>
  <c r="AD389" i="34"/>
  <c r="AC389" i="34"/>
  <c r="AB389" i="34"/>
  <c r="AA389" i="34"/>
  <c r="Z389" i="34"/>
  <c r="Y389" i="34"/>
  <c r="X389" i="34"/>
  <c r="W389" i="34"/>
  <c r="V389" i="34"/>
  <c r="U389" i="34"/>
  <c r="T389" i="34"/>
  <c r="S389" i="34"/>
  <c r="R389" i="34"/>
  <c r="Q389" i="34"/>
  <c r="P389" i="34"/>
  <c r="O389" i="34"/>
  <c r="N389" i="34"/>
  <c r="M389" i="34"/>
  <c r="AP388" i="34"/>
  <c r="AO388" i="34"/>
  <c r="AN388" i="34"/>
  <c r="AM388" i="34"/>
  <c r="AL388" i="34"/>
  <c r="AK388" i="34"/>
  <c r="AJ388" i="34"/>
  <c r="AI388" i="34"/>
  <c r="AH388" i="34"/>
  <c r="AG388" i="34"/>
  <c r="AF388" i="34"/>
  <c r="AE388" i="34"/>
  <c r="AD388" i="34"/>
  <c r="AC388" i="34"/>
  <c r="AB388" i="34"/>
  <c r="AA388" i="34"/>
  <c r="Z388" i="34"/>
  <c r="Y388" i="34"/>
  <c r="X388" i="34"/>
  <c r="W388" i="34"/>
  <c r="V388" i="34"/>
  <c r="U388" i="34"/>
  <c r="T388" i="34"/>
  <c r="S388" i="34"/>
  <c r="R388" i="34"/>
  <c r="Q388" i="34"/>
  <c r="P388" i="34"/>
  <c r="O388" i="34"/>
  <c r="N388" i="34"/>
  <c r="M388" i="34"/>
  <c r="AP387" i="34"/>
  <c r="AO387" i="34"/>
  <c r="AN387" i="34"/>
  <c r="AM387" i="34"/>
  <c r="AL387" i="34"/>
  <c r="AK387" i="34"/>
  <c r="AJ387" i="34"/>
  <c r="AI387" i="34"/>
  <c r="AH387" i="34"/>
  <c r="AG387" i="34"/>
  <c r="AF387" i="34"/>
  <c r="AE387" i="34"/>
  <c r="AD387" i="34"/>
  <c r="AC387" i="34"/>
  <c r="AB387" i="34"/>
  <c r="AA387" i="34"/>
  <c r="Z387" i="34"/>
  <c r="Y387" i="34"/>
  <c r="X387" i="34"/>
  <c r="W387" i="34"/>
  <c r="V387" i="34"/>
  <c r="U387" i="34"/>
  <c r="T387" i="34"/>
  <c r="S387" i="34"/>
  <c r="R387" i="34"/>
  <c r="Q387" i="34"/>
  <c r="P387" i="34"/>
  <c r="O387" i="34"/>
  <c r="N387" i="34"/>
  <c r="M387" i="34"/>
  <c r="AP386" i="34"/>
  <c r="AO386" i="34"/>
  <c r="AN386" i="34"/>
  <c r="AM386" i="34"/>
  <c r="AL386" i="34"/>
  <c r="AK386" i="34"/>
  <c r="AJ386" i="34"/>
  <c r="AI386" i="34"/>
  <c r="AH386" i="34"/>
  <c r="AG386" i="34"/>
  <c r="AF386" i="34"/>
  <c r="AE386" i="34"/>
  <c r="AD386" i="34"/>
  <c r="AC386" i="34"/>
  <c r="AB386" i="34"/>
  <c r="AA386" i="34"/>
  <c r="Z386" i="34"/>
  <c r="Y386" i="34"/>
  <c r="X386" i="34"/>
  <c r="W386" i="34"/>
  <c r="V386" i="34"/>
  <c r="U386" i="34"/>
  <c r="T386" i="34"/>
  <c r="S386" i="34"/>
  <c r="R386" i="34"/>
  <c r="Q386" i="34"/>
  <c r="P386" i="34"/>
  <c r="O386" i="34"/>
  <c r="N386" i="34"/>
  <c r="M386" i="34"/>
  <c r="AP385" i="34"/>
  <c r="AO385" i="34"/>
  <c r="AN385" i="34"/>
  <c r="AM385" i="34"/>
  <c r="AL385" i="34"/>
  <c r="AK385" i="34"/>
  <c r="AJ385" i="34"/>
  <c r="AI385" i="34"/>
  <c r="AH385" i="34"/>
  <c r="AG385" i="34"/>
  <c r="AF385" i="34"/>
  <c r="AE385" i="34"/>
  <c r="AD385" i="34"/>
  <c r="AC385" i="34"/>
  <c r="AB385" i="34"/>
  <c r="AA385" i="34"/>
  <c r="Z385" i="34"/>
  <c r="Y385" i="34"/>
  <c r="X385" i="34"/>
  <c r="W385" i="34"/>
  <c r="V385" i="34"/>
  <c r="U385" i="34"/>
  <c r="T385" i="34"/>
  <c r="S385" i="34"/>
  <c r="R385" i="34"/>
  <c r="Q385" i="34"/>
  <c r="P385" i="34"/>
  <c r="O385" i="34"/>
  <c r="N385" i="34"/>
  <c r="M385" i="34"/>
  <c r="AP384" i="34"/>
  <c r="AO384" i="34"/>
  <c r="AN384" i="34"/>
  <c r="AM384" i="34"/>
  <c r="AL384" i="34"/>
  <c r="AK384" i="34"/>
  <c r="AJ384" i="34"/>
  <c r="AI384" i="34"/>
  <c r="AH384" i="34"/>
  <c r="AG384" i="34"/>
  <c r="AF384" i="34"/>
  <c r="AE384" i="34"/>
  <c r="AD384" i="34"/>
  <c r="AC384" i="34"/>
  <c r="AB384" i="34"/>
  <c r="AA384" i="34"/>
  <c r="Z384" i="34"/>
  <c r="Y384" i="34"/>
  <c r="X384" i="34"/>
  <c r="W384" i="34"/>
  <c r="V384" i="34"/>
  <c r="U384" i="34"/>
  <c r="T384" i="34"/>
  <c r="S384" i="34"/>
  <c r="R384" i="34"/>
  <c r="Q384" i="34"/>
  <c r="P384" i="34"/>
  <c r="O384" i="34"/>
  <c r="N384" i="34"/>
  <c r="M384" i="34"/>
  <c r="AP383" i="34"/>
  <c r="AO383" i="34"/>
  <c r="AN383" i="34"/>
  <c r="AM383" i="34"/>
  <c r="AL383" i="34"/>
  <c r="AK383" i="34"/>
  <c r="AJ383" i="34"/>
  <c r="AI383" i="34"/>
  <c r="AH383" i="34"/>
  <c r="AG383" i="34"/>
  <c r="AF383" i="34"/>
  <c r="AE383" i="34"/>
  <c r="AD383" i="34"/>
  <c r="AC383" i="34"/>
  <c r="AB383" i="34"/>
  <c r="AA383" i="34"/>
  <c r="Z383" i="34"/>
  <c r="Y383" i="34"/>
  <c r="X383" i="34"/>
  <c r="W383" i="34"/>
  <c r="V383" i="34"/>
  <c r="U383" i="34"/>
  <c r="T383" i="34"/>
  <c r="S383" i="34"/>
  <c r="R383" i="34"/>
  <c r="Q383" i="34"/>
  <c r="P383" i="34"/>
  <c r="O383" i="34"/>
  <c r="N383" i="34"/>
  <c r="M383" i="34"/>
  <c r="AP379" i="34"/>
  <c r="AO379" i="34"/>
  <c r="AN379" i="34"/>
  <c r="AM379" i="34"/>
  <c r="AL379" i="34"/>
  <c r="AK379" i="34"/>
  <c r="AJ379" i="34"/>
  <c r="AI379" i="34"/>
  <c r="AH379" i="34"/>
  <c r="AG379" i="34"/>
  <c r="AF379" i="34"/>
  <c r="AE379" i="34"/>
  <c r="AD379" i="34"/>
  <c r="AC379" i="34"/>
  <c r="AB379" i="34"/>
  <c r="AA379" i="34"/>
  <c r="Z379" i="34"/>
  <c r="Y379" i="34"/>
  <c r="X379" i="34"/>
  <c r="W379" i="34"/>
  <c r="V379" i="34"/>
  <c r="U379" i="34"/>
  <c r="T379" i="34"/>
  <c r="S379" i="34"/>
  <c r="R379" i="34"/>
  <c r="Q379" i="34"/>
  <c r="P379" i="34"/>
  <c r="O379" i="34"/>
  <c r="N379" i="34"/>
  <c r="M379" i="34"/>
  <c r="AP378" i="34"/>
  <c r="AO378" i="34"/>
  <c r="AN378" i="34"/>
  <c r="AM378" i="34"/>
  <c r="AL378" i="34"/>
  <c r="AK378" i="34"/>
  <c r="AJ378" i="34"/>
  <c r="AI378" i="34"/>
  <c r="AH378" i="34"/>
  <c r="AG378" i="34"/>
  <c r="AF378" i="34"/>
  <c r="AE378" i="34"/>
  <c r="AD378" i="34"/>
  <c r="AC378" i="34"/>
  <c r="AB378" i="34"/>
  <c r="AA378" i="34"/>
  <c r="Z378" i="34"/>
  <c r="Y378" i="34"/>
  <c r="X378" i="34"/>
  <c r="W378" i="34"/>
  <c r="V378" i="34"/>
  <c r="U378" i="34"/>
  <c r="T378" i="34"/>
  <c r="S378" i="34"/>
  <c r="R378" i="34"/>
  <c r="Q378" i="34"/>
  <c r="P378" i="34"/>
  <c r="O378" i="34"/>
  <c r="N378" i="34"/>
  <c r="M378" i="34"/>
  <c r="AP377" i="34"/>
  <c r="AO377" i="34"/>
  <c r="AN377" i="34"/>
  <c r="AM377" i="34"/>
  <c r="AL377" i="34"/>
  <c r="AK377" i="34"/>
  <c r="AJ377" i="34"/>
  <c r="AI377" i="34"/>
  <c r="AH377" i="34"/>
  <c r="AG377" i="34"/>
  <c r="AF377" i="34"/>
  <c r="AE377" i="34"/>
  <c r="AD377" i="34"/>
  <c r="AC377" i="34"/>
  <c r="AB377" i="34"/>
  <c r="AA377" i="34"/>
  <c r="Z377" i="34"/>
  <c r="Y377" i="34"/>
  <c r="X377" i="34"/>
  <c r="W377" i="34"/>
  <c r="V377" i="34"/>
  <c r="U377" i="34"/>
  <c r="T377" i="34"/>
  <c r="S377" i="34"/>
  <c r="R377" i="34"/>
  <c r="Q377" i="34"/>
  <c r="P377" i="34"/>
  <c r="O377" i="34"/>
  <c r="N377" i="34"/>
  <c r="M377" i="34"/>
  <c r="AP376" i="34"/>
  <c r="AO376" i="34"/>
  <c r="AN376" i="34"/>
  <c r="AM376" i="34"/>
  <c r="AL376" i="34"/>
  <c r="AK376" i="34"/>
  <c r="AJ376" i="34"/>
  <c r="AI376" i="34"/>
  <c r="AH376" i="34"/>
  <c r="AG376" i="34"/>
  <c r="AF376" i="34"/>
  <c r="AE376" i="34"/>
  <c r="AD376" i="34"/>
  <c r="AC376" i="34"/>
  <c r="AB376" i="34"/>
  <c r="AA376" i="34"/>
  <c r="Z376" i="34"/>
  <c r="Y376" i="34"/>
  <c r="X376" i="34"/>
  <c r="W376" i="34"/>
  <c r="V376" i="34"/>
  <c r="U376" i="34"/>
  <c r="T376" i="34"/>
  <c r="S376" i="34"/>
  <c r="R376" i="34"/>
  <c r="Q376" i="34"/>
  <c r="P376" i="34"/>
  <c r="O376" i="34"/>
  <c r="N376" i="34"/>
  <c r="M376" i="34"/>
  <c r="AP375" i="34"/>
  <c r="AO375" i="34"/>
  <c r="AN375" i="34"/>
  <c r="AM375" i="34"/>
  <c r="AL375" i="34"/>
  <c r="AK375" i="34"/>
  <c r="AJ375" i="34"/>
  <c r="AI375" i="34"/>
  <c r="AH375" i="34"/>
  <c r="AG375" i="34"/>
  <c r="AF375" i="34"/>
  <c r="AE375" i="34"/>
  <c r="AD375" i="34"/>
  <c r="AC375" i="34"/>
  <c r="AB375" i="34"/>
  <c r="AA375" i="34"/>
  <c r="Z375" i="34"/>
  <c r="Y375" i="34"/>
  <c r="X375" i="34"/>
  <c r="W375" i="34"/>
  <c r="V375" i="34"/>
  <c r="U375" i="34"/>
  <c r="T375" i="34"/>
  <c r="S375" i="34"/>
  <c r="R375" i="34"/>
  <c r="Q375" i="34"/>
  <c r="P375" i="34"/>
  <c r="O375" i="34"/>
  <c r="N375" i="34"/>
  <c r="M375" i="34"/>
  <c r="AP374" i="34"/>
  <c r="AO374" i="34"/>
  <c r="AN374" i="34"/>
  <c r="AM374" i="34"/>
  <c r="AL374" i="34"/>
  <c r="AK374" i="34"/>
  <c r="AJ374" i="34"/>
  <c r="AI374" i="34"/>
  <c r="AH374" i="34"/>
  <c r="AG374" i="34"/>
  <c r="AF374" i="34"/>
  <c r="AE374" i="34"/>
  <c r="AD374" i="34"/>
  <c r="AC374" i="34"/>
  <c r="AB374" i="34"/>
  <c r="AA374" i="34"/>
  <c r="Z374" i="34"/>
  <c r="Y374" i="34"/>
  <c r="X374" i="34"/>
  <c r="W374" i="34"/>
  <c r="V374" i="34"/>
  <c r="U374" i="34"/>
  <c r="T374" i="34"/>
  <c r="S374" i="34"/>
  <c r="R374" i="34"/>
  <c r="Q374" i="34"/>
  <c r="P374" i="34"/>
  <c r="O374" i="34"/>
  <c r="N374" i="34"/>
  <c r="M374" i="34"/>
  <c r="AP373" i="34"/>
  <c r="AO373" i="34"/>
  <c r="AN373" i="34"/>
  <c r="AM373" i="34"/>
  <c r="AL373" i="34"/>
  <c r="AK373" i="34"/>
  <c r="AJ373" i="34"/>
  <c r="AI373" i="34"/>
  <c r="AH373" i="34"/>
  <c r="AG373" i="34"/>
  <c r="AF373" i="34"/>
  <c r="AE373" i="34"/>
  <c r="AD373" i="34"/>
  <c r="AC373" i="34"/>
  <c r="AB373" i="34"/>
  <c r="AA373" i="34"/>
  <c r="Z373" i="34"/>
  <c r="Y373" i="34"/>
  <c r="X373" i="34"/>
  <c r="W373" i="34"/>
  <c r="V373" i="34"/>
  <c r="U373" i="34"/>
  <c r="T373" i="34"/>
  <c r="S373" i="34"/>
  <c r="R373" i="34"/>
  <c r="Q373" i="34"/>
  <c r="P373" i="34"/>
  <c r="O373" i="34"/>
  <c r="N373" i="34"/>
  <c r="M373" i="34"/>
  <c r="AP372" i="34"/>
  <c r="AO372" i="34"/>
  <c r="AN372" i="34"/>
  <c r="AM372" i="34"/>
  <c r="AL372" i="34"/>
  <c r="AK372" i="34"/>
  <c r="AJ372" i="34"/>
  <c r="AI372" i="34"/>
  <c r="AH372" i="34"/>
  <c r="AG372" i="34"/>
  <c r="AF372" i="34"/>
  <c r="AE372" i="34"/>
  <c r="AD372" i="34"/>
  <c r="AC372" i="34"/>
  <c r="AB372" i="34"/>
  <c r="AA372" i="34"/>
  <c r="Z372" i="34"/>
  <c r="Y372" i="34"/>
  <c r="X372" i="34"/>
  <c r="W372" i="34"/>
  <c r="V372" i="34"/>
  <c r="U372" i="34"/>
  <c r="T372" i="34"/>
  <c r="S372" i="34"/>
  <c r="R372" i="34"/>
  <c r="Q372" i="34"/>
  <c r="P372" i="34"/>
  <c r="O372" i="34"/>
  <c r="N372" i="34"/>
  <c r="M372" i="34"/>
  <c r="AP371" i="34"/>
  <c r="AO371" i="34"/>
  <c r="AN371" i="34"/>
  <c r="AM371" i="34"/>
  <c r="AL371" i="34"/>
  <c r="AK371" i="34"/>
  <c r="AJ371" i="34"/>
  <c r="AI371" i="34"/>
  <c r="AH371" i="34"/>
  <c r="AG371" i="34"/>
  <c r="AF371" i="34"/>
  <c r="AE371" i="34"/>
  <c r="AD371" i="34"/>
  <c r="AC371" i="34"/>
  <c r="AB371" i="34"/>
  <c r="AA371" i="34"/>
  <c r="Z371" i="34"/>
  <c r="Y371" i="34"/>
  <c r="X371" i="34"/>
  <c r="W371" i="34"/>
  <c r="V371" i="34"/>
  <c r="U371" i="34"/>
  <c r="T371" i="34"/>
  <c r="S371" i="34"/>
  <c r="R371" i="34"/>
  <c r="Q371" i="34"/>
  <c r="P371" i="34"/>
  <c r="O371" i="34"/>
  <c r="N371" i="34"/>
  <c r="M371" i="34"/>
  <c r="AP370" i="34"/>
  <c r="AO370" i="34"/>
  <c r="AN370" i="34"/>
  <c r="AM370" i="34"/>
  <c r="AL370" i="34"/>
  <c r="AK370" i="34"/>
  <c r="AJ370" i="34"/>
  <c r="AI370" i="34"/>
  <c r="AH370" i="34"/>
  <c r="AG370" i="34"/>
  <c r="AF370" i="34"/>
  <c r="AE370" i="34"/>
  <c r="AD370" i="34"/>
  <c r="AC370" i="34"/>
  <c r="AB370" i="34"/>
  <c r="AA370" i="34"/>
  <c r="Z370" i="34"/>
  <c r="Y370" i="34"/>
  <c r="X370" i="34"/>
  <c r="W370" i="34"/>
  <c r="V370" i="34"/>
  <c r="U370" i="34"/>
  <c r="T370" i="34"/>
  <c r="S370" i="34"/>
  <c r="R370" i="34"/>
  <c r="Q370" i="34"/>
  <c r="P370" i="34"/>
  <c r="O370" i="34"/>
  <c r="N370" i="34"/>
  <c r="M370" i="34"/>
  <c r="AP369" i="34"/>
  <c r="AO369" i="34"/>
  <c r="AN369" i="34"/>
  <c r="AM369" i="34"/>
  <c r="AL369" i="34"/>
  <c r="AK369" i="34"/>
  <c r="AJ369" i="34"/>
  <c r="AI369" i="34"/>
  <c r="AH369" i="34"/>
  <c r="AG369" i="34"/>
  <c r="AF369" i="34"/>
  <c r="AE369" i="34"/>
  <c r="AD369" i="34"/>
  <c r="AC369" i="34"/>
  <c r="AB369" i="34"/>
  <c r="AA369" i="34"/>
  <c r="Z369" i="34"/>
  <c r="Y369" i="34"/>
  <c r="X369" i="34"/>
  <c r="W369" i="34"/>
  <c r="V369" i="34"/>
  <c r="U369" i="34"/>
  <c r="T369" i="34"/>
  <c r="S369" i="34"/>
  <c r="R369" i="34"/>
  <c r="Q369" i="34"/>
  <c r="P369" i="34"/>
  <c r="O369" i="34"/>
  <c r="N369" i="34"/>
  <c r="M369" i="34"/>
  <c r="AP368" i="34"/>
  <c r="AO368" i="34"/>
  <c r="AN368" i="34"/>
  <c r="AM368" i="34"/>
  <c r="AL368" i="34"/>
  <c r="AK368" i="34"/>
  <c r="AJ368" i="34"/>
  <c r="AI368" i="34"/>
  <c r="AH368" i="34"/>
  <c r="AG368" i="34"/>
  <c r="AF368" i="34"/>
  <c r="AE368" i="34"/>
  <c r="AD368" i="34"/>
  <c r="AC368" i="34"/>
  <c r="AB368" i="34"/>
  <c r="AA368" i="34"/>
  <c r="Z368" i="34"/>
  <c r="Y368" i="34"/>
  <c r="X368" i="34"/>
  <c r="W368" i="34"/>
  <c r="V368" i="34"/>
  <c r="U368" i="34"/>
  <c r="T368" i="34"/>
  <c r="S368" i="34"/>
  <c r="R368" i="34"/>
  <c r="Q368" i="34"/>
  <c r="P368" i="34"/>
  <c r="O368" i="34"/>
  <c r="N368" i="34"/>
  <c r="M368" i="34"/>
  <c r="AP364" i="34"/>
  <c r="AO364" i="34"/>
  <c r="AN364" i="34"/>
  <c r="AM364" i="34"/>
  <c r="AL364" i="34"/>
  <c r="AK364" i="34"/>
  <c r="AJ364" i="34"/>
  <c r="AI364" i="34"/>
  <c r="AH364" i="34"/>
  <c r="AG364" i="34"/>
  <c r="AF364" i="34"/>
  <c r="AE364" i="34"/>
  <c r="AD364" i="34"/>
  <c r="AC364" i="34"/>
  <c r="AB364" i="34"/>
  <c r="AA364" i="34"/>
  <c r="Z364" i="34"/>
  <c r="Y364" i="34"/>
  <c r="X364" i="34"/>
  <c r="W364" i="34"/>
  <c r="V364" i="34"/>
  <c r="U364" i="34"/>
  <c r="T364" i="34"/>
  <c r="S364" i="34"/>
  <c r="R364" i="34"/>
  <c r="Q364" i="34"/>
  <c r="P364" i="34"/>
  <c r="O364" i="34"/>
  <c r="N364" i="34"/>
  <c r="M364" i="34"/>
  <c r="AP363" i="34"/>
  <c r="AO363" i="34"/>
  <c r="AN363" i="34"/>
  <c r="AM363" i="34"/>
  <c r="AL363" i="34"/>
  <c r="AK363" i="34"/>
  <c r="AJ363" i="34"/>
  <c r="AI363" i="34"/>
  <c r="AH363" i="34"/>
  <c r="AG363" i="34"/>
  <c r="AF363" i="34"/>
  <c r="AE363" i="34"/>
  <c r="AD363" i="34"/>
  <c r="AC363" i="34"/>
  <c r="AB363" i="34"/>
  <c r="AA363" i="34"/>
  <c r="Z363" i="34"/>
  <c r="Y363" i="34"/>
  <c r="X363" i="34"/>
  <c r="W363" i="34"/>
  <c r="V363" i="34"/>
  <c r="U363" i="34"/>
  <c r="T363" i="34"/>
  <c r="S363" i="34"/>
  <c r="R363" i="34"/>
  <c r="Q363" i="34"/>
  <c r="P363" i="34"/>
  <c r="O363" i="34"/>
  <c r="N363" i="34"/>
  <c r="M363" i="34"/>
  <c r="AP362" i="34"/>
  <c r="AO362" i="34"/>
  <c r="AN362" i="34"/>
  <c r="AM362" i="34"/>
  <c r="AL362" i="34"/>
  <c r="AK362" i="34"/>
  <c r="AJ362" i="34"/>
  <c r="AI362" i="34"/>
  <c r="AH362" i="34"/>
  <c r="AG362" i="34"/>
  <c r="AF362" i="34"/>
  <c r="AE362" i="34"/>
  <c r="AD362" i="34"/>
  <c r="AC362" i="34"/>
  <c r="AB362" i="34"/>
  <c r="AA362" i="34"/>
  <c r="Z362" i="34"/>
  <c r="Y362" i="34"/>
  <c r="X362" i="34"/>
  <c r="W362" i="34"/>
  <c r="V362" i="34"/>
  <c r="U362" i="34"/>
  <c r="T362" i="34"/>
  <c r="S362" i="34"/>
  <c r="R362" i="34"/>
  <c r="Q362" i="34"/>
  <c r="P362" i="34"/>
  <c r="O362" i="34"/>
  <c r="N362" i="34"/>
  <c r="M362" i="34"/>
  <c r="AP361" i="34"/>
  <c r="AO361" i="34"/>
  <c r="AN361" i="34"/>
  <c r="AM361" i="34"/>
  <c r="AL361" i="34"/>
  <c r="AK361" i="34"/>
  <c r="AJ361" i="34"/>
  <c r="AI361" i="34"/>
  <c r="AH361" i="34"/>
  <c r="AG361" i="34"/>
  <c r="AF361" i="34"/>
  <c r="AE361" i="34"/>
  <c r="AD361" i="34"/>
  <c r="AC361" i="34"/>
  <c r="AB361" i="34"/>
  <c r="AA361" i="34"/>
  <c r="Z361" i="34"/>
  <c r="Y361" i="34"/>
  <c r="X361" i="34"/>
  <c r="W361" i="34"/>
  <c r="V361" i="34"/>
  <c r="U361" i="34"/>
  <c r="T361" i="34"/>
  <c r="S361" i="34"/>
  <c r="R361" i="34"/>
  <c r="Q361" i="34"/>
  <c r="P361" i="34"/>
  <c r="O361" i="34"/>
  <c r="N361" i="34"/>
  <c r="M361" i="34"/>
  <c r="AP360" i="34"/>
  <c r="AO360" i="34"/>
  <c r="AN360" i="34"/>
  <c r="AM360" i="34"/>
  <c r="AL360" i="34"/>
  <c r="AK360" i="34"/>
  <c r="AJ360" i="34"/>
  <c r="AI360" i="34"/>
  <c r="AH360" i="34"/>
  <c r="AG360" i="34"/>
  <c r="AF360" i="34"/>
  <c r="AE360" i="34"/>
  <c r="AD360" i="34"/>
  <c r="AC360" i="34"/>
  <c r="AB360" i="34"/>
  <c r="AA360" i="34"/>
  <c r="Z360" i="34"/>
  <c r="Y360" i="34"/>
  <c r="X360" i="34"/>
  <c r="W360" i="34"/>
  <c r="V360" i="34"/>
  <c r="U360" i="34"/>
  <c r="T360" i="34"/>
  <c r="S360" i="34"/>
  <c r="R360" i="34"/>
  <c r="Q360" i="34"/>
  <c r="P360" i="34"/>
  <c r="O360" i="34"/>
  <c r="N360" i="34"/>
  <c r="M360" i="34"/>
  <c r="AP359" i="34"/>
  <c r="AO359" i="34"/>
  <c r="AN359" i="34"/>
  <c r="AM359" i="34"/>
  <c r="AL359" i="34"/>
  <c r="AK359" i="34"/>
  <c r="AJ359" i="34"/>
  <c r="AI359" i="34"/>
  <c r="AH359" i="34"/>
  <c r="AG359" i="34"/>
  <c r="AF359" i="34"/>
  <c r="AE359" i="34"/>
  <c r="AD359" i="34"/>
  <c r="AC359" i="34"/>
  <c r="AB359" i="34"/>
  <c r="AA359" i="34"/>
  <c r="Z359" i="34"/>
  <c r="Y359" i="34"/>
  <c r="X359" i="34"/>
  <c r="W359" i="34"/>
  <c r="V359" i="34"/>
  <c r="U359" i="34"/>
  <c r="T359" i="34"/>
  <c r="S359" i="34"/>
  <c r="R359" i="34"/>
  <c r="Q359" i="34"/>
  <c r="P359" i="34"/>
  <c r="O359" i="34"/>
  <c r="N359" i="34"/>
  <c r="M359" i="34"/>
  <c r="AP358" i="34"/>
  <c r="AO358" i="34"/>
  <c r="AN358" i="34"/>
  <c r="AM358" i="34"/>
  <c r="AL358" i="34"/>
  <c r="AK358" i="34"/>
  <c r="AJ358" i="34"/>
  <c r="AI358" i="34"/>
  <c r="AH358" i="34"/>
  <c r="AG358" i="34"/>
  <c r="AF358" i="34"/>
  <c r="AE358" i="34"/>
  <c r="AD358" i="34"/>
  <c r="AC358" i="34"/>
  <c r="AB358" i="34"/>
  <c r="AA358" i="34"/>
  <c r="Z358" i="34"/>
  <c r="Y358" i="34"/>
  <c r="X358" i="34"/>
  <c r="W358" i="34"/>
  <c r="V358" i="34"/>
  <c r="U358" i="34"/>
  <c r="T358" i="34"/>
  <c r="S358" i="34"/>
  <c r="R358" i="34"/>
  <c r="Q358" i="34"/>
  <c r="P358" i="34"/>
  <c r="O358" i="34"/>
  <c r="N358" i="34"/>
  <c r="M358" i="34"/>
  <c r="AP357" i="34"/>
  <c r="AO357" i="34"/>
  <c r="AN357" i="34"/>
  <c r="AM357" i="34"/>
  <c r="AL357" i="34"/>
  <c r="AK357" i="34"/>
  <c r="AJ357" i="34"/>
  <c r="AI357" i="34"/>
  <c r="AH357" i="34"/>
  <c r="AG357" i="34"/>
  <c r="AF357" i="34"/>
  <c r="AE357" i="34"/>
  <c r="AD357" i="34"/>
  <c r="AC357" i="34"/>
  <c r="AB357" i="34"/>
  <c r="AA357" i="34"/>
  <c r="Z357" i="34"/>
  <c r="Y357" i="34"/>
  <c r="X357" i="34"/>
  <c r="W357" i="34"/>
  <c r="V357" i="34"/>
  <c r="U357" i="34"/>
  <c r="T357" i="34"/>
  <c r="S357" i="34"/>
  <c r="R357" i="34"/>
  <c r="Q357" i="34"/>
  <c r="P357" i="34"/>
  <c r="O357" i="34"/>
  <c r="N357" i="34"/>
  <c r="M357" i="34"/>
  <c r="AP356" i="34"/>
  <c r="AO356" i="34"/>
  <c r="AN356" i="34"/>
  <c r="AM356" i="34"/>
  <c r="AL356" i="34"/>
  <c r="AK356" i="34"/>
  <c r="AJ356" i="34"/>
  <c r="AI356" i="34"/>
  <c r="AH356" i="34"/>
  <c r="AG356" i="34"/>
  <c r="AF356" i="34"/>
  <c r="AE356" i="34"/>
  <c r="AD356" i="34"/>
  <c r="AC356" i="34"/>
  <c r="AB356" i="34"/>
  <c r="AA356" i="34"/>
  <c r="Z356" i="34"/>
  <c r="Y356" i="34"/>
  <c r="X356" i="34"/>
  <c r="W356" i="34"/>
  <c r="V356" i="34"/>
  <c r="U356" i="34"/>
  <c r="T356" i="34"/>
  <c r="S356" i="34"/>
  <c r="R356" i="34"/>
  <c r="Q356" i="34"/>
  <c r="P356" i="34"/>
  <c r="O356" i="34"/>
  <c r="N356" i="34"/>
  <c r="M356" i="34"/>
  <c r="AP355" i="34"/>
  <c r="AO355" i="34"/>
  <c r="AN355" i="34"/>
  <c r="AM355" i="34"/>
  <c r="AL355" i="34"/>
  <c r="AK355" i="34"/>
  <c r="AJ355" i="34"/>
  <c r="AI355" i="34"/>
  <c r="AH355" i="34"/>
  <c r="AG355" i="34"/>
  <c r="AF355" i="34"/>
  <c r="AE355" i="34"/>
  <c r="AD355" i="34"/>
  <c r="AC355" i="34"/>
  <c r="AB355" i="34"/>
  <c r="AA355" i="34"/>
  <c r="Z355" i="34"/>
  <c r="Y355" i="34"/>
  <c r="X355" i="34"/>
  <c r="W355" i="34"/>
  <c r="V355" i="34"/>
  <c r="U355" i="34"/>
  <c r="T355" i="34"/>
  <c r="S355" i="34"/>
  <c r="R355" i="34"/>
  <c r="Q355" i="34"/>
  <c r="P355" i="34"/>
  <c r="O355" i="34"/>
  <c r="N355" i="34"/>
  <c r="M355" i="34"/>
  <c r="AP354" i="34"/>
  <c r="AO354" i="34"/>
  <c r="AN354" i="34"/>
  <c r="AM354" i="34"/>
  <c r="AL354" i="34"/>
  <c r="AK354" i="34"/>
  <c r="AJ354" i="34"/>
  <c r="AI354" i="34"/>
  <c r="AH354" i="34"/>
  <c r="AG354" i="34"/>
  <c r="AF354" i="34"/>
  <c r="AE354" i="34"/>
  <c r="AD354" i="34"/>
  <c r="AC354" i="34"/>
  <c r="AB354" i="34"/>
  <c r="AA354" i="34"/>
  <c r="Z354" i="34"/>
  <c r="Y354" i="34"/>
  <c r="X354" i="34"/>
  <c r="W354" i="34"/>
  <c r="V354" i="34"/>
  <c r="U354" i="34"/>
  <c r="T354" i="34"/>
  <c r="S354" i="34"/>
  <c r="R354" i="34"/>
  <c r="Q354" i="34"/>
  <c r="P354" i="34"/>
  <c r="O354" i="34"/>
  <c r="N354" i="34"/>
  <c r="M354" i="34"/>
  <c r="AP353" i="34"/>
  <c r="AO353" i="34"/>
  <c r="AN353" i="34"/>
  <c r="AM353" i="34"/>
  <c r="AL353" i="34"/>
  <c r="AK353" i="34"/>
  <c r="AJ353" i="34"/>
  <c r="AI353" i="34"/>
  <c r="AH353" i="34"/>
  <c r="AG353" i="34"/>
  <c r="AF353" i="34"/>
  <c r="AE353" i="34"/>
  <c r="AD353" i="34"/>
  <c r="AC353" i="34"/>
  <c r="AB353" i="34"/>
  <c r="AA353" i="34"/>
  <c r="Z353" i="34"/>
  <c r="Y353" i="34"/>
  <c r="X353" i="34"/>
  <c r="W353" i="34"/>
  <c r="V353" i="34"/>
  <c r="U353" i="34"/>
  <c r="T353" i="34"/>
  <c r="S353" i="34"/>
  <c r="R353" i="34"/>
  <c r="Q353" i="34"/>
  <c r="P353" i="34"/>
  <c r="O353" i="34"/>
  <c r="N353" i="34"/>
  <c r="M353" i="34"/>
  <c r="AP345" i="34"/>
  <c r="AO345" i="34"/>
  <c r="AN345" i="34"/>
  <c r="AM345" i="34"/>
  <c r="AL345" i="34"/>
  <c r="AK345" i="34"/>
  <c r="AJ345" i="34"/>
  <c r="AI345" i="34"/>
  <c r="AH345" i="34"/>
  <c r="AG345" i="34"/>
  <c r="AF345" i="34"/>
  <c r="AE345" i="34"/>
  <c r="AD345" i="34"/>
  <c r="AC345" i="34"/>
  <c r="AB345" i="34"/>
  <c r="AA345" i="34"/>
  <c r="Z345" i="34"/>
  <c r="Y345" i="34"/>
  <c r="X345" i="34"/>
  <c r="W345" i="34"/>
  <c r="V345" i="34"/>
  <c r="U345" i="34"/>
  <c r="T345" i="34"/>
  <c r="S345" i="34"/>
  <c r="R345" i="34"/>
  <c r="Q345" i="34"/>
  <c r="P345" i="34"/>
  <c r="O345" i="34"/>
  <c r="N345" i="34"/>
  <c r="M345" i="34"/>
  <c r="AP344" i="34"/>
  <c r="AO344" i="34"/>
  <c r="AN344" i="34"/>
  <c r="AM344" i="34"/>
  <c r="AL344" i="34"/>
  <c r="AK344" i="34"/>
  <c r="AJ344" i="34"/>
  <c r="AI344" i="34"/>
  <c r="AH344" i="34"/>
  <c r="AG344" i="34"/>
  <c r="AF344" i="34"/>
  <c r="AE344" i="34"/>
  <c r="AD344" i="34"/>
  <c r="AC344" i="34"/>
  <c r="AB344" i="34"/>
  <c r="AA344" i="34"/>
  <c r="Z344" i="34"/>
  <c r="Y344" i="34"/>
  <c r="X344" i="34"/>
  <c r="W344" i="34"/>
  <c r="V344" i="34"/>
  <c r="U344" i="34"/>
  <c r="T344" i="34"/>
  <c r="S344" i="34"/>
  <c r="R344" i="34"/>
  <c r="Q344" i="34"/>
  <c r="P344" i="34"/>
  <c r="O344" i="34"/>
  <c r="N344" i="34"/>
  <c r="M344" i="34"/>
  <c r="AP343" i="34"/>
  <c r="AO343" i="34"/>
  <c r="AN343" i="34"/>
  <c r="AM343" i="34"/>
  <c r="AL343" i="34"/>
  <c r="AK343" i="34"/>
  <c r="AJ343" i="34"/>
  <c r="AI343" i="34"/>
  <c r="AH343" i="34"/>
  <c r="AG343" i="34"/>
  <c r="AF343" i="34"/>
  <c r="AE343" i="34"/>
  <c r="AD343" i="34"/>
  <c r="AC343" i="34"/>
  <c r="AB343" i="34"/>
  <c r="AA343" i="34"/>
  <c r="Z343" i="34"/>
  <c r="Y343" i="34"/>
  <c r="X343" i="34"/>
  <c r="W343" i="34"/>
  <c r="V343" i="34"/>
  <c r="U343" i="34"/>
  <c r="T343" i="34"/>
  <c r="S343" i="34"/>
  <c r="R343" i="34"/>
  <c r="Q343" i="34"/>
  <c r="P343" i="34"/>
  <c r="O343" i="34"/>
  <c r="N343" i="34"/>
  <c r="M343" i="34"/>
  <c r="AP342" i="34"/>
  <c r="AO342" i="34"/>
  <c r="AN342" i="34"/>
  <c r="AM342" i="34"/>
  <c r="AL342" i="34"/>
  <c r="AK342" i="34"/>
  <c r="AJ342" i="34"/>
  <c r="AI342" i="34"/>
  <c r="AH342" i="34"/>
  <c r="AG342" i="34"/>
  <c r="AF342" i="34"/>
  <c r="AE342" i="34"/>
  <c r="AD342" i="34"/>
  <c r="AC342" i="34"/>
  <c r="AB342" i="34"/>
  <c r="AA342" i="34"/>
  <c r="Z342" i="34"/>
  <c r="Y342" i="34"/>
  <c r="X342" i="34"/>
  <c r="W342" i="34"/>
  <c r="V342" i="34"/>
  <c r="U342" i="34"/>
  <c r="T342" i="34"/>
  <c r="S342" i="34"/>
  <c r="R342" i="34"/>
  <c r="Q342" i="34"/>
  <c r="P342" i="34"/>
  <c r="O342" i="34"/>
  <c r="N342" i="34"/>
  <c r="M342" i="34"/>
  <c r="AP341" i="34"/>
  <c r="AO341" i="34"/>
  <c r="AN341" i="34"/>
  <c r="AM341" i="34"/>
  <c r="AL341" i="34"/>
  <c r="AK341" i="34"/>
  <c r="AJ341" i="34"/>
  <c r="AI341" i="34"/>
  <c r="AH341" i="34"/>
  <c r="AG341" i="34"/>
  <c r="AF341" i="34"/>
  <c r="AE341" i="34"/>
  <c r="AD341" i="34"/>
  <c r="AC341" i="34"/>
  <c r="AB341" i="34"/>
  <c r="AA341" i="34"/>
  <c r="Z341" i="34"/>
  <c r="Y341" i="34"/>
  <c r="X341" i="34"/>
  <c r="W341" i="34"/>
  <c r="V341" i="34"/>
  <c r="U341" i="34"/>
  <c r="T341" i="34"/>
  <c r="S341" i="34"/>
  <c r="R341" i="34"/>
  <c r="Q341" i="34"/>
  <c r="P341" i="34"/>
  <c r="O341" i="34"/>
  <c r="N341" i="34"/>
  <c r="M341" i="34"/>
  <c r="AP340" i="34"/>
  <c r="AO340" i="34"/>
  <c r="AN340" i="34"/>
  <c r="AM340" i="34"/>
  <c r="AL340" i="34"/>
  <c r="AK340" i="34"/>
  <c r="AJ340" i="34"/>
  <c r="AI340" i="34"/>
  <c r="AH340" i="34"/>
  <c r="AG340" i="34"/>
  <c r="AF340" i="34"/>
  <c r="AE340" i="34"/>
  <c r="AD340" i="34"/>
  <c r="AC340" i="34"/>
  <c r="AB340" i="34"/>
  <c r="AA340" i="34"/>
  <c r="Z340" i="34"/>
  <c r="Y340" i="34"/>
  <c r="X340" i="34"/>
  <c r="W340" i="34"/>
  <c r="V340" i="34"/>
  <c r="U340" i="34"/>
  <c r="T340" i="34"/>
  <c r="S340" i="34"/>
  <c r="R340" i="34"/>
  <c r="Q340" i="34"/>
  <c r="P340" i="34"/>
  <c r="O340" i="34"/>
  <c r="N340" i="34"/>
  <c r="M340" i="34"/>
  <c r="AP339" i="34"/>
  <c r="AO339" i="34"/>
  <c r="AN339" i="34"/>
  <c r="AM339" i="34"/>
  <c r="AL339" i="34"/>
  <c r="AK339" i="34"/>
  <c r="AJ339" i="34"/>
  <c r="AI339" i="34"/>
  <c r="AH339" i="34"/>
  <c r="AG339" i="34"/>
  <c r="AF339" i="34"/>
  <c r="AE339" i="34"/>
  <c r="AD339" i="34"/>
  <c r="AC339" i="34"/>
  <c r="AB339" i="34"/>
  <c r="AA339" i="34"/>
  <c r="Z339" i="34"/>
  <c r="Y339" i="34"/>
  <c r="X339" i="34"/>
  <c r="W339" i="34"/>
  <c r="V339" i="34"/>
  <c r="U339" i="34"/>
  <c r="T339" i="34"/>
  <c r="S339" i="34"/>
  <c r="R339" i="34"/>
  <c r="Q339" i="34"/>
  <c r="P339" i="34"/>
  <c r="O339" i="34"/>
  <c r="N339" i="34"/>
  <c r="M339" i="34"/>
  <c r="AP338" i="34"/>
  <c r="AO338" i="34"/>
  <c r="AN338" i="34"/>
  <c r="AM338" i="34"/>
  <c r="AL338" i="34"/>
  <c r="AK338" i="34"/>
  <c r="AJ338" i="34"/>
  <c r="AI338" i="34"/>
  <c r="AH338" i="34"/>
  <c r="AG338" i="34"/>
  <c r="AF338" i="34"/>
  <c r="AE338" i="34"/>
  <c r="AD338" i="34"/>
  <c r="AC338" i="34"/>
  <c r="AB338" i="34"/>
  <c r="AA338" i="34"/>
  <c r="Z338" i="34"/>
  <c r="Y338" i="34"/>
  <c r="X338" i="34"/>
  <c r="W338" i="34"/>
  <c r="V338" i="34"/>
  <c r="U338" i="34"/>
  <c r="T338" i="34"/>
  <c r="S338" i="34"/>
  <c r="R338" i="34"/>
  <c r="Q338" i="34"/>
  <c r="P338" i="34"/>
  <c r="O338" i="34"/>
  <c r="N338" i="34"/>
  <c r="M338" i="34"/>
  <c r="AP337" i="34"/>
  <c r="AO337" i="34"/>
  <c r="AN337" i="34"/>
  <c r="AM337" i="34"/>
  <c r="AL337" i="34"/>
  <c r="AK337" i="34"/>
  <c r="AJ337" i="34"/>
  <c r="AI337" i="34"/>
  <c r="AH337" i="34"/>
  <c r="AG337" i="34"/>
  <c r="AF337" i="34"/>
  <c r="AE337" i="34"/>
  <c r="AD337" i="34"/>
  <c r="AC337" i="34"/>
  <c r="AB337" i="34"/>
  <c r="AA337" i="34"/>
  <c r="Z337" i="34"/>
  <c r="Y337" i="34"/>
  <c r="X337" i="34"/>
  <c r="W337" i="34"/>
  <c r="V337" i="34"/>
  <c r="U337" i="34"/>
  <c r="T337" i="34"/>
  <c r="S337" i="34"/>
  <c r="R337" i="34"/>
  <c r="Q337" i="34"/>
  <c r="P337" i="34"/>
  <c r="O337" i="34"/>
  <c r="N337" i="34"/>
  <c r="M337" i="34"/>
  <c r="AP336" i="34"/>
  <c r="AO336" i="34"/>
  <c r="AN336" i="34"/>
  <c r="AM336" i="34"/>
  <c r="AL336" i="34"/>
  <c r="AK336" i="34"/>
  <c r="AJ336" i="34"/>
  <c r="AI336" i="34"/>
  <c r="AH336" i="34"/>
  <c r="AG336" i="34"/>
  <c r="AF336" i="34"/>
  <c r="AE336" i="34"/>
  <c r="AD336" i="34"/>
  <c r="AC336" i="34"/>
  <c r="AB336" i="34"/>
  <c r="AA336" i="34"/>
  <c r="Z336" i="34"/>
  <c r="Y336" i="34"/>
  <c r="X336" i="34"/>
  <c r="W336" i="34"/>
  <c r="V336" i="34"/>
  <c r="U336" i="34"/>
  <c r="T336" i="34"/>
  <c r="S336" i="34"/>
  <c r="R336" i="34"/>
  <c r="Q336" i="34"/>
  <c r="P336" i="34"/>
  <c r="O336" i="34"/>
  <c r="N336" i="34"/>
  <c r="M336" i="34"/>
  <c r="AP335" i="34"/>
  <c r="AO335" i="34"/>
  <c r="AN335" i="34"/>
  <c r="AM335" i="34"/>
  <c r="AL335" i="34"/>
  <c r="AK335" i="34"/>
  <c r="AJ335" i="34"/>
  <c r="AI335" i="34"/>
  <c r="AH335" i="34"/>
  <c r="AG335" i="34"/>
  <c r="AF335" i="34"/>
  <c r="AE335" i="34"/>
  <c r="AD335" i="34"/>
  <c r="AC335" i="34"/>
  <c r="AB335" i="34"/>
  <c r="AA335" i="34"/>
  <c r="Z335" i="34"/>
  <c r="Y335" i="34"/>
  <c r="X335" i="34"/>
  <c r="W335" i="34"/>
  <c r="V335" i="34"/>
  <c r="U335" i="34"/>
  <c r="T335" i="34"/>
  <c r="S335" i="34"/>
  <c r="R335" i="34"/>
  <c r="Q335" i="34"/>
  <c r="P335" i="34"/>
  <c r="O335" i="34"/>
  <c r="N335" i="34"/>
  <c r="M335" i="34"/>
  <c r="AP334" i="34"/>
  <c r="AO334" i="34"/>
  <c r="AN334" i="34"/>
  <c r="AM334" i="34"/>
  <c r="AL334" i="34"/>
  <c r="AK334" i="34"/>
  <c r="AJ334" i="34"/>
  <c r="AI334" i="34"/>
  <c r="AH334" i="34"/>
  <c r="AG334" i="34"/>
  <c r="AF334" i="34"/>
  <c r="AE334" i="34"/>
  <c r="AD334" i="34"/>
  <c r="AC334" i="34"/>
  <c r="AB334" i="34"/>
  <c r="AA334" i="34"/>
  <c r="Z334" i="34"/>
  <c r="Y334" i="34"/>
  <c r="X334" i="34"/>
  <c r="W334" i="34"/>
  <c r="V334" i="34"/>
  <c r="U334" i="34"/>
  <c r="T334" i="34"/>
  <c r="S334" i="34"/>
  <c r="R334" i="34"/>
  <c r="Q334" i="34"/>
  <c r="P334" i="34"/>
  <c r="O334" i="34"/>
  <c r="N334" i="34"/>
  <c r="M334" i="34"/>
  <c r="AP330" i="34"/>
  <c r="AO330" i="34"/>
  <c r="AN330" i="34"/>
  <c r="AM330" i="34"/>
  <c r="AL330" i="34"/>
  <c r="AK330" i="34"/>
  <c r="AJ330" i="34"/>
  <c r="AI330" i="34"/>
  <c r="AH330" i="34"/>
  <c r="AG330" i="34"/>
  <c r="AF330" i="34"/>
  <c r="AE330" i="34"/>
  <c r="AD330" i="34"/>
  <c r="AC330" i="34"/>
  <c r="AB330" i="34"/>
  <c r="AA330" i="34"/>
  <c r="Z330" i="34"/>
  <c r="Y330" i="34"/>
  <c r="X330" i="34"/>
  <c r="W330" i="34"/>
  <c r="V330" i="34"/>
  <c r="U330" i="34"/>
  <c r="T330" i="34"/>
  <c r="S330" i="34"/>
  <c r="R330" i="34"/>
  <c r="Q330" i="34"/>
  <c r="P330" i="34"/>
  <c r="O330" i="34"/>
  <c r="N330" i="34"/>
  <c r="M330" i="34"/>
  <c r="AP329" i="34"/>
  <c r="AO329" i="34"/>
  <c r="AN329" i="34"/>
  <c r="AM329" i="34"/>
  <c r="AL329" i="34"/>
  <c r="AK329" i="34"/>
  <c r="AJ329" i="34"/>
  <c r="AI329" i="34"/>
  <c r="AH329" i="34"/>
  <c r="AG329" i="34"/>
  <c r="AF329" i="34"/>
  <c r="AE329" i="34"/>
  <c r="AD329" i="34"/>
  <c r="AC329" i="34"/>
  <c r="AB329" i="34"/>
  <c r="AA329" i="34"/>
  <c r="Z329" i="34"/>
  <c r="Y329" i="34"/>
  <c r="X329" i="34"/>
  <c r="W329" i="34"/>
  <c r="V329" i="34"/>
  <c r="U329" i="34"/>
  <c r="T329" i="34"/>
  <c r="S329" i="34"/>
  <c r="R329" i="34"/>
  <c r="Q329" i="34"/>
  <c r="P329" i="34"/>
  <c r="O329" i="34"/>
  <c r="N329" i="34"/>
  <c r="M329" i="34"/>
  <c r="AP328" i="34"/>
  <c r="AO328" i="34"/>
  <c r="AN328" i="34"/>
  <c r="AM328" i="34"/>
  <c r="AL328" i="34"/>
  <c r="AK328" i="34"/>
  <c r="AJ328" i="34"/>
  <c r="AI328" i="34"/>
  <c r="AH328" i="34"/>
  <c r="AG328" i="34"/>
  <c r="AF328" i="34"/>
  <c r="AE328" i="34"/>
  <c r="AD328" i="34"/>
  <c r="AC328" i="34"/>
  <c r="AB328" i="34"/>
  <c r="AA328" i="34"/>
  <c r="Z328" i="34"/>
  <c r="Y328" i="34"/>
  <c r="X328" i="34"/>
  <c r="W328" i="34"/>
  <c r="V328" i="34"/>
  <c r="U328" i="34"/>
  <c r="T328" i="34"/>
  <c r="S328" i="34"/>
  <c r="R328" i="34"/>
  <c r="Q328" i="34"/>
  <c r="P328" i="34"/>
  <c r="O328" i="34"/>
  <c r="N328" i="34"/>
  <c r="M328" i="34"/>
  <c r="AP327" i="34"/>
  <c r="AO327" i="34"/>
  <c r="AN327" i="34"/>
  <c r="AM327" i="34"/>
  <c r="AL327" i="34"/>
  <c r="AK327" i="34"/>
  <c r="AJ327" i="34"/>
  <c r="AI327" i="34"/>
  <c r="AH327" i="34"/>
  <c r="AG327" i="34"/>
  <c r="AF327" i="34"/>
  <c r="AE327" i="34"/>
  <c r="AD327" i="34"/>
  <c r="AC327" i="34"/>
  <c r="AB327" i="34"/>
  <c r="AA327" i="34"/>
  <c r="Z327" i="34"/>
  <c r="Y327" i="34"/>
  <c r="X327" i="34"/>
  <c r="W327" i="34"/>
  <c r="V327" i="34"/>
  <c r="U327" i="34"/>
  <c r="T327" i="34"/>
  <c r="S327" i="34"/>
  <c r="R327" i="34"/>
  <c r="Q327" i="34"/>
  <c r="P327" i="34"/>
  <c r="O327" i="34"/>
  <c r="N327" i="34"/>
  <c r="M327" i="34"/>
  <c r="AP326" i="34"/>
  <c r="AO326" i="34"/>
  <c r="AN326" i="34"/>
  <c r="AM326" i="34"/>
  <c r="AL326" i="34"/>
  <c r="AK326" i="34"/>
  <c r="AJ326" i="34"/>
  <c r="AI326" i="34"/>
  <c r="AH326" i="34"/>
  <c r="AG326" i="34"/>
  <c r="AF326" i="34"/>
  <c r="AE326" i="34"/>
  <c r="AD326" i="34"/>
  <c r="AC326" i="34"/>
  <c r="AB326" i="34"/>
  <c r="AA326" i="34"/>
  <c r="Z326" i="34"/>
  <c r="Y326" i="34"/>
  <c r="X326" i="34"/>
  <c r="W326" i="34"/>
  <c r="V326" i="34"/>
  <c r="U326" i="34"/>
  <c r="T326" i="34"/>
  <c r="S326" i="34"/>
  <c r="R326" i="34"/>
  <c r="Q326" i="34"/>
  <c r="P326" i="34"/>
  <c r="O326" i="34"/>
  <c r="N326" i="34"/>
  <c r="M326" i="34"/>
  <c r="AP325" i="34"/>
  <c r="AO325" i="34"/>
  <c r="AN325" i="34"/>
  <c r="AM325" i="34"/>
  <c r="AL325" i="34"/>
  <c r="AK325" i="34"/>
  <c r="AJ325" i="34"/>
  <c r="AI325" i="34"/>
  <c r="AH325" i="34"/>
  <c r="AG325" i="34"/>
  <c r="AF325" i="34"/>
  <c r="AE325" i="34"/>
  <c r="AD325" i="34"/>
  <c r="AC325" i="34"/>
  <c r="AB325" i="34"/>
  <c r="AA325" i="34"/>
  <c r="Z325" i="34"/>
  <c r="Y325" i="34"/>
  <c r="X325" i="34"/>
  <c r="W325" i="34"/>
  <c r="V325" i="34"/>
  <c r="U325" i="34"/>
  <c r="T325" i="34"/>
  <c r="S325" i="34"/>
  <c r="R325" i="34"/>
  <c r="Q325" i="34"/>
  <c r="P325" i="34"/>
  <c r="O325" i="34"/>
  <c r="N325" i="34"/>
  <c r="M325" i="34"/>
  <c r="AP324" i="34"/>
  <c r="AO324" i="34"/>
  <c r="AN324" i="34"/>
  <c r="AM324" i="34"/>
  <c r="AL324" i="34"/>
  <c r="AK324" i="34"/>
  <c r="AJ324" i="34"/>
  <c r="AI324" i="34"/>
  <c r="AH324" i="34"/>
  <c r="AG324" i="34"/>
  <c r="AF324" i="34"/>
  <c r="AE324" i="34"/>
  <c r="AD324" i="34"/>
  <c r="AC324" i="34"/>
  <c r="AB324" i="34"/>
  <c r="AA324" i="34"/>
  <c r="Z324" i="34"/>
  <c r="Y324" i="34"/>
  <c r="X324" i="34"/>
  <c r="W324" i="34"/>
  <c r="V324" i="34"/>
  <c r="U324" i="34"/>
  <c r="T324" i="34"/>
  <c r="S324" i="34"/>
  <c r="R324" i="34"/>
  <c r="Q324" i="34"/>
  <c r="P324" i="34"/>
  <c r="O324" i="34"/>
  <c r="N324" i="34"/>
  <c r="M324" i="34"/>
  <c r="AP323" i="34"/>
  <c r="AO323" i="34"/>
  <c r="AN323" i="34"/>
  <c r="AM323" i="34"/>
  <c r="AL323" i="34"/>
  <c r="AK323" i="34"/>
  <c r="AJ323" i="34"/>
  <c r="AI323" i="34"/>
  <c r="AH323" i="34"/>
  <c r="AG323" i="34"/>
  <c r="AF323" i="34"/>
  <c r="AE323" i="34"/>
  <c r="AD323" i="34"/>
  <c r="AC323" i="34"/>
  <c r="AB323" i="34"/>
  <c r="AA323" i="34"/>
  <c r="Z323" i="34"/>
  <c r="Y323" i="34"/>
  <c r="X323" i="34"/>
  <c r="W323" i="34"/>
  <c r="V323" i="34"/>
  <c r="U323" i="34"/>
  <c r="T323" i="34"/>
  <c r="S323" i="34"/>
  <c r="R323" i="34"/>
  <c r="Q323" i="34"/>
  <c r="P323" i="34"/>
  <c r="O323" i="34"/>
  <c r="N323" i="34"/>
  <c r="M323" i="34"/>
  <c r="AP322" i="34"/>
  <c r="AO322" i="34"/>
  <c r="AN322" i="34"/>
  <c r="AM322" i="34"/>
  <c r="AL322" i="34"/>
  <c r="AK322" i="34"/>
  <c r="AJ322" i="34"/>
  <c r="AI322" i="34"/>
  <c r="AH322" i="34"/>
  <c r="AG322" i="34"/>
  <c r="AF322" i="34"/>
  <c r="AE322" i="34"/>
  <c r="AD322" i="34"/>
  <c r="AC322" i="34"/>
  <c r="AB322" i="34"/>
  <c r="AA322" i="34"/>
  <c r="Z322" i="34"/>
  <c r="Y322" i="34"/>
  <c r="X322" i="34"/>
  <c r="W322" i="34"/>
  <c r="V322" i="34"/>
  <c r="U322" i="34"/>
  <c r="T322" i="34"/>
  <c r="S322" i="34"/>
  <c r="R322" i="34"/>
  <c r="Q322" i="34"/>
  <c r="P322" i="34"/>
  <c r="O322" i="34"/>
  <c r="N322" i="34"/>
  <c r="M322" i="34"/>
  <c r="AP321" i="34"/>
  <c r="AO321" i="34"/>
  <c r="AN321" i="34"/>
  <c r="AM321" i="34"/>
  <c r="AL321" i="34"/>
  <c r="AK321" i="34"/>
  <c r="AJ321" i="34"/>
  <c r="AI321" i="34"/>
  <c r="AH321" i="34"/>
  <c r="AG321" i="34"/>
  <c r="AF321" i="34"/>
  <c r="AE321" i="34"/>
  <c r="AD321" i="34"/>
  <c r="AC321" i="34"/>
  <c r="AB321" i="34"/>
  <c r="AA321" i="34"/>
  <c r="Z321" i="34"/>
  <c r="Y321" i="34"/>
  <c r="X321" i="34"/>
  <c r="W321" i="34"/>
  <c r="V321" i="34"/>
  <c r="U321" i="34"/>
  <c r="T321" i="34"/>
  <c r="S321" i="34"/>
  <c r="R321" i="34"/>
  <c r="Q321" i="34"/>
  <c r="P321" i="34"/>
  <c r="O321" i="34"/>
  <c r="N321" i="34"/>
  <c r="M321" i="34"/>
  <c r="AP320" i="34"/>
  <c r="AO320" i="34"/>
  <c r="AN320" i="34"/>
  <c r="AM320" i="34"/>
  <c r="AL320" i="34"/>
  <c r="AK320" i="34"/>
  <c r="AJ320" i="34"/>
  <c r="AI320" i="34"/>
  <c r="AH320" i="34"/>
  <c r="AG320" i="34"/>
  <c r="AF320" i="34"/>
  <c r="AE320" i="34"/>
  <c r="AD320" i="34"/>
  <c r="AC320" i="34"/>
  <c r="AB320" i="34"/>
  <c r="AA320" i="34"/>
  <c r="Z320" i="34"/>
  <c r="Y320" i="34"/>
  <c r="X320" i="34"/>
  <c r="W320" i="34"/>
  <c r="V320" i="34"/>
  <c r="U320" i="34"/>
  <c r="T320" i="34"/>
  <c r="S320" i="34"/>
  <c r="R320" i="34"/>
  <c r="Q320" i="34"/>
  <c r="P320" i="34"/>
  <c r="O320" i="34"/>
  <c r="N320" i="34"/>
  <c r="M320" i="34"/>
  <c r="AP319" i="34"/>
  <c r="AO319" i="34"/>
  <c r="AN319" i="34"/>
  <c r="AM319" i="34"/>
  <c r="AL319" i="34"/>
  <c r="AK319" i="34"/>
  <c r="AJ319" i="34"/>
  <c r="AI319" i="34"/>
  <c r="AH319" i="34"/>
  <c r="AG319" i="34"/>
  <c r="AF319" i="34"/>
  <c r="AE319" i="34"/>
  <c r="AD319" i="34"/>
  <c r="AC319" i="34"/>
  <c r="AB319" i="34"/>
  <c r="AA319" i="34"/>
  <c r="Z319" i="34"/>
  <c r="Y319" i="34"/>
  <c r="X319" i="34"/>
  <c r="W319" i="34"/>
  <c r="V319" i="34"/>
  <c r="U319" i="34"/>
  <c r="T319" i="34"/>
  <c r="S319" i="34"/>
  <c r="R319" i="34"/>
  <c r="Q319" i="34"/>
  <c r="P319" i="34"/>
  <c r="O319" i="34"/>
  <c r="N319" i="34"/>
  <c r="M319" i="34"/>
  <c r="AP315" i="34"/>
  <c r="AO315" i="34"/>
  <c r="AN315" i="34"/>
  <c r="AM315" i="34"/>
  <c r="AL315" i="34"/>
  <c r="AK315" i="34"/>
  <c r="AJ315" i="34"/>
  <c r="AI315" i="34"/>
  <c r="AH315" i="34"/>
  <c r="AG315" i="34"/>
  <c r="AF315" i="34"/>
  <c r="AE315" i="34"/>
  <c r="AD315" i="34"/>
  <c r="AC315" i="34"/>
  <c r="AB315" i="34"/>
  <c r="AA315" i="34"/>
  <c r="Z315" i="34"/>
  <c r="Y315" i="34"/>
  <c r="X315" i="34"/>
  <c r="W315" i="34"/>
  <c r="V315" i="34"/>
  <c r="U315" i="34"/>
  <c r="T315" i="34"/>
  <c r="S315" i="34"/>
  <c r="R315" i="34"/>
  <c r="Q315" i="34"/>
  <c r="P315" i="34"/>
  <c r="O315" i="34"/>
  <c r="N315" i="34"/>
  <c r="M315" i="34"/>
  <c r="AP314" i="34"/>
  <c r="AO314" i="34"/>
  <c r="AN314" i="34"/>
  <c r="AM314" i="34"/>
  <c r="AL314" i="34"/>
  <c r="AK314" i="34"/>
  <c r="AJ314" i="34"/>
  <c r="AI314" i="34"/>
  <c r="AH314" i="34"/>
  <c r="AG314" i="34"/>
  <c r="AF314" i="34"/>
  <c r="AE314" i="34"/>
  <c r="AD314" i="34"/>
  <c r="AC314" i="34"/>
  <c r="AB314" i="34"/>
  <c r="AA314" i="34"/>
  <c r="Z314" i="34"/>
  <c r="Y314" i="34"/>
  <c r="X314" i="34"/>
  <c r="W314" i="34"/>
  <c r="V314" i="34"/>
  <c r="U314" i="34"/>
  <c r="T314" i="34"/>
  <c r="S314" i="34"/>
  <c r="R314" i="34"/>
  <c r="Q314" i="34"/>
  <c r="P314" i="34"/>
  <c r="O314" i="34"/>
  <c r="N314" i="34"/>
  <c r="M314" i="34"/>
  <c r="AP313" i="34"/>
  <c r="AO313" i="34"/>
  <c r="AN313" i="34"/>
  <c r="AM313" i="34"/>
  <c r="AL313" i="34"/>
  <c r="AK313" i="34"/>
  <c r="AJ313" i="34"/>
  <c r="AI313" i="34"/>
  <c r="AH313" i="34"/>
  <c r="AG313" i="34"/>
  <c r="AF313" i="34"/>
  <c r="AE313" i="34"/>
  <c r="AD313" i="34"/>
  <c r="AC313" i="34"/>
  <c r="AB313" i="34"/>
  <c r="AA313" i="34"/>
  <c r="Z313" i="34"/>
  <c r="Y313" i="34"/>
  <c r="X313" i="34"/>
  <c r="W313" i="34"/>
  <c r="V313" i="34"/>
  <c r="U313" i="34"/>
  <c r="T313" i="34"/>
  <c r="S313" i="34"/>
  <c r="R313" i="34"/>
  <c r="Q313" i="34"/>
  <c r="P313" i="34"/>
  <c r="O313" i="34"/>
  <c r="N313" i="34"/>
  <c r="M313" i="34"/>
  <c r="AP312" i="34"/>
  <c r="AO312" i="34"/>
  <c r="AN312" i="34"/>
  <c r="AM312" i="34"/>
  <c r="AL312" i="34"/>
  <c r="AK312" i="34"/>
  <c r="AJ312" i="34"/>
  <c r="AI312" i="34"/>
  <c r="AH312" i="34"/>
  <c r="AG312" i="34"/>
  <c r="AF312" i="34"/>
  <c r="AE312" i="34"/>
  <c r="AD312" i="34"/>
  <c r="AC312" i="34"/>
  <c r="AB312" i="34"/>
  <c r="AA312" i="34"/>
  <c r="Z312" i="34"/>
  <c r="Y312" i="34"/>
  <c r="X312" i="34"/>
  <c r="W312" i="34"/>
  <c r="V312" i="34"/>
  <c r="U312" i="34"/>
  <c r="T312" i="34"/>
  <c r="S312" i="34"/>
  <c r="R312" i="34"/>
  <c r="Q312" i="34"/>
  <c r="P312" i="34"/>
  <c r="O312" i="34"/>
  <c r="N312" i="34"/>
  <c r="M312" i="34"/>
  <c r="AP311" i="34"/>
  <c r="AO311" i="34"/>
  <c r="AN311" i="34"/>
  <c r="AM311" i="34"/>
  <c r="AL311" i="34"/>
  <c r="AK311" i="34"/>
  <c r="AJ311" i="34"/>
  <c r="AI311" i="34"/>
  <c r="AH311" i="34"/>
  <c r="AG311" i="34"/>
  <c r="AF311" i="34"/>
  <c r="AE311" i="34"/>
  <c r="AD311" i="34"/>
  <c r="AC311" i="34"/>
  <c r="AB311" i="34"/>
  <c r="AA311" i="34"/>
  <c r="Z311" i="34"/>
  <c r="Y311" i="34"/>
  <c r="X311" i="34"/>
  <c r="W311" i="34"/>
  <c r="V311" i="34"/>
  <c r="U311" i="34"/>
  <c r="T311" i="34"/>
  <c r="S311" i="34"/>
  <c r="R311" i="34"/>
  <c r="Q311" i="34"/>
  <c r="P311" i="34"/>
  <c r="O311" i="34"/>
  <c r="N311" i="34"/>
  <c r="M311" i="34"/>
  <c r="AP310" i="34"/>
  <c r="AO310" i="34"/>
  <c r="AN310" i="34"/>
  <c r="AM310" i="34"/>
  <c r="AL310" i="34"/>
  <c r="AK310" i="34"/>
  <c r="AJ310" i="34"/>
  <c r="AI310" i="34"/>
  <c r="AH310" i="34"/>
  <c r="AG310" i="34"/>
  <c r="AF310" i="34"/>
  <c r="AE310" i="34"/>
  <c r="AD310" i="34"/>
  <c r="AC310" i="34"/>
  <c r="AB310" i="34"/>
  <c r="AA310" i="34"/>
  <c r="Z310" i="34"/>
  <c r="Y310" i="34"/>
  <c r="X310" i="34"/>
  <c r="W310" i="34"/>
  <c r="V310" i="34"/>
  <c r="U310" i="34"/>
  <c r="T310" i="34"/>
  <c r="S310" i="34"/>
  <c r="R310" i="34"/>
  <c r="Q310" i="34"/>
  <c r="P310" i="34"/>
  <c r="O310" i="34"/>
  <c r="N310" i="34"/>
  <c r="M310" i="34"/>
  <c r="AP309" i="34"/>
  <c r="AO309" i="34"/>
  <c r="AN309" i="34"/>
  <c r="AM309" i="34"/>
  <c r="AL309" i="34"/>
  <c r="AK309" i="34"/>
  <c r="AJ309" i="34"/>
  <c r="AI309" i="34"/>
  <c r="AH309" i="34"/>
  <c r="AG309" i="34"/>
  <c r="AF309" i="34"/>
  <c r="AE309" i="34"/>
  <c r="AD309" i="34"/>
  <c r="AC309" i="34"/>
  <c r="AB309" i="34"/>
  <c r="AA309" i="34"/>
  <c r="Z309" i="34"/>
  <c r="Y309" i="34"/>
  <c r="X309" i="34"/>
  <c r="W309" i="34"/>
  <c r="V309" i="34"/>
  <c r="U309" i="34"/>
  <c r="T309" i="34"/>
  <c r="S309" i="34"/>
  <c r="R309" i="34"/>
  <c r="Q309" i="34"/>
  <c r="P309" i="34"/>
  <c r="O309" i="34"/>
  <c r="N309" i="34"/>
  <c r="M309" i="34"/>
  <c r="AP308" i="34"/>
  <c r="AO308" i="34"/>
  <c r="AN308" i="34"/>
  <c r="AM308" i="34"/>
  <c r="AL308" i="34"/>
  <c r="AK308" i="34"/>
  <c r="AJ308" i="34"/>
  <c r="AI308" i="34"/>
  <c r="AH308" i="34"/>
  <c r="AG308" i="34"/>
  <c r="AF308" i="34"/>
  <c r="AE308" i="34"/>
  <c r="AD308" i="34"/>
  <c r="AC308" i="34"/>
  <c r="AB308" i="34"/>
  <c r="AA308" i="34"/>
  <c r="Z308" i="34"/>
  <c r="Y308" i="34"/>
  <c r="X308" i="34"/>
  <c r="W308" i="34"/>
  <c r="V308" i="34"/>
  <c r="U308" i="34"/>
  <c r="T308" i="34"/>
  <c r="S308" i="34"/>
  <c r="R308" i="34"/>
  <c r="Q308" i="34"/>
  <c r="P308" i="34"/>
  <c r="O308" i="34"/>
  <c r="N308" i="34"/>
  <c r="M308" i="34"/>
  <c r="AP307" i="34"/>
  <c r="AO307" i="34"/>
  <c r="AN307" i="34"/>
  <c r="AM307" i="34"/>
  <c r="AL307" i="34"/>
  <c r="AK307" i="34"/>
  <c r="AJ307" i="34"/>
  <c r="AI307" i="34"/>
  <c r="AH307" i="34"/>
  <c r="AG307" i="34"/>
  <c r="AF307" i="34"/>
  <c r="AE307" i="34"/>
  <c r="AD307" i="34"/>
  <c r="AC307" i="34"/>
  <c r="AB307" i="34"/>
  <c r="AA307" i="34"/>
  <c r="Z307" i="34"/>
  <c r="Y307" i="34"/>
  <c r="X307" i="34"/>
  <c r="W307" i="34"/>
  <c r="V307" i="34"/>
  <c r="U307" i="34"/>
  <c r="T307" i="34"/>
  <c r="S307" i="34"/>
  <c r="R307" i="34"/>
  <c r="Q307" i="34"/>
  <c r="P307" i="34"/>
  <c r="O307" i="34"/>
  <c r="N307" i="34"/>
  <c r="M307" i="34"/>
  <c r="AP306" i="34"/>
  <c r="AO306" i="34"/>
  <c r="AN306" i="34"/>
  <c r="AM306" i="34"/>
  <c r="AL306" i="34"/>
  <c r="AK306" i="34"/>
  <c r="AJ306" i="34"/>
  <c r="AI306" i="34"/>
  <c r="AH306" i="34"/>
  <c r="AG306" i="34"/>
  <c r="AF306" i="34"/>
  <c r="AE306" i="34"/>
  <c r="AD306" i="34"/>
  <c r="AC306" i="34"/>
  <c r="AB306" i="34"/>
  <c r="AA306" i="34"/>
  <c r="Z306" i="34"/>
  <c r="Y306" i="34"/>
  <c r="X306" i="34"/>
  <c r="W306" i="34"/>
  <c r="V306" i="34"/>
  <c r="U306" i="34"/>
  <c r="T306" i="34"/>
  <c r="S306" i="34"/>
  <c r="R306" i="34"/>
  <c r="Q306" i="34"/>
  <c r="P306" i="34"/>
  <c r="O306" i="34"/>
  <c r="N306" i="34"/>
  <c r="M306" i="34"/>
  <c r="AP305" i="34"/>
  <c r="AO305" i="34"/>
  <c r="AN305" i="34"/>
  <c r="AM305" i="34"/>
  <c r="AL305" i="34"/>
  <c r="AK305" i="34"/>
  <c r="AJ305" i="34"/>
  <c r="AI305" i="34"/>
  <c r="AH305" i="34"/>
  <c r="AG305" i="34"/>
  <c r="AF305" i="34"/>
  <c r="AE305" i="34"/>
  <c r="AD305" i="34"/>
  <c r="AC305" i="34"/>
  <c r="AB305" i="34"/>
  <c r="AA305" i="34"/>
  <c r="Z305" i="34"/>
  <c r="Y305" i="34"/>
  <c r="X305" i="34"/>
  <c r="W305" i="34"/>
  <c r="V305" i="34"/>
  <c r="U305" i="34"/>
  <c r="T305" i="34"/>
  <c r="S305" i="34"/>
  <c r="R305" i="34"/>
  <c r="Q305" i="34"/>
  <c r="P305" i="34"/>
  <c r="O305" i="34"/>
  <c r="N305" i="34"/>
  <c r="M305" i="34"/>
  <c r="AP304" i="34"/>
  <c r="AO304" i="34"/>
  <c r="AN304" i="34"/>
  <c r="AM304" i="34"/>
  <c r="AL304" i="34"/>
  <c r="AK304" i="34"/>
  <c r="AJ304" i="34"/>
  <c r="AI304" i="34"/>
  <c r="AH304" i="34"/>
  <c r="AG304" i="34"/>
  <c r="AF304" i="34"/>
  <c r="AE304" i="34"/>
  <c r="AD304" i="34"/>
  <c r="AC304" i="34"/>
  <c r="AB304" i="34"/>
  <c r="AA304" i="34"/>
  <c r="Z304" i="34"/>
  <c r="Y304" i="34"/>
  <c r="X304" i="34"/>
  <c r="W304" i="34"/>
  <c r="V304" i="34"/>
  <c r="U304" i="34"/>
  <c r="T304" i="34"/>
  <c r="S304" i="34"/>
  <c r="R304" i="34"/>
  <c r="Q304" i="34"/>
  <c r="P304" i="34"/>
  <c r="O304" i="34"/>
  <c r="N304" i="34"/>
  <c r="M304" i="34"/>
  <c r="AP296" i="34"/>
  <c r="AO296" i="34"/>
  <c r="AN296" i="34"/>
  <c r="AM296" i="34"/>
  <c r="AL296" i="34"/>
  <c r="AK296" i="34"/>
  <c r="AJ296" i="34"/>
  <c r="AI296" i="34"/>
  <c r="AH296" i="34"/>
  <c r="AG296" i="34"/>
  <c r="AF296" i="34"/>
  <c r="AE296" i="34"/>
  <c r="AD296" i="34"/>
  <c r="AC296" i="34"/>
  <c r="AB296" i="34"/>
  <c r="AA296" i="34"/>
  <c r="Z296" i="34"/>
  <c r="Y296" i="34"/>
  <c r="X296" i="34"/>
  <c r="W296" i="34"/>
  <c r="V296" i="34"/>
  <c r="U296" i="34"/>
  <c r="T296" i="34"/>
  <c r="S296" i="34"/>
  <c r="R296" i="34"/>
  <c r="Q296" i="34"/>
  <c r="P296" i="34"/>
  <c r="O296" i="34"/>
  <c r="N296" i="34"/>
  <c r="M296" i="34"/>
  <c r="AP295" i="34"/>
  <c r="AO295" i="34"/>
  <c r="AN295" i="34"/>
  <c r="AM295" i="34"/>
  <c r="AL295" i="34"/>
  <c r="AK295" i="34"/>
  <c r="AJ295" i="34"/>
  <c r="AI295" i="34"/>
  <c r="AH295" i="34"/>
  <c r="AG295" i="34"/>
  <c r="AF295" i="34"/>
  <c r="AE295" i="34"/>
  <c r="AD295" i="34"/>
  <c r="AC295" i="34"/>
  <c r="AB295" i="34"/>
  <c r="AA295" i="34"/>
  <c r="Z295" i="34"/>
  <c r="Y295" i="34"/>
  <c r="X295" i="34"/>
  <c r="W295" i="34"/>
  <c r="V295" i="34"/>
  <c r="U295" i="34"/>
  <c r="T295" i="34"/>
  <c r="S295" i="34"/>
  <c r="R295" i="34"/>
  <c r="Q295" i="34"/>
  <c r="P295" i="34"/>
  <c r="O295" i="34"/>
  <c r="N295" i="34"/>
  <c r="M295" i="34"/>
  <c r="AP294" i="34"/>
  <c r="AO294" i="34"/>
  <c r="AN294" i="34"/>
  <c r="AM294" i="34"/>
  <c r="AL294" i="34"/>
  <c r="AK294" i="34"/>
  <c r="AJ294" i="34"/>
  <c r="AI294" i="34"/>
  <c r="AH294" i="34"/>
  <c r="AG294" i="34"/>
  <c r="AF294" i="34"/>
  <c r="AE294" i="34"/>
  <c r="AD294" i="34"/>
  <c r="AC294" i="34"/>
  <c r="AB294" i="34"/>
  <c r="AA294" i="34"/>
  <c r="Z294" i="34"/>
  <c r="Y294" i="34"/>
  <c r="X294" i="34"/>
  <c r="W294" i="34"/>
  <c r="V294" i="34"/>
  <c r="U294" i="34"/>
  <c r="T294" i="34"/>
  <c r="S294" i="34"/>
  <c r="R294" i="34"/>
  <c r="Q294" i="34"/>
  <c r="P294" i="34"/>
  <c r="O294" i="34"/>
  <c r="N294" i="34"/>
  <c r="M294" i="34"/>
  <c r="AP293" i="34"/>
  <c r="AO293" i="34"/>
  <c r="AN293" i="34"/>
  <c r="AM293" i="34"/>
  <c r="AL293" i="34"/>
  <c r="AK293" i="34"/>
  <c r="AJ293" i="34"/>
  <c r="AI293" i="34"/>
  <c r="AH293" i="34"/>
  <c r="AG293" i="34"/>
  <c r="AF293" i="34"/>
  <c r="AE293" i="34"/>
  <c r="AD293" i="34"/>
  <c r="AC293" i="34"/>
  <c r="AB293" i="34"/>
  <c r="AA293" i="34"/>
  <c r="Z293" i="34"/>
  <c r="Y293" i="34"/>
  <c r="X293" i="34"/>
  <c r="W293" i="34"/>
  <c r="V293" i="34"/>
  <c r="U293" i="34"/>
  <c r="T293" i="34"/>
  <c r="S293" i="34"/>
  <c r="R293" i="34"/>
  <c r="Q293" i="34"/>
  <c r="P293" i="34"/>
  <c r="O293" i="34"/>
  <c r="N293" i="34"/>
  <c r="M293" i="34"/>
  <c r="AP292" i="34"/>
  <c r="AO292" i="34"/>
  <c r="AN292" i="34"/>
  <c r="AM292" i="34"/>
  <c r="AL292" i="34"/>
  <c r="AK292" i="34"/>
  <c r="AJ292" i="34"/>
  <c r="AI292" i="34"/>
  <c r="AH292" i="34"/>
  <c r="AG292" i="34"/>
  <c r="AF292" i="34"/>
  <c r="AE292" i="34"/>
  <c r="AD292" i="34"/>
  <c r="AC292" i="34"/>
  <c r="AB292" i="34"/>
  <c r="AA292" i="34"/>
  <c r="Z292" i="34"/>
  <c r="Y292" i="34"/>
  <c r="X292" i="34"/>
  <c r="W292" i="34"/>
  <c r="V292" i="34"/>
  <c r="U292" i="34"/>
  <c r="T292" i="34"/>
  <c r="S292" i="34"/>
  <c r="R292" i="34"/>
  <c r="Q292" i="34"/>
  <c r="P292" i="34"/>
  <c r="O292" i="34"/>
  <c r="N292" i="34"/>
  <c r="M292" i="34"/>
  <c r="AP291" i="34"/>
  <c r="AO291" i="34"/>
  <c r="AN291" i="34"/>
  <c r="AM291" i="34"/>
  <c r="AL291" i="34"/>
  <c r="AK291" i="34"/>
  <c r="AJ291" i="34"/>
  <c r="AI291" i="34"/>
  <c r="AH291" i="34"/>
  <c r="AG291" i="34"/>
  <c r="AF291" i="34"/>
  <c r="AE291" i="34"/>
  <c r="AD291" i="34"/>
  <c r="AC291" i="34"/>
  <c r="AB291" i="34"/>
  <c r="AA291" i="34"/>
  <c r="Z291" i="34"/>
  <c r="Y291" i="34"/>
  <c r="X291" i="34"/>
  <c r="W291" i="34"/>
  <c r="V291" i="34"/>
  <c r="U291" i="34"/>
  <c r="T291" i="34"/>
  <c r="S291" i="34"/>
  <c r="R291" i="34"/>
  <c r="Q291" i="34"/>
  <c r="P291" i="34"/>
  <c r="O291" i="34"/>
  <c r="N291" i="34"/>
  <c r="M291" i="34"/>
  <c r="AP290" i="34"/>
  <c r="AO290" i="34"/>
  <c r="AN290" i="34"/>
  <c r="AM290" i="34"/>
  <c r="AL290" i="34"/>
  <c r="AK290" i="34"/>
  <c r="AJ290" i="34"/>
  <c r="AI290" i="34"/>
  <c r="AH290" i="34"/>
  <c r="AG290" i="34"/>
  <c r="AF290" i="34"/>
  <c r="AE290" i="34"/>
  <c r="AD290" i="34"/>
  <c r="AC290" i="34"/>
  <c r="AB290" i="34"/>
  <c r="AA290" i="34"/>
  <c r="Z290" i="34"/>
  <c r="Y290" i="34"/>
  <c r="X290" i="34"/>
  <c r="W290" i="34"/>
  <c r="V290" i="34"/>
  <c r="U290" i="34"/>
  <c r="T290" i="34"/>
  <c r="S290" i="34"/>
  <c r="R290" i="34"/>
  <c r="Q290" i="34"/>
  <c r="P290" i="34"/>
  <c r="O290" i="34"/>
  <c r="N290" i="34"/>
  <c r="M290" i="34"/>
  <c r="AP289" i="34"/>
  <c r="AO289" i="34"/>
  <c r="AN289" i="34"/>
  <c r="AM289" i="34"/>
  <c r="AL289" i="34"/>
  <c r="AK289" i="34"/>
  <c r="AJ289" i="34"/>
  <c r="AI289" i="34"/>
  <c r="AH289" i="34"/>
  <c r="AG289" i="34"/>
  <c r="AF289" i="34"/>
  <c r="AE289" i="34"/>
  <c r="AD289" i="34"/>
  <c r="AC289" i="34"/>
  <c r="AB289" i="34"/>
  <c r="AA289" i="34"/>
  <c r="Z289" i="34"/>
  <c r="Y289" i="34"/>
  <c r="X289" i="34"/>
  <c r="W289" i="34"/>
  <c r="V289" i="34"/>
  <c r="U289" i="34"/>
  <c r="T289" i="34"/>
  <c r="S289" i="34"/>
  <c r="R289" i="34"/>
  <c r="Q289" i="34"/>
  <c r="P289" i="34"/>
  <c r="O289" i="34"/>
  <c r="N289" i="34"/>
  <c r="M289" i="34"/>
  <c r="AP288" i="34"/>
  <c r="AO288" i="34"/>
  <c r="AN288" i="34"/>
  <c r="AM288" i="34"/>
  <c r="AL288" i="34"/>
  <c r="AK288" i="34"/>
  <c r="AJ288" i="34"/>
  <c r="AI288" i="34"/>
  <c r="AH288" i="34"/>
  <c r="AG288" i="34"/>
  <c r="AF288" i="34"/>
  <c r="AE288" i="34"/>
  <c r="AD288" i="34"/>
  <c r="AC288" i="34"/>
  <c r="AB288" i="34"/>
  <c r="AA288" i="34"/>
  <c r="Z288" i="34"/>
  <c r="Y288" i="34"/>
  <c r="X288" i="34"/>
  <c r="W288" i="34"/>
  <c r="V288" i="34"/>
  <c r="U288" i="34"/>
  <c r="T288" i="34"/>
  <c r="S288" i="34"/>
  <c r="R288" i="34"/>
  <c r="Q288" i="34"/>
  <c r="P288" i="34"/>
  <c r="O288" i="34"/>
  <c r="N288" i="34"/>
  <c r="M288" i="34"/>
  <c r="AP287" i="34"/>
  <c r="AO287" i="34"/>
  <c r="AN287" i="34"/>
  <c r="AM287" i="34"/>
  <c r="AL287" i="34"/>
  <c r="AK287" i="34"/>
  <c r="AJ287" i="34"/>
  <c r="AI287" i="34"/>
  <c r="AH287" i="34"/>
  <c r="AG287" i="34"/>
  <c r="AF287" i="34"/>
  <c r="AE287" i="34"/>
  <c r="AD287" i="34"/>
  <c r="AC287" i="34"/>
  <c r="AB287" i="34"/>
  <c r="AA287" i="34"/>
  <c r="Z287" i="34"/>
  <c r="Y287" i="34"/>
  <c r="X287" i="34"/>
  <c r="W287" i="34"/>
  <c r="V287" i="34"/>
  <c r="U287" i="34"/>
  <c r="T287" i="34"/>
  <c r="S287" i="34"/>
  <c r="R287" i="34"/>
  <c r="Q287" i="34"/>
  <c r="P287" i="34"/>
  <c r="O287" i="34"/>
  <c r="N287" i="34"/>
  <c r="M287" i="34"/>
  <c r="AP286" i="34"/>
  <c r="AO286" i="34"/>
  <c r="AN286" i="34"/>
  <c r="AM286" i="34"/>
  <c r="AL286" i="34"/>
  <c r="AK286" i="34"/>
  <c r="AJ286" i="34"/>
  <c r="AI286" i="34"/>
  <c r="AH286" i="34"/>
  <c r="AG286" i="34"/>
  <c r="AF286" i="34"/>
  <c r="AE286" i="34"/>
  <c r="AD286" i="34"/>
  <c r="AC286" i="34"/>
  <c r="AB286" i="34"/>
  <c r="AA286" i="34"/>
  <c r="Z286" i="34"/>
  <c r="Y286" i="34"/>
  <c r="X286" i="34"/>
  <c r="W286" i="34"/>
  <c r="V286" i="34"/>
  <c r="U286" i="34"/>
  <c r="T286" i="34"/>
  <c r="S286" i="34"/>
  <c r="R286" i="34"/>
  <c r="Q286" i="34"/>
  <c r="P286" i="34"/>
  <c r="O286" i="34"/>
  <c r="N286" i="34"/>
  <c r="M286" i="34"/>
  <c r="AP285" i="34"/>
  <c r="AO285" i="34"/>
  <c r="AN285" i="34"/>
  <c r="AM285" i="34"/>
  <c r="AL285" i="34"/>
  <c r="AK285" i="34"/>
  <c r="AJ285" i="34"/>
  <c r="AI285" i="34"/>
  <c r="AH285" i="34"/>
  <c r="AG285" i="34"/>
  <c r="AF285" i="34"/>
  <c r="AE285" i="34"/>
  <c r="AD285" i="34"/>
  <c r="AC285" i="34"/>
  <c r="AB285" i="34"/>
  <c r="AA285" i="34"/>
  <c r="Z285" i="34"/>
  <c r="Y285" i="34"/>
  <c r="X285" i="34"/>
  <c r="W285" i="34"/>
  <c r="V285" i="34"/>
  <c r="U285" i="34"/>
  <c r="T285" i="34"/>
  <c r="S285" i="34"/>
  <c r="R285" i="34"/>
  <c r="Q285" i="34"/>
  <c r="P285" i="34"/>
  <c r="O285" i="34"/>
  <c r="N285" i="34"/>
  <c r="M285" i="34"/>
  <c r="AP281" i="34"/>
  <c r="AO281" i="34"/>
  <c r="AN281" i="34"/>
  <c r="AM281" i="34"/>
  <c r="AL281" i="34"/>
  <c r="AK281" i="34"/>
  <c r="AJ281" i="34"/>
  <c r="AI281" i="34"/>
  <c r="AH281" i="34"/>
  <c r="AG281" i="34"/>
  <c r="AF281" i="34"/>
  <c r="AE281" i="34"/>
  <c r="AD281" i="34"/>
  <c r="AC281" i="34"/>
  <c r="AB281" i="34"/>
  <c r="AA281" i="34"/>
  <c r="Z281" i="34"/>
  <c r="Y281" i="34"/>
  <c r="X281" i="34"/>
  <c r="W281" i="34"/>
  <c r="V281" i="34"/>
  <c r="U281" i="34"/>
  <c r="T281" i="34"/>
  <c r="S281" i="34"/>
  <c r="R281" i="34"/>
  <c r="Q281" i="34"/>
  <c r="P281" i="34"/>
  <c r="O281" i="34"/>
  <c r="N281" i="34"/>
  <c r="M281" i="34"/>
  <c r="AP280" i="34"/>
  <c r="AO280" i="34"/>
  <c r="AN280" i="34"/>
  <c r="AM280" i="34"/>
  <c r="AL280" i="34"/>
  <c r="AK280" i="34"/>
  <c r="AJ280" i="34"/>
  <c r="AI280" i="34"/>
  <c r="AH280" i="34"/>
  <c r="AG280" i="34"/>
  <c r="AF280" i="34"/>
  <c r="AE280" i="34"/>
  <c r="AD280" i="34"/>
  <c r="AC280" i="34"/>
  <c r="AB280" i="34"/>
  <c r="AA280" i="34"/>
  <c r="Z280" i="34"/>
  <c r="Y280" i="34"/>
  <c r="X280" i="34"/>
  <c r="W280" i="34"/>
  <c r="V280" i="34"/>
  <c r="U280" i="34"/>
  <c r="T280" i="34"/>
  <c r="S280" i="34"/>
  <c r="R280" i="34"/>
  <c r="Q280" i="34"/>
  <c r="P280" i="34"/>
  <c r="O280" i="34"/>
  <c r="N280" i="34"/>
  <c r="M280" i="34"/>
  <c r="AP279" i="34"/>
  <c r="AO279" i="34"/>
  <c r="AN279" i="34"/>
  <c r="AM279" i="34"/>
  <c r="AL279" i="34"/>
  <c r="AK279" i="34"/>
  <c r="AJ279" i="34"/>
  <c r="AI279" i="34"/>
  <c r="AH279" i="34"/>
  <c r="AG279" i="34"/>
  <c r="AF279" i="34"/>
  <c r="AE279" i="34"/>
  <c r="AD279" i="34"/>
  <c r="AC279" i="34"/>
  <c r="AB279" i="34"/>
  <c r="AA279" i="34"/>
  <c r="Z279" i="34"/>
  <c r="Y279" i="34"/>
  <c r="X279" i="34"/>
  <c r="W279" i="34"/>
  <c r="V279" i="34"/>
  <c r="U279" i="34"/>
  <c r="T279" i="34"/>
  <c r="S279" i="34"/>
  <c r="R279" i="34"/>
  <c r="Q279" i="34"/>
  <c r="P279" i="34"/>
  <c r="O279" i="34"/>
  <c r="N279" i="34"/>
  <c r="M279" i="34"/>
  <c r="AP278" i="34"/>
  <c r="AO278" i="34"/>
  <c r="AN278" i="34"/>
  <c r="AM278" i="34"/>
  <c r="AL278" i="34"/>
  <c r="AK278" i="34"/>
  <c r="AJ278" i="34"/>
  <c r="AI278" i="34"/>
  <c r="AH278" i="34"/>
  <c r="AG278" i="34"/>
  <c r="AF278" i="34"/>
  <c r="AE278" i="34"/>
  <c r="AD278" i="34"/>
  <c r="AC278" i="34"/>
  <c r="AB278" i="34"/>
  <c r="AA278" i="34"/>
  <c r="Z278" i="34"/>
  <c r="Y278" i="34"/>
  <c r="X278" i="34"/>
  <c r="W278" i="34"/>
  <c r="V278" i="34"/>
  <c r="U278" i="34"/>
  <c r="T278" i="34"/>
  <c r="S278" i="34"/>
  <c r="R278" i="34"/>
  <c r="Q278" i="34"/>
  <c r="P278" i="34"/>
  <c r="O278" i="34"/>
  <c r="N278" i="34"/>
  <c r="M278" i="34"/>
  <c r="AP277" i="34"/>
  <c r="AO277" i="34"/>
  <c r="AN277" i="34"/>
  <c r="AM277" i="34"/>
  <c r="AL277" i="34"/>
  <c r="AK277" i="34"/>
  <c r="AJ277" i="34"/>
  <c r="AI277" i="34"/>
  <c r="AH277" i="34"/>
  <c r="AG277" i="34"/>
  <c r="AF277" i="34"/>
  <c r="AE277" i="34"/>
  <c r="AD277" i="34"/>
  <c r="AC277" i="34"/>
  <c r="AB277" i="34"/>
  <c r="AA277" i="34"/>
  <c r="Z277" i="34"/>
  <c r="Y277" i="34"/>
  <c r="X277" i="34"/>
  <c r="W277" i="34"/>
  <c r="V277" i="34"/>
  <c r="U277" i="34"/>
  <c r="T277" i="34"/>
  <c r="S277" i="34"/>
  <c r="R277" i="34"/>
  <c r="Q277" i="34"/>
  <c r="P277" i="34"/>
  <c r="O277" i="34"/>
  <c r="N277" i="34"/>
  <c r="M277" i="34"/>
  <c r="AP276" i="34"/>
  <c r="AO276" i="34"/>
  <c r="AN276" i="34"/>
  <c r="AM276" i="34"/>
  <c r="AL276" i="34"/>
  <c r="AK276" i="34"/>
  <c r="AJ276" i="34"/>
  <c r="AI276" i="34"/>
  <c r="AH276" i="34"/>
  <c r="AG276" i="34"/>
  <c r="AF276" i="34"/>
  <c r="AE276" i="34"/>
  <c r="AD276" i="34"/>
  <c r="AC276" i="34"/>
  <c r="AB276" i="34"/>
  <c r="AA276" i="34"/>
  <c r="Z276" i="34"/>
  <c r="Y276" i="34"/>
  <c r="X276" i="34"/>
  <c r="W276" i="34"/>
  <c r="V276" i="34"/>
  <c r="U276" i="34"/>
  <c r="T276" i="34"/>
  <c r="S276" i="34"/>
  <c r="R276" i="34"/>
  <c r="Q276" i="34"/>
  <c r="P276" i="34"/>
  <c r="O276" i="34"/>
  <c r="N276" i="34"/>
  <c r="M276" i="34"/>
  <c r="AP275" i="34"/>
  <c r="AO275" i="34"/>
  <c r="AN275" i="34"/>
  <c r="AM275" i="34"/>
  <c r="AL275" i="34"/>
  <c r="AK275" i="34"/>
  <c r="AJ275" i="34"/>
  <c r="AI275" i="34"/>
  <c r="AH275" i="34"/>
  <c r="AG275" i="34"/>
  <c r="AF275" i="34"/>
  <c r="AE275" i="34"/>
  <c r="AD275" i="34"/>
  <c r="AC275" i="34"/>
  <c r="AB275" i="34"/>
  <c r="AA275" i="34"/>
  <c r="Z275" i="34"/>
  <c r="Y275" i="34"/>
  <c r="X275" i="34"/>
  <c r="W275" i="34"/>
  <c r="V275" i="34"/>
  <c r="U275" i="34"/>
  <c r="T275" i="34"/>
  <c r="S275" i="34"/>
  <c r="R275" i="34"/>
  <c r="Q275" i="34"/>
  <c r="P275" i="34"/>
  <c r="O275" i="34"/>
  <c r="N275" i="34"/>
  <c r="M275" i="34"/>
  <c r="AP274" i="34"/>
  <c r="AO274" i="34"/>
  <c r="AN274" i="34"/>
  <c r="AM274" i="34"/>
  <c r="AL274" i="34"/>
  <c r="AK274" i="34"/>
  <c r="AJ274" i="34"/>
  <c r="AI274" i="34"/>
  <c r="AH274" i="34"/>
  <c r="AG274" i="34"/>
  <c r="AF274" i="34"/>
  <c r="AE274" i="34"/>
  <c r="AD274" i="34"/>
  <c r="AC274" i="34"/>
  <c r="AB274" i="34"/>
  <c r="AA274" i="34"/>
  <c r="Z274" i="34"/>
  <c r="Y274" i="34"/>
  <c r="X274" i="34"/>
  <c r="W274" i="34"/>
  <c r="V274" i="34"/>
  <c r="U274" i="34"/>
  <c r="T274" i="34"/>
  <c r="S274" i="34"/>
  <c r="R274" i="34"/>
  <c r="Q274" i="34"/>
  <c r="P274" i="34"/>
  <c r="O274" i="34"/>
  <c r="N274" i="34"/>
  <c r="M274" i="34"/>
  <c r="AP273" i="34"/>
  <c r="AO273" i="34"/>
  <c r="AN273" i="34"/>
  <c r="AM273" i="34"/>
  <c r="AL273" i="34"/>
  <c r="AK273" i="34"/>
  <c r="AJ273" i="34"/>
  <c r="AI273" i="34"/>
  <c r="AH273" i="34"/>
  <c r="AG273" i="34"/>
  <c r="AF273" i="34"/>
  <c r="AE273" i="34"/>
  <c r="AD273" i="34"/>
  <c r="AC273" i="34"/>
  <c r="AB273" i="34"/>
  <c r="AA273" i="34"/>
  <c r="Z273" i="34"/>
  <c r="Y273" i="34"/>
  <c r="X273" i="34"/>
  <c r="W273" i="34"/>
  <c r="V273" i="34"/>
  <c r="U273" i="34"/>
  <c r="T273" i="34"/>
  <c r="S273" i="34"/>
  <c r="R273" i="34"/>
  <c r="Q273" i="34"/>
  <c r="P273" i="34"/>
  <c r="O273" i="34"/>
  <c r="N273" i="34"/>
  <c r="M273" i="34"/>
  <c r="AP272" i="34"/>
  <c r="AO272" i="34"/>
  <c r="AN272" i="34"/>
  <c r="AM272" i="34"/>
  <c r="AL272" i="34"/>
  <c r="AK272" i="34"/>
  <c r="AJ272" i="34"/>
  <c r="AI272" i="34"/>
  <c r="AH272" i="34"/>
  <c r="AG272" i="34"/>
  <c r="AF272" i="34"/>
  <c r="AE272" i="34"/>
  <c r="AD272" i="34"/>
  <c r="AC272" i="34"/>
  <c r="AB272" i="34"/>
  <c r="AA272" i="34"/>
  <c r="Z272" i="34"/>
  <c r="Y272" i="34"/>
  <c r="X272" i="34"/>
  <c r="W272" i="34"/>
  <c r="V272" i="34"/>
  <c r="U272" i="34"/>
  <c r="T272" i="34"/>
  <c r="S272" i="34"/>
  <c r="R272" i="34"/>
  <c r="Q272" i="34"/>
  <c r="P272" i="34"/>
  <c r="O272" i="34"/>
  <c r="N272" i="34"/>
  <c r="M272" i="34"/>
  <c r="AP271" i="34"/>
  <c r="AO271" i="34"/>
  <c r="AN271" i="34"/>
  <c r="AM271" i="34"/>
  <c r="AL271" i="34"/>
  <c r="AK271" i="34"/>
  <c r="AJ271" i="34"/>
  <c r="AI271" i="34"/>
  <c r="AH271" i="34"/>
  <c r="AG271" i="34"/>
  <c r="AF271" i="34"/>
  <c r="AE271" i="34"/>
  <c r="AD271" i="34"/>
  <c r="AC271" i="34"/>
  <c r="AB271" i="34"/>
  <c r="AA271" i="34"/>
  <c r="Z271" i="34"/>
  <c r="Y271" i="34"/>
  <c r="X271" i="34"/>
  <c r="W271" i="34"/>
  <c r="V271" i="34"/>
  <c r="U271" i="34"/>
  <c r="T271" i="34"/>
  <c r="S271" i="34"/>
  <c r="R271" i="34"/>
  <c r="Q271" i="34"/>
  <c r="P271" i="34"/>
  <c r="O271" i="34"/>
  <c r="N271" i="34"/>
  <c r="M271" i="34"/>
  <c r="AP270" i="34"/>
  <c r="AO270" i="34"/>
  <c r="AN270" i="34"/>
  <c r="AM270" i="34"/>
  <c r="AL270" i="34"/>
  <c r="AK270" i="34"/>
  <c r="AJ270" i="34"/>
  <c r="AI270" i="34"/>
  <c r="AH270" i="34"/>
  <c r="AG270" i="34"/>
  <c r="AF270" i="34"/>
  <c r="AE270" i="34"/>
  <c r="AD270" i="34"/>
  <c r="AC270" i="34"/>
  <c r="AB270" i="34"/>
  <c r="AA270" i="34"/>
  <c r="Z270" i="34"/>
  <c r="Y270" i="34"/>
  <c r="X270" i="34"/>
  <c r="W270" i="34"/>
  <c r="V270" i="34"/>
  <c r="U270" i="34"/>
  <c r="T270" i="34"/>
  <c r="S270" i="34"/>
  <c r="R270" i="34"/>
  <c r="Q270" i="34"/>
  <c r="P270" i="34"/>
  <c r="O270" i="34"/>
  <c r="N270" i="34"/>
  <c r="M270" i="34"/>
  <c r="AP266" i="34"/>
  <c r="AO266" i="34"/>
  <c r="AN266" i="34"/>
  <c r="AM266" i="34"/>
  <c r="AL266" i="34"/>
  <c r="AK266" i="34"/>
  <c r="AJ266" i="34"/>
  <c r="AI266" i="34"/>
  <c r="AH266" i="34"/>
  <c r="AG266" i="34"/>
  <c r="AF266" i="34"/>
  <c r="AE266" i="34"/>
  <c r="AD266" i="34"/>
  <c r="AC266" i="34"/>
  <c r="AB266" i="34"/>
  <c r="AA266" i="34"/>
  <c r="Z266" i="34"/>
  <c r="Y266" i="34"/>
  <c r="X266" i="34"/>
  <c r="W266" i="34"/>
  <c r="V266" i="34"/>
  <c r="U266" i="34"/>
  <c r="T266" i="34"/>
  <c r="S266" i="34"/>
  <c r="R266" i="34"/>
  <c r="Q266" i="34"/>
  <c r="P266" i="34"/>
  <c r="O266" i="34"/>
  <c r="N266" i="34"/>
  <c r="M266" i="34"/>
  <c r="AP265" i="34"/>
  <c r="AO265" i="34"/>
  <c r="AN265" i="34"/>
  <c r="AM265" i="34"/>
  <c r="AL265" i="34"/>
  <c r="AK265" i="34"/>
  <c r="AJ265" i="34"/>
  <c r="AI265" i="34"/>
  <c r="AH265" i="34"/>
  <c r="AG265" i="34"/>
  <c r="AF265" i="34"/>
  <c r="AE265" i="34"/>
  <c r="AD265" i="34"/>
  <c r="AC265" i="34"/>
  <c r="AB265" i="34"/>
  <c r="AA265" i="34"/>
  <c r="Z265" i="34"/>
  <c r="Y265" i="34"/>
  <c r="X265" i="34"/>
  <c r="W265" i="34"/>
  <c r="V265" i="34"/>
  <c r="U265" i="34"/>
  <c r="T265" i="34"/>
  <c r="S265" i="34"/>
  <c r="R265" i="34"/>
  <c r="Q265" i="34"/>
  <c r="P265" i="34"/>
  <c r="O265" i="34"/>
  <c r="N265" i="34"/>
  <c r="M265" i="34"/>
  <c r="AP264" i="34"/>
  <c r="AO264" i="34"/>
  <c r="AN264" i="34"/>
  <c r="AM264" i="34"/>
  <c r="AL264" i="34"/>
  <c r="AK264" i="34"/>
  <c r="AJ264" i="34"/>
  <c r="AI264" i="34"/>
  <c r="AH264" i="34"/>
  <c r="AG264" i="34"/>
  <c r="AF264" i="34"/>
  <c r="AE264" i="34"/>
  <c r="AD264" i="34"/>
  <c r="AC264" i="34"/>
  <c r="AB264" i="34"/>
  <c r="AA264" i="34"/>
  <c r="Z264" i="34"/>
  <c r="Y264" i="34"/>
  <c r="X264" i="34"/>
  <c r="W264" i="34"/>
  <c r="V264" i="34"/>
  <c r="U264" i="34"/>
  <c r="T264" i="34"/>
  <c r="S264" i="34"/>
  <c r="R264" i="34"/>
  <c r="Q264" i="34"/>
  <c r="P264" i="34"/>
  <c r="O264" i="34"/>
  <c r="N264" i="34"/>
  <c r="M264" i="34"/>
  <c r="AP263" i="34"/>
  <c r="AO263" i="34"/>
  <c r="AN263" i="34"/>
  <c r="AM263" i="34"/>
  <c r="AL263" i="34"/>
  <c r="AK263" i="34"/>
  <c r="AJ263" i="34"/>
  <c r="AI263" i="34"/>
  <c r="AH263" i="34"/>
  <c r="AG263" i="34"/>
  <c r="AF263" i="34"/>
  <c r="AE263" i="34"/>
  <c r="AD263" i="34"/>
  <c r="AC263" i="34"/>
  <c r="AB263" i="34"/>
  <c r="AA263" i="34"/>
  <c r="Z263" i="34"/>
  <c r="Y263" i="34"/>
  <c r="X263" i="34"/>
  <c r="W263" i="34"/>
  <c r="V263" i="34"/>
  <c r="U263" i="34"/>
  <c r="T263" i="34"/>
  <c r="S263" i="34"/>
  <c r="R263" i="34"/>
  <c r="Q263" i="34"/>
  <c r="P263" i="34"/>
  <c r="O263" i="34"/>
  <c r="N263" i="34"/>
  <c r="M263" i="34"/>
  <c r="AP262" i="34"/>
  <c r="AO262" i="34"/>
  <c r="AN262" i="34"/>
  <c r="AM262" i="34"/>
  <c r="AL262" i="34"/>
  <c r="AK262" i="34"/>
  <c r="AJ262" i="34"/>
  <c r="AI262" i="34"/>
  <c r="AH262" i="34"/>
  <c r="AG262" i="34"/>
  <c r="AF262" i="34"/>
  <c r="AE262" i="34"/>
  <c r="AD262" i="34"/>
  <c r="AC262" i="34"/>
  <c r="AB262" i="34"/>
  <c r="AA262" i="34"/>
  <c r="Z262" i="34"/>
  <c r="Y262" i="34"/>
  <c r="X262" i="34"/>
  <c r="W262" i="34"/>
  <c r="V262" i="34"/>
  <c r="U262" i="34"/>
  <c r="T262" i="34"/>
  <c r="S262" i="34"/>
  <c r="R262" i="34"/>
  <c r="Q262" i="34"/>
  <c r="P262" i="34"/>
  <c r="O262" i="34"/>
  <c r="N262" i="34"/>
  <c r="M262" i="34"/>
  <c r="AP261" i="34"/>
  <c r="AO261" i="34"/>
  <c r="AN261" i="34"/>
  <c r="AM261" i="34"/>
  <c r="AL261" i="34"/>
  <c r="AK261" i="34"/>
  <c r="AJ261" i="34"/>
  <c r="AI261" i="34"/>
  <c r="AH261" i="34"/>
  <c r="AG261" i="34"/>
  <c r="AF261" i="34"/>
  <c r="AE261" i="34"/>
  <c r="AD261" i="34"/>
  <c r="AC261" i="34"/>
  <c r="AB261" i="34"/>
  <c r="AA261" i="34"/>
  <c r="Z261" i="34"/>
  <c r="Y261" i="34"/>
  <c r="X261" i="34"/>
  <c r="W261" i="34"/>
  <c r="V261" i="34"/>
  <c r="U261" i="34"/>
  <c r="T261" i="34"/>
  <c r="S261" i="34"/>
  <c r="R261" i="34"/>
  <c r="Q261" i="34"/>
  <c r="P261" i="34"/>
  <c r="O261" i="34"/>
  <c r="N261" i="34"/>
  <c r="M261" i="34"/>
  <c r="AP260" i="34"/>
  <c r="AO260" i="34"/>
  <c r="AN260" i="34"/>
  <c r="AM260" i="34"/>
  <c r="AL260" i="34"/>
  <c r="AK260" i="34"/>
  <c r="AJ260" i="34"/>
  <c r="AI260" i="34"/>
  <c r="AH260" i="34"/>
  <c r="AG260" i="34"/>
  <c r="AF260" i="34"/>
  <c r="AE260" i="34"/>
  <c r="AD260" i="34"/>
  <c r="AC260" i="34"/>
  <c r="AB260" i="34"/>
  <c r="AA260" i="34"/>
  <c r="Z260" i="34"/>
  <c r="Y260" i="34"/>
  <c r="X260" i="34"/>
  <c r="W260" i="34"/>
  <c r="V260" i="34"/>
  <c r="U260" i="34"/>
  <c r="T260" i="34"/>
  <c r="S260" i="34"/>
  <c r="R260" i="34"/>
  <c r="Q260" i="34"/>
  <c r="P260" i="34"/>
  <c r="O260" i="34"/>
  <c r="N260" i="34"/>
  <c r="M260" i="34"/>
  <c r="AP259" i="34"/>
  <c r="AO259" i="34"/>
  <c r="AN259" i="34"/>
  <c r="AM259" i="34"/>
  <c r="AL259" i="34"/>
  <c r="AK259" i="34"/>
  <c r="AJ259" i="34"/>
  <c r="AI259" i="34"/>
  <c r="AH259" i="34"/>
  <c r="AG259" i="34"/>
  <c r="AF259" i="34"/>
  <c r="AE259" i="34"/>
  <c r="AD259" i="34"/>
  <c r="AC259" i="34"/>
  <c r="AB259" i="34"/>
  <c r="AA259" i="34"/>
  <c r="Z259" i="34"/>
  <c r="Y259" i="34"/>
  <c r="X259" i="34"/>
  <c r="W259" i="34"/>
  <c r="V259" i="34"/>
  <c r="U259" i="34"/>
  <c r="T259" i="34"/>
  <c r="S259" i="34"/>
  <c r="R259" i="34"/>
  <c r="Q259" i="34"/>
  <c r="P259" i="34"/>
  <c r="O259" i="34"/>
  <c r="N259" i="34"/>
  <c r="M259" i="34"/>
  <c r="AP258" i="34"/>
  <c r="AO258" i="34"/>
  <c r="AN258" i="34"/>
  <c r="AM258" i="34"/>
  <c r="AL258" i="34"/>
  <c r="AK258" i="34"/>
  <c r="AJ258" i="34"/>
  <c r="AI258" i="34"/>
  <c r="AH258" i="34"/>
  <c r="AG258" i="34"/>
  <c r="AF258" i="34"/>
  <c r="AE258" i="34"/>
  <c r="AD258" i="34"/>
  <c r="AC258" i="34"/>
  <c r="AB258" i="34"/>
  <c r="AA258" i="34"/>
  <c r="Z258" i="34"/>
  <c r="Y258" i="34"/>
  <c r="X258" i="34"/>
  <c r="W258" i="34"/>
  <c r="V258" i="34"/>
  <c r="U258" i="34"/>
  <c r="T258" i="34"/>
  <c r="S258" i="34"/>
  <c r="R258" i="34"/>
  <c r="Q258" i="34"/>
  <c r="P258" i="34"/>
  <c r="O258" i="34"/>
  <c r="N258" i="34"/>
  <c r="M258" i="34"/>
  <c r="AP257" i="34"/>
  <c r="AO257" i="34"/>
  <c r="AN257" i="34"/>
  <c r="AM257" i="34"/>
  <c r="AL257" i="34"/>
  <c r="AK257" i="34"/>
  <c r="AJ257" i="34"/>
  <c r="AI257" i="34"/>
  <c r="AH257" i="34"/>
  <c r="AG257" i="34"/>
  <c r="AF257" i="34"/>
  <c r="AE257" i="34"/>
  <c r="AD257" i="34"/>
  <c r="AC257" i="34"/>
  <c r="AB257" i="34"/>
  <c r="AA257" i="34"/>
  <c r="Z257" i="34"/>
  <c r="Y257" i="34"/>
  <c r="X257" i="34"/>
  <c r="W257" i="34"/>
  <c r="V257" i="34"/>
  <c r="U257" i="34"/>
  <c r="T257" i="34"/>
  <c r="S257" i="34"/>
  <c r="R257" i="34"/>
  <c r="Q257" i="34"/>
  <c r="P257" i="34"/>
  <c r="O257" i="34"/>
  <c r="N257" i="34"/>
  <c r="M257" i="34"/>
  <c r="AP256" i="34"/>
  <c r="AO256" i="34"/>
  <c r="AN256" i="34"/>
  <c r="AM256" i="34"/>
  <c r="AL256" i="34"/>
  <c r="AK256" i="34"/>
  <c r="AJ256" i="34"/>
  <c r="AI256" i="34"/>
  <c r="AH256" i="34"/>
  <c r="AG256" i="34"/>
  <c r="AF256" i="34"/>
  <c r="AE256" i="34"/>
  <c r="AD256" i="34"/>
  <c r="AC256" i="34"/>
  <c r="AB256" i="34"/>
  <c r="AA256" i="34"/>
  <c r="Z256" i="34"/>
  <c r="Y256" i="34"/>
  <c r="X256" i="34"/>
  <c r="W256" i="34"/>
  <c r="V256" i="34"/>
  <c r="U256" i="34"/>
  <c r="T256" i="34"/>
  <c r="S256" i="34"/>
  <c r="R256" i="34"/>
  <c r="Q256" i="34"/>
  <c r="P256" i="34"/>
  <c r="O256" i="34"/>
  <c r="N256" i="34"/>
  <c r="M256" i="34"/>
  <c r="AP255" i="34"/>
  <c r="AO255" i="34"/>
  <c r="AN255" i="34"/>
  <c r="AM255" i="34"/>
  <c r="AL255" i="34"/>
  <c r="AK255" i="34"/>
  <c r="AJ255" i="34"/>
  <c r="AI255" i="34"/>
  <c r="AH255" i="34"/>
  <c r="AG255" i="34"/>
  <c r="AF255" i="34"/>
  <c r="AE255" i="34"/>
  <c r="AD255" i="34"/>
  <c r="AC255" i="34"/>
  <c r="AB255" i="34"/>
  <c r="AA255" i="34"/>
  <c r="Z255" i="34"/>
  <c r="Y255" i="34"/>
  <c r="X255" i="34"/>
  <c r="W255" i="34"/>
  <c r="V255" i="34"/>
  <c r="U255" i="34"/>
  <c r="T255" i="34"/>
  <c r="S255" i="34"/>
  <c r="R255" i="34"/>
  <c r="Q255" i="34"/>
  <c r="P255" i="34"/>
  <c r="O255" i="34"/>
  <c r="N255" i="34"/>
  <c r="M255" i="34"/>
  <c r="AP247" i="34"/>
  <c r="AO247" i="34"/>
  <c r="AN247" i="34"/>
  <c r="AM247" i="34"/>
  <c r="AL247" i="34"/>
  <c r="AK247" i="34"/>
  <c r="AJ247" i="34"/>
  <c r="AI247" i="34"/>
  <c r="AH247" i="34"/>
  <c r="AG247" i="34"/>
  <c r="AF247" i="34"/>
  <c r="AE247" i="34"/>
  <c r="AD247" i="34"/>
  <c r="AC247" i="34"/>
  <c r="AB247" i="34"/>
  <c r="AA247" i="34"/>
  <c r="Z247" i="34"/>
  <c r="Y247" i="34"/>
  <c r="X247" i="34"/>
  <c r="W247" i="34"/>
  <c r="V247" i="34"/>
  <c r="U247" i="34"/>
  <c r="T247" i="34"/>
  <c r="S247" i="34"/>
  <c r="R247" i="34"/>
  <c r="Q247" i="34"/>
  <c r="P247" i="34"/>
  <c r="O247" i="34"/>
  <c r="N247" i="34"/>
  <c r="M247" i="34"/>
  <c r="AP246" i="34"/>
  <c r="AO246" i="34"/>
  <c r="AN246" i="34"/>
  <c r="AM246" i="34"/>
  <c r="AL246" i="34"/>
  <c r="AK246" i="34"/>
  <c r="AJ246" i="34"/>
  <c r="AI246" i="34"/>
  <c r="AH246" i="34"/>
  <c r="AG246" i="34"/>
  <c r="AF246" i="34"/>
  <c r="AE246" i="34"/>
  <c r="AD246" i="34"/>
  <c r="AC246" i="34"/>
  <c r="AB246" i="34"/>
  <c r="AA246" i="34"/>
  <c r="Z246" i="34"/>
  <c r="Y246" i="34"/>
  <c r="X246" i="34"/>
  <c r="W246" i="34"/>
  <c r="V246" i="34"/>
  <c r="U246" i="34"/>
  <c r="T246" i="34"/>
  <c r="S246" i="34"/>
  <c r="R246" i="34"/>
  <c r="Q246" i="34"/>
  <c r="P246" i="34"/>
  <c r="O246" i="34"/>
  <c r="N246" i="34"/>
  <c r="M246" i="34"/>
  <c r="AP245" i="34"/>
  <c r="AO245" i="34"/>
  <c r="AN245" i="34"/>
  <c r="AM245" i="34"/>
  <c r="AL245" i="34"/>
  <c r="AK245" i="34"/>
  <c r="AJ245" i="34"/>
  <c r="AI245" i="34"/>
  <c r="AH245" i="34"/>
  <c r="AG245" i="34"/>
  <c r="AF245" i="34"/>
  <c r="AE245" i="34"/>
  <c r="AD245" i="34"/>
  <c r="AC245" i="34"/>
  <c r="AB245" i="34"/>
  <c r="AA245" i="34"/>
  <c r="Z245" i="34"/>
  <c r="Y245" i="34"/>
  <c r="X245" i="34"/>
  <c r="W245" i="34"/>
  <c r="V245" i="34"/>
  <c r="U245" i="34"/>
  <c r="T245" i="34"/>
  <c r="S245" i="34"/>
  <c r="R245" i="34"/>
  <c r="Q245" i="34"/>
  <c r="P245" i="34"/>
  <c r="O245" i="34"/>
  <c r="N245" i="34"/>
  <c r="M245" i="34"/>
  <c r="AP244" i="34"/>
  <c r="AO244" i="34"/>
  <c r="AN244" i="34"/>
  <c r="AM244" i="34"/>
  <c r="AL244" i="34"/>
  <c r="AK244" i="34"/>
  <c r="AJ244" i="34"/>
  <c r="AI244" i="34"/>
  <c r="AH244" i="34"/>
  <c r="AG244" i="34"/>
  <c r="AF244" i="34"/>
  <c r="AE244" i="34"/>
  <c r="AD244" i="34"/>
  <c r="AC244" i="34"/>
  <c r="AB244" i="34"/>
  <c r="AA244" i="34"/>
  <c r="Z244" i="34"/>
  <c r="Y244" i="34"/>
  <c r="X244" i="34"/>
  <c r="W244" i="34"/>
  <c r="V244" i="34"/>
  <c r="U244" i="34"/>
  <c r="T244" i="34"/>
  <c r="S244" i="34"/>
  <c r="R244" i="34"/>
  <c r="Q244" i="34"/>
  <c r="P244" i="34"/>
  <c r="O244" i="34"/>
  <c r="N244" i="34"/>
  <c r="M244" i="34"/>
  <c r="AP243" i="34"/>
  <c r="AO243" i="34"/>
  <c r="AN243" i="34"/>
  <c r="AM243" i="34"/>
  <c r="AL243" i="34"/>
  <c r="AK243" i="34"/>
  <c r="AJ243" i="34"/>
  <c r="AI243" i="34"/>
  <c r="AH243" i="34"/>
  <c r="AG243" i="34"/>
  <c r="AF243" i="34"/>
  <c r="AE243" i="34"/>
  <c r="AD243" i="34"/>
  <c r="AC243" i="34"/>
  <c r="AB243" i="34"/>
  <c r="AA243" i="34"/>
  <c r="Z243" i="34"/>
  <c r="Y243" i="34"/>
  <c r="X243" i="34"/>
  <c r="W243" i="34"/>
  <c r="V243" i="34"/>
  <c r="U243" i="34"/>
  <c r="T243" i="34"/>
  <c r="S243" i="34"/>
  <c r="R243" i="34"/>
  <c r="Q243" i="34"/>
  <c r="P243" i="34"/>
  <c r="O243" i="34"/>
  <c r="N243" i="34"/>
  <c r="M243" i="34"/>
  <c r="AP242" i="34"/>
  <c r="AO242" i="34"/>
  <c r="AN242" i="34"/>
  <c r="AM242" i="34"/>
  <c r="AL242" i="34"/>
  <c r="AK242" i="34"/>
  <c r="AJ242" i="34"/>
  <c r="AI242" i="34"/>
  <c r="AH242" i="34"/>
  <c r="AG242" i="34"/>
  <c r="AF242" i="34"/>
  <c r="AE242" i="34"/>
  <c r="AD242" i="34"/>
  <c r="AC242" i="34"/>
  <c r="AB242" i="34"/>
  <c r="AA242" i="34"/>
  <c r="Z242" i="34"/>
  <c r="Y242" i="34"/>
  <c r="X242" i="34"/>
  <c r="W242" i="34"/>
  <c r="V242" i="34"/>
  <c r="U242" i="34"/>
  <c r="T242" i="34"/>
  <c r="S242" i="34"/>
  <c r="R242" i="34"/>
  <c r="Q242" i="34"/>
  <c r="P242" i="34"/>
  <c r="O242" i="34"/>
  <c r="N242" i="34"/>
  <c r="M242" i="34"/>
  <c r="AP241" i="34"/>
  <c r="AO241" i="34"/>
  <c r="AN241" i="34"/>
  <c r="AM241" i="34"/>
  <c r="AL241" i="34"/>
  <c r="AK241" i="34"/>
  <c r="AJ241" i="34"/>
  <c r="AI241" i="34"/>
  <c r="AH241" i="34"/>
  <c r="AG241" i="34"/>
  <c r="AF241" i="34"/>
  <c r="AE241" i="34"/>
  <c r="AD241" i="34"/>
  <c r="AC241" i="34"/>
  <c r="AB241" i="34"/>
  <c r="AA241" i="34"/>
  <c r="Z241" i="34"/>
  <c r="Y241" i="34"/>
  <c r="X241" i="34"/>
  <c r="W241" i="34"/>
  <c r="V241" i="34"/>
  <c r="U241" i="34"/>
  <c r="T241" i="34"/>
  <c r="S241" i="34"/>
  <c r="R241" i="34"/>
  <c r="Q241" i="34"/>
  <c r="P241" i="34"/>
  <c r="O241" i="34"/>
  <c r="N241" i="34"/>
  <c r="M241" i="34"/>
  <c r="AP240" i="34"/>
  <c r="AO240" i="34"/>
  <c r="AN240" i="34"/>
  <c r="AM240" i="34"/>
  <c r="AL240" i="34"/>
  <c r="AK240" i="34"/>
  <c r="AJ240" i="34"/>
  <c r="AI240" i="34"/>
  <c r="AH240" i="34"/>
  <c r="AG240" i="34"/>
  <c r="AF240" i="34"/>
  <c r="AE240" i="34"/>
  <c r="AD240" i="34"/>
  <c r="AC240" i="34"/>
  <c r="AB240" i="34"/>
  <c r="AA240" i="34"/>
  <c r="Z240" i="34"/>
  <c r="Y240" i="34"/>
  <c r="X240" i="34"/>
  <c r="W240" i="34"/>
  <c r="V240" i="34"/>
  <c r="U240" i="34"/>
  <c r="T240" i="34"/>
  <c r="S240" i="34"/>
  <c r="R240" i="34"/>
  <c r="Q240" i="34"/>
  <c r="P240" i="34"/>
  <c r="O240" i="34"/>
  <c r="N240" i="34"/>
  <c r="M240" i="34"/>
  <c r="AP239" i="34"/>
  <c r="AO239" i="34"/>
  <c r="AN239" i="34"/>
  <c r="AM239" i="34"/>
  <c r="AL239" i="34"/>
  <c r="AK239" i="34"/>
  <c r="AJ239" i="34"/>
  <c r="AI239" i="34"/>
  <c r="AH239" i="34"/>
  <c r="AG239" i="34"/>
  <c r="AF239" i="34"/>
  <c r="AE239" i="34"/>
  <c r="AD239" i="34"/>
  <c r="AC239" i="34"/>
  <c r="AB239" i="34"/>
  <c r="AA239" i="34"/>
  <c r="Z239" i="34"/>
  <c r="Y239" i="34"/>
  <c r="X239" i="34"/>
  <c r="W239" i="34"/>
  <c r="V239" i="34"/>
  <c r="U239" i="34"/>
  <c r="T239" i="34"/>
  <c r="S239" i="34"/>
  <c r="R239" i="34"/>
  <c r="Q239" i="34"/>
  <c r="P239" i="34"/>
  <c r="O239" i="34"/>
  <c r="N239" i="34"/>
  <c r="M239" i="34"/>
  <c r="AP238" i="34"/>
  <c r="AO238" i="34"/>
  <c r="AN238" i="34"/>
  <c r="AM238" i="34"/>
  <c r="AL238" i="34"/>
  <c r="AK238" i="34"/>
  <c r="AJ238" i="34"/>
  <c r="AI238" i="34"/>
  <c r="AH238" i="34"/>
  <c r="AG238" i="34"/>
  <c r="AF238" i="34"/>
  <c r="AE238" i="34"/>
  <c r="AD238" i="34"/>
  <c r="AC238" i="34"/>
  <c r="AB238" i="34"/>
  <c r="AA238" i="34"/>
  <c r="Z238" i="34"/>
  <c r="Y238" i="34"/>
  <c r="X238" i="34"/>
  <c r="W238" i="34"/>
  <c r="V238" i="34"/>
  <c r="U238" i="34"/>
  <c r="T238" i="34"/>
  <c r="S238" i="34"/>
  <c r="R238" i="34"/>
  <c r="Q238" i="34"/>
  <c r="P238" i="34"/>
  <c r="O238" i="34"/>
  <c r="N238" i="34"/>
  <c r="M238" i="34"/>
  <c r="AP237" i="34"/>
  <c r="AO237" i="34"/>
  <c r="AN237" i="34"/>
  <c r="AM237" i="34"/>
  <c r="AL237" i="34"/>
  <c r="AK237" i="34"/>
  <c r="AJ237" i="34"/>
  <c r="AI237" i="34"/>
  <c r="AH237" i="34"/>
  <c r="AG237" i="34"/>
  <c r="AF237" i="34"/>
  <c r="AE237" i="34"/>
  <c r="AD237" i="34"/>
  <c r="AC237" i="34"/>
  <c r="AB237" i="34"/>
  <c r="AA237" i="34"/>
  <c r="Z237" i="34"/>
  <c r="Y237" i="34"/>
  <c r="X237" i="34"/>
  <c r="W237" i="34"/>
  <c r="V237" i="34"/>
  <c r="U237" i="34"/>
  <c r="T237" i="34"/>
  <c r="S237" i="34"/>
  <c r="R237" i="34"/>
  <c r="Q237" i="34"/>
  <c r="P237" i="34"/>
  <c r="O237" i="34"/>
  <c r="N237" i="34"/>
  <c r="M237" i="34"/>
  <c r="AP236" i="34"/>
  <c r="AO236" i="34"/>
  <c r="AN236" i="34"/>
  <c r="AM236" i="34"/>
  <c r="AL236" i="34"/>
  <c r="AK236" i="34"/>
  <c r="AJ236" i="34"/>
  <c r="AI236" i="34"/>
  <c r="AH236" i="34"/>
  <c r="AG236" i="34"/>
  <c r="AF236" i="34"/>
  <c r="AE236" i="34"/>
  <c r="AD236" i="34"/>
  <c r="AC236" i="34"/>
  <c r="AB236" i="34"/>
  <c r="AA236" i="34"/>
  <c r="Z236" i="34"/>
  <c r="Y236" i="34"/>
  <c r="X236" i="34"/>
  <c r="W236" i="34"/>
  <c r="V236" i="34"/>
  <c r="U236" i="34"/>
  <c r="T236" i="34"/>
  <c r="S236" i="34"/>
  <c r="R236" i="34"/>
  <c r="Q236" i="34"/>
  <c r="P236" i="34"/>
  <c r="O236" i="34"/>
  <c r="N236" i="34"/>
  <c r="M236" i="34"/>
  <c r="AP232" i="34"/>
  <c r="AO232" i="34"/>
  <c r="AN232" i="34"/>
  <c r="AM232" i="34"/>
  <c r="AL232" i="34"/>
  <c r="AK232" i="34"/>
  <c r="AJ232" i="34"/>
  <c r="AI232" i="34"/>
  <c r="AH232" i="34"/>
  <c r="AG232" i="34"/>
  <c r="AF232" i="34"/>
  <c r="AE232" i="34"/>
  <c r="AD232" i="34"/>
  <c r="AC232" i="34"/>
  <c r="AB232" i="34"/>
  <c r="AA232" i="34"/>
  <c r="Z232" i="34"/>
  <c r="Y232" i="34"/>
  <c r="X232" i="34"/>
  <c r="W232" i="34"/>
  <c r="V232" i="34"/>
  <c r="U232" i="34"/>
  <c r="T232" i="34"/>
  <c r="S232" i="34"/>
  <c r="R232" i="34"/>
  <c r="Q232" i="34"/>
  <c r="P232" i="34"/>
  <c r="O232" i="34"/>
  <c r="N232" i="34"/>
  <c r="M232" i="34"/>
  <c r="AP231" i="34"/>
  <c r="AO231" i="34"/>
  <c r="AN231" i="34"/>
  <c r="AM231" i="34"/>
  <c r="AL231" i="34"/>
  <c r="AK231" i="34"/>
  <c r="AJ231" i="34"/>
  <c r="AI231" i="34"/>
  <c r="AH231" i="34"/>
  <c r="AG231" i="34"/>
  <c r="AF231" i="34"/>
  <c r="AE231" i="34"/>
  <c r="AD231" i="34"/>
  <c r="AC231" i="34"/>
  <c r="AB231" i="34"/>
  <c r="AA231" i="34"/>
  <c r="Z231" i="34"/>
  <c r="Y231" i="34"/>
  <c r="X231" i="34"/>
  <c r="W231" i="34"/>
  <c r="V231" i="34"/>
  <c r="U231" i="34"/>
  <c r="T231" i="34"/>
  <c r="S231" i="34"/>
  <c r="R231" i="34"/>
  <c r="Q231" i="34"/>
  <c r="P231" i="34"/>
  <c r="O231" i="34"/>
  <c r="N231" i="34"/>
  <c r="M231" i="34"/>
  <c r="AP230" i="34"/>
  <c r="AO230" i="34"/>
  <c r="AN230" i="34"/>
  <c r="AM230" i="34"/>
  <c r="AL230" i="34"/>
  <c r="AK230" i="34"/>
  <c r="AJ230" i="34"/>
  <c r="AI230" i="34"/>
  <c r="AH230" i="34"/>
  <c r="AG230" i="34"/>
  <c r="AF230" i="34"/>
  <c r="AE230" i="34"/>
  <c r="AD230" i="34"/>
  <c r="AC230" i="34"/>
  <c r="AB230" i="34"/>
  <c r="AA230" i="34"/>
  <c r="Z230" i="34"/>
  <c r="Y230" i="34"/>
  <c r="X230" i="34"/>
  <c r="W230" i="34"/>
  <c r="V230" i="34"/>
  <c r="U230" i="34"/>
  <c r="T230" i="34"/>
  <c r="S230" i="34"/>
  <c r="R230" i="34"/>
  <c r="Q230" i="34"/>
  <c r="P230" i="34"/>
  <c r="O230" i="34"/>
  <c r="N230" i="34"/>
  <c r="M230" i="34"/>
  <c r="AP229" i="34"/>
  <c r="AO229" i="34"/>
  <c r="AN229" i="34"/>
  <c r="AM229" i="34"/>
  <c r="AL229" i="34"/>
  <c r="AK229" i="34"/>
  <c r="AJ229" i="34"/>
  <c r="AI229" i="34"/>
  <c r="AH229" i="34"/>
  <c r="AG229" i="34"/>
  <c r="AF229" i="34"/>
  <c r="AE229" i="34"/>
  <c r="AD229" i="34"/>
  <c r="AC229" i="34"/>
  <c r="AB229" i="34"/>
  <c r="AA229" i="34"/>
  <c r="Z229" i="34"/>
  <c r="Y229" i="34"/>
  <c r="X229" i="34"/>
  <c r="W229" i="34"/>
  <c r="V229" i="34"/>
  <c r="U229" i="34"/>
  <c r="T229" i="34"/>
  <c r="S229" i="34"/>
  <c r="R229" i="34"/>
  <c r="Q229" i="34"/>
  <c r="P229" i="34"/>
  <c r="O229" i="34"/>
  <c r="N229" i="34"/>
  <c r="M229" i="34"/>
  <c r="AP228" i="34"/>
  <c r="AO228" i="34"/>
  <c r="AN228" i="34"/>
  <c r="AM228" i="34"/>
  <c r="AL228" i="34"/>
  <c r="AK228" i="34"/>
  <c r="AJ228" i="34"/>
  <c r="AI228" i="34"/>
  <c r="AH228" i="34"/>
  <c r="AG228" i="34"/>
  <c r="AF228" i="34"/>
  <c r="AE228" i="34"/>
  <c r="AD228" i="34"/>
  <c r="AC228" i="34"/>
  <c r="AB228" i="34"/>
  <c r="AA228" i="34"/>
  <c r="Z228" i="34"/>
  <c r="Y228" i="34"/>
  <c r="X228" i="34"/>
  <c r="W228" i="34"/>
  <c r="V228" i="34"/>
  <c r="U228" i="34"/>
  <c r="T228" i="34"/>
  <c r="S228" i="34"/>
  <c r="R228" i="34"/>
  <c r="Q228" i="34"/>
  <c r="P228" i="34"/>
  <c r="O228" i="34"/>
  <c r="N228" i="34"/>
  <c r="M228" i="34"/>
  <c r="AP227" i="34"/>
  <c r="AO227" i="34"/>
  <c r="AN227" i="34"/>
  <c r="AM227" i="34"/>
  <c r="AL227" i="34"/>
  <c r="AK227" i="34"/>
  <c r="AJ227" i="34"/>
  <c r="AI227" i="34"/>
  <c r="AH227" i="34"/>
  <c r="AG227" i="34"/>
  <c r="AF227" i="34"/>
  <c r="AE227" i="34"/>
  <c r="AD227" i="34"/>
  <c r="AC227" i="34"/>
  <c r="AB227" i="34"/>
  <c r="AA227" i="34"/>
  <c r="Z227" i="34"/>
  <c r="Y227" i="34"/>
  <c r="X227" i="34"/>
  <c r="W227" i="34"/>
  <c r="V227" i="34"/>
  <c r="U227" i="34"/>
  <c r="T227" i="34"/>
  <c r="S227" i="34"/>
  <c r="R227" i="34"/>
  <c r="Q227" i="34"/>
  <c r="P227" i="34"/>
  <c r="O227" i="34"/>
  <c r="N227" i="34"/>
  <c r="M227" i="34"/>
  <c r="AP226" i="34"/>
  <c r="AO226" i="34"/>
  <c r="AN226" i="34"/>
  <c r="AM226" i="34"/>
  <c r="AL226" i="34"/>
  <c r="AK226" i="34"/>
  <c r="AJ226" i="34"/>
  <c r="AI226" i="34"/>
  <c r="AH226" i="34"/>
  <c r="AG226" i="34"/>
  <c r="AF226" i="34"/>
  <c r="AE226" i="34"/>
  <c r="AD226" i="34"/>
  <c r="AC226" i="34"/>
  <c r="AB226" i="34"/>
  <c r="AA226" i="34"/>
  <c r="Z226" i="34"/>
  <c r="Y226" i="34"/>
  <c r="X226" i="34"/>
  <c r="W226" i="34"/>
  <c r="V226" i="34"/>
  <c r="U226" i="34"/>
  <c r="T226" i="34"/>
  <c r="S226" i="34"/>
  <c r="R226" i="34"/>
  <c r="Q226" i="34"/>
  <c r="P226" i="34"/>
  <c r="O226" i="34"/>
  <c r="N226" i="34"/>
  <c r="M226" i="34"/>
  <c r="AP225" i="34"/>
  <c r="AO225" i="34"/>
  <c r="AN225" i="34"/>
  <c r="AM225" i="34"/>
  <c r="AL225" i="34"/>
  <c r="AK225" i="34"/>
  <c r="AJ225" i="34"/>
  <c r="AI225" i="34"/>
  <c r="AH225" i="34"/>
  <c r="AG225" i="34"/>
  <c r="AF225" i="34"/>
  <c r="AE225" i="34"/>
  <c r="AD225" i="34"/>
  <c r="AC225" i="34"/>
  <c r="AB225" i="34"/>
  <c r="AA225" i="34"/>
  <c r="Z225" i="34"/>
  <c r="Y225" i="34"/>
  <c r="X225" i="34"/>
  <c r="W225" i="34"/>
  <c r="V225" i="34"/>
  <c r="U225" i="34"/>
  <c r="T225" i="34"/>
  <c r="S225" i="34"/>
  <c r="R225" i="34"/>
  <c r="Q225" i="34"/>
  <c r="P225" i="34"/>
  <c r="O225" i="34"/>
  <c r="N225" i="34"/>
  <c r="M225" i="34"/>
  <c r="AP224" i="34"/>
  <c r="AO224" i="34"/>
  <c r="AN224" i="34"/>
  <c r="AM224" i="34"/>
  <c r="AL224" i="34"/>
  <c r="AK224" i="34"/>
  <c r="AJ224" i="34"/>
  <c r="AI224" i="34"/>
  <c r="AH224" i="34"/>
  <c r="AG224" i="34"/>
  <c r="AF224" i="34"/>
  <c r="AE224" i="34"/>
  <c r="AD224" i="34"/>
  <c r="AC224" i="34"/>
  <c r="AB224" i="34"/>
  <c r="AA224" i="34"/>
  <c r="Z224" i="34"/>
  <c r="Y224" i="34"/>
  <c r="X224" i="34"/>
  <c r="W224" i="34"/>
  <c r="V224" i="34"/>
  <c r="U224" i="34"/>
  <c r="T224" i="34"/>
  <c r="S224" i="34"/>
  <c r="R224" i="34"/>
  <c r="Q224" i="34"/>
  <c r="P224" i="34"/>
  <c r="O224" i="34"/>
  <c r="N224" i="34"/>
  <c r="M224" i="34"/>
  <c r="AP223" i="34"/>
  <c r="AO223" i="34"/>
  <c r="AN223" i="34"/>
  <c r="AM223" i="34"/>
  <c r="AL223" i="34"/>
  <c r="AK223" i="34"/>
  <c r="AJ223" i="34"/>
  <c r="AI223" i="34"/>
  <c r="AH223" i="34"/>
  <c r="AG223" i="34"/>
  <c r="AF223" i="34"/>
  <c r="AE223" i="34"/>
  <c r="AD223" i="34"/>
  <c r="AC223" i="34"/>
  <c r="AB223" i="34"/>
  <c r="AA223" i="34"/>
  <c r="Z223" i="34"/>
  <c r="Y223" i="34"/>
  <c r="X223" i="34"/>
  <c r="W223" i="34"/>
  <c r="V223" i="34"/>
  <c r="U223" i="34"/>
  <c r="T223" i="34"/>
  <c r="S223" i="34"/>
  <c r="R223" i="34"/>
  <c r="Q223" i="34"/>
  <c r="P223" i="34"/>
  <c r="O223" i="34"/>
  <c r="N223" i="34"/>
  <c r="M223" i="34"/>
  <c r="AP222" i="34"/>
  <c r="AO222" i="34"/>
  <c r="AN222" i="34"/>
  <c r="AM222" i="34"/>
  <c r="AL222" i="34"/>
  <c r="AK222" i="34"/>
  <c r="AJ222" i="34"/>
  <c r="AI222" i="34"/>
  <c r="AH222" i="34"/>
  <c r="AG222" i="34"/>
  <c r="AF222" i="34"/>
  <c r="AE222" i="34"/>
  <c r="AD222" i="34"/>
  <c r="AC222" i="34"/>
  <c r="AB222" i="34"/>
  <c r="AA222" i="34"/>
  <c r="Z222" i="34"/>
  <c r="Y222" i="34"/>
  <c r="X222" i="34"/>
  <c r="W222" i="34"/>
  <c r="V222" i="34"/>
  <c r="U222" i="34"/>
  <c r="T222" i="34"/>
  <c r="S222" i="34"/>
  <c r="R222" i="34"/>
  <c r="Q222" i="34"/>
  <c r="P222" i="34"/>
  <c r="O222" i="34"/>
  <c r="N222" i="34"/>
  <c r="M222" i="34"/>
  <c r="AP221" i="34"/>
  <c r="AO221" i="34"/>
  <c r="AN221" i="34"/>
  <c r="AM221" i="34"/>
  <c r="AL221" i="34"/>
  <c r="AK221" i="34"/>
  <c r="AJ221" i="34"/>
  <c r="AI221" i="34"/>
  <c r="AH221" i="34"/>
  <c r="AG221" i="34"/>
  <c r="AF221" i="34"/>
  <c r="AE221" i="34"/>
  <c r="AD221" i="34"/>
  <c r="AC221" i="34"/>
  <c r="AB221" i="34"/>
  <c r="AA221" i="34"/>
  <c r="Z221" i="34"/>
  <c r="Y221" i="34"/>
  <c r="X221" i="34"/>
  <c r="W221" i="34"/>
  <c r="V221" i="34"/>
  <c r="U221" i="34"/>
  <c r="T221" i="34"/>
  <c r="S221" i="34"/>
  <c r="R221" i="34"/>
  <c r="Q221" i="34"/>
  <c r="P221" i="34"/>
  <c r="O221" i="34"/>
  <c r="N221" i="34"/>
  <c r="M221" i="34"/>
  <c r="AP217" i="34"/>
  <c r="AO217" i="34"/>
  <c r="AN217" i="34"/>
  <c r="AM217" i="34"/>
  <c r="AL217" i="34"/>
  <c r="AK217" i="34"/>
  <c r="AJ217" i="34"/>
  <c r="AI217" i="34"/>
  <c r="AH217" i="34"/>
  <c r="AG217" i="34"/>
  <c r="AF217" i="34"/>
  <c r="AE217" i="34"/>
  <c r="AD217" i="34"/>
  <c r="AC217" i="34"/>
  <c r="AB217" i="34"/>
  <c r="AA217" i="34"/>
  <c r="Z217" i="34"/>
  <c r="Y217" i="34"/>
  <c r="X217" i="34"/>
  <c r="W217" i="34"/>
  <c r="V217" i="34"/>
  <c r="U217" i="34"/>
  <c r="T217" i="34"/>
  <c r="S217" i="34"/>
  <c r="R217" i="34"/>
  <c r="Q217" i="34"/>
  <c r="P217" i="34"/>
  <c r="O217" i="34"/>
  <c r="N217" i="34"/>
  <c r="M217" i="34"/>
  <c r="AP216" i="34"/>
  <c r="AO216" i="34"/>
  <c r="AN216" i="34"/>
  <c r="AM216" i="34"/>
  <c r="AL216" i="34"/>
  <c r="AK216" i="34"/>
  <c r="AJ216" i="34"/>
  <c r="AI216" i="34"/>
  <c r="AH216" i="34"/>
  <c r="AG216" i="34"/>
  <c r="AF216" i="34"/>
  <c r="AE216" i="34"/>
  <c r="AD216" i="34"/>
  <c r="AC216" i="34"/>
  <c r="AB216" i="34"/>
  <c r="AA216" i="34"/>
  <c r="Z216" i="34"/>
  <c r="Y216" i="34"/>
  <c r="X216" i="34"/>
  <c r="W216" i="34"/>
  <c r="V216" i="34"/>
  <c r="U216" i="34"/>
  <c r="T216" i="34"/>
  <c r="S216" i="34"/>
  <c r="R216" i="34"/>
  <c r="Q216" i="34"/>
  <c r="P216" i="34"/>
  <c r="O216" i="34"/>
  <c r="N216" i="34"/>
  <c r="M216" i="34"/>
  <c r="AP215" i="34"/>
  <c r="AO215" i="34"/>
  <c r="AN215" i="34"/>
  <c r="AM215" i="34"/>
  <c r="AL215" i="34"/>
  <c r="AK215" i="34"/>
  <c r="AJ215" i="34"/>
  <c r="AI215" i="34"/>
  <c r="AH215" i="34"/>
  <c r="AG215" i="34"/>
  <c r="AF215" i="34"/>
  <c r="AE215" i="34"/>
  <c r="AD215" i="34"/>
  <c r="AC215" i="34"/>
  <c r="AB215" i="34"/>
  <c r="AA215" i="34"/>
  <c r="Z215" i="34"/>
  <c r="Y215" i="34"/>
  <c r="X215" i="34"/>
  <c r="W215" i="34"/>
  <c r="V215" i="34"/>
  <c r="U215" i="34"/>
  <c r="T215" i="34"/>
  <c r="S215" i="34"/>
  <c r="R215" i="34"/>
  <c r="Q215" i="34"/>
  <c r="P215" i="34"/>
  <c r="O215" i="34"/>
  <c r="N215" i="34"/>
  <c r="M215" i="34"/>
  <c r="AP214" i="34"/>
  <c r="AO214" i="34"/>
  <c r="AN214" i="34"/>
  <c r="AM214" i="34"/>
  <c r="AL214" i="34"/>
  <c r="AK214" i="34"/>
  <c r="AJ214" i="34"/>
  <c r="AI214" i="34"/>
  <c r="AH214" i="34"/>
  <c r="AG214" i="34"/>
  <c r="AF214" i="34"/>
  <c r="AE214" i="34"/>
  <c r="AD214" i="34"/>
  <c r="AC214" i="34"/>
  <c r="AB214" i="34"/>
  <c r="AA214" i="34"/>
  <c r="Z214" i="34"/>
  <c r="Y214" i="34"/>
  <c r="X214" i="34"/>
  <c r="W214" i="34"/>
  <c r="V214" i="34"/>
  <c r="U214" i="34"/>
  <c r="T214" i="34"/>
  <c r="S214" i="34"/>
  <c r="R214" i="34"/>
  <c r="Q214" i="34"/>
  <c r="P214" i="34"/>
  <c r="O214" i="34"/>
  <c r="N214" i="34"/>
  <c r="M214" i="34"/>
  <c r="AP213" i="34"/>
  <c r="AO213" i="34"/>
  <c r="AN213" i="34"/>
  <c r="AM213" i="34"/>
  <c r="AL213" i="34"/>
  <c r="AK213" i="34"/>
  <c r="AJ213" i="34"/>
  <c r="AI213" i="34"/>
  <c r="AH213" i="34"/>
  <c r="AG213" i="34"/>
  <c r="AF213" i="34"/>
  <c r="AE213" i="34"/>
  <c r="AD213" i="34"/>
  <c r="AC213" i="34"/>
  <c r="AB213" i="34"/>
  <c r="AA213" i="34"/>
  <c r="Z213" i="34"/>
  <c r="Y213" i="34"/>
  <c r="X213" i="34"/>
  <c r="W213" i="34"/>
  <c r="V213" i="34"/>
  <c r="U213" i="34"/>
  <c r="T213" i="34"/>
  <c r="S213" i="34"/>
  <c r="R213" i="34"/>
  <c r="Q213" i="34"/>
  <c r="P213" i="34"/>
  <c r="O213" i="34"/>
  <c r="N213" i="34"/>
  <c r="M213" i="34"/>
  <c r="AP212" i="34"/>
  <c r="AO212" i="34"/>
  <c r="AN212" i="34"/>
  <c r="AM212" i="34"/>
  <c r="AL212" i="34"/>
  <c r="AK212" i="34"/>
  <c r="AJ212" i="34"/>
  <c r="AI212" i="34"/>
  <c r="AH212" i="34"/>
  <c r="AG212" i="34"/>
  <c r="AF212" i="34"/>
  <c r="AE212" i="34"/>
  <c r="AD212" i="34"/>
  <c r="AC212" i="34"/>
  <c r="AB212" i="34"/>
  <c r="AA212" i="34"/>
  <c r="Z212" i="34"/>
  <c r="Y212" i="34"/>
  <c r="X212" i="34"/>
  <c r="W212" i="34"/>
  <c r="V212" i="34"/>
  <c r="U212" i="34"/>
  <c r="T212" i="34"/>
  <c r="S212" i="34"/>
  <c r="R212" i="34"/>
  <c r="Q212" i="34"/>
  <c r="P212" i="34"/>
  <c r="O212" i="34"/>
  <c r="N212" i="34"/>
  <c r="M212" i="34"/>
  <c r="AP211" i="34"/>
  <c r="AO211" i="34"/>
  <c r="AN211" i="34"/>
  <c r="AM211" i="34"/>
  <c r="AL211" i="34"/>
  <c r="AK211" i="34"/>
  <c r="AJ211" i="34"/>
  <c r="AI211" i="34"/>
  <c r="AH211" i="34"/>
  <c r="AG211" i="34"/>
  <c r="AF211" i="34"/>
  <c r="AE211" i="34"/>
  <c r="AD211" i="34"/>
  <c r="AC211" i="34"/>
  <c r="AB211" i="34"/>
  <c r="AA211" i="34"/>
  <c r="Z211" i="34"/>
  <c r="Y211" i="34"/>
  <c r="X211" i="34"/>
  <c r="W211" i="34"/>
  <c r="V211" i="34"/>
  <c r="U211" i="34"/>
  <c r="T211" i="34"/>
  <c r="S211" i="34"/>
  <c r="R211" i="34"/>
  <c r="Q211" i="34"/>
  <c r="P211" i="34"/>
  <c r="O211" i="34"/>
  <c r="N211" i="34"/>
  <c r="M211" i="34"/>
  <c r="AP210" i="34"/>
  <c r="AO210" i="34"/>
  <c r="AN210" i="34"/>
  <c r="AM210" i="34"/>
  <c r="AL210" i="34"/>
  <c r="AK210" i="34"/>
  <c r="AJ210" i="34"/>
  <c r="AI210" i="34"/>
  <c r="AH210" i="34"/>
  <c r="AG210" i="34"/>
  <c r="AF210" i="34"/>
  <c r="AE210" i="34"/>
  <c r="AD210" i="34"/>
  <c r="AC210" i="34"/>
  <c r="AB210" i="34"/>
  <c r="AA210" i="34"/>
  <c r="Z210" i="34"/>
  <c r="Y210" i="34"/>
  <c r="X210" i="34"/>
  <c r="W210" i="34"/>
  <c r="V210" i="34"/>
  <c r="U210" i="34"/>
  <c r="T210" i="34"/>
  <c r="S210" i="34"/>
  <c r="R210" i="34"/>
  <c r="Q210" i="34"/>
  <c r="P210" i="34"/>
  <c r="O210" i="34"/>
  <c r="N210" i="34"/>
  <c r="M210" i="34"/>
  <c r="AP209" i="34"/>
  <c r="AO209" i="34"/>
  <c r="AN209" i="34"/>
  <c r="AM209" i="34"/>
  <c r="AL209" i="34"/>
  <c r="AK209" i="34"/>
  <c r="AJ209" i="34"/>
  <c r="AI209" i="34"/>
  <c r="AH209" i="34"/>
  <c r="AG209" i="34"/>
  <c r="AF209" i="34"/>
  <c r="AE209" i="34"/>
  <c r="AD209" i="34"/>
  <c r="AC209" i="34"/>
  <c r="AB209" i="34"/>
  <c r="AA209" i="34"/>
  <c r="Z209" i="34"/>
  <c r="Y209" i="34"/>
  <c r="X209" i="34"/>
  <c r="W209" i="34"/>
  <c r="V209" i="34"/>
  <c r="U209" i="34"/>
  <c r="T209" i="34"/>
  <c r="S209" i="34"/>
  <c r="R209" i="34"/>
  <c r="Q209" i="34"/>
  <c r="P209" i="34"/>
  <c r="O209" i="34"/>
  <c r="N209" i="34"/>
  <c r="M209" i="34"/>
  <c r="AP208" i="34"/>
  <c r="AO208" i="34"/>
  <c r="AN208" i="34"/>
  <c r="AM208" i="34"/>
  <c r="AL208" i="34"/>
  <c r="AK208" i="34"/>
  <c r="AJ208" i="34"/>
  <c r="AI208" i="34"/>
  <c r="AH208" i="34"/>
  <c r="AG208" i="34"/>
  <c r="AF208" i="34"/>
  <c r="AE208" i="34"/>
  <c r="AD208" i="34"/>
  <c r="AC208" i="34"/>
  <c r="AB208" i="34"/>
  <c r="AA208" i="34"/>
  <c r="Z208" i="34"/>
  <c r="Y208" i="34"/>
  <c r="X208" i="34"/>
  <c r="W208" i="34"/>
  <c r="V208" i="34"/>
  <c r="U208" i="34"/>
  <c r="T208" i="34"/>
  <c r="S208" i="34"/>
  <c r="R208" i="34"/>
  <c r="Q208" i="34"/>
  <c r="P208" i="34"/>
  <c r="O208" i="34"/>
  <c r="N208" i="34"/>
  <c r="M208" i="34"/>
  <c r="AP207" i="34"/>
  <c r="AO207" i="34"/>
  <c r="AN207" i="34"/>
  <c r="AM207" i="34"/>
  <c r="AL207" i="34"/>
  <c r="AK207" i="34"/>
  <c r="AJ207" i="34"/>
  <c r="AI207" i="34"/>
  <c r="AH207" i="34"/>
  <c r="AG207" i="34"/>
  <c r="AF207" i="34"/>
  <c r="AE207" i="34"/>
  <c r="AD207" i="34"/>
  <c r="AC207" i="34"/>
  <c r="AB207" i="34"/>
  <c r="AA207" i="34"/>
  <c r="Z207" i="34"/>
  <c r="Y207" i="34"/>
  <c r="X207" i="34"/>
  <c r="W207" i="34"/>
  <c r="V207" i="34"/>
  <c r="U207" i="34"/>
  <c r="T207" i="34"/>
  <c r="S207" i="34"/>
  <c r="R207" i="34"/>
  <c r="Q207" i="34"/>
  <c r="P207" i="34"/>
  <c r="O207" i="34"/>
  <c r="N207" i="34"/>
  <c r="M207" i="34"/>
  <c r="AP206" i="34"/>
  <c r="AO206" i="34"/>
  <c r="AN206" i="34"/>
  <c r="AM206" i="34"/>
  <c r="AL206" i="34"/>
  <c r="AK206" i="34"/>
  <c r="AJ206" i="34"/>
  <c r="AI206" i="34"/>
  <c r="AH206" i="34"/>
  <c r="AG206" i="34"/>
  <c r="AF206" i="34"/>
  <c r="AE206" i="34"/>
  <c r="AD206" i="34"/>
  <c r="AC206" i="34"/>
  <c r="AB206" i="34"/>
  <c r="AA206" i="34"/>
  <c r="Z206" i="34"/>
  <c r="Y206" i="34"/>
  <c r="X206" i="34"/>
  <c r="W206" i="34"/>
  <c r="V206" i="34"/>
  <c r="U206" i="34"/>
  <c r="T206" i="34"/>
  <c r="S206" i="34"/>
  <c r="R206" i="34"/>
  <c r="Q206" i="34"/>
  <c r="P206" i="34"/>
  <c r="O206" i="34"/>
  <c r="N206" i="34"/>
  <c r="M206" i="34"/>
  <c r="AP198" i="34"/>
  <c r="AO198" i="34"/>
  <c r="AN198" i="34"/>
  <c r="AM198" i="34"/>
  <c r="AL198" i="34"/>
  <c r="AK198" i="34"/>
  <c r="AJ198" i="34"/>
  <c r="AI198" i="34"/>
  <c r="AH198" i="34"/>
  <c r="AG198" i="34"/>
  <c r="AF198" i="34"/>
  <c r="AE198" i="34"/>
  <c r="AD198" i="34"/>
  <c r="AC198" i="34"/>
  <c r="AB198" i="34"/>
  <c r="AA198" i="34"/>
  <c r="Z198" i="34"/>
  <c r="Y198" i="34"/>
  <c r="X198" i="34"/>
  <c r="W198" i="34"/>
  <c r="V198" i="34"/>
  <c r="U198" i="34"/>
  <c r="T198" i="34"/>
  <c r="S198" i="34"/>
  <c r="R198" i="34"/>
  <c r="Q198" i="34"/>
  <c r="P198" i="34"/>
  <c r="O198" i="34"/>
  <c r="N198" i="34"/>
  <c r="M198" i="34"/>
  <c r="AP197" i="34"/>
  <c r="AO197" i="34"/>
  <c r="AN197" i="34"/>
  <c r="AM197" i="34"/>
  <c r="AL197" i="34"/>
  <c r="AK197" i="34"/>
  <c r="AJ197" i="34"/>
  <c r="AI197" i="34"/>
  <c r="AH197" i="34"/>
  <c r="AG197" i="34"/>
  <c r="AF197" i="34"/>
  <c r="AE197" i="34"/>
  <c r="AD197" i="34"/>
  <c r="AC197" i="34"/>
  <c r="AB197" i="34"/>
  <c r="AA197" i="34"/>
  <c r="Z197" i="34"/>
  <c r="Y197" i="34"/>
  <c r="X197" i="34"/>
  <c r="W197" i="34"/>
  <c r="V197" i="34"/>
  <c r="U197" i="34"/>
  <c r="T197" i="34"/>
  <c r="S197" i="34"/>
  <c r="R197" i="34"/>
  <c r="Q197" i="34"/>
  <c r="P197" i="34"/>
  <c r="O197" i="34"/>
  <c r="N197" i="34"/>
  <c r="M197" i="34"/>
  <c r="AP196" i="34"/>
  <c r="AO196" i="34"/>
  <c r="AN196" i="34"/>
  <c r="AM196" i="34"/>
  <c r="AL196" i="34"/>
  <c r="AK196" i="34"/>
  <c r="AJ196" i="34"/>
  <c r="AI196" i="34"/>
  <c r="AH196" i="34"/>
  <c r="AG196" i="34"/>
  <c r="AF196" i="34"/>
  <c r="AE196" i="34"/>
  <c r="AD196" i="34"/>
  <c r="AC196" i="34"/>
  <c r="AB196" i="34"/>
  <c r="AA196" i="34"/>
  <c r="Z196" i="34"/>
  <c r="Y196" i="34"/>
  <c r="X196" i="34"/>
  <c r="W196" i="34"/>
  <c r="V196" i="34"/>
  <c r="U196" i="34"/>
  <c r="T196" i="34"/>
  <c r="S196" i="34"/>
  <c r="R196" i="34"/>
  <c r="Q196" i="34"/>
  <c r="P196" i="34"/>
  <c r="O196" i="34"/>
  <c r="N196" i="34"/>
  <c r="M196" i="34"/>
  <c r="AP195" i="34"/>
  <c r="AO195" i="34"/>
  <c r="AN195" i="34"/>
  <c r="AM195" i="34"/>
  <c r="AL195" i="34"/>
  <c r="AK195" i="34"/>
  <c r="AJ195" i="34"/>
  <c r="AI195" i="34"/>
  <c r="AH195" i="34"/>
  <c r="AG195" i="34"/>
  <c r="AF195" i="34"/>
  <c r="AE195" i="34"/>
  <c r="AD195" i="34"/>
  <c r="AC195" i="34"/>
  <c r="AB195" i="34"/>
  <c r="AA195" i="34"/>
  <c r="Z195" i="34"/>
  <c r="Y195" i="34"/>
  <c r="X195" i="34"/>
  <c r="W195" i="34"/>
  <c r="V195" i="34"/>
  <c r="U195" i="34"/>
  <c r="T195" i="34"/>
  <c r="S195" i="34"/>
  <c r="R195" i="34"/>
  <c r="Q195" i="34"/>
  <c r="P195" i="34"/>
  <c r="O195" i="34"/>
  <c r="N195" i="34"/>
  <c r="M195" i="34"/>
  <c r="AP194" i="34"/>
  <c r="AO194" i="34"/>
  <c r="AN194" i="34"/>
  <c r="AM194" i="34"/>
  <c r="AL194" i="34"/>
  <c r="AK194" i="34"/>
  <c r="AJ194" i="34"/>
  <c r="AI194" i="34"/>
  <c r="AH194" i="34"/>
  <c r="AG194" i="34"/>
  <c r="AF194" i="34"/>
  <c r="AE194" i="34"/>
  <c r="AD194" i="34"/>
  <c r="AC194" i="34"/>
  <c r="AB194" i="34"/>
  <c r="AA194" i="34"/>
  <c r="Z194" i="34"/>
  <c r="Y194" i="34"/>
  <c r="X194" i="34"/>
  <c r="W194" i="34"/>
  <c r="V194" i="34"/>
  <c r="U194" i="34"/>
  <c r="T194" i="34"/>
  <c r="S194" i="34"/>
  <c r="R194" i="34"/>
  <c r="Q194" i="34"/>
  <c r="P194" i="34"/>
  <c r="O194" i="34"/>
  <c r="N194" i="34"/>
  <c r="M194" i="34"/>
  <c r="AP193" i="34"/>
  <c r="AO193" i="34"/>
  <c r="AN193" i="34"/>
  <c r="AM193" i="34"/>
  <c r="AL193" i="34"/>
  <c r="AK193" i="34"/>
  <c r="AJ193" i="34"/>
  <c r="AI193" i="34"/>
  <c r="AH193" i="34"/>
  <c r="AG193" i="34"/>
  <c r="AF193" i="34"/>
  <c r="AE193" i="34"/>
  <c r="AD193" i="34"/>
  <c r="AC193" i="34"/>
  <c r="AB193" i="34"/>
  <c r="AA193" i="34"/>
  <c r="Z193" i="34"/>
  <c r="Y193" i="34"/>
  <c r="X193" i="34"/>
  <c r="W193" i="34"/>
  <c r="V193" i="34"/>
  <c r="U193" i="34"/>
  <c r="T193" i="34"/>
  <c r="S193" i="34"/>
  <c r="R193" i="34"/>
  <c r="Q193" i="34"/>
  <c r="P193" i="34"/>
  <c r="O193" i="34"/>
  <c r="N193" i="34"/>
  <c r="M193" i="34"/>
  <c r="AP192" i="34"/>
  <c r="AO192" i="34"/>
  <c r="AN192" i="34"/>
  <c r="AM192" i="34"/>
  <c r="AL192" i="34"/>
  <c r="AK192" i="34"/>
  <c r="AJ192" i="34"/>
  <c r="AI192" i="34"/>
  <c r="AH192" i="34"/>
  <c r="AG192" i="34"/>
  <c r="AF192" i="34"/>
  <c r="AE192" i="34"/>
  <c r="AD192" i="34"/>
  <c r="AC192" i="34"/>
  <c r="AB192" i="34"/>
  <c r="AA192" i="34"/>
  <c r="Z192" i="34"/>
  <c r="Y192" i="34"/>
  <c r="X192" i="34"/>
  <c r="W192" i="34"/>
  <c r="V192" i="34"/>
  <c r="U192" i="34"/>
  <c r="T192" i="34"/>
  <c r="S192" i="34"/>
  <c r="R192" i="34"/>
  <c r="Q192" i="34"/>
  <c r="P192" i="34"/>
  <c r="O192" i="34"/>
  <c r="N192" i="34"/>
  <c r="M192" i="34"/>
  <c r="AP191" i="34"/>
  <c r="AO191" i="34"/>
  <c r="AN191" i="34"/>
  <c r="AM191" i="34"/>
  <c r="AL191" i="34"/>
  <c r="AK191" i="34"/>
  <c r="AJ191" i="34"/>
  <c r="AI191" i="34"/>
  <c r="AH191" i="34"/>
  <c r="AG191" i="34"/>
  <c r="AF191" i="34"/>
  <c r="AE191" i="34"/>
  <c r="AD191" i="34"/>
  <c r="AC191" i="34"/>
  <c r="AB191" i="34"/>
  <c r="AA191" i="34"/>
  <c r="Z191" i="34"/>
  <c r="Y191" i="34"/>
  <c r="X191" i="34"/>
  <c r="W191" i="34"/>
  <c r="V191" i="34"/>
  <c r="U191" i="34"/>
  <c r="T191" i="34"/>
  <c r="S191" i="34"/>
  <c r="R191" i="34"/>
  <c r="Q191" i="34"/>
  <c r="P191" i="34"/>
  <c r="O191" i="34"/>
  <c r="N191" i="34"/>
  <c r="M191" i="34"/>
  <c r="AP190" i="34"/>
  <c r="AO190" i="34"/>
  <c r="AN190" i="34"/>
  <c r="AM190" i="34"/>
  <c r="AL190" i="34"/>
  <c r="AK190" i="34"/>
  <c r="AJ190" i="34"/>
  <c r="AI190" i="34"/>
  <c r="AH190" i="34"/>
  <c r="AG190" i="34"/>
  <c r="AF190" i="34"/>
  <c r="AE190" i="34"/>
  <c r="AD190" i="34"/>
  <c r="AC190" i="34"/>
  <c r="AB190" i="34"/>
  <c r="AA190" i="34"/>
  <c r="Z190" i="34"/>
  <c r="Y190" i="34"/>
  <c r="X190" i="34"/>
  <c r="W190" i="34"/>
  <c r="V190" i="34"/>
  <c r="U190" i="34"/>
  <c r="T190" i="34"/>
  <c r="S190" i="34"/>
  <c r="R190" i="34"/>
  <c r="Q190" i="34"/>
  <c r="P190" i="34"/>
  <c r="O190" i="34"/>
  <c r="N190" i="34"/>
  <c r="M190" i="34"/>
  <c r="AP189" i="34"/>
  <c r="AO189" i="34"/>
  <c r="AN189" i="34"/>
  <c r="AM189" i="34"/>
  <c r="AL189" i="34"/>
  <c r="AK189" i="34"/>
  <c r="AJ189" i="34"/>
  <c r="AI189" i="34"/>
  <c r="AH189" i="34"/>
  <c r="AG189" i="34"/>
  <c r="AF189" i="34"/>
  <c r="AE189" i="34"/>
  <c r="AD189" i="34"/>
  <c r="AC189" i="34"/>
  <c r="AB189" i="34"/>
  <c r="AA189" i="34"/>
  <c r="Z189" i="34"/>
  <c r="Y189" i="34"/>
  <c r="X189" i="34"/>
  <c r="W189" i="34"/>
  <c r="V189" i="34"/>
  <c r="U189" i="34"/>
  <c r="T189" i="34"/>
  <c r="S189" i="34"/>
  <c r="R189" i="34"/>
  <c r="Q189" i="34"/>
  <c r="P189" i="34"/>
  <c r="O189" i="34"/>
  <c r="N189" i="34"/>
  <c r="M189" i="34"/>
  <c r="AP188" i="34"/>
  <c r="AO188" i="34"/>
  <c r="AN188" i="34"/>
  <c r="AM188" i="34"/>
  <c r="AL188" i="34"/>
  <c r="AK188" i="34"/>
  <c r="AJ188" i="34"/>
  <c r="AI188" i="34"/>
  <c r="AH188" i="34"/>
  <c r="AG188" i="34"/>
  <c r="AF188" i="34"/>
  <c r="AE188" i="34"/>
  <c r="AD188" i="34"/>
  <c r="AC188" i="34"/>
  <c r="AB188" i="34"/>
  <c r="AA188" i="34"/>
  <c r="Z188" i="34"/>
  <c r="Y188" i="34"/>
  <c r="X188" i="34"/>
  <c r="W188" i="34"/>
  <c r="V188" i="34"/>
  <c r="U188" i="34"/>
  <c r="T188" i="34"/>
  <c r="S188" i="34"/>
  <c r="R188" i="34"/>
  <c r="Q188" i="34"/>
  <c r="P188" i="34"/>
  <c r="O188" i="34"/>
  <c r="N188" i="34"/>
  <c r="M188" i="34"/>
  <c r="AP187" i="34"/>
  <c r="AO187" i="34"/>
  <c r="AN187" i="34"/>
  <c r="AM187" i="34"/>
  <c r="AL187" i="34"/>
  <c r="AK187" i="34"/>
  <c r="AJ187" i="34"/>
  <c r="AI187" i="34"/>
  <c r="AH187" i="34"/>
  <c r="AG187" i="34"/>
  <c r="AF187" i="34"/>
  <c r="AE187" i="34"/>
  <c r="AD187" i="34"/>
  <c r="AC187" i="34"/>
  <c r="AB187" i="34"/>
  <c r="AA187" i="34"/>
  <c r="Z187" i="34"/>
  <c r="Y187" i="34"/>
  <c r="X187" i="34"/>
  <c r="W187" i="34"/>
  <c r="V187" i="34"/>
  <c r="U187" i="34"/>
  <c r="T187" i="34"/>
  <c r="S187" i="34"/>
  <c r="R187" i="34"/>
  <c r="Q187" i="34"/>
  <c r="P187" i="34"/>
  <c r="O187" i="34"/>
  <c r="N187" i="34"/>
  <c r="M187" i="34"/>
  <c r="AP183" i="34"/>
  <c r="AO183" i="34"/>
  <c r="AN183" i="34"/>
  <c r="AM183" i="34"/>
  <c r="AL183" i="34"/>
  <c r="AK183" i="34"/>
  <c r="AJ183" i="34"/>
  <c r="AI183" i="34"/>
  <c r="AH183" i="34"/>
  <c r="AG183" i="34"/>
  <c r="AF183" i="34"/>
  <c r="AE183" i="34"/>
  <c r="AD183" i="34"/>
  <c r="AC183" i="34"/>
  <c r="AB183" i="34"/>
  <c r="AA183" i="34"/>
  <c r="Z183" i="34"/>
  <c r="Y183" i="34"/>
  <c r="X183" i="34"/>
  <c r="W183" i="34"/>
  <c r="V183" i="34"/>
  <c r="U183" i="34"/>
  <c r="T183" i="34"/>
  <c r="S183" i="34"/>
  <c r="R183" i="34"/>
  <c r="Q183" i="34"/>
  <c r="P183" i="34"/>
  <c r="O183" i="34"/>
  <c r="N183" i="34"/>
  <c r="M183" i="34"/>
  <c r="AP182" i="34"/>
  <c r="AO182" i="34"/>
  <c r="AN182" i="34"/>
  <c r="AM182" i="34"/>
  <c r="AL182" i="34"/>
  <c r="AK182" i="34"/>
  <c r="AJ182" i="34"/>
  <c r="AI182" i="34"/>
  <c r="AH182" i="34"/>
  <c r="AG182" i="34"/>
  <c r="AF182" i="34"/>
  <c r="AE182" i="34"/>
  <c r="AD182" i="34"/>
  <c r="AC182" i="34"/>
  <c r="AB182" i="34"/>
  <c r="AA182" i="34"/>
  <c r="Z182" i="34"/>
  <c r="Y182" i="34"/>
  <c r="X182" i="34"/>
  <c r="W182" i="34"/>
  <c r="V182" i="34"/>
  <c r="U182" i="34"/>
  <c r="T182" i="34"/>
  <c r="S182" i="34"/>
  <c r="R182" i="34"/>
  <c r="Q182" i="34"/>
  <c r="P182" i="34"/>
  <c r="O182" i="34"/>
  <c r="N182" i="34"/>
  <c r="M182" i="34"/>
  <c r="AP181" i="34"/>
  <c r="AO181" i="34"/>
  <c r="AN181" i="34"/>
  <c r="AM181" i="34"/>
  <c r="AL181" i="34"/>
  <c r="AK181" i="34"/>
  <c r="AJ181" i="34"/>
  <c r="AI181" i="34"/>
  <c r="AH181" i="34"/>
  <c r="AG181" i="34"/>
  <c r="AF181" i="34"/>
  <c r="AE181" i="34"/>
  <c r="AD181" i="34"/>
  <c r="AC181" i="34"/>
  <c r="AB181" i="34"/>
  <c r="AA181" i="34"/>
  <c r="Z181" i="34"/>
  <c r="Y181" i="34"/>
  <c r="X181" i="34"/>
  <c r="W181" i="34"/>
  <c r="V181" i="34"/>
  <c r="U181" i="34"/>
  <c r="T181" i="34"/>
  <c r="S181" i="34"/>
  <c r="R181" i="34"/>
  <c r="Q181" i="34"/>
  <c r="P181" i="34"/>
  <c r="O181" i="34"/>
  <c r="N181" i="34"/>
  <c r="M181" i="34"/>
  <c r="AP180" i="34"/>
  <c r="AO180" i="34"/>
  <c r="AN180" i="34"/>
  <c r="AM180" i="34"/>
  <c r="AL180" i="34"/>
  <c r="AK180" i="34"/>
  <c r="AJ180" i="34"/>
  <c r="AI180" i="34"/>
  <c r="AH180" i="34"/>
  <c r="AG180" i="34"/>
  <c r="AF180" i="34"/>
  <c r="AE180" i="34"/>
  <c r="AD180" i="34"/>
  <c r="AC180" i="34"/>
  <c r="AB180" i="34"/>
  <c r="AA180" i="34"/>
  <c r="Z180" i="34"/>
  <c r="Y180" i="34"/>
  <c r="X180" i="34"/>
  <c r="W180" i="34"/>
  <c r="V180" i="34"/>
  <c r="U180" i="34"/>
  <c r="T180" i="34"/>
  <c r="S180" i="34"/>
  <c r="R180" i="34"/>
  <c r="Q180" i="34"/>
  <c r="P180" i="34"/>
  <c r="O180" i="34"/>
  <c r="N180" i="34"/>
  <c r="M180" i="34"/>
  <c r="AP179" i="34"/>
  <c r="AO179" i="34"/>
  <c r="AN179" i="34"/>
  <c r="AM179" i="34"/>
  <c r="AL179" i="34"/>
  <c r="AK179" i="34"/>
  <c r="AJ179" i="34"/>
  <c r="AI179" i="34"/>
  <c r="AH179" i="34"/>
  <c r="AG179" i="34"/>
  <c r="AF179" i="34"/>
  <c r="AE179" i="34"/>
  <c r="AD179" i="34"/>
  <c r="AC179" i="34"/>
  <c r="AB179" i="34"/>
  <c r="AA179" i="34"/>
  <c r="Z179" i="34"/>
  <c r="Y179" i="34"/>
  <c r="X179" i="34"/>
  <c r="W179" i="34"/>
  <c r="V179" i="34"/>
  <c r="U179" i="34"/>
  <c r="T179" i="34"/>
  <c r="S179" i="34"/>
  <c r="R179" i="34"/>
  <c r="Q179" i="34"/>
  <c r="P179" i="34"/>
  <c r="O179" i="34"/>
  <c r="N179" i="34"/>
  <c r="M179" i="34"/>
  <c r="AP178" i="34"/>
  <c r="AO178" i="34"/>
  <c r="AN178" i="34"/>
  <c r="AM178" i="34"/>
  <c r="AL178" i="34"/>
  <c r="AK178" i="34"/>
  <c r="AJ178" i="34"/>
  <c r="AI178" i="34"/>
  <c r="AH178" i="34"/>
  <c r="AG178" i="34"/>
  <c r="AF178" i="34"/>
  <c r="AE178" i="34"/>
  <c r="AD178" i="34"/>
  <c r="AC178" i="34"/>
  <c r="AB178" i="34"/>
  <c r="AA178" i="34"/>
  <c r="Z178" i="34"/>
  <c r="Y178" i="34"/>
  <c r="X178" i="34"/>
  <c r="W178" i="34"/>
  <c r="V178" i="34"/>
  <c r="U178" i="34"/>
  <c r="T178" i="34"/>
  <c r="S178" i="34"/>
  <c r="R178" i="34"/>
  <c r="Q178" i="34"/>
  <c r="P178" i="34"/>
  <c r="O178" i="34"/>
  <c r="N178" i="34"/>
  <c r="M178" i="34"/>
  <c r="AP177" i="34"/>
  <c r="AO177" i="34"/>
  <c r="AN177" i="34"/>
  <c r="AM177" i="34"/>
  <c r="AL177" i="34"/>
  <c r="AK177" i="34"/>
  <c r="AJ177" i="34"/>
  <c r="AI177" i="34"/>
  <c r="AH177" i="34"/>
  <c r="AG177" i="34"/>
  <c r="AF177" i="34"/>
  <c r="AE177" i="34"/>
  <c r="AD177" i="34"/>
  <c r="AC177" i="34"/>
  <c r="AB177" i="34"/>
  <c r="AA177" i="34"/>
  <c r="Z177" i="34"/>
  <c r="Y177" i="34"/>
  <c r="X177" i="34"/>
  <c r="W177" i="34"/>
  <c r="V177" i="34"/>
  <c r="U177" i="34"/>
  <c r="T177" i="34"/>
  <c r="S177" i="34"/>
  <c r="R177" i="34"/>
  <c r="Q177" i="34"/>
  <c r="P177" i="34"/>
  <c r="O177" i="34"/>
  <c r="N177" i="34"/>
  <c r="M177" i="34"/>
  <c r="AP176" i="34"/>
  <c r="AO176" i="34"/>
  <c r="AN176" i="34"/>
  <c r="AM176" i="34"/>
  <c r="AL176" i="34"/>
  <c r="AK176" i="34"/>
  <c r="AJ176" i="34"/>
  <c r="AI176" i="34"/>
  <c r="AH176" i="34"/>
  <c r="AG176" i="34"/>
  <c r="AF176" i="34"/>
  <c r="AE176" i="34"/>
  <c r="AD176" i="34"/>
  <c r="AC176" i="34"/>
  <c r="AB176" i="34"/>
  <c r="AA176" i="34"/>
  <c r="Z176" i="34"/>
  <c r="Y176" i="34"/>
  <c r="X176" i="34"/>
  <c r="W176" i="34"/>
  <c r="V176" i="34"/>
  <c r="U176" i="34"/>
  <c r="T176" i="34"/>
  <c r="S176" i="34"/>
  <c r="R176" i="34"/>
  <c r="Q176" i="34"/>
  <c r="P176" i="34"/>
  <c r="O176" i="34"/>
  <c r="N176" i="34"/>
  <c r="M176" i="34"/>
  <c r="AP175" i="34"/>
  <c r="AO175" i="34"/>
  <c r="AN175" i="34"/>
  <c r="AM175" i="34"/>
  <c r="AL175" i="34"/>
  <c r="AK175" i="34"/>
  <c r="AJ175" i="34"/>
  <c r="AI175" i="34"/>
  <c r="AH175" i="34"/>
  <c r="AG175" i="34"/>
  <c r="AF175" i="34"/>
  <c r="AE175" i="34"/>
  <c r="AD175" i="34"/>
  <c r="AC175" i="34"/>
  <c r="AB175" i="34"/>
  <c r="AA175" i="34"/>
  <c r="Z175" i="34"/>
  <c r="Y175" i="34"/>
  <c r="X175" i="34"/>
  <c r="W175" i="34"/>
  <c r="V175" i="34"/>
  <c r="U175" i="34"/>
  <c r="T175" i="34"/>
  <c r="S175" i="34"/>
  <c r="R175" i="34"/>
  <c r="Q175" i="34"/>
  <c r="P175" i="34"/>
  <c r="O175" i="34"/>
  <c r="N175" i="34"/>
  <c r="M175" i="34"/>
  <c r="AP174" i="34"/>
  <c r="AO174" i="34"/>
  <c r="AN174" i="34"/>
  <c r="AM174" i="34"/>
  <c r="AL174" i="34"/>
  <c r="AK174" i="34"/>
  <c r="AJ174" i="34"/>
  <c r="AI174" i="34"/>
  <c r="AH174" i="34"/>
  <c r="AG174" i="34"/>
  <c r="AF174" i="34"/>
  <c r="AE174" i="34"/>
  <c r="AD174" i="34"/>
  <c r="AC174" i="34"/>
  <c r="AB174" i="34"/>
  <c r="AA174" i="34"/>
  <c r="Z174" i="34"/>
  <c r="Y174" i="34"/>
  <c r="X174" i="34"/>
  <c r="W174" i="34"/>
  <c r="V174" i="34"/>
  <c r="U174" i="34"/>
  <c r="T174" i="34"/>
  <c r="S174" i="34"/>
  <c r="R174" i="34"/>
  <c r="Q174" i="34"/>
  <c r="P174" i="34"/>
  <c r="O174" i="34"/>
  <c r="N174" i="34"/>
  <c r="M174" i="34"/>
  <c r="AP173" i="34"/>
  <c r="AO173" i="34"/>
  <c r="AN173" i="34"/>
  <c r="AM173" i="34"/>
  <c r="AL173" i="34"/>
  <c r="AK173" i="34"/>
  <c r="AJ173" i="34"/>
  <c r="AI173" i="34"/>
  <c r="AH173" i="34"/>
  <c r="AG173" i="34"/>
  <c r="AF173" i="34"/>
  <c r="AE173" i="34"/>
  <c r="AD173" i="34"/>
  <c r="AC173" i="34"/>
  <c r="AB173" i="34"/>
  <c r="AA173" i="34"/>
  <c r="Z173" i="34"/>
  <c r="Y173" i="34"/>
  <c r="X173" i="34"/>
  <c r="W173" i="34"/>
  <c r="V173" i="34"/>
  <c r="U173" i="34"/>
  <c r="T173" i="34"/>
  <c r="S173" i="34"/>
  <c r="R173" i="34"/>
  <c r="Q173" i="34"/>
  <c r="P173" i="34"/>
  <c r="O173" i="34"/>
  <c r="N173" i="34"/>
  <c r="M173" i="34"/>
  <c r="AP172" i="34"/>
  <c r="AO172" i="34"/>
  <c r="AN172" i="34"/>
  <c r="AM172" i="34"/>
  <c r="AL172" i="34"/>
  <c r="AK172" i="34"/>
  <c r="AJ172" i="34"/>
  <c r="AI172" i="34"/>
  <c r="AH172" i="34"/>
  <c r="AG172" i="34"/>
  <c r="AF172" i="34"/>
  <c r="AE172" i="34"/>
  <c r="AD172" i="34"/>
  <c r="AC172" i="34"/>
  <c r="AB172" i="34"/>
  <c r="AA172" i="34"/>
  <c r="Z172" i="34"/>
  <c r="Y172" i="34"/>
  <c r="X172" i="34"/>
  <c r="W172" i="34"/>
  <c r="V172" i="34"/>
  <c r="U172" i="34"/>
  <c r="T172" i="34"/>
  <c r="S172" i="34"/>
  <c r="R172" i="34"/>
  <c r="Q172" i="34"/>
  <c r="P172" i="34"/>
  <c r="O172" i="34"/>
  <c r="N172" i="34"/>
  <c r="M172" i="34"/>
  <c r="AP168" i="34"/>
  <c r="AO168" i="34"/>
  <c r="AN168" i="34"/>
  <c r="AM168" i="34"/>
  <c r="AL168" i="34"/>
  <c r="AK168" i="34"/>
  <c r="AJ168" i="34"/>
  <c r="AI168" i="34"/>
  <c r="AH168" i="34"/>
  <c r="AG168" i="34"/>
  <c r="AF168" i="34"/>
  <c r="AE168" i="34"/>
  <c r="AD168" i="34"/>
  <c r="AC168" i="34"/>
  <c r="AB168" i="34"/>
  <c r="AA168" i="34"/>
  <c r="Z168" i="34"/>
  <c r="Y168" i="34"/>
  <c r="X168" i="34"/>
  <c r="W168" i="34"/>
  <c r="V168" i="34"/>
  <c r="U168" i="34"/>
  <c r="T168" i="34"/>
  <c r="S168" i="34"/>
  <c r="R168" i="34"/>
  <c r="Q168" i="34"/>
  <c r="P168" i="34"/>
  <c r="O168" i="34"/>
  <c r="N168" i="34"/>
  <c r="M168" i="34"/>
  <c r="AP167" i="34"/>
  <c r="AO167" i="34"/>
  <c r="AN167" i="34"/>
  <c r="AM167" i="34"/>
  <c r="AL167" i="34"/>
  <c r="AK167" i="34"/>
  <c r="AJ167" i="34"/>
  <c r="AI167" i="34"/>
  <c r="AH167" i="34"/>
  <c r="AG167" i="34"/>
  <c r="AF167" i="34"/>
  <c r="AE167" i="34"/>
  <c r="AD167" i="34"/>
  <c r="AC167" i="34"/>
  <c r="AB167" i="34"/>
  <c r="AA167" i="34"/>
  <c r="Z167" i="34"/>
  <c r="Y167" i="34"/>
  <c r="X167" i="34"/>
  <c r="W167" i="34"/>
  <c r="V167" i="34"/>
  <c r="U167" i="34"/>
  <c r="T167" i="34"/>
  <c r="S167" i="34"/>
  <c r="R167" i="34"/>
  <c r="Q167" i="34"/>
  <c r="P167" i="34"/>
  <c r="O167" i="34"/>
  <c r="N167" i="34"/>
  <c r="M167" i="34"/>
  <c r="AP166" i="34"/>
  <c r="AO166" i="34"/>
  <c r="AN166" i="34"/>
  <c r="AM166" i="34"/>
  <c r="AL166" i="34"/>
  <c r="AK166" i="34"/>
  <c r="AJ166" i="34"/>
  <c r="AI166" i="34"/>
  <c r="AH166" i="34"/>
  <c r="AG166" i="34"/>
  <c r="AF166" i="34"/>
  <c r="AE166" i="34"/>
  <c r="AD166" i="34"/>
  <c r="AC166" i="34"/>
  <c r="AB166" i="34"/>
  <c r="AA166" i="34"/>
  <c r="Z166" i="34"/>
  <c r="Y166" i="34"/>
  <c r="X166" i="34"/>
  <c r="W166" i="34"/>
  <c r="V166" i="34"/>
  <c r="U166" i="34"/>
  <c r="T166" i="34"/>
  <c r="S166" i="34"/>
  <c r="R166" i="34"/>
  <c r="Q166" i="34"/>
  <c r="P166" i="34"/>
  <c r="O166" i="34"/>
  <c r="N166" i="34"/>
  <c r="M166" i="34"/>
  <c r="AP165" i="34"/>
  <c r="AO165" i="34"/>
  <c r="AN165" i="34"/>
  <c r="AM165" i="34"/>
  <c r="AL165" i="34"/>
  <c r="AK165" i="34"/>
  <c r="AJ165" i="34"/>
  <c r="AI165" i="34"/>
  <c r="AH165" i="34"/>
  <c r="AG165" i="34"/>
  <c r="AF165" i="34"/>
  <c r="AE165" i="34"/>
  <c r="AD165" i="34"/>
  <c r="AC165" i="34"/>
  <c r="AB165" i="34"/>
  <c r="AA165" i="34"/>
  <c r="Z165" i="34"/>
  <c r="Y165" i="34"/>
  <c r="X165" i="34"/>
  <c r="W165" i="34"/>
  <c r="V165" i="34"/>
  <c r="U165" i="34"/>
  <c r="T165" i="34"/>
  <c r="S165" i="34"/>
  <c r="R165" i="34"/>
  <c r="Q165" i="34"/>
  <c r="P165" i="34"/>
  <c r="O165" i="34"/>
  <c r="N165" i="34"/>
  <c r="M165" i="34"/>
  <c r="AP164" i="34"/>
  <c r="AO164" i="34"/>
  <c r="AN164" i="34"/>
  <c r="AM164" i="34"/>
  <c r="AL164" i="34"/>
  <c r="AK164" i="34"/>
  <c r="AJ164" i="34"/>
  <c r="AI164" i="34"/>
  <c r="AH164" i="34"/>
  <c r="AG164" i="34"/>
  <c r="AF164" i="34"/>
  <c r="AE164" i="34"/>
  <c r="AD164" i="34"/>
  <c r="AC164" i="34"/>
  <c r="AB164" i="34"/>
  <c r="AA164" i="34"/>
  <c r="Z164" i="34"/>
  <c r="Y164" i="34"/>
  <c r="X164" i="34"/>
  <c r="W164" i="34"/>
  <c r="V164" i="34"/>
  <c r="U164" i="34"/>
  <c r="T164" i="34"/>
  <c r="S164" i="34"/>
  <c r="R164" i="34"/>
  <c r="Q164" i="34"/>
  <c r="P164" i="34"/>
  <c r="O164" i="34"/>
  <c r="N164" i="34"/>
  <c r="M164" i="34"/>
  <c r="AP163" i="34"/>
  <c r="AO163" i="34"/>
  <c r="AN163" i="34"/>
  <c r="AM163" i="34"/>
  <c r="AL163" i="34"/>
  <c r="AK163" i="34"/>
  <c r="AJ163" i="34"/>
  <c r="AI163" i="34"/>
  <c r="AH163" i="34"/>
  <c r="AG163" i="34"/>
  <c r="AF163" i="34"/>
  <c r="AE163" i="34"/>
  <c r="AD163" i="34"/>
  <c r="AC163" i="34"/>
  <c r="AB163" i="34"/>
  <c r="AA163" i="34"/>
  <c r="Z163" i="34"/>
  <c r="Y163" i="34"/>
  <c r="X163" i="34"/>
  <c r="W163" i="34"/>
  <c r="V163" i="34"/>
  <c r="U163" i="34"/>
  <c r="T163" i="34"/>
  <c r="S163" i="34"/>
  <c r="R163" i="34"/>
  <c r="Q163" i="34"/>
  <c r="P163" i="34"/>
  <c r="O163" i="34"/>
  <c r="N163" i="34"/>
  <c r="M163" i="34"/>
  <c r="AP162" i="34"/>
  <c r="AO162" i="34"/>
  <c r="AN162" i="34"/>
  <c r="AM162" i="34"/>
  <c r="AL162" i="34"/>
  <c r="AK162" i="34"/>
  <c r="AJ162" i="34"/>
  <c r="AI162" i="34"/>
  <c r="AH162" i="34"/>
  <c r="AG162" i="34"/>
  <c r="AF162" i="34"/>
  <c r="AE162" i="34"/>
  <c r="AD162" i="34"/>
  <c r="AC162" i="34"/>
  <c r="AB162" i="34"/>
  <c r="AA162" i="34"/>
  <c r="Z162" i="34"/>
  <c r="Y162" i="34"/>
  <c r="X162" i="34"/>
  <c r="W162" i="34"/>
  <c r="V162" i="34"/>
  <c r="U162" i="34"/>
  <c r="T162" i="34"/>
  <c r="S162" i="34"/>
  <c r="R162" i="34"/>
  <c r="Q162" i="34"/>
  <c r="P162" i="34"/>
  <c r="O162" i="34"/>
  <c r="N162" i="34"/>
  <c r="M162" i="34"/>
  <c r="AP161" i="34"/>
  <c r="AO161" i="34"/>
  <c r="AN161" i="34"/>
  <c r="AM161" i="34"/>
  <c r="AL161" i="34"/>
  <c r="AK161" i="34"/>
  <c r="AJ161" i="34"/>
  <c r="AI161" i="34"/>
  <c r="AH161" i="34"/>
  <c r="AG161" i="34"/>
  <c r="AF161" i="34"/>
  <c r="AE161" i="34"/>
  <c r="AD161" i="34"/>
  <c r="AC161" i="34"/>
  <c r="AB161" i="34"/>
  <c r="AA161" i="34"/>
  <c r="Z161" i="34"/>
  <c r="Y161" i="34"/>
  <c r="X161" i="34"/>
  <c r="W161" i="34"/>
  <c r="V161" i="34"/>
  <c r="U161" i="34"/>
  <c r="T161" i="34"/>
  <c r="S161" i="34"/>
  <c r="R161" i="34"/>
  <c r="Q161" i="34"/>
  <c r="P161" i="34"/>
  <c r="O161" i="34"/>
  <c r="N161" i="34"/>
  <c r="M161" i="34"/>
  <c r="AP160" i="34"/>
  <c r="AO160" i="34"/>
  <c r="AN160" i="34"/>
  <c r="AM160" i="34"/>
  <c r="AL160" i="34"/>
  <c r="AK160" i="34"/>
  <c r="AJ160" i="34"/>
  <c r="AI160" i="34"/>
  <c r="AH160" i="34"/>
  <c r="AG160" i="34"/>
  <c r="AF160" i="34"/>
  <c r="AE160" i="34"/>
  <c r="AD160" i="34"/>
  <c r="AC160" i="34"/>
  <c r="AB160" i="34"/>
  <c r="AA160" i="34"/>
  <c r="Z160" i="34"/>
  <c r="Y160" i="34"/>
  <c r="X160" i="34"/>
  <c r="W160" i="34"/>
  <c r="V160" i="34"/>
  <c r="U160" i="34"/>
  <c r="T160" i="34"/>
  <c r="S160" i="34"/>
  <c r="R160" i="34"/>
  <c r="Q160" i="34"/>
  <c r="P160" i="34"/>
  <c r="O160" i="34"/>
  <c r="N160" i="34"/>
  <c r="M160" i="34"/>
  <c r="AP159" i="34"/>
  <c r="AO159" i="34"/>
  <c r="AN159" i="34"/>
  <c r="AM159" i="34"/>
  <c r="AL159" i="34"/>
  <c r="AK159" i="34"/>
  <c r="AJ159" i="34"/>
  <c r="AI159" i="34"/>
  <c r="AH159" i="34"/>
  <c r="AG159" i="34"/>
  <c r="AF159" i="34"/>
  <c r="AE159" i="34"/>
  <c r="AD159" i="34"/>
  <c r="AC159" i="34"/>
  <c r="AB159" i="34"/>
  <c r="AA159" i="34"/>
  <c r="Z159" i="34"/>
  <c r="Y159" i="34"/>
  <c r="X159" i="34"/>
  <c r="W159" i="34"/>
  <c r="V159" i="34"/>
  <c r="U159" i="34"/>
  <c r="T159" i="34"/>
  <c r="S159" i="34"/>
  <c r="R159" i="34"/>
  <c r="Q159" i="34"/>
  <c r="P159" i="34"/>
  <c r="O159" i="34"/>
  <c r="N159" i="34"/>
  <c r="M159" i="34"/>
  <c r="AP158" i="34"/>
  <c r="AO158" i="34"/>
  <c r="AN158" i="34"/>
  <c r="AM158" i="34"/>
  <c r="AL158" i="34"/>
  <c r="AK158" i="34"/>
  <c r="AJ158" i="34"/>
  <c r="AI158" i="34"/>
  <c r="AH158" i="34"/>
  <c r="AG158" i="34"/>
  <c r="AF158" i="34"/>
  <c r="AE158" i="34"/>
  <c r="AD158" i="34"/>
  <c r="AC158" i="34"/>
  <c r="AB158" i="34"/>
  <c r="AA158" i="34"/>
  <c r="Z158" i="34"/>
  <c r="Y158" i="34"/>
  <c r="X158" i="34"/>
  <c r="W158" i="34"/>
  <c r="V158" i="34"/>
  <c r="U158" i="34"/>
  <c r="T158" i="34"/>
  <c r="S158" i="34"/>
  <c r="R158" i="34"/>
  <c r="Q158" i="34"/>
  <c r="P158" i="34"/>
  <c r="O158" i="34"/>
  <c r="N158" i="34"/>
  <c r="M158" i="34"/>
  <c r="AP157" i="34"/>
  <c r="AO157" i="34"/>
  <c r="AN157" i="34"/>
  <c r="AM157" i="34"/>
  <c r="AL157" i="34"/>
  <c r="AK157" i="34"/>
  <c r="AJ157" i="34"/>
  <c r="AI157" i="34"/>
  <c r="AH157" i="34"/>
  <c r="AG157" i="34"/>
  <c r="AF157" i="34"/>
  <c r="AE157" i="34"/>
  <c r="AD157" i="34"/>
  <c r="AC157" i="34"/>
  <c r="AB157" i="34"/>
  <c r="AA157" i="34"/>
  <c r="Z157" i="34"/>
  <c r="Y157" i="34"/>
  <c r="X157" i="34"/>
  <c r="W157" i="34"/>
  <c r="V157" i="34"/>
  <c r="U157" i="34"/>
  <c r="T157" i="34"/>
  <c r="S157" i="34"/>
  <c r="R157" i="34"/>
  <c r="Q157" i="34"/>
  <c r="P157" i="34"/>
  <c r="O157" i="34"/>
  <c r="N157" i="34"/>
  <c r="M157" i="34"/>
  <c r="AP149" i="34"/>
  <c r="AO149" i="34"/>
  <c r="AN149" i="34"/>
  <c r="AM149" i="34"/>
  <c r="AL149" i="34"/>
  <c r="AK149" i="34"/>
  <c r="AJ149" i="34"/>
  <c r="AI149" i="34"/>
  <c r="AH149" i="34"/>
  <c r="AG149" i="34"/>
  <c r="AF149" i="34"/>
  <c r="AE149" i="34"/>
  <c r="AD149" i="34"/>
  <c r="AC149" i="34"/>
  <c r="AB149" i="34"/>
  <c r="AA149" i="34"/>
  <c r="Z149" i="34"/>
  <c r="Y149" i="34"/>
  <c r="X149" i="34"/>
  <c r="W149" i="34"/>
  <c r="V149" i="34"/>
  <c r="U149" i="34"/>
  <c r="T149" i="34"/>
  <c r="S149" i="34"/>
  <c r="R149" i="34"/>
  <c r="Q149" i="34"/>
  <c r="P149" i="34"/>
  <c r="O149" i="34"/>
  <c r="N149" i="34"/>
  <c r="M149" i="34"/>
  <c r="AP148" i="34"/>
  <c r="AO148" i="34"/>
  <c r="AN148" i="34"/>
  <c r="AM148" i="34"/>
  <c r="AL148" i="34"/>
  <c r="AK148" i="34"/>
  <c r="AJ148" i="34"/>
  <c r="AI148" i="34"/>
  <c r="AH148" i="34"/>
  <c r="AG148" i="34"/>
  <c r="AF148" i="34"/>
  <c r="AE148" i="34"/>
  <c r="AD148" i="34"/>
  <c r="AC148" i="34"/>
  <c r="AB148" i="34"/>
  <c r="AA148" i="34"/>
  <c r="Z148" i="34"/>
  <c r="Y148" i="34"/>
  <c r="X148" i="34"/>
  <c r="W148" i="34"/>
  <c r="V148" i="34"/>
  <c r="U148" i="34"/>
  <c r="T148" i="34"/>
  <c r="S148" i="34"/>
  <c r="R148" i="34"/>
  <c r="Q148" i="34"/>
  <c r="P148" i="34"/>
  <c r="O148" i="34"/>
  <c r="N148" i="34"/>
  <c r="M148" i="34"/>
  <c r="AP147" i="34"/>
  <c r="AO147" i="34"/>
  <c r="AN147" i="34"/>
  <c r="AM147" i="34"/>
  <c r="AL147" i="34"/>
  <c r="AK147" i="34"/>
  <c r="AJ147" i="34"/>
  <c r="AI147" i="34"/>
  <c r="AH147" i="34"/>
  <c r="AG147" i="34"/>
  <c r="AF147" i="34"/>
  <c r="AE147" i="34"/>
  <c r="AD147" i="34"/>
  <c r="AC147" i="34"/>
  <c r="AB147" i="34"/>
  <c r="AA147" i="34"/>
  <c r="Z147" i="34"/>
  <c r="Y147" i="34"/>
  <c r="X147" i="34"/>
  <c r="W147" i="34"/>
  <c r="V147" i="34"/>
  <c r="U147" i="34"/>
  <c r="T147" i="34"/>
  <c r="S147" i="34"/>
  <c r="R147" i="34"/>
  <c r="Q147" i="34"/>
  <c r="P147" i="34"/>
  <c r="O147" i="34"/>
  <c r="N147" i="34"/>
  <c r="M147" i="34"/>
  <c r="AP146" i="34"/>
  <c r="AO146" i="34"/>
  <c r="AN146" i="34"/>
  <c r="AM146" i="34"/>
  <c r="AL146" i="34"/>
  <c r="AK146" i="34"/>
  <c r="AJ146" i="34"/>
  <c r="AI146" i="34"/>
  <c r="AH146" i="34"/>
  <c r="AG146" i="34"/>
  <c r="AF146" i="34"/>
  <c r="AE146" i="34"/>
  <c r="AD146" i="34"/>
  <c r="AC146" i="34"/>
  <c r="AB146" i="34"/>
  <c r="AA146" i="34"/>
  <c r="Z146" i="34"/>
  <c r="Y146" i="34"/>
  <c r="X146" i="34"/>
  <c r="W146" i="34"/>
  <c r="V146" i="34"/>
  <c r="U146" i="34"/>
  <c r="T146" i="34"/>
  <c r="S146" i="34"/>
  <c r="R146" i="34"/>
  <c r="Q146" i="34"/>
  <c r="P146" i="34"/>
  <c r="O146" i="34"/>
  <c r="N146" i="34"/>
  <c r="M146" i="34"/>
  <c r="AP145" i="34"/>
  <c r="AO145" i="34"/>
  <c r="AN145" i="34"/>
  <c r="AM145" i="34"/>
  <c r="AL145" i="34"/>
  <c r="AK145" i="34"/>
  <c r="AJ145" i="34"/>
  <c r="AI145" i="34"/>
  <c r="AH145" i="34"/>
  <c r="AG145" i="34"/>
  <c r="AF145" i="34"/>
  <c r="AE145" i="34"/>
  <c r="AD145" i="34"/>
  <c r="AC145" i="34"/>
  <c r="AB145" i="34"/>
  <c r="AA145" i="34"/>
  <c r="Z145" i="34"/>
  <c r="Y145" i="34"/>
  <c r="X145" i="34"/>
  <c r="W145" i="34"/>
  <c r="V145" i="34"/>
  <c r="U145" i="34"/>
  <c r="T145" i="34"/>
  <c r="S145" i="34"/>
  <c r="R145" i="34"/>
  <c r="Q145" i="34"/>
  <c r="P145" i="34"/>
  <c r="O145" i="34"/>
  <c r="N145" i="34"/>
  <c r="M145" i="34"/>
  <c r="AP144" i="34"/>
  <c r="AO144" i="34"/>
  <c r="AN144" i="34"/>
  <c r="AM144" i="34"/>
  <c r="AL144" i="34"/>
  <c r="AK144" i="34"/>
  <c r="AJ144" i="34"/>
  <c r="AI144" i="34"/>
  <c r="AH144" i="34"/>
  <c r="AG144" i="34"/>
  <c r="AF144" i="34"/>
  <c r="AE144" i="34"/>
  <c r="AD144" i="34"/>
  <c r="AC144" i="34"/>
  <c r="AB144" i="34"/>
  <c r="AA144" i="34"/>
  <c r="Z144" i="34"/>
  <c r="Y144" i="34"/>
  <c r="X144" i="34"/>
  <c r="W144" i="34"/>
  <c r="V144" i="34"/>
  <c r="U144" i="34"/>
  <c r="T144" i="34"/>
  <c r="S144" i="34"/>
  <c r="R144" i="34"/>
  <c r="Q144" i="34"/>
  <c r="P144" i="34"/>
  <c r="O144" i="34"/>
  <c r="N144" i="34"/>
  <c r="M144" i="34"/>
  <c r="AP143" i="34"/>
  <c r="AO143" i="34"/>
  <c r="AN143" i="34"/>
  <c r="AM143" i="34"/>
  <c r="AL143" i="34"/>
  <c r="AK143" i="34"/>
  <c r="AJ143" i="34"/>
  <c r="AI143" i="34"/>
  <c r="AH143" i="34"/>
  <c r="AG143" i="34"/>
  <c r="AF143" i="34"/>
  <c r="AE143" i="34"/>
  <c r="AD143" i="34"/>
  <c r="AC143" i="34"/>
  <c r="AB143" i="34"/>
  <c r="AA143" i="34"/>
  <c r="Z143" i="34"/>
  <c r="Y143" i="34"/>
  <c r="X143" i="34"/>
  <c r="W143" i="34"/>
  <c r="V143" i="34"/>
  <c r="U143" i="34"/>
  <c r="T143" i="34"/>
  <c r="S143" i="34"/>
  <c r="R143" i="34"/>
  <c r="Q143" i="34"/>
  <c r="P143" i="34"/>
  <c r="O143" i="34"/>
  <c r="N143" i="34"/>
  <c r="M143" i="34"/>
  <c r="AP142" i="34"/>
  <c r="AO142" i="34"/>
  <c r="AN142" i="34"/>
  <c r="AM142" i="34"/>
  <c r="AL142" i="34"/>
  <c r="AK142" i="34"/>
  <c r="AJ142" i="34"/>
  <c r="AI142" i="34"/>
  <c r="AH142" i="34"/>
  <c r="AG142" i="34"/>
  <c r="AF142" i="34"/>
  <c r="AE142" i="34"/>
  <c r="AD142" i="34"/>
  <c r="AC142" i="34"/>
  <c r="AB142" i="34"/>
  <c r="AA142" i="34"/>
  <c r="Z142" i="34"/>
  <c r="Y142" i="34"/>
  <c r="X142" i="34"/>
  <c r="W142" i="34"/>
  <c r="V142" i="34"/>
  <c r="U142" i="34"/>
  <c r="T142" i="34"/>
  <c r="S142" i="34"/>
  <c r="R142" i="34"/>
  <c r="Q142" i="34"/>
  <c r="P142" i="34"/>
  <c r="O142" i="34"/>
  <c r="N142" i="34"/>
  <c r="M142" i="34"/>
  <c r="AP141" i="34"/>
  <c r="AO141" i="34"/>
  <c r="AN141" i="34"/>
  <c r="AM141" i="34"/>
  <c r="AL141" i="34"/>
  <c r="AK141" i="34"/>
  <c r="AJ141" i="34"/>
  <c r="AI141" i="34"/>
  <c r="AH141" i="34"/>
  <c r="AG141" i="34"/>
  <c r="AF141" i="34"/>
  <c r="AE141" i="34"/>
  <c r="AD141" i="34"/>
  <c r="AC141" i="34"/>
  <c r="AB141" i="34"/>
  <c r="AA141" i="34"/>
  <c r="Z141" i="34"/>
  <c r="Y141" i="34"/>
  <c r="X141" i="34"/>
  <c r="W141" i="34"/>
  <c r="V141" i="34"/>
  <c r="U141" i="34"/>
  <c r="T141" i="34"/>
  <c r="S141" i="34"/>
  <c r="R141" i="34"/>
  <c r="Q141" i="34"/>
  <c r="P141" i="34"/>
  <c r="O141" i="34"/>
  <c r="N141" i="34"/>
  <c r="M141" i="34"/>
  <c r="AP140" i="34"/>
  <c r="AO140" i="34"/>
  <c r="AN140" i="34"/>
  <c r="AM140" i="34"/>
  <c r="AL140" i="34"/>
  <c r="AK140" i="34"/>
  <c r="AJ140" i="34"/>
  <c r="AI140" i="34"/>
  <c r="AH140" i="34"/>
  <c r="AG140" i="34"/>
  <c r="AF140" i="34"/>
  <c r="AE140" i="34"/>
  <c r="AD140" i="34"/>
  <c r="AC140" i="34"/>
  <c r="AB140" i="34"/>
  <c r="AA140" i="34"/>
  <c r="Z140" i="34"/>
  <c r="Y140" i="34"/>
  <c r="X140" i="34"/>
  <c r="W140" i="34"/>
  <c r="V140" i="34"/>
  <c r="U140" i="34"/>
  <c r="T140" i="34"/>
  <c r="S140" i="34"/>
  <c r="R140" i="34"/>
  <c r="Q140" i="34"/>
  <c r="P140" i="34"/>
  <c r="O140" i="34"/>
  <c r="N140" i="34"/>
  <c r="M140" i="34"/>
  <c r="AP139" i="34"/>
  <c r="AO139" i="34"/>
  <c r="AN139" i="34"/>
  <c r="AM139" i="34"/>
  <c r="AL139" i="34"/>
  <c r="AK139" i="34"/>
  <c r="AJ139" i="34"/>
  <c r="AI139" i="34"/>
  <c r="AH139" i="34"/>
  <c r="AG139" i="34"/>
  <c r="AF139" i="34"/>
  <c r="AE139" i="34"/>
  <c r="AD139" i="34"/>
  <c r="AC139" i="34"/>
  <c r="AB139" i="34"/>
  <c r="AA139" i="34"/>
  <c r="Z139" i="34"/>
  <c r="Y139" i="34"/>
  <c r="X139" i="34"/>
  <c r="W139" i="34"/>
  <c r="V139" i="34"/>
  <c r="U139" i="34"/>
  <c r="T139" i="34"/>
  <c r="S139" i="34"/>
  <c r="R139" i="34"/>
  <c r="Q139" i="34"/>
  <c r="P139" i="34"/>
  <c r="O139" i="34"/>
  <c r="N139" i="34"/>
  <c r="M139" i="34"/>
  <c r="AP138" i="34"/>
  <c r="AO138" i="34"/>
  <c r="AN138" i="34"/>
  <c r="AM138" i="34"/>
  <c r="AL138" i="34"/>
  <c r="AK138" i="34"/>
  <c r="AJ138" i="34"/>
  <c r="AI138" i="34"/>
  <c r="AH138" i="34"/>
  <c r="AG138" i="34"/>
  <c r="AF138" i="34"/>
  <c r="AE138" i="34"/>
  <c r="AD138" i="34"/>
  <c r="AC138" i="34"/>
  <c r="AB138" i="34"/>
  <c r="AA138" i="34"/>
  <c r="Z138" i="34"/>
  <c r="Y138" i="34"/>
  <c r="X138" i="34"/>
  <c r="W138" i="34"/>
  <c r="V138" i="34"/>
  <c r="U138" i="34"/>
  <c r="T138" i="34"/>
  <c r="S138" i="34"/>
  <c r="R138" i="34"/>
  <c r="Q138" i="34"/>
  <c r="P138" i="34"/>
  <c r="O138" i="34"/>
  <c r="N138" i="34"/>
  <c r="M138" i="34"/>
  <c r="AP134" i="34"/>
  <c r="AO134" i="34"/>
  <c r="AN134" i="34"/>
  <c r="AM134" i="34"/>
  <c r="AL134" i="34"/>
  <c r="AK134" i="34"/>
  <c r="AJ134" i="34"/>
  <c r="AI134" i="34"/>
  <c r="AH134" i="34"/>
  <c r="AG134" i="34"/>
  <c r="AF134" i="34"/>
  <c r="AE134" i="34"/>
  <c r="AD134" i="34"/>
  <c r="AC134" i="34"/>
  <c r="AB134" i="34"/>
  <c r="AA134" i="34"/>
  <c r="Z134" i="34"/>
  <c r="Y134" i="34"/>
  <c r="X134" i="34"/>
  <c r="W134" i="34"/>
  <c r="V134" i="34"/>
  <c r="U134" i="34"/>
  <c r="T134" i="34"/>
  <c r="S134" i="34"/>
  <c r="R134" i="34"/>
  <c r="Q134" i="34"/>
  <c r="P134" i="34"/>
  <c r="O134" i="34"/>
  <c r="N134" i="34"/>
  <c r="M134" i="34"/>
  <c r="AP133" i="34"/>
  <c r="AO133" i="34"/>
  <c r="AN133" i="34"/>
  <c r="AM133" i="34"/>
  <c r="AL133" i="34"/>
  <c r="AK133" i="34"/>
  <c r="AJ133" i="34"/>
  <c r="AI133" i="34"/>
  <c r="AH133" i="34"/>
  <c r="AG133" i="34"/>
  <c r="AF133" i="34"/>
  <c r="AE133" i="34"/>
  <c r="AD133" i="34"/>
  <c r="AC133" i="34"/>
  <c r="AB133" i="34"/>
  <c r="AA133" i="34"/>
  <c r="Z133" i="34"/>
  <c r="Y133" i="34"/>
  <c r="X133" i="34"/>
  <c r="W133" i="34"/>
  <c r="V133" i="34"/>
  <c r="U133" i="34"/>
  <c r="T133" i="34"/>
  <c r="S133" i="34"/>
  <c r="R133" i="34"/>
  <c r="Q133" i="34"/>
  <c r="P133" i="34"/>
  <c r="O133" i="34"/>
  <c r="N133" i="34"/>
  <c r="M133" i="34"/>
  <c r="AP132" i="34"/>
  <c r="AO132" i="34"/>
  <c r="AN132" i="34"/>
  <c r="AM132" i="34"/>
  <c r="AL132" i="34"/>
  <c r="AK132" i="34"/>
  <c r="AJ132" i="34"/>
  <c r="AI132" i="34"/>
  <c r="AH132" i="34"/>
  <c r="AG132" i="34"/>
  <c r="AF132" i="34"/>
  <c r="AE132" i="34"/>
  <c r="AD132" i="34"/>
  <c r="AC132" i="34"/>
  <c r="AB132" i="34"/>
  <c r="AA132" i="34"/>
  <c r="Z132" i="34"/>
  <c r="Y132" i="34"/>
  <c r="X132" i="34"/>
  <c r="W132" i="34"/>
  <c r="V132" i="34"/>
  <c r="U132" i="34"/>
  <c r="T132" i="34"/>
  <c r="S132" i="34"/>
  <c r="R132" i="34"/>
  <c r="Q132" i="34"/>
  <c r="P132" i="34"/>
  <c r="O132" i="34"/>
  <c r="N132" i="34"/>
  <c r="M132" i="34"/>
  <c r="AP131" i="34"/>
  <c r="AO131" i="34"/>
  <c r="AN131" i="34"/>
  <c r="AM131" i="34"/>
  <c r="AL131" i="34"/>
  <c r="AK131" i="34"/>
  <c r="AJ131" i="34"/>
  <c r="AI131" i="34"/>
  <c r="AH131" i="34"/>
  <c r="AG131" i="34"/>
  <c r="AF131" i="34"/>
  <c r="AE131" i="34"/>
  <c r="AD131" i="34"/>
  <c r="AC131" i="34"/>
  <c r="AB131" i="34"/>
  <c r="AA131" i="34"/>
  <c r="Z131" i="34"/>
  <c r="Y131" i="34"/>
  <c r="X131" i="34"/>
  <c r="W131" i="34"/>
  <c r="V131" i="34"/>
  <c r="U131" i="34"/>
  <c r="T131" i="34"/>
  <c r="S131" i="34"/>
  <c r="R131" i="34"/>
  <c r="Q131" i="34"/>
  <c r="P131" i="34"/>
  <c r="O131" i="34"/>
  <c r="N131" i="34"/>
  <c r="M131" i="34"/>
  <c r="AP130" i="34"/>
  <c r="AO130" i="34"/>
  <c r="AN130" i="34"/>
  <c r="AM130" i="34"/>
  <c r="AL130" i="34"/>
  <c r="AK130" i="34"/>
  <c r="AJ130" i="34"/>
  <c r="AI130" i="34"/>
  <c r="AH130" i="34"/>
  <c r="AG130" i="34"/>
  <c r="AF130" i="34"/>
  <c r="AE130" i="34"/>
  <c r="AD130" i="34"/>
  <c r="AC130" i="34"/>
  <c r="AB130" i="34"/>
  <c r="AA130" i="34"/>
  <c r="Z130" i="34"/>
  <c r="Y130" i="34"/>
  <c r="X130" i="34"/>
  <c r="W130" i="34"/>
  <c r="V130" i="34"/>
  <c r="U130" i="34"/>
  <c r="T130" i="34"/>
  <c r="S130" i="34"/>
  <c r="R130" i="34"/>
  <c r="Q130" i="34"/>
  <c r="P130" i="34"/>
  <c r="O130" i="34"/>
  <c r="N130" i="34"/>
  <c r="M130" i="34"/>
  <c r="AP129" i="34"/>
  <c r="AO129" i="34"/>
  <c r="AN129" i="34"/>
  <c r="AM129" i="34"/>
  <c r="AL129" i="34"/>
  <c r="AK129" i="34"/>
  <c r="AJ129" i="34"/>
  <c r="AI129" i="34"/>
  <c r="AH129" i="34"/>
  <c r="AG129" i="34"/>
  <c r="AF129" i="34"/>
  <c r="AE129" i="34"/>
  <c r="AD129" i="34"/>
  <c r="AC129" i="34"/>
  <c r="AB129" i="34"/>
  <c r="AA129" i="34"/>
  <c r="Z129" i="34"/>
  <c r="Y129" i="34"/>
  <c r="X129" i="34"/>
  <c r="W129" i="34"/>
  <c r="V129" i="34"/>
  <c r="U129" i="34"/>
  <c r="T129" i="34"/>
  <c r="S129" i="34"/>
  <c r="R129" i="34"/>
  <c r="Q129" i="34"/>
  <c r="P129" i="34"/>
  <c r="O129" i="34"/>
  <c r="N129" i="34"/>
  <c r="M129" i="34"/>
  <c r="AP128" i="34"/>
  <c r="AO128" i="34"/>
  <c r="AN128" i="34"/>
  <c r="AM128" i="34"/>
  <c r="AL128" i="34"/>
  <c r="AK128" i="34"/>
  <c r="AJ128" i="34"/>
  <c r="AI128" i="34"/>
  <c r="AH128" i="34"/>
  <c r="AG128" i="34"/>
  <c r="AF128" i="34"/>
  <c r="AE128" i="34"/>
  <c r="AD128" i="34"/>
  <c r="AC128" i="34"/>
  <c r="AB128" i="34"/>
  <c r="AA128" i="34"/>
  <c r="Z128" i="34"/>
  <c r="Y128" i="34"/>
  <c r="X128" i="34"/>
  <c r="W128" i="34"/>
  <c r="V128" i="34"/>
  <c r="U128" i="34"/>
  <c r="T128" i="34"/>
  <c r="S128" i="34"/>
  <c r="R128" i="34"/>
  <c r="Q128" i="34"/>
  <c r="P128" i="34"/>
  <c r="O128" i="34"/>
  <c r="N128" i="34"/>
  <c r="M128" i="34"/>
  <c r="AP127" i="34"/>
  <c r="AO127" i="34"/>
  <c r="AN127" i="34"/>
  <c r="AM127" i="34"/>
  <c r="AL127" i="34"/>
  <c r="AK127" i="34"/>
  <c r="AJ127" i="34"/>
  <c r="AI127" i="34"/>
  <c r="AH127" i="34"/>
  <c r="AG127" i="34"/>
  <c r="AF127" i="34"/>
  <c r="AE127" i="34"/>
  <c r="AD127" i="34"/>
  <c r="AC127" i="34"/>
  <c r="AB127" i="34"/>
  <c r="AA127" i="34"/>
  <c r="Z127" i="34"/>
  <c r="Y127" i="34"/>
  <c r="X127" i="34"/>
  <c r="W127" i="34"/>
  <c r="V127" i="34"/>
  <c r="U127" i="34"/>
  <c r="T127" i="34"/>
  <c r="S127" i="34"/>
  <c r="R127" i="34"/>
  <c r="Q127" i="34"/>
  <c r="P127" i="34"/>
  <c r="O127" i="34"/>
  <c r="N127" i="34"/>
  <c r="M127" i="34"/>
  <c r="AP126" i="34"/>
  <c r="AO126" i="34"/>
  <c r="AN126" i="34"/>
  <c r="AM126" i="34"/>
  <c r="AL126" i="34"/>
  <c r="AK126" i="34"/>
  <c r="AJ126" i="34"/>
  <c r="AI126" i="34"/>
  <c r="AH126" i="34"/>
  <c r="AG126" i="34"/>
  <c r="AF126" i="34"/>
  <c r="AE126" i="34"/>
  <c r="AD126" i="34"/>
  <c r="AC126" i="34"/>
  <c r="AB126" i="34"/>
  <c r="AA126" i="34"/>
  <c r="Z126" i="34"/>
  <c r="Y126" i="34"/>
  <c r="X126" i="34"/>
  <c r="W126" i="34"/>
  <c r="V126" i="34"/>
  <c r="U126" i="34"/>
  <c r="T126" i="34"/>
  <c r="S126" i="34"/>
  <c r="R126" i="34"/>
  <c r="Q126" i="34"/>
  <c r="P126" i="34"/>
  <c r="O126" i="34"/>
  <c r="N126" i="34"/>
  <c r="M126" i="34"/>
  <c r="AP125" i="34"/>
  <c r="AO125" i="34"/>
  <c r="AN125" i="34"/>
  <c r="AM125" i="34"/>
  <c r="AL125" i="34"/>
  <c r="AK125" i="34"/>
  <c r="AJ125" i="34"/>
  <c r="AI125" i="34"/>
  <c r="AH125" i="34"/>
  <c r="AG125" i="34"/>
  <c r="AF125" i="34"/>
  <c r="AE125" i="34"/>
  <c r="AD125" i="34"/>
  <c r="AC125" i="34"/>
  <c r="AB125" i="34"/>
  <c r="AA125" i="34"/>
  <c r="Z125" i="34"/>
  <c r="Y125" i="34"/>
  <c r="X125" i="34"/>
  <c r="W125" i="34"/>
  <c r="V125" i="34"/>
  <c r="U125" i="34"/>
  <c r="T125" i="34"/>
  <c r="S125" i="34"/>
  <c r="R125" i="34"/>
  <c r="Q125" i="34"/>
  <c r="P125" i="34"/>
  <c r="O125" i="34"/>
  <c r="N125" i="34"/>
  <c r="M125" i="34"/>
  <c r="AP124" i="34"/>
  <c r="AO124" i="34"/>
  <c r="AN124" i="34"/>
  <c r="AM124" i="34"/>
  <c r="AL124" i="34"/>
  <c r="AK124" i="34"/>
  <c r="AJ124" i="34"/>
  <c r="AI124" i="34"/>
  <c r="AH124" i="34"/>
  <c r="AG124" i="34"/>
  <c r="AF124" i="34"/>
  <c r="AE124" i="34"/>
  <c r="AD124" i="34"/>
  <c r="AC124" i="34"/>
  <c r="AB124" i="34"/>
  <c r="AA124" i="34"/>
  <c r="Z124" i="34"/>
  <c r="Y124" i="34"/>
  <c r="X124" i="34"/>
  <c r="W124" i="34"/>
  <c r="V124" i="34"/>
  <c r="U124" i="34"/>
  <c r="T124" i="34"/>
  <c r="S124" i="34"/>
  <c r="R124" i="34"/>
  <c r="Q124" i="34"/>
  <c r="P124" i="34"/>
  <c r="O124" i="34"/>
  <c r="N124" i="34"/>
  <c r="M124" i="34"/>
  <c r="AP123" i="34"/>
  <c r="AO123" i="34"/>
  <c r="AN123" i="34"/>
  <c r="AM123" i="34"/>
  <c r="AL123" i="34"/>
  <c r="AK123" i="34"/>
  <c r="AJ123" i="34"/>
  <c r="AI123" i="34"/>
  <c r="AH123" i="34"/>
  <c r="AG123" i="34"/>
  <c r="AF123" i="34"/>
  <c r="AE123" i="34"/>
  <c r="AD123" i="34"/>
  <c r="AC123" i="34"/>
  <c r="AB123" i="34"/>
  <c r="AA123" i="34"/>
  <c r="Z123" i="34"/>
  <c r="Y123" i="34"/>
  <c r="X123" i="34"/>
  <c r="W123" i="34"/>
  <c r="V123" i="34"/>
  <c r="U123" i="34"/>
  <c r="T123" i="34"/>
  <c r="S123" i="34"/>
  <c r="R123" i="34"/>
  <c r="Q123" i="34"/>
  <c r="P123" i="34"/>
  <c r="O123" i="34"/>
  <c r="N123" i="34"/>
  <c r="M123" i="34"/>
  <c r="AP119" i="34"/>
  <c r="AO119" i="34"/>
  <c r="AN119" i="34"/>
  <c r="AM119" i="34"/>
  <c r="AL119" i="34"/>
  <c r="AK119" i="34"/>
  <c r="AJ119" i="34"/>
  <c r="AI119" i="34"/>
  <c r="AH119" i="34"/>
  <c r="AG119" i="34"/>
  <c r="AF119" i="34"/>
  <c r="AE119" i="34"/>
  <c r="AD119" i="34"/>
  <c r="AC119" i="34"/>
  <c r="AB119" i="34"/>
  <c r="AA119" i="34"/>
  <c r="Z119" i="34"/>
  <c r="Y119" i="34"/>
  <c r="X119" i="34"/>
  <c r="W119" i="34"/>
  <c r="V119" i="34"/>
  <c r="U119" i="34"/>
  <c r="T119" i="34"/>
  <c r="S119" i="34"/>
  <c r="R119" i="34"/>
  <c r="Q119" i="34"/>
  <c r="P119" i="34"/>
  <c r="O119" i="34"/>
  <c r="N119" i="34"/>
  <c r="M119" i="34"/>
  <c r="AP118" i="34"/>
  <c r="AO118" i="34"/>
  <c r="AN118" i="34"/>
  <c r="AM118" i="34"/>
  <c r="AL118" i="34"/>
  <c r="AK118" i="34"/>
  <c r="AJ118" i="34"/>
  <c r="AI118" i="34"/>
  <c r="AH118" i="34"/>
  <c r="AG118" i="34"/>
  <c r="AF118" i="34"/>
  <c r="AE118" i="34"/>
  <c r="AD118" i="34"/>
  <c r="AC118" i="34"/>
  <c r="AB118" i="34"/>
  <c r="AA118" i="34"/>
  <c r="Z118" i="34"/>
  <c r="Y118" i="34"/>
  <c r="X118" i="34"/>
  <c r="W118" i="34"/>
  <c r="V118" i="34"/>
  <c r="U118" i="34"/>
  <c r="T118" i="34"/>
  <c r="S118" i="34"/>
  <c r="R118" i="34"/>
  <c r="Q118" i="34"/>
  <c r="P118" i="34"/>
  <c r="O118" i="34"/>
  <c r="N118" i="34"/>
  <c r="M118" i="34"/>
  <c r="AP117" i="34"/>
  <c r="AO117" i="34"/>
  <c r="AN117" i="34"/>
  <c r="AM117" i="34"/>
  <c r="AL117" i="34"/>
  <c r="AK117" i="34"/>
  <c r="AJ117" i="34"/>
  <c r="AI117" i="34"/>
  <c r="AH117" i="34"/>
  <c r="AG117" i="34"/>
  <c r="AF117" i="34"/>
  <c r="AE117" i="34"/>
  <c r="AD117" i="34"/>
  <c r="AC117" i="34"/>
  <c r="AB117" i="34"/>
  <c r="AA117" i="34"/>
  <c r="Z117" i="34"/>
  <c r="Y117" i="34"/>
  <c r="X117" i="34"/>
  <c r="W117" i="34"/>
  <c r="V117" i="34"/>
  <c r="U117" i="34"/>
  <c r="T117" i="34"/>
  <c r="S117" i="34"/>
  <c r="R117" i="34"/>
  <c r="Q117" i="34"/>
  <c r="P117" i="34"/>
  <c r="O117" i="34"/>
  <c r="N117" i="34"/>
  <c r="M117" i="34"/>
  <c r="AP116" i="34"/>
  <c r="AO116" i="34"/>
  <c r="AN116" i="34"/>
  <c r="AM116" i="34"/>
  <c r="AL116" i="34"/>
  <c r="AK116" i="34"/>
  <c r="AJ116" i="34"/>
  <c r="AI116" i="34"/>
  <c r="AH116" i="34"/>
  <c r="AG116" i="34"/>
  <c r="AF116" i="34"/>
  <c r="AE116" i="34"/>
  <c r="AD116" i="34"/>
  <c r="AC116" i="34"/>
  <c r="AB116" i="34"/>
  <c r="AA116" i="34"/>
  <c r="Z116" i="34"/>
  <c r="Y116" i="34"/>
  <c r="X116" i="34"/>
  <c r="W116" i="34"/>
  <c r="V116" i="34"/>
  <c r="U116" i="34"/>
  <c r="T116" i="34"/>
  <c r="S116" i="34"/>
  <c r="R116" i="34"/>
  <c r="Q116" i="34"/>
  <c r="P116" i="34"/>
  <c r="O116" i="34"/>
  <c r="N116" i="34"/>
  <c r="M116" i="34"/>
  <c r="AP115" i="34"/>
  <c r="AO115" i="34"/>
  <c r="AN115" i="34"/>
  <c r="AM115" i="34"/>
  <c r="AL115" i="34"/>
  <c r="AK115" i="34"/>
  <c r="AJ115" i="34"/>
  <c r="AI115" i="34"/>
  <c r="AH115" i="34"/>
  <c r="AG115" i="34"/>
  <c r="AF115" i="34"/>
  <c r="AE115" i="34"/>
  <c r="AD115" i="34"/>
  <c r="AC115" i="34"/>
  <c r="AB115" i="34"/>
  <c r="AA115" i="34"/>
  <c r="Z115" i="34"/>
  <c r="Y115" i="34"/>
  <c r="X115" i="34"/>
  <c r="W115" i="34"/>
  <c r="V115" i="34"/>
  <c r="U115" i="34"/>
  <c r="T115" i="34"/>
  <c r="S115" i="34"/>
  <c r="R115" i="34"/>
  <c r="Q115" i="34"/>
  <c r="P115" i="34"/>
  <c r="O115" i="34"/>
  <c r="N115" i="34"/>
  <c r="M115" i="34"/>
  <c r="AP114" i="34"/>
  <c r="AO114" i="34"/>
  <c r="AN114" i="34"/>
  <c r="AM114" i="34"/>
  <c r="AL114" i="34"/>
  <c r="AK114" i="34"/>
  <c r="AJ114" i="34"/>
  <c r="AI114" i="34"/>
  <c r="AH114" i="34"/>
  <c r="AG114" i="34"/>
  <c r="AF114" i="34"/>
  <c r="AE114" i="34"/>
  <c r="AD114" i="34"/>
  <c r="AC114" i="34"/>
  <c r="AB114" i="34"/>
  <c r="AA114" i="34"/>
  <c r="Z114" i="34"/>
  <c r="Y114" i="34"/>
  <c r="X114" i="34"/>
  <c r="W114" i="34"/>
  <c r="V114" i="34"/>
  <c r="U114" i="34"/>
  <c r="T114" i="34"/>
  <c r="S114" i="34"/>
  <c r="R114" i="34"/>
  <c r="Q114" i="34"/>
  <c r="P114" i="34"/>
  <c r="O114" i="34"/>
  <c r="N114" i="34"/>
  <c r="M114" i="34"/>
  <c r="AP113" i="34"/>
  <c r="AO113" i="34"/>
  <c r="AN113" i="34"/>
  <c r="AM113" i="34"/>
  <c r="AL113" i="34"/>
  <c r="AK113" i="34"/>
  <c r="AJ113" i="34"/>
  <c r="AI113" i="34"/>
  <c r="AH113" i="34"/>
  <c r="AG113" i="34"/>
  <c r="AF113" i="34"/>
  <c r="AE113" i="34"/>
  <c r="AD113" i="34"/>
  <c r="AC113" i="34"/>
  <c r="AB113" i="34"/>
  <c r="AA113" i="34"/>
  <c r="Z113" i="34"/>
  <c r="Y113" i="34"/>
  <c r="X113" i="34"/>
  <c r="W113" i="34"/>
  <c r="V113" i="34"/>
  <c r="U113" i="34"/>
  <c r="T113" i="34"/>
  <c r="S113" i="34"/>
  <c r="R113" i="34"/>
  <c r="Q113" i="34"/>
  <c r="P113" i="34"/>
  <c r="O113" i="34"/>
  <c r="N113" i="34"/>
  <c r="M113" i="34"/>
  <c r="AP112" i="34"/>
  <c r="AO112" i="34"/>
  <c r="AN112" i="34"/>
  <c r="AM112" i="34"/>
  <c r="AL112" i="34"/>
  <c r="AK112" i="34"/>
  <c r="AJ112" i="34"/>
  <c r="AI112" i="34"/>
  <c r="AH112" i="34"/>
  <c r="AG112" i="34"/>
  <c r="AF112" i="34"/>
  <c r="AE112" i="34"/>
  <c r="AD112" i="34"/>
  <c r="AC112" i="34"/>
  <c r="AB112" i="34"/>
  <c r="AA112" i="34"/>
  <c r="Z112" i="34"/>
  <c r="Y112" i="34"/>
  <c r="X112" i="34"/>
  <c r="W112" i="34"/>
  <c r="V112" i="34"/>
  <c r="U112" i="34"/>
  <c r="T112" i="34"/>
  <c r="S112" i="34"/>
  <c r="R112" i="34"/>
  <c r="Q112" i="34"/>
  <c r="P112" i="34"/>
  <c r="O112" i="34"/>
  <c r="N112" i="34"/>
  <c r="M112" i="34"/>
  <c r="AP111" i="34"/>
  <c r="AO111" i="34"/>
  <c r="AN111" i="34"/>
  <c r="AM111" i="34"/>
  <c r="AL111" i="34"/>
  <c r="AK111" i="34"/>
  <c r="AJ111" i="34"/>
  <c r="AI111" i="34"/>
  <c r="AH111" i="34"/>
  <c r="AG111" i="34"/>
  <c r="AF111" i="34"/>
  <c r="AE111" i="34"/>
  <c r="AD111" i="34"/>
  <c r="AC111" i="34"/>
  <c r="AB111" i="34"/>
  <c r="AA111" i="34"/>
  <c r="Z111" i="34"/>
  <c r="Y111" i="34"/>
  <c r="X111" i="34"/>
  <c r="W111" i="34"/>
  <c r="V111" i="34"/>
  <c r="U111" i="34"/>
  <c r="T111" i="34"/>
  <c r="S111" i="34"/>
  <c r="R111" i="34"/>
  <c r="Q111" i="34"/>
  <c r="P111" i="34"/>
  <c r="O111" i="34"/>
  <c r="N111" i="34"/>
  <c r="M111" i="34"/>
  <c r="AP110" i="34"/>
  <c r="AO110" i="34"/>
  <c r="AN110" i="34"/>
  <c r="AM110" i="34"/>
  <c r="AL110" i="34"/>
  <c r="AK110" i="34"/>
  <c r="AJ110" i="34"/>
  <c r="AI110" i="34"/>
  <c r="AH110" i="34"/>
  <c r="AG110" i="34"/>
  <c r="AF110" i="34"/>
  <c r="AE110" i="34"/>
  <c r="AD110" i="34"/>
  <c r="AC110" i="34"/>
  <c r="AB110" i="34"/>
  <c r="AA110" i="34"/>
  <c r="Z110" i="34"/>
  <c r="Y110" i="34"/>
  <c r="X110" i="34"/>
  <c r="W110" i="34"/>
  <c r="V110" i="34"/>
  <c r="U110" i="34"/>
  <c r="T110" i="34"/>
  <c r="S110" i="34"/>
  <c r="R110" i="34"/>
  <c r="Q110" i="34"/>
  <c r="P110" i="34"/>
  <c r="O110" i="34"/>
  <c r="N110" i="34"/>
  <c r="M110" i="34"/>
  <c r="AP109" i="34"/>
  <c r="AO109" i="34"/>
  <c r="AN109" i="34"/>
  <c r="AM109" i="34"/>
  <c r="AL109" i="34"/>
  <c r="AK109" i="34"/>
  <c r="AJ109" i="34"/>
  <c r="AI109" i="34"/>
  <c r="AH109" i="34"/>
  <c r="AG109" i="34"/>
  <c r="AF109" i="34"/>
  <c r="AE109" i="34"/>
  <c r="AD109" i="34"/>
  <c r="AC109" i="34"/>
  <c r="AB109" i="34"/>
  <c r="AA109" i="34"/>
  <c r="Z109" i="34"/>
  <c r="Y109" i="34"/>
  <c r="X109" i="34"/>
  <c r="W109" i="34"/>
  <c r="V109" i="34"/>
  <c r="U109" i="34"/>
  <c r="T109" i="34"/>
  <c r="S109" i="34"/>
  <c r="R109" i="34"/>
  <c r="Q109" i="34"/>
  <c r="P109" i="34"/>
  <c r="O109" i="34"/>
  <c r="N109" i="34"/>
  <c r="M109" i="34"/>
  <c r="AP108" i="34"/>
  <c r="AO108" i="34"/>
  <c r="AN108" i="34"/>
  <c r="AM108" i="34"/>
  <c r="AL108" i="34"/>
  <c r="AK108" i="34"/>
  <c r="AJ108" i="34"/>
  <c r="AI108" i="34"/>
  <c r="AH108" i="34"/>
  <c r="AG108" i="34"/>
  <c r="AF108" i="34"/>
  <c r="AE108" i="34"/>
  <c r="AD108" i="34"/>
  <c r="AC108" i="34"/>
  <c r="AB108" i="34"/>
  <c r="AA108" i="34"/>
  <c r="Z108" i="34"/>
  <c r="Y108" i="34"/>
  <c r="X108" i="34"/>
  <c r="W108" i="34"/>
  <c r="V108" i="34"/>
  <c r="U108" i="34"/>
  <c r="T108" i="34"/>
  <c r="S108" i="34"/>
  <c r="R108" i="34"/>
  <c r="Q108" i="34"/>
  <c r="P108" i="34"/>
  <c r="O108" i="34"/>
  <c r="N108" i="34"/>
  <c r="M108" i="34"/>
  <c r="AP100" i="34"/>
  <c r="AO100" i="34"/>
  <c r="AN100" i="34"/>
  <c r="AM100" i="34"/>
  <c r="AL100" i="34"/>
  <c r="AK100" i="34"/>
  <c r="AJ100" i="34"/>
  <c r="AI100" i="34"/>
  <c r="AH100" i="34"/>
  <c r="AG100" i="34"/>
  <c r="AF100" i="34"/>
  <c r="AE100" i="34"/>
  <c r="AD100" i="34"/>
  <c r="AC100" i="34"/>
  <c r="AB100" i="34"/>
  <c r="AA100" i="34"/>
  <c r="Z100" i="34"/>
  <c r="Y100" i="34"/>
  <c r="X100" i="34"/>
  <c r="W100" i="34"/>
  <c r="V100" i="34"/>
  <c r="U100" i="34"/>
  <c r="T100" i="34"/>
  <c r="S100" i="34"/>
  <c r="R100" i="34"/>
  <c r="Q100" i="34"/>
  <c r="P100" i="34"/>
  <c r="O100" i="34"/>
  <c r="N100" i="34"/>
  <c r="M100" i="34"/>
  <c r="AP99" i="34"/>
  <c r="AO99" i="34"/>
  <c r="AN99" i="34"/>
  <c r="AM99" i="34"/>
  <c r="AL99" i="34"/>
  <c r="AK99" i="34"/>
  <c r="AJ99" i="34"/>
  <c r="AI99" i="34"/>
  <c r="AH99" i="34"/>
  <c r="AG99" i="34"/>
  <c r="AF99" i="34"/>
  <c r="AE99" i="34"/>
  <c r="AD99" i="34"/>
  <c r="AC99" i="34"/>
  <c r="AB99" i="34"/>
  <c r="AA99" i="34"/>
  <c r="Z99" i="34"/>
  <c r="Y99" i="34"/>
  <c r="X99" i="34"/>
  <c r="W99" i="34"/>
  <c r="V99" i="34"/>
  <c r="U99" i="34"/>
  <c r="T99" i="34"/>
  <c r="S99" i="34"/>
  <c r="R99" i="34"/>
  <c r="Q99" i="34"/>
  <c r="P99" i="34"/>
  <c r="O99" i="34"/>
  <c r="N99" i="34"/>
  <c r="M99" i="34"/>
  <c r="AP98" i="34"/>
  <c r="AO98" i="34"/>
  <c r="AN98" i="34"/>
  <c r="AM98" i="34"/>
  <c r="AL98" i="34"/>
  <c r="AK98" i="34"/>
  <c r="AJ98" i="34"/>
  <c r="AI98" i="34"/>
  <c r="AH98" i="34"/>
  <c r="AG98" i="34"/>
  <c r="AF98" i="34"/>
  <c r="AE98" i="34"/>
  <c r="AD98" i="34"/>
  <c r="AC98" i="34"/>
  <c r="AB98" i="34"/>
  <c r="AA98" i="34"/>
  <c r="Z98" i="34"/>
  <c r="Y98" i="34"/>
  <c r="X98" i="34"/>
  <c r="W98" i="34"/>
  <c r="V98" i="34"/>
  <c r="U98" i="34"/>
  <c r="T98" i="34"/>
  <c r="S98" i="34"/>
  <c r="R98" i="34"/>
  <c r="Q98" i="34"/>
  <c r="P98" i="34"/>
  <c r="O98" i="34"/>
  <c r="N98" i="34"/>
  <c r="M98" i="34"/>
  <c r="AP97" i="34"/>
  <c r="AO97" i="34"/>
  <c r="AN97" i="34"/>
  <c r="AM97" i="34"/>
  <c r="AL97" i="34"/>
  <c r="AK97" i="34"/>
  <c r="AJ97" i="34"/>
  <c r="AI97" i="34"/>
  <c r="AH97" i="34"/>
  <c r="AG97" i="34"/>
  <c r="AF97" i="34"/>
  <c r="AE97" i="34"/>
  <c r="AD97" i="34"/>
  <c r="AC97" i="34"/>
  <c r="AB97" i="34"/>
  <c r="AA97" i="34"/>
  <c r="Z97" i="34"/>
  <c r="Y97" i="34"/>
  <c r="X97" i="34"/>
  <c r="W97" i="34"/>
  <c r="V97" i="34"/>
  <c r="U97" i="34"/>
  <c r="T97" i="34"/>
  <c r="S97" i="34"/>
  <c r="R97" i="34"/>
  <c r="Q97" i="34"/>
  <c r="P97" i="34"/>
  <c r="O97" i="34"/>
  <c r="N97" i="34"/>
  <c r="M97" i="34"/>
  <c r="AP96" i="34"/>
  <c r="AO96" i="34"/>
  <c r="AN96" i="34"/>
  <c r="AM96" i="34"/>
  <c r="AL96" i="34"/>
  <c r="AK96" i="34"/>
  <c r="AJ96" i="34"/>
  <c r="AI96" i="34"/>
  <c r="AH96" i="34"/>
  <c r="AG96" i="34"/>
  <c r="AF96" i="34"/>
  <c r="AE96" i="34"/>
  <c r="AD96" i="34"/>
  <c r="AC96" i="34"/>
  <c r="AB96" i="34"/>
  <c r="AA96" i="34"/>
  <c r="Z96" i="34"/>
  <c r="Y96" i="34"/>
  <c r="X96" i="34"/>
  <c r="W96" i="34"/>
  <c r="V96" i="34"/>
  <c r="U96" i="34"/>
  <c r="T96" i="34"/>
  <c r="S96" i="34"/>
  <c r="R96" i="34"/>
  <c r="Q96" i="34"/>
  <c r="P96" i="34"/>
  <c r="O96" i="34"/>
  <c r="N96" i="34"/>
  <c r="M96" i="34"/>
  <c r="AP95" i="34"/>
  <c r="AO95" i="34"/>
  <c r="AN95" i="34"/>
  <c r="AM95" i="34"/>
  <c r="AL95" i="34"/>
  <c r="AK95" i="34"/>
  <c r="AJ95" i="34"/>
  <c r="AI95" i="34"/>
  <c r="AH95" i="34"/>
  <c r="AG95" i="34"/>
  <c r="AF95" i="34"/>
  <c r="AE95" i="34"/>
  <c r="AD95" i="34"/>
  <c r="AC95" i="34"/>
  <c r="AB95" i="34"/>
  <c r="AA95" i="34"/>
  <c r="Z95" i="34"/>
  <c r="Y95" i="34"/>
  <c r="X95" i="34"/>
  <c r="W95" i="34"/>
  <c r="V95" i="34"/>
  <c r="U95" i="34"/>
  <c r="T95" i="34"/>
  <c r="S95" i="34"/>
  <c r="R95" i="34"/>
  <c r="Q95" i="34"/>
  <c r="P95" i="34"/>
  <c r="O95" i="34"/>
  <c r="N95" i="34"/>
  <c r="M95" i="34"/>
  <c r="AP94" i="34"/>
  <c r="AO94" i="34"/>
  <c r="AN94" i="34"/>
  <c r="AM94" i="34"/>
  <c r="AL94" i="34"/>
  <c r="AK94" i="34"/>
  <c r="AJ94" i="34"/>
  <c r="AI94" i="34"/>
  <c r="AH94" i="34"/>
  <c r="AG94" i="34"/>
  <c r="AF94" i="34"/>
  <c r="AE94" i="34"/>
  <c r="AD94" i="34"/>
  <c r="AC94" i="34"/>
  <c r="AB94" i="34"/>
  <c r="AA94" i="34"/>
  <c r="Z94" i="34"/>
  <c r="Y94" i="34"/>
  <c r="X94" i="34"/>
  <c r="W94" i="34"/>
  <c r="V94" i="34"/>
  <c r="U94" i="34"/>
  <c r="T94" i="34"/>
  <c r="S94" i="34"/>
  <c r="R94" i="34"/>
  <c r="Q94" i="34"/>
  <c r="P94" i="34"/>
  <c r="O94" i="34"/>
  <c r="N94" i="34"/>
  <c r="M94" i="34"/>
  <c r="AP93" i="34"/>
  <c r="AO93" i="34"/>
  <c r="AN93" i="34"/>
  <c r="AM93" i="34"/>
  <c r="AL93" i="34"/>
  <c r="AK93" i="34"/>
  <c r="AJ93" i="34"/>
  <c r="AI93" i="34"/>
  <c r="AH93" i="34"/>
  <c r="AG93" i="34"/>
  <c r="AF93" i="34"/>
  <c r="AE93" i="34"/>
  <c r="AD93" i="34"/>
  <c r="AC93" i="34"/>
  <c r="AB93" i="34"/>
  <c r="AA93" i="34"/>
  <c r="Z93" i="34"/>
  <c r="Y93" i="34"/>
  <c r="X93" i="34"/>
  <c r="W93" i="34"/>
  <c r="V93" i="34"/>
  <c r="U93" i="34"/>
  <c r="T93" i="34"/>
  <c r="S93" i="34"/>
  <c r="R93" i="34"/>
  <c r="Q93" i="34"/>
  <c r="P93" i="34"/>
  <c r="O93" i="34"/>
  <c r="N93" i="34"/>
  <c r="M93" i="34"/>
  <c r="AP92" i="34"/>
  <c r="AO92" i="34"/>
  <c r="AN92" i="34"/>
  <c r="AM92" i="34"/>
  <c r="AL92" i="34"/>
  <c r="AK92" i="34"/>
  <c r="AJ92" i="34"/>
  <c r="AI92" i="34"/>
  <c r="AH92" i="34"/>
  <c r="AG92" i="34"/>
  <c r="AF92" i="34"/>
  <c r="AE92" i="34"/>
  <c r="AD92" i="34"/>
  <c r="AC92" i="34"/>
  <c r="AB92" i="34"/>
  <c r="AA92" i="34"/>
  <c r="Z92" i="34"/>
  <c r="Y92" i="34"/>
  <c r="X92" i="34"/>
  <c r="W92" i="34"/>
  <c r="V92" i="34"/>
  <c r="U92" i="34"/>
  <c r="T92" i="34"/>
  <c r="S92" i="34"/>
  <c r="R92" i="34"/>
  <c r="Q92" i="34"/>
  <c r="P92" i="34"/>
  <c r="O92" i="34"/>
  <c r="N92" i="34"/>
  <c r="M92" i="34"/>
  <c r="AP91" i="34"/>
  <c r="AO91" i="34"/>
  <c r="AN91" i="34"/>
  <c r="AM91" i="34"/>
  <c r="AL91" i="34"/>
  <c r="AK91" i="34"/>
  <c r="AJ91" i="34"/>
  <c r="AI91" i="34"/>
  <c r="AH91" i="34"/>
  <c r="AG91" i="34"/>
  <c r="AF91" i="34"/>
  <c r="AE91" i="34"/>
  <c r="AD91" i="34"/>
  <c r="AC91" i="34"/>
  <c r="AB91" i="34"/>
  <c r="AA91" i="34"/>
  <c r="Z91" i="34"/>
  <c r="Y91" i="34"/>
  <c r="X91" i="34"/>
  <c r="W91" i="34"/>
  <c r="V91" i="34"/>
  <c r="U91" i="34"/>
  <c r="T91" i="34"/>
  <c r="S91" i="34"/>
  <c r="R91" i="34"/>
  <c r="Q91" i="34"/>
  <c r="P91" i="34"/>
  <c r="O91" i="34"/>
  <c r="N91" i="34"/>
  <c r="M91" i="34"/>
  <c r="AP90" i="34"/>
  <c r="AO90" i="34"/>
  <c r="AN90" i="34"/>
  <c r="AM90" i="34"/>
  <c r="AL90" i="34"/>
  <c r="AK90" i="34"/>
  <c r="AJ90" i="34"/>
  <c r="AI90" i="34"/>
  <c r="AH90" i="34"/>
  <c r="AG90" i="34"/>
  <c r="AF90" i="34"/>
  <c r="AE90" i="34"/>
  <c r="AD90" i="34"/>
  <c r="AC90" i="34"/>
  <c r="AB90" i="34"/>
  <c r="AA90" i="34"/>
  <c r="Z90" i="34"/>
  <c r="Y90" i="34"/>
  <c r="X90" i="34"/>
  <c r="W90" i="34"/>
  <c r="V90" i="34"/>
  <c r="U90" i="34"/>
  <c r="T90" i="34"/>
  <c r="S90" i="34"/>
  <c r="R90" i="34"/>
  <c r="Q90" i="34"/>
  <c r="P90" i="34"/>
  <c r="O90" i="34"/>
  <c r="N90" i="34"/>
  <c r="M90" i="34"/>
  <c r="AP89" i="34"/>
  <c r="AO89" i="34"/>
  <c r="AN89" i="34"/>
  <c r="AM89" i="34"/>
  <c r="AL89" i="34"/>
  <c r="AK89" i="34"/>
  <c r="AJ89" i="34"/>
  <c r="AI89" i="34"/>
  <c r="AH89" i="34"/>
  <c r="AG89" i="34"/>
  <c r="AF89" i="34"/>
  <c r="AE89" i="34"/>
  <c r="AD89" i="34"/>
  <c r="AC89" i="34"/>
  <c r="AB89" i="34"/>
  <c r="AA89" i="34"/>
  <c r="Z89" i="34"/>
  <c r="Y89" i="34"/>
  <c r="X89" i="34"/>
  <c r="W89" i="34"/>
  <c r="V89" i="34"/>
  <c r="U89" i="34"/>
  <c r="T89" i="34"/>
  <c r="S89" i="34"/>
  <c r="R89" i="34"/>
  <c r="Q89" i="34"/>
  <c r="P89" i="34"/>
  <c r="O89" i="34"/>
  <c r="N89" i="34"/>
  <c r="M89" i="34"/>
  <c r="AP85" i="34"/>
  <c r="AO85" i="34"/>
  <c r="AN85" i="34"/>
  <c r="AM85" i="34"/>
  <c r="AL85" i="34"/>
  <c r="AK85" i="34"/>
  <c r="AJ85" i="34"/>
  <c r="AI85" i="34"/>
  <c r="AH85" i="34"/>
  <c r="AG85" i="34"/>
  <c r="AF85" i="34"/>
  <c r="AE85" i="34"/>
  <c r="AD85" i="34"/>
  <c r="AC85" i="34"/>
  <c r="AB85" i="34"/>
  <c r="AA85" i="34"/>
  <c r="Z85" i="34"/>
  <c r="Y85" i="34"/>
  <c r="X85" i="34"/>
  <c r="W85" i="34"/>
  <c r="V85" i="34"/>
  <c r="U85" i="34"/>
  <c r="T85" i="34"/>
  <c r="S85" i="34"/>
  <c r="R85" i="34"/>
  <c r="Q85" i="34"/>
  <c r="P85" i="34"/>
  <c r="O85" i="34"/>
  <c r="N85" i="34"/>
  <c r="M85" i="34"/>
  <c r="AP84" i="34"/>
  <c r="AO84" i="34"/>
  <c r="AN84" i="34"/>
  <c r="AM84" i="34"/>
  <c r="AL84" i="34"/>
  <c r="AK84" i="34"/>
  <c r="AJ84" i="34"/>
  <c r="AI84" i="34"/>
  <c r="AH84" i="34"/>
  <c r="AG84" i="34"/>
  <c r="AF84" i="34"/>
  <c r="AE84" i="34"/>
  <c r="AD84" i="34"/>
  <c r="AC84" i="34"/>
  <c r="AB84" i="34"/>
  <c r="AA84" i="34"/>
  <c r="Z84" i="34"/>
  <c r="Y84" i="34"/>
  <c r="X84" i="34"/>
  <c r="W84" i="34"/>
  <c r="V84" i="34"/>
  <c r="U84" i="34"/>
  <c r="T84" i="34"/>
  <c r="S84" i="34"/>
  <c r="R84" i="34"/>
  <c r="Q84" i="34"/>
  <c r="P84" i="34"/>
  <c r="O84" i="34"/>
  <c r="N84" i="34"/>
  <c r="M84" i="34"/>
  <c r="AP83" i="34"/>
  <c r="AO83" i="34"/>
  <c r="AN83" i="34"/>
  <c r="AM83" i="34"/>
  <c r="AL83" i="34"/>
  <c r="AK83" i="34"/>
  <c r="AJ83" i="34"/>
  <c r="AI83" i="34"/>
  <c r="AH83" i="34"/>
  <c r="AG83" i="34"/>
  <c r="AF83" i="34"/>
  <c r="AE83" i="34"/>
  <c r="AD83" i="34"/>
  <c r="AC83" i="34"/>
  <c r="AB83" i="34"/>
  <c r="AA83" i="34"/>
  <c r="Z83" i="34"/>
  <c r="Y83" i="34"/>
  <c r="X83" i="34"/>
  <c r="W83" i="34"/>
  <c r="V83" i="34"/>
  <c r="U83" i="34"/>
  <c r="T83" i="34"/>
  <c r="S83" i="34"/>
  <c r="R83" i="34"/>
  <c r="Q83" i="34"/>
  <c r="P83" i="34"/>
  <c r="O83" i="34"/>
  <c r="N83" i="34"/>
  <c r="M83" i="34"/>
  <c r="AP82" i="34"/>
  <c r="AO82" i="34"/>
  <c r="AN82" i="34"/>
  <c r="AM82" i="34"/>
  <c r="AL82" i="34"/>
  <c r="AK82" i="34"/>
  <c r="AJ82" i="34"/>
  <c r="AI82" i="34"/>
  <c r="AH82" i="34"/>
  <c r="AG82" i="34"/>
  <c r="AF82" i="34"/>
  <c r="AE82" i="34"/>
  <c r="AD82" i="34"/>
  <c r="AC82" i="34"/>
  <c r="AB82" i="34"/>
  <c r="AA82" i="34"/>
  <c r="Z82" i="34"/>
  <c r="Y82" i="34"/>
  <c r="X82" i="34"/>
  <c r="W82" i="34"/>
  <c r="V82" i="34"/>
  <c r="U82" i="34"/>
  <c r="T82" i="34"/>
  <c r="S82" i="34"/>
  <c r="R82" i="34"/>
  <c r="Q82" i="34"/>
  <c r="P82" i="34"/>
  <c r="O82" i="34"/>
  <c r="N82" i="34"/>
  <c r="M82" i="34"/>
  <c r="AP81" i="34"/>
  <c r="AO81" i="34"/>
  <c r="AN81" i="34"/>
  <c r="AM81" i="34"/>
  <c r="AL81" i="34"/>
  <c r="AK81" i="34"/>
  <c r="AJ81" i="34"/>
  <c r="AI81" i="34"/>
  <c r="AH81" i="34"/>
  <c r="AG81" i="34"/>
  <c r="AF81" i="34"/>
  <c r="AE81" i="34"/>
  <c r="AD81" i="34"/>
  <c r="AC81" i="34"/>
  <c r="AB81" i="34"/>
  <c r="AA81" i="34"/>
  <c r="Z81" i="34"/>
  <c r="Y81" i="34"/>
  <c r="X81" i="34"/>
  <c r="W81" i="34"/>
  <c r="V81" i="34"/>
  <c r="U81" i="34"/>
  <c r="T81" i="34"/>
  <c r="S81" i="34"/>
  <c r="R81" i="34"/>
  <c r="Q81" i="34"/>
  <c r="P81" i="34"/>
  <c r="O81" i="34"/>
  <c r="N81" i="34"/>
  <c r="M81" i="34"/>
  <c r="AP80" i="34"/>
  <c r="AO80" i="34"/>
  <c r="AN80" i="34"/>
  <c r="AM80" i="34"/>
  <c r="AL80" i="34"/>
  <c r="AK80" i="34"/>
  <c r="AJ80" i="34"/>
  <c r="AI80" i="34"/>
  <c r="AH80" i="34"/>
  <c r="AG80" i="34"/>
  <c r="AF80" i="34"/>
  <c r="AE80" i="34"/>
  <c r="AD80" i="34"/>
  <c r="AC80" i="34"/>
  <c r="AB80" i="34"/>
  <c r="AA80" i="34"/>
  <c r="Z80" i="34"/>
  <c r="Y80" i="34"/>
  <c r="X80" i="34"/>
  <c r="W80" i="34"/>
  <c r="V80" i="34"/>
  <c r="U80" i="34"/>
  <c r="T80" i="34"/>
  <c r="S80" i="34"/>
  <c r="R80" i="34"/>
  <c r="Q80" i="34"/>
  <c r="P80" i="34"/>
  <c r="O80" i="34"/>
  <c r="N80" i="34"/>
  <c r="M80"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AP77" i="34"/>
  <c r="AO77" i="34"/>
  <c r="AN77" i="34"/>
  <c r="AM77" i="34"/>
  <c r="AL77" i="34"/>
  <c r="AK77" i="34"/>
  <c r="AJ77" i="34"/>
  <c r="AI77" i="34"/>
  <c r="AH77" i="34"/>
  <c r="AG77" i="34"/>
  <c r="AF77" i="34"/>
  <c r="AE77" i="34"/>
  <c r="AD77" i="34"/>
  <c r="AC77" i="34"/>
  <c r="AB77" i="34"/>
  <c r="AA77" i="34"/>
  <c r="Z77" i="34"/>
  <c r="Y77" i="34"/>
  <c r="X77" i="34"/>
  <c r="W77" i="34"/>
  <c r="V77" i="34"/>
  <c r="U77" i="34"/>
  <c r="T77" i="34"/>
  <c r="S77" i="34"/>
  <c r="R77" i="34"/>
  <c r="Q77" i="34"/>
  <c r="P77" i="34"/>
  <c r="O77" i="34"/>
  <c r="N77" i="34"/>
  <c r="M77" i="34"/>
  <c r="AP76" i="34"/>
  <c r="AO76" i="34"/>
  <c r="AN76" i="34"/>
  <c r="AM76" i="34"/>
  <c r="AL76" i="34"/>
  <c r="AK76" i="34"/>
  <c r="AJ76" i="34"/>
  <c r="AI76" i="34"/>
  <c r="AH76" i="34"/>
  <c r="AG76" i="34"/>
  <c r="AF76" i="34"/>
  <c r="AE76" i="34"/>
  <c r="AD76" i="34"/>
  <c r="AC76" i="34"/>
  <c r="AB76" i="34"/>
  <c r="AA76" i="34"/>
  <c r="Z76" i="34"/>
  <c r="Y76" i="34"/>
  <c r="X76" i="34"/>
  <c r="W76" i="34"/>
  <c r="V76" i="34"/>
  <c r="U76" i="34"/>
  <c r="T76" i="34"/>
  <c r="S76" i="34"/>
  <c r="R76" i="34"/>
  <c r="Q76" i="34"/>
  <c r="P76" i="34"/>
  <c r="O76" i="34"/>
  <c r="N76" i="34"/>
  <c r="M76" i="34"/>
  <c r="AP75" i="34"/>
  <c r="AO75" i="34"/>
  <c r="AN75" i="34"/>
  <c r="AM75" i="34"/>
  <c r="AL75" i="34"/>
  <c r="AK75" i="34"/>
  <c r="AJ75" i="34"/>
  <c r="AI75" i="34"/>
  <c r="AH75" i="34"/>
  <c r="AG75" i="34"/>
  <c r="AF75" i="34"/>
  <c r="AE75" i="34"/>
  <c r="AD75" i="34"/>
  <c r="AC75" i="34"/>
  <c r="AB75" i="34"/>
  <c r="AA75" i="34"/>
  <c r="Z75" i="34"/>
  <c r="Y75" i="34"/>
  <c r="X75" i="34"/>
  <c r="W75" i="34"/>
  <c r="V75" i="34"/>
  <c r="U75" i="34"/>
  <c r="T75" i="34"/>
  <c r="S75" i="34"/>
  <c r="R75" i="34"/>
  <c r="Q75" i="34"/>
  <c r="P75" i="34"/>
  <c r="O75" i="34"/>
  <c r="N75" i="34"/>
  <c r="M75" i="34"/>
  <c r="AP74" i="34"/>
  <c r="AO74" i="34"/>
  <c r="AN74" i="34"/>
  <c r="AM74" i="34"/>
  <c r="AL74" i="34"/>
  <c r="AK74" i="34"/>
  <c r="AJ74" i="34"/>
  <c r="AI74" i="34"/>
  <c r="AH74" i="34"/>
  <c r="AG74" i="34"/>
  <c r="AF74" i="34"/>
  <c r="AE74" i="34"/>
  <c r="AD74" i="34"/>
  <c r="AC74" i="34"/>
  <c r="AB74" i="34"/>
  <c r="AA74" i="34"/>
  <c r="Z74" i="34"/>
  <c r="Y74" i="34"/>
  <c r="X74" i="34"/>
  <c r="W74" i="34"/>
  <c r="V74" i="34"/>
  <c r="U74" i="34"/>
  <c r="T74" i="34"/>
  <c r="S74" i="34"/>
  <c r="R74" i="34"/>
  <c r="Q74" i="34"/>
  <c r="P74" i="34"/>
  <c r="O74" i="34"/>
  <c r="N74" i="34"/>
  <c r="M74" i="34"/>
  <c r="AP70" i="34"/>
  <c r="AO70" i="34"/>
  <c r="AN70" i="34"/>
  <c r="AM70" i="34"/>
  <c r="AL70" i="34"/>
  <c r="AK70" i="34"/>
  <c r="AJ70" i="34"/>
  <c r="AI70" i="34"/>
  <c r="AH70" i="34"/>
  <c r="AG70" i="34"/>
  <c r="AF70" i="34"/>
  <c r="AE70" i="34"/>
  <c r="AD70" i="34"/>
  <c r="AC70" i="34"/>
  <c r="AB70" i="34"/>
  <c r="AA70" i="34"/>
  <c r="Z70" i="34"/>
  <c r="Y70" i="34"/>
  <c r="X70" i="34"/>
  <c r="W70" i="34"/>
  <c r="V70" i="34"/>
  <c r="U70" i="34"/>
  <c r="T70" i="34"/>
  <c r="S70" i="34"/>
  <c r="R70" i="34"/>
  <c r="Q70" i="34"/>
  <c r="P70" i="34"/>
  <c r="O70" i="34"/>
  <c r="N70" i="34"/>
  <c r="M70" i="34"/>
  <c r="AP69" i="34"/>
  <c r="AO69" i="34"/>
  <c r="AN69" i="34"/>
  <c r="AM69" i="34"/>
  <c r="AL69" i="34"/>
  <c r="AK69" i="34"/>
  <c r="AJ69" i="34"/>
  <c r="AI69" i="34"/>
  <c r="AH69" i="34"/>
  <c r="AG69" i="34"/>
  <c r="AF69" i="34"/>
  <c r="AE69" i="34"/>
  <c r="AD69" i="34"/>
  <c r="AC69" i="34"/>
  <c r="AB69" i="34"/>
  <c r="AA69" i="34"/>
  <c r="Z69" i="34"/>
  <c r="Y69" i="34"/>
  <c r="X69" i="34"/>
  <c r="W69" i="34"/>
  <c r="V69" i="34"/>
  <c r="U69" i="34"/>
  <c r="T69" i="34"/>
  <c r="S69" i="34"/>
  <c r="R69" i="34"/>
  <c r="Q69" i="34"/>
  <c r="P69" i="34"/>
  <c r="O69" i="34"/>
  <c r="N69" i="34"/>
  <c r="M69" i="34"/>
  <c r="AP68" i="34"/>
  <c r="AO68" i="34"/>
  <c r="AN68" i="34"/>
  <c r="AM68" i="34"/>
  <c r="AL68" i="34"/>
  <c r="AK68" i="34"/>
  <c r="AJ68" i="34"/>
  <c r="AI68" i="34"/>
  <c r="AH68" i="34"/>
  <c r="AG68" i="34"/>
  <c r="AF68" i="34"/>
  <c r="AE68" i="34"/>
  <c r="AD68" i="34"/>
  <c r="AC68" i="34"/>
  <c r="AB68" i="34"/>
  <c r="AA68" i="34"/>
  <c r="Z68" i="34"/>
  <c r="Y68" i="34"/>
  <c r="X68" i="34"/>
  <c r="W68" i="34"/>
  <c r="V68" i="34"/>
  <c r="U68" i="34"/>
  <c r="T68" i="34"/>
  <c r="S68" i="34"/>
  <c r="R68" i="34"/>
  <c r="Q68" i="34"/>
  <c r="P68" i="34"/>
  <c r="O68" i="34"/>
  <c r="N68" i="34"/>
  <c r="M68" i="34"/>
  <c r="AP67" i="34"/>
  <c r="AO67" i="34"/>
  <c r="AN67" i="34"/>
  <c r="AM67" i="34"/>
  <c r="AL67" i="34"/>
  <c r="AK67" i="34"/>
  <c r="AJ67" i="34"/>
  <c r="AI67" i="34"/>
  <c r="AH67" i="34"/>
  <c r="AG67" i="34"/>
  <c r="AF67" i="34"/>
  <c r="AE67" i="34"/>
  <c r="AD67" i="34"/>
  <c r="AC67" i="34"/>
  <c r="AB67" i="34"/>
  <c r="AA67" i="34"/>
  <c r="Z67" i="34"/>
  <c r="Y67" i="34"/>
  <c r="X67" i="34"/>
  <c r="W67" i="34"/>
  <c r="V67" i="34"/>
  <c r="U67" i="34"/>
  <c r="T67" i="34"/>
  <c r="S67" i="34"/>
  <c r="R67" i="34"/>
  <c r="Q67" i="34"/>
  <c r="P67" i="34"/>
  <c r="O67" i="34"/>
  <c r="N67" i="34"/>
  <c r="M67" i="34"/>
  <c r="AP66" i="34"/>
  <c r="AO66" i="34"/>
  <c r="AN66" i="34"/>
  <c r="AM66" i="34"/>
  <c r="AL66" i="34"/>
  <c r="AK66" i="34"/>
  <c r="AJ66" i="34"/>
  <c r="AI66" i="34"/>
  <c r="AH66" i="34"/>
  <c r="AG66" i="34"/>
  <c r="AF66" i="34"/>
  <c r="AE66" i="34"/>
  <c r="AD66" i="34"/>
  <c r="AC66" i="34"/>
  <c r="AB66" i="34"/>
  <c r="AA66" i="34"/>
  <c r="Z66" i="34"/>
  <c r="Y66" i="34"/>
  <c r="X66" i="34"/>
  <c r="W66" i="34"/>
  <c r="V66" i="34"/>
  <c r="U66" i="34"/>
  <c r="T66" i="34"/>
  <c r="S66" i="34"/>
  <c r="R66" i="34"/>
  <c r="Q66" i="34"/>
  <c r="P66" i="34"/>
  <c r="O66" i="34"/>
  <c r="N66" i="34"/>
  <c r="M66" i="34"/>
  <c r="AP65" i="34"/>
  <c r="AO65" i="34"/>
  <c r="AN65" i="34"/>
  <c r="AM65" i="34"/>
  <c r="AL65" i="34"/>
  <c r="AK65" i="34"/>
  <c r="AJ65" i="34"/>
  <c r="AI65" i="34"/>
  <c r="AH65" i="34"/>
  <c r="AG65" i="34"/>
  <c r="AF65" i="34"/>
  <c r="AE65" i="34"/>
  <c r="AD65" i="34"/>
  <c r="AC65" i="34"/>
  <c r="AB65" i="34"/>
  <c r="AA65" i="34"/>
  <c r="Z65" i="34"/>
  <c r="Y65" i="34"/>
  <c r="X65" i="34"/>
  <c r="W65" i="34"/>
  <c r="V65" i="34"/>
  <c r="U65" i="34"/>
  <c r="T65" i="34"/>
  <c r="S65" i="34"/>
  <c r="R65" i="34"/>
  <c r="Q65" i="34"/>
  <c r="P65" i="34"/>
  <c r="O65" i="34"/>
  <c r="N65" i="34"/>
  <c r="M65" i="34"/>
  <c r="AP64" i="34"/>
  <c r="AO64" i="34"/>
  <c r="AN64" i="34"/>
  <c r="AM64" i="34"/>
  <c r="AL64" i="34"/>
  <c r="AK64" i="34"/>
  <c r="AJ64" i="34"/>
  <c r="AI64" i="34"/>
  <c r="AH64" i="34"/>
  <c r="AG64" i="34"/>
  <c r="AF64" i="34"/>
  <c r="AE64" i="34"/>
  <c r="AD64" i="34"/>
  <c r="AC64" i="34"/>
  <c r="AB64" i="34"/>
  <c r="AA64" i="34"/>
  <c r="Z64" i="34"/>
  <c r="Y64" i="34"/>
  <c r="X64" i="34"/>
  <c r="W64" i="34"/>
  <c r="V64" i="34"/>
  <c r="U64" i="34"/>
  <c r="T64" i="34"/>
  <c r="S64" i="34"/>
  <c r="R64" i="34"/>
  <c r="Q64" i="34"/>
  <c r="P64" i="34"/>
  <c r="O64" i="34"/>
  <c r="N64" i="34"/>
  <c r="M64" i="34"/>
  <c r="AP63" i="34"/>
  <c r="AO63" i="34"/>
  <c r="AN63" i="34"/>
  <c r="AM63" i="34"/>
  <c r="AL63" i="34"/>
  <c r="AK63" i="34"/>
  <c r="AJ63" i="34"/>
  <c r="AI63" i="34"/>
  <c r="AH63" i="34"/>
  <c r="AG63" i="34"/>
  <c r="AF63" i="34"/>
  <c r="AE63" i="34"/>
  <c r="AD63" i="34"/>
  <c r="AC63" i="34"/>
  <c r="AB63" i="34"/>
  <c r="AA63" i="34"/>
  <c r="Z63" i="34"/>
  <c r="Y63" i="34"/>
  <c r="X63" i="34"/>
  <c r="W63" i="34"/>
  <c r="V63" i="34"/>
  <c r="U63" i="34"/>
  <c r="T63" i="34"/>
  <c r="S63" i="34"/>
  <c r="R63" i="34"/>
  <c r="Q63" i="34"/>
  <c r="P63" i="34"/>
  <c r="O63" i="34"/>
  <c r="N63" i="34"/>
  <c r="M63" i="34"/>
  <c r="AP62" i="34"/>
  <c r="AO62" i="34"/>
  <c r="AN62" i="34"/>
  <c r="AM62" i="34"/>
  <c r="AL62" i="34"/>
  <c r="AK62" i="34"/>
  <c r="AJ62" i="34"/>
  <c r="AI62" i="34"/>
  <c r="AH62" i="34"/>
  <c r="AG62" i="34"/>
  <c r="AF62" i="34"/>
  <c r="AE62" i="34"/>
  <c r="AD62" i="34"/>
  <c r="AC62" i="34"/>
  <c r="AB62" i="34"/>
  <c r="AA62" i="34"/>
  <c r="Z62" i="34"/>
  <c r="Y62" i="34"/>
  <c r="X62" i="34"/>
  <c r="W62" i="34"/>
  <c r="V62" i="34"/>
  <c r="U62" i="34"/>
  <c r="T62" i="34"/>
  <c r="S62" i="34"/>
  <c r="R62" i="34"/>
  <c r="Q62" i="34"/>
  <c r="P62" i="34"/>
  <c r="O62" i="34"/>
  <c r="N62" i="34"/>
  <c r="M62" i="34"/>
  <c r="AP61" i="34"/>
  <c r="AO61" i="34"/>
  <c r="AN61" i="34"/>
  <c r="AM61" i="34"/>
  <c r="AL61" i="34"/>
  <c r="AK61" i="34"/>
  <c r="AJ61" i="34"/>
  <c r="AI61" i="34"/>
  <c r="AH61" i="34"/>
  <c r="AG61" i="34"/>
  <c r="AF61" i="34"/>
  <c r="AE61" i="34"/>
  <c r="AD61" i="34"/>
  <c r="AC61" i="34"/>
  <c r="AB61" i="34"/>
  <c r="AA61" i="34"/>
  <c r="Z61" i="34"/>
  <c r="Y61" i="34"/>
  <c r="X61" i="34"/>
  <c r="W61" i="34"/>
  <c r="V61" i="34"/>
  <c r="U61" i="34"/>
  <c r="T61" i="34"/>
  <c r="S61" i="34"/>
  <c r="R61" i="34"/>
  <c r="Q61" i="34"/>
  <c r="P61" i="34"/>
  <c r="O61" i="34"/>
  <c r="N61" i="34"/>
  <c r="M61" i="34"/>
  <c r="AP60" i="34"/>
  <c r="AO60" i="34"/>
  <c r="AN60" i="34"/>
  <c r="AM60" i="34"/>
  <c r="AL60" i="34"/>
  <c r="AK60" i="34"/>
  <c r="AJ60" i="34"/>
  <c r="AI60" i="34"/>
  <c r="AH60" i="34"/>
  <c r="AG60" i="34"/>
  <c r="AF60" i="34"/>
  <c r="AE60" i="34"/>
  <c r="AD60" i="34"/>
  <c r="AC60" i="34"/>
  <c r="AB60" i="34"/>
  <c r="AA60" i="34"/>
  <c r="Z60" i="34"/>
  <c r="Y60" i="34"/>
  <c r="X60" i="34"/>
  <c r="W60" i="34"/>
  <c r="V60" i="34"/>
  <c r="U60" i="34"/>
  <c r="T60" i="34"/>
  <c r="S60" i="34"/>
  <c r="R60" i="34"/>
  <c r="Q60" i="34"/>
  <c r="P60" i="34"/>
  <c r="O60" i="34"/>
  <c r="N60" i="34"/>
  <c r="M60" i="34"/>
  <c r="AP59" i="34"/>
  <c r="AO59" i="34"/>
  <c r="AN59" i="34"/>
  <c r="AM59" i="34"/>
  <c r="AL59" i="34"/>
  <c r="AK59" i="34"/>
  <c r="AJ59" i="34"/>
  <c r="AI59" i="34"/>
  <c r="AH59" i="34"/>
  <c r="AG59" i="34"/>
  <c r="AF59" i="34"/>
  <c r="AE59" i="34"/>
  <c r="AD59" i="34"/>
  <c r="AC59" i="34"/>
  <c r="AB59" i="34"/>
  <c r="AA59" i="34"/>
  <c r="Z59" i="34"/>
  <c r="Y59" i="34"/>
  <c r="X59" i="34"/>
  <c r="W59" i="34"/>
  <c r="V59" i="34"/>
  <c r="U59" i="34"/>
  <c r="T59" i="34"/>
  <c r="S59" i="34"/>
  <c r="R59" i="34"/>
  <c r="Q59" i="34"/>
  <c r="P59" i="34"/>
  <c r="O59" i="34"/>
  <c r="N59" i="34"/>
  <c r="M59" i="34"/>
  <c r="AP50" i="34"/>
  <c r="AO50" i="34"/>
  <c r="AN50" i="34"/>
  <c r="AM50" i="34"/>
  <c r="AL50" i="34"/>
  <c r="AK50" i="34"/>
  <c r="AJ50" i="34"/>
  <c r="AI50" i="34"/>
  <c r="AH50" i="34"/>
  <c r="AG50" i="34"/>
  <c r="AF50" i="34"/>
  <c r="AE50" i="34"/>
  <c r="AD50" i="34"/>
  <c r="AC50" i="34"/>
  <c r="AB50" i="34"/>
  <c r="AA50" i="34"/>
  <c r="Z50" i="34"/>
  <c r="Y50" i="34"/>
  <c r="X50" i="34"/>
  <c r="W50" i="34"/>
  <c r="V50" i="34"/>
  <c r="U50" i="34"/>
  <c r="T50" i="34"/>
  <c r="S50" i="34"/>
  <c r="R50" i="34"/>
  <c r="Q50" i="34"/>
  <c r="P50" i="34"/>
  <c r="O50" i="34"/>
  <c r="N50" i="34"/>
  <c r="M50" i="34"/>
  <c r="AP49" i="34"/>
  <c r="AO49" i="34"/>
  <c r="AN49" i="34"/>
  <c r="AM49" i="34"/>
  <c r="AL49" i="34"/>
  <c r="AK49" i="34"/>
  <c r="AJ49" i="34"/>
  <c r="AI49" i="34"/>
  <c r="AH49" i="34"/>
  <c r="AG49" i="34"/>
  <c r="AF49" i="34"/>
  <c r="AE49" i="34"/>
  <c r="AD49" i="34"/>
  <c r="AC49" i="34"/>
  <c r="AB49" i="34"/>
  <c r="AA49" i="34"/>
  <c r="Z49" i="34"/>
  <c r="Y49" i="34"/>
  <c r="X49" i="34"/>
  <c r="W49" i="34"/>
  <c r="V49" i="34"/>
  <c r="U49" i="34"/>
  <c r="T49" i="34"/>
  <c r="S49" i="34"/>
  <c r="R49" i="34"/>
  <c r="Q49" i="34"/>
  <c r="P49" i="34"/>
  <c r="O49" i="34"/>
  <c r="N49" i="34"/>
  <c r="M49" i="34"/>
  <c r="AP48" i="34"/>
  <c r="AO48" i="34"/>
  <c r="AN48" i="34"/>
  <c r="AM48" i="34"/>
  <c r="AL48" i="34"/>
  <c r="AK48" i="34"/>
  <c r="AJ48" i="34"/>
  <c r="AI48" i="34"/>
  <c r="AH48" i="34"/>
  <c r="AG48" i="34"/>
  <c r="AF48" i="34"/>
  <c r="AE48" i="34"/>
  <c r="AD48" i="34"/>
  <c r="AC48" i="34"/>
  <c r="AB48" i="34"/>
  <c r="AA48" i="34"/>
  <c r="Z48" i="34"/>
  <c r="Y48" i="34"/>
  <c r="X48" i="34"/>
  <c r="W48" i="34"/>
  <c r="V48" i="34"/>
  <c r="U48" i="34"/>
  <c r="T48" i="34"/>
  <c r="S48" i="34"/>
  <c r="R48" i="34"/>
  <c r="Q48" i="34"/>
  <c r="P48" i="34"/>
  <c r="O48" i="34"/>
  <c r="N48" i="34"/>
  <c r="M48" i="34"/>
  <c r="AP47" i="34"/>
  <c r="AO47" i="34"/>
  <c r="AN47" i="34"/>
  <c r="AM47" i="34"/>
  <c r="AL47" i="34"/>
  <c r="AK47" i="34"/>
  <c r="AJ47" i="34"/>
  <c r="AI47" i="34"/>
  <c r="AH47" i="34"/>
  <c r="AG47" i="34"/>
  <c r="AF47" i="34"/>
  <c r="AE47" i="34"/>
  <c r="AD47" i="34"/>
  <c r="AC47" i="34"/>
  <c r="AB47" i="34"/>
  <c r="AA47" i="34"/>
  <c r="Z47" i="34"/>
  <c r="Y47" i="34"/>
  <c r="X47" i="34"/>
  <c r="W47" i="34"/>
  <c r="V47" i="34"/>
  <c r="U47" i="34"/>
  <c r="T47" i="34"/>
  <c r="S47" i="34"/>
  <c r="R47" i="34"/>
  <c r="Q47" i="34"/>
  <c r="P47" i="34"/>
  <c r="O47" i="34"/>
  <c r="N47" i="34"/>
  <c r="M47" i="34"/>
  <c r="AP46" i="34"/>
  <c r="AO46" i="34"/>
  <c r="AN46" i="34"/>
  <c r="AM46" i="34"/>
  <c r="AL46" i="34"/>
  <c r="AK46" i="34"/>
  <c r="AJ46" i="34"/>
  <c r="AI46" i="34"/>
  <c r="AH46" i="34"/>
  <c r="AG46" i="34"/>
  <c r="AF46" i="34"/>
  <c r="AE46" i="34"/>
  <c r="AD46" i="34"/>
  <c r="AC46" i="34"/>
  <c r="AB46" i="34"/>
  <c r="AA46" i="34"/>
  <c r="Z46" i="34"/>
  <c r="Y46" i="34"/>
  <c r="X46" i="34"/>
  <c r="W46" i="34"/>
  <c r="V46" i="34"/>
  <c r="U46" i="34"/>
  <c r="T46" i="34"/>
  <c r="S46" i="34"/>
  <c r="R46" i="34"/>
  <c r="Q46" i="34"/>
  <c r="P46" i="34"/>
  <c r="O46" i="34"/>
  <c r="N46" i="34"/>
  <c r="M46" i="34"/>
  <c r="AP45" i="34"/>
  <c r="AO45" i="34"/>
  <c r="AN45" i="34"/>
  <c r="AM45" i="34"/>
  <c r="AL45" i="34"/>
  <c r="AK45" i="34"/>
  <c r="AJ45" i="34"/>
  <c r="AI45" i="34"/>
  <c r="AH45" i="34"/>
  <c r="AG45" i="34"/>
  <c r="AF45" i="34"/>
  <c r="AE45" i="34"/>
  <c r="AD45" i="34"/>
  <c r="AC45" i="34"/>
  <c r="AB45" i="34"/>
  <c r="AA45" i="34"/>
  <c r="Z45" i="34"/>
  <c r="Y45" i="34"/>
  <c r="X45" i="34"/>
  <c r="W45" i="34"/>
  <c r="V45" i="34"/>
  <c r="U45" i="34"/>
  <c r="T45" i="34"/>
  <c r="S45" i="34"/>
  <c r="R45" i="34"/>
  <c r="Q45" i="34"/>
  <c r="P45" i="34"/>
  <c r="O45" i="34"/>
  <c r="N45" i="34"/>
  <c r="M45" i="34"/>
  <c r="AP44" i="34"/>
  <c r="AO44" i="34"/>
  <c r="AN44" i="34"/>
  <c r="AM44" i="34"/>
  <c r="AL44" i="34"/>
  <c r="AK44" i="34"/>
  <c r="AJ44" i="34"/>
  <c r="AI44" i="34"/>
  <c r="AH44" i="34"/>
  <c r="AG44" i="34"/>
  <c r="AF44" i="34"/>
  <c r="AE44" i="34"/>
  <c r="AD44" i="34"/>
  <c r="AC44" i="34"/>
  <c r="AB44" i="34"/>
  <c r="AA44" i="34"/>
  <c r="Z44" i="34"/>
  <c r="Y44" i="34"/>
  <c r="X44" i="34"/>
  <c r="W44" i="34"/>
  <c r="V44" i="34"/>
  <c r="U44" i="34"/>
  <c r="T44" i="34"/>
  <c r="S44" i="34"/>
  <c r="R44" i="34"/>
  <c r="Q44" i="34"/>
  <c r="P44" i="34"/>
  <c r="O44" i="34"/>
  <c r="N44" i="34"/>
  <c r="M44" i="34"/>
  <c r="AP43" i="34"/>
  <c r="AO43" i="34"/>
  <c r="AN43" i="34"/>
  <c r="AM43" i="34"/>
  <c r="AL43" i="34"/>
  <c r="AK43" i="34"/>
  <c r="AJ43" i="34"/>
  <c r="AI43" i="34"/>
  <c r="AH43" i="34"/>
  <c r="AG43" i="34"/>
  <c r="AF43" i="34"/>
  <c r="AE43" i="34"/>
  <c r="AD43" i="34"/>
  <c r="AC43" i="34"/>
  <c r="AB43" i="34"/>
  <c r="AA43" i="34"/>
  <c r="Z43" i="34"/>
  <c r="Y43" i="34"/>
  <c r="X43" i="34"/>
  <c r="W43" i="34"/>
  <c r="V43" i="34"/>
  <c r="U43" i="34"/>
  <c r="T43" i="34"/>
  <c r="S43" i="34"/>
  <c r="R43" i="34"/>
  <c r="Q43" i="34"/>
  <c r="P43" i="34"/>
  <c r="O43" i="34"/>
  <c r="N43" i="34"/>
  <c r="M43" i="34"/>
  <c r="AP42" i="34"/>
  <c r="AO42" i="34"/>
  <c r="AN42" i="34"/>
  <c r="AM42" i="34"/>
  <c r="AL42" i="34"/>
  <c r="AK42" i="34"/>
  <c r="AJ42" i="34"/>
  <c r="AI42" i="34"/>
  <c r="AH42" i="34"/>
  <c r="AG42" i="34"/>
  <c r="AF42" i="34"/>
  <c r="AE42" i="34"/>
  <c r="AD42" i="34"/>
  <c r="AC42" i="34"/>
  <c r="AB42" i="34"/>
  <c r="AA42" i="34"/>
  <c r="Z42" i="34"/>
  <c r="Y42" i="34"/>
  <c r="X42" i="34"/>
  <c r="W42" i="34"/>
  <c r="V42" i="34"/>
  <c r="U42" i="34"/>
  <c r="T42" i="34"/>
  <c r="S42" i="34"/>
  <c r="R42" i="34"/>
  <c r="Q42" i="34"/>
  <c r="P42" i="34"/>
  <c r="O42" i="34"/>
  <c r="N42" i="34"/>
  <c r="M42" i="34"/>
  <c r="AP41" i="34"/>
  <c r="AO41" i="34"/>
  <c r="AN41" i="34"/>
  <c r="AM41" i="34"/>
  <c r="AL41" i="34"/>
  <c r="AK41" i="34"/>
  <c r="AJ41" i="34"/>
  <c r="AI41" i="34"/>
  <c r="AH41" i="34"/>
  <c r="AG41" i="34"/>
  <c r="AF41" i="34"/>
  <c r="AE41" i="34"/>
  <c r="AD41" i="34"/>
  <c r="AC41" i="34"/>
  <c r="AB41" i="34"/>
  <c r="AA41" i="34"/>
  <c r="Z41" i="34"/>
  <c r="Y41" i="34"/>
  <c r="X41" i="34"/>
  <c r="W41" i="34"/>
  <c r="V41" i="34"/>
  <c r="U41" i="34"/>
  <c r="T41" i="34"/>
  <c r="S41" i="34"/>
  <c r="R41" i="34"/>
  <c r="Q41" i="34"/>
  <c r="P41" i="34"/>
  <c r="O41" i="34"/>
  <c r="N41" i="34"/>
  <c r="M41" i="34"/>
  <c r="AP40" i="34"/>
  <c r="AO40" i="34"/>
  <c r="AN40" i="34"/>
  <c r="AM40" i="34"/>
  <c r="AL40" i="34"/>
  <c r="AK40" i="34"/>
  <c r="AJ40" i="34"/>
  <c r="AI40" i="34"/>
  <c r="AH40" i="34"/>
  <c r="AG40" i="34"/>
  <c r="AF40" i="34"/>
  <c r="AE40" i="34"/>
  <c r="AD40" i="34"/>
  <c r="AC40" i="34"/>
  <c r="AB40" i="34"/>
  <c r="AA40" i="34"/>
  <c r="Z40" i="34"/>
  <c r="Y40" i="34"/>
  <c r="X40" i="34"/>
  <c r="W40" i="34"/>
  <c r="V40" i="34"/>
  <c r="U40" i="34"/>
  <c r="T40" i="34"/>
  <c r="S40" i="34"/>
  <c r="R40" i="34"/>
  <c r="Q40" i="34"/>
  <c r="P40" i="34"/>
  <c r="O40" i="34"/>
  <c r="N40" i="34"/>
  <c r="M40" i="34"/>
  <c r="AP39" i="34"/>
  <c r="AO39" i="34"/>
  <c r="AN39" i="34"/>
  <c r="AM39" i="34"/>
  <c r="AL39" i="34"/>
  <c r="AK39" i="34"/>
  <c r="AJ39" i="34"/>
  <c r="AI39" i="34"/>
  <c r="AH39" i="34"/>
  <c r="AG39" i="34"/>
  <c r="AF39" i="34"/>
  <c r="AE39" i="34"/>
  <c r="AD39" i="34"/>
  <c r="AC39" i="34"/>
  <c r="AB39" i="34"/>
  <c r="AA39" i="34"/>
  <c r="Z39" i="34"/>
  <c r="Y39" i="34"/>
  <c r="X39" i="34"/>
  <c r="W39" i="34"/>
  <c r="V39" i="34"/>
  <c r="U39" i="34"/>
  <c r="T39" i="34"/>
  <c r="S39" i="34"/>
  <c r="R39" i="34"/>
  <c r="Q39" i="34"/>
  <c r="P39" i="34"/>
  <c r="O39" i="34"/>
  <c r="N39" i="34"/>
  <c r="M39" i="34"/>
  <c r="AP35" i="34"/>
  <c r="AO35" i="34"/>
  <c r="AN35" i="34"/>
  <c r="AM35" i="34"/>
  <c r="AL35" i="34"/>
  <c r="AK35" i="34"/>
  <c r="AJ35" i="34"/>
  <c r="AI35" i="34"/>
  <c r="AH35" i="34"/>
  <c r="AG35" i="34"/>
  <c r="AF35" i="34"/>
  <c r="AE35" i="34"/>
  <c r="AD35" i="34"/>
  <c r="AC35" i="34"/>
  <c r="AB35" i="34"/>
  <c r="AA35" i="34"/>
  <c r="Z35" i="34"/>
  <c r="Y35" i="34"/>
  <c r="X35" i="34"/>
  <c r="W35" i="34"/>
  <c r="V35" i="34"/>
  <c r="U35" i="34"/>
  <c r="T35" i="34"/>
  <c r="S35" i="34"/>
  <c r="R35" i="34"/>
  <c r="Q35" i="34"/>
  <c r="P35" i="34"/>
  <c r="O35" i="34"/>
  <c r="N35" i="34"/>
  <c r="AP34" i="34"/>
  <c r="AO34" i="34"/>
  <c r="AN34" i="34"/>
  <c r="AM34" i="34"/>
  <c r="AL34" i="34"/>
  <c r="AK34" i="34"/>
  <c r="AJ34" i="34"/>
  <c r="AI34" i="34"/>
  <c r="AH34" i="34"/>
  <c r="AG34" i="34"/>
  <c r="AF34" i="34"/>
  <c r="AE34" i="34"/>
  <c r="AD34" i="34"/>
  <c r="AC34" i="34"/>
  <c r="AB34" i="34"/>
  <c r="AA34" i="34"/>
  <c r="Z34" i="34"/>
  <c r="Y34" i="34"/>
  <c r="X34" i="34"/>
  <c r="W34" i="34"/>
  <c r="V34" i="34"/>
  <c r="U34" i="34"/>
  <c r="T34" i="34"/>
  <c r="S34" i="34"/>
  <c r="R34" i="34"/>
  <c r="Q34" i="34"/>
  <c r="P34" i="34"/>
  <c r="O34" i="34"/>
  <c r="N34" i="34"/>
  <c r="AP33" i="34"/>
  <c r="AO33" i="34"/>
  <c r="AN33" i="34"/>
  <c r="AM33" i="34"/>
  <c r="AL33" i="34"/>
  <c r="AK33" i="34"/>
  <c r="AJ33" i="34"/>
  <c r="AI33" i="34"/>
  <c r="AH33" i="34"/>
  <c r="AG33" i="34"/>
  <c r="AF33" i="34"/>
  <c r="AE33" i="34"/>
  <c r="AD33" i="34"/>
  <c r="AC33" i="34"/>
  <c r="AB33" i="34"/>
  <c r="AA33" i="34"/>
  <c r="Z33" i="34"/>
  <c r="Y33" i="34"/>
  <c r="X33" i="34"/>
  <c r="W33" i="34"/>
  <c r="V33" i="34"/>
  <c r="U33" i="34"/>
  <c r="T33" i="34"/>
  <c r="S33" i="34"/>
  <c r="R33" i="34"/>
  <c r="Q33" i="34"/>
  <c r="P33" i="34"/>
  <c r="O33" i="34"/>
  <c r="N33" i="34"/>
  <c r="AP32" i="34"/>
  <c r="AO32" i="34"/>
  <c r="AN32" i="34"/>
  <c r="AM32" i="34"/>
  <c r="AL32" i="34"/>
  <c r="AK32" i="34"/>
  <c r="AJ32" i="34"/>
  <c r="AI32" i="34"/>
  <c r="AH32" i="34"/>
  <c r="AG32" i="34"/>
  <c r="AF32" i="34"/>
  <c r="AE32" i="34"/>
  <c r="AD32" i="34"/>
  <c r="AC32" i="34"/>
  <c r="AB32" i="34"/>
  <c r="AA32" i="34"/>
  <c r="Z32" i="34"/>
  <c r="Y32" i="34"/>
  <c r="X32" i="34"/>
  <c r="W32" i="34"/>
  <c r="V32" i="34"/>
  <c r="U32" i="34"/>
  <c r="T32" i="34"/>
  <c r="S32" i="34"/>
  <c r="R32" i="34"/>
  <c r="Q32" i="34"/>
  <c r="P32" i="34"/>
  <c r="O32" i="34"/>
  <c r="N32" i="34"/>
  <c r="AP31" i="34"/>
  <c r="AO31" i="34"/>
  <c r="AN31" i="34"/>
  <c r="AM31" i="34"/>
  <c r="AL31" i="34"/>
  <c r="AK31" i="34"/>
  <c r="AJ31" i="34"/>
  <c r="AI31" i="34"/>
  <c r="AH31" i="34"/>
  <c r="AG31" i="34"/>
  <c r="AF31" i="34"/>
  <c r="AE31" i="34"/>
  <c r="AD31" i="34"/>
  <c r="AC31" i="34"/>
  <c r="AB31" i="34"/>
  <c r="AA31" i="34"/>
  <c r="Z31" i="34"/>
  <c r="Y31" i="34"/>
  <c r="X31" i="34"/>
  <c r="W31" i="34"/>
  <c r="V31" i="34"/>
  <c r="U31" i="34"/>
  <c r="T31" i="34"/>
  <c r="S31" i="34"/>
  <c r="R31" i="34"/>
  <c r="Q31" i="34"/>
  <c r="P31" i="34"/>
  <c r="O31" i="34"/>
  <c r="N31" i="34"/>
  <c r="AP30" i="34"/>
  <c r="AO30" i="34"/>
  <c r="AN30" i="34"/>
  <c r="AM30" i="34"/>
  <c r="AL30" i="34"/>
  <c r="AK30" i="34"/>
  <c r="AJ30" i="34"/>
  <c r="AI30" i="34"/>
  <c r="AH30" i="34"/>
  <c r="AG30" i="34"/>
  <c r="AF30" i="34"/>
  <c r="AE30" i="34"/>
  <c r="AD30" i="34"/>
  <c r="AC30" i="34"/>
  <c r="AB30" i="34"/>
  <c r="AA30" i="34"/>
  <c r="Z30" i="34"/>
  <c r="Y30" i="34"/>
  <c r="X30" i="34"/>
  <c r="W30" i="34"/>
  <c r="V30" i="34"/>
  <c r="U30" i="34"/>
  <c r="T30" i="34"/>
  <c r="S30" i="34"/>
  <c r="R30" i="34"/>
  <c r="Q30" i="34"/>
  <c r="P30" i="34"/>
  <c r="O30" i="34"/>
  <c r="N30" i="34"/>
  <c r="AP29" i="34"/>
  <c r="AO29" i="34"/>
  <c r="AN29" i="34"/>
  <c r="AM29" i="34"/>
  <c r="AL29" i="34"/>
  <c r="AK29" i="34"/>
  <c r="AJ29" i="34"/>
  <c r="AI29" i="34"/>
  <c r="AH29" i="34"/>
  <c r="AG29" i="34"/>
  <c r="AF29" i="34"/>
  <c r="AE29" i="34"/>
  <c r="AD29" i="34"/>
  <c r="AC29" i="34"/>
  <c r="AB29" i="34"/>
  <c r="AA29" i="34"/>
  <c r="Z29" i="34"/>
  <c r="Y29" i="34"/>
  <c r="X29" i="34"/>
  <c r="W29" i="34"/>
  <c r="V29" i="34"/>
  <c r="U29" i="34"/>
  <c r="T29" i="34"/>
  <c r="S29" i="34"/>
  <c r="R29" i="34"/>
  <c r="Q29" i="34"/>
  <c r="P29" i="34"/>
  <c r="O29" i="34"/>
  <c r="N29" i="34"/>
  <c r="AP28" i="34"/>
  <c r="AO28" i="34"/>
  <c r="AN28" i="34"/>
  <c r="AM28" i="34"/>
  <c r="AL28" i="34"/>
  <c r="AK28" i="34"/>
  <c r="AJ28" i="34"/>
  <c r="AI28" i="34"/>
  <c r="AH28" i="34"/>
  <c r="AG28" i="34"/>
  <c r="AF28" i="34"/>
  <c r="AE28" i="34"/>
  <c r="AD28" i="34"/>
  <c r="AC28" i="34"/>
  <c r="AB28" i="34"/>
  <c r="AA28" i="34"/>
  <c r="Z28" i="34"/>
  <c r="Y28" i="34"/>
  <c r="X28" i="34"/>
  <c r="W28" i="34"/>
  <c r="V28" i="34"/>
  <c r="U28" i="34"/>
  <c r="T28" i="34"/>
  <c r="S28" i="34"/>
  <c r="R28" i="34"/>
  <c r="Q28" i="34"/>
  <c r="P28" i="34"/>
  <c r="O28" i="34"/>
  <c r="N28" i="34"/>
  <c r="AP27" i="34"/>
  <c r="AO27" i="34"/>
  <c r="AN27" i="34"/>
  <c r="AM27" i="34"/>
  <c r="AL27" i="34"/>
  <c r="AK27" i="34"/>
  <c r="AJ27" i="34"/>
  <c r="AI27" i="34"/>
  <c r="AH27" i="34"/>
  <c r="AG27" i="34"/>
  <c r="AF27" i="34"/>
  <c r="AE27" i="34"/>
  <c r="AD27" i="34"/>
  <c r="AC27" i="34"/>
  <c r="AB27" i="34"/>
  <c r="AA27" i="34"/>
  <c r="Z27" i="34"/>
  <c r="Y27" i="34"/>
  <c r="X27" i="34"/>
  <c r="W27" i="34"/>
  <c r="V27" i="34"/>
  <c r="U27" i="34"/>
  <c r="T27" i="34"/>
  <c r="S27" i="34"/>
  <c r="R27" i="34"/>
  <c r="Q27" i="34"/>
  <c r="P27" i="34"/>
  <c r="O27" i="34"/>
  <c r="N27" i="34"/>
  <c r="AP26" i="34"/>
  <c r="AO26" i="34"/>
  <c r="AN26" i="34"/>
  <c r="AM26" i="34"/>
  <c r="AL26" i="34"/>
  <c r="AK26" i="34"/>
  <c r="AJ26" i="34"/>
  <c r="AI26" i="34"/>
  <c r="AH26" i="34"/>
  <c r="AG26" i="34"/>
  <c r="AF26" i="34"/>
  <c r="AE26" i="34"/>
  <c r="AD26" i="34"/>
  <c r="AC26" i="34"/>
  <c r="AB26" i="34"/>
  <c r="AA26" i="34"/>
  <c r="Z26" i="34"/>
  <c r="Y26" i="34"/>
  <c r="X26" i="34"/>
  <c r="W26" i="34"/>
  <c r="V26" i="34"/>
  <c r="U26" i="34"/>
  <c r="T26" i="34"/>
  <c r="S26" i="34"/>
  <c r="R26" i="34"/>
  <c r="Q26" i="34"/>
  <c r="P26" i="34"/>
  <c r="O26" i="34"/>
  <c r="N26"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AP24" i="34"/>
  <c r="AO24" i="34"/>
  <c r="AN24" i="34"/>
  <c r="AM24" i="34"/>
  <c r="AL24" i="34"/>
  <c r="AK24" i="34"/>
  <c r="AJ24" i="34"/>
  <c r="AI24" i="34"/>
  <c r="AH24" i="34"/>
  <c r="AG24" i="34"/>
  <c r="AF24" i="34"/>
  <c r="AE24" i="34"/>
  <c r="AD24" i="34"/>
  <c r="AC24" i="34"/>
  <c r="AB24" i="34"/>
  <c r="AA24" i="34"/>
  <c r="Z24" i="34"/>
  <c r="Y24" i="34"/>
  <c r="X24" i="34"/>
  <c r="W24" i="34"/>
  <c r="V24" i="34"/>
  <c r="U24" i="34"/>
  <c r="T24" i="34"/>
  <c r="S24" i="34"/>
  <c r="R24" i="34"/>
  <c r="Q24" i="34"/>
  <c r="P24" i="34"/>
  <c r="O24" i="34"/>
  <c r="N24" i="34"/>
  <c r="M35" i="34"/>
  <c r="M34" i="34"/>
  <c r="M33" i="34"/>
  <c r="M32" i="34"/>
  <c r="M31" i="34"/>
  <c r="M30" i="34"/>
  <c r="M29" i="34"/>
  <c r="M28" i="34"/>
  <c r="M27" i="34"/>
  <c r="M26" i="34"/>
  <c r="M25" i="34"/>
  <c r="M24" i="34"/>
  <c r="AP20" i="34"/>
  <c r="AO20" i="34"/>
  <c r="AN20" i="34"/>
  <c r="AM20" i="34"/>
  <c r="AL20" i="34"/>
  <c r="AK20" i="34"/>
  <c r="AJ20" i="34"/>
  <c r="AI20" i="34"/>
  <c r="AH20" i="34"/>
  <c r="AG20" i="34"/>
  <c r="AF20" i="34"/>
  <c r="AE20" i="34"/>
  <c r="AD20" i="34"/>
  <c r="AC20" i="34"/>
  <c r="AB20" i="34"/>
  <c r="AA20" i="34"/>
  <c r="Z20" i="34"/>
  <c r="Y20" i="34"/>
  <c r="X20" i="34"/>
  <c r="W20" i="34"/>
  <c r="V20" i="34"/>
  <c r="U20" i="34"/>
  <c r="T20" i="34"/>
  <c r="S20" i="34"/>
  <c r="R20" i="34"/>
  <c r="Q20" i="34"/>
  <c r="P20" i="34"/>
  <c r="O20" i="34"/>
  <c r="N20" i="34"/>
  <c r="AP19" i="34"/>
  <c r="AO19" i="34"/>
  <c r="AN19" i="34"/>
  <c r="AM19" i="34"/>
  <c r="AL19" i="34"/>
  <c r="AK19" i="34"/>
  <c r="AJ19" i="34"/>
  <c r="AI19" i="34"/>
  <c r="AH19" i="34"/>
  <c r="AG19" i="34"/>
  <c r="AF19" i="34"/>
  <c r="AE19" i="34"/>
  <c r="AD19" i="34"/>
  <c r="AC19" i="34"/>
  <c r="AB19" i="34"/>
  <c r="AA19" i="34"/>
  <c r="Z19" i="34"/>
  <c r="Y19" i="34"/>
  <c r="X19" i="34"/>
  <c r="W19" i="34"/>
  <c r="V19" i="34"/>
  <c r="U19" i="34"/>
  <c r="T19" i="34"/>
  <c r="S19" i="34"/>
  <c r="R19" i="34"/>
  <c r="Q19" i="34"/>
  <c r="P19" i="34"/>
  <c r="O19" i="34"/>
  <c r="N19"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AP17" i="34"/>
  <c r="AO17" i="34"/>
  <c r="AN17" i="34"/>
  <c r="AM17" i="34"/>
  <c r="AL17" i="34"/>
  <c r="AK17" i="34"/>
  <c r="AJ17" i="34"/>
  <c r="AI17" i="34"/>
  <c r="AH17" i="34"/>
  <c r="AG17" i="34"/>
  <c r="AF17" i="34"/>
  <c r="AE17" i="34"/>
  <c r="AD17" i="34"/>
  <c r="AC17" i="34"/>
  <c r="AB17" i="34"/>
  <c r="AA17" i="34"/>
  <c r="Z17" i="34"/>
  <c r="Y17" i="34"/>
  <c r="X17" i="34"/>
  <c r="W17" i="34"/>
  <c r="V17" i="34"/>
  <c r="U17" i="34"/>
  <c r="T17" i="34"/>
  <c r="S17" i="34"/>
  <c r="R17" i="34"/>
  <c r="Q17" i="34"/>
  <c r="P17" i="34"/>
  <c r="O17" i="34"/>
  <c r="N17" i="34"/>
  <c r="AP16" i="34"/>
  <c r="AO16" i="34"/>
  <c r="AN16" i="34"/>
  <c r="AM16" i="34"/>
  <c r="AL16" i="34"/>
  <c r="AK16" i="34"/>
  <c r="AJ16" i="34"/>
  <c r="AI16" i="34"/>
  <c r="AH16" i="34"/>
  <c r="AG16" i="34"/>
  <c r="AF16" i="34"/>
  <c r="AE16" i="34"/>
  <c r="AD16" i="34"/>
  <c r="AC16" i="34"/>
  <c r="AB16" i="34"/>
  <c r="AA16" i="34"/>
  <c r="Z16" i="34"/>
  <c r="Y16" i="34"/>
  <c r="X16" i="34"/>
  <c r="W16" i="34"/>
  <c r="V16" i="34"/>
  <c r="U16" i="34"/>
  <c r="T16" i="34"/>
  <c r="S16" i="34"/>
  <c r="R16" i="34"/>
  <c r="Q16" i="34"/>
  <c r="P16" i="34"/>
  <c r="O16" i="34"/>
  <c r="N16" i="34"/>
  <c r="AP15" i="34"/>
  <c r="AO15" i="34"/>
  <c r="AN15" i="34"/>
  <c r="AM15" i="34"/>
  <c r="AL15" i="34"/>
  <c r="AK15" i="34"/>
  <c r="AJ15" i="34"/>
  <c r="AI15" i="34"/>
  <c r="AH15" i="34"/>
  <c r="AG15" i="34"/>
  <c r="AF15" i="34"/>
  <c r="AE15" i="34"/>
  <c r="AD15" i="34"/>
  <c r="AC15" i="34"/>
  <c r="AB15" i="34"/>
  <c r="AA15" i="34"/>
  <c r="Z15" i="34"/>
  <c r="Y15" i="34"/>
  <c r="X15" i="34"/>
  <c r="W15" i="34"/>
  <c r="V15" i="34"/>
  <c r="U15" i="34"/>
  <c r="T15" i="34"/>
  <c r="S15" i="34"/>
  <c r="R15" i="34"/>
  <c r="Q15" i="34"/>
  <c r="P15" i="34"/>
  <c r="O15" i="34"/>
  <c r="N15" i="34"/>
  <c r="AP14" i="34"/>
  <c r="AO14" i="34"/>
  <c r="AN14" i="34"/>
  <c r="AM14" i="34"/>
  <c r="AL14" i="34"/>
  <c r="AK14" i="34"/>
  <c r="AJ14" i="34"/>
  <c r="AI14" i="34"/>
  <c r="AH14" i="34"/>
  <c r="AG14" i="34"/>
  <c r="AF14" i="34"/>
  <c r="AE14" i="34"/>
  <c r="AD14" i="34"/>
  <c r="AC14" i="34"/>
  <c r="AB14" i="34"/>
  <c r="AA14" i="34"/>
  <c r="Z14" i="34"/>
  <c r="Y14" i="34"/>
  <c r="X14" i="34"/>
  <c r="W14" i="34"/>
  <c r="V14" i="34"/>
  <c r="U14" i="34"/>
  <c r="T14" i="34"/>
  <c r="S14" i="34"/>
  <c r="R14" i="34"/>
  <c r="Q14" i="34"/>
  <c r="P14" i="34"/>
  <c r="O14" i="34"/>
  <c r="N14" i="34"/>
  <c r="AP13" i="34"/>
  <c r="AO13" i="34"/>
  <c r="AN13" i="34"/>
  <c r="AM13" i="34"/>
  <c r="AL13" i="34"/>
  <c r="AK13" i="34"/>
  <c r="AJ13" i="34"/>
  <c r="AI13" i="34"/>
  <c r="AH13" i="34"/>
  <c r="AG13" i="34"/>
  <c r="AF13" i="34"/>
  <c r="AE13" i="34"/>
  <c r="AD13" i="34"/>
  <c r="AC13" i="34"/>
  <c r="AB13" i="34"/>
  <c r="AA13" i="34"/>
  <c r="Z13" i="34"/>
  <c r="Y13" i="34"/>
  <c r="X13" i="34"/>
  <c r="W13" i="34"/>
  <c r="V13" i="34"/>
  <c r="U13" i="34"/>
  <c r="T13" i="34"/>
  <c r="S13" i="34"/>
  <c r="R13" i="34"/>
  <c r="Q13" i="34"/>
  <c r="P13" i="34"/>
  <c r="O13" i="34"/>
  <c r="N13" i="34"/>
  <c r="AP12" i="34"/>
  <c r="AO12" i="34"/>
  <c r="AN12" i="34"/>
  <c r="AM12" i="34"/>
  <c r="AL12" i="34"/>
  <c r="AK12" i="34"/>
  <c r="AJ12" i="34"/>
  <c r="AI12" i="34"/>
  <c r="AH12" i="34"/>
  <c r="AG12" i="34"/>
  <c r="AF12" i="34"/>
  <c r="AE12" i="34"/>
  <c r="AD12" i="34"/>
  <c r="AC12" i="34"/>
  <c r="AB12" i="34"/>
  <c r="AA12" i="34"/>
  <c r="Z12" i="34"/>
  <c r="Y12" i="34"/>
  <c r="X12" i="34"/>
  <c r="W12" i="34"/>
  <c r="V12" i="34"/>
  <c r="U12" i="34"/>
  <c r="T12" i="34"/>
  <c r="S12" i="34"/>
  <c r="R12" i="34"/>
  <c r="Q12" i="34"/>
  <c r="P12" i="34"/>
  <c r="O12" i="34"/>
  <c r="N12" i="34"/>
  <c r="AP11" i="34"/>
  <c r="AO11" i="34"/>
  <c r="AN11" i="34"/>
  <c r="AM11" i="34"/>
  <c r="AL11" i="34"/>
  <c r="AK11" i="34"/>
  <c r="AJ11" i="34"/>
  <c r="AI11" i="34"/>
  <c r="AH11" i="34"/>
  <c r="AG11" i="34"/>
  <c r="AF11" i="34"/>
  <c r="AE11" i="34"/>
  <c r="AD11" i="34"/>
  <c r="AC11" i="34"/>
  <c r="AB11" i="34"/>
  <c r="AA11" i="34"/>
  <c r="Z11" i="34"/>
  <c r="Y11" i="34"/>
  <c r="X11" i="34"/>
  <c r="W11" i="34"/>
  <c r="V11" i="34"/>
  <c r="U11" i="34"/>
  <c r="T11" i="34"/>
  <c r="S11" i="34"/>
  <c r="R11" i="34"/>
  <c r="Q11" i="34"/>
  <c r="P11" i="34"/>
  <c r="O11" i="34"/>
  <c r="N11" i="34"/>
  <c r="AP10" i="34"/>
  <c r="AO10" i="34"/>
  <c r="AN10" i="34"/>
  <c r="AM10" i="34"/>
  <c r="AL10" i="34"/>
  <c r="AK10" i="34"/>
  <c r="AJ10" i="34"/>
  <c r="AI10" i="34"/>
  <c r="AH10" i="34"/>
  <c r="AG10" i="34"/>
  <c r="AF10" i="34"/>
  <c r="AE10" i="34"/>
  <c r="AD10" i="34"/>
  <c r="AC10" i="34"/>
  <c r="AB10" i="34"/>
  <c r="AA10" i="34"/>
  <c r="Z10" i="34"/>
  <c r="Y10" i="34"/>
  <c r="X10" i="34"/>
  <c r="W10" i="34"/>
  <c r="V10" i="34"/>
  <c r="U10" i="34"/>
  <c r="T10" i="34"/>
  <c r="S10" i="34"/>
  <c r="R10" i="34"/>
  <c r="Q10" i="34"/>
  <c r="P10" i="34"/>
  <c r="O10" i="34"/>
  <c r="N10" i="34"/>
  <c r="AP9" i="34"/>
  <c r="AO9" i="34"/>
  <c r="AN9" i="34"/>
  <c r="AM9" i="34"/>
  <c r="AL9" i="34"/>
  <c r="AK9" i="34"/>
  <c r="AJ9" i="34"/>
  <c r="AI9" i="34"/>
  <c r="AH9" i="34"/>
  <c r="AG9" i="34"/>
  <c r="AF9" i="34"/>
  <c r="AE9" i="34"/>
  <c r="AD9" i="34"/>
  <c r="AC9" i="34"/>
  <c r="AB9" i="34"/>
  <c r="AA9" i="34"/>
  <c r="Z9" i="34"/>
  <c r="Y9" i="34"/>
  <c r="X9" i="34"/>
  <c r="W9" i="34"/>
  <c r="V9" i="34"/>
  <c r="U9" i="34"/>
  <c r="T9" i="34"/>
  <c r="S9" i="34"/>
  <c r="R9" i="34"/>
  <c r="Q9" i="34"/>
  <c r="P9" i="34"/>
  <c r="O9" i="34"/>
  <c r="N9" i="34"/>
  <c r="M20" i="34"/>
  <c r="M19" i="34"/>
  <c r="M18" i="34"/>
  <c r="M17" i="34"/>
  <c r="M16" i="34"/>
  <c r="M15" i="34"/>
  <c r="M14" i="34"/>
  <c r="M13" i="34"/>
  <c r="M12" i="34"/>
  <c r="M11" i="34"/>
  <c r="M10" i="34"/>
  <c r="M9" i="34"/>
  <c r="AD380" i="35" l="1"/>
  <c r="AD248" i="35"/>
  <c r="W36" i="28"/>
  <c r="U86" i="28"/>
  <c r="AI101" i="28"/>
  <c r="X36" i="28"/>
  <c r="AD71" i="28"/>
  <c r="V86" i="28"/>
  <c r="AJ101" i="28"/>
  <c r="Y36" i="28"/>
  <c r="AE71" i="28"/>
  <c r="W86" i="28"/>
  <c r="O101" i="28"/>
  <c r="AK101" i="28"/>
  <c r="X86" i="28"/>
  <c r="P101" i="28"/>
  <c r="AL101" i="28"/>
  <c r="AC71" i="28"/>
  <c r="Z36" i="28"/>
  <c r="AG71" i="28"/>
  <c r="Q101" i="28"/>
  <c r="AB36" i="28"/>
  <c r="AH71" i="28"/>
  <c r="Z86" i="28"/>
  <c r="R101" i="28"/>
  <c r="AN101" i="28"/>
  <c r="N101" i="28"/>
  <c r="AA36" i="28"/>
  <c r="Y86" i="28"/>
  <c r="AM101" i="28"/>
  <c r="AC36" i="28"/>
  <c r="AI71" i="28"/>
  <c r="AA86" i="28"/>
  <c r="S101" i="28"/>
  <c r="AO101" i="28"/>
  <c r="AF71" i="28"/>
  <c r="AD36" i="28"/>
  <c r="N71" i="28"/>
  <c r="AJ71" i="28"/>
  <c r="AB86" i="28"/>
  <c r="T101" i="28"/>
  <c r="AP101" i="28"/>
  <c r="U101" i="28"/>
  <c r="AF36" i="28"/>
  <c r="P71" i="28"/>
  <c r="AL71" i="28"/>
  <c r="AD86" i="28"/>
  <c r="V101" i="28"/>
  <c r="AG36" i="28"/>
  <c r="X101" i="28"/>
  <c r="AK71" i="28"/>
  <c r="M36" i="28"/>
  <c r="AG86" i="28"/>
  <c r="Y101" i="28"/>
  <c r="AC86" i="28"/>
  <c r="AN71" i="28"/>
  <c r="AO71" i="28"/>
  <c r="N36" i="28"/>
  <c r="AJ36" i="28"/>
  <c r="T71" i="28"/>
  <c r="AP71" i="28"/>
  <c r="AH86" i="28"/>
  <c r="Z101" i="28"/>
  <c r="O71" i="28"/>
  <c r="AM71" i="28"/>
  <c r="AH36" i="28"/>
  <c r="R71" i="28"/>
  <c r="AI36" i="28"/>
  <c r="O36" i="28"/>
  <c r="AK36" i="28"/>
  <c r="U71" i="28"/>
  <c r="AI86" i="28"/>
  <c r="AA101" i="28"/>
  <c r="AF86" i="28"/>
  <c r="S71" i="28"/>
  <c r="P36" i="28"/>
  <c r="AL36" i="28"/>
  <c r="V71" i="28"/>
  <c r="N86" i="28"/>
  <c r="AJ86" i="28"/>
  <c r="AB101" i="28"/>
  <c r="AE86" i="28"/>
  <c r="W101" i="28"/>
  <c r="Q36" i="28"/>
  <c r="W71" i="28"/>
  <c r="W103" i="28" s="1"/>
  <c r="O86" i="28"/>
  <c r="AK86" i="28"/>
  <c r="AC101" i="28"/>
  <c r="AM36" i="28"/>
  <c r="Q71" i="28"/>
  <c r="R36" i="28"/>
  <c r="X71" i="28"/>
  <c r="P86" i="28"/>
  <c r="AL86" i="28"/>
  <c r="S36" i="28"/>
  <c r="AE36" i="28"/>
  <c r="AN36" i="28"/>
  <c r="AO36" i="28"/>
  <c r="Y71" i="28"/>
  <c r="AM86" i="28"/>
  <c r="T36" i="28"/>
  <c r="AP36" i="28"/>
  <c r="Z71" i="28"/>
  <c r="R86" i="28"/>
  <c r="AN86" i="28"/>
  <c r="AF101" i="28"/>
  <c r="AE101" i="28"/>
  <c r="U36" i="28"/>
  <c r="AA71" i="28"/>
  <c r="S86" i="28"/>
  <c r="AO86" i="28"/>
  <c r="AG101" i="28"/>
  <c r="AD101" i="28"/>
  <c r="Q86" i="28"/>
  <c r="V36" i="28"/>
  <c r="AB71" i="28"/>
  <c r="T86" i="28"/>
  <c r="AP86" i="28"/>
  <c r="AH101" i="28"/>
  <c r="AB493" i="35"/>
  <c r="AD493" i="35"/>
  <c r="O493" i="35"/>
  <c r="P380" i="35"/>
  <c r="AN395" i="35"/>
  <c r="R380" i="35"/>
  <c r="AN380" i="35"/>
  <c r="R444" i="35"/>
  <c r="R478" i="35"/>
  <c r="R463" i="35"/>
  <c r="AN184" i="35"/>
  <c r="AN218" i="35"/>
  <c r="P233" i="35"/>
  <c r="AN248" i="35"/>
  <c r="AN316" i="35"/>
  <c r="R199" i="35"/>
  <c r="R233" i="35"/>
  <c r="R267" i="35"/>
  <c r="R297" i="35"/>
  <c r="R331" i="35"/>
  <c r="R365" i="35"/>
  <c r="AN169" i="35"/>
  <c r="AN199" i="35"/>
  <c r="AN331" i="35"/>
  <c r="AP169" i="35"/>
  <c r="R184" i="35"/>
  <c r="R218" i="35"/>
  <c r="R282" i="35"/>
  <c r="R316" i="35"/>
  <c r="R346" i="35"/>
  <c r="AP135" i="35"/>
  <c r="AA71" i="35"/>
  <c r="AB71" i="35"/>
  <c r="AM51" i="35"/>
  <c r="AN120" i="35"/>
  <c r="AN150" i="35"/>
  <c r="AP51" i="35"/>
  <c r="AP150" i="35"/>
  <c r="AB51" i="35"/>
  <c r="AB120" i="35"/>
  <c r="AC36" i="35"/>
  <c r="P36" i="35"/>
  <c r="AN36" i="35"/>
  <c r="M135" i="28"/>
  <c r="U150" i="28"/>
  <c r="V150" i="28"/>
  <c r="N135" i="28"/>
  <c r="W150" i="28"/>
  <c r="P135" i="28"/>
  <c r="X150" i="28"/>
  <c r="Q135" i="28"/>
  <c r="R135" i="28"/>
  <c r="U135" i="28"/>
  <c r="M150" i="28"/>
  <c r="V135" i="28"/>
  <c r="N150" i="28"/>
  <c r="T135" i="28"/>
  <c r="W135" i="28"/>
  <c r="O150" i="28"/>
  <c r="S135" i="28"/>
  <c r="X135" i="28"/>
  <c r="P150" i="28"/>
  <c r="Q150" i="28"/>
  <c r="O135" i="28"/>
  <c r="R150" i="28"/>
  <c r="S150" i="28"/>
  <c r="T150" i="28"/>
  <c r="AC184" i="34"/>
  <c r="Y248" i="34"/>
  <c r="AC365" i="34"/>
  <c r="Y429" i="34"/>
  <c r="AO478" i="34"/>
  <c r="M493" i="34"/>
  <c r="U493" i="34"/>
  <c r="Z478" i="34"/>
  <c r="AC101" i="34"/>
  <c r="AC282" i="34"/>
  <c r="Q346" i="34"/>
  <c r="Y346" i="34"/>
  <c r="AG346" i="34"/>
  <c r="AO395" i="34"/>
  <c r="AC463" i="34"/>
  <c r="Y120" i="34"/>
  <c r="AC233" i="34"/>
  <c r="Y297" i="34"/>
  <c r="AC414" i="34"/>
  <c r="Q478" i="34"/>
  <c r="Y478" i="34"/>
  <c r="AG478" i="34"/>
  <c r="AC316" i="34"/>
  <c r="Q380" i="34"/>
  <c r="Y380" i="34"/>
  <c r="AG380" i="34"/>
  <c r="AC493" i="34"/>
  <c r="AK493" i="34"/>
  <c r="Y199" i="34"/>
  <c r="Y150" i="34"/>
  <c r="AC267" i="34"/>
  <c r="Y331" i="34"/>
  <c r="AO380" i="34"/>
  <c r="AC444" i="34"/>
  <c r="AC135" i="34"/>
  <c r="AC86" i="34"/>
  <c r="R150" i="34"/>
  <c r="AO150" i="34"/>
  <c r="U346" i="34"/>
  <c r="AC395" i="34"/>
  <c r="Y463" i="34"/>
  <c r="Y101" i="34"/>
  <c r="Y282" i="34"/>
  <c r="Y233" i="34"/>
  <c r="AC346" i="34"/>
  <c r="AK346" i="34"/>
  <c r="Y414" i="34"/>
  <c r="M478" i="34"/>
  <c r="U478" i="34"/>
  <c r="AC297" i="34"/>
  <c r="Y365" i="34"/>
  <c r="N71" i="34"/>
  <c r="AP414" i="34"/>
  <c r="AC120" i="34"/>
  <c r="Y184" i="34"/>
  <c r="AC478" i="34"/>
  <c r="AK478" i="34"/>
  <c r="Y135" i="34"/>
  <c r="AC248" i="34"/>
  <c r="Y316" i="34"/>
  <c r="AC429" i="34"/>
  <c r="Q493" i="34"/>
  <c r="Y493" i="34"/>
  <c r="AG493" i="34"/>
  <c r="Y86" i="34"/>
  <c r="AC199" i="34"/>
  <c r="Y267" i="34"/>
  <c r="M331" i="34"/>
  <c r="U331" i="34"/>
  <c r="AC380" i="34"/>
  <c r="Y444" i="34"/>
  <c r="AO493" i="34"/>
  <c r="AH267" i="34"/>
  <c r="AC150" i="34"/>
  <c r="AC331" i="34"/>
  <c r="Q395" i="34"/>
  <c r="Y395" i="34"/>
  <c r="AG395" i="34"/>
  <c r="AC169" i="34"/>
  <c r="V282" i="34"/>
  <c r="L2" i="58"/>
  <c r="L3" i="58"/>
  <c r="Q169" i="35"/>
  <c r="AO184" i="35"/>
  <c r="Q282" i="35"/>
  <c r="AO380" i="35"/>
  <c r="AO414" i="35"/>
  <c r="AC493" i="35"/>
  <c r="AO199" i="35"/>
  <c r="Q233" i="35"/>
  <c r="Q380" i="35"/>
  <c r="AO135" i="35"/>
  <c r="AO218" i="35"/>
  <c r="AC248" i="35"/>
  <c r="AO429" i="35"/>
  <c r="AC86" i="35"/>
  <c r="AO150" i="35"/>
  <c r="AO169" i="35"/>
  <c r="AC101" i="35"/>
  <c r="AC120" i="35"/>
  <c r="AC51" i="35"/>
  <c r="AO248" i="35"/>
  <c r="Q267" i="35"/>
  <c r="Q297" i="35"/>
  <c r="AO395" i="35"/>
  <c r="AO71" i="35"/>
  <c r="Q316" i="35"/>
  <c r="Q331" i="35"/>
  <c r="S135" i="35"/>
  <c r="S150" i="35"/>
  <c r="S169" i="35"/>
  <c r="S218" i="35"/>
  <c r="S267" i="35"/>
  <c r="S282" i="35"/>
  <c r="S297" i="35"/>
  <c r="S316" i="35"/>
  <c r="AE380" i="35"/>
  <c r="AE395" i="35"/>
  <c r="AE414" i="35"/>
  <c r="AE429" i="35"/>
  <c r="AE444" i="35"/>
  <c r="AE463" i="35"/>
  <c r="AE478" i="35"/>
  <c r="T444" i="35"/>
  <c r="T463" i="35"/>
  <c r="T478" i="35"/>
  <c r="M51" i="35"/>
  <c r="Y71" i="35"/>
  <c r="AM36" i="35"/>
  <c r="Z51" i="35"/>
  <c r="AL71" i="35"/>
  <c r="AL86" i="35"/>
  <c r="AL101" i="35"/>
  <c r="AL103" i="35" s="1"/>
  <c r="AL120" i="35"/>
  <c r="Z135" i="35"/>
  <c r="Z150" i="35"/>
  <c r="Z169" i="35"/>
  <c r="N248" i="35"/>
  <c r="AL365" i="35"/>
  <c r="N380" i="35"/>
  <c r="AL380" i="35"/>
  <c r="AL395" i="35"/>
  <c r="AF36" i="35"/>
  <c r="T86" i="35"/>
  <c r="T101" i="35"/>
  <c r="T120" i="35"/>
  <c r="T135" i="35"/>
  <c r="U135" i="35"/>
  <c r="AG233" i="35"/>
  <c r="W36" i="35"/>
  <c r="V71" i="35"/>
  <c r="V86" i="35"/>
  <c r="V101" i="35"/>
  <c r="V120" i="35"/>
  <c r="AH184" i="35"/>
  <c r="AH199" i="35"/>
  <c r="AH218" i="35"/>
  <c r="AH233" i="35"/>
  <c r="AH267" i="35"/>
  <c r="AH282" i="35"/>
  <c r="AH297" i="35"/>
  <c r="AH316" i="35"/>
  <c r="AH331" i="35"/>
  <c r="AH346" i="35"/>
  <c r="V365" i="35"/>
  <c r="AH365" i="35"/>
  <c r="V380" i="35"/>
  <c r="AH380" i="35"/>
  <c r="V395" i="35"/>
  <c r="X36" i="35"/>
  <c r="W51" i="35"/>
  <c r="AJ86" i="35"/>
  <c r="AJ101" i="35"/>
  <c r="X120" i="35"/>
  <c r="AJ120" i="35"/>
  <c r="AJ135" i="35"/>
  <c r="X150" i="35"/>
  <c r="X169" i="35"/>
  <c r="X184" i="35"/>
  <c r="X199" i="35"/>
  <c r="X218" i="35"/>
  <c r="X248" i="35"/>
  <c r="AJ267" i="35"/>
  <c r="AJ282" i="35"/>
  <c r="AJ297" i="35"/>
  <c r="X316" i="35"/>
  <c r="X331" i="35"/>
  <c r="AJ346" i="35"/>
  <c r="AJ365" i="35"/>
  <c r="X380" i="35"/>
  <c r="AJ380" i="35"/>
  <c r="X395" i="35"/>
  <c r="AM86" i="35"/>
  <c r="AM101" i="35"/>
  <c r="AM120" i="35"/>
  <c r="AA184" i="35"/>
  <c r="AA199" i="35"/>
  <c r="AM233" i="35"/>
  <c r="AA248" i="35"/>
  <c r="AM331" i="35"/>
  <c r="AM346" i="35"/>
  <c r="AM365" i="35"/>
  <c r="O380" i="35"/>
  <c r="O395" i="35"/>
  <c r="O414" i="35"/>
  <c r="O429" i="35"/>
  <c r="O444" i="35"/>
  <c r="O463" i="35"/>
  <c r="O478" i="35"/>
  <c r="M493" i="35"/>
  <c r="AN414" i="35"/>
  <c r="AN429" i="35"/>
  <c r="N493" i="35"/>
  <c r="AF233" i="35"/>
  <c r="T267" i="35"/>
  <c r="T282" i="35"/>
  <c r="T297" i="35"/>
  <c r="T316" i="35"/>
  <c r="T346" i="35"/>
  <c r="T365" i="35"/>
  <c r="T380" i="35"/>
  <c r="AF380" i="35"/>
  <c r="AG267" i="35"/>
  <c r="AG282" i="35"/>
  <c r="AG297" i="35"/>
  <c r="AG316" i="35"/>
  <c r="AG331" i="35"/>
  <c r="U346" i="35"/>
  <c r="U365" i="35"/>
  <c r="U380" i="35"/>
  <c r="AG380" i="35"/>
  <c r="U444" i="35"/>
  <c r="U463" i="35"/>
  <c r="U478" i="35"/>
  <c r="AE493" i="35"/>
  <c r="V414" i="35"/>
  <c r="V429" i="35"/>
  <c r="AH444" i="35"/>
  <c r="AH463" i="35"/>
  <c r="AH478" i="35"/>
  <c r="W86" i="35"/>
  <c r="W101" i="35"/>
  <c r="W120" i="35"/>
  <c r="AI135" i="35"/>
  <c r="AI150" i="35"/>
  <c r="AI169" i="35"/>
  <c r="AI218" i="35"/>
  <c r="W233" i="35"/>
  <c r="AI267" i="35"/>
  <c r="AI282" i="35"/>
  <c r="AI297" i="35"/>
  <c r="AI316" i="35"/>
  <c r="W331" i="35"/>
  <c r="W346" i="35"/>
  <c r="W365" i="35"/>
  <c r="X414" i="35"/>
  <c r="X429" i="35"/>
  <c r="AJ444" i="35"/>
  <c r="AJ463" i="35"/>
  <c r="AJ478" i="35"/>
  <c r="M86" i="35"/>
  <c r="M101" i="35"/>
  <c r="M120" i="35"/>
  <c r="Y135" i="35"/>
  <c r="AK135" i="35"/>
  <c r="Y150" i="35"/>
  <c r="Y169" i="35"/>
  <c r="Y184" i="35"/>
  <c r="Y199" i="35"/>
  <c r="Y218" i="35"/>
  <c r="M248" i="35"/>
  <c r="Y248" i="35"/>
  <c r="AK346" i="35"/>
  <c r="AK365" i="35"/>
  <c r="Y380" i="35"/>
  <c r="AK380" i="35"/>
  <c r="Y395" i="35"/>
  <c r="Y414" i="35"/>
  <c r="Y429" i="35"/>
  <c r="AK444" i="35"/>
  <c r="AK463" i="35"/>
  <c r="AK478" i="35"/>
  <c r="AL414" i="35"/>
  <c r="AL429" i="35"/>
  <c r="AN429" i="34"/>
  <c r="AJ414" i="34"/>
  <c r="Y169" i="34"/>
  <c r="AN86" i="34"/>
  <c r="AJ86" i="34"/>
  <c r="T169" i="34"/>
  <c r="X169" i="34"/>
  <c r="T248" i="34"/>
  <c r="AF267" i="34"/>
  <c r="AB267" i="34"/>
  <c r="AB282" i="34"/>
  <c r="AN297" i="34"/>
  <c r="AJ297" i="34"/>
  <c r="AF316" i="34"/>
  <c r="AF331" i="34"/>
  <c r="AB331" i="34"/>
  <c r="T380" i="34"/>
  <c r="P380" i="34"/>
  <c r="AN380" i="34"/>
  <c r="AJ380" i="34"/>
  <c r="T395" i="34"/>
  <c r="AF395" i="34"/>
  <c r="P395" i="34"/>
  <c r="AB395" i="34"/>
  <c r="AN395" i="34"/>
  <c r="X395" i="34"/>
  <c r="AJ395" i="34"/>
  <c r="T414" i="34"/>
  <c r="AF414" i="34"/>
  <c r="P414" i="34"/>
  <c r="AB414" i="34"/>
  <c r="AN414" i="34"/>
  <c r="X414" i="34"/>
  <c r="T429" i="34"/>
  <c r="AF429" i="34"/>
  <c r="P429" i="34"/>
  <c r="AB429" i="34"/>
  <c r="X429" i="34"/>
  <c r="AJ429" i="34"/>
  <c r="T444" i="34"/>
  <c r="AF444" i="34"/>
  <c r="P444" i="34"/>
  <c r="AB444" i="34"/>
  <c r="AN444" i="34"/>
  <c r="X444" i="34"/>
  <c r="AJ444" i="34"/>
  <c r="T463" i="34"/>
  <c r="AF463" i="34"/>
  <c r="P463" i="34"/>
  <c r="AB463" i="34"/>
  <c r="AN463" i="34"/>
  <c r="X463" i="34"/>
  <c r="AJ463" i="34"/>
  <c r="T478" i="34"/>
  <c r="AF478" i="34"/>
  <c r="P478" i="34"/>
  <c r="AB478" i="34"/>
  <c r="AN478" i="34"/>
  <c r="X478" i="34"/>
  <c r="AJ478" i="34"/>
  <c r="T493" i="34"/>
  <c r="AF493" i="34"/>
  <c r="P493" i="34"/>
  <c r="AB493" i="34"/>
  <c r="AN493" i="34"/>
  <c r="X493" i="34"/>
  <c r="AJ493" i="34"/>
  <c r="AJ120" i="34"/>
  <c r="X150" i="34"/>
  <c r="AJ218" i="34"/>
  <c r="AJ233" i="34"/>
  <c r="AA86" i="34"/>
  <c r="W218" i="34"/>
  <c r="W297" i="34"/>
  <c r="AA395" i="34"/>
  <c r="AA429" i="34"/>
  <c r="AA51" i="34"/>
  <c r="AA101" i="34"/>
  <c r="AI120" i="34"/>
  <c r="AB51" i="34"/>
  <c r="X51" i="34"/>
  <c r="AB71" i="34"/>
  <c r="AB86" i="34"/>
  <c r="X86" i="34"/>
  <c r="AB101" i="34"/>
  <c r="AN101" i="34"/>
  <c r="X101" i="34"/>
  <c r="AB120" i="34"/>
  <c r="X120" i="34"/>
  <c r="AB135" i="34"/>
  <c r="AN135" i="34"/>
  <c r="X135" i="34"/>
  <c r="R51" i="34"/>
  <c r="AD51" i="34"/>
  <c r="AP51" i="34"/>
  <c r="N51" i="34"/>
  <c r="Z51" i="34"/>
  <c r="AL51" i="34"/>
  <c r="V51" i="34"/>
  <c r="AH51" i="34"/>
  <c r="R71" i="34"/>
  <c r="AD71" i="34"/>
  <c r="AP71" i="34"/>
  <c r="Z71" i="34"/>
  <c r="AL71" i="34"/>
  <c r="V71" i="34"/>
  <c r="AH71" i="34"/>
  <c r="R86" i="34"/>
  <c r="AP86" i="34"/>
  <c r="Z86" i="34"/>
  <c r="AH86" i="34"/>
  <c r="R101" i="34"/>
  <c r="AD101" i="34"/>
  <c r="AP101" i="34"/>
  <c r="N101" i="34"/>
  <c r="Z101" i="34"/>
  <c r="AL101" i="34"/>
  <c r="V101" i="34"/>
  <c r="AH101" i="34"/>
  <c r="AD135" i="34"/>
  <c r="N135" i="34"/>
  <c r="AL135" i="34"/>
  <c r="AC51" i="34"/>
  <c r="Y51" i="34"/>
  <c r="Y71" i="34"/>
  <c r="AC71" i="34"/>
  <c r="T86" i="34"/>
  <c r="T135" i="34"/>
  <c r="AB150" i="34"/>
  <c r="AN150" i="34"/>
  <c r="AB169" i="34"/>
  <c r="AN169" i="34"/>
  <c r="AJ169" i="34"/>
  <c r="AB184" i="34"/>
  <c r="AN184" i="34"/>
  <c r="X184" i="34"/>
  <c r="P199" i="34"/>
  <c r="AB199" i="34"/>
  <c r="X199" i="34"/>
  <c r="AJ199" i="34"/>
  <c r="AF199" i="34"/>
  <c r="AB218" i="34"/>
  <c r="X218" i="34"/>
  <c r="T218" i="34"/>
  <c r="AB233" i="34"/>
  <c r="X233" i="34"/>
  <c r="T233" i="34"/>
  <c r="AB248" i="34"/>
  <c r="AN248" i="34"/>
  <c r="X248" i="34"/>
  <c r="AJ248" i="34"/>
  <c r="P267" i="34"/>
  <c r="AN267" i="34"/>
  <c r="X267" i="34"/>
  <c r="AJ267" i="34"/>
  <c r="T267" i="34"/>
  <c r="P282" i="34"/>
  <c r="AN282" i="34"/>
  <c r="X282" i="34"/>
  <c r="AF282" i="34"/>
  <c r="P297" i="34"/>
  <c r="AB297" i="34"/>
  <c r="X297" i="34"/>
  <c r="T297" i="34"/>
  <c r="AF297" i="34"/>
  <c r="P316" i="34"/>
  <c r="AB316" i="34"/>
  <c r="V135" i="34"/>
  <c r="AD150" i="34"/>
  <c r="AP150" i="34"/>
  <c r="N150" i="34"/>
  <c r="Z150" i="34"/>
  <c r="AL150" i="34"/>
  <c r="V150" i="34"/>
  <c r="AH150" i="34"/>
  <c r="R169" i="34"/>
  <c r="AD169" i="34"/>
  <c r="AP169" i="34"/>
  <c r="N169" i="34"/>
  <c r="Z169" i="34"/>
  <c r="AL169" i="34"/>
  <c r="V169" i="34"/>
  <c r="AH169" i="34"/>
  <c r="R184" i="34"/>
  <c r="AD184" i="34"/>
  <c r="AP184" i="34"/>
  <c r="N184" i="34"/>
  <c r="Z184" i="34"/>
  <c r="AL184" i="34"/>
  <c r="V184" i="34"/>
  <c r="AH184" i="34"/>
  <c r="R199" i="34"/>
  <c r="AD199" i="34"/>
  <c r="AP199" i="34"/>
  <c r="N199" i="34"/>
  <c r="Z199" i="34"/>
  <c r="AL199" i="34"/>
  <c r="V199" i="34"/>
  <c r="AH199" i="34"/>
  <c r="R218" i="34"/>
  <c r="AD218" i="34"/>
  <c r="AP218" i="34"/>
  <c r="N218" i="34"/>
  <c r="Z218" i="34"/>
  <c r="AL218" i="34"/>
  <c r="V218" i="34"/>
  <c r="AH218" i="34"/>
  <c r="R233" i="34"/>
  <c r="AD233" i="34"/>
  <c r="AP233" i="34"/>
  <c r="N233" i="34"/>
  <c r="Z233" i="34"/>
  <c r="AL233" i="34"/>
  <c r="V233" i="34"/>
  <c r="AH233" i="34"/>
  <c r="R248" i="34"/>
  <c r="AD248" i="34"/>
  <c r="AP248" i="34"/>
  <c r="N248" i="34"/>
  <c r="Z248" i="34"/>
  <c r="AL248" i="34"/>
  <c r="V248" i="34"/>
  <c r="AH248" i="34"/>
  <c r="R267" i="34"/>
  <c r="AD267" i="34"/>
  <c r="AP267" i="34"/>
  <c r="N267" i="34"/>
  <c r="Z267" i="34"/>
  <c r="AL267" i="34"/>
  <c r="V267" i="34"/>
  <c r="R282" i="34"/>
  <c r="AD282" i="34"/>
  <c r="AP282" i="34"/>
  <c r="N282" i="34"/>
  <c r="Z282" i="34"/>
  <c r="AL282" i="34"/>
  <c r="AH282" i="34"/>
  <c r="R297" i="34"/>
  <c r="AD297" i="34"/>
  <c r="AP297" i="34"/>
  <c r="N297" i="34"/>
  <c r="Z297" i="34"/>
  <c r="AL297" i="34"/>
  <c r="V297" i="34"/>
  <c r="AH297" i="34"/>
  <c r="AN316" i="34"/>
  <c r="X316" i="34"/>
  <c r="AJ316" i="34"/>
  <c r="T316" i="34"/>
  <c r="P331" i="34"/>
  <c r="AN331" i="34"/>
  <c r="X331" i="34"/>
  <c r="AJ331" i="34"/>
  <c r="T331" i="34"/>
  <c r="P365" i="34"/>
  <c r="AB365" i="34"/>
  <c r="AN365" i="34"/>
  <c r="X365" i="34"/>
  <c r="AJ365" i="34"/>
  <c r="T365" i="34"/>
  <c r="AF365" i="34"/>
  <c r="AB380" i="34"/>
  <c r="X380" i="34"/>
  <c r="AF380" i="34"/>
  <c r="R316" i="34"/>
  <c r="AP316" i="34"/>
  <c r="Z316" i="34"/>
  <c r="AL316" i="34"/>
  <c r="AH316" i="34"/>
  <c r="R331" i="34"/>
  <c r="AD331" i="34"/>
  <c r="AP331" i="34"/>
  <c r="N331" i="34"/>
  <c r="Z331" i="34"/>
  <c r="AL331" i="34"/>
  <c r="V331" i="34"/>
  <c r="AH331" i="34"/>
  <c r="R346" i="34"/>
  <c r="AD346" i="34"/>
  <c r="AP346" i="34"/>
  <c r="N346" i="34"/>
  <c r="Z346" i="34"/>
  <c r="AL346" i="34"/>
  <c r="V346" i="34"/>
  <c r="AH346" i="34"/>
  <c r="R380" i="34"/>
  <c r="AD380" i="34"/>
  <c r="AP380" i="34"/>
  <c r="N380" i="34"/>
  <c r="Z380" i="34"/>
  <c r="AL380" i="34"/>
  <c r="V380" i="34"/>
  <c r="AH380" i="34"/>
  <c r="R395" i="34"/>
  <c r="AD395" i="34"/>
  <c r="AP395" i="34"/>
  <c r="N395" i="34"/>
  <c r="Z395" i="34"/>
  <c r="AL395" i="34"/>
  <c r="V395" i="34"/>
  <c r="AH395" i="34"/>
  <c r="R414" i="34"/>
  <c r="AD414" i="34"/>
  <c r="N414" i="34"/>
  <c r="Z414" i="34"/>
  <c r="AL414" i="34"/>
  <c r="V414" i="34"/>
  <c r="AH414" i="34"/>
  <c r="R429" i="34"/>
  <c r="AD429" i="34"/>
  <c r="AP429" i="34"/>
  <c r="N429" i="34"/>
  <c r="Z429" i="34"/>
  <c r="AL429" i="34"/>
  <c r="V429" i="34"/>
  <c r="AH429" i="34"/>
  <c r="R444" i="34"/>
  <c r="AD444" i="34"/>
  <c r="AP444" i="34"/>
  <c r="N444" i="34"/>
  <c r="Z444" i="34"/>
  <c r="AL444" i="34"/>
  <c r="V444" i="34"/>
  <c r="AH444" i="34"/>
  <c r="AD463" i="34"/>
  <c r="N463" i="34"/>
  <c r="AL463" i="34"/>
  <c r="V463" i="34"/>
  <c r="R478" i="34"/>
  <c r="AD478" i="34"/>
  <c r="AP478" i="34"/>
  <c r="N478" i="34"/>
  <c r="AL478" i="34"/>
  <c r="V478" i="34"/>
  <c r="AH478" i="34"/>
  <c r="R493" i="34"/>
  <c r="AD493" i="34"/>
  <c r="AP493" i="34"/>
  <c r="N493" i="34"/>
  <c r="Z493" i="34"/>
  <c r="AL493" i="34"/>
  <c r="V493" i="34"/>
  <c r="S429" i="34"/>
  <c r="S444" i="34"/>
  <c r="O444" i="34"/>
  <c r="S463" i="34"/>
  <c r="O463" i="34"/>
  <c r="AM463" i="34"/>
  <c r="AH493" i="34"/>
  <c r="P21" i="35"/>
  <c r="AN21" i="35"/>
  <c r="S365" i="34"/>
  <c r="O429" i="34"/>
  <c r="O316" i="34"/>
  <c r="S395" i="34"/>
  <c r="S282" i="34"/>
  <c r="S51" i="34"/>
  <c r="O297" i="34"/>
  <c r="O365" i="34"/>
  <c r="AM429" i="34"/>
  <c r="O101" i="34"/>
  <c r="AM199" i="34"/>
  <c r="S316" i="34"/>
  <c r="W429" i="34"/>
  <c r="AI429" i="34"/>
  <c r="AA444" i="34"/>
  <c r="AM444" i="34"/>
  <c r="W444" i="34"/>
  <c r="AA463" i="34"/>
  <c r="W463" i="34"/>
  <c r="T51" i="34"/>
  <c r="P51" i="34"/>
  <c r="P86" i="34"/>
  <c r="T101" i="34"/>
  <c r="P101" i="34"/>
  <c r="T120" i="34"/>
  <c r="P120" i="34"/>
  <c r="AN120" i="34"/>
  <c r="P135" i="34"/>
  <c r="T150" i="34"/>
  <c r="P150" i="34"/>
  <c r="P169" i="34"/>
  <c r="T184" i="34"/>
  <c r="P184" i="34"/>
  <c r="T199" i="34"/>
  <c r="AN199" i="34"/>
  <c r="AN51" i="34"/>
  <c r="T71" i="34"/>
  <c r="U51" i="34"/>
  <c r="Q51" i="34"/>
  <c r="AO51" i="34"/>
  <c r="U71" i="34"/>
  <c r="Q71" i="34"/>
  <c r="AO71" i="34"/>
  <c r="U86" i="34"/>
  <c r="Q86" i="34"/>
  <c r="AO86" i="34"/>
  <c r="U101" i="34"/>
  <c r="Q101" i="34"/>
  <c r="AO101" i="34"/>
  <c r="U120" i="34"/>
  <c r="Q120" i="34"/>
  <c r="AO120" i="34"/>
  <c r="U135" i="34"/>
  <c r="Q135" i="34"/>
  <c r="AO135" i="34"/>
  <c r="U150" i="34"/>
  <c r="Q150" i="34"/>
  <c r="U169" i="34"/>
  <c r="Q169" i="34"/>
  <c r="AO169" i="34"/>
  <c r="U184" i="34"/>
  <c r="Q184" i="34"/>
  <c r="AO184" i="34"/>
  <c r="U199" i="34"/>
  <c r="Q199" i="34"/>
  <c r="AO199" i="34"/>
  <c r="AE150" i="34"/>
  <c r="AJ51" i="34"/>
  <c r="AF51" i="34"/>
  <c r="AJ71" i="34"/>
  <c r="AF86" i="34"/>
  <c r="AJ101" i="34"/>
  <c r="AF101" i="34"/>
  <c r="AF120" i="34"/>
  <c r="AJ135" i="34"/>
  <c r="AF135" i="34"/>
  <c r="AJ150" i="34"/>
  <c r="AF150" i="34"/>
  <c r="AF169" i="34"/>
  <c r="AJ184" i="34"/>
  <c r="AF184" i="34"/>
  <c r="M51" i="34"/>
  <c r="AK51" i="34"/>
  <c r="AG51" i="34"/>
  <c r="M71" i="34"/>
  <c r="AK71" i="34"/>
  <c r="AG71" i="34"/>
  <c r="M86" i="34"/>
  <c r="AK86" i="34"/>
  <c r="AG86" i="34"/>
  <c r="M101" i="34"/>
  <c r="AK101" i="34"/>
  <c r="AG101" i="34"/>
  <c r="M120" i="34"/>
  <c r="AK120" i="34"/>
  <c r="AG120" i="34"/>
  <c r="M135" i="34"/>
  <c r="AK135" i="34"/>
  <c r="AG135" i="34"/>
  <c r="M150" i="34"/>
  <c r="AK150" i="34"/>
  <c r="AG150" i="34"/>
  <c r="M169" i="34"/>
  <c r="AK169" i="34"/>
  <c r="AG169" i="34"/>
  <c r="M184" i="34"/>
  <c r="AK184" i="34"/>
  <c r="AG184" i="34"/>
  <c r="AK199" i="34"/>
  <c r="AG199" i="34"/>
  <c r="P218" i="34"/>
  <c r="AN218" i="34"/>
  <c r="P233" i="34"/>
  <c r="AN233" i="34"/>
  <c r="P248" i="34"/>
  <c r="T282" i="34"/>
  <c r="U218" i="34"/>
  <c r="U233" i="34"/>
  <c r="Q233" i="34"/>
  <c r="AO233" i="34"/>
  <c r="U248" i="34"/>
  <c r="Q248" i="34"/>
  <c r="AO248" i="34"/>
  <c r="U267" i="34"/>
  <c r="Q267" i="34"/>
  <c r="AO267" i="34"/>
  <c r="U282" i="34"/>
  <c r="AO282" i="34"/>
  <c r="U297" i="34"/>
  <c r="Q297" i="34"/>
  <c r="AO297" i="34"/>
  <c r="U316" i="34"/>
  <c r="Q316" i="34"/>
  <c r="AO316" i="34"/>
  <c r="Q331" i="34"/>
  <c r="AO331" i="34"/>
  <c r="AO346" i="34"/>
  <c r="U365" i="34"/>
  <c r="Q365" i="34"/>
  <c r="AO365" i="34"/>
  <c r="AE316" i="34"/>
  <c r="AI331" i="34"/>
  <c r="AI365" i="34"/>
  <c r="AF218" i="34"/>
  <c r="AF233" i="34"/>
  <c r="AF248" i="34"/>
  <c r="AJ282" i="34"/>
  <c r="M218" i="34"/>
  <c r="AK218" i="34"/>
  <c r="M233" i="34"/>
  <c r="AK233" i="34"/>
  <c r="AG233" i="34"/>
  <c r="M248" i="34"/>
  <c r="AK248" i="34"/>
  <c r="AG248" i="34"/>
  <c r="M267" i="34"/>
  <c r="AK267" i="34"/>
  <c r="AG267" i="34"/>
  <c r="M282" i="34"/>
  <c r="AK282" i="34"/>
  <c r="AG282" i="34"/>
  <c r="M297" i="34"/>
  <c r="AK297" i="34"/>
  <c r="AG297" i="34"/>
  <c r="M316" i="34"/>
  <c r="AK316" i="34"/>
  <c r="AG316" i="34"/>
  <c r="AK331" i="34"/>
  <c r="AG331" i="34"/>
  <c r="M346" i="34"/>
  <c r="M365" i="34"/>
  <c r="AK365" i="34"/>
  <c r="AG365" i="34"/>
  <c r="U380" i="34"/>
  <c r="U395" i="34"/>
  <c r="U414" i="34"/>
  <c r="Q414" i="34"/>
  <c r="AO414" i="34"/>
  <c r="U429" i="34"/>
  <c r="Q429" i="34"/>
  <c r="AO429" i="34"/>
  <c r="U444" i="34"/>
  <c r="Q444" i="34"/>
  <c r="AO444" i="34"/>
  <c r="U463" i="34"/>
  <c r="Q463" i="34"/>
  <c r="AO463" i="34"/>
  <c r="AF21" i="35"/>
  <c r="AE365" i="34"/>
  <c r="AI395" i="34"/>
  <c r="AE429" i="34"/>
  <c r="AI444" i="34"/>
  <c r="AE444" i="34"/>
  <c r="AI463" i="34"/>
  <c r="AE463" i="34"/>
  <c r="M380" i="34"/>
  <c r="AK380" i="34"/>
  <c r="M395" i="34"/>
  <c r="AK395" i="34"/>
  <c r="M414" i="34"/>
  <c r="AK414" i="34"/>
  <c r="AG414" i="34"/>
  <c r="M429" i="34"/>
  <c r="AK429" i="34"/>
  <c r="AG429" i="34"/>
  <c r="M444" i="34"/>
  <c r="AK444" i="34"/>
  <c r="AG444" i="34"/>
  <c r="M463" i="34"/>
  <c r="AK463" i="34"/>
  <c r="AG463" i="34"/>
  <c r="X21" i="35"/>
  <c r="P493" i="35"/>
  <c r="AF493" i="35"/>
  <c r="S380" i="35"/>
  <c r="AI380" i="35"/>
  <c r="S395" i="35"/>
  <c r="AI395" i="35"/>
  <c r="S414" i="35"/>
  <c r="AI414" i="35"/>
  <c r="S429" i="35"/>
  <c r="AI429" i="35"/>
  <c r="S444" i="35"/>
  <c r="AI444" i="35"/>
  <c r="S463" i="35"/>
  <c r="AI463" i="35"/>
  <c r="S478" i="35"/>
  <c r="AI478" i="35"/>
  <c r="Q493" i="35"/>
  <c r="AG493" i="35"/>
  <c r="R493" i="35"/>
  <c r="AH493" i="35"/>
  <c r="N36" i="35"/>
  <c r="AD36" i="35"/>
  <c r="X51" i="35"/>
  <c r="AN51" i="35"/>
  <c r="W71" i="35"/>
  <c r="AM71" i="35"/>
  <c r="O36" i="35"/>
  <c r="AE36" i="35"/>
  <c r="Y36" i="35"/>
  <c r="AO36" i="35"/>
  <c r="S36" i="35"/>
  <c r="AI36" i="35"/>
  <c r="Y51" i="35"/>
  <c r="AO51" i="35"/>
  <c r="AA51" i="35"/>
  <c r="M36" i="35"/>
  <c r="R36" i="35"/>
  <c r="AH36" i="35"/>
  <c r="T36" i="35"/>
  <c r="AJ36" i="35"/>
  <c r="N51" i="35"/>
  <c r="AD51" i="35"/>
  <c r="M71" i="35"/>
  <c r="AC71" i="35"/>
  <c r="X86" i="35"/>
  <c r="AN86" i="35"/>
  <c r="X101" i="35"/>
  <c r="AN101" i="35"/>
  <c r="U267" i="35"/>
  <c r="AK267" i="35"/>
  <c r="U282" i="35"/>
  <c r="AK282" i="35"/>
  <c r="U297" i="35"/>
  <c r="AK297" i="35"/>
  <c r="U316" i="35"/>
  <c r="AK316" i="35"/>
  <c r="U331" i="35"/>
  <c r="AK331" i="35"/>
  <c r="U36" i="35"/>
  <c r="AK36" i="35"/>
  <c r="O51" i="35"/>
  <c r="AE51" i="35"/>
  <c r="N71" i="35"/>
  <c r="AD71" i="35"/>
  <c r="Y86" i="35"/>
  <c r="AO86" i="35"/>
  <c r="Y101" i="35"/>
  <c r="AO101" i="35"/>
  <c r="Y120" i="35"/>
  <c r="AO120" i="35"/>
  <c r="V135" i="35"/>
  <c r="AL135" i="35"/>
  <c r="V36" i="35"/>
  <c r="AL36" i="35"/>
  <c r="P51" i="35"/>
  <c r="AF51" i="35"/>
  <c r="O71" i="35"/>
  <c r="AE71" i="35"/>
  <c r="Z86" i="35"/>
  <c r="AP86" i="35"/>
  <c r="Z101" i="35"/>
  <c r="AP101" i="35"/>
  <c r="Z120" i="35"/>
  <c r="AP120" i="35"/>
  <c r="W135" i="35"/>
  <c r="AM135" i="35"/>
  <c r="W184" i="35"/>
  <c r="AM184" i="35"/>
  <c r="W199" i="35"/>
  <c r="AM199" i="35"/>
  <c r="W267" i="35"/>
  <c r="AM267" i="35"/>
  <c r="Q36" i="35"/>
  <c r="AG36" i="35"/>
  <c r="AA36" i="35"/>
  <c r="Q51" i="35"/>
  <c r="AG51" i="35"/>
  <c r="P71" i="35"/>
  <c r="AF71" i="35"/>
  <c r="AA86" i="35"/>
  <c r="AA101" i="35"/>
  <c r="AA120" i="35"/>
  <c r="X135" i="35"/>
  <c r="AN135" i="35"/>
  <c r="R51" i="35"/>
  <c r="AH51" i="35"/>
  <c r="Q71" i="35"/>
  <c r="AG71" i="35"/>
  <c r="AB86" i="35"/>
  <c r="AB101" i="35"/>
  <c r="S51" i="35"/>
  <c r="AI51" i="35"/>
  <c r="R71" i="35"/>
  <c r="AH71" i="35"/>
  <c r="Z184" i="35"/>
  <c r="AP184" i="35"/>
  <c r="Z36" i="35"/>
  <c r="AP36" i="35"/>
  <c r="T51" i="35"/>
  <c r="AJ51" i="35"/>
  <c r="S71" i="35"/>
  <c r="AI71" i="35"/>
  <c r="N86" i="35"/>
  <c r="AD86" i="35"/>
  <c r="N101" i="35"/>
  <c r="AD101" i="35"/>
  <c r="N120" i="35"/>
  <c r="AD120" i="35"/>
  <c r="AA135" i="35"/>
  <c r="AA150" i="35"/>
  <c r="AA169" i="35"/>
  <c r="U51" i="35"/>
  <c r="AK51" i="35"/>
  <c r="T71" i="35"/>
  <c r="AJ71" i="35"/>
  <c r="O86" i="35"/>
  <c r="AE86" i="35"/>
  <c r="O101" i="35"/>
  <c r="AE101" i="35"/>
  <c r="O120" i="35"/>
  <c r="AE120" i="35"/>
  <c r="AB135" i="35"/>
  <c r="AB150" i="35"/>
  <c r="AB169" i="35"/>
  <c r="AB36" i="35"/>
  <c r="V51" i="35"/>
  <c r="AL51" i="35"/>
  <c r="U71" i="35"/>
  <c r="AK71" i="35"/>
  <c r="Z199" i="35"/>
  <c r="AP199" i="35"/>
  <c r="W282" i="35"/>
  <c r="AM282" i="35"/>
  <c r="W297" i="35"/>
  <c r="AM297" i="35"/>
  <c r="W316" i="35"/>
  <c r="AM316" i="35"/>
  <c r="W444" i="35"/>
  <c r="AM444" i="35"/>
  <c r="W463" i="35"/>
  <c r="AM463" i="35"/>
  <c r="W478" i="35"/>
  <c r="AM478" i="35"/>
  <c r="U493" i="35"/>
  <c r="AK493" i="35"/>
  <c r="P86" i="35"/>
  <c r="AF86" i="35"/>
  <c r="P101" i="35"/>
  <c r="AF101" i="35"/>
  <c r="P120" i="35"/>
  <c r="AF120" i="35"/>
  <c r="M135" i="35"/>
  <c r="AC135" i="35"/>
  <c r="M150" i="35"/>
  <c r="AC150" i="35"/>
  <c r="M169" i="35"/>
  <c r="AC169" i="35"/>
  <c r="AB184" i="35"/>
  <c r="AB199" i="35"/>
  <c r="Q86" i="35"/>
  <c r="AG86" i="35"/>
  <c r="Q101" i="35"/>
  <c r="AG101" i="35"/>
  <c r="Q120" i="35"/>
  <c r="AG120" i="35"/>
  <c r="N135" i="35"/>
  <c r="AD135" i="35"/>
  <c r="N150" i="35"/>
  <c r="AD150" i="35"/>
  <c r="N169" i="35"/>
  <c r="AD169" i="35"/>
  <c r="M184" i="35"/>
  <c r="AC184" i="35"/>
  <c r="M199" i="35"/>
  <c r="AC199" i="35"/>
  <c r="R86" i="35"/>
  <c r="AH86" i="35"/>
  <c r="R101" i="35"/>
  <c r="AH101" i="35"/>
  <c r="R120" i="35"/>
  <c r="AH120" i="35"/>
  <c r="O135" i="35"/>
  <c r="AE135" i="35"/>
  <c r="O150" i="35"/>
  <c r="AE150" i="35"/>
  <c r="O169" i="35"/>
  <c r="AE169" i="35"/>
  <c r="N184" i="35"/>
  <c r="AD184" i="35"/>
  <c r="N199" i="35"/>
  <c r="AD199" i="35"/>
  <c r="N233" i="35"/>
  <c r="AD233" i="35"/>
  <c r="X71" i="35"/>
  <c r="AN71" i="35"/>
  <c r="S86" i="35"/>
  <c r="AI86" i="35"/>
  <c r="S101" i="35"/>
  <c r="AI101" i="35"/>
  <c r="S120" i="35"/>
  <c r="AI120" i="35"/>
  <c r="P135" i="35"/>
  <c r="AF135" i="35"/>
  <c r="Q135" i="35"/>
  <c r="AG135" i="35"/>
  <c r="Q150" i="35"/>
  <c r="AG150" i="35"/>
  <c r="AG169" i="35"/>
  <c r="P184" i="35"/>
  <c r="AF184" i="35"/>
  <c r="P199" i="35"/>
  <c r="AF199" i="35"/>
  <c r="P218" i="35"/>
  <c r="AF218" i="35"/>
  <c r="Z71" i="35"/>
  <c r="AP71" i="35"/>
  <c r="U86" i="35"/>
  <c r="AK86" i="35"/>
  <c r="U101" i="35"/>
  <c r="AK101" i="35"/>
  <c r="U120" i="35"/>
  <c r="AK120" i="35"/>
  <c r="R135" i="35"/>
  <c r="AH135" i="35"/>
  <c r="P150" i="35"/>
  <c r="AF150" i="35"/>
  <c r="P169" i="35"/>
  <c r="AF169" i="35"/>
  <c r="O184" i="35"/>
  <c r="AE184" i="35"/>
  <c r="O199" i="35"/>
  <c r="AE199" i="35"/>
  <c r="O218" i="35"/>
  <c r="AE218" i="35"/>
  <c r="O233" i="35"/>
  <c r="AE233" i="35"/>
  <c r="Z248" i="35"/>
  <c r="AP248" i="35"/>
  <c r="V267" i="35"/>
  <c r="AL267" i="35"/>
  <c r="V282" i="35"/>
  <c r="AL282" i="35"/>
  <c r="V346" i="35"/>
  <c r="AL346" i="35"/>
  <c r="R150" i="35"/>
  <c r="AH150" i="35"/>
  <c r="R169" i="35"/>
  <c r="AH169" i="35"/>
  <c r="Q184" i="35"/>
  <c r="AG184" i="35"/>
  <c r="Q199" i="35"/>
  <c r="AG199" i="35"/>
  <c r="Q218" i="35"/>
  <c r="AG218" i="35"/>
  <c r="AB248" i="35"/>
  <c r="X267" i="35"/>
  <c r="AN267" i="35"/>
  <c r="X282" i="35"/>
  <c r="AN282" i="35"/>
  <c r="X297" i="35"/>
  <c r="AN297" i="35"/>
  <c r="X346" i="35"/>
  <c r="AN346" i="35"/>
  <c r="X365" i="35"/>
  <c r="AN365" i="35"/>
  <c r="T150" i="35"/>
  <c r="AJ150" i="35"/>
  <c r="T169" i="35"/>
  <c r="AJ169" i="35"/>
  <c r="S184" i="35"/>
  <c r="AI184" i="35"/>
  <c r="S199" i="35"/>
  <c r="AI199" i="35"/>
  <c r="S233" i="35"/>
  <c r="AI233" i="35"/>
  <c r="Z267" i="35"/>
  <c r="AP267" i="35"/>
  <c r="Z282" i="35"/>
  <c r="AP282" i="35"/>
  <c r="Z297" i="35"/>
  <c r="AP297" i="35"/>
  <c r="Z316" i="35"/>
  <c r="AP316" i="35"/>
  <c r="Z331" i="35"/>
  <c r="AP331" i="35"/>
  <c r="U150" i="35"/>
  <c r="AK150" i="35"/>
  <c r="U169" i="35"/>
  <c r="AK169" i="35"/>
  <c r="T184" i="35"/>
  <c r="AJ184" i="35"/>
  <c r="T199" i="35"/>
  <c r="AJ199" i="35"/>
  <c r="T218" i="35"/>
  <c r="AJ218" i="35"/>
  <c r="T233" i="35"/>
  <c r="AJ233" i="35"/>
  <c r="O248" i="35"/>
  <c r="AE248" i="35"/>
  <c r="V150" i="35"/>
  <c r="AL150" i="35"/>
  <c r="V169" i="35"/>
  <c r="AL169" i="35"/>
  <c r="U184" i="35"/>
  <c r="AK184" i="35"/>
  <c r="U199" i="35"/>
  <c r="AK199" i="35"/>
  <c r="U218" i="35"/>
  <c r="AK218" i="35"/>
  <c r="U233" i="35"/>
  <c r="AK233" i="35"/>
  <c r="W150" i="35"/>
  <c r="AM150" i="35"/>
  <c r="W169" i="35"/>
  <c r="AM169" i="35"/>
  <c r="V184" i="35"/>
  <c r="AL184" i="35"/>
  <c r="V199" i="35"/>
  <c r="AL199" i="35"/>
  <c r="V218" i="35"/>
  <c r="AL218" i="35"/>
  <c r="Q248" i="35"/>
  <c r="AG248" i="35"/>
  <c r="W218" i="35"/>
  <c r="AM218" i="35"/>
  <c r="V233" i="35"/>
  <c r="AL233" i="35"/>
  <c r="P248" i="35"/>
  <c r="AF248" i="35"/>
  <c r="Y267" i="35"/>
  <c r="AO267" i="35"/>
  <c r="Y282" i="35"/>
  <c r="AO282" i="35"/>
  <c r="Y297" i="35"/>
  <c r="AO297" i="35"/>
  <c r="Y316" i="35"/>
  <c r="AO316" i="35"/>
  <c r="Y331" i="35"/>
  <c r="AO331" i="35"/>
  <c r="X233" i="35"/>
  <c r="AN233" i="35"/>
  <c r="R248" i="35"/>
  <c r="AH248" i="35"/>
  <c r="AA267" i="35"/>
  <c r="AA282" i="35"/>
  <c r="AA297" i="35"/>
  <c r="AA316" i="35"/>
  <c r="AA331" i="35"/>
  <c r="Y346" i="35"/>
  <c r="AO346" i="35"/>
  <c r="Y365" i="35"/>
  <c r="AO365" i="35"/>
  <c r="Z218" i="35"/>
  <c r="AP218" i="35"/>
  <c r="Y233" i="35"/>
  <c r="AO233" i="35"/>
  <c r="S248" i="35"/>
  <c r="AI248" i="35"/>
  <c r="AB267" i="35"/>
  <c r="AB282" i="35"/>
  <c r="AB297" i="35"/>
  <c r="AB316" i="35"/>
  <c r="AB331" i="35"/>
  <c r="Z346" i="35"/>
  <c r="AP346" i="35"/>
  <c r="Z365" i="35"/>
  <c r="AP365" i="35"/>
  <c r="AA218" i="35"/>
  <c r="Z233" i="35"/>
  <c r="AP233" i="35"/>
  <c r="T248" i="35"/>
  <c r="AJ248" i="35"/>
  <c r="M267" i="35"/>
  <c r="AC267" i="35"/>
  <c r="M282" i="35"/>
  <c r="AC282" i="35"/>
  <c r="M297" i="35"/>
  <c r="AC297" i="35"/>
  <c r="M316" i="35"/>
  <c r="AC316" i="35"/>
  <c r="M331" i="35"/>
  <c r="AC331" i="35"/>
  <c r="AA346" i="35"/>
  <c r="AA365" i="35"/>
  <c r="AB218" i="35"/>
  <c r="AA233" i="35"/>
  <c r="U248" i="35"/>
  <c r="AK248" i="35"/>
  <c r="N267" i="35"/>
  <c r="AD267" i="35"/>
  <c r="N282" i="35"/>
  <c r="AD282" i="35"/>
  <c r="N297" i="35"/>
  <c r="AD297" i="35"/>
  <c r="N316" i="35"/>
  <c r="AD316" i="35"/>
  <c r="N331" i="35"/>
  <c r="AD331" i="35"/>
  <c r="M218" i="35"/>
  <c r="AC218" i="35"/>
  <c r="AB233" i="35"/>
  <c r="V248" i="35"/>
  <c r="AL248" i="35"/>
  <c r="O267" i="35"/>
  <c r="AE267" i="35"/>
  <c r="O282" i="35"/>
  <c r="AE282" i="35"/>
  <c r="O297" i="35"/>
  <c r="AE297" i="35"/>
  <c r="O316" i="35"/>
  <c r="AE316" i="35"/>
  <c r="O331" i="35"/>
  <c r="AE331" i="35"/>
  <c r="N218" i="35"/>
  <c r="AD218" i="35"/>
  <c r="M233" i="35"/>
  <c r="AC233" i="35"/>
  <c r="W248" i="35"/>
  <c r="AM248" i="35"/>
  <c r="P267" i="35"/>
  <c r="AF267" i="35"/>
  <c r="P282" i="35"/>
  <c r="AF282" i="35"/>
  <c r="P297" i="35"/>
  <c r="AF297" i="35"/>
  <c r="P316" i="35"/>
  <c r="AF316" i="35"/>
  <c r="P331" i="35"/>
  <c r="AF331" i="35"/>
  <c r="N346" i="35"/>
  <c r="AD346" i="35"/>
  <c r="N365" i="35"/>
  <c r="AD365" i="35"/>
  <c r="AB346" i="35"/>
  <c r="AB365" i="35"/>
  <c r="M346" i="35"/>
  <c r="AC346" i="35"/>
  <c r="M365" i="35"/>
  <c r="AC365" i="35"/>
  <c r="W380" i="35"/>
  <c r="AM380" i="35"/>
  <c r="W395" i="35"/>
  <c r="AM395" i="35"/>
  <c r="W414" i="35"/>
  <c r="AM414" i="35"/>
  <c r="W429" i="35"/>
  <c r="AM429" i="35"/>
  <c r="V444" i="35"/>
  <c r="AL444" i="35"/>
  <c r="V463" i="35"/>
  <c r="AL463" i="35"/>
  <c r="V478" i="35"/>
  <c r="AL478" i="35"/>
  <c r="O346" i="35"/>
  <c r="AE346" i="35"/>
  <c r="O365" i="35"/>
  <c r="AE365" i="35"/>
  <c r="X444" i="35"/>
  <c r="AN444" i="35"/>
  <c r="X463" i="35"/>
  <c r="AN463" i="35"/>
  <c r="X478" i="35"/>
  <c r="AN478" i="35"/>
  <c r="S331" i="35"/>
  <c r="AI331" i="35"/>
  <c r="P346" i="35"/>
  <c r="AF346" i="35"/>
  <c r="P365" i="35"/>
  <c r="AF365" i="35"/>
  <c r="Z380" i="35"/>
  <c r="AP380" i="35"/>
  <c r="Z395" i="35"/>
  <c r="AP395" i="35"/>
  <c r="Z414" i="35"/>
  <c r="AP414" i="35"/>
  <c r="Z429" i="35"/>
  <c r="AP429" i="35"/>
  <c r="AJ316" i="35"/>
  <c r="T331" i="35"/>
  <c r="AJ331" i="35"/>
  <c r="Q346" i="35"/>
  <c r="AG346" i="35"/>
  <c r="Q365" i="35"/>
  <c r="AG365" i="35"/>
  <c r="AA380" i="35"/>
  <c r="AA395" i="35"/>
  <c r="AA414" i="35"/>
  <c r="AA429" i="35"/>
  <c r="AB380" i="35"/>
  <c r="AB395" i="35"/>
  <c r="AB414" i="35"/>
  <c r="AB429" i="35"/>
  <c r="AA444" i="35"/>
  <c r="AA463" i="35"/>
  <c r="AA478" i="35"/>
  <c r="Y493" i="35"/>
  <c r="AO493" i="35"/>
  <c r="V297" i="35"/>
  <c r="AL297" i="35"/>
  <c r="V316" i="35"/>
  <c r="AL316" i="35"/>
  <c r="V331" i="35"/>
  <c r="AL331" i="35"/>
  <c r="S346" i="35"/>
  <c r="AI346" i="35"/>
  <c r="S365" i="35"/>
  <c r="AI365" i="35"/>
  <c r="M380" i="35"/>
  <c r="AC380" i="35"/>
  <c r="M395" i="35"/>
  <c r="AC395" i="35"/>
  <c r="M414" i="35"/>
  <c r="AC414" i="35"/>
  <c r="M429" i="35"/>
  <c r="AC429" i="35"/>
  <c r="Y444" i="35"/>
  <c r="AO444" i="35"/>
  <c r="Y463" i="35"/>
  <c r="AO463" i="35"/>
  <c r="Y478" i="35"/>
  <c r="AO478" i="35"/>
  <c r="S493" i="35"/>
  <c r="AI493" i="35"/>
  <c r="N395" i="35"/>
  <c r="AD395" i="35"/>
  <c r="N414" i="35"/>
  <c r="AD414" i="35"/>
  <c r="N429" i="35"/>
  <c r="AD429" i="35"/>
  <c r="Z444" i="35"/>
  <c r="AP444" i="35"/>
  <c r="Z463" i="35"/>
  <c r="AP463" i="35"/>
  <c r="Z478" i="35"/>
  <c r="AP478" i="35"/>
  <c r="T493" i="35"/>
  <c r="AJ493" i="35"/>
  <c r="P395" i="35"/>
  <c r="AF395" i="35"/>
  <c r="P414" i="35"/>
  <c r="AF414" i="35"/>
  <c r="P429" i="35"/>
  <c r="AF429" i="35"/>
  <c r="AB444" i="35"/>
  <c r="AB463" i="35"/>
  <c r="AB478" i="35"/>
  <c r="V493" i="35"/>
  <c r="AL493" i="35"/>
  <c r="Q395" i="35"/>
  <c r="AG395" i="35"/>
  <c r="Q414" i="35"/>
  <c r="AG414" i="35"/>
  <c r="Q429" i="35"/>
  <c r="AG429" i="35"/>
  <c r="M444" i="35"/>
  <c r="AC444" i="35"/>
  <c r="M463" i="35"/>
  <c r="AC463" i="35"/>
  <c r="M478" i="35"/>
  <c r="AC478" i="35"/>
  <c r="W493" i="35"/>
  <c r="AM493" i="35"/>
  <c r="R395" i="35"/>
  <c r="AH395" i="35"/>
  <c r="R414" i="35"/>
  <c r="AH414" i="35"/>
  <c r="R429" i="35"/>
  <c r="AH429" i="35"/>
  <c r="N444" i="35"/>
  <c r="AD444" i="35"/>
  <c r="N463" i="35"/>
  <c r="AD463" i="35"/>
  <c r="N478" i="35"/>
  <c r="AD478" i="35"/>
  <c r="X493" i="35"/>
  <c r="AN493" i="35"/>
  <c r="T395" i="35"/>
  <c r="AJ395" i="35"/>
  <c r="T414" i="35"/>
  <c r="AJ414" i="35"/>
  <c r="T429" i="35"/>
  <c r="AJ429" i="35"/>
  <c r="P444" i="35"/>
  <c r="AF444" i="35"/>
  <c r="P463" i="35"/>
  <c r="AF463" i="35"/>
  <c r="P478" i="35"/>
  <c r="AF478" i="35"/>
  <c r="Z493" i="35"/>
  <c r="AP493" i="35"/>
  <c r="U395" i="35"/>
  <c r="AK395" i="35"/>
  <c r="U414" i="35"/>
  <c r="AK414" i="35"/>
  <c r="U429" i="35"/>
  <c r="AK429" i="35"/>
  <c r="Q444" i="35"/>
  <c r="AG444" i="35"/>
  <c r="Q463" i="35"/>
  <c r="AG463" i="35"/>
  <c r="Q478" i="35"/>
  <c r="AG478" i="35"/>
  <c r="AA493" i="35"/>
  <c r="O51" i="33"/>
  <c r="AE51" i="33"/>
  <c r="O36" i="33"/>
  <c r="AE36" i="33"/>
  <c r="V36" i="33"/>
  <c r="W51" i="33"/>
  <c r="AM51" i="33"/>
  <c r="AK51" i="33"/>
  <c r="W36" i="33"/>
  <c r="AM36" i="33"/>
  <c r="U51" i="33"/>
  <c r="M51" i="33"/>
  <c r="AC51" i="33"/>
  <c r="N36" i="33"/>
  <c r="AD36" i="33"/>
  <c r="M21" i="33"/>
  <c r="S21" i="33"/>
  <c r="Z21" i="33"/>
  <c r="AB21" i="33"/>
  <c r="V21" i="33"/>
  <c r="Q36" i="33"/>
  <c r="Y36" i="33"/>
  <c r="AG36" i="33"/>
  <c r="AO36" i="33"/>
  <c r="P51" i="33"/>
  <c r="X51" i="33"/>
  <c r="AF51" i="33"/>
  <c r="AN51" i="33"/>
  <c r="R36" i="33"/>
  <c r="Z36" i="33"/>
  <c r="AH36" i="33"/>
  <c r="AP36" i="33"/>
  <c r="R51" i="33"/>
  <c r="Z51" i="33"/>
  <c r="AH51" i="33"/>
  <c r="AP51" i="33"/>
  <c r="AL36" i="33"/>
  <c r="T36" i="33"/>
  <c r="AB36" i="33"/>
  <c r="AJ36" i="33"/>
  <c r="AI21" i="33"/>
  <c r="Z71" i="33"/>
  <c r="AK21" i="33"/>
  <c r="R21" i="33"/>
  <c r="AH21" i="33"/>
  <c r="AP21" i="33"/>
  <c r="O21" i="33"/>
  <c r="W21" i="33"/>
  <c r="AE21" i="33"/>
  <c r="AM21" i="33"/>
  <c r="M36" i="33"/>
  <c r="U36" i="33"/>
  <c r="AC36" i="33"/>
  <c r="AK36" i="33"/>
  <c r="S51" i="33"/>
  <c r="AA51" i="33"/>
  <c r="AI51" i="33"/>
  <c r="S71" i="33"/>
  <c r="AA71" i="33"/>
  <c r="AI71" i="33"/>
  <c r="S86" i="33"/>
  <c r="AA86" i="33"/>
  <c r="AI86" i="33"/>
  <c r="R101" i="33"/>
  <c r="Z101" i="33"/>
  <c r="AH101" i="33"/>
  <c r="AP101" i="33"/>
  <c r="R120" i="33"/>
  <c r="Z120" i="33"/>
  <c r="AH120" i="33"/>
  <c r="AP120" i="33"/>
  <c r="R135" i="33"/>
  <c r="Z135" i="33"/>
  <c r="AH135" i="33"/>
  <c r="AP135" i="33"/>
  <c r="R150" i="33"/>
  <c r="Z150" i="33"/>
  <c r="AH150" i="33"/>
  <c r="AP150" i="33"/>
  <c r="Q169" i="33"/>
  <c r="Y169" i="33"/>
  <c r="AG169" i="33"/>
  <c r="AO169" i="33"/>
  <c r="Q184" i="33"/>
  <c r="Y184" i="33"/>
  <c r="AG184" i="33"/>
  <c r="AO184" i="33"/>
  <c r="Q199" i="33"/>
  <c r="Y199" i="33"/>
  <c r="AG199" i="33"/>
  <c r="AO199" i="33"/>
  <c r="Q218" i="33"/>
  <c r="Y218" i="33"/>
  <c r="AG218" i="33"/>
  <c r="AO218" i="33"/>
  <c r="Q233" i="33"/>
  <c r="Y233" i="33"/>
  <c r="AG233" i="33"/>
  <c r="AO233" i="33"/>
  <c r="Q248" i="33"/>
  <c r="Y248" i="33"/>
  <c r="AG248" i="33"/>
  <c r="AO248" i="33"/>
  <c r="Q267" i="33"/>
  <c r="Y267" i="33"/>
  <c r="AG267" i="33"/>
  <c r="AO267" i="33"/>
  <c r="Q282" i="33"/>
  <c r="Y282" i="33"/>
  <c r="AG282" i="33"/>
  <c r="AO282" i="33"/>
  <c r="P297" i="33"/>
  <c r="X297" i="33"/>
  <c r="AF297" i="33"/>
  <c r="AN297" i="33"/>
  <c r="O316" i="33"/>
  <c r="W316" i="33"/>
  <c r="AE316" i="33"/>
  <c r="AM316" i="33"/>
  <c r="O331" i="33"/>
  <c r="W331" i="33"/>
  <c r="AE331" i="33"/>
  <c r="AM331" i="33"/>
  <c r="O346" i="33"/>
  <c r="W346" i="33"/>
  <c r="AE346" i="33"/>
  <c r="AM346" i="33"/>
  <c r="O365" i="33"/>
  <c r="W365" i="33"/>
  <c r="AE365" i="33"/>
  <c r="AM365" i="33"/>
  <c r="O380" i="33"/>
  <c r="W380" i="33"/>
  <c r="AE380" i="33"/>
  <c r="AM380" i="33"/>
  <c r="O395" i="33"/>
  <c r="W395" i="33"/>
  <c r="AE395" i="33"/>
  <c r="AM395" i="33"/>
  <c r="N414" i="33"/>
  <c r="V414" i="33"/>
  <c r="AD414" i="33"/>
  <c r="AL414" i="33"/>
  <c r="N429" i="33"/>
  <c r="V429" i="33"/>
  <c r="AD429" i="33"/>
  <c r="AL429" i="33"/>
  <c r="N444" i="33"/>
  <c r="V444" i="33"/>
  <c r="AD444" i="33"/>
  <c r="AL444" i="33"/>
  <c r="N463" i="33"/>
  <c r="V463" i="33"/>
  <c r="AD463" i="33"/>
  <c r="AL463" i="33"/>
  <c r="P478" i="33"/>
  <c r="X478" i="33"/>
  <c r="AF478" i="33"/>
  <c r="AN478" i="33"/>
  <c r="P493" i="33"/>
  <c r="X493" i="33"/>
  <c r="AF493" i="33"/>
  <c r="AN493" i="33"/>
  <c r="T51" i="33"/>
  <c r="AB51" i="33"/>
  <c r="AJ51" i="33"/>
  <c r="T71" i="33"/>
  <c r="AB71" i="33"/>
  <c r="AJ71" i="33"/>
  <c r="T86" i="33"/>
  <c r="AB86" i="33"/>
  <c r="AJ86" i="33"/>
  <c r="S101" i="33"/>
  <c r="AA101" i="33"/>
  <c r="AI101" i="33"/>
  <c r="S120" i="33"/>
  <c r="AA120" i="33"/>
  <c r="AI120" i="33"/>
  <c r="S135" i="33"/>
  <c r="AA135" i="33"/>
  <c r="AI135" i="33"/>
  <c r="S150" i="33"/>
  <c r="AA150" i="33"/>
  <c r="AI150" i="33"/>
  <c r="R169" i="33"/>
  <c r="Z169" i="33"/>
  <c r="AH169" i="33"/>
  <c r="AP169" i="33"/>
  <c r="R184" i="33"/>
  <c r="Z184" i="33"/>
  <c r="AH184" i="33"/>
  <c r="AP184" i="33"/>
  <c r="R199" i="33"/>
  <c r="Z199" i="33"/>
  <c r="AH199" i="33"/>
  <c r="AP199" i="33"/>
  <c r="R218" i="33"/>
  <c r="Z218" i="33"/>
  <c r="AH218" i="33"/>
  <c r="AP218" i="33"/>
  <c r="R233" i="33"/>
  <c r="Z233" i="33"/>
  <c r="AH233" i="33"/>
  <c r="AP233" i="33"/>
  <c r="R248" i="33"/>
  <c r="Z248" i="33"/>
  <c r="AH248" i="33"/>
  <c r="AP248" i="33"/>
  <c r="R267" i="33"/>
  <c r="Z267" i="33"/>
  <c r="AH267" i="33"/>
  <c r="AP267" i="33"/>
  <c r="R282" i="33"/>
  <c r="Z282" i="33"/>
  <c r="AH282" i="33"/>
  <c r="AP282" i="33"/>
  <c r="Q297" i="33"/>
  <c r="Y297" i="33"/>
  <c r="AG297" i="33"/>
  <c r="AO297" i="33"/>
  <c r="P316" i="33"/>
  <c r="X316" i="33"/>
  <c r="AF316" i="33"/>
  <c r="AN316" i="33"/>
  <c r="P331" i="33"/>
  <c r="X331" i="33"/>
  <c r="AF331" i="33"/>
  <c r="AN331" i="33"/>
  <c r="P346" i="33"/>
  <c r="X346" i="33"/>
  <c r="AF346" i="33"/>
  <c r="AN346" i="33"/>
  <c r="P365" i="33"/>
  <c r="X365" i="33"/>
  <c r="AF365" i="33"/>
  <c r="AN365" i="33"/>
  <c r="P380" i="33"/>
  <c r="X380" i="33"/>
  <c r="AF380" i="33"/>
  <c r="AN380" i="33"/>
  <c r="P395" i="33"/>
  <c r="X395" i="33"/>
  <c r="AF395" i="33"/>
  <c r="AN395" i="33"/>
  <c r="O414" i="33"/>
  <c r="W414" i="33"/>
  <c r="AE414" i="33"/>
  <c r="AM414" i="33"/>
  <c r="O429" i="33"/>
  <c r="W429" i="33"/>
  <c r="AE429" i="33"/>
  <c r="AM429" i="33"/>
  <c r="O444" i="33"/>
  <c r="W444" i="33"/>
  <c r="AE444" i="33"/>
  <c r="AM444" i="33"/>
  <c r="O463" i="33"/>
  <c r="W463" i="33"/>
  <c r="AE463" i="33"/>
  <c r="AM463" i="33"/>
  <c r="Q478" i="33"/>
  <c r="Y478" i="33"/>
  <c r="AG478" i="33"/>
  <c r="AO478" i="33"/>
  <c r="Q493" i="33"/>
  <c r="Y493" i="33"/>
  <c r="AG493" i="33"/>
  <c r="AO493" i="33"/>
  <c r="Y21" i="33"/>
  <c r="AO21" i="33"/>
  <c r="AL21" i="33"/>
  <c r="X21" i="33"/>
  <c r="AN21" i="33"/>
  <c r="U21" i="33"/>
  <c r="M71" i="33"/>
  <c r="U71" i="33"/>
  <c r="AC71" i="33"/>
  <c r="AK71" i="33"/>
  <c r="U86" i="33"/>
  <c r="AK86" i="33"/>
  <c r="AB101" i="33"/>
  <c r="T120" i="33"/>
  <c r="AJ120" i="33"/>
  <c r="T135" i="33"/>
  <c r="AB135" i="33"/>
  <c r="AJ135" i="33"/>
  <c r="T150" i="33"/>
  <c r="AB150" i="33"/>
  <c r="AJ150" i="33"/>
  <c r="S169" i="33"/>
  <c r="AA169" i="33"/>
  <c r="AI169" i="33"/>
  <c r="S184" i="33"/>
  <c r="AA184" i="33"/>
  <c r="AI184" i="33"/>
  <c r="S199" i="33"/>
  <c r="AA199" i="33"/>
  <c r="AI199" i="33"/>
  <c r="S218" i="33"/>
  <c r="AA218" i="33"/>
  <c r="AI218" i="33"/>
  <c r="S233" i="33"/>
  <c r="AA233" i="33"/>
  <c r="AI233" i="33"/>
  <c r="S248" i="33"/>
  <c r="AA248" i="33"/>
  <c r="AI248" i="33"/>
  <c r="S267" i="33"/>
  <c r="AA267" i="33"/>
  <c r="AI267" i="33"/>
  <c r="S282" i="33"/>
  <c r="AA282" i="33"/>
  <c r="AI282" i="33"/>
  <c r="R297" i="33"/>
  <c r="Z297" i="33"/>
  <c r="AH297" i="33"/>
  <c r="AP297" i="33"/>
  <c r="Q316" i="33"/>
  <c r="Y316" i="33"/>
  <c r="AG316" i="33"/>
  <c r="AO316" i="33"/>
  <c r="Q331" i="33"/>
  <c r="Y331" i="33"/>
  <c r="AG331" i="33"/>
  <c r="AO331" i="33"/>
  <c r="Q346" i="33"/>
  <c r="Y346" i="33"/>
  <c r="AG346" i="33"/>
  <c r="AO346" i="33"/>
  <c r="Q365" i="33"/>
  <c r="Y365" i="33"/>
  <c r="AG365" i="33"/>
  <c r="AO365" i="33"/>
  <c r="Q380" i="33"/>
  <c r="Y380" i="33"/>
  <c r="AG380" i="33"/>
  <c r="AO380" i="33"/>
  <c r="Q395" i="33"/>
  <c r="Y395" i="33"/>
  <c r="AG395" i="33"/>
  <c r="AO395" i="33"/>
  <c r="P414" i="33"/>
  <c r="X414" i="33"/>
  <c r="AF414" i="33"/>
  <c r="AN414" i="33"/>
  <c r="P429" i="33"/>
  <c r="X429" i="33"/>
  <c r="AF429" i="33"/>
  <c r="AN429" i="33"/>
  <c r="P444" i="33"/>
  <c r="X444" i="33"/>
  <c r="AF444" i="33"/>
  <c r="AN444" i="33"/>
  <c r="P463" i="33"/>
  <c r="X463" i="33"/>
  <c r="AF463" i="33"/>
  <c r="AN463" i="33"/>
  <c r="R478" i="33"/>
  <c r="Z478" i="33"/>
  <c r="AH478" i="33"/>
  <c r="AP478" i="33"/>
  <c r="R493" i="33"/>
  <c r="Z493" i="33"/>
  <c r="AH493" i="33"/>
  <c r="AP493" i="33"/>
  <c r="T21" i="33"/>
  <c r="AJ21" i="33"/>
  <c r="AG21" i="33"/>
  <c r="N21" i="33"/>
  <c r="AD21" i="33"/>
  <c r="AA21" i="33"/>
  <c r="P21" i="33"/>
  <c r="AF21" i="33"/>
  <c r="AC21" i="33"/>
  <c r="M86" i="33"/>
  <c r="AC86" i="33"/>
  <c r="T101" i="33"/>
  <c r="AJ101" i="33"/>
  <c r="AB120" i="33"/>
  <c r="Q21" i="33"/>
  <c r="P36" i="33"/>
  <c r="X36" i="33"/>
  <c r="AF36" i="33"/>
  <c r="AN36" i="33"/>
  <c r="N51" i="33"/>
  <c r="V51" i="33"/>
  <c r="AD51" i="33"/>
  <c r="AL51" i="33"/>
  <c r="N71" i="33"/>
  <c r="V71" i="33"/>
  <c r="AD71" i="33"/>
  <c r="AL71" i="33"/>
  <c r="N86" i="33"/>
  <c r="V86" i="33"/>
  <c r="AD86" i="33"/>
  <c r="AL86" i="33"/>
  <c r="M101" i="33"/>
  <c r="U101" i="33"/>
  <c r="AC101" i="33"/>
  <c r="AK101" i="33"/>
  <c r="M120" i="33"/>
  <c r="U120" i="33"/>
  <c r="AC120" i="33"/>
  <c r="AK120" i="33"/>
  <c r="M135" i="33"/>
  <c r="U135" i="33"/>
  <c r="AC135" i="33"/>
  <c r="AK135" i="33"/>
  <c r="M150" i="33"/>
  <c r="U150" i="33"/>
  <c r="AC150" i="33"/>
  <c r="AK150" i="33"/>
  <c r="T169" i="33"/>
  <c r="AB169" i="33"/>
  <c r="AJ169" i="33"/>
  <c r="T184" i="33"/>
  <c r="AB184" i="33"/>
  <c r="AJ184" i="33"/>
  <c r="T199" i="33"/>
  <c r="AB199" i="33"/>
  <c r="AJ199" i="33"/>
  <c r="T218" i="33"/>
  <c r="AB218" i="33"/>
  <c r="AJ218" i="33"/>
  <c r="T233" i="33"/>
  <c r="AB233" i="33"/>
  <c r="AJ233" i="33"/>
  <c r="T248" i="33"/>
  <c r="AB248" i="33"/>
  <c r="AJ248" i="33"/>
  <c r="T267" i="33"/>
  <c r="AB267" i="33"/>
  <c r="AJ267" i="33"/>
  <c r="T282" i="33"/>
  <c r="AB282" i="33"/>
  <c r="AJ282" i="33"/>
  <c r="S297" i="33"/>
  <c r="AA297" i="33"/>
  <c r="AI297" i="33"/>
  <c r="R316" i="33"/>
  <c r="Z316" i="33"/>
  <c r="AH316" i="33"/>
  <c r="AP316" i="33"/>
  <c r="R331" i="33"/>
  <c r="Z331" i="33"/>
  <c r="AH331" i="33"/>
  <c r="AP331" i="33"/>
  <c r="R346" i="33"/>
  <c r="Z346" i="33"/>
  <c r="AH346" i="33"/>
  <c r="AP346" i="33"/>
  <c r="R365" i="33"/>
  <c r="Z365" i="33"/>
  <c r="AH365" i="33"/>
  <c r="AP365" i="33"/>
  <c r="R380" i="33"/>
  <c r="Z380" i="33"/>
  <c r="AH380" i="33"/>
  <c r="AP380" i="33"/>
  <c r="R395" i="33"/>
  <c r="Z395" i="33"/>
  <c r="AH395" i="33"/>
  <c r="AP395" i="33"/>
  <c r="Q414" i="33"/>
  <c r="Y414" i="33"/>
  <c r="AG414" i="33"/>
  <c r="AO414" i="33"/>
  <c r="Q429" i="33"/>
  <c r="Y429" i="33"/>
  <c r="AG429" i="33"/>
  <c r="AO429" i="33"/>
  <c r="Q444" i="33"/>
  <c r="Y444" i="33"/>
  <c r="AG444" i="33"/>
  <c r="AO444" i="33"/>
  <c r="Q463" i="33"/>
  <c r="Y463" i="33"/>
  <c r="AG463" i="33"/>
  <c r="AO463" i="33"/>
  <c r="S478" i="33"/>
  <c r="AA478" i="33"/>
  <c r="AI478" i="33"/>
  <c r="S493" i="33"/>
  <c r="AA493" i="33"/>
  <c r="AI493" i="33"/>
  <c r="O71" i="33"/>
  <c r="W71" i="33"/>
  <c r="AE71" i="33"/>
  <c r="AM71" i="33"/>
  <c r="O86" i="33"/>
  <c r="W86" i="33"/>
  <c r="AE86" i="33"/>
  <c r="AM86" i="33"/>
  <c r="N101" i="33"/>
  <c r="V101" i="33"/>
  <c r="AD101" i="33"/>
  <c r="AL101" i="33"/>
  <c r="N120" i="33"/>
  <c r="V120" i="33"/>
  <c r="AD120" i="33"/>
  <c r="AL120" i="33"/>
  <c r="N135" i="33"/>
  <c r="V135" i="33"/>
  <c r="AD135" i="33"/>
  <c r="AL135" i="33"/>
  <c r="N150" i="33"/>
  <c r="V150" i="33"/>
  <c r="AD150" i="33"/>
  <c r="AL150" i="33"/>
  <c r="M169" i="33"/>
  <c r="U169" i="33"/>
  <c r="AC169" i="33"/>
  <c r="AK169" i="33"/>
  <c r="M184" i="33"/>
  <c r="U184" i="33"/>
  <c r="AC184" i="33"/>
  <c r="AK184" i="33"/>
  <c r="M199" i="33"/>
  <c r="U199" i="33"/>
  <c r="AC199" i="33"/>
  <c r="AK199" i="33"/>
  <c r="M218" i="33"/>
  <c r="U218" i="33"/>
  <c r="AC218" i="33"/>
  <c r="AK218" i="33"/>
  <c r="M233" i="33"/>
  <c r="U233" i="33"/>
  <c r="AC233" i="33"/>
  <c r="AK233" i="33"/>
  <c r="M248" i="33"/>
  <c r="U248" i="33"/>
  <c r="AC248" i="33"/>
  <c r="AK248" i="33"/>
  <c r="M267" i="33"/>
  <c r="U267" i="33"/>
  <c r="AC267" i="33"/>
  <c r="AK267" i="33"/>
  <c r="M282" i="33"/>
  <c r="U282" i="33"/>
  <c r="AC282" i="33"/>
  <c r="AK282" i="33"/>
  <c r="T297" i="33"/>
  <c r="AB297" i="33"/>
  <c r="AJ297" i="33"/>
  <c r="S316" i="33"/>
  <c r="AA316" i="33"/>
  <c r="AI316" i="33"/>
  <c r="S331" i="33"/>
  <c r="AA331" i="33"/>
  <c r="AI331" i="33"/>
  <c r="S346" i="33"/>
  <c r="AA346" i="33"/>
  <c r="AI346" i="33"/>
  <c r="S365" i="33"/>
  <c r="AA365" i="33"/>
  <c r="AI365" i="33"/>
  <c r="S380" i="33"/>
  <c r="AA380" i="33"/>
  <c r="AI380" i="33"/>
  <c r="S395" i="33"/>
  <c r="AA395" i="33"/>
  <c r="AI395" i="33"/>
  <c r="R414" i="33"/>
  <c r="Z414" i="33"/>
  <c r="AH414" i="33"/>
  <c r="AP414" i="33"/>
  <c r="R429" i="33"/>
  <c r="Z429" i="33"/>
  <c r="AH429" i="33"/>
  <c r="AP429" i="33"/>
  <c r="R444" i="33"/>
  <c r="Z444" i="33"/>
  <c r="AH444" i="33"/>
  <c r="AP444" i="33"/>
  <c r="R463" i="33"/>
  <c r="Z463" i="33"/>
  <c r="AH463" i="33"/>
  <c r="AP463" i="33"/>
  <c r="T478" i="33"/>
  <c r="AB478" i="33"/>
  <c r="AJ478" i="33"/>
  <c r="T493" i="33"/>
  <c r="AB493" i="33"/>
  <c r="AJ493" i="33"/>
  <c r="P71" i="33"/>
  <c r="X71" i="33"/>
  <c r="AF71" i="33"/>
  <c r="AN71" i="33"/>
  <c r="P86" i="33"/>
  <c r="X86" i="33"/>
  <c r="AF86" i="33"/>
  <c r="AN86" i="33"/>
  <c r="O101" i="33"/>
  <c r="W101" i="33"/>
  <c r="AE101" i="33"/>
  <c r="AM101" i="33"/>
  <c r="O120" i="33"/>
  <c r="W120" i="33"/>
  <c r="AE120" i="33"/>
  <c r="AM120" i="33"/>
  <c r="O135" i="33"/>
  <c r="W135" i="33"/>
  <c r="AE135" i="33"/>
  <c r="AM135" i="33"/>
  <c r="O150" i="33"/>
  <c r="W150" i="33"/>
  <c r="AE150" i="33"/>
  <c r="AM150" i="33"/>
  <c r="N169" i="33"/>
  <c r="V169" i="33"/>
  <c r="AD169" i="33"/>
  <c r="AL169" i="33"/>
  <c r="N184" i="33"/>
  <c r="V184" i="33"/>
  <c r="AD184" i="33"/>
  <c r="AL184" i="33"/>
  <c r="N199" i="33"/>
  <c r="V199" i="33"/>
  <c r="AD199" i="33"/>
  <c r="AL199" i="33"/>
  <c r="N218" i="33"/>
  <c r="V218" i="33"/>
  <c r="AD218" i="33"/>
  <c r="AL218" i="33"/>
  <c r="N233" i="33"/>
  <c r="V233" i="33"/>
  <c r="AD233" i="33"/>
  <c r="AL233" i="33"/>
  <c r="N248" i="33"/>
  <c r="V248" i="33"/>
  <c r="AD248" i="33"/>
  <c r="AL248" i="33"/>
  <c r="N267" i="33"/>
  <c r="V267" i="33"/>
  <c r="AD267" i="33"/>
  <c r="AL267" i="33"/>
  <c r="N282" i="33"/>
  <c r="V282" i="33"/>
  <c r="AD282" i="33"/>
  <c r="AL282" i="33"/>
  <c r="M297" i="33"/>
  <c r="U297" i="33"/>
  <c r="AC297" i="33"/>
  <c r="AK297" i="33"/>
  <c r="T316" i="33"/>
  <c r="AB316" i="33"/>
  <c r="AJ316" i="33"/>
  <c r="T331" i="33"/>
  <c r="AB331" i="33"/>
  <c r="AJ331" i="33"/>
  <c r="T346" i="33"/>
  <c r="AB346" i="33"/>
  <c r="AJ346" i="33"/>
  <c r="T365" i="33"/>
  <c r="AB365" i="33"/>
  <c r="AJ365" i="33"/>
  <c r="T380" i="33"/>
  <c r="AB380" i="33"/>
  <c r="AJ380" i="33"/>
  <c r="T395" i="33"/>
  <c r="AB395" i="33"/>
  <c r="AJ395" i="33"/>
  <c r="S414" i="33"/>
  <c r="AA414" i="33"/>
  <c r="AI414" i="33"/>
  <c r="S429" i="33"/>
  <c r="AA429" i="33"/>
  <c r="AI429" i="33"/>
  <c r="S444" i="33"/>
  <c r="AA444" i="33"/>
  <c r="AI444" i="33"/>
  <c r="S463" i="33"/>
  <c r="AA463" i="33"/>
  <c r="AI463" i="33"/>
  <c r="M478" i="33"/>
  <c r="U478" i="33"/>
  <c r="AC478" i="33"/>
  <c r="AK478" i="33"/>
  <c r="M493" i="33"/>
  <c r="U493" i="33"/>
  <c r="AC493" i="33"/>
  <c r="AK493" i="33"/>
  <c r="S36" i="33"/>
  <c r="AA36" i="33"/>
  <c r="AI36" i="33"/>
  <c r="Q51" i="33"/>
  <c r="Y51" i="33"/>
  <c r="AG51" i="33"/>
  <c r="AO51" i="33"/>
  <c r="Q71" i="33"/>
  <c r="Y71" i="33"/>
  <c r="AG71" i="33"/>
  <c r="AO71" i="33"/>
  <c r="Q86" i="33"/>
  <c r="Y86" i="33"/>
  <c r="AG86" i="33"/>
  <c r="AO86" i="33"/>
  <c r="P101" i="33"/>
  <c r="X101" i="33"/>
  <c r="AF101" i="33"/>
  <c r="AN101" i="33"/>
  <c r="P120" i="33"/>
  <c r="X120" i="33"/>
  <c r="AF120" i="33"/>
  <c r="AN120" i="33"/>
  <c r="P135" i="33"/>
  <c r="X135" i="33"/>
  <c r="AF135" i="33"/>
  <c r="AN135" i="33"/>
  <c r="P150" i="33"/>
  <c r="X150" i="33"/>
  <c r="AF150" i="33"/>
  <c r="AN150" i="33"/>
  <c r="O169" i="33"/>
  <c r="W169" i="33"/>
  <c r="AE169" i="33"/>
  <c r="AM169" i="33"/>
  <c r="O184" i="33"/>
  <c r="W184" i="33"/>
  <c r="AE184" i="33"/>
  <c r="AM184" i="33"/>
  <c r="O199" i="33"/>
  <c r="W199" i="33"/>
  <c r="AE199" i="33"/>
  <c r="AM199" i="33"/>
  <c r="O218" i="33"/>
  <c r="W218" i="33"/>
  <c r="AE218" i="33"/>
  <c r="AM218" i="33"/>
  <c r="O233" i="33"/>
  <c r="W233" i="33"/>
  <c r="AE233" i="33"/>
  <c r="AM233" i="33"/>
  <c r="O248" i="33"/>
  <c r="W248" i="33"/>
  <c r="AE248" i="33"/>
  <c r="AM248" i="33"/>
  <c r="O267" i="33"/>
  <c r="W267" i="33"/>
  <c r="AE267" i="33"/>
  <c r="AM267" i="33"/>
  <c r="O282" i="33"/>
  <c r="W282" i="33"/>
  <c r="AE282" i="33"/>
  <c r="AM282" i="33"/>
  <c r="N297" i="33"/>
  <c r="V297" i="33"/>
  <c r="AD297" i="33"/>
  <c r="AL297" i="33"/>
  <c r="M316" i="33"/>
  <c r="U316" i="33"/>
  <c r="AC316" i="33"/>
  <c r="AK316" i="33"/>
  <c r="M331" i="33"/>
  <c r="U331" i="33"/>
  <c r="AC331" i="33"/>
  <c r="AK331" i="33"/>
  <c r="M346" i="33"/>
  <c r="U346" i="33"/>
  <c r="AC346" i="33"/>
  <c r="AK346" i="33"/>
  <c r="M365" i="33"/>
  <c r="U365" i="33"/>
  <c r="AC365" i="33"/>
  <c r="AK365" i="33"/>
  <c r="M380" i="33"/>
  <c r="U380" i="33"/>
  <c r="AC380" i="33"/>
  <c r="AK380" i="33"/>
  <c r="M395" i="33"/>
  <c r="U395" i="33"/>
  <c r="AC395" i="33"/>
  <c r="AK395" i="33"/>
  <c r="T414" i="33"/>
  <c r="AB414" i="33"/>
  <c r="AJ414" i="33"/>
  <c r="T429" i="33"/>
  <c r="AB429" i="33"/>
  <c r="AJ429" i="33"/>
  <c r="T444" i="33"/>
  <c r="AB444" i="33"/>
  <c r="AJ444" i="33"/>
  <c r="T463" i="33"/>
  <c r="AB463" i="33"/>
  <c r="AJ463" i="33"/>
  <c r="N478" i="33"/>
  <c r="V478" i="33"/>
  <c r="AD478" i="33"/>
  <c r="AL478" i="33"/>
  <c r="N493" i="33"/>
  <c r="V493" i="33"/>
  <c r="AD493" i="33"/>
  <c r="AL493" i="33"/>
  <c r="R71" i="33"/>
  <c r="AH71" i="33"/>
  <c r="AP71" i="33"/>
  <c r="R86" i="33"/>
  <c r="Z86" i="33"/>
  <c r="AH86" i="33"/>
  <c r="AP86" i="33"/>
  <c r="Q101" i="33"/>
  <c r="Y101" i="33"/>
  <c r="AG101" i="33"/>
  <c r="AO101" i="33"/>
  <c r="Q120" i="33"/>
  <c r="Y120" i="33"/>
  <c r="AG120" i="33"/>
  <c r="AO120" i="33"/>
  <c r="Q135" i="33"/>
  <c r="Y135" i="33"/>
  <c r="AG135" i="33"/>
  <c r="AO135" i="33"/>
  <c r="Q150" i="33"/>
  <c r="Y150" i="33"/>
  <c r="AG150" i="33"/>
  <c r="AO150" i="33"/>
  <c r="P169" i="33"/>
  <c r="X169" i="33"/>
  <c r="AF169" i="33"/>
  <c r="AN169" i="33"/>
  <c r="P184" i="33"/>
  <c r="X184" i="33"/>
  <c r="AF184" i="33"/>
  <c r="AN184" i="33"/>
  <c r="P199" i="33"/>
  <c r="X199" i="33"/>
  <c r="AF199" i="33"/>
  <c r="AN199" i="33"/>
  <c r="P218" i="33"/>
  <c r="X218" i="33"/>
  <c r="AF218" i="33"/>
  <c r="AN218" i="33"/>
  <c r="P233" i="33"/>
  <c r="X233" i="33"/>
  <c r="AF233" i="33"/>
  <c r="AN233" i="33"/>
  <c r="P248" i="33"/>
  <c r="X248" i="33"/>
  <c r="AF248" i="33"/>
  <c r="AN248" i="33"/>
  <c r="P267" i="33"/>
  <c r="X267" i="33"/>
  <c r="AF267" i="33"/>
  <c r="AN267" i="33"/>
  <c r="P282" i="33"/>
  <c r="X282" i="33"/>
  <c r="AF282" i="33"/>
  <c r="AN282" i="33"/>
  <c r="O297" i="33"/>
  <c r="W297" i="33"/>
  <c r="AE297" i="33"/>
  <c r="AM297" i="33"/>
  <c r="N316" i="33"/>
  <c r="V316" i="33"/>
  <c r="AD316" i="33"/>
  <c r="AL316" i="33"/>
  <c r="N331" i="33"/>
  <c r="V331" i="33"/>
  <c r="AD331" i="33"/>
  <c r="AL331" i="33"/>
  <c r="N346" i="33"/>
  <c r="V346" i="33"/>
  <c r="AD346" i="33"/>
  <c r="AL346" i="33"/>
  <c r="N365" i="33"/>
  <c r="V365" i="33"/>
  <c r="AD365" i="33"/>
  <c r="AL365" i="33"/>
  <c r="N380" i="33"/>
  <c r="V380" i="33"/>
  <c r="AD380" i="33"/>
  <c r="AL380" i="33"/>
  <c r="N395" i="33"/>
  <c r="V395" i="33"/>
  <c r="AD395" i="33"/>
  <c r="AL395" i="33"/>
  <c r="M414" i="33"/>
  <c r="U414" i="33"/>
  <c r="AC414" i="33"/>
  <c r="AK414" i="33"/>
  <c r="M429" i="33"/>
  <c r="U429" i="33"/>
  <c r="AC429" i="33"/>
  <c r="AK429" i="33"/>
  <c r="M444" i="33"/>
  <c r="U444" i="33"/>
  <c r="AC444" i="33"/>
  <c r="AK444" i="33"/>
  <c r="M463" i="33"/>
  <c r="U463" i="33"/>
  <c r="AC463" i="33"/>
  <c r="AK463" i="33"/>
  <c r="O478" i="33"/>
  <c r="W478" i="33"/>
  <c r="AE478" i="33"/>
  <c r="AM478" i="33"/>
  <c r="O493" i="33"/>
  <c r="W493" i="33"/>
  <c r="AE493" i="33"/>
  <c r="AM493" i="33"/>
  <c r="M21" i="35"/>
  <c r="AO21" i="34"/>
  <c r="Q36" i="34"/>
  <c r="Y36" i="34"/>
  <c r="AG36" i="34"/>
  <c r="AO36" i="34"/>
  <c r="O21" i="34"/>
  <c r="AE21" i="34"/>
  <c r="M36" i="34"/>
  <c r="AK21" i="34"/>
  <c r="O51" i="34"/>
  <c r="W51" i="34"/>
  <c r="AE51" i="34"/>
  <c r="AM51" i="34"/>
  <c r="AI51" i="34"/>
  <c r="O71" i="34"/>
  <c r="W71" i="34"/>
  <c r="AE71" i="34"/>
  <c r="AM71" i="34"/>
  <c r="S71" i="34"/>
  <c r="AA71" i="34"/>
  <c r="AI71" i="34"/>
  <c r="O86" i="34"/>
  <c r="W86" i="34"/>
  <c r="AE86" i="34"/>
  <c r="AM86" i="34"/>
  <c r="S86" i="34"/>
  <c r="AI86" i="34"/>
  <c r="W101" i="34"/>
  <c r="AE101" i="34"/>
  <c r="AM101" i="34"/>
  <c r="S101" i="34"/>
  <c r="AI101" i="34"/>
  <c r="O120" i="34"/>
  <c r="W120" i="34"/>
  <c r="AE120" i="34"/>
  <c r="AM120" i="34"/>
  <c r="S120" i="34"/>
  <c r="AA120" i="34"/>
  <c r="O135" i="34"/>
  <c r="W135" i="34"/>
  <c r="AE135" i="34"/>
  <c r="AM135" i="34"/>
  <c r="S135" i="34"/>
  <c r="AA135" i="34"/>
  <c r="AI135" i="34"/>
  <c r="O150" i="34"/>
  <c r="W150" i="34"/>
  <c r="AM150" i="34"/>
  <c r="S150" i="34"/>
  <c r="AA150" i="34"/>
  <c r="AI150" i="34"/>
  <c r="O169" i="34"/>
  <c r="W169" i="34"/>
  <c r="AE169" i="34"/>
  <c r="AM169" i="34"/>
  <c r="S169" i="34"/>
  <c r="AA169" i="34"/>
  <c r="AI169" i="34"/>
  <c r="O184" i="34"/>
  <c r="AE184" i="34"/>
  <c r="AM184" i="34"/>
  <c r="S184" i="34"/>
  <c r="AA184" i="34"/>
  <c r="AI184" i="34"/>
  <c r="O199" i="34"/>
  <c r="W199" i="34"/>
  <c r="AE199" i="34"/>
  <c r="S199" i="34"/>
  <c r="AA199" i="34"/>
  <c r="AI199" i="34"/>
  <c r="O218" i="34"/>
  <c r="AE218" i="34"/>
  <c r="AM218" i="34"/>
  <c r="S218" i="34"/>
  <c r="AA218" i="34"/>
  <c r="AI218" i="34"/>
  <c r="O233" i="34"/>
  <c r="W233" i="34"/>
  <c r="AE233" i="34"/>
  <c r="AM233" i="34"/>
  <c r="S233" i="34"/>
  <c r="AA233" i="34"/>
  <c r="AI233" i="34"/>
  <c r="O248" i="34"/>
  <c r="W248" i="34"/>
  <c r="AE248" i="34"/>
  <c r="AM248" i="34"/>
  <c r="S248" i="34"/>
  <c r="AA248" i="34"/>
  <c r="AI248" i="34"/>
  <c r="O267" i="34"/>
  <c r="W267" i="34"/>
  <c r="AE267" i="34"/>
  <c r="AM267" i="34"/>
  <c r="S267" i="34"/>
  <c r="AA267" i="34"/>
  <c r="AI267" i="34"/>
  <c r="O282" i="34"/>
  <c r="W282" i="34"/>
  <c r="AE282" i="34"/>
  <c r="AM282" i="34"/>
  <c r="AA282" i="34"/>
  <c r="AI282" i="34"/>
  <c r="AE297" i="34"/>
  <c r="AM297" i="34"/>
  <c r="S297" i="34"/>
  <c r="AA297" i="34"/>
  <c r="AI297" i="34"/>
  <c r="W316" i="34"/>
  <c r="AM316" i="34"/>
  <c r="AA316" i="34"/>
  <c r="AI316" i="34"/>
  <c r="O331" i="34"/>
  <c r="W331" i="34"/>
  <c r="AE331" i="34"/>
  <c r="AM331" i="34"/>
  <c r="S331" i="34"/>
  <c r="AA331" i="34"/>
  <c r="O346" i="34"/>
  <c r="W346" i="34"/>
  <c r="AE346" i="34"/>
  <c r="AM346" i="34"/>
  <c r="S346" i="34"/>
  <c r="AA346" i="34"/>
  <c r="AI346" i="34"/>
  <c r="W365" i="34"/>
  <c r="AM365" i="34"/>
  <c r="AA365" i="34"/>
  <c r="O380" i="34"/>
  <c r="W380" i="34"/>
  <c r="AE380" i="34"/>
  <c r="AM380" i="34"/>
  <c r="S380" i="34"/>
  <c r="AA380" i="34"/>
  <c r="AI380" i="34"/>
  <c r="O414" i="34"/>
  <c r="W414" i="34"/>
  <c r="AE414" i="34"/>
  <c r="AM414" i="34"/>
  <c r="S414" i="34"/>
  <c r="AA414" i="34"/>
  <c r="AI414" i="34"/>
  <c r="O478" i="34"/>
  <c r="W478" i="34"/>
  <c r="AE478" i="34"/>
  <c r="AM478" i="34"/>
  <c r="S478" i="34"/>
  <c r="AA478" i="34"/>
  <c r="AI478" i="34"/>
  <c r="O493" i="34"/>
  <c r="W493" i="34"/>
  <c r="AE493" i="34"/>
  <c r="AM493" i="34"/>
  <c r="S493" i="34"/>
  <c r="AA493" i="34"/>
  <c r="AI493" i="34"/>
  <c r="U21" i="35"/>
  <c r="AC21" i="35"/>
  <c r="AK21" i="35"/>
  <c r="AP21" i="34"/>
  <c r="W21" i="34"/>
  <c r="S21" i="34"/>
  <c r="R36" i="34"/>
  <c r="V36" i="34"/>
  <c r="AI36" i="34"/>
  <c r="AN36" i="34"/>
  <c r="AC36" i="34"/>
  <c r="AC218" i="34"/>
  <c r="Q282" i="34"/>
  <c r="AI21" i="34"/>
  <c r="AE36" i="34"/>
  <c r="AB36" i="34"/>
  <c r="AA36" i="34"/>
  <c r="AK36" i="34"/>
  <c r="T21" i="34"/>
  <c r="Y21" i="34"/>
  <c r="AN21" i="34"/>
  <c r="R21" i="34"/>
  <c r="AJ36" i="34"/>
  <c r="AD36" i="34"/>
  <c r="AF36" i="34"/>
  <c r="AA21" i="34"/>
  <c r="AF21" i="34"/>
  <c r="AH21" i="34"/>
  <c r="AP36" i="34"/>
  <c r="W36" i="34"/>
  <c r="T36" i="34"/>
  <c r="P36" i="34"/>
  <c r="X21" i="34"/>
  <c r="M21" i="34"/>
  <c r="AM21" i="34"/>
  <c r="Q21" i="34"/>
  <c r="AH36" i="34"/>
  <c r="O36" i="34"/>
  <c r="AL36" i="34"/>
  <c r="S36" i="34"/>
  <c r="U36" i="34"/>
  <c r="M199" i="34"/>
  <c r="AJ21" i="34"/>
  <c r="AG21" i="34"/>
  <c r="Z21" i="34"/>
  <c r="Z36" i="34"/>
  <c r="AM36" i="34"/>
  <c r="N36" i="34"/>
  <c r="X36" i="34"/>
  <c r="AB21" i="34"/>
  <c r="P21" i="34"/>
  <c r="U21" i="34"/>
  <c r="W184" i="34"/>
  <c r="P71" i="34"/>
  <c r="X71" i="34"/>
  <c r="AF71" i="34"/>
  <c r="AN71" i="34"/>
  <c r="N21" i="34"/>
  <c r="V21" i="34"/>
  <c r="AD21" i="34"/>
  <c r="AL21" i="34"/>
  <c r="AC21" i="34"/>
  <c r="N86" i="34"/>
  <c r="V86" i="34"/>
  <c r="AD86" i="34"/>
  <c r="AL86" i="34"/>
  <c r="N120" i="34"/>
  <c r="V120" i="34"/>
  <c r="AD120" i="34"/>
  <c r="AL120" i="34"/>
  <c r="R120" i="34"/>
  <c r="Z120" i="34"/>
  <c r="AH120" i="34"/>
  <c r="AP120" i="34"/>
  <c r="R135" i="34"/>
  <c r="Z135" i="34"/>
  <c r="AH135" i="34"/>
  <c r="AP135" i="34"/>
  <c r="N316" i="34"/>
  <c r="V316" i="34"/>
  <c r="AD316" i="34"/>
  <c r="N365" i="34"/>
  <c r="V365" i="34"/>
  <c r="AD365" i="34"/>
  <c r="AL365" i="34"/>
  <c r="R365" i="34"/>
  <c r="Z365" i="34"/>
  <c r="AH365" i="34"/>
  <c r="AP365" i="34"/>
  <c r="R463" i="34"/>
  <c r="Z463" i="34"/>
  <c r="AH463" i="34"/>
  <c r="AP463" i="34"/>
  <c r="T21" i="35"/>
  <c r="AB21" i="35"/>
  <c r="AJ21" i="35"/>
  <c r="P346" i="34"/>
  <c r="X346" i="34"/>
  <c r="AF346" i="34"/>
  <c r="AN346" i="34"/>
  <c r="T346" i="34"/>
  <c r="AB346" i="34"/>
  <c r="AJ346" i="34"/>
  <c r="N21" i="35"/>
  <c r="V21" i="35"/>
  <c r="AD21" i="35"/>
  <c r="AL21" i="35"/>
  <c r="S21" i="35"/>
  <c r="AA21" i="35"/>
  <c r="AI21" i="35"/>
  <c r="Q218" i="34"/>
  <c r="Y218" i="34"/>
  <c r="AG218" i="34"/>
  <c r="AO218" i="34"/>
  <c r="O21" i="35"/>
  <c r="W21" i="35"/>
  <c r="AE21" i="35"/>
  <c r="AM21" i="35"/>
  <c r="O395" i="34"/>
  <c r="W395" i="34"/>
  <c r="AE395" i="34"/>
  <c r="AM395" i="34"/>
  <c r="Q21" i="35"/>
  <c r="Y21" i="35"/>
  <c r="AG21" i="35"/>
  <c r="AO21" i="35"/>
  <c r="R21" i="35"/>
  <c r="Z21" i="35"/>
  <c r="AH21" i="35"/>
  <c r="AP21" i="35"/>
  <c r="AM348" i="35" l="1"/>
  <c r="AN397" i="35"/>
  <c r="AA348" i="35"/>
  <c r="O103" i="28"/>
  <c r="Q103" i="28"/>
  <c r="R103" i="28"/>
  <c r="AH103" i="28"/>
  <c r="AB103" i="28"/>
  <c r="U103" i="28"/>
  <c r="AD103" i="28"/>
  <c r="AK103" i="28"/>
  <c r="X103" i="28"/>
  <c r="AA103" i="28"/>
  <c r="AM103" i="28"/>
  <c r="AG103" i="28"/>
  <c r="P103" i="28"/>
  <c r="AP103" i="28"/>
  <c r="AJ103" i="28"/>
  <c r="AC103" i="28"/>
  <c r="T103" i="28"/>
  <c r="N103" i="28"/>
  <c r="Z103" i="28"/>
  <c r="AF103" i="28"/>
  <c r="AO103" i="28"/>
  <c r="V103" i="28"/>
  <c r="AN103" i="28"/>
  <c r="AL103" i="28"/>
  <c r="Y103" i="28"/>
  <c r="AI103" i="28"/>
  <c r="AE103" i="28"/>
  <c r="S103" i="28"/>
  <c r="R250" i="35"/>
  <c r="AN250" i="35"/>
  <c r="AD495" i="35"/>
  <c r="P250" i="35"/>
  <c r="O53" i="35"/>
  <c r="AC250" i="35"/>
  <c r="AD250" i="35"/>
  <c r="AJ152" i="35"/>
  <c r="AA103" i="35"/>
  <c r="AE397" i="35"/>
  <c r="AA495" i="35"/>
  <c r="O397" i="35"/>
  <c r="V446" i="35"/>
  <c r="Y446" i="35"/>
  <c r="AN446" i="35"/>
  <c r="AE299" i="35"/>
  <c r="AB152" i="35"/>
  <c r="AB103" i="35"/>
  <c r="Q299" i="35"/>
  <c r="AH397" i="35"/>
  <c r="AC103" i="35"/>
  <c r="R397" i="35"/>
  <c r="AE103" i="35"/>
  <c r="AF250" i="35"/>
  <c r="Q348" i="35"/>
  <c r="AE348" i="35"/>
  <c r="T152" i="35"/>
  <c r="N201" i="35"/>
  <c r="U299" i="35"/>
  <c r="AI103" i="35"/>
  <c r="N103" i="35"/>
  <c r="U53" i="35"/>
  <c r="Y495" i="34"/>
  <c r="V397" i="34"/>
  <c r="Y299" i="34"/>
  <c r="Y446" i="34"/>
  <c r="AC299" i="34"/>
  <c r="Q495" i="34"/>
  <c r="AC152" i="34"/>
  <c r="AO397" i="34"/>
  <c r="AC103" i="34"/>
  <c r="AC495" i="34"/>
  <c r="AJ250" i="34"/>
  <c r="AC348" i="34"/>
  <c r="AC397" i="34"/>
  <c r="Y250" i="34"/>
  <c r="AC446" i="34"/>
  <c r="AB152" i="33"/>
  <c r="Q397" i="34"/>
  <c r="Y397" i="34"/>
  <c r="R53" i="33"/>
  <c r="AD103" i="33"/>
  <c r="AK103" i="33"/>
  <c r="P495" i="33"/>
  <c r="X53" i="33"/>
  <c r="AM53" i="33"/>
  <c r="T495" i="33"/>
  <c r="S299" i="33"/>
  <c r="AK250" i="33"/>
  <c r="AO495" i="33"/>
  <c r="AO397" i="33"/>
  <c r="T152" i="33"/>
  <c r="AP53" i="33"/>
  <c r="AB348" i="33"/>
  <c r="AN495" i="33"/>
  <c r="AH53" i="33"/>
  <c r="R250" i="33"/>
  <c r="P53" i="33"/>
  <c r="AC397" i="33"/>
  <c r="AP250" i="33"/>
  <c r="AM348" i="33"/>
  <c r="Y348" i="34"/>
  <c r="AC201" i="34"/>
  <c r="Y152" i="34"/>
  <c r="Y201" i="34"/>
  <c r="AK495" i="34"/>
  <c r="M495" i="34"/>
  <c r="AJ446" i="34"/>
  <c r="AO495" i="34"/>
  <c r="U348" i="34"/>
  <c r="S348" i="34"/>
  <c r="AC250" i="34"/>
  <c r="AJ348" i="34"/>
  <c r="U495" i="34"/>
  <c r="AN495" i="34"/>
  <c r="AN446" i="34"/>
  <c r="AG397" i="34"/>
  <c r="AN103" i="34"/>
  <c r="AG495" i="34"/>
  <c r="Y103" i="34"/>
  <c r="X103" i="33"/>
  <c r="M2" i="58"/>
  <c r="M3" i="58"/>
  <c r="Q103" i="33"/>
  <c r="AA446" i="33"/>
  <c r="AJ348" i="33"/>
  <c r="AI495" i="33"/>
  <c r="Y397" i="33"/>
  <c r="S201" i="33"/>
  <c r="Z250" i="33"/>
  <c r="Q397" i="33"/>
  <c r="S495" i="33"/>
  <c r="W53" i="33"/>
  <c r="AO250" i="33"/>
  <c r="Y201" i="33"/>
  <c r="S250" i="33"/>
  <c r="AP201" i="33"/>
  <c r="S152" i="33"/>
  <c r="V348" i="33"/>
  <c r="AP397" i="33"/>
  <c r="R348" i="33"/>
  <c r="T103" i="33"/>
  <c r="R152" i="33"/>
  <c r="AA152" i="33"/>
  <c r="T348" i="33"/>
  <c r="X495" i="33"/>
  <c r="AJ53" i="33"/>
  <c r="AB53" i="33"/>
  <c r="AJ201" i="33"/>
  <c r="M397" i="33"/>
  <c r="V103" i="33"/>
  <c r="AI299" i="33"/>
  <c r="AF348" i="33"/>
  <c r="AP152" i="33"/>
  <c r="AI446" i="33"/>
  <c r="AC299" i="33"/>
  <c r="AC250" i="33"/>
  <c r="AO348" i="33"/>
  <c r="AA299" i="33"/>
  <c r="X348" i="33"/>
  <c r="R201" i="33"/>
  <c r="O495" i="33"/>
  <c r="U299" i="33"/>
  <c r="U250" i="33"/>
  <c r="AG397" i="33"/>
  <c r="AI201" i="33"/>
  <c r="Q53" i="33"/>
  <c r="Q250" i="33"/>
  <c r="N53" i="33"/>
  <c r="AO446" i="35"/>
  <c r="AG53" i="33"/>
  <c r="AD397" i="33"/>
  <c r="R103" i="33"/>
  <c r="AL495" i="33"/>
  <c r="W250" i="33"/>
  <c r="W201" i="33"/>
  <c r="X152" i="33"/>
  <c r="S446" i="33"/>
  <c r="AK495" i="33"/>
  <c r="V397" i="33"/>
  <c r="M299" i="33"/>
  <c r="Y103" i="33"/>
  <c r="AC495" i="33"/>
  <c r="V299" i="33"/>
  <c r="V250" i="33"/>
  <c r="V201" i="33"/>
  <c r="W152" i="33"/>
  <c r="AN103" i="33"/>
  <c r="AB250" i="33"/>
  <c r="AJ495" i="33"/>
  <c r="M250" i="33"/>
  <c r="M201" i="33"/>
  <c r="AC201" i="33"/>
  <c r="N152" i="33"/>
  <c r="AD152" i="33"/>
  <c r="AA495" i="33"/>
  <c r="AC152" i="33"/>
  <c r="M152" i="33"/>
  <c r="AC103" i="33"/>
  <c r="AC53" i="33"/>
  <c r="AN53" i="33"/>
  <c r="AB495" i="33"/>
  <c r="AK299" i="33"/>
  <c r="AK201" i="33"/>
  <c r="U201" i="33"/>
  <c r="AL152" i="33"/>
  <c r="V152" i="33"/>
  <c r="U152" i="33"/>
  <c r="AK152" i="33"/>
  <c r="AF53" i="33"/>
  <c r="Y348" i="33"/>
  <c r="AN53" i="35"/>
  <c r="M103" i="33"/>
  <c r="W348" i="33"/>
  <c r="Y299" i="33"/>
  <c r="Y250" i="33"/>
  <c r="Z152" i="33"/>
  <c r="AI250" i="33"/>
  <c r="AJ152" i="33"/>
  <c r="AH250" i="33"/>
  <c r="AH201" i="33"/>
  <c r="AI152" i="33"/>
  <c r="AI103" i="33"/>
  <c r="AJ103" i="33"/>
  <c r="AK53" i="33"/>
  <c r="AI53" i="33"/>
  <c r="S53" i="33"/>
  <c r="Q299" i="33"/>
  <c r="AO299" i="33"/>
  <c r="Q201" i="33"/>
  <c r="AO201" i="33"/>
  <c r="S103" i="33"/>
  <c r="AA250" i="33"/>
  <c r="AA201" i="33"/>
  <c r="Z201" i="33"/>
  <c r="AB103" i="33"/>
  <c r="Z53" i="33"/>
  <c r="V53" i="33"/>
  <c r="O53" i="33"/>
  <c r="AO250" i="35"/>
  <c r="AO348" i="35"/>
  <c r="AG348" i="35"/>
  <c r="X250" i="35"/>
  <c r="T201" i="35"/>
  <c r="O348" i="35"/>
  <c r="X299" i="35"/>
  <c r="M103" i="35"/>
  <c r="M53" i="35"/>
  <c r="R446" i="35"/>
  <c r="W397" i="35"/>
  <c r="AK103" i="35"/>
  <c r="AH103" i="35"/>
  <c r="X397" i="35"/>
  <c r="AL446" i="35"/>
  <c r="AG103" i="35"/>
  <c r="Z53" i="35"/>
  <c r="AM201" i="35"/>
  <c r="AF397" i="35"/>
  <c r="O103" i="35"/>
  <c r="W348" i="35"/>
  <c r="U152" i="35"/>
  <c r="S348" i="35"/>
  <c r="U250" i="35"/>
  <c r="Z250" i="35"/>
  <c r="AA152" i="35"/>
  <c r="AM53" i="35"/>
  <c r="AI397" i="35"/>
  <c r="AF299" i="35"/>
  <c r="AB250" i="35"/>
  <c r="U103" i="35"/>
  <c r="AF446" i="35"/>
  <c r="AK152" i="35"/>
  <c r="O201" i="35"/>
  <c r="S397" i="35"/>
  <c r="N250" i="35"/>
  <c r="AJ348" i="35"/>
  <c r="AC299" i="35"/>
  <c r="S103" i="35"/>
  <c r="Z446" i="35"/>
  <c r="AK53" i="35"/>
  <c r="AF103" i="35"/>
  <c r="AN103" i="35"/>
  <c r="AI495" i="35"/>
  <c r="P299" i="35"/>
  <c r="T250" i="35"/>
  <c r="W495" i="35"/>
  <c r="X103" i="35"/>
  <c r="AM103" i="35"/>
  <c r="S495" i="35"/>
  <c r="AH53" i="35"/>
  <c r="AL299" i="35"/>
  <c r="AD446" i="35"/>
  <c r="Y348" i="35"/>
  <c r="P103" i="35"/>
  <c r="N446" i="35"/>
  <c r="AM397" i="35"/>
  <c r="M299" i="35"/>
  <c r="AP299" i="35"/>
  <c r="AE201" i="35"/>
  <c r="X53" i="35"/>
  <c r="AF53" i="35"/>
  <c r="Q53" i="35"/>
  <c r="AD397" i="35"/>
  <c r="AO495" i="35"/>
  <c r="AA397" i="35"/>
  <c r="O299" i="35"/>
  <c r="AJ250" i="35"/>
  <c r="Y299" i="35"/>
  <c r="V201" i="35"/>
  <c r="M152" i="35"/>
  <c r="W299" i="35"/>
  <c r="Z103" i="35"/>
  <c r="AB446" i="35"/>
  <c r="AP397" i="35"/>
  <c r="Q103" i="35"/>
  <c r="AE299" i="33"/>
  <c r="AE250" i="33"/>
  <c r="AE201" i="33"/>
  <c r="W299" i="33"/>
  <c r="AF152" i="33"/>
  <c r="AA53" i="33"/>
  <c r="AD299" i="33"/>
  <c r="AD250" i="33"/>
  <c r="AD201" i="33"/>
  <c r="AE152" i="33"/>
  <c r="AF103" i="33"/>
  <c r="Z495" i="33"/>
  <c r="AL53" i="33"/>
  <c r="N446" i="33"/>
  <c r="O348" i="33"/>
  <c r="AE348" i="33"/>
  <c r="AG201" i="33"/>
  <c r="AE53" i="33"/>
  <c r="AB495" i="34"/>
  <c r="AK397" i="33"/>
  <c r="U397" i="33"/>
  <c r="AK348" i="34"/>
  <c r="P348" i="34"/>
  <c r="P446" i="34"/>
  <c r="M495" i="33"/>
  <c r="AP495" i="33"/>
  <c r="AO53" i="33"/>
  <c r="AD495" i="33"/>
  <c r="AG299" i="33"/>
  <c r="AG250" i="33"/>
  <c r="AH152" i="33"/>
  <c r="T53" i="33"/>
  <c r="Y53" i="33"/>
  <c r="U53" i="33"/>
  <c r="AM103" i="33"/>
  <c r="W495" i="33"/>
  <c r="Z103" i="33"/>
  <c r="AJ250" i="33"/>
  <c r="AC446" i="33"/>
  <c r="AF250" i="33"/>
  <c r="AF201" i="33"/>
  <c r="Z348" i="33"/>
  <c r="T250" i="33"/>
  <c r="AM495" i="33"/>
  <c r="U446" i="33"/>
  <c r="X250" i="33"/>
  <c r="X201" i="33"/>
  <c r="AE495" i="33"/>
  <c r="AG152" i="33"/>
  <c r="S348" i="33"/>
  <c r="AG495" i="33"/>
  <c r="AH397" i="33"/>
  <c r="V299" i="34"/>
  <c r="R397" i="34"/>
  <c r="O299" i="34"/>
  <c r="AD299" i="34"/>
  <c r="AD250" i="34"/>
  <c r="R201" i="34"/>
  <c r="AD103" i="34"/>
  <c r="AJ495" i="34"/>
  <c r="AF446" i="34"/>
  <c r="AP299" i="34"/>
  <c r="AK299" i="34"/>
  <c r="AG103" i="34"/>
  <c r="T201" i="34"/>
  <c r="AB201" i="34"/>
  <c r="AF495" i="34"/>
  <c r="AM103" i="34"/>
  <c r="T299" i="34"/>
  <c r="AD446" i="34"/>
  <c r="R348" i="34"/>
  <c r="AL201" i="34"/>
  <c r="X495" i="34"/>
  <c r="T495" i="34"/>
  <c r="T446" i="34"/>
  <c r="AB250" i="34"/>
  <c r="AJ103" i="34"/>
  <c r="AB397" i="34"/>
  <c r="AC53" i="34"/>
  <c r="V250" i="34"/>
  <c r="X152" i="34"/>
  <c r="AH299" i="34"/>
  <c r="AH250" i="34"/>
  <c r="AP201" i="34"/>
  <c r="AH152" i="34"/>
  <c r="AG348" i="34"/>
  <c r="Q250" i="34"/>
  <c r="U201" i="34"/>
  <c r="Q152" i="34"/>
  <c r="T397" i="34"/>
  <c r="P495" i="34"/>
  <c r="X446" i="34"/>
  <c r="AN397" i="34"/>
  <c r="AB299" i="34"/>
  <c r="AK446" i="34"/>
  <c r="AN348" i="34"/>
  <c r="AB348" i="34"/>
  <c r="V152" i="34"/>
  <c r="V495" i="34"/>
  <c r="AJ397" i="34"/>
  <c r="X201" i="34"/>
  <c r="M201" i="34"/>
  <c r="AO103" i="34"/>
  <c r="Z250" i="34"/>
  <c r="X299" i="34"/>
  <c r="Z103" i="34"/>
  <c r="AO446" i="34"/>
  <c r="AH397" i="34"/>
  <c r="N250" i="34"/>
  <c r="AN299" i="34"/>
  <c r="AB446" i="34"/>
  <c r="AG446" i="34"/>
  <c r="AF201" i="34"/>
  <c r="U103" i="34"/>
  <c r="AD495" i="34"/>
  <c r="AH446" i="34"/>
  <c r="N446" i="34"/>
  <c r="AD397" i="34"/>
  <c r="AP348" i="34"/>
  <c r="Q348" i="34"/>
  <c r="AN201" i="34"/>
  <c r="AF397" i="34"/>
  <c r="P299" i="34"/>
  <c r="AD152" i="34"/>
  <c r="S446" i="34"/>
  <c r="AE446" i="34"/>
  <c r="T348" i="34"/>
  <c r="X103" i="34"/>
  <c r="Y53" i="34"/>
  <c r="W446" i="34"/>
  <c r="M299" i="34"/>
  <c r="AK201" i="34"/>
  <c r="AH495" i="34"/>
  <c r="T152" i="34"/>
  <c r="P397" i="34"/>
  <c r="AF348" i="34"/>
  <c r="V103" i="34"/>
  <c r="AA397" i="34"/>
  <c r="AI397" i="34"/>
  <c r="M103" i="34"/>
  <c r="AL495" i="34"/>
  <c r="N397" i="34"/>
  <c r="AL250" i="34"/>
  <c r="R250" i="34"/>
  <c r="R103" i="34"/>
  <c r="AJ299" i="34"/>
  <c r="AG201" i="34"/>
  <c r="N495" i="34"/>
  <c r="X397" i="34"/>
  <c r="AF299" i="34"/>
  <c r="T250" i="34"/>
  <c r="T103" i="34"/>
  <c r="AB152" i="34"/>
  <c r="Z495" i="34"/>
  <c r="AP152" i="34"/>
  <c r="AI446" i="34"/>
  <c r="AL348" i="34"/>
  <c r="AP250" i="34"/>
  <c r="AD201" i="34"/>
  <c r="X250" i="34"/>
  <c r="Q299" i="34"/>
  <c r="P53" i="34"/>
  <c r="AP53" i="34"/>
  <c r="P53" i="35"/>
  <c r="AN152" i="34"/>
  <c r="AP446" i="34"/>
  <c r="V446" i="34"/>
  <c r="Z397" i="34"/>
  <c r="Z348" i="34"/>
  <c r="AH103" i="34"/>
  <c r="AE103" i="34"/>
  <c r="W250" i="34"/>
  <c r="AM397" i="34"/>
  <c r="W103" i="34"/>
  <c r="AL299" i="34"/>
  <c r="AD348" i="34"/>
  <c r="AM299" i="34"/>
  <c r="R495" i="34"/>
  <c r="AH201" i="34"/>
  <c r="V201" i="34"/>
  <c r="Z446" i="34"/>
  <c r="Z201" i="34"/>
  <c r="Z299" i="34"/>
  <c r="N299" i="34"/>
  <c r="AL152" i="34"/>
  <c r="AH348" i="34"/>
  <c r="N201" i="34"/>
  <c r="AL53" i="34"/>
  <c r="R446" i="34"/>
  <c r="R299" i="34"/>
  <c r="AO348" i="34"/>
  <c r="AL446" i="34"/>
  <c r="AB103" i="34"/>
  <c r="AP103" i="34"/>
  <c r="AM495" i="34"/>
  <c r="AP495" i="34"/>
  <c r="V348" i="34"/>
  <c r="N152" i="34"/>
  <c r="W152" i="34"/>
  <c r="Q53" i="34"/>
  <c r="AL103" i="34"/>
  <c r="AL397" i="34"/>
  <c r="AJ53" i="34"/>
  <c r="O495" i="34"/>
  <c r="W299" i="34"/>
  <c r="AA103" i="34"/>
  <c r="Q446" i="34"/>
  <c r="M348" i="34"/>
  <c r="M250" i="34"/>
  <c r="AO299" i="34"/>
  <c r="AK103" i="34"/>
  <c r="AJ201" i="34"/>
  <c r="P152" i="34"/>
  <c r="AA201" i="34"/>
  <c r="Q201" i="34"/>
  <c r="W397" i="34"/>
  <c r="X348" i="34"/>
  <c r="AP397" i="34"/>
  <c r="N348" i="34"/>
  <c r="AI348" i="34"/>
  <c r="AE299" i="34"/>
  <c r="AO53" i="34"/>
  <c r="M446" i="34"/>
  <c r="AK397" i="34"/>
  <c r="AK250" i="34"/>
  <c r="AG152" i="34"/>
  <c r="U152" i="34"/>
  <c r="AD53" i="34"/>
  <c r="S53" i="34"/>
  <c r="S152" i="34"/>
  <c r="O103" i="34"/>
  <c r="AE397" i="34"/>
  <c r="U446" i="34"/>
  <c r="U299" i="34"/>
  <c r="AK152" i="34"/>
  <c r="M152" i="34"/>
  <c r="AO152" i="34"/>
  <c r="N103" i="34"/>
  <c r="AB53" i="34"/>
  <c r="AM201" i="34"/>
  <c r="AF250" i="34"/>
  <c r="AE348" i="34"/>
  <c r="U250" i="34"/>
  <c r="AN250" i="34"/>
  <c r="Q103" i="34"/>
  <c r="AM348" i="34"/>
  <c r="M397" i="34"/>
  <c r="AG250" i="34"/>
  <c r="P250" i="34"/>
  <c r="AF152" i="34"/>
  <c r="AO201" i="34"/>
  <c r="AM446" i="34"/>
  <c r="W348" i="34"/>
  <c r="S299" i="34"/>
  <c r="O250" i="34"/>
  <c r="AI53" i="34"/>
  <c r="AE53" i="34"/>
  <c r="U397" i="34"/>
  <c r="AJ152" i="34"/>
  <c r="P201" i="34"/>
  <c r="O348" i="34"/>
  <c r="X53" i="34"/>
  <c r="AF53" i="34"/>
  <c r="O397" i="34"/>
  <c r="S201" i="34"/>
  <c r="AE152" i="34"/>
  <c r="AG299" i="34"/>
  <c r="S397" i="34"/>
  <c r="O53" i="34"/>
  <c r="AO250" i="34"/>
  <c r="AN53" i="34"/>
  <c r="V53" i="35"/>
  <c r="AO53" i="35"/>
  <c r="AA446" i="34"/>
  <c r="AJ53" i="35"/>
  <c r="Y53" i="35"/>
  <c r="AF103" i="34"/>
  <c r="AI103" i="34"/>
  <c r="P103" i="34"/>
  <c r="AM53" i="34"/>
  <c r="AA495" i="34"/>
  <c r="O446" i="34"/>
  <c r="AA53" i="35"/>
  <c r="Z152" i="34"/>
  <c r="N53" i="35"/>
  <c r="AE53" i="35"/>
  <c r="N103" i="33"/>
  <c r="AO103" i="33"/>
  <c r="AP103" i="33"/>
  <c r="AH446" i="33"/>
  <c r="Z446" i="33"/>
  <c r="Y446" i="33"/>
  <c r="AP348" i="33"/>
  <c r="AH348" i="33"/>
  <c r="AB201" i="33"/>
  <c r="T201" i="33"/>
  <c r="U103" i="33"/>
  <c r="Q495" i="33"/>
  <c r="M53" i="33"/>
  <c r="T299" i="33"/>
  <c r="O250" i="33"/>
  <c r="AI397" i="33"/>
  <c r="Z397" i="33"/>
  <c r="R397" i="33"/>
  <c r="AJ299" i="33"/>
  <c r="AD53" i="33"/>
  <c r="N53" i="34"/>
  <c r="Z53" i="34"/>
  <c r="AE495" i="34"/>
  <c r="AE201" i="34"/>
  <c r="O201" i="34"/>
  <c r="S103" i="34"/>
  <c r="S495" i="34"/>
  <c r="AI250" i="34"/>
  <c r="AE250" i="34"/>
  <c r="AI495" i="34"/>
  <c r="U53" i="34"/>
  <c r="N397" i="33"/>
  <c r="O299" i="33"/>
  <c r="AB299" i="33"/>
  <c r="P103" i="33"/>
  <c r="P250" i="33"/>
  <c r="O201" i="33"/>
  <c r="V495" i="33"/>
  <c r="N201" i="33"/>
  <c r="N250" i="33"/>
  <c r="O152" i="33"/>
  <c r="P201" i="33"/>
  <c r="N348" i="33"/>
  <c r="P152" i="33"/>
  <c r="AK446" i="33"/>
  <c r="AL397" i="33"/>
  <c r="AL348" i="33"/>
  <c r="AN250" i="33"/>
  <c r="AN201" i="33"/>
  <c r="Y152" i="33"/>
  <c r="Q152" i="33"/>
  <c r="AO152" i="33"/>
  <c r="AG103" i="33"/>
  <c r="AH103" i="33"/>
  <c r="N495" i="33"/>
  <c r="AJ446" i="33"/>
  <c r="AB446" i="33"/>
  <c r="T446" i="33"/>
  <c r="AM299" i="33"/>
  <c r="AM250" i="33"/>
  <c r="AM201" i="33"/>
  <c r="AN152" i="33"/>
  <c r="AL299" i="33"/>
  <c r="AL250" i="33"/>
  <c r="AL201" i="33"/>
  <c r="AM152" i="33"/>
  <c r="AP446" i="33"/>
  <c r="AI348" i="33"/>
  <c r="AA348" i="33"/>
  <c r="Y495" i="33"/>
  <c r="Q446" i="33"/>
  <c r="AG446" i="33"/>
  <c r="AH53" i="34"/>
  <c r="T53" i="34"/>
  <c r="V53" i="34"/>
  <c r="AM250" i="34"/>
  <c r="AA250" i="34"/>
  <c r="AK53" i="34"/>
  <c r="AA348" i="34"/>
  <c r="AA299" i="34"/>
  <c r="S250" i="34"/>
  <c r="AI201" i="34"/>
  <c r="O152" i="34"/>
  <c r="AM152" i="34"/>
  <c r="U495" i="33"/>
  <c r="AB397" i="33"/>
  <c r="AA103" i="33"/>
  <c r="R446" i="33"/>
  <c r="T397" i="33"/>
  <c r="P348" i="33"/>
  <c r="M348" i="33"/>
  <c r="AO446" i="33"/>
  <c r="O103" i="33"/>
  <c r="AH495" i="33"/>
  <c r="AL103" i="33"/>
  <c r="AC348" i="33"/>
  <c r="AE446" i="33"/>
  <c r="AG348" i="33"/>
  <c r="R495" i="33"/>
  <c r="AN446" i="33"/>
  <c r="AN348" i="33"/>
  <c r="AD348" i="33"/>
  <c r="AK348" i="33"/>
  <c r="AF495" i="33"/>
  <c r="AF446" i="33"/>
  <c r="W446" i="33"/>
  <c r="AN299" i="33"/>
  <c r="X446" i="33"/>
  <c r="O446" i="33"/>
  <c r="AJ397" i="33"/>
  <c r="Q348" i="33"/>
  <c r="U348" i="33"/>
  <c r="AF299" i="33"/>
  <c r="AE103" i="33"/>
  <c r="P446" i="33"/>
  <c r="X299" i="33"/>
  <c r="W103" i="33"/>
  <c r="P299" i="33"/>
  <c r="AL446" i="33"/>
  <c r="AN397" i="33"/>
  <c r="AM397" i="33"/>
  <c r="AA397" i="33"/>
  <c r="N299" i="33"/>
  <c r="AP299" i="33"/>
  <c r="AD446" i="33"/>
  <c r="M446" i="33"/>
  <c r="AF397" i="33"/>
  <c r="AE397" i="33"/>
  <c r="S397" i="33"/>
  <c r="AH299" i="33"/>
  <c r="AM446" i="33"/>
  <c r="V446" i="33"/>
  <c r="X397" i="33"/>
  <c r="W397" i="33"/>
  <c r="Z299" i="33"/>
  <c r="P397" i="33"/>
  <c r="O397" i="33"/>
  <c r="R299" i="33"/>
  <c r="AH495" i="35"/>
  <c r="AD299" i="35"/>
  <c r="AI53" i="35"/>
  <c r="V103" i="35"/>
  <c r="AM495" i="35"/>
  <c r="AI299" i="35"/>
  <c r="M348" i="35"/>
  <c r="AG250" i="35"/>
  <c r="AE446" i="35"/>
  <c r="V152" i="35"/>
  <c r="V348" i="35"/>
  <c r="X446" i="35"/>
  <c r="N495" i="35"/>
  <c r="U397" i="35"/>
  <c r="AA299" i="35"/>
  <c r="V299" i="35"/>
  <c r="AK250" i="35"/>
  <c r="AB53" i="35"/>
  <c r="Z397" i="35"/>
  <c r="AD53" i="35"/>
  <c r="AO103" i="35"/>
  <c r="P397" i="35"/>
  <c r="AG495" i="35"/>
  <c r="T397" i="35"/>
  <c r="T446" i="35"/>
  <c r="AI201" i="35"/>
  <c r="Q250" i="35"/>
  <c r="V397" i="35"/>
  <c r="AG299" i="35"/>
  <c r="AD103" i="35"/>
  <c r="AC53" i="35"/>
  <c r="AD152" i="35"/>
  <c r="Y103" i="35"/>
  <c r="AE495" i="35"/>
  <c r="AP53" i="35"/>
  <c r="AP103" i="35"/>
  <c r="AG53" i="35"/>
  <c r="W53" i="35"/>
  <c r="P446" i="35"/>
  <c r="S201" i="35"/>
  <c r="AJ397" i="35"/>
  <c r="AM250" i="35"/>
  <c r="O495" i="35"/>
  <c r="AK397" i="35"/>
  <c r="AO299" i="35"/>
  <c r="Y250" i="35"/>
  <c r="AL53" i="35"/>
  <c r="W495" i="34"/>
  <c r="AI299" i="34"/>
  <c r="W201" i="34"/>
  <c r="AI152" i="34"/>
  <c r="M53" i="34"/>
  <c r="AG53" i="34"/>
  <c r="R152" i="34"/>
  <c r="AA53" i="34"/>
  <c r="R53" i="34"/>
  <c r="AL495" i="35"/>
  <c r="AG446" i="35"/>
  <c r="AC152" i="35"/>
  <c r="AJ103" i="35"/>
  <c r="V495" i="35"/>
  <c r="AJ446" i="35"/>
  <c r="Q446" i="35"/>
  <c r="AH446" i="35"/>
  <c r="AI152" i="35"/>
  <c r="AL201" i="35"/>
  <c r="T103" i="35"/>
  <c r="AC348" i="35"/>
  <c r="AA152" i="34"/>
  <c r="M397" i="35"/>
  <c r="AL397" i="35"/>
  <c r="AN299" i="35"/>
  <c r="AD201" i="35"/>
  <c r="S152" i="35"/>
  <c r="AJ201" i="35"/>
  <c r="AH152" i="35"/>
  <c r="R53" i="35"/>
  <c r="R103" i="35"/>
  <c r="T53" i="35"/>
  <c r="W53" i="34"/>
  <c r="AD348" i="35"/>
  <c r="S53" i="35"/>
  <c r="W103" i="35"/>
  <c r="Q495" i="35"/>
  <c r="N397" i="35"/>
  <c r="AB397" i="35"/>
  <c r="AI348" i="35"/>
  <c r="N348" i="35"/>
  <c r="M250" i="35"/>
  <c r="Y495" i="35"/>
  <c r="R152" i="35"/>
  <c r="AM446" i="35"/>
  <c r="AM299" i="35"/>
  <c r="AK299" i="35"/>
  <c r="AH250" i="35"/>
  <c r="U348" i="35"/>
  <c r="AP152" i="35"/>
  <c r="Z152" i="35"/>
  <c r="W446" i="35"/>
  <c r="N299" i="35"/>
  <c r="AL152" i="35"/>
  <c r="AB201" i="35"/>
  <c r="AP446" i="35"/>
  <c r="W201" i="35"/>
  <c r="AA201" i="35"/>
  <c r="AK348" i="35"/>
  <c r="AC397" i="35"/>
  <c r="P348" i="35"/>
  <c r="AL348" i="35"/>
  <c r="S299" i="35"/>
  <c r="AP250" i="35"/>
  <c r="AI446" i="35"/>
  <c r="AP201" i="35"/>
  <c r="AO152" i="35"/>
  <c r="AE250" i="35"/>
  <c r="AP348" i="35"/>
  <c r="R348" i="35"/>
  <c r="AN348" i="35"/>
  <c r="AB348" i="35"/>
  <c r="AF201" i="35"/>
  <c r="Z201" i="35"/>
  <c r="O250" i="35"/>
  <c r="AO201" i="35"/>
  <c r="Z495" i="35"/>
  <c r="O446" i="35"/>
  <c r="AF495" i="35"/>
  <c r="AF348" i="35"/>
  <c r="T348" i="35"/>
  <c r="AG397" i="35"/>
  <c r="X348" i="35"/>
  <c r="AN201" i="35"/>
  <c r="AL250" i="35"/>
  <c r="Y201" i="35"/>
  <c r="R495" i="35"/>
  <c r="Z348" i="35"/>
  <c r="R299" i="35"/>
  <c r="Q397" i="35"/>
  <c r="AH348" i="35"/>
  <c r="X201" i="35"/>
  <c r="V250" i="35"/>
  <c r="N152" i="35"/>
  <c r="AF152" i="35"/>
  <c r="AP495" i="35"/>
  <c r="P201" i="35"/>
  <c r="X495" i="35"/>
  <c r="AA446" i="35"/>
  <c r="W250" i="35"/>
  <c r="T299" i="35"/>
  <c r="P152" i="35"/>
  <c r="AJ495" i="35"/>
  <c r="AC446" i="35"/>
  <c r="S446" i="35"/>
  <c r="AJ299" i="35"/>
  <c r="AI250" i="35"/>
  <c r="AG152" i="35"/>
  <c r="O152" i="35"/>
  <c r="AB495" i="35"/>
  <c r="U446" i="35"/>
  <c r="AB299" i="35"/>
  <c r="AA250" i="35"/>
  <c r="Y152" i="35"/>
  <c r="AN495" i="35"/>
  <c r="T495" i="35"/>
  <c r="M446" i="35"/>
  <c r="AO397" i="35"/>
  <c r="S250" i="35"/>
  <c r="AH201" i="35"/>
  <c r="Q152" i="35"/>
  <c r="AK201" i="35"/>
  <c r="AK495" i="35"/>
  <c r="P495" i="35"/>
  <c r="Y397" i="35"/>
  <c r="AH299" i="35"/>
  <c r="AG201" i="35"/>
  <c r="AC201" i="35"/>
  <c r="R201" i="35"/>
  <c r="AN152" i="35"/>
  <c r="AC495" i="35"/>
  <c r="Z299" i="35"/>
  <c r="U201" i="35"/>
  <c r="AM152" i="35"/>
  <c r="U495" i="35"/>
  <c r="Q201" i="35"/>
  <c r="M201" i="35"/>
  <c r="X152" i="35"/>
  <c r="AE152" i="35"/>
  <c r="M495" i="35"/>
  <c r="AK446" i="35"/>
  <c r="W152" i="35"/>
  <c r="AO497" i="34" l="1"/>
  <c r="AA497" i="33"/>
  <c r="AL497" i="33"/>
  <c r="AC497" i="35"/>
  <c r="AN497" i="35"/>
  <c r="R497" i="33"/>
  <c r="S497" i="33"/>
  <c r="AG497" i="33"/>
  <c r="Y497" i="33"/>
  <c r="AE497" i="33"/>
  <c r="AP497" i="33"/>
  <c r="X497" i="33"/>
  <c r="AH497" i="33"/>
  <c r="M497" i="33"/>
  <c r="AM497" i="33"/>
  <c r="AC497" i="33"/>
  <c r="AN497" i="33"/>
  <c r="AD497" i="33"/>
  <c r="T497" i="33"/>
  <c r="N497" i="33"/>
  <c r="P497" i="33"/>
  <c r="O497" i="33"/>
  <c r="AK497" i="33"/>
  <c r="W497" i="33"/>
  <c r="Z497" i="33"/>
  <c r="AI497" i="33"/>
  <c r="AO497" i="33"/>
  <c r="Q497" i="33"/>
  <c r="AJ497" i="33"/>
  <c r="U497" i="33"/>
  <c r="AB497" i="33"/>
  <c r="AF497" i="33"/>
  <c r="V497" i="33"/>
  <c r="V497" i="34"/>
  <c r="AK497" i="34"/>
  <c r="AL497" i="34"/>
  <c r="M497" i="34"/>
  <c r="W497" i="34"/>
  <c r="AI497" i="34"/>
  <c r="T497" i="34"/>
  <c r="Y497" i="34"/>
  <c r="X497" i="34"/>
  <c r="O497" i="34"/>
  <c r="AD497" i="34"/>
  <c r="P497" i="34"/>
  <c r="R497" i="34"/>
  <c r="AG497" i="34"/>
  <c r="AE497" i="34"/>
  <c r="AH497" i="34"/>
  <c r="AF497" i="34"/>
  <c r="S497" i="34"/>
  <c r="Z497" i="34"/>
  <c r="AC497" i="34"/>
  <c r="AP497" i="34"/>
  <c r="AN497" i="34"/>
  <c r="AM497" i="34"/>
  <c r="AB497" i="34"/>
  <c r="U497" i="34"/>
  <c r="AA497" i="34"/>
  <c r="Q497" i="34"/>
  <c r="N497" i="34"/>
  <c r="AJ497" i="34"/>
  <c r="U497" i="35"/>
  <c r="AI497" i="35"/>
  <c r="AA497" i="35"/>
  <c r="AB497" i="35"/>
  <c r="R497" i="35"/>
  <c r="AH497" i="35"/>
  <c r="O497" i="35"/>
  <c r="AM497" i="35"/>
  <c r="AO497" i="35"/>
  <c r="AG497" i="35"/>
  <c r="AD497" i="35"/>
  <c r="Y497" i="35"/>
  <c r="AJ497" i="35"/>
  <c r="Q497" i="35"/>
  <c r="P497" i="35"/>
  <c r="V497" i="35"/>
  <c r="AK497" i="35"/>
  <c r="AF497" i="35"/>
  <c r="Z497" i="35"/>
  <c r="X497" i="35"/>
  <c r="AL497" i="35"/>
  <c r="N497" i="35"/>
  <c r="S497" i="35"/>
  <c r="AE497" i="35"/>
  <c r="M497" i="35"/>
  <c r="AP497" i="35"/>
  <c r="T497" i="35"/>
  <c r="W497" i="35"/>
  <c r="N2" i="58"/>
  <c r="N3" i="58"/>
  <c r="O2" i="58" l="1"/>
  <c r="O3" i="58"/>
  <c r="AP493" i="29"/>
  <c r="AO493" i="29"/>
  <c r="AN493" i="29"/>
  <c r="AM493" i="29"/>
  <c r="AL493" i="29"/>
  <c r="AK493" i="29"/>
  <c r="AJ493" i="29"/>
  <c r="AI493" i="29"/>
  <c r="AH493" i="29"/>
  <c r="AG493" i="29"/>
  <c r="AF493" i="29"/>
  <c r="AE493" i="29"/>
  <c r="AD493" i="29"/>
  <c r="AC493" i="29"/>
  <c r="AB493" i="29"/>
  <c r="AA493" i="29"/>
  <c r="Z493" i="29"/>
  <c r="Y493" i="29"/>
  <c r="X493" i="29"/>
  <c r="W493" i="29"/>
  <c r="V493" i="29"/>
  <c r="U493" i="29"/>
  <c r="T493" i="29"/>
  <c r="S493" i="29"/>
  <c r="R493" i="29"/>
  <c r="Q493" i="29"/>
  <c r="P493" i="29"/>
  <c r="O493" i="29"/>
  <c r="N493" i="29"/>
  <c r="M493" i="29"/>
  <c r="AP478" i="29"/>
  <c r="AO478" i="29"/>
  <c r="AN478" i="29"/>
  <c r="AM478" i="29"/>
  <c r="AL478" i="29"/>
  <c r="AK478" i="29"/>
  <c r="AJ478" i="29"/>
  <c r="AI478" i="29"/>
  <c r="AH478" i="29"/>
  <c r="AG478" i="29"/>
  <c r="AF478" i="29"/>
  <c r="AE478" i="29"/>
  <c r="AD478" i="29"/>
  <c r="AC478" i="29"/>
  <c r="AB478" i="29"/>
  <c r="AA478" i="29"/>
  <c r="Z478" i="29"/>
  <c r="Y478" i="29"/>
  <c r="X478" i="29"/>
  <c r="W478" i="29"/>
  <c r="V478" i="29"/>
  <c r="U478" i="29"/>
  <c r="T478" i="29"/>
  <c r="S478" i="29"/>
  <c r="R478" i="29"/>
  <c r="Q478" i="29"/>
  <c r="P478" i="29"/>
  <c r="O478" i="29"/>
  <c r="N478" i="29"/>
  <c r="M478" i="29"/>
  <c r="AP463" i="29"/>
  <c r="AO463" i="29"/>
  <c r="AN463" i="29"/>
  <c r="AM463" i="29"/>
  <c r="AL463" i="29"/>
  <c r="AK463" i="29"/>
  <c r="AJ463" i="29"/>
  <c r="AI463" i="29"/>
  <c r="AH463" i="29"/>
  <c r="AG463" i="29"/>
  <c r="AF463" i="29"/>
  <c r="AE463" i="29"/>
  <c r="AD463" i="29"/>
  <c r="AC463" i="29"/>
  <c r="AB463" i="29"/>
  <c r="AA463" i="29"/>
  <c r="Z463" i="29"/>
  <c r="Y463" i="29"/>
  <c r="X463" i="29"/>
  <c r="W463" i="29"/>
  <c r="V463" i="29"/>
  <c r="U463" i="29"/>
  <c r="T463" i="29"/>
  <c r="T495" i="29" s="1"/>
  <c r="S463" i="29"/>
  <c r="R463" i="29"/>
  <c r="Q463" i="29"/>
  <c r="P463" i="29"/>
  <c r="O463" i="29"/>
  <c r="N463" i="29"/>
  <c r="M463" i="29"/>
  <c r="AP444" i="29"/>
  <c r="AO444" i="29"/>
  <c r="AN444" i="29"/>
  <c r="AM444" i="29"/>
  <c r="AL444" i="29"/>
  <c r="AK444" i="29"/>
  <c r="AJ444" i="29"/>
  <c r="AI444" i="29"/>
  <c r="AH444" i="29"/>
  <c r="AG444" i="29"/>
  <c r="AF444" i="29"/>
  <c r="AE444" i="29"/>
  <c r="AD444" i="29"/>
  <c r="AC444" i="29"/>
  <c r="AB444" i="29"/>
  <c r="AA444" i="29"/>
  <c r="Z444" i="29"/>
  <c r="Y444" i="29"/>
  <c r="X444" i="29"/>
  <c r="W444" i="29"/>
  <c r="V444" i="29"/>
  <c r="U444" i="29"/>
  <c r="T444" i="29"/>
  <c r="S444" i="29"/>
  <c r="R444" i="29"/>
  <c r="Q444" i="29"/>
  <c r="P444" i="29"/>
  <c r="O444" i="29"/>
  <c r="N444" i="29"/>
  <c r="M444" i="29"/>
  <c r="AP429" i="29"/>
  <c r="AO429" i="29"/>
  <c r="AN429" i="29"/>
  <c r="AM429" i="29"/>
  <c r="AL429" i="29"/>
  <c r="AK429" i="29"/>
  <c r="AJ429" i="29"/>
  <c r="AI429" i="29"/>
  <c r="AH429" i="29"/>
  <c r="AG429" i="29"/>
  <c r="AF429" i="29"/>
  <c r="AE429" i="29"/>
  <c r="AD429" i="29"/>
  <c r="AC429" i="29"/>
  <c r="AB429" i="29"/>
  <c r="AA429" i="29"/>
  <c r="Z429" i="29"/>
  <c r="Y429" i="29"/>
  <c r="X429" i="29"/>
  <c r="W429" i="29"/>
  <c r="V429" i="29"/>
  <c r="U429" i="29"/>
  <c r="T429" i="29"/>
  <c r="S429" i="29"/>
  <c r="R429" i="29"/>
  <c r="Q429" i="29"/>
  <c r="P429" i="29"/>
  <c r="O429" i="29"/>
  <c r="N429" i="29"/>
  <c r="M429" i="29"/>
  <c r="AP414" i="29"/>
  <c r="AO414" i="29"/>
  <c r="AN414" i="29"/>
  <c r="AM414" i="29"/>
  <c r="AL414" i="29"/>
  <c r="AK414" i="29"/>
  <c r="AJ414" i="29"/>
  <c r="AI414" i="29"/>
  <c r="AH414" i="29"/>
  <c r="AG414" i="29"/>
  <c r="AF414" i="29"/>
  <c r="AE414" i="29"/>
  <c r="AD414" i="29"/>
  <c r="AC414" i="29"/>
  <c r="AB414" i="29"/>
  <c r="AA414" i="29"/>
  <c r="Z414" i="29"/>
  <c r="Y414" i="29"/>
  <c r="X414" i="29"/>
  <c r="W414" i="29"/>
  <c r="V414" i="29"/>
  <c r="U414" i="29"/>
  <c r="T414" i="29"/>
  <c r="S414" i="29"/>
  <c r="R414" i="29"/>
  <c r="Q414" i="29"/>
  <c r="P414" i="29"/>
  <c r="O414" i="29"/>
  <c r="N414" i="29"/>
  <c r="M414" i="29"/>
  <c r="AP395" i="29"/>
  <c r="AO395" i="29"/>
  <c r="AN395" i="29"/>
  <c r="AM395" i="29"/>
  <c r="AL395" i="29"/>
  <c r="AK395" i="29"/>
  <c r="AJ395" i="29"/>
  <c r="AI395" i="29"/>
  <c r="AH395" i="29"/>
  <c r="AG395" i="29"/>
  <c r="AF395" i="29"/>
  <c r="AE395" i="29"/>
  <c r="AD395" i="29"/>
  <c r="AC395" i="29"/>
  <c r="AB395" i="29"/>
  <c r="AA395" i="29"/>
  <c r="Z395" i="29"/>
  <c r="Y395" i="29"/>
  <c r="X395" i="29"/>
  <c r="W395" i="29"/>
  <c r="V395" i="29"/>
  <c r="U395" i="29"/>
  <c r="T395" i="29"/>
  <c r="S395" i="29"/>
  <c r="R395" i="29"/>
  <c r="Q395" i="29"/>
  <c r="P395" i="29"/>
  <c r="O395" i="29"/>
  <c r="N395" i="29"/>
  <c r="M395" i="29"/>
  <c r="AP380" i="29"/>
  <c r="AO380" i="29"/>
  <c r="AN380" i="29"/>
  <c r="AM380" i="29"/>
  <c r="AL380" i="29"/>
  <c r="AK380" i="29"/>
  <c r="AJ380" i="29"/>
  <c r="AI380" i="29"/>
  <c r="AH380" i="29"/>
  <c r="AG380" i="29"/>
  <c r="AF380" i="29"/>
  <c r="AE380" i="29"/>
  <c r="AD380" i="29"/>
  <c r="AC380" i="29"/>
  <c r="AB380" i="29"/>
  <c r="AA380" i="29"/>
  <c r="Z380" i="29"/>
  <c r="Y380" i="29"/>
  <c r="X380" i="29"/>
  <c r="W380" i="29"/>
  <c r="V380" i="29"/>
  <c r="U380" i="29"/>
  <c r="T380" i="29"/>
  <c r="S380" i="29"/>
  <c r="R380" i="29"/>
  <c r="Q380" i="29"/>
  <c r="P380" i="29"/>
  <c r="O380" i="29"/>
  <c r="N380" i="29"/>
  <c r="M380" i="29"/>
  <c r="AP365" i="29"/>
  <c r="AO365" i="29"/>
  <c r="AN365" i="29"/>
  <c r="AM365" i="29"/>
  <c r="AL365" i="29"/>
  <c r="AK365" i="29"/>
  <c r="AJ365" i="29"/>
  <c r="AI365" i="29"/>
  <c r="AH365" i="29"/>
  <c r="AG365" i="29"/>
  <c r="AF365" i="29"/>
  <c r="AE365" i="29"/>
  <c r="AD365" i="29"/>
  <c r="AC365" i="29"/>
  <c r="AB365" i="29"/>
  <c r="AA365" i="29"/>
  <c r="Z365" i="29"/>
  <c r="Y365" i="29"/>
  <c r="X365" i="29"/>
  <c r="X397" i="29" s="1"/>
  <c r="W365" i="29"/>
  <c r="W397" i="29" s="1"/>
  <c r="V365" i="29"/>
  <c r="U365" i="29"/>
  <c r="T365" i="29"/>
  <c r="S365" i="29"/>
  <c r="R365" i="29"/>
  <c r="Q365" i="29"/>
  <c r="P365" i="29"/>
  <c r="O365" i="29"/>
  <c r="N365" i="29"/>
  <c r="M365" i="29"/>
  <c r="AP346" i="29"/>
  <c r="AO346" i="29"/>
  <c r="AN346" i="29"/>
  <c r="AM346" i="29"/>
  <c r="AL346" i="29"/>
  <c r="AK346" i="29"/>
  <c r="AJ346" i="29"/>
  <c r="AI346" i="29"/>
  <c r="AH346" i="29"/>
  <c r="AG346" i="29"/>
  <c r="AF346" i="29"/>
  <c r="AE346" i="29"/>
  <c r="AD346" i="29"/>
  <c r="AC346" i="29"/>
  <c r="AB346" i="29"/>
  <c r="AA346" i="29"/>
  <c r="Z346" i="29"/>
  <c r="Y346" i="29"/>
  <c r="X346" i="29"/>
  <c r="W346" i="29"/>
  <c r="V346" i="29"/>
  <c r="U346" i="29"/>
  <c r="T346" i="29"/>
  <c r="S346" i="29"/>
  <c r="R346" i="29"/>
  <c r="Q346" i="29"/>
  <c r="P346" i="29"/>
  <c r="O346" i="29"/>
  <c r="N346" i="29"/>
  <c r="M346" i="29"/>
  <c r="AP331" i="29"/>
  <c r="AO331" i="29"/>
  <c r="AN331" i="29"/>
  <c r="AM331" i="29"/>
  <c r="AL331" i="29"/>
  <c r="AK331" i="29"/>
  <c r="AJ331" i="29"/>
  <c r="AI331" i="29"/>
  <c r="AH331" i="29"/>
  <c r="AG331" i="29"/>
  <c r="AF331" i="29"/>
  <c r="AE331" i="29"/>
  <c r="AD331" i="29"/>
  <c r="AC331" i="29"/>
  <c r="AB331" i="29"/>
  <c r="AA331" i="29"/>
  <c r="Z331" i="29"/>
  <c r="Y331" i="29"/>
  <c r="X331" i="29"/>
  <c r="W331" i="29"/>
  <c r="V331" i="29"/>
  <c r="U331" i="29"/>
  <c r="T331" i="29"/>
  <c r="S331" i="29"/>
  <c r="R331" i="29"/>
  <c r="Q331" i="29"/>
  <c r="P331" i="29"/>
  <c r="O331" i="29"/>
  <c r="N331" i="29"/>
  <c r="M331" i="29"/>
  <c r="AP316" i="29"/>
  <c r="AO316" i="29"/>
  <c r="AN316" i="29"/>
  <c r="AM316" i="29"/>
  <c r="AL316" i="29"/>
  <c r="AK316" i="29"/>
  <c r="AJ316" i="29"/>
  <c r="AI316" i="29"/>
  <c r="AH316" i="29"/>
  <c r="AG316" i="29"/>
  <c r="AF316" i="29"/>
  <c r="AE316" i="29"/>
  <c r="AD316" i="29"/>
  <c r="AC316" i="29"/>
  <c r="AB316" i="29"/>
  <c r="AA316" i="29"/>
  <c r="Z316" i="29"/>
  <c r="Y316" i="29"/>
  <c r="X316" i="29"/>
  <c r="W316" i="29"/>
  <c r="V316" i="29"/>
  <c r="U316" i="29"/>
  <c r="T316" i="29"/>
  <c r="S316" i="29"/>
  <c r="R316" i="29"/>
  <c r="Q316" i="29"/>
  <c r="P316" i="29"/>
  <c r="O316" i="29"/>
  <c r="N316" i="29"/>
  <c r="M316" i="29"/>
  <c r="AP297" i="29"/>
  <c r="AO297" i="29"/>
  <c r="AN297" i="29"/>
  <c r="AM297" i="29"/>
  <c r="AL297" i="29"/>
  <c r="AK297" i="29"/>
  <c r="AJ297" i="29"/>
  <c r="AI297" i="29"/>
  <c r="AH297" i="29"/>
  <c r="AG297" i="29"/>
  <c r="AF297" i="29"/>
  <c r="AE297" i="29"/>
  <c r="AD297" i="29"/>
  <c r="AC297" i="29"/>
  <c r="AB297" i="29"/>
  <c r="AA297" i="29"/>
  <c r="Z297" i="29"/>
  <c r="Y297" i="29"/>
  <c r="X297" i="29"/>
  <c r="W297" i="29"/>
  <c r="V297" i="29"/>
  <c r="U297" i="29"/>
  <c r="T297" i="29"/>
  <c r="S297" i="29"/>
  <c r="R297" i="29"/>
  <c r="Q297" i="29"/>
  <c r="P297" i="29"/>
  <c r="O297" i="29"/>
  <c r="N297" i="29"/>
  <c r="M297" i="29"/>
  <c r="AP282" i="29"/>
  <c r="AO282" i="29"/>
  <c r="AN282" i="29"/>
  <c r="AM282" i="29"/>
  <c r="AL282" i="29"/>
  <c r="AK282" i="29"/>
  <c r="AJ282" i="29"/>
  <c r="AI282" i="29"/>
  <c r="AH282" i="29"/>
  <c r="AG282" i="29"/>
  <c r="AF282" i="29"/>
  <c r="AE282" i="29"/>
  <c r="AD282" i="29"/>
  <c r="AC282" i="29"/>
  <c r="AB282" i="29"/>
  <c r="AA282" i="29"/>
  <c r="Z282" i="29"/>
  <c r="Y282" i="29"/>
  <c r="X282" i="29"/>
  <c r="W282" i="29"/>
  <c r="V282" i="29"/>
  <c r="U282" i="29"/>
  <c r="T282" i="29"/>
  <c r="S282" i="29"/>
  <c r="R282" i="29"/>
  <c r="Q282" i="29"/>
  <c r="P282" i="29"/>
  <c r="O282" i="29"/>
  <c r="N282" i="29"/>
  <c r="M282" i="29"/>
  <c r="AP267" i="29"/>
  <c r="AO267" i="29"/>
  <c r="AN267" i="29"/>
  <c r="AM267" i="29"/>
  <c r="AL267" i="29"/>
  <c r="AK267" i="29"/>
  <c r="AJ267" i="29"/>
  <c r="AI267" i="29"/>
  <c r="AH267" i="29"/>
  <c r="AG267" i="29"/>
  <c r="AF267" i="29"/>
  <c r="AE267" i="29"/>
  <c r="AD267" i="29"/>
  <c r="AC267" i="29"/>
  <c r="AB267" i="29"/>
  <c r="AA267" i="29"/>
  <c r="Z267" i="29"/>
  <c r="Y267" i="29"/>
  <c r="X267" i="29"/>
  <c r="W267" i="29"/>
  <c r="V267" i="29"/>
  <c r="U267" i="29"/>
  <c r="T267" i="29"/>
  <c r="S267" i="29"/>
  <c r="R267" i="29"/>
  <c r="Q267" i="29"/>
  <c r="P267" i="29"/>
  <c r="O267" i="29"/>
  <c r="N267" i="29"/>
  <c r="M267" i="29"/>
  <c r="AP248" i="29"/>
  <c r="AO248" i="29"/>
  <c r="AN248" i="29"/>
  <c r="AM248" i="29"/>
  <c r="AL248" i="29"/>
  <c r="AK248" i="29"/>
  <c r="AJ248" i="29"/>
  <c r="AI248" i="29"/>
  <c r="AH248" i="29"/>
  <c r="AG248" i="29"/>
  <c r="AF248" i="29"/>
  <c r="AE248" i="29"/>
  <c r="AD248" i="29"/>
  <c r="AC248" i="29"/>
  <c r="AB248" i="29"/>
  <c r="AA248" i="29"/>
  <c r="Z248" i="29"/>
  <c r="Y248" i="29"/>
  <c r="X248" i="29"/>
  <c r="W248" i="29"/>
  <c r="V248" i="29"/>
  <c r="U248" i="29"/>
  <c r="T248" i="29"/>
  <c r="S248" i="29"/>
  <c r="R248" i="29"/>
  <c r="Q248" i="29"/>
  <c r="P248" i="29"/>
  <c r="O248" i="29"/>
  <c r="N248" i="29"/>
  <c r="M248" i="29"/>
  <c r="AP233" i="29"/>
  <c r="AO233" i="29"/>
  <c r="AN233" i="29"/>
  <c r="AM233" i="29"/>
  <c r="AL233" i="29"/>
  <c r="AK233" i="29"/>
  <c r="AJ233" i="29"/>
  <c r="AI233" i="29"/>
  <c r="AH233" i="29"/>
  <c r="AG233" i="29"/>
  <c r="AF233" i="29"/>
  <c r="AE233" i="29"/>
  <c r="AD233" i="29"/>
  <c r="AC233" i="29"/>
  <c r="AB233" i="29"/>
  <c r="AA233" i="29"/>
  <c r="Z233" i="29"/>
  <c r="Y233" i="29"/>
  <c r="X233" i="29"/>
  <c r="W233" i="29"/>
  <c r="V233" i="29"/>
  <c r="U233" i="29"/>
  <c r="T233" i="29"/>
  <c r="S233" i="29"/>
  <c r="R233" i="29"/>
  <c r="Q233" i="29"/>
  <c r="P233" i="29"/>
  <c r="O233" i="29"/>
  <c r="N233" i="29"/>
  <c r="M233" i="29"/>
  <c r="AP218" i="29"/>
  <c r="AO218" i="29"/>
  <c r="AN218" i="29"/>
  <c r="AM218" i="29"/>
  <c r="AL218" i="29"/>
  <c r="AK218" i="29"/>
  <c r="AJ218" i="29"/>
  <c r="AI218" i="29"/>
  <c r="AH218" i="29"/>
  <c r="AG218" i="29"/>
  <c r="AF218" i="29"/>
  <c r="AF250" i="29" s="1"/>
  <c r="AE218" i="29"/>
  <c r="AD218" i="29"/>
  <c r="AC218" i="29"/>
  <c r="AB218" i="29"/>
  <c r="AA218" i="29"/>
  <c r="Z218" i="29"/>
  <c r="Y218" i="29"/>
  <c r="X218" i="29"/>
  <c r="W218" i="29"/>
  <c r="V218" i="29"/>
  <c r="U218" i="29"/>
  <c r="T218" i="29"/>
  <c r="S218" i="29"/>
  <c r="R218" i="29"/>
  <c r="Q218" i="29"/>
  <c r="P218" i="29"/>
  <c r="O218" i="29"/>
  <c r="N218" i="29"/>
  <c r="M218" i="29"/>
  <c r="AP199" i="29"/>
  <c r="AO199" i="29"/>
  <c r="AN199" i="29"/>
  <c r="AM199" i="29"/>
  <c r="AL199" i="29"/>
  <c r="AK199" i="29"/>
  <c r="AJ199" i="29"/>
  <c r="AI199" i="29"/>
  <c r="AH199" i="29"/>
  <c r="AG199" i="29"/>
  <c r="AF199" i="29"/>
  <c r="AE199" i="29"/>
  <c r="AD199" i="29"/>
  <c r="AC199" i="29"/>
  <c r="AB199" i="29"/>
  <c r="AA199" i="29"/>
  <c r="Z199" i="29"/>
  <c r="Y199" i="29"/>
  <c r="X199" i="29"/>
  <c r="W199" i="29"/>
  <c r="V199" i="29"/>
  <c r="U199" i="29"/>
  <c r="T199" i="29"/>
  <c r="S199" i="29"/>
  <c r="R199" i="29"/>
  <c r="Q199" i="29"/>
  <c r="P199" i="29"/>
  <c r="O199" i="29"/>
  <c r="N199" i="29"/>
  <c r="M199" i="29"/>
  <c r="AP184" i="29"/>
  <c r="AO184" i="29"/>
  <c r="AN184" i="29"/>
  <c r="AM184" i="29"/>
  <c r="AL184" i="29"/>
  <c r="AK184" i="29"/>
  <c r="AJ184" i="29"/>
  <c r="AI184" i="29"/>
  <c r="AH184" i="29"/>
  <c r="AG184" i="29"/>
  <c r="AF184" i="29"/>
  <c r="AE184" i="29"/>
  <c r="AD184" i="29"/>
  <c r="AC184" i="29"/>
  <c r="AB184" i="29"/>
  <c r="AA184" i="29"/>
  <c r="Z184" i="29"/>
  <c r="Y184" i="29"/>
  <c r="X184" i="29"/>
  <c r="W184" i="29"/>
  <c r="V184" i="29"/>
  <c r="U184" i="29"/>
  <c r="T184" i="29"/>
  <c r="S184" i="29"/>
  <c r="R184" i="29"/>
  <c r="Q184" i="29"/>
  <c r="P184" i="29"/>
  <c r="O184" i="29"/>
  <c r="N184" i="29"/>
  <c r="M184" i="29"/>
  <c r="AP169" i="29"/>
  <c r="AO169" i="29"/>
  <c r="AN169" i="29"/>
  <c r="AM169" i="29"/>
  <c r="AL169" i="29"/>
  <c r="AK169" i="29"/>
  <c r="AJ169" i="29"/>
  <c r="AI169" i="29"/>
  <c r="AH169" i="29"/>
  <c r="AG169" i="29"/>
  <c r="AG201" i="29" s="1"/>
  <c r="AF169" i="29"/>
  <c r="AE169" i="29"/>
  <c r="AD169" i="29"/>
  <c r="AC169" i="29"/>
  <c r="AB169" i="29"/>
  <c r="AA169" i="29"/>
  <c r="Z169" i="29"/>
  <c r="Y169" i="29"/>
  <c r="X169" i="29"/>
  <c r="W169" i="29"/>
  <c r="V169" i="29"/>
  <c r="U169" i="29"/>
  <c r="T169" i="29"/>
  <c r="S169" i="29"/>
  <c r="R169" i="29"/>
  <c r="Q169" i="29"/>
  <c r="P169" i="29"/>
  <c r="O169" i="29"/>
  <c r="N169" i="29"/>
  <c r="M169" i="29"/>
  <c r="AP150" i="29"/>
  <c r="AO150" i="29"/>
  <c r="AN150" i="29"/>
  <c r="AM150" i="29"/>
  <c r="AL150" i="29"/>
  <c r="AK150" i="29"/>
  <c r="AJ150" i="29"/>
  <c r="AI150" i="29"/>
  <c r="AH150" i="29"/>
  <c r="AG150" i="29"/>
  <c r="AF150" i="29"/>
  <c r="AE150" i="29"/>
  <c r="AD150" i="29"/>
  <c r="AC150" i="29"/>
  <c r="AB150" i="29"/>
  <c r="AA150" i="29"/>
  <c r="Z150" i="29"/>
  <c r="Y150" i="29"/>
  <c r="X150" i="29"/>
  <c r="W150" i="29"/>
  <c r="V150" i="29"/>
  <c r="U150" i="29"/>
  <c r="T150" i="29"/>
  <c r="S150" i="29"/>
  <c r="R150" i="29"/>
  <c r="Q150" i="29"/>
  <c r="P150" i="29"/>
  <c r="O150" i="29"/>
  <c r="N150" i="29"/>
  <c r="M150" i="29"/>
  <c r="AP135" i="29"/>
  <c r="AO135" i="29"/>
  <c r="AN135" i="29"/>
  <c r="AM135" i="29"/>
  <c r="AL135" i="29"/>
  <c r="AK135" i="29"/>
  <c r="AJ135" i="29"/>
  <c r="AI135" i="29"/>
  <c r="AH135" i="29"/>
  <c r="AG135" i="29"/>
  <c r="AF135" i="29"/>
  <c r="AE135" i="29"/>
  <c r="AD135" i="29"/>
  <c r="AC135" i="29"/>
  <c r="AB135" i="29"/>
  <c r="AA135" i="29"/>
  <c r="Z135" i="29"/>
  <c r="Y135" i="29"/>
  <c r="X135" i="29"/>
  <c r="W135" i="29"/>
  <c r="V135" i="29"/>
  <c r="U135" i="29"/>
  <c r="T135" i="29"/>
  <c r="S135" i="29"/>
  <c r="R135" i="29"/>
  <c r="Q135" i="29"/>
  <c r="P135" i="29"/>
  <c r="O135" i="29"/>
  <c r="N135" i="29"/>
  <c r="M135" i="29"/>
  <c r="AP120" i="29"/>
  <c r="AO120" i="29"/>
  <c r="AN120" i="29"/>
  <c r="AM120" i="29"/>
  <c r="AL120" i="29"/>
  <c r="AK120" i="29"/>
  <c r="AJ120" i="29"/>
  <c r="AI120" i="29"/>
  <c r="AH120" i="29"/>
  <c r="AG120" i="29"/>
  <c r="AF120" i="29"/>
  <c r="AE120" i="29"/>
  <c r="AD120" i="29"/>
  <c r="AC120" i="29"/>
  <c r="AB120" i="29"/>
  <c r="AA120" i="29"/>
  <c r="Z120" i="29"/>
  <c r="Y120" i="29"/>
  <c r="X120" i="29"/>
  <c r="W120" i="29"/>
  <c r="V120" i="29"/>
  <c r="U120" i="29"/>
  <c r="T120" i="29"/>
  <c r="S120" i="29"/>
  <c r="R120" i="29"/>
  <c r="Q120" i="29"/>
  <c r="P120" i="29"/>
  <c r="O120" i="29"/>
  <c r="N120" i="29"/>
  <c r="M120" i="29"/>
  <c r="AP101" i="29"/>
  <c r="AO101" i="29"/>
  <c r="AN101" i="29"/>
  <c r="AM101" i="29"/>
  <c r="AL101" i="29"/>
  <c r="AK101" i="29"/>
  <c r="AJ101" i="29"/>
  <c r="AI101" i="29"/>
  <c r="AH101" i="29"/>
  <c r="AG101" i="29"/>
  <c r="AF101" i="29"/>
  <c r="AE101" i="29"/>
  <c r="AD101" i="29"/>
  <c r="AC101" i="29"/>
  <c r="AB101" i="29"/>
  <c r="AA101" i="29"/>
  <c r="Z101" i="29"/>
  <c r="Y101" i="29"/>
  <c r="X101" i="29"/>
  <c r="W101" i="29"/>
  <c r="V101" i="29"/>
  <c r="U101" i="29"/>
  <c r="T101" i="29"/>
  <c r="S101" i="29"/>
  <c r="R101" i="29"/>
  <c r="Q101" i="29"/>
  <c r="P101" i="29"/>
  <c r="O101" i="29"/>
  <c r="N101" i="29"/>
  <c r="M101" i="29"/>
  <c r="AP86" i="29"/>
  <c r="AO86" i="29"/>
  <c r="AN86" i="29"/>
  <c r="AM86" i="29"/>
  <c r="AL86" i="29"/>
  <c r="AK86" i="29"/>
  <c r="AJ86" i="29"/>
  <c r="AI86" i="29"/>
  <c r="AH86" i="29"/>
  <c r="AG86" i="29"/>
  <c r="AF86" i="29"/>
  <c r="AE86" i="29"/>
  <c r="AD86" i="29"/>
  <c r="AC86" i="29"/>
  <c r="AB86" i="29"/>
  <c r="AA86" i="29"/>
  <c r="Z86" i="29"/>
  <c r="Y86" i="29"/>
  <c r="X86" i="29"/>
  <c r="W86" i="29"/>
  <c r="V86" i="29"/>
  <c r="U86" i="29"/>
  <c r="T86" i="29"/>
  <c r="S86" i="29"/>
  <c r="R86" i="29"/>
  <c r="Q86" i="29"/>
  <c r="P86" i="29"/>
  <c r="O86" i="29"/>
  <c r="N86" i="29"/>
  <c r="AP71" i="29"/>
  <c r="AO71" i="29"/>
  <c r="AN71" i="29"/>
  <c r="AM71" i="29"/>
  <c r="AL71" i="29"/>
  <c r="AK71" i="29"/>
  <c r="AJ71" i="29"/>
  <c r="AI71" i="29"/>
  <c r="AH71" i="29"/>
  <c r="AG71" i="29"/>
  <c r="AF71" i="29"/>
  <c r="AE71" i="29"/>
  <c r="AD71" i="29"/>
  <c r="AC71" i="29"/>
  <c r="AB71" i="29"/>
  <c r="AA71" i="29"/>
  <c r="Z71" i="29"/>
  <c r="Y71" i="29"/>
  <c r="X71" i="29"/>
  <c r="W71" i="29"/>
  <c r="V71" i="29"/>
  <c r="U71" i="29"/>
  <c r="T71" i="29"/>
  <c r="S71" i="29"/>
  <c r="R71" i="29"/>
  <c r="Q71" i="29"/>
  <c r="P71" i="29"/>
  <c r="O71" i="29"/>
  <c r="N71" i="29"/>
  <c r="M71" i="29"/>
  <c r="AP51" i="29"/>
  <c r="AO51" i="29"/>
  <c r="AN51" i="29"/>
  <c r="AM51" i="29"/>
  <c r="AL51" i="29"/>
  <c r="AK51" i="29"/>
  <c r="AJ51" i="29"/>
  <c r="AI51" i="29"/>
  <c r="AH51" i="29"/>
  <c r="AG51" i="29"/>
  <c r="AF51" i="29"/>
  <c r="AE51" i="29"/>
  <c r="AD51" i="29"/>
  <c r="AC51" i="29"/>
  <c r="AB51" i="29"/>
  <c r="AA51" i="29"/>
  <c r="Z51" i="29"/>
  <c r="Y51" i="29"/>
  <c r="X51" i="29"/>
  <c r="W51" i="29"/>
  <c r="V51" i="29"/>
  <c r="U51" i="29"/>
  <c r="T51" i="29"/>
  <c r="S51" i="29"/>
  <c r="R51" i="29"/>
  <c r="Q51" i="29"/>
  <c r="P51" i="29"/>
  <c r="O51" i="29"/>
  <c r="N51" i="29"/>
  <c r="M51" i="29"/>
  <c r="AP36" i="29"/>
  <c r="AO36" i="29"/>
  <c r="AN36" i="29"/>
  <c r="AM36" i="29"/>
  <c r="AL36" i="29"/>
  <c r="AK36" i="29"/>
  <c r="AJ36" i="29"/>
  <c r="AI36" i="29"/>
  <c r="AH36" i="29"/>
  <c r="AG36" i="29"/>
  <c r="AF36" i="29"/>
  <c r="AE36" i="29"/>
  <c r="AD36" i="29"/>
  <c r="AC36" i="29"/>
  <c r="AB36" i="29"/>
  <c r="AA36" i="29"/>
  <c r="Z36" i="29"/>
  <c r="Y36" i="29"/>
  <c r="X36" i="29"/>
  <c r="W36" i="29"/>
  <c r="V36" i="29"/>
  <c r="U36" i="29"/>
  <c r="T36" i="29"/>
  <c r="S36" i="29"/>
  <c r="R36" i="29"/>
  <c r="Q36" i="29"/>
  <c r="P36" i="29"/>
  <c r="O36" i="29"/>
  <c r="N36" i="29"/>
  <c r="M36" i="29"/>
  <c r="AP21" i="29"/>
  <c r="AO21" i="29"/>
  <c r="AN21" i="29"/>
  <c r="AM21" i="29"/>
  <c r="AL21" i="29"/>
  <c r="AK21" i="29"/>
  <c r="AJ21" i="29"/>
  <c r="AI21" i="29"/>
  <c r="AH21" i="29"/>
  <c r="AG21" i="29"/>
  <c r="AF21" i="29"/>
  <c r="AE21" i="29"/>
  <c r="AD21" i="29"/>
  <c r="AC21" i="29"/>
  <c r="AB21" i="29"/>
  <c r="AA21" i="29"/>
  <c r="Z21" i="29"/>
  <c r="Y21" i="29"/>
  <c r="X21" i="29"/>
  <c r="W21" i="29"/>
  <c r="V21" i="29"/>
  <c r="U21" i="29"/>
  <c r="T21" i="29"/>
  <c r="S21" i="29"/>
  <c r="R21" i="29"/>
  <c r="Q21" i="29"/>
  <c r="P21" i="29"/>
  <c r="O21" i="29"/>
  <c r="N21" i="29"/>
  <c r="AP493" i="30"/>
  <c r="AO493" i="30"/>
  <c r="AN493" i="30"/>
  <c r="AM493" i="30"/>
  <c r="AL493" i="30"/>
  <c r="AK493" i="30"/>
  <c r="AJ493" i="30"/>
  <c r="AI493" i="30"/>
  <c r="AH493" i="30"/>
  <c r="AG493" i="30"/>
  <c r="AF493" i="30"/>
  <c r="AE493" i="30"/>
  <c r="AD493" i="30"/>
  <c r="AC493" i="30"/>
  <c r="AB493" i="30"/>
  <c r="AA493" i="30"/>
  <c r="Z493" i="30"/>
  <c r="Y493" i="30"/>
  <c r="X493" i="30"/>
  <c r="W493" i="30"/>
  <c r="V493" i="30"/>
  <c r="U493" i="30"/>
  <c r="T493" i="30"/>
  <c r="S493" i="30"/>
  <c r="R493" i="30"/>
  <c r="Q493" i="30"/>
  <c r="P493" i="30"/>
  <c r="O493" i="30"/>
  <c r="N493" i="30"/>
  <c r="M493" i="30"/>
  <c r="AP478" i="30"/>
  <c r="AO478" i="30"/>
  <c r="AN478" i="30"/>
  <c r="AM478" i="30"/>
  <c r="AL478" i="30"/>
  <c r="AK478" i="30"/>
  <c r="AJ478" i="30"/>
  <c r="AI478" i="30"/>
  <c r="AH478" i="30"/>
  <c r="AG478" i="30"/>
  <c r="AF478" i="30"/>
  <c r="AE478" i="30"/>
  <c r="AD478" i="30"/>
  <c r="AC478" i="30"/>
  <c r="AB478" i="30"/>
  <c r="AA478" i="30"/>
  <c r="Z478" i="30"/>
  <c r="Y478" i="30"/>
  <c r="X478" i="30"/>
  <c r="W478" i="30"/>
  <c r="V478" i="30"/>
  <c r="U478" i="30"/>
  <c r="T478" i="30"/>
  <c r="S478" i="30"/>
  <c r="R478" i="30"/>
  <c r="Q478" i="30"/>
  <c r="P478" i="30"/>
  <c r="O478" i="30"/>
  <c r="N478" i="30"/>
  <c r="M478" i="30"/>
  <c r="AP463" i="30"/>
  <c r="AO463" i="30"/>
  <c r="AN463" i="30"/>
  <c r="AM463" i="30"/>
  <c r="AL463" i="30"/>
  <c r="AK463" i="30"/>
  <c r="AJ463" i="30"/>
  <c r="AI463" i="30"/>
  <c r="AH463" i="30"/>
  <c r="AG463" i="30"/>
  <c r="AF463" i="30"/>
  <c r="AE463" i="30"/>
  <c r="AD463" i="30"/>
  <c r="AC463" i="30"/>
  <c r="AB463" i="30"/>
  <c r="AA463" i="30"/>
  <c r="Z463" i="30"/>
  <c r="Y463" i="30"/>
  <c r="X463" i="30"/>
  <c r="W463" i="30"/>
  <c r="V463" i="30"/>
  <c r="U463" i="30"/>
  <c r="T463" i="30"/>
  <c r="S463" i="30"/>
  <c r="R463" i="30"/>
  <c r="Q463" i="30"/>
  <c r="P463" i="30"/>
  <c r="O463" i="30"/>
  <c r="N463" i="30"/>
  <c r="M463" i="30"/>
  <c r="AP444" i="30"/>
  <c r="AO444" i="30"/>
  <c r="AN444" i="30"/>
  <c r="AM444" i="30"/>
  <c r="AL444" i="30"/>
  <c r="AK444" i="30"/>
  <c r="AJ444" i="30"/>
  <c r="AI444" i="30"/>
  <c r="AH444" i="30"/>
  <c r="AG444" i="30"/>
  <c r="AF444" i="30"/>
  <c r="AE444" i="30"/>
  <c r="AD444" i="30"/>
  <c r="AC444" i="30"/>
  <c r="AB444" i="30"/>
  <c r="AA444" i="30"/>
  <c r="Z444" i="30"/>
  <c r="Y444" i="30"/>
  <c r="X444" i="30"/>
  <c r="W444" i="30"/>
  <c r="V444" i="30"/>
  <c r="U444" i="30"/>
  <c r="T444" i="30"/>
  <c r="S444" i="30"/>
  <c r="R444" i="30"/>
  <c r="Q444" i="30"/>
  <c r="P444" i="30"/>
  <c r="O444" i="30"/>
  <c r="N444" i="30"/>
  <c r="M444" i="30"/>
  <c r="AP429" i="30"/>
  <c r="AO429" i="30"/>
  <c r="AN429" i="30"/>
  <c r="AM429" i="30"/>
  <c r="AL429" i="30"/>
  <c r="AK429" i="30"/>
  <c r="AJ429" i="30"/>
  <c r="AI429" i="30"/>
  <c r="AH429" i="30"/>
  <c r="AG429" i="30"/>
  <c r="AF429" i="30"/>
  <c r="AE429" i="30"/>
  <c r="AD429" i="30"/>
  <c r="AC429" i="30"/>
  <c r="AB429" i="30"/>
  <c r="AA429" i="30"/>
  <c r="Z429" i="30"/>
  <c r="Y429" i="30"/>
  <c r="X429" i="30"/>
  <c r="W429" i="30"/>
  <c r="V429" i="30"/>
  <c r="U429" i="30"/>
  <c r="T429" i="30"/>
  <c r="S429" i="30"/>
  <c r="R429" i="30"/>
  <c r="Q429" i="30"/>
  <c r="P429" i="30"/>
  <c r="O429" i="30"/>
  <c r="N429" i="30"/>
  <c r="M429" i="30"/>
  <c r="AP414" i="30"/>
  <c r="AO414" i="30"/>
  <c r="AN414" i="30"/>
  <c r="AM414" i="30"/>
  <c r="AL414" i="30"/>
  <c r="AK414" i="30"/>
  <c r="AJ414" i="30"/>
  <c r="AI414" i="30"/>
  <c r="AH414" i="30"/>
  <c r="AG414" i="30"/>
  <c r="AF414" i="30"/>
  <c r="AE414" i="30"/>
  <c r="AD414" i="30"/>
  <c r="AC414" i="30"/>
  <c r="AB414" i="30"/>
  <c r="AA414" i="30"/>
  <c r="Z414" i="30"/>
  <c r="Y414" i="30"/>
  <c r="X414" i="30"/>
  <c r="W414" i="30"/>
  <c r="V414" i="30"/>
  <c r="U414" i="30"/>
  <c r="T414" i="30"/>
  <c r="S414" i="30"/>
  <c r="R414" i="30"/>
  <c r="Q414" i="30"/>
  <c r="P414" i="30"/>
  <c r="O414" i="30"/>
  <c r="N414" i="30"/>
  <c r="M414" i="30"/>
  <c r="AP395" i="30"/>
  <c r="AO395" i="30"/>
  <c r="AN395" i="30"/>
  <c r="AM395" i="30"/>
  <c r="AL395" i="30"/>
  <c r="AK395" i="30"/>
  <c r="AJ395" i="30"/>
  <c r="AI395" i="30"/>
  <c r="AH395" i="30"/>
  <c r="AG395" i="30"/>
  <c r="AF395" i="30"/>
  <c r="AE395" i="30"/>
  <c r="AD395" i="30"/>
  <c r="AC395" i="30"/>
  <c r="AB395" i="30"/>
  <c r="AA395" i="30"/>
  <c r="Z395" i="30"/>
  <c r="Y395" i="30"/>
  <c r="X395" i="30"/>
  <c r="W395" i="30"/>
  <c r="V395" i="30"/>
  <c r="U395" i="30"/>
  <c r="T395" i="30"/>
  <c r="S395" i="30"/>
  <c r="R395" i="30"/>
  <c r="Q395" i="30"/>
  <c r="P395" i="30"/>
  <c r="O395" i="30"/>
  <c r="N395" i="30"/>
  <c r="M395" i="30"/>
  <c r="AP380" i="30"/>
  <c r="AO380" i="30"/>
  <c r="AN380" i="30"/>
  <c r="AM380" i="30"/>
  <c r="AL380" i="30"/>
  <c r="AK380" i="30"/>
  <c r="AJ380" i="30"/>
  <c r="AI380" i="30"/>
  <c r="AH380" i="30"/>
  <c r="AG380" i="30"/>
  <c r="AF380" i="30"/>
  <c r="AE380" i="30"/>
  <c r="AD380" i="30"/>
  <c r="AC380" i="30"/>
  <c r="AB380" i="30"/>
  <c r="AA380" i="30"/>
  <c r="Z380" i="30"/>
  <c r="Y380" i="30"/>
  <c r="X380" i="30"/>
  <c r="W380" i="30"/>
  <c r="V380" i="30"/>
  <c r="U380" i="30"/>
  <c r="T380" i="30"/>
  <c r="S380" i="30"/>
  <c r="R380" i="30"/>
  <c r="Q380" i="30"/>
  <c r="P380" i="30"/>
  <c r="O380" i="30"/>
  <c r="N380" i="30"/>
  <c r="M380" i="30"/>
  <c r="AP365" i="30"/>
  <c r="AO365" i="30"/>
  <c r="AN365" i="30"/>
  <c r="AM365" i="30"/>
  <c r="AL365" i="30"/>
  <c r="AK365" i="30"/>
  <c r="AJ365" i="30"/>
  <c r="AI365" i="30"/>
  <c r="AH365" i="30"/>
  <c r="AG365" i="30"/>
  <c r="AF365" i="30"/>
  <c r="AE365" i="30"/>
  <c r="AD365" i="30"/>
  <c r="AC365" i="30"/>
  <c r="AB365" i="30"/>
  <c r="AA365" i="30"/>
  <c r="Z365" i="30"/>
  <c r="Y365" i="30"/>
  <c r="X365" i="30"/>
  <c r="W365" i="30"/>
  <c r="V365" i="30"/>
  <c r="U365" i="30"/>
  <c r="T365" i="30"/>
  <c r="S365" i="30"/>
  <c r="R365" i="30"/>
  <c r="Q365" i="30"/>
  <c r="Q397" i="30" s="1"/>
  <c r="P365" i="30"/>
  <c r="O365" i="30"/>
  <c r="N365" i="30"/>
  <c r="M365" i="30"/>
  <c r="AP346" i="30"/>
  <c r="AO346" i="30"/>
  <c r="AN346" i="30"/>
  <c r="AM346" i="30"/>
  <c r="AL346" i="30"/>
  <c r="AK346" i="30"/>
  <c r="AJ346" i="30"/>
  <c r="AI346" i="30"/>
  <c r="AH346" i="30"/>
  <c r="AG346" i="30"/>
  <c r="AF346" i="30"/>
  <c r="AE346" i="30"/>
  <c r="AD346" i="30"/>
  <c r="AC346" i="30"/>
  <c r="AB346" i="30"/>
  <c r="AA346" i="30"/>
  <c r="Z346" i="30"/>
  <c r="Y346" i="30"/>
  <c r="X346" i="30"/>
  <c r="W346" i="30"/>
  <c r="V346" i="30"/>
  <c r="U346" i="30"/>
  <c r="T346" i="30"/>
  <c r="S346" i="30"/>
  <c r="R346" i="30"/>
  <c r="Q346" i="30"/>
  <c r="P346" i="30"/>
  <c r="O346" i="30"/>
  <c r="N346" i="30"/>
  <c r="M346" i="30"/>
  <c r="AP331" i="30"/>
  <c r="AO331" i="30"/>
  <c r="AN331" i="30"/>
  <c r="AM331" i="30"/>
  <c r="AL331" i="30"/>
  <c r="AK331" i="30"/>
  <c r="AJ331" i="30"/>
  <c r="AI331" i="30"/>
  <c r="AH331" i="30"/>
  <c r="AG331" i="30"/>
  <c r="AF331" i="30"/>
  <c r="AE331" i="30"/>
  <c r="AD331" i="30"/>
  <c r="AC331" i="30"/>
  <c r="AB331" i="30"/>
  <c r="AA331" i="30"/>
  <c r="Z331" i="30"/>
  <c r="Y331" i="30"/>
  <c r="X331" i="30"/>
  <c r="W331" i="30"/>
  <c r="V331" i="30"/>
  <c r="U331" i="30"/>
  <c r="T331" i="30"/>
  <c r="S331" i="30"/>
  <c r="R331" i="30"/>
  <c r="Q331" i="30"/>
  <c r="P331" i="30"/>
  <c r="O331" i="30"/>
  <c r="N331" i="30"/>
  <c r="M331" i="30"/>
  <c r="AP316" i="30"/>
  <c r="AO316" i="30"/>
  <c r="AN316" i="30"/>
  <c r="AM316" i="30"/>
  <c r="AL316" i="30"/>
  <c r="AK316" i="30"/>
  <c r="AJ316" i="30"/>
  <c r="AI316" i="30"/>
  <c r="AH316" i="30"/>
  <c r="AG316" i="30"/>
  <c r="AF316" i="30"/>
  <c r="AE316" i="30"/>
  <c r="AD316" i="30"/>
  <c r="AC316" i="30"/>
  <c r="AB316" i="30"/>
  <c r="AA316" i="30"/>
  <c r="Z316" i="30"/>
  <c r="Y316" i="30"/>
  <c r="X316" i="30"/>
  <c r="W316" i="30"/>
  <c r="V316" i="30"/>
  <c r="U316" i="30"/>
  <c r="T316" i="30"/>
  <c r="S316" i="30"/>
  <c r="R316" i="30"/>
  <c r="Q316" i="30"/>
  <c r="P316" i="30"/>
  <c r="O316" i="30"/>
  <c r="N316" i="30"/>
  <c r="M316" i="30"/>
  <c r="AP297" i="30"/>
  <c r="AO297" i="30"/>
  <c r="AN297" i="30"/>
  <c r="AM297" i="30"/>
  <c r="AL297" i="30"/>
  <c r="AK297" i="30"/>
  <c r="AJ297" i="30"/>
  <c r="AI297" i="30"/>
  <c r="AH297" i="30"/>
  <c r="AG297" i="30"/>
  <c r="AF297" i="30"/>
  <c r="AE297" i="30"/>
  <c r="AD297" i="30"/>
  <c r="AC297" i="30"/>
  <c r="AB297" i="30"/>
  <c r="AA297" i="30"/>
  <c r="Z297" i="30"/>
  <c r="Y297" i="30"/>
  <c r="X297" i="30"/>
  <c r="W297" i="30"/>
  <c r="V297" i="30"/>
  <c r="U297" i="30"/>
  <c r="T297" i="30"/>
  <c r="S297" i="30"/>
  <c r="R297" i="30"/>
  <c r="Q297" i="30"/>
  <c r="P297" i="30"/>
  <c r="O297" i="30"/>
  <c r="N297" i="30"/>
  <c r="M297" i="30"/>
  <c r="AP282" i="30"/>
  <c r="AO282" i="30"/>
  <c r="AN282" i="30"/>
  <c r="AM282" i="30"/>
  <c r="AL282" i="30"/>
  <c r="AK282" i="30"/>
  <c r="AJ282" i="30"/>
  <c r="AI282" i="30"/>
  <c r="AH282" i="30"/>
  <c r="AG282" i="30"/>
  <c r="AF282" i="30"/>
  <c r="AE282" i="30"/>
  <c r="AD282" i="30"/>
  <c r="AC282" i="30"/>
  <c r="AB282" i="30"/>
  <c r="AA282" i="30"/>
  <c r="Z282" i="30"/>
  <c r="Y282" i="30"/>
  <c r="X282" i="30"/>
  <c r="W282" i="30"/>
  <c r="V282" i="30"/>
  <c r="U282" i="30"/>
  <c r="T282" i="30"/>
  <c r="S282" i="30"/>
  <c r="R282" i="30"/>
  <c r="Q282" i="30"/>
  <c r="P282" i="30"/>
  <c r="O282" i="30"/>
  <c r="N282" i="30"/>
  <c r="M282" i="30"/>
  <c r="AP267" i="30"/>
  <c r="AO267" i="30"/>
  <c r="AN267" i="30"/>
  <c r="AM267" i="30"/>
  <c r="AL267" i="30"/>
  <c r="AK267" i="30"/>
  <c r="AJ267" i="30"/>
  <c r="AI267" i="30"/>
  <c r="AH267" i="30"/>
  <c r="AG267" i="30"/>
  <c r="AF267" i="30"/>
  <c r="AE267" i="30"/>
  <c r="AD267" i="30"/>
  <c r="AC267" i="30"/>
  <c r="AB267" i="30"/>
  <c r="AA267" i="30"/>
  <c r="Z267" i="30"/>
  <c r="Y267" i="30"/>
  <c r="X267" i="30"/>
  <c r="W267" i="30"/>
  <c r="V267" i="30"/>
  <c r="U267" i="30"/>
  <c r="T267" i="30"/>
  <c r="S267" i="30"/>
  <c r="R267" i="30"/>
  <c r="Q267" i="30"/>
  <c r="P267" i="30"/>
  <c r="O267" i="30"/>
  <c r="N267" i="30"/>
  <c r="AP248" i="30"/>
  <c r="AO248" i="30"/>
  <c r="AN248" i="30"/>
  <c r="AM248" i="30"/>
  <c r="AL248" i="30"/>
  <c r="AK248" i="30"/>
  <c r="AJ248" i="30"/>
  <c r="AI248" i="30"/>
  <c r="AH248" i="30"/>
  <c r="AG248" i="30"/>
  <c r="AF248" i="30"/>
  <c r="AE248" i="30"/>
  <c r="AD248" i="30"/>
  <c r="AC248" i="30"/>
  <c r="AB248" i="30"/>
  <c r="AA248" i="30"/>
  <c r="Z248" i="30"/>
  <c r="Y248" i="30"/>
  <c r="X248" i="30"/>
  <c r="W248" i="30"/>
  <c r="V248" i="30"/>
  <c r="U248" i="30"/>
  <c r="T248" i="30"/>
  <c r="S248" i="30"/>
  <c r="R248" i="30"/>
  <c r="Q248" i="30"/>
  <c r="P248" i="30"/>
  <c r="O248" i="30"/>
  <c r="N248" i="30"/>
  <c r="M248" i="30"/>
  <c r="AP233" i="30"/>
  <c r="AO233" i="30"/>
  <c r="AN233" i="30"/>
  <c r="AM233" i="30"/>
  <c r="AL233" i="30"/>
  <c r="AK233" i="30"/>
  <c r="AJ233" i="30"/>
  <c r="AI233" i="30"/>
  <c r="AH233" i="30"/>
  <c r="AG233" i="30"/>
  <c r="AF233" i="30"/>
  <c r="AE233" i="30"/>
  <c r="AD233" i="30"/>
  <c r="AC233" i="30"/>
  <c r="AB233" i="30"/>
  <c r="AA233" i="30"/>
  <c r="Z233" i="30"/>
  <c r="Y233" i="30"/>
  <c r="X233" i="30"/>
  <c r="W233" i="30"/>
  <c r="V233" i="30"/>
  <c r="U233" i="30"/>
  <c r="T233" i="30"/>
  <c r="S233" i="30"/>
  <c r="R233" i="30"/>
  <c r="Q233" i="30"/>
  <c r="P233" i="30"/>
  <c r="O233" i="30"/>
  <c r="N233" i="30"/>
  <c r="M233" i="30"/>
  <c r="AP218" i="30"/>
  <c r="AO218" i="30"/>
  <c r="AN218" i="30"/>
  <c r="AM218" i="30"/>
  <c r="AL218" i="30"/>
  <c r="AK218" i="30"/>
  <c r="AJ218" i="30"/>
  <c r="AI218" i="30"/>
  <c r="AH218" i="30"/>
  <c r="AG218" i="30"/>
  <c r="AF218" i="30"/>
  <c r="AE218" i="30"/>
  <c r="AD218" i="30"/>
  <c r="AC218" i="30"/>
  <c r="AB218" i="30"/>
  <c r="AA218" i="30"/>
  <c r="Z218" i="30"/>
  <c r="Y218" i="30"/>
  <c r="X218" i="30"/>
  <c r="W218" i="30"/>
  <c r="V218" i="30"/>
  <c r="U218" i="30"/>
  <c r="T218" i="30"/>
  <c r="S218" i="30"/>
  <c r="R218" i="30"/>
  <c r="Q218" i="30"/>
  <c r="P218" i="30"/>
  <c r="O218" i="30"/>
  <c r="N218" i="30"/>
  <c r="M218" i="30"/>
  <c r="AP199" i="30"/>
  <c r="AO199" i="30"/>
  <c r="AN199" i="30"/>
  <c r="AM199" i="30"/>
  <c r="AL199" i="30"/>
  <c r="AK199" i="30"/>
  <c r="AJ199" i="30"/>
  <c r="AI199" i="30"/>
  <c r="AH199" i="30"/>
  <c r="AG199" i="30"/>
  <c r="AF199" i="30"/>
  <c r="AE199" i="30"/>
  <c r="AD199" i="30"/>
  <c r="AC199" i="30"/>
  <c r="AB199" i="30"/>
  <c r="AA199" i="30"/>
  <c r="Z199" i="30"/>
  <c r="Y199" i="30"/>
  <c r="X199" i="30"/>
  <c r="W199" i="30"/>
  <c r="V199" i="30"/>
  <c r="U199" i="30"/>
  <c r="T199" i="30"/>
  <c r="S199" i="30"/>
  <c r="R199" i="30"/>
  <c r="Q199" i="30"/>
  <c r="P199" i="30"/>
  <c r="O199" i="30"/>
  <c r="N199" i="30"/>
  <c r="M199" i="30"/>
  <c r="AP184" i="30"/>
  <c r="AO184" i="30"/>
  <c r="AN184" i="30"/>
  <c r="AM184" i="30"/>
  <c r="AL184" i="30"/>
  <c r="AK184" i="30"/>
  <c r="AJ184" i="30"/>
  <c r="AI184" i="30"/>
  <c r="AH184" i="30"/>
  <c r="AG184" i="30"/>
  <c r="AF184" i="30"/>
  <c r="AE184" i="30"/>
  <c r="AD184" i="30"/>
  <c r="AC184" i="30"/>
  <c r="AB184" i="30"/>
  <c r="AA184" i="30"/>
  <c r="Z184" i="30"/>
  <c r="Y184" i="30"/>
  <c r="X184" i="30"/>
  <c r="W184" i="30"/>
  <c r="V184" i="30"/>
  <c r="U184" i="30"/>
  <c r="T184" i="30"/>
  <c r="S184" i="30"/>
  <c r="R184" i="30"/>
  <c r="Q184" i="30"/>
  <c r="P184" i="30"/>
  <c r="O184" i="30"/>
  <c r="N184" i="30"/>
  <c r="M184" i="30"/>
  <c r="AP169" i="30"/>
  <c r="AO169" i="30"/>
  <c r="AN169" i="30"/>
  <c r="AM169" i="30"/>
  <c r="AL169" i="30"/>
  <c r="AK169" i="30"/>
  <c r="AJ169" i="30"/>
  <c r="AI169" i="30"/>
  <c r="AH169" i="30"/>
  <c r="AG169" i="30"/>
  <c r="AF169" i="30"/>
  <c r="AE169" i="30"/>
  <c r="AD169" i="30"/>
  <c r="AC169" i="30"/>
  <c r="AB169" i="30"/>
  <c r="AB201" i="30" s="1"/>
  <c r="AA169" i="30"/>
  <c r="Z169" i="30"/>
  <c r="Y169" i="30"/>
  <c r="X169" i="30"/>
  <c r="W169" i="30"/>
  <c r="V169" i="30"/>
  <c r="U169" i="30"/>
  <c r="T169" i="30"/>
  <c r="S169" i="30"/>
  <c r="R169" i="30"/>
  <c r="Q169" i="30"/>
  <c r="P169" i="30"/>
  <c r="O169" i="30"/>
  <c r="N169" i="30"/>
  <c r="M169" i="30"/>
  <c r="AP150" i="30"/>
  <c r="AO150" i="30"/>
  <c r="AN150" i="30"/>
  <c r="AM150" i="30"/>
  <c r="AL150" i="30"/>
  <c r="AK150" i="30"/>
  <c r="AJ150" i="30"/>
  <c r="AI150" i="30"/>
  <c r="AH150" i="30"/>
  <c r="AG150" i="30"/>
  <c r="AF150" i="30"/>
  <c r="AE150" i="30"/>
  <c r="AD150" i="30"/>
  <c r="AC150" i="30"/>
  <c r="AB150" i="30"/>
  <c r="AA150" i="30"/>
  <c r="Z150" i="30"/>
  <c r="Y150" i="30"/>
  <c r="X150" i="30"/>
  <c r="W150" i="30"/>
  <c r="V150" i="30"/>
  <c r="U150" i="30"/>
  <c r="T150" i="30"/>
  <c r="S150" i="30"/>
  <c r="R150" i="30"/>
  <c r="Q150" i="30"/>
  <c r="P150" i="30"/>
  <c r="O150" i="30"/>
  <c r="N150" i="30"/>
  <c r="M150" i="30"/>
  <c r="AP135" i="30"/>
  <c r="AO135" i="30"/>
  <c r="AN135" i="30"/>
  <c r="AM135" i="30"/>
  <c r="AL135" i="30"/>
  <c r="AK135" i="30"/>
  <c r="AJ135" i="30"/>
  <c r="AI135" i="30"/>
  <c r="AH135" i="30"/>
  <c r="AG135" i="30"/>
  <c r="AF135" i="30"/>
  <c r="AE135" i="30"/>
  <c r="AD135" i="30"/>
  <c r="AC135" i="30"/>
  <c r="AB135" i="30"/>
  <c r="AA135" i="30"/>
  <c r="Z135" i="30"/>
  <c r="Y135" i="30"/>
  <c r="X135" i="30"/>
  <c r="W135" i="30"/>
  <c r="V135" i="30"/>
  <c r="U135" i="30"/>
  <c r="T135" i="30"/>
  <c r="S135" i="30"/>
  <c r="R135" i="30"/>
  <c r="Q135" i="30"/>
  <c r="P135" i="30"/>
  <c r="O135" i="30"/>
  <c r="N135" i="30"/>
  <c r="M135" i="30"/>
  <c r="AP120" i="30"/>
  <c r="AO120" i="30"/>
  <c r="AN120" i="30"/>
  <c r="AM120" i="30"/>
  <c r="AL120" i="30"/>
  <c r="AK120" i="30"/>
  <c r="AJ120" i="30"/>
  <c r="AI120" i="30"/>
  <c r="AH120" i="30"/>
  <c r="AG120" i="30"/>
  <c r="AF120" i="30"/>
  <c r="AE120" i="30"/>
  <c r="AD120" i="30"/>
  <c r="AC120" i="30"/>
  <c r="AB120" i="30"/>
  <c r="AA120" i="30"/>
  <c r="Z120" i="30"/>
  <c r="Y120" i="30"/>
  <c r="X120" i="30"/>
  <c r="W120" i="30"/>
  <c r="V120" i="30"/>
  <c r="U120" i="30"/>
  <c r="T120" i="30"/>
  <c r="S120" i="30"/>
  <c r="R120" i="30"/>
  <c r="Q120" i="30"/>
  <c r="P120" i="30"/>
  <c r="O120" i="30"/>
  <c r="N120" i="30"/>
  <c r="M120" i="30"/>
  <c r="AP101" i="30"/>
  <c r="AO101" i="30"/>
  <c r="AN101" i="30"/>
  <c r="AM101" i="30"/>
  <c r="AL101" i="30"/>
  <c r="AK101" i="30"/>
  <c r="AJ101" i="30"/>
  <c r="AI101" i="30"/>
  <c r="AH101" i="30"/>
  <c r="AG101" i="30"/>
  <c r="AF101" i="30"/>
  <c r="AE101" i="30"/>
  <c r="AD101" i="30"/>
  <c r="AC101" i="30"/>
  <c r="AB101" i="30"/>
  <c r="AA101" i="30"/>
  <c r="Z101" i="30"/>
  <c r="Y101" i="30"/>
  <c r="X101" i="30"/>
  <c r="W101" i="30"/>
  <c r="V101" i="30"/>
  <c r="U101" i="30"/>
  <c r="T101" i="30"/>
  <c r="S101" i="30"/>
  <c r="R101" i="30"/>
  <c r="Q101" i="30"/>
  <c r="P101" i="30"/>
  <c r="O101" i="30"/>
  <c r="N101" i="30"/>
  <c r="M101" i="30"/>
  <c r="AP86" i="30"/>
  <c r="AO86" i="30"/>
  <c r="AN86" i="30"/>
  <c r="AM86" i="30"/>
  <c r="AL86" i="30"/>
  <c r="AK86" i="30"/>
  <c r="AJ86" i="30"/>
  <c r="AI86" i="30"/>
  <c r="AH86" i="30"/>
  <c r="AG86" i="30"/>
  <c r="AF86" i="30"/>
  <c r="AE86" i="30"/>
  <c r="AD86" i="30"/>
  <c r="AC86" i="30"/>
  <c r="AB86" i="30"/>
  <c r="AA86" i="30"/>
  <c r="Z86" i="30"/>
  <c r="Y86" i="30"/>
  <c r="X86" i="30"/>
  <c r="W86" i="30"/>
  <c r="V86" i="30"/>
  <c r="U86" i="30"/>
  <c r="T86" i="30"/>
  <c r="S86" i="30"/>
  <c r="R86" i="30"/>
  <c r="Q86" i="30"/>
  <c r="P86" i="30"/>
  <c r="O86" i="30"/>
  <c r="N86" i="30"/>
  <c r="AP71" i="30"/>
  <c r="AO71" i="30"/>
  <c r="AN71" i="30"/>
  <c r="AM71" i="30"/>
  <c r="AL71" i="30"/>
  <c r="AK71" i="30"/>
  <c r="AJ71" i="30"/>
  <c r="AI71" i="30"/>
  <c r="AH71" i="30"/>
  <c r="AG71" i="30"/>
  <c r="AF71" i="30"/>
  <c r="AE71" i="30"/>
  <c r="AD71" i="30"/>
  <c r="AC71" i="30"/>
  <c r="AB71" i="30"/>
  <c r="AA71" i="30"/>
  <c r="Z71" i="30"/>
  <c r="Y71" i="30"/>
  <c r="X71" i="30"/>
  <c r="W71" i="30"/>
  <c r="V71" i="30"/>
  <c r="U71" i="30"/>
  <c r="T71" i="30"/>
  <c r="S71" i="30"/>
  <c r="R71" i="30"/>
  <c r="Q71" i="30"/>
  <c r="P71" i="30"/>
  <c r="O71" i="30"/>
  <c r="N71" i="30"/>
  <c r="M71" i="30"/>
  <c r="AP51" i="30"/>
  <c r="AO51" i="30"/>
  <c r="AN51" i="30"/>
  <c r="AM51" i="30"/>
  <c r="AL51" i="30"/>
  <c r="AK51" i="30"/>
  <c r="AJ51" i="30"/>
  <c r="AI51" i="30"/>
  <c r="AH51" i="30"/>
  <c r="AG51" i="30"/>
  <c r="AF51" i="30"/>
  <c r="AE51" i="30"/>
  <c r="AD51" i="30"/>
  <c r="AC51" i="30"/>
  <c r="AB51" i="30"/>
  <c r="AA51" i="30"/>
  <c r="Z51" i="30"/>
  <c r="Y51" i="30"/>
  <c r="X51" i="30"/>
  <c r="W51" i="30"/>
  <c r="V51" i="30"/>
  <c r="U51" i="30"/>
  <c r="T51" i="30"/>
  <c r="S51" i="30"/>
  <c r="R51" i="30"/>
  <c r="Q51" i="30"/>
  <c r="P51" i="30"/>
  <c r="O51" i="30"/>
  <c r="N51" i="30"/>
  <c r="M51" i="30"/>
  <c r="AP36" i="30"/>
  <c r="AO36" i="30"/>
  <c r="AN36" i="30"/>
  <c r="AM36" i="30"/>
  <c r="AL36" i="30"/>
  <c r="AK36" i="30"/>
  <c r="AJ36" i="30"/>
  <c r="AI36" i="30"/>
  <c r="AH36" i="30"/>
  <c r="AG36" i="30"/>
  <c r="AF36" i="30"/>
  <c r="AE36" i="30"/>
  <c r="AD36" i="30"/>
  <c r="AC36" i="30"/>
  <c r="AB36" i="30"/>
  <c r="AA36" i="30"/>
  <c r="Z36" i="30"/>
  <c r="Y36" i="30"/>
  <c r="X36" i="30"/>
  <c r="W36" i="30"/>
  <c r="V36" i="30"/>
  <c r="U36" i="30"/>
  <c r="T36" i="30"/>
  <c r="S36" i="30"/>
  <c r="R36" i="30"/>
  <c r="Q36" i="30"/>
  <c r="P36" i="30"/>
  <c r="O36" i="30"/>
  <c r="N36" i="30"/>
  <c r="M36" i="30"/>
  <c r="AP21" i="30"/>
  <c r="AO21" i="30"/>
  <c r="AN21" i="30"/>
  <c r="AM21" i="30"/>
  <c r="AL21" i="30"/>
  <c r="AK21" i="30"/>
  <c r="AJ21" i="30"/>
  <c r="AI21" i="30"/>
  <c r="AH21" i="30"/>
  <c r="AG21" i="30"/>
  <c r="AF21" i="30"/>
  <c r="AE21" i="30"/>
  <c r="AD21" i="30"/>
  <c r="AC21" i="30"/>
  <c r="AB21" i="30"/>
  <c r="AA21" i="30"/>
  <c r="Z21" i="30"/>
  <c r="Y21" i="30"/>
  <c r="X21" i="30"/>
  <c r="W21" i="30"/>
  <c r="V21" i="30"/>
  <c r="U21" i="30"/>
  <c r="T21" i="30"/>
  <c r="S21" i="30"/>
  <c r="R21" i="30"/>
  <c r="Q21" i="30"/>
  <c r="P21" i="30"/>
  <c r="O21" i="30"/>
  <c r="AP493" i="31"/>
  <c r="AO493" i="31"/>
  <c r="AN493" i="31"/>
  <c r="AM493" i="31"/>
  <c r="AL493" i="31"/>
  <c r="AK493" i="31"/>
  <c r="AJ493" i="31"/>
  <c r="AI493" i="31"/>
  <c r="AH493" i="31"/>
  <c r="AG493" i="31"/>
  <c r="AF493" i="31"/>
  <c r="AE493" i="31"/>
  <c r="AD493" i="31"/>
  <c r="AC493" i="31"/>
  <c r="AB493" i="31"/>
  <c r="AA493" i="31"/>
  <c r="Z493" i="31"/>
  <c r="Y493" i="31"/>
  <c r="X493" i="31"/>
  <c r="W493" i="31"/>
  <c r="V493" i="31"/>
  <c r="U493" i="31"/>
  <c r="T493" i="31"/>
  <c r="S493" i="31"/>
  <c r="R493" i="31"/>
  <c r="Q493" i="31"/>
  <c r="P493" i="31"/>
  <c r="O493" i="31"/>
  <c r="N493" i="31"/>
  <c r="M493" i="31"/>
  <c r="AP478" i="31"/>
  <c r="AO478" i="31"/>
  <c r="AN478" i="31"/>
  <c r="AM478" i="31"/>
  <c r="AL478" i="31"/>
  <c r="AK478" i="31"/>
  <c r="AJ478" i="31"/>
  <c r="AI478" i="31"/>
  <c r="AH478" i="31"/>
  <c r="AG478" i="31"/>
  <c r="AF478" i="31"/>
  <c r="AE478" i="31"/>
  <c r="AD478" i="31"/>
  <c r="AC478" i="31"/>
  <c r="AB478" i="31"/>
  <c r="AA478" i="31"/>
  <c r="Z478" i="31"/>
  <c r="Y478" i="31"/>
  <c r="X478" i="31"/>
  <c r="W478" i="31"/>
  <c r="V478" i="31"/>
  <c r="U478" i="31"/>
  <c r="T478" i="31"/>
  <c r="S478" i="31"/>
  <c r="R478" i="31"/>
  <c r="Q478" i="31"/>
  <c r="P478" i="31"/>
  <c r="O478" i="31"/>
  <c r="N478" i="31"/>
  <c r="M478" i="31"/>
  <c r="AP463" i="31"/>
  <c r="AO463" i="31"/>
  <c r="AN463" i="31"/>
  <c r="AM463" i="31"/>
  <c r="AL463" i="31"/>
  <c r="AK463" i="31"/>
  <c r="AJ463" i="31"/>
  <c r="AI463" i="31"/>
  <c r="AH463" i="31"/>
  <c r="AG463" i="31"/>
  <c r="AF463" i="31"/>
  <c r="AE463" i="31"/>
  <c r="AD463" i="31"/>
  <c r="AC463" i="31"/>
  <c r="AB463" i="31"/>
  <c r="AA463" i="31"/>
  <c r="Z463" i="31"/>
  <c r="Y463" i="31"/>
  <c r="X463" i="31"/>
  <c r="W463" i="31"/>
  <c r="V463" i="31"/>
  <c r="U463" i="31"/>
  <c r="T463" i="31"/>
  <c r="S463" i="31"/>
  <c r="R463" i="31"/>
  <c r="Q463" i="31"/>
  <c r="P463" i="31"/>
  <c r="O463" i="31"/>
  <c r="N463" i="31"/>
  <c r="M463" i="31"/>
  <c r="AP444" i="31"/>
  <c r="AO444" i="31"/>
  <c r="AN444" i="31"/>
  <c r="AM444" i="31"/>
  <c r="AL444" i="31"/>
  <c r="AK444" i="31"/>
  <c r="AJ444" i="31"/>
  <c r="AI444" i="31"/>
  <c r="AH444" i="31"/>
  <c r="AG444" i="31"/>
  <c r="AF444" i="31"/>
  <c r="AE444" i="31"/>
  <c r="AD444" i="31"/>
  <c r="AC444" i="31"/>
  <c r="AB444" i="31"/>
  <c r="AA444" i="31"/>
  <c r="Z444" i="31"/>
  <c r="Y444" i="31"/>
  <c r="X444" i="31"/>
  <c r="W444" i="31"/>
  <c r="V444" i="31"/>
  <c r="U444" i="31"/>
  <c r="T444" i="31"/>
  <c r="S444" i="31"/>
  <c r="R444" i="31"/>
  <c r="Q444" i="31"/>
  <c r="P444" i="31"/>
  <c r="O444" i="31"/>
  <c r="N444" i="31"/>
  <c r="M444" i="31"/>
  <c r="AP429" i="31"/>
  <c r="AO429" i="31"/>
  <c r="AN429" i="31"/>
  <c r="AM429" i="31"/>
  <c r="AL429" i="31"/>
  <c r="AK429" i="31"/>
  <c r="AJ429" i="31"/>
  <c r="AI429" i="31"/>
  <c r="AH429" i="31"/>
  <c r="AG429" i="31"/>
  <c r="AF429" i="31"/>
  <c r="AE429" i="31"/>
  <c r="AD429" i="31"/>
  <c r="AC429" i="31"/>
  <c r="AB429" i="31"/>
  <c r="AA429" i="31"/>
  <c r="Z429" i="31"/>
  <c r="Y429" i="31"/>
  <c r="X429" i="31"/>
  <c r="W429" i="31"/>
  <c r="V429" i="31"/>
  <c r="U429" i="31"/>
  <c r="T429" i="31"/>
  <c r="S429" i="31"/>
  <c r="R429" i="31"/>
  <c r="Q429" i="31"/>
  <c r="P429" i="31"/>
  <c r="O429" i="31"/>
  <c r="N429" i="31"/>
  <c r="M429" i="31"/>
  <c r="AP414" i="31"/>
  <c r="AO414" i="31"/>
  <c r="AN414" i="31"/>
  <c r="AM414" i="31"/>
  <c r="AL414" i="31"/>
  <c r="AK414" i="31"/>
  <c r="AJ414" i="31"/>
  <c r="AI414" i="31"/>
  <c r="AH414" i="31"/>
  <c r="AG414" i="31"/>
  <c r="AF414" i="31"/>
  <c r="AE414" i="31"/>
  <c r="AD414" i="31"/>
  <c r="AC414" i="31"/>
  <c r="AB414" i="31"/>
  <c r="AA414" i="31"/>
  <c r="Z414" i="31"/>
  <c r="Y414" i="31"/>
  <c r="X414" i="31"/>
  <c r="W414" i="31"/>
  <c r="V414" i="31"/>
  <c r="U414" i="31"/>
  <c r="T414" i="31"/>
  <c r="S414" i="31"/>
  <c r="R414" i="31"/>
  <c r="Q414" i="31"/>
  <c r="P414" i="31"/>
  <c r="O414" i="31"/>
  <c r="N414" i="31"/>
  <c r="M414" i="31"/>
  <c r="AP395" i="31"/>
  <c r="AO395" i="31"/>
  <c r="AN395" i="31"/>
  <c r="AM395" i="31"/>
  <c r="AL395" i="31"/>
  <c r="AK395" i="31"/>
  <c r="AJ395" i="31"/>
  <c r="AI395" i="31"/>
  <c r="AH395" i="31"/>
  <c r="AG395" i="31"/>
  <c r="AF395" i="31"/>
  <c r="AE395" i="31"/>
  <c r="AD395" i="31"/>
  <c r="AC395" i="31"/>
  <c r="AB395" i="31"/>
  <c r="AA395" i="31"/>
  <c r="Z395" i="31"/>
  <c r="Y395" i="31"/>
  <c r="X395" i="31"/>
  <c r="W395" i="31"/>
  <c r="V395" i="31"/>
  <c r="U395" i="31"/>
  <c r="T395" i="31"/>
  <c r="S395" i="31"/>
  <c r="R395" i="31"/>
  <c r="Q395" i="31"/>
  <c r="P395" i="31"/>
  <c r="O395" i="31"/>
  <c r="N395" i="31"/>
  <c r="M395" i="31"/>
  <c r="AP380" i="31"/>
  <c r="AO380" i="31"/>
  <c r="AN380" i="31"/>
  <c r="AM380" i="31"/>
  <c r="AL380" i="31"/>
  <c r="AK380" i="31"/>
  <c r="AJ380" i="31"/>
  <c r="AI380" i="31"/>
  <c r="AH380" i="31"/>
  <c r="AG380" i="31"/>
  <c r="AF380" i="31"/>
  <c r="AE380" i="31"/>
  <c r="AD380" i="31"/>
  <c r="AC380" i="31"/>
  <c r="AB380" i="31"/>
  <c r="AA380" i="31"/>
  <c r="Z380" i="31"/>
  <c r="Y380" i="31"/>
  <c r="X380" i="31"/>
  <c r="W380" i="31"/>
  <c r="V380" i="31"/>
  <c r="U380" i="31"/>
  <c r="T380" i="31"/>
  <c r="S380" i="31"/>
  <c r="R380" i="31"/>
  <c r="Q380" i="31"/>
  <c r="P380" i="31"/>
  <c r="O380" i="31"/>
  <c r="N380" i="31"/>
  <c r="M380" i="31"/>
  <c r="AP365" i="31"/>
  <c r="AO365" i="31"/>
  <c r="AN365" i="31"/>
  <c r="AM365" i="31"/>
  <c r="AL365" i="31"/>
  <c r="AK365" i="31"/>
  <c r="AJ365" i="31"/>
  <c r="AI365" i="31"/>
  <c r="AH365" i="31"/>
  <c r="AG365" i="31"/>
  <c r="AF365" i="31"/>
  <c r="AE365" i="31"/>
  <c r="AD365" i="31"/>
  <c r="AC365" i="31"/>
  <c r="AB365" i="31"/>
  <c r="AA365" i="31"/>
  <c r="Z365" i="31"/>
  <c r="Y365" i="31"/>
  <c r="X365" i="31"/>
  <c r="W365" i="31"/>
  <c r="V365" i="31"/>
  <c r="U365" i="31"/>
  <c r="T365" i="31"/>
  <c r="S365" i="31"/>
  <c r="R365" i="31"/>
  <c r="Q365" i="31"/>
  <c r="P365" i="31"/>
  <c r="O365" i="31"/>
  <c r="N365" i="31"/>
  <c r="M365" i="31"/>
  <c r="AP346" i="31"/>
  <c r="AO346" i="31"/>
  <c r="AN346" i="31"/>
  <c r="AM346" i="31"/>
  <c r="AL346" i="31"/>
  <c r="AK346" i="31"/>
  <c r="AJ346" i="31"/>
  <c r="AI346" i="31"/>
  <c r="AH346" i="31"/>
  <c r="AG346" i="31"/>
  <c r="AF346" i="31"/>
  <c r="AE346" i="31"/>
  <c r="AD346" i="31"/>
  <c r="AC346" i="31"/>
  <c r="AB346" i="31"/>
  <c r="AA346" i="31"/>
  <c r="Z346" i="31"/>
  <c r="Y346" i="31"/>
  <c r="X346" i="31"/>
  <c r="W346" i="31"/>
  <c r="V346" i="31"/>
  <c r="U346" i="31"/>
  <c r="T346" i="31"/>
  <c r="S346" i="31"/>
  <c r="R346" i="31"/>
  <c r="Q346" i="31"/>
  <c r="P346" i="31"/>
  <c r="O346" i="31"/>
  <c r="N346" i="31"/>
  <c r="M346" i="31"/>
  <c r="AP331" i="31"/>
  <c r="AO331" i="31"/>
  <c r="AN331" i="31"/>
  <c r="AM331" i="31"/>
  <c r="AL331" i="31"/>
  <c r="AK331" i="31"/>
  <c r="AJ331" i="31"/>
  <c r="AI331" i="31"/>
  <c r="AH331" i="31"/>
  <c r="AG331" i="31"/>
  <c r="AF331" i="31"/>
  <c r="AE331" i="31"/>
  <c r="AD331" i="31"/>
  <c r="AC331" i="31"/>
  <c r="AB331" i="31"/>
  <c r="AA331" i="31"/>
  <c r="Z331" i="31"/>
  <c r="Y331" i="31"/>
  <c r="X331" i="31"/>
  <c r="W331" i="31"/>
  <c r="V331" i="31"/>
  <c r="U331" i="31"/>
  <c r="T331" i="31"/>
  <c r="S331" i="31"/>
  <c r="R331" i="31"/>
  <c r="Q331" i="31"/>
  <c r="P331" i="31"/>
  <c r="O331" i="31"/>
  <c r="N331" i="31"/>
  <c r="M331" i="31"/>
  <c r="AP316" i="31"/>
  <c r="AO316" i="31"/>
  <c r="AN316" i="31"/>
  <c r="AM316" i="31"/>
  <c r="AL316" i="31"/>
  <c r="AK316" i="31"/>
  <c r="AJ316" i="31"/>
  <c r="AI316" i="31"/>
  <c r="AH316" i="31"/>
  <c r="AG316" i="31"/>
  <c r="AF316" i="31"/>
  <c r="AE316" i="31"/>
  <c r="AD316" i="31"/>
  <c r="AC316" i="31"/>
  <c r="AB316" i="31"/>
  <c r="AA316" i="31"/>
  <c r="Z316" i="31"/>
  <c r="Y316" i="31"/>
  <c r="X316" i="31"/>
  <c r="W316" i="31"/>
  <c r="V316" i="31"/>
  <c r="U316" i="31"/>
  <c r="T316" i="31"/>
  <c r="S316" i="31"/>
  <c r="R316" i="31"/>
  <c r="Q316" i="31"/>
  <c r="P316" i="31"/>
  <c r="O316" i="31"/>
  <c r="N316" i="31"/>
  <c r="M316" i="31"/>
  <c r="AP297" i="31"/>
  <c r="AO297" i="31"/>
  <c r="AN297" i="31"/>
  <c r="AM297" i="31"/>
  <c r="AL297" i="31"/>
  <c r="AK297" i="31"/>
  <c r="AJ297" i="31"/>
  <c r="AI297" i="31"/>
  <c r="AH297" i="31"/>
  <c r="AG297" i="31"/>
  <c r="AF297" i="31"/>
  <c r="AE297" i="31"/>
  <c r="AD297" i="31"/>
  <c r="AC297" i="31"/>
  <c r="AB297" i="31"/>
  <c r="AA297" i="31"/>
  <c r="Z297" i="31"/>
  <c r="Y297" i="31"/>
  <c r="X297" i="31"/>
  <c r="W297" i="31"/>
  <c r="V297" i="31"/>
  <c r="U297" i="31"/>
  <c r="T297" i="31"/>
  <c r="S297" i="31"/>
  <c r="R297" i="31"/>
  <c r="Q297" i="31"/>
  <c r="P297" i="31"/>
  <c r="O297" i="31"/>
  <c r="N297" i="31"/>
  <c r="M297" i="31"/>
  <c r="AP282" i="31"/>
  <c r="AO282" i="31"/>
  <c r="AN282" i="31"/>
  <c r="AM282" i="31"/>
  <c r="AL282" i="31"/>
  <c r="AK282" i="31"/>
  <c r="AJ282" i="31"/>
  <c r="AI282" i="31"/>
  <c r="AH282" i="31"/>
  <c r="AG282" i="31"/>
  <c r="AF282" i="31"/>
  <c r="AE282" i="31"/>
  <c r="AD282" i="31"/>
  <c r="AC282" i="31"/>
  <c r="AB282" i="31"/>
  <c r="AA282" i="31"/>
  <c r="Z282" i="31"/>
  <c r="Y282" i="31"/>
  <c r="X282" i="31"/>
  <c r="W282" i="31"/>
  <c r="V282" i="31"/>
  <c r="U282" i="31"/>
  <c r="T282" i="31"/>
  <c r="S282" i="31"/>
  <c r="R282" i="31"/>
  <c r="Q282" i="31"/>
  <c r="P282" i="31"/>
  <c r="O282" i="31"/>
  <c r="N282" i="31"/>
  <c r="M282" i="31"/>
  <c r="AP267" i="31"/>
  <c r="AO267" i="31"/>
  <c r="AN267" i="31"/>
  <c r="AM267" i="31"/>
  <c r="AL267" i="31"/>
  <c r="AK267" i="31"/>
  <c r="AJ267" i="31"/>
  <c r="AI267" i="31"/>
  <c r="AH267" i="31"/>
  <c r="AG267" i="31"/>
  <c r="AF267" i="31"/>
  <c r="AE267" i="31"/>
  <c r="AD267" i="31"/>
  <c r="AC267" i="31"/>
  <c r="AB267" i="31"/>
  <c r="AA267" i="31"/>
  <c r="Z267" i="31"/>
  <c r="Y267" i="31"/>
  <c r="X267" i="31"/>
  <c r="W267" i="31"/>
  <c r="V267" i="31"/>
  <c r="U267" i="31"/>
  <c r="T267" i="31"/>
  <c r="S267" i="31"/>
  <c r="R267" i="31"/>
  <c r="Q267" i="31"/>
  <c r="P267" i="31"/>
  <c r="O267" i="31"/>
  <c r="N267" i="31"/>
  <c r="M267" i="31"/>
  <c r="AP248" i="31"/>
  <c r="AO248" i="31"/>
  <c r="AN248" i="31"/>
  <c r="AM248" i="31"/>
  <c r="AL248" i="31"/>
  <c r="AK248" i="31"/>
  <c r="AJ248" i="31"/>
  <c r="AI248" i="31"/>
  <c r="AH248" i="31"/>
  <c r="AG248" i="31"/>
  <c r="AF248" i="31"/>
  <c r="AE248" i="31"/>
  <c r="AD248" i="31"/>
  <c r="AC248" i="31"/>
  <c r="AB248" i="31"/>
  <c r="AA248" i="31"/>
  <c r="Z248" i="31"/>
  <c r="Y248" i="31"/>
  <c r="X248" i="31"/>
  <c r="W248" i="31"/>
  <c r="V248" i="31"/>
  <c r="U248" i="31"/>
  <c r="T248" i="31"/>
  <c r="S248" i="31"/>
  <c r="R248" i="31"/>
  <c r="Q248" i="31"/>
  <c r="P248" i="31"/>
  <c r="O248" i="31"/>
  <c r="N248" i="31"/>
  <c r="M248" i="31"/>
  <c r="AP233" i="31"/>
  <c r="AO233" i="31"/>
  <c r="AN233" i="31"/>
  <c r="AM233" i="31"/>
  <c r="AL233" i="31"/>
  <c r="AK233" i="31"/>
  <c r="AJ233" i="31"/>
  <c r="AI233" i="31"/>
  <c r="AH233" i="31"/>
  <c r="AG233" i="31"/>
  <c r="AF233" i="31"/>
  <c r="AE233" i="31"/>
  <c r="AD233" i="31"/>
  <c r="AC233" i="31"/>
  <c r="AB233" i="31"/>
  <c r="AA233" i="31"/>
  <c r="Z233" i="31"/>
  <c r="Y233" i="31"/>
  <c r="X233" i="31"/>
  <c r="W233" i="31"/>
  <c r="V233" i="31"/>
  <c r="U233" i="31"/>
  <c r="T233" i="31"/>
  <c r="S233" i="31"/>
  <c r="R233" i="31"/>
  <c r="Q233" i="31"/>
  <c r="P233" i="31"/>
  <c r="O233" i="31"/>
  <c r="N233" i="31"/>
  <c r="M233" i="31"/>
  <c r="AP218" i="31"/>
  <c r="AO218" i="31"/>
  <c r="AN218" i="31"/>
  <c r="AM218" i="31"/>
  <c r="AL218" i="31"/>
  <c r="AK218" i="31"/>
  <c r="AJ218" i="31"/>
  <c r="AI218" i="31"/>
  <c r="AH218" i="31"/>
  <c r="AG218" i="31"/>
  <c r="AF218" i="31"/>
  <c r="AE218" i="31"/>
  <c r="AD218" i="31"/>
  <c r="AC218" i="31"/>
  <c r="AB218" i="31"/>
  <c r="AA218" i="31"/>
  <c r="Z218" i="31"/>
  <c r="Y218" i="31"/>
  <c r="X218" i="31"/>
  <c r="W218" i="31"/>
  <c r="V218" i="31"/>
  <c r="U218" i="31"/>
  <c r="T218" i="31"/>
  <c r="S218" i="31"/>
  <c r="R218" i="31"/>
  <c r="Q218" i="31"/>
  <c r="P218" i="31"/>
  <c r="O218" i="31"/>
  <c r="N218" i="31"/>
  <c r="M218" i="31"/>
  <c r="AP199" i="31"/>
  <c r="AO199" i="31"/>
  <c r="AN199" i="31"/>
  <c r="AM199" i="31"/>
  <c r="AL199" i="31"/>
  <c r="AK199" i="31"/>
  <c r="AJ199" i="31"/>
  <c r="AI199" i="31"/>
  <c r="AH199" i="31"/>
  <c r="AG199" i="31"/>
  <c r="AF199" i="31"/>
  <c r="AE199" i="31"/>
  <c r="AD199" i="31"/>
  <c r="AC199" i="31"/>
  <c r="AB199" i="31"/>
  <c r="AA199" i="31"/>
  <c r="Z199" i="31"/>
  <c r="Y199" i="31"/>
  <c r="X199" i="31"/>
  <c r="W199" i="31"/>
  <c r="V199" i="31"/>
  <c r="U199" i="31"/>
  <c r="T199" i="31"/>
  <c r="S199" i="31"/>
  <c r="R199" i="31"/>
  <c r="Q199" i="31"/>
  <c r="P199" i="31"/>
  <c r="O199" i="31"/>
  <c r="N199" i="31"/>
  <c r="M199" i="31"/>
  <c r="AP184" i="31"/>
  <c r="AO184" i="31"/>
  <c r="AN184" i="31"/>
  <c r="AM184" i="31"/>
  <c r="AL184" i="31"/>
  <c r="AK184" i="31"/>
  <c r="AJ184" i="31"/>
  <c r="AI184" i="31"/>
  <c r="AH184" i="31"/>
  <c r="AG184" i="31"/>
  <c r="AF184" i="31"/>
  <c r="AE184" i="31"/>
  <c r="AD184" i="31"/>
  <c r="AC184" i="31"/>
  <c r="AB184" i="31"/>
  <c r="AA184" i="31"/>
  <c r="Z184" i="31"/>
  <c r="Y184" i="31"/>
  <c r="X184" i="31"/>
  <c r="W184" i="31"/>
  <c r="V184" i="31"/>
  <c r="U184" i="31"/>
  <c r="T184" i="31"/>
  <c r="S184" i="31"/>
  <c r="R184" i="31"/>
  <c r="Q184" i="31"/>
  <c r="P184" i="31"/>
  <c r="O184" i="31"/>
  <c r="N184" i="31"/>
  <c r="M184" i="31"/>
  <c r="AP169" i="31"/>
  <c r="AO169" i="31"/>
  <c r="AN169" i="31"/>
  <c r="AM169" i="31"/>
  <c r="AL169" i="31"/>
  <c r="AK169" i="31"/>
  <c r="AJ169" i="31"/>
  <c r="AI169" i="31"/>
  <c r="AH169" i="31"/>
  <c r="AG169" i="31"/>
  <c r="AF169" i="31"/>
  <c r="AE169" i="31"/>
  <c r="AD169" i="31"/>
  <c r="AC169" i="31"/>
  <c r="AB169" i="31"/>
  <c r="AA169" i="31"/>
  <c r="Z169" i="31"/>
  <c r="Y169" i="31"/>
  <c r="X169" i="31"/>
  <c r="W169" i="31"/>
  <c r="V169" i="31"/>
  <c r="U169" i="31"/>
  <c r="T169" i="31"/>
  <c r="S169" i="31"/>
  <c r="R169" i="31"/>
  <c r="Q169" i="31"/>
  <c r="P169" i="31"/>
  <c r="O169" i="31"/>
  <c r="N169" i="31"/>
  <c r="M169" i="31"/>
  <c r="AP150" i="31"/>
  <c r="AO150" i="31"/>
  <c r="AN150" i="31"/>
  <c r="AM150" i="31"/>
  <c r="AL150" i="31"/>
  <c r="AK150" i="31"/>
  <c r="AJ150" i="31"/>
  <c r="AI150" i="31"/>
  <c r="AH150" i="31"/>
  <c r="AG150" i="31"/>
  <c r="AF150" i="31"/>
  <c r="AE150" i="31"/>
  <c r="AD150" i="31"/>
  <c r="AC150" i="31"/>
  <c r="AB150" i="31"/>
  <c r="AA150" i="31"/>
  <c r="Z150" i="31"/>
  <c r="Y150" i="31"/>
  <c r="X150" i="31"/>
  <c r="W150" i="31"/>
  <c r="V150" i="31"/>
  <c r="U150" i="31"/>
  <c r="T150" i="31"/>
  <c r="S150" i="31"/>
  <c r="R150" i="31"/>
  <c r="Q150" i="31"/>
  <c r="P150" i="31"/>
  <c r="O150" i="31"/>
  <c r="N150" i="31"/>
  <c r="M150" i="31"/>
  <c r="AP135" i="31"/>
  <c r="AO135" i="31"/>
  <c r="AN135" i="31"/>
  <c r="AM135" i="31"/>
  <c r="AL135" i="31"/>
  <c r="AK135" i="31"/>
  <c r="AJ135" i="31"/>
  <c r="AI135" i="31"/>
  <c r="AH135" i="31"/>
  <c r="AG135" i="31"/>
  <c r="AF135" i="31"/>
  <c r="AE135" i="31"/>
  <c r="AD135" i="31"/>
  <c r="AC135" i="31"/>
  <c r="AB135" i="31"/>
  <c r="AA135" i="31"/>
  <c r="Z135" i="31"/>
  <c r="Y135" i="31"/>
  <c r="X135" i="31"/>
  <c r="W135" i="31"/>
  <c r="V135" i="31"/>
  <c r="U135" i="31"/>
  <c r="T135" i="31"/>
  <c r="S135" i="31"/>
  <c r="R135" i="31"/>
  <c r="Q135" i="31"/>
  <c r="P135" i="31"/>
  <c r="O135" i="31"/>
  <c r="N135" i="31"/>
  <c r="M135" i="31"/>
  <c r="AP120" i="31"/>
  <c r="AO120" i="31"/>
  <c r="AN120" i="31"/>
  <c r="AM120" i="31"/>
  <c r="AL120" i="31"/>
  <c r="AK120" i="31"/>
  <c r="AJ120" i="31"/>
  <c r="AI120" i="31"/>
  <c r="AH120" i="31"/>
  <c r="AG120" i="31"/>
  <c r="AF120" i="31"/>
  <c r="AE120" i="31"/>
  <c r="AD120" i="31"/>
  <c r="AC120" i="31"/>
  <c r="AB120" i="31"/>
  <c r="AA120" i="31"/>
  <c r="Z120" i="31"/>
  <c r="Y120" i="31"/>
  <c r="X120" i="31"/>
  <c r="W120" i="31"/>
  <c r="V120" i="31"/>
  <c r="U120" i="31"/>
  <c r="T120" i="31"/>
  <c r="S120" i="31"/>
  <c r="R120" i="31"/>
  <c r="Q120" i="31"/>
  <c r="P120" i="31"/>
  <c r="O120" i="31"/>
  <c r="N120" i="31"/>
  <c r="M120" i="31"/>
  <c r="AP101" i="31"/>
  <c r="AO101" i="31"/>
  <c r="AN101" i="31"/>
  <c r="AM101" i="31"/>
  <c r="AL101" i="31"/>
  <c r="AK101" i="31"/>
  <c r="AJ101" i="31"/>
  <c r="AI101" i="31"/>
  <c r="AH101" i="31"/>
  <c r="AG101" i="31"/>
  <c r="AF101" i="31"/>
  <c r="AE101" i="31"/>
  <c r="AD101" i="31"/>
  <c r="AC101" i="31"/>
  <c r="AB101" i="31"/>
  <c r="AA101" i="31"/>
  <c r="Z101" i="31"/>
  <c r="Y101" i="31"/>
  <c r="X101" i="31"/>
  <c r="W101" i="31"/>
  <c r="V101" i="31"/>
  <c r="U101" i="31"/>
  <c r="T101" i="31"/>
  <c r="S101" i="31"/>
  <c r="R101" i="31"/>
  <c r="Q101" i="31"/>
  <c r="P101" i="31"/>
  <c r="O101" i="31"/>
  <c r="N101" i="31"/>
  <c r="M101" i="31"/>
  <c r="AP86" i="31"/>
  <c r="AO86" i="31"/>
  <c r="AN86" i="31"/>
  <c r="AM86" i="31"/>
  <c r="AL86" i="31"/>
  <c r="AK86" i="31"/>
  <c r="AJ86" i="31"/>
  <c r="AI86" i="31"/>
  <c r="AH86" i="31"/>
  <c r="AG86" i="31"/>
  <c r="AF86" i="31"/>
  <c r="AE86" i="31"/>
  <c r="AD86" i="31"/>
  <c r="AC86" i="31"/>
  <c r="AB86" i="31"/>
  <c r="AA86" i="31"/>
  <c r="Z86" i="31"/>
  <c r="Y86" i="31"/>
  <c r="X86" i="31"/>
  <c r="W86" i="31"/>
  <c r="V86" i="31"/>
  <c r="U86" i="31"/>
  <c r="T86" i="31"/>
  <c r="S86" i="31"/>
  <c r="R86" i="31"/>
  <c r="Q86" i="31"/>
  <c r="P86" i="31"/>
  <c r="O86" i="31"/>
  <c r="N86" i="31"/>
  <c r="AP71" i="31"/>
  <c r="AO71" i="31"/>
  <c r="AN71" i="31"/>
  <c r="AM71" i="31"/>
  <c r="AL71" i="31"/>
  <c r="AK71" i="31"/>
  <c r="AJ71" i="31"/>
  <c r="AI71" i="31"/>
  <c r="AH71" i="31"/>
  <c r="AG71" i="31"/>
  <c r="AF71" i="31"/>
  <c r="AE71" i="31"/>
  <c r="AD71" i="31"/>
  <c r="AC71" i="31"/>
  <c r="AB71" i="31"/>
  <c r="AA71" i="31"/>
  <c r="Z71" i="31"/>
  <c r="Y71" i="31"/>
  <c r="X71" i="31"/>
  <c r="W71" i="31"/>
  <c r="V71" i="31"/>
  <c r="U71" i="31"/>
  <c r="T71" i="31"/>
  <c r="S71" i="31"/>
  <c r="R71" i="31"/>
  <c r="Q71" i="31"/>
  <c r="P71" i="31"/>
  <c r="O71" i="31"/>
  <c r="N71" i="31"/>
  <c r="M71" i="31"/>
  <c r="AP51" i="31"/>
  <c r="AO51" i="31"/>
  <c r="AN51" i="31"/>
  <c r="AM51" i="31"/>
  <c r="AL51" i="31"/>
  <c r="AK51" i="31"/>
  <c r="AJ51" i="31"/>
  <c r="AI51" i="31"/>
  <c r="AH51" i="31"/>
  <c r="AG51" i="31"/>
  <c r="AF51" i="31"/>
  <c r="AE51" i="31"/>
  <c r="AD51" i="31"/>
  <c r="AC51" i="31"/>
  <c r="AB51" i="31"/>
  <c r="AA51" i="31"/>
  <c r="Z51" i="31"/>
  <c r="Y51" i="31"/>
  <c r="X51" i="31"/>
  <c r="W51" i="31"/>
  <c r="V51" i="31"/>
  <c r="U51" i="31"/>
  <c r="T51" i="31"/>
  <c r="S51" i="31"/>
  <c r="R51" i="31"/>
  <c r="Q51" i="31"/>
  <c r="P51" i="31"/>
  <c r="O51" i="31"/>
  <c r="N51" i="31"/>
  <c r="M51" i="31"/>
  <c r="AP36" i="31"/>
  <c r="AO36" i="31"/>
  <c r="AN36" i="31"/>
  <c r="AM36" i="31"/>
  <c r="AL36" i="31"/>
  <c r="AK36" i="31"/>
  <c r="AJ36" i="31"/>
  <c r="AI36" i="31"/>
  <c r="AH36" i="31"/>
  <c r="AG36" i="31"/>
  <c r="AF36" i="31"/>
  <c r="AE36" i="31"/>
  <c r="AD36" i="31"/>
  <c r="AC36" i="31"/>
  <c r="AB36" i="31"/>
  <c r="AA36" i="31"/>
  <c r="Z36" i="31"/>
  <c r="Y36" i="31"/>
  <c r="X36" i="31"/>
  <c r="W36" i="31"/>
  <c r="V36" i="31"/>
  <c r="U36" i="31"/>
  <c r="T36" i="31"/>
  <c r="S36" i="31"/>
  <c r="R36" i="31"/>
  <c r="Q36" i="31"/>
  <c r="P36" i="31"/>
  <c r="O36" i="31"/>
  <c r="N36" i="31"/>
  <c r="M36" i="31"/>
  <c r="U21" i="31"/>
  <c r="T21" i="31"/>
  <c r="S21" i="31"/>
  <c r="R21" i="31"/>
  <c r="Q21" i="31"/>
  <c r="P21" i="31"/>
  <c r="O21" i="31"/>
  <c r="N21" i="31"/>
  <c r="N21" i="32"/>
  <c r="O21" i="32"/>
  <c r="P21" i="32"/>
  <c r="Q21" i="32"/>
  <c r="R21" i="32"/>
  <c r="S21" i="32"/>
  <c r="T21" i="32"/>
  <c r="U21" i="32"/>
  <c r="V21" i="32"/>
  <c r="W21" i="32"/>
  <c r="X21" i="32"/>
  <c r="Y21" i="32"/>
  <c r="Z21" i="32"/>
  <c r="AA21" i="32"/>
  <c r="AB21" i="32"/>
  <c r="AC21" i="32"/>
  <c r="AD21" i="32"/>
  <c r="AE21" i="32"/>
  <c r="AF21" i="32"/>
  <c r="AG21" i="32"/>
  <c r="AH21" i="32"/>
  <c r="AI21" i="32"/>
  <c r="AJ21" i="32"/>
  <c r="AK21" i="32"/>
  <c r="AL21" i="32"/>
  <c r="AM21" i="32"/>
  <c r="AN21" i="32"/>
  <c r="AO21" i="32"/>
  <c r="AP21" i="32"/>
  <c r="M36" i="32"/>
  <c r="N36" i="32"/>
  <c r="O36" i="32"/>
  <c r="P36" i="32"/>
  <c r="Q36" i="32"/>
  <c r="R36" i="32"/>
  <c r="S36" i="32"/>
  <c r="T36" i="32"/>
  <c r="U36" i="32"/>
  <c r="V36" i="32"/>
  <c r="W36" i="32"/>
  <c r="X36" i="32"/>
  <c r="Y36" i="32"/>
  <c r="Z36" i="32"/>
  <c r="AA36" i="32"/>
  <c r="AB36" i="32"/>
  <c r="AC36" i="32"/>
  <c r="AD36" i="32"/>
  <c r="AE36" i="32"/>
  <c r="AF36" i="32"/>
  <c r="AG36" i="32"/>
  <c r="AH36" i="32"/>
  <c r="AI36" i="32"/>
  <c r="AJ36" i="32"/>
  <c r="AK36" i="32"/>
  <c r="AL36" i="32"/>
  <c r="AM36" i="32"/>
  <c r="AN36" i="32"/>
  <c r="AO36" i="32"/>
  <c r="AP36" i="32"/>
  <c r="M51" i="32"/>
  <c r="N51" i="32"/>
  <c r="O51" i="32"/>
  <c r="P51" i="32"/>
  <c r="Q51" i="32"/>
  <c r="R51" i="32"/>
  <c r="S51" i="32"/>
  <c r="T51" i="32"/>
  <c r="U51" i="32"/>
  <c r="V51" i="32"/>
  <c r="W51" i="32"/>
  <c r="X51" i="32"/>
  <c r="Y51" i="32"/>
  <c r="Z51" i="32"/>
  <c r="AA51" i="32"/>
  <c r="AB51" i="32"/>
  <c r="AC51" i="32"/>
  <c r="AD51" i="32"/>
  <c r="AE51" i="32"/>
  <c r="AF51" i="32"/>
  <c r="AG51" i="32"/>
  <c r="AH51" i="32"/>
  <c r="AI51" i="32"/>
  <c r="AJ51" i="32"/>
  <c r="AK51" i="32"/>
  <c r="AL51" i="32"/>
  <c r="AM51" i="32"/>
  <c r="AN51" i="32"/>
  <c r="AO51" i="32"/>
  <c r="AP51" i="32"/>
  <c r="M71" i="32"/>
  <c r="N71" i="32"/>
  <c r="O71" i="32"/>
  <c r="P71" i="32"/>
  <c r="Q71" i="32"/>
  <c r="R71" i="32"/>
  <c r="S71" i="32"/>
  <c r="T71" i="32"/>
  <c r="U71" i="32"/>
  <c r="V71" i="32"/>
  <c r="W71" i="32"/>
  <c r="X71" i="32"/>
  <c r="Y71" i="32"/>
  <c r="Z71" i="32"/>
  <c r="AA71" i="32"/>
  <c r="AB71" i="32"/>
  <c r="AC71" i="32"/>
  <c r="AD71" i="32"/>
  <c r="AE71" i="32"/>
  <c r="AF71" i="32"/>
  <c r="AG71" i="32"/>
  <c r="AH71" i="32"/>
  <c r="AI71" i="32"/>
  <c r="AJ71" i="32"/>
  <c r="AK71" i="32"/>
  <c r="AL71" i="32"/>
  <c r="AM71" i="32"/>
  <c r="AN71" i="32"/>
  <c r="AO71" i="32"/>
  <c r="AP71" i="32"/>
  <c r="N86" i="32"/>
  <c r="O86" i="32"/>
  <c r="P86" i="32"/>
  <c r="Q86" i="32"/>
  <c r="R86" i="32"/>
  <c r="S86" i="32"/>
  <c r="T86" i="32"/>
  <c r="U86" i="32"/>
  <c r="V86" i="32"/>
  <c r="W86" i="32"/>
  <c r="X86" i="32"/>
  <c r="Y86" i="32"/>
  <c r="Z86" i="32"/>
  <c r="AA86" i="32"/>
  <c r="AB86" i="32"/>
  <c r="AC86" i="32"/>
  <c r="AD86" i="32"/>
  <c r="AE86" i="32"/>
  <c r="AF86" i="32"/>
  <c r="AG86" i="32"/>
  <c r="AH86" i="32"/>
  <c r="AI86" i="32"/>
  <c r="AJ86" i="32"/>
  <c r="AK86" i="32"/>
  <c r="AL86" i="32"/>
  <c r="AM86" i="32"/>
  <c r="AN86" i="32"/>
  <c r="AO86" i="32"/>
  <c r="AP86" i="32"/>
  <c r="M101" i="32"/>
  <c r="N101" i="32"/>
  <c r="O101" i="32"/>
  <c r="P101" i="32"/>
  <c r="Q101" i="32"/>
  <c r="R101" i="32"/>
  <c r="S101" i="32"/>
  <c r="T101" i="32"/>
  <c r="U101" i="32"/>
  <c r="V101" i="32"/>
  <c r="W101" i="32"/>
  <c r="X101" i="32"/>
  <c r="Y101" i="32"/>
  <c r="Z101" i="32"/>
  <c r="AA101" i="32"/>
  <c r="AB101" i="32"/>
  <c r="AC101" i="32"/>
  <c r="AD101" i="32"/>
  <c r="AE101" i="32"/>
  <c r="AF101" i="32"/>
  <c r="AG101" i="32"/>
  <c r="AH101" i="32"/>
  <c r="AI101" i="32"/>
  <c r="AJ101" i="32"/>
  <c r="AK101" i="32"/>
  <c r="AL101" i="32"/>
  <c r="AM101" i="32"/>
  <c r="AN101" i="32"/>
  <c r="AO101" i="32"/>
  <c r="AP101" i="32"/>
  <c r="M120" i="32"/>
  <c r="N120" i="32"/>
  <c r="O120" i="32"/>
  <c r="P120" i="32"/>
  <c r="Q120" i="32"/>
  <c r="R120" i="32"/>
  <c r="S120" i="32"/>
  <c r="T120" i="32"/>
  <c r="U120" i="32"/>
  <c r="V120" i="32"/>
  <c r="W120" i="32"/>
  <c r="X120" i="32"/>
  <c r="Y120" i="32"/>
  <c r="Z120" i="32"/>
  <c r="AA120" i="32"/>
  <c r="AB120" i="32"/>
  <c r="AC120" i="32"/>
  <c r="AD120" i="32"/>
  <c r="AE120" i="32"/>
  <c r="AF120" i="32"/>
  <c r="AG120" i="32"/>
  <c r="AH120" i="32"/>
  <c r="AI120" i="32"/>
  <c r="AJ120" i="32"/>
  <c r="AK120" i="32"/>
  <c r="AL120" i="32"/>
  <c r="AM120" i="32"/>
  <c r="AN120" i="32"/>
  <c r="AO120" i="32"/>
  <c r="AP120" i="32"/>
  <c r="M135" i="32"/>
  <c r="N135" i="32"/>
  <c r="O135" i="32"/>
  <c r="P135" i="32"/>
  <c r="Q135" i="32"/>
  <c r="R135" i="32"/>
  <c r="S135" i="32"/>
  <c r="T135" i="32"/>
  <c r="U135" i="32"/>
  <c r="V135" i="32"/>
  <c r="W135" i="32"/>
  <c r="X135" i="32"/>
  <c r="Y135" i="32"/>
  <c r="Z135" i="32"/>
  <c r="AA135" i="32"/>
  <c r="AB135" i="32"/>
  <c r="AC135" i="32"/>
  <c r="AD135" i="32"/>
  <c r="AE135" i="32"/>
  <c r="AF135" i="32"/>
  <c r="AG135" i="32"/>
  <c r="AH135" i="32"/>
  <c r="AI135" i="32"/>
  <c r="AJ135" i="32"/>
  <c r="AK135" i="32"/>
  <c r="AL135" i="32"/>
  <c r="AM135" i="32"/>
  <c r="AN135" i="32"/>
  <c r="AO135" i="32"/>
  <c r="AP135" i="32"/>
  <c r="M150" i="32"/>
  <c r="N150" i="32"/>
  <c r="O150" i="32"/>
  <c r="P150" i="32"/>
  <c r="Q150" i="32"/>
  <c r="R150" i="32"/>
  <c r="S150" i="32"/>
  <c r="T150" i="32"/>
  <c r="U150" i="32"/>
  <c r="V150" i="32"/>
  <c r="W150" i="32"/>
  <c r="X150" i="32"/>
  <c r="Y150" i="32"/>
  <c r="Z150" i="32"/>
  <c r="AA150" i="32"/>
  <c r="AB150" i="32"/>
  <c r="AC150" i="32"/>
  <c r="AD150" i="32"/>
  <c r="AE150" i="32"/>
  <c r="AF150" i="32"/>
  <c r="AG150" i="32"/>
  <c r="AH150" i="32"/>
  <c r="AI150" i="32"/>
  <c r="AJ150" i="32"/>
  <c r="AK150" i="32"/>
  <c r="AL150" i="32"/>
  <c r="AM150" i="32"/>
  <c r="AN150" i="32"/>
  <c r="AO150" i="32"/>
  <c r="AP150" i="32"/>
  <c r="M169" i="32"/>
  <c r="N169" i="32"/>
  <c r="O169" i="32"/>
  <c r="P169" i="32"/>
  <c r="Q169" i="32"/>
  <c r="R169" i="32"/>
  <c r="S169" i="32"/>
  <c r="T169" i="32"/>
  <c r="U169" i="32"/>
  <c r="V169" i="32"/>
  <c r="W169" i="32"/>
  <c r="X169" i="32"/>
  <c r="Y169" i="32"/>
  <c r="Z169" i="32"/>
  <c r="AA169" i="32"/>
  <c r="AB169" i="32"/>
  <c r="AC169" i="32"/>
  <c r="AD169" i="32"/>
  <c r="AE169" i="32"/>
  <c r="AF169" i="32"/>
  <c r="AG169" i="32"/>
  <c r="AH169" i="32"/>
  <c r="AI169" i="32"/>
  <c r="AJ169" i="32"/>
  <c r="AK169" i="32"/>
  <c r="AL169" i="32"/>
  <c r="AM169" i="32"/>
  <c r="AN169" i="32"/>
  <c r="AO169" i="32"/>
  <c r="AP169" i="32"/>
  <c r="M184" i="32"/>
  <c r="N184" i="32"/>
  <c r="O184" i="32"/>
  <c r="P184" i="32"/>
  <c r="Q184" i="32"/>
  <c r="R184" i="32"/>
  <c r="S184" i="32"/>
  <c r="T184" i="32"/>
  <c r="U184" i="32"/>
  <c r="V184" i="32"/>
  <c r="W184" i="32"/>
  <c r="X184" i="32"/>
  <c r="Y184" i="32"/>
  <c r="Z184" i="32"/>
  <c r="AA184" i="32"/>
  <c r="AB184" i="32"/>
  <c r="AC184" i="32"/>
  <c r="AD184" i="32"/>
  <c r="AE184" i="32"/>
  <c r="AF184" i="32"/>
  <c r="AG184" i="32"/>
  <c r="AH184" i="32"/>
  <c r="AI184" i="32"/>
  <c r="AJ184" i="32"/>
  <c r="AK184" i="32"/>
  <c r="AL184" i="32"/>
  <c r="AM184" i="32"/>
  <c r="AN184" i="32"/>
  <c r="AO184" i="32"/>
  <c r="AP184" i="32"/>
  <c r="M199" i="32"/>
  <c r="N199" i="32"/>
  <c r="O199" i="32"/>
  <c r="P199" i="32"/>
  <c r="Q199" i="32"/>
  <c r="R199" i="32"/>
  <c r="S199" i="32"/>
  <c r="T199" i="32"/>
  <c r="U199" i="32"/>
  <c r="V199" i="32"/>
  <c r="W199" i="32"/>
  <c r="X199" i="32"/>
  <c r="Y199" i="32"/>
  <c r="Z199" i="32"/>
  <c r="AA199" i="32"/>
  <c r="AB199" i="32"/>
  <c r="AC199" i="32"/>
  <c r="AD199" i="32"/>
  <c r="AE199" i="32"/>
  <c r="AF199" i="32"/>
  <c r="AG199" i="32"/>
  <c r="AH199" i="32"/>
  <c r="AI199" i="32"/>
  <c r="AJ199" i="32"/>
  <c r="AK199" i="32"/>
  <c r="AL199" i="32"/>
  <c r="AM199" i="32"/>
  <c r="AN199" i="32"/>
  <c r="AO199" i="32"/>
  <c r="AP199" i="32"/>
  <c r="M218" i="32"/>
  <c r="N218" i="32"/>
  <c r="O218" i="32"/>
  <c r="P218" i="32"/>
  <c r="Q218" i="32"/>
  <c r="R218" i="32"/>
  <c r="S218" i="32"/>
  <c r="T218" i="32"/>
  <c r="U218" i="32"/>
  <c r="V218" i="32"/>
  <c r="W218" i="32"/>
  <c r="X218" i="32"/>
  <c r="Y218" i="32"/>
  <c r="Z218" i="32"/>
  <c r="AA218" i="32"/>
  <c r="AB218" i="32"/>
  <c r="AC218" i="32"/>
  <c r="AD218" i="32"/>
  <c r="AE218" i="32"/>
  <c r="AF218" i="32"/>
  <c r="AG218" i="32"/>
  <c r="AH218" i="32"/>
  <c r="AI218" i="32"/>
  <c r="AJ218" i="32"/>
  <c r="AK218" i="32"/>
  <c r="AL218" i="32"/>
  <c r="AM218" i="32"/>
  <c r="AN218" i="32"/>
  <c r="AO218" i="32"/>
  <c r="AP218" i="32"/>
  <c r="M233" i="32"/>
  <c r="N233" i="32"/>
  <c r="O233" i="32"/>
  <c r="P233" i="32"/>
  <c r="Q233" i="32"/>
  <c r="R233" i="32"/>
  <c r="S233" i="32"/>
  <c r="T233" i="32"/>
  <c r="U233" i="32"/>
  <c r="V233" i="32"/>
  <c r="W233" i="32"/>
  <c r="X233" i="32"/>
  <c r="Y233" i="32"/>
  <c r="Z233" i="32"/>
  <c r="AA233" i="32"/>
  <c r="AB233" i="32"/>
  <c r="AC233" i="32"/>
  <c r="AD233" i="32"/>
  <c r="AE233" i="32"/>
  <c r="AF233" i="32"/>
  <c r="AG233" i="32"/>
  <c r="AH233" i="32"/>
  <c r="AI233" i="32"/>
  <c r="AJ233" i="32"/>
  <c r="AK233" i="32"/>
  <c r="AL233" i="32"/>
  <c r="AM233" i="32"/>
  <c r="AN233" i="32"/>
  <c r="AO233" i="32"/>
  <c r="AP233" i="32"/>
  <c r="M248" i="32"/>
  <c r="N248" i="32"/>
  <c r="O248" i="32"/>
  <c r="P248" i="32"/>
  <c r="Q248" i="32"/>
  <c r="R248" i="32"/>
  <c r="S248" i="32"/>
  <c r="T248" i="32"/>
  <c r="U248" i="32"/>
  <c r="V248" i="32"/>
  <c r="W248" i="32"/>
  <c r="X248" i="32"/>
  <c r="Y248" i="32"/>
  <c r="Z248" i="32"/>
  <c r="AA248" i="32"/>
  <c r="AB248" i="32"/>
  <c r="AC248" i="32"/>
  <c r="AD248" i="32"/>
  <c r="AE248" i="32"/>
  <c r="AF248" i="32"/>
  <c r="AG248" i="32"/>
  <c r="AH248" i="32"/>
  <c r="AI248" i="32"/>
  <c r="AJ248" i="32"/>
  <c r="AK248" i="32"/>
  <c r="AL248" i="32"/>
  <c r="AM248" i="32"/>
  <c r="AN248" i="32"/>
  <c r="AO248" i="32"/>
  <c r="AP248" i="32"/>
  <c r="M267" i="32"/>
  <c r="N267" i="32"/>
  <c r="O267" i="32"/>
  <c r="P267" i="32"/>
  <c r="Q267" i="32"/>
  <c r="R267" i="32"/>
  <c r="S267" i="32"/>
  <c r="T267" i="32"/>
  <c r="U267" i="32"/>
  <c r="V267" i="32"/>
  <c r="W267" i="32"/>
  <c r="X267" i="32"/>
  <c r="Y267" i="32"/>
  <c r="Z267" i="32"/>
  <c r="AA267" i="32"/>
  <c r="AB267" i="32"/>
  <c r="AC267" i="32"/>
  <c r="AD267" i="32"/>
  <c r="AE267" i="32"/>
  <c r="AF267" i="32"/>
  <c r="AG267" i="32"/>
  <c r="AH267" i="32"/>
  <c r="AI267" i="32"/>
  <c r="AJ267" i="32"/>
  <c r="AK267" i="32"/>
  <c r="AL267" i="32"/>
  <c r="AM267" i="32"/>
  <c r="AN267" i="32"/>
  <c r="AO267" i="32"/>
  <c r="AP267" i="32"/>
  <c r="M282" i="32"/>
  <c r="N282" i="32"/>
  <c r="O282" i="32"/>
  <c r="P282" i="32"/>
  <c r="Q282" i="32"/>
  <c r="R282" i="32"/>
  <c r="S282" i="32"/>
  <c r="T282" i="32"/>
  <c r="U282" i="32"/>
  <c r="V282" i="32"/>
  <c r="W282" i="32"/>
  <c r="X282" i="32"/>
  <c r="Y282" i="32"/>
  <c r="Z282" i="32"/>
  <c r="AA282" i="32"/>
  <c r="AB282" i="32"/>
  <c r="AC282" i="32"/>
  <c r="AD282" i="32"/>
  <c r="AE282" i="32"/>
  <c r="AF282" i="32"/>
  <c r="AG282" i="32"/>
  <c r="AH282" i="32"/>
  <c r="AI282" i="32"/>
  <c r="AJ282" i="32"/>
  <c r="AK282" i="32"/>
  <c r="AL282" i="32"/>
  <c r="AM282" i="32"/>
  <c r="AN282" i="32"/>
  <c r="AO282" i="32"/>
  <c r="AP282" i="32"/>
  <c r="M297" i="32"/>
  <c r="N297" i="32"/>
  <c r="O297" i="32"/>
  <c r="P297" i="32"/>
  <c r="Q297" i="32"/>
  <c r="R297" i="32"/>
  <c r="S297" i="32"/>
  <c r="T297" i="32"/>
  <c r="U297" i="32"/>
  <c r="V297" i="32"/>
  <c r="W297" i="32"/>
  <c r="X297" i="32"/>
  <c r="Y297" i="32"/>
  <c r="Z297" i="32"/>
  <c r="AA297" i="32"/>
  <c r="AB297" i="32"/>
  <c r="AC297" i="32"/>
  <c r="AD297" i="32"/>
  <c r="AE297" i="32"/>
  <c r="AF297" i="32"/>
  <c r="AG297" i="32"/>
  <c r="AH297" i="32"/>
  <c r="AI297" i="32"/>
  <c r="AJ297" i="32"/>
  <c r="AK297" i="32"/>
  <c r="AL297" i="32"/>
  <c r="AM297" i="32"/>
  <c r="AN297" i="32"/>
  <c r="AO297" i="32"/>
  <c r="AP297" i="32"/>
  <c r="M316" i="32"/>
  <c r="N316" i="32"/>
  <c r="O316" i="32"/>
  <c r="P316" i="32"/>
  <c r="Q316" i="32"/>
  <c r="R316" i="32"/>
  <c r="S316" i="32"/>
  <c r="T316" i="32"/>
  <c r="U316" i="32"/>
  <c r="V316" i="32"/>
  <c r="W316" i="32"/>
  <c r="X316" i="32"/>
  <c r="Y316" i="32"/>
  <c r="Z316" i="32"/>
  <c r="AA316" i="32"/>
  <c r="AB316" i="32"/>
  <c r="AC316" i="32"/>
  <c r="AD316" i="32"/>
  <c r="AE316" i="32"/>
  <c r="AF316" i="32"/>
  <c r="AG316" i="32"/>
  <c r="AH316" i="32"/>
  <c r="AI316" i="32"/>
  <c r="AJ316" i="32"/>
  <c r="AK316" i="32"/>
  <c r="AL316" i="32"/>
  <c r="AM316" i="32"/>
  <c r="AN316" i="32"/>
  <c r="AO316" i="32"/>
  <c r="AP316" i="32"/>
  <c r="M331" i="32"/>
  <c r="N331" i="32"/>
  <c r="O331" i="32"/>
  <c r="P331" i="32"/>
  <c r="Q331" i="32"/>
  <c r="R331" i="32"/>
  <c r="S331" i="32"/>
  <c r="T331" i="32"/>
  <c r="U331" i="32"/>
  <c r="V331" i="32"/>
  <c r="W331" i="32"/>
  <c r="X331" i="32"/>
  <c r="Y331" i="32"/>
  <c r="Z331" i="32"/>
  <c r="AA331" i="32"/>
  <c r="AB331" i="32"/>
  <c r="AC331" i="32"/>
  <c r="AD331" i="32"/>
  <c r="AE331" i="32"/>
  <c r="AF331" i="32"/>
  <c r="AG331" i="32"/>
  <c r="AH331" i="32"/>
  <c r="AI331" i="32"/>
  <c r="AJ331" i="32"/>
  <c r="AK331" i="32"/>
  <c r="AL331" i="32"/>
  <c r="AM331" i="32"/>
  <c r="AN331" i="32"/>
  <c r="AO331" i="32"/>
  <c r="AP331" i="32"/>
  <c r="M346" i="32"/>
  <c r="N346" i="32"/>
  <c r="O346" i="32"/>
  <c r="P346" i="32"/>
  <c r="Q346" i="32"/>
  <c r="R346" i="32"/>
  <c r="S346" i="32"/>
  <c r="T346" i="32"/>
  <c r="U346" i="32"/>
  <c r="V346" i="32"/>
  <c r="W346" i="32"/>
  <c r="X346" i="32"/>
  <c r="Y346" i="32"/>
  <c r="Z346" i="32"/>
  <c r="AA346" i="32"/>
  <c r="AB346" i="32"/>
  <c r="AC346" i="32"/>
  <c r="AD346" i="32"/>
  <c r="AE346" i="32"/>
  <c r="AF346" i="32"/>
  <c r="AG346" i="32"/>
  <c r="AH346" i="32"/>
  <c r="AI346" i="32"/>
  <c r="AJ346" i="32"/>
  <c r="AK346" i="32"/>
  <c r="AL346" i="32"/>
  <c r="AM346" i="32"/>
  <c r="AN346" i="32"/>
  <c r="AO346" i="32"/>
  <c r="AP346" i="32"/>
  <c r="M365" i="32"/>
  <c r="N365" i="32"/>
  <c r="O365" i="32"/>
  <c r="P365" i="32"/>
  <c r="Q365" i="32"/>
  <c r="R365" i="32"/>
  <c r="S365" i="32"/>
  <c r="T365" i="32"/>
  <c r="U365" i="32"/>
  <c r="V365" i="32"/>
  <c r="W365" i="32"/>
  <c r="X365" i="32"/>
  <c r="Y365" i="32"/>
  <c r="Z365" i="32"/>
  <c r="AA365" i="32"/>
  <c r="AB365" i="32"/>
  <c r="AC365" i="32"/>
  <c r="AD365" i="32"/>
  <c r="AE365" i="32"/>
  <c r="AF365" i="32"/>
  <c r="AG365" i="32"/>
  <c r="AH365" i="32"/>
  <c r="AI365" i="32"/>
  <c r="AJ365" i="32"/>
  <c r="AK365" i="32"/>
  <c r="AL365" i="32"/>
  <c r="AM365" i="32"/>
  <c r="AN365" i="32"/>
  <c r="AO365" i="32"/>
  <c r="AP365" i="32"/>
  <c r="M380" i="32"/>
  <c r="N380" i="32"/>
  <c r="O380" i="32"/>
  <c r="P380" i="32"/>
  <c r="Q380" i="32"/>
  <c r="R380" i="32"/>
  <c r="S380" i="32"/>
  <c r="T380" i="32"/>
  <c r="U380" i="32"/>
  <c r="V380" i="32"/>
  <c r="W380" i="32"/>
  <c r="X380" i="32"/>
  <c r="Y380" i="32"/>
  <c r="Z380" i="32"/>
  <c r="AA380" i="32"/>
  <c r="AB380" i="32"/>
  <c r="AC380" i="32"/>
  <c r="AD380" i="32"/>
  <c r="AE380" i="32"/>
  <c r="AF380" i="32"/>
  <c r="AG380" i="32"/>
  <c r="AH380" i="32"/>
  <c r="AI380" i="32"/>
  <c r="AJ380" i="32"/>
  <c r="AK380" i="32"/>
  <c r="AL380" i="32"/>
  <c r="AM380" i="32"/>
  <c r="AN380" i="32"/>
  <c r="AO380" i="32"/>
  <c r="AP380" i="32"/>
  <c r="M395" i="32"/>
  <c r="N395" i="32"/>
  <c r="O395" i="32"/>
  <c r="P395" i="32"/>
  <c r="Q395" i="32"/>
  <c r="R395" i="32"/>
  <c r="S395" i="32"/>
  <c r="T395" i="32"/>
  <c r="U395" i="32"/>
  <c r="V395" i="32"/>
  <c r="W395" i="32"/>
  <c r="X395" i="32"/>
  <c r="Y395" i="32"/>
  <c r="Z395" i="32"/>
  <c r="AA395" i="32"/>
  <c r="AB395" i="32"/>
  <c r="AC395" i="32"/>
  <c r="AD395" i="32"/>
  <c r="AE395" i="32"/>
  <c r="AF395" i="32"/>
  <c r="AG395" i="32"/>
  <c r="AH395" i="32"/>
  <c r="AI395" i="32"/>
  <c r="AJ395" i="32"/>
  <c r="AK395" i="32"/>
  <c r="AL395" i="32"/>
  <c r="AM395" i="32"/>
  <c r="AN395" i="32"/>
  <c r="AO395" i="32"/>
  <c r="AP395" i="32"/>
  <c r="M414" i="32"/>
  <c r="N414" i="32"/>
  <c r="O414" i="32"/>
  <c r="P414" i="32"/>
  <c r="Q414" i="32"/>
  <c r="R414" i="32"/>
  <c r="S414" i="32"/>
  <c r="T414" i="32"/>
  <c r="U414" i="32"/>
  <c r="V414" i="32"/>
  <c r="W414" i="32"/>
  <c r="X414" i="32"/>
  <c r="Y414" i="32"/>
  <c r="Z414" i="32"/>
  <c r="AA414" i="32"/>
  <c r="AB414" i="32"/>
  <c r="AC414" i="32"/>
  <c r="AD414" i="32"/>
  <c r="AE414" i="32"/>
  <c r="AF414" i="32"/>
  <c r="AG414" i="32"/>
  <c r="AH414" i="32"/>
  <c r="AI414" i="32"/>
  <c r="AJ414" i="32"/>
  <c r="AK414" i="32"/>
  <c r="AL414" i="32"/>
  <c r="AM414" i="32"/>
  <c r="AN414" i="32"/>
  <c r="AO414" i="32"/>
  <c r="AP414" i="32"/>
  <c r="M429" i="32"/>
  <c r="N429" i="32"/>
  <c r="O429" i="32"/>
  <c r="P429" i="32"/>
  <c r="Q429" i="32"/>
  <c r="R429" i="32"/>
  <c r="S429" i="32"/>
  <c r="T429" i="32"/>
  <c r="U429" i="32"/>
  <c r="V429" i="32"/>
  <c r="W429" i="32"/>
  <c r="X429" i="32"/>
  <c r="Y429" i="32"/>
  <c r="Z429" i="32"/>
  <c r="AA429" i="32"/>
  <c r="AB429" i="32"/>
  <c r="AC429" i="32"/>
  <c r="AD429" i="32"/>
  <c r="AE429" i="32"/>
  <c r="AF429" i="32"/>
  <c r="AG429" i="32"/>
  <c r="AH429" i="32"/>
  <c r="AI429" i="32"/>
  <c r="AJ429" i="32"/>
  <c r="AK429" i="32"/>
  <c r="AL429" i="32"/>
  <c r="AM429" i="32"/>
  <c r="AN429" i="32"/>
  <c r="AO429" i="32"/>
  <c r="AP429" i="32"/>
  <c r="M444" i="32"/>
  <c r="N444" i="32"/>
  <c r="O444" i="32"/>
  <c r="P444" i="32"/>
  <c r="Q444" i="32"/>
  <c r="R444" i="32"/>
  <c r="S444" i="32"/>
  <c r="T444" i="32"/>
  <c r="U444" i="32"/>
  <c r="V444" i="32"/>
  <c r="W444" i="32"/>
  <c r="X444" i="32"/>
  <c r="Y444" i="32"/>
  <c r="Z444" i="32"/>
  <c r="AA444" i="32"/>
  <c r="AB444" i="32"/>
  <c r="AC444" i="32"/>
  <c r="AD444" i="32"/>
  <c r="AE444" i="32"/>
  <c r="AF444" i="32"/>
  <c r="AG444" i="32"/>
  <c r="AH444" i="32"/>
  <c r="AI444" i="32"/>
  <c r="AJ444" i="32"/>
  <c r="AK444" i="32"/>
  <c r="AL444" i="32"/>
  <c r="AM444" i="32"/>
  <c r="AN444" i="32"/>
  <c r="AO444" i="32"/>
  <c r="AP444" i="32"/>
  <c r="M463" i="32"/>
  <c r="N463" i="32"/>
  <c r="O463" i="32"/>
  <c r="P463" i="32"/>
  <c r="Q463" i="32"/>
  <c r="R463" i="32"/>
  <c r="S463" i="32"/>
  <c r="T463" i="32"/>
  <c r="U463" i="32"/>
  <c r="V463" i="32"/>
  <c r="W463" i="32"/>
  <c r="X463" i="32"/>
  <c r="Y463" i="32"/>
  <c r="Z463" i="32"/>
  <c r="AA463" i="32"/>
  <c r="AB463" i="32"/>
  <c r="AC463" i="32"/>
  <c r="AD463" i="32"/>
  <c r="AE463" i="32"/>
  <c r="AF463" i="32"/>
  <c r="AG463" i="32"/>
  <c r="AH463" i="32"/>
  <c r="AI463" i="32"/>
  <c r="AJ463" i="32"/>
  <c r="AK463" i="32"/>
  <c r="AL463" i="32"/>
  <c r="AM463" i="32"/>
  <c r="AN463" i="32"/>
  <c r="AO463" i="32"/>
  <c r="AP463" i="32"/>
  <c r="M478" i="32"/>
  <c r="N478" i="32"/>
  <c r="O478" i="32"/>
  <c r="P478" i="32"/>
  <c r="Q478" i="32"/>
  <c r="R478" i="32"/>
  <c r="S478" i="32"/>
  <c r="T478" i="32"/>
  <c r="U478" i="32"/>
  <c r="V478" i="32"/>
  <c r="W478" i="32"/>
  <c r="X478" i="32"/>
  <c r="Y478" i="32"/>
  <c r="Z478" i="32"/>
  <c r="AA478" i="32"/>
  <c r="AB478" i="32"/>
  <c r="AC478" i="32"/>
  <c r="AD478" i="32"/>
  <c r="AE478" i="32"/>
  <c r="AF478" i="32"/>
  <c r="AG478" i="32"/>
  <c r="AH478" i="32"/>
  <c r="AI478" i="32"/>
  <c r="AJ478" i="32"/>
  <c r="AK478" i="32"/>
  <c r="AL478" i="32"/>
  <c r="AM478" i="32"/>
  <c r="AN478" i="32"/>
  <c r="AO478" i="32"/>
  <c r="AP478" i="32"/>
  <c r="M493" i="32"/>
  <c r="N493" i="32"/>
  <c r="O493" i="32"/>
  <c r="P493" i="32"/>
  <c r="Q493" i="32"/>
  <c r="R493" i="32"/>
  <c r="S493" i="32"/>
  <c r="T493" i="32"/>
  <c r="U493" i="32"/>
  <c r="V493" i="32"/>
  <c r="W493" i="32"/>
  <c r="X493" i="32"/>
  <c r="Y493" i="32"/>
  <c r="Z493" i="32"/>
  <c r="AA493" i="32"/>
  <c r="AB493" i="32"/>
  <c r="AC493" i="32"/>
  <c r="AD493" i="32"/>
  <c r="AE493" i="32"/>
  <c r="AF493" i="32"/>
  <c r="AG493" i="32"/>
  <c r="AH493" i="32"/>
  <c r="AI493" i="32"/>
  <c r="AJ493" i="32"/>
  <c r="AK493" i="32"/>
  <c r="AL493" i="32"/>
  <c r="AM493" i="32"/>
  <c r="AN493" i="32"/>
  <c r="AO493" i="32"/>
  <c r="AP493" i="32"/>
  <c r="A1" i="53"/>
  <c r="A1" i="52"/>
  <c r="AB446" i="30" l="1"/>
  <c r="M53" i="30"/>
  <c r="P250" i="30"/>
  <c r="AO201" i="30"/>
  <c r="AP201" i="30"/>
  <c r="Z53" i="30"/>
  <c r="AM250" i="29"/>
  <c r="AC348" i="29"/>
  <c r="AL250" i="29"/>
  <c r="Q348" i="29"/>
  <c r="M446" i="29"/>
  <c r="AF495" i="29"/>
  <c r="AG495" i="29"/>
  <c r="AJ446" i="29"/>
  <c r="S299" i="29"/>
  <c r="P250" i="29"/>
  <c r="AE495" i="29"/>
  <c r="U495" i="29"/>
  <c r="AH446" i="29"/>
  <c r="AI201" i="29"/>
  <c r="Y250" i="29"/>
  <c r="AF299" i="29"/>
  <c r="X348" i="29"/>
  <c r="Q299" i="29"/>
  <c r="M397" i="29"/>
  <c r="AN348" i="29"/>
  <c r="N397" i="29"/>
  <c r="AK299" i="29"/>
  <c r="AO348" i="29"/>
  <c r="AB348" i="29"/>
  <c r="AD348" i="29"/>
  <c r="AJ397" i="29"/>
  <c r="M53" i="29"/>
  <c r="AO299" i="29"/>
  <c r="AK397" i="29"/>
  <c r="X103" i="29"/>
  <c r="AH201" i="29"/>
  <c r="AN250" i="29"/>
  <c r="Y152" i="29"/>
  <c r="AK250" i="29"/>
  <c r="AP299" i="29"/>
  <c r="AF152" i="29"/>
  <c r="AJ201" i="29"/>
  <c r="AO103" i="29"/>
  <c r="V201" i="29"/>
  <c r="AA103" i="29"/>
  <c r="X201" i="29"/>
  <c r="N250" i="29"/>
  <c r="AO201" i="29"/>
  <c r="O250" i="29"/>
  <c r="R299" i="29"/>
  <c r="V152" i="29"/>
  <c r="AP53" i="29"/>
  <c r="M250" i="29"/>
  <c r="Q103" i="29"/>
  <c r="X152" i="29"/>
  <c r="AB53" i="29"/>
  <c r="R53" i="29"/>
  <c r="X53" i="29"/>
  <c r="O397" i="30"/>
  <c r="AM495" i="30"/>
  <c r="AN446" i="30"/>
  <c r="AA446" i="30"/>
  <c r="Q495" i="30"/>
  <c r="AN348" i="30"/>
  <c r="AB152" i="30"/>
  <c r="O152" i="30"/>
  <c r="P152" i="30"/>
  <c r="R152" i="30"/>
  <c r="AO53" i="30"/>
  <c r="AI397" i="31"/>
  <c r="V397" i="31"/>
  <c r="AG348" i="31"/>
  <c r="T397" i="31"/>
  <c r="U397" i="31"/>
  <c r="AK299" i="31"/>
  <c r="O348" i="31"/>
  <c r="Y299" i="31"/>
  <c r="V348" i="31"/>
  <c r="AI348" i="31"/>
  <c r="M299" i="31"/>
  <c r="V103" i="31"/>
  <c r="AJ201" i="31"/>
  <c r="AG53" i="31"/>
  <c r="AO397" i="31"/>
  <c r="AP299" i="31"/>
  <c r="S53" i="31"/>
  <c r="S103" i="31"/>
  <c r="T152" i="31"/>
  <c r="T53" i="31"/>
  <c r="AF53" i="31"/>
  <c r="U152" i="31"/>
  <c r="S397" i="31"/>
  <c r="AE397" i="31"/>
  <c r="N250" i="31"/>
  <c r="AL250" i="31"/>
  <c r="Z299" i="31"/>
  <c r="AA250" i="31"/>
  <c r="AA299" i="31"/>
  <c r="AB201" i="31"/>
  <c r="AB250" i="31"/>
  <c r="P299" i="31"/>
  <c r="AB299" i="31"/>
  <c r="AN299" i="31"/>
  <c r="Q201" i="31"/>
  <c r="AO201" i="31"/>
  <c r="AC250" i="31"/>
  <c r="AA446" i="31"/>
  <c r="O495" i="31"/>
  <c r="AM495" i="31"/>
  <c r="AM497" i="31" s="1"/>
  <c r="AD152" i="31"/>
  <c r="AP152" i="31"/>
  <c r="R201" i="31"/>
  <c r="AP201" i="31"/>
  <c r="P446" i="31"/>
  <c r="AF495" i="31"/>
  <c r="R53" i="31"/>
  <c r="AP53" i="31"/>
  <c r="R103" i="31"/>
  <c r="AD103" i="31"/>
  <c r="AP103" i="31"/>
  <c r="S152" i="31"/>
  <c r="O152" i="31"/>
  <c r="Q446" i="31"/>
  <c r="AC446" i="31"/>
  <c r="AO446" i="31"/>
  <c r="M446" i="31"/>
  <c r="AC495" i="31"/>
  <c r="AJ53" i="32"/>
  <c r="AB53" i="32"/>
  <c r="T53" i="32"/>
  <c r="P2" i="58"/>
  <c r="P3" i="58"/>
  <c r="N103" i="29"/>
  <c r="Z103" i="29"/>
  <c r="AL103" i="29"/>
  <c r="O397" i="29"/>
  <c r="T53" i="29"/>
  <c r="Q250" i="29"/>
  <c r="AC250" i="29"/>
  <c r="AO250" i="29"/>
  <c r="V103" i="29"/>
  <c r="AG152" i="29"/>
  <c r="AC152" i="29"/>
  <c r="T201" i="29"/>
  <c r="AF201" i="29"/>
  <c r="AM348" i="29"/>
  <c r="Y103" i="29"/>
  <c r="AN299" i="29"/>
  <c r="AG299" i="29"/>
  <c r="AB397" i="29"/>
  <c r="Z53" i="29"/>
  <c r="AI103" i="29"/>
  <c r="AF103" i="29"/>
  <c r="S152" i="29"/>
  <c r="R201" i="29"/>
  <c r="AD201" i="29"/>
  <c r="AP201" i="29"/>
  <c r="W250" i="29"/>
  <c r="M348" i="29"/>
  <c r="Y348" i="29"/>
  <c r="AK348" i="29"/>
  <c r="U397" i="29"/>
  <c r="T446" i="29"/>
  <c r="AN446" i="29"/>
  <c r="Q495" i="29"/>
  <c r="AC495" i="29"/>
  <c r="AO495" i="29"/>
  <c r="AO497" i="29" s="1"/>
  <c r="Y201" i="29"/>
  <c r="P397" i="29"/>
  <c r="P152" i="29"/>
  <c r="S201" i="29"/>
  <c r="X250" i="29"/>
  <c r="AA299" i="29"/>
  <c r="N348" i="29"/>
  <c r="AL348" i="29"/>
  <c r="R397" i="29"/>
  <c r="AP397" i="29"/>
  <c r="U446" i="29"/>
  <c r="V495" i="29"/>
  <c r="AP103" i="29"/>
  <c r="AD250" i="29"/>
  <c r="X495" i="29"/>
  <c r="AH53" i="29"/>
  <c r="P103" i="29"/>
  <c r="AN103" i="29"/>
  <c r="AA152" i="29"/>
  <c r="N201" i="29"/>
  <c r="Z201" i="29"/>
  <c r="AL201" i="29"/>
  <c r="AE250" i="29"/>
  <c r="AH299" i="29"/>
  <c r="U348" i="29"/>
  <c r="AG348" i="29"/>
  <c r="AC397" i="29"/>
  <c r="AB446" i="29"/>
  <c r="M495" i="29"/>
  <c r="Y495" i="29"/>
  <c r="AM397" i="29"/>
  <c r="AD103" i="29"/>
  <c r="P348" i="29"/>
  <c r="AN397" i="29"/>
  <c r="AN152" i="29"/>
  <c r="AA201" i="29"/>
  <c r="AI299" i="29"/>
  <c r="V348" i="29"/>
  <c r="Z348" i="29"/>
  <c r="AD397" i="29"/>
  <c r="Z397" i="29"/>
  <c r="AC446" i="29"/>
  <c r="W495" i="29"/>
  <c r="R103" i="29"/>
  <c r="AJ495" i="29"/>
  <c r="AJ53" i="29"/>
  <c r="AF53" i="29"/>
  <c r="AG103" i="29"/>
  <c r="Q152" i="29"/>
  <c r="AO152" i="29"/>
  <c r="P201" i="29"/>
  <c r="AB201" i="29"/>
  <c r="AN201" i="29"/>
  <c r="U250" i="29"/>
  <c r="AG250" i="29"/>
  <c r="AE348" i="29"/>
  <c r="S397" i="29"/>
  <c r="AE397" i="29"/>
  <c r="R446" i="29"/>
  <c r="O495" i="29"/>
  <c r="AM495" i="29"/>
  <c r="AM497" i="29" s="1"/>
  <c r="AH103" i="29"/>
  <c r="S103" i="29"/>
  <c r="AD152" i="29"/>
  <c r="Q201" i="29"/>
  <c r="V250" i="29"/>
  <c r="Y299" i="29"/>
  <c r="U299" i="29"/>
  <c r="T397" i="29"/>
  <c r="AF397" i="29"/>
  <c r="P495" i="29"/>
  <c r="AB495" i="29"/>
  <c r="AN495" i="29"/>
  <c r="AJ103" i="30"/>
  <c r="Y201" i="30"/>
  <c r="AK250" i="30"/>
  <c r="Y53" i="30"/>
  <c r="AK103" i="30"/>
  <c r="Z201" i="30"/>
  <c r="AL201" i="30"/>
  <c r="AP53" i="30"/>
  <c r="AA103" i="30"/>
  <c r="AE152" i="30"/>
  <c r="S397" i="30"/>
  <c r="AE397" i="30"/>
  <c r="S103" i="30"/>
  <c r="AF152" i="30"/>
  <c r="AF250" i="30"/>
  <c r="T495" i="30"/>
  <c r="T103" i="30"/>
  <c r="U250" i="30"/>
  <c r="AG397" i="30"/>
  <c r="AG495" i="30"/>
  <c r="U103" i="30"/>
  <c r="AH152" i="30"/>
  <c r="V201" i="30"/>
  <c r="AI397" i="30"/>
  <c r="W495" i="30"/>
  <c r="X348" i="30"/>
  <c r="X446" i="30"/>
  <c r="AJ495" i="30"/>
  <c r="S446" i="31"/>
  <c r="P53" i="31"/>
  <c r="AB53" i="31"/>
  <c r="AN53" i="31"/>
  <c r="AB152" i="31"/>
  <c r="X152" i="31"/>
  <c r="Z201" i="31"/>
  <c r="AJ250" i="31"/>
  <c r="AI299" i="31"/>
  <c r="S348" i="31"/>
  <c r="AE348" i="31"/>
  <c r="AC397" i="31"/>
  <c r="Y397" i="31"/>
  <c r="Y446" i="31"/>
  <c r="V152" i="31"/>
  <c r="Q53" i="31"/>
  <c r="AO53" i="31"/>
  <c r="M53" i="31"/>
  <c r="Q103" i="31"/>
  <c r="AC152" i="31"/>
  <c r="M250" i="31"/>
  <c r="AK250" i="31"/>
  <c r="X299" i="31"/>
  <c r="AJ299" i="31"/>
  <c r="AD397" i="31"/>
  <c r="Z446" i="31"/>
  <c r="M495" i="31"/>
  <c r="AK495" i="31"/>
  <c r="T201" i="31"/>
  <c r="AI53" i="31"/>
  <c r="W103" i="31"/>
  <c r="AI103" i="31"/>
  <c r="AG201" i="31"/>
  <c r="S250" i="31"/>
  <c r="AE250" i="31"/>
  <c r="R299" i="31"/>
  <c r="N348" i="31"/>
  <c r="AL348" i="31"/>
  <c r="AJ397" i="31"/>
  <c r="AE495" i="31"/>
  <c r="AH53" i="31"/>
  <c r="X53" i="31"/>
  <c r="AJ53" i="31"/>
  <c r="AG103" i="31"/>
  <c r="AJ152" i="31"/>
  <c r="AF152" i="31"/>
  <c r="AH201" i="31"/>
  <c r="T250" i="31"/>
  <c r="S299" i="31"/>
  <c r="AA348" i="31"/>
  <c r="M397" i="31"/>
  <c r="AK397" i="31"/>
  <c r="AG446" i="31"/>
  <c r="AC299" i="31"/>
  <c r="Y348" i="31"/>
  <c r="Y53" i="31"/>
  <c r="M152" i="31"/>
  <c r="AK152" i="31"/>
  <c r="U250" i="31"/>
  <c r="Q250" i="31"/>
  <c r="AO250" i="31"/>
  <c r="T299" i="31"/>
  <c r="AF299" i="31"/>
  <c r="N397" i="31"/>
  <c r="AL397" i="31"/>
  <c r="U495" i="31"/>
  <c r="Z53" i="31"/>
  <c r="N103" i="31"/>
  <c r="AL103" i="31"/>
  <c r="N152" i="31"/>
  <c r="AL152" i="31"/>
  <c r="V250" i="31"/>
  <c r="U299" i="31"/>
  <c r="AG299" i="31"/>
  <c r="AC348" i="31"/>
  <c r="AO348" i="31"/>
  <c r="O397" i="31"/>
  <c r="AA397" i="31"/>
  <c r="AM397" i="31"/>
  <c r="AI446" i="31"/>
  <c r="AH495" i="31"/>
  <c r="AD250" i="31"/>
  <c r="W397" i="31"/>
  <c r="AA53" i="31"/>
  <c r="O103" i="31"/>
  <c r="AA103" i="31"/>
  <c r="AM103" i="31"/>
  <c r="AA152" i="31"/>
  <c r="Y201" i="31"/>
  <c r="AI250" i="31"/>
  <c r="AH299" i="31"/>
  <c r="AD348" i="31"/>
  <c r="AB397" i="31"/>
  <c r="X446" i="31"/>
  <c r="W495" i="31"/>
  <c r="AA152" i="32"/>
  <c r="R397" i="32"/>
  <c r="AI152" i="32"/>
  <c r="W152" i="32"/>
  <c r="AF397" i="32"/>
  <c r="AK446" i="32"/>
  <c r="AC446" i="32"/>
  <c r="AH250" i="32"/>
  <c r="V250" i="32"/>
  <c r="AD250" i="32"/>
  <c r="M299" i="32"/>
  <c r="U250" i="32"/>
  <c r="M201" i="32"/>
  <c r="AO152" i="32"/>
  <c r="T299" i="32"/>
  <c r="P299" i="32"/>
  <c r="AD299" i="32"/>
  <c r="W348" i="32"/>
  <c r="AG152" i="32"/>
  <c r="AJ152" i="32"/>
  <c r="M397" i="32"/>
  <c r="AE299" i="32"/>
  <c r="T201" i="32"/>
  <c r="AJ201" i="32"/>
  <c r="AF103" i="32"/>
  <c r="U152" i="32"/>
  <c r="AA201" i="32"/>
  <c r="V348" i="32"/>
  <c r="Z348" i="32"/>
  <c r="AP103" i="32"/>
  <c r="AH495" i="32"/>
  <c r="AA446" i="32"/>
  <c r="X446" i="32"/>
  <c r="AF446" i="32"/>
  <c r="AO397" i="32"/>
  <c r="Q397" i="32"/>
  <c r="U348" i="32"/>
  <c r="Y348" i="32"/>
  <c r="AJ397" i="32"/>
  <c r="AF348" i="32"/>
  <c r="T348" i="32"/>
  <c r="X348" i="32"/>
  <c r="AN348" i="32"/>
  <c r="P348" i="32"/>
  <c r="M103" i="32"/>
  <c r="AK53" i="32"/>
  <c r="AO53" i="32"/>
  <c r="U53" i="32"/>
  <c r="S152" i="32"/>
  <c r="AC201" i="32"/>
  <c r="Q201" i="32"/>
  <c r="U201" i="32"/>
  <c r="AK201" i="32"/>
  <c r="V152" i="32"/>
  <c r="AI53" i="32"/>
  <c r="Q152" i="32"/>
  <c r="AH103" i="32"/>
  <c r="AC299" i="32"/>
  <c r="AE348" i="32"/>
  <c r="AN299" i="32"/>
  <c r="Z201" i="32"/>
  <c r="AD201" i="32"/>
  <c r="AJ103" i="32"/>
  <c r="S495" i="32"/>
  <c r="W299" i="32"/>
  <c r="AM299" i="32"/>
  <c r="O299" i="32"/>
  <c r="W250" i="32"/>
  <c r="AA250" i="32"/>
  <c r="AL250" i="32"/>
  <c r="Z250" i="32"/>
  <c r="N250" i="32"/>
  <c r="AP250" i="32"/>
  <c r="R250" i="32"/>
  <c r="Y152" i="32"/>
  <c r="S446" i="32"/>
  <c r="AO250" i="32"/>
  <c r="Q250" i="32"/>
  <c r="X495" i="32"/>
  <c r="AF495" i="32"/>
  <c r="T495" i="32"/>
  <c r="W397" i="32"/>
  <c r="AG397" i="32"/>
  <c r="AJ348" i="32"/>
  <c r="AK250" i="32"/>
  <c r="M250" i="32"/>
  <c r="S201" i="32"/>
  <c r="AK152" i="32"/>
  <c r="M152" i="32"/>
  <c r="AA53" i="32"/>
  <c r="AJ495" i="32"/>
  <c r="AB397" i="32"/>
  <c r="AM348" i="32"/>
  <c r="O348" i="32"/>
  <c r="V299" i="32"/>
  <c r="AP201" i="32"/>
  <c r="R201" i="32"/>
  <c r="V201" i="32"/>
  <c r="AB152" i="32"/>
  <c r="X103" i="32"/>
  <c r="AB103" i="32"/>
  <c r="AE397" i="32"/>
  <c r="AH348" i="32"/>
  <c r="AE250" i="32"/>
  <c r="AE152" i="32"/>
  <c r="Z495" i="32"/>
  <c r="Z397" i="32"/>
  <c r="AC348" i="32"/>
  <c r="AG348" i="32"/>
  <c r="AB299" i="32"/>
  <c r="X299" i="32"/>
  <c r="AD152" i="32"/>
  <c r="R103" i="32"/>
  <c r="Y397" i="32"/>
  <c r="AB348" i="32"/>
  <c r="AI299" i="32"/>
  <c r="AC250" i="32"/>
  <c r="AI201" i="32"/>
  <c r="AC152" i="32"/>
  <c r="S53" i="32"/>
  <c r="AN397" i="32"/>
  <c r="T397" i="32"/>
  <c r="AL299" i="32"/>
  <c r="N299" i="32"/>
  <c r="AH201" i="32"/>
  <c r="AL201" i="32"/>
  <c r="N201" i="32"/>
  <c r="T152" i="32"/>
  <c r="AN103" i="32"/>
  <c r="P103" i="32"/>
  <c r="T103" i="32"/>
  <c r="AI446" i="32"/>
  <c r="AM397" i="32"/>
  <c r="O397" i="32"/>
  <c r="S397" i="32"/>
  <c r="AL348" i="32"/>
  <c r="AP348" i="32"/>
  <c r="R348" i="32"/>
  <c r="AM250" i="32"/>
  <c r="O250" i="32"/>
  <c r="S250" i="32"/>
  <c r="AM152" i="32"/>
  <c r="O152" i="32"/>
  <c r="AC53" i="32"/>
  <c r="AP495" i="32"/>
  <c r="R495" i="32"/>
  <c r="AD446" i="32"/>
  <c r="AH397" i="32"/>
  <c r="AK348" i="32"/>
  <c r="M348" i="32"/>
  <c r="AO348" i="32"/>
  <c r="Q348" i="32"/>
  <c r="AJ299" i="32"/>
  <c r="AF299" i="32"/>
  <c r="AB201" i="32"/>
  <c r="AL152" i="32"/>
  <c r="N152" i="32"/>
  <c r="Z103" i="32"/>
  <c r="AB53" i="30"/>
  <c r="S152" i="30"/>
  <c r="AI152" i="30"/>
  <c r="M201" i="30"/>
  <c r="AC201" i="30"/>
  <c r="W250" i="30"/>
  <c r="AM250" i="30"/>
  <c r="Q299" i="30"/>
  <c r="AG299" i="30"/>
  <c r="X495" i="30"/>
  <c r="AN495" i="30"/>
  <c r="X103" i="30"/>
  <c r="AN103" i="30"/>
  <c r="T152" i="30"/>
  <c r="AJ152" i="30"/>
  <c r="N201" i="30"/>
  <c r="AD201" i="30"/>
  <c r="X250" i="30"/>
  <c r="AN250" i="30"/>
  <c r="Y495" i="30"/>
  <c r="AO495" i="30"/>
  <c r="AI299" i="30"/>
  <c r="V397" i="30"/>
  <c r="O53" i="30"/>
  <c r="AE53" i="30"/>
  <c r="V152" i="30"/>
  <c r="AL152" i="30"/>
  <c r="Z250" i="30"/>
  <c r="AP250" i="30"/>
  <c r="W397" i="30"/>
  <c r="AM397" i="30"/>
  <c r="P446" i="30"/>
  <c r="AF446" i="30"/>
  <c r="O201" i="30"/>
  <c r="W152" i="30"/>
  <c r="AM152" i="30"/>
  <c r="Q201" i="30"/>
  <c r="AG201" i="30"/>
  <c r="N348" i="30"/>
  <c r="AD348" i="30"/>
  <c r="AB495" i="30"/>
  <c r="AK152" i="30"/>
  <c r="O446" i="30"/>
  <c r="Q53" i="30"/>
  <c r="AG53" i="30"/>
  <c r="AB103" i="30"/>
  <c r="X152" i="30"/>
  <c r="AN152" i="30"/>
  <c r="R201" i="30"/>
  <c r="AH201" i="30"/>
  <c r="Y397" i="30"/>
  <c r="AO397" i="30"/>
  <c r="AE201" i="30"/>
  <c r="R53" i="30"/>
  <c r="AH53" i="30"/>
  <c r="AC103" i="30"/>
  <c r="M250" i="30"/>
  <c r="S446" i="30"/>
  <c r="AI446" i="30"/>
  <c r="S299" i="30"/>
  <c r="Z152" i="30"/>
  <c r="AP152" i="30"/>
  <c r="T201" i="30"/>
  <c r="AJ201" i="30"/>
  <c r="AA397" i="30"/>
  <c r="T446" i="30"/>
  <c r="AJ446" i="30"/>
  <c r="O495" i="30"/>
  <c r="AE495" i="30"/>
  <c r="T53" i="30"/>
  <c r="AJ53" i="30"/>
  <c r="AA152" i="30"/>
  <c r="U201" i="30"/>
  <c r="AK201" i="30"/>
  <c r="O250" i="30"/>
  <c r="AE250" i="30"/>
  <c r="Y299" i="30"/>
  <c r="AO299" i="30"/>
  <c r="P495" i="30"/>
  <c r="AF495" i="30"/>
  <c r="P103" i="30"/>
  <c r="AF103" i="30"/>
  <c r="AE446" i="30"/>
  <c r="M152" i="30"/>
  <c r="AC152" i="30"/>
  <c r="W201" i="30"/>
  <c r="AM201" i="30"/>
  <c r="AA299" i="30"/>
  <c r="W446" i="30"/>
  <c r="AM446" i="30"/>
  <c r="U152" i="30"/>
  <c r="W53" i="30"/>
  <c r="AM53" i="30"/>
  <c r="N152" i="30"/>
  <c r="AD152" i="30"/>
  <c r="R250" i="30"/>
  <c r="N152" i="29"/>
  <c r="AL152" i="29"/>
  <c r="U53" i="29"/>
  <c r="AC53" i="29"/>
  <c r="AK53" i="29"/>
  <c r="M103" i="29"/>
  <c r="U103" i="29"/>
  <c r="AC103" i="29"/>
  <c r="AK103" i="29"/>
  <c r="R152" i="29"/>
  <c r="Z152" i="29"/>
  <c r="AH152" i="29"/>
  <c r="AP152" i="29"/>
  <c r="O201" i="29"/>
  <c r="W201" i="29"/>
  <c r="AE201" i="29"/>
  <c r="AM201" i="29"/>
  <c r="N53" i="29"/>
  <c r="V53" i="29"/>
  <c r="AD53" i="29"/>
  <c r="AL53" i="29"/>
  <c r="O53" i="29"/>
  <c r="W53" i="29"/>
  <c r="AE53" i="29"/>
  <c r="AM53" i="29"/>
  <c r="O103" i="29"/>
  <c r="W103" i="29"/>
  <c r="AE103" i="29"/>
  <c r="AM103" i="29"/>
  <c r="T152" i="29"/>
  <c r="AB152" i="29"/>
  <c r="AJ152" i="29"/>
  <c r="P53" i="29"/>
  <c r="AN53" i="29"/>
  <c r="M152" i="29"/>
  <c r="U152" i="29"/>
  <c r="AK152" i="29"/>
  <c r="R250" i="29"/>
  <c r="Z250" i="29"/>
  <c r="AH250" i="29"/>
  <c r="AP250" i="29"/>
  <c r="Q53" i="29"/>
  <c r="Y53" i="29"/>
  <c r="AG53" i="29"/>
  <c r="AO53" i="29"/>
  <c r="AI152" i="29"/>
  <c r="P299" i="29"/>
  <c r="X299" i="29"/>
  <c r="Z446" i="29"/>
  <c r="AP446" i="29"/>
  <c r="O348" i="29"/>
  <c r="W348" i="29"/>
  <c r="R495" i="29"/>
  <c r="Z495" i="29"/>
  <c r="AH495" i="29"/>
  <c r="AP495" i="29"/>
  <c r="M299" i="29"/>
  <c r="AC299" i="29"/>
  <c r="Z299" i="29"/>
  <c r="AH397" i="29"/>
  <c r="V397" i="29"/>
  <c r="AL397" i="29"/>
  <c r="P446" i="29"/>
  <c r="X446" i="29"/>
  <c r="AF446" i="29"/>
  <c r="N299" i="29"/>
  <c r="V299" i="29"/>
  <c r="AD299" i="29"/>
  <c r="AL299" i="29"/>
  <c r="T348" i="29"/>
  <c r="AJ348" i="29"/>
  <c r="AA397" i="29"/>
  <c r="AI397" i="29"/>
  <c r="Q446" i="29"/>
  <c r="Y446" i="29"/>
  <c r="AG446" i="29"/>
  <c r="AO446" i="29"/>
  <c r="AK446" i="29"/>
  <c r="AK495" i="29"/>
  <c r="S348" i="29"/>
  <c r="AA348" i="29"/>
  <c r="AI348" i="29"/>
  <c r="S446" i="29"/>
  <c r="AA446" i="29"/>
  <c r="AI446" i="29"/>
  <c r="N495" i="29"/>
  <c r="AD495" i="29"/>
  <c r="AL495" i="29"/>
  <c r="U53" i="30"/>
  <c r="AC53" i="30"/>
  <c r="AK53" i="30"/>
  <c r="R397" i="30"/>
  <c r="AH397" i="30"/>
  <c r="N53" i="30"/>
  <c r="V53" i="30"/>
  <c r="AD53" i="30"/>
  <c r="AL53" i="30"/>
  <c r="Q103" i="30"/>
  <c r="Y103" i="30"/>
  <c r="AG103" i="30"/>
  <c r="AO103" i="30"/>
  <c r="N103" i="30"/>
  <c r="V103" i="30"/>
  <c r="AD103" i="30"/>
  <c r="AL103" i="30"/>
  <c r="AH103" i="30"/>
  <c r="AP103" i="30"/>
  <c r="N495" i="30"/>
  <c r="V495" i="30"/>
  <c r="AD495" i="30"/>
  <c r="AL495" i="30"/>
  <c r="R103" i="30"/>
  <c r="Z103" i="30"/>
  <c r="AI103" i="30"/>
  <c r="M299" i="30"/>
  <c r="U299" i="30"/>
  <c r="AC299" i="30"/>
  <c r="AK299" i="30"/>
  <c r="AG250" i="30"/>
  <c r="R299" i="30"/>
  <c r="P53" i="30"/>
  <c r="X53" i="30"/>
  <c r="AF53" i="30"/>
  <c r="AN53" i="30"/>
  <c r="Q152" i="30"/>
  <c r="Y152" i="30"/>
  <c r="AG152" i="30"/>
  <c r="AO152" i="30"/>
  <c r="S53" i="30"/>
  <c r="AA53" i="30"/>
  <c r="AI53" i="30"/>
  <c r="O103" i="30"/>
  <c r="W103" i="30"/>
  <c r="AE103" i="30"/>
  <c r="AM103" i="30"/>
  <c r="P201" i="30"/>
  <c r="X201" i="30"/>
  <c r="AF201" i="30"/>
  <c r="AN201" i="30"/>
  <c r="Q250" i="30"/>
  <c r="AC250" i="30"/>
  <c r="Q348" i="30"/>
  <c r="Y348" i="30"/>
  <c r="AG348" i="30"/>
  <c r="AO348" i="30"/>
  <c r="Z397" i="30"/>
  <c r="AP397" i="30"/>
  <c r="AL397" i="30"/>
  <c r="R348" i="30"/>
  <c r="Z348" i="30"/>
  <c r="AH348" i="30"/>
  <c r="AP348" i="30"/>
  <c r="R446" i="30"/>
  <c r="Z446" i="30"/>
  <c r="AH446" i="30"/>
  <c r="AP446" i="30"/>
  <c r="V348" i="30"/>
  <c r="AL348" i="30"/>
  <c r="S201" i="30"/>
  <c r="AA201" i="30"/>
  <c r="AI201" i="30"/>
  <c r="T250" i="30"/>
  <c r="AB250" i="30"/>
  <c r="AJ250" i="30"/>
  <c r="AH299" i="30"/>
  <c r="S495" i="30"/>
  <c r="AA495" i="30"/>
  <c r="AI495" i="30"/>
  <c r="M348" i="30"/>
  <c r="U348" i="30"/>
  <c r="AC348" i="30"/>
  <c r="AK348" i="30"/>
  <c r="M446" i="30"/>
  <c r="U446" i="30"/>
  <c r="AC446" i="30"/>
  <c r="AK446" i="30"/>
  <c r="AH250" i="30"/>
  <c r="V250" i="30"/>
  <c r="AL250" i="30"/>
  <c r="P299" i="30"/>
  <c r="X299" i="30"/>
  <c r="AF299" i="30"/>
  <c r="O348" i="30"/>
  <c r="W348" i="30"/>
  <c r="AE348" i="30"/>
  <c r="AM348" i="30"/>
  <c r="P397" i="30"/>
  <c r="X397" i="30"/>
  <c r="AF397" i="30"/>
  <c r="AN397" i="30"/>
  <c r="M103" i="31"/>
  <c r="U103" i="31"/>
  <c r="AC103" i="31"/>
  <c r="AK103" i="31"/>
  <c r="AE103" i="31"/>
  <c r="T103" i="31"/>
  <c r="AB103" i="31"/>
  <c r="AJ103" i="31"/>
  <c r="U53" i="31"/>
  <c r="AC53" i="31"/>
  <c r="AK53" i="31"/>
  <c r="Y103" i="31"/>
  <c r="AO103" i="31"/>
  <c r="Z103" i="31"/>
  <c r="AH103" i="31"/>
  <c r="AI152" i="31"/>
  <c r="P495" i="31"/>
  <c r="X495" i="31"/>
  <c r="AN495" i="31"/>
  <c r="R495" i="31"/>
  <c r="Z495" i="31"/>
  <c r="AP495" i="31"/>
  <c r="R446" i="31"/>
  <c r="AH446" i="31"/>
  <c r="AP446" i="31"/>
  <c r="Q495" i="31"/>
  <c r="Y495" i="31"/>
  <c r="AG495" i="31"/>
  <c r="AG497" i="31" s="1"/>
  <c r="AO495" i="31"/>
  <c r="R152" i="31"/>
  <c r="Z152" i="31"/>
  <c r="AH152" i="31"/>
  <c r="W348" i="31"/>
  <c r="AM348" i="31"/>
  <c r="N201" i="31"/>
  <c r="V201" i="31"/>
  <c r="AD201" i="31"/>
  <c r="AL201" i="31"/>
  <c r="T348" i="31"/>
  <c r="AB348" i="31"/>
  <c r="AJ348" i="31"/>
  <c r="P397" i="31"/>
  <c r="X397" i="31"/>
  <c r="AF397" i="31"/>
  <c r="AN397" i="31"/>
  <c r="S495" i="31"/>
  <c r="AA495" i="31"/>
  <c r="AI495" i="31"/>
  <c r="P152" i="31"/>
  <c r="AN152" i="31"/>
  <c r="O201" i="31"/>
  <c r="W201" i="31"/>
  <c r="AE201" i="31"/>
  <c r="AM201" i="31"/>
  <c r="Y250" i="31"/>
  <c r="AG250" i="31"/>
  <c r="O299" i="31"/>
  <c r="W299" i="31"/>
  <c r="AE299" i="31"/>
  <c r="AM299" i="31"/>
  <c r="M348" i="31"/>
  <c r="U348" i="31"/>
  <c r="AK348" i="31"/>
  <c r="Q348" i="31"/>
  <c r="Q397" i="31"/>
  <c r="AG397" i="31"/>
  <c r="AL495" i="31"/>
  <c r="P201" i="31"/>
  <c r="X201" i="31"/>
  <c r="AN201" i="31"/>
  <c r="N446" i="31"/>
  <c r="V446" i="31"/>
  <c r="AD446" i="31"/>
  <c r="AL446" i="31"/>
  <c r="O250" i="31"/>
  <c r="W250" i="31"/>
  <c r="AM250" i="31"/>
  <c r="Q299" i="31"/>
  <c r="AO299" i="31"/>
  <c r="AP397" i="32"/>
  <c r="AL53" i="32"/>
  <c r="AD53" i="32"/>
  <c r="V53" i="32"/>
  <c r="N53" i="32"/>
  <c r="AI495" i="32"/>
  <c r="AA495" i="32"/>
  <c r="AN446" i="32"/>
  <c r="P446" i="32"/>
  <c r="AN152" i="32"/>
  <c r="AF152" i="32"/>
  <c r="X152" i="32"/>
  <c r="P152" i="32"/>
  <c r="AM446" i="32"/>
  <c r="AE446" i="32"/>
  <c r="W446" i="32"/>
  <c r="O446" i="32"/>
  <c r="AN250" i="32"/>
  <c r="AF250" i="32"/>
  <c r="X250" i="32"/>
  <c r="P250" i="32"/>
  <c r="V446" i="32"/>
  <c r="AP299" i="32"/>
  <c r="AH299" i="32"/>
  <c r="Z299" i="32"/>
  <c r="R299" i="32"/>
  <c r="AN495" i="32"/>
  <c r="P495" i="32"/>
  <c r="AM495" i="32"/>
  <c r="AE495" i="32"/>
  <c r="W495" i="32"/>
  <c r="O495" i="32"/>
  <c r="AC397" i="32"/>
  <c r="U397" i="32"/>
  <c r="AK495" i="32"/>
  <c r="AC495" i="32"/>
  <c r="U495" i="32"/>
  <c r="M495" i="32"/>
  <c r="AO299" i="32"/>
  <c r="AG299" i="32"/>
  <c r="Y299" i="32"/>
  <c r="Q299" i="32"/>
  <c r="AG53" i="32"/>
  <c r="Y53" i="32"/>
  <c r="Q53" i="32"/>
  <c r="U446" i="32"/>
  <c r="M446" i="32"/>
  <c r="AP152" i="32"/>
  <c r="AH152" i="32"/>
  <c r="Z152" i="32"/>
  <c r="R152" i="32"/>
  <c r="AN53" i="32"/>
  <c r="AF53" i="32"/>
  <c r="X53" i="32"/>
  <c r="P53" i="32"/>
  <c r="AO201" i="32"/>
  <c r="AG201" i="32"/>
  <c r="Y201" i="32"/>
  <c r="AM53" i="32"/>
  <c r="AE53" i="32"/>
  <c r="W53" i="32"/>
  <c r="O53" i="32"/>
  <c r="AM201" i="32"/>
  <c r="AE201" i="32"/>
  <c r="W201" i="32"/>
  <c r="O201" i="32"/>
  <c r="AI103" i="32"/>
  <c r="AA103" i="32"/>
  <c r="S103" i="32"/>
  <c r="AP53" i="32"/>
  <c r="AH53" i="32"/>
  <c r="Z53" i="32"/>
  <c r="R53" i="32"/>
  <c r="AL446" i="32"/>
  <c r="N446" i="32"/>
  <c r="AD348" i="32"/>
  <c r="N348" i="32"/>
  <c r="AI250" i="32"/>
  <c r="AM103" i="32"/>
  <c r="AE103" i="32"/>
  <c r="W103" i="32"/>
  <c r="O103" i="32"/>
  <c r="AB495" i="32"/>
  <c r="AO446" i="32"/>
  <c r="AG446" i="32"/>
  <c r="Y446" i="32"/>
  <c r="Q446" i="32"/>
  <c r="AK299" i="32"/>
  <c r="U299" i="32"/>
  <c r="AL103" i="32"/>
  <c r="AD103" i="32"/>
  <c r="V103" i="32"/>
  <c r="N103" i="32"/>
  <c r="AO103" i="32"/>
  <c r="AG103" i="32"/>
  <c r="Y103" i="32"/>
  <c r="Q103" i="32"/>
  <c r="AK397" i="32"/>
  <c r="AI348" i="32"/>
  <c r="AA348" i="32"/>
  <c r="S348" i="32"/>
  <c r="AA299" i="32"/>
  <c r="S299" i="32"/>
  <c r="AG250" i="32"/>
  <c r="Y250" i="32"/>
  <c r="AN201" i="32"/>
  <c r="AF201" i="32"/>
  <c r="X201" i="32"/>
  <c r="P201" i="32"/>
  <c r="AK103" i="32"/>
  <c r="AC103" i="32"/>
  <c r="U103" i="32"/>
  <c r="S53" i="29"/>
  <c r="AA53" i="29"/>
  <c r="AI53" i="29"/>
  <c r="T103" i="29"/>
  <c r="T497" i="29" s="1"/>
  <c r="AB103" i="29"/>
  <c r="AJ103" i="29"/>
  <c r="S250" i="29"/>
  <c r="AA250" i="29"/>
  <c r="AI250" i="29"/>
  <c r="O152" i="29"/>
  <c r="W152" i="29"/>
  <c r="AE152" i="29"/>
  <c r="AM152" i="29"/>
  <c r="T250" i="29"/>
  <c r="AB250" i="29"/>
  <c r="AJ250" i="29"/>
  <c r="T299" i="29"/>
  <c r="AB299" i="29"/>
  <c r="AJ299" i="29"/>
  <c r="M201" i="29"/>
  <c r="U201" i="29"/>
  <c r="AC201" i="29"/>
  <c r="AK201" i="29"/>
  <c r="O299" i="29"/>
  <c r="W299" i="29"/>
  <c r="AE299" i="29"/>
  <c r="AM299" i="29"/>
  <c r="AF348" i="29"/>
  <c r="R348" i="29"/>
  <c r="AH348" i="29"/>
  <c r="AP348" i="29"/>
  <c r="Q397" i="29"/>
  <c r="Y397" i="29"/>
  <c r="AG397" i="29"/>
  <c r="AO397" i="29"/>
  <c r="O446" i="29"/>
  <c r="W446" i="29"/>
  <c r="AE446" i="29"/>
  <c r="AM446" i="29"/>
  <c r="S495" i="29"/>
  <c r="AA495" i="29"/>
  <c r="AI495" i="29"/>
  <c r="N446" i="29"/>
  <c r="V446" i="29"/>
  <c r="AD446" i="29"/>
  <c r="AL446" i="29"/>
  <c r="Y250" i="30"/>
  <c r="AO250" i="30"/>
  <c r="S250" i="30"/>
  <c r="AA250" i="30"/>
  <c r="AI250" i="30"/>
  <c r="O299" i="30"/>
  <c r="W299" i="30"/>
  <c r="AE299" i="30"/>
  <c r="AM299" i="30"/>
  <c r="N250" i="30"/>
  <c r="AD250" i="30"/>
  <c r="AN299" i="30"/>
  <c r="N299" i="30"/>
  <c r="V299" i="30"/>
  <c r="AD299" i="30"/>
  <c r="AL299" i="30"/>
  <c r="P348" i="30"/>
  <c r="AF348" i="30"/>
  <c r="S348" i="30"/>
  <c r="AA348" i="30"/>
  <c r="AI348" i="30"/>
  <c r="Z299" i="30"/>
  <c r="AP299" i="30"/>
  <c r="T299" i="30"/>
  <c r="AB299" i="30"/>
  <c r="AJ299" i="30"/>
  <c r="T348" i="30"/>
  <c r="AB348" i="30"/>
  <c r="AJ348" i="30"/>
  <c r="N397" i="30"/>
  <c r="AD397" i="30"/>
  <c r="N446" i="30"/>
  <c r="V446" i="30"/>
  <c r="AD446" i="30"/>
  <c r="AL446" i="30"/>
  <c r="T397" i="30"/>
  <c r="AB397" i="30"/>
  <c r="AJ397" i="30"/>
  <c r="M397" i="30"/>
  <c r="U397" i="30"/>
  <c r="AC397" i="30"/>
  <c r="AK397" i="30"/>
  <c r="Q446" i="30"/>
  <c r="Y446" i="30"/>
  <c r="AG446" i="30"/>
  <c r="AO446" i="30"/>
  <c r="R495" i="30"/>
  <c r="Z495" i="30"/>
  <c r="AH495" i="30"/>
  <c r="AP495" i="30"/>
  <c r="M495" i="30"/>
  <c r="U495" i="30"/>
  <c r="AC495" i="30"/>
  <c r="AK495" i="30"/>
  <c r="P103" i="31"/>
  <c r="X103" i="31"/>
  <c r="AF103" i="31"/>
  <c r="AN103" i="31"/>
  <c r="W152" i="31"/>
  <c r="AE152" i="31"/>
  <c r="AM152" i="31"/>
  <c r="AF201" i="31"/>
  <c r="N53" i="31"/>
  <c r="V53" i="31"/>
  <c r="AD53" i="31"/>
  <c r="AL53" i="31"/>
  <c r="O53" i="31"/>
  <c r="W53" i="31"/>
  <c r="AE53" i="31"/>
  <c r="AM53" i="31"/>
  <c r="S201" i="31"/>
  <c r="AA201" i="31"/>
  <c r="AI201" i="31"/>
  <c r="N299" i="31"/>
  <c r="V299" i="31"/>
  <c r="AD299" i="31"/>
  <c r="AL299" i="31"/>
  <c r="Q152" i="31"/>
  <c r="Y152" i="31"/>
  <c r="AG152" i="31"/>
  <c r="AO152" i="31"/>
  <c r="P250" i="31"/>
  <c r="X250" i="31"/>
  <c r="AF250" i="31"/>
  <c r="AN250" i="31"/>
  <c r="M201" i="31"/>
  <c r="U201" i="31"/>
  <c r="AC201" i="31"/>
  <c r="AK201" i="31"/>
  <c r="R250" i="31"/>
  <c r="Z250" i="31"/>
  <c r="AH250" i="31"/>
  <c r="AP250" i="31"/>
  <c r="P348" i="31"/>
  <c r="X348" i="31"/>
  <c r="AF348" i="31"/>
  <c r="AN348" i="31"/>
  <c r="R397" i="31"/>
  <c r="Z397" i="31"/>
  <c r="AH397" i="31"/>
  <c r="AP397" i="31"/>
  <c r="R348" i="31"/>
  <c r="Z348" i="31"/>
  <c r="AH348" i="31"/>
  <c r="AP348" i="31"/>
  <c r="T446" i="31"/>
  <c r="AB446" i="31"/>
  <c r="AJ446" i="31"/>
  <c r="U446" i="31"/>
  <c r="AK446" i="31"/>
  <c r="O446" i="31"/>
  <c r="W446" i="31"/>
  <c r="AE446" i="31"/>
  <c r="AM446" i="31"/>
  <c r="N495" i="31"/>
  <c r="V495" i="31"/>
  <c r="AD495" i="31"/>
  <c r="AF446" i="31"/>
  <c r="AN446" i="31"/>
  <c r="T495" i="31"/>
  <c r="AB495" i="31"/>
  <c r="AJ495" i="31"/>
  <c r="AL397" i="32"/>
  <c r="AD397" i="32"/>
  <c r="V397" i="32"/>
  <c r="AO495" i="32"/>
  <c r="AG495" i="32"/>
  <c r="Y495" i="32"/>
  <c r="Q495" i="32"/>
  <c r="AI397" i="32"/>
  <c r="AA397" i="32"/>
  <c r="AJ446" i="32"/>
  <c r="AB446" i="32"/>
  <c r="T446" i="32"/>
  <c r="AL495" i="32"/>
  <c r="AD495" i="32"/>
  <c r="V495" i="32"/>
  <c r="N495" i="32"/>
  <c r="X397" i="32"/>
  <c r="P397" i="32"/>
  <c r="AP446" i="32"/>
  <c r="AH446" i="32"/>
  <c r="Z446" i="32"/>
  <c r="R446" i="32"/>
  <c r="N397" i="32"/>
  <c r="AJ250" i="32"/>
  <c r="AB250" i="32"/>
  <c r="T250" i="32"/>
  <c r="Y497" i="31" l="1"/>
  <c r="AI497" i="31"/>
  <c r="AJ497" i="31"/>
  <c r="AO497" i="31"/>
  <c r="AE497" i="31"/>
  <c r="Q497" i="31"/>
  <c r="AD497" i="31"/>
  <c r="S497" i="31"/>
  <c r="AC497" i="31"/>
  <c r="V497" i="31"/>
  <c r="AL497" i="31"/>
  <c r="N497" i="31"/>
  <c r="AP497" i="31"/>
  <c r="Z497" i="31"/>
  <c r="R497" i="31"/>
  <c r="AB497" i="31"/>
  <c r="T497" i="31"/>
  <c r="AA497" i="31"/>
  <c r="AN497" i="31"/>
  <c r="X497" i="31"/>
  <c r="W497" i="31"/>
  <c r="O497" i="31"/>
  <c r="M497" i="31"/>
  <c r="P497" i="31"/>
  <c r="AK497" i="31"/>
  <c r="U497" i="31"/>
  <c r="AH497" i="31"/>
  <c r="AF497" i="31"/>
  <c r="AH497" i="32"/>
  <c r="AK497" i="32"/>
  <c r="AE497" i="32"/>
  <c r="O497" i="32"/>
  <c r="W497" i="32"/>
  <c r="Q497" i="32"/>
  <c r="Y497" i="32"/>
  <c r="AG497" i="32"/>
  <c r="AO497" i="32"/>
  <c r="S497" i="32"/>
  <c r="AA497" i="32"/>
  <c r="Z497" i="32"/>
  <c r="AJ497" i="32"/>
  <c r="T497" i="32"/>
  <c r="P497" i="32"/>
  <c r="AN497" i="32"/>
  <c r="R497" i="32"/>
  <c r="AF497" i="32"/>
  <c r="N497" i="32"/>
  <c r="V497" i="32"/>
  <c r="AB497" i="32"/>
  <c r="AP497" i="32"/>
  <c r="X497" i="32"/>
  <c r="AM497" i="32"/>
  <c r="AI497" i="32"/>
  <c r="AD497" i="32"/>
  <c r="AL497" i="32"/>
  <c r="U497" i="32"/>
  <c r="AC497" i="32"/>
  <c r="R497" i="29"/>
  <c r="W497" i="29"/>
  <c r="AC497" i="29"/>
  <c r="Q497" i="29"/>
  <c r="O497" i="29"/>
  <c r="X497" i="29"/>
  <c r="AI497" i="29"/>
  <c r="AL497" i="29"/>
  <c r="V497" i="29"/>
  <c r="U497" i="29"/>
  <c r="AE497" i="29"/>
  <c r="N497" i="29"/>
  <c r="AA497" i="29"/>
  <c r="AD497" i="29"/>
  <c r="S497" i="29"/>
  <c r="Y497" i="29"/>
  <c r="AN497" i="29"/>
  <c r="M497" i="29"/>
  <c r="AG497" i="29"/>
  <c r="AB497" i="29"/>
  <c r="AF497" i="29"/>
  <c r="P497" i="29"/>
  <c r="AK497" i="29"/>
  <c r="AH497" i="29"/>
  <c r="AP497" i="29"/>
  <c r="Z497" i="29"/>
  <c r="AJ497" i="29"/>
  <c r="Q3" i="58"/>
  <c r="Q2" i="58"/>
  <c r="R3" i="58" l="1"/>
  <c r="R2" i="58"/>
  <c r="S3" i="58" l="1"/>
  <c r="S2" i="58"/>
  <c r="AD11" i="49"/>
  <c r="AE11" i="49"/>
  <c r="AF11" i="49"/>
  <c r="AG11" i="49"/>
  <c r="AH11" i="49"/>
  <c r="AI11" i="49"/>
  <c r="AJ11" i="49"/>
  <c r="AK11" i="49"/>
  <c r="AL11" i="49"/>
  <c r="T3" i="58" l="1"/>
  <c r="T2" i="58"/>
  <c r="U2" i="58" l="1"/>
  <c r="U3" i="58"/>
  <c r="V2" i="58" l="1"/>
  <c r="V3" i="58"/>
  <c r="AJ9" i="59"/>
  <c r="AI9" i="59"/>
  <c r="AH9" i="59"/>
  <c r="AG9" i="59"/>
  <c r="AF9" i="59"/>
  <c r="AE9" i="59"/>
  <c r="AD9" i="59"/>
  <c r="AC9" i="59"/>
  <c r="AB9" i="59"/>
  <c r="AA9" i="59"/>
  <c r="Z9" i="59"/>
  <c r="Y9" i="59"/>
  <c r="X9" i="59"/>
  <c r="W9" i="59"/>
  <c r="V9" i="59"/>
  <c r="U9" i="59"/>
  <c r="T9" i="59"/>
  <c r="S9" i="59"/>
  <c r="R9" i="59"/>
  <c r="Q9" i="59"/>
  <c r="P9" i="59"/>
  <c r="O9" i="59"/>
  <c r="N9" i="59"/>
  <c r="M9" i="59"/>
  <c r="L9" i="59"/>
  <c r="K9" i="59"/>
  <c r="J9" i="59"/>
  <c r="W2" i="58" l="1"/>
  <c r="W3" i="58"/>
  <c r="X2" i="58" l="1"/>
  <c r="X3" i="58"/>
  <c r="Y2" i="58" l="1"/>
  <c r="Y3" i="58"/>
  <c r="L71" i="57"/>
  <c r="M4" i="57"/>
  <c r="ED3" i="57"/>
  <c r="EE3" i="57" s="1"/>
  <c r="EF3" i="57" s="1"/>
  <c r="ED2" i="57"/>
  <c r="EE2" i="57" s="1"/>
  <c r="EF2" i="57" s="1"/>
  <c r="DZ3" i="57"/>
  <c r="EA3" i="57" s="1"/>
  <c r="EB3" i="57" s="1"/>
  <c r="DZ2" i="57"/>
  <c r="EA2" i="57" s="1"/>
  <c r="EB2" i="57" s="1"/>
  <c r="DV3" i="57"/>
  <c r="DW3" i="57" s="1"/>
  <c r="DX3" i="57" s="1"/>
  <c r="DV2" i="57"/>
  <c r="DW2" i="57" s="1"/>
  <c r="DX2" i="57" s="1"/>
  <c r="DR3" i="57"/>
  <c r="DS3" i="57" s="1"/>
  <c r="DT3" i="57" s="1"/>
  <c r="DR2" i="57"/>
  <c r="DS2" i="57" s="1"/>
  <c r="DT2" i="57" s="1"/>
  <c r="DN3" i="57"/>
  <c r="DO3" i="57" s="1"/>
  <c r="DP3" i="57" s="1"/>
  <c r="DN2" i="57"/>
  <c r="DO2" i="57" s="1"/>
  <c r="DP2" i="57" s="1"/>
  <c r="DJ3" i="57"/>
  <c r="DK3" i="57" s="1"/>
  <c r="DL3" i="57" s="1"/>
  <c r="DJ2" i="57"/>
  <c r="DK2" i="57" s="1"/>
  <c r="DL2" i="57" s="1"/>
  <c r="DF3" i="57"/>
  <c r="DG3" i="57" s="1"/>
  <c r="DH3" i="57" s="1"/>
  <c r="DF2" i="57"/>
  <c r="DG2" i="57" s="1"/>
  <c r="DH2" i="57" s="1"/>
  <c r="DB3" i="57"/>
  <c r="DC3" i="57" s="1"/>
  <c r="DD3" i="57" s="1"/>
  <c r="DB2" i="57"/>
  <c r="DC2" i="57" s="1"/>
  <c r="DD2" i="57" s="1"/>
  <c r="BJ3" i="57"/>
  <c r="BK3" i="57" s="1"/>
  <c r="BL3" i="57" s="1"/>
  <c r="BJ2" i="57"/>
  <c r="BK2" i="57" s="1"/>
  <c r="BL2" i="57" s="1"/>
  <c r="BN3" i="57"/>
  <c r="BO3" i="57" s="1"/>
  <c r="BP3" i="57" s="1"/>
  <c r="BN2" i="57"/>
  <c r="BO2" i="57" s="1"/>
  <c r="BP2" i="57" s="1"/>
  <c r="BR3" i="57"/>
  <c r="BS3" i="57" s="1"/>
  <c r="BT3" i="57" s="1"/>
  <c r="BR2" i="57"/>
  <c r="BS2" i="57" s="1"/>
  <c r="BT2" i="57" s="1"/>
  <c r="BV3" i="57"/>
  <c r="BW3" i="57" s="1"/>
  <c r="BX3" i="57" s="1"/>
  <c r="BV2" i="57"/>
  <c r="BW2" i="57" s="1"/>
  <c r="BX2" i="57" s="1"/>
  <c r="BZ3" i="57"/>
  <c r="CA3" i="57" s="1"/>
  <c r="CB3" i="57" s="1"/>
  <c r="BZ2" i="57"/>
  <c r="CA2" i="57" s="1"/>
  <c r="CB2" i="57" s="1"/>
  <c r="CD3" i="57"/>
  <c r="CE3" i="57" s="1"/>
  <c r="CF3" i="57" s="1"/>
  <c r="CD2" i="57"/>
  <c r="CE2" i="57" s="1"/>
  <c r="CF2" i="57" s="1"/>
  <c r="CH3" i="57"/>
  <c r="CI3" i="57" s="1"/>
  <c r="CJ3" i="57" s="1"/>
  <c r="CH2" i="57"/>
  <c r="CI2" i="57" s="1"/>
  <c r="CJ2" i="57" s="1"/>
  <c r="CL3" i="57"/>
  <c r="CM3" i="57" s="1"/>
  <c r="CN3" i="57" s="1"/>
  <c r="CL2" i="57"/>
  <c r="CM2" i="57" s="1"/>
  <c r="CN2" i="57" s="1"/>
  <c r="CX3" i="57"/>
  <c r="CY3" i="57" s="1"/>
  <c r="CZ3" i="57" s="1"/>
  <c r="CX2" i="57"/>
  <c r="CY2" i="57" s="1"/>
  <c r="CZ2" i="57" s="1"/>
  <c r="CT3" i="57"/>
  <c r="CU3" i="57" s="1"/>
  <c r="CV3" i="57" s="1"/>
  <c r="CT2" i="57"/>
  <c r="CU2" i="57" s="1"/>
  <c r="CV2" i="57" s="1"/>
  <c r="CP3" i="57"/>
  <c r="CQ3" i="57" s="1"/>
  <c r="CR3" i="57" s="1"/>
  <c r="CP2" i="57"/>
  <c r="CQ2" i="57" s="1"/>
  <c r="CR2" i="57" s="1"/>
  <c r="BF3" i="57"/>
  <c r="BG3" i="57" s="1"/>
  <c r="BH3" i="57" s="1"/>
  <c r="BF2" i="57"/>
  <c r="BG2" i="57" s="1"/>
  <c r="BH2" i="57" s="1"/>
  <c r="BB3" i="57"/>
  <c r="BC3" i="57" s="1"/>
  <c r="BD3" i="57" s="1"/>
  <c r="BB2" i="57"/>
  <c r="BC2" i="57" s="1"/>
  <c r="BD2" i="57" s="1"/>
  <c r="AX3" i="57"/>
  <c r="AY3" i="57" s="1"/>
  <c r="AZ3" i="57" s="1"/>
  <c r="AX2" i="57"/>
  <c r="AY2" i="57" s="1"/>
  <c r="AZ2" i="57" s="1"/>
  <c r="AT3" i="57"/>
  <c r="AU3" i="57" s="1"/>
  <c r="AV3" i="57" s="1"/>
  <c r="AT2" i="57"/>
  <c r="AU2" i="57" s="1"/>
  <c r="AV2" i="57" s="1"/>
  <c r="AP3" i="57"/>
  <c r="AQ3" i="57" s="1"/>
  <c r="AR3" i="57" s="1"/>
  <c r="AP2" i="57"/>
  <c r="AQ2" i="57" s="1"/>
  <c r="AR2" i="57" s="1"/>
  <c r="AL3" i="57"/>
  <c r="AM3" i="57" s="1"/>
  <c r="AN3" i="57" s="1"/>
  <c r="AL2" i="57"/>
  <c r="AM2" i="57" s="1"/>
  <c r="AN2" i="57" s="1"/>
  <c r="AH3" i="57"/>
  <c r="AI3" i="57" s="1"/>
  <c r="AJ3" i="57" s="1"/>
  <c r="AH2" i="57"/>
  <c r="AI2" i="57" s="1"/>
  <c r="AJ2" i="57" s="1"/>
  <c r="AD3" i="57"/>
  <c r="AE3" i="57" s="1"/>
  <c r="AF3" i="57" s="1"/>
  <c r="AD2" i="57"/>
  <c r="AE2" i="57" s="1"/>
  <c r="AF2" i="57" s="1"/>
  <c r="Z3" i="57"/>
  <c r="AA3" i="57" s="1"/>
  <c r="AB3" i="57" s="1"/>
  <c r="Z2" i="57"/>
  <c r="AA2" i="57" s="1"/>
  <c r="AB2" i="57" s="1"/>
  <c r="R3" i="57"/>
  <c r="S3" i="57" s="1"/>
  <c r="T3" i="57" s="1"/>
  <c r="R2" i="57"/>
  <c r="S2" i="57" s="1"/>
  <c r="T2" i="57" s="1"/>
  <c r="M71" i="57"/>
  <c r="M86" i="57"/>
  <c r="M101" i="57"/>
  <c r="M120" i="57"/>
  <c r="M135" i="57"/>
  <c r="M150" i="57"/>
  <c r="M169" i="57"/>
  <c r="M184" i="57"/>
  <c r="M199" i="57"/>
  <c r="M218" i="57"/>
  <c r="M233" i="57"/>
  <c r="M248" i="57"/>
  <c r="M267" i="57"/>
  <c r="M282" i="57"/>
  <c r="M297" i="57"/>
  <c r="M316" i="57"/>
  <c r="M331" i="57"/>
  <c r="M346" i="57"/>
  <c r="M365" i="57"/>
  <c r="M380" i="57"/>
  <c r="M395" i="57"/>
  <c r="M414" i="57"/>
  <c r="M429" i="57"/>
  <c r="M444" i="57"/>
  <c r="M463" i="57"/>
  <c r="M478" i="57"/>
  <c r="M493" i="57"/>
  <c r="M512" i="57"/>
  <c r="M527" i="57"/>
  <c r="M542" i="57"/>
  <c r="M51" i="57"/>
  <c r="M36" i="57"/>
  <c r="M21" i="57"/>
  <c r="N542" i="57"/>
  <c r="B2" i="58" a="1"/>
  <c r="B2" i="58" s="1"/>
  <c r="Z2" i="58" l="1"/>
  <c r="Z3" i="58"/>
  <c r="M250" i="57"/>
  <c r="M103" i="57"/>
  <c r="M446" i="57"/>
  <c r="M348" i="57"/>
  <c r="M397" i="57"/>
  <c r="M544" i="57"/>
  <c r="M495" i="57"/>
  <c r="M299" i="57"/>
  <c r="M201" i="57"/>
  <c r="M152" i="57"/>
  <c r="M53" i="57"/>
  <c r="AA2" i="58" l="1"/>
  <c r="AA3" i="58"/>
  <c r="M546" i="57"/>
  <c r="A25" i="1"/>
  <c r="A26" i="1" s="1"/>
  <c r="EG542" i="57"/>
  <c r="EF542" i="57"/>
  <c r="EE542" i="57"/>
  <c r="ED542" i="57"/>
  <c r="EC542" i="57"/>
  <c r="EB542" i="57"/>
  <c r="EA542" i="57"/>
  <c r="DZ542" i="57"/>
  <c r="DY542" i="57"/>
  <c r="DX542" i="57"/>
  <c r="DW542" i="57"/>
  <c r="DV542" i="57"/>
  <c r="DU542" i="57"/>
  <c r="DT542" i="57"/>
  <c r="DS542" i="57"/>
  <c r="DR542" i="57"/>
  <c r="DQ542" i="57"/>
  <c r="DP542" i="57"/>
  <c r="DO542" i="57"/>
  <c r="DN542" i="57"/>
  <c r="DM542" i="57"/>
  <c r="DL542" i="57"/>
  <c r="DK542" i="57"/>
  <c r="DJ542" i="57"/>
  <c r="DI542" i="57"/>
  <c r="DH542" i="57"/>
  <c r="DG542" i="57"/>
  <c r="DF542" i="57"/>
  <c r="DE542" i="57"/>
  <c r="DD542" i="57"/>
  <c r="DC542" i="57"/>
  <c r="DB542" i="57"/>
  <c r="DA542" i="57"/>
  <c r="CZ542" i="57"/>
  <c r="CY542" i="57"/>
  <c r="CX542" i="57"/>
  <c r="CW542" i="57"/>
  <c r="CV542" i="57"/>
  <c r="CU542" i="57"/>
  <c r="CT542" i="57"/>
  <c r="CS542" i="57"/>
  <c r="CR542" i="57"/>
  <c r="CQ542" i="57"/>
  <c r="CP542" i="57"/>
  <c r="CO542" i="57"/>
  <c r="CN542" i="57"/>
  <c r="CM542" i="57"/>
  <c r="CL542" i="57"/>
  <c r="CK542" i="57"/>
  <c r="CJ542" i="57"/>
  <c r="CI542" i="57"/>
  <c r="CH542" i="57"/>
  <c r="CG542" i="57"/>
  <c r="CF542" i="57"/>
  <c r="CE542" i="57"/>
  <c r="CD542" i="57"/>
  <c r="CC542" i="57"/>
  <c r="CB542" i="57"/>
  <c r="CA542" i="57"/>
  <c r="BZ542" i="57"/>
  <c r="BY542" i="57"/>
  <c r="BX542" i="57"/>
  <c r="BW542" i="57"/>
  <c r="BV542" i="57"/>
  <c r="BU542" i="57"/>
  <c r="BT542" i="57"/>
  <c r="BS542" i="57"/>
  <c r="BR542" i="57"/>
  <c r="BQ542" i="57"/>
  <c r="BP542" i="57"/>
  <c r="BO542" i="57"/>
  <c r="BN542" i="57"/>
  <c r="BM542" i="57"/>
  <c r="BL542" i="57"/>
  <c r="BK542" i="57"/>
  <c r="BJ542" i="57"/>
  <c r="BI542" i="57"/>
  <c r="BH542" i="57"/>
  <c r="BG542" i="57"/>
  <c r="BF542" i="57"/>
  <c r="BE542" i="57"/>
  <c r="BD542" i="57"/>
  <c r="BC542" i="57"/>
  <c r="BB542" i="57"/>
  <c r="BA542" i="57"/>
  <c r="AZ542" i="57"/>
  <c r="AY542" i="57"/>
  <c r="AX542" i="57"/>
  <c r="AW542" i="57"/>
  <c r="AV542" i="57"/>
  <c r="AU542" i="57"/>
  <c r="AT542" i="57"/>
  <c r="AS542" i="57"/>
  <c r="AR542" i="57"/>
  <c r="AQ542" i="57"/>
  <c r="AP542" i="57"/>
  <c r="AO542" i="57"/>
  <c r="AN542" i="57"/>
  <c r="AM542" i="57"/>
  <c r="AL542" i="57"/>
  <c r="AK542" i="57"/>
  <c r="AJ542" i="57"/>
  <c r="AI542" i="57"/>
  <c r="AH542" i="57"/>
  <c r="AG542" i="57"/>
  <c r="AF542" i="57"/>
  <c r="AE542" i="57"/>
  <c r="AD542" i="57"/>
  <c r="AC542" i="57"/>
  <c r="AB542" i="57"/>
  <c r="AA542" i="57"/>
  <c r="Z542" i="57"/>
  <c r="Y542" i="57"/>
  <c r="X542" i="57"/>
  <c r="W542" i="57"/>
  <c r="V542" i="57"/>
  <c r="U542" i="57"/>
  <c r="T542" i="57"/>
  <c r="S542" i="57"/>
  <c r="R542" i="57"/>
  <c r="Q542" i="57"/>
  <c r="P542" i="57"/>
  <c r="O542" i="57"/>
  <c r="EG527" i="57"/>
  <c r="EF527" i="57"/>
  <c r="EE527" i="57"/>
  <c r="ED527" i="57"/>
  <c r="EC527" i="57"/>
  <c r="EB527" i="57"/>
  <c r="EA527" i="57"/>
  <c r="DZ527" i="57"/>
  <c r="DY527" i="57"/>
  <c r="DX527" i="57"/>
  <c r="DW527" i="57"/>
  <c r="DV527" i="57"/>
  <c r="DU527" i="57"/>
  <c r="DT527" i="57"/>
  <c r="DS527" i="57"/>
  <c r="DR527" i="57"/>
  <c r="DQ527" i="57"/>
  <c r="DP527" i="57"/>
  <c r="DO527" i="57"/>
  <c r="DN527" i="57"/>
  <c r="DM527" i="57"/>
  <c r="DL527" i="57"/>
  <c r="DK527" i="57"/>
  <c r="DJ527" i="57"/>
  <c r="DI527" i="57"/>
  <c r="DH527" i="57"/>
  <c r="DG527" i="57"/>
  <c r="DF527" i="57"/>
  <c r="DE527" i="57"/>
  <c r="DD527" i="57"/>
  <c r="DC527" i="57"/>
  <c r="DB527" i="57"/>
  <c r="DA527" i="57"/>
  <c r="CZ527" i="57"/>
  <c r="CY527" i="57"/>
  <c r="CX527" i="57"/>
  <c r="CW527" i="57"/>
  <c r="CV527" i="57"/>
  <c r="CU527" i="57"/>
  <c r="CT527" i="57"/>
  <c r="CS527" i="57"/>
  <c r="CR527" i="57"/>
  <c r="CQ527" i="57"/>
  <c r="CP527" i="57"/>
  <c r="CO527" i="57"/>
  <c r="CN527" i="57"/>
  <c r="CM527" i="57"/>
  <c r="CL527" i="57"/>
  <c r="CK527" i="57"/>
  <c r="CJ527" i="57"/>
  <c r="CI527" i="57"/>
  <c r="CH527" i="57"/>
  <c r="CG527" i="57"/>
  <c r="CF527" i="57"/>
  <c r="CE527" i="57"/>
  <c r="CD527" i="57"/>
  <c r="CC527" i="57"/>
  <c r="CB527" i="57"/>
  <c r="CA527" i="57"/>
  <c r="BZ527" i="57"/>
  <c r="BY527" i="57"/>
  <c r="BX527" i="57"/>
  <c r="BW527" i="57"/>
  <c r="BV527" i="57"/>
  <c r="BU527" i="57"/>
  <c r="BT527" i="57"/>
  <c r="BS527" i="57"/>
  <c r="BR527" i="57"/>
  <c r="BQ527" i="57"/>
  <c r="BP527" i="57"/>
  <c r="BO527" i="57"/>
  <c r="BN527" i="57"/>
  <c r="BM527" i="57"/>
  <c r="BL527" i="57"/>
  <c r="BK527" i="57"/>
  <c r="BJ527" i="57"/>
  <c r="BI527" i="57"/>
  <c r="BH527" i="57"/>
  <c r="BG527" i="57"/>
  <c r="BF527" i="57"/>
  <c r="BE527" i="57"/>
  <c r="BD527" i="57"/>
  <c r="BC527" i="57"/>
  <c r="BB527" i="57"/>
  <c r="BA527" i="57"/>
  <c r="AZ527" i="57"/>
  <c r="AY527" i="57"/>
  <c r="AX527" i="57"/>
  <c r="AW527" i="57"/>
  <c r="AV527" i="57"/>
  <c r="AU527" i="57"/>
  <c r="AT527" i="57"/>
  <c r="AS527" i="57"/>
  <c r="AR527" i="57"/>
  <c r="AQ527" i="57"/>
  <c r="AP527" i="57"/>
  <c r="AO527" i="57"/>
  <c r="AN527" i="57"/>
  <c r="AM527" i="57"/>
  <c r="AL527" i="57"/>
  <c r="AK527" i="57"/>
  <c r="AJ527" i="57"/>
  <c r="AI527" i="57"/>
  <c r="AH527" i="57"/>
  <c r="AG527" i="57"/>
  <c r="AF527" i="57"/>
  <c r="AE527" i="57"/>
  <c r="AD527" i="57"/>
  <c r="AC527" i="57"/>
  <c r="AB527" i="57"/>
  <c r="AA527" i="57"/>
  <c r="Z527" i="57"/>
  <c r="Y527" i="57"/>
  <c r="X527" i="57"/>
  <c r="W527" i="57"/>
  <c r="V527" i="57"/>
  <c r="U527" i="57"/>
  <c r="T527" i="57"/>
  <c r="S527" i="57"/>
  <c r="R527" i="57"/>
  <c r="Q527" i="57"/>
  <c r="P527" i="57"/>
  <c r="O527" i="57"/>
  <c r="N527" i="57"/>
  <c r="EG512" i="57"/>
  <c r="EF512" i="57"/>
  <c r="EE512" i="57"/>
  <c r="ED512" i="57"/>
  <c r="EC512" i="57"/>
  <c r="EB512" i="57"/>
  <c r="EA512" i="57"/>
  <c r="DZ512" i="57"/>
  <c r="DY512" i="57"/>
  <c r="DX512" i="57"/>
  <c r="DW512" i="57"/>
  <c r="DV512" i="57"/>
  <c r="DU512" i="57"/>
  <c r="DT512" i="57"/>
  <c r="DS512" i="57"/>
  <c r="DR512" i="57"/>
  <c r="DQ512" i="57"/>
  <c r="DP512" i="57"/>
  <c r="DO512" i="57"/>
  <c r="DN512" i="57"/>
  <c r="DM512" i="57"/>
  <c r="DL512" i="57"/>
  <c r="DK512" i="57"/>
  <c r="DJ512" i="57"/>
  <c r="DI512" i="57"/>
  <c r="DH512" i="57"/>
  <c r="DG512" i="57"/>
  <c r="DF512" i="57"/>
  <c r="DE512" i="57"/>
  <c r="DD512" i="57"/>
  <c r="DC512" i="57"/>
  <c r="DB512" i="57"/>
  <c r="DA512" i="57"/>
  <c r="CZ512" i="57"/>
  <c r="CY512" i="57"/>
  <c r="CX512" i="57"/>
  <c r="CW512" i="57"/>
  <c r="CV512" i="57"/>
  <c r="CU512" i="57"/>
  <c r="CT512" i="57"/>
  <c r="CS512" i="57"/>
  <c r="CR512" i="57"/>
  <c r="CQ512" i="57"/>
  <c r="CP512" i="57"/>
  <c r="CO512" i="57"/>
  <c r="CN512" i="57"/>
  <c r="CM512" i="57"/>
  <c r="CL512" i="57"/>
  <c r="CK512" i="57"/>
  <c r="CJ512" i="57"/>
  <c r="CI512" i="57"/>
  <c r="CH512" i="57"/>
  <c r="CG512" i="57"/>
  <c r="CF512" i="57"/>
  <c r="CE512" i="57"/>
  <c r="CD512" i="57"/>
  <c r="CC512" i="57"/>
  <c r="CB512" i="57"/>
  <c r="CA512" i="57"/>
  <c r="BZ512" i="57"/>
  <c r="BY512" i="57"/>
  <c r="BX512" i="57"/>
  <c r="BW512" i="57"/>
  <c r="BV512" i="57"/>
  <c r="BU512" i="57"/>
  <c r="BT512" i="57"/>
  <c r="BS512" i="57"/>
  <c r="BR512" i="57"/>
  <c r="BQ512" i="57"/>
  <c r="BP512" i="57"/>
  <c r="BO512" i="57"/>
  <c r="BN512" i="57"/>
  <c r="BM512" i="57"/>
  <c r="BL512" i="57"/>
  <c r="BK512" i="57"/>
  <c r="BJ512" i="57"/>
  <c r="BI512" i="57"/>
  <c r="BH512" i="57"/>
  <c r="BG512" i="57"/>
  <c r="BF512" i="57"/>
  <c r="BE512" i="57"/>
  <c r="BD512" i="57"/>
  <c r="BC512" i="57"/>
  <c r="BB512" i="57"/>
  <c r="BA512" i="57"/>
  <c r="AZ512" i="57"/>
  <c r="AY512" i="57"/>
  <c r="AX512" i="57"/>
  <c r="AW512" i="57"/>
  <c r="AV512" i="57"/>
  <c r="AU512" i="57"/>
  <c r="AT512" i="57"/>
  <c r="AS512" i="57"/>
  <c r="AR512" i="57"/>
  <c r="AQ512" i="57"/>
  <c r="AP512" i="57"/>
  <c r="AO512" i="57"/>
  <c r="AN512" i="57"/>
  <c r="AM512" i="57"/>
  <c r="AL512" i="57"/>
  <c r="AK512" i="57"/>
  <c r="AJ512" i="57"/>
  <c r="AI512" i="57"/>
  <c r="AH512" i="57"/>
  <c r="AG512" i="57"/>
  <c r="AF512" i="57"/>
  <c r="AE512" i="57"/>
  <c r="AD512" i="57"/>
  <c r="AC512" i="57"/>
  <c r="AB512" i="57"/>
  <c r="AA512" i="57"/>
  <c r="Z512" i="57"/>
  <c r="Y512" i="57"/>
  <c r="X512" i="57"/>
  <c r="W512" i="57"/>
  <c r="V512" i="57"/>
  <c r="U512" i="57"/>
  <c r="T512" i="57"/>
  <c r="S512" i="57"/>
  <c r="R512" i="57"/>
  <c r="Q512" i="57"/>
  <c r="P512" i="57"/>
  <c r="O512" i="57"/>
  <c r="N512" i="57"/>
  <c r="EG493" i="57"/>
  <c r="EF493" i="57"/>
  <c r="EE493" i="57"/>
  <c r="ED493" i="57"/>
  <c r="EC493" i="57"/>
  <c r="EB493" i="57"/>
  <c r="EA493" i="57"/>
  <c r="DZ493" i="57"/>
  <c r="DY493" i="57"/>
  <c r="DX493" i="57"/>
  <c r="DW493" i="57"/>
  <c r="DV493" i="57"/>
  <c r="DU493" i="57"/>
  <c r="DT493" i="57"/>
  <c r="DS493" i="57"/>
  <c r="DR493" i="57"/>
  <c r="DQ493" i="57"/>
  <c r="DP493" i="57"/>
  <c r="DO493" i="57"/>
  <c r="DN493" i="57"/>
  <c r="DM493" i="57"/>
  <c r="DL493" i="57"/>
  <c r="DK493" i="57"/>
  <c r="DJ493" i="57"/>
  <c r="DI493" i="57"/>
  <c r="DH493" i="57"/>
  <c r="DG493" i="57"/>
  <c r="DF493" i="57"/>
  <c r="DE493" i="57"/>
  <c r="DD493" i="57"/>
  <c r="DC493" i="57"/>
  <c r="DB493" i="57"/>
  <c r="DA493" i="57"/>
  <c r="CZ493" i="57"/>
  <c r="CY493" i="57"/>
  <c r="CX493" i="57"/>
  <c r="CW493" i="57"/>
  <c r="CV493" i="57"/>
  <c r="CU493" i="57"/>
  <c r="CT493" i="57"/>
  <c r="CS493" i="57"/>
  <c r="CR493" i="57"/>
  <c r="CQ493" i="57"/>
  <c r="CP493" i="57"/>
  <c r="CO493" i="57"/>
  <c r="CN493" i="57"/>
  <c r="CM493" i="57"/>
  <c r="CL493" i="57"/>
  <c r="CK493" i="57"/>
  <c r="CJ493" i="57"/>
  <c r="CI493" i="57"/>
  <c r="CH493" i="57"/>
  <c r="CG493" i="57"/>
  <c r="CF493" i="57"/>
  <c r="CE493" i="57"/>
  <c r="CD493" i="57"/>
  <c r="CC493" i="57"/>
  <c r="CB493" i="57"/>
  <c r="CA493" i="57"/>
  <c r="BZ493" i="57"/>
  <c r="BY493" i="57"/>
  <c r="BX493" i="57"/>
  <c r="BW493" i="57"/>
  <c r="BV493" i="57"/>
  <c r="BU493" i="57"/>
  <c r="BT493" i="57"/>
  <c r="BS493" i="57"/>
  <c r="BR493" i="57"/>
  <c r="BQ493" i="57"/>
  <c r="BP493" i="57"/>
  <c r="BO493" i="57"/>
  <c r="BN493" i="57"/>
  <c r="BM493" i="57"/>
  <c r="BL493" i="57"/>
  <c r="BK493" i="57"/>
  <c r="BJ493" i="57"/>
  <c r="BI493" i="57"/>
  <c r="BH493" i="57"/>
  <c r="BG493" i="57"/>
  <c r="BF493" i="57"/>
  <c r="BE493" i="57"/>
  <c r="BD493" i="57"/>
  <c r="BC493" i="57"/>
  <c r="BB493" i="57"/>
  <c r="BA493" i="57"/>
  <c r="AZ493" i="57"/>
  <c r="AY493" i="57"/>
  <c r="AX493" i="57"/>
  <c r="AW493" i="57"/>
  <c r="AV493" i="57"/>
  <c r="AU493" i="57"/>
  <c r="AT493" i="57"/>
  <c r="AS493" i="57"/>
  <c r="AR493" i="57"/>
  <c r="AQ493" i="57"/>
  <c r="AP493" i="57"/>
  <c r="AO493" i="57"/>
  <c r="AN493" i="57"/>
  <c r="AM493" i="57"/>
  <c r="AL493" i="57"/>
  <c r="AK493" i="57"/>
  <c r="AJ493" i="57"/>
  <c r="AI493" i="57"/>
  <c r="AH493" i="57"/>
  <c r="AG493" i="57"/>
  <c r="AF493" i="57"/>
  <c r="AE493" i="57"/>
  <c r="AD493" i="57"/>
  <c r="AC493" i="57"/>
  <c r="AB493" i="57"/>
  <c r="AA493" i="57"/>
  <c r="Z493" i="57"/>
  <c r="Y493" i="57"/>
  <c r="X493" i="57"/>
  <c r="W493" i="57"/>
  <c r="V493" i="57"/>
  <c r="U493" i="57"/>
  <c r="T493" i="57"/>
  <c r="S493" i="57"/>
  <c r="R493" i="57"/>
  <c r="Q493" i="57"/>
  <c r="P493" i="57"/>
  <c r="O493" i="57"/>
  <c r="N493" i="57"/>
  <c r="EG478" i="57"/>
  <c r="EF478" i="57"/>
  <c r="EE478" i="57"/>
  <c r="ED478" i="57"/>
  <c r="EC478" i="57"/>
  <c r="EB478" i="57"/>
  <c r="EA478" i="57"/>
  <c r="DZ478" i="57"/>
  <c r="DY478" i="57"/>
  <c r="DX478" i="57"/>
  <c r="DW478" i="57"/>
  <c r="DV478" i="57"/>
  <c r="DU478" i="57"/>
  <c r="DT478" i="57"/>
  <c r="DS478" i="57"/>
  <c r="DR478" i="57"/>
  <c r="DQ478" i="57"/>
  <c r="DP478" i="57"/>
  <c r="DO478" i="57"/>
  <c r="DN478" i="57"/>
  <c r="DM478" i="57"/>
  <c r="DL478" i="57"/>
  <c r="DK478" i="57"/>
  <c r="DJ478" i="57"/>
  <c r="DI478" i="57"/>
  <c r="DH478" i="57"/>
  <c r="DG478" i="57"/>
  <c r="DF478" i="57"/>
  <c r="DE478" i="57"/>
  <c r="DD478" i="57"/>
  <c r="DC478" i="57"/>
  <c r="DB478" i="57"/>
  <c r="DA478" i="57"/>
  <c r="CZ478" i="57"/>
  <c r="CY478" i="57"/>
  <c r="CX478" i="57"/>
  <c r="CW478" i="57"/>
  <c r="CV478" i="57"/>
  <c r="CU478" i="57"/>
  <c r="CT478" i="57"/>
  <c r="CS478" i="57"/>
  <c r="CR478" i="57"/>
  <c r="CQ478" i="57"/>
  <c r="CP478" i="57"/>
  <c r="CO478" i="57"/>
  <c r="CN478" i="57"/>
  <c r="CM478" i="57"/>
  <c r="CL478" i="57"/>
  <c r="CK478" i="57"/>
  <c r="CJ478" i="57"/>
  <c r="CI478" i="57"/>
  <c r="CH478" i="57"/>
  <c r="CG478" i="57"/>
  <c r="CF478" i="57"/>
  <c r="CE478" i="57"/>
  <c r="CD478" i="57"/>
  <c r="CC478" i="57"/>
  <c r="CB478" i="57"/>
  <c r="CA478" i="57"/>
  <c r="BZ478" i="57"/>
  <c r="BY478" i="57"/>
  <c r="BX478" i="57"/>
  <c r="BW478" i="57"/>
  <c r="BV478" i="57"/>
  <c r="BU478" i="57"/>
  <c r="BT478" i="57"/>
  <c r="BS478" i="57"/>
  <c r="BR478" i="57"/>
  <c r="BQ478" i="57"/>
  <c r="BP478" i="57"/>
  <c r="BO478" i="57"/>
  <c r="BN478" i="57"/>
  <c r="BM478" i="57"/>
  <c r="BL478" i="57"/>
  <c r="BK478" i="57"/>
  <c r="BJ478" i="57"/>
  <c r="BI478" i="57"/>
  <c r="BH478" i="57"/>
  <c r="BG478" i="57"/>
  <c r="BF478" i="57"/>
  <c r="BE478" i="57"/>
  <c r="BD478" i="57"/>
  <c r="BC478" i="57"/>
  <c r="BB478" i="57"/>
  <c r="BA478" i="57"/>
  <c r="AZ478" i="57"/>
  <c r="AY478" i="57"/>
  <c r="AX478" i="57"/>
  <c r="AW478" i="57"/>
  <c r="AV478" i="57"/>
  <c r="AU478" i="57"/>
  <c r="AT478" i="57"/>
  <c r="AS478" i="57"/>
  <c r="AR478" i="57"/>
  <c r="AQ478" i="57"/>
  <c r="AP478" i="57"/>
  <c r="AO478" i="57"/>
  <c r="AN478" i="57"/>
  <c r="AM478" i="57"/>
  <c r="AL478" i="57"/>
  <c r="AK478" i="57"/>
  <c r="AJ478" i="57"/>
  <c r="AI478" i="57"/>
  <c r="AH478" i="57"/>
  <c r="AG478" i="57"/>
  <c r="AF478" i="57"/>
  <c r="AE478" i="57"/>
  <c r="AD478" i="57"/>
  <c r="AC478" i="57"/>
  <c r="AB478" i="57"/>
  <c r="AA478" i="57"/>
  <c r="Z478" i="57"/>
  <c r="Y478" i="57"/>
  <c r="X478" i="57"/>
  <c r="W478" i="57"/>
  <c r="V478" i="57"/>
  <c r="U478" i="57"/>
  <c r="T478" i="57"/>
  <c r="S478" i="57"/>
  <c r="R478" i="57"/>
  <c r="Q478" i="57"/>
  <c r="P478" i="57"/>
  <c r="O478" i="57"/>
  <c r="N478" i="57"/>
  <c r="EG463" i="57"/>
  <c r="EF463" i="57"/>
  <c r="EE463" i="57"/>
  <c r="ED463" i="57"/>
  <c r="EC463" i="57"/>
  <c r="EB463" i="57"/>
  <c r="EA463" i="57"/>
  <c r="DZ463" i="57"/>
  <c r="DY463" i="57"/>
  <c r="DX463" i="57"/>
  <c r="DW463" i="57"/>
  <c r="DV463" i="57"/>
  <c r="DU463" i="57"/>
  <c r="DT463" i="57"/>
  <c r="DS463" i="57"/>
  <c r="DR463" i="57"/>
  <c r="DQ463" i="57"/>
  <c r="DP463" i="57"/>
  <c r="DO463" i="57"/>
  <c r="DN463" i="57"/>
  <c r="DM463" i="57"/>
  <c r="DL463" i="57"/>
  <c r="DK463" i="57"/>
  <c r="DJ463" i="57"/>
  <c r="DI463" i="57"/>
  <c r="DH463" i="57"/>
  <c r="DG463" i="57"/>
  <c r="DF463" i="57"/>
  <c r="DE463" i="57"/>
  <c r="DD463" i="57"/>
  <c r="DC463" i="57"/>
  <c r="DB463" i="57"/>
  <c r="DA463" i="57"/>
  <c r="CZ463" i="57"/>
  <c r="CY463" i="57"/>
  <c r="CX463" i="57"/>
  <c r="CW463" i="57"/>
  <c r="CV463" i="57"/>
  <c r="CU463" i="57"/>
  <c r="CT463" i="57"/>
  <c r="CS463" i="57"/>
  <c r="CR463" i="57"/>
  <c r="CQ463" i="57"/>
  <c r="CP463" i="57"/>
  <c r="CO463" i="57"/>
  <c r="CN463" i="57"/>
  <c r="CM463" i="57"/>
  <c r="CL463" i="57"/>
  <c r="CK463" i="57"/>
  <c r="CJ463" i="57"/>
  <c r="CI463" i="57"/>
  <c r="CH463" i="57"/>
  <c r="CG463" i="57"/>
  <c r="CF463" i="57"/>
  <c r="CE463" i="57"/>
  <c r="CD463" i="57"/>
  <c r="CC463" i="57"/>
  <c r="CB463" i="57"/>
  <c r="CA463" i="57"/>
  <c r="BZ463" i="57"/>
  <c r="BY463" i="57"/>
  <c r="BX463" i="57"/>
  <c r="BW463" i="57"/>
  <c r="BV463" i="57"/>
  <c r="BU463" i="57"/>
  <c r="BT463" i="57"/>
  <c r="BS463" i="57"/>
  <c r="BR463" i="57"/>
  <c r="BQ463" i="57"/>
  <c r="BP463" i="57"/>
  <c r="BO463" i="57"/>
  <c r="BN463" i="57"/>
  <c r="BM463" i="57"/>
  <c r="BL463" i="57"/>
  <c r="BK463" i="57"/>
  <c r="BJ463" i="57"/>
  <c r="BI463" i="57"/>
  <c r="BH463" i="57"/>
  <c r="BG463" i="57"/>
  <c r="BF463" i="57"/>
  <c r="BE463" i="57"/>
  <c r="BD463" i="57"/>
  <c r="BC463" i="57"/>
  <c r="BB463" i="57"/>
  <c r="BA463" i="57"/>
  <c r="AZ463" i="57"/>
  <c r="AY463" i="57"/>
  <c r="AX463" i="57"/>
  <c r="AW463" i="57"/>
  <c r="AV463" i="57"/>
  <c r="AU463" i="57"/>
  <c r="AT463" i="57"/>
  <c r="AS463" i="57"/>
  <c r="AR463" i="57"/>
  <c r="AQ463" i="57"/>
  <c r="AP463" i="57"/>
  <c r="AO463" i="57"/>
  <c r="AN463" i="57"/>
  <c r="AM463" i="57"/>
  <c r="AL463" i="57"/>
  <c r="AK463" i="57"/>
  <c r="AJ463" i="57"/>
  <c r="AI463" i="57"/>
  <c r="AH463" i="57"/>
  <c r="AG463" i="57"/>
  <c r="AF463" i="57"/>
  <c r="AE463" i="57"/>
  <c r="AD463" i="57"/>
  <c r="AC463" i="57"/>
  <c r="AB463" i="57"/>
  <c r="AA463" i="57"/>
  <c r="Z463" i="57"/>
  <c r="Y463" i="57"/>
  <c r="X463" i="57"/>
  <c r="W463" i="57"/>
  <c r="V463" i="57"/>
  <c r="U463" i="57"/>
  <c r="T463" i="57"/>
  <c r="S463" i="57"/>
  <c r="R463" i="57"/>
  <c r="Q463" i="57"/>
  <c r="P463" i="57"/>
  <c r="O463" i="57"/>
  <c r="N463" i="57"/>
  <c r="EG444" i="57"/>
  <c r="EF444" i="57"/>
  <c r="EE444" i="57"/>
  <c r="ED444" i="57"/>
  <c r="EC444" i="57"/>
  <c r="EB444" i="57"/>
  <c r="EA444" i="57"/>
  <c r="DZ444" i="57"/>
  <c r="DY444" i="57"/>
  <c r="DX444" i="57"/>
  <c r="DW444" i="57"/>
  <c r="DV444" i="57"/>
  <c r="DU444" i="57"/>
  <c r="DT444" i="57"/>
  <c r="DS444" i="57"/>
  <c r="DR444" i="57"/>
  <c r="DQ444" i="57"/>
  <c r="DP444" i="57"/>
  <c r="DO444" i="57"/>
  <c r="DN444" i="57"/>
  <c r="DM444" i="57"/>
  <c r="DL444" i="57"/>
  <c r="DK444" i="57"/>
  <c r="DJ444" i="57"/>
  <c r="DI444" i="57"/>
  <c r="DH444" i="57"/>
  <c r="DG444" i="57"/>
  <c r="DF444" i="57"/>
  <c r="DE444" i="57"/>
  <c r="DD444" i="57"/>
  <c r="DC444" i="57"/>
  <c r="DB444" i="57"/>
  <c r="DA444" i="57"/>
  <c r="CZ444" i="57"/>
  <c r="CY444" i="57"/>
  <c r="CX444" i="57"/>
  <c r="CW444" i="57"/>
  <c r="CV444" i="57"/>
  <c r="CU444" i="57"/>
  <c r="CT444" i="57"/>
  <c r="CS444" i="57"/>
  <c r="CR444" i="57"/>
  <c r="CQ444" i="57"/>
  <c r="CP444" i="57"/>
  <c r="CO444" i="57"/>
  <c r="CN444" i="57"/>
  <c r="CM444" i="57"/>
  <c r="CL444" i="57"/>
  <c r="CK444" i="57"/>
  <c r="CJ444" i="57"/>
  <c r="CI444" i="57"/>
  <c r="CH444" i="57"/>
  <c r="CG444" i="57"/>
  <c r="CF444" i="57"/>
  <c r="CE444" i="57"/>
  <c r="CD444" i="57"/>
  <c r="CC444" i="57"/>
  <c r="CB444" i="57"/>
  <c r="CA444" i="57"/>
  <c r="BZ444" i="57"/>
  <c r="BY444" i="57"/>
  <c r="BX444" i="57"/>
  <c r="BW444" i="57"/>
  <c r="BV444" i="57"/>
  <c r="BU444" i="57"/>
  <c r="BT444" i="57"/>
  <c r="BS444" i="57"/>
  <c r="BR444" i="57"/>
  <c r="BQ444" i="57"/>
  <c r="BP444" i="57"/>
  <c r="BO444" i="57"/>
  <c r="BN444" i="57"/>
  <c r="BM444" i="57"/>
  <c r="BL444" i="57"/>
  <c r="BK444" i="57"/>
  <c r="BJ444" i="57"/>
  <c r="BI444" i="57"/>
  <c r="BH444" i="57"/>
  <c r="BG444" i="57"/>
  <c r="BF444" i="57"/>
  <c r="BE444" i="57"/>
  <c r="BD444" i="57"/>
  <c r="BC444" i="57"/>
  <c r="BB444" i="57"/>
  <c r="BA444" i="57"/>
  <c r="AZ444" i="57"/>
  <c r="AY444" i="57"/>
  <c r="AX444" i="57"/>
  <c r="AW444" i="57"/>
  <c r="AV444" i="57"/>
  <c r="AU444" i="57"/>
  <c r="AT444" i="57"/>
  <c r="AS444" i="57"/>
  <c r="AR444" i="57"/>
  <c r="AQ444" i="57"/>
  <c r="AP444" i="57"/>
  <c r="AO444" i="57"/>
  <c r="AN444" i="57"/>
  <c r="AM444" i="57"/>
  <c r="AL444" i="57"/>
  <c r="AK444" i="57"/>
  <c r="AJ444" i="57"/>
  <c r="AI444" i="57"/>
  <c r="AH444" i="57"/>
  <c r="AG444" i="57"/>
  <c r="AF444" i="57"/>
  <c r="AE444" i="57"/>
  <c r="AD444" i="57"/>
  <c r="AC444" i="57"/>
  <c r="AB444" i="57"/>
  <c r="AA444" i="57"/>
  <c r="Z444" i="57"/>
  <c r="Y444" i="57"/>
  <c r="X444" i="57"/>
  <c r="W444" i="57"/>
  <c r="V444" i="57"/>
  <c r="U444" i="57"/>
  <c r="T444" i="57"/>
  <c r="S444" i="57"/>
  <c r="R444" i="57"/>
  <c r="Q444" i="57"/>
  <c r="P444" i="57"/>
  <c r="O444" i="57"/>
  <c r="N444" i="57"/>
  <c r="EG429" i="57"/>
  <c r="EF429" i="57"/>
  <c r="EE429" i="57"/>
  <c r="ED429" i="57"/>
  <c r="EC429" i="57"/>
  <c r="EB429" i="57"/>
  <c r="EA429" i="57"/>
  <c r="DZ429" i="57"/>
  <c r="DY429" i="57"/>
  <c r="DX429" i="57"/>
  <c r="DW429" i="57"/>
  <c r="DV429" i="57"/>
  <c r="DU429" i="57"/>
  <c r="DT429" i="57"/>
  <c r="DS429" i="57"/>
  <c r="DR429" i="57"/>
  <c r="DQ429" i="57"/>
  <c r="DP429" i="57"/>
  <c r="DO429" i="57"/>
  <c r="DN429" i="57"/>
  <c r="DM429" i="57"/>
  <c r="DL429" i="57"/>
  <c r="DK429" i="57"/>
  <c r="DJ429" i="57"/>
  <c r="DI429" i="57"/>
  <c r="DH429" i="57"/>
  <c r="DG429" i="57"/>
  <c r="DF429" i="57"/>
  <c r="DE429" i="57"/>
  <c r="DD429" i="57"/>
  <c r="DC429" i="57"/>
  <c r="DB429" i="57"/>
  <c r="DA429" i="57"/>
  <c r="CZ429" i="57"/>
  <c r="CY429" i="57"/>
  <c r="CX429" i="57"/>
  <c r="CW429" i="57"/>
  <c r="CV429" i="57"/>
  <c r="CU429" i="57"/>
  <c r="CT429" i="57"/>
  <c r="CS429" i="57"/>
  <c r="CR429" i="57"/>
  <c r="CQ429" i="57"/>
  <c r="CP429" i="57"/>
  <c r="CO429" i="57"/>
  <c r="CN429" i="57"/>
  <c r="CM429" i="57"/>
  <c r="CL429" i="57"/>
  <c r="CK429" i="57"/>
  <c r="CJ429" i="57"/>
  <c r="CI429" i="57"/>
  <c r="CH429" i="57"/>
  <c r="CG429" i="57"/>
  <c r="CF429" i="57"/>
  <c r="CE429" i="57"/>
  <c r="CD429" i="57"/>
  <c r="CC429" i="57"/>
  <c r="CB429" i="57"/>
  <c r="CA429" i="57"/>
  <c r="BZ429" i="57"/>
  <c r="BY429" i="57"/>
  <c r="BX429" i="57"/>
  <c r="BW429" i="57"/>
  <c r="BV429" i="57"/>
  <c r="BU429" i="57"/>
  <c r="BT429" i="57"/>
  <c r="BS429" i="57"/>
  <c r="BR429" i="57"/>
  <c r="BQ429" i="57"/>
  <c r="BP429" i="57"/>
  <c r="BO429" i="57"/>
  <c r="BN429" i="57"/>
  <c r="BM429" i="57"/>
  <c r="BL429" i="57"/>
  <c r="BK429" i="57"/>
  <c r="BJ429" i="57"/>
  <c r="BI429" i="57"/>
  <c r="BH429" i="57"/>
  <c r="BG429" i="57"/>
  <c r="BF429" i="57"/>
  <c r="BE429" i="57"/>
  <c r="BD429" i="57"/>
  <c r="BC429" i="57"/>
  <c r="BB429" i="57"/>
  <c r="BA429" i="57"/>
  <c r="AZ429" i="57"/>
  <c r="AY429" i="57"/>
  <c r="AX429" i="57"/>
  <c r="AW429" i="57"/>
  <c r="AV429" i="57"/>
  <c r="AU429" i="57"/>
  <c r="AT429" i="57"/>
  <c r="AS429" i="57"/>
  <c r="AR429" i="57"/>
  <c r="AQ429" i="57"/>
  <c r="AP429" i="57"/>
  <c r="AO429" i="57"/>
  <c r="AN429" i="57"/>
  <c r="AM429" i="57"/>
  <c r="AL429" i="57"/>
  <c r="AK429" i="57"/>
  <c r="AJ429" i="57"/>
  <c r="AI429" i="57"/>
  <c r="AH429" i="57"/>
  <c r="AG429" i="57"/>
  <c r="AF429" i="57"/>
  <c r="AE429" i="57"/>
  <c r="AD429" i="57"/>
  <c r="AC429" i="57"/>
  <c r="AB429" i="57"/>
  <c r="AA429" i="57"/>
  <c r="Z429" i="57"/>
  <c r="Y429" i="57"/>
  <c r="X429" i="57"/>
  <c r="W429" i="57"/>
  <c r="V429" i="57"/>
  <c r="U429" i="57"/>
  <c r="T429" i="57"/>
  <c r="S429" i="57"/>
  <c r="R429" i="57"/>
  <c r="Q429" i="57"/>
  <c r="P429" i="57"/>
  <c r="O429" i="57"/>
  <c r="N429" i="57"/>
  <c r="EG414" i="57"/>
  <c r="EF414" i="57"/>
  <c r="EE414" i="57"/>
  <c r="ED414" i="57"/>
  <c r="EC414" i="57"/>
  <c r="EB414" i="57"/>
  <c r="EA414" i="57"/>
  <c r="DZ414" i="57"/>
  <c r="DY414" i="57"/>
  <c r="DX414" i="57"/>
  <c r="DW414" i="57"/>
  <c r="DV414" i="57"/>
  <c r="DU414" i="57"/>
  <c r="DT414" i="57"/>
  <c r="DS414" i="57"/>
  <c r="DR414" i="57"/>
  <c r="DQ414" i="57"/>
  <c r="DP414" i="57"/>
  <c r="DO414" i="57"/>
  <c r="DN414" i="57"/>
  <c r="DM414" i="57"/>
  <c r="DL414" i="57"/>
  <c r="DK414" i="57"/>
  <c r="DJ414" i="57"/>
  <c r="DI414" i="57"/>
  <c r="DH414" i="57"/>
  <c r="DG414" i="57"/>
  <c r="DF414" i="57"/>
  <c r="DE414" i="57"/>
  <c r="DD414" i="57"/>
  <c r="DC414" i="57"/>
  <c r="DB414" i="57"/>
  <c r="DA414" i="57"/>
  <c r="CZ414" i="57"/>
  <c r="CY414" i="57"/>
  <c r="CX414" i="57"/>
  <c r="CW414" i="57"/>
  <c r="CV414" i="57"/>
  <c r="CU414" i="57"/>
  <c r="CT414" i="57"/>
  <c r="CS414" i="57"/>
  <c r="CR414" i="57"/>
  <c r="CQ414" i="57"/>
  <c r="CP414" i="57"/>
  <c r="CO414" i="57"/>
  <c r="CN414" i="57"/>
  <c r="CM414" i="57"/>
  <c r="CL414" i="57"/>
  <c r="CK414" i="57"/>
  <c r="CJ414" i="57"/>
  <c r="CI414" i="57"/>
  <c r="CH414" i="57"/>
  <c r="CG414" i="57"/>
  <c r="CF414" i="57"/>
  <c r="CE414" i="57"/>
  <c r="CD414" i="57"/>
  <c r="CC414" i="57"/>
  <c r="CB414" i="57"/>
  <c r="CA414" i="57"/>
  <c r="BZ414" i="57"/>
  <c r="BY414" i="57"/>
  <c r="BX414" i="57"/>
  <c r="BW414" i="57"/>
  <c r="BV414" i="57"/>
  <c r="BU414" i="57"/>
  <c r="BT414" i="57"/>
  <c r="BS414" i="57"/>
  <c r="BR414" i="57"/>
  <c r="BQ414" i="57"/>
  <c r="BP414" i="57"/>
  <c r="BO414" i="57"/>
  <c r="BN414" i="57"/>
  <c r="BM414" i="57"/>
  <c r="BL414" i="57"/>
  <c r="BK414" i="57"/>
  <c r="BJ414" i="57"/>
  <c r="BI414" i="57"/>
  <c r="BH414" i="57"/>
  <c r="BG414" i="57"/>
  <c r="BF414" i="57"/>
  <c r="BE414" i="57"/>
  <c r="BD414" i="57"/>
  <c r="BC414" i="57"/>
  <c r="BB414" i="57"/>
  <c r="BA414" i="57"/>
  <c r="AZ414" i="57"/>
  <c r="AY414" i="57"/>
  <c r="AX414" i="57"/>
  <c r="AW414" i="57"/>
  <c r="AV414" i="57"/>
  <c r="AU414" i="57"/>
  <c r="AT414" i="57"/>
  <c r="AS414" i="57"/>
  <c r="AR414" i="57"/>
  <c r="AQ414" i="57"/>
  <c r="AP414" i="57"/>
  <c r="AO414" i="57"/>
  <c r="AN414" i="57"/>
  <c r="AM414" i="57"/>
  <c r="AL414" i="57"/>
  <c r="AK414" i="57"/>
  <c r="AJ414" i="57"/>
  <c r="AI414" i="57"/>
  <c r="AH414" i="57"/>
  <c r="AG414" i="57"/>
  <c r="AF414" i="57"/>
  <c r="AE414" i="57"/>
  <c r="AD414" i="57"/>
  <c r="AC414" i="57"/>
  <c r="AB414" i="57"/>
  <c r="AA414" i="57"/>
  <c r="Z414" i="57"/>
  <c r="Y414" i="57"/>
  <c r="X414" i="57"/>
  <c r="W414" i="57"/>
  <c r="V414" i="57"/>
  <c r="U414" i="57"/>
  <c r="T414" i="57"/>
  <c r="S414" i="57"/>
  <c r="R414" i="57"/>
  <c r="Q414" i="57"/>
  <c r="P414" i="57"/>
  <c r="O414" i="57"/>
  <c r="N414" i="57"/>
  <c r="EG395" i="57"/>
  <c r="EF395" i="57"/>
  <c r="EE395" i="57"/>
  <c r="ED395" i="57"/>
  <c r="EC395" i="57"/>
  <c r="EB395" i="57"/>
  <c r="EA395" i="57"/>
  <c r="DZ395" i="57"/>
  <c r="DY395" i="57"/>
  <c r="DX395" i="57"/>
  <c r="DW395" i="57"/>
  <c r="DV395" i="57"/>
  <c r="DU395" i="57"/>
  <c r="DT395" i="57"/>
  <c r="DS395" i="57"/>
  <c r="DR395" i="57"/>
  <c r="DQ395" i="57"/>
  <c r="DP395" i="57"/>
  <c r="DO395" i="57"/>
  <c r="DN395" i="57"/>
  <c r="DM395" i="57"/>
  <c r="DL395" i="57"/>
  <c r="DK395" i="57"/>
  <c r="DJ395" i="57"/>
  <c r="DI395" i="57"/>
  <c r="DH395" i="57"/>
  <c r="DG395" i="57"/>
  <c r="DF395" i="57"/>
  <c r="DE395" i="57"/>
  <c r="DD395" i="57"/>
  <c r="DC395" i="57"/>
  <c r="DB395" i="57"/>
  <c r="DA395" i="57"/>
  <c r="CZ395" i="57"/>
  <c r="CY395" i="57"/>
  <c r="CX395" i="57"/>
  <c r="CW395" i="57"/>
  <c r="CV395" i="57"/>
  <c r="CU395" i="57"/>
  <c r="CT395" i="57"/>
  <c r="CS395" i="57"/>
  <c r="CR395" i="57"/>
  <c r="CQ395" i="57"/>
  <c r="CP395" i="57"/>
  <c r="CO395" i="57"/>
  <c r="CN395" i="57"/>
  <c r="CM395" i="57"/>
  <c r="CL395" i="57"/>
  <c r="CK395" i="57"/>
  <c r="CJ395" i="57"/>
  <c r="CI395" i="57"/>
  <c r="CH395" i="57"/>
  <c r="CG395" i="57"/>
  <c r="CF395" i="57"/>
  <c r="CE395" i="57"/>
  <c r="CD395" i="57"/>
  <c r="CC395" i="57"/>
  <c r="CB395" i="57"/>
  <c r="CA395" i="57"/>
  <c r="BZ395" i="57"/>
  <c r="BY395" i="57"/>
  <c r="BX395" i="57"/>
  <c r="BW395" i="57"/>
  <c r="BV395" i="57"/>
  <c r="BU395" i="57"/>
  <c r="BT395" i="57"/>
  <c r="BS395" i="57"/>
  <c r="BR395" i="57"/>
  <c r="BQ395" i="57"/>
  <c r="BP395" i="57"/>
  <c r="BO395" i="57"/>
  <c r="BN395" i="57"/>
  <c r="BM395" i="57"/>
  <c r="BL395" i="57"/>
  <c r="BK395" i="57"/>
  <c r="BJ395" i="57"/>
  <c r="BI395" i="57"/>
  <c r="BH395" i="57"/>
  <c r="BG395" i="57"/>
  <c r="BF395" i="57"/>
  <c r="BE395" i="57"/>
  <c r="BD395" i="57"/>
  <c r="BC395" i="57"/>
  <c r="BB395" i="57"/>
  <c r="BA395" i="57"/>
  <c r="AZ395" i="57"/>
  <c r="AY395" i="57"/>
  <c r="AX395" i="57"/>
  <c r="AW395" i="57"/>
  <c r="AV395" i="57"/>
  <c r="AU395" i="57"/>
  <c r="AT395" i="57"/>
  <c r="AS395" i="57"/>
  <c r="AR395" i="57"/>
  <c r="AQ395" i="57"/>
  <c r="AP395" i="57"/>
  <c r="AO395" i="57"/>
  <c r="AN395" i="57"/>
  <c r="AM395" i="57"/>
  <c r="AL395" i="57"/>
  <c r="AK395" i="57"/>
  <c r="AJ395" i="57"/>
  <c r="AI395" i="57"/>
  <c r="AH395" i="57"/>
  <c r="AG395" i="57"/>
  <c r="AF395" i="57"/>
  <c r="AE395" i="57"/>
  <c r="AD395" i="57"/>
  <c r="AC395" i="57"/>
  <c r="AB395" i="57"/>
  <c r="AA395" i="57"/>
  <c r="Z395" i="57"/>
  <c r="Y395" i="57"/>
  <c r="X395" i="57"/>
  <c r="W395" i="57"/>
  <c r="V395" i="57"/>
  <c r="U395" i="57"/>
  <c r="T395" i="57"/>
  <c r="S395" i="57"/>
  <c r="R395" i="57"/>
  <c r="Q395" i="57"/>
  <c r="P395" i="57"/>
  <c r="O395" i="57"/>
  <c r="N395" i="57"/>
  <c r="EG380" i="57"/>
  <c r="EF380" i="57"/>
  <c r="EE380" i="57"/>
  <c r="ED380" i="57"/>
  <c r="EC380" i="57"/>
  <c r="EB380" i="57"/>
  <c r="EA380" i="57"/>
  <c r="DZ380" i="57"/>
  <c r="DY380" i="57"/>
  <c r="DX380" i="57"/>
  <c r="DW380" i="57"/>
  <c r="DV380" i="57"/>
  <c r="DU380" i="57"/>
  <c r="DT380" i="57"/>
  <c r="DS380" i="57"/>
  <c r="DR380" i="57"/>
  <c r="DQ380" i="57"/>
  <c r="DP380" i="57"/>
  <c r="DO380" i="57"/>
  <c r="DN380" i="57"/>
  <c r="DM380" i="57"/>
  <c r="DL380" i="57"/>
  <c r="DK380" i="57"/>
  <c r="DJ380" i="57"/>
  <c r="DI380" i="57"/>
  <c r="DH380" i="57"/>
  <c r="DG380" i="57"/>
  <c r="DF380" i="57"/>
  <c r="DE380" i="57"/>
  <c r="DD380" i="57"/>
  <c r="DC380" i="57"/>
  <c r="DB380" i="57"/>
  <c r="DA380" i="57"/>
  <c r="CZ380" i="57"/>
  <c r="CY380" i="57"/>
  <c r="CX380" i="57"/>
  <c r="CW380" i="57"/>
  <c r="CV380" i="57"/>
  <c r="CU380" i="57"/>
  <c r="CT380" i="57"/>
  <c r="CS380" i="57"/>
  <c r="CR380" i="57"/>
  <c r="CQ380" i="57"/>
  <c r="CP380" i="57"/>
  <c r="CO380" i="57"/>
  <c r="CN380" i="57"/>
  <c r="CM380" i="57"/>
  <c r="CL380" i="57"/>
  <c r="CK380" i="57"/>
  <c r="CJ380" i="57"/>
  <c r="CI380" i="57"/>
  <c r="CH380" i="57"/>
  <c r="CG380" i="57"/>
  <c r="CF380" i="57"/>
  <c r="CE380" i="57"/>
  <c r="CD380" i="57"/>
  <c r="CC380" i="57"/>
  <c r="CB380" i="57"/>
  <c r="CA380" i="57"/>
  <c r="BZ380" i="57"/>
  <c r="BY380" i="57"/>
  <c r="BX380" i="57"/>
  <c r="BW380" i="57"/>
  <c r="BV380" i="57"/>
  <c r="BU380" i="57"/>
  <c r="BT380" i="57"/>
  <c r="BS380" i="57"/>
  <c r="BR380" i="57"/>
  <c r="BQ380" i="57"/>
  <c r="BP380" i="57"/>
  <c r="BO380" i="57"/>
  <c r="BN380" i="57"/>
  <c r="BM380" i="57"/>
  <c r="BL380" i="57"/>
  <c r="BK380" i="57"/>
  <c r="BJ380" i="57"/>
  <c r="BI380" i="57"/>
  <c r="BH380" i="57"/>
  <c r="BG380" i="57"/>
  <c r="BF380" i="57"/>
  <c r="BE380" i="57"/>
  <c r="BD380" i="57"/>
  <c r="BC380" i="57"/>
  <c r="BB380" i="57"/>
  <c r="BA380" i="57"/>
  <c r="AZ380" i="57"/>
  <c r="AY380" i="57"/>
  <c r="AX380" i="57"/>
  <c r="AW380" i="57"/>
  <c r="AV380" i="57"/>
  <c r="AU380" i="57"/>
  <c r="AT380" i="57"/>
  <c r="AS380" i="57"/>
  <c r="AR380" i="57"/>
  <c r="AQ380" i="57"/>
  <c r="AP380" i="57"/>
  <c r="AO380" i="57"/>
  <c r="AN380" i="57"/>
  <c r="AM380" i="57"/>
  <c r="AL380" i="57"/>
  <c r="AK380" i="57"/>
  <c r="AJ380" i="57"/>
  <c r="AI380" i="57"/>
  <c r="AH380" i="57"/>
  <c r="AG380" i="57"/>
  <c r="AF380" i="57"/>
  <c r="AE380" i="57"/>
  <c r="AD380" i="57"/>
  <c r="AC380" i="57"/>
  <c r="AB380" i="57"/>
  <c r="AA380" i="57"/>
  <c r="Z380" i="57"/>
  <c r="Y380" i="57"/>
  <c r="X380" i="57"/>
  <c r="W380" i="57"/>
  <c r="V380" i="57"/>
  <c r="U380" i="57"/>
  <c r="T380" i="57"/>
  <c r="S380" i="57"/>
  <c r="R380" i="57"/>
  <c r="Q380" i="57"/>
  <c r="P380" i="57"/>
  <c r="O380" i="57"/>
  <c r="N380" i="57"/>
  <c r="EG365" i="57"/>
  <c r="EF365" i="57"/>
  <c r="EE365" i="57"/>
  <c r="ED365" i="57"/>
  <c r="EC365" i="57"/>
  <c r="EB365" i="57"/>
  <c r="EA365" i="57"/>
  <c r="DZ365" i="57"/>
  <c r="DY365" i="57"/>
  <c r="DX365" i="57"/>
  <c r="DW365" i="57"/>
  <c r="DV365" i="57"/>
  <c r="DU365" i="57"/>
  <c r="DT365" i="57"/>
  <c r="DS365" i="57"/>
  <c r="DR365" i="57"/>
  <c r="DQ365" i="57"/>
  <c r="DP365" i="57"/>
  <c r="DO365" i="57"/>
  <c r="DN365" i="57"/>
  <c r="DM365" i="57"/>
  <c r="DL365" i="57"/>
  <c r="DK365" i="57"/>
  <c r="DJ365" i="57"/>
  <c r="DI365" i="57"/>
  <c r="DH365" i="57"/>
  <c r="DG365" i="57"/>
  <c r="DF365" i="57"/>
  <c r="DE365" i="57"/>
  <c r="DD365" i="57"/>
  <c r="DC365" i="57"/>
  <c r="DB365" i="57"/>
  <c r="DA365" i="57"/>
  <c r="CZ365" i="57"/>
  <c r="CY365" i="57"/>
  <c r="CX365" i="57"/>
  <c r="CW365" i="57"/>
  <c r="CV365" i="57"/>
  <c r="CU365" i="57"/>
  <c r="CT365" i="57"/>
  <c r="CS365" i="57"/>
  <c r="CR365" i="57"/>
  <c r="CQ365" i="57"/>
  <c r="CP365" i="57"/>
  <c r="CO365" i="57"/>
  <c r="CN365" i="57"/>
  <c r="CM365" i="57"/>
  <c r="CL365" i="57"/>
  <c r="CK365" i="57"/>
  <c r="CJ365" i="57"/>
  <c r="CI365" i="57"/>
  <c r="CH365" i="57"/>
  <c r="CG365" i="57"/>
  <c r="CF365" i="57"/>
  <c r="CE365" i="57"/>
  <c r="CD365" i="57"/>
  <c r="CC365" i="57"/>
  <c r="CB365" i="57"/>
  <c r="CA365" i="57"/>
  <c r="BZ365" i="57"/>
  <c r="BY365" i="57"/>
  <c r="BX365" i="57"/>
  <c r="BW365" i="57"/>
  <c r="BV365" i="57"/>
  <c r="BU365" i="57"/>
  <c r="BT365" i="57"/>
  <c r="BS365" i="57"/>
  <c r="BR365" i="57"/>
  <c r="BQ365" i="57"/>
  <c r="BP365" i="57"/>
  <c r="BO365" i="57"/>
  <c r="BN365" i="57"/>
  <c r="BM365" i="57"/>
  <c r="BL365" i="57"/>
  <c r="BK365" i="57"/>
  <c r="BJ365" i="57"/>
  <c r="BI365" i="57"/>
  <c r="BH365" i="57"/>
  <c r="BG365" i="57"/>
  <c r="BF365" i="57"/>
  <c r="BE365" i="57"/>
  <c r="BD365" i="57"/>
  <c r="BC365" i="57"/>
  <c r="BB365" i="57"/>
  <c r="BA365" i="57"/>
  <c r="AZ365" i="57"/>
  <c r="AY365" i="57"/>
  <c r="AX365" i="57"/>
  <c r="AW365" i="57"/>
  <c r="AV365" i="57"/>
  <c r="AU365" i="57"/>
  <c r="AT365" i="57"/>
  <c r="AS365" i="57"/>
  <c r="AR365" i="57"/>
  <c r="AQ365" i="57"/>
  <c r="AP365" i="57"/>
  <c r="AO365" i="57"/>
  <c r="AN365" i="57"/>
  <c r="AM365" i="57"/>
  <c r="AL365" i="57"/>
  <c r="AK365" i="57"/>
  <c r="AJ365" i="57"/>
  <c r="AI365" i="57"/>
  <c r="AH365" i="57"/>
  <c r="AG365" i="57"/>
  <c r="AF365" i="57"/>
  <c r="AE365" i="57"/>
  <c r="AD365" i="57"/>
  <c r="AC365" i="57"/>
  <c r="AB365" i="57"/>
  <c r="AA365" i="57"/>
  <c r="Z365" i="57"/>
  <c r="Y365" i="57"/>
  <c r="X365" i="57"/>
  <c r="W365" i="57"/>
  <c r="V365" i="57"/>
  <c r="U365" i="57"/>
  <c r="T365" i="57"/>
  <c r="S365" i="57"/>
  <c r="R365" i="57"/>
  <c r="Q365" i="57"/>
  <c r="P365" i="57"/>
  <c r="O365" i="57"/>
  <c r="N365" i="57"/>
  <c r="EG346" i="57"/>
  <c r="EF346" i="57"/>
  <c r="EE346" i="57"/>
  <c r="ED346" i="57"/>
  <c r="EC346" i="57"/>
  <c r="EB346" i="57"/>
  <c r="EA346" i="57"/>
  <c r="DZ346" i="57"/>
  <c r="DY346" i="57"/>
  <c r="DX346" i="57"/>
  <c r="DW346" i="57"/>
  <c r="DV346" i="57"/>
  <c r="DU346" i="57"/>
  <c r="DT346" i="57"/>
  <c r="DS346" i="57"/>
  <c r="DR346" i="57"/>
  <c r="DQ346" i="57"/>
  <c r="DP346" i="57"/>
  <c r="DO346" i="57"/>
  <c r="DN346" i="57"/>
  <c r="DM346" i="57"/>
  <c r="DL346" i="57"/>
  <c r="DK346" i="57"/>
  <c r="DJ346" i="57"/>
  <c r="DI346" i="57"/>
  <c r="DH346" i="57"/>
  <c r="DG346" i="57"/>
  <c r="DF346" i="57"/>
  <c r="DE346" i="57"/>
  <c r="DD346" i="57"/>
  <c r="DC346" i="57"/>
  <c r="DB346" i="57"/>
  <c r="DA346" i="57"/>
  <c r="CZ346" i="57"/>
  <c r="CY346" i="57"/>
  <c r="CX346" i="57"/>
  <c r="CW346" i="57"/>
  <c r="CV346" i="57"/>
  <c r="CU346" i="57"/>
  <c r="CT346" i="57"/>
  <c r="CS346" i="57"/>
  <c r="CR346" i="57"/>
  <c r="CQ346" i="57"/>
  <c r="CP346" i="57"/>
  <c r="CO346" i="57"/>
  <c r="CN346" i="57"/>
  <c r="CM346" i="57"/>
  <c r="CL346" i="57"/>
  <c r="CK346" i="57"/>
  <c r="CJ346" i="57"/>
  <c r="CI346" i="57"/>
  <c r="CH346" i="57"/>
  <c r="CG346" i="57"/>
  <c r="CF346" i="57"/>
  <c r="CE346" i="57"/>
  <c r="CD346" i="57"/>
  <c r="CC346" i="57"/>
  <c r="CB346" i="57"/>
  <c r="CA346" i="57"/>
  <c r="BZ346" i="57"/>
  <c r="BY346" i="57"/>
  <c r="BX346" i="57"/>
  <c r="BW346" i="57"/>
  <c r="BV346" i="57"/>
  <c r="BU346" i="57"/>
  <c r="BT346" i="57"/>
  <c r="BS346" i="57"/>
  <c r="BR346" i="57"/>
  <c r="BQ346" i="57"/>
  <c r="BP346" i="57"/>
  <c r="BO346" i="57"/>
  <c r="BN346" i="57"/>
  <c r="BM346" i="57"/>
  <c r="BL346" i="57"/>
  <c r="BK346" i="57"/>
  <c r="BJ346" i="57"/>
  <c r="BI346" i="57"/>
  <c r="BH346" i="57"/>
  <c r="BG346" i="57"/>
  <c r="BF346" i="57"/>
  <c r="BE346" i="57"/>
  <c r="BD346" i="57"/>
  <c r="BC346" i="57"/>
  <c r="BB346" i="57"/>
  <c r="BA346" i="57"/>
  <c r="AZ346" i="57"/>
  <c r="AY346" i="57"/>
  <c r="AX346" i="57"/>
  <c r="AW346" i="57"/>
  <c r="AV346" i="57"/>
  <c r="AU346" i="57"/>
  <c r="AT346" i="57"/>
  <c r="AS346" i="57"/>
  <c r="AR346" i="57"/>
  <c r="AQ346" i="57"/>
  <c r="AP346" i="57"/>
  <c r="AO346" i="57"/>
  <c r="AN346" i="57"/>
  <c r="AM346" i="57"/>
  <c r="AL346" i="57"/>
  <c r="AK346" i="57"/>
  <c r="AJ346" i="57"/>
  <c r="AI346" i="57"/>
  <c r="AH346" i="57"/>
  <c r="AG346" i="57"/>
  <c r="AF346" i="57"/>
  <c r="AE346" i="57"/>
  <c r="AD346" i="57"/>
  <c r="AC346" i="57"/>
  <c r="AB346" i="57"/>
  <c r="AA346" i="57"/>
  <c r="Z346" i="57"/>
  <c r="Y346" i="57"/>
  <c r="X346" i="57"/>
  <c r="W346" i="57"/>
  <c r="V346" i="57"/>
  <c r="U346" i="57"/>
  <c r="T346" i="57"/>
  <c r="S346" i="57"/>
  <c r="R346" i="57"/>
  <c r="Q346" i="57"/>
  <c r="P346" i="57"/>
  <c r="O346" i="57"/>
  <c r="N346" i="57"/>
  <c r="EG331" i="57"/>
  <c r="EF331" i="57"/>
  <c r="EE331" i="57"/>
  <c r="ED331" i="57"/>
  <c r="EC331" i="57"/>
  <c r="EB331" i="57"/>
  <c r="EA331" i="57"/>
  <c r="DZ331" i="57"/>
  <c r="DY331" i="57"/>
  <c r="DX331" i="57"/>
  <c r="DW331" i="57"/>
  <c r="DV331" i="57"/>
  <c r="DU331" i="57"/>
  <c r="DT331" i="57"/>
  <c r="DS331" i="57"/>
  <c r="DR331" i="57"/>
  <c r="DQ331" i="57"/>
  <c r="DP331" i="57"/>
  <c r="DO331" i="57"/>
  <c r="DN331" i="57"/>
  <c r="DM331" i="57"/>
  <c r="DL331" i="57"/>
  <c r="DK331" i="57"/>
  <c r="DJ331" i="57"/>
  <c r="DI331" i="57"/>
  <c r="DH331" i="57"/>
  <c r="DG331" i="57"/>
  <c r="DF331" i="57"/>
  <c r="DE331" i="57"/>
  <c r="DD331" i="57"/>
  <c r="DC331" i="57"/>
  <c r="DB331" i="57"/>
  <c r="DA331" i="57"/>
  <c r="CZ331" i="57"/>
  <c r="CY331" i="57"/>
  <c r="CX331" i="57"/>
  <c r="CW331" i="57"/>
  <c r="CV331" i="57"/>
  <c r="CU331" i="57"/>
  <c r="CT331" i="57"/>
  <c r="CS331" i="57"/>
  <c r="CR331" i="57"/>
  <c r="CQ331" i="57"/>
  <c r="CP331" i="57"/>
  <c r="CO331" i="57"/>
  <c r="CN331" i="57"/>
  <c r="CM331" i="57"/>
  <c r="CL331" i="57"/>
  <c r="CK331" i="57"/>
  <c r="CJ331" i="57"/>
  <c r="CI331" i="57"/>
  <c r="CH331" i="57"/>
  <c r="CG331" i="57"/>
  <c r="CF331" i="57"/>
  <c r="CE331" i="57"/>
  <c r="CD331" i="57"/>
  <c r="CC331" i="57"/>
  <c r="CB331" i="57"/>
  <c r="CA331" i="57"/>
  <c r="BZ331" i="57"/>
  <c r="BY331" i="57"/>
  <c r="BX331" i="57"/>
  <c r="BW331" i="57"/>
  <c r="BV331" i="57"/>
  <c r="BU331" i="57"/>
  <c r="BT331" i="57"/>
  <c r="BS331" i="57"/>
  <c r="BR331" i="57"/>
  <c r="BQ331" i="57"/>
  <c r="BP331" i="57"/>
  <c r="BO331" i="57"/>
  <c r="BN331" i="57"/>
  <c r="BM331" i="57"/>
  <c r="BL331" i="57"/>
  <c r="BK331" i="57"/>
  <c r="BJ331" i="57"/>
  <c r="BI331" i="57"/>
  <c r="BH331" i="57"/>
  <c r="BG331" i="57"/>
  <c r="BF331" i="57"/>
  <c r="BE331" i="57"/>
  <c r="BD331" i="57"/>
  <c r="BC331" i="57"/>
  <c r="BB331" i="57"/>
  <c r="BA331" i="57"/>
  <c r="AZ331" i="57"/>
  <c r="AY331" i="57"/>
  <c r="AX331" i="57"/>
  <c r="AW331" i="57"/>
  <c r="AV331" i="57"/>
  <c r="AU331" i="57"/>
  <c r="AT331" i="57"/>
  <c r="AS331" i="57"/>
  <c r="AR331" i="57"/>
  <c r="AQ331" i="57"/>
  <c r="AP331" i="57"/>
  <c r="AO331" i="57"/>
  <c r="AN331" i="57"/>
  <c r="AM331" i="57"/>
  <c r="AL331" i="57"/>
  <c r="AK331" i="57"/>
  <c r="AJ331" i="57"/>
  <c r="AI331" i="57"/>
  <c r="AH331" i="57"/>
  <c r="AG331" i="57"/>
  <c r="AF331" i="57"/>
  <c r="AE331" i="57"/>
  <c r="AD331" i="57"/>
  <c r="AC331" i="57"/>
  <c r="AB331" i="57"/>
  <c r="AA331" i="57"/>
  <c r="Z331" i="57"/>
  <c r="Y331" i="57"/>
  <c r="X331" i="57"/>
  <c r="W331" i="57"/>
  <c r="V331" i="57"/>
  <c r="U331" i="57"/>
  <c r="T331" i="57"/>
  <c r="S331" i="57"/>
  <c r="R331" i="57"/>
  <c r="Q331" i="57"/>
  <c r="P331" i="57"/>
  <c r="O331" i="57"/>
  <c r="N331" i="57"/>
  <c r="EG316" i="57"/>
  <c r="EF316" i="57"/>
  <c r="EE316" i="57"/>
  <c r="ED316" i="57"/>
  <c r="EC316" i="57"/>
  <c r="EB316" i="57"/>
  <c r="EA316" i="57"/>
  <c r="DZ316" i="57"/>
  <c r="DY316" i="57"/>
  <c r="DX316" i="57"/>
  <c r="DW316" i="57"/>
  <c r="DV316" i="57"/>
  <c r="DU316" i="57"/>
  <c r="DT316" i="57"/>
  <c r="DS316" i="57"/>
  <c r="DR316" i="57"/>
  <c r="DQ316" i="57"/>
  <c r="DP316" i="57"/>
  <c r="DO316" i="57"/>
  <c r="DN316" i="57"/>
  <c r="DM316" i="57"/>
  <c r="DL316" i="57"/>
  <c r="DK316" i="57"/>
  <c r="DJ316" i="57"/>
  <c r="DI316" i="57"/>
  <c r="DH316" i="57"/>
  <c r="DG316" i="57"/>
  <c r="DF316" i="57"/>
  <c r="DE316" i="57"/>
  <c r="DD316" i="57"/>
  <c r="DC316" i="57"/>
  <c r="DB316" i="57"/>
  <c r="DA316" i="57"/>
  <c r="CZ316" i="57"/>
  <c r="CY316" i="57"/>
  <c r="CX316" i="57"/>
  <c r="CW316" i="57"/>
  <c r="CV316" i="57"/>
  <c r="CU316" i="57"/>
  <c r="CT316" i="57"/>
  <c r="CS316" i="57"/>
  <c r="CR316" i="57"/>
  <c r="CQ316" i="57"/>
  <c r="CP316" i="57"/>
  <c r="CO316" i="57"/>
  <c r="CN316" i="57"/>
  <c r="CM316" i="57"/>
  <c r="CL316" i="57"/>
  <c r="CK316" i="57"/>
  <c r="CJ316" i="57"/>
  <c r="CI316" i="57"/>
  <c r="CH316" i="57"/>
  <c r="CG316" i="57"/>
  <c r="CF316" i="57"/>
  <c r="CE316" i="57"/>
  <c r="CD316" i="57"/>
  <c r="CC316" i="57"/>
  <c r="CB316" i="57"/>
  <c r="CA316" i="57"/>
  <c r="BZ316" i="57"/>
  <c r="BY316" i="57"/>
  <c r="BX316" i="57"/>
  <c r="BW316" i="57"/>
  <c r="BV316" i="57"/>
  <c r="BU316" i="57"/>
  <c r="BT316" i="57"/>
  <c r="BS316" i="57"/>
  <c r="BR316" i="57"/>
  <c r="BQ316" i="57"/>
  <c r="BP316" i="57"/>
  <c r="BO316" i="57"/>
  <c r="BN316" i="57"/>
  <c r="BM316" i="57"/>
  <c r="BL316" i="57"/>
  <c r="BK316" i="57"/>
  <c r="BJ316" i="57"/>
  <c r="BI316" i="57"/>
  <c r="BH316" i="57"/>
  <c r="BG316" i="57"/>
  <c r="BF316" i="57"/>
  <c r="BE316" i="57"/>
  <c r="BD316" i="57"/>
  <c r="BC316" i="57"/>
  <c r="BB316" i="57"/>
  <c r="BA316" i="57"/>
  <c r="AZ316" i="57"/>
  <c r="AY316" i="57"/>
  <c r="AX316" i="57"/>
  <c r="AW316" i="57"/>
  <c r="AV316" i="57"/>
  <c r="AU316" i="57"/>
  <c r="AT316" i="57"/>
  <c r="AS316" i="57"/>
  <c r="AR316" i="57"/>
  <c r="AQ316" i="57"/>
  <c r="AP316" i="57"/>
  <c r="AO316" i="57"/>
  <c r="AN316" i="57"/>
  <c r="AM316" i="57"/>
  <c r="AL316" i="57"/>
  <c r="AK316" i="57"/>
  <c r="AJ316" i="57"/>
  <c r="AI316" i="57"/>
  <c r="AH316" i="57"/>
  <c r="AG316" i="57"/>
  <c r="AF316" i="57"/>
  <c r="AE316" i="57"/>
  <c r="AD316" i="57"/>
  <c r="AC316" i="57"/>
  <c r="AB316" i="57"/>
  <c r="AA316" i="57"/>
  <c r="Z316" i="57"/>
  <c r="Y316" i="57"/>
  <c r="X316" i="57"/>
  <c r="W316" i="57"/>
  <c r="V316" i="57"/>
  <c r="U316" i="57"/>
  <c r="T316" i="57"/>
  <c r="S316" i="57"/>
  <c r="R316" i="57"/>
  <c r="Q316" i="57"/>
  <c r="P316" i="57"/>
  <c r="O316" i="57"/>
  <c r="N316" i="57"/>
  <c r="EG297" i="57"/>
  <c r="EF297" i="57"/>
  <c r="EE297" i="57"/>
  <c r="ED297" i="57"/>
  <c r="EC297" i="57"/>
  <c r="EB297" i="57"/>
  <c r="EA297" i="57"/>
  <c r="DZ297" i="57"/>
  <c r="DY297" i="57"/>
  <c r="DX297" i="57"/>
  <c r="DW297" i="57"/>
  <c r="DV297" i="57"/>
  <c r="DU297" i="57"/>
  <c r="DT297" i="57"/>
  <c r="DS297" i="57"/>
  <c r="DR297" i="57"/>
  <c r="DQ297" i="57"/>
  <c r="DP297" i="57"/>
  <c r="DO297" i="57"/>
  <c r="DN297" i="57"/>
  <c r="DM297" i="57"/>
  <c r="DL297" i="57"/>
  <c r="DK297" i="57"/>
  <c r="DJ297" i="57"/>
  <c r="DI297" i="57"/>
  <c r="DH297" i="57"/>
  <c r="DG297" i="57"/>
  <c r="DF297" i="57"/>
  <c r="DE297" i="57"/>
  <c r="DD297" i="57"/>
  <c r="DC297" i="57"/>
  <c r="DB297" i="57"/>
  <c r="DA297" i="57"/>
  <c r="CZ297" i="57"/>
  <c r="CY297" i="57"/>
  <c r="CX297" i="57"/>
  <c r="CW297" i="57"/>
  <c r="CV297" i="57"/>
  <c r="CU297" i="57"/>
  <c r="CT297" i="57"/>
  <c r="CS297" i="57"/>
  <c r="CR297" i="57"/>
  <c r="CQ297" i="57"/>
  <c r="CP297" i="57"/>
  <c r="CO297" i="57"/>
  <c r="CN297" i="57"/>
  <c r="CM297" i="57"/>
  <c r="CL297" i="57"/>
  <c r="CK297" i="57"/>
  <c r="CJ297" i="57"/>
  <c r="CI297" i="57"/>
  <c r="CH297" i="57"/>
  <c r="CG297" i="57"/>
  <c r="CF297" i="57"/>
  <c r="CE297" i="57"/>
  <c r="CD297" i="57"/>
  <c r="CC297" i="57"/>
  <c r="CB297" i="57"/>
  <c r="CA297" i="57"/>
  <c r="BZ297" i="57"/>
  <c r="BY297" i="57"/>
  <c r="BX297" i="57"/>
  <c r="BW297" i="57"/>
  <c r="BV297" i="57"/>
  <c r="BU297" i="57"/>
  <c r="BT297" i="57"/>
  <c r="BS297" i="57"/>
  <c r="BR297" i="57"/>
  <c r="BQ297" i="57"/>
  <c r="BP297" i="57"/>
  <c r="BO297" i="57"/>
  <c r="BN297" i="57"/>
  <c r="BM297" i="57"/>
  <c r="BL297" i="57"/>
  <c r="BK297" i="57"/>
  <c r="BJ297" i="57"/>
  <c r="BI297" i="57"/>
  <c r="BH297" i="57"/>
  <c r="BG297" i="57"/>
  <c r="BF297" i="57"/>
  <c r="BE297" i="57"/>
  <c r="BD297" i="57"/>
  <c r="BC297" i="57"/>
  <c r="BB297" i="57"/>
  <c r="BA297" i="57"/>
  <c r="AZ297" i="57"/>
  <c r="AY297" i="57"/>
  <c r="AX297" i="57"/>
  <c r="AW297" i="57"/>
  <c r="AV297" i="57"/>
  <c r="AU297" i="57"/>
  <c r="AT297" i="57"/>
  <c r="AS297" i="57"/>
  <c r="AR297" i="57"/>
  <c r="AQ297" i="57"/>
  <c r="AP297" i="57"/>
  <c r="AO297" i="57"/>
  <c r="AN297" i="57"/>
  <c r="AM297" i="57"/>
  <c r="AL297" i="57"/>
  <c r="AK297" i="57"/>
  <c r="AJ297" i="57"/>
  <c r="AI297" i="57"/>
  <c r="AH297" i="57"/>
  <c r="AG297" i="57"/>
  <c r="AF297" i="57"/>
  <c r="AE297" i="57"/>
  <c r="AD297" i="57"/>
  <c r="AC297" i="57"/>
  <c r="AB297" i="57"/>
  <c r="AA297" i="57"/>
  <c r="Z297" i="57"/>
  <c r="Y297" i="57"/>
  <c r="X297" i="57"/>
  <c r="W297" i="57"/>
  <c r="V297" i="57"/>
  <c r="U297" i="57"/>
  <c r="T297" i="57"/>
  <c r="S297" i="57"/>
  <c r="R297" i="57"/>
  <c r="Q297" i="57"/>
  <c r="P297" i="57"/>
  <c r="O297" i="57"/>
  <c r="N297" i="57"/>
  <c r="EG282" i="57"/>
  <c r="EF282" i="57"/>
  <c r="EE282" i="57"/>
  <c r="ED282" i="57"/>
  <c r="EC282" i="57"/>
  <c r="EB282" i="57"/>
  <c r="EA282" i="57"/>
  <c r="DZ282" i="57"/>
  <c r="DY282" i="57"/>
  <c r="DX282" i="57"/>
  <c r="DW282" i="57"/>
  <c r="DV282" i="57"/>
  <c r="DU282" i="57"/>
  <c r="DT282" i="57"/>
  <c r="DS282" i="57"/>
  <c r="DR282" i="57"/>
  <c r="DQ282" i="57"/>
  <c r="DP282" i="57"/>
  <c r="DO282" i="57"/>
  <c r="DN282" i="57"/>
  <c r="DM282" i="57"/>
  <c r="DL282" i="57"/>
  <c r="DK282" i="57"/>
  <c r="DJ282" i="57"/>
  <c r="DI282" i="57"/>
  <c r="DH282" i="57"/>
  <c r="DG282" i="57"/>
  <c r="DF282" i="57"/>
  <c r="DE282" i="57"/>
  <c r="DD282" i="57"/>
  <c r="DC282" i="57"/>
  <c r="DB282" i="57"/>
  <c r="DA282" i="57"/>
  <c r="CZ282" i="57"/>
  <c r="CY282" i="57"/>
  <c r="CX282" i="57"/>
  <c r="CW282" i="57"/>
  <c r="CV282" i="57"/>
  <c r="CU282" i="57"/>
  <c r="CT282" i="57"/>
  <c r="CS282" i="57"/>
  <c r="CR282" i="57"/>
  <c r="CQ282" i="57"/>
  <c r="CP282" i="57"/>
  <c r="CO282" i="57"/>
  <c r="CN282" i="57"/>
  <c r="CM282" i="57"/>
  <c r="CL282" i="57"/>
  <c r="CK282" i="57"/>
  <c r="CJ282" i="57"/>
  <c r="CI282" i="57"/>
  <c r="CH282" i="57"/>
  <c r="CG282" i="57"/>
  <c r="CF282" i="57"/>
  <c r="CE282" i="57"/>
  <c r="CD282" i="57"/>
  <c r="CC282" i="57"/>
  <c r="CB282" i="57"/>
  <c r="CA282" i="57"/>
  <c r="BZ282" i="57"/>
  <c r="BY282" i="57"/>
  <c r="BX282" i="57"/>
  <c r="BW282" i="57"/>
  <c r="BV282" i="57"/>
  <c r="BU282" i="57"/>
  <c r="BT282" i="57"/>
  <c r="BS282" i="57"/>
  <c r="BR282" i="57"/>
  <c r="BQ282" i="57"/>
  <c r="BP282" i="57"/>
  <c r="BO282" i="57"/>
  <c r="BN282" i="57"/>
  <c r="BM282" i="57"/>
  <c r="BL282" i="57"/>
  <c r="BK282" i="57"/>
  <c r="BJ282" i="57"/>
  <c r="BI282" i="57"/>
  <c r="BH282" i="57"/>
  <c r="BG282" i="57"/>
  <c r="BF282" i="57"/>
  <c r="BE282" i="57"/>
  <c r="BD282" i="57"/>
  <c r="BC282" i="57"/>
  <c r="BB282" i="57"/>
  <c r="BA282" i="57"/>
  <c r="AZ282" i="57"/>
  <c r="AY282" i="57"/>
  <c r="AX282" i="57"/>
  <c r="AW282" i="57"/>
  <c r="AV282" i="57"/>
  <c r="AU282" i="57"/>
  <c r="AT282" i="57"/>
  <c r="AS282" i="57"/>
  <c r="AR282" i="57"/>
  <c r="AQ282" i="57"/>
  <c r="AP282" i="57"/>
  <c r="AO282" i="57"/>
  <c r="AN282" i="57"/>
  <c r="AM282" i="57"/>
  <c r="AL282" i="57"/>
  <c r="AK282" i="57"/>
  <c r="AJ282" i="57"/>
  <c r="AI282" i="57"/>
  <c r="AH282" i="57"/>
  <c r="AG282" i="57"/>
  <c r="AF282" i="57"/>
  <c r="AE282" i="57"/>
  <c r="AD282" i="57"/>
  <c r="AC282" i="57"/>
  <c r="AB282" i="57"/>
  <c r="AA282" i="57"/>
  <c r="Z282" i="57"/>
  <c r="Y282" i="57"/>
  <c r="X282" i="57"/>
  <c r="W282" i="57"/>
  <c r="V282" i="57"/>
  <c r="U282" i="57"/>
  <c r="T282" i="57"/>
  <c r="S282" i="57"/>
  <c r="R282" i="57"/>
  <c r="Q282" i="57"/>
  <c r="P282" i="57"/>
  <c r="O282" i="57"/>
  <c r="N282" i="57"/>
  <c r="EG267" i="57"/>
  <c r="EF267" i="57"/>
  <c r="EE267" i="57"/>
  <c r="ED267" i="57"/>
  <c r="EC267" i="57"/>
  <c r="EB267" i="57"/>
  <c r="EA267" i="57"/>
  <c r="DZ267" i="57"/>
  <c r="DY267" i="57"/>
  <c r="DX267" i="57"/>
  <c r="DW267" i="57"/>
  <c r="DV267" i="57"/>
  <c r="DU267" i="57"/>
  <c r="DT267" i="57"/>
  <c r="DS267" i="57"/>
  <c r="DR267" i="57"/>
  <c r="DQ267" i="57"/>
  <c r="DP267" i="57"/>
  <c r="DO267" i="57"/>
  <c r="DN267" i="57"/>
  <c r="DM267" i="57"/>
  <c r="DL267" i="57"/>
  <c r="DK267" i="57"/>
  <c r="DJ267" i="57"/>
  <c r="DI267" i="57"/>
  <c r="DH267" i="57"/>
  <c r="DG267" i="57"/>
  <c r="DF267" i="57"/>
  <c r="DE267" i="57"/>
  <c r="DD267" i="57"/>
  <c r="DC267" i="57"/>
  <c r="DB267" i="57"/>
  <c r="DA267" i="57"/>
  <c r="CZ267" i="57"/>
  <c r="CY267" i="57"/>
  <c r="CX267" i="57"/>
  <c r="CW267" i="57"/>
  <c r="CV267" i="57"/>
  <c r="CU267" i="57"/>
  <c r="CT267" i="57"/>
  <c r="CS267" i="57"/>
  <c r="CR267" i="57"/>
  <c r="CQ267" i="57"/>
  <c r="CP267" i="57"/>
  <c r="CO267" i="57"/>
  <c r="CN267" i="57"/>
  <c r="CM267" i="57"/>
  <c r="CL267" i="57"/>
  <c r="CK267" i="57"/>
  <c r="CJ267" i="57"/>
  <c r="CI267" i="57"/>
  <c r="CH267" i="57"/>
  <c r="CG267" i="57"/>
  <c r="CF267" i="57"/>
  <c r="CE267" i="57"/>
  <c r="CD267" i="57"/>
  <c r="CC267" i="57"/>
  <c r="CB267" i="57"/>
  <c r="CA267" i="57"/>
  <c r="BZ267" i="57"/>
  <c r="BY267" i="57"/>
  <c r="BX267" i="57"/>
  <c r="BW267" i="57"/>
  <c r="BV267" i="57"/>
  <c r="BU267" i="57"/>
  <c r="BT267" i="57"/>
  <c r="BS267" i="57"/>
  <c r="BR267" i="57"/>
  <c r="BQ267" i="57"/>
  <c r="BP267" i="57"/>
  <c r="BO267" i="57"/>
  <c r="BN267" i="57"/>
  <c r="BM267" i="57"/>
  <c r="BL267" i="57"/>
  <c r="BK267" i="57"/>
  <c r="BJ267" i="57"/>
  <c r="BI267" i="57"/>
  <c r="BH267" i="57"/>
  <c r="BG267" i="57"/>
  <c r="BF267" i="57"/>
  <c r="BE267" i="57"/>
  <c r="BD267" i="57"/>
  <c r="BC267" i="57"/>
  <c r="BB267" i="57"/>
  <c r="BA267" i="57"/>
  <c r="AZ267" i="57"/>
  <c r="AY267" i="57"/>
  <c r="AX267" i="57"/>
  <c r="AW267" i="57"/>
  <c r="AV267" i="57"/>
  <c r="AU267" i="57"/>
  <c r="AT267" i="57"/>
  <c r="AS267" i="57"/>
  <c r="AR267" i="57"/>
  <c r="AQ267" i="57"/>
  <c r="AP267" i="57"/>
  <c r="AO267" i="57"/>
  <c r="AN267" i="57"/>
  <c r="AM267" i="57"/>
  <c r="AL267" i="57"/>
  <c r="AK267" i="57"/>
  <c r="AJ267" i="57"/>
  <c r="AI267" i="57"/>
  <c r="AH267" i="57"/>
  <c r="AG267" i="57"/>
  <c r="AF267" i="57"/>
  <c r="AE267" i="57"/>
  <c r="AD267" i="57"/>
  <c r="AC267" i="57"/>
  <c r="AB267" i="57"/>
  <c r="AA267" i="57"/>
  <c r="Z267" i="57"/>
  <c r="Y267" i="57"/>
  <c r="X267" i="57"/>
  <c r="W267" i="57"/>
  <c r="V267" i="57"/>
  <c r="U267" i="57"/>
  <c r="T267" i="57"/>
  <c r="S267" i="57"/>
  <c r="R267" i="57"/>
  <c r="Q267" i="57"/>
  <c r="P267" i="57"/>
  <c r="O267" i="57"/>
  <c r="N267" i="57"/>
  <c r="EG248" i="57"/>
  <c r="EF248" i="57"/>
  <c r="EE248" i="57"/>
  <c r="ED248" i="57"/>
  <c r="EC248" i="57"/>
  <c r="EB248" i="57"/>
  <c r="EA248" i="57"/>
  <c r="DZ248" i="57"/>
  <c r="DY248" i="57"/>
  <c r="DX248" i="57"/>
  <c r="DW248" i="57"/>
  <c r="DV248" i="57"/>
  <c r="DU248" i="57"/>
  <c r="DT248" i="57"/>
  <c r="DS248" i="57"/>
  <c r="DR248" i="57"/>
  <c r="DQ248" i="57"/>
  <c r="DP248" i="57"/>
  <c r="DO248" i="57"/>
  <c r="DN248" i="57"/>
  <c r="DM248" i="57"/>
  <c r="DL248" i="57"/>
  <c r="DK248" i="57"/>
  <c r="DJ248" i="57"/>
  <c r="DI248" i="57"/>
  <c r="DH248" i="57"/>
  <c r="DG248" i="57"/>
  <c r="DF248" i="57"/>
  <c r="DE248" i="57"/>
  <c r="DD248" i="57"/>
  <c r="DC248" i="57"/>
  <c r="DB248" i="57"/>
  <c r="DA248" i="57"/>
  <c r="CZ248" i="57"/>
  <c r="CY248" i="57"/>
  <c r="CX248" i="57"/>
  <c r="CW248" i="57"/>
  <c r="CV248" i="57"/>
  <c r="CU248" i="57"/>
  <c r="CT248" i="57"/>
  <c r="CS248" i="57"/>
  <c r="CR248" i="57"/>
  <c r="CQ248" i="57"/>
  <c r="CP248" i="57"/>
  <c r="CO248" i="57"/>
  <c r="CN248" i="57"/>
  <c r="CM248" i="57"/>
  <c r="CL248" i="57"/>
  <c r="CK248" i="57"/>
  <c r="CJ248" i="57"/>
  <c r="CI248" i="57"/>
  <c r="CH248" i="57"/>
  <c r="CG248" i="57"/>
  <c r="CF248" i="57"/>
  <c r="CE248" i="57"/>
  <c r="CD248" i="57"/>
  <c r="CC248" i="57"/>
  <c r="CB248" i="57"/>
  <c r="CA248" i="57"/>
  <c r="BZ248" i="57"/>
  <c r="BY248" i="57"/>
  <c r="BX248" i="57"/>
  <c r="BW248" i="57"/>
  <c r="BV248" i="57"/>
  <c r="BU248" i="57"/>
  <c r="BT248" i="57"/>
  <c r="BS248" i="57"/>
  <c r="BR248" i="57"/>
  <c r="BQ248" i="57"/>
  <c r="BP248" i="57"/>
  <c r="BO248" i="57"/>
  <c r="BN248" i="57"/>
  <c r="BM248" i="57"/>
  <c r="BL248" i="57"/>
  <c r="BK248" i="57"/>
  <c r="BJ248" i="57"/>
  <c r="BI248" i="57"/>
  <c r="BH248" i="57"/>
  <c r="BG248" i="57"/>
  <c r="BF248" i="57"/>
  <c r="BE248" i="57"/>
  <c r="BD248" i="57"/>
  <c r="BC248" i="57"/>
  <c r="BB248" i="57"/>
  <c r="BA248" i="57"/>
  <c r="AZ248" i="57"/>
  <c r="AY248" i="57"/>
  <c r="AX248" i="57"/>
  <c r="AW248" i="57"/>
  <c r="AV248" i="57"/>
  <c r="AU248" i="57"/>
  <c r="AT248" i="57"/>
  <c r="AS248" i="57"/>
  <c r="AR248" i="57"/>
  <c r="AQ248" i="57"/>
  <c r="AP248" i="57"/>
  <c r="AO248" i="57"/>
  <c r="AN248" i="57"/>
  <c r="AM248" i="57"/>
  <c r="AL248" i="57"/>
  <c r="AK248" i="57"/>
  <c r="AJ248" i="57"/>
  <c r="AI248" i="57"/>
  <c r="AH248" i="57"/>
  <c r="AG248" i="57"/>
  <c r="AF248" i="57"/>
  <c r="AE248" i="57"/>
  <c r="AD248" i="57"/>
  <c r="AC248" i="57"/>
  <c r="AB248" i="57"/>
  <c r="AA248" i="57"/>
  <c r="Z248" i="57"/>
  <c r="Y248" i="57"/>
  <c r="X248" i="57"/>
  <c r="W248" i="57"/>
  <c r="V248" i="57"/>
  <c r="U248" i="57"/>
  <c r="T248" i="57"/>
  <c r="S248" i="57"/>
  <c r="R248" i="57"/>
  <c r="Q248" i="57"/>
  <c r="P248" i="57"/>
  <c r="O248" i="57"/>
  <c r="N248" i="57"/>
  <c r="EG233" i="57"/>
  <c r="EF233" i="57"/>
  <c r="EE233" i="57"/>
  <c r="ED233" i="57"/>
  <c r="EC233" i="57"/>
  <c r="EB233" i="57"/>
  <c r="EA233" i="57"/>
  <c r="DZ233" i="57"/>
  <c r="DY233" i="57"/>
  <c r="DX233" i="57"/>
  <c r="DW233" i="57"/>
  <c r="DV233" i="57"/>
  <c r="DU233" i="57"/>
  <c r="DT233" i="57"/>
  <c r="DS233" i="57"/>
  <c r="DR233" i="57"/>
  <c r="DQ233" i="57"/>
  <c r="DP233" i="57"/>
  <c r="DO233" i="57"/>
  <c r="DN233" i="57"/>
  <c r="DM233" i="57"/>
  <c r="DL233" i="57"/>
  <c r="DK233" i="57"/>
  <c r="DJ233" i="57"/>
  <c r="DI233" i="57"/>
  <c r="DH233" i="57"/>
  <c r="DG233" i="57"/>
  <c r="DF233" i="57"/>
  <c r="DE233" i="57"/>
  <c r="DD233" i="57"/>
  <c r="DC233" i="57"/>
  <c r="DB233" i="57"/>
  <c r="DA233" i="57"/>
  <c r="CZ233" i="57"/>
  <c r="CY233" i="57"/>
  <c r="CX233" i="57"/>
  <c r="CW233" i="57"/>
  <c r="CV233" i="57"/>
  <c r="CU233" i="57"/>
  <c r="CT233" i="57"/>
  <c r="CS233" i="57"/>
  <c r="CR233" i="57"/>
  <c r="CQ233" i="57"/>
  <c r="CP233" i="57"/>
  <c r="CO233" i="57"/>
  <c r="CN233" i="57"/>
  <c r="CM233" i="57"/>
  <c r="CL233" i="57"/>
  <c r="CK233" i="57"/>
  <c r="CJ233" i="57"/>
  <c r="CI233" i="57"/>
  <c r="CH233" i="57"/>
  <c r="CG233" i="57"/>
  <c r="CF233" i="57"/>
  <c r="CE233" i="57"/>
  <c r="CD233" i="57"/>
  <c r="CC233" i="57"/>
  <c r="CB233" i="57"/>
  <c r="CA233" i="57"/>
  <c r="BZ233" i="57"/>
  <c r="BY233" i="57"/>
  <c r="BX233" i="57"/>
  <c r="BW233" i="57"/>
  <c r="BV233" i="57"/>
  <c r="BU233" i="57"/>
  <c r="BT233" i="57"/>
  <c r="BS233" i="57"/>
  <c r="BR233" i="57"/>
  <c r="BQ233" i="57"/>
  <c r="BP233" i="57"/>
  <c r="BO233" i="57"/>
  <c r="BN233" i="57"/>
  <c r="BM233" i="57"/>
  <c r="BL233" i="57"/>
  <c r="BK233" i="57"/>
  <c r="BJ233" i="57"/>
  <c r="BI233" i="57"/>
  <c r="BH233" i="57"/>
  <c r="BG233" i="57"/>
  <c r="BF233" i="57"/>
  <c r="BE233" i="57"/>
  <c r="BD233" i="57"/>
  <c r="BC233" i="57"/>
  <c r="BB233" i="57"/>
  <c r="BA233" i="57"/>
  <c r="AZ233" i="57"/>
  <c r="AY233" i="57"/>
  <c r="AX233" i="57"/>
  <c r="AW233" i="57"/>
  <c r="AV233" i="57"/>
  <c r="AU233" i="57"/>
  <c r="AT233" i="57"/>
  <c r="AS233" i="57"/>
  <c r="AR233" i="57"/>
  <c r="AQ233" i="57"/>
  <c r="AP233" i="57"/>
  <c r="AO233" i="57"/>
  <c r="AN233" i="57"/>
  <c r="AM233" i="57"/>
  <c r="AL233" i="57"/>
  <c r="AK233" i="57"/>
  <c r="AJ233" i="57"/>
  <c r="AI233" i="57"/>
  <c r="AH233" i="57"/>
  <c r="AG233" i="57"/>
  <c r="AF233" i="57"/>
  <c r="AE233" i="57"/>
  <c r="AD233" i="57"/>
  <c r="AC233" i="57"/>
  <c r="AB233" i="57"/>
  <c r="AA233" i="57"/>
  <c r="Z233" i="57"/>
  <c r="Y233" i="57"/>
  <c r="X233" i="57"/>
  <c r="W233" i="57"/>
  <c r="V233" i="57"/>
  <c r="U233" i="57"/>
  <c r="T233" i="57"/>
  <c r="S233" i="57"/>
  <c r="R233" i="57"/>
  <c r="Q233" i="57"/>
  <c r="P233" i="57"/>
  <c r="O233" i="57"/>
  <c r="N233" i="57"/>
  <c r="EG218" i="57"/>
  <c r="EF218" i="57"/>
  <c r="EE218" i="57"/>
  <c r="ED218" i="57"/>
  <c r="EC218" i="57"/>
  <c r="EB218" i="57"/>
  <c r="EA218" i="57"/>
  <c r="DZ218" i="57"/>
  <c r="DY218" i="57"/>
  <c r="DX218" i="57"/>
  <c r="DW218" i="57"/>
  <c r="DV218" i="57"/>
  <c r="DU218" i="57"/>
  <c r="DT218" i="57"/>
  <c r="DS218" i="57"/>
  <c r="DR218" i="57"/>
  <c r="DQ218" i="57"/>
  <c r="DP218" i="57"/>
  <c r="DO218" i="57"/>
  <c r="DN218" i="57"/>
  <c r="DM218" i="57"/>
  <c r="DL218" i="57"/>
  <c r="DK218" i="57"/>
  <c r="DJ218" i="57"/>
  <c r="DI218" i="57"/>
  <c r="DH218" i="57"/>
  <c r="DG218" i="57"/>
  <c r="DF218" i="57"/>
  <c r="DE218" i="57"/>
  <c r="DD218" i="57"/>
  <c r="DC218" i="57"/>
  <c r="DB218" i="57"/>
  <c r="DA218" i="57"/>
  <c r="CZ218" i="57"/>
  <c r="CY218" i="57"/>
  <c r="CX218" i="57"/>
  <c r="CW218" i="57"/>
  <c r="CV218" i="57"/>
  <c r="CU218" i="57"/>
  <c r="CT218" i="57"/>
  <c r="CS218" i="57"/>
  <c r="CR218" i="57"/>
  <c r="CQ218" i="57"/>
  <c r="CP218" i="57"/>
  <c r="CO218" i="57"/>
  <c r="CN218" i="57"/>
  <c r="CM218" i="57"/>
  <c r="CL218" i="57"/>
  <c r="CK218" i="57"/>
  <c r="CJ218" i="57"/>
  <c r="CI218" i="57"/>
  <c r="CH218" i="57"/>
  <c r="CG218" i="57"/>
  <c r="CF218" i="57"/>
  <c r="CE218" i="57"/>
  <c r="CD218" i="57"/>
  <c r="CC218" i="57"/>
  <c r="CB218" i="57"/>
  <c r="CA218" i="57"/>
  <c r="BZ218" i="57"/>
  <c r="BY218" i="57"/>
  <c r="BX218" i="57"/>
  <c r="BW218" i="57"/>
  <c r="BV218" i="57"/>
  <c r="BU218" i="57"/>
  <c r="BT218" i="57"/>
  <c r="BS218" i="57"/>
  <c r="BR218" i="57"/>
  <c r="BQ218" i="57"/>
  <c r="BP218" i="57"/>
  <c r="BO218" i="57"/>
  <c r="BN218" i="57"/>
  <c r="BM218" i="57"/>
  <c r="BL218" i="57"/>
  <c r="BK218" i="57"/>
  <c r="BJ218" i="57"/>
  <c r="BI218" i="57"/>
  <c r="BH218" i="57"/>
  <c r="BG218" i="57"/>
  <c r="BF218" i="57"/>
  <c r="BE218" i="57"/>
  <c r="BD218" i="57"/>
  <c r="BC218" i="57"/>
  <c r="BB218" i="57"/>
  <c r="BA218" i="57"/>
  <c r="AZ218" i="57"/>
  <c r="AY218" i="57"/>
  <c r="AX218" i="57"/>
  <c r="AW218" i="57"/>
  <c r="AV218" i="57"/>
  <c r="AU218" i="57"/>
  <c r="AT218" i="57"/>
  <c r="AS218" i="57"/>
  <c r="AR218" i="57"/>
  <c r="AQ218" i="57"/>
  <c r="AP218" i="57"/>
  <c r="AO218" i="57"/>
  <c r="AN218" i="57"/>
  <c r="AM218" i="57"/>
  <c r="AL218" i="57"/>
  <c r="AK218" i="57"/>
  <c r="AJ218" i="57"/>
  <c r="AI218" i="57"/>
  <c r="AH218" i="57"/>
  <c r="AG218" i="57"/>
  <c r="AF218" i="57"/>
  <c r="AE218" i="57"/>
  <c r="AD218" i="57"/>
  <c r="AC218" i="57"/>
  <c r="AB218" i="57"/>
  <c r="AA218" i="57"/>
  <c r="Z218" i="57"/>
  <c r="Y218" i="57"/>
  <c r="X218" i="57"/>
  <c r="W218" i="57"/>
  <c r="V218" i="57"/>
  <c r="U218" i="57"/>
  <c r="T218" i="57"/>
  <c r="S218" i="57"/>
  <c r="R218" i="57"/>
  <c r="Q218" i="57"/>
  <c r="P218" i="57"/>
  <c r="O218" i="57"/>
  <c r="N218" i="57"/>
  <c r="EG199" i="57"/>
  <c r="EF199" i="57"/>
  <c r="EE199" i="57"/>
  <c r="ED199" i="57"/>
  <c r="EC199" i="57"/>
  <c r="EB199" i="57"/>
  <c r="EA199" i="57"/>
  <c r="DZ199" i="57"/>
  <c r="DY199" i="57"/>
  <c r="DX199" i="57"/>
  <c r="DW199" i="57"/>
  <c r="DV199" i="57"/>
  <c r="DU199" i="57"/>
  <c r="DT199" i="57"/>
  <c r="DS199" i="57"/>
  <c r="DR199" i="57"/>
  <c r="DQ199" i="57"/>
  <c r="DP199" i="57"/>
  <c r="DO199" i="57"/>
  <c r="DN199" i="57"/>
  <c r="DM199" i="57"/>
  <c r="DL199" i="57"/>
  <c r="DK199" i="57"/>
  <c r="DJ199" i="57"/>
  <c r="DI199" i="57"/>
  <c r="DH199" i="57"/>
  <c r="DG199" i="57"/>
  <c r="DF199" i="57"/>
  <c r="DE199" i="57"/>
  <c r="DD199" i="57"/>
  <c r="DC199" i="57"/>
  <c r="DB199" i="57"/>
  <c r="DA199" i="57"/>
  <c r="CZ199" i="57"/>
  <c r="CY199" i="57"/>
  <c r="CX199" i="57"/>
  <c r="CW199" i="57"/>
  <c r="CV199" i="57"/>
  <c r="CU199" i="57"/>
  <c r="CT199" i="57"/>
  <c r="CS199" i="57"/>
  <c r="CR199" i="57"/>
  <c r="CQ199" i="57"/>
  <c r="CP199" i="57"/>
  <c r="CO199" i="57"/>
  <c r="CN199" i="57"/>
  <c r="CM199" i="57"/>
  <c r="CL199" i="57"/>
  <c r="CK199" i="57"/>
  <c r="CJ199" i="57"/>
  <c r="CI199" i="57"/>
  <c r="CH199" i="57"/>
  <c r="CG199" i="57"/>
  <c r="CF199" i="57"/>
  <c r="CE199" i="57"/>
  <c r="CD199" i="57"/>
  <c r="CC199" i="57"/>
  <c r="CB199" i="57"/>
  <c r="CA199" i="57"/>
  <c r="BZ199" i="57"/>
  <c r="BY199" i="57"/>
  <c r="BX199" i="57"/>
  <c r="BW199" i="57"/>
  <c r="BV199" i="57"/>
  <c r="BU199" i="57"/>
  <c r="BT199" i="57"/>
  <c r="BS199" i="57"/>
  <c r="BR199" i="57"/>
  <c r="BQ199" i="57"/>
  <c r="BP199" i="57"/>
  <c r="BO199" i="57"/>
  <c r="BN199" i="57"/>
  <c r="BM199" i="57"/>
  <c r="BL199" i="57"/>
  <c r="BK199" i="57"/>
  <c r="BJ199" i="57"/>
  <c r="BI199" i="57"/>
  <c r="BH199" i="57"/>
  <c r="BG199" i="57"/>
  <c r="BF199" i="57"/>
  <c r="BE199" i="57"/>
  <c r="BD199" i="57"/>
  <c r="BC199" i="57"/>
  <c r="BB199" i="57"/>
  <c r="BA199" i="57"/>
  <c r="AZ199" i="57"/>
  <c r="AY199" i="57"/>
  <c r="AX199" i="57"/>
  <c r="AW199" i="57"/>
  <c r="AV199" i="57"/>
  <c r="AU199" i="57"/>
  <c r="AT199" i="57"/>
  <c r="AS199" i="57"/>
  <c r="AR199" i="57"/>
  <c r="AQ199" i="57"/>
  <c r="AP199" i="57"/>
  <c r="AO199" i="57"/>
  <c r="AN199" i="57"/>
  <c r="AM199" i="57"/>
  <c r="AL199" i="57"/>
  <c r="AK199" i="57"/>
  <c r="AJ199" i="57"/>
  <c r="AI199" i="57"/>
  <c r="AH199" i="57"/>
  <c r="AG199" i="57"/>
  <c r="AF199" i="57"/>
  <c r="AE199" i="57"/>
  <c r="AD199" i="57"/>
  <c r="AC199" i="57"/>
  <c r="AB199" i="57"/>
  <c r="AA199" i="57"/>
  <c r="Z199" i="57"/>
  <c r="Y199" i="57"/>
  <c r="X199" i="57"/>
  <c r="W199" i="57"/>
  <c r="V199" i="57"/>
  <c r="U199" i="57"/>
  <c r="T199" i="57"/>
  <c r="S199" i="57"/>
  <c r="R199" i="57"/>
  <c r="Q199" i="57"/>
  <c r="P199" i="57"/>
  <c r="O199" i="57"/>
  <c r="N199" i="57"/>
  <c r="EG184" i="57"/>
  <c r="EF184" i="57"/>
  <c r="EE184" i="57"/>
  <c r="ED184" i="57"/>
  <c r="EC184" i="57"/>
  <c r="EB184" i="57"/>
  <c r="EA184" i="57"/>
  <c r="DZ184" i="57"/>
  <c r="DY184" i="57"/>
  <c r="DX184" i="57"/>
  <c r="DW184" i="57"/>
  <c r="DV184" i="57"/>
  <c r="DU184" i="57"/>
  <c r="DT184" i="57"/>
  <c r="DS184" i="57"/>
  <c r="DR184" i="57"/>
  <c r="DQ184" i="57"/>
  <c r="DP184" i="57"/>
  <c r="DO184" i="57"/>
  <c r="DN184" i="57"/>
  <c r="DM184" i="57"/>
  <c r="DL184" i="57"/>
  <c r="DK184" i="57"/>
  <c r="DJ184" i="57"/>
  <c r="DI184" i="57"/>
  <c r="DH184" i="57"/>
  <c r="DG184" i="57"/>
  <c r="DF184" i="57"/>
  <c r="DE184" i="57"/>
  <c r="DD184" i="57"/>
  <c r="DC184" i="57"/>
  <c r="DB184" i="57"/>
  <c r="DA184" i="57"/>
  <c r="CZ184" i="57"/>
  <c r="CY184" i="57"/>
  <c r="CX184" i="57"/>
  <c r="CW184" i="57"/>
  <c r="CV184" i="57"/>
  <c r="CU184" i="57"/>
  <c r="CT184" i="57"/>
  <c r="CS184" i="57"/>
  <c r="CR184" i="57"/>
  <c r="CQ184" i="57"/>
  <c r="CP184" i="57"/>
  <c r="CO184" i="57"/>
  <c r="CN184" i="57"/>
  <c r="CM184" i="57"/>
  <c r="CL184" i="57"/>
  <c r="CK184" i="57"/>
  <c r="CJ184" i="57"/>
  <c r="CI184" i="57"/>
  <c r="CH184" i="57"/>
  <c r="CG184" i="57"/>
  <c r="CF184" i="57"/>
  <c r="CE184" i="57"/>
  <c r="CD184" i="57"/>
  <c r="CC184" i="57"/>
  <c r="CB184" i="57"/>
  <c r="CA184" i="57"/>
  <c r="BZ184" i="57"/>
  <c r="BY184" i="57"/>
  <c r="BX184" i="57"/>
  <c r="BW184" i="57"/>
  <c r="BV184" i="57"/>
  <c r="BU184" i="57"/>
  <c r="BT184" i="57"/>
  <c r="BS184" i="57"/>
  <c r="BR184" i="57"/>
  <c r="BQ184" i="57"/>
  <c r="BP184" i="57"/>
  <c r="BO184" i="57"/>
  <c r="BN184" i="57"/>
  <c r="BM184" i="57"/>
  <c r="BL184" i="57"/>
  <c r="BK184" i="57"/>
  <c r="BJ184" i="57"/>
  <c r="BI184" i="57"/>
  <c r="BH184" i="57"/>
  <c r="BG184" i="57"/>
  <c r="BF184" i="57"/>
  <c r="BE184" i="57"/>
  <c r="BD184" i="57"/>
  <c r="BC184" i="57"/>
  <c r="BB184" i="57"/>
  <c r="BA184" i="57"/>
  <c r="AZ184" i="57"/>
  <c r="AY184" i="57"/>
  <c r="AX184" i="57"/>
  <c r="AW184" i="57"/>
  <c r="AV184" i="57"/>
  <c r="AU184" i="57"/>
  <c r="AT184" i="57"/>
  <c r="AS184" i="57"/>
  <c r="AR184" i="57"/>
  <c r="AQ184" i="57"/>
  <c r="AP184" i="57"/>
  <c r="AO184" i="57"/>
  <c r="AN184" i="57"/>
  <c r="AM184" i="57"/>
  <c r="AL184" i="57"/>
  <c r="AK184" i="57"/>
  <c r="AJ184" i="57"/>
  <c r="AI184" i="57"/>
  <c r="AH184" i="57"/>
  <c r="AG184" i="57"/>
  <c r="AF184" i="57"/>
  <c r="AE184" i="57"/>
  <c r="AD184" i="57"/>
  <c r="AC184" i="57"/>
  <c r="AB184" i="57"/>
  <c r="AA184" i="57"/>
  <c r="Z184" i="57"/>
  <c r="Y184" i="57"/>
  <c r="X184" i="57"/>
  <c r="W184" i="57"/>
  <c r="V184" i="57"/>
  <c r="U184" i="57"/>
  <c r="T184" i="57"/>
  <c r="S184" i="57"/>
  <c r="R184" i="57"/>
  <c r="Q184" i="57"/>
  <c r="P184" i="57"/>
  <c r="O184" i="57"/>
  <c r="N184" i="57"/>
  <c r="EG169" i="57"/>
  <c r="EF169" i="57"/>
  <c r="EE169" i="57"/>
  <c r="ED169" i="57"/>
  <c r="EC169" i="57"/>
  <c r="EB169" i="57"/>
  <c r="EA169" i="57"/>
  <c r="DZ169" i="57"/>
  <c r="DY169" i="57"/>
  <c r="DX169" i="57"/>
  <c r="DW169" i="57"/>
  <c r="DV169" i="57"/>
  <c r="DU169" i="57"/>
  <c r="DT169" i="57"/>
  <c r="DS169" i="57"/>
  <c r="DR169" i="57"/>
  <c r="DQ169" i="57"/>
  <c r="DP169" i="57"/>
  <c r="DO169" i="57"/>
  <c r="DN169" i="57"/>
  <c r="DM169" i="57"/>
  <c r="DL169" i="57"/>
  <c r="DK169" i="57"/>
  <c r="DJ169" i="57"/>
  <c r="DI169" i="57"/>
  <c r="DH169" i="57"/>
  <c r="DG169" i="57"/>
  <c r="DF169" i="57"/>
  <c r="DE169" i="57"/>
  <c r="DD169" i="57"/>
  <c r="DC169" i="57"/>
  <c r="DB169" i="57"/>
  <c r="DA169" i="57"/>
  <c r="CZ169" i="57"/>
  <c r="CY169" i="57"/>
  <c r="CX169" i="57"/>
  <c r="CW169" i="57"/>
  <c r="CV169" i="57"/>
  <c r="CU169" i="57"/>
  <c r="CT169" i="57"/>
  <c r="CS169" i="57"/>
  <c r="CR169" i="57"/>
  <c r="CQ169" i="57"/>
  <c r="CP169" i="57"/>
  <c r="CO169" i="57"/>
  <c r="CN169" i="57"/>
  <c r="CM169" i="57"/>
  <c r="CL169" i="57"/>
  <c r="CK169" i="57"/>
  <c r="CJ169" i="57"/>
  <c r="CI169" i="57"/>
  <c r="CH169" i="57"/>
  <c r="CG169" i="57"/>
  <c r="CF169" i="57"/>
  <c r="CE169" i="57"/>
  <c r="CD169" i="57"/>
  <c r="CC169" i="57"/>
  <c r="CB169" i="57"/>
  <c r="CA169" i="57"/>
  <c r="BZ169" i="57"/>
  <c r="BY169" i="57"/>
  <c r="BX169" i="57"/>
  <c r="BW169" i="57"/>
  <c r="BV169" i="57"/>
  <c r="BU169" i="57"/>
  <c r="BT169" i="57"/>
  <c r="BS169" i="57"/>
  <c r="BR169" i="57"/>
  <c r="BQ169" i="57"/>
  <c r="BP169" i="57"/>
  <c r="BO169" i="57"/>
  <c r="BN169" i="57"/>
  <c r="BM169" i="57"/>
  <c r="BL169" i="57"/>
  <c r="BK169" i="57"/>
  <c r="BJ169" i="57"/>
  <c r="BI169" i="57"/>
  <c r="BH169" i="57"/>
  <c r="BG169" i="57"/>
  <c r="BF169" i="57"/>
  <c r="BE169" i="57"/>
  <c r="BD169" i="57"/>
  <c r="BC169" i="57"/>
  <c r="BB169" i="57"/>
  <c r="BA169" i="57"/>
  <c r="AZ169" i="57"/>
  <c r="AY169" i="57"/>
  <c r="AX169" i="57"/>
  <c r="AW169" i="57"/>
  <c r="AV169" i="57"/>
  <c r="AU169" i="57"/>
  <c r="AT169" i="57"/>
  <c r="AS169" i="57"/>
  <c r="AR169" i="57"/>
  <c r="AQ169" i="57"/>
  <c r="AP169" i="57"/>
  <c r="AO169" i="57"/>
  <c r="AN169" i="57"/>
  <c r="AM169" i="57"/>
  <c r="AL169" i="57"/>
  <c r="AK169" i="57"/>
  <c r="AJ169" i="57"/>
  <c r="AI169" i="57"/>
  <c r="AH169" i="57"/>
  <c r="AG169" i="57"/>
  <c r="AF169" i="57"/>
  <c r="AE169" i="57"/>
  <c r="AD169" i="57"/>
  <c r="AC169" i="57"/>
  <c r="AB169" i="57"/>
  <c r="AA169" i="57"/>
  <c r="Z169" i="57"/>
  <c r="Y169" i="57"/>
  <c r="X169" i="57"/>
  <c r="W169" i="57"/>
  <c r="V169" i="57"/>
  <c r="U169" i="57"/>
  <c r="T169" i="57"/>
  <c r="S169" i="57"/>
  <c r="R169" i="57"/>
  <c r="Q169" i="57"/>
  <c r="P169" i="57"/>
  <c r="O169" i="57"/>
  <c r="N169" i="57"/>
  <c r="EG150" i="57"/>
  <c r="EF150" i="57"/>
  <c r="EE150" i="57"/>
  <c r="ED150" i="57"/>
  <c r="EC150" i="57"/>
  <c r="EB150" i="57"/>
  <c r="EA150" i="57"/>
  <c r="DZ150" i="57"/>
  <c r="DY150" i="57"/>
  <c r="DX150" i="57"/>
  <c r="DW150" i="57"/>
  <c r="DV150" i="57"/>
  <c r="DU150" i="57"/>
  <c r="DT150" i="57"/>
  <c r="DS150" i="57"/>
  <c r="DR150" i="57"/>
  <c r="DQ150" i="57"/>
  <c r="DP150" i="57"/>
  <c r="DO150" i="57"/>
  <c r="DN150" i="57"/>
  <c r="DM150" i="57"/>
  <c r="DL150" i="57"/>
  <c r="DK150" i="57"/>
  <c r="DJ150" i="57"/>
  <c r="DI150" i="57"/>
  <c r="DH150" i="57"/>
  <c r="DG150" i="57"/>
  <c r="DF150" i="57"/>
  <c r="DE150" i="57"/>
  <c r="DD150" i="57"/>
  <c r="DC150" i="57"/>
  <c r="DB150" i="57"/>
  <c r="DA150" i="57"/>
  <c r="CZ150" i="57"/>
  <c r="CY150" i="57"/>
  <c r="CX150" i="57"/>
  <c r="CW150" i="57"/>
  <c r="CV150" i="57"/>
  <c r="CU150" i="57"/>
  <c r="CT150" i="57"/>
  <c r="CS150" i="57"/>
  <c r="CR150" i="57"/>
  <c r="CQ150" i="57"/>
  <c r="CP150" i="57"/>
  <c r="CO150" i="57"/>
  <c r="CN150" i="57"/>
  <c r="CM150" i="57"/>
  <c r="CL150" i="57"/>
  <c r="CK150" i="57"/>
  <c r="CJ150" i="57"/>
  <c r="CI150" i="57"/>
  <c r="CH150" i="57"/>
  <c r="CG150" i="57"/>
  <c r="CF150" i="57"/>
  <c r="CE150" i="57"/>
  <c r="CD150" i="57"/>
  <c r="CC150" i="57"/>
  <c r="CB150" i="57"/>
  <c r="CA150" i="57"/>
  <c r="BZ150" i="57"/>
  <c r="BY150" i="57"/>
  <c r="BX150" i="57"/>
  <c r="BW150" i="57"/>
  <c r="BV150" i="57"/>
  <c r="BU150" i="57"/>
  <c r="BT150" i="57"/>
  <c r="BS150" i="57"/>
  <c r="BR150" i="57"/>
  <c r="BQ150" i="57"/>
  <c r="BP150" i="57"/>
  <c r="BO150" i="57"/>
  <c r="BN150" i="57"/>
  <c r="BM150" i="57"/>
  <c r="BL150" i="57"/>
  <c r="BK150" i="57"/>
  <c r="BJ150" i="57"/>
  <c r="BI150" i="57"/>
  <c r="BH150" i="57"/>
  <c r="BG150" i="57"/>
  <c r="BF150" i="57"/>
  <c r="BE150" i="57"/>
  <c r="BD150" i="57"/>
  <c r="BC150" i="57"/>
  <c r="BB150" i="57"/>
  <c r="BA150" i="57"/>
  <c r="AZ150" i="57"/>
  <c r="AY150" i="57"/>
  <c r="AX150" i="57"/>
  <c r="AW150" i="57"/>
  <c r="AV150" i="57"/>
  <c r="AU150" i="57"/>
  <c r="AT150" i="57"/>
  <c r="AS150" i="57"/>
  <c r="AR150" i="57"/>
  <c r="AQ150" i="57"/>
  <c r="AP150" i="57"/>
  <c r="AO150" i="57"/>
  <c r="AN150" i="57"/>
  <c r="AM150" i="57"/>
  <c r="AL150" i="57"/>
  <c r="AK150" i="57"/>
  <c r="AJ150" i="57"/>
  <c r="AI150" i="57"/>
  <c r="AH150" i="57"/>
  <c r="AG150" i="57"/>
  <c r="AF150" i="57"/>
  <c r="AE150" i="57"/>
  <c r="AD150" i="57"/>
  <c r="AC150" i="57"/>
  <c r="AB150" i="57"/>
  <c r="AA150" i="57"/>
  <c r="Z150" i="57"/>
  <c r="Y150" i="57"/>
  <c r="X150" i="57"/>
  <c r="W150" i="57"/>
  <c r="V150" i="57"/>
  <c r="U150" i="57"/>
  <c r="T150" i="57"/>
  <c r="S150" i="57"/>
  <c r="R150" i="57"/>
  <c r="Q150" i="57"/>
  <c r="P150" i="57"/>
  <c r="O150" i="57"/>
  <c r="N150" i="57"/>
  <c r="EG135" i="57"/>
  <c r="EF135" i="57"/>
  <c r="EE135" i="57"/>
  <c r="ED135" i="57"/>
  <c r="EC135" i="57"/>
  <c r="EB135" i="57"/>
  <c r="EA135" i="57"/>
  <c r="DZ135" i="57"/>
  <c r="DY135" i="57"/>
  <c r="DX135" i="57"/>
  <c r="DW135" i="57"/>
  <c r="DV135" i="57"/>
  <c r="DU135" i="57"/>
  <c r="DT135" i="57"/>
  <c r="DS135" i="57"/>
  <c r="DR135" i="57"/>
  <c r="DQ135" i="57"/>
  <c r="DP135" i="57"/>
  <c r="DO135" i="57"/>
  <c r="DN135" i="57"/>
  <c r="DM135" i="57"/>
  <c r="DL135" i="57"/>
  <c r="DK135" i="57"/>
  <c r="DJ135" i="57"/>
  <c r="DI135" i="57"/>
  <c r="DH135" i="57"/>
  <c r="DG135" i="57"/>
  <c r="DF135" i="57"/>
  <c r="DE135" i="57"/>
  <c r="DD135" i="57"/>
  <c r="DC135" i="57"/>
  <c r="DB135" i="57"/>
  <c r="DA135" i="57"/>
  <c r="CZ135" i="57"/>
  <c r="CY135" i="57"/>
  <c r="CX135" i="57"/>
  <c r="CW135" i="57"/>
  <c r="CV135" i="57"/>
  <c r="CU135" i="57"/>
  <c r="CT135" i="57"/>
  <c r="CS135" i="57"/>
  <c r="CR135" i="57"/>
  <c r="CQ135" i="57"/>
  <c r="CP135" i="57"/>
  <c r="CO135" i="57"/>
  <c r="CN135" i="57"/>
  <c r="CM135" i="57"/>
  <c r="CL135" i="57"/>
  <c r="CK135" i="57"/>
  <c r="CJ135" i="57"/>
  <c r="CI135" i="57"/>
  <c r="CH135" i="57"/>
  <c r="CG135" i="57"/>
  <c r="CF135" i="57"/>
  <c r="CE135" i="57"/>
  <c r="CD135" i="57"/>
  <c r="CC135" i="57"/>
  <c r="CB135" i="57"/>
  <c r="CA135" i="57"/>
  <c r="BZ135" i="57"/>
  <c r="BY135" i="57"/>
  <c r="BX135" i="57"/>
  <c r="BW135" i="57"/>
  <c r="BV135" i="57"/>
  <c r="BU135" i="57"/>
  <c r="BT135" i="57"/>
  <c r="BS135" i="57"/>
  <c r="BR135" i="57"/>
  <c r="BQ135" i="57"/>
  <c r="BP135" i="57"/>
  <c r="BO135" i="57"/>
  <c r="BN135" i="57"/>
  <c r="BM135" i="57"/>
  <c r="BL135" i="57"/>
  <c r="BK135" i="57"/>
  <c r="BJ135" i="57"/>
  <c r="BI135" i="57"/>
  <c r="BH135" i="57"/>
  <c r="BG135" i="57"/>
  <c r="BF135" i="57"/>
  <c r="BE135" i="57"/>
  <c r="BD135" i="57"/>
  <c r="BC135" i="57"/>
  <c r="BB135" i="57"/>
  <c r="BA135" i="57"/>
  <c r="AZ135" i="57"/>
  <c r="AY135" i="57"/>
  <c r="AX135" i="57"/>
  <c r="AW135" i="57"/>
  <c r="AV135" i="57"/>
  <c r="AU135" i="57"/>
  <c r="AT135" i="57"/>
  <c r="AS135" i="57"/>
  <c r="AR135" i="57"/>
  <c r="AQ135" i="57"/>
  <c r="AP135" i="57"/>
  <c r="AO135" i="57"/>
  <c r="AN135" i="57"/>
  <c r="AM135" i="57"/>
  <c r="AL135" i="57"/>
  <c r="AK135" i="57"/>
  <c r="AJ135" i="57"/>
  <c r="AI135" i="57"/>
  <c r="AH135" i="57"/>
  <c r="AG135" i="57"/>
  <c r="AF135" i="57"/>
  <c r="AE135" i="57"/>
  <c r="AD135" i="57"/>
  <c r="AC135" i="57"/>
  <c r="AB135" i="57"/>
  <c r="AA135" i="57"/>
  <c r="Z135" i="57"/>
  <c r="Y135" i="57"/>
  <c r="X135" i="57"/>
  <c r="W135" i="57"/>
  <c r="V135" i="57"/>
  <c r="U135" i="57"/>
  <c r="T135" i="57"/>
  <c r="S135" i="57"/>
  <c r="R135" i="57"/>
  <c r="Q135" i="57"/>
  <c r="P135" i="57"/>
  <c r="O135" i="57"/>
  <c r="N135" i="57"/>
  <c r="EG120" i="57"/>
  <c r="EF120" i="57"/>
  <c r="EE120" i="57"/>
  <c r="ED120" i="57"/>
  <c r="EC120" i="57"/>
  <c r="EB120" i="57"/>
  <c r="EA120" i="57"/>
  <c r="DZ120" i="57"/>
  <c r="DY120" i="57"/>
  <c r="DX120" i="57"/>
  <c r="DW120" i="57"/>
  <c r="DV120" i="57"/>
  <c r="DU120" i="57"/>
  <c r="DT120" i="57"/>
  <c r="DS120" i="57"/>
  <c r="DR120" i="57"/>
  <c r="DQ120" i="57"/>
  <c r="DP120" i="57"/>
  <c r="DO120" i="57"/>
  <c r="DN120" i="57"/>
  <c r="DM120" i="57"/>
  <c r="DL120" i="57"/>
  <c r="DK120" i="57"/>
  <c r="DJ120" i="57"/>
  <c r="DI120" i="57"/>
  <c r="DH120" i="57"/>
  <c r="DG120" i="57"/>
  <c r="DF120" i="57"/>
  <c r="DE120" i="57"/>
  <c r="DD120" i="57"/>
  <c r="DC120" i="57"/>
  <c r="DB120" i="57"/>
  <c r="DA120" i="57"/>
  <c r="CZ120" i="57"/>
  <c r="CY120" i="57"/>
  <c r="CX120" i="57"/>
  <c r="CW120" i="57"/>
  <c r="CV120" i="57"/>
  <c r="CU120" i="57"/>
  <c r="CT120" i="57"/>
  <c r="CS120" i="57"/>
  <c r="CR120" i="57"/>
  <c r="CQ120" i="57"/>
  <c r="CP120" i="57"/>
  <c r="CO120" i="57"/>
  <c r="CN120" i="57"/>
  <c r="CM120" i="57"/>
  <c r="CL120" i="57"/>
  <c r="CK120" i="57"/>
  <c r="CJ120" i="57"/>
  <c r="CI120" i="57"/>
  <c r="CH120" i="57"/>
  <c r="CG120" i="57"/>
  <c r="CF120" i="57"/>
  <c r="CE120" i="57"/>
  <c r="CD120" i="57"/>
  <c r="CC120" i="57"/>
  <c r="CB120" i="57"/>
  <c r="CA120" i="57"/>
  <c r="BZ120" i="57"/>
  <c r="BY120" i="57"/>
  <c r="BX120" i="57"/>
  <c r="BW120" i="57"/>
  <c r="BV120" i="57"/>
  <c r="BU120" i="57"/>
  <c r="BT120" i="57"/>
  <c r="BS120" i="57"/>
  <c r="BR120" i="57"/>
  <c r="BQ120" i="57"/>
  <c r="BP120" i="57"/>
  <c r="BO120" i="57"/>
  <c r="BN120" i="57"/>
  <c r="BM120" i="57"/>
  <c r="BL120" i="57"/>
  <c r="BK120" i="57"/>
  <c r="BJ120" i="57"/>
  <c r="BI120" i="57"/>
  <c r="BH120" i="57"/>
  <c r="BG120" i="57"/>
  <c r="BF120" i="57"/>
  <c r="BE120" i="57"/>
  <c r="BD120" i="57"/>
  <c r="BC120" i="57"/>
  <c r="BB120" i="57"/>
  <c r="BA120" i="57"/>
  <c r="AZ120" i="57"/>
  <c r="AY120" i="57"/>
  <c r="AX120" i="57"/>
  <c r="AW120" i="57"/>
  <c r="AV120" i="57"/>
  <c r="AU120" i="57"/>
  <c r="AT120" i="57"/>
  <c r="AS120" i="57"/>
  <c r="AR120" i="57"/>
  <c r="AQ120" i="57"/>
  <c r="AP120" i="57"/>
  <c r="AO120" i="57"/>
  <c r="AN120" i="57"/>
  <c r="AM120" i="57"/>
  <c r="AL120" i="57"/>
  <c r="AK120" i="57"/>
  <c r="AJ120" i="57"/>
  <c r="AI120" i="57"/>
  <c r="AH120" i="57"/>
  <c r="AG120" i="57"/>
  <c r="AF120" i="57"/>
  <c r="AE120" i="57"/>
  <c r="AD120" i="57"/>
  <c r="AC120" i="57"/>
  <c r="AB120" i="57"/>
  <c r="AA120" i="57"/>
  <c r="Z120" i="57"/>
  <c r="Y120" i="57"/>
  <c r="X120" i="57"/>
  <c r="W120" i="57"/>
  <c r="V120" i="57"/>
  <c r="U120" i="57"/>
  <c r="T120" i="57"/>
  <c r="S120" i="57"/>
  <c r="R120" i="57"/>
  <c r="Q120" i="57"/>
  <c r="P120" i="57"/>
  <c r="O120" i="57"/>
  <c r="N120" i="57"/>
  <c r="EG101" i="57"/>
  <c r="EF101" i="57"/>
  <c r="EE101" i="57"/>
  <c r="ED101" i="57"/>
  <c r="EC101" i="57"/>
  <c r="EB101" i="57"/>
  <c r="EA101" i="57"/>
  <c r="DZ101" i="57"/>
  <c r="DY101" i="57"/>
  <c r="DX101" i="57"/>
  <c r="DW101" i="57"/>
  <c r="DV101" i="57"/>
  <c r="DU101" i="57"/>
  <c r="DT101" i="57"/>
  <c r="DS101" i="57"/>
  <c r="DR101" i="57"/>
  <c r="DQ101" i="57"/>
  <c r="DP101" i="57"/>
  <c r="DO101" i="57"/>
  <c r="DN101" i="57"/>
  <c r="DM101" i="57"/>
  <c r="DL101" i="57"/>
  <c r="DK101" i="57"/>
  <c r="DJ101" i="57"/>
  <c r="DI101" i="57"/>
  <c r="DH101" i="57"/>
  <c r="DG101" i="57"/>
  <c r="DF101" i="57"/>
  <c r="DE101" i="57"/>
  <c r="DD101" i="57"/>
  <c r="DC101" i="57"/>
  <c r="DB101" i="57"/>
  <c r="DA101" i="57"/>
  <c r="CZ101" i="57"/>
  <c r="CY101" i="57"/>
  <c r="CX101" i="57"/>
  <c r="CW101" i="57"/>
  <c r="CV101" i="57"/>
  <c r="CU101" i="57"/>
  <c r="CT101" i="57"/>
  <c r="CS101" i="57"/>
  <c r="CR101" i="57"/>
  <c r="CQ101" i="57"/>
  <c r="CP101" i="57"/>
  <c r="CO101" i="57"/>
  <c r="CN101" i="57"/>
  <c r="CM101" i="57"/>
  <c r="CL101" i="57"/>
  <c r="CK101" i="57"/>
  <c r="CJ101" i="57"/>
  <c r="CI101" i="57"/>
  <c r="CH101" i="57"/>
  <c r="CG101" i="57"/>
  <c r="CF101" i="57"/>
  <c r="CE101" i="57"/>
  <c r="CD101" i="57"/>
  <c r="CC101" i="57"/>
  <c r="CB101" i="57"/>
  <c r="CA101" i="57"/>
  <c r="BZ101" i="57"/>
  <c r="BY101" i="57"/>
  <c r="BX101" i="57"/>
  <c r="BW101" i="57"/>
  <c r="BV101" i="57"/>
  <c r="BU101" i="57"/>
  <c r="BT101" i="57"/>
  <c r="BS101" i="57"/>
  <c r="BR101" i="57"/>
  <c r="BQ101" i="57"/>
  <c r="BP101" i="57"/>
  <c r="BO101" i="57"/>
  <c r="BN101" i="57"/>
  <c r="BM101" i="57"/>
  <c r="BL101" i="57"/>
  <c r="BK101" i="57"/>
  <c r="BJ101" i="57"/>
  <c r="BI101" i="57"/>
  <c r="BH101" i="57"/>
  <c r="BG101" i="57"/>
  <c r="BF101" i="57"/>
  <c r="BE101" i="57"/>
  <c r="BD101" i="57"/>
  <c r="BC101" i="57"/>
  <c r="BB101" i="57"/>
  <c r="BA101" i="57"/>
  <c r="AZ101" i="57"/>
  <c r="AY101" i="57"/>
  <c r="AX101" i="57"/>
  <c r="AW101" i="57"/>
  <c r="AV101" i="57"/>
  <c r="AU101" i="57"/>
  <c r="AT101" i="57"/>
  <c r="AS101" i="57"/>
  <c r="AR101" i="57"/>
  <c r="AQ101" i="57"/>
  <c r="AP101" i="57"/>
  <c r="AO101" i="57"/>
  <c r="AN101" i="57"/>
  <c r="AM101" i="57"/>
  <c r="AL101" i="57"/>
  <c r="AK101" i="57"/>
  <c r="AJ101" i="57"/>
  <c r="AI101" i="57"/>
  <c r="AH101" i="57"/>
  <c r="AG101" i="57"/>
  <c r="AF101" i="57"/>
  <c r="AE101" i="57"/>
  <c r="AD101" i="57"/>
  <c r="AC101" i="57"/>
  <c r="AB101" i="57"/>
  <c r="AA101" i="57"/>
  <c r="Z101" i="57"/>
  <c r="Y101" i="57"/>
  <c r="X101" i="57"/>
  <c r="W101" i="57"/>
  <c r="V101" i="57"/>
  <c r="U101" i="57"/>
  <c r="T101" i="57"/>
  <c r="S101" i="57"/>
  <c r="R101" i="57"/>
  <c r="Q101" i="57"/>
  <c r="P101" i="57"/>
  <c r="O101" i="57"/>
  <c r="N101" i="57"/>
  <c r="EG86" i="57"/>
  <c r="EF86" i="57"/>
  <c r="EE86" i="57"/>
  <c r="ED86" i="57"/>
  <c r="EC86" i="57"/>
  <c r="EB86" i="57"/>
  <c r="EA86" i="57"/>
  <c r="DZ86" i="57"/>
  <c r="DY86" i="57"/>
  <c r="DX86" i="57"/>
  <c r="DW86" i="57"/>
  <c r="DV86" i="57"/>
  <c r="DU86" i="57"/>
  <c r="DT86" i="57"/>
  <c r="DS86" i="57"/>
  <c r="DR86" i="57"/>
  <c r="DQ86" i="57"/>
  <c r="DP86" i="57"/>
  <c r="DO86" i="57"/>
  <c r="DN86" i="57"/>
  <c r="DM86" i="57"/>
  <c r="DL86" i="57"/>
  <c r="DK86" i="57"/>
  <c r="DJ86" i="57"/>
  <c r="DI86" i="57"/>
  <c r="DH86" i="57"/>
  <c r="DG86" i="57"/>
  <c r="DF86" i="57"/>
  <c r="DE86" i="57"/>
  <c r="DD86" i="57"/>
  <c r="DC86" i="57"/>
  <c r="DB86" i="57"/>
  <c r="DA86" i="57"/>
  <c r="CZ86" i="57"/>
  <c r="CY86" i="57"/>
  <c r="CX86" i="57"/>
  <c r="CW86" i="57"/>
  <c r="CV86" i="57"/>
  <c r="CU86" i="57"/>
  <c r="CT86" i="57"/>
  <c r="CS86" i="57"/>
  <c r="CR86" i="57"/>
  <c r="CQ86" i="57"/>
  <c r="CP86" i="57"/>
  <c r="CO86" i="57"/>
  <c r="CN86" i="57"/>
  <c r="CM86" i="57"/>
  <c r="CL86" i="57"/>
  <c r="CK86" i="57"/>
  <c r="CJ86" i="57"/>
  <c r="CI86" i="57"/>
  <c r="CH86" i="57"/>
  <c r="CG86" i="57"/>
  <c r="CF86" i="57"/>
  <c r="CE86" i="57"/>
  <c r="CD86" i="57"/>
  <c r="CC86" i="57"/>
  <c r="CB86" i="57"/>
  <c r="CA86" i="57"/>
  <c r="BZ86" i="57"/>
  <c r="BY86" i="57"/>
  <c r="BX86" i="57"/>
  <c r="BW86" i="57"/>
  <c r="BV86" i="57"/>
  <c r="BU86" i="57"/>
  <c r="BT86" i="57"/>
  <c r="BS86" i="57"/>
  <c r="BR86" i="57"/>
  <c r="BQ86" i="57"/>
  <c r="BP86" i="57"/>
  <c r="BO86" i="57"/>
  <c r="BN86" i="57"/>
  <c r="BM86" i="57"/>
  <c r="BL86" i="57"/>
  <c r="BK86" i="57"/>
  <c r="BJ86" i="57"/>
  <c r="BI86" i="57"/>
  <c r="BH86" i="57"/>
  <c r="BG86" i="57"/>
  <c r="BF86" i="57"/>
  <c r="BE86" i="57"/>
  <c r="BD86" i="57"/>
  <c r="BC86" i="57"/>
  <c r="BB86" i="57"/>
  <c r="BA86" i="57"/>
  <c r="AZ86" i="57"/>
  <c r="AY86" i="57"/>
  <c r="AX86" i="57"/>
  <c r="AW86" i="57"/>
  <c r="AV86" i="57"/>
  <c r="AU86" i="57"/>
  <c r="AT86" i="57"/>
  <c r="AS86" i="57"/>
  <c r="AR86" i="57"/>
  <c r="AQ86" i="57"/>
  <c r="AP86" i="57"/>
  <c r="AO86" i="57"/>
  <c r="AN86" i="57"/>
  <c r="AM86" i="57"/>
  <c r="AL86" i="57"/>
  <c r="AK86" i="57"/>
  <c r="AJ86" i="57"/>
  <c r="AI86" i="57"/>
  <c r="AH86" i="57"/>
  <c r="AG86" i="57"/>
  <c r="AF86" i="57"/>
  <c r="AE86" i="57"/>
  <c r="AD86" i="57"/>
  <c r="AC86" i="57"/>
  <c r="AB86" i="57"/>
  <c r="AA86" i="57"/>
  <c r="Z86" i="57"/>
  <c r="Y86" i="57"/>
  <c r="X86" i="57"/>
  <c r="W86" i="57"/>
  <c r="V86" i="57"/>
  <c r="U86" i="57"/>
  <c r="T86" i="57"/>
  <c r="S86" i="57"/>
  <c r="R86" i="57"/>
  <c r="Q86" i="57"/>
  <c r="P86" i="57"/>
  <c r="O86" i="57"/>
  <c r="N86" i="57"/>
  <c r="EG71" i="57"/>
  <c r="EF71" i="57"/>
  <c r="EE71" i="57"/>
  <c r="ED71" i="57"/>
  <c r="EC71" i="57"/>
  <c r="EB71" i="57"/>
  <c r="EA71" i="57"/>
  <c r="DZ71" i="57"/>
  <c r="DY71" i="57"/>
  <c r="DX71" i="57"/>
  <c r="DW71" i="57"/>
  <c r="DV71" i="57"/>
  <c r="DU71" i="57"/>
  <c r="DT71" i="57"/>
  <c r="DS71" i="57"/>
  <c r="DR71" i="57"/>
  <c r="DQ71" i="57"/>
  <c r="DP71" i="57"/>
  <c r="DO71" i="57"/>
  <c r="DN71" i="57"/>
  <c r="DM71" i="57"/>
  <c r="DL71" i="57"/>
  <c r="DK71" i="57"/>
  <c r="DJ71" i="57"/>
  <c r="DI71" i="57"/>
  <c r="DH71" i="57"/>
  <c r="DG71" i="57"/>
  <c r="DF71" i="57"/>
  <c r="DE71" i="57"/>
  <c r="DD71" i="57"/>
  <c r="DC71" i="57"/>
  <c r="DB71" i="57"/>
  <c r="DA71" i="57"/>
  <c r="CZ71" i="57"/>
  <c r="CY71" i="57"/>
  <c r="CX71" i="57"/>
  <c r="CW71" i="57"/>
  <c r="CV71" i="57"/>
  <c r="CU71" i="57"/>
  <c r="CT71" i="57"/>
  <c r="CS71" i="57"/>
  <c r="CR71" i="57"/>
  <c r="CQ71" i="57"/>
  <c r="CP71" i="57"/>
  <c r="CO71" i="57"/>
  <c r="CN71" i="57"/>
  <c r="CM71" i="57"/>
  <c r="CL71" i="57"/>
  <c r="CK71" i="57"/>
  <c r="CJ71" i="57"/>
  <c r="CI71" i="57"/>
  <c r="CH71" i="57"/>
  <c r="CG71" i="57"/>
  <c r="CF71" i="57"/>
  <c r="CE71" i="57"/>
  <c r="CD71" i="57"/>
  <c r="CC71" i="57"/>
  <c r="CB71" i="57"/>
  <c r="CA71" i="57"/>
  <c r="BZ71" i="57"/>
  <c r="BY71" i="57"/>
  <c r="BX71" i="57"/>
  <c r="BW71" i="57"/>
  <c r="BV71" i="57"/>
  <c r="BU71" i="57"/>
  <c r="BT71" i="57"/>
  <c r="BS71" i="57"/>
  <c r="BR71" i="57"/>
  <c r="BQ71" i="57"/>
  <c r="BP71" i="57"/>
  <c r="BO71" i="57"/>
  <c r="BN71" i="57"/>
  <c r="BM71" i="57"/>
  <c r="BL71" i="57"/>
  <c r="BK71" i="57"/>
  <c r="BJ71" i="57"/>
  <c r="BI71" i="57"/>
  <c r="BH71" i="57"/>
  <c r="BG71" i="57"/>
  <c r="BF71" i="57"/>
  <c r="BE71" i="57"/>
  <c r="BD71" i="57"/>
  <c r="BC71" i="57"/>
  <c r="BB71" i="57"/>
  <c r="BA71" i="57"/>
  <c r="AZ71" i="57"/>
  <c r="AY71" i="57"/>
  <c r="AX71" i="57"/>
  <c r="AW71" i="57"/>
  <c r="AV71" i="57"/>
  <c r="AU71" i="57"/>
  <c r="AT71" i="57"/>
  <c r="AS71" i="57"/>
  <c r="AR71" i="57"/>
  <c r="AQ71" i="57"/>
  <c r="AP71" i="57"/>
  <c r="AO71" i="57"/>
  <c r="AN71" i="57"/>
  <c r="AM71" i="57"/>
  <c r="AL71" i="57"/>
  <c r="AK71" i="57"/>
  <c r="AJ71" i="57"/>
  <c r="AI71" i="57"/>
  <c r="AH71" i="57"/>
  <c r="AG71" i="57"/>
  <c r="AF71" i="57"/>
  <c r="AE71" i="57"/>
  <c r="AD71" i="57"/>
  <c r="AC71" i="57"/>
  <c r="AB71" i="57"/>
  <c r="AA71" i="57"/>
  <c r="Z71" i="57"/>
  <c r="Y71" i="57"/>
  <c r="X71" i="57"/>
  <c r="W71" i="57"/>
  <c r="V71" i="57"/>
  <c r="U71" i="57"/>
  <c r="T71" i="57"/>
  <c r="S71" i="57"/>
  <c r="R71" i="57"/>
  <c r="Q71" i="57"/>
  <c r="P71" i="57"/>
  <c r="O71" i="57"/>
  <c r="N71" i="57"/>
  <c r="EG51" i="57"/>
  <c r="EF51" i="57"/>
  <c r="EE51" i="57"/>
  <c r="ED51" i="57"/>
  <c r="EC51" i="57"/>
  <c r="EB51" i="57"/>
  <c r="EA51" i="57"/>
  <c r="DZ51" i="57"/>
  <c r="DY51" i="57"/>
  <c r="DX51" i="57"/>
  <c r="DW51" i="57"/>
  <c r="DV51" i="57"/>
  <c r="DU51" i="57"/>
  <c r="DT51" i="57"/>
  <c r="DS51" i="57"/>
  <c r="DR51" i="57"/>
  <c r="DQ51" i="57"/>
  <c r="DP51" i="57"/>
  <c r="DO51" i="57"/>
  <c r="DN51" i="57"/>
  <c r="DM51" i="57"/>
  <c r="DL51" i="57"/>
  <c r="DK51" i="57"/>
  <c r="DJ51" i="57"/>
  <c r="DI51" i="57"/>
  <c r="DH51" i="57"/>
  <c r="DG51" i="57"/>
  <c r="DF51" i="57"/>
  <c r="DE51" i="57"/>
  <c r="DD51" i="57"/>
  <c r="DC51" i="57"/>
  <c r="DB51" i="57"/>
  <c r="DA51" i="57"/>
  <c r="CZ51" i="57"/>
  <c r="CY51" i="57"/>
  <c r="CX51" i="57"/>
  <c r="CW51" i="57"/>
  <c r="CV51" i="57"/>
  <c r="CU51" i="57"/>
  <c r="CT51" i="57"/>
  <c r="CS51" i="57"/>
  <c r="CR51" i="57"/>
  <c r="CQ51" i="57"/>
  <c r="CP51" i="57"/>
  <c r="CO51" i="57"/>
  <c r="CN51" i="57"/>
  <c r="CM51" i="57"/>
  <c r="CL51" i="57"/>
  <c r="CK51" i="57"/>
  <c r="CJ51" i="57"/>
  <c r="CI51" i="57"/>
  <c r="CH51" i="57"/>
  <c r="CG51" i="57"/>
  <c r="CF51" i="57"/>
  <c r="CE51" i="57"/>
  <c r="CD51" i="57"/>
  <c r="CC51" i="57"/>
  <c r="CB51" i="57"/>
  <c r="CA51" i="57"/>
  <c r="BZ51" i="57"/>
  <c r="BY51" i="57"/>
  <c r="BX51" i="57"/>
  <c r="BW51" i="57"/>
  <c r="BV51" i="57"/>
  <c r="BU51" i="57"/>
  <c r="BT51" i="57"/>
  <c r="BS51" i="57"/>
  <c r="BR51" i="57"/>
  <c r="BQ51" i="57"/>
  <c r="BP51" i="57"/>
  <c r="BO51" i="57"/>
  <c r="BN51" i="57"/>
  <c r="BM51" i="57"/>
  <c r="BL51" i="57"/>
  <c r="BK51" i="57"/>
  <c r="BJ51" i="57"/>
  <c r="BI51" i="57"/>
  <c r="BH51" i="57"/>
  <c r="BG51" i="57"/>
  <c r="BF51" i="57"/>
  <c r="BE51" i="57"/>
  <c r="BD51" i="57"/>
  <c r="BC51" i="57"/>
  <c r="BB51" i="57"/>
  <c r="BA51" i="57"/>
  <c r="AZ51" i="57"/>
  <c r="AY51" i="57"/>
  <c r="AX51" i="57"/>
  <c r="AW51" i="57"/>
  <c r="AV51" i="57"/>
  <c r="AU51" i="57"/>
  <c r="AT51" i="57"/>
  <c r="AS51" i="57"/>
  <c r="AR51" i="57"/>
  <c r="AQ51" i="57"/>
  <c r="AP51" i="57"/>
  <c r="AO51" i="57"/>
  <c r="AN51" i="57"/>
  <c r="AM51" i="57"/>
  <c r="AL51" i="57"/>
  <c r="AK51" i="57"/>
  <c r="AJ51" i="57"/>
  <c r="AI51" i="57"/>
  <c r="AH51" i="57"/>
  <c r="AG51" i="57"/>
  <c r="AF51" i="57"/>
  <c r="AE51" i="57"/>
  <c r="AD51" i="57"/>
  <c r="AC51" i="57"/>
  <c r="AB51" i="57"/>
  <c r="AA51" i="57"/>
  <c r="Z51" i="57"/>
  <c r="Y51" i="57"/>
  <c r="X51" i="57"/>
  <c r="W51" i="57"/>
  <c r="V51" i="57"/>
  <c r="U51" i="57"/>
  <c r="T51" i="57"/>
  <c r="S51" i="57"/>
  <c r="R51" i="57"/>
  <c r="Q51" i="57"/>
  <c r="P51" i="57"/>
  <c r="O51" i="57"/>
  <c r="N51" i="57"/>
  <c r="EG36" i="57"/>
  <c r="EF36" i="57"/>
  <c r="EE36" i="57"/>
  <c r="ED36" i="57"/>
  <c r="EC36" i="57"/>
  <c r="EB36" i="57"/>
  <c r="EA36" i="57"/>
  <c r="DZ36" i="57"/>
  <c r="DY36" i="57"/>
  <c r="DX36" i="57"/>
  <c r="DW36" i="57"/>
  <c r="DV36" i="57"/>
  <c r="DU36" i="57"/>
  <c r="DT36" i="57"/>
  <c r="DS36" i="57"/>
  <c r="DR36" i="57"/>
  <c r="DQ36" i="57"/>
  <c r="DP36" i="57"/>
  <c r="DO36" i="57"/>
  <c r="DN36" i="57"/>
  <c r="DM36" i="57"/>
  <c r="DL36" i="57"/>
  <c r="DK36" i="57"/>
  <c r="DJ36" i="57"/>
  <c r="DI36" i="57"/>
  <c r="DH36" i="57"/>
  <c r="DG36" i="57"/>
  <c r="DF36" i="57"/>
  <c r="DE36" i="57"/>
  <c r="DD36" i="57"/>
  <c r="DC36" i="57"/>
  <c r="DB36" i="57"/>
  <c r="DA36" i="57"/>
  <c r="CZ36" i="57"/>
  <c r="CY36" i="57"/>
  <c r="CX36" i="57"/>
  <c r="CW36" i="57"/>
  <c r="CV36" i="57"/>
  <c r="CU36" i="57"/>
  <c r="CT36" i="57"/>
  <c r="CS36" i="57"/>
  <c r="CR36" i="57"/>
  <c r="CQ36" i="57"/>
  <c r="CP36" i="57"/>
  <c r="CO36" i="57"/>
  <c r="CN36" i="57"/>
  <c r="CM36" i="57"/>
  <c r="CL36" i="57"/>
  <c r="CK36" i="57"/>
  <c r="CJ36" i="57"/>
  <c r="CI36" i="57"/>
  <c r="CH36" i="57"/>
  <c r="CG36" i="57"/>
  <c r="CF36" i="57"/>
  <c r="CE36" i="57"/>
  <c r="CD36" i="57"/>
  <c r="CC36" i="57"/>
  <c r="CB36" i="57"/>
  <c r="CA36" i="57"/>
  <c r="BZ36" i="57"/>
  <c r="BY36" i="57"/>
  <c r="BX36" i="57"/>
  <c r="BW36" i="57"/>
  <c r="BV36" i="57"/>
  <c r="BU36" i="57"/>
  <c r="BT36" i="57"/>
  <c r="BS36" i="57"/>
  <c r="BR36" i="57"/>
  <c r="BQ36" i="57"/>
  <c r="BP36" i="57"/>
  <c r="BO36" i="57"/>
  <c r="BN36" i="57"/>
  <c r="BM36" i="57"/>
  <c r="BL36" i="57"/>
  <c r="BK36" i="57"/>
  <c r="BJ36" i="57"/>
  <c r="BI36" i="57"/>
  <c r="BH36" i="57"/>
  <c r="BG36" i="57"/>
  <c r="BF36" i="57"/>
  <c r="BE36" i="57"/>
  <c r="BD36" i="57"/>
  <c r="BC36" i="57"/>
  <c r="BB36" i="57"/>
  <c r="BA36" i="57"/>
  <c r="AZ36" i="57"/>
  <c r="AY36" i="57"/>
  <c r="AX36" i="57"/>
  <c r="AW36" i="57"/>
  <c r="AV36" i="57"/>
  <c r="AU36" i="57"/>
  <c r="AT36" i="57"/>
  <c r="AS36" i="57"/>
  <c r="AR36" i="57"/>
  <c r="AQ36" i="57"/>
  <c r="AP36" i="57"/>
  <c r="AO36" i="57"/>
  <c r="AN36" i="57"/>
  <c r="AM36" i="57"/>
  <c r="AL36" i="57"/>
  <c r="AK36" i="57"/>
  <c r="AJ36" i="57"/>
  <c r="AI36" i="57"/>
  <c r="AH36" i="57"/>
  <c r="AG36" i="57"/>
  <c r="AF36" i="57"/>
  <c r="AE36" i="57"/>
  <c r="AD36" i="57"/>
  <c r="AC36" i="57"/>
  <c r="AB36" i="57"/>
  <c r="AA36" i="57"/>
  <c r="Z36" i="57"/>
  <c r="Y36" i="57"/>
  <c r="X36" i="57"/>
  <c r="W36" i="57"/>
  <c r="V36" i="57"/>
  <c r="U36" i="57"/>
  <c r="T36" i="57"/>
  <c r="S36" i="57"/>
  <c r="R36" i="57"/>
  <c r="Q36" i="57"/>
  <c r="P36" i="57"/>
  <c r="O36" i="57"/>
  <c r="N36" i="57"/>
  <c r="EG21" i="57"/>
  <c r="EF21" i="57"/>
  <c r="EE21" i="57"/>
  <c r="ED21" i="57"/>
  <c r="EC21" i="57"/>
  <c r="EB21" i="57"/>
  <c r="EA21" i="57"/>
  <c r="DZ21" i="57"/>
  <c r="DY21" i="57"/>
  <c r="DX21" i="57"/>
  <c r="DW21" i="57"/>
  <c r="DV21" i="57"/>
  <c r="DU21" i="57"/>
  <c r="DT21" i="57"/>
  <c r="DS21" i="57"/>
  <c r="DR21" i="57"/>
  <c r="DQ21" i="57"/>
  <c r="DP21" i="57"/>
  <c r="DO21" i="57"/>
  <c r="DN21" i="57"/>
  <c r="DM21" i="57"/>
  <c r="DL21" i="57"/>
  <c r="DK21" i="57"/>
  <c r="DJ21" i="57"/>
  <c r="DI21" i="57"/>
  <c r="DH21" i="57"/>
  <c r="DG21" i="57"/>
  <c r="DF21" i="57"/>
  <c r="DE21" i="57"/>
  <c r="DD21" i="57"/>
  <c r="DC21" i="57"/>
  <c r="DB21" i="57"/>
  <c r="DA21" i="57"/>
  <c r="CZ21" i="57"/>
  <c r="CY21" i="57"/>
  <c r="CX21" i="57"/>
  <c r="CW21" i="57"/>
  <c r="CV21" i="57"/>
  <c r="CU21" i="57"/>
  <c r="CT21" i="57"/>
  <c r="CS21" i="57"/>
  <c r="CR21" i="57"/>
  <c r="CQ21" i="57"/>
  <c r="CP21" i="57"/>
  <c r="CO21" i="57"/>
  <c r="CN21" i="57"/>
  <c r="CM21" i="57"/>
  <c r="CL21" i="57"/>
  <c r="CK21" i="57"/>
  <c r="CJ21" i="57"/>
  <c r="CI21" i="57"/>
  <c r="CH21" i="57"/>
  <c r="CG21" i="57"/>
  <c r="CF21" i="57"/>
  <c r="CE21" i="57"/>
  <c r="CD21" i="57"/>
  <c r="CC21" i="57"/>
  <c r="CB21" i="57"/>
  <c r="CA21" i="57"/>
  <c r="BZ21" i="57"/>
  <c r="BY21" i="57"/>
  <c r="BX21" i="57"/>
  <c r="BW21" i="57"/>
  <c r="BV21" i="57"/>
  <c r="BU21" i="57"/>
  <c r="BT21" i="57"/>
  <c r="BS21" i="57"/>
  <c r="BR21" i="57"/>
  <c r="BQ21" i="57"/>
  <c r="BP21" i="57"/>
  <c r="BO21" i="57"/>
  <c r="BN21" i="57"/>
  <c r="BM21" i="57"/>
  <c r="BL21" i="57"/>
  <c r="BK21" i="57"/>
  <c r="BJ21" i="57"/>
  <c r="BI21" i="57"/>
  <c r="BH21" i="57"/>
  <c r="BG21" i="57"/>
  <c r="BF21" i="57"/>
  <c r="BE21" i="57"/>
  <c r="BD21" i="57"/>
  <c r="BC21" i="57"/>
  <c r="BB21" i="57"/>
  <c r="BA21" i="57"/>
  <c r="AZ21" i="57"/>
  <c r="AY21" i="57"/>
  <c r="AX21" i="57"/>
  <c r="AW21" i="57"/>
  <c r="AV21" i="57"/>
  <c r="AU21" i="57"/>
  <c r="AT21" i="57"/>
  <c r="AS21" i="57"/>
  <c r="AR21" i="57"/>
  <c r="AQ21" i="57"/>
  <c r="AP21" i="57"/>
  <c r="AO21" i="57"/>
  <c r="AN21" i="57"/>
  <c r="AM21" i="57"/>
  <c r="AL21" i="57"/>
  <c r="AK21" i="57"/>
  <c r="AJ21" i="57"/>
  <c r="AI21" i="57"/>
  <c r="AH21" i="57"/>
  <c r="AG21" i="57"/>
  <c r="AF21" i="57"/>
  <c r="AE21" i="57"/>
  <c r="AD21" i="57"/>
  <c r="AC21" i="57"/>
  <c r="AB21" i="57"/>
  <c r="AA21" i="57"/>
  <c r="Z21" i="57"/>
  <c r="Y21" i="57"/>
  <c r="X21" i="57"/>
  <c r="W21" i="57"/>
  <c r="V21" i="57"/>
  <c r="U21" i="57"/>
  <c r="T21" i="57"/>
  <c r="S21" i="57"/>
  <c r="R21" i="57"/>
  <c r="Q21" i="57"/>
  <c r="P21" i="57"/>
  <c r="O21" i="57"/>
  <c r="N21" i="57"/>
  <c r="AB2" i="58" l="1"/>
  <c r="AB3" i="58"/>
  <c r="CU53" i="57"/>
  <c r="AY53" i="57"/>
  <c r="CE53" i="57"/>
  <c r="EA53" i="57"/>
  <c r="AI53" i="57"/>
  <c r="BO53" i="57"/>
  <c r="DK53" i="57"/>
  <c r="AQ103" i="57"/>
  <c r="CM103" i="57"/>
  <c r="Q446" i="57"/>
  <c r="AG446" i="57"/>
  <c r="AW446" i="57"/>
  <c r="BM446" i="57"/>
  <c r="CC446" i="57"/>
  <c r="CS446" i="57"/>
  <c r="DI446" i="57"/>
  <c r="DY446" i="57"/>
  <c r="AA103" i="57"/>
  <c r="DC103" i="57"/>
  <c r="BG103" i="57"/>
  <c r="BW103" i="57"/>
  <c r="DS103" i="57"/>
  <c r="AK53" i="57"/>
  <c r="BA53" i="57"/>
  <c r="BQ53" i="57"/>
  <c r="CG53" i="57"/>
  <c r="CW53" i="57"/>
  <c r="DM53" i="57"/>
  <c r="EC53" i="57"/>
  <c r="AJ53" i="57"/>
  <c r="AZ53" i="57"/>
  <c r="BP53" i="57"/>
  <c r="CF53" i="57"/>
  <c r="CV53" i="57"/>
  <c r="DL53" i="57"/>
  <c r="EB53" i="57"/>
  <c r="P299" i="57"/>
  <c r="T397" i="57"/>
  <c r="AJ397" i="57"/>
  <c r="AZ397" i="57"/>
  <c r="BP397" i="57"/>
  <c r="CF397" i="57"/>
  <c r="CV397" i="57"/>
  <c r="DL397" i="57"/>
  <c r="EB397" i="57"/>
  <c r="Q299" i="57"/>
  <c r="AG299" i="57"/>
  <c r="AW299" i="57"/>
  <c r="BM299" i="57"/>
  <c r="CC299" i="57"/>
  <c r="CS299" i="57"/>
  <c r="DI299" i="57"/>
  <c r="DY299" i="57"/>
  <c r="U397" i="57"/>
  <c r="AK397" i="57"/>
  <c r="BA397" i="57"/>
  <c r="BQ397" i="57"/>
  <c r="CG397" i="57"/>
  <c r="CW397" i="57"/>
  <c r="DM397" i="57"/>
  <c r="EC397" i="57"/>
  <c r="U544" i="57"/>
  <c r="AK544" i="57"/>
  <c r="BA544" i="57"/>
  <c r="BQ544" i="57"/>
  <c r="CG544" i="57"/>
  <c r="CW544" i="57"/>
  <c r="DM544" i="57"/>
  <c r="EC544" i="57"/>
  <c r="AV53" i="57"/>
  <c r="CR53" i="57"/>
  <c r="V397" i="57"/>
  <c r="AL397" i="57"/>
  <c r="BB397" i="57"/>
  <c r="BR397" i="57"/>
  <c r="CH397" i="57"/>
  <c r="CX397" i="57"/>
  <c r="DN397" i="57"/>
  <c r="ED397" i="57"/>
  <c r="P446" i="57"/>
  <c r="AF446" i="57"/>
  <c r="AV446" i="57"/>
  <c r="BL446" i="57"/>
  <c r="CB446" i="57"/>
  <c r="CR446" i="57"/>
  <c r="DH446" i="57"/>
  <c r="DX446" i="57"/>
  <c r="V544" i="57"/>
  <c r="AL544" i="57"/>
  <c r="BB544" i="57"/>
  <c r="BR544" i="57"/>
  <c r="CH544" i="57"/>
  <c r="CX544" i="57"/>
  <c r="DN544" i="57"/>
  <c r="ED544" i="57"/>
  <c r="AF53" i="57"/>
  <c r="CB53" i="57"/>
  <c r="DX53" i="57"/>
  <c r="W544" i="57"/>
  <c r="AM544" i="57"/>
  <c r="BC544" i="57"/>
  <c r="BS544" i="57"/>
  <c r="CI544" i="57"/>
  <c r="CY544" i="57"/>
  <c r="DO544" i="57"/>
  <c r="EE544" i="57"/>
  <c r="BL53" i="57"/>
  <c r="DH53" i="57"/>
  <c r="AH53" i="57"/>
  <c r="AX53" i="57"/>
  <c r="BN53" i="57"/>
  <c r="CD53" i="57"/>
  <c r="CT53" i="57"/>
  <c r="DJ53" i="57"/>
  <c r="DZ53" i="57"/>
  <c r="AC201" i="57"/>
  <c r="AS201" i="57"/>
  <c r="BI201" i="57"/>
  <c r="BY201" i="57"/>
  <c r="CO201" i="57"/>
  <c r="DE201" i="57"/>
  <c r="DU201" i="57"/>
  <c r="N201" i="57"/>
  <c r="AD201" i="57"/>
  <c r="AT201" i="57"/>
  <c r="BJ201" i="57"/>
  <c r="BZ201" i="57"/>
  <c r="CP201" i="57"/>
  <c r="DF201" i="57"/>
  <c r="DV201" i="57"/>
  <c r="O201" i="57"/>
  <c r="AE201" i="57"/>
  <c r="AU201" i="57"/>
  <c r="BK201" i="57"/>
  <c r="CA201" i="57"/>
  <c r="CQ201" i="57"/>
  <c r="DG201" i="57"/>
  <c r="DW201" i="57"/>
  <c r="S250" i="57"/>
  <c r="AI250" i="57"/>
  <c r="AY250" i="57"/>
  <c r="BO250" i="57"/>
  <c r="CE250" i="57"/>
  <c r="CU250" i="57"/>
  <c r="DK250" i="57"/>
  <c r="EA250" i="57"/>
  <c r="T250" i="57"/>
  <c r="AJ250" i="57"/>
  <c r="AZ250" i="57"/>
  <c r="BP250" i="57"/>
  <c r="CF250" i="57"/>
  <c r="CV250" i="57"/>
  <c r="DL250" i="57"/>
  <c r="EB250" i="57"/>
  <c r="U250" i="57"/>
  <c r="AK250" i="57"/>
  <c r="BA250" i="57"/>
  <c r="BQ250" i="57"/>
  <c r="CG250" i="57"/>
  <c r="CW250" i="57"/>
  <c r="DM250" i="57"/>
  <c r="EC250" i="57"/>
  <c r="W250" i="57"/>
  <c r="AM250" i="57"/>
  <c r="BC250" i="57"/>
  <c r="BS250" i="57"/>
  <c r="CI250" i="57"/>
  <c r="CY250" i="57"/>
  <c r="DO250" i="57"/>
  <c r="EE250" i="57"/>
  <c r="DJ299" i="57"/>
  <c r="S299" i="57"/>
  <c r="DK299" i="57"/>
  <c r="DZ299" i="57"/>
  <c r="EA299" i="57"/>
  <c r="AX299" i="57"/>
  <c r="CU299" i="57"/>
  <c r="R299" i="57"/>
  <c r="AY299" i="57"/>
  <c r="BN299" i="57"/>
  <c r="AH299" i="57"/>
  <c r="CE299" i="57"/>
  <c r="CD299" i="57"/>
  <c r="BO299" i="57"/>
  <c r="CT299" i="57"/>
  <c r="AI299" i="57"/>
  <c r="AQ348" i="57"/>
  <c r="CM348" i="57"/>
  <c r="AB348" i="57"/>
  <c r="BH348" i="57"/>
  <c r="AC348" i="57"/>
  <c r="BI348" i="57"/>
  <c r="CO348" i="57"/>
  <c r="DE348" i="57"/>
  <c r="BW348" i="57"/>
  <c r="DS348" i="57"/>
  <c r="AR348" i="57"/>
  <c r="CN348" i="57"/>
  <c r="AS348" i="57"/>
  <c r="BY348" i="57"/>
  <c r="DU348" i="57"/>
  <c r="BX348" i="57"/>
  <c r="AA348" i="57"/>
  <c r="BG348" i="57"/>
  <c r="DD348" i="57"/>
  <c r="DC348" i="57"/>
  <c r="DT348" i="57"/>
  <c r="DO397" i="57"/>
  <c r="CY397" i="57"/>
  <c r="W397" i="57"/>
  <c r="AM397" i="57"/>
  <c r="BS397" i="57"/>
  <c r="BC397" i="57"/>
  <c r="CI397" i="57"/>
  <c r="EE397" i="57"/>
  <c r="N446" i="57"/>
  <c r="AD446" i="57"/>
  <c r="AT446" i="57"/>
  <c r="BJ446" i="57"/>
  <c r="BZ446" i="57"/>
  <c r="CP446" i="57"/>
  <c r="DF446" i="57"/>
  <c r="DV446" i="57"/>
  <c r="O446" i="57"/>
  <c r="AE446" i="57"/>
  <c r="AU446" i="57"/>
  <c r="BK446" i="57"/>
  <c r="CA446" i="57"/>
  <c r="CQ446" i="57"/>
  <c r="DG446" i="57"/>
  <c r="DW446" i="57"/>
  <c r="BU495" i="57"/>
  <c r="CL495" i="57"/>
  <c r="AA495" i="57"/>
  <c r="AQ495" i="57"/>
  <c r="BG495" i="57"/>
  <c r="BW495" i="57"/>
  <c r="CM495" i="57"/>
  <c r="DC495" i="57"/>
  <c r="DS495" i="57"/>
  <c r="Y495" i="57"/>
  <c r="Z495" i="57"/>
  <c r="AB495" i="57"/>
  <c r="AR495" i="57"/>
  <c r="BH495" i="57"/>
  <c r="BX495" i="57"/>
  <c r="CN495" i="57"/>
  <c r="DD495" i="57"/>
  <c r="DT495" i="57"/>
  <c r="CK495" i="57"/>
  <c r="DB495" i="57"/>
  <c r="AP495" i="57"/>
  <c r="AO495" i="57"/>
  <c r="DR495" i="57"/>
  <c r="BV495" i="57"/>
  <c r="BE495" i="57"/>
  <c r="BF495" i="57"/>
  <c r="T152" i="57"/>
  <c r="AJ152" i="57"/>
  <c r="AZ152" i="57"/>
  <c r="BP152" i="57"/>
  <c r="CF152" i="57"/>
  <c r="CV152" i="57"/>
  <c r="DL152" i="57"/>
  <c r="EB152" i="57"/>
  <c r="U152" i="57"/>
  <c r="AK152" i="57"/>
  <c r="BA152" i="57"/>
  <c r="BQ152" i="57"/>
  <c r="CG152" i="57"/>
  <c r="CW152" i="57"/>
  <c r="DM152" i="57"/>
  <c r="EC152" i="57"/>
  <c r="S152" i="57"/>
  <c r="AI152" i="57"/>
  <c r="AY152" i="57"/>
  <c r="BO152" i="57"/>
  <c r="CE152" i="57"/>
  <c r="CU152" i="57"/>
  <c r="DK152" i="57"/>
  <c r="EA152" i="57"/>
  <c r="Y103" i="57"/>
  <c r="AO103" i="57"/>
  <c r="BE103" i="57"/>
  <c r="BU103" i="57"/>
  <c r="CY53" i="57"/>
  <c r="AS53" i="57"/>
  <c r="BI53" i="57"/>
  <c r="BY53" i="57"/>
  <c r="DE53" i="57"/>
  <c r="AG53" i="57"/>
  <c r="AW53" i="57"/>
  <c r="BM53" i="57"/>
  <c r="CC53" i="57"/>
  <c r="CS53" i="57"/>
  <c r="DI53" i="57"/>
  <c r="DY53" i="57"/>
  <c r="BR53" i="57"/>
  <c r="ED53" i="57"/>
  <c r="W53" i="57"/>
  <c r="CI53" i="57"/>
  <c r="X53" i="57"/>
  <c r="BT53" i="57"/>
  <c r="EF53" i="57"/>
  <c r="Y53" i="57"/>
  <c r="AO53" i="57"/>
  <c r="BE53" i="57"/>
  <c r="BU53" i="57"/>
  <c r="CK53" i="57"/>
  <c r="DA53" i="57"/>
  <c r="DQ53" i="57"/>
  <c r="CX53" i="57"/>
  <c r="AM53" i="57"/>
  <c r="EE53" i="57"/>
  <c r="BD53" i="57"/>
  <c r="CZ53" i="57"/>
  <c r="Z53" i="57"/>
  <c r="AP53" i="57"/>
  <c r="BF53" i="57"/>
  <c r="BV53" i="57"/>
  <c r="CL53" i="57"/>
  <c r="DB53" i="57"/>
  <c r="DR53" i="57"/>
  <c r="CH53" i="57"/>
  <c r="BC53" i="57"/>
  <c r="DO53" i="57"/>
  <c r="AN53" i="57"/>
  <c r="DP53" i="57"/>
  <c r="AA53" i="57"/>
  <c r="AQ53" i="57"/>
  <c r="BG53" i="57"/>
  <c r="BW53" i="57"/>
  <c r="CM53" i="57"/>
  <c r="DC53" i="57"/>
  <c r="DS53" i="57"/>
  <c r="AL53" i="57"/>
  <c r="CJ53" i="57"/>
  <c r="AB53" i="57"/>
  <c r="AR53" i="57"/>
  <c r="BH53" i="57"/>
  <c r="BX53" i="57"/>
  <c r="CN53" i="57"/>
  <c r="DD53" i="57"/>
  <c r="DT53" i="57"/>
  <c r="BS53" i="57"/>
  <c r="AC53" i="57"/>
  <c r="DU53" i="57"/>
  <c r="DN53" i="57"/>
  <c r="AT53" i="57"/>
  <c r="BZ53" i="57"/>
  <c r="DF53" i="57"/>
  <c r="DV53" i="57"/>
  <c r="V53" i="57"/>
  <c r="BB53" i="57"/>
  <c r="CO53" i="57"/>
  <c r="AD53" i="57"/>
  <c r="BJ53" i="57"/>
  <c r="CP53" i="57"/>
  <c r="AE53" i="57"/>
  <c r="AU53" i="57"/>
  <c r="BK53" i="57"/>
  <c r="CA53" i="57"/>
  <c r="CQ53" i="57"/>
  <c r="DG53" i="57"/>
  <c r="DW53" i="57"/>
  <c r="DA495" i="57"/>
  <c r="DQ495" i="57"/>
  <c r="AF299" i="57"/>
  <c r="AV299" i="57"/>
  <c r="BL299" i="57"/>
  <c r="CB299" i="57"/>
  <c r="CR299" i="57"/>
  <c r="DH299" i="57"/>
  <c r="DX299" i="57"/>
  <c r="R250" i="57"/>
  <c r="AH250" i="57"/>
  <c r="AX250" i="57"/>
  <c r="BN250" i="57"/>
  <c r="CD250" i="57"/>
  <c r="CT250" i="57"/>
  <c r="DJ250" i="57"/>
  <c r="DZ250" i="57"/>
  <c r="V250" i="57"/>
  <c r="AL250" i="57"/>
  <c r="BB250" i="57"/>
  <c r="BR250" i="57"/>
  <c r="CH250" i="57"/>
  <c r="CX250" i="57"/>
  <c r="DN250" i="57"/>
  <c r="ED250" i="57"/>
  <c r="AB201" i="57"/>
  <c r="AR201" i="57"/>
  <c r="BH201" i="57"/>
  <c r="BX201" i="57"/>
  <c r="CN201" i="57"/>
  <c r="DD201" i="57"/>
  <c r="DT201" i="57"/>
  <c r="P152" i="57"/>
  <c r="AF152" i="57"/>
  <c r="AV152" i="57"/>
  <c r="BL152" i="57"/>
  <c r="CB152" i="57"/>
  <c r="CR152" i="57"/>
  <c r="DH152" i="57"/>
  <c r="DX152" i="57"/>
  <c r="Q152" i="57"/>
  <c r="AG152" i="57"/>
  <c r="AW152" i="57"/>
  <c r="BM152" i="57"/>
  <c r="CC152" i="57"/>
  <c r="CS152" i="57"/>
  <c r="DI152" i="57"/>
  <c r="DY152" i="57"/>
  <c r="R152" i="57"/>
  <c r="AH152" i="57"/>
  <c r="AX152" i="57"/>
  <c r="BN152" i="57"/>
  <c r="CD152" i="57"/>
  <c r="CT152" i="57"/>
  <c r="DJ152" i="57"/>
  <c r="DZ152" i="57"/>
  <c r="DI348" i="57"/>
  <c r="P348" i="57"/>
  <c r="AF348" i="57"/>
  <c r="AV348" i="57"/>
  <c r="BL348" i="57"/>
  <c r="CB348" i="57"/>
  <c r="CR348" i="57"/>
  <c r="DH348" i="57"/>
  <c r="DX348" i="57"/>
  <c r="AW348" i="57"/>
  <c r="CS348" i="57"/>
  <c r="DY348" i="57"/>
  <c r="BM348" i="57"/>
  <c r="CC348" i="57"/>
  <c r="AG348" i="57"/>
  <c r="Q348" i="57"/>
  <c r="Z348" i="57"/>
  <c r="AP348" i="57"/>
  <c r="BF348" i="57"/>
  <c r="BV348" i="57"/>
  <c r="CL348" i="57"/>
  <c r="DB348" i="57"/>
  <c r="DR348" i="57"/>
  <c r="CK103" i="57"/>
  <c r="DA103" i="57"/>
  <c r="DQ103" i="57"/>
  <c r="Z103" i="57"/>
  <c r="AP103" i="57"/>
  <c r="BF103" i="57"/>
  <c r="BV103" i="57"/>
  <c r="CL103" i="57"/>
  <c r="DB103" i="57"/>
  <c r="DR103" i="57"/>
  <c r="T544" i="57"/>
  <c r="AJ544" i="57"/>
  <c r="AZ544" i="57"/>
  <c r="BP544" i="57"/>
  <c r="CF544" i="57"/>
  <c r="CV544" i="57"/>
  <c r="DL544" i="57"/>
  <c r="EB544" i="57"/>
  <c r="X103" i="57"/>
  <c r="AN103" i="57"/>
  <c r="BD103" i="57"/>
  <c r="BT103" i="57"/>
  <c r="CJ103" i="57"/>
  <c r="CZ103" i="57"/>
  <c r="DP103" i="57"/>
  <c r="EF103" i="57"/>
  <c r="BY495" i="57"/>
  <c r="N495" i="57"/>
  <c r="DV495" i="57"/>
  <c r="O495" i="57"/>
  <c r="BK495" i="57"/>
  <c r="DW495" i="57"/>
  <c r="P495" i="57"/>
  <c r="AV495" i="57"/>
  <c r="CB495" i="57"/>
  <c r="DH495" i="57"/>
  <c r="Q495" i="57"/>
  <c r="AG495" i="57"/>
  <c r="AW495" i="57"/>
  <c r="BM495" i="57"/>
  <c r="CC495" i="57"/>
  <c r="CS495" i="57"/>
  <c r="DI495" i="57"/>
  <c r="DY495" i="57"/>
  <c r="DE495" i="57"/>
  <c r="BJ495" i="57"/>
  <c r="AU495" i="57"/>
  <c r="CQ495" i="57"/>
  <c r="AF495" i="57"/>
  <c r="BL495" i="57"/>
  <c r="CR495" i="57"/>
  <c r="DX495" i="57"/>
  <c r="R495" i="57"/>
  <c r="AH495" i="57"/>
  <c r="AX495" i="57"/>
  <c r="BN495" i="57"/>
  <c r="CD495" i="57"/>
  <c r="CT495" i="57"/>
  <c r="DJ495" i="57"/>
  <c r="DZ495" i="57"/>
  <c r="BI495" i="57"/>
  <c r="CP495" i="57"/>
  <c r="S495" i="57"/>
  <c r="AI495" i="57"/>
  <c r="AY495" i="57"/>
  <c r="BO495" i="57"/>
  <c r="CE495" i="57"/>
  <c r="CU495" i="57"/>
  <c r="DK495" i="57"/>
  <c r="EA495" i="57"/>
  <c r="CO495" i="57"/>
  <c r="AT495" i="57"/>
  <c r="DG495" i="57"/>
  <c r="T495" i="57"/>
  <c r="AJ495" i="57"/>
  <c r="AZ495" i="57"/>
  <c r="BP495" i="57"/>
  <c r="CF495" i="57"/>
  <c r="CV495" i="57"/>
  <c r="DL495" i="57"/>
  <c r="EB495" i="57"/>
  <c r="DU495" i="57"/>
  <c r="BZ495" i="57"/>
  <c r="AE495" i="57"/>
  <c r="U495" i="57"/>
  <c r="AK495" i="57"/>
  <c r="BA495" i="57"/>
  <c r="BQ495" i="57"/>
  <c r="CG495" i="57"/>
  <c r="CW495" i="57"/>
  <c r="DM495" i="57"/>
  <c r="EC495" i="57"/>
  <c r="AS495" i="57"/>
  <c r="DF495" i="57"/>
  <c r="CA495" i="57"/>
  <c r="V495" i="57"/>
  <c r="AL495" i="57"/>
  <c r="BB495" i="57"/>
  <c r="BR495" i="57"/>
  <c r="CH495" i="57"/>
  <c r="CX495" i="57"/>
  <c r="DN495" i="57"/>
  <c r="ED495" i="57"/>
  <c r="AC495" i="57"/>
  <c r="AD495" i="57"/>
  <c r="W495" i="57"/>
  <c r="AM495" i="57"/>
  <c r="BC495" i="57"/>
  <c r="BS495" i="57"/>
  <c r="CY495" i="57"/>
  <c r="DO495" i="57"/>
  <c r="EE495" i="57"/>
  <c r="CI495" i="57"/>
  <c r="X495" i="57"/>
  <c r="AN495" i="57"/>
  <c r="BD495" i="57"/>
  <c r="BT495" i="57"/>
  <c r="CJ495" i="57"/>
  <c r="CZ495" i="57"/>
  <c r="DP495" i="57"/>
  <c r="EF495" i="57"/>
  <c r="R446" i="57"/>
  <c r="DZ446" i="57"/>
  <c r="CE446" i="57"/>
  <c r="DL446" i="57"/>
  <c r="AK446" i="57"/>
  <c r="CW446" i="57"/>
  <c r="V446" i="57"/>
  <c r="CX446" i="57"/>
  <c r="W446" i="57"/>
  <c r="AM446" i="57"/>
  <c r="BC446" i="57"/>
  <c r="BS446" i="57"/>
  <c r="CI446" i="57"/>
  <c r="CY446" i="57"/>
  <c r="DO446" i="57"/>
  <c r="EE446" i="57"/>
  <c r="BN446" i="57"/>
  <c r="S446" i="57"/>
  <c r="EA446" i="57"/>
  <c r="AJ446" i="57"/>
  <c r="BQ446" i="57"/>
  <c r="EC446" i="57"/>
  <c r="BB446" i="57"/>
  <c r="DN446" i="57"/>
  <c r="X446" i="57"/>
  <c r="AN446" i="57"/>
  <c r="BD446" i="57"/>
  <c r="BT446" i="57"/>
  <c r="CJ446" i="57"/>
  <c r="CZ446" i="57"/>
  <c r="DP446" i="57"/>
  <c r="EF446" i="57"/>
  <c r="DJ446" i="57"/>
  <c r="BO446" i="57"/>
  <c r="AZ446" i="57"/>
  <c r="BA446" i="57"/>
  <c r="DM446" i="57"/>
  <c r="AL446" i="57"/>
  <c r="CH446" i="57"/>
  <c r="Y446" i="57"/>
  <c r="AO446" i="57"/>
  <c r="BE446" i="57"/>
  <c r="BU446" i="57"/>
  <c r="CK446" i="57"/>
  <c r="DA446" i="57"/>
  <c r="DQ446" i="57"/>
  <c r="AX446" i="57"/>
  <c r="AY446" i="57"/>
  <c r="T446" i="57"/>
  <c r="EB446" i="57"/>
  <c r="U446" i="57"/>
  <c r="CG446" i="57"/>
  <c r="BR446" i="57"/>
  <c r="ED446" i="57"/>
  <c r="Z446" i="57"/>
  <c r="AP446" i="57"/>
  <c r="BF446" i="57"/>
  <c r="BV446" i="57"/>
  <c r="CL446" i="57"/>
  <c r="DB446" i="57"/>
  <c r="DR446" i="57"/>
  <c r="CT446" i="57"/>
  <c r="AI446" i="57"/>
  <c r="CV446" i="57"/>
  <c r="AA446" i="57"/>
  <c r="AQ446" i="57"/>
  <c r="BG446" i="57"/>
  <c r="BW446" i="57"/>
  <c r="CM446" i="57"/>
  <c r="DC446" i="57"/>
  <c r="DS446" i="57"/>
  <c r="CD446" i="57"/>
  <c r="CU446" i="57"/>
  <c r="BP446" i="57"/>
  <c r="AB446" i="57"/>
  <c r="AR446" i="57"/>
  <c r="BH446" i="57"/>
  <c r="BX446" i="57"/>
  <c r="CN446" i="57"/>
  <c r="DD446" i="57"/>
  <c r="DT446" i="57"/>
  <c r="AH446" i="57"/>
  <c r="DK446" i="57"/>
  <c r="CF446" i="57"/>
  <c r="AC446" i="57"/>
  <c r="AS446" i="57"/>
  <c r="BI446" i="57"/>
  <c r="BY446" i="57"/>
  <c r="CO446" i="57"/>
  <c r="DE446" i="57"/>
  <c r="DU446" i="57"/>
  <c r="X397" i="57"/>
  <c r="EF397" i="57"/>
  <c r="BU397" i="57"/>
  <c r="Z397" i="57"/>
  <c r="BV397" i="57"/>
  <c r="DB397" i="57"/>
  <c r="AA397" i="57"/>
  <c r="AQ397" i="57"/>
  <c r="BG397" i="57"/>
  <c r="BW397" i="57"/>
  <c r="CM397" i="57"/>
  <c r="DC397" i="57"/>
  <c r="DS397" i="57"/>
  <c r="AB397" i="57"/>
  <c r="AR397" i="57"/>
  <c r="BH397" i="57"/>
  <c r="BX397" i="57"/>
  <c r="CN397" i="57"/>
  <c r="DD397" i="57"/>
  <c r="DT397" i="57"/>
  <c r="Y397" i="57"/>
  <c r="CL397" i="57"/>
  <c r="AC397" i="57"/>
  <c r="AS397" i="57"/>
  <c r="BI397" i="57"/>
  <c r="BY397" i="57"/>
  <c r="CO397" i="57"/>
  <c r="DE397" i="57"/>
  <c r="DU397" i="57"/>
  <c r="CJ397" i="57"/>
  <c r="N397" i="57"/>
  <c r="AD397" i="57"/>
  <c r="AT397" i="57"/>
  <c r="BJ397" i="57"/>
  <c r="BZ397" i="57"/>
  <c r="CP397" i="57"/>
  <c r="DF397" i="57"/>
  <c r="DV397" i="57"/>
  <c r="DP397" i="57"/>
  <c r="DA397" i="57"/>
  <c r="DR397" i="57"/>
  <c r="O397" i="57"/>
  <c r="AE397" i="57"/>
  <c r="AU397" i="57"/>
  <c r="BK397" i="57"/>
  <c r="CA397" i="57"/>
  <c r="CQ397" i="57"/>
  <c r="DG397" i="57"/>
  <c r="DW397" i="57"/>
  <c r="BT397" i="57"/>
  <c r="BE397" i="57"/>
  <c r="BF397" i="57"/>
  <c r="P397" i="57"/>
  <c r="AF397" i="57"/>
  <c r="AV397" i="57"/>
  <c r="BL397" i="57"/>
  <c r="CB397" i="57"/>
  <c r="CR397" i="57"/>
  <c r="DH397" i="57"/>
  <c r="DX397" i="57"/>
  <c r="AN397" i="57"/>
  <c r="CK397" i="57"/>
  <c r="Q397" i="57"/>
  <c r="AG397" i="57"/>
  <c r="AW397" i="57"/>
  <c r="BM397" i="57"/>
  <c r="CC397" i="57"/>
  <c r="CS397" i="57"/>
  <c r="DI397" i="57"/>
  <c r="DY397" i="57"/>
  <c r="BD397" i="57"/>
  <c r="DQ397" i="57"/>
  <c r="AP397" i="57"/>
  <c r="R397" i="57"/>
  <c r="AH397" i="57"/>
  <c r="AX397" i="57"/>
  <c r="BN397" i="57"/>
  <c r="CD397" i="57"/>
  <c r="CT397" i="57"/>
  <c r="DJ397" i="57"/>
  <c r="DZ397" i="57"/>
  <c r="CZ397" i="57"/>
  <c r="AO397" i="57"/>
  <c r="S397" i="57"/>
  <c r="AI397" i="57"/>
  <c r="AY397" i="57"/>
  <c r="BO397" i="57"/>
  <c r="CE397" i="57"/>
  <c r="CU397" i="57"/>
  <c r="DK397" i="57"/>
  <c r="EA397" i="57"/>
  <c r="N348" i="57"/>
  <c r="AD348" i="57"/>
  <c r="AT348" i="57"/>
  <c r="BJ348" i="57"/>
  <c r="BZ348" i="57"/>
  <c r="CP348" i="57"/>
  <c r="DF348" i="57"/>
  <c r="DV348" i="57"/>
  <c r="O348" i="57"/>
  <c r="AE348" i="57"/>
  <c r="AU348" i="57"/>
  <c r="BK348" i="57"/>
  <c r="CA348" i="57"/>
  <c r="CQ348" i="57"/>
  <c r="DG348" i="57"/>
  <c r="DW348" i="57"/>
  <c r="AH348" i="57"/>
  <c r="DZ348" i="57"/>
  <c r="CU348" i="57"/>
  <c r="T348" i="57"/>
  <c r="AJ348" i="57"/>
  <c r="AZ348" i="57"/>
  <c r="BP348" i="57"/>
  <c r="CF348" i="57"/>
  <c r="CV348" i="57"/>
  <c r="DL348" i="57"/>
  <c r="EB348" i="57"/>
  <c r="CT348" i="57"/>
  <c r="S348" i="57"/>
  <c r="DK348" i="57"/>
  <c r="U348" i="57"/>
  <c r="AK348" i="57"/>
  <c r="BA348" i="57"/>
  <c r="BQ348" i="57"/>
  <c r="CG348" i="57"/>
  <c r="CW348" i="57"/>
  <c r="DM348" i="57"/>
  <c r="EC348" i="57"/>
  <c r="CD348" i="57"/>
  <c r="CE348" i="57"/>
  <c r="V348" i="57"/>
  <c r="AL348" i="57"/>
  <c r="BB348" i="57"/>
  <c r="BR348" i="57"/>
  <c r="CH348" i="57"/>
  <c r="CX348" i="57"/>
  <c r="DN348" i="57"/>
  <c r="ED348" i="57"/>
  <c r="R348" i="57"/>
  <c r="DJ348" i="57"/>
  <c r="AI348" i="57"/>
  <c r="EA348" i="57"/>
  <c r="W348" i="57"/>
  <c r="AM348" i="57"/>
  <c r="BC348" i="57"/>
  <c r="BS348" i="57"/>
  <c r="CI348" i="57"/>
  <c r="CY348" i="57"/>
  <c r="DO348" i="57"/>
  <c r="EE348" i="57"/>
  <c r="BN348" i="57"/>
  <c r="BO348" i="57"/>
  <c r="X348" i="57"/>
  <c r="AN348" i="57"/>
  <c r="BD348" i="57"/>
  <c r="BT348" i="57"/>
  <c r="CJ348" i="57"/>
  <c r="CZ348" i="57"/>
  <c r="DP348" i="57"/>
  <c r="EF348" i="57"/>
  <c r="AX348" i="57"/>
  <c r="AY348" i="57"/>
  <c r="Y348" i="57"/>
  <c r="AO348" i="57"/>
  <c r="BE348" i="57"/>
  <c r="BU348" i="57"/>
  <c r="CK348" i="57"/>
  <c r="DA348" i="57"/>
  <c r="DQ348" i="57"/>
  <c r="AZ299" i="57"/>
  <c r="AK299" i="57"/>
  <c r="CW299" i="57"/>
  <c r="AL299" i="57"/>
  <c r="ED299" i="57"/>
  <c r="W299" i="57"/>
  <c r="BC299" i="57"/>
  <c r="BS299" i="57"/>
  <c r="CY299" i="57"/>
  <c r="EE299" i="57"/>
  <c r="X299" i="57"/>
  <c r="AN299" i="57"/>
  <c r="BD299" i="57"/>
  <c r="BT299" i="57"/>
  <c r="CJ299" i="57"/>
  <c r="CZ299" i="57"/>
  <c r="DP299" i="57"/>
  <c r="EF299" i="57"/>
  <c r="CF299" i="57"/>
  <c r="BA299" i="57"/>
  <c r="DM299" i="57"/>
  <c r="V299" i="57"/>
  <c r="CX299" i="57"/>
  <c r="AM299" i="57"/>
  <c r="CI299" i="57"/>
  <c r="DO299" i="57"/>
  <c r="Y299" i="57"/>
  <c r="AO299" i="57"/>
  <c r="BE299" i="57"/>
  <c r="BU299" i="57"/>
  <c r="CK299" i="57"/>
  <c r="DA299" i="57"/>
  <c r="DQ299" i="57"/>
  <c r="T299" i="57"/>
  <c r="DN299" i="57"/>
  <c r="Z299" i="57"/>
  <c r="AP299" i="57"/>
  <c r="BF299" i="57"/>
  <c r="BV299" i="57"/>
  <c r="CL299" i="57"/>
  <c r="DB299" i="57"/>
  <c r="DR299" i="57"/>
  <c r="BP299" i="57"/>
  <c r="EC299" i="57"/>
  <c r="CH299" i="57"/>
  <c r="AA299" i="57"/>
  <c r="AQ299" i="57"/>
  <c r="BG299" i="57"/>
  <c r="BW299" i="57"/>
  <c r="CM299" i="57"/>
  <c r="DC299" i="57"/>
  <c r="DS299" i="57"/>
  <c r="DL299" i="57"/>
  <c r="U299" i="57"/>
  <c r="BR299" i="57"/>
  <c r="AB299" i="57"/>
  <c r="AR299" i="57"/>
  <c r="BH299" i="57"/>
  <c r="BX299" i="57"/>
  <c r="CN299" i="57"/>
  <c r="DD299" i="57"/>
  <c r="DT299" i="57"/>
  <c r="EB299" i="57"/>
  <c r="BB299" i="57"/>
  <c r="AC299" i="57"/>
  <c r="AS299" i="57"/>
  <c r="BI299" i="57"/>
  <c r="BY299" i="57"/>
  <c r="DU299" i="57"/>
  <c r="AJ299" i="57"/>
  <c r="CG299" i="57"/>
  <c r="CO299" i="57"/>
  <c r="AT299" i="57"/>
  <c r="DV299" i="57"/>
  <c r="CV299" i="57"/>
  <c r="BQ299" i="57"/>
  <c r="DE299" i="57"/>
  <c r="N299" i="57"/>
  <c r="AD299" i="57"/>
  <c r="BJ299" i="57"/>
  <c r="BZ299" i="57"/>
  <c r="CP299" i="57"/>
  <c r="DF299" i="57"/>
  <c r="O299" i="57"/>
  <c r="AE299" i="57"/>
  <c r="AU299" i="57"/>
  <c r="BK299" i="57"/>
  <c r="CA299" i="57"/>
  <c r="CQ299" i="57"/>
  <c r="DG299" i="57"/>
  <c r="DW299" i="57"/>
  <c r="CO250" i="57"/>
  <c r="N250" i="57"/>
  <c r="AD250" i="57"/>
  <c r="AT250" i="57"/>
  <c r="BJ250" i="57"/>
  <c r="BZ250" i="57"/>
  <c r="CP250" i="57"/>
  <c r="DF250" i="57"/>
  <c r="DV250" i="57"/>
  <c r="AA250" i="57"/>
  <c r="BI250" i="57"/>
  <c r="O250" i="57"/>
  <c r="AE250" i="57"/>
  <c r="AU250" i="57"/>
  <c r="BK250" i="57"/>
  <c r="CA250" i="57"/>
  <c r="CQ250" i="57"/>
  <c r="DG250" i="57"/>
  <c r="DW250" i="57"/>
  <c r="X250" i="57"/>
  <c r="AN250" i="57"/>
  <c r="BD250" i="57"/>
  <c r="BT250" i="57"/>
  <c r="CJ250" i="57"/>
  <c r="CZ250" i="57"/>
  <c r="DP250" i="57"/>
  <c r="EF250" i="57"/>
  <c r="Y250" i="57"/>
  <c r="AO250" i="57"/>
  <c r="BE250" i="57"/>
  <c r="BU250" i="57"/>
  <c r="CK250" i="57"/>
  <c r="DA250" i="57"/>
  <c r="DQ250" i="57"/>
  <c r="Z250" i="57"/>
  <c r="AP250" i="57"/>
  <c r="BF250" i="57"/>
  <c r="BV250" i="57"/>
  <c r="CL250" i="57"/>
  <c r="DB250" i="57"/>
  <c r="DR250" i="57"/>
  <c r="AQ250" i="57"/>
  <c r="BG250" i="57"/>
  <c r="BW250" i="57"/>
  <c r="CM250" i="57"/>
  <c r="DC250" i="57"/>
  <c r="DS250" i="57"/>
  <c r="AB250" i="57"/>
  <c r="AR250" i="57"/>
  <c r="BH250" i="57"/>
  <c r="BX250" i="57"/>
  <c r="CN250" i="57"/>
  <c r="DD250" i="57"/>
  <c r="DT250" i="57"/>
  <c r="AC250" i="57"/>
  <c r="AS250" i="57"/>
  <c r="BY250" i="57"/>
  <c r="DE250" i="57"/>
  <c r="DU250" i="57"/>
  <c r="P250" i="57"/>
  <c r="AF250" i="57"/>
  <c r="AV250" i="57"/>
  <c r="BL250" i="57"/>
  <c r="CB250" i="57"/>
  <c r="CR250" i="57"/>
  <c r="DH250" i="57"/>
  <c r="DX250" i="57"/>
  <c r="Q250" i="57"/>
  <c r="AG250" i="57"/>
  <c r="AW250" i="57"/>
  <c r="BM250" i="57"/>
  <c r="CC250" i="57"/>
  <c r="CS250" i="57"/>
  <c r="DI250" i="57"/>
  <c r="DY250" i="57"/>
  <c r="CB201" i="57"/>
  <c r="EA201" i="57"/>
  <c r="BL201" i="57"/>
  <c r="Q201" i="57"/>
  <c r="DI201" i="57"/>
  <c r="CT201" i="57"/>
  <c r="AI201" i="57"/>
  <c r="CU201" i="57"/>
  <c r="AZ201" i="57"/>
  <c r="CV201" i="57"/>
  <c r="U201" i="57"/>
  <c r="AK201" i="57"/>
  <c r="BA201" i="57"/>
  <c r="BQ201" i="57"/>
  <c r="CG201" i="57"/>
  <c r="CW201" i="57"/>
  <c r="DM201" i="57"/>
  <c r="EC201" i="57"/>
  <c r="P201" i="57"/>
  <c r="CS201" i="57"/>
  <c r="CD201" i="57"/>
  <c r="S201" i="57"/>
  <c r="CE201" i="57"/>
  <c r="AJ201" i="57"/>
  <c r="BP201" i="57"/>
  <c r="DL201" i="57"/>
  <c r="V201" i="57"/>
  <c r="AL201" i="57"/>
  <c r="BB201" i="57"/>
  <c r="BR201" i="57"/>
  <c r="CH201" i="57"/>
  <c r="CX201" i="57"/>
  <c r="DN201" i="57"/>
  <c r="ED201" i="57"/>
  <c r="AF201" i="57"/>
  <c r="AW201" i="57"/>
  <c r="R201" i="57"/>
  <c r="DZ201" i="57"/>
  <c r="AY201" i="57"/>
  <c r="DK201" i="57"/>
  <c r="T201" i="57"/>
  <c r="CF201" i="57"/>
  <c r="EB201" i="57"/>
  <c r="W201" i="57"/>
  <c r="AM201" i="57"/>
  <c r="BC201" i="57"/>
  <c r="BS201" i="57"/>
  <c r="CI201" i="57"/>
  <c r="CY201" i="57"/>
  <c r="DO201" i="57"/>
  <c r="EE201" i="57"/>
  <c r="DH201" i="57"/>
  <c r="BM201" i="57"/>
  <c r="DJ201" i="57"/>
  <c r="BO201" i="57"/>
  <c r="BD201" i="57"/>
  <c r="BT201" i="57"/>
  <c r="CJ201" i="57"/>
  <c r="CZ201" i="57"/>
  <c r="DP201" i="57"/>
  <c r="EF201" i="57"/>
  <c r="DX201" i="57"/>
  <c r="AG201" i="57"/>
  <c r="AX201" i="57"/>
  <c r="AN201" i="57"/>
  <c r="Y201" i="57"/>
  <c r="AO201" i="57"/>
  <c r="BE201" i="57"/>
  <c r="BU201" i="57"/>
  <c r="CK201" i="57"/>
  <c r="DA201" i="57"/>
  <c r="DQ201" i="57"/>
  <c r="AV201" i="57"/>
  <c r="CC201" i="57"/>
  <c r="AH201" i="57"/>
  <c r="X201" i="57"/>
  <c r="Z201" i="57"/>
  <c r="AP201" i="57"/>
  <c r="BF201" i="57"/>
  <c r="BV201" i="57"/>
  <c r="CL201" i="57"/>
  <c r="DB201" i="57"/>
  <c r="DR201" i="57"/>
  <c r="CR201" i="57"/>
  <c r="DY201" i="57"/>
  <c r="BN201" i="57"/>
  <c r="AA201" i="57"/>
  <c r="AQ201" i="57"/>
  <c r="BG201" i="57"/>
  <c r="BW201" i="57"/>
  <c r="CM201" i="57"/>
  <c r="DC201" i="57"/>
  <c r="DS201" i="57"/>
  <c r="AL152" i="57"/>
  <c r="W152" i="57"/>
  <c r="CI152" i="57"/>
  <c r="BT152" i="57"/>
  <c r="EF152" i="57"/>
  <c r="AO152" i="57"/>
  <c r="BU152" i="57"/>
  <c r="DQ152" i="57"/>
  <c r="Z152" i="57"/>
  <c r="BV152" i="57"/>
  <c r="DR152" i="57"/>
  <c r="AA152" i="57"/>
  <c r="AQ152" i="57"/>
  <c r="BG152" i="57"/>
  <c r="BW152" i="57"/>
  <c r="CM152" i="57"/>
  <c r="DC152" i="57"/>
  <c r="DS152" i="57"/>
  <c r="CX152" i="57"/>
  <c r="AM152" i="57"/>
  <c r="EE152" i="57"/>
  <c r="AN152" i="57"/>
  <c r="CJ152" i="57"/>
  <c r="DP152" i="57"/>
  <c r="Y152" i="57"/>
  <c r="BE152" i="57"/>
  <c r="CK152" i="57"/>
  <c r="AP152" i="57"/>
  <c r="CL152" i="57"/>
  <c r="AB152" i="57"/>
  <c r="AR152" i="57"/>
  <c r="BH152" i="57"/>
  <c r="BX152" i="57"/>
  <c r="CN152" i="57"/>
  <c r="DD152" i="57"/>
  <c r="DT152" i="57"/>
  <c r="DN152" i="57"/>
  <c r="BC152" i="57"/>
  <c r="DO152" i="57"/>
  <c r="X152" i="57"/>
  <c r="BD152" i="57"/>
  <c r="CZ152" i="57"/>
  <c r="DA152" i="57"/>
  <c r="BF152" i="57"/>
  <c r="DB152" i="57"/>
  <c r="AC152" i="57"/>
  <c r="AS152" i="57"/>
  <c r="BI152" i="57"/>
  <c r="BY152" i="57"/>
  <c r="CO152" i="57"/>
  <c r="DE152" i="57"/>
  <c r="DU152" i="57"/>
  <c r="V152" i="57"/>
  <c r="ED152" i="57"/>
  <c r="CY152" i="57"/>
  <c r="N152" i="57"/>
  <c r="AD152" i="57"/>
  <c r="AT152" i="57"/>
  <c r="BJ152" i="57"/>
  <c r="BZ152" i="57"/>
  <c r="CP152" i="57"/>
  <c r="DF152" i="57"/>
  <c r="DV152" i="57"/>
  <c r="BR152" i="57"/>
  <c r="BS152" i="57"/>
  <c r="O152" i="57"/>
  <c r="AE152" i="57"/>
  <c r="AU152" i="57"/>
  <c r="BK152" i="57"/>
  <c r="CA152" i="57"/>
  <c r="CQ152" i="57"/>
  <c r="DG152" i="57"/>
  <c r="DW152" i="57"/>
  <c r="BB152" i="57"/>
  <c r="CH152" i="57"/>
  <c r="CN103" i="57"/>
  <c r="CO103" i="57"/>
  <c r="AD103" i="57"/>
  <c r="CP103" i="57"/>
  <c r="O103" i="57"/>
  <c r="BK103" i="57"/>
  <c r="DW103" i="57"/>
  <c r="P103" i="57"/>
  <c r="DX103" i="57"/>
  <c r="AB103" i="57"/>
  <c r="BY103" i="57"/>
  <c r="N103" i="57"/>
  <c r="BZ103" i="57"/>
  <c r="AU103" i="57"/>
  <c r="CQ103" i="57"/>
  <c r="AF103" i="57"/>
  <c r="AV103" i="57"/>
  <c r="BL103" i="57"/>
  <c r="CB103" i="57"/>
  <c r="CR103" i="57"/>
  <c r="DH103" i="57"/>
  <c r="Q103" i="57"/>
  <c r="AG103" i="57"/>
  <c r="AW103" i="57"/>
  <c r="BM103" i="57"/>
  <c r="CC103" i="57"/>
  <c r="CS103" i="57"/>
  <c r="DI103" i="57"/>
  <c r="DY103" i="57"/>
  <c r="DT103" i="57"/>
  <c r="DU103" i="57"/>
  <c r="AT103" i="57"/>
  <c r="AE103" i="57"/>
  <c r="CA103" i="57"/>
  <c r="DG103" i="57"/>
  <c r="R103" i="57"/>
  <c r="AH103" i="57"/>
  <c r="AX103" i="57"/>
  <c r="BN103" i="57"/>
  <c r="CD103" i="57"/>
  <c r="CT103" i="57"/>
  <c r="DJ103" i="57"/>
  <c r="DZ103" i="57"/>
  <c r="BJ103" i="57"/>
  <c r="S103" i="57"/>
  <c r="AI103" i="57"/>
  <c r="AY103" i="57"/>
  <c r="BO103" i="57"/>
  <c r="CE103" i="57"/>
  <c r="CU103" i="57"/>
  <c r="EA103" i="57"/>
  <c r="BX103" i="57"/>
  <c r="AC103" i="57"/>
  <c r="T103" i="57"/>
  <c r="AZ103" i="57"/>
  <c r="BP103" i="57"/>
  <c r="CF103" i="57"/>
  <c r="CV103" i="57"/>
  <c r="DL103" i="57"/>
  <c r="EB103" i="57"/>
  <c r="AR103" i="57"/>
  <c r="BI103" i="57"/>
  <c r="DV103" i="57"/>
  <c r="AJ103" i="57"/>
  <c r="U103" i="57"/>
  <c r="AK103" i="57"/>
  <c r="BA103" i="57"/>
  <c r="BQ103" i="57"/>
  <c r="CG103" i="57"/>
  <c r="CW103" i="57"/>
  <c r="DM103" i="57"/>
  <c r="EC103" i="57"/>
  <c r="BH103" i="57"/>
  <c r="AS103" i="57"/>
  <c r="DF103" i="57"/>
  <c r="DK103" i="57"/>
  <c r="V103" i="57"/>
  <c r="AL103" i="57"/>
  <c r="BB103" i="57"/>
  <c r="BR103" i="57"/>
  <c r="CH103" i="57"/>
  <c r="CX103" i="57"/>
  <c r="DN103" i="57"/>
  <c r="ED103" i="57"/>
  <c r="DD103" i="57"/>
  <c r="DE103" i="57"/>
  <c r="W103" i="57"/>
  <c r="AM103" i="57"/>
  <c r="BC103" i="57"/>
  <c r="BS103" i="57"/>
  <c r="CI103" i="57"/>
  <c r="CY103" i="57"/>
  <c r="DO103" i="57"/>
  <c r="EE103" i="57"/>
  <c r="EF544" i="57"/>
  <c r="AO544" i="57"/>
  <c r="Z544" i="57"/>
  <c r="AP544" i="57"/>
  <c r="BF544" i="57"/>
  <c r="BV544" i="57"/>
  <c r="CL544" i="57"/>
  <c r="DB544" i="57"/>
  <c r="DR544" i="57"/>
  <c r="CZ544" i="57"/>
  <c r="AA544" i="57"/>
  <c r="AQ544" i="57"/>
  <c r="BG544" i="57"/>
  <c r="BW544" i="57"/>
  <c r="CM544" i="57"/>
  <c r="DC544" i="57"/>
  <c r="DS544" i="57"/>
  <c r="DQ544" i="57"/>
  <c r="AB544" i="57"/>
  <c r="AR544" i="57"/>
  <c r="BH544" i="57"/>
  <c r="BX544" i="57"/>
  <c r="CN544" i="57"/>
  <c r="DD544" i="57"/>
  <c r="DT544" i="57"/>
  <c r="BD544" i="57"/>
  <c r="AC544" i="57"/>
  <c r="AS544" i="57"/>
  <c r="BI544" i="57"/>
  <c r="BY544" i="57"/>
  <c r="CO544" i="57"/>
  <c r="DE544" i="57"/>
  <c r="DU544" i="57"/>
  <c r="DP544" i="57"/>
  <c r="BU544" i="57"/>
  <c r="N544" i="57"/>
  <c r="AD544" i="57"/>
  <c r="AT544" i="57"/>
  <c r="BJ544" i="57"/>
  <c r="BZ544" i="57"/>
  <c r="CP544" i="57"/>
  <c r="DF544" i="57"/>
  <c r="DV544" i="57"/>
  <c r="X544" i="57"/>
  <c r="O544" i="57"/>
  <c r="AE544" i="57"/>
  <c r="AU544" i="57"/>
  <c r="BK544" i="57"/>
  <c r="CA544" i="57"/>
  <c r="CQ544" i="57"/>
  <c r="DG544" i="57"/>
  <c r="DW544" i="57"/>
  <c r="AN544" i="57"/>
  <c r="DA544" i="57"/>
  <c r="P544" i="57"/>
  <c r="AF544" i="57"/>
  <c r="AV544" i="57"/>
  <c r="BL544" i="57"/>
  <c r="CB544" i="57"/>
  <c r="CR544" i="57"/>
  <c r="DH544" i="57"/>
  <c r="DX544" i="57"/>
  <c r="BT544" i="57"/>
  <c r="BE544" i="57"/>
  <c r="Q544" i="57"/>
  <c r="AG544" i="57"/>
  <c r="AW544" i="57"/>
  <c r="BM544" i="57"/>
  <c r="CC544" i="57"/>
  <c r="CS544" i="57"/>
  <c r="DI544" i="57"/>
  <c r="DY544" i="57"/>
  <c r="CJ544" i="57"/>
  <c r="CK544" i="57"/>
  <c r="R544" i="57"/>
  <c r="AH544" i="57"/>
  <c r="AX544" i="57"/>
  <c r="BN544" i="57"/>
  <c r="CD544" i="57"/>
  <c r="CT544" i="57"/>
  <c r="DJ544" i="57"/>
  <c r="DZ544" i="57"/>
  <c r="Y544" i="57"/>
  <c r="S544" i="57"/>
  <c r="AI544" i="57"/>
  <c r="AY544" i="57"/>
  <c r="BO544" i="57"/>
  <c r="CE544" i="57"/>
  <c r="CU544" i="57"/>
  <c r="DK544" i="57"/>
  <c r="EA544" i="57"/>
  <c r="N53" i="57"/>
  <c r="P53" i="57"/>
  <c r="O53" i="57"/>
  <c r="Q53" i="57"/>
  <c r="R53" i="57"/>
  <c r="S53" i="57"/>
  <c r="T53" i="57"/>
  <c r="U53" i="57"/>
  <c r="EG397" i="57"/>
  <c r="EG103" i="57"/>
  <c r="EG299" i="57"/>
  <c r="EG446" i="57"/>
  <c r="EG53" i="57"/>
  <c r="EG201" i="57"/>
  <c r="B26" i="1"/>
  <c r="A27" i="1"/>
  <c r="EG348" i="57"/>
  <c r="EG250" i="57"/>
  <c r="EG152" i="57"/>
  <c r="EG495" i="57"/>
  <c r="EG544" i="57"/>
  <c r="C25" i="1" l="1"/>
  <c r="H1" i="26"/>
  <c r="AC3" i="58"/>
  <c r="AC2" i="58"/>
  <c r="DN546" i="57"/>
  <c r="CV546" i="57"/>
  <c r="EA546" i="57"/>
  <c r="BP546" i="57"/>
  <c r="BV546" i="57"/>
  <c r="DW546" i="57"/>
  <c r="BO546" i="57"/>
  <c r="DC546" i="57"/>
  <c r="BK546" i="57"/>
  <c r="CU546" i="57"/>
  <c r="EF546" i="57"/>
  <c r="BT546" i="57"/>
  <c r="AB546" i="57"/>
  <c r="CZ546" i="57"/>
  <c r="AV546" i="57"/>
  <c r="DP546" i="57"/>
  <c r="AE546" i="57"/>
  <c r="CS546" i="57"/>
  <c r="AJ546" i="57"/>
  <c r="ED546" i="57"/>
  <c r="AG546" i="57"/>
  <c r="EE546" i="57"/>
  <c r="CT546" i="57"/>
  <c r="AN546" i="57"/>
  <c r="CD546" i="57"/>
  <c r="AP546" i="57"/>
  <c r="N546" i="57"/>
  <c r="DG546" i="57"/>
  <c r="DE546" i="57"/>
  <c r="AU546" i="57"/>
  <c r="CF546" i="57"/>
  <c r="BL546" i="57"/>
  <c r="T546" i="57"/>
  <c r="AX546" i="57"/>
  <c r="CK546" i="57"/>
  <c r="CC546" i="57"/>
  <c r="Q546" i="57"/>
  <c r="DB546" i="57"/>
  <c r="CX546" i="57"/>
  <c r="CY546" i="57"/>
  <c r="BB546" i="57"/>
  <c r="DH546" i="57"/>
  <c r="DF546" i="57"/>
  <c r="AM546" i="57"/>
  <c r="CQ546" i="57"/>
  <c r="AC546" i="57"/>
  <c r="AI546" i="57"/>
  <c r="AT546" i="57"/>
  <c r="U546" i="57"/>
  <c r="DZ546" i="57"/>
  <c r="AL546" i="57"/>
  <c r="BH546" i="57"/>
  <c r="CE546" i="57"/>
  <c r="S546" i="57"/>
  <c r="AH546" i="57"/>
  <c r="DL546" i="57"/>
  <c r="AZ546" i="57"/>
  <c r="DR546" i="57"/>
  <c r="X546" i="57"/>
  <c r="CM546" i="57"/>
  <c r="CH546" i="57"/>
  <c r="V546" i="57"/>
  <c r="AR546" i="57"/>
  <c r="CB546" i="57"/>
  <c r="BM546" i="57"/>
  <c r="EB546" i="57"/>
  <c r="BI546" i="57"/>
  <c r="DY546" i="57"/>
  <c r="R546" i="57"/>
  <c r="BZ546" i="57"/>
  <c r="DO546" i="57"/>
  <c r="BC546" i="57"/>
  <c r="BG546" i="57"/>
  <c r="BE546" i="57"/>
  <c r="BR546" i="57"/>
  <c r="CN546" i="57"/>
  <c r="B27" i="1"/>
  <c r="A28" i="1"/>
  <c r="DU546" i="57"/>
  <c r="DM546" i="57"/>
  <c r="DQ546" i="57"/>
  <c r="DX546" i="57"/>
  <c r="BX546" i="57"/>
  <c r="DV546" i="57"/>
  <c r="BD546" i="57"/>
  <c r="Z546" i="57"/>
  <c r="AQ546" i="57"/>
  <c r="CL546" i="57"/>
  <c r="CP546" i="57"/>
  <c r="AD546" i="57"/>
  <c r="DT546" i="57"/>
  <c r="CR546" i="57"/>
  <c r="P546" i="57"/>
  <c r="BN546" i="57"/>
  <c r="AF546" i="57"/>
  <c r="BF546" i="57"/>
  <c r="CJ546" i="57"/>
  <c r="DD546" i="57"/>
  <c r="DJ546" i="57"/>
  <c r="BS546" i="57"/>
  <c r="BJ546" i="57"/>
  <c r="CW546" i="57"/>
  <c r="AK546" i="57"/>
  <c r="DA546" i="57"/>
  <c r="AO546" i="57"/>
  <c r="CO546" i="57"/>
  <c r="BA546" i="57"/>
  <c r="DS546" i="57"/>
  <c r="CI546" i="57"/>
  <c r="W546" i="57"/>
  <c r="CG546" i="57"/>
  <c r="AA546" i="57"/>
  <c r="Y546" i="57"/>
  <c r="DK546" i="57"/>
  <c r="AS546" i="57"/>
  <c r="AY546" i="57"/>
  <c r="DI546" i="57"/>
  <c r="AW546" i="57"/>
  <c r="CA546" i="57"/>
  <c r="O546" i="57"/>
  <c r="BY546" i="57"/>
  <c r="EC546" i="57"/>
  <c r="BQ546" i="57"/>
  <c r="BW546" i="57"/>
  <c r="EG546" i="57"/>
  <c r="BU546" i="57"/>
  <c r="I1" i="26" l="1"/>
  <c r="C26" i="1"/>
  <c r="AD3" i="58"/>
  <c r="AD2" i="58"/>
  <c r="A29" i="1"/>
  <c r="B28" i="1"/>
  <c r="J1" i="26" s="1"/>
  <c r="C27" i="1" l="1"/>
  <c r="AE2" i="58"/>
  <c r="AE3" i="58"/>
  <c r="A30" i="1"/>
  <c r="B29" i="1"/>
  <c r="M1" i="25" l="1"/>
  <c r="K1" i="26"/>
  <c r="I1" i="89"/>
  <c r="I1" i="59"/>
  <c r="M1" i="57"/>
  <c r="C28" i="1"/>
  <c r="AF3" i="58"/>
  <c r="AF2" i="58"/>
  <c r="A31" i="1"/>
  <c r="B30" i="1"/>
  <c r="N1" i="25" s="1"/>
  <c r="AP493" i="25"/>
  <c r="AO493" i="25"/>
  <c r="AN493" i="25"/>
  <c r="AM493" i="25"/>
  <c r="AL493" i="25"/>
  <c r="AK493" i="25"/>
  <c r="AJ493" i="25"/>
  <c r="AI493" i="25"/>
  <c r="AH493" i="25"/>
  <c r="AG493" i="25"/>
  <c r="AF493" i="25"/>
  <c r="AE493" i="25"/>
  <c r="AD493" i="25"/>
  <c r="AC493" i="25"/>
  <c r="AB493" i="25"/>
  <c r="AA493" i="25"/>
  <c r="Z493" i="25"/>
  <c r="Y493" i="25"/>
  <c r="X493" i="25"/>
  <c r="W493" i="25"/>
  <c r="V493" i="25"/>
  <c r="U493" i="25"/>
  <c r="T493" i="25"/>
  <c r="S493" i="25"/>
  <c r="R493" i="25"/>
  <c r="Q493" i="25"/>
  <c r="P493" i="25"/>
  <c r="O493" i="25"/>
  <c r="N493" i="25"/>
  <c r="AP478" i="25"/>
  <c r="AO478" i="25"/>
  <c r="AN478" i="25"/>
  <c r="AM478" i="25"/>
  <c r="AL478" i="25"/>
  <c r="AK478" i="25"/>
  <c r="AJ478" i="25"/>
  <c r="AI478" i="25"/>
  <c r="AH478" i="25"/>
  <c r="AG478" i="25"/>
  <c r="AF478" i="25"/>
  <c r="AE478" i="25"/>
  <c r="AD478" i="25"/>
  <c r="AC478" i="25"/>
  <c r="AB478" i="25"/>
  <c r="AA478" i="25"/>
  <c r="Z478" i="25"/>
  <c r="Y478" i="25"/>
  <c r="X478" i="25"/>
  <c r="W478" i="25"/>
  <c r="V478" i="25"/>
  <c r="U478" i="25"/>
  <c r="T478" i="25"/>
  <c r="S478" i="25"/>
  <c r="R478" i="25"/>
  <c r="Q478" i="25"/>
  <c r="P478" i="25"/>
  <c r="O478" i="25"/>
  <c r="N478" i="25"/>
  <c r="AP463" i="25"/>
  <c r="AO463" i="25"/>
  <c r="AN463" i="25"/>
  <c r="AM463" i="25"/>
  <c r="AL463" i="25"/>
  <c r="AK463" i="25"/>
  <c r="AJ463" i="25"/>
  <c r="AI463" i="25"/>
  <c r="AH463" i="25"/>
  <c r="AG463" i="25"/>
  <c r="AF463" i="25"/>
  <c r="AE463" i="25"/>
  <c r="AD463" i="25"/>
  <c r="AC463" i="25"/>
  <c r="AB463" i="25"/>
  <c r="AA463" i="25"/>
  <c r="Z463" i="25"/>
  <c r="Y463" i="25"/>
  <c r="X463" i="25"/>
  <c r="W463" i="25"/>
  <c r="V463" i="25"/>
  <c r="U463" i="25"/>
  <c r="T463" i="25"/>
  <c r="S463" i="25"/>
  <c r="R463" i="25"/>
  <c r="Q463" i="25"/>
  <c r="P463" i="25"/>
  <c r="O463" i="25"/>
  <c r="N463" i="25"/>
  <c r="AP444" i="25"/>
  <c r="AO444" i="25"/>
  <c r="AN444" i="25"/>
  <c r="AM444" i="25"/>
  <c r="AL444" i="25"/>
  <c r="AK444" i="25"/>
  <c r="AJ444" i="25"/>
  <c r="AI444" i="25"/>
  <c r="AH444" i="25"/>
  <c r="AG444" i="25"/>
  <c r="AF444" i="25"/>
  <c r="AE444" i="25"/>
  <c r="AD444" i="25"/>
  <c r="AC444" i="25"/>
  <c r="AB444" i="25"/>
  <c r="AA444" i="25"/>
  <c r="Z444" i="25"/>
  <c r="Y444" i="25"/>
  <c r="X444" i="25"/>
  <c r="W444" i="25"/>
  <c r="V444" i="25"/>
  <c r="U444" i="25"/>
  <c r="T444" i="25"/>
  <c r="S444" i="25"/>
  <c r="R444" i="25"/>
  <c r="Q444" i="25"/>
  <c r="P444" i="25"/>
  <c r="O444" i="25"/>
  <c r="N444" i="25"/>
  <c r="AP429" i="25"/>
  <c r="AO429" i="25"/>
  <c r="AN429" i="25"/>
  <c r="AM429" i="25"/>
  <c r="AL429" i="25"/>
  <c r="AK429" i="25"/>
  <c r="AJ429" i="25"/>
  <c r="AI429" i="25"/>
  <c r="AH429" i="25"/>
  <c r="AG429" i="25"/>
  <c r="AF429" i="25"/>
  <c r="AE429" i="25"/>
  <c r="AD429" i="25"/>
  <c r="AC429" i="25"/>
  <c r="AB429" i="25"/>
  <c r="AA429" i="25"/>
  <c r="Z429" i="25"/>
  <c r="Y429" i="25"/>
  <c r="X429" i="25"/>
  <c r="W429" i="25"/>
  <c r="V429" i="25"/>
  <c r="U429" i="25"/>
  <c r="T429" i="25"/>
  <c r="S429" i="25"/>
  <c r="R429" i="25"/>
  <c r="Q429" i="25"/>
  <c r="P429" i="25"/>
  <c r="O429" i="25"/>
  <c r="N429" i="25"/>
  <c r="AP414" i="25"/>
  <c r="AO414" i="25"/>
  <c r="AN414" i="25"/>
  <c r="AM414" i="25"/>
  <c r="AL414" i="25"/>
  <c r="AK414" i="25"/>
  <c r="AJ414" i="25"/>
  <c r="AI414" i="25"/>
  <c r="AH414" i="25"/>
  <c r="AG414" i="25"/>
  <c r="AF414" i="25"/>
  <c r="AE414" i="25"/>
  <c r="AD414" i="25"/>
  <c r="AC414" i="25"/>
  <c r="AB414" i="25"/>
  <c r="AA414" i="25"/>
  <c r="Z414" i="25"/>
  <c r="Y414" i="25"/>
  <c r="X414" i="25"/>
  <c r="W414" i="25"/>
  <c r="V414" i="25"/>
  <c r="U414" i="25"/>
  <c r="T414" i="25"/>
  <c r="S414" i="25"/>
  <c r="R414" i="25"/>
  <c r="Q414" i="25"/>
  <c r="P414" i="25"/>
  <c r="O414" i="25"/>
  <c r="N414" i="25"/>
  <c r="AP395" i="25"/>
  <c r="AO395" i="25"/>
  <c r="AN395" i="25"/>
  <c r="AM395" i="25"/>
  <c r="AL395" i="25"/>
  <c r="AK395" i="25"/>
  <c r="AJ395" i="25"/>
  <c r="AI395" i="25"/>
  <c r="AH395" i="25"/>
  <c r="AG395" i="25"/>
  <c r="AF395" i="25"/>
  <c r="AE395" i="25"/>
  <c r="AD395" i="25"/>
  <c r="AC395" i="25"/>
  <c r="AB395" i="25"/>
  <c r="AA395" i="25"/>
  <c r="Z395" i="25"/>
  <c r="Y395" i="25"/>
  <c r="X395" i="25"/>
  <c r="W395" i="25"/>
  <c r="V395" i="25"/>
  <c r="U395" i="25"/>
  <c r="T395" i="25"/>
  <c r="S395" i="25"/>
  <c r="R395" i="25"/>
  <c r="Q395" i="25"/>
  <c r="P395" i="25"/>
  <c r="O395" i="25"/>
  <c r="N395" i="25"/>
  <c r="AP380" i="25"/>
  <c r="AO380" i="25"/>
  <c r="AN380" i="25"/>
  <c r="AM380" i="25"/>
  <c r="AL380" i="25"/>
  <c r="AK380" i="25"/>
  <c r="AJ380" i="25"/>
  <c r="AI380" i="25"/>
  <c r="AH380" i="25"/>
  <c r="AG380" i="25"/>
  <c r="AF380" i="25"/>
  <c r="AE380" i="25"/>
  <c r="AD380" i="25"/>
  <c r="AC380" i="25"/>
  <c r="AB380" i="25"/>
  <c r="AA380" i="25"/>
  <c r="Z380" i="25"/>
  <c r="Y380" i="25"/>
  <c r="X380" i="25"/>
  <c r="W380" i="25"/>
  <c r="V380" i="25"/>
  <c r="U380" i="25"/>
  <c r="T380" i="25"/>
  <c r="S380" i="25"/>
  <c r="R380" i="25"/>
  <c r="Q380" i="25"/>
  <c r="P380" i="25"/>
  <c r="O380" i="25"/>
  <c r="N380" i="25"/>
  <c r="AP365" i="25"/>
  <c r="AO365" i="25"/>
  <c r="AN365" i="25"/>
  <c r="AM365" i="25"/>
  <c r="AL365" i="25"/>
  <c r="AK365" i="25"/>
  <c r="AJ365" i="25"/>
  <c r="AI365" i="25"/>
  <c r="AH365" i="25"/>
  <c r="AG365" i="25"/>
  <c r="AF365" i="25"/>
  <c r="AE365" i="25"/>
  <c r="AD365" i="25"/>
  <c r="AC365" i="25"/>
  <c r="AB365" i="25"/>
  <c r="AA365" i="25"/>
  <c r="Z365" i="25"/>
  <c r="Y365" i="25"/>
  <c r="X365" i="25"/>
  <c r="W365" i="25"/>
  <c r="V365" i="25"/>
  <c r="U365" i="25"/>
  <c r="T365" i="25"/>
  <c r="S365" i="25"/>
  <c r="R365" i="25"/>
  <c r="Q365" i="25"/>
  <c r="P365" i="25"/>
  <c r="O365" i="25"/>
  <c r="N365" i="25"/>
  <c r="AP346" i="25"/>
  <c r="AO346" i="25"/>
  <c r="AN346" i="25"/>
  <c r="AM346" i="25"/>
  <c r="AL346" i="25"/>
  <c r="AK346" i="25"/>
  <c r="AJ346" i="25"/>
  <c r="AI346" i="25"/>
  <c r="AH346" i="25"/>
  <c r="AG346" i="25"/>
  <c r="AF346" i="25"/>
  <c r="AE346" i="25"/>
  <c r="AD346" i="25"/>
  <c r="AC346" i="25"/>
  <c r="AB346" i="25"/>
  <c r="AA346" i="25"/>
  <c r="Z346" i="25"/>
  <c r="Y346" i="25"/>
  <c r="X346" i="25"/>
  <c r="W346" i="25"/>
  <c r="V346" i="25"/>
  <c r="U346" i="25"/>
  <c r="T346" i="25"/>
  <c r="S346" i="25"/>
  <c r="R346" i="25"/>
  <c r="Q346" i="25"/>
  <c r="P346" i="25"/>
  <c r="O346" i="25"/>
  <c r="N346" i="25"/>
  <c r="AP331" i="25"/>
  <c r="AO331" i="25"/>
  <c r="AN331" i="25"/>
  <c r="AM331" i="25"/>
  <c r="AL331" i="25"/>
  <c r="AK331" i="25"/>
  <c r="AJ331" i="25"/>
  <c r="AI331" i="25"/>
  <c r="AH331" i="25"/>
  <c r="AG331" i="25"/>
  <c r="AF331" i="25"/>
  <c r="AE331" i="25"/>
  <c r="AD331" i="25"/>
  <c r="AC331" i="25"/>
  <c r="AB331" i="25"/>
  <c r="AA331" i="25"/>
  <c r="Z331" i="25"/>
  <c r="Y331" i="25"/>
  <c r="X331" i="25"/>
  <c r="W331" i="25"/>
  <c r="V331" i="25"/>
  <c r="U331" i="25"/>
  <c r="T331" i="25"/>
  <c r="S331" i="25"/>
  <c r="R331" i="25"/>
  <c r="Q331" i="25"/>
  <c r="P331" i="25"/>
  <c r="O331" i="25"/>
  <c r="N331" i="25"/>
  <c r="AP316" i="25"/>
  <c r="AO316" i="25"/>
  <c r="AN316" i="25"/>
  <c r="AM316" i="25"/>
  <c r="AL316" i="25"/>
  <c r="AK316" i="25"/>
  <c r="AJ316" i="25"/>
  <c r="AI316" i="25"/>
  <c r="AH316" i="25"/>
  <c r="AG316" i="25"/>
  <c r="AF316" i="25"/>
  <c r="AE316" i="25"/>
  <c r="AD316" i="25"/>
  <c r="AC316" i="25"/>
  <c r="AB316" i="25"/>
  <c r="AA316" i="25"/>
  <c r="Z316" i="25"/>
  <c r="Y316" i="25"/>
  <c r="X316" i="25"/>
  <c r="W316" i="25"/>
  <c r="V316" i="25"/>
  <c r="U316" i="25"/>
  <c r="T316" i="25"/>
  <c r="S316" i="25"/>
  <c r="R316" i="25"/>
  <c r="Q316" i="25"/>
  <c r="P316" i="25"/>
  <c r="O316" i="25"/>
  <c r="N316" i="25"/>
  <c r="AP297" i="25"/>
  <c r="AO297" i="25"/>
  <c r="AN297" i="25"/>
  <c r="AM297" i="25"/>
  <c r="AL297" i="25"/>
  <c r="AK297" i="25"/>
  <c r="AJ297" i="25"/>
  <c r="AI297" i="25"/>
  <c r="AH297" i="25"/>
  <c r="AG297" i="25"/>
  <c r="AF297" i="25"/>
  <c r="AE297" i="25"/>
  <c r="AD297" i="25"/>
  <c r="AC297" i="25"/>
  <c r="AB297" i="25"/>
  <c r="AA297" i="25"/>
  <c r="Z297" i="25"/>
  <c r="Y297" i="25"/>
  <c r="X297" i="25"/>
  <c r="W297" i="25"/>
  <c r="V297" i="25"/>
  <c r="U297" i="25"/>
  <c r="T297" i="25"/>
  <c r="S297" i="25"/>
  <c r="R297" i="25"/>
  <c r="Q297" i="25"/>
  <c r="P297" i="25"/>
  <c r="O297" i="25"/>
  <c r="N297" i="25"/>
  <c r="AP282" i="25"/>
  <c r="AO282" i="25"/>
  <c r="AN282" i="25"/>
  <c r="AM282" i="25"/>
  <c r="AL282" i="25"/>
  <c r="AK282" i="25"/>
  <c r="AJ282" i="25"/>
  <c r="AI282" i="25"/>
  <c r="AH282" i="25"/>
  <c r="AG282" i="25"/>
  <c r="AF282" i="25"/>
  <c r="AE282" i="25"/>
  <c r="AD282" i="25"/>
  <c r="AC282" i="25"/>
  <c r="AB282" i="25"/>
  <c r="AA282" i="25"/>
  <c r="Z282" i="25"/>
  <c r="Y282" i="25"/>
  <c r="X282" i="25"/>
  <c r="W282" i="25"/>
  <c r="V282" i="25"/>
  <c r="U282" i="25"/>
  <c r="T282" i="25"/>
  <c r="S282" i="25"/>
  <c r="R282" i="25"/>
  <c r="Q282" i="25"/>
  <c r="P282" i="25"/>
  <c r="O282" i="25"/>
  <c r="N282" i="25"/>
  <c r="AP267" i="25"/>
  <c r="AO267" i="25"/>
  <c r="AN267" i="25"/>
  <c r="AM267" i="25"/>
  <c r="AL267" i="25"/>
  <c r="AK267" i="25"/>
  <c r="AJ267" i="25"/>
  <c r="AI267" i="25"/>
  <c r="AH267" i="25"/>
  <c r="AG267" i="25"/>
  <c r="AF267" i="25"/>
  <c r="AE267" i="25"/>
  <c r="AD267" i="25"/>
  <c r="AC267" i="25"/>
  <c r="AB267" i="25"/>
  <c r="AA267" i="25"/>
  <c r="Z267" i="25"/>
  <c r="Y267" i="25"/>
  <c r="X267" i="25"/>
  <c r="W267" i="25"/>
  <c r="V267" i="25"/>
  <c r="U267" i="25"/>
  <c r="T267" i="25"/>
  <c r="S267" i="25"/>
  <c r="R267" i="25"/>
  <c r="Q267" i="25"/>
  <c r="P267" i="25"/>
  <c r="O267" i="25"/>
  <c r="N267" i="25"/>
  <c r="AP248" i="25"/>
  <c r="AO248" i="25"/>
  <c r="AN248" i="25"/>
  <c r="AM248" i="25"/>
  <c r="AL248" i="25"/>
  <c r="AK248" i="25"/>
  <c r="AJ248" i="25"/>
  <c r="AI248" i="25"/>
  <c r="AH248" i="25"/>
  <c r="AG248" i="25"/>
  <c r="AF248" i="25"/>
  <c r="AE248" i="25"/>
  <c r="AD248" i="25"/>
  <c r="AC248" i="25"/>
  <c r="AB248" i="25"/>
  <c r="AA248" i="25"/>
  <c r="Z248" i="25"/>
  <c r="Y248" i="25"/>
  <c r="X248" i="25"/>
  <c r="W248" i="25"/>
  <c r="V248" i="25"/>
  <c r="U248" i="25"/>
  <c r="T248" i="25"/>
  <c r="S248" i="25"/>
  <c r="R248" i="25"/>
  <c r="Q248" i="25"/>
  <c r="P248" i="25"/>
  <c r="O248" i="25"/>
  <c r="N248" i="25"/>
  <c r="AP233" i="25"/>
  <c r="AO233" i="25"/>
  <c r="AN233" i="25"/>
  <c r="AM233" i="25"/>
  <c r="AL233" i="25"/>
  <c r="AK233" i="25"/>
  <c r="AJ233" i="25"/>
  <c r="AI233" i="25"/>
  <c r="AH233" i="25"/>
  <c r="AG233" i="25"/>
  <c r="AF233" i="25"/>
  <c r="AE233" i="25"/>
  <c r="AD233" i="25"/>
  <c r="AC233" i="25"/>
  <c r="AB233" i="25"/>
  <c r="AA233" i="25"/>
  <c r="Z233" i="25"/>
  <c r="Y233" i="25"/>
  <c r="X233" i="25"/>
  <c r="W233" i="25"/>
  <c r="V233" i="25"/>
  <c r="U233" i="25"/>
  <c r="T233" i="25"/>
  <c r="S233" i="25"/>
  <c r="R233" i="25"/>
  <c r="Q233" i="25"/>
  <c r="P233" i="25"/>
  <c r="O233" i="25"/>
  <c r="N233" i="25"/>
  <c r="AP218" i="25"/>
  <c r="AO218" i="25"/>
  <c r="AN218" i="25"/>
  <c r="AM218" i="25"/>
  <c r="AL218" i="25"/>
  <c r="AK218" i="25"/>
  <c r="AJ218" i="25"/>
  <c r="AI218" i="25"/>
  <c r="AH218" i="25"/>
  <c r="AG218" i="25"/>
  <c r="AF218" i="25"/>
  <c r="AE218" i="25"/>
  <c r="AD218" i="25"/>
  <c r="AC218" i="25"/>
  <c r="AB218" i="25"/>
  <c r="AA218" i="25"/>
  <c r="Z218" i="25"/>
  <c r="Y218" i="25"/>
  <c r="X218" i="25"/>
  <c r="W218" i="25"/>
  <c r="V218" i="25"/>
  <c r="U218" i="25"/>
  <c r="T218" i="25"/>
  <c r="S218" i="25"/>
  <c r="R218" i="25"/>
  <c r="Q218" i="25"/>
  <c r="P218" i="25"/>
  <c r="O218" i="25"/>
  <c r="N218" i="25"/>
  <c r="AP199" i="25"/>
  <c r="AO199" i="25"/>
  <c r="AN199" i="25"/>
  <c r="AM199" i="25"/>
  <c r="AL199" i="25"/>
  <c r="AK199" i="25"/>
  <c r="AJ199" i="25"/>
  <c r="AI199" i="25"/>
  <c r="AH199" i="25"/>
  <c r="AG199" i="25"/>
  <c r="AF199" i="25"/>
  <c r="AE199" i="25"/>
  <c r="AD199" i="25"/>
  <c r="AC199" i="25"/>
  <c r="AB199" i="25"/>
  <c r="AA199" i="25"/>
  <c r="Z199" i="25"/>
  <c r="Y199" i="25"/>
  <c r="X199" i="25"/>
  <c r="W199" i="25"/>
  <c r="V199" i="25"/>
  <c r="U199" i="25"/>
  <c r="T199" i="25"/>
  <c r="S199" i="25"/>
  <c r="R199" i="25"/>
  <c r="Q199" i="25"/>
  <c r="P199" i="25"/>
  <c r="O199" i="25"/>
  <c r="N199" i="25"/>
  <c r="AP184" i="25"/>
  <c r="AO184" i="25"/>
  <c r="AN184" i="25"/>
  <c r="AM184" i="25"/>
  <c r="AL184" i="25"/>
  <c r="AK184" i="25"/>
  <c r="AJ184" i="25"/>
  <c r="AI184" i="25"/>
  <c r="AH184" i="25"/>
  <c r="AG184" i="25"/>
  <c r="AF184" i="25"/>
  <c r="AE184" i="25"/>
  <c r="AD184" i="25"/>
  <c r="AC184" i="25"/>
  <c r="AB184" i="25"/>
  <c r="AA184" i="25"/>
  <c r="Z184" i="25"/>
  <c r="Y184" i="25"/>
  <c r="X184" i="25"/>
  <c r="W184" i="25"/>
  <c r="V184" i="25"/>
  <c r="U184" i="25"/>
  <c r="T184" i="25"/>
  <c r="S184" i="25"/>
  <c r="R184" i="25"/>
  <c r="Q184" i="25"/>
  <c r="P184" i="25"/>
  <c r="O184" i="25"/>
  <c r="N184" i="25"/>
  <c r="AP169" i="25"/>
  <c r="AO169" i="25"/>
  <c r="AN169" i="25"/>
  <c r="AM169" i="25"/>
  <c r="AL169" i="25"/>
  <c r="AK169" i="25"/>
  <c r="AJ169" i="25"/>
  <c r="AI169" i="25"/>
  <c r="AH169" i="25"/>
  <c r="AG169" i="25"/>
  <c r="AF169" i="25"/>
  <c r="AE169" i="25"/>
  <c r="AD169" i="25"/>
  <c r="AC169" i="25"/>
  <c r="AB169" i="25"/>
  <c r="AA169" i="25"/>
  <c r="Z169" i="25"/>
  <c r="Y169" i="25"/>
  <c r="X169" i="25"/>
  <c r="W169" i="25"/>
  <c r="V169" i="25"/>
  <c r="U169" i="25"/>
  <c r="T169" i="25"/>
  <c r="S169" i="25"/>
  <c r="R169" i="25"/>
  <c r="Q169" i="25"/>
  <c r="P169" i="25"/>
  <c r="O169" i="25"/>
  <c r="N169" i="25"/>
  <c r="AP150" i="25"/>
  <c r="AO150" i="25"/>
  <c r="AN150" i="25"/>
  <c r="AM150" i="25"/>
  <c r="AL150" i="25"/>
  <c r="AK150" i="25"/>
  <c r="AJ150" i="25"/>
  <c r="AI150" i="25"/>
  <c r="AH150" i="25"/>
  <c r="AG150" i="25"/>
  <c r="AF150" i="25"/>
  <c r="AE150" i="25"/>
  <c r="AD150" i="25"/>
  <c r="AC150" i="25"/>
  <c r="AB150" i="25"/>
  <c r="AA150" i="25"/>
  <c r="Z150" i="25"/>
  <c r="Y150" i="25"/>
  <c r="X150" i="25"/>
  <c r="W150" i="25"/>
  <c r="V150" i="25"/>
  <c r="U150" i="25"/>
  <c r="T150" i="25"/>
  <c r="S150" i="25"/>
  <c r="R150" i="25"/>
  <c r="Q150" i="25"/>
  <c r="P150" i="25"/>
  <c r="O150" i="25"/>
  <c r="N150" i="25"/>
  <c r="AP135" i="25"/>
  <c r="AO135" i="25"/>
  <c r="AN135" i="25"/>
  <c r="AM135" i="25"/>
  <c r="AL135" i="25"/>
  <c r="AK135" i="25"/>
  <c r="AJ135" i="25"/>
  <c r="AI135" i="25"/>
  <c r="AH135" i="25"/>
  <c r="AG135" i="25"/>
  <c r="AF135" i="25"/>
  <c r="AE135" i="25"/>
  <c r="AD135" i="25"/>
  <c r="AC135" i="25"/>
  <c r="AB135" i="25"/>
  <c r="AA135" i="25"/>
  <c r="Z135" i="25"/>
  <c r="Y135" i="25"/>
  <c r="X135" i="25"/>
  <c r="W135" i="25"/>
  <c r="V135" i="25"/>
  <c r="U135" i="25"/>
  <c r="T135" i="25"/>
  <c r="S135" i="25"/>
  <c r="R135" i="25"/>
  <c r="Q135" i="25"/>
  <c r="P135" i="25"/>
  <c r="O135" i="25"/>
  <c r="N135" i="25"/>
  <c r="AP120" i="25"/>
  <c r="AO120" i="25"/>
  <c r="AN120" i="25"/>
  <c r="AM120" i="25"/>
  <c r="AL120" i="25"/>
  <c r="AK120" i="25"/>
  <c r="AJ120" i="25"/>
  <c r="AI120" i="25"/>
  <c r="AH120" i="25"/>
  <c r="AG120" i="25"/>
  <c r="AF120" i="25"/>
  <c r="AE120" i="25"/>
  <c r="AD120" i="25"/>
  <c r="AC120" i="25"/>
  <c r="AB120" i="25"/>
  <c r="AA120" i="25"/>
  <c r="Z120" i="25"/>
  <c r="Y120" i="25"/>
  <c r="X120" i="25"/>
  <c r="W120" i="25"/>
  <c r="V120" i="25"/>
  <c r="U120" i="25"/>
  <c r="T120" i="25"/>
  <c r="S120" i="25"/>
  <c r="R120" i="25"/>
  <c r="Q120" i="25"/>
  <c r="P120" i="25"/>
  <c r="O120" i="25"/>
  <c r="N120" i="25"/>
  <c r="AP101" i="25"/>
  <c r="AO101" i="25"/>
  <c r="AN101" i="25"/>
  <c r="AM101" i="25"/>
  <c r="AL101" i="25"/>
  <c r="AK101" i="25"/>
  <c r="AJ101" i="25"/>
  <c r="AI101" i="25"/>
  <c r="AH101" i="25"/>
  <c r="AG101" i="25"/>
  <c r="AF101" i="25"/>
  <c r="AE101" i="25"/>
  <c r="AD101" i="25"/>
  <c r="AC101" i="25"/>
  <c r="AB101" i="25"/>
  <c r="AA101" i="25"/>
  <c r="Z101" i="25"/>
  <c r="Y101" i="25"/>
  <c r="X101" i="25"/>
  <c r="W101" i="25"/>
  <c r="V101" i="25"/>
  <c r="U101" i="25"/>
  <c r="T101" i="25"/>
  <c r="S101" i="25"/>
  <c r="R101" i="25"/>
  <c r="Q101" i="25"/>
  <c r="P101" i="25"/>
  <c r="O101" i="25"/>
  <c r="N101" i="25"/>
  <c r="AP86" i="25"/>
  <c r="AO86" i="25"/>
  <c r="AN86" i="25"/>
  <c r="AM86" i="25"/>
  <c r="AL86" i="25"/>
  <c r="AK86" i="25"/>
  <c r="AJ86" i="25"/>
  <c r="AI86" i="25"/>
  <c r="AH86" i="25"/>
  <c r="AG86" i="25"/>
  <c r="AF86" i="25"/>
  <c r="AE86" i="25"/>
  <c r="AD86" i="25"/>
  <c r="AC86" i="25"/>
  <c r="AB86" i="25"/>
  <c r="AA86" i="25"/>
  <c r="Z86" i="25"/>
  <c r="Y86" i="25"/>
  <c r="X86" i="25"/>
  <c r="W86" i="25"/>
  <c r="V86" i="25"/>
  <c r="U86" i="25"/>
  <c r="T86" i="25"/>
  <c r="S86" i="25"/>
  <c r="R86" i="25"/>
  <c r="Q86" i="25"/>
  <c r="P86" i="25"/>
  <c r="O86" i="25"/>
  <c r="N86" i="25"/>
  <c r="AP71" i="25"/>
  <c r="AO71" i="25"/>
  <c r="AN71" i="25"/>
  <c r="AM71" i="25"/>
  <c r="AL71" i="25"/>
  <c r="AK71" i="25"/>
  <c r="AJ71" i="25"/>
  <c r="AI71" i="25"/>
  <c r="AH71" i="25"/>
  <c r="AG71" i="25"/>
  <c r="AF71" i="25"/>
  <c r="AE71" i="25"/>
  <c r="AD71" i="25"/>
  <c r="AC71" i="25"/>
  <c r="AB71" i="25"/>
  <c r="AA71" i="25"/>
  <c r="Z71" i="25"/>
  <c r="Y71" i="25"/>
  <c r="X71" i="25"/>
  <c r="W71" i="25"/>
  <c r="V71" i="25"/>
  <c r="U71" i="25"/>
  <c r="T71" i="25"/>
  <c r="S71" i="25"/>
  <c r="R71" i="25"/>
  <c r="Q71" i="25"/>
  <c r="P71" i="25"/>
  <c r="O71" i="25"/>
  <c r="N71" i="25"/>
  <c r="AP51" i="25"/>
  <c r="AO51" i="25"/>
  <c r="AN51" i="25"/>
  <c r="AM51" i="25"/>
  <c r="AL51" i="25"/>
  <c r="AK51" i="25"/>
  <c r="AJ51" i="25"/>
  <c r="AI51" i="25"/>
  <c r="AH51" i="25"/>
  <c r="AG51" i="25"/>
  <c r="AF51" i="25"/>
  <c r="AE51" i="25"/>
  <c r="AD51" i="25"/>
  <c r="AC51" i="25"/>
  <c r="AB51" i="25"/>
  <c r="AA51" i="25"/>
  <c r="Z51" i="25"/>
  <c r="Y51" i="25"/>
  <c r="X51" i="25"/>
  <c r="W51" i="25"/>
  <c r="V51" i="25"/>
  <c r="U51" i="25"/>
  <c r="T51" i="25"/>
  <c r="S51" i="25"/>
  <c r="R51" i="25"/>
  <c r="Q51" i="25"/>
  <c r="P51" i="25"/>
  <c r="O51" i="25"/>
  <c r="N51" i="25"/>
  <c r="AP36" i="25"/>
  <c r="AO36" i="25"/>
  <c r="AN36" i="25"/>
  <c r="AM36" i="25"/>
  <c r="AL36" i="25"/>
  <c r="AK36" i="25"/>
  <c r="AJ36" i="25"/>
  <c r="AI36" i="25"/>
  <c r="AH36" i="25"/>
  <c r="AG36" i="25"/>
  <c r="AF36" i="25"/>
  <c r="AE36" i="25"/>
  <c r="AD36" i="25"/>
  <c r="AC36" i="25"/>
  <c r="AB36" i="25"/>
  <c r="AA36" i="25"/>
  <c r="Z36" i="25"/>
  <c r="Y36" i="25"/>
  <c r="X36" i="25"/>
  <c r="W36" i="25"/>
  <c r="V36" i="25"/>
  <c r="U36" i="25"/>
  <c r="T36" i="25"/>
  <c r="S36" i="25"/>
  <c r="R36" i="25"/>
  <c r="Q36" i="25"/>
  <c r="P36" i="25"/>
  <c r="O36" i="25"/>
  <c r="N36" i="25"/>
  <c r="M1" i="28" l="1"/>
  <c r="J1" i="89"/>
  <c r="M1" i="32"/>
  <c r="M1" i="31"/>
  <c r="M1" i="54"/>
  <c r="M1" i="34"/>
  <c r="M1" i="33"/>
  <c r="M1" i="29"/>
  <c r="M1" i="30"/>
  <c r="AB495" i="25"/>
  <c r="P495" i="25"/>
  <c r="AF495" i="25"/>
  <c r="Y495" i="25"/>
  <c r="AO495" i="25"/>
  <c r="AN495" i="25"/>
  <c r="Z495" i="25"/>
  <c r="AP495" i="25"/>
  <c r="X495" i="25"/>
  <c r="AA495" i="25"/>
  <c r="AA497" i="25" s="1"/>
  <c r="U495" i="25"/>
  <c r="AK495" i="25"/>
  <c r="AK497" i="25" s="1"/>
  <c r="O495" i="25"/>
  <c r="O497" i="25" s="1"/>
  <c r="AE495" i="25"/>
  <c r="AD495" i="25"/>
  <c r="AC495" i="25"/>
  <c r="N495" i="25"/>
  <c r="Q495" i="25"/>
  <c r="AG495" i="25"/>
  <c r="R495" i="25"/>
  <c r="AH495" i="25"/>
  <c r="S495" i="25"/>
  <c r="AI495" i="25"/>
  <c r="T495" i="25"/>
  <c r="AJ495" i="25"/>
  <c r="V495" i="25"/>
  <c r="AL495" i="25"/>
  <c r="W495" i="25"/>
  <c r="AM495" i="25"/>
  <c r="Q1" i="57"/>
  <c r="C29" i="1"/>
  <c r="M1" i="82"/>
  <c r="M1" i="65"/>
  <c r="AC299" i="25"/>
  <c r="AN152" i="25"/>
  <c r="AA397" i="25"/>
  <c r="AG2" i="58"/>
  <c r="AG3" i="58"/>
  <c r="P348" i="25"/>
  <c r="AF348" i="25"/>
  <c r="N446" i="25"/>
  <c r="T250" i="25"/>
  <c r="AJ250" i="25"/>
  <c r="Y397" i="25"/>
  <c r="AO397" i="25"/>
  <c r="W152" i="25"/>
  <c r="AM152" i="25"/>
  <c r="AB299" i="25"/>
  <c r="Z397" i="25"/>
  <c r="AP397" i="25"/>
  <c r="AA299" i="25"/>
  <c r="AE201" i="25"/>
  <c r="V250" i="25"/>
  <c r="AL250" i="25"/>
  <c r="S348" i="25"/>
  <c r="AI348" i="25"/>
  <c r="AC201" i="25"/>
  <c r="Y299" i="25"/>
  <c r="AO299" i="25"/>
  <c r="T348" i="25"/>
  <c r="AJ348" i="25"/>
  <c r="O103" i="25"/>
  <c r="AG103" i="25"/>
  <c r="N201" i="25"/>
  <c r="W397" i="25"/>
  <c r="AM397" i="25"/>
  <c r="AE103" i="25"/>
  <c r="Q103" i="25"/>
  <c r="P103" i="25"/>
  <c r="AF103" i="25"/>
  <c r="X152" i="25"/>
  <c r="U250" i="25"/>
  <c r="AK250" i="25"/>
  <c r="O201" i="25"/>
  <c r="Q446" i="25"/>
  <c r="AG446" i="25"/>
  <c r="P446" i="25"/>
  <c r="AF446" i="25"/>
  <c r="Y250" i="25"/>
  <c r="AC152" i="25"/>
  <c r="AA250" i="25"/>
  <c r="R299" i="25"/>
  <c r="AH299" i="25"/>
  <c r="W446" i="25"/>
  <c r="AM446" i="25"/>
  <c r="Q152" i="25"/>
  <c r="AG152" i="25"/>
  <c r="X201" i="25"/>
  <c r="AN201" i="25"/>
  <c r="O250" i="25"/>
  <c r="AE250" i="25"/>
  <c r="V299" i="25"/>
  <c r="AL299" i="25"/>
  <c r="T397" i="25"/>
  <c r="AJ397" i="25"/>
  <c r="Z53" i="25"/>
  <c r="AP53" i="25"/>
  <c r="R348" i="25"/>
  <c r="AH348" i="25"/>
  <c r="AD446" i="25"/>
  <c r="P397" i="25"/>
  <c r="AF397" i="25"/>
  <c r="AA152" i="25"/>
  <c r="R201" i="25"/>
  <c r="AH201" i="25"/>
  <c r="T201" i="25"/>
  <c r="AJ201" i="25"/>
  <c r="R250" i="25"/>
  <c r="P299" i="25"/>
  <c r="AF299" i="25"/>
  <c r="R446" i="25"/>
  <c r="AH446" i="25"/>
  <c r="U446" i="25"/>
  <c r="AK446" i="25"/>
  <c r="AA446" i="25"/>
  <c r="N397" i="25"/>
  <c r="AD397" i="25"/>
  <c r="V152" i="25"/>
  <c r="AL152" i="25"/>
  <c r="W348" i="25"/>
  <c r="AM348" i="25"/>
  <c r="Y348" i="25"/>
  <c r="AO348" i="25"/>
  <c r="AC348" i="25"/>
  <c r="AJ103" i="25"/>
  <c r="T103" i="25"/>
  <c r="V103" i="25"/>
  <c r="AL103" i="25"/>
  <c r="Z103" i="25"/>
  <c r="AP103" i="25"/>
  <c r="S53" i="25"/>
  <c r="AI53" i="25"/>
  <c r="AO250" i="25"/>
  <c r="R152" i="25"/>
  <c r="Y201" i="25"/>
  <c r="AK397" i="25"/>
  <c r="V397" i="25"/>
  <c r="AJ53" i="25"/>
  <c r="AO201" i="25"/>
  <c r="P250" i="25"/>
  <c r="W299" i="25"/>
  <c r="AD348" i="25"/>
  <c r="AK103" i="25"/>
  <c r="AB152" i="25"/>
  <c r="AI201" i="25"/>
  <c r="AP250" i="25"/>
  <c r="Q299" i="25"/>
  <c r="AG299" i="25"/>
  <c r="X348" i="25"/>
  <c r="AN348" i="25"/>
  <c r="U103" i="25"/>
  <c r="S201" i="25"/>
  <c r="Z250" i="25"/>
  <c r="AH152" i="25"/>
  <c r="N348" i="25"/>
  <c r="T53" i="25"/>
  <c r="AA103" i="25"/>
  <c r="AF250" i="25"/>
  <c r="AM299" i="25"/>
  <c r="U397" i="25"/>
  <c r="AB446" i="25"/>
  <c r="AL397" i="25"/>
  <c r="AC446" i="25"/>
  <c r="V53" i="25"/>
  <c r="AL53" i="25"/>
  <c r="AD201" i="25"/>
  <c r="R103" i="25"/>
  <c r="AH103" i="25"/>
  <c r="Y152" i="25"/>
  <c r="AO152" i="25"/>
  <c r="S103" i="25"/>
  <c r="AI103" i="25"/>
  <c r="Z152" i="25"/>
  <c r="AP152" i="25"/>
  <c r="AF53" i="25"/>
  <c r="AM103" i="25"/>
  <c r="N152" i="25"/>
  <c r="X103" i="25"/>
  <c r="P53" i="25"/>
  <c r="W103" i="25"/>
  <c r="Q53" i="25"/>
  <c r="AG53" i="25"/>
  <c r="AN103" i="25"/>
  <c r="U53" i="25"/>
  <c r="AK53" i="25"/>
  <c r="AB103" i="25"/>
  <c r="S152" i="25"/>
  <c r="AI152" i="25"/>
  <c r="Z201" i="25"/>
  <c r="AP201" i="25"/>
  <c r="Q250" i="25"/>
  <c r="AG250" i="25"/>
  <c r="X299" i="25"/>
  <c r="AN299" i="25"/>
  <c r="O348" i="25"/>
  <c r="AE348" i="25"/>
  <c r="T152" i="25"/>
  <c r="AA201" i="25"/>
  <c r="AH250" i="25"/>
  <c r="AC103" i="25"/>
  <c r="AJ152" i="25"/>
  <c r="W53" i="25"/>
  <c r="AM53" i="25"/>
  <c r="N103" i="25"/>
  <c r="AD103" i="25"/>
  <c r="U152" i="25"/>
  <c r="AK152" i="25"/>
  <c r="AB201" i="25"/>
  <c r="S250" i="25"/>
  <c r="AI250" i="25"/>
  <c r="Z299" i="25"/>
  <c r="AP299" i="25"/>
  <c r="Q348" i="25"/>
  <c r="AG348" i="25"/>
  <c r="X397" i="25"/>
  <c r="AN397" i="25"/>
  <c r="O446" i="25"/>
  <c r="AE446" i="25"/>
  <c r="P201" i="25"/>
  <c r="AF201" i="25"/>
  <c r="W250" i="25"/>
  <c r="AM250" i="25"/>
  <c r="N299" i="25"/>
  <c r="AD299" i="25"/>
  <c r="U348" i="25"/>
  <c r="AK348" i="25"/>
  <c r="AB397" i="25"/>
  <c r="S446" i="25"/>
  <c r="AI446" i="25"/>
  <c r="Q201" i="25"/>
  <c r="AG201" i="25"/>
  <c r="X250" i="25"/>
  <c r="AN250" i="25"/>
  <c r="O299" i="25"/>
  <c r="AE299" i="25"/>
  <c r="V348" i="25"/>
  <c r="AL348" i="25"/>
  <c r="AC397" i="25"/>
  <c r="T446" i="25"/>
  <c r="AJ446" i="25"/>
  <c r="O397" i="25"/>
  <c r="AE397" i="25"/>
  <c r="V446" i="25"/>
  <c r="AL446" i="25"/>
  <c r="AD152" i="25"/>
  <c r="U201" i="25"/>
  <c r="AK201" i="25"/>
  <c r="AB250" i="25"/>
  <c r="S299" i="25"/>
  <c r="AI299" i="25"/>
  <c r="Z348" i="25"/>
  <c r="AP348" i="25"/>
  <c r="Q397" i="25"/>
  <c r="AG397" i="25"/>
  <c r="X446" i="25"/>
  <c r="AN446" i="25"/>
  <c r="AE152" i="25"/>
  <c r="T299" i="25"/>
  <c r="AJ299" i="25"/>
  <c r="AA348" i="25"/>
  <c r="R397" i="25"/>
  <c r="AH397" i="25"/>
  <c r="Y446" i="25"/>
  <c r="AO446" i="25"/>
  <c r="O152" i="25"/>
  <c r="V201" i="25"/>
  <c r="AL201" i="25"/>
  <c r="AC250" i="25"/>
  <c r="Y103" i="25"/>
  <c r="AO103" i="25"/>
  <c r="P152" i="25"/>
  <c r="AF152" i="25"/>
  <c r="W201" i="25"/>
  <c r="AM201" i="25"/>
  <c r="N250" i="25"/>
  <c r="AD250" i="25"/>
  <c r="U299" i="25"/>
  <c r="AK299" i="25"/>
  <c r="AB348" i="25"/>
  <c r="S397" i="25"/>
  <c r="AI397" i="25"/>
  <c r="Z446" i="25"/>
  <c r="AP446" i="25"/>
  <c r="X53" i="25"/>
  <c r="AN53" i="25"/>
  <c r="Y53" i="25"/>
  <c r="AO53" i="25"/>
  <c r="AA53" i="25"/>
  <c r="AB53" i="25"/>
  <c r="AC53" i="25"/>
  <c r="O53" i="25"/>
  <c r="AE53" i="25"/>
  <c r="AD53" i="25"/>
  <c r="N53" i="25"/>
  <c r="R53" i="25"/>
  <c r="AH53" i="25"/>
  <c r="A32" i="1"/>
  <c r="B31" i="1"/>
  <c r="N1" i="34" s="1"/>
  <c r="X497" i="25" l="1"/>
  <c r="AM497" i="25"/>
  <c r="W497" i="25"/>
  <c r="AN497" i="25"/>
  <c r="Z497" i="25"/>
  <c r="AL497" i="25"/>
  <c r="AO497" i="25"/>
  <c r="V497" i="25"/>
  <c r="Y497" i="25"/>
  <c r="U497" i="25"/>
  <c r="AJ497" i="25"/>
  <c r="AF497" i="25"/>
  <c r="T497" i="25"/>
  <c r="P497" i="25"/>
  <c r="R497" i="25"/>
  <c r="AP497" i="25"/>
  <c r="AI497" i="25"/>
  <c r="S497" i="25"/>
  <c r="AG497" i="25"/>
  <c r="Q497" i="25"/>
  <c r="AB497" i="25"/>
  <c r="AH497" i="25"/>
  <c r="N497" i="25"/>
  <c r="AC497" i="25"/>
  <c r="AD497" i="25"/>
  <c r="AE497" i="25"/>
  <c r="N1" i="31"/>
  <c r="N1" i="30"/>
  <c r="U1" i="57"/>
  <c r="C30" i="1"/>
  <c r="N1" i="65"/>
  <c r="AH2" i="58"/>
  <c r="AH3" i="58"/>
  <c r="A33" i="1"/>
  <c r="B32" i="1"/>
  <c r="O1" i="31" s="1"/>
  <c r="B1" i="51"/>
  <c r="B1" i="50"/>
  <c r="B1" i="49"/>
  <c r="B1" i="17"/>
  <c r="B1" i="16"/>
  <c r="B1" i="59"/>
  <c r="A4" i="54"/>
  <c r="A4" i="28"/>
  <c r="A4" i="33"/>
  <c r="A4" i="35"/>
  <c r="A4" i="34"/>
  <c r="A4" i="29"/>
  <c r="A4" i="31"/>
  <c r="A4" i="32"/>
  <c r="A4" i="25"/>
  <c r="A4" i="57"/>
  <c r="Y1" i="57" l="1"/>
  <c r="C31" i="1"/>
  <c r="AI2" i="58"/>
  <c r="AI3" i="58"/>
  <c r="A34" i="1"/>
  <c r="B33" i="1"/>
  <c r="AC1" i="57" s="1"/>
  <c r="A4" i="30"/>
  <c r="C32" i="1" l="1"/>
  <c r="AJ2" i="58"/>
  <c r="AJ3" i="58"/>
  <c r="A35" i="1"/>
  <c r="B34" i="1"/>
  <c r="C33" i="1" l="1"/>
  <c r="R5" i="69"/>
  <c r="Q5" i="69" a="1"/>
  <c r="Q5" i="69" s="1"/>
  <c r="T5" i="69"/>
  <c r="U5" i="69"/>
  <c r="S5" i="69"/>
  <c r="V5" i="69"/>
  <c r="W5" i="69"/>
  <c r="X5" i="69"/>
  <c r="M4" i="69" a="1"/>
  <c r="AK2" i="58"/>
  <c r="AK3" i="58"/>
  <c r="H2" i="69"/>
  <c r="A36" i="1"/>
  <c r="B35" i="1"/>
  <c r="C34" i="1" s="1"/>
  <c r="P5" i="69"/>
  <c r="D25" i="1"/>
  <c r="D26" i="1"/>
  <c r="B21" i="1" s="1"/>
  <c r="D27" i="1"/>
  <c r="D28" i="1"/>
  <c r="D30" i="1"/>
  <c r="B22" i="1" s="1"/>
  <c r="C22" i="1" s="1"/>
  <c r="D31" i="1"/>
  <c r="D32" i="1"/>
  <c r="D33" i="1"/>
  <c r="D34" i="1"/>
  <c r="D29" i="1"/>
  <c r="AG23" i="65"/>
  <c r="AG28" i="65" s="1"/>
  <c r="AF23" i="65"/>
  <c r="AF26" i="65" s="1"/>
  <c r="AF29" i="65" s="1"/>
  <c r="AE23" i="65"/>
  <c r="AE26" i="65" s="1"/>
  <c r="AE29" i="65" s="1"/>
  <c r="AD23" i="65"/>
  <c r="AD26" i="65" s="1"/>
  <c r="AD29" i="65" s="1"/>
  <c r="AC23" i="65"/>
  <c r="AC26" i="65" s="1"/>
  <c r="AC29" i="65" s="1"/>
  <c r="AB23" i="65"/>
  <c r="AB26" i="65" s="1"/>
  <c r="AB29" i="65" s="1"/>
  <c r="AA23" i="65"/>
  <c r="AA28" i="65" s="1"/>
  <c r="Z23" i="65"/>
  <c r="Z28" i="65" s="1"/>
  <c r="Y23" i="65"/>
  <c r="Y28" i="65" s="1"/>
  <c r="X23" i="65"/>
  <c r="X28" i="65" s="1"/>
  <c r="W23" i="65"/>
  <c r="W26" i="65" s="1"/>
  <c r="W29" i="65" s="1"/>
  <c r="V23" i="65"/>
  <c r="V26" i="65" s="1"/>
  <c r="V29" i="65" s="1"/>
  <c r="U23" i="65"/>
  <c r="U26" i="65" s="1"/>
  <c r="U29" i="65" s="1"/>
  <c r="T23" i="65"/>
  <c r="T26" i="65" s="1"/>
  <c r="T29" i="65" s="1"/>
  <c r="S23" i="65"/>
  <c r="S28" i="65" s="1"/>
  <c r="R23" i="65"/>
  <c r="R28" i="65" s="1"/>
  <c r="Q23" i="65"/>
  <c r="Q28" i="65" s="1"/>
  <c r="P23" i="65"/>
  <c r="P28" i="65" s="1"/>
  <c r="O23" i="65"/>
  <c r="O26" i="65" s="1"/>
  <c r="O29" i="65" s="1"/>
  <c r="N23" i="65"/>
  <c r="N26" i="65" s="1"/>
  <c r="N29" i="65" s="1"/>
  <c r="AG13" i="65"/>
  <c r="AG16" i="65" s="1"/>
  <c r="AF13" i="65"/>
  <c r="AF16" i="65" s="1"/>
  <c r="AA13" i="65"/>
  <c r="AA16" i="65" s="1"/>
  <c r="Z13" i="65"/>
  <c r="Z16" i="65" s="1"/>
  <c r="Y13" i="65"/>
  <c r="Y16" i="65" s="1"/>
  <c r="X13" i="65"/>
  <c r="X16" i="65" s="1"/>
  <c r="T13" i="65"/>
  <c r="T16" i="65" s="1"/>
  <c r="S13" i="65"/>
  <c r="S16" i="65" s="1"/>
  <c r="R10" i="65"/>
  <c r="Q10" i="65"/>
  <c r="P10" i="65"/>
  <c r="O10" i="65"/>
  <c r="O15" i="65" s="1"/>
  <c r="N10" i="65"/>
  <c r="N15" i="65" s="1"/>
  <c r="Q13" i="65" l="1"/>
  <c r="Q16" i="65" s="1"/>
  <c r="Q15" i="65"/>
  <c r="P13" i="65"/>
  <c r="P16" i="65" s="1"/>
  <c r="P15" i="65"/>
  <c r="F23" i="17"/>
  <c r="F24" i="17"/>
  <c r="R13" i="65"/>
  <c r="R16" i="65" s="1"/>
  <c r="R15" i="65"/>
  <c r="F32" i="58"/>
  <c r="F50" i="89"/>
  <c r="F20" i="89"/>
  <c r="F18" i="89"/>
  <c r="F21" i="89"/>
  <c r="F54" i="89"/>
  <c r="F43" i="89"/>
  <c r="F37" i="89"/>
  <c r="F38" i="89"/>
  <c r="F39" i="89"/>
  <c r="F29" i="89"/>
  <c r="F30" i="89"/>
  <c r="F31" i="89"/>
  <c r="F89" i="58"/>
  <c r="F92" i="58"/>
  <c r="F214" i="58"/>
  <c r="F130" i="58"/>
  <c r="F237" i="58"/>
  <c r="F179" i="58"/>
  <c r="F127" i="58"/>
  <c r="F234" i="58"/>
  <c r="F121" i="58"/>
  <c r="F246" i="58"/>
  <c r="F208" i="58"/>
  <c r="F205" i="58"/>
  <c r="F98" i="58"/>
  <c r="F60" i="58"/>
  <c r="F101" i="58"/>
  <c r="F35" i="58"/>
  <c r="F118" i="58"/>
  <c r="F243" i="58"/>
  <c r="F63" i="58"/>
  <c r="F44" i="58"/>
  <c r="F188" i="58"/>
  <c r="F185" i="58"/>
  <c r="F72" i="58"/>
  <c r="F69" i="58"/>
  <c r="F176" i="58"/>
  <c r="F217" i="58"/>
  <c r="F190" i="58"/>
  <c r="F51" i="59"/>
  <c r="F17" i="59"/>
  <c r="F14" i="59"/>
  <c r="J8" i="65"/>
  <c r="J30" i="82"/>
  <c r="F14" i="16"/>
  <c r="J40" i="82"/>
  <c r="J23" i="82"/>
  <c r="J11" i="82"/>
  <c r="F14" i="17"/>
  <c r="J42" i="82"/>
  <c r="J33" i="82"/>
  <c r="F20" i="58"/>
  <c r="J28" i="82"/>
  <c r="F123" i="58"/>
  <c r="F12" i="16"/>
  <c r="J29" i="65"/>
  <c r="F35" i="59"/>
  <c r="F10" i="17"/>
  <c r="J9" i="65"/>
  <c r="J18" i="82"/>
  <c r="F34" i="59"/>
  <c r="J15" i="82"/>
  <c r="J13" i="82"/>
  <c r="F16" i="17"/>
  <c r="F9" i="16"/>
  <c r="J13" i="65"/>
  <c r="J9" i="82"/>
  <c r="J12" i="65"/>
  <c r="J29" i="82"/>
  <c r="J19" i="82"/>
  <c r="F8" i="16"/>
  <c r="F16" i="16"/>
  <c r="J41" i="82"/>
  <c r="F11" i="16"/>
  <c r="J33" i="65"/>
  <c r="F36" i="59"/>
  <c r="J34" i="82"/>
  <c r="J37" i="82"/>
  <c r="F239" i="58"/>
  <c r="J16" i="82"/>
  <c r="F47" i="59"/>
  <c r="F13" i="16"/>
  <c r="F28" i="59"/>
  <c r="J15" i="65"/>
  <c r="F4" i="1"/>
  <c r="J43" i="82"/>
  <c r="J22" i="82"/>
  <c r="F94" i="58"/>
  <c r="F46" i="58"/>
  <c r="J21" i="65"/>
  <c r="F8" i="17"/>
  <c r="F74" i="58"/>
  <c r="F15" i="17"/>
  <c r="J39" i="82"/>
  <c r="C21" i="1"/>
  <c r="J24" i="65"/>
  <c r="J10" i="82"/>
  <c r="F12" i="17"/>
  <c r="F11" i="17"/>
  <c r="J19" i="65"/>
  <c r="J14" i="82"/>
  <c r="F18" i="59"/>
  <c r="J28" i="65"/>
  <c r="J26" i="65"/>
  <c r="J32" i="82"/>
  <c r="F103" i="58"/>
  <c r="F26" i="59"/>
  <c r="J12" i="82"/>
  <c r="J10" i="65"/>
  <c r="J20" i="82"/>
  <c r="J22" i="65"/>
  <c r="J11" i="65"/>
  <c r="F210" i="58"/>
  <c r="J17" i="82"/>
  <c r="J23" i="65"/>
  <c r="F132" i="58"/>
  <c r="J31" i="82"/>
  <c r="F10" i="16"/>
  <c r="J21" i="82"/>
  <c r="J32" i="65"/>
  <c r="J16" i="65"/>
  <c r="J38" i="82"/>
  <c r="F248" i="58"/>
  <c r="J36" i="82"/>
  <c r="J35" i="82"/>
  <c r="F65" i="58"/>
  <c r="F40" i="59"/>
  <c r="F15" i="16"/>
  <c r="F14" i="58"/>
  <c r="F10" i="49"/>
  <c r="F27" i="59"/>
  <c r="J25" i="65"/>
  <c r="F9" i="17"/>
  <c r="F11" i="49"/>
  <c r="F37" i="58"/>
  <c r="F8" i="51"/>
  <c r="F9" i="49"/>
  <c r="J8" i="82"/>
  <c r="M4" i="69"/>
  <c r="D35" i="1"/>
  <c r="P1" i="69"/>
  <c r="D4" i="33"/>
  <c r="P3" i="69"/>
  <c r="Q3" i="69"/>
  <c r="X3" i="69"/>
  <c r="R3" i="69"/>
  <c r="S3" i="69"/>
  <c r="T3" i="69"/>
  <c r="W3" i="69"/>
  <c r="U3" i="69"/>
  <c r="V3" i="69"/>
  <c r="AL2" i="58"/>
  <c r="AL3" i="58"/>
  <c r="J154" i="28"/>
  <c r="J399" i="33"/>
  <c r="J154" i="33"/>
  <c r="J399" i="35"/>
  <c r="J203" i="34"/>
  <c r="J301" i="34"/>
  <c r="J252" i="34"/>
  <c r="J301" i="28"/>
  <c r="J350" i="33"/>
  <c r="J350" i="35"/>
  <c r="J56" i="35"/>
  <c r="J350" i="34"/>
  <c r="J203" i="28"/>
  <c r="J105" i="34"/>
  <c r="J105" i="28"/>
  <c r="J105" i="33"/>
  <c r="J448" i="28"/>
  <c r="J56" i="28"/>
  <c r="J301" i="33"/>
  <c r="J301" i="35"/>
  <c r="J448" i="34"/>
  <c r="J448" i="35"/>
  <c r="J252" i="28"/>
  <c r="J56" i="33"/>
  <c r="J154" i="34"/>
  <c r="J399" i="28"/>
  <c r="J252" i="33"/>
  <c r="J252" i="35"/>
  <c r="J203" i="33"/>
  <c r="J154" i="35"/>
  <c r="J399" i="34"/>
  <c r="J448" i="33"/>
  <c r="J105" i="35"/>
  <c r="J56" i="34"/>
  <c r="J203" i="35"/>
  <c r="J350" i="28"/>
  <c r="J154" i="29"/>
  <c r="J350" i="30"/>
  <c r="J105" i="31"/>
  <c r="J203" i="30"/>
  <c r="J252" i="29"/>
  <c r="J252" i="32"/>
  <c r="J448" i="32"/>
  <c r="J448" i="29"/>
  <c r="J203" i="29"/>
  <c r="J301" i="30"/>
  <c r="J203" i="32"/>
  <c r="J154" i="30"/>
  <c r="J252" i="31"/>
  <c r="J56" i="31"/>
  <c r="J301" i="32"/>
  <c r="J301" i="29"/>
  <c r="J105" i="29"/>
  <c r="J448" i="31"/>
  <c r="J448" i="30"/>
  <c r="J399" i="30"/>
  <c r="J252" i="30"/>
  <c r="J203" i="31"/>
  <c r="J154" i="32"/>
  <c r="J399" i="32"/>
  <c r="J350" i="29"/>
  <c r="J105" i="30"/>
  <c r="J56" i="30"/>
  <c r="J301" i="31"/>
  <c r="J350" i="31"/>
  <c r="J399" i="29"/>
  <c r="J154" i="31"/>
  <c r="J56" i="29"/>
  <c r="J399" i="31"/>
  <c r="J56" i="32"/>
  <c r="J105" i="32"/>
  <c r="J350" i="32"/>
  <c r="W13" i="65"/>
  <c r="W16" i="65" s="1"/>
  <c r="J350" i="25"/>
  <c r="J301" i="25"/>
  <c r="J252" i="25"/>
  <c r="J203" i="25"/>
  <c r="J154" i="25"/>
  <c r="A155" i="25" s="1"/>
  <c r="J105" i="25"/>
  <c r="A106" i="25" s="1"/>
  <c r="J448" i="25"/>
  <c r="J56" i="25"/>
  <c r="A57" i="25" s="1"/>
  <c r="J399" i="25"/>
  <c r="D4" i="57"/>
  <c r="D4" i="35"/>
  <c r="D4" i="34"/>
  <c r="AF28" i="65"/>
  <c r="AD28" i="65"/>
  <c r="P26" i="65"/>
  <c r="P29" i="65" s="1"/>
  <c r="N28" i="65"/>
  <c r="A37" i="1"/>
  <c r="B36" i="1"/>
  <c r="D4" i="30"/>
  <c r="D4" i="29"/>
  <c r="D4" i="32"/>
  <c r="D3" i="25"/>
  <c r="D4" i="31"/>
  <c r="AB13" i="65"/>
  <c r="AB16" i="65" s="1"/>
  <c r="S26" i="65"/>
  <c r="S29" i="65" s="1"/>
  <c r="AE13" i="65"/>
  <c r="AE16" i="65" s="1"/>
  <c r="X26" i="65"/>
  <c r="X29" i="65" s="1"/>
  <c r="AA26" i="65"/>
  <c r="AA29" i="65" s="1"/>
  <c r="V28" i="65"/>
  <c r="O13" i="65"/>
  <c r="O16" i="65" s="1"/>
  <c r="U13" i="65"/>
  <c r="U16" i="65" s="1"/>
  <c r="AC13" i="65"/>
  <c r="AC16" i="65" s="1"/>
  <c r="Q26" i="65"/>
  <c r="Q29" i="65" s="1"/>
  <c r="Y26" i="65"/>
  <c r="Y29" i="65" s="1"/>
  <c r="AG26" i="65"/>
  <c r="AG29" i="65" s="1"/>
  <c r="T28" i="65"/>
  <c r="AB28" i="65"/>
  <c r="V13" i="65"/>
  <c r="V16" i="65" s="1"/>
  <c r="U28" i="65"/>
  <c r="N13" i="65"/>
  <c r="N16" i="65" s="1"/>
  <c r="AD13" i="65"/>
  <c r="AD16" i="65" s="1"/>
  <c r="R26" i="65"/>
  <c r="R29" i="65" s="1"/>
  <c r="Z26" i="65"/>
  <c r="Z29" i="65" s="1"/>
  <c r="AC28" i="65"/>
  <c r="O28" i="65"/>
  <c r="W28" i="65"/>
  <c r="AE28" i="65"/>
  <c r="A351" i="33" l="1"/>
  <c r="B351" i="33"/>
  <c r="A350" i="33"/>
  <c r="B449" i="29"/>
  <c r="A449" i="29"/>
  <c r="A448" i="29"/>
  <c r="A400" i="34"/>
  <c r="B400" i="34"/>
  <c r="A399" i="34"/>
  <c r="A399" i="29"/>
  <c r="B400" i="29"/>
  <c r="A400" i="29"/>
  <c r="A57" i="28"/>
  <c r="B57" i="28"/>
  <c r="A56" i="28"/>
  <c r="A351" i="31"/>
  <c r="A350" i="31"/>
  <c r="B351" i="31"/>
  <c r="A351" i="32"/>
  <c r="B351" i="32"/>
  <c r="A350" i="32"/>
  <c r="A400" i="32"/>
  <c r="B400" i="32"/>
  <c r="A399" i="32"/>
  <c r="B155" i="30"/>
  <c r="A154" i="30"/>
  <c r="A155" i="30"/>
  <c r="A350" i="28"/>
  <c r="B351" i="28"/>
  <c r="A351" i="28"/>
  <c r="A57" i="33"/>
  <c r="A56" i="33"/>
  <c r="B57" i="33"/>
  <c r="B351" i="34"/>
  <c r="A351" i="34"/>
  <c r="A350" i="34"/>
  <c r="B106" i="32"/>
  <c r="A106" i="32"/>
  <c r="A105" i="32"/>
  <c r="A155" i="32"/>
  <c r="A154" i="32"/>
  <c r="B155" i="32"/>
  <c r="A204" i="32"/>
  <c r="B204" i="32"/>
  <c r="A203" i="32"/>
  <c r="A203" i="35"/>
  <c r="B204" i="35"/>
  <c r="A204" i="35"/>
  <c r="B253" i="28"/>
  <c r="A253" i="28"/>
  <c r="A252" i="28"/>
  <c r="A57" i="35"/>
  <c r="A56" i="35"/>
  <c r="B57" i="35"/>
  <c r="A203" i="31"/>
  <c r="A204" i="31"/>
  <c r="B204" i="31"/>
  <c r="A449" i="35"/>
  <c r="B449" i="35"/>
  <c r="A448" i="35"/>
  <c r="B106" i="35"/>
  <c r="A105" i="35"/>
  <c r="A106" i="35"/>
  <c r="B57" i="29"/>
  <c r="A57" i="29"/>
  <c r="A56" i="29"/>
  <c r="A302" i="35"/>
  <c r="B302" i="35"/>
  <c r="A301" i="35"/>
  <c r="A155" i="31"/>
  <c r="B155" i="31"/>
  <c r="A154" i="31"/>
  <c r="A448" i="32"/>
  <c r="A449" i="32"/>
  <c r="B449" i="32"/>
  <c r="A301" i="34"/>
  <c r="B302" i="34"/>
  <c r="A302" i="34"/>
  <c r="A106" i="29"/>
  <c r="B106" i="29"/>
  <c r="A105" i="29"/>
  <c r="B253" i="29"/>
  <c r="A253" i="29"/>
  <c r="A252" i="29"/>
  <c r="B302" i="31"/>
  <c r="A302" i="31"/>
  <c r="A301" i="31"/>
  <c r="B302" i="29"/>
  <c r="A302" i="29"/>
  <c r="A301" i="29"/>
  <c r="B204" i="30"/>
  <c r="A203" i="30"/>
  <c r="A204" i="30"/>
  <c r="A253" i="35"/>
  <c r="B253" i="35"/>
  <c r="A252" i="35"/>
  <c r="B106" i="33"/>
  <c r="A106" i="33"/>
  <c r="A105" i="33"/>
  <c r="B400" i="35"/>
  <c r="A400" i="35"/>
  <c r="A399" i="35"/>
  <c r="A448" i="30"/>
  <c r="A449" i="30"/>
  <c r="B449" i="30"/>
  <c r="A154" i="35"/>
  <c r="B155" i="35"/>
  <c r="A155" i="35"/>
  <c r="B449" i="28"/>
  <c r="A449" i="28"/>
  <c r="A448" i="28"/>
  <c r="A56" i="30"/>
  <c r="A57" i="30"/>
  <c r="B57" i="30"/>
  <c r="A301" i="32"/>
  <c r="A302" i="32"/>
  <c r="B302" i="32"/>
  <c r="B106" i="31"/>
  <c r="A105" i="31"/>
  <c r="A106" i="31"/>
  <c r="B253" i="33"/>
  <c r="A252" i="33"/>
  <c r="A253" i="33"/>
  <c r="A105" i="28"/>
  <c r="B106" i="28"/>
  <c r="A106" i="28"/>
  <c r="B155" i="33"/>
  <c r="A155" i="33"/>
  <c r="A154" i="33"/>
  <c r="B302" i="30"/>
  <c r="A302" i="30"/>
  <c r="A301" i="30"/>
  <c r="A351" i="35"/>
  <c r="B351" i="35"/>
  <c r="A350" i="35"/>
  <c r="A253" i="30"/>
  <c r="A252" i="30"/>
  <c r="B253" i="30"/>
  <c r="A448" i="34"/>
  <c r="B449" i="34"/>
  <c r="A449" i="34"/>
  <c r="A400" i="30"/>
  <c r="B400" i="30"/>
  <c r="A399" i="30"/>
  <c r="A302" i="28"/>
  <c r="B302" i="28"/>
  <c r="A301" i="28"/>
  <c r="A302" i="33"/>
  <c r="B302" i="33"/>
  <c r="A301" i="33"/>
  <c r="B449" i="31"/>
  <c r="A449" i="31"/>
  <c r="A448" i="31"/>
  <c r="A204" i="34"/>
  <c r="A203" i="34"/>
  <c r="B204" i="34"/>
  <c r="J6" i="28"/>
  <c r="J6" i="34"/>
  <c r="J6" i="35"/>
  <c r="J6" i="33"/>
  <c r="J6" i="32"/>
  <c r="J6" i="31"/>
  <c r="J6" i="29"/>
  <c r="J6" i="30"/>
  <c r="A105" i="30"/>
  <c r="A106" i="30"/>
  <c r="B106" i="30"/>
  <c r="A56" i="31"/>
  <c r="A57" i="31"/>
  <c r="B57" i="31"/>
  <c r="A350" i="30"/>
  <c r="A351" i="30"/>
  <c r="B351" i="30"/>
  <c r="A400" i="28"/>
  <c r="B400" i="28"/>
  <c r="A399" i="28"/>
  <c r="B106" i="34"/>
  <c r="A105" i="34"/>
  <c r="A106" i="34"/>
  <c r="B400" i="33"/>
  <c r="A400" i="33"/>
  <c r="A399" i="33"/>
  <c r="B57" i="32"/>
  <c r="A56" i="32"/>
  <c r="A57" i="32"/>
  <c r="A56" i="34"/>
  <c r="B57" i="34"/>
  <c r="A57" i="34"/>
  <c r="A400" i="31"/>
  <c r="A399" i="31"/>
  <c r="B400" i="31"/>
  <c r="B204" i="29"/>
  <c r="A204" i="29"/>
  <c r="A203" i="29"/>
  <c r="B449" i="33"/>
  <c r="A449" i="33"/>
  <c r="A448" i="33"/>
  <c r="A253" i="34"/>
  <c r="A252" i="34"/>
  <c r="B253" i="34"/>
  <c r="A253" i="32"/>
  <c r="B253" i="32"/>
  <c r="A252" i="32"/>
  <c r="A204" i="33"/>
  <c r="B204" i="33"/>
  <c r="A203" i="33"/>
  <c r="A351" i="29"/>
  <c r="A350" i="29"/>
  <c r="B351" i="29"/>
  <c r="B253" i="31"/>
  <c r="A252" i="31"/>
  <c r="A253" i="31"/>
  <c r="B155" i="29"/>
  <c r="A155" i="29"/>
  <c r="A154" i="29"/>
  <c r="A155" i="34"/>
  <c r="A154" i="34"/>
  <c r="B155" i="34"/>
  <c r="A203" i="28"/>
  <c r="B204" i="28"/>
  <c r="A204" i="28"/>
  <c r="A154" i="28"/>
  <c r="B155" i="28"/>
  <c r="A155" i="28"/>
  <c r="A106" i="57"/>
  <c r="A155" i="57"/>
  <c r="B204" i="25"/>
  <c r="A203" i="25"/>
  <c r="A204" i="25"/>
  <c r="B253" i="25"/>
  <c r="A252" i="25"/>
  <c r="A253" i="25"/>
  <c r="B400" i="25"/>
  <c r="A400" i="25"/>
  <c r="A399" i="25"/>
  <c r="B302" i="25"/>
  <c r="A302" i="25"/>
  <c r="A301" i="25"/>
  <c r="A57" i="57"/>
  <c r="B351" i="25"/>
  <c r="A351" i="25"/>
  <c r="A350" i="25"/>
  <c r="B449" i="25"/>
  <c r="A449" i="25"/>
  <c r="A448" i="25"/>
  <c r="A105" i="25"/>
  <c r="B106" i="25"/>
  <c r="A154" i="25"/>
  <c r="B155" i="25"/>
  <c r="A56" i="25"/>
  <c r="B57" i="25"/>
  <c r="J2" i="69"/>
  <c r="J6" i="25"/>
  <c r="A7" i="25" s="1"/>
  <c r="C35" i="1"/>
  <c r="D36" i="1"/>
  <c r="A38" i="1"/>
  <c r="B37" i="1"/>
  <c r="A117" i="30" l="1"/>
  <c r="A361" i="31"/>
  <c r="A225" i="31"/>
  <c r="A216" i="28"/>
  <c r="A483" i="31"/>
  <c r="A140" i="28"/>
  <c r="L140" i="28" s="1"/>
  <c r="A353" i="28"/>
  <c r="A69" i="30"/>
  <c r="A93" i="31"/>
  <c r="B203" i="30"/>
  <c r="G250" i="30" s="1"/>
  <c r="A216" i="30"/>
  <c r="A239" i="30"/>
  <c r="A213" i="30"/>
  <c r="A242" i="30"/>
  <c r="A214" i="30"/>
  <c r="A207" i="30"/>
  <c r="A241" i="30"/>
  <c r="A210" i="30"/>
  <c r="A223" i="30"/>
  <c r="A240" i="30"/>
  <c r="A238" i="30"/>
  <c r="A222" i="30"/>
  <c r="A247" i="30"/>
  <c r="A244" i="30"/>
  <c r="A237" i="30"/>
  <c r="A232" i="30"/>
  <c r="A211" i="30"/>
  <c r="A224" i="30"/>
  <c r="A225" i="30"/>
  <c r="A212" i="30"/>
  <c r="A227" i="30"/>
  <c r="A217" i="30"/>
  <c r="A221" i="30"/>
  <c r="A229" i="30"/>
  <c r="A243" i="30"/>
  <c r="A209" i="30"/>
  <c r="A208" i="30"/>
  <c r="A226" i="30"/>
  <c r="A246" i="30"/>
  <c r="A228" i="30"/>
  <c r="A230" i="30"/>
  <c r="A236" i="30"/>
  <c r="A206" i="30"/>
  <c r="A245" i="30"/>
  <c r="A215" i="30"/>
  <c r="A91" i="33"/>
  <c r="A67" i="33"/>
  <c r="A59" i="33"/>
  <c r="A65" i="33"/>
  <c r="A68" i="33"/>
  <c r="A70" i="33"/>
  <c r="A63" i="33"/>
  <c r="A64" i="33"/>
  <c r="A84" i="33"/>
  <c r="A69" i="33"/>
  <c r="A74" i="33"/>
  <c r="A76" i="33"/>
  <c r="A60" i="33"/>
  <c r="A98" i="33"/>
  <c r="A82" i="33"/>
  <c r="A97" i="33"/>
  <c r="A100" i="33"/>
  <c r="A94" i="33"/>
  <c r="A93" i="33"/>
  <c r="A96" i="33"/>
  <c r="A62" i="33"/>
  <c r="A89" i="33"/>
  <c r="A92" i="33"/>
  <c r="A85" i="33"/>
  <c r="A83" i="33"/>
  <c r="A66" i="33"/>
  <c r="A61" i="33"/>
  <c r="A81" i="33"/>
  <c r="A79" i="33"/>
  <c r="A80" i="33"/>
  <c r="A77" i="33"/>
  <c r="A75" i="33"/>
  <c r="A78" i="33"/>
  <c r="A99" i="33"/>
  <c r="B56" i="33"/>
  <c r="G103" i="33" s="1"/>
  <c r="A90" i="33"/>
  <c r="A95" i="33"/>
  <c r="A285" i="34"/>
  <c r="A255" i="34"/>
  <c r="A291" i="34"/>
  <c r="A258" i="34"/>
  <c r="A260" i="34"/>
  <c r="A295" i="34"/>
  <c r="A275" i="34"/>
  <c r="A294" i="34"/>
  <c r="A274" i="34"/>
  <c r="A287" i="34"/>
  <c r="A286" i="34"/>
  <c r="A296" i="34"/>
  <c r="A271" i="34"/>
  <c r="A281" i="34"/>
  <c r="A280" i="34"/>
  <c r="A264" i="34"/>
  <c r="A293" i="34"/>
  <c r="A263" i="34"/>
  <c r="A276" i="34"/>
  <c r="A265" i="34"/>
  <c r="A270" i="34"/>
  <c r="A259" i="34"/>
  <c r="A290" i="34"/>
  <c r="A277" i="34"/>
  <c r="A289" i="34"/>
  <c r="B252" i="34"/>
  <c r="G299" i="34" s="1"/>
  <c r="A262" i="34"/>
  <c r="A292" i="34"/>
  <c r="A273" i="34"/>
  <c r="A257" i="34"/>
  <c r="A288" i="34"/>
  <c r="A279" i="34"/>
  <c r="A261" i="34"/>
  <c r="A278" i="34"/>
  <c r="A272" i="34"/>
  <c r="A266" i="34"/>
  <c r="A256" i="34"/>
  <c r="A6" i="31"/>
  <c r="B7" i="31"/>
  <c r="A7" i="31"/>
  <c r="A240" i="33"/>
  <c r="A206" i="33"/>
  <c r="A221" i="33"/>
  <c r="A217" i="33"/>
  <c r="A228" i="33"/>
  <c r="A243" i="33"/>
  <c r="A213" i="33"/>
  <c r="A224" i="33"/>
  <c r="A239" i="33"/>
  <c r="A231" i="33"/>
  <c r="A246" i="33"/>
  <c r="A216" i="33"/>
  <c r="A222" i="33"/>
  <c r="A214" i="33"/>
  <c r="A229" i="33"/>
  <c r="A244" i="33"/>
  <c r="A210" i="33"/>
  <c r="A225" i="33"/>
  <c r="A215" i="33"/>
  <c r="A241" i="33"/>
  <c r="A230" i="33"/>
  <c r="A211" i="33"/>
  <c r="A245" i="33"/>
  <c r="A226" i="33"/>
  <c r="A207" i="33"/>
  <c r="A236" i="33"/>
  <c r="A247" i="33"/>
  <c r="A227" i="33"/>
  <c r="A212" i="33"/>
  <c r="A223" i="33"/>
  <c r="A208" i="33"/>
  <c r="A209" i="33"/>
  <c r="B203" i="33"/>
  <c r="G250" i="33" s="1"/>
  <c r="A242" i="33"/>
  <c r="A238" i="33"/>
  <c r="A237" i="33"/>
  <c r="A232" i="33"/>
  <c r="A262" i="33"/>
  <c r="A291" i="33"/>
  <c r="A285" i="33"/>
  <c r="A273" i="33"/>
  <c r="A287" i="33"/>
  <c r="A277" i="33"/>
  <c r="A258" i="33"/>
  <c r="A264" i="33"/>
  <c r="A275" i="33"/>
  <c r="A278" i="33"/>
  <c r="A272" i="33"/>
  <c r="A293" i="33"/>
  <c r="A274" i="33"/>
  <c r="B252" i="33"/>
  <c r="G299" i="33" s="1"/>
  <c r="A255" i="33"/>
  <c r="A271" i="33"/>
  <c r="A289" i="33"/>
  <c r="A296" i="33"/>
  <c r="A260" i="33"/>
  <c r="A280" i="33"/>
  <c r="A292" i="33"/>
  <c r="A266" i="33"/>
  <c r="A276" i="33"/>
  <c r="A288" i="33"/>
  <c r="A281" i="33"/>
  <c r="A256" i="33"/>
  <c r="A294" i="33"/>
  <c r="A265" i="33"/>
  <c r="A270" i="33"/>
  <c r="A259" i="33"/>
  <c r="A290" i="33"/>
  <c r="A261" i="33"/>
  <c r="A286" i="33"/>
  <c r="A257" i="33"/>
  <c r="A263" i="33"/>
  <c r="A295" i="33"/>
  <c r="A279" i="33"/>
  <c r="B105" i="35"/>
  <c r="G152" i="35" s="1"/>
  <c r="A109" i="35"/>
  <c r="A119" i="35"/>
  <c r="A138" i="35"/>
  <c r="A123" i="35"/>
  <c r="A125" i="35"/>
  <c r="A148" i="35"/>
  <c r="A108" i="35"/>
  <c r="A126" i="35"/>
  <c r="A112" i="35"/>
  <c r="A147" i="35"/>
  <c r="A116" i="35"/>
  <c r="A111" i="35"/>
  <c r="A134" i="35"/>
  <c r="A114" i="35"/>
  <c r="A149" i="35"/>
  <c r="A146" i="35"/>
  <c r="A133" i="35"/>
  <c r="A130" i="35"/>
  <c r="A131" i="35"/>
  <c r="A142" i="35"/>
  <c r="A132" i="35"/>
  <c r="A118" i="35"/>
  <c r="A140" i="35"/>
  <c r="A129" i="35"/>
  <c r="A115" i="35"/>
  <c r="A145" i="35"/>
  <c r="A110" i="35"/>
  <c r="A128" i="35"/>
  <c r="A117" i="35"/>
  <c r="A144" i="35"/>
  <c r="A143" i="35"/>
  <c r="A141" i="35"/>
  <c r="A139" i="35"/>
  <c r="A124" i="35"/>
  <c r="A127" i="35"/>
  <c r="A82" i="31"/>
  <c r="A74" i="31"/>
  <c r="A91" i="31"/>
  <c r="A69" i="31"/>
  <c r="A95" i="31"/>
  <c r="A66" i="31"/>
  <c r="A60" i="31"/>
  <c r="B56" i="31"/>
  <c r="G103" i="31" s="1"/>
  <c r="A68" i="31"/>
  <c r="A78" i="31"/>
  <c r="A61" i="31"/>
  <c r="A97" i="31"/>
  <c r="A94" i="31"/>
  <c r="A64" i="31"/>
  <c r="A59" i="31"/>
  <c r="A62" i="31"/>
  <c r="A100" i="31"/>
  <c r="A96" i="31"/>
  <c r="A77" i="31"/>
  <c r="A76" i="31"/>
  <c r="A90" i="31"/>
  <c r="A92" i="31"/>
  <c r="A75" i="31"/>
  <c r="A85" i="31"/>
  <c r="A84" i="31"/>
  <c r="A83" i="31"/>
  <c r="A80" i="31"/>
  <c r="A70" i="31"/>
  <c r="A65" i="31"/>
  <c r="A63" i="31"/>
  <c r="A79" i="31"/>
  <c r="A67" i="31"/>
  <c r="A81" i="31"/>
  <c r="A89" i="31"/>
  <c r="A98" i="31"/>
  <c r="A99" i="31"/>
  <c r="A428" i="30"/>
  <c r="A423" i="30"/>
  <c r="A425" i="30"/>
  <c r="A437" i="30"/>
  <c r="A408" i="30"/>
  <c r="A419" i="30"/>
  <c r="A421" i="30"/>
  <c r="A403" i="30"/>
  <c r="A411" i="30"/>
  <c r="A441" i="30"/>
  <c r="A417" i="30"/>
  <c r="A402" i="30"/>
  <c r="A435" i="30"/>
  <c r="A443" i="30"/>
  <c r="A420" i="30"/>
  <c r="A410" i="30"/>
  <c r="A438" i="30"/>
  <c r="A426" i="30"/>
  <c r="A406" i="30"/>
  <c r="A433" i="30"/>
  <c r="B399" i="30"/>
  <c r="G446" i="30" s="1"/>
  <c r="A412" i="30"/>
  <c r="A404" i="30"/>
  <c r="A436" i="30"/>
  <c r="A409" i="30"/>
  <c r="A439" i="30"/>
  <c r="A418" i="30"/>
  <c r="A432" i="30"/>
  <c r="A427" i="30"/>
  <c r="A405" i="30"/>
  <c r="A440" i="30"/>
  <c r="A434" i="30"/>
  <c r="A442" i="30"/>
  <c r="A424" i="30"/>
  <c r="A407" i="30"/>
  <c r="A422" i="30"/>
  <c r="A413" i="30"/>
  <c r="A329" i="30"/>
  <c r="A312" i="30"/>
  <c r="A327" i="30"/>
  <c r="A322" i="30"/>
  <c r="A344" i="30"/>
  <c r="A343" i="30"/>
  <c r="A335" i="30"/>
  <c r="A308" i="30"/>
  <c r="A323" i="30"/>
  <c r="A334" i="30"/>
  <c r="A304" i="30"/>
  <c r="A319" i="30"/>
  <c r="A326" i="30"/>
  <c r="A328" i="30"/>
  <c r="A306" i="30"/>
  <c r="A310" i="30"/>
  <c r="A324" i="30"/>
  <c r="A314" i="30"/>
  <c r="A342" i="30"/>
  <c r="A325" i="30"/>
  <c r="A320" i="30"/>
  <c r="A330" i="30"/>
  <c r="A341" i="30"/>
  <c r="A311" i="30"/>
  <c r="A340" i="30"/>
  <c r="A338" i="30"/>
  <c r="A337" i="30"/>
  <c r="A307" i="30"/>
  <c r="A321" i="30"/>
  <c r="A305" i="30"/>
  <c r="B301" i="30"/>
  <c r="G348" i="30" s="1"/>
  <c r="A345" i="30"/>
  <c r="A336" i="30"/>
  <c r="A315" i="30"/>
  <c r="A313" i="30"/>
  <c r="A339" i="30"/>
  <c r="A309" i="30"/>
  <c r="A129" i="31"/>
  <c r="B252" i="35"/>
  <c r="G299" i="35" s="1"/>
  <c r="A261" i="35"/>
  <c r="A264" i="35"/>
  <c r="A272" i="35"/>
  <c r="A285" i="35"/>
  <c r="A271" i="35"/>
  <c r="A265" i="35"/>
  <c r="A287" i="35"/>
  <c r="A276" i="35"/>
  <c r="A289" i="35"/>
  <c r="A257" i="35"/>
  <c r="A288" i="35"/>
  <c r="A291" i="35"/>
  <c r="A280" i="35"/>
  <c r="A281" i="35"/>
  <c r="A292" i="35"/>
  <c r="A295" i="35"/>
  <c r="A279" i="35"/>
  <c r="A296" i="35"/>
  <c r="A270" i="35"/>
  <c r="A274" i="35"/>
  <c r="A278" i="35"/>
  <c r="A259" i="35"/>
  <c r="A277" i="35"/>
  <c r="A255" i="35"/>
  <c r="A286" i="35"/>
  <c r="A258" i="35"/>
  <c r="A275" i="35"/>
  <c r="A256" i="35"/>
  <c r="A290" i="35"/>
  <c r="A262" i="35"/>
  <c r="A273" i="35"/>
  <c r="A293" i="35"/>
  <c r="A260" i="35"/>
  <c r="A294" i="35"/>
  <c r="A266" i="35"/>
  <c r="A263" i="35"/>
  <c r="A293" i="29"/>
  <c r="A288" i="29"/>
  <c r="A261" i="29"/>
  <c r="A256" i="29"/>
  <c r="A271" i="29"/>
  <c r="A265" i="29"/>
  <c r="A277" i="29"/>
  <c r="A294" i="29"/>
  <c r="A296" i="29"/>
  <c r="A278" i="29"/>
  <c r="A285" i="29"/>
  <c r="A295" i="29"/>
  <c r="A262" i="29"/>
  <c r="A280" i="29"/>
  <c r="A257" i="29"/>
  <c r="A264" i="29"/>
  <c r="A276" i="29"/>
  <c r="A290" i="29"/>
  <c r="A292" i="29"/>
  <c r="A259" i="29"/>
  <c r="A281" i="29"/>
  <c r="A266" i="29"/>
  <c r="A279" i="29"/>
  <c r="A286" i="29"/>
  <c r="A263" i="29"/>
  <c r="A260" i="29"/>
  <c r="A275" i="29"/>
  <c r="A270" i="29"/>
  <c r="A272" i="29"/>
  <c r="A273" i="29"/>
  <c r="B252" i="29"/>
  <c r="G299" i="29" s="1"/>
  <c r="A255" i="29"/>
  <c r="A291" i="29"/>
  <c r="A287" i="29"/>
  <c r="A274" i="29"/>
  <c r="A289" i="29"/>
  <c r="A258" i="29"/>
  <c r="A174" i="31"/>
  <c r="A157" i="31"/>
  <c r="A197" i="31"/>
  <c r="A168" i="31"/>
  <c r="A181" i="31"/>
  <c r="A175" i="31"/>
  <c r="A160" i="31"/>
  <c r="A177" i="31"/>
  <c r="A163" i="31"/>
  <c r="A159" i="31"/>
  <c r="A194" i="31"/>
  <c r="A173" i="31"/>
  <c r="A198" i="31"/>
  <c r="A190" i="31"/>
  <c r="A167" i="31"/>
  <c r="A195" i="31"/>
  <c r="A196" i="31"/>
  <c r="A192" i="31"/>
  <c r="A179" i="31"/>
  <c r="A191" i="31"/>
  <c r="A189" i="31"/>
  <c r="A180" i="31"/>
  <c r="A188" i="31"/>
  <c r="A182" i="31"/>
  <c r="A164" i="31"/>
  <c r="A172" i="31"/>
  <c r="A178" i="31"/>
  <c r="A193" i="31"/>
  <c r="A161" i="31"/>
  <c r="A187" i="31"/>
  <c r="A166" i="31"/>
  <c r="A176" i="31"/>
  <c r="A165" i="31"/>
  <c r="A183" i="31"/>
  <c r="A162" i="31"/>
  <c r="A158" i="31"/>
  <c r="B154" i="31"/>
  <c r="G201" i="31" s="1"/>
  <c r="B448" i="35"/>
  <c r="A492" i="35"/>
  <c r="A471" i="35"/>
  <c r="A470" i="35"/>
  <c r="A488" i="35"/>
  <c r="A462" i="35"/>
  <c r="A467" i="35"/>
  <c r="A484" i="35"/>
  <c r="A458" i="35"/>
  <c r="A487" i="35"/>
  <c r="A454" i="35"/>
  <c r="A476" i="35"/>
  <c r="A475" i="35"/>
  <c r="A461" i="35"/>
  <c r="A481" i="35"/>
  <c r="A472" i="35"/>
  <c r="A491" i="35"/>
  <c r="A457" i="35"/>
  <c r="A468" i="35"/>
  <c r="A483" i="35"/>
  <c r="A453" i="35"/>
  <c r="A452" i="35"/>
  <c r="A490" i="35"/>
  <c r="A459" i="35"/>
  <c r="A460" i="35"/>
  <c r="A486" i="35"/>
  <c r="A455" i="35"/>
  <c r="A485" i="35"/>
  <c r="A469" i="35"/>
  <c r="A477" i="35"/>
  <c r="A466" i="35"/>
  <c r="A474" i="35"/>
  <c r="A473" i="35"/>
  <c r="A456" i="35"/>
  <c r="A451" i="35"/>
  <c r="A482" i="35"/>
  <c r="A489" i="35"/>
  <c r="A241" i="35"/>
  <c r="A378" i="34"/>
  <c r="A375" i="34"/>
  <c r="A377" i="34"/>
  <c r="A388" i="34"/>
  <c r="A386" i="34"/>
  <c r="A359" i="34"/>
  <c r="A361" i="34"/>
  <c r="A376" i="34"/>
  <c r="A355" i="34"/>
  <c r="A392" i="34"/>
  <c r="A391" i="34"/>
  <c r="A373" i="34"/>
  <c r="A362" i="34"/>
  <c r="A385" i="34"/>
  <c r="A368" i="34"/>
  <c r="A358" i="34"/>
  <c r="A360" i="34"/>
  <c r="A363" i="34"/>
  <c r="A393" i="34"/>
  <c r="A371" i="34"/>
  <c r="A357" i="34"/>
  <c r="A356" i="34"/>
  <c r="A354" i="34"/>
  <c r="A369" i="34"/>
  <c r="A364" i="34"/>
  <c r="A374" i="34"/>
  <c r="A389" i="34"/>
  <c r="A384" i="34"/>
  <c r="B350" i="34"/>
  <c r="G397" i="34" s="1"/>
  <c r="A394" i="34"/>
  <c r="A383" i="34"/>
  <c r="A379" i="34"/>
  <c r="A370" i="34"/>
  <c r="A390" i="34"/>
  <c r="A372" i="34"/>
  <c r="A387" i="34"/>
  <c r="A353" i="34"/>
  <c r="A424" i="32"/>
  <c r="A420" i="32"/>
  <c r="A433" i="32"/>
  <c r="A438" i="32"/>
  <c r="A428" i="32"/>
  <c r="A418" i="32"/>
  <c r="A442" i="32"/>
  <c r="A402" i="32"/>
  <c r="A406" i="32"/>
  <c r="A411" i="32"/>
  <c r="A427" i="32"/>
  <c r="A443" i="32"/>
  <c r="A422" i="32"/>
  <c r="A441" i="32"/>
  <c r="A435" i="32"/>
  <c r="A412" i="32"/>
  <c r="A421" i="32"/>
  <c r="A403" i="32"/>
  <c r="A407" i="32"/>
  <c r="A417" i="32"/>
  <c r="A405" i="32"/>
  <c r="A408" i="32"/>
  <c r="A434" i="32"/>
  <c r="A425" i="32"/>
  <c r="A413" i="32"/>
  <c r="A404" i="32"/>
  <c r="A439" i="32"/>
  <c r="A410" i="32"/>
  <c r="A432" i="32"/>
  <c r="B399" i="32"/>
  <c r="G446" i="32" s="1"/>
  <c r="A423" i="32"/>
  <c r="A409" i="32"/>
  <c r="A436" i="32"/>
  <c r="A437" i="32"/>
  <c r="A419" i="32"/>
  <c r="A426" i="32"/>
  <c r="A440" i="32"/>
  <c r="A424" i="29"/>
  <c r="A244" i="29"/>
  <c r="B203" i="29"/>
  <c r="G250" i="29" s="1"/>
  <c r="A232" i="29"/>
  <c r="A246" i="29"/>
  <c r="A208" i="29"/>
  <c r="A228" i="29"/>
  <c r="A242" i="29"/>
  <c r="A211" i="29"/>
  <c r="A229" i="29"/>
  <c r="A216" i="29"/>
  <c r="A224" i="29"/>
  <c r="A238" i="29"/>
  <c r="A236" i="29"/>
  <c r="A225" i="29"/>
  <c r="A241" i="29"/>
  <c r="A247" i="29"/>
  <c r="A217" i="29"/>
  <c r="A212" i="29"/>
  <c r="A243" i="29"/>
  <c r="A213" i="29"/>
  <c r="A231" i="29"/>
  <c r="A239" i="29"/>
  <c r="A209" i="29"/>
  <c r="A245" i="29"/>
  <c r="A237" i="29"/>
  <c r="A210" i="29"/>
  <c r="A207" i="29"/>
  <c r="A226" i="29"/>
  <c r="A214" i="29"/>
  <c r="A227" i="29"/>
  <c r="A222" i="29"/>
  <c r="A206" i="29"/>
  <c r="A230" i="29"/>
  <c r="A221" i="29"/>
  <c r="A215" i="29"/>
  <c r="A223" i="29"/>
  <c r="A240" i="29"/>
  <c r="B7" i="34"/>
  <c r="A7" i="34"/>
  <c r="A6" i="34"/>
  <c r="A190" i="29"/>
  <c r="A163" i="29"/>
  <c r="A196" i="29"/>
  <c r="A165" i="29"/>
  <c r="A192" i="29"/>
  <c r="A189" i="29"/>
  <c r="B154" i="29"/>
  <c r="G201" i="29" s="1"/>
  <c r="A161" i="29"/>
  <c r="A180" i="29"/>
  <c r="A177" i="29"/>
  <c r="A183" i="29"/>
  <c r="A157" i="29"/>
  <c r="A173" i="29"/>
  <c r="A166" i="29"/>
  <c r="A191" i="29"/>
  <c r="A179" i="29"/>
  <c r="A188" i="29"/>
  <c r="A168" i="29"/>
  <c r="A175" i="29"/>
  <c r="A176" i="29"/>
  <c r="A162" i="29"/>
  <c r="A164" i="29"/>
  <c r="A182" i="29"/>
  <c r="A198" i="29"/>
  <c r="A187" i="29"/>
  <c r="A167" i="29"/>
  <c r="A197" i="29"/>
  <c r="A158" i="29"/>
  <c r="A194" i="29"/>
  <c r="A181" i="29"/>
  <c r="A160" i="29"/>
  <c r="A193" i="29"/>
  <c r="A178" i="29"/>
  <c r="A174" i="29"/>
  <c r="A159" i="29"/>
  <c r="A195" i="29"/>
  <c r="A172" i="29"/>
  <c r="A260" i="32"/>
  <c r="A272" i="32"/>
  <c r="A286" i="32"/>
  <c r="A275" i="32"/>
  <c r="A290" i="32"/>
  <c r="A285" i="32"/>
  <c r="A292" i="32"/>
  <c r="A256" i="32"/>
  <c r="B252" i="32"/>
  <c r="G299" i="32" s="1"/>
  <c r="A295" i="32"/>
  <c r="A255" i="32"/>
  <c r="A277" i="32"/>
  <c r="A259" i="32"/>
  <c r="A278" i="32"/>
  <c r="A281" i="32"/>
  <c r="A263" i="32"/>
  <c r="A258" i="32"/>
  <c r="A280" i="32"/>
  <c r="A270" i="32"/>
  <c r="A294" i="32"/>
  <c r="A293" i="32"/>
  <c r="A257" i="32"/>
  <c r="A274" i="32"/>
  <c r="A288" i="32"/>
  <c r="A265" i="32"/>
  <c r="A271" i="32"/>
  <c r="A279" i="32"/>
  <c r="A287" i="32"/>
  <c r="A296" i="32"/>
  <c r="A264" i="32"/>
  <c r="A261" i="32"/>
  <c r="A291" i="32"/>
  <c r="A273" i="32"/>
  <c r="A289" i="32"/>
  <c r="A276" i="32"/>
  <c r="A262" i="32"/>
  <c r="A266" i="32"/>
  <c r="A236" i="34"/>
  <c r="A211" i="34"/>
  <c r="A222" i="34"/>
  <c r="A241" i="34"/>
  <c r="A217" i="34"/>
  <c r="A232" i="34"/>
  <c r="A242" i="34"/>
  <c r="A228" i="34"/>
  <c r="A212" i="34"/>
  <c r="A247" i="34"/>
  <c r="A223" i="34"/>
  <c r="A238" i="34"/>
  <c r="B203" i="34"/>
  <c r="G250" i="34" s="1"/>
  <c r="A246" i="34"/>
  <c r="A239" i="34"/>
  <c r="A237" i="34"/>
  <c r="A221" i="34"/>
  <c r="A225" i="34"/>
  <c r="A227" i="34"/>
  <c r="A214" i="34"/>
  <c r="A240" i="34"/>
  <c r="A210" i="34"/>
  <c r="A207" i="34"/>
  <c r="A213" i="34"/>
  <c r="A229" i="34"/>
  <c r="A231" i="34"/>
  <c r="A244" i="34"/>
  <c r="A243" i="34"/>
  <c r="A245" i="34"/>
  <c r="A224" i="34"/>
  <c r="A216" i="34"/>
  <c r="A208" i="34"/>
  <c r="A209" i="34"/>
  <c r="A215" i="34"/>
  <c r="A230" i="34"/>
  <c r="A206" i="34"/>
  <c r="A226" i="34"/>
  <c r="B105" i="31"/>
  <c r="G152" i="31" s="1"/>
  <c r="A148" i="31"/>
  <c r="A146" i="31"/>
  <c r="A119" i="31"/>
  <c r="A113" i="31"/>
  <c r="A124" i="31"/>
  <c r="A126" i="31"/>
  <c r="A112" i="31"/>
  <c r="A139" i="31"/>
  <c r="A125" i="31"/>
  <c r="A116" i="31"/>
  <c r="A143" i="31"/>
  <c r="A145" i="31"/>
  <c r="A108" i="31"/>
  <c r="A123" i="31"/>
  <c r="A133" i="31"/>
  <c r="A117" i="31"/>
  <c r="A128" i="31"/>
  <c r="A110" i="31"/>
  <c r="A144" i="31"/>
  <c r="A140" i="31"/>
  <c r="A142" i="31"/>
  <c r="A115" i="31"/>
  <c r="A111" i="31"/>
  <c r="A114" i="31"/>
  <c r="A134" i="31"/>
  <c r="A118" i="31"/>
  <c r="A141" i="31"/>
  <c r="A130" i="31"/>
  <c r="A149" i="31"/>
  <c r="A131" i="31"/>
  <c r="A127" i="31"/>
  <c r="A109" i="31"/>
  <c r="A147" i="31"/>
  <c r="A132" i="31"/>
  <c r="A138" i="31"/>
  <c r="B399" i="29"/>
  <c r="A425" i="29"/>
  <c r="A438" i="29"/>
  <c r="A404" i="29"/>
  <c r="A412" i="29"/>
  <c r="A443" i="29"/>
  <c r="A410" i="29"/>
  <c r="A440" i="29"/>
  <c r="A426" i="29"/>
  <c r="A409" i="29"/>
  <c r="A418" i="29"/>
  <c r="A432" i="29"/>
  <c r="A402" i="29"/>
  <c r="A423" i="29"/>
  <c r="A427" i="29"/>
  <c r="A406" i="29"/>
  <c r="A407" i="29"/>
  <c r="A439" i="29"/>
  <c r="A408" i="29"/>
  <c r="A420" i="29"/>
  <c r="A417" i="29"/>
  <c r="A434" i="29"/>
  <c r="A419" i="29"/>
  <c r="A413" i="29"/>
  <c r="A411" i="29"/>
  <c r="A436" i="29"/>
  <c r="A405" i="29"/>
  <c r="A441" i="29"/>
  <c r="A435" i="29"/>
  <c r="A421" i="29"/>
  <c r="A442" i="29"/>
  <c r="A428" i="29"/>
  <c r="A422" i="29"/>
  <c r="A437" i="29"/>
  <c r="A403" i="29"/>
  <c r="A433" i="29"/>
  <c r="A182" i="35"/>
  <c r="A161" i="35"/>
  <c r="A167" i="35"/>
  <c r="A193" i="35"/>
  <c r="A180" i="35"/>
  <c r="A175" i="35"/>
  <c r="A189" i="35"/>
  <c r="A173" i="35"/>
  <c r="A196" i="35"/>
  <c r="A198" i="35"/>
  <c r="B154" i="35"/>
  <c r="G201" i="35" s="1"/>
  <c r="A166" i="35"/>
  <c r="A191" i="35"/>
  <c r="A174" i="35"/>
  <c r="A192" i="35"/>
  <c r="A187" i="35"/>
  <c r="A165" i="35"/>
  <c r="A159" i="35"/>
  <c r="A195" i="35"/>
  <c r="A172" i="35"/>
  <c r="A157" i="35"/>
  <c r="A178" i="35"/>
  <c r="A163" i="35"/>
  <c r="A164" i="35"/>
  <c r="A197" i="35"/>
  <c r="A188" i="35"/>
  <c r="A183" i="35"/>
  <c r="A168" i="35"/>
  <c r="A160" i="35"/>
  <c r="A177" i="35"/>
  <c r="A176" i="35"/>
  <c r="A181" i="35"/>
  <c r="A162" i="35"/>
  <c r="A158" i="35"/>
  <c r="A179" i="35"/>
  <c r="A194" i="35"/>
  <c r="A190" i="35"/>
  <c r="A231" i="35"/>
  <c r="B203" i="35"/>
  <c r="G250" i="35" s="1"/>
  <c r="A207" i="35"/>
  <c r="A223" i="35"/>
  <c r="A217" i="35"/>
  <c r="A216" i="35"/>
  <c r="A239" i="35"/>
  <c r="A245" i="35"/>
  <c r="A221" i="35"/>
  <c r="A242" i="35"/>
  <c r="A224" i="35"/>
  <c r="A211" i="35"/>
  <c r="A212" i="35"/>
  <c r="A208" i="35"/>
  <c r="A215" i="35"/>
  <c r="A225" i="35"/>
  <c r="A232" i="35"/>
  <c r="A244" i="35"/>
  <c r="A214" i="35"/>
  <c r="A240" i="35"/>
  <c r="A206" i="35"/>
  <c r="A227" i="35"/>
  <c r="A229" i="35"/>
  <c r="A213" i="35"/>
  <c r="A226" i="35"/>
  <c r="A236" i="35"/>
  <c r="A243" i="35"/>
  <c r="A246" i="35"/>
  <c r="A228" i="35"/>
  <c r="A238" i="35"/>
  <c r="A222" i="35"/>
  <c r="A209" i="35"/>
  <c r="A237" i="35"/>
  <c r="A210" i="35"/>
  <c r="A230" i="35"/>
  <c r="A247" i="35"/>
  <c r="B105" i="30"/>
  <c r="G152" i="30" s="1"/>
  <c r="A126" i="30"/>
  <c r="A145" i="30"/>
  <c r="A118" i="30"/>
  <c r="A127" i="30"/>
  <c r="A131" i="30"/>
  <c r="A124" i="30"/>
  <c r="A108" i="30"/>
  <c r="A125" i="30"/>
  <c r="A129" i="30"/>
  <c r="A143" i="30"/>
  <c r="A139" i="30"/>
  <c r="A114" i="30"/>
  <c r="A133" i="30"/>
  <c r="A115" i="30"/>
  <c r="A147" i="30"/>
  <c r="A123" i="30"/>
  <c r="A132" i="30"/>
  <c r="A119" i="30"/>
  <c r="A128" i="30"/>
  <c r="A140" i="30"/>
  <c r="A149" i="30"/>
  <c r="A109" i="30"/>
  <c r="A113" i="30"/>
  <c r="A110" i="30"/>
  <c r="A146" i="30"/>
  <c r="A142" i="30"/>
  <c r="A130" i="30"/>
  <c r="A112" i="30"/>
  <c r="A144" i="30"/>
  <c r="A134" i="30"/>
  <c r="A141" i="30"/>
  <c r="A116" i="30"/>
  <c r="A148" i="30"/>
  <c r="A138" i="30"/>
  <c r="A111" i="30"/>
  <c r="B448" i="31"/>
  <c r="G495" i="31" s="1"/>
  <c r="A473" i="31"/>
  <c r="A491" i="31"/>
  <c r="A474" i="31"/>
  <c r="A456" i="31"/>
  <c r="A470" i="31"/>
  <c r="A454" i="31"/>
  <c r="A466" i="31"/>
  <c r="A452" i="31"/>
  <c r="A489" i="31"/>
  <c r="A469" i="31"/>
  <c r="A476" i="31"/>
  <c r="A453" i="31"/>
  <c r="A471" i="31"/>
  <c r="A462" i="31"/>
  <c r="A475" i="31"/>
  <c r="A472" i="31"/>
  <c r="A460" i="31"/>
  <c r="A485" i="31"/>
  <c r="A486" i="31"/>
  <c r="A461" i="31"/>
  <c r="A481" i="31"/>
  <c r="A468" i="31"/>
  <c r="A490" i="31"/>
  <c r="A487" i="31"/>
  <c r="A488" i="31"/>
  <c r="A482" i="31"/>
  <c r="A455" i="31"/>
  <c r="A467" i="31"/>
  <c r="A492" i="31"/>
  <c r="A457" i="31"/>
  <c r="A451" i="31"/>
  <c r="A484" i="31"/>
  <c r="A459" i="31"/>
  <c r="A458" i="31"/>
  <c r="A477" i="31"/>
  <c r="A459" i="34"/>
  <c r="A165" i="33"/>
  <c r="A178" i="33"/>
  <c r="A160" i="33"/>
  <c r="A183" i="33"/>
  <c r="A177" i="33"/>
  <c r="A182" i="33"/>
  <c r="B154" i="33"/>
  <c r="G201" i="33" s="1"/>
  <c r="A179" i="33"/>
  <c r="A196" i="33"/>
  <c r="A167" i="33"/>
  <c r="A175" i="33"/>
  <c r="A193" i="33"/>
  <c r="A163" i="33"/>
  <c r="A180" i="33"/>
  <c r="A190" i="33"/>
  <c r="A168" i="33"/>
  <c r="A173" i="33"/>
  <c r="A187" i="33"/>
  <c r="A164" i="33"/>
  <c r="A195" i="33"/>
  <c r="A194" i="33"/>
  <c r="A166" i="33"/>
  <c r="A176" i="33"/>
  <c r="A191" i="33"/>
  <c r="A192" i="33"/>
  <c r="A188" i="33"/>
  <c r="A189" i="33"/>
  <c r="A172" i="33"/>
  <c r="A161" i="33"/>
  <c r="A157" i="33"/>
  <c r="A181" i="33"/>
  <c r="A174" i="33"/>
  <c r="A197" i="33"/>
  <c r="A198" i="33"/>
  <c r="A159" i="33"/>
  <c r="A162" i="33"/>
  <c r="A158" i="33"/>
  <c r="A231" i="30"/>
  <c r="A139" i="29"/>
  <c r="A110" i="29"/>
  <c r="A109" i="29"/>
  <c r="A147" i="29"/>
  <c r="A108" i="29"/>
  <c r="A131" i="29"/>
  <c r="A145" i="29"/>
  <c r="A129" i="29"/>
  <c r="A143" i="29"/>
  <c r="A125" i="29"/>
  <c r="A141" i="29"/>
  <c r="A123" i="29"/>
  <c r="A118" i="29"/>
  <c r="A144" i="29"/>
  <c r="A140" i="29"/>
  <c r="A128" i="29"/>
  <c r="A126" i="29"/>
  <c r="A124" i="29"/>
  <c r="A119" i="29"/>
  <c r="A133" i="29"/>
  <c r="A146" i="29"/>
  <c r="A115" i="29"/>
  <c r="A138" i="29"/>
  <c r="A130" i="29"/>
  <c r="A111" i="29"/>
  <c r="A112" i="29"/>
  <c r="A149" i="29"/>
  <c r="A134" i="29"/>
  <c r="A117" i="29"/>
  <c r="A113" i="29"/>
  <c r="A132" i="29"/>
  <c r="A148" i="29"/>
  <c r="A142" i="29"/>
  <c r="B105" i="29"/>
  <c r="G152" i="29" s="1"/>
  <c r="A114" i="29"/>
  <c r="A116" i="29"/>
  <c r="A323" i="35"/>
  <c r="A305" i="35"/>
  <c r="A308" i="35"/>
  <c r="A338" i="35"/>
  <c r="A327" i="35"/>
  <c r="A314" i="35"/>
  <c r="A334" i="35"/>
  <c r="A324" i="35"/>
  <c r="A310" i="35"/>
  <c r="A329" i="35"/>
  <c r="A345" i="35"/>
  <c r="A306" i="35"/>
  <c r="A336" i="35"/>
  <c r="A313" i="35"/>
  <c r="A319" i="35"/>
  <c r="A341" i="35"/>
  <c r="A309" i="35"/>
  <c r="A312" i="35"/>
  <c r="A337" i="35"/>
  <c r="A343" i="35"/>
  <c r="A339" i="35"/>
  <c r="A328" i="35"/>
  <c r="A325" i="35"/>
  <c r="A342" i="35"/>
  <c r="A321" i="35"/>
  <c r="A320" i="35"/>
  <c r="A326" i="35"/>
  <c r="B301" i="35"/>
  <c r="G348" i="35" s="1"/>
  <c r="A315" i="35"/>
  <c r="A330" i="35"/>
  <c r="A304" i="35"/>
  <c r="A340" i="35"/>
  <c r="A311" i="35"/>
  <c r="A335" i="35"/>
  <c r="A307" i="35"/>
  <c r="A322" i="35"/>
  <c r="A344" i="35"/>
  <c r="A209" i="32"/>
  <c r="A223" i="32"/>
  <c r="A225" i="32"/>
  <c r="A222" i="32"/>
  <c r="A227" i="32"/>
  <c r="A217" i="32"/>
  <c r="A231" i="32"/>
  <c r="A206" i="32"/>
  <c r="A213" i="32"/>
  <c r="A241" i="32"/>
  <c r="A210" i="32"/>
  <c r="A226" i="32"/>
  <c r="A211" i="32"/>
  <c r="A238" i="32"/>
  <c r="A207" i="32"/>
  <c r="A208" i="32"/>
  <c r="A242" i="32"/>
  <c r="A224" i="32"/>
  <c r="A244" i="32"/>
  <c r="A246" i="32"/>
  <c r="A215" i="32"/>
  <c r="A236" i="32"/>
  <c r="B203" i="32"/>
  <c r="G250" i="32" s="1"/>
  <c r="A243" i="32"/>
  <c r="A216" i="32"/>
  <c r="A212" i="32"/>
  <c r="A247" i="32"/>
  <c r="A240" i="32"/>
  <c r="A221" i="32"/>
  <c r="A229" i="32"/>
  <c r="A230" i="32"/>
  <c r="A214" i="32"/>
  <c r="A239" i="32"/>
  <c r="A228" i="32"/>
  <c r="A232" i="32"/>
  <c r="A245" i="32"/>
  <c r="A237" i="32"/>
  <c r="A368" i="32"/>
  <c r="A370" i="32"/>
  <c r="A373" i="32"/>
  <c r="A392" i="32"/>
  <c r="A356" i="32"/>
  <c r="A389" i="32"/>
  <c r="A357" i="32"/>
  <c r="A361" i="32"/>
  <c r="A393" i="32"/>
  <c r="A384" i="32"/>
  <c r="A390" i="32"/>
  <c r="A364" i="32"/>
  <c r="A394" i="32"/>
  <c r="A385" i="32"/>
  <c r="A376" i="32"/>
  <c r="A363" i="32"/>
  <c r="A353" i="32"/>
  <c r="A391" i="32"/>
  <c r="A388" i="32"/>
  <c r="A374" i="32"/>
  <c r="A372" i="32"/>
  <c r="A378" i="32"/>
  <c r="B350" i="32"/>
  <c r="G397" i="32" s="1"/>
  <c r="A386" i="32"/>
  <c r="A354" i="32"/>
  <c r="A369" i="32"/>
  <c r="A359" i="32"/>
  <c r="A371" i="32"/>
  <c r="A362" i="32"/>
  <c r="A355" i="32"/>
  <c r="A358" i="32"/>
  <c r="A377" i="32"/>
  <c r="A360" i="32"/>
  <c r="A375" i="32"/>
  <c r="A379" i="32"/>
  <c r="A383" i="32"/>
  <c r="A387" i="32"/>
  <c r="A440" i="34"/>
  <c r="A409" i="34"/>
  <c r="A441" i="34"/>
  <c r="A439" i="34"/>
  <c r="A417" i="34"/>
  <c r="A411" i="34"/>
  <c r="A426" i="34"/>
  <c r="A419" i="34"/>
  <c r="A420" i="34"/>
  <c r="A423" i="34"/>
  <c r="A442" i="34"/>
  <c r="A403" i="34"/>
  <c r="A443" i="34"/>
  <c r="A408" i="34"/>
  <c r="A434" i="34"/>
  <c r="A404" i="34"/>
  <c r="A436" i="34"/>
  <c r="A406" i="34"/>
  <c r="A421" i="34"/>
  <c r="A402" i="34"/>
  <c r="A437" i="34"/>
  <c r="A433" i="34"/>
  <c r="A432" i="34"/>
  <c r="A422" i="34"/>
  <c r="A428" i="34"/>
  <c r="A438" i="34"/>
  <c r="A424" i="34"/>
  <c r="A427" i="34"/>
  <c r="A418" i="34"/>
  <c r="A413" i="34"/>
  <c r="A405" i="34"/>
  <c r="A435" i="34"/>
  <c r="A412" i="34"/>
  <c r="B399" i="34"/>
  <c r="G446" i="34" s="1"/>
  <c r="A425" i="34"/>
  <c r="A410" i="34"/>
  <c r="A407" i="34"/>
  <c r="B301" i="32"/>
  <c r="G348" i="32" s="1"/>
  <c r="A328" i="32"/>
  <c r="A342" i="32"/>
  <c r="A309" i="32"/>
  <c r="A329" i="32"/>
  <c r="A330" i="32"/>
  <c r="A343" i="32"/>
  <c r="A334" i="32"/>
  <c r="A324" i="32"/>
  <c r="A320" i="32"/>
  <c r="A304" i="32"/>
  <c r="A308" i="32"/>
  <c r="A321" i="32"/>
  <c r="A311" i="32"/>
  <c r="A313" i="32"/>
  <c r="A338" i="32"/>
  <c r="A322" i="32"/>
  <c r="A335" i="32"/>
  <c r="A314" i="32"/>
  <c r="A326" i="32"/>
  <c r="A339" i="32"/>
  <c r="A325" i="32"/>
  <c r="A340" i="32"/>
  <c r="A336" i="32"/>
  <c r="A307" i="32"/>
  <c r="A315" i="32"/>
  <c r="A319" i="32"/>
  <c r="A345" i="32"/>
  <c r="A306" i="32"/>
  <c r="A310" i="32"/>
  <c r="A341" i="32"/>
  <c r="A337" i="32"/>
  <c r="A344" i="32"/>
  <c r="A327" i="32"/>
  <c r="A323" i="32"/>
  <c r="A305" i="32"/>
  <c r="A312" i="32"/>
  <c r="A468" i="30"/>
  <c r="A454" i="30"/>
  <c r="A469" i="30"/>
  <c r="A481" i="30"/>
  <c r="A453" i="30"/>
  <c r="A474" i="30"/>
  <c r="A492" i="30"/>
  <c r="A470" i="30"/>
  <c r="A477" i="30"/>
  <c r="A451" i="30"/>
  <c r="A460" i="30"/>
  <c r="A488" i="30"/>
  <c r="B448" i="30"/>
  <c r="G495" i="30" s="1"/>
  <c r="A490" i="30"/>
  <c r="A484" i="30"/>
  <c r="A475" i="30"/>
  <c r="A486" i="30"/>
  <c r="A491" i="30"/>
  <c r="A489" i="30"/>
  <c r="A459" i="30"/>
  <c r="A467" i="30"/>
  <c r="A473" i="30"/>
  <c r="A485" i="30"/>
  <c r="A455" i="30"/>
  <c r="A461" i="30"/>
  <c r="A476" i="30"/>
  <c r="A462" i="30"/>
  <c r="A457" i="30"/>
  <c r="A472" i="30"/>
  <c r="A458" i="30"/>
  <c r="A482" i="30"/>
  <c r="A471" i="30"/>
  <c r="A487" i="30"/>
  <c r="A452" i="30"/>
  <c r="A456" i="30"/>
  <c r="A483" i="30"/>
  <c r="A466" i="30"/>
  <c r="A127" i="29"/>
  <c r="A243" i="31"/>
  <c r="A224" i="31"/>
  <c r="B203" i="31"/>
  <c r="G250" i="31" s="1"/>
  <c r="A247" i="31"/>
  <c r="A210" i="31"/>
  <c r="A214" i="31"/>
  <c r="A217" i="31"/>
  <c r="A209" i="31"/>
  <c r="A208" i="31"/>
  <c r="A239" i="31"/>
  <c r="A231" i="31"/>
  <c r="A238" i="31"/>
  <c r="A229" i="31"/>
  <c r="A240" i="31"/>
  <c r="A216" i="31"/>
  <c r="A207" i="31"/>
  <c r="A246" i="31"/>
  <c r="A221" i="31"/>
  <c r="A228" i="31"/>
  <c r="A211" i="31"/>
  <c r="A206" i="31"/>
  <c r="A236" i="31"/>
  <c r="A215" i="31"/>
  <c r="A232" i="31"/>
  <c r="A213" i="31"/>
  <c r="A237" i="31"/>
  <c r="A212" i="31"/>
  <c r="A244" i="31"/>
  <c r="A242" i="31"/>
  <c r="A222" i="31"/>
  <c r="A245" i="31"/>
  <c r="A226" i="31"/>
  <c r="A227" i="31"/>
  <c r="A241" i="31"/>
  <c r="A230" i="31"/>
  <c r="A223" i="31"/>
  <c r="A489" i="29"/>
  <c r="A455" i="29"/>
  <c r="A470" i="29"/>
  <c r="A460" i="29"/>
  <c r="A476" i="29"/>
  <c r="A469" i="29"/>
  <c r="A451" i="29"/>
  <c r="A466" i="29"/>
  <c r="A452" i="29"/>
  <c r="A487" i="29"/>
  <c r="A475" i="29"/>
  <c r="A485" i="29"/>
  <c r="A461" i="29"/>
  <c r="A481" i="29"/>
  <c r="A453" i="29"/>
  <c r="A471" i="29"/>
  <c r="A468" i="29"/>
  <c r="A467" i="29"/>
  <c r="A457" i="29"/>
  <c r="A477" i="29"/>
  <c r="A491" i="29"/>
  <c r="A482" i="29"/>
  <c r="A484" i="29"/>
  <c r="A454" i="29"/>
  <c r="B448" i="29"/>
  <c r="G495" i="29" s="1"/>
  <c r="A473" i="29"/>
  <c r="A483" i="29"/>
  <c r="A459" i="29"/>
  <c r="A474" i="29"/>
  <c r="A486" i="29"/>
  <c r="A490" i="29"/>
  <c r="A492" i="29"/>
  <c r="A488" i="29"/>
  <c r="A462" i="29"/>
  <c r="A458" i="29"/>
  <c r="A472" i="29"/>
  <c r="A456" i="29"/>
  <c r="A189" i="28"/>
  <c r="A173" i="28"/>
  <c r="A168" i="28"/>
  <c r="A166" i="28"/>
  <c r="B154" i="28"/>
  <c r="G201" i="28" s="1"/>
  <c r="A183" i="28"/>
  <c r="A162" i="28"/>
  <c r="A195" i="28"/>
  <c r="A159" i="28"/>
  <c r="A158" i="28"/>
  <c r="A180" i="28"/>
  <c r="A191" i="28"/>
  <c r="A161" i="28"/>
  <c r="A160" i="28"/>
  <c r="A176" i="28"/>
  <c r="A187" i="28"/>
  <c r="A157" i="28"/>
  <c r="A163" i="28"/>
  <c r="A172" i="28"/>
  <c r="A182" i="28"/>
  <c r="A164" i="28"/>
  <c r="A198" i="28"/>
  <c r="A178" i="28"/>
  <c r="A194" i="28"/>
  <c r="A174" i="28"/>
  <c r="A190" i="28"/>
  <c r="A196" i="28"/>
  <c r="A179" i="28"/>
  <c r="A167" i="28"/>
  <c r="A192" i="28"/>
  <c r="A175" i="28"/>
  <c r="A197" i="28"/>
  <c r="A181" i="28"/>
  <c r="A188" i="28"/>
  <c r="A193" i="28"/>
  <c r="A177" i="28"/>
  <c r="A165" i="28"/>
  <c r="A360" i="31"/>
  <c r="A362" i="31"/>
  <c r="A363" i="31"/>
  <c r="A376" i="31"/>
  <c r="A373" i="31"/>
  <c r="A359" i="31"/>
  <c r="A357" i="31"/>
  <c r="A383" i="31"/>
  <c r="A378" i="31"/>
  <c r="A386" i="31"/>
  <c r="A355" i="31"/>
  <c r="A364" i="31"/>
  <c r="B350" i="31"/>
  <c r="G397" i="31" s="1"/>
  <c r="A394" i="31"/>
  <c r="A377" i="31"/>
  <c r="A372" i="31"/>
  <c r="A379" i="31"/>
  <c r="A354" i="31"/>
  <c r="A375" i="31"/>
  <c r="A391" i="31"/>
  <c r="A371" i="31"/>
  <c r="A358" i="31"/>
  <c r="A393" i="31"/>
  <c r="A369" i="31"/>
  <c r="A388" i="31"/>
  <c r="A368" i="31"/>
  <c r="A356" i="31"/>
  <c r="A384" i="31"/>
  <c r="A387" i="31"/>
  <c r="A389" i="31"/>
  <c r="A385" i="31"/>
  <c r="A392" i="31"/>
  <c r="A374" i="31"/>
  <c r="A370" i="31"/>
  <c r="A353" i="31"/>
  <c r="A390" i="31"/>
  <c r="A144" i="34"/>
  <c r="A112" i="34"/>
  <c r="A123" i="34"/>
  <c r="A142" i="34"/>
  <c r="A149" i="34"/>
  <c r="A117" i="34"/>
  <c r="A140" i="34"/>
  <c r="A114" i="34"/>
  <c r="A132" i="34"/>
  <c r="A109" i="34"/>
  <c r="A108" i="34"/>
  <c r="A110" i="34"/>
  <c r="A128" i="34"/>
  <c r="A111" i="34"/>
  <c r="A130" i="34"/>
  <c r="A115" i="34"/>
  <c r="A126" i="34"/>
  <c r="A131" i="34"/>
  <c r="B105" i="34"/>
  <c r="G152" i="34" s="1"/>
  <c r="A116" i="34"/>
  <c r="A127" i="34"/>
  <c r="A119" i="34"/>
  <c r="A147" i="34"/>
  <c r="A143" i="34"/>
  <c r="A138" i="34"/>
  <c r="A139" i="34"/>
  <c r="A148" i="34"/>
  <c r="A118" i="34"/>
  <c r="A134" i="34"/>
  <c r="A145" i="34"/>
  <c r="A133" i="34"/>
  <c r="A113" i="34"/>
  <c r="A125" i="34"/>
  <c r="A141" i="34"/>
  <c r="A146" i="34"/>
  <c r="A129" i="34"/>
  <c r="A124" i="34"/>
  <c r="A403" i="28"/>
  <c r="B399" i="28"/>
  <c r="G446" i="28" s="1"/>
  <c r="A413" i="28"/>
  <c r="A425" i="28"/>
  <c r="A440" i="28"/>
  <c r="A420" i="28"/>
  <c r="A421" i="28"/>
  <c r="A436" i="28"/>
  <c r="A428" i="28"/>
  <c r="A437" i="28"/>
  <c r="A443" i="28"/>
  <c r="A432" i="28"/>
  <c r="A439" i="28"/>
  <c r="A427" i="28"/>
  <c r="A435" i="28"/>
  <c r="A423" i="28"/>
  <c r="A412" i="28"/>
  <c r="A419" i="28"/>
  <c r="A442" i="28"/>
  <c r="A408" i="28"/>
  <c r="A441" i="28"/>
  <c r="A438" i="28"/>
  <c r="A404" i="28"/>
  <c r="A406" i="28"/>
  <c r="A402" i="28"/>
  <c r="A434" i="28"/>
  <c r="A426" i="28"/>
  <c r="A409" i="28"/>
  <c r="A405" i="28"/>
  <c r="A411" i="28"/>
  <c r="A422" i="28"/>
  <c r="A417" i="28"/>
  <c r="A433" i="28"/>
  <c r="A407" i="28"/>
  <c r="A418" i="28"/>
  <c r="A424" i="28"/>
  <c r="A410" i="28"/>
  <c r="A458" i="33"/>
  <c r="A469" i="33"/>
  <c r="A474" i="33"/>
  <c r="A492" i="33"/>
  <c r="A476" i="33"/>
  <c r="A487" i="33"/>
  <c r="B448" i="33"/>
  <c r="G495" i="33" s="1"/>
  <c r="A488" i="33"/>
  <c r="A472" i="33"/>
  <c r="A483" i="33"/>
  <c r="A484" i="33"/>
  <c r="A490" i="33"/>
  <c r="A460" i="33"/>
  <c r="A481" i="33"/>
  <c r="A477" i="33"/>
  <c r="A466" i="33"/>
  <c r="A462" i="33"/>
  <c r="A473" i="33"/>
  <c r="A453" i="33"/>
  <c r="A459" i="33"/>
  <c r="A470" i="33"/>
  <c r="A489" i="33"/>
  <c r="A455" i="33"/>
  <c r="A475" i="33"/>
  <c r="A451" i="33"/>
  <c r="A491" i="33"/>
  <c r="A461" i="33"/>
  <c r="A456" i="33"/>
  <c r="A457" i="33"/>
  <c r="A452" i="33"/>
  <c r="A468" i="33"/>
  <c r="A486" i="33"/>
  <c r="A482" i="33"/>
  <c r="A485" i="33"/>
  <c r="A454" i="33"/>
  <c r="A471" i="33"/>
  <c r="A467" i="33"/>
  <c r="A6" i="32"/>
  <c r="B7" i="32"/>
  <c r="A7" i="32"/>
  <c r="A198" i="32"/>
  <c r="A183" i="32"/>
  <c r="A188" i="32"/>
  <c r="A159" i="32"/>
  <c r="A165" i="32"/>
  <c r="A162" i="32"/>
  <c r="A163" i="32"/>
  <c r="A180" i="32"/>
  <c r="A178" i="32"/>
  <c r="A182" i="32"/>
  <c r="A167" i="32"/>
  <c r="A191" i="32"/>
  <c r="A193" i="32"/>
  <c r="A168" i="32"/>
  <c r="A160" i="32"/>
  <c r="A195" i="32"/>
  <c r="A197" i="32"/>
  <c r="A190" i="32"/>
  <c r="A164" i="32"/>
  <c r="A158" i="32"/>
  <c r="A194" i="32"/>
  <c r="A175" i="32"/>
  <c r="A181" i="32"/>
  <c r="A192" i="32"/>
  <c r="A174" i="32"/>
  <c r="A189" i="32"/>
  <c r="A187" i="32"/>
  <c r="A179" i="32"/>
  <c r="A157" i="32"/>
  <c r="A196" i="32"/>
  <c r="A166" i="32"/>
  <c r="A173" i="32"/>
  <c r="A177" i="32"/>
  <c r="A161" i="32"/>
  <c r="A176" i="32"/>
  <c r="B154" i="32"/>
  <c r="G201" i="32" s="1"/>
  <c r="A93" i="32"/>
  <c r="A61" i="32"/>
  <c r="A79" i="32"/>
  <c r="A92" i="32"/>
  <c r="A69" i="32"/>
  <c r="A100" i="32"/>
  <c r="A97" i="32"/>
  <c r="A65" i="32"/>
  <c r="A83" i="32"/>
  <c r="A77" i="32"/>
  <c r="A60" i="32"/>
  <c r="A96" i="32"/>
  <c r="A99" i="32"/>
  <c r="A67" i="32"/>
  <c r="A64" i="32"/>
  <c r="A62" i="32"/>
  <c r="A95" i="32"/>
  <c r="A66" i="32"/>
  <c r="A59" i="32"/>
  <c r="B56" i="32"/>
  <c r="G103" i="32" s="1"/>
  <c r="A70" i="32"/>
  <c r="A82" i="32"/>
  <c r="A84" i="32"/>
  <c r="A94" i="32"/>
  <c r="A78" i="32"/>
  <c r="A89" i="32"/>
  <c r="A98" i="32"/>
  <c r="A91" i="32"/>
  <c r="A68" i="32"/>
  <c r="A63" i="32"/>
  <c r="A81" i="32"/>
  <c r="A80" i="32"/>
  <c r="A76" i="32"/>
  <c r="A85" i="32"/>
  <c r="A90" i="32"/>
  <c r="A74" i="32"/>
  <c r="A75" i="32"/>
  <c r="B56" i="30"/>
  <c r="G103" i="30" s="1"/>
  <c r="A98" i="30"/>
  <c r="A74" i="30"/>
  <c r="A59" i="30"/>
  <c r="A97" i="30"/>
  <c r="A99" i="30"/>
  <c r="A89" i="30"/>
  <c r="A93" i="30"/>
  <c r="A81" i="30"/>
  <c r="A83" i="30"/>
  <c r="A79" i="30"/>
  <c r="A77" i="30"/>
  <c r="A67" i="30"/>
  <c r="A66" i="30"/>
  <c r="A61" i="30"/>
  <c r="A65" i="30"/>
  <c r="A95" i="30"/>
  <c r="A100" i="30"/>
  <c r="A85" i="30"/>
  <c r="A84" i="30"/>
  <c r="A90" i="30"/>
  <c r="A64" i="30"/>
  <c r="A80" i="30"/>
  <c r="A75" i="30"/>
  <c r="A94" i="30"/>
  <c r="A68" i="30"/>
  <c r="A70" i="30"/>
  <c r="A82" i="30"/>
  <c r="A63" i="30"/>
  <c r="A78" i="30"/>
  <c r="A92" i="30"/>
  <c r="A62" i="30"/>
  <c r="A91" i="30"/>
  <c r="A96" i="30"/>
  <c r="A60" i="30"/>
  <c r="A76" i="30"/>
  <c r="A321" i="34"/>
  <c r="A336" i="34"/>
  <c r="A327" i="34"/>
  <c r="A330" i="34"/>
  <c r="A328" i="34"/>
  <c r="A345" i="34"/>
  <c r="A323" i="34"/>
  <c r="A326" i="34"/>
  <c r="A337" i="34"/>
  <c r="A343" i="34"/>
  <c r="A319" i="34"/>
  <c r="A308" i="34"/>
  <c r="A334" i="34"/>
  <c r="A322" i="34"/>
  <c r="A313" i="34"/>
  <c r="A341" i="34"/>
  <c r="B301" i="34"/>
  <c r="G348" i="34" s="1"/>
  <c r="A315" i="34"/>
  <c r="A342" i="34"/>
  <c r="A312" i="34"/>
  <c r="A335" i="34"/>
  <c r="A314" i="34"/>
  <c r="A338" i="34"/>
  <c r="A304" i="34"/>
  <c r="A311" i="34"/>
  <c r="A340" i="34"/>
  <c r="A306" i="34"/>
  <c r="A324" i="34"/>
  <c r="A339" i="34"/>
  <c r="A305" i="34"/>
  <c r="A309" i="34"/>
  <c r="A329" i="34"/>
  <c r="A325" i="34"/>
  <c r="A344" i="34"/>
  <c r="A307" i="34"/>
  <c r="A320" i="34"/>
  <c r="A310" i="34"/>
  <c r="A172" i="32"/>
  <c r="B350" i="28"/>
  <c r="G397" i="28" s="1"/>
  <c r="A371" i="28"/>
  <c r="A387" i="28"/>
  <c r="A373" i="28"/>
  <c r="A368" i="28"/>
  <c r="A378" i="28"/>
  <c r="A377" i="28"/>
  <c r="A372" i="28"/>
  <c r="A354" i="28"/>
  <c r="A391" i="28"/>
  <c r="A383" i="28"/>
  <c r="A376" i="28"/>
  <c r="A384" i="28"/>
  <c r="A374" i="28"/>
  <c r="A388" i="28"/>
  <c r="A358" i="28"/>
  <c r="A379" i="28"/>
  <c r="A362" i="28"/>
  <c r="A375" i="28"/>
  <c r="A356" i="28"/>
  <c r="A392" i="28"/>
  <c r="A361" i="28"/>
  <c r="A393" i="28"/>
  <c r="A360" i="28"/>
  <c r="A357" i="28"/>
  <c r="A370" i="28"/>
  <c r="A389" i="28"/>
  <c r="A364" i="28"/>
  <c r="A385" i="28"/>
  <c r="A386" i="28"/>
  <c r="A355" i="28"/>
  <c r="A390" i="28"/>
  <c r="A359" i="28"/>
  <c r="A394" i="28"/>
  <c r="A369" i="28"/>
  <c r="A363" i="28"/>
  <c r="A7" i="30"/>
  <c r="A6" i="30"/>
  <c r="B7" i="30"/>
  <c r="A97" i="34"/>
  <c r="A98" i="34"/>
  <c r="A68" i="34"/>
  <c r="A75" i="34"/>
  <c r="A63" i="34"/>
  <c r="A76" i="34"/>
  <c r="A92" i="34"/>
  <c r="A81" i="34"/>
  <c r="A100" i="34"/>
  <c r="A99" i="34"/>
  <c r="A70" i="34"/>
  <c r="A91" i="34"/>
  <c r="A77" i="34"/>
  <c r="B56" i="34"/>
  <c r="G103" i="34" s="1"/>
  <c r="A82" i="34"/>
  <c r="A90" i="34"/>
  <c r="A61" i="34"/>
  <c r="A83" i="34"/>
  <c r="A78" i="34"/>
  <c r="A85" i="34"/>
  <c r="A96" i="34"/>
  <c r="A60" i="34"/>
  <c r="A89" i="34"/>
  <c r="A65" i="34"/>
  <c r="A64" i="34"/>
  <c r="A59" i="34"/>
  <c r="A66" i="34"/>
  <c r="A93" i="34"/>
  <c r="A80" i="34"/>
  <c r="A95" i="34"/>
  <c r="A62" i="34"/>
  <c r="A67" i="34"/>
  <c r="A69" i="34"/>
  <c r="A94" i="34"/>
  <c r="A79" i="34"/>
  <c r="A74" i="34"/>
  <c r="A84" i="34"/>
  <c r="A340" i="29"/>
  <c r="A309" i="29"/>
  <c r="A342" i="29"/>
  <c r="A306" i="29"/>
  <c r="A319" i="29"/>
  <c r="A328" i="29"/>
  <c r="A315" i="29"/>
  <c r="A344" i="29"/>
  <c r="A335" i="29"/>
  <c r="A329" i="29"/>
  <c r="A324" i="29"/>
  <c r="A311" i="29"/>
  <c r="A343" i="29"/>
  <c r="A338" i="29"/>
  <c r="A339" i="29"/>
  <c r="A307" i="29"/>
  <c r="B301" i="29"/>
  <c r="G348" i="29" s="1"/>
  <c r="A330" i="29"/>
  <c r="A337" i="29"/>
  <c r="A326" i="29"/>
  <c r="A321" i="29"/>
  <c r="A323" i="29"/>
  <c r="A345" i="29"/>
  <c r="A341" i="29"/>
  <c r="A322" i="29"/>
  <c r="A313" i="29"/>
  <c r="A308" i="29"/>
  <c r="A314" i="29"/>
  <c r="A334" i="29"/>
  <c r="A304" i="29"/>
  <c r="A310" i="29"/>
  <c r="A325" i="29"/>
  <c r="A312" i="29"/>
  <c r="A305" i="29"/>
  <c r="A336" i="29"/>
  <c r="A327" i="29"/>
  <c r="A320" i="29"/>
  <c r="A95" i="35"/>
  <c r="A79" i="35"/>
  <c r="A67" i="35"/>
  <c r="A82" i="35"/>
  <c r="B56" i="35"/>
  <c r="G103" i="35" s="1"/>
  <c r="A59" i="35"/>
  <c r="A78" i="35"/>
  <c r="A70" i="35"/>
  <c r="A98" i="35"/>
  <c r="A74" i="35"/>
  <c r="A66" i="35"/>
  <c r="A94" i="35"/>
  <c r="A92" i="35"/>
  <c r="A80" i="35"/>
  <c r="A60" i="35"/>
  <c r="A99" i="35"/>
  <c r="A83" i="35"/>
  <c r="A76" i="35"/>
  <c r="A68" i="35"/>
  <c r="A97" i="35"/>
  <c r="A65" i="35"/>
  <c r="A81" i="35"/>
  <c r="A93" i="35"/>
  <c r="A85" i="35"/>
  <c r="A89" i="35"/>
  <c r="A84" i="35"/>
  <c r="A91" i="35"/>
  <c r="A63" i="35"/>
  <c r="A69" i="35"/>
  <c r="A90" i="35"/>
  <c r="A61" i="35"/>
  <c r="A62" i="35"/>
  <c r="A100" i="35"/>
  <c r="A64" i="35"/>
  <c r="A96" i="35"/>
  <c r="A75" i="35"/>
  <c r="A77" i="35"/>
  <c r="A388" i="29"/>
  <c r="A375" i="29"/>
  <c r="A391" i="29"/>
  <c r="A374" i="29"/>
  <c r="A386" i="29"/>
  <c r="A384" i="29"/>
  <c r="A369" i="29"/>
  <c r="A385" i="29"/>
  <c r="A363" i="29"/>
  <c r="A364" i="29"/>
  <c r="A357" i="29"/>
  <c r="A371" i="29"/>
  <c r="A370" i="29"/>
  <c r="A359" i="29"/>
  <c r="A387" i="29"/>
  <c r="A390" i="29"/>
  <c r="A383" i="29"/>
  <c r="A355" i="29"/>
  <c r="A354" i="29"/>
  <c r="A377" i="29"/>
  <c r="A358" i="29"/>
  <c r="A378" i="29"/>
  <c r="A393" i="29"/>
  <c r="A361" i="29"/>
  <c r="A368" i="29"/>
  <c r="B350" i="29"/>
  <c r="G397" i="29" s="1"/>
  <c r="A362" i="29"/>
  <c r="A392" i="29"/>
  <c r="A394" i="29"/>
  <c r="A353" i="29"/>
  <c r="A360" i="29"/>
  <c r="A379" i="29"/>
  <c r="A373" i="29"/>
  <c r="A356" i="29"/>
  <c r="A376" i="29"/>
  <c r="A372" i="29"/>
  <c r="A389" i="29"/>
  <c r="A6" i="33"/>
  <c r="B7" i="33"/>
  <c r="A7" i="33"/>
  <c r="B105" i="28"/>
  <c r="G152" i="28" s="1"/>
  <c r="A131" i="28"/>
  <c r="A126" i="28"/>
  <c r="A129" i="28"/>
  <c r="A118" i="28"/>
  <c r="A138" i="28"/>
  <c r="A124" i="28"/>
  <c r="A127" i="28"/>
  <c r="A134" i="28"/>
  <c r="A132" i="28"/>
  <c r="A146" i="28"/>
  <c r="A145" i="28"/>
  <c r="A110" i="28"/>
  <c r="A142" i="28"/>
  <c r="A109" i="28"/>
  <c r="A117" i="28"/>
  <c r="A125" i="28"/>
  <c r="A111" i="28"/>
  <c r="A108" i="28"/>
  <c r="A119" i="28"/>
  <c r="A123" i="28"/>
  <c r="A128" i="28"/>
  <c r="A149" i="28"/>
  <c r="A130" i="28"/>
  <c r="A116" i="28"/>
  <c r="A133" i="28"/>
  <c r="A113" i="28"/>
  <c r="A112" i="28"/>
  <c r="A143" i="28"/>
  <c r="A141" i="28"/>
  <c r="A147" i="28"/>
  <c r="A148" i="28"/>
  <c r="A115" i="28"/>
  <c r="A139" i="28"/>
  <c r="A114" i="28"/>
  <c r="A144" i="28"/>
  <c r="B203" i="28"/>
  <c r="G250" i="28" s="1"/>
  <c r="A217" i="28"/>
  <c r="A207" i="28"/>
  <c r="A206" i="28"/>
  <c r="A228" i="28"/>
  <c r="A241" i="28"/>
  <c r="A243" i="28"/>
  <c r="A229" i="28"/>
  <c r="A231" i="28"/>
  <c r="A213" i="28"/>
  <c r="A222" i="28"/>
  <c r="A246" i="28"/>
  <c r="A247" i="28"/>
  <c r="A211" i="28"/>
  <c r="A245" i="28"/>
  <c r="A224" i="28"/>
  <c r="A232" i="28"/>
  <c r="A221" i="28"/>
  <c r="A225" i="28"/>
  <c r="A209" i="28"/>
  <c r="A223" i="28"/>
  <c r="A239" i="28"/>
  <c r="A212" i="28"/>
  <c r="A230" i="28"/>
  <c r="A227" i="28"/>
  <c r="A244" i="28"/>
  <c r="A210" i="28"/>
  <c r="A215" i="28"/>
  <c r="A226" i="28"/>
  <c r="A236" i="28"/>
  <c r="A214" i="28"/>
  <c r="A238" i="28"/>
  <c r="A208" i="28"/>
  <c r="A240" i="28"/>
  <c r="A237" i="28"/>
  <c r="A242" i="28"/>
  <c r="A387" i="30"/>
  <c r="A374" i="30"/>
  <c r="A377" i="30"/>
  <c r="A355" i="30"/>
  <c r="A392" i="30"/>
  <c r="A370" i="30"/>
  <c r="A369" i="30"/>
  <c r="A357" i="30"/>
  <c r="A388" i="30"/>
  <c r="A394" i="30"/>
  <c r="A364" i="30"/>
  <c r="A379" i="30"/>
  <c r="A384" i="30"/>
  <c r="A390" i="30"/>
  <c r="A356" i="30"/>
  <c r="A363" i="30"/>
  <c r="A386" i="30"/>
  <c r="A391" i="30"/>
  <c r="A376" i="30"/>
  <c r="A368" i="30"/>
  <c r="A359" i="30"/>
  <c r="A361" i="30"/>
  <c r="A383" i="30"/>
  <c r="A360" i="30"/>
  <c r="B350" i="30"/>
  <c r="G397" i="30" s="1"/>
  <c r="A393" i="30"/>
  <c r="A389" i="30"/>
  <c r="A353" i="30"/>
  <c r="A378" i="30"/>
  <c r="A385" i="30"/>
  <c r="A373" i="30"/>
  <c r="A371" i="30"/>
  <c r="A372" i="30"/>
  <c r="A358" i="30"/>
  <c r="A362" i="30"/>
  <c r="A354" i="30"/>
  <c r="A375" i="30"/>
  <c r="A6" i="35"/>
  <c r="B7" i="35"/>
  <c r="A7" i="35"/>
  <c r="A335" i="28"/>
  <c r="A319" i="28"/>
  <c r="A341" i="28"/>
  <c r="A312" i="28"/>
  <c r="A334" i="28"/>
  <c r="A321" i="28"/>
  <c r="A308" i="28"/>
  <c r="A324" i="28"/>
  <c r="A305" i="28"/>
  <c r="A306" i="28"/>
  <c r="A304" i="28"/>
  <c r="A309" i="28"/>
  <c r="A330" i="28"/>
  <c r="A314" i="28"/>
  <c r="A342" i="28"/>
  <c r="A326" i="28"/>
  <c r="A307" i="28"/>
  <c r="A322" i="28"/>
  <c r="A345" i="28"/>
  <c r="A344" i="28"/>
  <c r="A328" i="28"/>
  <c r="B301" i="28"/>
  <c r="G348" i="28" s="1"/>
  <c r="A329" i="28"/>
  <c r="A340" i="28"/>
  <c r="A311" i="28"/>
  <c r="A310" i="28"/>
  <c r="A325" i="28"/>
  <c r="A336" i="28"/>
  <c r="A338" i="28"/>
  <c r="A337" i="28"/>
  <c r="A343" i="28"/>
  <c r="A327" i="28"/>
  <c r="A320" i="28"/>
  <c r="A313" i="28"/>
  <c r="A339" i="28"/>
  <c r="A323" i="28"/>
  <c r="A315" i="28"/>
  <c r="A379" i="35"/>
  <c r="A394" i="35"/>
  <c r="A375" i="35"/>
  <c r="A390" i="35"/>
  <c r="A359" i="35"/>
  <c r="A371" i="35"/>
  <c r="A377" i="35"/>
  <c r="A391" i="35"/>
  <c r="A378" i="35"/>
  <c r="A393" i="35"/>
  <c r="A373" i="35"/>
  <c r="A374" i="35"/>
  <c r="A389" i="35"/>
  <c r="A369" i="35"/>
  <c r="A370" i="35"/>
  <c r="A385" i="35"/>
  <c r="B350" i="35"/>
  <c r="G397" i="35" s="1"/>
  <c r="A392" i="35"/>
  <c r="A362" i="35"/>
  <c r="A363" i="35"/>
  <c r="A383" i="35"/>
  <c r="A388" i="35"/>
  <c r="A358" i="35"/>
  <c r="A387" i="35"/>
  <c r="A364" i="35"/>
  <c r="A361" i="35"/>
  <c r="A376" i="35"/>
  <c r="A356" i="35"/>
  <c r="A357" i="35"/>
  <c r="A372" i="35"/>
  <c r="A386" i="35"/>
  <c r="A353" i="35"/>
  <c r="A368" i="35"/>
  <c r="A355" i="35"/>
  <c r="A354" i="35"/>
  <c r="A384" i="35"/>
  <c r="A360" i="35"/>
  <c r="A484" i="28"/>
  <c r="A453" i="28"/>
  <c r="A467" i="28"/>
  <c r="A489" i="28"/>
  <c r="A457" i="28"/>
  <c r="A485" i="28"/>
  <c r="B448" i="28"/>
  <c r="G495" i="28" s="1"/>
  <c r="A477" i="28"/>
  <c r="A481" i="28"/>
  <c r="A473" i="28"/>
  <c r="A491" i="28"/>
  <c r="A462" i="28"/>
  <c r="A471" i="28"/>
  <c r="A487" i="28"/>
  <c r="A458" i="28"/>
  <c r="A456" i="28"/>
  <c r="A483" i="28"/>
  <c r="A476" i="28"/>
  <c r="A461" i="28"/>
  <c r="A460" i="28"/>
  <c r="A474" i="28"/>
  <c r="A472" i="28"/>
  <c r="A486" i="28"/>
  <c r="A451" i="28"/>
  <c r="A470" i="28"/>
  <c r="A468" i="28"/>
  <c r="A490" i="28"/>
  <c r="A454" i="28"/>
  <c r="A459" i="28"/>
  <c r="A466" i="28"/>
  <c r="A482" i="28"/>
  <c r="A452" i="28"/>
  <c r="A492" i="28"/>
  <c r="A469" i="28"/>
  <c r="A455" i="28"/>
  <c r="A488" i="28"/>
  <c r="A475" i="28"/>
  <c r="A119" i="33"/>
  <c r="A124" i="33"/>
  <c r="A131" i="33"/>
  <c r="A139" i="33"/>
  <c r="A127" i="33"/>
  <c r="A142" i="33"/>
  <c r="A108" i="33"/>
  <c r="A123" i="33"/>
  <c r="A111" i="33"/>
  <c r="A140" i="33"/>
  <c r="A109" i="33"/>
  <c r="A112" i="33"/>
  <c r="A114" i="33"/>
  <c r="A115" i="33"/>
  <c r="A117" i="33"/>
  <c r="A130" i="33"/>
  <c r="A132" i="33"/>
  <c r="B105" i="33"/>
  <c r="G152" i="33" s="1"/>
  <c r="A145" i="33"/>
  <c r="A126" i="33"/>
  <c r="A110" i="33"/>
  <c r="A143" i="33"/>
  <c r="A148" i="33"/>
  <c r="A141" i="33"/>
  <c r="A113" i="33"/>
  <c r="A146" i="33"/>
  <c r="A134" i="33"/>
  <c r="A118" i="33"/>
  <c r="A144" i="33"/>
  <c r="A133" i="33"/>
  <c r="A128" i="33"/>
  <c r="A147" i="33"/>
  <c r="A149" i="33"/>
  <c r="A138" i="33"/>
  <c r="A129" i="33"/>
  <c r="A116" i="33"/>
  <c r="A125" i="33"/>
  <c r="A343" i="31"/>
  <c r="A321" i="31"/>
  <c r="A312" i="31"/>
  <c r="A344" i="31"/>
  <c r="A339" i="31"/>
  <c r="B301" i="31"/>
  <c r="G348" i="31" s="1"/>
  <c r="A305" i="31"/>
  <c r="A334" i="31"/>
  <c r="A335" i="31"/>
  <c r="A345" i="31"/>
  <c r="A323" i="31"/>
  <c r="A340" i="31"/>
  <c r="A328" i="31"/>
  <c r="A314" i="31"/>
  <c r="A338" i="31"/>
  <c r="A309" i="31"/>
  <c r="A324" i="31"/>
  <c r="A310" i="31"/>
  <c r="A326" i="31"/>
  <c r="A313" i="31"/>
  <c r="A320" i="31"/>
  <c r="A306" i="31"/>
  <c r="A308" i="31"/>
  <c r="A341" i="31"/>
  <c r="A311" i="31"/>
  <c r="A304" i="31"/>
  <c r="A342" i="31"/>
  <c r="A319" i="31"/>
  <c r="A307" i="31"/>
  <c r="A327" i="31"/>
  <c r="A330" i="31"/>
  <c r="A322" i="31"/>
  <c r="A337" i="31"/>
  <c r="A325" i="31"/>
  <c r="A336" i="31"/>
  <c r="A315" i="31"/>
  <c r="A329" i="31"/>
  <c r="A113" i="35"/>
  <c r="A288" i="28"/>
  <c r="A264" i="28"/>
  <c r="A281" i="28"/>
  <c r="A290" i="28"/>
  <c r="A280" i="28"/>
  <c r="A260" i="28"/>
  <c r="A278" i="28"/>
  <c r="A266" i="28"/>
  <c r="A276" i="28"/>
  <c r="A256" i="28"/>
  <c r="A275" i="28"/>
  <c r="A279" i="28"/>
  <c r="A289" i="28"/>
  <c r="A271" i="28"/>
  <c r="A272" i="28"/>
  <c r="A286" i="28"/>
  <c r="B252" i="28"/>
  <c r="G299" i="28" s="1"/>
  <c r="A263" i="28"/>
  <c r="A277" i="28"/>
  <c r="A258" i="28"/>
  <c r="A293" i="28"/>
  <c r="A259" i="28"/>
  <c r="A274" i="28"/>
  <c r="A255" i="28"/>
  <c r="A270" i="28"/>
  <c r="A287" i="28"/>
  <c r="A294" i="28"/>
  <c r="A295" i="28"/>
  <c r="A291" i="28"/>
  <c r="A265" i="28"/>
  <c r="A296" i="28"/>
  <c r="A285" i="28"/>
  <c r="A261" i="28"/>
  <c r="A292" i="28"/>
  <c r="A273" i="28"/>
  <c r="A257" i="28"/>
  <c r="A262" i="28"/>
  <c r="A116" i="32"/>
  <c r="A146" i="32"/>
  <c r="B105" i="32"/>
  <c r="G152" i="32" s="1"/>
  <c r="A111" i="32"/>
  <c r="A110" i="32"/>
  <c r="A131" i="32"/>
  <c r="A145" i="32"/>
  <c r="A141" i="32"/>
  <c r="A115" i="32"/>
  <c r="A148" i="32"/>
  <c r="A133" i="32"/>
  <c r="A147" i="32"/>
  <c r="A114" i="32"/>
  <c r="A125" i="32"/>
  <c r="A119" i="32"/>
  <c r="A149" i="32"/>
  <c r="A118" i="32"/>
  <c r="A144" i="32"/>
  <c r="A129" i="32"/>
  <c r="A143" i="32"/>
  <c r="A108" i="32"/>
  <c r="A138" i="32"/>
  <c r="A127" i="32"/>
  <c r="A112" i="32"/>
  <c r="A142" i="32"/>
  <c r="A130" i="32"/>
  <c r="A140" i="32"/>
  <c r="A139" i="32"/>
  <c r="A124" i="32"/>
  <c r="A109" i="32"/>
  <c r="A128" i="32"/>
  <c r="A123" i="32"/>
  <c r="A132" i="32"/>
  <c r="A134" i="32"/>
  <c r="A113" i="32"/>
  <c r="A117" i="32"/>
  <c r="A126" i="32"/>
  <c r="A181" i="30"/>
  <c r="A100" i="28"/>
  <c r="A59" i="28"/>
  <c r="A85" i="28"/>
  <c r="A92" i="28"/>
  <c r="A77" i="28"/>
  <c r="A65" i="28"/>
  <c r="A98" i="28"/>
  <c r="A84" i="28"/>
  <c r="A61" i="28"/>
  <c r="A94" i="28"/>
  <c r="A81" i="28"/>
  <c r="A97" i="28"/>
  <c r="A67" i="28"/>
  <c r="A74" i="28"/>
  <c r="A66" i="28"/>
  <c r="A82" i="28"/>
  <c r="A63" i="28"/>
  <c r="A99" i="28"/>
  <c r="A62" i="28"/>
  <c r="A80" i="28"/>
  <c r="A70" i="28"/>
  <c r="A69" i="28"/>
  <c r="A93" i="28"/>
  <c r="A68" i="28"/>
  <c r="A64" i="28"/>
  <c r="A60" i="28"/>
  <c r="A91" i="28"/>
  <c r="A78" i="28"/>
  <c r="A96" i="28"/>
  <c r="A83" i="28"/>
  <c r="B56" i="28"/>
  <c r="G103" i="28" s="1"/>
  <c r="A76" i="28"/>
  <c r="A89" i="28"/>
  <c r="A95" i="28"/>
  <c r="A79" i="28"/>
  <c r="A75" i="28"/>
  <c r="A90" i="28"/>
  <c r="A355" i="33"/>
  <c r="A387" i="33"/>
  <c r="A354" i="33"/>
  <c r="A371" i="33"/>
  <c r="A383" i="33"/>
  <c r="A389" i="33"/>
  <c r="A361" i="33"/>
  <c r="A356" i="33"/>
  <c r="A378" i="33"/>
  <c r="A363" i="33"/>
  <c r="A357" i="33"/>
  <c r="A374" i="33"/>
  <c r="A359" i="33"/>
  <c r="A353" i="33"/>
  <c r="A370" i="33"/>
  <c r="A390" i="33"/>
  <c r="A376" i="33"/>
  <c r="A392" i="33"/>
  <c r="A375" i="33"/>
  <c r="A372" i="33"/>
  <c r="A388" i="33"/>
  <c r="B350" i="33"/>
  <c r="G397" i="33" s="1"/>
  <c r="A368" i="33"/>
  <c r="A384" i="33"/>
  <c r="A385" i="33"/>
  <c r="A377" i="33"/>
  <c r="A394" i="33"/>
  <c r="A364" i="33"/>
  <c r="A373" i="33"/>
  <c r="A379" i="33"/>
  <c r="A360" i="33"/>
  <c r="A369" i="33"/>
  <c r="A362" i="33"/>
  <c r="A393" i="33"/>
  <c r="A391" i="33"/>
  <c r="A358" i="33"/>
  <c r="A386" i="33"/>
  <c r="A407" i="31"/>
  <c r="A426" i="31"/>
  <c r="A442" i="31"/>
  <c r="A419" i="31"/>
  <c r="A405" i="31"/>
  <c r="A436" i="31"/>
  <c r="A432" i="31"/>
  <c r="A434" i="31"/>
  <c r="A417" i="31"/>
  <c r="A421" i="31"/>
  <c r="A423" i="31"/>
  <c r="A412" i="31"/>
  <c r="A410" i="31"/>
  <c r="A441" i="31"/>
  <c r="A425" i="31"/>
  <c r="A408" i="31"/>
  <c r="A406" i="31"/>
  <c r="A437" i="31"/>
  <c r="A404" i="31"/>
  <c r="A402" i="31"/>
  <c r="A418" i="31"/>
  <c r="A439" i="31"/>
  <c r="A435" i="31"/>
  <c r="A413" i="31"/>
  <c r="A427" i="31"/>
  <c r="A424" i="31"/>
  <c r="A438" i="31"/>
  <c r="A428" i="31"/>
  <c r="A409" i="31"/>
  <c r="B399" i="31"/>
  <c r="G446" i="31" s="1"/>
  <c r="A440" i="31"/>
  <c r="A422" i="31"/>
  <c r="A433" i="31"/>
  <c r="A403" i="31"/>
  <c r="A443" i="31"/>
  <c r="A420" i="31"/>
  <c r="A411" i="31"/>
  <c r="A293" i="31"/>
  <c r="A279" i="31"/>
  <c r="A274" i="31"/>
  <c r="A270" i="31"/>
  <c r="A257" i="31"/>
  <c r="A276" i="31"/>
  <c r="A263" i="31"/>
  <c r="A289" i="31"/>
  <c r="A271" i="31"/>
  <c r="A296" i="31"/>
  <c r="A294" i="31"/>
  <c r="A285" i="31"/>
  <c r="A266" i="31"/>
  <c r="A288" i="31"/>
  <c r="A280" i="31"/>
  <c r="A290" i="31"/>
  <c r="A264" i="31"/>
  <c r="A258" i="31"/>
  <c r="A286" i="31"/>
  <c r="A260" i="31"/>
  <c r="A292" i="31"/>
  <c r="A265" i="31"/>
  <c r="A256" i="31"/>
  <c r="A278" i="31"/>
  <c r="A273" i="31"/>
  <c r="A295" i="31"/>
  <c r="A275" i="31"/>
  <c r="A261" i="31"/>
  <c r="B252" i="31"/>
  <c r="G299" i="31" s="1"/>
  <c r="A287" i="31"/>
  <c r="A262" i="31"/>
  <c r="A291" i="31"/>
  <c r="A277" i="31"/>
  <c r="A281" i="31"/>
  <c r="A272" i="31"/>
  <c r="A259" i="31"/>
  <c r="A255" i="31"/>
  <c r="A7" i="29"/>
  <c r="B7" i="29"/>
  <c r="A6" i="29"/>
  <c r="B448" i="34"/>
  <c r="G495" i="34" s="1"/>
  <c r="A477" i="34"/>
  <c r="A490" i="34"/>
  <c r="A457" i="34"/>
  <c r="A460" i="34"/>
  <c r="A473" i="34"/>
  <c r="A471" i="34"/>
  <c r="A492" i="34"/>
  <c r="A485" i="34"/>
  <c r="A462" i="34"/>
  <c r="A455" i="34"/>
  <c r="A458" i="34"/>
  <c r="A470" i="34"/>
  <c r="A467" i="34"/>
  <c r="A468" i="34"/>
  <c r="A489" i="34"/>
  <c r="A456" i="34"/>
  <c r="A461" i="34"/>
  <c r="A466" i="34"/>
  <c r="A482" i="34"/>
  <c r="A476" i="34"/>
  <c r="A451" i="34"/>
  <c r="A487" i="34"/>
  <c r="A475" i="34"/>
  <c r="A453" i="34"/>
  <c r="A486" i="34"/>
  <c r="A491" i="34"/>
  <c r="A488" i="34"/>
  <c r="A483" i="34"/>
  <c r="A474" i="34"/>
  <c r="A484" i="34"/>
  <c r="A469" i="34"/>
  <c r="A472" i="34"/>
  <c r="A454" i="34"/>
  <c r="A481" i="34"/>
  <c r="A452" i="34"/>
  <c r="A305" i="33"/>
  <c r="B301" i="33"/>
  <c r="G348" i="33" s="1"/>
  <c r="A312" i="33"/>
  <c r="A344" i="33"/>
  <c r="A323" i="33"/>
  <c r="A334" i="33"/>
  <c r="A304" i="33"/>
  <c r="A340" i="33"/>
  <c r="A319" i="33"/>
  <c r="A315" i="33"/>
  <c r="A345" i="33"/>
  <c r="A337" i="33"/>
  <c r="A311" i="33"/>
  <c r="A313" i="33"/>
  <c r="A324" i="33"/>
  <c r="A339" i="33"/>
  <c r="A309" i="33"/>
  <c r="A320" i="33"/>
  <c r="A335" i="33"/>
  <c r="A322" i="33"/>
  <c r="A325" i="33"/>
  <c r="A336" i="33"/>
  <c r="A321" i="33"/>
  <c r="A341" i="33"/>
  <c r="A328" i="33"/>
  <c r="A327" i="33"/>
  <c r="A308" i="33"/>
  <c r="A314" i="33"/>
  <c r="A310" i="33"/>
  <c r="A306" i="33"/>
  <c r="A330" i="33"/>
  <c r="A342" i="33"/>
  <c r="A326" i="33"/>
  <c r="A329" i="33"/>
  <c r="A307" i="33"/>
  <c r="A343" i="33"/>
  <c r="A338" i="33"/>
  <c r="A432" i="35"/>
  <c r="A420" i="35"/>
  <c r="A427" i="35"/>
  <c r="A437" i="35"/>
  <c r="A411" i="35"/>
  <c r="A419" i="35"/>
  <c r="A433" i="35"/>
  <c r="A407" i="35"/>
  <c r="A418" i="35"/>
  <c r="A443" i="35"/>
  <c r="A403" i="35"/>
  <c r="A408" i="35"/>
  <c r="A440" i="35"/>
  <c r="A428" i="35"/>
  <c r="A405" i="35"/>
  <c r="A422" i="35"/>
  <c r="A436" i="35"/>
  <c r="A424" i="35"/>
  <c r="A442" i="35"/>
  <c r="A410" i="35"/>
  <c r="A435" i="35"/>
  <c r="A406" i="35"/>
  <c r="A426" i="35"/>
  <c r="A402" i="35"/>
  <c r="A412" i="35"/>
  <c r="A434" i="35"/>
  <c r="A425" i="35"/>
  <c r="A421" i="35"/>
  <c r="A417" i="35"/>
  <c r="A413" i="35"/>
  <c r="A438" i="35"/>
  <c r="A404" i="35"/>
  <c r="A439" i="35"/>
  <c r="A409" i="35"/>
  <c r="A423" i="35"/>
  <c r="B399" i="35"/>
  <c r="G446" i="35" s="1"/>
  <c r="A441" i="35"/>
  <c r="A66" i="29"/>
  <c r="A94" i="29"/>
  <c r="A97" i="29"/>
  <c r="A96" i="29"/>
  <c r="A74" i="29"/>
  <c r="A62" i="29"/>
  <c r="A90" i="29"/>
  <c r="A76" i="29"/>
  <c r="A67" i="29"/>
  <c r="A99" i="29"/>
  <c r="A85" i="29"/>
  <c r="A93" i="29"/>
  <c r="A63" i="29"/>
  <c r="A95" i="29"/>
  <c r="A81" i="29"/>
  <c r="A78" i="29"/>
  <c r="A92" i="29"/>
  <c r="A59" i="29"/>
  <c r="A91" i="29"/>
  <c r="A77" i="29"/>
  <c r="A68" i="29"/>
  <c r="A64" i="29"/>
  <c r="A100" i="29"/>
  <c r="A82" i="29"/>
  <c r="B56" i="29"/>
  <c r="G103" i="29" s="1"/>
  <c r="A75" i="29"/>
  <c r="A61" i="29"/>
  <c r="A80" i="29"/>
  <c r="A70" i="29"/>
  <c r="A98" i="29"/>
  <c r="A84" i="29"/>
  <c r="A65" i="29"/>
  <c r="A60" i="29"/>
  <c r="A89" i="29"/>
  <c r="A79" i="29"/>
  <c r="A69" i="29"/>
  <c r="A83" i="29"/>
  <c r="L216" i="28"/>
  <c r="A259" i="30"/>
  <c r="A264" i="30"/>
  <c r="A271" i="30"/>
  <c r="A257" i="30"/>
  <c r="A255" i="30"/>
  <c r="A287" i="30"/>
  <c r="A258" i="30"/>
  <c r="A285" i="30"/>
  <c r="A256" i="30"/>
  <c r="A294" i="30"/>
  <c r="A281" i="30"/>
  <c r="A274" i="30"/>
  <c r="A270" i="30"/>
  <c r="A290" i="30"/>
  <c r="A276" i="30"/>
  <c r="A293" i="30"/>
  <c r="A286" i="30"/>
  <c r="A260" i="30"/>
  <c r="A280" i="30"/>
  <c r="A265" i="30"/>
  <c r="A289" i="30"/>
  <c r="B252" i="30"/>
  <c r="G299" i="30" s="1"/>
  <c r="A273" i="30"/>
  <c r="A279" i="30"/>
  <c r="A288" i="30"/>
  <c r="A295" i="30"/>
  <c r="A291" i="30"/>
  <c r="A263" i="30"/>
  <c r="A277" i="30"/>
  <c r="A278" i="30"/>
  <c r="A261" i="30"/>
  <c r="A266" i="30"/>
  <c r="A292" i="30"/>
  <c r="A262" i="30"/>
  <c r="A272" i="30"/>
  <c r="A296" i="30"/>
  <c r="A275" i="30"/>
  <c r="A440" i="33"/>
  <c r="A438" i="33"/>
  <c r="A407" i="33"/>
  <c r="A424" i="33"/>
  <c r="B399" i="33"/>
  <c r="G446" i="33" s="1"/>
  <c r="A432" i="33"/>
  <c r="A437" i="33"/>
  <c r="A413" i="33"/>
  <c r="A408" i="33"/>
  <c r="A441" i="33"/>
  <c r="A409" i="33"/>
  <c r="A405" i="33"/>
  <c r="A443" i="33"/>
  <c r="A428" i="33"/>
  <c r="A434" i="33"/>
  <c r="A436" i="33"/>
  <c r="A417" i="33"/>
  <c r="A410" i="33"/>
  <c r="A420" i="33"/>
  <c r="A433" i="33"/>
  <c r="A425" i="33"/>
  <c r="A402" i="33"/>
  <c r="A426" i="33"/>
  <c r="A404" i="33"/>
  <c r="A421" i="33"/>
  <c r="A406" i="33"/>
  <c r="A418" i="33"/>
  <c r="A427" i="33"/>
  <c r="A412" i="33"/>
  <c r="A423" i="33"/>
  <c r="A419" i="33"/>
  <c r="A403" i="33"/>
  <c r="A422" i="33"/>
  <c r="A439" i="33"/>
  <c r="A442" i="33"/>
  <c r="A435" i="33"/>
  <c r="A411" i="33"/>
  <c r="A197" i="30"/>
  <c r="B154" i="30"/>
  <c r="G201" i="30" s="1"/>
  <c r="A176" i="30"/>
  <c r="A173" i="30"/>
  <c r="A159" i="30"/>
  <c r="A183" i="30"/>
  <c r="A166" i="30"/>
  <c r="A188" i="30"/>
  <c r="A179" i="30"/>
  <c r="A191" i="30"/>
  <c r="A167" i="30"/>
  <c r="A163" i="30"/>
  <c r="A161" i="30"/>
  <c r="A162" i="30"/>
  <c r="A194" i="30"/>
  <c r="A177" i="30"/>
  <c r="A165" i="30"/>
  <c r="A187" i="30"/>
  <c r="A160" i="30"/>
  <c r="A180" i="30"/>
  <c r="A157" i="30"/>
  <c r="A175" i="30"/>
  <c r="A195" i="30"/>
  <c r="A190" i="30"/>
  <c r="A158" i="30"/>
  <c r="A182" i="30"/>
  <c r="A196" i="30"/>
  <c r="A192" i="30"/>
  <c r="A198" i="30"/>
  <c r="A189" i="30"/>
  <c r="A172" i="30"/>
  <c r="A168" i="30"/>
  <c r="A164" i="30"/>
  <c r="A178" i="30"/>
  <c r="A174" i="30"/>
  <c r="A193" i="30"/>
  <c r="A177" i="34"/>
  <c r="A161" i="34"/>
  <c r="A180" i="34"/>
  <c r="A168" i="34"/>
  <c r="A187" i="34"/>
  <c r="A178" i="34"/>
  <c r="A164" i="34"/>
  <c r="A196" i="34"/>
  <c r="A188" i="34"/>
  <c r="A179" i="34"/>
  <c r="A162" i="34"/>
  <c r="A174" i="34"/>
  <c r="A191" i="34"/>
  <c r="A190" i="34"/>
  <c r="A182" i="34"/>
  <c r="A165" i="34"/>
  <c r="A198" i="34"/>
  <c r="A163" i="34"/>
  <c r="A173" i="34"/>
  <c r="A176" i="34"/>
  <c r="A166" i="34"/>
  <c r="B154" i="34"/>
  <c r="G201" i="34" s="1"/>
  <c r="A160" i="34"/>
  <c r="A157" i="34"/>
  <c r="A194" i="34"/>
  <c r="A183" i="34"/>
  <c r="A195" i="34"/>
  <c r="A175" i="34"/>
  <c r="A197" i="34"/>
  <c r="A167" i="34"/>
  <c r="A181" i="34"/>
  <c r="A193" i="34"/>
  <c r="A172" i="34"/>
  <c r="A158" i="34"/>
  <c r="A189" i="34"/>
  <c r="A159" i="34"/>
  <c r="A192" i="34"/>
  <c r="A7" i="28"/>
  <c r="B7" i="28"/>
  <c r="A6" i="28"/>
  <c r="A457" i="32"/>
  <c r="A488" i="32"/>
  <c r="A458" i="32"/>
  <c r="A475" i="32"/>
  <c r="A484" i="32"/>
  <c r="A466" i="32"/>
  <c r="A451" i="32"/>
  <c r="A456" i="32"/>
  <c r="A461" i="32"/>
  <c r="A462" i="32"/>
  <c r="A459" i="32"/>
  <c r="A491" i="32"/>
  <c r="A460" i="32"/>
  <c r="A477" i="32"/>
  <c r="A476" i="32"/>
  <c r="A481" i="32"/>
  <c r="A473" i="32"/>
  <c r="A482" i="32"/>
  <c r="A485" i="32"/>
  <c r="A492" i="32"/>
  <c r="A469" i="32"/>
  <c r="A489" i="32"/>
  <c r="A487" i="32"/>
  <c r="A486" i="32"/>
  <c r="B448" i="32"/>
  <c r="A455" i="32"/>
  <c r="A467" i="32"/>
  <c r="A454" i="32"/>
  <c r="A470" i="32"/>
  <c r="A452" i="32"/>
  <c r="A472" i="32"/>
  <c r="A468" i="32"/>
  <c r="A474" i="32"/>
  <c r="A453" i="32"/>
  <c r="A483" i="32"/>
  <c r="A471" i="32"/>
  <c r="A490" i="32"/>
  <c r="A399" i="57"/>
  <c r="A443" i="25"/>
  <c r="C443" i="25" s="1"/>
  <c r="A435" i="25"/>
  <c r="C435" i="25" s="1"/>
  <c r="A427" i="25"/>
  <c r="C427" i="25" s="1"/>
  <c r="A419" i="25"/>
  <c r="C419" i="25" s="1"/>
  <c r="A411" i="25"/>
  <c r="C411" i="25" s="1"/>
  <c r="A403" i="25"/>
  <c r="C403" i="25" s="1"/>
  <c r="A442" i="25"/>
  <c r="C442" i="25" s="1"/>
  <c r="A434" i="25"/>
  <c r="C434" i="25" s="1"/>
  <c r="A426" i="25"/>
  <c r="C426" i="25" s="1"/>
  <c r="A418" i="25"/>
  <c r="C418" i="25" s="1"/>
  <c r="A410" i="25"/>
  <c r="C410" i="25" s="1"/>
  <c r="A402" i="25"/>
  <c r="C402" i="25" s="1"/>
  <c r="A441" i="25"/>
  <c r="C441" i="25" s="1"/>
  <c r="A433" i="25"/>
  <c r="C433" i="25" s="1"/>
  <c r="A425" i="25"/>
  <c r="C425" i="25" s="1"/>
  <c r="A417" i="25"/>
  <c r="C417" i="25" s="1"/>
  <c r="A409" i="25"/>
  <c r="C409" i="25" s="1"/>
  <c r="A421" i="25"/>
  <c r="C421" i="25" s="1"/>
  <c r="A405" i="25"/>
  <c r="C405" i="25" s="1"/>
  <c r="A428" i="25"/>
  <c r="C428" i="25" s="1"/>
  <c r="A440" i="25"/>
  <c r="C440" i="25" s="1"/>
  <c r="A432" i="25"/>
  <c r="C432" i="25" s="1"/>
  <c r="A424" i="25"/>
  <c r="C424" i="25" s="1"/>
  <c r="A408" i="25"/>
  <c r="C408" i="25" s="1"/>
  <c r="A437" i="25"/>
  <c r="C437" i="25" s="1"/>
  <c r="A413" i="25"/>
  <c r="C413" i="25" s="1"/>
  <c r="A420" i="25"/>
  <c r="C420" i="25" s="1"/>
  <c r="A439" i="25"/>
  <c r="C439" i="25" s="1"/>
  <c r="A423" i="25"/>
  <c r="C423" i="25" s="1"/>
  <c r="A407" i="25"/>
  <c r="C407" i="25" s="1"/>
  <c r="A436" i="25"/>
  <c r="C436" i="25" s="1"/>
  <c r="A412" i="25"/>
  <c r="C412" i="25" s="1"/>
  <c r="A438" i="25"/>
  <c r="C438" i="25" s="1"/>
  <c r="A422" i="25"/>
  <c r="C422" i="25" s="1"/>
  <c r="A406" i="25"/>
  <c r="C406" i="25" s="1"/>
  <c r="A404" i="25"/>
  <c r="C404" i="25" s="1"/>
  <c r="B399" i="25"/>
  <c r="A7" i="57"/>
  <c r="A449" i="57"/>
  <c r="A350" i="57"/>
  <c r="A391" i="25"/>
  <c r="C391" i="25" s="1"/>
  <c r="A383" i="25"/>
  <c r="C383" i="25" s="1"/>
  <c r="A375" i="25"/>
  <c r="C375" i="25" s="1"/>
  <c r="A359" i="25"/>
  <c r="C359" i="25" s="1"/>
  <c r="A360" i="25"/>
  <c r="C360" i="25" s="1"/>
  <c r="A390" i="25"/>
  <c r="C390" i="25" s="1"/>
  <c r="A374" i="25"/>
  <c r="C374" i="25" s="1"/>
  <c r="A358" i="25"/>
  <c r="C358" i="25" s="1"/>
  <c r="A389" i="25"/>
  <c r="C389" i="25" s="1"/>
  <c r="A373" i="25"/>
  <c r="C373" i="25" s="1"/>
  <c r="A357" i="25"/>
  <c r="C357" i="25" s="1"/>
  <c r="A393" i="25"/>
  <c r="C393" i="25" s="1"/>
  <c r="A369" i="25"/>
  <c r="C369" i="25" s="1"/>
  <c r="A361" i="25"/>
  <c r="C361" i="25" s="1"/>
  <c r="A368" i="25"/>
  <c r="C368" i="25" s="1"/>
  <c r="A388" i="25"/>
  <c r="C388" i="25" s="1"/>
  <c r="A372" i="25"/>
  <c r="C372" i="25" s="1"/>
  <c r="A364" i="25"/>
  <c r="C364" i="25" s="1"/>
  <c r="A356" i="25"/>
  <c r="C356" i="25" s="1"/>
  <c r="A385" i="25"/>
  <c r="C385" i="25" s="1"/>
  <c r="A377" i="25"/>
  <c r="C377" i="25" s="1"/>
  <c r="A376" i="25"/>
  <c r="C376" i="25" s="1"/>
  <c r="A387" i="25"/>
  <c r="C387" i="25" s="1"/>
  <c r="A379" i="25"/>
  <c r="C379" i="25" s="1"/>
  <c r="A371" i="25"/>
  <c r="C371" i="25" s="1"/>
  <c r="A363" i="25"/>
  <c r="C363" i="25" s="1"/>
  <c r="A355" i="25"/>
  <c r="C355" i="25" s="1"/>
  <c r="A353" i="25"/>
  <c r="C353" i="25" s="1"/>
  <c r="A384" i="25"/>
  <c r="C384" i="25" s="1"/>
  <c r="A394" i="25"/>
  <c r="C394" i="25" s="1"/>
  <c r="A386" i="25"/>
  <c r="C386" i="25" s="1"/>
  <c r="A378" i="25"/>
  <c r="C378" i="25" s="1"/>
  <c r="A370" i="25"/>
  <c r="C370" i="25" s="1"/>
  <c r="A362" i="25"/>
  <c r="C362" i="25" s="1"/>
  <c r="A354" i="25"/>
  <c r="C354" i="25" s="1"/>
  <c r="A392" i="25"/>
  <c r="C392" i="25" s="1"/>
  <c r="B350" i="25"/>
  <c r="A400" i="57"/>
  <c r="A351" i="57"/>
  <c r="A497" i="57"/>
  <c r="A302" i="57"/>
  <c r="A203" i="57"/>
  <c r="A243" i="25"/>
  <c r="C243" i="25" s="1"/>
  <c r="A227" i="25"/>
  <c r="C227" i="25" s="1"/>
  <c r="A211" i="25"/>
  <c r="C211" i="25" s="1"/>
  <c r="A245" i="25"/>
  <c r="C245" i="25" s="1"/>
  <c r="A242" i="25"/>
  <c r="C242" i="25" s="1"/>
  <c r="A226" i="25"/>
  <c r="C226" i="25" s="1"/>
  <c r="A210" i="25"/>
  <c r="C210" i="25" s="1"/>
  <c r="A241" i="25"/>
  <c r="C241" i="25" s="1"/>
  <c r="A225" i="25"/>
  <c r="C225" i="25" s="1"/>
  <c r="A217" i="25"/>
  <c r="C217" i="25" s="1"/>
  <c r="A209" i="25"/>
  <c r="C209" i="25" s="1"/>
  <c r="A237" i="25"/>
  <c r="C237" i="25" s="1"/>
  <c r="A221" i="25"/>
  <c r="C221" i="25" s="1"/>
  <c r="A213" i="25"/>
  <c r="C213" i="25" s="1"/>
  <c r="A236" i="25"/>
  <c r="C236" i="25" s="1"/>
  <c r="A240" i="25"/>
  <c r="C240" i="25" s="1"/>
  <c r="A232" i="25"/>
  <c r="C232" i="25" s="1"/>
  <c r="A224" i="25"/>
  <c r="C224" i="25" s="1"/>
  <c r="A216" i="25"/>
  <c r="C216" i="25" s="1"/>
  <c r="A208" i="25"/>
  <c r="C208" i="25" s="1"/>
  <c r="A229" i="25"/>
  <c r="C229" i="25" s="1"/>
  <c r="A244" i="25"/>
  <c r="C244" i="25" s="1"/>
  <c r="A247" i="25"/>
  <c r="C247" i="25" s="1"/>
  <c r="A239" i="25"/>
  <c r="C239" i="25" s="1"/>
  <c r="A231" i="25"/>
  <c r="C231" i="25" s="1"/>
  <c r="A223" i="25"/>
  <c r="C223" i="25" s="1"/>
  <c r="A215" i="25"/>
  <c r="C215" i="25" s="1"/>
  <c r="A207" i="25"/>
  <c r="C207" i="25" s="1"/>
  <c r="A228" i="25"/>
  <c r="C228" i="25" s="1"/>
  <c r="A246" i="25"/>
  <c r="C246" i="25" s="1"/>
  <c r="A238" i="25"/>
  <c r="C238" i="25" s="1"/>
  <c r="A230" i="25"/>
  <c r="C230" i="25" s="1"/>
  <c r="A222" i="25"/>
  <c r="C222" i="25" s="1"/>
  <c r="A214" i="25"/>
  <c r="C214" i="25" s="1"/>
  <c r="A206" i="25"/>
  <c r="C206" i="25" s="1"/>
  <c r="A212" i="25"/>
  <c r="C212" i="25" s="1"/>
  <c r="B203" i="25"/>
  <c r="A253" i="57"/>
  <c r="A498" i="57"/>
  <c r="A204" i="57"/>
  <c r="A252" i="57"/>
  <c r="A295" i="25"/>
  <c r="C295" i="25" s="1"/>
  <c r="A287" i="25"/>
  <c r="C287" i="25" s="1"/>
  <c r="A279" i="25"/>
  <c r="C279" i="25" s="1"/>
  <c r="A271" i="25"/>
  <c r="C271" i="25" s="1"/>
  <c r="A263" i="25"/>
  <c r="C263" i="25" s="1"/>
  <c r="A255" i="25"/>
  <c r="C255" i="25" s="1"/>
  <c r="A273" i="25"/>
  <c r="C273" i="25" s="1"/>
  <c r="A294" i="25"/>
  <c r="C294" i="25" s="1"/>
  <c r="A286" i="25"/>
  <c r="C286" i="25" s="1"/>
  <c r="A278" i="25"/>
  <c r="C278" i="25" s="1"/>
  <c r="A270" i="25"/>
  <c r="C270" i="25" s="1"/>
  <c r="A262" i="25"/>
  <c r="C262" i="25" s="1"/>
  <c r="A293" i="25"/>
  <c r="C293" i="25" s="1"/>
  <c r="A285" i="25"/>
  <c r="C285" i="25" s="1"/>
  <c r="A277" i="25"/>
  <c r="C277" i="25" s="1"/>
  <c r="A261" i="25"/>
  <c r="C261" i="25" s="1"/>
  <c r="A281" i="25"/>
  <c r="C281" i="25" s="1"/>
  <c r="A280" i="25"/>
  <c r="C280" i="25" s="1"/>
  <c r="A292" i="25"/>
  <c r="C292" i="25" s="1"/>
  <c r="A276" i="25"/>
  <c r="C276" i="25" s="1"/>
  <c r="A260" i="25"/>
  <c r="C260" i="25" s="1"/>
  <c r="A272" i="25"/>
  <c r="C272" i="25" s="1"/>
  <c r="A291" i="25"/>
  <c r="C291" i="25" s="1"/>
  <c r="A275" i="25"/>
  <c r="C275" i="25" s="1"/>
  <c r="A259" i="25"/>
  <c r="C259" i="25" s="1"/>
  <c r="A265" i="25"/>
  <c r="C265" i="25" s="1"/>
  <c r="A296" i="25"/>
  <c r="C296" i="25" s="1"/>
  <c r="A256" i="25"/>
  <c r="C256" i="25" s="1"/>
  <c r="A290" i="25"/>
  <c r="C290" i="25" s="1"/>
  <c r="A274" i="25"/>
  <c r="C274" i="25" s="1"/>
  <c r="A266" i="25"/>
  <c r="C266" i="25" s="1"/>
  <c r="A258" i="25"/>
  <c r="C258" i="25" s="1"/>
  <c r="A289" i="25"/>
  <c r="C289" i="25" s="1"/>
  <c r="A257" i="25"/>
  <c r="C257" i="25" s="1"/>
  <c r="A288" i="25"/>
  <c r="C288" i="25" s="1"/>
  <c r="A264" i="25"/>
  <c r="C264" i="25" s="1"/>
  <c r="B252" i="25"/>
  <c r="A448" i="57"/>
  <c r="A487" i="25"/>
  <c r="C487" i="25" s="1"/>
  <c r="A471" i="25"/>
  <c r="C471" i="25" s="1"/>
  <c r="A455" i="25"/>
  <c r="C455" i="25" s="1"/>
  <c r="A486" i="25"/>
  <c r="C486" i="25" s="1"/>
  <c r="A470" i="25"/>
  <c r="C470" i="25" s="1"/>
  <c r="A462" i="25"/>
  <c r="C462" i="25" s="1"/>
  <c r="A454" i="25"/>
  <c r="C454" i="25" s="1"/>
  <c r="A489" i="25"/>
  <c r="C489" i="25" s="1"/>
  <c r="A485" i="25"/>
  <c r="C485" i="25" s="1"/>
  <c r="A477" i="25"/>
  <c r="C477" i="25" s="1"/>
  <c r="A469" i="25"/>
  <c r="C469" i="25" s="1"/>
  <c r="A461" i="25"/>
  <c r="C461" i="25" s="1"/>
  <c r="A453" i="25"/>
  <c r="C453" i="25" s="1"/>
  <c r="A472" i="25"/>
  <c r="C472" i="25" s="1"/>
  <c r="A456" i="25"/>
  <c r="C456" i="25" s="1"/>
  <c r="A492" i="25"/>
  <c r="C492" i="25" s="1"/>
  <c r="A484" i="25"/>
  <c r="C484" i="25" s="1"/>
  <c r="A476" i="25"/>
  <c r="C476" i="25" s="1"/>
  <c r="A468" i="25"/>
  <c r="C468" i="25" s="1"/>
  <c r="A460" i="25"/>
  <c r="C460" i="25" s="1"/>
  <c r="A452" i="25"/>
  <c r="C452" i="25" s="1"/>
  <c r="A473" i="25"/>
  <c r="C473" i="25" s="1"/>
  <c r="A457" i="25"/>
  <c r="C457" i="25" s="1"/>
  <c r="A491" i="25"/>
  <c r="C491" i="25" s="1"/>
  <c r="A483" i="25"/>
  <c r="C483" i="25" s="1"/>
  <c r="A475" i="25"/>
  <c r="C475" i="25" s="1"/>
  <c r="A467" i="25"/>
  <c r="C467" i="25" s="1"/>
  <c r="A459" i="25"/>
  <c r="C459" i="25" s="1"/>
  <c r="A451" i="25"/>
  <c r="C451" i="25" s="1"/>
  <c r="A481" i="25"/>
  <c r="C481" i="25" s="1"/>
  <c r="A488" i="25"/>
  <c r="C488" i="25" s="1"/>
  <c r="A490" i="25"/>
  <c r="C490" i="25" s="1"/>
  <c r="A482" i="25"/>
  <c r="C482" i="25" s="1"/>
  <c r="A474" i="25"/>
  <c r="C474" i="25" s="1"/>
  <c r="A466" i="25"/>
  <c r="C466" i="25" s="1"/>
  <c r="A458" i="25"/>
  <c r="C458" i="25" s="1"/>
  <c r="B448" i="25"/>
  <c r="A301" i="57"/>
  <c r="A339" i="25"/>
  <c r="C339" i="25" s="1"/>
  <c r="A323" i="25"/>
  <c r="C323" i="25" s="1"/>
  <c r="A315" i="25"/>
  <c r="C315" i="25" s="1"/>
  <c r="A307" i="25"/>
  <c r="C307" i="25" s="1"/>
  <c r="A338" i="25"/>
  <c r="C338" i="25" s="1"/>
  <c r="A330" i="25"/>
  <c r="C330" i="25" s="1"/>
  <c r="A322" i="25"/>
  <c r="C322" i="25" s="1"/>
  <c r="A314" i="25"/>
  <c r="C314" i="25" s="1"/>
  <c r="A306" i="25"/>
  <c r="C306" i="25" s="1"/>
  <c r="A345" i="25"/>
  <c r="C345" i="25" s="1"/>
  <c r="A337" i="25"/>
  <c r="C337" i="25" s="1"/>
  <c r="A329" i="25"/>
  <c r="C329" i="25" s="1"/>
  <c r="A321" i="25"/>
  <c r="C321" i="25" s="1"/>
  <c r="A313" i="25"/>
  <c r="C313" i="25" s="1"/>
  <c r="A305" i="25"/>
  <c r="C305" i="25" s="1"/>
  <c r="A309" i="25"/>
  <c r="C309" i="25" s="1"/>
  <c r="A344" i="25"/>
  <c r="C344" i="25" s="1"/>
  <c r="A336" i="25"/>
  <c r="C336" i="25" s="1"/>
  <c r="A328" i="25"/>
  <c r="C328" i="25" s="1"/>
  <c r="A320" i="25"/>
  <c r="C320" i="25" s="1"/>
  <c r="A312" i="25"/>
  <c r="C312" i="25" s="1"/>
  <c r="A304" i="25"/>
  <c r="C304" i="25" s="1"/>
  <c r="A340" i="25"/>
  <c r="C340" i="25" s="1"/>
  <c r="A308" i="25"/>
  <c r="C308" i="25" s="1"/>
  <c r="A343" i="25"/>
  <c r="C343" i="25" s="1"/>
  <c r="A335" i="25"/>
  <c r="C335" i="25" s="1"/>
  <c r="A327" i="25"/>
  <c r="C327" i="25" s="1"/>
  <c r="A319" i="25"/>
  <c r="C319" i="25" s="1"/>
  <c r="A311" i="25"/>
  <c r="C311" i="25" s="1"/>
  <c r="A341" i="25"/>
  <c r="C341" i="25" s="1"/>
  <c r="A325" i="25"/>
  <c r="C325" i="25" s="1"/>
  <c r="A324" i="25"/>
  <c r="C324" i="25" s="1"/>
  <c r="A342" i="25"/>
  <c r="C342" i="25" s="1"/>
  <c r="A334" i="25"/>
  <c r="C334" i="25" s="1"/>
  <c r="A326" i="25"/>
  <c r="C326" i="25" s="1"/>
  <c r="A310" i="25"/>
  <c r="C310" i="25" s="1"/>
  <c r="B301" i="25"/>
  <c r="A6" i="25"/>
  <c r="B7" i="25"/>
  <c r="B56" i="25"/>
  <c r="A56" i="57"/>
  <c r="A95" i="25"/>
  <c r="C95" i="25" s="1"/>
  <c r="A79" i="25"/>
  <c r="C79" i="25" s="1"/>
  <c r="A63" i="25"/>
  <c r="C63" i="25" s="1"/>
  <c r="A94" i="25"/>
  <c r="C94" i="25" s="1"/>
  <c r="A78" i="25"/>
  <c r="C78" i="25" s="1"/>
  <c r="A70" i="25"/>
  <c r="C70" i="25" s="1"/>
  <c r="A62" i="25"/>
  <c r="C62" i="25" s="1"/>
  <c r="A93" i="25"/>
  <c r="C93" i="25" s="1"/>
  <c r="A85" i="25"/>
  <c r="C85" i="25" s="1"/>
  <c r="A77" i="25"/>
  <c r="C77" i="25" s="1"/>
  <c r="A69" i="25"/>
  <c r="C69" i="25" s="1"/>
  <c r="A61" i="25"/>
  <c r="C61" i="25" s="1"/>
  <c r="A100" i="25"/>
  <c r="C100" i="25" s="1"/>
  <c r="A92" i="25"/>
  <c r="C92" i="25" s="1"/>
  <c r="A84" i="25"/>
  <c r="C84" i="25" s="1"/>
  <c r="A76" i="25"/>
  <c r="C76" i="25" s="1"/>
  <c r="A68" i="25"/>
  <c r="C68" i="25" s="1"/>
  <c r="A60" i="25"/>
  <c r="C60" i="25" s="1"/>
  <c r="A80" i="25"/>
  <c r="C80" i="25" s="1"/>
  <c r="A64" i="25"/>
  <c r="C64" i="25" s="1"/>
  <c r="A99" i="25"/>
  <c r="C99" i="25" s="1"/>
  <c r="A91" i="25"/>
  <c r="C91" i="25" s="1"/>
  <c r="A83" i="25"/>
  <c r="C83" i="25" s="1"/>
  <c r="A75" i="25"/>
  <c r="C75" i="25" s="1"/>
  <c r="A67" i="25"/>
  <c r="C67" i="25" s="1"/>
  <c r="A59" i="25"/>
  <c r="C59" i="25" s="1"/>
  <c r="A98" i="25"/>
  <c r="C98" i="25" s="1"/>
  <c r="A90" i="25"/>
  <c r="C90" i="25" s="1"/>
  <c r="A82" i="25"/>
  <c r="C82" i="25" s="1"/>
  <c r="A74" i="25"/>
  <c r="C74" i="25" s="1"/>
  <c r="A66" i="25"/>
  <c r="C66" i="25" s="1"/>
  <c r="A97" i="25"/>
  <c r="C97" i="25" s="1"/>
  <c r="A89" i="25"/>
  <c r="C89" i="25" s="1"/>
  <c r="A81" i="25"/>
  <c r="C81" i="25" s="1"/>
  <c r="A65" i="25"/>
  <c r="C65" i="25" s="1"/>
  <c r="A96" i="25"/>
  <c r="C96" i="25" s="1"/>
  <c r="B154" i="25"/>
  <c r="A154" i="57"/>
  <c r="A191" i="25"/>
  <c r="C191" i="25" s="1"/>
  <c r="A183" i="25"/>
  <c r="C183" i="25" s="1"/>
  <c r="A175" i="25"/>
  <c r="C175" i="25" s="1"/>
  <c r="A167" i="25"/>
  <c r="C167" i="25" s="1"/>
  <c r="A159" i="25"/>
  <c r="C159" i="25" s="1"/>
  <c r="A198" i="25"/>
  <c r="C198" i="25" s="1"/>
  <c r="A190" i="25"/>
  <c r="C190" i="25" s="1"/>
  <c r="A182" i="25"/>
  <c r="C182" i="25" s="1"/>
  <c r="A174" i="25"/>
  <c r="C174" i="25" s="1"/>
  <c r="A166" i="25"/>
  <c r="C166" i="25" s="1"/>
  <c r="A158" i="25"/>
  <c r="C158" i="25" s="1"/>
  <c r="A197" i="25"/>
  <c r="C197" i="25" s="1"/>
  <c r="A189" i="25"/>
  <c r="C189" i="25" s="1"/>
  <c r="A181" i="25"/>
  <c r="C181" i="25" s="1"/>
  <c r="A173" i="25"/>
  <c r="C173" i="25" s="1"/>
  <c r="A165" i="25"/>
  <c r="C165" i="25" s="1"/>
  <c r="A157" i="25"/>
  <c r="C157" i="25" s="1"/>
  <c r="A196" i="25"/>
  <c r="C196" i="25" s="1"/>
  <c r="A188" i="25"/>
  <c r="C188" i="25" s="1"/>
  <c r="A180" i="25"/>
  <c r="C180" i="25" s="1"/>
  <c r="A172" i="25"/>
  <c r="C172" i="25" s="1"/>
  <c r="A164" i="25"/>
  <c r="C164" i="25" s="1"/>
  <c r="A192" i="25"/>
  <c r="C192" i="25" s="1"/>
  <c r="A168" i="25"/>
  <c r="C168" i="25" s="1"/>
  <c r="A195" i="25"/>
  <c r="C195" i="25" s="1"/>
  <c r="A187" i="25"/>
  <c r="C187" i="25" s="1"/>
  <c r="A179" i="25"/>
  <c r="C179" i="25" s="1"/>
  <c r="A163" i="25"/>
  <c r="C163" i="25" s="1"/>
  <c r="A194" i="25"/>
  <c r="C194" i="25" s="1"/>
  <c r="A178" i="25"/>
  <c r="C178" i="25" s="1"/>
  <c r="A162" i="25"/>
  <c r="C162" i="25" s="1"/>
  <c r="A193" i="25"/>
  <c r="C193" i="25" s="1"/>
  <c r="A177" i="25"/>
  <c r="C177" i="25" s="1"/>
  <c r="A161" i="25"/>
  <c r="C161" i="25" s="1"/>
  <c r="A176" i="25"/>
  <c r="C176" i="25" s="1"/>
  <c r="A160" i="25"/>
  <c r="C160" i="25" s="1"/>
  <c r="B105" i="25"/>
  <c r="A105" i="57"/>
  <c r="A147" i="25"/>
  <c r="C147" i="25" s="1"/>
  <c r="A139" i="25"/>
  <c r="C139" i="25" s="1"/>
  <c r="A131" i="25"/>
  <c r="C131" i="25" s="1"/>
  <c r="A123" i="25"/>
  <c r="C123" i="25" s="1"/>
  <c r="A115" i="25"/>
  <c r="C115" i="25" s="1"/>
  <c r="A146" i="25"/>
  <c r="C146" i="25" s="1"/>
  <c r="A138" i="25"/>
  <c r="C138" i="25" s="1"/>
  <c r="A130" i="25"/>
  <c r="C130" i="25" s="1"/>
  <c r="A114" i="25"/>
  <c r="C114" i="25" s="1"/>
  <c r="A145" i="25"/>
  <c r="C145" i="25" s="1"/>
  <c r="A129" i="25"/>
  <c r="C129" i="25" s="1"/>
  <c r="A113" i="25"/>
  <c r="C113" i="25" s="1"/>
  <c r="A144" i="25"/>
  <c r="C144" i="25" s="1"/>
  <c r="A128" i="25"/>
  <c r="C128" i="25" s="1"/>
  <c r="A112" i="25"/>
  <c r="C112" i="25" s="1"/>
  <c r="A140" i="25"/>
  <c r="C140" i="25" s="1"/>
  <c r="A124" i="25"/>
  <c r="C124" i="25" s="1"/>
  <c r="A116" i="25"/>
  <c r="C116" i="25" s="1"/>
  <c r="A143" i="25"/>
  <c r="C143" i="25" s="1"/>
  <c r="A127" i="25"/>
  <c r="C127" i="25" s="1"/>
  <c r="A119" i="25"/>
  <c r="C119" i="25" s="1"/>
  <c r="A111" i="25"/>
  <c r="C111" i="25" s="1"/>
  <c r="A142" i="25"/>
  <c r="C142" i="25" s="1"/>
  <c r="A134" i="25"/>
  <c r="C134" i="25" s="1"/>
  <c r="A126" i="25"/>
  <c r="C126" i="25" s="1"/>
  <c r="A118" i="25"/>
  <c r="C118" i="25" s="1"/>
  <c r="A110" i="25"/>
  <c r="C110" i="25" s="1"/>
  <c r="A149" i="25"/>
  <c r="C149" i="25" s="1"/>
  <c r="A141" i="25"/>
  <c r="C141" i="25" s="1"/>
  <c r="A133" i="25"/>
  <c r="C133" i="25" s="1"/>
  <c r="A125" i="25"/>
  <c r="C125" i="25" s="1"/>
  <c r="A117" i="25"/>
  <c r="C117" i="25" s="1"/>
  <c r="A109" i="25"/>
  <c r="C109" i="25" s="1"/>
  <c r="A148" i="25"/>
  <c r="C148" i="25" s="1"/>
  <c r="A132" i="25"/>
  <c r="C132" i="25" s="1"/>
  <c r="A108" i="25"/>
  <c r="C108" i="25" s="1"/>
  <c r="C36" i="1"/>
  <c r="D37" i="1"/>
  <c r="A39" i="1"/>
  <c r="B38" i="1"/>
  <c r="C162" i="35" l="1"/>
  <c r="C162" i="33"/>
  <c r="C162" i="28"/>
  <c r="C162" i="31"/>
  <c r="C162" i="30"/>
  <c r="C162" i="29"/>
  <c r="C162" i="34"/>
  <c r="C162" i="32"/>
  <c r="C458" i="34"/>
  <c r="C458" i="35"/>
  <c r="C458" i="33"/>
  <c r="C458" i="28"/>
  <c r="C458" i="32"/>
  <c r="C458" i="31"/>
  <c r="C458" i="30"/>
  <c r="C458" i="29"/>
  <c r="C362" i="33"/>
  <c r="C362" i="28"/>
  <c r="C362" i="34"/>
  <c r="C362" i="35"/>
  <c r="C362" i="30"/>
  <c r="C362" i="29"/>
  <c r="C362" i="32"/>
  <c r="C362" i="31"/>
  <c r="C130" i="35"/>
  <c r="C130" i="33"/>
  <c r="C130" i="28"/>
  <c r="C130" i="34"/>
  <c r="C130" i="32"/>
  <c r="C130" i="31"/>
  <c r="C130" i="30"/>
  <c r="C130" i="29"/>
  <c r="C311" i="35"/>
  <c r="C311" i="33"/>
  <c r="C311" i="28"/>
  <c r="C311" i="31"/>
  <c r="C311" i="30"/>
  <c r="C311" i="29"/>
  <c r="C311" i="34"/>
  <c r="C311" i="32"/>
  <c r="C214" i="28"/>
  <c r="C214" i="35"/>
  <c r="C214" i="33"/>
  <c r="C214" i="29"/>
  <c r="C214" i="34"/>
  <c r="C214" i="32"/>
  <c r="C214" i="31"/>
  <c r="C214" i="30"/>
  <c r="C372" i="34"/>
  <c r="C372" i="35"/>
  <c r="C372" i="33"/>
  <c r="C372" i="28"/>
  <c r="C372" i="32"/>
  <c r="C372" i="31"/>
  <c r="C372" i="30"/>
  <c r="C372" i="29"/>
  <c r="C189" i="28"/>
  <c r="C189" i="35"/>
  <c r="C189" i="33"/>
  <c r="C189" i="29"/>
  <c r="C189" i="34"/>
  <c r="C189" i="32"/>
  <c r="C189" i="31"/>
  <c r="C189" i="30"/>
  <c r="C471" i="33"/>
  <c r="C471" i="28"/>
  <c r="C471" i="34"/>
  <c r="C471" i="35"/>
  <c r="C471" i="30"/>
  <c r="C471" i="29"/>
  <c r="C471" i="32"/>
  <c r="C471" i="31"/>
  <c r="C388" i="28"/>
  <c r="C388" i="34"/>
  <c r="C388" i="35"/>
  <c r="C388" i="33"/>
  <c r="C388" i="29"/>
  <c r="C388" i="32"/>
  <c r="C388" i="31"/>
  <c r="C388" i="30"/>
  <c r="C408" i="28"/>
  <c r="C408" i="34"/>
  <c r="C408" i="35"/>
  <c r="C408" i="33"/>
  <c r="C408" i="29"/>
  <c r="C408" i="32"/>
  <c r="C408" i="31"/>
  <c r="C408" i="30"/>
  <c r="C111" i="35"/>
  <c r="C111" i="33"/>
  <c r="C111" i="28"/>
  <c r="C111" i="34"/>
  <c r="C111" i="32"/>
  <c r="C111" i="31"/>
  <c r="C111" i="30"/>
  <c r="C111" i="29"/>
  <c r="C163" i="33"/>
  <c r="C163" i="28"/>
  <c r="C163" i="35"/>
  <c r="C163" i="30"/>
  <c r="C163" i="29"/>
  <c r="C163" i="34"/>
  <c r="C163" i="32"/>
  <c r="C163" i="31"/>
  <c r="C81" i="28"/>
  <c r="C81" i="35"/>
  <c r="C81" i="33"/>
  <c r="C81" i="29"/>
  <c r="C81" i="34"/>
  <c r="C81" i="32"/>
  <c r="C81" i="31"/>
  <c r="C81" i="30"/>
  <c r="C79" i="33"/>
  <c r="C79" i="28"/>
  <c r="C79" i="35"/>
  <c r="C79" i="30"/>
  <c r="C79" i="29"/>
  <c r="C79" i="34"/>
  <c r="C79" i="32"/>
  <c r="C79" i="31"/>
  <c r="C337" i="33"/>
  <c r="C337" i="28"/>
  <c r="C337" i="34"/>
  <c r="C337" i="35"/>
  <c r="C337" i="30"/>
  <c r="C337" i="29"/>
  <c r="C337" i="32"/>
  <c r="C337" i="31"/>
  <c r="C484" i="35"/>
  <c r="C484" i="33"/>
  <c r="C484" i="28"/>
  <c r="C484" i="34"/>
  <c r="C484" i="31"/>
  <c r="C484" i="30"/>
  <c r="C484" i="29"/>
  <c r="C484" i="32"/>
  <c r="C487" i="33"/>
  <c r="C487" i="28"/>
  <c r="C487" i="34"/>
  <c r="C487" i="35"/>
  <c r="C487" i="30"/>
  <c r="C487" i="29"/>
  <c r="C487" i="32"/>
  <c r="C487" i="31"/>
  <c r="C273" i="33"/>
  <c r="C273" i="28"/>
  <c r="C273" i="35"/>
  <c r="C273" i="30"/>
  <c r="C273" i="29"/>
  <c r="C273" i="34"/>
  <c r="C273" i="32"/>
  <c r="C273" i="31"/>
  <c r="C240" i="35"/>
  <c r="C240" i="33"/>
  <c r="C240" i="28"/>
  <c r="C240" i="34"/>
  <c r="C240" i="32"/>
  <c r="C240" i="31"/>
  <c r="C240" i="30"/>
  <c r="C240" i="29"/>
  <c r="C386" i="28"/>
  <c r="C386" i="34"/>
  <c r="C386" i="35"/>
  <c r="C386" i="33"/>
  <c r="C386" i="29"/>
  <c r="C386" i="32"/>
  <c r="C386" i="31"/>
  <c r="C386" i="30"/>
  <c r="C442" i="33"/>
  <c r="C442" i="28"/>
  <c r="C442" i="34"/>
  <c r="C442" i="35"/>
  <c r="C442" i="30"/>
  <c r="C442" i="29"/>
  <c r="C442" i="32"/>
  <c r="C442" i="31"/>
  <c r="C119" i="33"/>
  <c r="C119" i="28"/>
  <c r="C119" i="35"/>
  <c r="C119" i="30"/>
  <c r="C119" i="29"/>
  <c r="C119" i="34"/>
  <c r="C119" i="32"/>
  <c r="C119" i="31"/>
  <c r="C115" i="35"/>
  <c r="C115" i="33"/>
  <c r="C115" i="28"/>
  <c r="C115" i="31"/>
  <c r="C115" i="30"/>
  <c r="C115" i="29"/>
  <c r="C115" i="34"/>
  <c r="C115" i="32"/>
  <c r="C179" i="35"/>
  <c r="C179" i="33"/>
  <c r="C179" i="28"/>
  <c r="C179" i="31"/>
  <c r="C179" i="30"/>
  <c r="C179" i="29"/>
  <c r="C179" i="34"/>
  <c r="C179" i="32"/>
  <c r="C158" i="35"/>
  <c r="C158" i="33"/>
  <c r="C158" i="28"/>
  <c r="C158" i="34"/>
  <c r="C158" i="32"/>
  <c r="C158" i="31"/>
  <c r="C158" i="30"/>
  <c r="C158" i="29"/>
  <c r="C89" i="35"/>
  <c r="C89" i="33"/>
  <c r="C89" i="28"/>
  <c r="C89" i="34"/>
  <c r="C89" i="32"/>
  <c r="B101" i="25"/>
  <c r="C89" i="31"/>
  <c r="C89" i="30"/>
  <c r="C89" i="29"/>
  <c r="C68" i="35"/>
  <c r="C68" i="33"/>
  <c r="C68" i="28"/>
  <c r="C68" i="34"/>
  <c r="C68" i="32"/>
  <c r="C68" i="31"/>
  <c r="C68" i="30"/>
  <c r="C68" i="29"/>
  <c r="C335" i="35"/>
  <c r="C335" i="33"/>
  <c r="C335" i="28"/>
  <c r="C335" i="34"/>
  <c r="C335" i="31"/>
  <c r="C335" i="30"/>
  <c r="C335" i="29"/>
  <c r="C335" i="32"/>
  <c r="C345" i="34"/>
  <c r="C345" i="35"/>
  <c r="C345" i="33"/>
  <c r="C345" i="28"/>
  <c r="C345" i="32"/>
  <c r="C345" i="31"/>
  <c r="C345" i="30"/>
  <c r="C345" i="29"/>
  <c r="C490" i="33"/>
  <c r="C490" i="28"/>
  <c r="C490" i="34"/>
  <c r="C490" i="35"/>
  <c r="C490" i="30"/>
  <c r="C490" i="29"/>
  <c r="C490" i="32"/>
  <c r="C490" i="31"/>
  <c r="C492" i="28"/>
  <c r="C492" i="34"/>
  <c r="C492" i="35"/>
  <c r="C492" i="33"/>
  <c r="C492" i="29"/>
  <c r="C492" i="32"/>
  <c r="C492" i="31"/>
  <c r="C492" i="30"/>
  <c r="C272" i="33"/>
  <c r="C272" i="28"/>
  <c r="C272" i="35"/>
  <c r="C272" i="30"/>
  <c r="C272" i="29"/>
  <c r="C272" i="34"/>
  <c r="C272" i="32"/>
  <c r="C272" i="31"/>
  <c r="C255" i="33"/>
  <c r="C255" i="28"/>
  <c r="C255" i="35"/>
  <c r="C255" i="30"/>
  <c r="C255" i="29"/>
  <c r="C255" i="34"/>
  <c r="C255" i="32"/>
  <c r="B267" i="25"/>
  <c r="C255" i="31"/>
  <c r="C238" i="35"/>
  <c r="C238" i="33"/>
  <c r="C238" i="28"/>
  <c r="C238" i="34"/>
  <c r="C238" i="32"/>
  <c r="C238" i="31"/>
  <c r="C238" i="30"/>
  <c r="C238" i="29"/>
  <c r="C236" i="28"/>
  <c r="C236" i="35"/>
  <c r="C236" i="33"/>
  <c r="C236" i="29"/>
  <c r="C236" i="34"/>
  <c r="C236" i="32"/>
  <c r="C236" i="31"/>
  <c r="B248" i="25"/>
  <c r="C236" i="30"/>
  <c r="C394" i="35"/>
  <c r="C394" i="33"/>
  <c r="C394" i="28"/>
  <c r="C394" i="34"/>
  <c r="C394" i="31"/>
  <c r="C394" i="30"/>
  <c r="C394" i="29"/>
  <c r="C394" i="32"/>
  <c r="C361" i="33"/>
  <c r="C361" i="28"/>
  <c r="C361" i="34"/>
  <c r="C361" i="35"/>
  <c r="C361" i="30"/>
  <c r="C361" i="29"/>
  <c r="C361" i="32"/>
  <c r="C361" i="31"/>
  <c r="C432" i="28"/>
  <c r="C432" i="34"/>
  <c r="C432" i="35"/>
  <c r="C432" i="33"/>
  <c r="C432" i="29"/>
  <c r="C432" i="32"/>
  <c r="C432" i="31"/>
  <c r="C432" i="30"/>
  <c r="B444" i="25"/>
  <c r="C403" i="35"/>
  <c r="C403" i="33"/>
  <c r="C403" i="28"/>
  <c r="C403" i="34"/>
  <c r="C403" i="31"/>
  <c r="C403" i="30"/>
  <c r="C403" i="29"/>
  <c r="C403" i="32"/>
  <c r="C108" i="28"/>
  <c r="C108" i="35"/>
  <c r="C108" i="33"/>
  <c r="C108" i="29"/>
  <c r="B120" i="25"/>
  <c r="C108" i="34"/>
  <c r="C108" i="32"/>
  <c r="C108" i="31"/>
  <c r="C108" i="30"/>
  <c r="C127" i="28"/>
  <c r="C127" i="35"/>
  <c r="C127" i="33"/>
  <c r="C127" i="29"/>
  <c r="C127" i="34"/>
  <c r="C127" i="32"/>
  <c r="C127" i="31"/>
  <c r="C127" i="30"/>
  <c r="C123" i="33"/>
  <c r="C123" i="28"/>
  <c r="C123" i="35"/>
  <c r="C123" i="30"/>
  <c r="B135" i="25"/>
  <c r="C123" i="29"/>
  <c r="C123" i="34"/>
  <c r="C123" i="32"/>
  <c r="C123" i="31"/>
  <c r="C187" i="33"/>
  <c r="C187" i="28"/>
  <c r="C187" i="35"/>
  <c r="C187" i="30"/>
  <c r="C187" i="29"/>
  <c r="C187" i="34"/>
  <c r="C187" i="32"/>
  <c r="C187" i="31"/>
  <c r="B199" i="25"/>
  <c r="C166" i="33"/>
  <c r="C166" i="28"/>
  <c r="C166" i="35"/>
  <c r="C166" i="30"/>
  <c r="C166" i="29"/>
  <c r="C166" i="34"/>
  <c r="C166" i="32"/>
  <c r="C166" i="31"/>
  <c r="C97" i="33"/>
  <c r="C97" i="28"/>
  <c r="C97" i="35"/>
  <c r="C97" i="30"/>
  <c r="C97" i="29"/>
  <c r="C97" i="34"/>
  <c r="C97" i="32"/>
  <c r="C97" i="31"/>
  <c r="C76" i="33"/>
  <c r="C76" i="28"/>
  <c r="C76" i="35"/>
  <c r="C76" i="30"/>
  <c r="C76" i="29"/>
  <c r="C76" i="34"/>
  <c r="C76" i="32"/>
  <c r="C76" i="31"/>
  <c r="C343" i="28"/>
  <c r="C343" i="34"/>
  <c r="C343" i="35"/>
  <c r="C343" i="33"/>
  <c r="C343" i="29"/>
  <c r="C343" i="32"/>
  <c r="C343" i="31"/>
  <c r="C343" i="30"/>
  <c r="C306" i="35"/>
  <c r="C306" i="33"/>
  <c r="C306" i="28"/>
  <c r="C306" i="34"/>
  <c r="C306" i="32"/>
  <c r="C306" i="31"/>
  <c r="C306" i="30"/>
  <c r="C306" i="29"/>
  <c r="C488" i="33"/>
  <c r="C488" i="28"/>
  <c r="C488" i="34"/>
  <c r="C488" i="35"/>
  <c r="C488" i="30"/>
  <c r="C488" i="29"/>
  <c r="C488" i="32"/>
  <c r="C488" i="31"/>
  <c r="C456" i="28"/>
  <c r="C456" i="34"/>
  <c r="C456" i="35"/>
  <c r="C456" i="33"/>
  <c r="C456" i="29"/>
  <c r="C456" i="32"/>
  <c r="C456" i="31"/>
  <c r="C456" i="30"/>
  <c r="C260" i="28"/>
  <c r="C260" i="35"/>
  <c r="C260" i="33"/>
  <c r="C260" i="29"/>
  <c r="C260" i="34"/>
  <c r="C260" i="32"/>
  <c r="C260" i="31"/>
  <c r="C260" i="30"/>
  <c r="C263" i="35"/>
  <c r="C263" i="33"/>
  <c r="C263" i="28"/>
  <c r="C263" i="34"/>
  <c r="C263" i="32"/>
  <c r="C263" i="31"/>
  <c r="C263" i="30"/>
  <c r="C263" i="29"/>
  <c r="C246" i="33"/>
  <c r="C246" i="28"/>
  <c r="C246" i="35"/>
  <c r="C246" i="30"/>
  <c r="C246" i="29"/>
  <c r="C246" i="34"/>
  <c r="C246" i="32"/>
  <c r="C246" i="31"/>
  <c r="C213" i="28"/>
  <c r="C213" i="35"/>
  <c r="C213" i="33"/>
  <c r="C213" i="29"/>
  <c r="C213" i="34"/>
  <c r="C213" i="32"/>
  <c r="C213" i="31"/>
  <c r="C213" i="30"/>
  <c r="C384" i="33"/>
  <c r="C384" i="28"/>
  <c r="C384" i="34"/>
  <c r="C384" i="35"/>
  <c r="C384" i="30"/>
  <c r="C384" i="29"/>
  <c r="C384" i="32"/>
  <c r="C384" i="31"/>
  <c r="C369" i="28"/>
  <c r="C369" i="34"/>
  <c r="C369" i="35"/>
  <c r="C369" i="33"/>
  <c r="C369" i="29"/>
  <c r="C369" i="32"/>
  <c r="C369" i="31"/>
  <c r="C369" i="30"/>
  <c r="C440" i="35"/>
  <c r="C440" i="33"/>
  <c r="C440" i="28"/>
  <c r="C440" i="34"/>
  <c r="C440" i="31"/>
  <c r="C440" i="30"/>
  <c r="C440" i="29"/>
  <c r="C440" i="32"/>
  <c r="C411" i="28"/>
  <c r="C411" i="34"/>
  <c r="C411" i="35"/>
  <c r="C411" i="33"/>
  <c r="C411" i="29"/>
  <c r="C411" i="32"/>
  <c r="C411" i="31"/>
  <c r="C411" i="30"/>
  <c r="C148" i="35"/>
  <c r="C148" i="33"/>
  <c r="C148" i="28"/>
  <c r="C148" i="34"/>
  <c r="C148" i="32"/>
  <c r="C148" i="31"/>
  <c r="C148" i="30"/>
  <c r="C148" i="29"/>
  <c r="C116" i="35"/>
  <c r="C116" i="33"/>
  <c r="C116" i="28"/>
  <c r="C116" i="31"/>
  <c r="C116" i="30"/>
  <c r="C116" i="29"/>
  <c r="C116" i="34"/>
  <c r="C116" i="32"/>
  <c r="C139" i="35"/>
  <c r="C139" i="33"/>
  <c r="C139" i="28"/>
  <c r="C139" i="31"/>
  <c r="C139" i="30"/>
  <c r="C139" i="29"/>
  <c r="C139" i="34"/>
  <c r="C139" i="32"/>
  <c r="C168" i="28"/>
  <c r="C168" i="35"/>
  <c r="C168" i="33"/>
  <c r="C168" i="29"/>
  <c r="C168" i="34"/>
  <c r="C168" i="32"/>
  <c r="C168" i="31"/>
  <c r="C168" i="30"/>
  <c r="C182" i="33"/>
  <c r="C182" i="28"/>
  <c r="C182" i="35"/>
  <c r="C182" i="30"/>
  <c r="C182" i="29"/>
  <c r="C182" i="34"/>
  <c r="C182" i="32"/>
  <c r="C182" i="31"/>
  <c r="C74" i="35"/>
  <c r="C74" i="33"/>
  <c r="C74" i="28"/>
  <c r="C74" i="31"/>
  <c r="C74" i="30"/>
  <c r="B86" i="25"/>
  <c r="C74" i="29"/>
  <c r="C74" i="34"/>
  <c r="C74" i="32"/>
  <c r="C92" i="35"/>
  <c r="C92" i="33"/>
  <c r="C92" i="28"/>
  <c r="C92" i="31"/>
  <c r="C92" i="30"/>
  <c r="C92" i="29"/>
  <c r="C92" i="34"/>
  <c r="C92" i="32"/>
  <c r="C340" i="28"/>
  <c r="C340" i="34"/>
  <c r="C340" i="35"/>
  <c r="C340" i="33"/>
  <c r="C340" i="29"/>
  <c r="C340" i="32"/>
  <c r="C340" i="31"/>
  <c r="C340" i="30"/>
  <c r="C322" i="28"/>
  <c r="C322" i="34"/>
  <c r="C322" i="35"/>
  <c r="C322" i="33"/>
  <c r="C322" i="29"/>
  <c r="C322" i="32"/>
  <c r="C322" i="31"/>
  <c r="C322" i="30"/>
  <c r="C451" i="33"/>
  <c r="C451" i="28"/>
  <c r="C451" i="34"/>
  <c r="C451" i="35"/>
  <c r="C451" i="30"/>
  <c r="C451" i="29"/>
  <c r="C451" i="32"/>
  <c r="C451" i="31"/>
  <c r="B463" i="25"/>
  <c r="C453" i="28"/>
  <c r="C453" i="34"/>
  <c r="C453" i="35"/>
  <c r="C453" i="33"/>
  <c r="C453" i="29"/>
  <c r="C453" i="32"/>
  <c r="C453" i="31"/>
  <c r="C453" i="30"/>
  <c r="C288" i="35"/>
  <c r="C288" i="33"/>
  <c r="C288" i="28"/>
  <c r="C288" i="31"/>
  <c r="C288" i="30"/>
  <c r="C288" i="29"/>
  <c r="C288" i="34"/>
  <c r="C288" i="32"/>
  <c r="C292" i="33"/>
  <c r="C292" i="28"/>
  <c r="C292" i="35"/>
  <c r="C292" i="30"/>
  <c r="C292" i="29"/>
  <c r="C292" i="34"/>
  <c r="C292" i="32"/>
  <c r="C292" i="31"/>
  <c r="C279" i="28"/>
  <c r="C279" i="35"/>
  <c r="C279" i="33"/>
  <c r="C279" i="29"/>
  <c r="C279" i="34"/>
  <c r="C279" i="32"/>
  <c r="C279" i="31"/>
  <c r="C279" i="30"/>
  <c r="C207" i="35"/>
  <c r="C207" i="33"/>
  <c r="C207" i="28"/>
  <c r="C207" i="31"/>
  <c r="C207" i="30"/>
  <c r="C207" i="29"/>
  <c r="C207" i="34"/>
  <c r="C207" i="32"/>
  <c r="C237" i="28"/>
  <c r="C237" i="35"/>
  <c r="C237" i="33"/>
  <c r="C237" i="29"/>
  <c r="C237" i="34"/>
  <c r="C237" i="32"/>
  <c r="C237" i="31"/>
  <c r="C237" i="30"/>
  <c r="C355" i="35"/>
  <c r="C355" i="33"/>
  <c r="C355" i="28"/>
  <c r="C355" i="34"/>
  <c r="C355" i="31"/>
  <c r="C355" i="30"/>
  <c r="C355" i="29"/>
  <c r="C355" i="32"/>
  <c r="C357" i="35"/>
  <c r="C357" i="33"/>
  <c r="C357" i="28"/>
  <c r="C357" i="34"/>
  <c r="C357" i="31"/>
  <c r="C357" i="30"/>
  <c r="C357" i="29"/>
  <c r="C357" i="32"/>
  <c r="C406" i="33"/>
  <c r="C406" i="28"/>
  <c r="C406" i="34"/>
  <c r="C406" i="35"/>
  <c r="C406" i="30"/>
  <c r="C406" i="29"/>
  <c r="C406" i="32"/>
  <c r="C406" i="31"/>
  <c r="C405" i="33"/>
  <c r="C405" i="28"/>
  <c r="C405" i="34"/>
  <c r="C405" i="35"/>
  <c r="C405" i="30"/>
  <c r="C405" i="29"/>
  <c r="C405" i="32"/>
  <c r="C405" i="31"/>
  <c r="C427" i="28"/>
  <c r="C427" i="34"/>
  <c r="C427" i="35"/>
  <c r="C427" i="33"/>
  <c r="C427" i="29"/>
  <c r="C427" i="32"/>
  <c r="C427" i="31"/>
  <c r="C427" i="30"/>
  <c r="C114" i="35"/>
  <c r="C114" i="33"/>
  <c r="C114" i="28"/>
  <c r="C114" i="31"/>
  <c r="C114" i="30"/>
  <c r="C114" i="29"/>
  <c r="C114" i="34"/>
  <c r="C114" i="32"/>
  <c r="C341" i="28"/>
  <c r="C341" i="34"/>
  <c r="C341" i="35"/>
  <c r="C341" i="33"/>
  <c r="C341" i="29"/>
  <c r="C341" i="32"/>
  <c r="C341" i="31"/>
  <c r="C341" i="30"/>
  <c r="C216" i="35"/>
  <c r="C216" i="33"/>
  <c r="C216" i="28"/>
  <c r="C216" i="34"/>
  <c r="C216" i="32"/>
  <c r="C216" i="31"/>
  <c r="C216" i="30"/>
  <c r="C216" i="29"/>
  <c r="C80" i="28"/>
  <c r="C80" i="35"/>
  <c r="C80" i="33"/>
  <c r="C80" i="29"/>
  <c r="C80" i="34"/>
  <c r="C80" i="32"/>
  <c r="C80" i="31"/>
  <c r="C80" i="30"/>
  <c r="C275" i="33"/>
  <c r="C275" i="28"/>
  <c r="C275" i="35"/>
  <c r="C275" i="30"/>
  <c r="C275" i="29"/>
  <c r="C275" i="34"/>
  <c r="C275" i="32"/>
  <c r="C275" i="31"/>
  <c r="C132" i="35"/>
  <c r="C132" i="33"/>
  <c r="C132" i="28"/>
  <c r="C132" i="34"/>
  <c r="C132" i="32"/>
  <c r="C132" i="31"/>
  <c r="C132" i="30"/>
  <c r="C132" i="29"/>
  <c r="C84" i="35"/>
  <c r="C84" i="33"/>
  <c r="C84" i="28"/>
  <c r="C84" i="34"/>
  <c r="C84" i="32"/>
  <c r="C84" i="31"/>
  <c r="C84" i="30"/>
  <c r="C84" i="29"/>
  <c r="C264" i="35"/>
  <c r="C264" i="33"/>
  <c r="C264" i="28"/>
  <c r="C264" i="34"/>
  <c r="C264" i="32"/>
  <c r="C264" i="31"/>
  <c r="C264" i="30"/>
  <c r="C264" i="29"/>
  <c r="C82" i="28"/>
  <c r="C82" i="35"/>
  <c r="C82" i="33"/>
  <c r="C82" i="29"/>
  <c r="C82" i="34"/>
  <c r="C82" i="32"/>
  <c r="C82" i="31"/>
  <c r="C82" i="30"/>
  <c r="C461" i="35"/>
  <c r="C461" i="33"/>
  <c r="C461" i="28"/>
  <c r="C461" i="34"/>
  <c r="C461" i="31"/>
  <c r="C461" i="30"/>
  <c r="C461" i="29"/>
  <c r="C461" i="32"/>
  <c r="C373" i="34"/>
  <c r="C373" i="35"/>
  <c r="C373" i="33"/>
  <c r="C373" i="28"/>
  <c r="C373" i="32"/>
  <c r="C373" i="31"/>
  <c r="C373" i="30"/>
  <c r="C373" i="29"/>
  <c r="C281" i="35"/>
  <c r="C281" i="33"/>
  <c r="C281" i="28"/>
  <c r="C281" i="34"/>
  <c r="C281" i="32"/>
  <c r="C281" i="31"/>
  <c r="C281" i="30"/>
  <c r="C281" i="29"/>
  <c r="C173" i="28"/>
  <c r="C173" i="35"/>
  <c r="C173" i="33"/>
  <c r="C173" i="29"/>
  <c r="C173" i="34"/>
  <c r="C173" i="32"/>
  <c r="C173" i="31"/>
  <c r="C173" i="30"/>
  <c r="C265" i="35"/>
  <c r="C265" i="33"/>
  <c r="C265" i="28"/>
  <c r="C265" i="31"/>
  <c r="C265" i="30"/>
  <c r="C265" i="29"/>
  <c r="C265" i="34"/>
  <c r="C265" i="32"/>
  <c r="C418" i="34"/>
  <c r="C418" i="35"/>
  <c r="C418" i="33"/>
  <c r="C418" i="28"/>
  <c r="C418" i="32"/>
  <c r="C418" i="31"/>
  <c r="C418" i="30"/>
  <c r="C418" i="29"/>
  <c r="C64" i="28"/>
  <c r="C64" i="35"/>
  <c r="C64" i="33"/>
  <c r="C64" i="29"/>
  <c r="C64" i="34"/>
  <c r="C64" i="32"/>
  <c r="C64" i="31"/>
  <c r="C64" i="30"/>
  <c r="C259" i="28"/>
  <c r="C259" i="35"/>
  <c r="C259" i="33"/>
  <c r="C259" i="29"/>
  <c r="C259" i="34"/>
  <c r="C259" i="32"/>
  <c r="C259" i="31"/>
  <c r="C259" i="30"/>
  <c r="C426" i="33"/>
  <c r="C426" i="28"/>
  <c r="C426" i="34"/>
  <c r="C426" i="35"/>
  <c r="C426" i="30"/>
  <c r="C426" i="29"/>
  <c r="C426" i="32"/>
  <c r="C426" i="31"/>
  <c r="C65" i="35"/>
  <c r="C65" i="33"/>
  <c r="C65" i="28"/>
  <c r="C65" i="34"/>
  <c r="C65" i="32"/>
  <c r="C65" i="31"/>
  <c r="C65" i="30"/>
  <c r="C65" i="29"/>
  <c r="C232" i="28"/>
  <c r="C232" i="35"/>
  <c r="C232" i="33"/>
  <c r="C232" i="29"/>
  <c r="C232" i="34"/>
  <c r="C232" i="32"/>
  <c r="C232" i="31"/>
  <c r="C232" i="30"/>
  <c r="C131" i="35"/>
  <c r="C131" i="33"/>
  <c r="C131" i="28"/>
  <c r="C131" i="34"/>
  <c r="C131" i="32"/>
  <c r="C131" i="31"/>
  <c r="C131" i="30"/>
  <c r="C131" i="29"/>
  <c r="C314" i="33"/>
  <c r="C314" i="28"/>
  <c r="C314" i="34"/>
  <c r="C314" i="35"/>
  <c r="C314" i="30"/>
  <c r="C314" i="29"/>
  <c r="C314" i="32"/>
  <c r="C314" i="31"/>
  <c r="C271" i="35"/>
  <c r="C271" i="33"/>
  <c r="C271" i="28"/>
  <c r="C271" i="31"/>
  <c r="C271" i="30"/>
  <c r="C271" i="29"/>
  <c r="C271" i="34"/>
  <c r="C271" i="32"/>
  <c r="C404" i="33"/>
  <c r="C404" i="28"/>
  <c r="C404" i="34"/>
  <c r="C404" i="35"/>
  <c r="C404" i="30"/>
  <c r="C404" i="29"/>
  <c r="C404" i="32"/>
  <c r="C404" i="31"/>
  <c r="C124" i="33"/>
  <c r="C124" i="28"/>
  <c r="C124" i="35"/>
  <c r="C124" i="30"/>
  <c r="C124" i="29"/>
  <c r="C124" i="34"/>
  <c r="C124" i="32"/>
  <c r="C124" i="31"/>
  <c r="C257" i="28"/>
  <c r="C257" i="35"/>
  <c r="C257" i="33"/>
  <c r="C257" i="29"/>
  <c r="C257" i="34"/>
  <c r="C257" i="32"/>
  <c r="C257" i="31"/>
  <c r="C257" i="30"/>
  <c r="C435" i="34"/>
  <c r="C435" i="35"/>
  <c r="C435" i="33"/>
  <c r="C435" i="28"/>
  <c r="C435" i="32"/>
  <c r="C435" i="31"/>
  <c r="C435" i="30"/>
  <c r="C435" i="29"/>
  <c r="C164" i="33"/>
  <c r="C164" i="28"/>
  <c r="C164" i="35"/>
  <c r="C164" i="30"/>
  <c r="C164" i="29"/>
  <c r="C164" i="34"/>
  <c r="C164" i="32"/>
  <c r="C164" i="31"/>
  <c r="C289" i="35"/>
  <c r="C289" i="33"/>
  <c r="C289" i="28"/>
  <c r="C289" i="31"/>
  <c r="C289" i="30"/>
  <c r="C289" i="29"/>
  <c r="C289" i="34"/>
  <c r="C289" i="32"/>
  <c r="C443" i="33"/>
  <c r="C443" i="28"/>
  <c r="C443" i="34"/>
  <c r="C443" i="35"/>
  <c r="C443" i="30"/>
  <c r="C443" i="29"/>
  <c r="C443" i="32"/>
  <c r="C443" i="31"/>
  <c r="C159" i="35"/>
  <c r="C159" i="33"/>
  <c r="C159" i="28"/>
  <c r="C159" i="31"/>
  <c r="C159" i="30"/>
  <c r="C159" i="29"/>
  <c r="C159" i="34"/>
  <c r="C159" i="32"/>
  <c r="C310" i="35"/>
  <c r="C310" i="33"/>
  <c r="C310" i="28"/>
  <c r="C310" i="31"/>
  <c r="C310" i="30"/>
  <c r="C310" i="29"/>
  <c r="C310" i="34"/>
  <c r="C310" i="32"/>
  <c r="C477" i="34"/>
  <c r="C477" i="35"/>
  <c r="C477" i="33"/>
  <c r="C477" i="28"/>
  <c r="C477" i="32"/>
  <c r="C477" i="31"/>
  <c r="C477" i="30"/>
  <c r="C477" i="29"/>
  <c r="C225" i="35"/>
  <c r="C225" i="33"/>
  <c r="C225" i="28"/>
  <c r="C225" i="31"/>
  <c r="C225" i="30"/>
  <c r="C225" i="29"/>
  <c r="C225" i="34"/>
  <c r="C225" i="32"/>
  <c r="C78" i="33"/>
  <c r="C78" i="28"/>
  <c r="C78" i="35"/>
  <c r="C78" i="30"/>
  <c r="C78" i="29"/>
  <c r="C78" i="34"/>
  <c r="C78" i="32"/>
  <c r="C78" i="31"/>
  <c r="C278" i="28"/>
  <c r="C278" i="35"/>
  <c r="C278" i="33"/>
  <c r="C278" i="29"/>
  <c r="C278" i="34"/>
  <c r="C278" i="32"/>
  <c r="C278" i="31"/>
  <c r="C278" i="30"/>
  <c r="C383" i="33"/>
  <c r="C383" i="28"/>
  <c r="C383" i="34"/>
  <c r="C383" i="35"/>
  <c r="C383" i="30"/>
  <c r="B395" i="25"/>
  <c r="C383" i="29"/>
  <c r="C383" i="32"/>
  <c r="C383" i="31"/>
  <c r="C96" i="33"/>
  <c r="C96" i="28"/>
  <c r="C96" i="35"/>
  <c r="C96" i="30"/>
  <c r="C96" i="29"/>
  <c r="C96" i="34"/>
  <c r="C96" i="32"/>
  <c r="C96" i="31"/>
  <c r="C286" i="35"/>
  <c r="C286" i="33"/>
  <c r="C286" i="28"/>
  <c r="C286" i="34"/>
  <c r="C286" i="32"/>
  <c r="C286" i="31"/>
  <c r="C286" i="30"/>
  <c r="C286" i="29"/>
  <c r="C437" i="34"/>
  <c r="C437" i="35"/>
  <c r="C437" i="33"/>
  <c r="C437" i="28"/>
  <c r="C437" i="32"/>
  <c r="C437" i="31"/>
  <c r="C437" i="30"/>
  <c r="C437" i="29"/>
  <c r="C138" i="35"/>
  <c r="C138" i="33"/>
  <c r="C138" i="28"/>
  <c r="C138" i="31"/>
  <c r="B150" i="25"/>
  <c r="C138" i="30"/>
  <c r="C138" i="29"/>
  <c r="C138" i="34"/>
  <c r="C138" i="32"/>
  <c r="C474" i="28"/>
  <c r="C474" i="34"/>
  <c r="C474" i="35"/>
  <c r="C474" i="33"/>
  <c r="C474" i="29"/>
  <c r="C474" i="32"/>
  <c r="C474" i="31"/>
  <c r="C474" i="30"/>
  <c r="C243" i="35"/>
  <c r="C243" i="33"/>
  <c r="C243" i="28"/>
  <c r="C243" i="31"/>
  <c r="C243" i="30"/>
  <c r="C243" i="29"/>
  <c r="C243" i="34"/>
  <c r="C243" i="32"/>
  <c r="C195" i="35"/>
  <c r="C195" i="33"/>
  <c r="C195" i="28"/>
  <c r="C195" i="34"/>
  <c r="C195" i="32"/>
  <c r="C195" i="31"/>
  <c r="C195" i="30"/>
  <c r="C195" i="29"/>
  <c r="C276" i="28"/>
  <c r="C276" i="35"/>
  <c r="C276" i="33"/>
  <c r="C276" i="29"/>
  <c r="C276" i="34"/>
  <c r="C276" i="32"/>
  <c r="C276" i="31"/>
  <c r="C276" i="30"/>
  <c r="C428" i="28"/>
  <c r="C428" i="34"/>
  <c r="C428" i="35"/>
  <c r="C428" i="33"/>
  <c r="C428" i="29"/>
  <c r="C428" i="32"/>
  <c r="C428" i="31"/>
  <c r="C428" i="30"/>
  <c r="C109" i="28"/>
  <c r="C109" i="35"/>
  <c r="C109" i="33"/>
  <c r="C109" i="29"/>
  <c r="C109" i="34"/>
  <c r="C109" i="32"/>
  <c r="C109" i="31"/>
  <c r="C109" i="30"/>
  <c r="C100" i="28"/>
  <c r="C100" i="35"/>
  <c r="C100" i="33"/>
  <c r="C100" i="29"/>
  <c r="C100" i="34"/>
  <c r="C100" i="32"/>
  <c r="C100" i="31"/>
  <c r="C100" i="30"/>
  <c r="C280" i="35"/>
  <c r="C280" i="33"/>
  <c r="C280" i="28"/>
  <c r="C280" i="34"/>
  <c r="C280" i="32"/>
  <c r="C280" i="31"/>
  <c r="C280" i="30"/>
  <c r="C280" i="29"/>
  <c r="C422" i="35"/>
  <c r="C422" i="33"/>
  <c r="C422" i="28"/>
  <c r="C422" i="34"/>
  <c r="C422" i="31"/>
  <c r="C422" i="30"/>
  <c r="C422" i="29"/>
  <c r="C422" i="32"/>
  <c r="C312" i="35"/>
  <c r="C312" i="33"/>
  <c r="C312" i="28"/>
  <c r="C312" i="34"/>
  <c r="C312" i="31"/>
  <c r="C312" i="30"/>
  <c r="C312" i="29"/>
  <c r="C312" i="32"/>
  <c r="C295" i="28"/>
  <c r="C295" i="35"/>
  <c r="C295" i="33"/>
  <c r="C295" i="29"/>
  <c r="C295" i="34"/>
  <c r="C295" i="32"/>
  <c r="C295" i="31"/>
  <c r="C295" i="30"/>
  <c r="C125" i="28"/>
  <c r="C125" i="35"/>
  <c r="C125" i="33"/>
  <c r="C125" i="29"/>
  <c r="C125" i="34"/>
  <c r="C125" i="32"/>
  <c r="C125" i="31"/>
  <c r="C125" i="30"/>
  <c r="C98" i="33"/>
  <c r="C98" i="28"/>
  <c r="C98" i="35"/>
  <c r="C98" i="30"/>
  <c r="C98" i="29"/>
  <c r="C98" i="34"/>
  <c r="C98" i="32"/>
  <c r="C98" i="31"/>
  <c r="C320" i="33"/>
  <c r="C320" i="28"/>
  <c r="C320" i="34"/>
  <c r="C320" i="35"/>
  <c r="C320" i="30"/>
  <c r="C320" i="29"/>
  <c r="C320" i="32"/>
  <c r="C320" i="31"/>
  <c r="C475" i="28"/>
  <c r="C475" i="34"/>
  <c r="C475" i="35"/>
  <c r="C475" i="33"/>
  <c r="C475" i="29"/>
  <c r="C475" i="32"/>
  <c r="C475" i="31"/>
  <c r="C475" i="30"/>
  <c r="C258" i="28"/>
  <c r="C258" i="35"/>
  <c r="C258" i="33"/>
  <c r="C258" i="29"/>
  <c r="C258" i="34"/>
  <c r="C258" i="32"/>
  <c r="C258" i="31"/>
  <c r="C258" i="30"/>
  <c r="C231" i="28"/>
  <c r="C231" i="35"/>
  <c r="C231" i="33"/>
  <c r="C231" i="29"/>
  <c r="C231" i="34"/>
  <c r="C231" i="32"/>
  <c r="C231" i="31"/>
  <c r="C231" i="30"/>
  <c r="C358" i="35"/>
  <c r="C358" i="33"/>
  <c r="C358" i="28"/>
  <c r="C358" i="34"/>
  <c r="C358" i="31"/>
  <c r="C358" i="30"/>
  <c r="C358" i="29"/>
  <c r="C358" i="32"/>
  <c r="C417" i="34"/>
  <c r="C417" i="35"/>
  <c r="C417" i="33"/>
  <c r="C417" i="28"/>
  <c r="B429" i="25"/>
  <c r="C417" i="32"/>
  <c r="C417" i="31"/>
  <c r="C417" i="30"/>
  <c r="C417" i="29"/>
  <c r="C133" i="35"/>
  <c r="C133" i="33"/>
  <c r="C133" i="28"/>
  <c r="C133" i="31"/>
  <c r="C133" i="30"/>
  <c r="C133" i="29"/>
  <c r="C133" i="34"/>
  <c r="C133" i="32"/>
  <c r="C128" i="28"/>
  <c r="C128" i="35"/>
  <c r="C128" i="33"/>
  <c r="C128" i="29"/>
  <c r="C128" i="34"/>
  <c r="C128" i="32"/>
  <c r="C128" i="31"/>
  <c r="C128" i="30"/>
  <c r="C180" i="35"/>
  <c r="C180" i="33"/>
  <c r="C180" i="28"/>
  <c r="C180" i="31"/>
  <c r="C180" i="30"/>
  <c r="C180" i="29"/>
  <c r="C180" i="34"/>
  <c r="C180" i="32"/>
  <c r="C167" i="28"/>
  <c r="C167" i="35"/>
  <c r="C167" i="33"/>
  <c r="C167" i="29"/>
  <c r="C167" i="34"/>
  <c r="C167" i="32"/>
  <c r="C167" i="31"/>
  <c r="C167" i="30"/>
  <c r="C59" i="33"/>
  <c r="C59" i="28"/>
  <c r="C59" i="35"/>
  <c r="C59" i="30"/>
  <c r="C59" i="29"/>
  <c r="B71" i="25"/>
  <c r="C59" i="34"/>
  <c r="C59" i="32"/>
  <c r="C59" i="31"/>
  <c r="C77" i="33"/>
  <c r="C77" i="28"/>
  <c r="C77" i="35"/>
  <c r="C77" i="30"/>
  <c r="C77" i="29"/>
  <c r="C77" i="34"/>
  <c r="C77" i="32"/>
  <c r="C77" i="31"/>
  <c r="C326" i="34"/>
  <c r="C326" i="35"/>
  <c r="C326" i="33"/>
  <c r="C326" i="28"/>
  <c r="C326" i="32"/>
  <c r="C326" i="31"/>
  <c r="C326" i="30"/>
  <c r="C326" i="29"/>
  <c r="C328" i="34"/>
  <c r="C328" i="35"/>
  <c r="C328" i="33"/>
  <c r="C328" i="28"/>
  <c r="C328" i="32"/>
  <c r="C328" i="31"/>
  <c r="C328" i="30"/>
  <c r="C328" i="29"/>
  <c r="C315" i="33"/>
  <c r="C315" i="28"/>
  <c r="C315" i="34"/>
  <c r="C315" i="35"/>
  <c r="C315" i="30"/>
  <c r="C315" i="29"/>
  <c r="C315" i="32"/>
  <c r="C315" i="31"/>
  <c r="C483" i="35"/>
  <c r="C483" i="33"/>
  <c r="C483" i="28"/>
  <c r="C483" i="34"/>
  <c r="C483" i="31"/>
  <c r="C483" i="30"/>
  <c r="C483" i="29"/>
  <c r="C483" i="32"/>
  <c r="C485" i="35"/>
  <c r="C485" i="33"/>
  <c r="C485" i="28"/>
  <c r="C485" i="34"/>
  <c r="C485" i="31"/>
  <c r="C485" i="30"/>
  <c r="C485" i="29"/>
  <c r="C485" i="32"/>
  <c r="C266" i="35"/>
  <c r="C266" i="33"/>
  <c r="C266" i="28"/>
  <c r="C266" i="31"/>
  <c r="C266" i="30"/>
  <c r="C266" i="29"/>
  <c r="C266" i="34"/>
  <c r="C266" i="32"/>
  <c r="C277" i="28"/>
  <c r="C277" i="35"/>
  <c r="C277" i="33"/>
  <c r="C277" i="29"/>
  <c r="C277" i="34"/>
  <c r="C277" i="32"/>
  <c r="C277" i="31"/>
  <c r="C277" i="30"/>
  <c r="C486" i="35"/>
  <c r="C486" i="33"/>
  <c r="C486" i="28"/>
  <c r="C486" i="34"/>
  <c r="C486" i="31"/>
  <c r="C486" i="30"/>
  <c r="C486" i="29"/>
  <c r="C486" i="32"/>
  <c r="C181" i="35"/>
  <c r="C181" i="33"/>
  <c r="C181" i="28"/>
  <c r="C181" i="31"/>
  <c r="C181" i="30"/>
  <c r="C181" i="29"/>
  <c r="C181" i="34"/>
  <c r="C181" i="32"/>
  <c r="C466" i="35"/>
  <c r="C466" i="33"/>
  <c r="C466" i="28"/>
  <c r="C466" i="34"/>
  <c r="C466" i="31"/>
  <c r="C466" i="30"/>
  <c r="C466" i="29"/>
  <c r="C466" i="32"/>
  <c r="B478" i="25"/>
  <c r="C224" i="35"/>
  <c r="C224" i="33"/>
  <c r="C224" i="28"/>
  <c r="C224" i="31"/>
  <c r="C224" i="30"/>
  <c r="C224" i="29"/>
  <c r="C224" i="34"/>
  <c r="C224" i="32"/>
  <c r="C391" i="34"/>
  <c r="C391" i="35"/>
  <c r="C391" i="33"/>
  <c r="C391" i="28"/>
  <c r="C391" i="32"/>
  <c r="C391" i="31"/>
  <c r="C391" i="30"/>
  <c r="C391" i="29"/>
  <c r="C142" i="33"/>
  <c r="C142" i="28"/>
  <c r="C142" i="35"/>
  <c r="C142" i="30"/>
  <c r="C142" i="29"/>
  <c r="C142" i="34"/>
  <c r="C142" i="32"/>
  <c r="C142" i="31"/>
  <c r="C329" i="35"/>
  <c r="C329" i="33"/>
  <c r="C329" i="28"/>
  <c r="C329" i="34"/>
  <c r="C329" i="31"/>
  <c r="C329" i="30"/>
  <c r="C329" i="29"/>
  <c r="C329" i="32"/>
  <c r="C66" i="35"/>
  <c r="C66" i="33"/>
  <c r="C66" i="28"/>
  <c r="C66" i="34"/>
  <c r="C66" i="32"/>
  <c r="C66" i="31"/>
  <c r="C66" i="30"/>
  <c r="C66" i="29"/>
  <c r="C472" i="28"/>
  <c r="C472" i="34"/>
  <c r="C472" i="35"/>
  <c r="C472" i="33"/>
  <c r="C472" i="29"/>
  <c r="C472" i="32"/>
  <c r="C472" i="31"/>
  <c r="C472" i="30"/>
  <c r="C419" i="35"/>
  <c r="C419" i="33"/>
  <c r="C419" i="28"/>
  <c r="C419" i="34"/>
  <c r="C419" i="31"/>
  <c r="C419" i="30"/>
  <c r="C419" i="29"/>
  <c r="C419" i="32"/>
  <c r="C192" i="28"/>
  <c r="C192" i="35"/>
  <c r="C192" i="33"/>
  <c r="C192" i="29"/>
  <c r="C192" i="34"/>
  <c r="C192" i="32"/>
  <c r="C192" i="31"/>
  <c r="C192" i="30"/>
  <c r="C330" i="35"/>
  <c r="C330" i="33"/>
  <c r="C330" i="28"/>
  <c r="C330" i="34"/>
  <c r="C330" i="31"/>
  <c r="C330" i="30"/>
  <c r="C330" i="29"/>
  <c r="C330" i="32"/>
  <c r="C287" i="35"/>
  <c r="C287" i="33"/>
  <c r="C287" i="28"/>
  <c r="C287" i="31"/>
  <c r="C287" i="30"/>
  <c r="C287" i="29"/>
  <c r="C287" i="34"/>
  <c r="C287" i="32"/>
  <c r="C198" i="35"/>
  <c r="C198" i="33"/>
  <c r="C198" i="28"/>
  <c r="C198" i="31"/>
  <c r="C198" i="30"/>
  <c r="C198" i="29"/>
  <c r="C198" i="34"/>
  <c r="C198" i="32"/>
  <c r="C467" i="35"/>
  <c r="C467" i="33"/>
  <c r="C467" i="28"/>
  <c r="C467" i="34"/>
  <c r="C467" i="31"/>
  <c r="C467" i="30"/>
  <c r="C467" i="29"/>
  <c r="C467" i="32"/>
  <c r="C371" i="34"/>
  <c r="C371" i="35"/>
  <c r="C371" i="33"/>
  <c r="C371" i="28"/>
  <c r="C371" i="32"/>
  <c r="C371" i="31"/>
  <c r="C371" i="30"/>
  <c r="C371" i="29"/>
  <c r="C112" i="35"/>
  <c r="C112" i="33"/>
  <c r="C112" i="28"/>
  <c r="C112" i="34"/>
  <c r="C112" i="32"/>
  <c r="C112" i="31"/>
  <c r="C112" i="30"/>
  <c r="C112" i="29"/>
  <c r="C172" i="28"/>
  <c r="C172" i="35"/>
  <c r="C172" i="33"/>
  <c r="C172" i="29"/>
  <c r="C172" i="34"/>
  <c r="C172" i="32"/>
  <c r="C172" i="31"/>
  <c r="C172" i="30"/>
  <c r="B184" i="25"/>
  <c r="C69" i="35"/>
  <c r="C69" i="33"/>
  <c r="C69" i="28"/>
  <c r="C69" i="31"/>
  <c r="C69" i="30"/>
  <c r="C69" i="29"/>
  <c r="C69" i="34"/>
  <c r="C69" i="32"/>
  <c r="C307" i="35"/>
  <c r="C307" i="33"/>
  <c r="C307" i="28"/>
  <c r="C307" i="34"/>
  <c r="C307" i="32"/>
  <c r="C307" i="31"/>
  <c r="C307" i="30"/>
  <c r="C307" i="29"/>
  <c r="C261" i="35"/>
  <c r="C261" i="33"/>
  <c r="C261" i="28"/>
  <c r="C261" i="34"/>
  <c r="C261" i="32"/>
  <c r="C261" i="31"/>
  <c r="C261" i="30"/>
  <c r="C261" i="29"/>
  <c r="C379" i="33"/>
  <c r="C379" i="28"/>
  <c r="C379" i="34"/>
  <c r="C379" i="35"/>
  <c r="C379" i="30"/>
  <c r="C379" i="29"/>
  <c r="C379" i="32"/>
  <c r="C379" i="31"/>
  <c r="C412" i="34"/>
  <c r="C412" i="35"/>
  <c r="C412" i="33"/>
  <c r="C412" i="28"/>
  <c r="C412" i="32"/>
  <c r="C412" i="31"/>
  <c r="C412" i="30"/>
  <c r="C412" i="29"/>
  <c r="C160" i="35"/>
  <c r="C160" i="33"/>
  <c r="C160" i="28"/>
  <c r="C160" i="31"/>
  <c r="C160" i="30"/>
  <c r="C160" i="29"/>
  <c r="C160" i="34"/>
  <c r="C160" i="32"/>
  <c r="C239" i="35"/>
  <c r="C239" i="33"/>
  <c r="C239" i="28"/>
  <c r="C239" i="34"/>
  <c r="C239" i="32"/>
  <c r="C239" i="31"/>
  <c r="C239" i="30"/>
  <c r="C239" i="29"/>
  <c r="C241" i="35"/>
  <c r="C241" i="33"/>
  <c r="C241" i="28"/>
  <c r="C241" i="34"/>
  <c r="C241" i="32"/>
  <c r="C241" i="31"/>
  <c r="C241" i="30"/>
  <c r="C241" i="29"/>
  <c r="C387" i="28"/>
  <c r="C387" i="34"/>
  <c r="C387" i="35"/>
  <c r="C387" i="33"/>
  <c r="C387" i="29"/>
  <c r="C387" i="32"/>
  <c r="C387" i="31"/>
  <c r="C387" i="30"/>
  <c r="C374" i="35"/>
  <c r="C374" i="33"/>
  <c r="C374" i="28"/>
  <c r="C374" i="34"/>
  <c r="C374" i="31"/>
  <c r="C374" i="30"/>
  <c r="C374" i="29"/>
  <c r="C374" i="32"/>
  <c r="C436" i="34"/>
  <c r="C436" i="35"/>
  <c r="C436" i="33"/>
  <c r="C436" i="28"/>
  <c r="C436" i="32"/>
  <c r="C436" i="31"/>
  <c r="C436" i="30"/>
  <c r="C436" i="29"/>
  <c r="C425" i="33"/>
  <c r="C425" i="28"/>
  <c r="C425" i="34"/>
  <c r="C425" i="35"/>
  <c r="C425" i="30"/>
  <c r="C425" i="29"/>
  <c r="C425" i="32"/>
  <c r="C425" i="31"/>
  <c r="C141" i="33"/>
  <c r="C141" i="28"/>
  <c r="C141" i="35"/>
  <c r="C141" i="30"/>
  <c r="C141" i="29"/>
  <c r="C141" i="34"/>
  <c r="C141" i="32"/>
  <c r="C141" i="31"/>
  <c r="C144" i="28"/>
  <c r="C144" i="35"/>
  <c r="C144" i="33"/>
  <c r="C144" i="29"/>
  <c r="C144" i="34"/>
  <c r="C144" i="32"/>
  <c r="C144" i="31"/>
  <c r="C144" i="30"/>
  <c r="C176" i="35"/>
  <c r="C176" i="33"/>
  <c r="C176" i="28"/>
  <c r="C176" i="34"/>
  <c r="C176" i="32"/>
  <c r="C176" i="31"/>
  <c r="C176" i="30"/>
  <c r="C176" i="29"/>
  <c r="C188" i="33"/>
  <c r="C188" i="28"/>
  <c r="C188" i="35"/>
  <c r="C188" i="30"/>
  <c r="C188" i="29"/>
  <c r="C188" i="34"/>
  <c r="C188" i="32"/>
  <c r="C188" i="31"/>
  <c r="C175" i="35"/>
  <c r="C175" i="33"/>
  <c r="C175" i="28"/>
  <c r="C175" i="34"/>
  <c r="C175" i="32"/>
  <c r="C175" i="31"/>
  <c r="C175" i="30"/>
  <c r="C175" i="29"/>
  <c r="C67" i="35"/>
  <c r="C67" i="33"/>
  <c r="C67" i="28"/>
  <c r="C67" i="34"/>
  <c r="C67" i="32"/>
  <c r="C67" i="31"/>
  <c r="C67" i="30"/>
  <c r="C67" i="29"/>
  <c r="C85" i="35"/>
  <c r="C85" i="33"/>
  <c r="C85" i="28"/>
  <c r="C85" i="34"/>
  <c r="C85" i="32"/>
  <c r="C85" i="31"/>
  <c r="C85" i="30"/>
  <c r="C85" i="29"/>
  <c r="C334" i="35"/>
  <c r="C334" i="33"/>
  <c r="C334" i="28"/>
  <c r="C334" i="34"/>
  <c r="C334" i="31"/>
  <c r="C334" i="30"/>
  <c r="B346" i="25"/>
  <c r="C334" i="29"/>
  <c r="C334" i="32"/>
  <c r="C336" i="33"/>
  <c r="C336" i="28"/>
  <c r="C336" i="34"/>
  <c r="C336" i="35"/>
  <c r="C336" i="30"/>
  <c r="C336" i="29"/>
  <c r="C336" i="32"/>
  <c r="C336" i="31"/>
  <c r="C323" i="28"/>
  <c r="C323" i="34"/>
  <c r="C323" i="35"/>
  <c r="C323" i="33"/>
  <c r="C323" i="29"/>
  <c r="C323" i="32"/>
  <c r="C323" i="31"/>
  <c r="C323" i="30"/>
  <c r="C491" i="28"/>
  <c r="C491" i="34"/>
  <c r="C491" i="35"/>
  <c r="C491" i="33"/>
  <c r="C491" i="29"/>
  <c r="C491" i="32"/>
  <c r="C491" i="31"/>
  <c r="C491" i="30"/>
  <c r="C489" i="33"/>
  <c r="C489" i="28"/>
  <c r="C489" i="34"/>
  <c r="C489" i="35"/>
  <c r="C489" i="30"/>
  <c r="C489" i="29"/>
  <c r="C489" i="32"/>
  <c r="C489" i="31"/>
  <c r="C274" i="33"/>
  <c r="C274" i="28"/>
  <c r="C274" i="35"/>
  <c r="C274" i="30"/>
  <c r="C274" i="29"/>
  <c r="C274" i="34"/>
  <c r="C274" i="32"/>
  <c r="C274" i="31"/>
  <c r="C285" i="35"/>
  <c r="C285" i="33"/>
  <c r="C285" i="28"/>
  <c r="C285" i="34"/>
  <c r="C285" i="32"/>
  <c r="C285" i="31"/>
  <c r="B297" i="25"/>
  <c r="C285" i="30"/>
  <c r="C285" i="29"/>
  <c r="C247" i="33"/>
  <c r="C247" i="28"/>
  <c r="C247" i="35"/>
  <c r="C247" i="30"/>
  <c r="C247" i="29"/>
  <c r="C247" i="34"/>
  <c r="C247" i="32"/>
  <c r="C247" i="31"/>
  <c r="C210" i="33"/>
  <c r="C210" i="28"/>
  <c r="C210" i="35"/>
  <c r="C210" i="30"/>
  <c r="C210" i="29"/>
  <c r="C210" i="34"/>
  <c r="C210" i="32"/>
  <c r="C210" i="31"/>
  <c r="C376" i="35"/>
  <c r="C376" i="33"/>
  <c r="C376" i="28"/>
  <c r="C376" i="34"/>
  <c r="C376" i="31"/>
  <c r="C376" i="30"/>
  <c r="C376" i="29"/>
  <c r="C376" i="32"/>
  <c r="C390" i="34"/>
  <c r="C390" i="35"/>
  <c r="C390" i="33"/>
  <c r="C390" i="28"/>
  <c r="C390" i="32"/>
  <c r="C390" i="31"/>
  <c r="C390" i="30"/>
  <c r="C390" i="29"/>
  <c r="C407" i="33"/>
  <c r="C407" i="28"/>
  <c r="C407" i="34"/>
  <c r="C407" i="35"/>
  <c r="C407" i="30"/>
  <c r="C407" i="29"/>
  <c r="C407" i="32"/>
  <c r="C407" i="31"/>
  <c r="C433" i="28"/>
  <c r="C433" i="34"/>
  <c r="C433" i="35"/>
  <c r="C433" i="33"/>
  <c r="C433" i="29"/>
  <c r="C433" i="32"/>
  <c r="C433" i="31"/>
  <c r="C433" i="30"/>
  <c r="C99" i="28"/>
  <c r="C99" i="35"/>
  <c r="C99" i="33"/>
  <c r="C99" i="29"/>
  <c r="C99" i="34"/>
  <c r="C99" i="32"/>
  <c r="C99" i="31"/>
  <c r="C99" i="30"/>
  <c r="C206" i="35"/>
  <c r="C206" i="33"/>
  <c r="C206" i="28"/>
  <c r="C206" i="31"/>
  <c r="C206" i="30"/>
  <c r="C206" i="29"/>
  <c r="C206" i="34"/>
  <c r="C206" i="32"/>
  <c r="B218" i="25"/>
  <c r="C413" i="34"/>
  <c r="C413" i="35"/>
  <c r="C413" i="33"/>
  <c r="C413" i="28"/>
  <c r="C413" i="32"/>
  <c r="C413" i="31"/>
  <c r="C413" i="30"/>
  <c r="C413" i="29"/>
  <c r="C178" i="35"/>
  <c r="C178" i="33"/>
  <c r="C178" i="28"/>
  <c r="C178" i="31"/>
  <c r="C178" i="30"/>
  <c r="C178" i="29"/>
  <c r="C178" i="34"/>
  <c r="C178" i="32"/>
  <c r="C468" i="33"/>
  <c r="C468" i="28"/>
  <c r="C468" i="34"/>
  <c r="C468" i="35"/>
  <c r="C468" i="30"/>
  <c r="C468" i="29"/>
  <c r="C468" i="32"/>
  <c r="C468" i="31"/>
  <c r="C319" i="33"/>
  <c r="C319" i="28"/>
  <c r="C319" i="34"/>
  <c r="C319" i="35"/>
  <c r="C319" i="30"/>
  <c r="C319" i="29"/>
  <c r="B331" i="25"/>
  <c r="C319" i="32"/>
  <c r="C319" i="31"/>
  <c r="C222" i="35"/>
  <c r="C222" i="33"/>
  <c r="C222" i="28"/>
  <c r="C222" i="34"/>
  <c r="C222" i="32"/>
  <c r="C222" i="31"/>
  <c r="C222" i="30"/>
  <c r="C222" i="29"/>
  <c r="C174" i="35"/>
  <c r="C174" i="33"/>
  <c r="C174" i="28"/>
  <c r="C174" i="34"/>
  <c r="C174" i="32"/>
  <c r="C174" i="31"/>
  <c r="C174" i="30"/>
  <c r="C174" i="29"/>
  <c r="C481" i="34"/>
  <c r="C481" i="35"/>
  <c r="C481" i="33"/>
  <c r="C481" i="28"/>
  <c r="C481" i="32"/>
  <c r="C481" i="31"/>
  <c r="C481" i="30"/>
  <c r="B493" i="25"/>
  <c r="C481" i="29"/>
  <c r="C221" i="35"/>
  <c r="C221" i="33"/>
  <c r="C221" i="28"/>
  <c r="C221" i="34"/>
  <c r="C221" i="32"/>
  <c r="C221" i="31"/>
  <c r="C221" i="30"/>
  <c r="B233" i="25"/>
  <c r="C221" i="29"/>
  <c r="C393" i="35"/>
  <c r="C393" i="33"/>
  <c r="C393" i="28"/>
  <c r="C393" i="34"/>
  <c r="C393" i="31"/>
  <c r="C393" i="30"/>
  <c r="C393" i="29"/>
  <c r="C393" i="32"/>
  <c r="C190" i="28"/>
  <c r="C190" i="35"/>
  <c r="C190" i="33"/>
  <c r="C190" i="29"/>
  <c r="C190" i="34"/>
  <c r="C190" i="32"/>
  <c r="C190" i="31"/>
  <c r="C190" i="30"/>
  <c r="C459" i="34"/>
  <c r="C459" i="35"/>
  <c r="C459" i="33"/>
  <c r="C459" i="28"/>
  <c r="C459" i="32"/>
  <c r="C459" i="31"/>
  <c r="C459" i="30"/>
  <c r="C459" i="29"/>
  <c r="C209" i="33"/>
  <c r="C209" i="28"/>
  <c r="C209" i="35"/>
  <c r="C209" i="30"/>
  <c r="C209" i="29"/>
  <c r="C209" i="34"/>
  <c r="C209" i="32"/>
  <c r="C209" i="31"/>
  <c r="C363" i="28"/>
  <c r="C363" i="34"/>
  <c r="C363" i="35"/>
  <c r="C363" i="33"/>
  <c r="C363" i="29"/>
  <c r="C363" i="32"/>
  <c r="C363" i="31"/>
  <c r="C363" i="30"/>
  <c r="C140" i="33"/>
  <c r="C140" i="28"/>
  <c r="C140" i="35"/>
  <c r="C140" i="30"/>
  <c r="C140" i="29"/>
  <c r="C140" i="34"/>
  <c r="C140" i="32"/>
  <c r="C140" i="31"/>
  <c r="C61" i="28"/>
  <c r="C61" i="35"/>
  <c r="C61" i="33"/>
  <c r="C61" i="29"/>
  <c r="C61" i="34"/>
  <c r="C61" i="32"/>
  <c r="C61" i="31"/>
  <c r="C61" i="30"/>
  <c r="C469" i="33"/>
  <c r="C469" i="28"/>
  <c r="C469" i="34"/>
  <c r="C469" i="35"/>
  <c r="C469" i="30"/>
  <c r="C469" i="29"/>
  <c r="C469" i="32"/>
  <c r="C469" i="31"/>
  <c r="C217" i="35"/>
  <c r="C217" i="33"/>
  <c r="C217" i="28"/>
  <c r="C217" i="34"/>
  <c r="C217" i="32"/>
  <c r="C217" i="31"/>
  <c r="C217" i="30"/>
  <c r="C217" i="29"/>
  <c r="C438" i="35"/>
  <c r="C438" i="33"/>
  <c r="C438" i="28"/>
  <c r="C438" i="34"/>
  <c r="C438" i="31"/>
  <c r="C438" i="30"/>
  <c r="C438" i="29"/>
  <c r="C438" i="32"/>
  <c r="C149" i="35"/>
  <c r="C149" i="33"/>
  <c r="C149" i="28"/>
  <c r="C149" i="34"/>
  <c r="C149" i="32"/>
  <c r="C149" i="31"/>
  <c r="C149" i="30"/>
  <c r="C149" i="29"/>
  <c r="C161" i="35"/>
  <c r="C161" i="33"/>
  <c r="C161" i="28"/>
  <c r="C161" i="31"/>
  <c r="C161" i="30"/>
  <c r="C161" i="29"/>
  <c r="C161" i="34"/>
  <c r="C161" i="32"/>
  <c r="C75" i="35"/>
  <c r="C75" i="33"/>
  <c r="C75" i="28"/>
  <c r="C75" i="31"/>
  <c r="C75" i="30"/>
  <c r="C75" i="29"/>
  <c r="C75" i="34"/>
  <c r="C75" i="32"/>
  <c r="C342" i="28"/>
  <c r="C342" i="34"/>
  <c r="C342" i="35"/>
  <c r="C342" i="33"/>
  <c r="C342" i="29"/>
  <c r="C342" i="32"/>
  <c r="C342" i="31"/>
  <c r="C342" i="30"/>
  <c r="C339" i="33"/>
  <c r="C339" i="28"/>
  <c r="C339" i="34"/>
  <c r="C339" i="35"/>
  <c r="C339" i="30"/>
  <c r="C339" i="29"/>
  <c r="C339" i="32"/>
  <c r="C339" i="31"/>
  <c r="C454" i="28"/>
  <c r="C454" i="34"/>
  <c r="C454" i="35"/>
  <c r="C454" i="33"/>
  <c r="C454" i="29"/>
  <c r="C454" i="32"/>
  <c r="C454" i="31"/>
  <c r="C454" i="30"/>
  <c r="C293" i="33"/>
  <c r="C293" i="28"/>
  <c r="C293" i="35"/>
  <c r="C293" i="30"/>
  <c r="C293" i="29"/>
  <c r="C293" i="34"/>
  <c r="C293" i="32"/>
  <c r="C293" i="31"/>
  <c r="C226" i="35"/>
  <c r="C226" i="33"/>
  <c r="C226" i="28"/>
  <c r="C226" i="31"/>
  <c r="C226" i="30"/>
  <c r="C226" i="29"/>
  <c r="C226" i="34"/>
  <c r="C226" i="32"/>
  <c r="C377" i="35"/>
  <c r="C377" i="33"/>
  <c r="C377" i="28"/>
  <c r="C377" i="34"/>
  <c r="C377" i="31"/>
  <c r="C377" i="30"/>
  <c r="C377" i="29"/>
  <c r="C377" i="32"/>
  <c r="C360" i="33"/>
  <c r="C360" i="28"/>
  <c r="C360" i="34"/>
  <c r="C360" i="35"/>
  <c r="C360" i="30"/>
  <c r="C360" i="29"/>
  <c r="C360" i="32"/>
  <c r="C360" i="31"/>
  <c r="C423" i="33"/>
  <c r="C423" i="28"/>
  <c r="C423" i="34"/>
  <c r="C423" i="35"/>
  <c r="C423" i="30"/>
  <c r="C423" i="29"/>
  <c r="C423" i="32"/>
  <c r="C423" i="31"/>
  <c r="C441" i="35"/>
  <c r="C441" i="33"/>
  <c r="C441" i="28"/>
  <c r="C441" i="34"/>
  <c r="C441" i="31"/>
  <c r="C441" i="30"/>
  <c r="C441" i="29"/>
  <c r="C441" i="32"/>
  <c r="C110" i="35"/>
  <c r="C110" i="33"/>
  <c r="C110" i="28"/>
  <c r="C110" i="34"/>
  <c r="C110" i="32"/>
  <c r="C110" i="31"/>
  <c r="C110" i="30"/>
  <c r="C110" i="29"/>
  <c r="C129" i="35"/>
  <c r="C129" i="33"/>
  <c r="C129" i="28"/>
  <c r="C129" i="34"/>
  <c r="C129" i="32"/>
  <c r="C129" i="31"/>
  <c r="C129" i="30"/>
  <c r="C129" i="29"/>
  <c r="C177" i="35"/>
  <c r="C177" i="33"/>
  <c r="C177" i="28"/>
  <c r="C177" i="34"/>
  <c r="C177" i="32"/>
  <c r="C177" i="31"/>
  <c r="C177" i="30"/>
  <c r="C177" i="29"/>
  <c r="C157" i="35"/>
  <c r="C157" i="33"/>
  <c r="C157" i="28"/>
  <c r="B169" i="25"/>
  <c r="C157" i="34"/>
  <c r="C157" i="32"/>
  <c r="C157" i="31"/>
  <c r="C157" i="30"/>
  <c r="C157" i="29"/>
  <c r="C191" i="28"/>
  <c r="C191" i="35"/>
  <c r="C191" i="33"/>
  <c r="C191" i="29"/>
  <c r="C191" i="34"/>
  <c r="C191" i="32"/>
  <c r="C191" i="31"/>
  <c r="C191" i="30"/>
  <c r="C83" i="28"/>
  <c r="C83" i="35"/>
  <c r="C83" i="33"/>
  <c r="C83" i="29"/>
  <c r="C83" i="34"/>
  <c r="C83" i="32"/>
  <c r="C83" i="31"/>
  <c r="C83" i="30"/>
  <c r="C62" i="28"/>
  <c r="C62" i="35"/>
  <c r="C62" i="33"/>
  <c r="C62" i="29"/>
  <c r="C62" i="34"/>
  <c r="C62" i="32"/>
  <c r="C62" i="31"/>
  <c r="C62" i="30"/>
  <c r="C324" i="28"/>
  <c r="C324" i="34"/>
  <c r="C324" i="35"/>
  <c r="C324" i="33"/>
  <c r="C324" i="29"/>
  <c r="C324" i="32"/>
  <c r="C324" i="31"/>
  <c r="C324" i="30"/>
  <c r="C309" i="35"/>
  <c r="C309" i="33"/>
  <c r="C309" i="28"/>
  <c r="C309" i="34"/>
  <c r="C309" i="32"/>
  <c r="C309" i="31"/>
  <c r="C309" i="30"/>
  <c r="C309" i="29"/>
  <c r="C473" i="28"/>
  <c r="C473" i="34"/>
  <c r="C473" i="35"/>
  <c r="C473" i="33"/>
  <c r="C473" i="29"/>
  <c r="C473" i="32"/>
  <c r="C473" i="31"/>
  <c r="C473" i="30"/>
  <c r="C462" i="35"/>
  <c r="C462" i="33"/>
  <c r="C462" i="28"/>
  <c r="C462" i="34"/>
  <c r="C462" i="31"/>
  <c r="C462" i="30"/>
  <c r="C462" i="29"/>
  <c r="C462" i="32"/>
  <c r="C256" i="33"/>
  <c r="C256" i="28"/>
  <c r="C256" i="35"/>
  <c r="C256" i="30"/>
  <c r="C256" i="29"/>
  <c r="C256" i="34"/>
  <c r="C256" i="32"/>
  <c r="C256" i="31"/>
  <c r="C262" i="35"/>
  <c r="C262" i="33"/>
  <c r="C262" i="28"/>
  <c r="C262" i="34"/>
  <c r="C262" i="32"/>
  <c r="C262" i="31"/>
  <c r="C262" i="30"/>
  <c r="C262" i="29"/>
  <c r="C229" i="33"/>
  <c r="C229" i="28"/>
  <c r="C229" i="35"/>
  <c r="C229" i="30"/>
  <c r="C229" i="29"/>
  <c r="C229" i="34"/>
  <c r="C229" i="32"/>
  <c r="C229" i="31"/>
  <c r="C242" i="35"/>
  <c r="C242" i="33"/>
  <c r="C242" i="28"/>
  <c r="C242" i="31"/>
  <c r="C242" i="30"/>
  <c r="C242" i="29"/>
  <c r="C242" i="34"/>
  <c r="C242" i="32"/>
  <c r="C392" i="34"/>
  <c r="C392" i="35"/>
  <c r="C392" i="33"/>
  <c r="C392" i="28"/>
  <c r="C392" i="32"/>
  <c r="C392" i="31"/>
  <c r="C392" i="30"/>
  <c r="C392" i="29"/>
  <c r="C385" i="28"/>
  <c r="C385" i="34"/>
  <c r="C385" i="35"/>
  <c r="C385" i="33"/>
  <c r="C385" i="29"/>
  <c r="C385" i="32"/>
  <c r="C385" i="31"/>
  <c r="C385" i="30"/>
  <c r="C359" i="33"/>
  <c r="C359" i="28"/>
  <c r="C359" i="34"/>
  <c r="C359" i="35"/>
  <c r="C359" i="30"/>
  <c r="C359" i="29"/>
  <c r="C359" i="32"/>
  <c r="C359" i="31"/>
  <c r="C439" i="35"/>
  <c r="C439" i="33"/>
  <c r="C439" i="28"/>
  <c r="C439" i="34"/>
  <c r="C439" i="31"/>
  <c r="C439" i="30"/>
  <c r="C439" i="29"/>
  <c r="C439" i="32"/>
  <c r="C402" i="35"/>
  <c r="C402" i="33"/>
  <c r="C402" i="28"/>
  <c r="C402" i="34"/>
  <c r="C402" i="31"/>
  <c r="B414" i="25"/>
  <c r="C402" i="30"/>
  <c r="C402" i="29"/>
  <c r="C402" i="32"/>
  <c r="C313" i="35"/>
  <c r="C313" i="33"/>
  <c r="C313" i="28"/>
  <c r="C313" i="34"/>
  <c r="C313" i="31"/>
  <c r="C313" i="30"/>
  <c r="C313" i="29"/>
  <c r="C313" i="32"/>
  <c r="C134" i="35"/>
  <c r="C134" i="33"/>
  <c r="C134" i="28"/>
  <c r="C134" i="31"/>
  <c r="C134" i="30"/>
  <c r="C134" i="29"/>
  <c r="C134" i="34"/>
  <c r="C134" i="32"/>
  <c r="C321" i="28"/>
  <c r="C321" i="34"/>
  <c r="C321" i="35"/>
  <c r="C321" i="33"/>
  <c r="C321" i="29"/>
  <c r="C321" i="32"/>
  <c r="C321" i="31"/>
  <c r="C321" i="30"/>
  <c r="C227" i="33"/>
  <c r="C227" i="28"/>
  <c r="C227" i="35"/>
  <c r="C227" i="30"/>
  <c r="C227" i="29"/>
  <c r="C227" i="34"/>
  <c r="C227" i="32"/>
  <c r="C227" i="31"/>
  <c r="C194" i="35"/>
  <c r="C194" i="33"/>
  <c r="C194" i="28"/>
  <c r="C194" i="34"/>
  <c r="C194" i="32"/>
  <c r="C194" i="31"/>
  <c r="C194" i="30"/>
  <c r="C194" i="29"/>
  <c r="C476" i="34"/>
  <c r="C476" i="35"/>
  <c r="C476" i="33"/>
  <c r="C476" i="28"/>
  <c r="C476" i="32"/>
  <c r="C476" i="31"/>
  <c r="C476" i="30"/>
  <c r="C476" i="29"/>
  <c r="C143" i="33"/>
  <c r="C143" i="28"/>
  <c r="C143" i="35"/>
  <c r="C143" i="30"/>
  <c r="C143" i="29"/>
  <c r="C143" i="34"/>
  <c r="C143" i="32"/>
  <c r="C143" i="31"/>
  <c r="C308" i="35"/>
  <c r="C308" i="33"/>
  <c r="C308" i="28"/>
  <c r="C308" i="34"/>
  <c r="C308" i="32"/>
  <c r="C308" i="31"/>
  <c r="C308" i="30"/>
  <c r="C308" i="29"/>
  <c r="C228" i="33"/>
  <c r="C228" i="28"/>
  <c r="C228" i="35"/>
  <c r="C228" i="30"/>
  <c r="C228" i="29"/>
  <c r="C228" i="34"/>
  <c r="C228" i="32"/>
  <c r="C228" i="31"/>
  <c r="C353" i="34"/>
  <c r="C353" i="35"/>
  <c r="C353" i="33"/>
  <c r="C353" i="28"/>
  <c r="C353" i="32"/>
  <c r="B365" i="25"/>
  <c r="C353" i="31"/>
  <c r="C353" i="30"/>
  <c r="C353" i="29"/>
  <c r="C147" i="28"/>
  <c r="C147" i="35"/>
  <c r="C147" i="33"/>
  <c r="C147" i="29"/>
  <c r="C147" i="34"/>
  <c r="C147" i="32"/>
  <c r="C147" i="31"/>
  <c r="C147" i="30"/>
  <c r="C304" i="28"/>
  <c r="C304" i="35"/>
  <c r="C304" i="33"/>
  <c r="C304" i="29"/>
  <c r="C304" i="34"/>
  <c r="C304" i="32"/>
  <c r="B316" i="25"/>
  <c r="C304" i="31"/>
  <c r="C304" i="30"/>
  <c r="C215" i="28"/>
  <c r="C215" i="35"/>
  <c r="C215" i="33"/>
  <c r="C215" i="29"/>
  <c r="C215" i="34"/>
  <c r="C215" i="32"/>
  <c r="C215" i="31"/>
  <c r="C215" i="30"/>
  <c r="C421" i="35"/>
  <c r="C421" i="33"/>
  <c r="C421" i="28"/>
  <c r="C421" i="34"/>
  <c r="C421" i="31"/>
  <c r="C421" i="30"/>
  <c r="C421" i="29"/>
  <c r="C421" i="32"/>
  <c r="C117" i="35"/>
  <c r="C117" i="33"/>
  <c r="C117" i="28"/>
  <c r="C117" i="31"/>
  <c r="C117" i="30"/>
  <c r="C117" i="29"/>
  <c r="C117" i="34"/>
  <c r="C117" i="32"/>
  <c r="C90" i="35"/>
  <c r="C90" i="33"/>
  <c r="C90" i="28"/>
  <c r="C90" i="34"/>
  <c r="C90" i="32"/>
  <c r="C90" i="31"/>
  <c r="C90" i="30"/>
  <c r="C90" i="29"/>
  <c r="C338" i="33"/>
  <c r="C338" i="28"/>
  <c r="C338" i="34"/>
  <c r="C338" i="35"/>
  <c r="C338" i="30"/>
  <c r="C338" i="29"/>
  <c r="C338" i="32"/>
  <c r="C338" i="31"/>
  <c r="C223" i="35"/>
  <c r="C223" i="33"/>
  <c r="C223" i="28"/>
  <c r="C223" i="31"/>
  <c r="C223" i="30"/>
  <c r="C223" i="29"/>
  <c r="C223" i="34"/>
  <c r="C223" i="32"/>
  <c r="C389" i="34"/>
  <c r="C389" i="35"/>
  <c r="C389" i="33"/>
  <c r="C389" i="28"/>
  <c r="C389" i="32"/>
  <c r="C389" i="31"/>
  <c r="C389" i="30"/>
  <c r="C389" i="29"/>
  <c r="C409" i="28"/>
  <c r="C409" i="34"/>
  <c r="C409" i="35"/>
  <c r="C409" i="33"/>
  <c r="C409" i="29"/>
  <c r="C409" i="32"/>
  <c r="C409" i="31"/>
  <c r="C409" i="30"/>
  <c r="C113" i="35"/>
  <c r="C113" i="33"/>
  <c r="C113" i="28"/>
  <c r="C113" i="34"/>
  <c r="C113" i="32"/>
  <c r="C113" i="31"/>
  <c r="C113" i="30"/>
  <c r="C113" i="29"/>
  <c r="C196" i="35"/>
  <c r="C196" i="33"/>
  <c r="C196" i="28"/>
  <c r="C196" i="34"/>
  <c r="C196" i="32"/>
  <c r="C196" i="31"/>
  <c r="C196" i="30"/>
  <c r="C196" i="29"/>
  <c r="C183" i="33"/>
  <c r="C183" i="28"/>
  <c r="C183" i="35"/>
  <c r="C183" i="30"/>
  <c r="C183" i="29"/>
  <c r="C183" i="34"/>
  <c r="C183" i="32"/>
  <c r="C183" i="31"/>
  <c r="C93" i="35"/>
  <c r="C93" i="33"/>
  <c r="C93" i="28"/>
  <c r="C93" i="31"/>
  <c r="C93" i="30"/>
  <c r="C93" i="29"/>
  <c r="C93" i="34"/>
  <c r="C93" i="32"/>
  <c r="C344" i="34"/>
  <c r="C344" i="35"/>
  <c r="C344" i="33"/>
  <c r="C344" i="28"/>
  <c r="C344" i="32"/>
  <c r="C344" i="31"/>
  <c r="C344" i="30"/>
  <c r="C344" i="29"/>
  <c r="C457" i="34"/>
  <c r="C457" i="35"/>
  <c r="C457" i="33"/>
  <c r="C457" i="28"/>
  <c r="C457" i="32"/>
  <c r="C457" i="31"/>
  <c r="C457" i="30"/>
  <c r="C457" i="29"/>
  <c r="C290" i="35"/>
  <c r="C290" i="33"/>
  <c r="C290" i="28"/>
  <c r="C290" i="31"/>
  <c r="C290" i="30"/>
  <c r="C290" i="29"/>
  <c r="C290" i="34"/>
  <c r="C290" i="32"/>
  <c r="C244" i="35"/>
  <c r="C244" i="33"/>
  <c r="C244" i="28"/>
  <c r="C244" i="31"/>
  <c r="C244" i="30"/>
  <c r="C244" i="29"/>
  <c r="C244" i="34"/>
  <c r="C244" i="32"/>
  <c r="C118" i="33"/>
  <c r="C118" i="28"/>
  <c r="C118" i="35"/>
  <c r="C118" i="30"/>
  <c r="C118" i="29"/>
  <c r="C118" i="34"/>
  <c r="C118" i="32"/>
  <c r="C118" i="31"/>
  <c r="C145" i="28"/>
  <c r="C145" i="35"/>
  <c r="C145" i="33"/>
  <c r="C145" i="29"/>
  <c r="C145" i="34"/>
  <c r="C145" i="32"/>
  <c r="C145" i="31"/>
  <c r="C145" i="30"/>
  <c r="C193" i="35"/>
  <c r="C193" i="33"/>
  <c r="C193" i="28"/>
  <c r="C193" i="34"/>
  <c r="C193" i="32"/>
  <c r="C193" i="31"/>
  <c r="C193" i="30"/>
  <c r="C193" i="29"/>
  <c r="C165" i="33"/>
  <c r="C165" i="28"/>
  <c r="C165" i="35"/>
  <c r="C165" i="30"/>
  <c r="C165" i="29"/>
  <c r="C165" i="34"/>
  <c r="C165" i="32"/>
  <c r="C165" i="31"/>
  <c r="C91" i="35"/>
  <c r="C91" i="33"/>
  <c r="C91" i="28"/>
  <c r="C91" i="31"/>
  <c r="C91" i="30"/>
  <c r="C91" i="29"/>
  <c r="C91" i="34"/>
  <c r="C91" i="32"/>
  <c r="C70" i="35"/>
  <c r="C70" i="33"/>
  <c r="C70" i="28"/>
  <c r="C70" i="31"/>
  <c r="C70" i="30"/>
  <c r="C70" i="29"/>
  <c r="C70" i="34"/>
  <c r="C70" i="32"/>
  <c r="C325" i="34"/>
  <c r="C325" i="35"/>
  <c r="C325" i="33"/>
  <c r="C325" i="28"/>
  <c r="C325" i="32"/>
  <c r="C325" i="31"/>
  <c r="C325" i="30"/>
  <c r="C325" i="29"/>
  <c r="C305" i="28"/>
  <c r="C305" i="35"/>
  <c r="C305" i="33"/>
  <c r="C305" i="29"/>
  <c r="C305" i="34"/>
  <c r="C305" i="32"/>
  <c r="C305" i="31"/>
  <c r="C305" i="30"/>
  <c r="C452" i="33"/>
  <c r="C452" i="28"/>
  <c r="C452" i="34"/>
  <c r="C452" i="35"/>
  <c r="C452" i="30"/>
  <c r="C452" i="29"/>
  <c r="C452" i="32"/>
  <c r="C452" i="31"/>
  <c r="C470" i="33"/>
  <c r="C470" i="28"/>
  <c r="C470" i="34"/>
  <c r="C470" i="35"/>
  <c r="C470" i="30"/>
  <c r="C470" i="29"/>
  <c r="C470" i="32"/>
  <c r="C470" i="31"/>
  <c r="C296" i="28"/>
  <c r="C296" i="35"/>
  <c r="C296" i="33"/>
  <c r="C296" i="29"/>
  <c r="C296" i="34"/>
  <c r="C296" i="32"/>
  <c r="C296" i="31"/>
  <c r="C296" i="30"/>
  <c r="C270" i="35"/>
  <c r="C270" i="33"/>
  <c r="C270" i="28"/>
  <c r="C270" i="31"/>
  <c r="C270" i="30"/>
  <c r="C270" i="29"/>
  <c r="B282" i="25"/>
  <c r="C270" i="34"/>
  <c r="C270" i="32"/>
  <c r="C212" i="28"/>
  <c r="C212" i="35"/>
  <c r="C212" i="33"/>
  <c r="C212" i="29"/>
  <c r="C212" i="34"/>
  <c r="C212" i="32"/>
  <c r="C212" i="31"/>
  <c r="C212" i="30"/>
  <c r="C208" i="33"/>
  <c r="C208" i="28"/>
  <c r="C208" i="35"/>
  <c r="C208" i="30"/>
  <c r="C208" i="29"/>
  <c r="C208" i="34"/>
  <c r="C208" i="32"/>
  <c r="C208" i="31"/>
  <c r="C245" i="35"/>
  <c r="C245" i="33"/>
  <c r="C245" i="28"/>
  <c r="C245" i="31"/>
  <c r="C245" i="30"/>
  <c r="C245" i="29"/>
  <c r="C245" i="34"/>
  <c r="C245" i="32"/>
  <c r="C354" i="34"/>
  <c r="C354" i="35"/>
  <c r="C354" i="33"/>
  <c r="C354" i="28"/>
  <c r="C354" i="32"/>
  <c r="C354" i="31"/>
  <c r="C354" i="30"/>
  <c r="C354" i="29"/>
  <c r="C356" i="35"/>
  <c r="C356" i="33"/>
  <c r="C356" i="28"/>
  <c r="C356" i="34"/>
  <c r="C356" i="31"/>
  <c r="C356" i="30"/>
  <c r="C356" i="29"/>
  <c r="C356" i="32"/>
  <c r="C375" i="35"/>
  <c r="C375" i="33"/>
  <c r="C375" i="28"/>
  <c r="C375" i="34"/>
  <c r="C375" i="31"/>
  <c r="C375" i="30"/>
  <c r="C375" i="29"/>
  <c r="C375" i="32"/>
  <c r="C420" i="35"/>
  <c r="C420" i="33"/>
  <c r="C420" i="28"/>
  <c r="C420" i="34"/>
  <c r="C420" i="31"/>
  <c r="C420" i="30"/>
  <c r="C420" i="29"/>
  <c r="C420" i="32"/>
  <c r="C410" i="28"/>
  <c r="C410" i="34"/>
  <c r="C410" i="35"/>
  <c r="C410" i="33"/>
  <c r="C410" i="29"/>
  <c r="C410" i="32"/>
  <c r="C410" i="31"/>
  <c r="C410" i="30"/>
  <c r="C126" i="28"/>
  <c r="C126" i="35"/>
  <c r="C126" i="33"/>
  <c r="C126" i="29"/>
  <c r="C126" i="34"/>
  <c r="C126" i="32"/>
  <c r="C126" i="31"/>
  <c r="C126" i="30"/>
  <c r="C460" i="34"/>
  <c r="C460" i="35"/>
  <c r="C460" i="33"/>
  <c r="C460" i="28"/>
  <c r="C460" i="32"/>
  <c r="C460" i="31"/>
  <c r="C460" i="30"/>
  <c r="C460" i="29"/>
  <c r="C211" i="33"/>
  <c r="C211" i="28"/>
  <c r="C211" i="35"/>
  <c r="C211" i="30"/>
  <c r="C211" i="29"/>
  <c r="C211" i="34"/>
  <c r="C211" i="32"/>
  <c r="C211" i="31"/>
  <c r="C364" i="28"/>
  <c r="C364" i="34"/>
  <c r="C364" i="35"/>
  <c r="C364" i="33"/>
  <c r="C364" i="29"/>
  <c r="C364" i="32"/>
  <c r="C364" i="31"/>
  <c r="C364" i="30"/>
  <c r="C94" i="35"/>
  <c r="C94" i="33"/>
  <c r="C94" i="28"/>
  <c r="C94" i="31"/>
  <c r="C94" i="30"/>
  <c r="C94" i="29"/>
  <c r="C94" i="34"/>
  <c r="C94" i="32"/>
  <c r="C455" i="28"/>
  <c r="C455" i="34"/>
  <c r="C455" i="35"/>
  <c r="C455" i="33"/>
  <c r="C455" i="29"/>
  <c r="C455" i="32"/>
  <c r="C455" i="31"/>
  <c r="C455" i="30"/>
  <c r="C370" i="34"/>
  <c r="C370" i="35"/>
  <c r="C370" i="33"/>
  <c r="C370" i="28"/>
  <c r="C370" i="32"/>
  <c r="C370" i="31"/>
  <c r="C370" i="30"/>
  <c r="C370" i="29"/>
  <c r="C63" i="28"/>
  <c r="C63" i="35"/>
  <c r="C63" i="33"/>
  <c r="C63" i="29"/>
  <c r="C63" i="34"/>
  <c r="C63" i="32"/>
  <c r="C63" i="31"/>
  <c r="C63" i="30"/>
  <c r="C294" i="33"/>
  <c r="C294" i="28"/>
  <c r="C294" i="35"/>
  <c r="C294" i="30"/>
  <c r="C294" i="29"/>
  <c r="C294" i="34"/>
  <c r="C294" i="32"/>
  <c r="C294" i="31"/>
  <c r="C378" i="33"/>
  <c r="C378" i="28"/>
  <c r="C378" i="34"/>
  <c r="C378" i="35"/>
  <c r="C378" i="30"/>
  <c r="C378" i="29"/>
  <c r="C378" i="32"/>
  <c r="C378" i="31"/>
  <c r="C434" i="34"/>
  <c r="C434" i="35"/>
  <c r="C434" i="33"/>
  <c r="C434" i="28"/>
  <c r="C434" i="32"/>
  <c r="C434" i="31"/>
  <c r="C434" i="30"/>
  <c r="C434" i="29"/>
  <c r="C146" i="28"/>
  <c r="C146" i="35"/>
  <c r="C146" i="33"/>
  <c r="C146" i="29"/>
  <c r="C146" i="34"/>
  <c r="C146" i="32"/>
  <c r="C146" i="31"/>
  <c r="C146" i="30"/>
  <c r="C197" i="35"/>
  <c r="C197" i="33"/>
  <c r="C197" i="28"/>
  <c r="C197" i="31"/>
  <c r="C197" i="30"/>
  <c r="C197" i="29"/>
  <c r="C197" i="34"/>
  <c r="C197" i="32"/>
  <c r="C60" i="33"/>
  <c r="C60" i="28"/>
  <c r="C60" i="35"/>
  <c r="C60" i="30"/>
  <c r="C60" i="29"/>
  <c r="C60" i="34"/>
  <c r="C60" i="32"/>
  <c r="C60" i="31"/>
  <c r="C327" i="34"/>
  <c r="C327" i="35"/>
  <c r="C327" i="33"/>
  <c r="C327" i="28"/>
  <c r="C327" i="32"/>
  <c r="C327" i="31"/>
  <c r="C327" i="30"/>
  <c r="C327" i="29"/>
  <c r="C482" i="34"/>
  <c r="C482" i="35"/>
  <c r="C482" i="33"/>
  <c r="C482" i="28"/>
  <c r="C482" i="32"/>
  <c r="C482" i="31"/>
  <c r="C482" i="30"/>
  <c r="C482" i="29"/>
  <c r="C291" i="33"/>
  <c r="C291" i="28"/>
  <c r="C291" i="35"/>
  <c r="C291" i="30"/>
  <c r="C291" i="29"/>
  <c r="C291" i="34"/>
  <c r="C291" i="32"/>
  <c r="C291" i="31"/>
  <c r="C230" i="33"/>
  <c r="C230" i="28"/>
  <c r="C230" i="35"/>
  <c r="C230" i="30"/>
  <c r="C230" i="29"/>
  <c r="C230" i="34"/>
  <c r="C230" i="32"/>
  <c r="C230" i="31"/>
  <c r="C368" i="28"/>
  <c r="C368" i="34"/>
  <c r="C368" i="35"/>
  <c r="C368" i="33"/>
  <c r="C368" i="29"/>
  <c r="B380" i="25"/>
  <c r="C368" i="32"/>
  <c r="C368" i="31"/>
  <c r="C368" i="30"/>
  <c r="C424" i="33"/>
  <c r="C424" i="28"/>
  <c r="C424" i="34"/>
  <c r="C424" i="35"/>
  <c r="C424" i="30"/>
  <c r="C424" i="29"/>
  <c r="C424" i="32"/>
  <c r="C424" i="31"/>
  <c r="C95" i="33"/>
  <c r="C95" i="28"/>
  <c r="C95" i="35"/>
  <c r="C95" i="30"/>
  <c r="C95" i="29"/>
  <c r="C95" i="34"/>
  <c r="C95" i="32"/>
  <c r="C95" i="31"/>
  <c r="L353" i="28"/>
  <c r="L62" i="28"/>
  <c r="L487" i="28"/>
  <c r="L356" i="28"/>
  <c r="L372" i="28"/>
  <c r="L293" i="28"/>
  <c r="L475" i="28"/>
  <c r="L470" i="28"/>
  <c r="L471" i="28"/>
  <c r="L285" i="28"/>
  <c r="L78" i="28"/>
  <c r="L92" i="28"/>
  <c r="L232" i="28"/>
  <c r="L125" i="28"/>
  <c r="L309" i="28"/>
  <c r="L364" i="28"/>
  <c r="L434" i="28"/>
  <c r="L179" i="28"/>
  <c r="L166" i="28"/>
  <c r="L89" i="28"/>
  <c r="L70" i="28"/>
  <c r="L61" i="28"/>
  <c r="L257" i="28"/>
  <c r="L255" i="28"/>
  <c r="L279" i="28"/>
  <c r="L454" i="28"/>
  <c r="L456" i="28"/>
  <c r="L489" i="28"/>
  <c r="L337" i="28"/>
  <c r="L322" i="28"/>
  <c r="L321" i="28"/>
  <c r="L240" i="28"/>
  <c r="L239" i="28"/>
  <c r="L213" i="28"/>
  <c r="L139" i="28"/>
  <c r="L128" i="28"/>
  <c r="L132" i="28"/>
  <c r="A46" i="33"/>
  <c r="A35" i="33"/>
  <c r="A9" i="33"/>
  <c r="A24" i="33"/>
  <c r="A13" i="33"/>
  <c r="A28" i="33"/>
  <c r="A17" i="33"/>
  <c r="A49" i="33"/>
  <c r="B6" i="33"/>
  <c r="G53" i="33" s="1"/>
  <c r="A32" i="33"/>
  <c r="A40" i="33"/>
  <c r="A12" i="33"/>
  <c r="A25" i="33"/>
  <c r="A10" i="33"/>
  <c r="A44" i="33"/>
  <c r="A16" i="33"/>
  <c r="A29" i="33"/>
  <c r="A14" i="33"/>
  <c r="A48" i="33"/>
  <c r="A20" i="33"/>
  <c r="A33" i="33"/>
  <c r="A18" i="33"/>
  <c r="A39" i="33"/>
  <c r="A41" i="33"/>
  <c r="A43" i="33"/>
  <c r="A11" i="33"/>
  <c r="A45" i="33"/>
  <c r="A47" i="33"/>
  <c r="A15" i="33"/>
  <c r="A26" i="33"/>
  <c r="A50" i="33"/>
  <c r="A19" i="33"/>
  <c r="A27" i="33"/>
  <c r="A30" i="33"/>
  <c r="A42" i="33"/>
  <c r="A31" i="33"/>
  <c r="A34" i="33"/>
  <c r="L394" i="28"/>
  <c r="L361" i="28"/>
  <c r="L391" i="28"/>
  <c r="L417" i="28"/>
  <c r="L408" i="28"/>
  <c r="L436" i="28"/>
  <c r="L188" i="28"/>
  <c r="L198" i="28"/>
  <c r="L158" i="28"/>
  <c r="L192" i="28"/>
  <c r="L163" i="28"/>
  <c r="L183" i="28"/>
  <c r="L277" i="28"/>
  <c r="L455" i="28"/>
  <c r="L491" i="28"/>
  <c r="L228" i="28"/>
  <c r="L385" i="28"/>
  <c r="L368" i="28"/>
  <c r="L435" i="28"/>
  <c r="L167" i="28"/>
  <c r="L91" i="28"/>
  <c r="L66" i="28"/>
  <c r="L85" i="28"/>
  <c r="L265" i="28"/>
  <c r="L469" i="28"/>
  <c r="L473" i="28"/>
  <c r="L340" i="28"/>
  <c r="L76" i="28"/>
  <c r="L80" i="28"/>
  <c r="L84" i="28"/>
  <c r="L273" i="28"/>
  <c r="L274" i="28"/>
  <c r="L275" i="28"/>
  <c r="L490" i="28"/>
  <c r="L458" i="28"/>
  <c r="L467" i="28"/>
  <c r="L338" i="28"/>
  <c r="L307" i="28"/>
  <c r="L334" i="28"/>
  <c r="L208" i="28"/>
  <c r="L223" i="28"/>
  <c r="L231" i="28"/>
  <c r="L115" i="28"/>
  <c r="L123" i="28"/>
  <c r="L134" i="28"/>
  <c r="L359" i="28"/>
  <c r="L392" i="28"/>
  <c r="L354" i="28"/>
  <c r="A40" i="32"/>
  <c r="L422" i="28"/>
  <c r="L442" i="28"/>
  <c r="L421" i="28"/>
  <c r="L181" i="28"/>
  <c r="L164" i="28"/>
  <c r="L159" i="28"/>
  <c r="L453" i="28"/>
  <c r="L148" i="28"/>
  <c r="L276" i="28"/>
  <c r="L325" i="28"/>
  <c r="L341" i="28"/>
  <c r="L405" i="28"/>
  <c r="L412" i="28"/>
  <c r="L440" i="28"/>
  <c r="L172" i="28"/>
  <c r="L162" i="28"/>
  <c r="L292" i="28"/>
  <c r="L256" i="28"/>
  <c r="L468" i="28"/>
  <c r="L326" i="28"/>
  <c r="L209" i="28"/>
  <c r="L419" i="28"/>
  <c r="B6" i="28"/>
  <c r="G53" i="28" s="1"/>
  <c r="A27" i="28"/>
  <c r="A34" i="28"/>
  <c r="A33" i="28"/>
  <c r="A50" i="28"/>
  <c r="A31" i="28"/>
  <c r="A11" i="28"/>
  <c r="A35" i="28"/>
  <c r="A12" i="28"/>
  <c r="A15" i="28"/>
  <c r="A24" i="28"/>
  <c r="A9" i="28"/>
  <c r="A16" i="28"/>
  <c r="A19" i="28"/>
  <c r="A28" i="28"/>
  <c r="A13" i="28"/>
  <c r="A20" i="28"/>
  <c r="A42" i="28"/>
  <c r="A32" i="28"/>
  <c r="A17" i="28"/>
  <c r="A39" i="28"/>
  <c r="A46" i="28"/>
  <c r="A10" i="28"/>
  <c r="A40" i="28"/>
  <c r="A43" i="28"/>
  <c r="A14" i="28"/>
  <c r="A44" i="28"/>
  <c r="A47" i="28"/>
  <c r="A18" i="28"/>
  <c r="A48" i="28"/>
  <c r="A41" i="28"/>
  <c r="A45" i="28"/>
  <c r="A26" i="28"/>
  <c r="A25" i="28"/>
  <c r="A49" i="28"/>
  <c r="A30" i="28"/>
  <c r="A29" i="28"/>
  <c r="L261" i="28"/>
  <c r="L342" i="28"/>
  <c r="L258" i="28"/>
  <c r="L141" i="28"/>
  <c r="L386" i="28"/>
  <c r="L378" i="28"/>
  <c r="L409" i="28"/>
  <c r="L423" i="28"/>
  <c r="L425" i="28"/>
  <c r="L315" i="28"/>
  <c r="L260" i="28"/>
  <c r="L215" i="28"/>
  <c r="L206" i="28"/>
  <c r="L112" i="28"/>
  <c r="L117" i="28"/>
  <c r="L129" i="28"/>
  <c r="L60" i="28"/>
  <c r="L74" i="28"/>
  <c r="L59" i="28"/>
  <c r="L291" i="28"/>
  <c r="L280" i="28"/>
  <c r="L492" i="28"/>
  <c r="L474" i="28"/>
  <c r="L481" i="28"/>
  <c r="L339" i="28"/>
  <c r="L329" i="28"/>
  <c r="L304" i="28"/>
  <c r="L210" i="28"/>
  <c r="L245" i="28"/>
  <c r="L207" i="28"/>
  <c r="L113" i="28"/>
  <c r="L109" i="28"/>
  <c r="L126" i="28"/>
  <c r="L389" i="28"/>
  <c r="L388" i="28"/>
  <c r="L387" i="28"/>
  <c r="L410" i="28"/>
  <c r="L402" i="28"/>
  <c r="L439" i="28"/>
  <c r="L403" i="28"/>
  <c r="L196" i="28"/>
  <c r="L176" i="28"/>
  <c r="L168" i="28"/>
  <c r="A48" i="29"/>
  <c r="A41" i="29"/>
  <c r="A20" i="29"/>
  <c r="A50" i="29"/>
  <c r="A19" i="29"/>
  <c r="A45" i="29"/>
  <c r="A25" i="29"/>
  <c r="A34" i="29"/>
  <c r="A35" i="29"/>
  <c r="A49" i="29"/>
  <c r="A29" i="29"/>
  <c r="A10" i="29"/>
  <c r="A9" i="29"/>
  <c r="B6" i="29"/>
  <c r="G53" i="29" s="1"/>
  <c r="A30" i="29"/>
  <c r="A33" i="29"/>
  <c r="A14" i="29"/>
  <c r="A39" i="29"/>
  <c r="A31" i="29"/>
  <c r="A26" i="29"/>
  <c r="A11" i="29"/>
  <c r="A18" i="29"/>
  <c r="A40" i="29"/>
  <c r="A17" i="29"/>
  <c r="A15" i="29"/>
  <c r="A27" i="29"/>
  <c r="A24" i="29"/>
  <c r="A12" i="29"/>
  <c r="A42" i="29"/>
  <c r="A13" i="29"/>
  <c r="A43" i="29"/>
  <c r="A16" i="29"/>
  <c r="A46" i="29"/>
  <c r="A32" i="29"/>
  <c r="A47" i="29"/>
  <c r="A28" i="29"/>
  <c r="A44" i="29"/>
  <c r="L259" i="28"/>
  <c r="L336" i="28"/>
  <c r="L312" i="28"/>
  <c r="L238" i="28"/>
  <c r="L229" i="28"/>
  <c r="L127" i="28"/>
  <c r="L390" i="28"/>
  <c r="A24" i="34"/>
  <c r="A33" i="34"/>
  <c r="A43" i="34"/>
  <c r="A18" i="34"/>
  <c r="A45" i="34"/>
  <c r="A50" i="34"/>
  <c r="A26" i="34"/>
  <c r="A31" i="34"/>
  <c r="A49" i="34"/>
  <c r="A30" i="34"/>
  <c r="A40" i="34"/>
  <c r="A16" i="34"/>
  <c r="A11" i="34"/>
  <c r="A20" i="34"/>
  <c r="A15" i="34"/>
  <c r="A25" i="34"/>
  <c r="A35" i="34"/>
  <c r="A29" i="34"/>
  <c r="A14" i="34"/>
  <c r="B6" i="34"/>
  <c r="G53" i="34" s="1"/>
  <c r="A44" i="34"/>
  <c r="A27" i="34"/>
  <c r="A19" i="34"/>
  <c r="A41" i="34"/>
  <c r="A42" i="34"/>
  <c r="A13" i="34"/>
  <c r="A47" i="34"/>
  <c r="A28" i="34"/>
  <c r="A46" i="34"/>
  <c r="A32" i="34"/>
  <c r="A9" i="34"/>
  <c r="A48" i="34"/>
  <c r="A17" i="34"/>
  <c r="A39" i="34"/>
  <c r="A10" i="34"/>
  <c r="A12" i="34"/>
  <c r="A34" i="34"/>
  <c r="L484" i="28"/>
  <c r="L355" i="28"/>
  <c r="L375" i="28"/>
  <c r="L377" i="28"/>
  <c r="A13" i="32"/>
  <c r="A26" i="32"/>
  <c r="A30" i="32"/>
  <c r="A34" i="32"/>
  <c r="A19" i="32"/>
  <c r="A24" i="32"/>
  <c r="A28" i="32"/>
  <c r="A25" i="32"/>
  <c r="B6" i="32"/>
  <c r="G53" i="32" s="1"/>
  <c r="A11" i="32"/>
  <c r="A35" i="32"/>
  <c r="A32" i="32"/>
  <c r="A43" i="32"/>
  <c r="A12" i="32"/>
  <c r="A47" i="32"/>
  <c r="A46" i="32"/>
  <c r="A10" i="32"/>
  <c r="A49" i="32"/>
  <c r="A41" i="32"/>
  <c r="A18" i="32"/>
  <c r="A33" i="32"/>
  <c r="A50" i="32"/>
  <c r="A16" i="32"/>
  <c r="A44" i="32"/>
  <c r="A31" i="32"/>
  <c r="A48" i="32"/>
  <c r="A39" i="32"/>
  <c r="A20" i="32"/>
  <c r="A14" i="32"/>
  <c r="A29" i="32"/>
  <c r="A42" i="32"/>
  <c r="A17" i="32"/>
  <c r="A27" i="32"/>
  <c r="A9" i="32"/>
  <c r="A45" i="32"/>
  <c r="A15" i="32"/>
  <c r="L266" i="28"/>
  <c r="L221" i="28"/>
  <c r="L111" i="28"/>
  <c r="L82" i="28"/>
  <c r="L486" i="28"/>
  <c r="L427" i="28"/>
  <c r="L90" i="28"/>
  <c r="L64" i="28"/>
  <c r="L67" i="28"/>
  <c r="L100" i="28"/>
  <c r="L295" i="28"/>
  <c r="L286" i="28"/>
  <c r="L290" i="28"/>
  <c r="L452" i="28"/>
  <c r="L460" i="28"/>
  <c r="L477" i="28"/>
  <c r="L313" i="28"/>
  <c r="L306" i="28"/>
  <c r="A12" i="35"/>
  <c r="A40" i="35"/>
  <c r="A24" i="35"/>
  <c r="A47" i="35"/>
  <c r="A35" i="35"/>
  <c r="A19" i="35"/>
  <c r="A43" i="35"/>
  <c r="A31" i="35"/>
  <c r="A15" i="35"/>
  <c r="A50" i="35"/>
  <c r="A39" i="35"/>
  <c r="A27" i="35"/>
  <c r="A11" i="35"/>
  <c r="A46" i="35"/>
  <c r="A34" i="35"/>
  <c r="A18" i="35"/>
  <c r="A42" i="35"/>
  <c r="A30" i="35"/>
  <c r="A14" i="35"/>
  <c r="B6" i="35"/>
  <c r="G53" i="35" s="1"/>
  <c r="A26" i="35"/>
  <c r="A10" i="35"/>
  <c r="A33" i="35"/>
  <c r="A17" i="35"/>
  <c r="A49" i="35"/>
  <c r="A29" i="35"/>
  <c r="A13" i="35"/>
  <c r="A45" i="35"/>
  <c r="A25" i="35"/>
  <c r="A9" i="35"/>
  <c r="A41" i="35"/>
  <c r="A20" i="35"/>
  <c r="A48" i="35"/>
  <c r="A32" i="35"/>
  <c r="A16" i="35"/>
  <c r="A44" i="35"/>
  <c r="A28" i="35"/>
  <c r="L244" i="28"/>
  <c r="L211" i="28"/>
  <c r="L217" i="28"/>
  <c r="L133" i="28"/>
  <c r="L142" i="28"/>
  <c r="L131" i="28"/>
  <c r="A46" i="30"/>
  <c r="A35" i="30"/>
  <c r="A26" i="30"/>
  <c r="A12" i="30"/>
  <c r="A10" i="30"/>
  <c r="A47" i="30"/>
  <c r="A11" i="30"/>
  <c r="A43" i="30"/>
  <c r="A15" i="30"/>
  <c r="A32" i="30"/>
  <c r="A33" i="30"/>
  <c r="A39" i="30"/>
  <c r="A19" i="30"/>
  <c r="B6" i="30"/>
  <c r="G53" i="30" s="1"/>
  <c r="A34" i="30"/>
  <c r="A40" i="30"/>
  <c r="A24" i="30"/>
  <c r="A30" i="30"/>
  <c r="A44" i="30"/>
  <c r="A28" i="30"/>
  <c r="A42" i="30"/>
  <c r="A27" i="30"/>
  <c r="A49" i="30"/>
  <c r="A29" i="30"/>
  <c r="A48" i="30"/>
  <c r="A17" i="30"/>
  <c r="A16" i="30"/>
  <c r="A50" i="30"/>
  <c r="A31" i="30"/>
  <c r="A13" i="30"/>
  <c r="A9" i="30"/>
  <c r="A20" i="30"/>
  <c r="A25" i="30"/>
  <c r="A41" i="30"/>
  <c r="A14" i="30"/>
  <c r="A45" i="30"/>
  <c r="A18" i="30"/>
  <c r="L370" i="28"/>
  <c r="L374" i="28"/>
  <c r="L371" i="28"/>
  <c r="L424" i="28"/>
  <c r="L406" i="28"/>
  <c r="L432" i="28"/>
  <c r="L190" i="28"/>
  <c r="L160" i="28"/>
  <c r="L173" i="28"/>
  <c r="L75" i="28"/>
  <c r="L68" i="28"/>
  <c r="L97" i="28"/>
  <c r="L294" i="28"/>
  <c r="L272" i="28"/>
  <c r="L281" i="28"/>
  <c r="L482" i="28"/>
  <c r="L461" i="28"/>
  <c r="L320" i="28"/>
  <c r="L328" i="28"/>
  <c r="L305" i="28"/>
  <c r="L227" i="28"/>
  <c r="L247" i="28"/>
  <c r="L116" i="28"/>
  <c r="L110" i="28"/>
  <c r="L357" i="28"/>
  <c r="L384" i="28"/>
  <c r="L418" i="28"/>
  <c r="L404" i="28"/>
  <c r="L443" i="28"/>
  <c r="L165" i="28"/>
  <c r="L174" i="28"/>
  <c r="L161" i="28"/>
  <c r="L189" i="28"/>
  <c r="A49" i="31"/>
  <c r="A47" i="31"/>
  <c r="A42" i="31"/>
  <c r="A12" i="31"/>
  <c r="A43" i="31"/>
  <c r="A50" i="31"/>
  <c r="A19" i="31"/>
  <c r="A48" i="31"/>
  <c r="A39" i="31"/>
  <c r="A45" i="31"/>
  <c r="A13" i="31"/>
  <c r="A44" i="31"/>
  <c r="A34" i="31"/>
  <c r="A31" i="31"/>
  <c r="A40" i="31"/>
  <c r="A30" i="31"/>
  <c r="A29" i="31"/>
  <c r="B6" i="31"/>
  <c r="G53" i="31" s="1"/>
  <c r="A26" i="31"/>
  <c r="A17" i="31"/>
  <c r="A46" i="31"/>
  <c r="A41" i="31"/>
  <c r="A14" i="31"/>
  <c r="A15" i="31"/>
  <c r="A35" i="31"/>
  <c r="A10" i="31"/>
  <c r="A28" i="31"/>
  <c r="A11" i="31"/>
  <c r="A27" i="31"/>
  <c r="A16" i="31"/>
  <c r="A18" i="31"/>
  <c r="A9" i="31"/>
  <c r="A20" i="31"/>
  <c r="A24" i="31"/>
  <c r="A32" i="31"/>
  <c r="A25" i="31"/>
  <c r="A33" i="31"/>
  <c r="L413" i="28"/>
  <c r="L263" i="28"/>
  <c r="L472" i="28"/>
  <c r="L323" i="28"/>
  <c r="L358" i="28"/>
  <c r="L373" i="28"/>
  <c r="L187" i="28"/>
  <c r="L79" i="28"/>
  <c r="L93" i="28"/>
  <c r="L81" i="28"/>
  <c r="L287" i="28"/>
  <c r="L271" i="28"/>
  <c r="L264" i="28"/>
  <c r="L466" i="28"/>
  <c r="L476" i="28"/>
  <c r="L485" i="28"/>
  <c r="L327" i="28"/>
  <c r="L344" i="28"/>
  <c r="L324" i="28"/>
  <c r="L242" i="28"/>
  <c r="L230" i="28"/>
  <c r="L246" i="28"/>
  <c r="L144" i="28"/>
  <c r="L130" i="28"/>
  <c r="L145" i="28"/>
  <c r="L363" i="28"/>
  <c r="L360" i="28"/>
  <c r="L376" i="28"/>
  <c r="L407" i="28"/>
  <c r="L438" i="28"/>
  <c r="L437" i="28"/>
  <c r="L177" i="28"/>
  <c r="L194" i="28"/>
  <c r="L191" i="28"/>
  <c r="L98" i="28"/>
  <c r="L119" i="28"/>
  <c r="L411" i="28"/>
  <c r="L420" i="28"/>
  <c r="L197" i="28"/>
  <c r="L182" i="28"/>
  <c r="L195" i="28"/>
  <c r="L83" i="28"/>
  <c r="L99" i="28"/>
  <c r="L65" i="28"/>
  <c r="L214" i="28"/>
  <c r="L225" i="28"/>
  <c r="L243" i="28"/>
  <c r="L147" i="28"/>
  <c r="L108" i="28"/>
  <c r="L124" i="28"/>
  <c r="L175" i="28"/>
  <c r="L96" i="28"/>
  <c r="L63" i="28"/>
  <c r="L77" i="28"/>
  <c r="L488" i="28"/>
  <c r="L451" i="28"/>
  <c r="L462" i="28"/>
  <c r="L310" i="28"/>
  <c r="L314" i="28"/>
  <c r="L319" i="28"/>
  <c r="L236" i="28"/>
  <c r="L241" i="28"/>
  <c r="L138" i="28"/>
  <c r="L362" i="28"/>
  <c r="L296" i="28"/>
  <c r="L278" i="28"/>
  <c r="L311" i="28"/>
  <c r="L330" i="28"/>
  <c r="L335" i="28"/>
  <c r="L226" i="28"/>
  <c r="L143" i="28"/>
  <c r="L118" i="28"/>
  <c r="L379" i="28"/>
  <c r="L426" i="28"/>
  <c r="L157" i="28"/>
  <c r="L224" i="28"/>
  <c r="L95" i="28"/>
  <c r="L69" i="28"/>
  <c r="L94" i="28"/>
  <c r="L262" i="28"/>
  <c r="L270" i="28"/>
  <c r="L289" i="28"/>
  <c r="L288" i="28"/>
  <c r="L459" i="28"/>
  <c r="L483" i="28"/>
  <c r="L457" i="28"/>
  <c r="L343" i="28"/>
  <c r="L345" i="28"/>
  <c r="L308" i="28"/>
  <c r="L237" i="28"/>
  <c r="L212" i="28"/>
  <c r="L222" i="28"/>
  <c r="L114" i="28"/>
  <c r="L149" i="28"/>
  <c r="L146" i="28"/>
  <c r="L369" i="28"/>
  <c r="L393" i="28"/>
  <c r="L383" i="28"/>
  <c r="L433" i="28"/>
  <c r="L441" i="28"/>
  <c r="L428" i="28"/>
  <c r="L193" i="28"/>
  <c r="L178" i="28"/>
  <c r="L180" i="28"/>
  <c r="A305" i="57"/>
  <c r="C305" i="57" s="1"/>
  <c r="A341" i="57"/>
  <c r="C341" i="57" s="1"/>
  <c r="A310" i="57"/>
  <c r="C310" i="57" s="1"/>
  <c r="A343" i="57"/>
  <c r="C343" i="57" s="1"/>
  <c r="A330" i="57"/>
  <c r="C330" i="57" s="1"/>
  <c r="A324" i="57"/>
  <c r="C324" i="57" s="1"/>
  <c r="A304" i="57"/>
  <c r="C304" i="57" s="1"/>
  <c r="A319" i="57"/>
  <c r="C319" i="57" s="1"/>
  <c r="A312" i="57"/>
  <c r="C312" i="57" s="1"/>
  <c r="A309" i="57"/>
  <c r="C309" i="57" s="1"/>
  <c r="A338" i="57"/>
  <c r="C338" i="57" s="1"/>
  <c r="A326" i="57"/>
  <c r="C326" i="57" s="1"/>
  <c r="J301" i="57"/>
  <c r="B302" i="57" s="1"/>
  <c r="A335" i="57"/>
  <c r="C335" i="57" s="1"/>
  <c r="A315" i="57"/>
  <c r="C315" i="57" s="1"/>
  <c r="A307" i="57"/>
  <c r="C307" i="57" s="1"/>
  <c r="A336" i="57"/>
  <c r="C336" i="57" s="1"/>
  <c r="A342" i="57"/>
  <c r="C342" i="57" s="1"/>
  <c r="A306" i="57"/>
  <c r="C306" i="57" s="1"/>
  <c r="A313" i="57"/>
  <c r="C313" i="57" s="1"/>
  <c r="A325" i="57"/>
  <c r="C325" i="57" s="1"/>
  <c r="A320" i="57"/>
  <c r="C320" i="57" s="1"/>
  <c r="A345" i="57"/>
  <c r="C345" i="57" s="1"/>
  <c r="A322" i="57"/>
  <c r="C322" i="57" s="1"/>
  <c r="A344" i="57"/>
  <c r="C344" i="57" s="1"/>
  <c r="A311" i="57"/>
  <c r="C311" i="57" s="1"/>
  <c r="A339" i="57"/>
  <c r="C339" i="57" s="1"/>
  <c r="A321" i="57"/>
  <c r="C321" i="57" s="1"/>
  <c r="A340" i="57"/>
  <c r="C340" i="57" s="1"/>
  <c r="A329" i="57"/>
  <c r="C329" i="57" s="1"/>
  <c r="A337" i="57"/>
  <c r="C337" i="57" s="1"/>
  <c r="A327" i="57"/>
  <c r="C327" i="57" s="1"/>
  <c r="A334" i="57"/>
  <c r="C334" i="57" s="1"/>
  <c r="A314" i="57"/>
  <c r="C314" i="57" s="1"/>
  <c r="A328" i="57"/>
  <c r="C328" i="57" s="1"/>
  <c r="A308" i="57"/>
  <c r="C308" i="57" s="1"/>
  <c r="A323" i="57"/>
  <c r="C323" i="57" s="1"/>
  <c r="B301" i="57"/>
  <c r="A264" i="57"/>
  <c r="C264" i="57" s="1"/>
  <c r="A288" i="57"/>
  <c r="C288" i="57" s="1"/>
  <c r="A296" i="57"/>
  <c r="C296" i="57" s="1"/>
  <c r="A273" i="57"/>
  <c r="C273" i="57" s="1"/>
  <c r="A274" i="57"/>
  <c r="C274" i="57" s="1"/>
  <c r="A271" i="57"/>
  <c r="C271" i="57" s="1"/>
  <c r="A263" i="57"/>
  <c r="C263" i="57" s="1"/>
  <c r="A287" i="57"/>
  <c r="C287" i="57" s="1"/>
  <c r="A285" i="57"/>
  <c r="C285" i="57" s="1"/>
  <c r="A256" i="57"/>
  <c r="C256" i="57" s="1"/>
  <c r="A259" i="57"/>
  <c r="C259" i="57" s="1"/>
  <c r="A266" i="57"/>
  <c r="C266" i="57" s="1"/>
  <c r="A278" i="57"/>
  <c r="C278" i="57" s="1"/>
  <c r="A265" i="57"/>
  <c r="C265" i="57" s="1"/>
  <c r="A270" i="57"/>
  <c r="C270" i="57" s="1"/>
  <c r="A277" i="57"/>
  <c r="C277" i="57" s="1"/>
  <c r="A286" i="57"/>
  <c r="C286" i="57" s="1"/>
  <c r="A261" i="57"/>
  <c r="C261" i="57" s="1"/>
  <c r="A289" i="57"/>
  <c r="C289" i="57" s="1"/>
  <c r="A255" i="57"/>
  <c r="C255" i="57" s="1"/>
  <c r="A262" i="57"/>
  <c r="C262" i="57" s="1"/>
  <c r="A260" i="57"/>
  <c r="C260" i="57" s="1"/>
  <c r="A293" i="57"/>
  <c r="C293" i="57" s="1"/>
  <c r="A280" i="57"/>
  <c r="C280" i="57" s="1"/>
  <c r="A292" i="57"/>
  <c r="C292" i="57" s="1"/>
  <c r="A258" i="57"/>
  <c r="C258" i="57" s="1"/>
  <c r="A295" i="57"/>
  <c r="C295" i="57" s="1"/>
  <c r="A276" i="57"/>
  <c r="C276" i="57" s="1"/>
  <c r="A279" i="57"/>
  <c r="C279" i="57" s="1"/>
  <c r="A290" i="57"/>
  <c r="C290" i="57" s="1"/>
  <c r="A294" i="57"/>
  <c r="C294" i="57" s="1"/>
  <c r="A291" i="57"/>
  <c r="C291" i="57" s="1"/>
  <c r="J252" i="57"/>
  <c r="B253" i="57" s="1"/>
  <c r="A272" i="57"/>
  <c r="C272" i="57" s="1"/>
  <c r="A275" i="57"/>
  <c r="C275" i="57" s="1"/>
  <c r="A281" i="57"/>
  <c r="C281" i="57" s="1"/>
  <c r="A257" i="57"/>
  <c r="C257" i="57" s="1"/>
  <c r="B252" i="57"/>
  <c r="J497" i="57"/>
  <c r="B498" i="57" s="1"/>
  <c r="A541" i="57"/>
  <c r="C541" i="57" s="1"/>
  <c r="A516" i="57"/>
  <c r="C516" i="57" s="1"/>
  <c r="A509" i="57"/>
  <c r="C509" i="57" s="1"/>
  <c r="A535" i="57"/>
  <c r="C535" i="57" s="1"/>
  <c r="A534" i="57"/>
  <c r="C534" i="57" s="1"/>
  <c r="A510" i="57"/>
  <c r="C510" i="57" s="1"/>
  <c r="A531" i="57"/>
  <c r="C531" i="57" s="1"/>
  <c r="A539" i="57"/>
  <c r="C539" i="57" s="1"/>
  <c r="A522" i="57"/>
  <c r="C522" i="57" s="1"/>
  <c r="A537" i="57"/>
  <c r="C537" i="57" s="1"/>
  <c r="A524" i="57"/>
  <c r="C524" i="57" s="1"/>
  <c r="A530" i="57"/>
  <c r="C530" i="57" s="1"/>
  <c r="A505" i="57"/>
  <c r="C505" i="57" s="1"/>
  <c r="A515" i="57"/>
  <c r="C515" i="57" s="1"/>
  <c r="A523" i="57"/>
  <c r="C523" i="57" s="1"/>
  <c r="A500" i="57"/>
  <c r="C500" i="57" s="1"/>
  <c r="A533" i="57"/>
  <c r="C533" i="57" s="1"/>
  <c r="A518" i="57"/>
  <c r="C518" i="57" s="1"/>
  <c r="A503" i="57"/>
  <c r="C503" i="57" s="1"/>
  <c r="A540" i="57"/>
  <c r="C540" i="57" s="1"/>
  <c r="A526" i="57"/>
  <c r="C526" i="57" s="1"/>
  <c r="A538" i="57"/>
  <c r="C538" i="57" s="1"/>
  <c r="A501" i="57"/>
  <c r="C501" i="57" s="1"/>
  <c r="A517" i="57"/>
  <c r="C517" i="57" s="1"/>
  <c r="A536" i="57"/>
  <c r="C536" i="57" s="1"/>
  <c r="A507" i="57"/>
  <c r="C507" i="57" s="1"/>
  <c r="A502" i="57"/>
  <c r="C502" i="57" s="1"/>
  <c r="A506" i="57"/>
  <c r="C506" i="57" s="1"/>
  <c r="A525" i="57"/>
  <c r="C525" i="57" s="1"/>
  <c r="A521" i="57"/>
  <c r="C521" i="57" s="1"/>
  <c r="A532" i="57"/>
  <c r="C532" i="57" s="1"/>
  <c r="A520" i="57"/>
  <c r="C520" i="57" s="1"/>
  <c r="A511" i="57"/>
  <c r="C511" i="57" s="1"/>
  <c r="A519" i="57"/>
  <c r="C519" i="57" s="1"/>
  <c r="A504" i="57"/>
  <c r="C504" i="57" s="1"/>
  <c r="A508" i="57"/>
  <c r="C508" i="57" s="1"/>
  <c r="B497" i="57"/>
  <c r="A356" i="57"/>
  <c r="C356" i="57" s="1"/>
  <c r="A390" i="57"/>
  <c r="C390" i="57" s="1"/>
  <c r="A372" i="57"/>
  <c r="C372" i="57" s="1"/>
  <c r="A374" i="57"/>
  <c r="C374" i="57" s="1"/>
  <c r="A392" i="57"/>
  <c r="C392" i="57" s="1"/>
  <c r="A386" i="57"/>
  <c r="C386" i="57" s="1"/>
  <c r="A383" i="57"/>
  <c r="C383" i="57" s="1"/>
  <c r="A354" i="57"/>
  <c r="C354" i="57" s="1"/>
  <c r="A394" i="57"/>
  <c r="C394" i="57" s="1"/>
  <c r="A358" i="57"/>
  <c r="C358" i="57" s="1"/>
  <c r="A388" i="57"/>
  <c r="C388" i="57" s="1"/>
  <c r="A361" i="57"/>
  <c r="C361" i="57" s="1"/>
  <c r="A378" i="57"/>
  <c r="C378" i="57" s="1"/>
  <c r="A369" i="57"/>
  <c r="C369" i="57" s="1"/>
  <c r="A393" i="57"/>
  <c r="C393" i="57" s="1"/>
  <c r="A384" i="57"/>
  <c r="C384" i="57" s="1"/>
  <c r="A357" i="57"/>
  <c r="C357" i="57" s="1"/>
  <c r="A371" i="57"/>
  <c r="C371" i="57" s="1"/>
  <c r="A362" i="57"/>
  <c r="C362" i="57" s="1"/>
  <c r="A373" i="57"/>
  <c r="C373" i="57" s="1"/>
  <c r="A389" i="57"/>
  <c r="C389" i="57" s="1"/>
  <c r="A363" i="57"/>
  <c r="C363" i="57" s="1"/>
  <c r="A353" i="57"/>
  <c r="C353" i="57" s="1"/>
  <c r="A377" i="57"/>
  <c r="C377" i="57" s="1"/>
  <c r="A368" i="57"/>
  <c r="C368" i="57" s="1"/>
  <c r="J350" i="57"/>
  <c r="B351" i="57" s="1"/>
  <c r="A385" i="57"/>
  <c r="C385" i="57" s="1"/>
  <c r="A359" i="57"/>
  <c r="C359" i="57" s="1"/>
  <c r="A391" i="57"/>
  <c r="C391" i="57" s="1"/>
  <c r="A376" i="57"/>
  <c r="C376" i="57" s="1"/>
  <c r="A387" i="57"/>
  <c r="C387" i="57" s="1"/>
  <c r="A375" i="57"/>
  <c r="C375" i="57" s="1"/>
  <c r="A364" i="57"/>
  <c r="C364" i="57" s="1"/>
  <c r="A355" i="57"/>
  <c r="C355" i="57" s="1"/>
  <c r="A379" i="57"/>
  <c r="C379" i="57" s="1"/>
  <c r="A370" i="57"/>
  <c r="C370" i="57" s="1"/>
  <c r="A360" i="57"/>
  <c r="C360" i="57" s="1"/>
  <c r="B350" i="57"/>
  <c r="A412" i="57"/>
  <c r="C412" i="57" s="1"/>
  <c r="A433" i="57"/>
  <c r="C433" i="57" s="1"/>
  <c r="J399" i="57"/>
  <c r="B400" i="57" s="1"/>
  <c r="A403" i="57"/>
  <c r="C403" i="57" s="1"/>
  <c r="A406" i="57"/>
  <c r="C406" i="57" s="1"/>
  <c r="A427" i="57"/>
  <c r="C427" i="57" s="1"/>
  <c r="A426" i="57"/>
  <c r="C426" i="57" s="1"/>
  <c r="A441" i="57"/>
  <c r="C441" i="57" s="1"/>
  <c r="A409" i="57"/>
  <c r="C409" i="57" s="1"/>
  <c r="A437" i="57"/>
  <c r="C437" i="57" s="1"/>
  <c r="A418" i="57"/>
  <c r="C418" i="57" s="1"/>
  <c r="A443" i="57"/>
  <c r="C443" i="57" s="1"/>
  <c r="A421" i="57"/>
  <c r="C421" i="57" s="1"/>
  <c r="A424" i="57"/>
  <c r="C424" i="57" s="1"/>
  <c r="A402" i="57"/>
  <c r="C402" i="57" s="1"/>
  <c r="A428" i="57"/>
  <c r="C428" i="57" s="1"/>
  <c r="A423" i="57"/>
  <c r="C423" i="57" s="1"/>
  <c r="A407" i="57"/>
  <c r="C407" i="57" s="1"/>
  <c r="A439" i="57"/>
  <c r="C439" i="57" s="1"/>
  <c r="A436" i="57"/>
  <c r="C436" i="57" s="1"/>
  <c r="A411" i="57"/>
  <c r="C411" i="57" s="1"/>
  <c r="A420" i="57"/>
  <c r="C420" i="57" s="1"/>
  <c r="A442" i="57"/>
  <c r="C442" i="57" s="1"/>
  <c r="A417" i="57"/>
  <c r="C417" i="57" s="1"/>
  <c r="A419" i="57"/>
  <c r="C419" i="57" s="1"/>
  <c r="A413" i="57"/>
  <c r="C413" i="57" s="1"/>
  <c r="A435" i="57"/>
  <c r="C435" i="57" s="1"/>
  <c r="A425" i="57"/>
  <c r="C425" i="57" s="1"/>
  <c r="A405" i="57"/>
  <c r="C405" i="57" s="1"/>
  <c r="A408" i="57"/>
  <c r="C408" i="57" s="1"/>
  <c r="A404" i="57"/>
  <c r="C404" i="57" s="1"/>
  <c r="A432" i="57"/>
  <c r="C432" i="57" s="1"/>
  <c r="A438" i="57"/>
  <c r="C438" i="57" s="1"/>
  <c r="A440" i="57"/>
  <c r="C440" i="57" s="1"/>
  <c r="A410" i="57"/>
  <c r="C410" i="57" s="1"/>
  <c r="A434" i="57"/>
  <c r="C434" i="57" s="1"/>
  <c r="A422" i="57"/>
  <c r="C422" i="57" s="1"/>
  <c r="B399" i="57"/>
  <c r="A223" i="57"/>
  <c r="C223" i="57" s="1"/>
  <c r="A213" i="57"/>
  <c r="C213" i="57" s="1"/>
  <c r="A241" i="57"/>
  <c r="C241" i="57" s="1"/>
  <c r="A226" i="57"/>
  <c r="C226" i="57" s="1"/>
  <c r="A243" i="57"/>
  <c r="C243" i="57" s="1"/>
  <c r="A217" i="57"/>
  <c r="C217" i="57" s="1"/>
  <c r="A207" i="57"/>
  <c r="C207" i="57" s="1"/>
  <c r="A231" i="57"/>
  <c r="C231" i="57" s="1"/>
  <c r="A229" i="57"/>
  <c r="C229" i="57" s="1"/>
  <c r="A216" i="57"/>
  <c r="C216" i="57" s="1"/>
  <c r="A238" i="57"/>
  <c r="C238" i="57" s="1"/>
  <c r="A211" i="57"/>
  <c r="C211" i="57" s="1"/>
  <c r="A209" i="57"/>
  <c r="C209" i="57" s="1"/>
  <c r="A227" i="57"/>
  <c r="C227" i="57" s="1"/>
  <c r="A225" i="57"/>
  <c r="C225" i="57" s="1"/>
  <c r="A214" i="57"/>
  <c r="C214" i="57" s="1"/>
  <c r="A242" i="57"/>
  <c r="C242" i="57" s="1"/>
  <c r="A215" i="57"/>
  <c r="C215" i="57" s="1"/>
  <c r="A208" i="57"/>
  <c r="C208" i="57" s="1"/>
  <c r="J203" i="57"/>
  <c r="B204" i="57" s="1"/>
  <c r="A232" i="57"/>
  <c r="C232" i="57" s="1"/>
  <c r="A222" i="57"/>
  <c r="C222" i="57" s="1"/>
  <c r="A246" i="57"/>
  <c r="C246" i="57" s="1"/>
  <c r="A236" i="57"/>
  <c r="C236" i="57" s="1"/>
  <c r="A212" i="57"/>
  <c r="C212" i="57" s="1"/>
  <c r="A228" i="57"/>
  <c r="C228" i="57" s="1"/>
  <c r="A245" i="57"/>
  <c r="C245" i="57" s="1"/>
  <c r="A224" i="57"/>
  <c r="C224" i="57" s="1"/>
  <c r="A247" i="57"/>
  <c r="C247" i="57" s="1"/>
  <c r="A210" i="57"/>
  <c r="C210" i="57" s="1"/>
  <c r="A230" i="57"/>
  <c r="C230" i="57" s="1"/>
  <c r="A240" i="57"/>
  <c r="C240" i="57" s="1"/>
  <c r="A237" i="57"/>
  <c r="C237" i="57" s="1"/>
  <c r="A206" i="57"/>
  <c r="C206" i="57" s="1"/>
  <c r="A221" i="57"/>
  <c r="C221" i="57" s="1"/>
  <c r="A239" i="57"/>
  <c r="C239" i="57" s="1"/>
  <c r="A244" i="57"/>
  <c r="C244" i="57" s="1"/>
  <c r="B203" i="57"/>
  <c r="A469" i="57"/>
  <c r="C469" i="57" s="1"/>
  <c r="A475" i="57"/>
  <c r="C475" i="57" s="1"/>
  <c r="A452" i="57"/>
  <c r="C452" i="57" s="1"/>
  <c r="A492" i="57"/>
  <c r="C492" i="57" s="1"/>
  <c r="A473" i="57"/>
  <c r="C473" i="57" s="1"/>
  <c r="A471" i="57"/>
  <c r="C471" i="57" s="1"/>
  <c r="A483" i="57"/>
  <c r="C483" i="57" s="1"/>
  <c r="A484" i="57"/>
  <c r="C484" i="57" s="1"/>
  <c r="A462" i="57"/>
  <c r="C462" i="57" s="1"/>
  <c r="A472" i="57"/>
  <c r="C472" i="57" s="1"/>
  <c r="A485" i="57"/>
  <c r="C485" i="57" s="1"/>
  <c r="A491" i="57"/>
  <c r="C491" i="57" s="1"/>
  <c r="A467" i="57"/>
  <c r="C467" i="57" s="1"/>
  <c r="A461" i="57"/>
  <c r="C461" i="57" s="1"/>
  <c r="A476" i="57"/>
  <c r="C476" i="57" s="1"/>
  <c r="A453" i="57"/>
  <c r="C453" i="57" s="1"/>
  <c r="A458" i="57"/>
  <c r="C458" i="57" s="1"/>
  <c r="A457" i="57"/>
  <c r="C457" i="57" s="1"/>
  <c r="A474" i="57"/>
  <c r="C474" i="57" s="1"/>
  <c r="A456" i="57"/>
  <c r="C456" i="57" s="1"/>
  <c r="A468" i="57"/>
  <c r="C468" i="57" s="1"/>
  <c r="A486" i="57"/>
  <c r="C486" i="57" s="1"/>
  <c r="J448" i="57"/>
  <c r="B449" i="57" s="1"/>
  <c r="A455" i="57"/>
  <c r="C455" i="57" s="1"/>
  <c r="A459" i="57"/>
  <c r="C459" i="57" s="1"/>
  <c r="A470" i="57"/>
  <c r="C470" i="57" s="1"/>
  <c r="A451" i="57"/>
  <c r="C451" i="57" s="1"/>
  <c r="A490" i="57"/>
  <c r="C490" i="57" s="1"/>
  <c r="A477" i="57"/>
  <c r="C477" i="57" s="1"/>
  <c r="A489" i="57"/>
  <c r="C489" i="57" s="1"/>
  <c r="A454" i="57"/>
  <c r="C454" i="57" s="1"/>
  <c r="A482" i="57"/>
  <c r="C482" i="57" s="1"/>
  <c r="A466" i="57"/>
  <c r="C466" i="57" s="1"/>
  <c r="A487" i="57"/>
  <c r="C487" i="57" s="1"/>
  <c r="A481" i="57"/>
  <c r="C481" i="57" s="1"/>
  <c r="A488" i="57"/>
  <c r="C488" i="57" s="1"/>
  <c r="A460" i="57"/>
  <c r="C460" i="57" s="1"/>
  <c r="B448" i="57"/>
  <c r="A94" i="57"/>
  <c r="C94" i="57" s="1"/>
  <c r="A59" i="57"/>
  <c r="C59" i="57" s="1"/>
  <c r="A63" i="57"/>
  <c r="C63" i="57" s="1"/>
  <c r="J56" i="57"/>
  <c r="B57" i="57" s="1"/>
  <c r="A83" i="57"/>
  <c r="C83" i="57" s="1"/>
  <c r="A90" i="57"/>
  <c r="C90" i="57" s="1"/>
  <c r="A67" i="57"/>
  <c r="C67" i="57" s="1"/>
  <c r="A79" i="57"/>
  <c r="C79" i="57" s="1"/>
  <c r="A84" i="57"/>
  <c r="C84" i="57" s="1"/>
  <c r="A96" i="57"/>
  <c r="C96" i="57" s="1"/>
  <c r="A82" i="57"/>
  <c r="C82" i="57" s="1"/>
  <c r="A75" i="57"/>
  <c r="C75" i="57" s="1"/>
  <c r="A62" i="57"/>
  <c r="C62" i="57" s="1"/>
  <c r="A65" i="57"/>
  <c r="C65" i="57" s="1"/>
  <c r="A74" i="57"/>
  <c r="C74" i="57" s="1"/>
  <c r="A76" i="57"/>
  <c r="C76" i="57" s="1"/>
  <c r="A97" i="57"/>
  <c r="C97" i="57" s="1"/>
  <c r="A68" i="57"/>
  <c r="C68" i="57" s="1"/>
  <c r="A91" i="57"/>
  <c r="C91" i="57" s="1"/>
  <c r="A78" i="57"/>
  <c r="C78" i="57" s="1"/>
  <c r="A100" i="57"/>
  <c r="C100" i="57" s="1"/>
  <c r="A69" i="57"/>
  <c r="C69" i="57" s="1"/>
  <c r="A80" i="57"/>
  <c r="C80" i="57" s="1"/>
  <c r="A61" i="57"/>
  <c r="C61" i="57" s="1"/>
  <c r="A70" i="57"/>
  <c r="C70" i="57" s="1"/>
  <c r="A93" i="57"/>
  <c r="C93" i="57" s="1"/>
  <c r="A60" i="57"/>
  <c r="C60" i="57" s="1"/>
  <c r="A85" i="57"/>
  <c r="C85" i="57" s="1"/>
  <c r="A98" i="57"/>
  <c r="C98" i="57" s="1"/>
  <c r="A95" i="57"/>
  <c r="C95" i="57" s="1"/>
  <c r="A99" i="57"/>
  <c r="C99" i="57" s="1"/>
  <c r="A64" i="57"/>
  <c r="C64" i="57" s="1"/>
  <c r="A89" i="57"/>
  <c r="C89" i="57" s="1"/>
  <c r="A66" i="57"/>
  <c r="C66" i="57" s="1"/>
  <c r="A81" i="57"/>
  <c r="C81" i="57" s="1"/>
  <c r="A92" i="57"/>
  <c r="C92" i="57" s="1"/>
  <c r="A77" i="57"/>
  <c r="C77" i="57" s="1"/>
  <c r="B56" i="57"/>
  <c r="A180" i="57"/>
  <c r="C180" i="57" s="1"/>
  <c r="A188" i="57"/>
  <c r="C188" i="57" s="1"/>
  <c r="A187" i="57"/>
  <c r="C187" i="57" s="1"/>
  <c r="A197" i="57"/>
  <c r="C197" i="57" s="1"/>
  <c r="A165" i="57"/>
  <c r="C165" i="57" s="1"/>
  <c r="A176" i="57"/>
  <c r="C176" i="57" s="1"/>
  <c r="A183" i="57"/>
  <c r="C183" i="57" s="1"/>
  <c r="A175" i="57"/>
  <c r="C175" i="57" s="1"/>
  <c r="A196" i="57"/>
  <c r="C196" i="57" s="1"/>
  <c r="A189" i="57"/>
  <c r="C189" i="57" s="1"/>
  <c r="A179" i="57"/>
  <c r="C179" i="57" s="1"/>
  <c r="A172" i="57"/>
  <c r="C172" i="57" s="1"/>
  <c r="A164" i="57"/>
  <c r="C164" i="57" s="1"/>
  <c r="A192" i="57"/>
  <c r="C192" i="57" s="1"/>
  <c r="A194" i="57"/>
  <c r="C194" i="57" s="1"/>
  <c r="J154" i="57"/>
  <c r="B155" i="57" s="1"/>
  <c r="A158" i="57"/>
  <c r="C158" i="57" s="1"/>
  <c r="A168" i="57"/>
  <c r="C168" i="57" s="1"/>
  <c r="A182" i="57"/>
  <c r="C182" i="57" s="1"/>
  <c r="A162" i="57"/>
  <c r="C162" i="57" s="1"/>
  <c r="A166" i="57"/>
  <c r="C166" i="57" s="1"/>
  <c r="A160" i="57"/>
  <c r="C160" i="57" s="1"/>
  <c r="A181" i="57"/>
  <c r="C181" i="57" s="1"/>
  <c r="A178" i="57"/>
  <c r="C178" i="57" s="1"/>
  <c r="A163" i="57"/>
  <c r="C163" i="57" s="1"/>
  <c r="A198" i="57"/>
  <c r="C198" i="57" s="1"/>
  <c r="A190" i="57"/>
  <c r="C190" i="57" s="1"/>
  <c r="A159" i="57"/>
  <c r="C159" i="57" s="1"/>
  <c r="A173" i="57"/>
  <c r="C173" i="57" s="1"/>
  <c r="A195" i="57"/>
  <c r="C195" i="57" s="1"/>
  <c r="A193" i="57"/>
  <c r="C193" i="57" s="1"/>
  <c r="A161" i="57"/>
  <c r="C161" i="57" s="1"/>
  <c r="A191" i="57"/>
  <c r="C191" i="57" s="1"/>
  <c r="A177" i="57"/>
  <c r="C177" i="57" s="1"/>
  <c r="A174" i="57"/>
  <c r="C174" i="57" s="1"/>
  <c r="A157" i="57"/>
  <c r="C157" i="57" s="1"/>
  <c r="A167" i="57"/>
  <c r="C167" i="57" s="1"/>
  <c r="B154" i="57"/>
  <c r="A144" i="57"/>
  <c r="C144" i="57" s="1"/>
  <c r="A132" i="57"/>
  <c r="C132" i="57" s="1"/>
  <c r="A131" i="57"/>
  <c r="C131" i="57" s="1"/>
  <c r="A128" i="57"/>
  <c r="C128" i="57" s="1"/>
  <c r="A146" i="57"/>
  <c r="C146" i="57" s="1"/>
  <c r="A124" i="57"/>
  <c r="C124" i="57" s="1"/>
  <c r="A140" i="57"/>
  <c r="C140" i="57" s="1"/>
  <c r="A125" i="57"/>
  <c r="C125" i="57" s="1"/>
  <c r="A119" i="57"/>
  <c r="C119" i="57" s="1"/>
  <c r="A134" i="57"/>
  <c r="C134" i="57" s="1"/>
  <c r="A112" i="57"/>
  <c r="C112" i="57" s="1"/>
  <c r="A113" i="57"/>
  <c r="C113" i="57" s="1"/>
  <c r="A117" i="57"/>
  <c r="C117" i="57" s="1"/>
  <c r="A148" i="57"/>
  <c r="C148" i="57" s="1"/>
  <c r="A138" i="57"/>
  <c r="C138" i="57" s="1"/>
  <c r="A109" i="57"/>
  <c r="C109" i="57" s="1"/>
  <c r="A133" i="57"/>
  <c r="C133" i="57" s="1"/>
  <c r="J105" i="57"/>
  <c r="B106" i="57" s="1"/>
  <c r="A127" i="57"/>
  <c r="C127" i="57" s="1"/>
  <c r="A116" i="57"/>
  <c r="C116" i="57" s="1"/>
  <c r="A108" i="57"/>
  <c r="C108" i="57" s="1"/>
  <c r="A141" i="57"/>
  <c r="C141" i="57" s="1"/>
  <c r="A147" i="57"/>
  <c r="C147" i="57" s="1"/>
  <c r="A130" i="57"/>
  <c r="C130" i="57" s="1"/>
  <c r="A118" i="57"/>
  <c r="C118" i="57" s="1"/>
  <c r="A129" i="57"/>
  <c r="C129" i="57" s="1"/>
  <c r="A139" i="57"/>
  <c r="C139" i="57" s="1"/>
  <c r="A145" i="57"/>
  <c r="C145" i="57" s="1"/>
  <c r="A142" i="57"/>
  <c r="C142" i="57" s="1"/>
  <c r="A149" i="57"/>
  <c r="C149" i="57" s="1"/>
  <c r="A126" i="57"/>
  <c r="C126" i="57" s="1"/>
  <c r="A115" i="57"/>
  <c r="C115" i="57" s="1"/>
  <c r="A114" i="57"/>
  <c r="C114" i="57" s="1"/>
  <c r="A123" i="57"/>
  <c r="C123" i="57" s="1"/>
  <c r="A143" i="57"/>
  <c r="C143" i="57" s="1"/>
  <c r="A110" i="57"/>
  <c r="C110" i="57" s="1"/>
  <c r="A111" i="57"/>
  <c r="C111" i="57" s="1"/>
  <c r="B105" i="57"/>
  <c r="B6" i="25"/>
  <c r="A6" i="57"/>
  <c r="A50" i="25"/>
  <c r="C50" i="25" s="1"/>
  <c r="A42" i="25"/>
  <c r="C42" i="25" s="1"/>
  <c r="A34" i="25"/>
  <c r="C34" i="25" s="1"/>
  <c r="A26" i="25"/>
  <c r="C26" i="25" s="1"/>
  <c r="A18" i="25"/>
  <c r="C18" i="25" s="1"/>
  <c r="C18" i="32" s="1"/>
  <c r="A10" i="25"/>
  <c r="C10" i="25" s="1"/>
  <c r="A49" i="25"/>
  <c r="C49" i="25" s="1"/>
  <c r="A41" i="25"/>
  <c r="C41" i="25" s="1"/>
  <c r="A33" i="25"/>
  <c r="C33" i="25" s="1"/>
  <c r="A25" i="25"/>
  <c r="C25" i="25" s="1"/>
  <c r="A17" i="25"/>
  <c r="C17" i="25" s="1"/>
  <c r="C17" i="32" s="1"/>
  <c r="A9" i="25"/>
  <c r="C9" i="25" s="1"/>
  <c r="A48" i="25"/>
  <c r="C48" i="25" s="1"/>
  <c r="A40" i="25"/>
  <c r="C40" i="25" s="1"/>
  <c r="A32" i="25"/>
  <c r="C32" i="25" s="1"/>
  <c r="A24" i="25"/>
  <c r="C24" i="25" s="1"/>
  <c r="A16" i="25"/>
  <c r="C16" i="25" s="1"/>
  <c r="C16" i="32" s="1"/>
  <c r="A47" i="25"/>
  <c r="C47" i="25" s="1"/>
  <c r="A39" i="25"/>
  <c r="C39" i="25" s="1"/>
  <c r="A31" i="25"/>
  <c r="C31" i="25" s="1"/>
  <c r="A15" i="25"/>
  <c r="C15" i="25" s="1"/>
  <c r="A43" i="25"/>
  <c r="C43" i="25" s="1"/>
  <c r="A35" i="25"/>
  <c r="C35" i="25" s="1"/>
  <c r="A11" i="25"/>
  <c r="C11" i="25" s="1"/>
  <c r="A46" i="25"/>
  <c r="C46" i="25" s="1"/>
  <c r="A30" i="25"/>
  <c r="C30" i="25" s="1"/>
  <c r="A14" i="25"/>
  <c r="C14" i="25" s="1"/>
  <c r="A45" i="25"/>
  <c r="C45" i="25" s="1"/>
  <c r="A29" i="25"/>
  <c r="C29" i="25" s="1"/>
  <c r="A13" i="25"/>
  <c r="C13" i="25" s="1"/>
  <c r="A44" i="25"/>
  <c r="C44" i="25" s="1"/>
  <c r="A28" i="25"/>
  <c r="C28" i="25" s="1"/>
  <c r="A20" i="25"/>
  <c r="C20" i="25" s="1"/>
  <c r="C20" i="32" s="1"/>
  <c r="A12" i="25"/>
  <c r="C12" i="25" s="1"/>
  <c r="A27" i="25"/>
  <c r="C27" i="25" s="1"/>
  <c r="A19" i="25"/>
  <c r="C19" i="25" s="1"/>
  <c r="C19" i="32" s="1"/>
  <c r="A40" i="1"/>
  <c r="B39" i="1"/>
  <c r="C37" i="1"/>
  <c r="D38" i="1"/>
  <c r="B316" i="35" l="1"/>
  <c r="B365" i="32"/>
  <c r="B184" i="30"/>
  <c r="B463" i="31"/>
  <c r="B380" i="35"/>
  <c r="B380" i="30"/>
  <c r="B380" i="31"/>
  <c r="B316" i="31"/>
  <c r="B365" i="29"/>
  <c r="B414" i="33"/>
  <c r="B169" i="28"/>
  <c r="B331" i="29"/>
  <c r="B297" i="30"/>
  <c r="B346" i="32"/>
  <c r="B365" i="30"/>
  <c r="B414" i="35"/>
  <c r="B169" i="33"/>
  <c r="B346" i="29"/>
  <c r="B429" i="28"/>
  <c r="B429" i="33"/>
  <c r="B86" i="32"/>
  <c r="B199" i="28"/>
  <c r="B248" i="32"/>
  <c r="B267" i="32"/>
  <c r="B218" i="34"/>
  <c r="C35" i="28"/>
  <c r="C35" i="35"/>
  <c r="C35" i="33"/>
  <c r="C35" i="29"/>
  <c r="C35" i="34"/>
  <c r="C35" i="32"/>
  <c r="C35" i="31"/>
  <c r="C35" i="30"/>
  <c r="B365" i="31"/>
  <c r="B316" i="34"/>
  <c r="B233" i="35"/>
  <c r="B331" i="34"/>
  <c r="B218" i="31"/>
  <c r="B297" i="32"/>
  <c r="B346" i="30"/>
  <c r="B184" i="31"/>
  <c r="B478" i="32"/>
  <c r="B71" i="31"/>
  <c r="B429" i="35"/>
  <c r="B463" i="32"/>
  <c r="B86" i="34"/>
  <c r="B199" i="33"/>
  <c r="B248" i="34"/>
  <c r="B267" i="34"/>
  <c r="B218" i="29"/>
  <c r="C10" i="35"/>
  <c r="C10" i="33"/>
  <c r="C10" i="28"/>
  <c r="C10" i="31"/>
  <c r="C10" i="30"/>
  <c r="C10" i="32"/>
  <c r="C10" i="29"/>
  <c r="C10" i="34"/>
  <c r="C15" i="28"/>
  <c r="C15" i="35"/>
  <c r="C15" i="33"/>
  <c r="C15" i="32"/>
  <c r="C15" i="29"/>
  <c r="C15" i="34"/>
  <c r="C15" i="31"/>
  <c r="C15" i="30"/>
  <c r="C19" i="35"/>
  <c r="C19" i="33"/>
  <c r="C19" i="28"/>
  <c r="C19" i="34"/>
  <c r="C19" i="31"/>
  <c r="C19" i="30"/>
  <c r="C19" i="29"/>
  <c r="B316" i="29"/>
  <c r="B493" i="29"/>
  <c r="B331" i="28"/>
  <c r="B218" i="28"/>
  <c r="B297" i="34"/>
  <c r="B346" i="31"/>
  <c r="B184" i="32"/>
  <c r="B478" i="29"/>
  <c r="B71" i="32"/>
  <c r="B429" i="34"/>
  <c r="B463" i="29"/>
  <c r="B86" i="29"/>
  <c r="B135" i="31"/>
  <c r="B248" i="29"/>
  <c r="B267" i="29"/>
  <c r="B316" i="33"/>
  <c r="B365" i="28"/>
  <c r="B331" i="33"/>
  <c r="B218" i="33"/>
  <c r="B297" i="28"/>
  <c r="B346" i="34"/>
  <c r="B184" i="34"/>
  <c r="B478" i="30"/>
  <c r="B71" i="34"/>
  <c r="B150" i="32"/>
  <c r="B463" i="30"/>
  <c r="B135" i="32"/>
  <c r="B120" i="30"/>
  <c r="B248" i="33"/>
  <c r="B267" i="30"/>
  <c r="C41" i="35"/>
  <c r="C41" i="33"/>
  <c r="C41" i="28"/>
  <c r="C41" i="34"/>
  <c r="C41" i="32"/>
  <c r="C41" i="31"/>
  <c r="C41" i="30"/>
  <c r="C41" i="29"/>
  <c r="B233" i="34"/>
  <c r="B331" i="30"/>
  <c r="B218" i="30"/>
  <c r="C18" i="28"/>
  <c r="C18" i="35"/>
  <c r="C18" i="33"/>
  <c r="C18" i="29"/>
  <c r="C18" i="34"/>
  <c r="C18" i="31"/>
  <c r="C18" i="30"/>
  <c r="C31" i="33"/>
  <c r="C31" i="28"/>
  <c r="C31" i="35"/>
  <c r="C31" i="30"/>
  <c r="C31" i="29"/>
  <c r="C31" i="34"/>
  <c r="C31" i="32"/>
  <c r="C31" i="31"/>
  <c r="C27" i="35"/>
  <c r="C27" i="33"/>
  <c r="C27" i="28"/>
  <c r="C27" i="31"/>
  <c r="C27" i="30"/>
  <c r="C27" i="29"/>
  <c r="C27" i="34"/>
  <c r="C27" i="32"/>
  <c r="C34" i="28"/>
  <c r="C34" i="35"/>
  <c r="C34" i="33"/>
  <c r="C34" i="29"/>
  <c r="C34" i="34"/>
  <c r="C34" i="32"/>
  <c r="C34" i="31"/>
  <c r="C34" i="30"/>
  <c r="B365" i="33"/>
  <c r="B493" i="30"/>
  <c r="B218" i="35"/>
  <c r="B297" i="33"/>
  <c r="B346" i="28"/>
  <c r="B184" i="29"/>
  <c r="B478" i="31"/>
  <c r="B150" i="34"/>
  <c r="B395" i="31"/>
  <c r="B463" i="35"/>
  <c r="B86" i="30"/>
  <c r="B135" i="34"/>
  <c r="B120" i="31"/>
  <c r="B248" i="35"/>
  <c r="B267" i="35"/>
  <c r="B282" i="34"/>
  <c r="B316" i="28"/>
  <c r="B365" i="35"/>
  <c r="B493" i="31"/>
  <c r="B297" i="35"/>
  <c r="B346" i="33"/>
  <c r="B184" i="33"/>
  <c r="B478" i="34"/>
  <c r="B71" i="29"/>
  <c r="B150" i="29"/>
  <c r="B395" i="32"/>
  <c r="B463" i="34"/>
  <c r="B86" i="31"/>
  <c r="B135" i="29"/>
  <c r="B120" i="32"/>
  <c r="B444" i="30"/>
  <c r="B248" i="28"/>
  <c r="B267" i="28"/>
  <c r="C43" i="35"/>
  <c r="C43" i="33"/>
  <c r="C43" i="28"/>
  <c r="C43" i="34"/>
  <c r="C43" i="32"/>
  <c r="C43" i="31"/>
  <c r="C43" i="30"/>
  <c r="C43" i="29"/>
  <c r="C26" i="35"/>
  <c r="C26" i="33"/>
  <c r="C26" i="28"/>
  <c r="C26" i="31"/>
  <c r="C26" i="30"/>
  <c r="C26" i="29"/>
  <c r="C26" i="34"/>
  <c r="C26" i="32"/>
  <c r="C39" i="28"/>
  <c r="C39" i="35"/>
  <c r="C39" i="33"/>
  <c r="C39" i="29"/>
  <c r="C39" i="34"/>
  <c r="C39" i="32"/>
  <c r="B51" i="25"/>
  <c r="C39" i="31"/>
  <c r="C39" i="30"/>
  <c r="C12" i="33"/>
  <c r="C12" i="28"/>
  <c r="C12" i="35"/>
  <c r="C12" i="30"/>
  <c r="C12" i="32"/>
  <c r="C12" i="29"/>
  <c r="C12" i="34"/>
  <c r="C12" i="31"/>
  <c r="C47" i="35"/>
  <c r="C47" i="33"/>
  <c r="C47" i="28"/>
  <c r="C47" i="31"/>
  <c r="C47" i="30"/>
  <c r="C47" i="29"/>
  <c r="C47" i="34"/>
  <c r="C47" i="32"/>
  <c r="C42" i="35"/>
  <c r="C42" i="33"/>
  <c r="C42" i="28"/>
  <c r="C42" i="34"/>
  <c r="C42" i="32"/>
  <c r="C42" i="31"/>
  <c r="C42" i="30"/>
  <c r="C42" i="29"/>
  <c r="B380" i="32"/>
  <c r="B282" i="32"/>
  <c r="C20" i="35"/>
  <c r="C20" i="33"/>
  <c r="C20" i="28"/>
  <c r="C20" i="34"/>
  <c r="C20" i="31"/>
  <c r="C20" i="30"/>
  <c r="C20" i="29"/>
  <c r="C16" i="28"/>
  <c r="C16" i="35"/>
  <c r="C16" i="33"/>
  <c r="C16" i="29"/>
  <c r="C16" i="34"/>
  <c r="C16" i="31"/>
  <c r="C16" i="30"/>
  <c r="C50" i="33"/>
  <c r="C50" i="28"/>
  <c r="C50" i="35"/>
  <c r="C50" i="30"/>
  <c r="C50" i="29"/>
  <c r="C50" i="34"/>
  <c r="C50" i="32"/>
  <c r="C50" i="31"/>
  <c r="C28" i="35"/>
  <c r="C28" i="33"/>
  <c r="C28" i="28"/>
  <c r="C28" i="31"/>
  <c r="C28" i="30"/>
  <c r="C28" i="29"/>
  <c r="C28" i="34"/>
  <c r="C28" i="32"/>
  <c r="C24" i="35"/>
  <c r="C24" i="33"/>
  <c r="C24" i="28"/>
  <c r="C24" i="34"/>
  <c r="C24" i="32"/>
  <c r="C24" i="31"/>
  <c r="B36" i="25"/>
  <c r="C24" i="30"/>
  <c r="C24" i="29"/>
  <c r="B380" i="29"/>
  <c r="B365" i="34"/>
  <c r="B493" i="32"/>
  <c r="B346" i="35"/>
  <c r="B184" i="35"/>
  <c r="B478" i="28"/>
  <c r="B71" i="30"/>
  <c r="B150" i="30"/>
  <c r="B395" i="29"/>
  <c r="B463" i="28"/>
  <c r="B86" i="28"/>
  <c r="B120" i="34"/>
  <c r="B444" i="31"/>
  <c r="B267" i="33"/>
  <c r="B380" i="33"/>
  <c r="B282" i="29"/>
  <c r="B414" i="32"/>
  <c r="B493" i="28"/>
  <c r="B184" i="28"/>
  <c r="B478" i="33"/>
  <c r="B71" i="35"/>
  <c r="B463" i="33"/>
  <c r="B86" i="33"/>
  <c r="B135" i="30"/>
  <c r="B444" i="32"/>
  <c r="B101" i="29"/>
  <c r="B86" i="35"/>
  <c r="B135" i="35"/>
  <c r="B120" i="29"/>
  <c r="B444" i="29"/>
  <c r="B101" i="30"/>
  <c r="B380" i="34"/>
  <c r="B282" i="31"/>
  <c r="B414" i="30"/>
  <c r="B169" i="30"/>
  <c r="B233" i="29"/>
  <c r="B493" i="35"/>
  <c r="B71" i="33"/>
  <c r="B150" i="28"/>
  <c r="B395" i="35"/>
  <c r="B135" i="28"/>
  <c r="B120" i="33"/>
  <c r="B444" i="33"/>
  <c r="B101" i="31"/>
  <c r="B380" i="28"/>
  <c r="B282" i="28"/>
  <c r="B169" i="31"/>
  <c r="B493" i="34"/>
  <c r="B429" i="29"/>
  <c r="B150" i="33"/>
  <c r="B395" i="34"/>
  <c r="B199" i="31"/>
  <c r="B135" i="33"/>
  <c r="B120" i="35"/>
  <c r="B444" i="35"/>
  <c r="C11" i="33"/>
  <c r="C11" i="28"/>
  <c r="C11" i="35"/>
  <c r="C11" i="30"/>
  <c r="C11" i="32"/>
  <c r="C11" i="29"/>
  <c r="C11" i="34"/>
  <c r="C11" i="31"/>
  <c r="B316" i="32"/>
  <c r="B331" i="35"/>
  <c r="B297" i="31"/>
  <c r="C13" i="33"/>
  <c r="C13" i="28"/>
  <c r="C13" i="35"/>
  <c r="C13" i="30"/>
  <c r="C13" i="32"/>
  <c r="C13" i="29"/>
  <c r="C13" i="34"/>
  <c r="C13" i="31"/>
  <c r="C29" i="35"/>
  <c r="C29" i="33"/>
  <c r="C29" i="28"/>
  <c r="C29" i="31"/>
  <c r="C29" i="30"/>
  <c r="C29" i="29"/>
  <c r="C29" i="34"/>
  <c r="C29" i="32"/>
  <c r="C9" i="35"/>
  <c r="C9" i="33"/>
  <c r="C9" i="28"/>
  <c r="C9" i="31"/>
  <c r="C9" i="30"/>
  <c r="C9" i="32"/>
  <c r="C9" i="29"/>
  <c r="C9" i="34"/>
  <c r="C14" i="33"/>
  <c r="C14" i="28"/>
  <c r="C14" i="35"/>
  <c r="C14" i="30"/>
  <c r="C14" i="32"/>
  <c r="C14" i="29"/>
  <c r="C14" i="34"/>
  <c r="C14" i="31"/>
  <c r="C17" i="28"/>
  <c r="C17" i="35"/>
  <c r="C17" i="33"/>
  <c r="C17" i="29"/>
  <c r="C17" i="34"/>
  <c r="C17" i="31"/>
  <c r="C17" i="30"/>
  <c r="B282" i="33"/>
  <c r="B414" i="31"/>
  <c r="B169" i="32"/>
  <c r="B233" i="30"/>
  <c r="B331" i="31"/>
  <c r="B429" i="30"/>
  <c r="B150" i="35"/>
  <c r="B395" i="28"/>
  <c r="B199" i="32"/>
  <c r="B120" i="28"/>
  <c r="B444" i="34"/>
  <c r="B101" i="32"/>
  <c r="C49" i="33"/>
  <c r="C49" i="28"/>
  <c r="C49" i="35"/>
  <c r="C49" i="30"/>
  <c r="C49" i="29"/>
  <c r="C49" i="34"/>
  <c r="C49" i="32"/>
  <c r="C49" i="31"/>
  <c r="B233" i="28"/>
  <c r="B169" i="35"/>
  <c r="C44" i="35"/>
  <c r="C44" i="33"/>
  <c r="C44" i="28"/>
  <c r="C44" i="34"/>
  <c r="C44" i="32"/>
  <c r="C44" i="31"/>
  <c r="C44" i="30"/>
  <c r="C44" i="29"/>
  <c r="B169" i="29"/>
  <c r="B493" i="33"/>
  <c r="B478" i="35"/>
  <c r="B71" i="28"/>
  <c r="B150" i="31"/>
  <c r="B395" i="30"/>
  <c r="C30" i="33"/>
  <c r="C30" i="28"/>
  <c r="C30" i="35"/>
  <c r="C30" i="30"/>
  <c r="C30" i="29"/>
  <c r="C30" i="34"/>
  <c r="C30" i="32"/>
  <c r="C30" i="31"/>
  <c r="C25" i="35"/>
  <c r="C25" i="33"/>
  <c r="C25" i="28"/>
  <c r="C25" i="34"/>
  <c r="C25" i="32"/>
  <c r="C25" i="31"/>
  <c r="C25" i="30"/>
  <c r="C25" i="29"/>
  <c r="B282" i="35"/>
  <c r="B414" i="34"/>
  <c r="B169" i="34"/>
  <c r="B233" i="31"/>
  <c r="B331" i="32"/>
  <c r="B429" i="31"/>
  <c r="B395" i="33"/>
  <c r="B199" i="34"/>
  <c r="B444" i="28"/>
  <c r="B101" i="34"/>
  <c r="B233" i="33"/>
  <c r="C32" i="33"/>
  <c r="C32" i="28"/>
  <c r="C32" i="35"/>
  <c r="C32" i="30"/>
  <c r="C32" i="29"/>
  <c r="C32" i="34"/>
  <c r="C32" i="32"/>
  <c r="C32" i="31"/>
  <c r="C40" i="28"/>
  <c r="C40" i="35"/>
  <c r="C40" i="33"/>
  <c r="C40" i="29"/>
  <c r="C40" i="34"/>
  <c r="C40" i="32"/>
  <c r="C40" i="31"/>
  <c r="C40" i="30"/>
  <c r="B282" i="30"/>
  <c r="B414" i="29"/>
  <c r="C48" i="35"/>
  <c r="C48" i="33"/>
  <c r="C48" i="28"/>
  <c r="C48" i="31"/>
  <c r="C48" i="30"/>
  <c r="C48" i="29"/>
  <c r="C48" i="34"/>
  <c r="C48" i="32"/>
  <c r="C45" i="35"/>
  <c r="C45" i="33"/>
  <c r="C45" i="28"/>
  <c r="C45" i="31"/>
  <c r="C45" i="30"/>
  <c r="C45" i="29"/>
  <c r="C45" i="34"/>
  <c r="C45" i="32"/>
  <c r="C46" i="35"/>
  <c r="C46" i="33"/>
  <c r="C46" i="28"/>
  <c r="C46" i="31"/>
  <c r="C46" i="30"/>
  <c r="C46" i="29"/>
  <c r="C46" i="34"/>
  <c r="C46" i="32"/>
  <c r="C33" i="33"/>
  <c r="C33" i="28"/>
  <c r="C33" i="35"/>
  <c r="C33" i="30"/>
  <c r="C33" i="29"/>
  <c r="C33" i="34"/>
  <c r="C33" i="32"/>
  <c r="C33" i="31"/>
  <c r="B316" i="30"/>
  <c r="B414" i="28"/>
  <c r="B233" i="32"/>
  <c r="B218" i="32"/>
  <c r="B297" i="29"/>
  <c r="B429" i="32"/>
  <c r="B199" i="29"/>
  <c r="B248" i="30"/>
  <c r="B101" i="28"/>
  <c r="B199" i="30"/>
  <c r="B267" i="31"/>
  <c r="B101" i="33"/>
  <c r="B199" i="35"/>
  <c r="B248" i="31"/>
  <c r="B101" i="35"/>
  <c r="L30" i="28"/>
  <c r="L40" i="28"/>
  <c r="L9" i="28"/>
  <c r="L49" i="28"/>
  <c r="L10" i="28"/>
  <c r="L24" i="28"/>
  <c r="L26" i="28"/>
  <c r="L12" i="28"/>
  <c r="L48" i="28"/>
  <c r="L42" i="28"/>
  <c r="L31" i="28"/>
  <c r="L46" i="28"/>
  <c r="L18" i="28"/>
  <c r="L20" i="28"/>
  <c r="L50" i="28"/>
  <c r="L47" i="28"/>
  <c r="L13" i="28"/>
  <c r="L33" i="28"/>
  <c r="L25" i="28"/>
  <c r="L15" i="28"/>
  <c r="L45" i="28"/>
  <c r="L35" i="28"/>
  <c r="L32" i="28"/>
  <c r="L44" i="28"/>
  <c r="L28" i="28"/>
  <c r="L34" i="28"/>
  <c r="L39" i="28"/>
  <c r="L41" i="28"/>
  <c r="L11" i="28"/>
  <c r="L14" i="28"/>
  <c r="L19" i="28"/>
  <c r="L27" i="28"/>
  <c r="L17" i="28"/>
  <c r="L29" i="28"/>
  <c r="L43" i="28"/>
  <c r="L16" i="28"/>
  <c r="B512" i="57"/>
  <c r="G299" i="57"/>
  <c r="G250" i="57"/>
  <c r="G201" i="57"/>
  <c r="B248" i="57"/>
  <c r="G495" i="57"/>
  <c r="B527" i="57"/>
  <c r="B267" i="57"/>
  <c r="B365" i="57"/>
  <c r="B395" i="57"/>
  <c r="G544" i="57"/>
  <c r="B444" i="57"/>
  <c r="B429" i="57"/>
  <c r="G397" i="57"/>
  <c r="B542" i="57"/>
  <c r="B346" i="57"/>
  <c r="B493" i="57"/>
  <c r="B463" i="57"/>
  <c r="B233" i="57"/>
  <c r="B414" i="57"/>
  <c r="B297" i="57"/>
  <c r="B331" i="57"/>
  <c r="B218" i="57"/>
  <c r="G446" i="57"/>
  <c r="B316" i="57"/>
  <c r="B380" i="57"/>
  <c r="B478" i="57"/>
  <c r="B282" i="57"/>
  <c r="G348" i="57"/>
  <c r="G103" i="57"/>
  <c r="B150" i="57"/>
  <c r="B86" i="57"/>
  <c r="G152" i="57"/>
  <c r="A17" i="57"/>
  <c r="C17" i="57" s="1"/>
  <c r="A24" i="57"/>
  <c r="C24" i="57" s="1"/>
  <c r="A18" i="57"/>
  <c r="C18" i="57" s="1"/>
  <c r="A27" i="57"/>
  <c r="C27" i="57" s="1"/>
  <c r="A15" i="57"/>
  <c r="C15" i="57" s="1"/>
  <c r="J6" i="57"/>
  <c r="B7" i="57" s="1"/>
  <c r="A9" i="57"/>
  <c r="C9" i="57" s="1"/>
  <c r="A26" i="57"/>
  <c r="C26" i="57" s="1"/>
  <c r="A30" i="57"/>
  <c r="C30" i="57" s="1"/>
  <c r="A39" i="57"/>
  <c r="C39" i="57" s="1"/>
  <c r="A12" i="57"/>
  <c r="C12" i="57" s="1"/>
  <c r="A31" i="57"/>
  <c r="C31" i="57" s="1"/>
  <c r="A33" i="57"/>
  <c r="C33" i="57" s="1"/>
  <c r="A25" i="57"/>
  <c r="C25" i="57" s="1"/>
  <c r="A32" i="57"/>
  <c r="C32" i="57" s="1"/>
  <c r="A43" i="57"/>
  <c r="C43" i="57" s="1"/>
  <c r="A16" i="57"/>
  <c r="C16" i="57" s="1"/>
  <c r="A41" i="57"/>
  <c r="C41" i="57" s="1"/>
  <c r="A11" i="57"/>
  <c r="C11" i="57" s="1"/>
  <c r="A20" i="57"/>
  <c r="C20" i="57" s="1"/>
  <c r="A50" i="57"/>
  <c r="C50" i="57" s="1"/>
  <c r="A29" i="57"/>
  <c r="C29" i="57" s="1"/>
  <c r="A45" i="57"/>
  <c r="C45" i="57" s="1"/>
  <c r="A14" i="57"/>
  <c r="C14" i="57" s="1"/>
  <c r="A42" i="57"/>
  <c r="C42" i="57" s="1"/>
  <c r="A44" i="57"/>
  <c r="C44" i="57" s="1"/>
  <c r="A35" i="57"/>
  <c r="C35" i="57" s="1"/>
  <c r="A40" i="57"/>
  <c r="C40" i="57" s="1"/>
  <c r="A47" i="57"/>
  <c r="C47" i="57" s="1"/>
  <c r="A34" i="57"/>
  <c r="C34" i="57" s="1"/>
  <c r="A46" i="57"/>
  <c r="C46" i="57" s="1"/>
  <c r="A10" i="57"/>
  <c r="C10" i="57" s="1"/>
  <c r="A28" i="57"/>
  <c r="C28" i="57" s="1"/>
  <c r="A48" i="57"/>
  <c r="C48" i="57" s="1"/>
  <c r="A49" i="57"/>
  <c r="C49" i="57" s="1"/>
  <c r="A19" i="57"/>
  <c r="C19" i="57" s="1"/>
  <c r="A13" i="57"/>
  <c r="C13" i="57" s="1"/>
  <c r="B6" i="57"/>
  <c r="B120" i="57"/>
  <c r="B71" i="57"/>
  <c r="B135" i="57"/>
  <c r="B169" i="57"/>
  <c r="B184" i="57"/>
  <c r="B101" i="57"/>
  <c r="B199" i="57"/>
  <c r="C38" i="1"/>
  <c r="D39" i="1"/>
  <c r="A41" i="1"/>
  <c r="B40" i="1"/>
  <c r="B21" i="31" l="1"/>
  <c r="B36" i="30"/>
  <c r="B51" i="30"/>
  <c r="B21" i="30"/>
  <c r="B36" i="29"/>
  <c r="B36" i="35"/>
  <c r="B51" i="35"/>
  <c r="B51" i="33"/>
  <c r="B51" i="28"/>
  <c r="B21" i="35"/>
  <c r="B51" i="34"/>
  <c r="B36" i="31"/>
  <c r="B51" i="32"/>
  <c r="B21" i="28"/>
  <c r="B36" i="33"/>
  <c r="B51" i="31"/>
  <c r="B36" i="32"/>
  <c r="B21" i="34"/>
  <c r="B21" i="33"/>
  <c r="B36" i="28"/>
  <c r="B21" i="29"/>
  <c r="B36" i="34"/>
  <c r="B51" i="29"/>
  <c r="G53" i="57"/>
  <c r="D497" i="57"/>
  <c r="B544" i="57"/>
  <c r="D252" i="57"/>
  <c r="B397" i="57"/>
  <c r="D301" i="57"/>
  <c r="D203" i="57"/>
  <c r="B446" i="57"/>
  <c r="D399" i="57"/>
  <c r="D448" i="57"/>
  <c r="D350" i="57"/>
  <c r="B495" i="57"/>
  <c r="B348" i="57"/>
  <c r="B250" i="57"/>
  <c r="B299" i="57"/>
  <c r="D154" i="57"/>
  <c r="B103" i="57"/>
  <c r="B152" i="57"/>
  <c r="B201" i="57"/>
  <c r="B51" i="57"/>
  <c r="B36" i="57"/>
  <c r="D56" i="57"/>
  <c r="B21" i="57"/>
  <c r="D105" i="57"/>
  <c r="C39" i="1"/>
  <c r="D40" i="1"/>
  <c r="A42" i="1"/>
  <c r="B41" i="1"/>
  <c r="B2" i="50" a="1"/>
  <c r="B2" i="50" s="1"/>
  <c r="K3" i="51"/>
  <c r="J3" i="51"/>
  <c r="I3" i="51"/>
  <c r="J2" i="51"/>
  <c r="J1" i="51" s="1"/>
  <c r="I2" i="51"/>
  <c r="I1" i="51" s="1"/>
  <c r="B2" i="51" a="1"/>
  <c r="B2" i="51" s="1"/>
  <c r="K4" i="49"/>
  <c r="K3" i="49" s="1"/>
  <c r="J3" i="49"/>
  <c r="I3" i="49"/>
  <c r="J2" i="49"/>
  <c r="J1" i="49" s="1"/>
  <c r="I2" i="49"/>
  <c r="I1" i="49" s="1"/>
  <c r="B2" i="49" a="1"/>
  <c r="B2" i="49" s="1"/>
  <c r="J16" i="16"/>
  <c r="J11" i="17" s="1"/>
  <c r="K16" i="16"/>
  <c r="K11" i="17" s="1"/>
  <c r="L16" i="16"/>
  <c r="L11" i="17" s="1"/>
  <c r="M16" i="16"/>
  <c r="M11" i="17" s="1"/>
  <c r="N16" i="16"/>
  <c r="N11" i="17" s="1"/>
  <c r="O16" i="16"/>
  <c r="O11" i="17" s="1"/>
  <c r="P16" i="16"/>
  <c r="P11" i="17" s="1"/>
  <c r="Q16" i="16"/>
  <c r="Q11" i="17" s="1"/>
  <c r="R16" i="16"/>
  <c r="R11" i="17" s="1"/>
  <c r="S16" i="16"/>
  <c r="S11" i="17" s="1"/>
  <c r="T16" i="16"/>
  <c r="T11" i="17" s="1"/>
  <c r="U16" i="16"/>
  <c r="U11" i="17" s="1"/>
  <c r="V16" i="16"/>
  <c r="V11" i="17" s="1"/>
  <c r="W16" i="16"/>
  <c r="W11" i="17" s="1"/>
  <c r="X16" i="16"/>
  <c r="X11" i="17" s="1"/>
  <c r="Y16" i="16"/>
  <c r="Y11" i="17" s="1"/>
  <c r="Z16" i="16"/>
  <c r="Z11" i="17" s="1"/>
  <c r="AA16" i="16"/>
  <c r="AA11" i="17" s="1"/>
  <c r="AB16" i="16"/>
  <c r="AB11" i="17" s="1"/>
  <c r="AC16" i="16"/>
  <c r="AC11" i="17" s="1"/>
  <c r="AD16" i="16"/>
  <c r="AD11" i="17" s="1"/>
  <c r="AE16" i="16"/>
  <c r="AE11" i="17" s="1"/>
  <c r="AF16" i="16"/>
  <c r="AF11" i="17" s="1"/>
  <c r="AG16" i="16"/>
  <c r="AG11" i="17" s="1"/>
  <c r="AH16" i="16"/>
  <c r="AH11" i="17" s="1"/>
  <c r="AI16" i="16"/>
  <c r="AI11" i="17" s="1"/>
  <c r="AJ16" i="16"/>
  <c r="I16" i="16"/>
  <c r="I11" i="17" s="1"/>
  <c r="B2" i="59" a="1"/>
  <c r="B2" i="59" s="1"/>
  <c r="D6" i="57" l="1"/>
  <c r="D5" i="57" s="1"/>
  <c r="C4" i="57" s="1"/>
  <c r="B53" i="57"/>
  <c r="A43" i="1"/>
  <c r="B42" i="1"/>
  <c r="C40" i="1"/>
  <c r="D41" i="1"/>
  <c r="K4" i="59"/>
  <c r="L4" i="59" s="1"/>
  <c r="K2" i="51"/>
  <c r="K1" i="51" s="1"/>
  <c r="K2" i="49"/>
  <c r="K1" i="49" s="1"/>
  <c r="L4" i="49"/>
  <c r="J3" i="59" l="1"/>
  <c r="C41" i="1"/>
  <c r="D42" i="1"/>
  <c r="A44" i="1"/>
  <c r="B43" i="1"/>
  <c r="J2" i="59"/>
  <c r="J1" i="59" s="1"/>
  <c r="K3" i="59"/>
  <c r="K2" i="59"/>
  <c r="K1" i="59" s="1"/>
  <c r="L2" i="51"/>
  <c r="L1" i="51" s="1"/>
  <c r="M3" i="51"/>
  <c r="M2" i="51"/>
  <c r="M1" i="51" s="1"/>
  <c r="L3" i="51"/>
  <c r="N2" i="51"/>
  <c r="N1" i="51" s="1"/>
  <c r="N3" i="51"/>
  <c r="L2" i="49"/>
  <c r="L1" i="49" s="1"/>
  <c r="M4" i="49"/>
  <c r="L3" i="49"/>
  <c r="L2" i="59"/>
  <c r="L1" i="59" s="1"/>
  <c r="L3" i="59"/>
  <c r="M4" i="59"/>
  <c r="C42" i="1" l="1"/>
  <c r="D43" i="1"/>
  <c r="A45" i="1"/>
  <c r="B44" i="1"/>
  <c r="O2" i="51"/>
  <c r="O1" i="51" s="1"/>
  <c r="O3" i="51"/>
  <c r="M2" i="49"/>
  <c r="M1" i="49" s="1"/>
  <c r="N4" i="49"/>
  <c r="M3" i="49"/>
  <c r="M2" i="59"/>
  <c r="M1" i="59" s="1"/>
  <c r="M3" i="59"/>
  <c r="N4" i="59"/>
  <c r="C43" i="1" l="1"/>
  <c r="D44" i="1"/>
  <c r="A46" i="1"/>
  <c r="B45" i="1"/>
  <c r="P2" i="51"/>
  <c r="P1" i="51" s="1"/>
  <c r="P3" i="51"/>
  <c r="N2" i="49"/>
  <c r="N1" i="49" s="1"/>
  <c r="N3" i="49"/>
  <c r="O4" i="49"/>
  <c r="N2" i="59"/>
  <c r="N1" i="59" s="1"/>
  <c r="N3" i="59"/>
  <c r="O4" i="59"/>
  <c r="C44" i="1" l="1"/>
  <c r="D45" i="1"/>
  <c r="A47" i="1"/>
  <c r="B46" i="1"/>
  <c r="Q3" i="51"/>
  <c r="Q2" i="51"/>
  <c r="Q1" i="51" s="1"/>
  <c r="O2" i="49"/>
  <c r="O1" i="49" s="1"/>
  <c r="O3" i="49"/>
  <c r="P4" i="49"/>
  <c r="P4" i="59"/>
  <c r="O2" i="59"/>
  <c r="O1" i="59" s="1"/>
  <c r="O3" i="59"/>
  <c r="C45" i="1" l="1"/>
  <c r="D46" i="1"/>
  <c r="A48" i="1"/>
  <c r="B47" i="1"/>
  <c r="R3" i="51"/>
  <c r="R2" i="51"/>
  <c r="R1" i="51" s="1"/>
  <c r="P3" i="49"/>
  <c r="Q4" i="49"/>
  <c r="P2" i="49"/>
  <c r="P1" i="49" s="1"/>
  <c r="P3" i="59"/>
  <c r="Q4" i="59"/>
  <c r="P2" i="59"/>
  <c r="P1" i="59" s="1"/>
  <c r="C46" i="1" l="1"/>
  <c r="D47" i="1"/>
  <c r="A49" i="1"/>
  <c r="B48" i="1"/>
  <c r="S2" i="51"/>
  <c r="S1" i="51" s="1"/>
  <c r="S3" i="51"/>
  <c r="R4" i="49"/>
  <c r="Q2" i="49"/>
  <c r="Q1" i="49" s="1"/>
  <c r="Q3" i="49"/>
  <c r="R4" i="59"/>
  <c r="Q2" i="59"/>
  <c r="Q1" i="59" s="1"/>
  <c r="Q3" i="59"/>
  <c r="C47" i="1" l="1"/>
  <c r="D48" i="1"/>
  <c r="A50" i="1"/>
  <c r="B49" i="1"/>
  <c r="T2" i="51"/>
  <c r="T1" i="51" s="1"/>
  <c r="T3" i="51"/>
  <c r="S4" i="49"/>
  <c r="R2" i="49"/>
  <c r="R1" i="49" s="1"/>
  <c r="R3" i="49"/>
  <c r="S4" i="59"/>
  <c r="R2" i="59"/>
  <c r="R1" i="59" s="1"/>
  <c r="R3" i="59"/>
  <c r="C48" i="1" l="1"/>
  <c r="D49" i="1"/>
  <c r="A51" i="1"/>
  <c r="B50" i="1"/>
  <c r="U2" i="51"/>
  <c r="U1" i="51" s="1"/>
  <c r="U3" i="51"/>
  <c r="T4" i="49"/>
  <c r="S2" i="49"/>
  <c r="S1" i="49" s="1"/>
  <c r="S3" i="49"/>
  <c r="T4" i="59"/>
  <c r="S2" i="59"/>
  <c r="S1" i="59" s="1"/>
  <c r="S3" i="59"/>
  <c r="C49" i="1" l="1"/>
  <c r="D50" i="1"/>
  <c r="A52" i="1"/>
  <c r="B51" i="1"/>
  <c r="V2" i="51"/>
  <c r="V1" i="51" s="1"/>
  <c r="V3" i="51"/>
  <c r="T3" i="49"/>
  <c r="T2" i="49"/>
  <c r="T1" i="49" s="1"/>
  <c r="U4" i="49"/>
  <c r="T2" i="59"/>
  <c r="T1" i="59" s="1"/>
  <c r="T3" i="59"/>
  <c r="U4" i="59"/>
  <c r="C50" i="1" l="1"/>
  <c r="D51" i="1"/>
  <c r="A53" i="1"/>
  <c r="B52" i="1"/>
  <c r="W2" i="51"/>
  <c r="W1" i="51" s="1"/>
  <c r="W3" i="51"/>
  <c r="U3" i="49"/>
  <c r="V4" i="49"/>
  <c r="U2" i="49"/>
  <c r="U1" i="49" s="1"/>
  <c r="U2" i="59"/>
  <c r="U1" i="59" s="1"/>
  <c r="U3" i="59"/>
  <c r="V4" i="59"/>
  <c r="A54" i="1" l="1"/>
  <c r="B53" i="1"/>
  <c r="C51" i="1"/>
  <c r="D52" i="1"/>
  <c r="X2" i="51"/>
  <c r="X1" i="51" s="1"/>
  <c r="X3" i="51"/>
  <c r="W4" i="49"/>
  <c r="V3" i="49"/>
  <c r="V2" i="49"/>
  <c r="V1" i="49" s="1"/>
  <c r="V2" i="59"/>
  <c r="V1" i="59" s="1"/>
  <c r="W4" i="59"/>
  <c r="V3" i="59"/>
  <c r="A55" i="1" l="1"/>
  <c r="B54" i="1"/>
  <c r="C52" i="1"/>
  <c r="D53" i="1"/>
  <c r="Y3" i="51"/>
  <c r="Y2" i="51"/>
  <c r="Y1" i="51" s="1"/>
  <c r="X4" i="49"/>
  <c r="W3" i="49"/>
  <c r="W2" i="49"/>
  <c r="W1" i="49" s="1"/>
  <c r="W3" i="59"/>
  <c r="X4" i="59"/>
  <c r="W2" i="59"/>
  <c r="W1" i="59" s="1"/>
  <c r="C53" i="1" l="1"/>
  <c r="D54" i="1"/>
  <c r="A56" i="1"/>
  <c r="B55" i="1"/>
  <c r="Z3" i="51"/>
  <c r="Z2" i="51"/>
  <c r="Z1" i="51" s="1"/>
  <c r="X2" i="49"/>
  <c r="X1" i="49" s="1"/>
  <c r="X3" i="49"/>
  <c r="Y4" i="49"/>
  <c r="X3" i="59"/>
  <c r="Y4" i="59"/>
  <c r="X2" i="59"/>
  <c r="X1" i="59" s="1"/>
  <c r="C54" i="1" l="1"/>
  <c r="D55" i="1"/>
  <c r="A57" i="1"/>
  <c r="B56" i="1"/>
  <c r="AA2" i="51"/>
  <c r="AA1" i="51" s="1"/>
  <c r="AA3" i="51"/>
  <c r="Y3" i="49"/>
  <c r="Z4" i="49"/>
  <c r="Y2" i="49"/>
  <c r="Y1" i="49" s="1"/>
  <c r="Z4" i="59"/>
  <c r="Y2" i="59"/>
  <c r="Y1" i="59" s="1"/>
  <c r="Y3" i="59"/>
  <c r="C55" i="1" l="1"/>
  <c r="D56" i="1"/>
  <c r="A58" i="1"/>
  <c r="B57" i="1"/>
  <c r="AB2" i="51"/>
  <c r="AB1" i="51" s="1"/>
  <c r="AB3" i="51"/>
  <c r="Z2" i="49"/>
  <c r="Z1" i="49" s="1"/>
  <c r="AA4" i="49"/>
  <c r="Z3" i="49"/>
  <c r="Z3" i="59"/>
  <c r="Z2" i="59"/>
  <c r="Z1" i="59" s="1"/>
  <c r="AA4" i="59"/>
  <c r="C56" i="1" l="1"/>
  <c r="D57" i="1"/>
  <c r="A59" i="1"/>
  <c r="B58" i="1"/>
  <c r="AC2" i="51"/>
  <c r="AC1" i="51" s="1"/>
  <c r="AC3" i="51"/>
  <c r="AB4" i="49"/>
  <c r="AA2" i="49"/>
  <c r="AA1" i="49" s="1"/>
  <c r="AA3" i="49"/>
  <c r="AB4" i="59"/>
  <c r="AA2" i="59"/>
  <c r="AA1" i="59" s="1"/>
  <c r="AA3" i="59"/>
  <c r="C57" i="1" l="1"/>
  <c r="D58" i="1"/>
  <c r="A60" i="1"/>
  <c r="B59" i="1"/>
  <c r="AD2" i="51"/>
  <c r="AD1" i="51" s="1"/>
  <c r="AD3" i="51"/>
  <c r="AB3" i="49"/>
  <c r="AC4" i="49"/>
  <c r="AB2" i="49"/>
  <c r="AB1" i="49" s="1"/>
  <c r="AB2" i="59"/>
  <c r="AB1" i="59" s="1"/>
  <c r="AB3" i="59"/>
  <c r="AC4" i="59"/>
  <c r="B60" i="1" l="1"/>
  <c r="C59" i="1" s="1"/>
  <c r="A61" i="1"/>
  <c r="AB1" i="82"/>
  <c r="R1" i="65"/>
  <c r="AN1" i="82"/>
  <c r="U1" i="65"/>
  <c r="S1" i="65"/>
  <c r="AN1" i="65"/>
  <c r="P1" i="82"/>
  <c r="W1" i="65"/>
  <c r="V1" i="82"/>
  <c r="AF1" i="82"/>
  <c r="V1" i="65"/>
  <c r="AB1" i="65"/>
  <c r="N1" i="82"/>
  <c r="AF1" i="65"/>
  <c r="AO1" i="65"/>
  <c r="S1" i="82"/>
  <c r="AG1" i="65"/>
  <c r="Z1" i="82"/>
  <c r="AH1" i="65"/>
  <c r="AI1" i="82"/>
  <c r="Q1" i="82"/>
  <c r="AM1" i="82"/>
  <c r="X1" i="65"/>
  <c r="AL1" i="65"/>
  <c r="Y1" i="82"/>
  <c r="AH1" i="82"/>
  <c r="AC1" i="82"/>
  <c r="Z1" i="65"/>
  <c r="EC1" i="57"/>
  <c r="AA1" i="82"/>
  <c r="DE1" i="57"/>
  <c r="AJ1" i="65"/>
  <c r="T1" i="65"/>
  <c r="AE1" i="82"/>
  <c r="AK1" i="65"/>
  <c r="AJ1" i="82"/>
  <c r="W1" i="82"/>
  <c r="BG1" i="59"/>
  <c r="T1" i="82"/>
  <c r="O1" i="65"/>
  <c r="AD1" i="82"/>
  <c r="AP1" i="65"/>
  <c r="AA1" i="65"/>
  <c r="CS1" i="57"/>
  <c r="AG1" i="82"/>
  <c r="AO1" i="82"/>
  <c r="CW1" i="57"/>
  <c r="R1" i="82"/>
  <c r="Q1" i="65"/>
  <c r="AM1" i="65"/>
  <c r="AK1" i="82"/>
  <c r="AI1" i="65"/>
  <c r="O1" i="82"/>
  <c r="BE1" i="57"/>
  <c r="AD1" i="65"/>
  <c r="AC1" i="65"/>
  <c r="AP1" i="82"/>
  <c r="X1" i="82"/>
  <c r="AL1" i="82"/>
  <c r="AE1" i="65"/>
  <c r="DY1" i="57"/>
  <c r="BK1" i="59"/>
  <c r="AG1" i="57"/>
  <c r="U1" i="82"/>
  <c r="BU1" i="57"/>
  <c r="BO1" i="59"/>
  <c r="CA1" i="59"/>
  <c r="CK1" i="57"/>
  <c r="DW1" i="59"/>
  <c r="AY1" i="59"/>
  <c r="CO1" i="57"/>
  <c r="BI1" i="57"/>
  <c r="CE1" i="59"/>
  <c r="DM1" i="57"/>
  <c r="DO1" i="59"/>
  <c r="BS1" i="59"/>
  <c r="DK1" i="59"/>
  <c r="BY1" i="57"/>
  <c r="BA1" i="57"/>
  <c r="DC1" i="59"/>
  <c r="DA1" i="57"/>
  <c r="AW1" i="57"/>
  <c r="AS1" i="57"/>
  <c r="CC1" i="57"/>
  <c r="DS1" i="59"/>
  <c r="DU1" i="57"/>
  <c r="DI1" i="57"/>
  <c r="BW1" i="59"/>
  <c r="CM1" i="59"/>
  <c r="CG1" i="57"/>
  <c r="CY1" i="59"/>
  <c r="AM1" i="59"/>
  <c r="BQ1" i="57"/>
  <c r="CQ1" i="59"/>
  <c r="AU1" i="59"/>
  <c r="BC1" i="59"/>
  <c r="CI1" i="59"/>
  <c r="AK1" i="57"/>
  <c r="CU1" i="59"/>
  <c r="P1" i="65"/>
  <c r="Y1" i="65"/>
  <c r="DQ1" i="57"/>
  <c r="AO1" i="57"/>
  <c r="DG1" i="59"/>
  <c r="AQ1" i="59"/>
  <c r="BM1" i="57"/>
  <c r="C58" i="1"/>
  <c r="D59" i="1"/>
  <c r="AE2" i="51"/>
  <c r="AE1" i="51" s="1"/>
  <c r="AE3" i="51"/>
  <c r="AC2" i="49"/>
  <c r="AC1" i="49" s="1"/>
  <c r="AC3" i="49"/>
  <c r="AD4" i="49"/>
  <c r="AC2" i="59"/>
  <c r="AC1" i="59" s="1"/>
  <c r="AC3" i="59"/>
  <c r="AD4" i="59"/>
  <c r="D60" i="1" l="1"/>
  <c r="B61" i="1"/>
  <c r="A62" i="1"/>
  <c r="Z1" i="54"/>
  <c r="AC1" i="32"/>
  <c r="P1" i="89"/>
  <c r="AH1" i="89"/>
  <c r="S1" i="30"/>
  <c r="AG1" i="89"/>
  <c r="AE1" i="35"/>
  <c r="R1" i="25"/>
  <c r="AC1" i="54"/>
  <c r="AB1" i="89"/>
  <c r="W1" i="35"/>
  <c r="AO1" i="25"/>
  <c r="Q1" i="30"/>
  <c r="AH1" i="54"/>
  <c r="AJ1" i="32"/>
  <c r="AN1" i="30"/>
  <c r="N1" i="26"/>
  <c r="W1" i="26"/>
  <c r="U1" i="89"/>
  <c r="AM1" i="29"/>
  <c r="AH1" i="33"/>
  <c r="V1" i="32"/>
  <c r="AA1" i="25"/>
  <c r="Y1" i="25"/>
  <c r="AF1" i="28"/>
  <c r="Y1" i="29"/>
  <c r="AO1" i="32"/>
  <c r="O1" i="32"/>
  <c r="AP1" i="31"/>
  <c r="AF1" i="31"/>
  <c r="Y1" i="35"/>
  <c r="AO1" i="29"/>
  <c r="S1" i="25"/>
  <c r="AL1" i="29"/>
  <c r="AG1" i="32"/>
  <c r="AN1" i="25"/>
  <c r="AD1" i="32"/>
  <c r="AJ1" i="89"/>
  <c r="AC1" i="35"/>
  <c r="T1" i="29"/>
  <c r="T1" i="35"/>
  <c r="T1" i="26"/>
  <c r="AJ1" i="35"/>
  <c r="AG1" i="34"/>
  <c r="AO1" i="33"/>
  <c r="AE1" i="31"/>
  <c r="X1" i="30"/>
  <c r="AK1" i="35"/>
  <c r="T1" i="28"/>
  <c r="AD1" i="35"/>
  <c r="AH1" i="35"/>
  <c r="AL1" i="25"/>
  <c r="L1" i="26"/>
  <c r="P1" i="31"/>
  <c r="AD1" i="33"/>
  <c r="AN1" i="54"/>
  <c r="X1" i="34"/>
  <c r="M1" i="35"/>
  <c r="U1" i="25"/>
  <c r="AP1" i="30"/>
  <c r="M1" i="26"/>
  <c r="AC1" i="29"/>
  <c r="AG1" i="26"/>
  <c r="S1" i="26"/>
  <c r="N1" i="33"/>
  <c r="AL1" i="28"/>
  <c r="T1" i="89"/>
  <c r="AK1" i="54"/>
  <c r="U1" i="34"/>
  <c r="T1" i="25"/>
  <c r="AC1" i="25"/>
  <c r="AI1" i="35"/>
  <c r="AP1" i="54"/>
  <c r="P1" i="34"/>
  <c r="AJ1" i="30"/>
  <c r="AP1" i="32"/>
  <c r="R1" i="26"/>
  <c r="AF1" i="29"/>
  <c r="AB1" i="32"/>
  <c r="S1" i="29"/>
  <c r="AM1" i="35"/>
  <c r="AP1" i="28"/>
  <c r="AE1" i="89"/>
  <c r="Y1" i="28"/>
  <c r="AC1" i="28"/>
  <c r="R1" i="32"/>
  <c r="X1" i="54"/>
  <c r="AJ1" i="54"/>
  <c r="AJ1" i="31"/>
  <c r="V1" i="26"/>
  <c r="U1" i="28"/>
  <c r="V1" i="34"/>
  <c r="AO1" i="28"/>
  <c r="Q1" i="35"/>
  <c r="P1" i="25"/>
  <c r="S1" i="32"/>
  <c r="AC1" i="30"/>
  <c r="Q1" i="25"/>
  <c r="AA1" i="35"/>
  <c r="R1" i="33"/>
  <c r="S1" i="31"/>
  <c r="AD1" i="89"/>
  <c r="AB1" i="34"/>
  <c r="AG1" i="30"/>
  <c r="AA1" i="89"/>
  <c r="V1" i="54"/>
  <c r="AK1" i="26"/>
  <c r="O1" i="89"/>
  <c r="AL1" i="30"/>
  <c r="AE1" i="29"/>
  <c r="AD1" i="28"/>
  <c r="AI1" i="32"/>
  <c r="AB1" i="25"/>
  <c r="X1" i="35"/>
  <c r="AP1" i="34"/>
  <c r="T1" i="30"/>
  <c r="P1" i="30"/>
  <c r="Q1" i="31"/>
  <c r="R1" i="89"/>
  <c r="S1" i="28"/>
  <c r="R1" i="30"/>
  <c r="Z1" i="31"/>
  <c r="O1" i="33"/>
  <c r="N1" i="89"/>
  <c r="S1" i="33"/>
  <c r="AM1" i="30"/>
  <c r="AD1" i="31"/>
  <c r="AM1" i="34"/>
  <c r="X1" i="26"/>
  <c r="AM1" i="31"/>
  <c r="AB1" i="29"/>
  <c r="AI1" i="31"/>
  <c r="R1" i="28"/>
  <c r="AB1" i="31"/>
  <c r="Q1" i="54"/>
  <c r="O1" i="29"/>
  <c r="N1" i="32"/>
  <c r="AG1" i="31"/>
  <c r="N1" i="54"/>
  <c r="AE1" i="26"/>
  <c r="Z1" i="34"/>
  <c r="O1" i="54"/>
  <c r="AM1" i="33"/>
  <c r="AA1" i="34"/>
  <c r="AO1" i="34"/>
  <c r="AE1" i="30"/>
  <c r="AN1" i="31"/>
  <c r="AE1" i="54"/>
  <c r="S1" i="89"/>
  <c r="V1" i="31"/>
  <c r="X1" i="89"/>
  <c r="AC1" i="31"/>
  <c r="AH1" i="29"/>
  <c r="V1" i="29"/>
  <c r="AF1" i="25"/>
  <c r="O1" i="30"/>
  <c r="Y1" i="31"/>
  <c r="AI1" i="34"/>
  <c r="L1" i="89"/>
  <c r="AB1" i="54"/>
  <c r="N1" i="28"/>
  <c r="AC1" i="26"/>
  <c r="AJ1" i="33"/>
  <c r="P1" i="29"/>
  <c r="Z1" i="89"/>
  <c r="AA1" i="28"/>
  <c r="R1" i="54"/>
  <c r="AB1" i="28"/>
  <c r="P1" i="26"/>
  <c r="AN1" i="33"/>
  <c r="AI1" i="54"/>
  <c r="V1" i="33"/>
  <c r="AA1" i="26"/>
  <c r="AN1" i="29"/>
  <c r="X1" i="33"/>
  <c r="AJ1" i="34"/>
  <c r="Z1" i="32"/>
  <c r="AG1" i="28"/>
  <c r="W1" i="54"/>
  <c r="AK1" i="28"/>
  <c r="AO1" i="54"/>
  <c r="O1" i="34"/>
  <c r="W1" i="32"/>
  <c r="Z1" i="25"/>
  <c r="Y1" i="26"/>
  <c r="AK1" i="31"/>
  <c r="O1" i="25"/>
  <c r="AH1" i="32"/>
  <c r="Q1" i="29"/>
  <c r="W1" i="89"/>
  <c r="AA1" i="54"/>
  <c r="AH1" i="31"/>
  <c r="V1" i="28"/>
  <c r="P1" i="32"/>
  <c r="AJ1" i="29"/>
  <c r="R1" i="29"/>
  <c r="Z1" i="33"/>
  <c r="Q1" i="32"/>
  <c r="AI1" i="33"/>
  <c r="AK1" i="30"/>
  <c r="AM1" i="28"/>
  <c r="X1" i="25"/>
  <c r="O1" i="35"/>
  <c r="AG1" i="54"/>
  <c r="AC1" i="89"/>
  <c r="AF1" i="54"/>
  <c r="AF1" i="89"/>
  <c r="AN1" i="32"/>
  <c r="AE1" i="25"/>
  <c r="Y1" i="33"/>
  <c r="AF1" i="32"/>
  <c r="M1" i="89"/>
  <c r="AO1" i="31"/>
  <c r="AO1" i="30"/>
  <c r="AL1" i="54"/>
  <c r="AE1" i="33"/>
  <c r="AK1" i="33"/>
  <c r="K1" i="89"/>
  <c r="Y1" i="89"/>
  <c r="AA1" i="30"/>
  <c r="AG1" i="29"/>
  <c r="AG1" i="33"/>
  <c r="AC1" i="33"/>
  <c r="AJ1" i="26"/>
  <c r="AA1" i="31"/>
  <c r="AG1" i="35"/>
  <c r="AB1" i="30"/>
  <c r="AD1" i="54"/>
  <c r="W1" i="28"/>
  <c r="Q1" i="28"/>
  <c r="AJ1" i="25"/>
  <c r="AK1" i="32"/>
  <c r="Q1" i="26"/>
  <c r="Z1" i="26"/>
  <c r="O1" i="26"/>
  <c r="AO1" i="35"/>
  <c r="AP1" i="35"/>
  <c r="AB1" i="35"/>
  <c r="W1" i="25"/>
  <c r="W1" i="31"/>
  <c r="AD1" i="34"/>
  <c r="AH1" i="34"/>
  <c r="Y1" i="54"/>
  <c r="AH1" i="26"/>
  <c r="U1" i="31"/>
  <c r="AL1" i="34"/>
  <c r="AD1" i="25"/>
  <c r="AD1" i="26"/>
  <c r="U1" i="29"/>
  <c r="P1" i="54"/>
  <c r="N1" i="29"/>
  <c r="AJ1" i="28"/>
  <c r="Y1" i="32"/>
  <c r="AI1" i="89"/>
  <c r="W1" i="34"/>
  <c r="S1" i="54"/>
  <c r="AE1" i="34"/>
  <c r="S1" i="35"/>
  <c r="AH1" i="25"/>
  <c r="AF1" i="30"/>
  <c r="AE1" i="32"/>
  <c r="AN1" i="34"/>
  <c r="AG1" i="25"/>
  <c r="O1" i="28"/>
  <c r="X1" i="31"/>
  <c r="T1" i="54"/>
  <c r="AD1" i="30"/>
  <c r="X1" i="32"/>
  <c r="V1" i="35"/>
  <c r="Y1" i="30"/>
  <c r="S1" i="34"/>
  <c r="AL1" i="33"/>
  <c r="R1" i="34"/>
  <c r="R1" i="31"/>
  <c r="U1" i="35"/>
  <c r="AK1" i="34"/>
  <c r="N1" i="35"/>
  <c r="AM1" i="25"/>
  <c r="Z1" i="29"/>
  <c r="W1" i="30"/>
  <c r="AE1" i="28"/>
  <c r="AC1" i="34"/>
  <c r="AI1" i="29"/>
  <c r="AM1" i="54"/>
  <c r="AF1" i="35"/>
  <c r="W1" i="33"/>
  <c r="AI1" i="30"/>
  <c r="AH1" i="28"/>
  <c r="AF1" i="34"/>
  <c r="V1" i="89"/>
  <c r="AA1" i="29"/>
  <c r="AA1" i="33"/>
  <c r="AL1" i="26"/>
  <c r="Y1" i="34"/>
  <c r="T1" i="32"/>
  <c r="AH1" i="30"/>
  <c r="AP1" i="25"/>
  <c r="T1" i="34"/>
  <c r="AP1" i="33"/>
  <c r="AN1" i="28"/>
  <c r="W1" i="29"/>
  <c r="AL1" i="35"/>
  <c r="Q1" i="34"/>
  <c r="Z1" i="28"/>
  <c r="U1" i="30"/>
  <c r="X1" i="28"/>
  <c r="AK1" i="25"/>
  <c r="AI1" i="26"/>
  <c r="AP1" i="29"/>
  <c r="AL1" i="32"/>
  <c r="AI1" i="25"/>
  <c r="Q1" i="33"/>
  <c r="AB1" i="26"/>
  <c r="Q1" i="89"/>
  <c r="X1" i="29"/>
  <c r="P1" i="35"/>
  <c r="Z1" i="30"/>
  <c r="T1" i="31"/>
  <c r="P1" i="33"/>
  <c r="AF1" i="33"/>
  <c r="AF1" i="26"/>
  <c r="AB1" i="33"/>
  <c r="AM1" i="32"/>
  <c r="R1" i="35"/>
  <c r="AA1" i="32"/>
  <c r="V1" i="25"/>
  <c r="V1" i="30"/>
  <c r="AK1" i="29"/>
  <c r="U1" i="32"/>
  <c r="P1" i="28"/>
  <c r="AD1" i="29"/>
  <c r="T1" i="33"/>
  <c r="Z1" i="35"/>
  <c r="AI1" i="28"/>
  <c r="U1" i="26"/>
  <c r="U1" i="33"/>
  <c r="U1" i="54"/>
  <c r="AL1" i="31"/>
  <c r="AN1" i="35"/>
  <c r="AF2" i="51"/>
  <c r="AF1" i="51" s="1"/>
  <c r="AF3" i="51"/>
  <c r="AD2" i="49"/>
  <c r="AD1" i="49" s="1"/>
  <c r="AE4" i="49"/>
  <c r="AD3" i="49"/>
  <c r="AD2" i="59"/>
  <c r="AD1" i="59" s="1"/>
  <c r="AD3" i="59"/>
  <c r="AE4" i="59"/>
  <c r="A63" i="1" l="1"/>
  <c r="B62" i="1"/>
  <c r="C60" i="1"/>
  <c r="D61" i="1"/>
  <c r="AG3" i="51"/>
  <c r="AG2" i="51"/>
  <c r="AG1" i="51" s="1"/>
  <c r="AE3" i="49"/>
  <c r="AF4" i="49"/>
  <c r="AE2" i="49"/>
  <c r="AE1" i="49" s="1"/>
  <c r="AF4" i="59"/>
  <c r="AE2" i="59"/>
  <c r="AE1" i="59" s="1"/>
  <c r="AE3" i="59"/>
  <c r="D62" i="1" l="1"/>
  <c r="C61" i="1"/>
  <c r="B63" i="1"/>
  <c r="A64" i="1"/>
  <c r="B64" i="1" s="1"/>
  <c r="C63" i="1" s="1"/>
  <c r="AH3" i="51"/>
  <c r="AH2" i="51"/>
  <c r="AH1" i="51" s="1"/>
  <c r="AF2" i="49"/>
  <c r="AF1" i="49" s="1"/>
  <c r="AG4" i="49"/>
  <c r="AF3" i="49"/>
  <c r="AF3" i="59"/>
  <c r="AG4" i="59"/>
  <c r="AF2" i="59"/>
  <c r="AF1" i="59" s="1"/>
  <c r="D63" i="1" l="1"/>
  <c r="C62" i="1"/>
  <c r="AI2" i="51"/>
  <c r="AI1" i="51" s="1"/>
  <c r="AI3" i="51"/>
  <c r="AH4" i="49"/>
  <c r="AG3" i="49"/>
  <c r="AG2" i="49"/>
  <c r="AG1" i="49" s="1"/>
  <c r="AH4" i="59"/>
  <c r="AG2" i="59"/>
  <c r="AG1" i="59" s="1"/>
  <c r="AG3" i="59"/>
  <c r="AJ3" i="51" l="1"/>
  <c r="AJ2" i="51"/>
  <c r="AJ1" i="51" s="1"/>
  <c r="AH2" i="49"/>
  <c r="AH1" i="49" s="1"/>
  <c r="AI4" i="49"/>
  <c r="AH3" i="49"/>
  <c r="AH2" i="59"/>
  <c r="AH1" i="59" s="1"/>
  <c r="AH3" i="59"/>
  <c r="AI4" i="59"/>
  <c r="AK2" i="51" l="1"/>
  <c r="AK1" i="51" s="1"/>
  <c r="AK3" i="51"/>
  <c r="AI2" i="49"/>
  <c r="AI1" i="49" s="1"/>
  <c r="AI3" i="49"/>
  <c r="AJ4" i="49"/>
  <c r="AJ4" i="59"/>
  <c r="AI2" i="59"/>
  <c r="AI1" i="59" s="1"/>
  <c r="AI3" i="59"/>
  <c r="AL2" i="51" l="1"/>
  <c r="AL1" i="51" s="1"/>
  <c r="AL3" i="51"/>
  <c r="AK4" i="49"/>
  <c r="AJ3" i="49"/>
  <c r="AJ2" i="49"/>
  <c r="AJ1" i="49" s="1"/>
  <c r="AJ2" i="59"/>
  <c r="AJ1" i="59" s="1"/>
  <c r="AJ3" i="59"/>
  <c r="AL4" i="49" l="1"/>
  <c r="AK2" i="49"/>
  <c r="AK1" i="49" s="1"/>
  <c r="AK3" i="49"/>
  <c r="AL2" i="49" l="1"/>
  <c r="AL1" i="49" s="1"/>
  <c r="AL3" i="49"/>
  <c r="I31" i="17" l="1"/>
  <c r="I14" i="17" s="1"/>
  <c r="J31" i="17"/>
  <c r="J14" i="17" s="1"/>
  <c r="K31" i="17"/>
  <c r="K14" i="17" s="1"/>
  <c r="L31" i="17"/>
  <c r="L14" i="17" s="1"/>
  <c r="M31" i="17"/>
  <c r="M14" i="17" s="1"/>
  <c r="N31" i="17"/>
  <c r="N14" i="17" s="1"/>
  <c r="O31" i="17"/>
  <c r="O14" i="17" s="1"/>
  <c r="P31" i="17"/>
  <c r="P14" i="17" s="1"/>
  <c r="Q31" i="17"/>
  <c r="Q14" i="17" s="1"/>
  <c r="R31" i="17"/>
  <c r="R14" i="17" s="1"/>
  <c r="S31" i="17"/>
  <c r="S14" i="17" s="1"/>
  <c r="T31" i="17"/>
  <c r="T14" i="17" s="1"/>
  <c r="U31" i="17"/>
  <c r="U14" i="17" s="1"/>
  <c r="V31" i="17"/>
  <c r="V14" i="17" s="1"/>
  <c r="W31" i="17"/>
  <c r="W14" i="17" s="1"/>
  <c r="X31" i="17"/>
  <c r="X14" i="17" s="1"/>
  <c r="Y31" i="17"/>
  <c r="Y14" i="17" s="1"/>
  <c r="Z31" i="17"/>
  <c r="Z14" i="17" s="1"/>
  <c r="AA31" i="17"/>
  <c r="AA14" i="17" s="1"/>
  <c r="AB31" i="17"/>
  <c r="AB14" i="17" s="1"/>
  <c r="AC31" i="17"/>
  <c r="AC14" i="17" s="1"/>
  <c r="AD31" i="17"/>
  <c r="AD14" i="17" s="1"/>
  <c r="AE31" i="17"/>
  <c r="AE14" i="17" s="1"/>
  <c r="AF31" i="17"/>
  <c r="AF14" i="17" s="1"/>
  <c r="AG31" i="17"/>
  <c r="AG14" i="17" s="1"/>
  <c r="AH31" i="17"/>
  <c r="AH14" i="17" s="1"/>
  <c r="AI31" i="17"/>
  <c r="AI14" i="17" s="1"/>
  <c r="B2" i="17" l="1" a="1"/>
  <c r="B2" i="17" s="1"/>
  <c r="J3" i="16"/>
  <c r="I3" i="16"/>
  <c r="J2" i="16"/>
  <c r="I2" i="16"/>
  <c r="J4" i="17" l="1"/>
  <c r="I2" i="17"/>
  <c r="I3" i="17"/>
  <c r="K3" i="16"/>
  <c r="L2" i="16"/>
  <c r="L3" i="16"/>
  <c r="K2" i="16"/>
  <c r="J2" i="17" l="1"/>
  <c r="J3" i="17"/>
  <c r="K4" i="17"/>
  <c r="M2" i="16"/>
  <c r="M3" i="16"/>
  <c r="K2" i="17" l="1"/>
  <c r="K3" i="17"/>
  <c r="L4" i="17"/>
  <c r="N2" i="16"/>
  <c r="N3" i="16"/>
  <c r="L2" i="17" l="1"/>
  <c r="L3" i="17"/>
  <c r="M4" i="17"/>
  <c r="O2" i="16"/>
  <c r="O3" i="16"/>
  <c r="M3" i="17" l="1"/>
  <c r="M2" i="17"/>
  <c r="N4" i="17"/>
  <c r="P2" i="16"/>
  <c r="P3" i="16"/>
  <c r="N3" i="17" l="1"/>
  <c r="O4" i="17"/>
  <c r="N2" i="17"/>
  <c r="Q2" i="16"/>
  <c r="Q3" i="16"/>
  <c r="O3" i="17" l="1"/>
  <c r="P4" i="17"/>
  <c r="O2" i="17"/>
  <c r="R3" i="16"/>
  <c r="R2" i="16"/>
  <c r="Q4" i="17" l="1"/>
  <c r="P2" i="17"/>
  <c r="P3" i="17"/>
  <c r="S3" i="16"/>
  <c r="S2" i="16"/>
  <c r="R4" i="17" l="1"/>
  <c r="Q2" i="17"/>
  <c r="Q3" i="17"/>
  <c r="T2" i="16"/>
  <c r="T3" i="16"/>
  <c r="R2" i="17" l="1"/>
  <c r="S4" i="17"/>
  <c r="R3" i="17"/>
  <c r="U2" i="16"/>
  <c r="U3" i="16"/>
  <c r="S2" i="17" l="1"/>
  <c r="S3" i="17"/>
  <c r="T4" i="17"/>
  <c r="V2" i="16"/>
  <c r="V3" i="16"/>
  <c r="T2" i="17" l="1"/>
  <c r="T3" i="17"/>
  <c r="U4" i="17"/>
  <c r="W2" i="16"/>
  <c r="W3" i="16"/>
  <c r="U3" i="17" l="1"/>
  <c r="U2" i="17"/>
  <c r="V4" i="17"/>
  <c r="X2" i="16"/>
  <c r="X3" i="16"/>
  <c r="V3" i="17" l="1"/>
  <c r="W4" i="17"/>
  <c r="V2" i="17"/>
  <c r="Y3" i="16"/>
  <c r="Y2" i="16"/>
  <c r="W3" i="17" l="1"/>
  <c r="X4" i="17"/>
  <c r="W2" i="17"/>
  <c r="Z3" i="16"/>
  <c r="Z2" i="16"/>
  <c r="Y4" i="17" l="1"/>
  <c r="X2" i="17"/>
  <c r="X3" i="17"/>
  <c r="AA3" i="16"/>
  <c r="AA2" i="16"/>
  <c r="Z4" i="17" l="1"/>
  <c r="Y2" i="17"/>
  <c r="Y3" i="17"/>
  <c r="AB2" i="16"/>
  <c r="AB3" i="16"/>
  <c r="AA4" i="17" l="1"/>
  <c r="Z2" i="17"/>
  <c r="Z3" i="17"/>
  <c r="AC2" i="16"/>
  <c r="AC3" i="16"/>
  <c r="AA2" i="17" l="1"/>
  <c r="AA3" i="17"/>
  <c r="AB4" i="17"/>
  <c r="AD2" i="16"/>
  <c r="AD3" i="16"/>
  <c r="AB2" i="17" l="1"/>
  <c r="AB3" i="17"/>
  <c r="AC4" i="17"/>
  <c r="AE2" i="16"/>
  <c r="AE3" i="16"/>
  <c r="AC3" i="17" l="1"/>
  <c r="AC2" i="17"/>
  <c r="AD4" i="17"/>
  <c r="AF2" i="16"/>
  <c r="AF3" i="16"/>
  <c r="AD3" i="17" l="1"/>
  <c r="AE4" i="17"/>
  <c r="AD2" i="17"/>
  <c r="AG3" i="16"/>
  <c r="AG2" i="16"/>
  <c r="AE3" i="17" l="1"/>
  <c r="AF4" i="17"/>
  <c r="AE2" i="17"/>
  <c r="AH3" i="16"/>
  <c r="AH2" i="16"/>
  <c r="AG4" i="17" l="1"/>
  <c r="AF2" i="17"/>
  <c r="AF3" i="17"/>
  <c r="AI3" i="16"/>
  <c r="AI2" i="16"/>
  <c r="AH4" i="17" l="1"/>
  <c r="AG2" i="17"/>
  <c r="AG3" i="17"/>
  <c r="AJ2" i="16"/>
  <c r="AJ3" i="16"/>
  <c r="AH2" i="17" l="1"/>
  <c r="AH3" i="17"/>
  <c r="AI4" i="17"/>
  <c r="AI2" i="17" l="1"/>
  <c r="AI3" i="17"/>
  <c r="EF4" i="57" l="1"/>
  <c r="EE4" i="57"/>
  <c r="ED4" i="57"/>
  <c r="EC4" i="57"/>
  <c r="EB4" i="57"/>
  <c r="EA4" i="57"/>
  <c r="DZ4" i="57"/>
  <c r="DY4" i="57"/>
  <c r="DX4" i="57"/>
  <c r="DW4" i="57"/>
  <c r="DV4" i="57"/>
  <c r="DU4" i="57"/>
  <c r="DT4" i="57"/>
  <c r="DS4" i="57"/>
  <c r="DR4" i="57"/>
  <c r="DQ4" i="57"/>
  <c r="DP4" i="57"/>
  <c r="DO4" i="57"/>
  <c r="DN4" i="57"/>
  <c r="DM4" i="57"/>
  <c r="DL4" i="57"/>
  <c r="DK4" i="57"/>
  <c r="DJ4" i="57"/>
  <c r="DI4" i="57"/>
  <c r="DH4" i="57"/>
  <c r="DG4" i="57"/>
  <c r="DF4" i="57"/>
  <c r="DE4" i="57"/>
  <c r="DD4" i="57"/>
  <c r="DC4" i="57"/>
  <c r="DB4" i="57"/>
  <c r="DA4" i="57"/>
  <c r="CZ4" i="57"/>
  <c r="CY4" i="57"/>
  <c r="CX4" i="57"/>
  <c r="CW4" i="57"/>
  <c r="CV4" i="57"/>
  <c r="CU4" i="57"/>
  <c r="CT4" i="57"/>
  <c r="CS4" i="57"/>
  <c r="CR4" i="57"/>
  <c r="CQ4" i="57"/>
  <c r="CP4" i="57"/>
  <c r="CO4" i="57"/>
  <c r="CN4" i="57"/>
  <c r="CM4" i="57"/>
  <c r="CL4" i="57"/>
  <c r="CK4" i="57"/>
  <c r="CJ4" i="57"/>
  <c r="CI4" i="57"/>
  <c r="CH4" i="57"/>
  <c r="CG4" i="57"/>
  <c r="CF4" i="57"/>
  <c r="CE4" i="57"/>
  <c r="CD4" i="57"/>
  <c r="CC4" i="57"/>
  <c r="CB4" i="57"/>
  <c r="CA4" i="57"/>
  <c r="BZ4" i="57"/>
  <c r="BY4" i="57"/>
  <c r="BX4" i="57"/>
  <c r="BW4" i="57"/>
  <c r="BV4" i="57"/>
  <c r="BU4" i="57"/>
  <c r="BT4" i="57"/>
  <c r="BS4" i="57"/>
  <c r="BR4" i="57"/>
  <c r="BQ4" i="57"/>
  <c r="BP4" i="57"/>
  <c r="BO4" i="57"/>
  <c r="BN4" i="57"/>
  <c r="BM4" i="57"/>
  <c r="BL4" i="57"/>
  <c r="BK4" i="57"/>
  <c r="BJ4" i="57"/>
  <c r="BI4" i="57"/>
  <c r="BH4" i="57"/>
  <c r="BG4" i="57"/>
  <c r="BF4" i="57"/>
  <c r="BE4" i="57"/>
  <c r="BD4" i="57"/>
  <c r="BC4" i="57"/>
  <c r="BB4" i="57"/>
  <c r="BA4" i="57"/>
  <c r="AZ4" i="57"/>
  <c r="AY4" i="57"/>
  <c r="AX4" i="57"/>
  <c r="AW4" i="57"/>
  <c r="AV4" i="57"/>
  <c r="AU4" i="57"/>
  <c r="AT4" i="57"/>
  <c r="AS4" i="57"/>
  <c r="AR4" i="57"/>
  <c r="AQ4" i="57"/>
  <c r="AP4" i="57"/>
  <c r="AO4" i="57"/>
  <c r="AN4" i="57"/>
  <c r="AM4" i="57"/>
  <c r="AL4" i="57"/>
  <c r="AK4" i="57"/>
  <c r="AJ4" i="57"/>
  <c r="AI4" i="57"/>
  <c r="AH4" i="57"/>
  <c r="AG4" i="57"/>
  <c r="AF4" i="57"/>
  <c r="AE4" i="57"/>
  <c r="AD4" i="57"/>
  <c r="AC4" i="57"/>
  <c r="AB4" i="57"/>
  <c r="AA4" i="57"/>
  <c r="Z4" i="57"/>
  <c r="Y4" i="57"/>
  <c r="X4" i="57"/>
  <c r="W4" i="57"/>
  <c r="V4" i="57"/>
  <c r="U4" i="57"/>
  <c r="T4" i="57"/>
  <c r="S4" i="57"/>
  <c r="R4" i="57"/>
  <c r="Q4" i="57"/>
  <c r="P4" i="57"/>
  <c r="O4" i="57"/>
  <c r="N4" i="57"/>
  <c r="I11" i="49" l="1"/>
  <c r="J11" i="49"/>
  <c r="K11" i="49"/>
  <c r="L11" i="49"/>
  <c r="M11" i="49"/>
  <c r="N11" i="49"/>
  <c r="O11" i="49"/>
  <c r="P11" i="49"/>
  <c r="Q11" i="49"/>
  <c r="R11" i="49"/>
  <c r="S11" i="49"/>
  <c r="T11" i="49"/>
  <c r="U11" i="49"/>
  <c r="V11" i="49"/>
  <c r="W11" i="49"/>
  <c r="X11" i="49"/>
  <c r="Y11" i="49"/>
  <c r="Z11" i="49"/>
  <c r="AA11" i="49"/>
  <c r="AB11" i="49"/>
  <c r="AC11" i="49"/>
  <c r="M11" i="54" l="1"/>
  <c r="M12" i="54" s="1"/>
  <c r="M7" i="54"/>
  <c r="M6" i="54"/>
  <c r="M493" i="28"/>
  <c r="M478" i="28"/>
  <c r="M463" i="28"/>
  <c r="M444" i="28"/>
  <c r="M429" i="28"/>
  <c r="M414" i="28"/>
  <c r="M395" i="28"/>
  <c r="M380" i="28"/>
  <c r="M365" i="28"/>
  <c r="M346" i="28"/>
  <c r="M331" i="28"/>
  <c r="M316" i="28"/>
  <c r="M297" i="28"/>
  <c r="M282" i="28"/>
  <c r="M267" i="28"/>
  <c r="M248" i="28"/>
  <c r="M233" i="28"/>
  <c r="M218" i="28"/>
  <c r="M199" i="28"/>
  <c r="M184" i="28"/>
  <c r="M169" i="28"/>
  <c r="M120" i="28"/>
  <c r="M152" i="28" s="1"/>
  <c r="M101" i="28"/>
  <c r="M86" i="28"/>
  <c r="M71" i="28"/>
  <c r="M51" i="28"/>
  <c r="M21" i="28"/>
  <c r="M8" i="54" l="1"/>
  <c r="M495" i="28"/>
  <c r="M446" i="28"/>
  <c r="M397" i="28"/>
  <c r="M299" i="28"/>
  <c r="M348" i="28"/>
  <c r="M250" i="28"/>
  <c r="M201" i="28"/>
  <c r="M103" i="28"/>
  <c r="M53" i="28"/>
  <c r="M497" i="28" l="1"/>
  <c r="I9" i="17"/>
  <c r="I14" i="89"/>
  <c r="I18" i="89" s="1"/>
  <c r="I20" i="89" s="1"/>
  <c r="M14" i="54"/>
  <c r="I21" i="89" l="1"/>
  <c r="M15" i="54"/>
  <c r="N11" i="54"/>
  <c r="N12" i="54" s="1"/>
  <c r="N6" i="54"/>
  <c r="N7" i="54"/>
  <c r="N493" i="28"/>
  <c r="N478" i="28"/>
  <c r="N463" i="28"/>
  <c r="N444" i="28"/>
  <c r="N429" i="28"/>
  <c r="N414" i="28"/>
  <c r="N395" i="28"/>
  <c r="N380" i="28"/>
  <c r="N365" i="28"/>
  <c r="N346" i="28"/>
  <c r="N331" i="28"/>
  <c r="N316" i="28"/>
  <c r="N297" i="28"/>
  <c r="N282" i="28"/>
  <c r="N267" i="28"/>
  <c r="N248" i="28"/>
  <c r="N233" i="28"/>
  <c r="N218" i="28"/>
  <c r="N199" i="28"/>
  <c r="N184" i="28"/>
  <c r="N169" i="28"/>
  <c r="N120" i="28"/>
  <c r="N152" i="28" s="1"/>
  <c r="N51" i="28"/>
  <c r="N21" i="28"/>
  <c r="O11" i="54" l="1"/>
  <c r="O7" i="54"/>
  <c r="O6" i="54"/>
  <c r="N495" i="28"/>
  <c r="N446" i="28"/>
  <c r="N397" i="28"/>
  <c r="N348" i="28"/>
  <c r="N299" i="28"/>
  <c r="N250" i="28"/>
  <c r="N201" i="28"/>
  <c r="N8" i="54"/>
  <c r="N53" i="28"/>
  <c r="O218" i="28"/>
  <c r="O346" i="28"/>
  <c r="O463" i="28"/>
  <c r="O331" i="28"/>
  <c r="O199" i="28"/>
  <c r="O169" i="28"/>
  <c r="O267" i="28"/>
  <c r="O21" i="28"/>
  <c r="O478" i="28"/>
  <c r="O248" i="28"/>
  <c r="O282" i="28"/>
  <c r="O444" i="28"/>
  <c r="O297" i="28"/>
  <c r="O233" i="28"/>
  <c r="O380" i="28"/>
  <c r="O395" i="28"/>
  <c r="O316" i="28"/>
  <c r="O184" i="28"/>
  <c r="O120" i="28"/>
  <c r="O152" i="28" s="1"/>
  <c r="O429" i="28"/>
  <c r="O365" i="28"/>
  <c r="O414" i="28"/>
  <c r="O51" i="28"/>
  <c r="O493" i="28"/>
  <c r="N497" i="28" l="1"/>
  <c r="J9" i="17"/>
  <c r="J14" i="89"/>
  <c r="J18" i="89" s="1"/>
  <c r="J20" i="89" s="1"/>
  <c r="N14" i="54"/>
  <c r="P6" i="54"/>
  <c r="P11" i="54"/>
  <c r="P12" i="54" s="1"/>
  <c r="P7" i="54"/>
  <c r="P169" i="28"/>
  <c r="P199" i="28"/>
  <c r="P331" i="28"/>
  <c r="P463" i="28"/>
  <c r="P248" i="28"/>
  <c r="P380" i="28"/>
  <c r="P444" i="28"/>
  <c r="P120" i="28"/>
  <c r="P152" i="28" s="1"/>
  <c r="P297" i="28"/>
  <c r="P414" i="28"/>
  <c r="P365" i="28"/>
  <c r="P51" i="28"/>
  <c r="P184" i="28"/>
  <c r="P395" i="28"/>
  <c r="P218" i="28"/>
  <c r="P282" i="28"/>
  <c r="P478" i="28"/>
  <c r="P493" i="28"/>
  <c r="P21" i="28"/>
  <c r="P316" i="28"/>
  <c r="P233" i="28"/>
  <c r="P429" i="28"/>
  <c r="P346" i="28"/>
  <c r="P267" i="28"/>
  <c r="O250" i="28"/>
  <c r="O397" i="28"/>
  <c r="O348" i="28"/>
  <c r="O299" i="28"/>
  <c r="O201" i="28"/>
  <c r="O12" i="54"/>
  <c r="O446" i="28"/>
  <c r="O8" i="54"/>
  <c r="K14" i="89" s="1"/>
  <c r="K18" i="89" s="1"/>
  <c r="O53" i="28"/>
  <c r="O495" i="28"/>
  <c r="N15" i="54" l="1"/>
  <c r="O497" i="28"/>
  <c r="J21" i="89"/>
  <c r="K9" i="17"/>
  <c r="Q11" i="54"/>
  <c r="Q12" i="54" s="1"/>
  <c r="Q7" i="54"/>
  <c r="Q6" i="54"/>
  <c r="P201" i="28"/>
  <c r="P299" i="28"/>
  <c r="P446" i="28"/>
  <c r="P397" i="28"/>
  <c r="P8" i="54"/>
  <c r="P495" i="28"/>
  <c r="P53" i="28"/>
  <c r="P348" i="28"/>
  <c r="P250" i="28"/>
  <c r="Q429" i="28"/>
  <c r="Q297" i="28"/>
  <c r="Q184" i="28"/>
  <c r="Q395" i="28"/>
  <c r="Q233" i="28"/>
  <c r="Q21" i="28"/>
  <c r="Q267" i="28"/>
  <c r="Q444" i="28"/>
  <c r="Q51" i="28"/>
  <c r="Q316" i="28"/>
  <c r="Q120" i="28"/>
  <c r="Q152" i="28" s="1"/>
  <c r="Q331" i="28"/>
  <c r="Q218" i="28"/>
  <c r="Q414" i="28"/>
  <c r="Q493" i="28"/>
  <c r="Q346" i="28"/>
  <c r="Q169" i="28"/>
  <c r="Q380" i="28"/>
  <c r="Q463" i="28"/>
  <c r="Q199" i="28"/>
  <c r="Q478" i="28"/>
  <c r="Q248" i="28"/>
  <c r="Q282" i="28"/>
  <c r="Q365" i="28"/>
  <c r="O14" i="54"/>
  <c r="P497" i="28" l="1"/>
  <c r="L9" i="17"/>
  <c r="L14" i="89"/>
  <c r="L18" i="89" s="1"/>
  <c r="P14" i="54"/>
  <c r="R11" i="54"/>
  <c r="R12" i="54" s="1"/>
  <c r="R7" i="54"/>
  <c r="R6" i="54"/>
  <c r="Q397" i="28"/>
  <c r="Q8" i="54"/>
  <c r="R297" i="28"/>
  <c r="Q446" i="28"/>
  <c r="R233" i="28"/>
  <c r="Q299" i="28"/>
  <c r="R218" i="28"/>
  <c r="R493" i="28"/>
  <c r="R346" i="28"/>
  <c r="R199" i="28"/>
  <c r="R282" i="28"/>
  <c r="Q250" i="28"/>
  <c r="R21" i="28"/>
  <c r="R267" i="28"/>
  <c r="R429" i="28"/>
  <c r="R414" i="28"/>
  <c r="Q53" i="28"/>
  <c r="R444" i="28"/>
  <c r="R248" i="28"/>
  <c r="R184" i="28"/>
  <c r="R380" i="28"/>
  <c r="Q495" i="28"/>
  <c r="Q348" i="28"/>
  <c r="R365" i="28"/>
  <c r="R331" i="28"/>
  <c r="R316" i="28"/>
  <c r="R478" i="28"/>
  <c r="R169" i="28"/>
  <c r="R120" i="28"/>
  <c r="R152" i="28" s="1"/>
  <c r="Q201" i="28"/>
  <c r="R463" i="28"/>
  <c r="R51" i="28"/>
  <c r="R395" i="28"/>
  <c r="O15" i="54"/>
  <c r="P15" i="54" l="1"/>
  <c r="Q497" i="28"/>
  <c r="M9" i="17"/>
  <c r="M14" i="89"/>
  <c r="M18" i="89" s="1"/>
  <c r="J30" i="89"/>
  <c r="J31" i="89" s="1"/>
  <c r="J62" i="89" s="1"/>
  <c r="I30" i="89"/>
  <c r="I31" i="89" s="1"/>
  <c r="I62" i="89" s="1"/>
  <c r="Q14" i="54"/>
  <c r="S11" i="54"/>
  <c r="S7" i="54"/>
  <c r="S6" i="54"/>
  <c r="R201" i="28"/>
  <c r="R495" i="28"/>
  <c r="S365" i="28"/>
  <c r="R8" i="54"/>
  <c r="S169" i="28"/>
  <c r="R397" i="28"/>
  <c r="S199" i="28"/>
  <c r="S331" i="28"/>
  <c r="S218" i="28"/>
  <c r="S414" i="28"/>
  <c r="R53" i="28"/>
  <c r="R446" i="28"/>
  <c r="S297" i="28"/>
  <c r="S444" i="28"/>
  <c r="S51" i="28"/>
  <c r="S233" i="28"/>
  <c r="S120" i="28"/>
  <c r="S152" i="28" s="1"/>
  <c r="S380" i="28"/>
  <c r="S248" i="28"/>
  <c r="S282" i="28"/>
  <c r="S316" i="28"/>
  <c r="S21" i="28"/>
  <c r="S478" i="28"/>
  <c r="S267" i="28"/>
  <c r="S184" i="28"/>
  <c r="S395" i="28"/>
  <c r="S463" i="28"/>
  <c r="R348" i="28"/>
  <c r="S429" i="28"/>
  <c r="R299" i="28"/>
  <c r="R250" i="28"/>
  <c r="S493" i="28"/>
  <c r="S346" i="28"/>
  <c r="R497" i="28" l="1"/>
  <c r="I37" i="89"/>
  <c r="I50" i="89"/>
  <c r="I61" i="89"/>
  <c r="I8" i="89" s="1"/>
  <c r="I38" i="89" s="1"/>
  <c r="N9" i="17"/>
  <c r="N14" i="89"/>
  <c r="N18" i="89" s="1"/>
  <c r="Q15" i="54"/>
  <c r="J61" i="89"/>
  <c r="J50" i="89"/>
  <c r="J37" i="89"/>
  <c r="R14" i="54"/>
  <c r="T11" i="54"/>
  <c r="T7" i="54"/>
  <c r="T6" i="54"/>
  <c r="S397" i="28"/>
  <c r="S201" i="28"/>
  <c r="T218" i="28"/>
  <c r="T282" i="28"/>
  <c r="T248" i="28"/>
  <c r="T199" i="28"/>
  <c r="S348" i="28"/>
  <c r="T429" i="28"/>
  <c r="T233" i="28"/>
  <c r="T316" i="28"/>
  <c r="T21" i="28"/>
  <c r="T169" i="28"/>
  <c r="T184" i="28"/>
  <c r="S495" i="28"/>
  <c r="T414" i="28"/>
  <c r="T346" i="28"/>
  <c r="T493" i="28"/>
  <c r="T267" i="28"/>
  <c r="T380" i="28"/>
  <c r="T297" i="28"/>
  <c r="T463" i="28"/>
  <c r="S299" i="28"/>
  <c r="S446" i="28"/>
  <c r="T120" i="28"/>
  <c r="T152" i="28" s="1"/>
  <c r="T331" i="28"/>
  <c r="T51" i="28"/>
  <c r="S250" i="28"/>
  <c r="S12" i="54"/>
  <c r="S8" i="54"/>
  <c r="O14" i="89" s="1"/>
  <c r="O18" i="89" s="1"/>
  <c r="S53" i="28"/>
  <c r="T444" i="28"/>
  <c r="T395" i="28"/>
  <c r="T478" i="28"/>
  <c r="T365" i="28"/>
  <c r="I54" i="89" l="1"/>
  <c r="S497" i="28"/>
  <c r="I39" i="89"/>
  <c r="I43" i="89" s="1"/>
  <c r="J8" i="89"/>
  <c r="J38" i="89" s="1"/>
  <c r="J39" i="89" s="1"/>
  <c r="J43" i="89" s="1"/>
  <c r="R15" i="54"/>
  <c r="J54" i="89"/>
  <c r="O9" i="17"/>
  <c r="U11" i="54"/>
  <c r="U12" i="54" s="1"/>
  <c r="U7" i="54"/>
  <c r="U6" i="54"/>
  <c r="T8" i="54"/>
  <c r="P14" i="89" s="1"/>
  <c r="P18" i="89" s="1"/>
  <c r="T250" i="28"/>
  <c r="U233" i="28"/>
  <c r="U184" i="28"/>
  <c r="T397" i="28"/>
  <c r="T495" i="28"/>
  <c r="U365" i="28"/>
  <c r="U346" i="28"/>
  <c r="U463" i="28"/>
  <c r="T12" i="54"/>
  <c r="S14" i="54"/>
  <c r="U169" i="28"/>
  <c r="U478" i="28"/>
  <c r="T446" i="28"/>
  <c r="U297" i="28"/>
  <c r="U21" i="28"/>
  <c r="U444" i="28"/>
  <c r="U199" i="28"/>
  <c r="U218" i="28"/>
  <c r="U493" i="28"/>
  <c r="U414" i="28"/>
  <c r="U395" i="28"/>
  <c r="U331" i="28"/>
  <c r="U429" i="28"/>
  <c r="U380" i="28"/>
  <c r="U248" i="28"/>
  <c r="U316" i="28"/>
  <c r="T201" i="28"/>
  <c r="U120" i="28"/>
  <c r="U152" i="28" s="1"/>
  <c r="U267" i="28"/>
  <c r="U51" i="28"/>
  <c r="U282" i="28"/>
  <c r="T348" i="28"/>
  <c r="T299" i="28"/>
  <c r="T53" i="28"/>
  <c r="I65" i="89" l="1"/>
  <c r="I10" i="17" s="1"/>
  <c r="T497" i="28"/>
  <c r="J65" i="89"/>
  <c r="P9" i="17"/>
  <c r="V11" i="54"/>
  <c r="V12" i="54" s="1"/>
  <c r="V7" i="54"/>
  <c r="V6" i="54"/>
  <c r="T14" i="54"/>
  <c r="S15" i="54"/>
  <c r="U397" i="28"/>
  <c r="U8" i="54"/>
  <c r="V297" i="28"/>
  <c r="V120" i="28"/>
  <c r="V152" i="28" s="1"/>
  <c r="U299" i="28"/>
  <c r="V267" i="28"/>
  <c r="U495" i="28"/>
  <c r="V493" i="28"/>
  <c r="U250" i="28"/>
  <c r="V346" i="28"/>
  <c r="U201" i="28"/>
  <c r="V233" i="28"/>
  <c r="V444" i="28"/>
  <c r="V248" i="28"/>
  <c r="V414" i="28"/>
  <c r="U348" i="28"/>
  <c r="V282" i="28"/>
  <c r="V51" i="28"/>
  <c r="V365" i="28"/>
  <c r="V316" i="28"/>
  <c r="V429" i="28"/>
  <c r="V21" i="28"/>
  <c r="V478" i="28"/>
  <c r="V395" i="28"/>
  <c r="V169" i="28"/>
  <c r="V463" i="28"/>
  <c r="V218" i="28"/>
  <c r="V331" i="28"/>
  <c r="U53" i="28"/>
  <c r="V199" i="28"/>
  <c r="U446" i="28"/>
  <c r="V184" i="28"/>
  <c r="V380" i="28"/>
  <c r="I67" i="89" l="1"/>
  <c r="U497" i="28"/>
  <c r="J67" i="89"/>
  <c r="Q9" i="17"/>
  <c r="Q14" i="89"/>
  <c r="Q18" i="89" s="1"/>
  <c r="U14" i="54"/>
  <c r="K20" i="89"/>
  <c r="W11" i="54"/>
  <c r="W6" i="54"/>
  <c r="W7" i="54"/>
  <c r="T15" i="54"/>
  <c r="V53" i="28"/>
  <c r="V495" i="28"/>
  <c r="V446" i="28"/>
  <c r="W478" i="28"/>
  <c r="W169" i="28"/>
  <c r="W199" i="28"/>
  <c r="V299" i="28"/>
  <c r="W282" i="28"/>
  <c r="W267" i="28"/>
  <c r="W429" i="28"/>
  <c r="W414" i="28"/>
  <c r="W248" i="28"/>
  <c r="W331" i="28"/>
  <c r="V8" i="54"/>
  <c r="W297" i="28"/>
  <c r="W218" i="28"/>
  <c r="W380" i="28"/>
  <c r="W51" i="28"/>
  <c r="V250" i="28"/>
  <c r="W21" i="28"/>
  <c r="V348" i="28"/>
  <c r="W365" i="28"/>
  <c r="V201" i="28"/>
  <c r="V397" i="28"/>
  <c r="W346" i="28"/>
  <c r="W463" i="28"/>
  <c r="W316" i="28"/>
  <c r="W444" i="28"/>
  <c r="W395" i="28"/>
  <c r="W233" i="28"/>
  <c r="W493" i="28"/>
  <c r="W184" i="28"/>
  <c r="W120" i="28"/>
  <c r="W152" i="28" s="1"/>
  <c r="V497" i="28" l="1"/>
  <c r="U15" i="54"/>
  <c r="K21" i="89"/>
  <c r="K30" i="89" s="1"/>
  <c r="K31" i="89" s="1"/>
  <c r="K62" i="89" s="1"/>
  <c r="R9" i="17"/>
  <c r="R14" i="89"/>
  <c r="R18" i="89" s="1"/>
  <c r="V14" i="54"/>
  <c r="X11" i="54"/>
  <c r="X12" i="54" s="1"/>
  <c r="X6" i="54"/>
  <c r="X7" i="54"/>
  <c r="W348" i="28"/>
  <c r="W299" i="28"/>
  <c r="W201" i="28"/>
  <c r="W446" i="28"/>
  <c r="X365" i="28"/>
  <c r="W397" i="28"/>
  <c r="X463" i="28"/>
  <c r="X51" i="28"/>
  <c r="X169" i="28"/>
  <c r="X297" i="28"/>
  <c r="X346" i="28"/>
  <c r="X395" i="28"/>
  <c r="W8" i="54"/>
  <c r="S14" i="89" s="1"/>
  <c r="S18" i="89" s="1"/>
  <c r="W53" i="28"/>
  <c r="X478" i="28"/>
  <c r="X233" i="28"/>
  <c r="X184" i="28"/>
  <c r="X120" i="28"/>
  <c r="X152" i="28" s="1"/>
  <c r="X444" i="28"/>
  <c r="X248" i="28"/>
  <c r="X316" i="28"/>
  <c r="W12" i="54"/>
  <c r="X331" i="28"/>
  <c r="X380" i="28"/>
  <c r="X21" i="28"/>
  <c r="W495" i="28"/>
  <c r="X414" i="28"/>
  <c r="X429" i="28"/>
  <c r="X267" i="28"/>
  <c r="X199" i="28"/>
  <c r="X282" i="28"/>
  <c r="W250" i="28"/>
  <c r="X493" i="28"/>
  <c r="X218" i="28"/>
  <c r="W497" i="28" l="1"/>
  <c r="K37" i="89"/>
  <c r="K61" i="89"/>
  <c r="K8" i="89" s="1"/>
  <c r="K38" i="89" s="1"/>
  <c r="K50" i="89"/>
  <c r="V15" i="54"/>
  <c r="S9" i="17"/>
  <c r="Y11" i="54"/>
  <c r="Y12" i="54" s="1"/>
  <c r="Y6" i="54"/>
  <c r="Y7" i="54"/>
  <c r="X397" i="28"/>
  <c r="X53" i="28"/>
  <c r="X495" i="28"/>
  <c r="Y463" i="28"/>
  <c r="Y169" i="28"/>
  <c r="Y346" i="28"/>
  <c r="Y218" i="28"/>
  <c r="W14" i="54"/>
  <c r="X348" i="28"/>
  <c r="Y478" i="28"/>
  <c r="Y135" i="28"/>
  <c r="Y493" i="28"/>
  <c r="Y21" i="28"/>
  <c r="Y414" i="28"/>
  <c r="X250" i="28"/>
  <c r="X299" i="28"/>
  <c r="Y150" i="28"/>
  <c r="Y233" i="28"/>
  <c r="Y316" i="28"/>
  <c r="Y51" i="28"/>
  <c r="Y444" i="28"/>
  <c r="X446" i="28"/>
  <c r="Y331" i="28"/>
  <c r="Y297" i="28"/>
  <c r="Y365" i="28"/>
  <c r="Y395" i="28"/>
  <c r="Y429" i="28"/>
  <c r="Y120" i="28"/>
  <c r="X201" i="28"/>
  <c r="X8" i="54"/>
  <c r="Y184" i="28"/>
  <c r="Y199" i="28"/>
  <c r="Y267" i="28"/>
  <c r="Y282" i="28"/>
  <c r="Y248" i="28"/>
  <c r="Y380" i="28"/>
  <c r="X497" i="28" l="1"/>
  <c r="K39" i="89"/>
  <c r="K43" i="89" s="1"/>
  <c r="K54" i="89"/>
  <c r="T9" i="17"/>
  <c r="T14" i="89"/>
  <c r="T18" i="89" s="1"/>
  <c r="X14" i="54"/>
  <c r="L20" i="89"/>
  <c r="Z11" i="54"/>
  <c r="Z12" i="54" s="1"/>
  <c r="Z6" i="54"/>
  <c r="Z7" i="54"/>
  <c r="Y495" i="28"/>
  <c r="Y397" i="28"/>
  <c r="Y8" i="54"/>
  <c r="W15" i="54"/>
  <c r="Z444" i="28"/>
  <c r="Z297" i="28"/>
  <c r="Z380" i="28"/>
  <c r="Z51" i="28"/>
  <c r="Z282" i="28"/>
  <c r="Z184" i="28"/>
  <c r="Y250" i="28"/>
  <c r="Z478" i="28"/>
  <c r="Z365" i="28"/>
  <c r="Z395" i="28"/>
  <c r="Z331" i="28"/>
  <c r="Z150" i="28"/>
  <c r="Y446" i="28"/>
  <c r="Z169" i="28"/>
  <c r="Z199" i="28"/>
  <c r="Z135" i="28"/>
  <c r="Z267" i="28"/>
  <c r="Z316" i="28"/>
  <c r="Y299" i="28"/>
  <c r="Y53" i="28"/>
  <c r="Y201" i="28"/>
  <c r="Z21" i="28"/>
  <c r="Z120" i="28"/>
  <c r="Z218" i="28"/>
  <c r="Z493" i="28"/>
  <c r="Z233" i="28"/>
  <c r="Z346" i="28"/>
  <c r="Z463" i="28"/>
  <c r="Z248" i="28"/>
  <c r="Z429" i="28"/>
  <c r="Z414" i="28"/>
  <c r="Y152" i="28"/>
  <c r="Y348" i="28"/>
  <c r="X15" i="54" l="1"/>
  <c r="Y497" i="28"/>
  <c r="K65" i="89"/>
  <c r="K67" i="89" s="1"/>
  <c r="U9" i="17"/>
  <c r="U14" i="89"/>
  <c r="U18" i="89" s="1"/>
  <c r="L21" i="89"/>
  <c r="L30" i="89" s="1"/>
  <c r="L31" i="89" s="1"/>
  <c r="Y14" i="54"/>
  <c r="AA11" i="54"/>
  <c r="AA7" i="54"/>
  <c r="AA6" i="54"/>
  <c r="Z495" i="28"/>
  <c r="Z152" i="28"/>
  <c r="Z299" i="28"/>
  <c r="Z397" i="28"/>
  <c r="AA169" i="28"/>
  <c r="AA267" i="28"/>
  <c r="AA297" i="28"/>
  <c r="AA429" i="28"/>
  <c r="AA463" i="28"/>
  <c r="Z201" i="28"/>
  <c r="AA346" i="28"/>
  <c r="AA248" i="28"/>
  <c r="Z250" i="28"/>
  <c r="AA395" i="28"/>
  <c r="AA184" i="28"/>
  <c r="Z446" i="28"/>
  <c r="AA380" i="28"/>
  <c r="AA51" i="28"/>
  <c r="Z53" i="28"/>
  <c r="AA414" i="28"/>
  <c r="AA21" i="28"/>
  <c r="Z8" i="54"/>
  <c r="AA150" i="28"/>
  <c r="AA199" i="28"/>
  <c r="AA331" i="28"/>
  <c r="AA282" i="28"/>
  <c r="AA316" i="28"/>
  <c r="AA233" i="28"/>
  <c r="AA218" i="28"/>
  <c r="Z348" i="28"/>
  <c r="AA120" i="28"/>
  <c r="AA493" i="28"/>
  <c r="AA365" i="28"/>
  <c r="AA135" i="28"/>
  <c r="AA478" i="28"/>
  <c r="AA444" i="28"/>
  <c r="Z497" i="28" l="1"/>
  <c r="L50" i="89"/>
  <c r="L61" i="89"/>
  <c r="L8" i="89" s="1"/>
  <c r="L38" i="89" s="1"/>
  <c r="L62" i="89"/>
  <c r="L37" i="89"/>
  <c r="V9" i="17"/>
  <c r="V14" i="89"/>
  <c r="V18" i="89" s="1"/>
  <c r="Y15" i="54"/>
  <c r="Z14" i="54"/>
  <c r="AB11" i="54"/>
  <c r="AB12" i="54" s="1"/>
  <c r="AB7" i="54"/>
  <c r="AB6" i="54"/>
  <c r="AA201" i="28"/>
  <c r="AA397" i="28"/>
  <c r="AB395" i="28"/>
  <c r="AA53" i="28"/>
  <c r="AB414" i="28"/>
  <c r="AB365" i="28"/>
  <c r="AB51" i="28"/>
  <c r="AB150" i="28"/>
  <c r="AB267" i="28"/>
  <c r="AB169" i="28"/>
  <c r="AB218" i="28"/>
  <c r="AA8" i="54"/>
  <c r="W14" i="89" s="1"/>
  <c r="W18" i="89" s="1"/>
  <c r="AB493" i="28"/>
  <c r="AA250" i="28"/>
  <c r="AA446" i="28"/>
  <c r="AB346" i="28"/>
  <c r="AB248" i="28"/>
  <c r="AA348" i="28"/>
  <c r="AB297" i="28"/>
  <c r="AB184" i="28"/>
  <c r="AB21" i="28"/>
  <c r="AB331" i="28"/>
  <c r="AB444" i="28"/>
  <c r="AB199" i="28"/>
  <c r="AB463" i="28"/>
  <c r="AA12" i="54"/>
  <c r="AA495" i="28"/>
  <c r="AB429" i="28"/>
  <c r="AB478" i="28"/>
  <c r="AB380" i="28"/>
  <c r="AB282" i="28"/>
  <c r="AB233" i="28"/>
  <c r="AB316" i="28"/>
  <c r="AB135" i="28"/>
  <c r="AB120" i="28"/>
  <c r="AA152" i="28"/>
  <c r="AA299" i="28"/>
  <c r="AA497" i="28" l="1"/>
  <c r="L54" i="89"/>
  <c r="L39" i="89"/>
  <c r="L43" i="89" s="1"/>
  <c r="Z15" i="54"/>
  <c r="W9" i="17"/>
  <c r="AC11" i="54"/>
  <c r="AC12" i="54" s="1"/>
  <c r="AC7" i="54"/>
  <c r="AC6" i="54"/>
  <c r="AB397" i="28"/>
  <c r="AB495" i="28"/>
  <c r="AB348" i="28"/>
  <c r="AC199" i="28"/>
  <c r="AB446" i="28"/>
  <c r="AB8" i="54"/>
  <c r="AC120" i="28"/>
  <c r="AB53" i="28"/>
  <c r="AB250" i="28"/>
  <c r="AB152" i="28"/>
  <c r="AC380" i="28"/>
  <c r="AC297" i="28"/>
  <c r="AC150" i="28"/>
  <c r="AC169" i="28"/>
  <c r="AC414" i="28"/>
  <c r="AC135" i="28"/>
  <c r="AB201" i="28"/>
  <c r="AC21" i="28"/>
  <c r="AC365" i="28"/>
  <c r="AC478" i="28"/>
  <c r="AC282" i="28"/>
  <c r="AC346" i="28"/>
  <c r="AC429" i="28"/>
  <c r="AB299" i="28"/>
  <c r="AC316" i="28"/>
  <c r="AC233" i="28"/>
  <c r="AC463" i="28"/>
  <c r="AC395" i="28"/>
  <c r="AC248" i="28"/>
  <c r="AC331" i="28"/>
  <c r="AC218" i="28"/>
  <c r="AC444" i="28"/>
  <c r="AC267" i="28"/>
  <c r="AC184" i="28"/>
  <c r="AC493" i="28"/>
  <c r="AC51" i="28"/>
  <c r="AA14" i="54"/>
  <c r="AB497" i="28" l="1"/>
  <c r="L65" i="89"/>
  <c r="L67" i="89" s="1"/>
  <c r="X9" i="17"/>
  <c r="X14" i="89"/>
  <c r="X18" i="89" s="1"/>
  <c r="AB14" i="54"/>
  <c r="AD11" i="54"/>
  <c r="AD12" i="54" s="1"/>
  <c r="AD7" i="54"/>
  <c r="AD6" i="54"/>
  <c r="AC152" i="28"/>
  <c r="AC8" i="54"/>
  <c r="AA15" i="54"/>
  <c r="AC495" i="28"/>
  <c r="AD248" i="28"/>
  <c r="AD478" i="28"/>
  <c r="AC250" i="28"/>
  <c r="AD346" i="28"/>
  <c r="AD21" i="28"/>
  <c r="AD380" i="28"/>
  <c r="AD316" i="28"/>
  <c r="AD282" i="28"/>
  <c r="AD493" i="28"/>
  <c r="AD51" i="28"/>
  <c r="AD297" i="28"/>
  <c r="AD233" i="28"/>
  <c r="AC299" i="28"/>
  <c r="AD150" i="28"/>
  <c r="AD463" i="28"/>
  <c r="AD395" i="28"/>
  <c r="AD267" i="28"/>
  <c r="AC397" i="28"/>
  <c r="AD331" i="28"/>
  <c r="AD120" i="28"/>
  <c r="AD135" i="28"/>
  <c r="AC348" i="28"/>
  <c r="AD365" i="28"/>
  <c r="AD184" i="28"/>
  <c r="AD218" i="28"/>
  <c r="AD199" i="28"/>
  <c r="AC53" i="28"/>
  <c r="AD169" i="28"/>
  <c r="AD414" i="28"/>
  <c r="AC446" i="28"/>
  <c r="AD444" i="28"/>
  <c r="AC201" i="28"/>
  <c r="AD429" i="28"/>
  <c r="AC497" i="28" l="1"/>
  <c r="Y9" i="17"/>
  <c r="Y14" i="89"/>
  <c r="Y18" i="89" s="1"/>
  <c r="AB15" i="54"/>
  <c r="AC14" i="54"/>
  <c r="M20" i="89"/>
  <c r="AE11" i="54"/>
  <c r="AE7" i="54"/>
  <c r="AE6" i="54"/>
  <c r="AD446" i="28"/>
  <c r="AD495" i="28"/>
  <c r="AE135" i="28"/>
  <c r="AE297" i="28"/>
  <c r="AD250" i="28"/>
  <c r="AD397" i="28"/>
  <c r="AE233" i="28"/>
  <c r="AE365" i="28"/>
  <c r="AE478" i="28"/>
  <c r="AE380" i="28"/>
  <c r="AD348" i="28"/>
  <c r="AD299" i="28"/>
  <c r="AE414" i="28"/>
  <c r="AE429" i="28"/>
  <c r="AE444" i="28"/>
  <c r="AE316" i="28"/>
  <c r="AD53" i="28"/>
  <c r="AE346" i="28"/>
  <c r="AE493" i="28"/>
  <c r="AE184" i="28"/>
  <c r="AD8" i="54"/>
  <c r="AE248" i="28"/>
  <c r="AE21" i="28"/>
  <c r="AD152" i="28"/>
  <c r="AD201" i="28"/>
  <c r="AE463" i="28"/>
  <c r="AE51" i="28"/>
  <c r="AE169" i="28"/>
  <c r="AE150" i="28"/>
  <c r="AE120" i="28"/>
  <c r="AE395" i="28"/>
  <c r="AE199" i="28"/>
  <c r="AE282" i="28"/>
  <c r="AE267" i="28"/>
  <c r="AE331" i="28"/>
  <c r="AE218" i="28"/>
  <c r="AD497" i="28" l="1"/>
  <c r="Z9" i="17"/>
  <c r="Z14" i="89"/>
  <c r="Z18" i="89" s="1"/>
  <c r="M21" i="89"/>
  <c r="M30" i="89" s="1"/>
  <c r="M31" i="89" s="1"/>
  <c r="AC15" i="54"/>
  <c r="AD14" i="54"/>
  <c r="AF11" i="54"/>
  <c r="AF12" i="54" s="1"/>
  <c r="AF7" i="54"/>
  <c r="AF6" i="54"/>
  <c r="AE250" i="28"/>
  <c r="AF233" i="28"/>
  <c r="AF380" i="28"/>
  <c r="AF463" i="28"/>
  <c r="AF267" i="28"/>
  <c r="AE201" i="28"/>
  <c r="AE53" i="28"/>
  <c r="AF316" i="28"/>
  <c r="AF21" i="28"/>
  <c r="AF478" i="28"/>
  <c r="AE12" i="54"/>
  <c r="AE8" i="54"/>
  <c r="AA14" i="89" s="1"/>
  <c r="AA18" i="89" s="1"/>
  <c r="AF120" i="28"/>
  <c r="AF169" i="28"/>
  <c r="AE299" i="28"/>
  <c r="AF346" i="28"/>
  <c r="AE495" i="28"/>
  <c r="AF135" i="28"/>
  <c r="AF429" i="28"/>
  <c r="AF365" i="28"/>
  <c r="AE446" i="28"/>
  <c r="AF184" i="28"/>
  <c r="AF51" i="28"/>
  <c r="AF282" i="28"/>
  <c r="AF199" i="28"/>
  <c r="AF414" i="28"/>
  <c r="AF493" i="28"/>
  <c r="AF395" i="28"/>
  <c r="AF150" i="28"/>
  <c r="AF218" i="28"/>
  <c r="AE152" i="28"/>
  <c r="AF297" i="28"/>
  <c r="AF248" i="28"/>
  <c r="AE348" i="28"/>
  <c r="AF444" i="28"/>
  <c r="AF331" i="28"/>
  <c r="AE397" i="28"/>
  <c r="AE497" i="28" l="1"/>
  <c r="M50" i="89"/>
  <c r="M37" i="89"/>
  <c r="M62" i="89"/>
  <c r="M61" i="89"/>
  <c r="AD15" i="54"/>
  <c r="AA9" i="17"/>
  <c r="AG11" i="54"/>
  <c r="AG12" i="54" s="1"/>
  <c r="AG7" i="54"/>
  <c r="AG6" i="54"/>
  <c r="AF397" i="28"/>
  <c r="AG414" i="28"/>
  <c r="AE14" i="54"/>
  <c r="AG365" i="28"/>
  <c r="AF446" i="28"/>
  <c r="AG169" i="28"/>
  <c r="AG199" i="28"/>
  <c r="AG429" i="28"/>
  <c r="AF8" i="54"/>
  <c r="AF250" i="28"/>
  <c r="AG478" i="28"/>
  <c r="AF53" i="28"/>
  <c r="AG331" i="28"/>
  <c r="AG135" i="28"/>
  <c r="AG395" i="28"/>
  <c r="AG463" i="28"/>
  <c r="AF348" i="28"/>
  <c r="AG184" i="28"/>
  <c r="AG346" i="28"/>
  <c r="AG297" i="28"/>
  <c r="AG120" i="28"/>
  <c r="AG21" i="28"/>
  <c r="AG51" i="28"/>
  <c r="AG233" i="28"/>
  <c r="AG267" i="28"/>
  <c r="AG150" i="28"/>
  <c r="AF201" i="28"/>
  <c r="AG282" i="28"/>
  <c r="AG248" i="28"/>
  <c r="AF299" i="28"/>
  <c r="AF152" i="28"/>
  <c r="AG380" i="28"/>
  <c r="AG316" i="28"/>
  <c r="AG444" i="28"/>
  <c r="AG218" i="28"/>
  <c r="AG493" i="28"/>
  <c r="AF495" i="28"/>
  <c r="AF497" i="28" l="1"/>
  <c r="M8" i="89"/>
  <c r="M38" i="89" s="1"/>
  <c r="M39" i="89" s="1"/>
  <c r="M43" i="89" s="1"/>
  <c r="AB9" i="17"/>
  <c r="AB14" i="89"/>
  <c r="AB18" i="89" s="1"/>
  <c r="M54" i="89"/>
  <c r="AF14" i="54"/>
  <c r="AH11" i="54"/>
  <c r="AH12" i="54" s="1"/>
  <c r="AH7" i="54"/>
  <c r="AH6" i="54"/>
  <c r="AG446" i="28"/>
  <c r="AE15" i="54"/>
  <c r="AG348" i="28"/>
  <c r="AH316" i="28"/>
  <c r="AG495" i="28"/>
  <c r="AG8" i="54"/>
  <c r="AG53" i="28"/>
  <c r="AH463" i="28"/>
  <c r="AH218" i="28"/>
  <c r="AH365" i="28"/>
  <c r="AH478" i="28"/>
  <c r="AH199" i="28"/>
  <c r="AH135" i="28"/>
  <c r="AH120" i="28"/>
  <c r="AH346" i="28"/>
  <c r="AH395" i="28"/>
  <c r="AH267" i="28"/>
  <c r="AH380" i="28"/>
  <c r="AG201" i="28"/>
  <c r="AG152" i="28"/>
  <c r="AH21" i="28"/>
  <c r="AH493" i="28"/>
  <c r="AH233" i="28"/>
  <c r="AH169" i="28"/>
  <c r="AH248" i="28"/>
  <c r="AH429" i="28"/>
  <c r="AH444" i="28"/>
  <c r="AH282" i="28"/>
  <c r="AH184" i="28"/>
  <c r="AG250" i="28"/>
  <c r="AH51" i="28"/>
  <c r="AH414" i="28"/>
  <c r="AH331" i="28"/>
  <c r="AG397" i="28"/>
  <c r="AG299" i="28"/>
  <c r="AH297" i="28"/>
  <c r="AH150" i="28"/>
  <c r="AG497" i="28" l="1"/>
  <c r="M65" i="89"/>
  <c r="M67" i="89" s="1"/>
  <c r="AF15" i="54"/>
  <c r="AC9" i="17"/>
  <c r="AC14" i="89"/>
  <c r="AC18" i="89" s="1"/>
  <c r="AG14" i="54"/>
  <c r="N20" i="89"/>
  <c r="N21" i="89" s="1"/>
  <c r="AI11" i="54"/>
  <c r="AI6" i="54"/>
  <c r="AI7" i="54"/>
  <c r="AI316" i="28"/>
  <c r="AH348" i="28"/>
  <c r="AH446" i="28"/>
  <c r="AI297" i="28"/>
  <c r="AH201" i="28"/>
  <c r="AI135" i="28"/>
  <c r="AI478" i="28"/>
  <c r="AI150" i="28"/>
  <c r="AI120" i="28"/>
  <c r="AI414" i="28"/>
  <c r="AI380" i="28"/>
  <c r="AH152" i="28"/>
  <c r="AI233" i="28"/>
  <c r="AI282" i="28"/>
  <c r="AH8" i="54"/>
  <c r="AI493" i="28"/>
  <c r="AI346" i="28"/>
  <c r="AH53" i="28"/>
  <c r="AI21" i="28"/>
  <c r="AI395" i="28"/>
  <c r="AI248" i="28"/>
  <c r="AI463" i="28"/>
  <c r="AI365" i="28"/>
  <c r="AH397" i="28"/>
  <c r="AI331" i="28"/>
  <c r="AI184" i="28"/>
  <c r="AI169" i="28"/>
  <c r="AI444" i="28"/>
  <c r="AH250" i="28"/>
  <c r="AI218" i="28"/>
  <c r="AI51" i="28"/>
  <c r="AH495" i="28"/>
  <c r="AI429" i="28"/>
  <c r="AI199" i="28"/>
  <c r="AI267" i="28"/>
  <c r="AH299" i="28"/>
  <c r="AG15" i="54" l="1"/>
  <c r="AH497" i="28"/>
  <c r="AD9" i="17"/>
  <c r="AD14" i="89"/>
  <c r="AD18" i="89" s="1"/>
  <c r="N30" i="89"/>
  <c r="N31" i="89" s="1"/>
  <c r="N37" i="89" s="1"/>
  <c r="AH14" i="54"/>
  <c r="AJ7" i="54"/>
  <c r="AJ11" i="54"/>
  <c r="AJ12" i="54" s="1"/>
  <c r="AJ6" i="54"/>
  <c r="AI250" i="28"/>
  <c r="AI299" i="28"/>
  <c r="AJ184" i="28"/>
  <c r="AI348" i="28"/>
  <c r="AJ267" i="28"/>
  <c r="AI201" i="28"/>
  <c r="AJ150" i="28"/>
  <c r="AJ414" i="28"/>
  <c r="AJ169" i="28"/>
  <c r="AI12" i="54"/>
  <c r="AJ233" i="28"/>
  <c r="AI53" i="28"/>
  <c r="AI8" i="54"/>
  <c r="AE14" i="89" s="1"/>
  <c r="AE18" i="89" s="1"/>
  <c r="AI446" i="28"/>
  <c r="AJ282" i="28"/>
  <c r="AJ463" i="28"/>
  <c r="AJ120" i="28"/>
  <c r="AI152" i="28"/>
  <c r="AJ331" i="28"/>
  <c r="AJ218" i="28"/>
  <c r="AJ395" i="28"/>
  <c r="AJ380" i="28"/>
  <c r="AJ365" i="28"/>
  <c r="AJ199" i="28"/>
  <c r="AJ51" i="28"/>
  <c r="AJ248" i="28"/>
  <c r="AJ346" i="28"/>
  <c r="AJ316" i="28"/>
  <c r="AJ135" i="28"/>
  <c r="AJ478" i="28"/>
  <c r="AJ429" i="28"/>
  <c r="AI397" i="28"/>
  <c r="AJ297" i="28"/>
  <c r="AJ444" i="28"/>
  <c r="AJ493" i="28"/>
  <c r="AI495" i="28"/>
  <c r="AJ21" i="28"/>
  <c r="AH15" i="54" l="1"/>
  <c r="AI497" i="28"/>
  <c r="N61" i="89"/>
  <c r="N50" i="89"/>
  <c r="N62" i="89"/>
  <c r="AE9" i="17"/>
  <c r="AK11" i="54"/>
  <c r="AK12" i="54" s="1"/>
  <c r="AK7" i="54"/>
  <c r="AK6" i="54"/>
  <c r="AJ53" i="28"/>
  <c r="AI14" i="54"/>
  <c r="AJ299" i="28"/>
  <c r="AJ201" i="28"/>
  <c r="AK365" i="28"/>
  <c r="AK414" i="28"/>
  <c r="AK429" i="28"/>
  <c r="AJ8" i="54"/>
  <c r="AK218" i="28"/>
  <c r="AK135" i="28"/>
  <c r="AK120" i="28"/>
  <c r="AK463" i="28"/>
  <c r="AK331" i="28"/>
  <c r="AK248" i="28"/>
  <c r="AJ397" i="28"/>
  <c r="AK21" i="28"/>
  <c r="AK380" i="28"/>
  <c r="AK346" i="28"/>
  <c r="AJ348" i="28"/>
  <c r="AK184" i="28"/>
  <c r="AK199" i="28"/>
  <c r="AK478" i="28"/>
  <c r="AK316" i="28"/>
  <c r="AK169" i="28"/>
  <c r="AK233" i="28"/>
  <c r="AJ250" i="28"/>
  <c r="AK282" i="28"/>
  <c r="AK444" i="28"/>
  <c r="AK150" i="28"/>
  <c r="AK395" i="28"/>
  <c r="AK51" i="28"/>
  <c r="AJ152" i="28"/>
  <c r="AJ446" i="28"/>
  <c r="AK297" i="28"/>
  <c r="AK493" i="28"/>
  <c r="AK267" i="28"/>
  <c r="AJ495" i="28"/>
  <c r="AJ497" i="28" l="1"/>
  <c r="N8" i="89"/>
  <c r="N38" i="89" s="1"/>
  <c r="N39" i="89" s="1"/>
  <c r="N43" i="89" s="1"/>
  <c r="O8" i="89"/>
  <c r="O38" i="89" s="1"/>
  <c r="O39" i="89" s="1"/>
  <c r="O43" i="89" s="1"/>
  <c r="O65" i="89" s="1"/>
  <c r="O67" i="89" s="1"/>
  <c r="N54" i="89"/>
  <c r="AF9" i="17"/>
  <c r="AF14" i="89"/>
  <c r="AF18" i="89" s="1"/>
  <c r="AJ14" i="54"/>
  <c r="AL11" i="54"/>
  <c r="AL12" i="54" s="1"/>
  <c r="AL7" i="54"/>
  <c r="AL6" i="54"/>
  <c r="AI15" i="54"/>
  <c r="AK446" i="28"/>
  <c r="AK397" i="28"/>
  <c r="AK495" i="28"/>
  <c r="AL233" i="28"/>
  <c r="AK8" i="54"/>
  <c r="AK299" i="28"/>
  <c r="AL297" i="28"/>
  <c r="AL346" i="28"/>
  <c r="AL493" i="28"/>
  <c r="AL380" i="28"/>
  <c r="AL199" i="28"/>
  <c r="AL120" i="28"/>
  <c r="AL51" i="28"/>
  <c r="AL248" i="28"/>
  <c r="AL444" i="28"/>
  <c r="AL218" i="28"/>
  <c r="AL184" i="28"/>
  <c r="AL316" i="28"/>
  <c r="AL21" i="28"/>
  <c r="AL150" i="28"/>
  <c r="AL429" i="28"/>
  <c r="AL282" i="28"/>
  <c r="AL135" i="28"/>
  <c r="AK152" i="28"/>
  <c r="AL169" i="28"/>
  <c r="AL395" i="28"/>
  <c r="AL463" i="28"/>
  <c r="AK201" i="28"/>
  <c r="AL478" i="28"/>
  <c r="AK250" i="28"/>
  <c r="AL267" i="28"/>
  <c r="AL365" i="28"/>
  <c r="AL414" i="28"/>
  <c r="AK348" i="28"/>
  <c r="AL331" i="28"/>
  <c r="AK53" i="28"/>
  <c r="AK497" i="28" l="1"/>
  <c r="N65" i="89"/>
  <c r="N67" i="89" s="1"/>
  <c r="AJ15" i="54"/>
  <c r="AG9" i="17"/>
  <c r="AG14" i="89"/>
  <c r="AG18" i="89" s="1"/>
  <c r="AK14" i="54"/>
  <c r="O20" i="89"/>
  <c r="AM7" i="54"/>
  <c r="AM11" i="54"/>
  <c r="AM12" i="54" s="1"/>
  <c r="AM6" i="54"/>
  <c r="AL201" i="28"/>
  <c r="AL299" i="28"/>
  <c r="AL250" i="28"/>
  <c r="AL446" i="28"/>
  <c r="AM463" i="28"/>
  <c r="AM493" i="28"/>
  <c r="AM331" i="28"/>
  <c r="AL495" i="28"/>
  <c r="AL53" i="28"/>
  <c r="AL8" i="54"/>
  <c r="AM199" i="28"/>
  <c r="AM169" i="28"/>
  <c r="AM380" i="28"/>
  <c r="AL152" i="28"/>
  <c r="AM233" i="28"/>
  <c r="AM248" i="28"/>
  <c r="AM478" i="28"/>
  <c r="AM316" i="28"/>
  <c r="AL348" i="28"/>
  <c r="AM267" i="28"/>
  <c r="AM184" i="28"/>
  <c r="AM120" i="28"/>
  <c r="AL397" i="28"/>
  <c r="AM365" i="28"/>
  <c r="AM282" i="28"/>
  <c r="AM21" i="28"/>
  <c r="AM444" i="28"/>
  <c r="AM395" i="28"/>
  <c r="AM218" i="28"/>
  <c r="AM135" i="28"/>
  <c r="AM429" i="28"/>
  <c r="AM51" i="28"/>
  <c r="AM414" i="28"/>
  <c r="AM297" i="28"/>
  <c r="AM150" i="28"/>
  <c r="AM346" i="28"/>
  <c r="AL497" i="28" l="1"/>
  <c r="AH9" i="17"/>
  <c r="AH14" i="89"/>
  <c r="AH18" i="89" s="1"/>
  <c r="AK15" i="54"/>
  <c r="AL14" i="54"/>
  <c r="AN11" i="54"/>
  <c r="AN12" i="54" s="1"/>
  <c r="AN6" i="54"/>
  <c r="AN7" i="54"/>
  <c r="AM495" i="28"/>
  <c r="AM250" i="28"/>
  <c r="AM446" i="28"/>
  <c r="AM8" i="54"/>
  <c r="AM53" i="28"/>
  <c r="AM348" i="28"/>
  <c r="AN331" i="28"/>
  <c r="AN380" i="28"/>
  <c r="AN184" i="28"/>
  <c r="AM397" i="28"/>
  <c r="AN199" i="28"/>
  <c r="AN395" i="28"/>
  <c r="AN150" i="28"/>
  <c r="AN282" i="28"/>
  <c r="AM152" i="28"/>
  <c r="AN135" i="28"/>
  <c r="AN316" i="28"/>
  <c r="AN169" i="28"/>
  <c r="AN463" i="28"/>
  <c r="AN297" i="28"/>
  <c r="AN365" i="28"/>
  <c r="AN233" i="28"/>
  <c r="AN493" i="28"/>
  <c r="AN414" i="28"/>
  <c r="AN444" i="28"/>
  <c r="AN429" i="28"/>
  <c r="AM201" i="28"/>
  <c r="AN248" i="28"/>
  <c r="AN120" i="28"/>
  <c r="AN267" i="28"/>
  <c r="AN218" i="28"/>
  <c r="AN21" i="28"/>
  <c r="AM299" i="28"/>
  <c r="AN478" i="28"/>
  <c r="AN51" i="28"/>
  <c r="AN346" i="28"/>
  <c r="AM497" i="28" l="1"/>
  <c r="AL15" i="54"/>
  <c r="AI9" i="17"/>
  <c r="AI14" i="89"/>
  <c r="AI18" i="89" s="1"/>
  <c r="AM14" i="54"/>
  <c r="AO11" i="54"/>
  <c r="AO12" i="54" s="1"/>
  <c r="AO6" i="54"/>
  <c r="AO7" i="54"/>
  <c r="AM15" i="54"/>
  <c r="AO248" i="28"/>
  <c r="AN299" i="28"/>
  <c r="AO463" i="28"/>
  <c r="AN201" i="28"/>
  <c r="AN53" i="28"/>
  <c r="AO199" i="28"/>
  <c r="AN250" i="28"/>
  <c r="AO365" i="28"/>
  <c r="AO395" i="28"/>
  <c r="AO51" i="28"/>
  <c r="AO267" i="28"/>
  <c r="AO429" i="28"/>
  <c r="AO478" i="28"/>
  <c r="AO233" i="28"/>
  <c r="AO218" i="28"/>
  <c r="AN397" i="28"/>
  <c r="AO346" i="28"/>
  <c r="AO21" i="28"/>
  <c r="AO297" i="28"/>
  <c r="AN495" i="28"/>
  <c r="AN152" i="28"/>
  <c r="AO444" i="28"/>
  <c r="AO184" i="28"/>
  <c r="AO150" i="28"/>
  <c r="AN348" i="28"/>
  <c r="AO316" i="28"/>
  <c r="AO169" i="28"/>
  <c r="AO380" i="28"/>
  <c r="AO331" i="28"/>
  <c r="AN8" i="54"/>
  <c r="AO282" i="28"/>
  <c r="AO414" i="28"/>
  <c r="AO135" i="28"/>
  <c r="AO120" i="28"/>
  <c r="AO493" i="28"/>
  <c r="AN446" i="28"/>
  <c r="AN497" i="28" l="1"/>
  <c r="AN14" i="54"/>
  <c r="AJ14" i="89"/>
  <c r="AJ18" i="89" s="1"/>
  <c r="AP11" i="54"/>
  <c r="AP12" i="54" s="1"/>
  <c r="AP7" i="54"/>
  <c r="AP6" i="54"/>
  <c r="AO495" i="28"/>
  <c r="AO348" i="28"/>
  <c r="AO446" i="28"/>
  <c r="AO152" i="28"/>
  <c r="AP135" i="28"/>
  <c r="AO8" i="54"/>
  <c r="AO14" i="54" s="1"/>
  <c r="AP169" i="28"/>
  <c r="AO53" i="28"/>
  <c r="AP248" i="28"/>
  <c r="AP297" i="28"/>
  <c r="AP21" i="28"/>
  <c r="AP478" i="28"/>
  <c r="AO201" i="28"/>
  <c r="AP429" i="28"/>
  <c r="AP331" i="28"/>
  <c r="AP120" i="28"/>
  <c r="AP444" i="28"/>
  <c r="AP346" i="28"/>
  <c r="AP395" i="28"/>
  <c r="AP282" i="28"/>
  <c r="AP493" i="28"/>
  <c r="AP380" i="28"/>
  <c r="AP365" i="28"/>
  <c r="AO299" i="28"/>
  <c r="AP184" i="28"/>
  <c r="AP51" i="28"/>
  <c r="AP218" i="28"/>
  <c r="AO250" i="28"/>
  <c r="AP267" i="28"/>
  <c r="AP463" i="28"/>
  <c r="AP316" i="28"/>
  <c r="AP414" i="28"/>
  <c r="AP150" i="28"/>
  <c r="AP233" i="28"/>
  <c r="AP199" i="28"/>
  <c r="AO397" i="28"/>
  <c r="AN15" i="54" l="1"/>
  <c r="AO497" i="28"/>
  <c r="P20" i="89"/>
  <c r="AP495" i="28"/>
  <c r="AP299" i="28"/>
  <c r="AP446" i="28"/>
  <c r="AP348" i="28"/>
  <c r="AP8" i="54"/>
  <c r="AP14" i="54" s="1"/>
  <c r="AP250" i="28"/>
  <c r="AP53" i="28"/>
  <c r="AP152" i="28"/>
  <c r="AP397" i="28"/>
  <c r="AP201" i="28"/>
  <c r="AO15" i="54"/>
  <c r="AP497" i="28" l="1"/>
  <c r="AP15" i="54" s="1"/>
  <c r="Q20" i="89" l="1"/>
  <c r="R20" i="89" l="1"/>
  <c r="T17" i="59"/>
  <c r="S20" i="89" l="1"/>
  <c r="O23" i="17" l="1"/>
  <c r="O24" i="17" s="1"/>
  <c r="P17" i="59"/>
  <c r="M17" i="59"/>
  <c r="Q17" i="59"/>
  <c r="L23" i="17"/>
  <c r="L24" i="17" s="1"/>
  <c r="N17" i="59"/>
  <c r="N18" i="59" s="1"/>
  <c r="K17" i="59"/>
  <c r="R17" i="59"/>
  <c r="U17" i="59"/>
  <c r="L17" i="59"/>
  <c r="Q23" i="17"/>
  <c r="Q24" i="17" s="1"/>
  <c r="M23" i="17"/>
  <c r="M24" i="17" s="1"/>
  <c r="P23" i="17"/>
  <c r="P24" i="17" s="1"/>
  <c r="K23" i="17"/>
  <c r="K24" i="17" s="1"/>
  <c r="J23" i="17"/>
  <c r="J24" i="17" s="1"/>
  <c r="I23" i="17"/>
  <c r="I24" i="17" s="1"/>
  <c r="T20" i="89" l="1"/>
  <c r="S23" i="17"/>
  <c r="S24" i="17" s="1"/>
  <c r="J17" i="59"/>
  <c r="N27" i="59" s="1"/>
  <c r="N28" i="59" s="1"/>
  <c r="M27" i="59" l="1"/>
  <c r="J27" i="59"/>
  <c r="L27" i="59"/>
  <c r="K27" i="59"/>
  <c r="J58" i="59" l="1"/>
  <c r="J8" i="59" s="1"/>
  <c r="J35" i="59" s="1"/>
  <c r="M59" i="59"/>
  <c r="M58" i="59"/>
  <c r="M34" i="59"/>
  <c r="M47" i="59"/>
  <c r="L47" i="59"/>
  <c r="L59" i="59"/>
  <c r="L58" i="59"/>
  <c r="L34" i="59"/>
  <c r="N34" i="59"/>
  <c r="N47" i="59"/>
  <c r="N59" i="59"/>
  <c r="N58" i="59"/>
  <c r="K47" i="59"/>
  <c r="K58" i="59"/>
  <c r="K34" i="59"/>
  <c r="K59" i="59"/>
  <c r="J34" i="59" l="1"/>
  <c r="J36" i="59" s="1"/>
  <c r="J40" i="59" s="1"/>
  <c r="J59" i="59"/>
  <c r="J47" i="59"/>
  <c r="K8" i="59"/>
  <c r="K35" i="59" s="1"/>
  <c r="K36" i="59" s="1"/>
  <c r="K40" i="59" s="1"/>
  <c r="N51" i="59"/>
  <c r="M51" i="59"/>
  <c r="M8" i="59"/>
  <c r="M35" i="59" s="1"/>
  <c r="M36" i="59" s="1"/>
  <c r="M40" i="59" s="1"/>
  <c r="N8" i="59"/>
  <c r="N35" i="59" s="1"/>
  <c r="N36" i="59" s="1"/>
  <c r="N40" i="59" s="1"/>
  <c r="K51" i="59"/>
  <c r="L51" i="59"/>
  <c r="L8" i="59"/>
  <c r="L35" i="59" s="1"/>
  <c r="L36" i="59" s="1"/>
  <c r="L40" i="59" s="1"/>
  <c r="V17" i="59"/>
  <c r="R23" i="17"/>
  <c r="R24" i="17" s="1"/>
  <c r="S17" i="59"/>
  <c r="N23" i="17"/>
  <c r="N24" i="17" s="1"/>
  <c r="O17" i="59"/>
  <c r="W17" i="59" l="1"/>
  <c r="K62" i="59"/>
  <c r="M62" i="59"/>
  <c r="L62" i="59"/>
  <c r="N62" i="59"/>
  <c r="J51" i="59"/>
  <c r="J62" i="59" s="1"/>
  <c r="L64" i="59" l="1"/>
  <c r="L10" i="17"/>
  <c r="M64" i="59"/>
  <c r="M10" i="17"/>
  <c r="N64" i="59"/>
  <c r="N10" i="17"/>
  <c r="K64" i="59"/>
  <c r="K10" i="17"/>
  <c r="J64" i="59"/>
  <c r="J10" i="17"/>
  <c r="U20" i="89"/>
  <c r="T23" i="17"/>
  <c r="T24" i="17" s="1"/>
  <c r="O27" i="59"/>
  <c r="V27" i="59"/>
  <c r="W27" i="59"/>
  <c r="AI27" i="59"/>
  <c r="S27" i="59"/>
  <c r="AJ27" i="59"/>
  <c r="AD27" i="59"/>
  <c r="U27" i="59"/>
  <c r="U34" i="59" s="1"/>
  <c r="AH27" i="59"/>
  <c r="R27" i="59"/>
  <c r="AE27" i="59"/>
  <c r="AC27" i="59"/>
  <c r="AA27" i="59"/>
  <c r="T27" i="59"/>
  <c r="T47" i="59" s="1"/>
  <c r="Q27" i="59"/>
  <c r="X27" i="59"/>
  <c r="X58" i="59" s="1"/>
  <c r="AF27" i="59"/>
  <c r="Y27" i="59"/>
  <c r="Z27" i="59"/>
  <c r="AG27" i="59"/>
  <c r="P27" i="59"/>
  <c r="AB27" i="59"/>
  <c r="K16" i="17" l="1"/>
  <c r="J16" i="17"/>
  <c r="M16" i="17"/>
  <c r="L16" i="17"/>
  <c r="AB58" i="59"/>
  <c r="AB34" i="59"/>
  <c r="AB59" i="59"/>
  <c r="AB47" i="59"/>
  <c r="AJ47" i="59"/>
  <c r="AJ34" i="59"/>
  <c r="AJ43" i="59" s="1"/>
  <c r="AJ58" i="59"/>
  <c r="AJ59" i="59"/>
  <c r="AG59" i="59"/>
  <c r="AG58" i="59"/>
  <c r="AG47" i="59"/>
  <c r="AG34" i="59"/>
  <c r="T34" i="59"/>
  <c r="AA59" i="59"/>
  <c r="AA34" i="59"/>
  <c r="AA47" i="59"/>
  <c r="AA58" i="59"/>
  <c r="AC47" i="59"/>
  <c r="AC34" i="59"/>
  <c r="AC58" i="59"/>
  <c r="AC59" i="59"/>
  <c r="AE58" i="59"/>
  <c r="AE34" i="59"/>
  <c r="AE47" i="59"/>
  <c r="AE59" i="59"/>
  <c r="R34" i="59"/>
  <c r="R47" i="59"/>
  <c r="R58" i="59"/>
  <c r="R59" i="59"/>
  <c r="AH59" i="59"/>
  <c r="AH47" i="59"/>
  <c r="AH58" i="59"/>
  <c r="AH34" i="59"/>
  <c r="P58" i="59"/>
  <c r="P34" i="59"/>
  <c r="P59" i="59"/>
  <c r="P47" i="59"/>
  <c r="Z34" i="59"/>
  <c r="Z58" i="59"/>
  <c r="Z59" i="59"/>
  <c r="Z47" i="59"/>
  <c r="Y47" i="59"/>
  <c r="Y58" i="59"/>
  <c r="Y34" i="59"/>
  <c r="Y59" i="59"/>
  <c r="S47" i="59"/>
  <c r="S58" i="59"/>
  <c r="S34" i="59"/>
  <c r="S59" i="59"/>
  <c r="AI47" i="59"/>
  <c r="AI34" i="59"/>
  <c r="AI59" i="59"/>
  <c r="AI58" i="59"/>
  <c r="AF34" i="59"/>
  <c r="AF47" i="59"/>
  <c r="AF58" i="59"/>
  <c r="AF59" i="59"/>
  <c r="W47" i="59"/>
  <c r="W59" i="59"/>
  <c r="W58" i="59"/>
  <c r="W34" i="59"/>
  <c r="AD58" i="59"/>
  <c r="AD34" i="59"/>
  <c r="AD59" i="59"/>
  <c r="AD47" i="59"/>
  <c r="Q34" i="59"/>
  <c r="Q47" i="59"/>
  <c r="Q58" i="59"/>
  <c r="Q59" i="59"/>
  <c r="V59" i="59"/>
  <c r="V47" i="59"/>
  <c r="V58" i="59"/>
  <c r="V34" i="59"/>
  <c r="O58" i="59"/>
  <c r="O8" i="59" s="1"/>
  <c r="O35" i="59" s="1"/>
  <c r="O47" i="59"/>
  <c r="O59" i="59"/>
  <c r="O34" i="59"/>
  <c r="T59" i="59"/>
  <c r="T51" i="59" s="1"/>
  <c r="T58" i="59"/>
  <c r="U59" i="59"/>
  <c r="X47" i="59"/>
  <c r="U47" i="59"/>
  <c r="X59" i="59"/>
  <c r="X34" i="59"/>
  <c r="U58" i="59"/>
  <c r="Y51" i="59" l="1"/>
  <c r="AE51" i="59"/>
  <c r="AH8" i="59"/>
  <c r="AH35" i="59" s="1"/>
  <c r="AH36" i="59" s="1"/>
  <c r="AH40" i="59" s="1"/>
  <c r="O36" i="59"/>
  <c r="O40" i="59" s="1"/>
  <c r="W8" i="59"/>
  <c r="W35" i="59" s="1"/>
  <c r="W36" i="59" s="1"/>
  <c r="W40" i="59" s="1"/>
  <c r="Z51" i="59"/>
  <c r="AF8" i="59"/>
  <c r="AF35" i="59" s="1"/>
  <c r="AF36" i="59" s="1"/>
  <c r="AF40" i="59" s="1"/>
  <c r="P51" i="59"/>
  <c r="AJ51" i="59"/>
  <c r="AB8" i="59"/>
  <c r="AB35" i="59" s="1"/>
  <c r="AB36" i="59" s="1"/>
  <c r="AB40" i="59" s="1"/>
  <c r="AA51" i="59"/>
  <c r="Q8" i="59"/>
  <c r="Q35" i="59" s="1"/>
  <c r="Q36" i="59" s="1"/>
  <c r="Q40" i="59" s="1"/>
  <c r="AI51" i="59"/>
  <c r="AB51" i="59"/>
  <c r="T8" i="59"/>
  <c r="T35" i="59" s="1"/>
  <c r="T36" i="59" s="1"/>
  <c r="T40" i="59" s="1"/>
  <c r="V51" i="59"/>
  <c r="AA8" i="59"/>
  <c r="AA35" i="59" s="1"/>
  <c r="AA36" i="59" s="1"/>
  <c r="AA40" i="59" s="1"/>
  <c r="AC51" i="59"/>
  <c r="X51" i="59"/>
  <c r="AC8" i="59"/>
  <c r="AC35" i="59" s="1"/>
  <c r="AC36" i="59" s="1"/>
  <c r="AC40" i="59" s="1"/>
  <c r="AH51" i="59"/>
  <c r="AD8" i="59"/>
  <c r="AD35" i="59" s="1"/>
  <c r="AD36" i="59" s="1"/>
  <c r="AD40" i="59" s="1"/>
  <c r="S51" i="59"/>
  <c r="R8" i="59"/>
  <c r="R35" i="59" s="1"/>
  <c r="R36" i="59" s="1"/>
  <c r="R40" i="59" s="1"/>
  <c r="Z8" i="59"/>
  <c r="Z35" i="59" s="1"/>
  <c r="Z36" i="59" s="1"/>
  <c r="Z40" i="59" s="1"/>
  <c r="AG51" i="59"/>
  <c r="AD51" i="59"/>
  <c r="V8" i="59"/>
  <c r="V35" i="59" s="1"/>
  <c r="V36" i="59" s="1"/>
  <c r="V40" i="59" s="1"/>
  <c r="AG8" i="59"/>
  <c r="AG35" i="59" s="1"/>
  <c r="AG36" i="59" s="1"/>
  <c r="AG40" i="59" s="1"/>
  <c r="R51" i="59"/>
  <c r="AF51" i="59"/>
  <c r="AE8" i="59"/>
  <c r="AE35" i="59" s="1"/>
  <c r="AE36" i="59" s="1"/>
  <c r="AE40" i="59" s="1"/>
  <c r="W51" i="59"/>
  <c r="X8" i="59"/>
  <c r="X35" i="59" s="1"/>
  <c r="X36" i="59" s="1"/>
  <c r="X40" i="59" s="1"/>
  <c r="AJ8" i="59"/>
  <c r="AJ35" i="59" s="1"/>
  <c r="AJ36" i="59" s="1"/>
  <c r="AJ40" i="59" s="1"/>
  <c r="O51" i="59"/>
  <c r="U8" i="59"/>
  <c r="U35" i="59" s="1"/>
  <c r="U36" i="59" s="1"/>
  <c r="U40" i="59" s="1"/>
  <c r="Q51" i="59"/>
  <c r="P8" i="59"/>
  <c r="P35" i="59" s="1"/>
  <c r="P36" i="59" s="1"/>
  <c r="P40" i="59" s="1"/>
  <c r="U51" i="59"/>
  <c r="Y8" i="59"/>
  <c r="Y35" i="59" s="1"/>
  <c r="Y36" i="59" s="1"/>
  <c r="Y40" i="59" s="1"/>
  <c r="AI8" i="59"/>
  <c r="AI35" i="59" s="1"/>
  <c r="AI36" i="59" s="1"/>
  <c r="AI40" i="59" s="1"/>
  <c r="S8" i="59"/>
  <c r="S35" i="59" s="1"/>
  <c r="S36" i="59" s="1"/>
  <c r="S40" i="59" s="1"/>
  <c r="U23" i="17" l="1"/>
  <c r="U24" i="17" s="1"/>
  <c r="X17" i="59"/>
  <c r="AB62" i="59"/>
  <c r="X62" i="59"/>
  <c r="U62" i="59"/>
  <c r="Z62" i="59"/>
  <c r="R62" i="59"/>
  <c r="AD62" i="59"/>
  <c r="AC62" i="59"/>
  <c r="Q62" i="59"/>
  <c r="AG62" i="59"/>
  <c r="AE62" i="59"/>
  <c r="AI62" i="59"/>
  <c r="Y62" i="59"/>
  <c r="O62" i="59"/>
  <c r="S62" i="59"/>
  <c r="AA62" i="59"/>
  <c r="AF62" i="59"/>
  <c r="V62" i="59"/>
  <c r="W62" i="59"/>
  <c r="AH62" i="59"/>
  <c r="AJ62" i="59"/>
  <c r="AJ64" i="59" s="1"/>
  <c r="P62" i="59"/>
  <c r="T62" i="59"/>
  <c r="I16" i="17"/>
  <c r="AG64" i="59" l="1"/>
  <c r="AG10" i="17"/>
  <c r="T64" i="59"/>
  <c r="T10" i="17"/>
  <c r="AE64" i="59"/>
  <c r="AE10" i="17"/>
  <c r="P64" i="59"/>
  <c r="P10" i="17"/>
  <c r="P16" i="17" s="1"/>
  <c r="Q64" i="59"/>
  <c r="Q10" i="17"/>
  <c r="Q16" i="17" s="1"/>
  <c r="AH64" i="59"/>
  <c r="AH10" i="17"/>
  <c r="AC64" i="59"/>
  <c r="AC10" i="17"/>
  <c r="W64" i="59"/>
  <c r="W10" i="17"/>
  <c r="AD64" i="59"/>
  <c r="AD10" i="17"/>
  <c r="V64" i="59"/>
  <c r="V10" i="17"/>
  <c r="R64" i="59"/>
  <c r="R10" i="17"/>
  <c r="R16" i="17" s="1"/>
  <c r="AF64" i="59"/>
  <c r="AF10" i="17"/>
  <c r="Z64" i="59"/>
  <c r="Z10" i="17"/>
  <c r="AA64" i="59"/>
  <c r="AA10" i="17"/>
  <c r="U64" i="59"/>
  <c r="U10" i="17"/>
  <c r="U16" i="17" s="1"/>
  <c r="S64" i="59"/>
  <c r="S10" i="17"/>
  <c r="S16" i="17" s="1"/>
  <c r="X64" i="59"/>
  <c r="X10" i="17"/>
  <c r="O64" i="59"/>
  <c r="O10" i="17"/>
  <c r="O16" i="17" s="1"/>
  <c r="AB64" i="59"/>
  <c r="AB10" i="17"/>
  <c r="Y64" i="59"/>
  <c r="Y10" i="17"/>
  <c r="AI64" i="59"/>
  <c r="AI10" i="17"/>
  <c r="V20" i="89"/>
  <c r="T16" i="17"/>
  <c r="N16" i="17"/>
  <c r="M103" i="30"/>
  <c r="D6" i="29" l="1"/>
  <c r="D6" i="35"/>
  <c r="D6" i="30"/>
  <c r="B53" i="28"/>
  <c r="B21" i="25"/>
  <c r="D301" i="28"/>
  <c r="B53" i="35"/>
  <c r="B348" i="28"/>
  <c r="B152" i="28"/>
  <c r="D56" i="28"/>
  <c r="D203" i="28"/>
  <c r="B299" i="28"/>
  <c r="B53" i="33"/>
  <c r="D350" i="28"/>
  <c r="B53" i="29"/>
  <c r="D252" i="28"/>
  <c r="B446" i="28"/>
  <c r="D448" i="28"/>
  <c r="B103" i="28"/>
  <c r="D203" i="33"/>
  <c r="B495" i="29"/>
  <c r="D56" i="29"/>
  <c r="B250" i="33"/>
  <c r="D203" i="29"/>
  <c r="D399" i="35"/>
  <c r="D105" i="30"/>
  <c r="B299" i="29"/>
  <c r="B250" i="30"/>
  <c r="D301" i="29"/>
  <c r="B446" i="29"/>
  <c r="D154" i="30"/>
  <c r="B53" i="30"/>
  <c r="D350" i="29"/>
  <c r="B103" i="31"/>
  <c r="B201" i="34"/>
  <c r="B103" i="33"/>
  <c r="B446" i="35"/>
  <c r="B495" i="30"/>
  <c r="B250" i="35"/>
  <c r="D350" i="34"/>
  <c r="D105" i="29"/>
  <c r="D203" i="35"/>
  <c r="D105" i="34"/>
  <c r="D301" i="30"/>
  <c r="D56" i="33"/>
  <c r="D6" i="34"/>
  <c r="D252" i="30"/>
  <c r="B299" i="30"/>
  <c r="D56" i="35"/>
  <c r="B397" i="28"/>
  <c r="B103" i="35"/>
  <c r="B250" i="29"/>
  <c r="B348" i="29"/>
  <c r="D350" i="30"/>
  <c r="D399" i="28"/>
  <c r="B397" i="31"/>
  <c r="D154" i="34"/>
  <c r="D105" i="28"/>
  <c r="D154" i="28"/>
  <c r="D56" i="34"/>
  <c r="D203" i="34"/>
  <c r="B397" i="34"/>
  <c r="B446" i="30"/>
  <c r="D6" i="33"/>
  <c r="D252" i="29"/>
  <c r="D301" i="33"/>
  <c r="B446" i="34"/>
  <c r="D448" i="35"/>
  <c r="B495" i="28"/>
  <c r="B299" i="33"/>
  <c r="D301" i="34"/>
  <c r="B103" i="29"/>
  <c r="B201" i="30"/>
  <c r="B299" i="31"/>
  <c r="B397" i="33"/>
  <c r="B103" i="34"/>
  <c r="D154" i="29"/>
  <c r="B152" i="35"/>
  <c r="B348" i="33"/>
  <c r="B250" i="28"/>
  <c r="D399" i="29"/>
  <c r="B397" i="29"/>
  <c r="D105" i="35"/>
  <c r="B152" i="33"/>
  <c r="D105" i="31"/>
  <c r="D399" i="30"/>
  <c r="D252" i="34"/>
  <c r="D448" i="30"/>
  <c r="B299" i="35"/>
  <c r="B299" i="34"/>
  <c r="B495" i="34"/>
  <c r="D252" i="35"/>
  <c r="D448" i="34"/>
  <c r="D252" i="33"/>
  <c r="B201" i="29"/>
  <c r="D154" i="31"/>
  <c r="B152" i="30"/>
  <c r="D154" i="33"/>
  <c r="D399" i="34"/>
  <c r="D203" i="30"/>
  <c r="B495" i="35"/>
  <c r="D399" i="33"/>
  <c r="B348" i="30"/>
  <c r="D350" i="35"/>
  <c r="B250" i="34"/>
  <c r="B152" i="29"/>
  <c r="D448" i="33"/>
  <c r="B397" i="30"/>
  <c r="B348" i="34"/>
  <c r="D154" i="35"/>
  <c r="D350" i="33"/>
  <c r="D301" i="35"/>
  <c r="B103" i="30"/>
  <c r="D448" i="29"/>
  <c r="D399" i="31" l="1"/>
  <c r="D301" i="31"/>
  <c r="B446" i="31"/>
  <c r="D448" i="31"/>
  <c r="D252" i="31"/>
  <c r="B152" i="31"/>
  <c r="D56" i="31"/>
  <c r="B250" i="31"/>
  <c r="B201" i="31"/>
  <c r="B495" i="31"/>
  <c r="B53" i="31"/>
  <c r="D6" i="31"/>
  <c r="D203" i="31"/>
  <c r="D350" i="31"/>
  <c r="B103" i="32"/>
  <c r="D399" i="32"/>
  <c r="B299" i="32"/>
  <c r="D350" i="25"/>
  <c r="B397" i="25"/>
  <c r="B397" i="32"/>
  <c r="B250" i="32"/>
  <c r="D105" i="32"/>
  <c r="D56" i="32"/>
  <c r="B152" i="32"/>
  <c r="D301" i="32"/>
  <c r="D350" i="32"/>
  <c r="D252" i="32"/>
  <c r="D448" i="32"/>
  <c r="B201" i="32"/>
  <c r="D154" i="32"/>
  <c r="B446" i="32"/>
  <c r="D5" i="35"/>
  <c r="D5" i="29"/>
  <c r="C4" i="29" s="1"/>
  <c r="D5" i="34"/>
  <c r="B348" i="32"/>
  <c r="B201" i="28"/>
  <c r="B348" i="35"/>
  <c r="D6" i="28"/>
  <c r="B495" i="32"/>
  <c r="B348" i="31"/>
  <c r="D203" i="32"/>
  <c r="B495" i="33"/>
  <c r="B201" i="35"/>
  <c r="B446" i="33"/>
  <c r="D105" i="33"/>
  <c r="D5" i="33" s="1"/>
  <c r="B397" i="35"/>
  <c r="D56" i="30"/>
  <c r="D5" i="30" s="1"/>
  <c r="C4" i="30" s="1"/>
  <c r="B201" i="33"/>
  <c r="B152" i="34"/>
  <c r="B53" i="34"/>
  <c r="B53" i="25"/>
  <c r="D5" i="31" l="1"/>
  <c r="C4" i="31" s="1"/>
  <c r="D6" i="25"/>
  <c r="W20" i="89" l="1"/>
  <c r="V23" i="17"/>
  <c r="V24" i="17" s="1"/>
  <c r="V16" i="17"/>
  <c r="Y17" i="59"/>
  <c r="B250" i="25"/>
  <c r="D203" i="25"/>
  <c r="B446" i="25" l="1"/>
  <c r="D399" i="25"/>
  <c r="B21" i="32" l="1"/>
  <c r="B103" i="25"/>
  <c r="D56" i="25"/>
  <c r="Z17" i="59" l="1"/>
  <c r="B201" i="25"/>
  <c r="D154" i="25"/>
  <c r="B495" i="25"/>
  <c r="D448" i="25"/>
  <c r="B152" i="25"/>
  <c r="D105" i="25"/>
  <c r="B299" i="25"/>
  <c r="D252" i="25"/>
  <c r="B348" i="25"/>
  <c r="D301" i="25"/>
  <c r="D6" i="32"/>
  <c r="D5" i="32" s="1"/>
  <c r="C4" i="32" s="1"/>
  <c r="B53" i="32"/>
  <c r="X20" i="89" l="1"/>
  <c r="W16" i="17"/>
  <c r="W23" i="17"/>
  <c r="W24" i="17" s="1"/>
  <c r="D4" i="25"/>
  <c r="C4" i="25" s="1"/>
  <c r="Y20" i="89" l="1"/>
  <c r="X16" i="17"/>
  <c r="X23" i="17"/>
  <c r="X24" i="17" s="1"/>
  <c r="AA17" i="59"/>
  <c r="Z20" i="89" l="1"/>
  <c r="Y16" i="17"/>
  <c r="AB17" i="59"/>
  <c r="Y23" i="17" l="1"/>
  <c r="Y24" i="17" s="1"/>
  <c r="AA20" i="89" l="1"/>
  <c r="Z23" i="17"/>
  <c r="Z24" i="17" s="1"/>
  <c r="Z16" i="17"/>
  <c r="AC17" i="59"/>
  <c r="AB20" i="89" l="1"/>
  <c r="AA23" i="17"/>
  <c r="AA24" i="17" s="1"/>
  <c r="AD17" i="59"/>
  <c r="AA16" i="17" l="1"/>
  <c r="AC20" i="89" l="1"/>
  <c r="AB23" i="17"/>
  <c r="AB24" i="17" s="1"/>
  <c r="AB16" i="17"/>
  <c r="AE17" i="59"/>
  <c r="AF17" i="59" l="1"/>
  <c r="AD20" i="89" l="1"/>
  <c r="AC23" i="17"/>
  <c r="AC24" i="17" s="1"/>
  <c r="AC16" i="17"/>
  <c r="AE20" i="89" l="1"/>
  <c r="AD23" i="17"/>
  <c r="AD24" i="17" s="1"/>
  <c r="AD16" i="17"/>
  <c r="AG17" i="59"/>
  <c r="AH17" i="59" l="1"/>
  <c r="AF20" i="89" l="1"/>
  <c r="AE16" i="17"/>
  <c r="AE23" i="17"/>
  <c r="AE24" i="17" s="1"/>
  <c r="AG20" i="89" l="1"/>
  <c r="AF16" i="17"/>
  <c r="AF23" i="17"/>
  <c r="AF24" i="17" s="1"/>
  <c r="AI17" i="59"/>
  <c r="AH20" i="89" l="1"/>
  <c r="AG23" i="17"/>
  <c r="AG24" i="17" s="1"/>
  <c r="AG16" i="17" l="1"/>
  <c r="AJ17" i="59"/>
  <c r="AI20" i="89" l="1"/>
  <c r="AH16" i="17"/>
  <c r="AH23" i="17"/>
  <c r="AH24" i="17" s="1"/>
  <c r="AJ20" i="89" l="1"/>
  <c r="AI16" i="17"/>
  <c r="AI23" i="17"/>
  <c r="AI24" i="17" s="1"/>
  <c r="M21" i="32" l="1"/>
  <c r="M53" i="32" s="1"/>
  <c r="M497" i="3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tc={1727A8F7-16A3-4E61-9697-271169F805BF}</author>
  </authors>
  <commentList>
    <comment ref="A1" authorId="0" shapeId="0" xr:uid="{1727A8F7-16A3-4E61-9697-271169F805BF}">
      <text>
        <t>[Threaded comment]
Your version of Excel allows you to read this threaded comment; however, any edits to it will get removed if the file is opened in a newer version of Excel. Learn more: https://go.microsoft.com/fwlink/?linkid=870924
Comment:
    I think it’s probably best practice to add a column and make sure we can read all the data in column A now that it has lookup keys in them</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<sst xmlns="http://schemas.openxmlformats.org/spreadsheetml/2006/main" count="4446" uniqueCount="742">
  <si>
    <t>CO2 Transport and Storage</t>
  </si>
  <si>
    <t>Cover Sheet</t>
  </si>
  <si>
    <t>Key</t>
  </si>
  <si>
    <t xml:space="preserve">Description </t>
  </si>
  <si>
    <t>Colour</t>
  </si>
  <si>
    <t>Input cells</t>
  </si>
  <si>
    <t> </t>
  </si>
  <si>
    <t>Total cells / averages / calculations</t>
  </si>
  <si>
    <t>Link to cells within worksheet</t>
  </si>
  <si>
    <t>Referencing to other worksheets</t>
  </si>
  <si>
    <t>Referencing to other workbooks</t>
  </si>
  <si>
    <t>Check cells</t>
  </si>
  <si>
    <t>No Input</t>
  </si>
  <si>
    <t>Descriptions and pack data</t>
  </si>
  <si>
    <t>Entered values</t>
  </si>
  <si>
    <t>Worksheet colouring</t>
  </si>
  <si>
    <t>Description</t>
  </si>
  <si>
    <t>Divider</t>
  </si>
  <si>
    <t>Worksheet</t>
  </si>
  <si>
    <t>Cost and Schedule</t>
  </si>
  <si>
    <t>Incentives and PCFM inputs</t>
  </si>
  <si>
    <t>Year definitions</t>
  </si>
  <si>
    <t>Year</t>
  </si>
  <si>
    <t>Model year</t>
  </si>
  <si>
    <t>Base year</t>
  </si>
  <si>
    <t>Current year</t>
  </si>
  <si>
    <t>Year Beginning</t>
  </si>
  <si>
    <t>Year Ending</t>
  </si>
  <si>
    <t>FY Lookup</t>
  </si>
  <si>
    <t>Year labels</t>
  </si>
  <si>
    <t>Previous Year</t>
  </si>
  <si>
    <t>Base Year</t>
  </si>
  <si>
    <t>Forecast</t>
  </si>
  <si>
    <t>Contents Sheet</t>
  </si>
  <si>
    <t>Sheet Name</t>
  </si>
  <si>
    <t>Sheet Link (to be added later)</t>
  </si>
  <si>
    <t>Requires Input from Licensee (Yes/No)</t>
  </si>
  <si>
    <t>Purpose of sheet</t>
  </si>
  <si>
    <t>NO</t>
  </si>
  <si>
    <t xml:space="preserve">Provides  guidance on template colour format and allows for the adjustment of base year and the current year settings for licensees </t>
  </si>
  <si>
    <t>Provides a reference and link to each table in the reporting pack</t>
  </si>
  <si>
    <t>Dataflow</t>
  </si>
  <si>
    <t>Offers a visual depiction of data movement across multiple sheets, illustrating the process of transforming inputs into desired outputs.</t>
  </si>
  <si>
    <t>Template Change Log</t>
  </si>
  <si>
    <t>Used by Ofgem or Licenses to log changes that are made to the template, e.g. correcting an error in a formula.</t>
  </si>
  <si>
    <t>Data Change Log</t>
  </si>
  <si>
    <t>YES</t>
  </si>
  <si>
    <t>Allows Licensees to record any changes made to historical and previously submitted data.</t>
  </si>
  <si>
    <t>Cost &amp; Schedule START</t>
  </si>
  <si>
    <t>1- GBP</t>
  </si>
  <si>
    <t>Used for recording expenditure in GBP</t>
  </si>
  <si>
    <t>2a - USD - local</t>
  </si>
  <si>
    <t>Used for recording expenditure in USD</t>
  </si>
  <si>
    <t>2b - USD - conv.</t>
  </si>
  <si>
    <t>Utilised for recording USD expenditure converted to GBP equivalent at the realised hedged rate.</t>
  </si>
  <si>
    <t>3a - EUR - local</t>
  </si>
  <si>
    <t>Used for recording expenditure in EUR</t>
  </si>
  <si>
    <t>3b - EUR - conv.</t>
  </si>
  <si>
    <t>Utilised for recording EUR expenditure converted to GBP equivalent at the realised hedged rate.</t>
  </si>
  <si>
    <t>4 - Inflation</t>
  </si>
  <si>
    <t>Used to populate inflation data using CPIH outturn and forecast values.</t>
  </si>
  <si>
    <t>5a - Implied FX USD</t>
  </si>
  <si>
    <t xml:space="preserve">Used to calculate the exchange rate used in conversion of expenditure denominated in USD,but converted to GBP </t>
  </si>
  <si>
    <t>5b - Implied FX EUR</t>
  </si>
  <si>
    <t>6a - Tot nominal costs</t>
  </si>
  <si>
    <t>Used by summarise the total nominal  expenditure</t>
  </si>
  <si>
    <t>6b - Tot real (CPIH) costs</t>
  </si>
  <si>
    <t>Used to deflate total nominal expenditure using CPIH data in inflation sheet.</t>
  </si>
  <si>
    <t>7- Cost Summary (annual)</t>
  </si>
  <si>
    <t>Summarises the Capex and Opex expenditure annually.</t>
  </si>
  <si>
    <t>Cost &amp; Schedule END</t>
  </si>
  <si>
    <t>Incentives-PCFM inputs START</t>
  </si>
  <si>
    <t>R1a_SRCOI_Constr</t>
  </si>
  <si>
    <t>Calculates the annual value of the SRAV Capex and Opex incentive during the Construction Period.</t>
  </si>
  <si>
    <t>R1b_SRCOI_Comm</t>
  </si>
  <si>
    <t>Calculates the annual value of the SRAV Capex and Opex incentive during the Commissioning Period.</t>
  </si>
  <si>
    <t>R2_Pass Through Costs</t>
  </si>
  <si>
    <t xml:space="preserve">Calculates the value of the Pass-Through Costs Building Block </t>
  </si>
  <si>
    <t>R3a_Devex</t>
  </si>
  <si>
    <t xml:space="preserve">Calculates On-going Devex during both the Construction Period and Commissioning Period. </t>
  </si>
  <si>
    <t>R3b_EDA_UIOLIA</t>
  </si>
  <si>
    <t>Calculates EDA UIOLIA to be added to the SRAV additions value</t>
  </si>
  <si>
    <t>R4_SRAV additions</t>
  </si>
  <si>
    <t xml:space="preserve">Calculates the value of the SRAV additions, </t>
  </si>
  <si>
    <t>R5_Tax</t>
  </si>
  <si>
    <t>Used to report historic values of the tax building block and provides other relevant PCFM inputs required for tax.</t>
  </si>
  <si>
    <t>R6_Event_timing_data</t>
  </si>
  <si>
    <t>Provides relevant information required to populate timing flags included in the PCFM.</t>
  </si>
  <si>
    <t>R7_Other Inputs</t>
  </si>
  <si>
    <t>Used to report some information required to operate the PCFM (e.g. recovered revenue, buybacks, curtailments, disposals and insurance proceeds).</t>
  </si>
  <si>
    <t>Incentives-PCFM inputs END</t>
  </si>
  <si>
    <t>Other reporting START</t>
  </si>
  <si>
    <t>R8_Related Parties</t>
  </si>
  <si>
    <t>Used to record disclosure of material transactions (expenditure and profit margins including disposals) with related parties, as defined by relevant accounting standards.</t>
  </si>
  <si>
    <t>R9_Excluded_Project_Spend</t>
  </si>
  <si>
    <t>Used to report Excluded Project Spend in compliance with Licence definitions.</t>
  </si>
  <si>
    <t>Other reporting END</t>
  </si>
  <si>
    <t>Dataflow Regulatory Reporting Pack</t>
  </si>
  <si>
    <t>Inputs</t>
  </si>
  <si>
    <t>1 - GBP</t>
  </si>
  <si>
    <t>2a - USD local</t>
  </si>
  <si>
    <t>2b - USD Conv</t>
  </si>
  <si>
    <t>3a - Eur - Local</t>
  </si>
  <si>
    <t>3b - Eur - Conv</t>
  </si>
  <si>
    <t xml:space="preserve">4 -  Inflation </t>
  </si>
  <si>
    <t>Outputs</t>
  </si>
  <si>
    <t>5a Implied FX - USD</t>
  </si>
  <si>
    <t>5b Implied FX - EUR</t>
  </si>
  <si>
    <t>6a - Total Nominal Costs</t>
  </si>
  <si>
    <t>6b - Total real (CPIH) costs</t>
  </si>
  <si>
    <t>7b - Cost Summary (Annually)</t>
  </si>
  <si>
    <t xml:space="preserve">Incentives and PCFM Inputs </t>
  </si>
  <si>
    <t>Others</t>
  </si>
  <si>
    <t>R1a_SRCOI Construction</t>
  </si>
  <si>
    <t>R1b_SRCOI Commissioning</t>
  </si>
  <si>
    <t>R9_Excluded Project Spend</t>
  </si>
  <si>
    <t>R2_ Pass-through</t>
  </si>
  <si>
    <t>R3_Devex</t>
  </si>
  <si>
    <t xml:space="preserve">R4_SRAV Additions </t>
  </si>
  <si>
    <t>R6_Event_Timimg_ Data</t>
  </si>
  <si>
    <t>Output to PCFM</t>
  </si>
  <si>
    <t>Output other reporting</t>
  </si>
  <si>
    <t>PCFM Variables</t>
  </si>
  <si>
    <t>Non-PCFM reporting</t>
  </si>
  <si>
    <t>For Ofgem or Licensee to log changes that are made to the template</t>
  </si>
  <si>
    <t>Date</t>
  </si>
  <si>
    <t>Who made the change</t>
  </si>
  <si>
    <t>Amendment (inc cell reference)</t>
  </si>
  <si>
    <t>For Licensee to record any changes that it has made to historical, and therefore, previously submitted, data.</t>
  </si>
  <si>
    <t>Changes to historical (ie, previously submitted) values and reason
(inc cell reference)</t>
  </si>
  <si>
    <t>NEP</t>
  </si>
  <si>
    <t>Count of Work Packages</t>
  </si>
  <si>
    <t>Count of Blocks</t>
  </si>
  <si>
    <t>Total check</t>
  </si>
  <si>
    <t>Ref</t>
  </si>
  <si>
    <t>Phase ID</t>
  </si>
  <si>
    <t>Phase description</t>
  </si>
  <si>
    <t>Opex/Capex/Devex</t>
  </si>
  <si>
    <t>Level 1 ID</t>
  </si>
  <si>
    <t>Asset Area
Level 1 description</t>
  </si>
  <si>
    <t>Level 2 ID</t>
  </si>
  <si>
    <t>Work Package
Level 2 description</t>
  </si>
  <si>
    <t>Other description 1</t>
  </si>
  <si>
    <t>Other description 2</t>
  </si>
  <si>
    <t>Block</t>
  </si>
  <si>
    <t>Unique Blocks</t>
  </si>
  <si>
    <t>Checks:</t>
  </si>
  <si>
    <t>1.c.1.1</t>
  </si>
  <si>
    <t>1</t>
  </si>
  <si>
    <t>Phase 1</t>
  </si>
  <si>
    <t>c</t>
  </si>
  <si>
    <t>Teesside Onshore Transportation System</t>
  </si>
  <si>
    <t>HP Compression &amp; Export System (EPCC)</t>
  </si>
  <si>
    <t>Major Contract</t>
  </si>
  <si>
    <t>1.1</t>
  </si>
  <si>
    <t>1.c.1.2</t>
  </si>
  <si>
    <t>OSBL EPCM</t>
  </si>
  <si>
    <t>Count</t>
  </si>
  <si>
    <t>1.c.1.3</t>
  </si>
  <si>
    <t>OSBL procurement &amp; construction</t>
  </si>
  <si>
    <t>Other costs</t>
  </si>
  <si>
    <t>1.c.2.1</t>
  </si>
  <si>
    <t>Teesside Offshore Transportation System</t>
  </si>
  <si>
    <t>EPCI #1 : Pipeline Installation &amp; Landfall</t>
  </si>
  <si>
    <t>1.2</t>
  </si>
  <si>
    <t>1.c.2.2</t>
  </si>
  <si>
    <t>EPCI #2 :  SPS supply and Install (include flowline)</t>
  </si>
  <si>
    <t>1.c.2.3</t>
  </si>
  <si>
    <t>EPCI #3 : Power &amp; communications cable</t>
  </si>
  <si>
    <t>1.c.2.4</t>
  </si>
  <si>
    <t>Linepipe fabrication and supply</t>
  </si>
  <si>
    <t>1.c.2.5</t>
  </si>
  <si>
    <t>Offshore Systems Engineering</t>
  </si>
  <si>
    <t>1.c.2.6</t>
  </si>
  <si>
    <t>Tier 2 Contract</t>
  </si>
  <si>
    <t>1.c.3.1</t>
  </si>
  <si>
    <t>Offshore Storage System (Endurance)</t>
  </si>
  <si>
    <t>EM01</t>
  </si>
  <si>
    <t>1.3</t>
  </si>
  <si>
    <t>1.c.3.2</t>
  </si>
  <si>
    <t>EC01</t>
  </si>
  <si>
    <t>1.c.3.3</t>
  </si>
  <si>
    <t>EC02</t>
  </si>
  <si>
    <t>1.c.3.4</t>
  </si>
  <si>
    <t>EC03</t>
  </si>
  <si>
    <t>1.c.3.5</t>
  </si>
  <si>
    <t>EC04</t>
  </si>
  <si>
    <t>1.c.3.6</t>
  </si>
  <si>
    <t>EC05</t>
  </si>
  <si>
    <t>1.c.4.1</t>
  </si>
  <si>
    <t>Operator Other</t>
  </si>
  <si>
    <t>Operator PMT</t>
  </si>
  <si>
    <t>1.4</t>
  </si>
  <si>
    <t>1.c.4.2</t>
  </si>
  <si>
    <t>iPMT</t>
  </si>
  <si>
    <t>1.c.4.3</t>
  </si>
  <si>
    <t>1.c.5.1</t>
  </si>
  <si>
    <t>IJV Costs</t>
  </si>
  <si>
    <t>Hornsea 4 Commercial Agreement</t>
  </si>
  <si>
    <t>Fixed cost</t>
  </si>
  <si>
    <t>1.5</t>
  </si>
  <si>
    <t>1.c.5.2</t>
  </si>
  <si>
    <t>Insurances</t>
  </si>
  <si>
    <t>1.c.5.3</t>
  </si>
  <si>
    <t>OGCI</t>
  </si>
  <si>
    <t>1.c.5.4</t>
  </si>
  <si>
    <t>Land Lease</t>
  </si>
  <si>
    <t>Pass-through</t>
  </si>
  <si>
    <t>1.c.5.5</t>
  </si>
  <si>
    <t xml:space="preserve">Other IJV </t>
  </si>
  <si>
    <t>1.c.5.6</t>
  </si>
  <si>
    <t>Third Party Fees</t>
  </si>
  <si>
    <t>1.c.8.1</t>
  </si>
  <si>
    <t>Contingency</t>
  </si>
  <si>
    <t>1.8</t>
  </si>
  <si>
    <t>1.o.1.1</t>
  </si>
  <si>
    <t>o</t>
  </si>
  <si>
    <t>Fixed</t>
  </si>
  <si>
    <t>1.o.1.2</t>
  </si>
  <si>
    <t>Variable</t>
  </si>
  <si>
    <t>1.o.1.3</t>
  </si>
  <si>
    <t>Common Facilities - Fixed</t>
  </si>
  <si>
    <t>1.o.1.4</t>
  </si>
  <si>
    <t>Common Facilities - Operating/Variable</t>
  </si>
  <si>
    <t>1.o.2.1</t>
  </si>
  <si>
    <t>1.o.2.2</t>
  </si>
  <si>
    <t>1.o.3.1</t>
  </si>
  <si>
    <t>1.o.3.2</t>
  </si>
  <si>
    <t>1.o.4.1</t>
  </si>
  <si>
    <t>Owners</t>
  </si>
  <si>
    <t>1.o.4.2</t>
  </si>
  <si>
    <t>Other</t>
  </si>
  <si>
    <t>1.o.6.1</t>
  </si>
  <si>
    <t>Energy Costs</t>
  </si>
  <si>
    <t>Onshore Gathering System</t>
  </si>
  <si>
    <t>1.6</t>
  </si>
  <si>
    <t>1.o.6.2</t>
  </si>
  <si>
    <t>Booster HP Compression</t>
  </si>
  <si>
    <t>1.o.6.3</t>
  </si>
  <si>
    <t>Offshore</t>
  </si>
  <si>
    <t>1.o.6.4</t>
  </si>
  <si>
    <t>Wells</t>
  </si>
  <si>
    <t>1.o.7.1</t>
  </si>
  <si>
    <t>Opex Allowance (IJV)</t>
  </si>
  <si>
    <t>IJV Costs (ASP, Labour etc)</t>
  </si>
  <si>
    <t>1.7</t>
  </si>
  <si>
    <t>1.o.7.2</t>
  </si>
  <si>
    <t>Land Leases</t>
  </si>
  <si>
    <t>1.o.7.3</t>
  </si>
  <si>
    <t>Financing Costs, Insurance, Hedging etc</t>
  </si>
  <si>
    <t>1.o.8.1</t>
  </si>
  <si>
    <t>3.d.1.1</t>
  </si>
  <si>
    <t>3</t>
  </si>
  <si>
    <t>Phase 3</t>
  </si>
  <si>
    <t>d</t>
  </si>
  <si>
    <t>Humber Onshore Transportation System</t>
  </si>
  <si>
    <t>3.1</t>
  </si>
  <si>
    <t>3.d.1.2</t>
  </si>
  <si>
    <t>Pre-FEED Contractor</t>
  </si>
  <si>
    <t>3.d.1.3</t>
  </si>
  <si>
    <t>3.d.1.4</t>
  </si>
  <si>
    <t>NGV</t>
  </si>
  <si>
    <t>3.d.1.5</t>
  </si>
  <si>
    <t>Other IJV Costs</t>
  </si>
  <si>
    <t>3.d.2.1</t>
  </si>
  <si>
    <t>CS006 &amp; CS007 Storage Systems</t>
  </si>
  <si>
    <t>3.2</t>
  </si>
  <si>
    <t>3.d.2.2</t>
  </si>
  <si>
    <t>BC37 appraisal</t>
  </si>
  <si>
    <t>3.d.2.3</t>
  </si>
  <si>
    <t>BC39 appraisal</t>
  </si>
  <si>
    <t>3.d.2.4</t>
  </si>
  <si>
    <t>Other Costs</t>
  </si>
  <si>
    <t>3.d.2.5</t>
  </si>
  <si>
    <t>3.d.2.6</t>
  </si>
  <si>
    <t>Sheet 1: GBP-incurred spend</t>
  </si>
  <si>
    <t>Price base: nominal</t>
  </si>
  <si>
    <t>Check sum</t>
  </si>
  <si>
    <t>Presentational currency: GBP</t>
  </si>
  <si>
    <t>Work Packages In Cost Breakdown Structure</t>
  </si>
  <si>
    <t>Work Packages in all blocks on this sheet</t>
  </si>
  <si>
    <t>Work packages in this block</t>
  </si>
  <si>
    <t>Block:</t>
  </si>
  <si>
    <t>Capex</t>
  </si>
  <si>
    <t>Work Package</t>
  </si>
  <si>
    <t>Total</t>
  </si>
  <si>
    <t>Opex</t>
  </si>
  <si>
    <t>Devex</t>
  </si>
  <si>
    <t xml:space="preserve">Total </t>
  </si>
  <si>
    <t>Work packages</t>
  </si>
  <si>
    <t>End of calculations</t>
  </si>
  <si>
    <t>Notes to sheet:</t>
  </si>
  <si>
    <t>This is the sheet where the lookups for the Work packages should be inputed, all other sheets feed from this, so it only needs to be be done once.</t>
  </si>
  <si>
    <t>Pass Through Costs and Excluded Project Spend are NOT included in this table</t>
  </si>
  <si>
    <t>Licensee Commentary</t>
  </si>
  <si>
    <t>End of sheet</t>
  </si>
  <si>
    <t>Sheet 0: Total Budget (GBP)</t>
  </si>
  <si>
    <t>Price base: real, CPIH</t>
  </si>
  <si>
    <t>Presentational currency: GBP (real prices, 2020-2021 prices)</t>
  </si>
  <si>
    <t>Q2</t>
  </si>
  <si>
    <t>Q3</t>
  </si>
  <si>
    <t>Q4</t>
  </si>
  <si>
    <t>Q1</t>
  </si>
  <si>
    <t>Total Budget  (CPIH)</t>
  </si>
  <si>
    <t>End of Sheet</t>
  </si>
  <si>
    <t>Sheet 2a: USD-incurred spend</t>
  </si>
  <si>
    <t>Presentational currency: USD</t>
  </si>
  <si>
    <t>Enter any spend that was incurred in each work package in USD. Enter the cost in USD.</t>
  </si>
  <si>
    <t>Sheet 2b: USD-incurred spend, converted</t>
  </si>
  <si>
    <t>Presentational currency: GBP equivalent at realised hedged rate</t>
  </si>
  <si>
    <t>Sheet 3a: EUR-incurred spend</t>
  </si>
  <si>
    <t>Presentational currency: EUR</t>
  </si>
  <si>
    <t>Sheet 3b: EUR-incurred spend, converted</t>
  </si>
  <si>
    <t>Sheet 4: Inflation</t>
  </si>
  <si>
    <t>FORECAST</t>
  </si>
  <si>
    <t>Price base: N/A</t>
  </si>
  <si>
    <t>Fiscal Year Start</t>
  </si>
  <si>
    <t>Presentational currency: N/A percentages</t>
  </si>
  <si>
    <t>Fiscal Year End</t>
  </si>
  <si>
    <t>Model Logic:</t>
  </si>
  <si>
    <t>Forecast start</t>
  </si>
  <si>
    <t>Forecast end</t>
  </si>
  <si>
    <t>Annual</t>
  </si>
  <si>
    <t>Annual in-period inflation data</t>
  </si>
  <si>
    <t>UK CPIH</t>
  </si>
  <si>
    <t>A measure of UK consumer inflation</t>
  </si>
  <si>
    <t>Office of National Statistics (ONS)</t>
  </si>
  <si>
    <t>OBR CPI forecast</t>
  </si>
  <si>
    <t>Office for Budget Responsibility (OBR)</t>
  </si>
  <si>
    <t xml:space="preserve">Inflation outturn </t>
  </si>
  <si>
    <t>Combined inflation and forecast</t>
  </si>
  <si>
    <t>Inflation outturn and forecast</t>
  </si>
  <si>
    <t>𝐶𝑃𝐼𝐻𝑡,+𝑓𝑜𝑟𝑒𝑐𝑎𝑠𝑡 = 𝐶𝑃𝐼𝐻𝑡−1 × (1 +𝑂𝐵𝑅𝑡)</t>
  </si>
  <si>
    <t>Cumulative</t>
  </si>
  <si>
    <t>Cumulative (annual) aggregate consumer inflation</t>
  </si>
  <si>
    <t>Month Ending</t>
  </si>
  <si>
    <t>FYE</t>
  </si>
  <si>
    <t>Calendar Year</t>
  </si>
  <si>
    <t>CPIH
Outturn/Forecast</t>
  </si>
  <si>
    <t>CPIH</t>
  </si>
  <si>
    <t>Price Index</t>
  </si>
  <si>
    <t>Sheet 5a: Implied exchange rate - USD</t>
  </si>
  <si>
    <t>Presentational currency: N/A percentage</t>
  </si>
  <si>
    <t>Realised hedged rate</t>
  </si>
  <si>
    <t>NO INPUT REQUIRED ON THIS SHEET.  This sheet calculates the implied USD FX rate from USD and GBP values entered</t>
  </si>
  <si>
    <t>Sheet 5b: Implied exchange rate - EUR</t>
  </si>
  <si>
    <t>NO INPUT REQUIRED ON THIS SHEET.  This sheet calculates the implied EUR FX rate from EUR and GBP values entered</t>
  </si>
  <si>
    <t>Sheet 6a: Total incurred spend (GBP conv), nominal</t>
  </si>
  <si>
    <t>NO INPUT REQUIRED ON THIS SHEET.  This sheet sums the 3 currencies converted into GBP in nominal terms.</t>
  </si>
  <si>
    <t>Sheet 6b: Total incurred spend (GBP conv), real ACI</t>
  </si>
  <si>
    <t>Price base: real, CPIH Base Year prices</t>
  </si>
  <si>
    <t>NO INPUT REQUIRED ON THIS SHEET.  This sheet converts nominal into real / base year.</t>
  </si>
  <si>
    <t>Sheet 7: Total Cost Summary Sheet</t>
  </si>
  <si>
    <t>Total Capex and Opex Cost Summary</t>
  </si>
  <si>
    <t>Total Capex and Opex</t>
  </si>
  <si>
    <t>Total Devex Cost Summary</t>
  </si>
  <si>
    <t>Total Devex</t>
  </si>
  <si>
    <t>Total Devex, Capex and Opex</t>
  </si>
  <si>
    <t xml:space="preserve">NO INPUT REQUIRED ON THIS SHEET.  </t>
  </si>
  <si>
    <t>This sheet is intentionally left blank</t>
  </si>
  <si>
    <t xml:space="preserve"> </t>
  </si>
  <si>
    <t>This sheet calculates the value of the Construction-phase Shadow RAV Capex + Opex Incentive</t>
  </si>
  <si>
    <t>Special Condition</t>
  </si>
  <si>
    <t>Licence Term</t>
  </si>
  <si>
    <t>Units</t>
  </si>
  <si>
    <t>Shadow RAV Capex and Opex Incentive - Construction Phase</t>
  </si>
  <si>
    <t>Construction phase</t>
  </si>
  <si>
    <t>Logical operator</t>
  </si>
  <si>
    <t>First SRAV Calculation period in which there is an Overspend only</t>
  </si>
  <si>
    <t>Final SRAV Calculation period in the Construction Period</t>
  </si>
  <si>
    <t>Cumulative Shadow Capex and Opex Expenditure</t>
  </si>
  <si>
    <t>SRAV Capex and Opex</t>
  </si>
  <si>
    <t>F7.2</t>
  </si>
  <si>
    <t>£m real 2021-22 (CPIH)</t>
  </si>
  <si>
    <t>In year commissioning costs adjustemnet</t>
  </si>
  <si>
    <t>SRAV Capex and Opex net of in-year commissioning costs adjustment</t>
  </si>
  <si>
    <t>SRAV Capex and Opex for Construction period</t>
  </si>
  <si>
    <t>ASRAVCO</t>
  </si>
  <si>
    <t>Cumulative Actual SRAV Capex and Opex for construction period</t>
  </si>
  <si>
    <t>CASRAVCO</t>
  </si>
  <si>
    <t>Cumulative Capex and Opex Variance</t>
  </si>
  <si>
    <t>SRAV Capex and Opex Construction Period Allowance</t>
  </si>
  <si>
    <t>F7.3</t>
  </si>
  <si>
    <t>SRAVCOA</t>
  </si>
  <si>
    <r>
      <t>CCOV</t>
    </r>
    <r>
      <rPr>
        <vertAlign val="subscript"/>
        <sz val="10"/>
        <color rgb="FF000000"/>
        <rFont val="Aptos Narrow"/>
        <family val="2"/>
        <scheme val="minor"/>
      </rPr>
      <t>t</t>
    </r>
  </si>
  <si>
    <t>Overspend</t>
  </si>
  <si>
    <r>
      <t>Cumulative Capex and Opex Variance</t>
    </r>
    <r>
      <rPr>
        <vertAlign val="subscript"/>
        <sz val="10"/>
        <color rgb="FF000000"/>
        <rFont val="Aptos Narrow"/>
        <family val="2"/>
        <scheme val="minor"/>
      </rPr>
      <t>t</t>
    </r>
  </si>
  <si>
    <t>F7.4</t>
  </si>
  <si>
    <r>
      <t>Cumulative Capex and Opex Variance</t>
    </r>
    <r>
      <rPr>
        <vertAlign val="subscript"/>
        <sz val="10"/>
        <color rgb="FF000000"/>
        <rFont val="Aptos Narrow"/>
        <family val="2"/>
        <scheme val="minor"/>
      </rPr>
      <t>t-1</t>
    </r>
  </si>
  <si>
    <r>
      <t>CCOV</t>
    </r>
    <r>
      <rPr>
        <vertAlign val="subscript"/>
        <sz val="10"/>
        <color rgb="FF000000"/>
        <rFont val="Aptos Narrow"/>
        <family val="2"/>
        <scheme val="minor"/>
      </rPr>
      <t>t-1</t>
    </r>
  </si>
  <si>
    <r>
      <t>CCOV</t>
    </r>
    <r>
      <rPr>
        <vertAlign val="subscript"/>
        <sz val="10"/>
        <color rgb="FF000000"/>
        <rFont val="Aptos Narrow"/>
        <family val="2"/>
        <scheme val="minor"/>
      </rPr>
      <t>t</t>
    </r>
    <r>
      <rPr>
        <sz val="10"/>
        <color rgb="FF000000"/>
        <rFont val="Aptos Narrow"/>
        <family val="2"/>
        <scheme val="minor"/>
      </rPr>
      <t xml:space="preserve"> - CCOV</t>
    </r>
    <r>
      <rPr>
        <vertAlign val="subscript"/>
        <sz val="10"/>
        <color rgb="FF000000"/>
        <rFont val="Aptos Narrow"/>
        <family val="2"/>
        <scheme val="minor"/>
      </rPr>
      <t>t-1</t>
    </r>
  </si>
  <si>
    <t>SRAV Capex and Opex Sharing Factor</t>
  </si>
  <si>
    <t>SCOSF</t>
  </si>
  <si>
    <t>multiplier</t>
  </si>
  <si>
    <t>SRAV Capex and Opex Incentive (overspend)</t>
  </si>
  <si>
    <r>
      <t>SRCOI</t>
    </r>
    <r>
      <rPr>
        <vertAlign val="subscript"/>
        <sz val="10"/>
        <color rgb="FF000000"/>
        <rFont val="Aptos Narrow"/>
        <family val="2"/>
        <scheme val="minor"/>
      </rPr>
      <t>t</t>
    </r>
  </si>
  <si>
    <t>Underspend</t>
  </si>
  <si>
    <t>F7.5</t>
  </si>
  <si>
    <t>SRAV Capex and Opex Incentive (underspend)</t>
  </si>
  <si>
    <t>Selection of relevant SRCOI</t>
  </si>
  <si>
    <t xml:space="preserve">SRAV Capex and Opex Incentive </t>
  </si>
  <si>
    <t>SRAV Capex and Opex Incentive (adjusted for project phase)</t>
  </si>
  <si>
    <t>Enter Commissioning costs in this sheet</t>
  </si>
  <si>
    <t>This sheet calculates the value of the Commissioning-phase Shadow RAV Capex + Opex Incentive</t>
  </si>
  <si>
    <t>Shadow RAV Capex and Opex Incentive - Commissioning Phase</t>
  </si>
  <si>
    <t>Commissioning phase</t>
  </si>
  <si>
    <t>Final SRAV Calculation period in the Commissioning  Period</t>
  </si>
  <si>
    <t>SRAV Capex and Opex (commissioning)</t>
  </si>
  <si>
    <t>G10.2</t>
  </si>
  <si>
    <t>SRAV Capex and Opex for the Commissioning Period</t>
  </si>
  <si>
    <t>Cumulative Actual SRAV Capex and Opex</t>
  </si>
  <si>
    <t>SRAV Capex and Opex Commissioning Period Allowance</t>
  </si>
  <si>
    <t>G10.3</t>
  </si>
  <si>
    <t>Cumulative Actual SRAV Capex and Opex for Commissioning Period</t>
  </si>
  <si>
    <t>G10.4</t>
  </si>
  <si>
    <t>CCOVt - CCOVt-1</t>
  </si>
  <si>
    <t>G10.5</t>
  </si>
  <si>
    <t>Final year of commissioning phase</t>
  </si>
  <si>
    <t>This sheet calculates the value of the Pass-through costs building block</t>
  </si>
  <si>
    <t>Pass-through costs</t>
  </si>
  <si>
    <t>Business Rates</t>
  </si>
  <si>
    <t>F8.6, G11.6</t>
  </si>
  <si>
    <t>BRt</t>
  </si>
  <si>
    <t>Regulator Licence Fees</t>
  </si>
  <si>
    <t>RLFt</t>
  </si>
  <si>
    <t>Crown Estate Leasing Fees</t>
  </si>
  <si>
    <t>CELFt</t>
  </si>
  <si>
    <t>NSTA Fees</t>
  </si>
  <si>
    <t>NSTAFt</t>
  </si>
  <si>
    <t>SCA Fees</t>
  </si>
  <si>
    <t>SCAFt</t>
  </si>
  <si>
    <t>Environment Agency Fees</t>
  </si>
  <si>
    <t>EAt</t>
  </si>
  <si>
    <t>OPRED fees</t>
  </si>
  <si>
    <t>OPREDt</t>
  </si>
  <si>
    <t>Independent Certifier Fees</t>
  </si>
  <si>
    <t>ICt</t>
  </si>
  <si>
    <t>Total pass through costs</t>
  </si>
  <si>
    <r>
      <t>PTC</t>
    </r>
    <r>
      <rPr>
        <vertAlign val="subscript"/>
        <sz val="10"/>
        <color theme="1"/>
        <rFont val="Aptos Narrow"/>
        <family val="2"/>
        <scheme val="minor"/>
      </rPr>
      <t>t</t>
    </r>
  </si>
  <si>
    <t>Licensee to include in commentary reporting necessary to discharge obligations under F8.7(a).</t>
  </si>
  <si>
    <t>This sheet calculates the value of the Devex building block</t>
  </si>
  <si>
    <t>Devex building block</t>
  </si>
  <si>
    <t>Odt (Construction)</t>
  </si>
  <si>
    <t>Odt (Commissioning)</t>
  </si>
  <si>
    <t>Odt (Total)</t>
  </si>
  <si>
    <t>Devex Building Block (Construction Period SRAV)</t>
  </si>
  <si>
    <t>On-going Devex for SRAV Period Calculation Period (Construction)</t>
  </si>
  <si>
    <t>F9.3, G12.3</t>
  </si>
  <si>
    <t>ODt</t>
  </si>
  <si>
    <t>Devex Building Block (Commissioning Period SRAV)</t>
  </si>
  <si>
    <t>On-going Devex for SRAV Period Calculation Period (Commissioning)</t>
  </si>
  <si>
    <t>Tranche 1 of Humber Development</t>
  </si>
  <si>
    <t>Devex checks</t>
  </si>
  <si>
    <t>Totals &lt; allowance</t>
  </si>
  <si>
    <t>Profiled = Total</t>
  </si>
  <si>
    <t>Aligned to phases</t>
  </si>
  <si>
    <t>Ongoing Devex Allowance</t>
  </si>
  <si>
    <t>Actual On-going Devex (Construction &amp; Commissioning)</t>
  </si>
  <si>
    <t>AODCt</t>
  </si>
  <si>
    <t>£m Nominal</t>
  </si>
  <si>
    <t>F9.3, G12.4</t>
  </si>
  <si>
    <t>On-going Devex Underspend amount</t>
  </si>
  <si>
    <t>ODUAt</t>
  </si>
  <si>
    <t>F9.3, G12.5</t>
  </si>
  <si>
    <t>On-going Devex for SRAV Period Calculation Period</t>
  </si>
  <si>
    <t>Allocation to licence phases</t>
  </si>
  <si>
    <t>F9.3</t>
  </si>
  <si>
    <t>ODt (Construction)</t>
  </si>
  <si>
    <t>F9.4</t>
  </si>
  <si>
    <t>G12.4</t>
  </si>
  <si>
    <t>ODt (Commissioning)</t>
  </si>
  <si>
    <t>G12.5</t>
  </si>
  <si>
    <t>Check: Cumulative actual + underspend &lt; or equal to allowance</t>
  </si>
  <si>
    <t>Check: Devex allocation to licence phases = total devex spend</t>
  </si>
  <si>
    <t>Check: Costs allocated to permitted phase</t>
  </si>
  <si>
    <t>Tranche 1 of CS006/CS007</t>
  </si>
  <si>
    <t>Actual On-going Devex (Construction)</t>
  </si>
  <si>
    <t xml:space="preserve">On-going Devex Underspend Amount </t>
  </si>
  <si>
    <t>Tranche 2 of Humber Development</t>
  </si>
  <si>
    <t>Tranche 2 of CS006/CS007</t>
  </si>
  <si>
    <t>Tranche 3 of Humber Development</t>
  </si>
  <si>
    <t>Tranche 3 of CS006/CS007</t>
  </si>
  <si>
    <t>Tranche 4 of CS006/CS007</t>
  </si>
  <si>
    <t>Tranche 5 of CS006/CS007</t>
  </si>
  <si>
    <t>Pre-licence Award Devex</t>
  </si>
  <si>
    <t>Pre-Licence Award Devex Allowance</t>
  </si>
  <si>
    <t>Pre-Licence Award Devex (Construction only)</t>
  </si>
  <si>
    <t>Pre-Licence Award Devex Allowance (Additional)</t>
  </si>
  <si>
    <t>Pre-Licence Award Devex (Construction only) (Additional)</t>
  </si>
  <si>
    <t>Where the reporting structure in this sheet diverges (e.g. through the disaggregation of costs intro tranches) from the work breakdown structure used elsewhere in this file, the licensee is required to provide a straightforward cost allocation matrix, reconciling cost inputs in this sheet to the wider work breakdown structure</t>
  </si>
  <si>
    <t>This sheet calculates the value of the EDA UIOLIA</t>
  </si>
  <si>
    <t>EDA UIOLIA</t>
  </si>
  <si>
    <t xml:space="preserve"> Regulatory Period UIOLIA</t>
  </si>
  <si>
    <t>EDA UIOLIA Regulatory Period Limit</t>
  </si>
  <si>
    <t>J15</t>
  </si>
  <si>
    <t>Actual EDA UIOLIA Project Costs  for SRAV (cumulative)</t>
  </si>
  <si>
    <t xml:space="preserve">Actual EDA UIOLIA Costs for SRAV additions </t>
  </si>
  <si>
    <t>Actual EDA UIOLIA Costs for SRAV (Construction)</t>
  </si>
  <si>
    <t>Actual EDA UIOLIA Costs for SRAV (Commissioning)</t>
  </si>
  <si>
    <t>Check:  Actual EDA UIOLIA for SRAV additions &lt; or equal to allowance</t>
  </si>
  <si>
    <t>Project 1 UIOLIA</t>
  </si>
  <si>
    <t>Checks</t>
  </si>
  <si>
    <t>Totals &lt; Allowance</t>
  </si>
  <si>
    <t xml:space="preserve">EDA UIOLIA Project Limit </t>
  </si>
  <si>
    <t xml:space="preserve">Actual EDA UIOLIA Project Costs </t>
  </si>
  <si>
    <t xml:space="preserve">Actual EDA UIOLIA for SRAV additions </t>
  </si>
  <si>
    <t>Actual EDA UIOLIA Project Costs for SRAV (Construction)</t>
  </si>
  <si>
    <t>Actual EDA UIOLIA Project Costs for SRAV (Commissioning)</t>
  </si>
  <si>
    <t>Project 2 UIOLIA</t>
  </si>
  <si>
    <t>Project 3 UIOLIA</t>
  </si>
  <si>
    <t>Project 4 UIOLIA</t>
  </si>
  <si>
    <t>Project 5 UIOLIA</t>
  </si>
  <si>
    <t>This sheet calculates the value of SRAV additions</t>
  </si>
  <si>
    <t>SRAV Additions</t>
  </si>
  <si>
    <t>Shadow RAV additions</t>
  </si>
  <si>
    <t>Re-use Assets Valuation</t>
  </si>
  <si>
    <t>F5, G8</t>
  </si>
  <si>
    <r>
      <t>RUAV</t>
    </r>
    <r>
      <rPr>
        <vertAlign val="subscript"/>
        <sz val="10"/>
        <color theme="1"/>
        <rFont val="Verdana"/>
        <family val="2"/>
      </rPr>
      <t>t</t>
    </r>
  </si>
  <si>
    <t>SRAV Capex and Opex (construction and commissioning)</t>
  </si>
  <si>
    <t>F6.3, G9.3</t>
  </si>
  <si>
    <r>
      <t>SRAVCO</t>
    </r>
    <r>
      <rPr>
        <vertAlign val="subscript"/>
        <sz val="10"/>
        <color theme="1"/>
        <rFont val="Verdana"/>
        <family val="2"/>
      </rPr>
      <t>t</t>
    </r>
  </si>
  <si>
    <t>SRAV Capex and Opex Incentive (construction and commissioning)</t>
  </si>
  <si>
    <t>F7, G10</t>
  </si>
  <si>
    <r>
      <t>SRCOI</t>
    </r>
    <r>
      <rPr>
        <vertAlign val="subscript"/>
        <sz val="10"/>
        <color theme="1"/>
        <rFont val="Verdana"/>
        <family val="2"/>
      </rPr>
      <t>t</t>
    </r>
  </si>
  <si>
    <t>Pass Through Costs</t>
  </si>
  <si>
    <t>F8.6, G11.4</t>
  </si>
  <si>
    <r>
      <t>PTC</t>
    </r>
    <r>
      <rPr>
        <vertAlign val="subscript"/>
        <sz val="10"/>
        <color theme="1"/>
        <rFont val="Verdana"/>
        <family val="2"/>
      </rPr>
      <t>t</t>
    </r>
  </si>
  <si>
    <t>Ongoing Devex</t>
  </si>
  <si>
    <r>
      <t>OD</t>
    </r>
    <r>
      <rPr>
        <vertAlign val="subscript"/>
        <sz val="10"/>
        <color theme="1"/>
        <rFont val="Verdana"/>
        <family val="2"/>
      </rPr>
      <t>t</t>
    </r>
  </si>
  <si>
    <r>
      <t>EDA UIOLIA</t>
    </r>
    <r>
      <rPr>
        <vertAlign val="subscript"/>
        <sz val="10"/>
        <color theme="1"/>
        <rFont val="Verdana"/>
        <family val="2"/>
      </rPr>
      <t>t</t>
    </r>
  </si>
  <si>
    <t>Debt Fees</t>
  </si>
  <si>
    <t>F10.3, G13.3</t>
  </si>
  <si>
    <r>
      <t>DF</t>
    </r>
    <r>
      <rPr>
        <vertAlign val="subscript"/>
        <sz val="10"/>
        <color theme="1"/>
        <rFont val="Verdana"/>
        <family val="2"/>
      </rPr>
      <t>t</t>
    </r>
  </si>
  <si>
    <t>Disposals of T&amp;S Assets</t>
  </si>
  <si>
    <t>F11, G14</t>
  </si>
  <si>
    <r>
      <t>Dis</t>
    </r>
    <r>
      <rPr>
        <vertAlign val="subscript"/>
        <sz val="10"/>
        <color theme="1"/>
        <rFont val="Verdana"/>
        <family val="2"/>
      </rPr>
      <t>t</t>
    </r>
  </si>
  <si>
    <t>Total Shadow RAV additions</t>
  </si>
  <si>
    <t>F4.9, G7.9</t>
  </si>
  <si>
    <r>
      <t>SRA</t>
    </r>
    <r>
      <rPr>
        <vertAlign val="subscript"/>
        <sz val="10"/>
        <color theme="1"/>
        <rFont val="Verdana"/>
        <family val="2"/>
      </rPr>
      <t>t</t>
    </r>
  </si>
  <si>
    <t>SRAV Capex and Opex (expenditure)</t>
  </si>
  <si>
    <t>Actual SRAV Capex and Opex Costs</t>
  </si>
  <si>
    <r>
      <t>ASRAVCO</t>
    </r>
    <r>
      <rPr>
        <vertAlign val="subscript"/>
        <sz val="10"/>
        <color theme="1"/>
        <rFont val="Verdana"/>
        <family val="2"/>
      </rPr>
      <t>t</t>
    </r>
  </si>
  <si>
    <t>Actual Debt Fee Costs</t>
  </si>
  <si>
    <r>
      <t>ADF</t>
    </r>
    <r>
      <rPr>
        <vertAlign val="subscript"/>
        <sz val="10"/>
        <color theme="1"/>
        <rFont val="Verdana"/>
        <family val="2"/>
      </rPr>
      <t>t</t>
    </r>
  </si>
  <si>
    <t>Debt Fees building blocks</t>
  </si>
  <si>
    <t xml:space="preserve">This sheet  requires the Licencee to report the historic value of the tax building block, and provides other relevant PCFM inputs required for tax </t>
  </si>
  <si>
    <t>Tax</t>
  </si>
  <si>
    <t>Tax Building Block</t>
  </si>
  <si>
    <t>Calculated Tax Allowance</t>
  </si>
  <si>
    <t>H17.6</t>
  </si>
  <si>
    <t>TAXt</t>
  </si>
  <si>
    <t>Tax Allowance Adjustment</t>
  </si>
  <si>
    <t>TAXAt</t>
  </si>
  <si>
    <t>Tax Building Block for Operational Charging Yeart</t>
  </si>
  <si>
    <t xml:space="preserve">Taxt </t>
  </si>
  <si>
    <t>Underlying inputs to calculate tax building block</t>
  </si>
  <si>
    <t>Corporation tax rate</t>
  </si>
  <si>
    <t>N/A</t>
  </si>
  <si>
    <t>%</t>
  </si>
  <si>
    <t>General pool capital allowance rate</t>
  </si>
  <si>
    <t>Special Rates capital allowance rate</t>
  </si>
  <si>
    <t>Structures and buildings capital allowance rate</t>
  </si>
  <si>
    <t>Allocation to "General" tax pool</t>
  </si>
  <si>
    <t>Allocation to "Special Rate" tax pool</t>
  </si>
  <si>
    <t>Allocation to "Structures and Buildings" tax pool</t>
  </si>
  <si>
    <t>Allocation to "Revenue" tax pool</t>
  </si>
  <si>
    <t>Allocation to "Non Qualifying" tax pool</t>
  </si>
  <si>
    <t>First year allowance % disclaim (General pool)</t>
  </si>
  <si>
    <t>First year allowance % disclaim (Special rate pool)</t>
  </si>
  <si>
    <t>Revisions (General pool)</t>
  </si>
  <si>
    <t>Revisions (Special rate pool)</t>
  </si>
  <si>
    <t>Revisions (Structures and Buildings pool)</t>
  </si>
  <si>
    <t>Tax allowance adjustment</t>
  </si>
  <si>
    <t>£m nominal</t>
  </si>
  <si>
    <t>Tax trigger events</t>
  </si>
  <si>
    <t>Adjusted net debt</t>
  </si>
  <si>
    <t>Actual net interest costs</t>
  </si>
  <si>
    <t>This sheet facilitates the reporting of various timing data required to operate the model.</t>
  </si>
  <si>
    <t>Forecast / Actuals</t>
  </si>
  <si>
    <t>Event timing data</t>
  </si>
  <si>
    <t>Construction overrun</t>
  </si>
  <si>
    <t>Days</t>
  </si>
  <si>
    <t>Commissioning overrun</t>
  </si>
  <si>
    <t>First user delay</t>
  </si>
  <si>
    <t>Operations period length</t>
  </si>
  <si>
    <t>Months</t>
  </si>
  <si>
    <t>Licence commencement date</t>
  </si>
  <si>
    <t>Target Construction end (Target Handover)</t>
  </si>
  <si>
    <t>Target Commercial Operations Date (Target System Acceptance)</t>
  </si>
  <si>
    <t>Has schedule handover been missed</t>
  </si>
  <si>
    <t>This sheet facilitates the provision of other inputs required to operate the PCFM</t>
  </si>
  <si>
    <t>Other inputs</t>
  </si>
  <si>
    <t>Financial Inputs</t>
  </si>
  <si>
    <t xml:space="preserve">Post Commissioning Review RAV Adjustment </t>
  </si>
  <si>
    <t>Revenue Reporting</t>
  </si>
  <si>
    <t>Market revenue</t>
  </si>
  <si>
    <t>H9.11</t>
  </si>
  <si>
    <t>MRt</t>
  </si>
  <si>
    <t>RSA Counterparty revenue</t>
  </si>
  <si>
    <t>RSAPt</t>
  </si>
  <si>
    <t>Recovered Revenue</t>
  </si>
  <si>
    <r>
      <t>RR</t>
    </r>
    <r>
      <rPr>
        <vertAlign val="subscript"/>
        <sz val="11"/>
        <color theme="1"/>
        <rFont val="Aptos Narrow"/>
        <family val="2"/>
        <scheme val="minor"/>
      </rPr>
      <t>t</t>
    </r>
  </si>
  <si>
    <t>Other reporting</t>
  </si>
  <si>
    <t>ETS</t>
  </si>
  <si>
    <t>H14.3</t>
  </si>
  <si>
    <t>Pre - Licence Award Capex Costs relating to expenditure covered by SRAV Capex Opex Construction Allowance</t>
  </si>
  <si>
    <t>Sch 10</t>
  </si>
  <si>
    <t>Pre - Licence Award Opex Costs relating to expenditure covered by SRAV Capex Opex Construction Allowance</t>
  </si>
  <si>
    <t>Sheet 8: Related Party Transactions</t>
  </si>
  <si>
    <t>Presentational currency: GBP (real prices, 2021-2022 prices)</t>
  </si>
  <si>
    <t>Total cost type (£m)</t>
  </si>
  <si>
    <t xml:space="preserve">Related Party Margins </t>
  </si>
  <si>
    <t>Total Gross Costs</t>
  </si>
  <si>
    <t>Damages/Liquidated Damages</t>
  </si>
  <si>
    <t>Cost recoveries</t>
  </si>
  <si>
    <t>Total Net Costs</t>
  </si>
  <si>
    <t>Check - Total gross costs</t>
  </si>
  <si>
    <t>Check - Total net costs</t>
  </si>
  <si>
    <t>Disposals</t>
  </si>
  <si>
    <t>Total disposals</t>
  </si>
  <si>
    <t>Disposals at zero cost</t>
  </si>
  <si>
    <t>[List out individual disposals to related parties  for assets held at non-zero NBV where disposal was for zero consideration]</t>
  </si>
  <si>
    <t>Sheet 10: Excluded Project Spend</t>
  </si>
  <si>
    <t>Financial year commences</t>
  </si>
  <si>
    <t>Financial year concludes</t>
  </si>
  <si>
    <t>Total Real CPIH Costs</t>
  </si>
  <si>
    <t>Limb a</t>
  </si>
  <si>
    <t>Limb b</t>
  </si>
  <si>
    <t>Limb c</t>
  </si>
  <si>
    <t>Limb d</t>
  </si>
  <si>
    <t>Limb e</t>
  </si>
  <si>
    <t>Limb f</t>
  </si>
  <si>
    <t>Limb g</t>
  </si>
  <si>
    <t>Limb h</t>
  </si>
  <si>
    <t>Limb i</t>
  </si>
  <si>
    <t>Limb j</t>
  </si>
  <si>
    <t>Limb k</t>
  </si>
  <si>
    <t>Limb l</t>
  </si>
  <si>
    <t>Limb m</t>
  </si>
  <si>
    <t>Limb n</t>
  </si>
  <si>
    <t>Limb o(i)</t>
  </si>
  <si>
    <t>Limb o(ii)</t>
  </si>
  <si>
    <t>Total Capex</t>
  </si>
  <si>
    <t>Total Opex</t>
  </si>
  <si>
    <t>Licensee to provide a supporting breakdown of all excluded project spend included in "Other".</t>
  </si>
  <si>
    <t>Level 1</t>
  </si>
  <si>
    <t>Level 2</t>
  </si>
  <si>
    <t>Level 3</t>
  </si>
  <si>
    <t>Cost Type</t>
  </si>
  <si>
    <t>Asset Area</t>
  </si>
  <si>
    <t>Cost Category</t>
  </si>
  <si>
    <t>Major Contract/ Other costs/ Fixed cost</t>
  </si>
  <si>
    <t xml:space="preserve"> Unit</t>
  </si>
  <si>
    <t>Budget</t>
  </si>
  <si>
    <t>Commentary</t>
  </si>
  <si>
    <t>CAPEX</t>
  </si>
  <si>
    <t xml:space="preserve"> £m</t>
  </si>
  <si>
    <t>High Pressure Compression contract. All Common Infrastructure is provided by NZT Power under the PCCI EPCC Contract</t>
  </si>
  <si>
    <t xml:space="preserve">Outside Battery Limit - engineering, procurement, construction and management </t>
  </si>
  <si>
    <t>Outside Battery Limit - includes main equipment, bulk materials, associated construction activity, Onshore Linepipe</t>
  </si>
  <si>
    <t>Onshore Facilities Teesside</t>
  </si>
  <si>
    <t xml:space="preserve">NEP Offshore Pipelines, Landfalls and Onshore Outlet Facilities </t>
  </si>
  <si>
    <t>EPCI #2 : SPS supply and Install (include flowline)</t>
  </si>
  <si>
    <t>NEP Offshore Subsea Injection System including Manifolds, Infield Flowlines and Umbilicals, X-trees and Integrated Commissioning</t>
  </si>
  <si>
    <t>NEP Offshore Power and Communications Cables</t>
  </si>
  <si>
    <t>NEP Linepipe Supply including Offshore Linepipe</t>
  </si>
  <si>
    <t>Includes system engineer deliverables, assurance, support services, operation readiness support and licences/softwares</t>
  </si>
  <si>
    <t>New</t>
  </si>
  <si>
    <t>£m</t>
  </si>
  <si>
    <t>Includes ILI tool development, bonded warehourse (28" Linepipe), pipeline repair tools, lander</t>
  </si>
  <si>
    <t>Offshore Facilities</t>
  </si>
  <si>
    <t>PMT, engineering, procurement, rig costs for the Endurance Monitoring Well</t>
  </si>
  <si>
    <t>PMT, engineering, procurement, rig costs for the Endurance CO2 Injection Well 1</t>
  </si>
  <si>
    <t>PMT, engineering, procurement, rig costs for the Endurance CO2 Injection Well 2</t>
  </si>
  <si>
    <t>PMT, engineering, procurement, rig costs for the Endurance CO2 Injection Well 3</t>
  </si>
  <si>
    <t>PMT, engineering, procurement, rig costs for the Endurance CO2 Injection Well 4</t>
  </si>
  <si>
    <t>PMT, engineering, procurement, rig costs for the Endurance CO2 Injection Well 5</t>
  </si>
  <si>
    <t>Operator PMT costs</t>
  </si>
  <si>
    <t>Integrated PMT costs</t>
  </si>
  <si>
    <t>Includes project management studies, operation studies, service contracts, HSE studies, utilties</t>
  </si>
  <si>
    <t>NEP COSA Budget</t>
  </si>
  <si>
    <t xml:space="preserve">Payment to Hornsea 4 under the Commercial Agreement </t>
  </si>
  <si>
    <t>Construction insurance costs</t>
  </si>
  <si>
    <t>Payment to Oil &amp; Gas Climate Initiative (OGCI)</t>
  </si>
  <si>
    <t>Land lease and fees associated with various land owners</t>
  </si>
  <si>
    <t>IJV PMT, office, IT, HR, audit, legal, ASP contracts, CO2 accounting system</t>
  </si>
  <si>
    <t>Sufficently Independent Directors, Agent Sercurity Trustee Fees</t>
  </si>
  <si>
    <t xml:space="preserve">Pass Through Cost </t>
  </si>
  <si>
    <t>Pass through</t>
  </si>
  <si>
    <t>Regulatory authority fees incl Business Rates, The Crown Estate, Ofgem, NSTA, Opred, SCA, Environmental Agency, Independent Certifier</t>
  </si>
  <si>
    <t>Total Capex Onshore Facilities Teesside &amp; Endurance</t>
  </si>
  <si>
    <t>Total Capex Onshore Facilities Teesside &amp; Endurance including contingency</t>
  </si>
  <si>
    <t>Year [n]</t>
  </si>
  <si>
    <t>Includes labour, maintenance, subcontracts (engineering, onshore leak software)</t>
  </si>
  <si>
    <t>Utilities &amp; consumables, disposals</t>
  </si>
  <si>
    <t>Share of NZT Interface Agreement payment and Fixed operating costs</t>
  </si>
  <si>
    <t>Base Cost Opex (Onshore - Gathering and HP Compression)</t>
  </si>
  <si>
    <t>Includes labour, maintenance, subcontracts (engineering, software)</t>
  </si>
  <si>
    <t>Utilities &amp; consumables</t>
  </si>
  <si>
    <t>Base Cost Opex (Offshore)</t>
  </si>
  <si>
    <t>Base Cost Opex (Wells)</t>
  </si>
  <si>
    <t>Owners project team</t>
  </si>
  <si>
    <t>Includes studies, regulatory fees, support resources &amp; system costs</t>
  </si>
  <si>
    <t>Base Cost Opex (Operator &amp; Other)</t>
  </si>
  <si>
    <t xml:space="preserve">Energy costs </t>
  </si>
  <si>
    <t>Total Energy</t>
  </si>
  <si>
    <t>Operator Budget (Opex)</t>
  </si>
  <si>
    <t xml:space="preserve">IJV team costs including third-party contracts, support resources, system cost, office </t>
  </si>
  <si>
    <t>Land costs</t>
  </si>
  <si>
    <t>Financing costs, insurance, hedging</t>
  </si>
  <si>
    <t>Total Owners</t>
  </si>
  <si>
    <t>Pass-through (IJV)</t>
  </si>
  <si>
    <t>Store Permit (NSTA)</t>
  </si>
  <si>
    <t>Pipeline &amp; Seabed Lease (TCE)</t>
  </si>
  <si>
    <t>Environmental Agency Fees</t>
  </si>
  <si>
    <t>Ofgem Licence</t>
  </si>
  <si>
    <t>Opred Fees</t>
  </si>
  <si>
    <t>Total Pass-through</t>
  </si>
  <si>
    <t>IJV Budget (Opex)</t>
  </si>
  <si>
    <t>Total Opex including contingency</t>
  </si>
  <si>
    <t>Tranche 1</t>
  </si>
  <si>
    <t>Tranche 2</t>
  </si>
  <si>
    <t>Tranche 3</t>
  </si>
  <si>
    <t>Tranche 4</t>
  </si>
  <si>
    <t>Tranche 5</t>
  </si>
  <si>
    <t>Outside APDP</t>
  </si>
  <si>
    <t>DEVEX</t>
  </si>
  <si>
    <t>Operator project team costs</t>
  </si>
  <si>
    <t>Pre-FEED contractor for onshore humber scope</t>
  </si>
  <si>
    <t>Survey costs (geotechnical, archeological, site set-up and remediation, HSE contracts, consenting, regulatory scope DCO &amp; EIA, land costs, legal costs and financing costs</t>
  </si>
  <si>
    <t>Base Cost Devex (Humber Expansion)</t>
  </si>
  <si>
    <t>Settlement with NGV</t>
  </si>
  <si>
    <t>IJV team costs</t>
  </si>
  <si>
    <t>Total Devex Humber Expansion</t>
  </si>
  <si>
    <t>Appraisal costs for well, including drilling rig and offshore surveys</t>
  </si>
  <si>
    <t>Base Cost Devex (CS006 &amp; CS007 Storage Systems)</t>
  </si>
  <si>
    <t>Total Devex Bunter Closure Expansion</t>
  </si>
  <si>
    <t>CS025 Stoage Systems (Outside APDP)</t>
  </si>
  <si>
    <t>Drilling Rigs</t>
  </si>
  <si>
    <t>Subcontract</t>
  </si>
  <si>
    <t>Base Cost Devex (BC 42 Expansion)</t>
  </si>
  <si>
    <t>Total Devex including contingency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</si>
</sst>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_-* #,##0.0_-;\-* #,##0.0_-;_-* &quot;-&quot;??_-;_-@_-"/>
    <numFmt numFmtId="166" formatCode="_(* #,##0.00_);_(* \(#,##0.00\);_(* &quot;-&quot;??_);_(@_)"/>
    <numFmt numFmtId="167" formatCode="_-* #,##0_-;\-* #,##0_-;_-* &quot;-&quot;??_-;_-@_-"/>
    <numFmt numFmtId="168" formatCode="_-* #,##0.0_-;\-* #,##0.0_-;_-* &quot;-&quot;?_-;_-@_-"/>
  </numFmts>
  <fonts count="62">
    <font>
      <sz val="12"/>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Verdana"/>
      <family val="2"/>
    </font>
    <font>
      <b/>
      <sz val="10"/>
      <color theme="1"/>
      <name val="Verdana"/>
      <family val="2"/>
    </font>
    <font>
      <sz val="10"/>
      <color theme="1"/>
      <name val="Arial"/>
      <family val="2"/>
    </font>
    <font>
      <sz val="11"/>
      <color theme="1"/>
      <name val="Verdana"/>
      <family val="2"/>
    </font>
    <font>
      <vertAlign val="subscript"/>
      <sz val="10"/>
      <color theme="1"/>
      <name val="Verdana"/>
      <family val="2"/>
    </font>
    <font>
      <sz val="8"/>
      <color theme="1"/>
      <name val="Verdana"/>
      <family val="2"/>
    </font>
    <font>
      <sz val="10"/>
      <color rgb="FF000000"/>
      <name val="Gill Sans MT"/>
      <family val="2"/>
    </font>
    <font>
      <i/>
      <sz val="10"/>
      <color rgb="FF000000"/>
      <name val="Gill Sans MT"/>
      <family val="2"/>
    </font>
    <font>
      <b/>
      <sz val="10"/>
      <color rgb="FF000000"/>
      <name val="Gill Sans MT"/>
      <family val="2"/>
    </font>
    <font>
      <sz val="11"/>
      <color theme="1"/>
      <name val="Calibri"/>
      <family val="2"/>
    </font>
    <font>
      <b/>
      <sz val="11"/>
      <color rgb="FF000000"/>
      <name val="Calibri"/>
      <family val="2"/>
    </font>
    <font>
      <sz val="11"/>
      <color rgb="FF000000"/>
      <name val="Calibri"/>
      <family val="2"/>
    </font>
    <font>
      <sz val="10"/>
      <color theme="1"/>
      <name val="Gill Sans MT"/>
      <family val="2"/>
    </font>
    <font>
      <sz val="11"/>
      <name val="Aptos Narrow"/>
      <family val="2"/>
      <scheme val="minor"/>
    </font>
    <font>
      <sz val="11"/>
      <color theme="4"/>
      <name val="Aptos Narrow"/>
      <family val="2"/>
      <scheme val="minor"/>
    </font>
    <font>
      <sz val="10"/>
      <color rgb="FF000000"/>
      <name val="Aptos Narrow"/>
      <family val="2"/>
      <scheme val="minor"/>
    </font>
    <font>
      <b/>
      <sz val="10"/>
      <color rgb="FF000000"/>
      <name val="Aptos Narrow"/>
      <family val="2"/>
      <scheme val="minor"/>
    </font>
    <font>
      <vertAlign val="subscript"/>
      <sz val="11"/>
      <color theme="1"/>
      <name val="Aptos Narrow"/>
      <family val="2"/>
      <scheme val="minor"/>
    </font>
    <font>
      <i/>
      <sz val="10"/>
      <color theme="1"/>
      <name val="Gill Sans MT"/>
      <family val="2"/>
    </font>
    <font>
      <sz val="10"/>
      <name val="Gill Sans MT"/>
      <family val="2"/>
    </font>
    <font>
      <sz val="8"/>
      <name val="Aptos Narrow"/>
      <family val="2"/>
      <scheme val="minor"/>
    </font>
    <font>
      <b/>
      <sz val="14"/>
      <color theme="1"/>
      <name val="Aptos Narrow"/>
      <family val="2"/>
      <scheme val="minor"/>
    </font>
    <font>
      <b/>
      <sz val="11"/>
      <color theme="0"/>
      <name val="Aptos Narrow"/>
      <family val="2"/>
      <scheme val="minor"/>
    </font>
    <font>
      <sz val="8"/>
      <color theme="1"/>
      <name val="Aptos Narrow"/>
      <family val="2"/>
      <scheme val="minor"/>
    </font>
    <font>
      <sz val="11"/>
      <color theme="0"/>
      <name val="Aptos Narrow"/>
      <family val="2"/>
      <scheme val="minor"/>
    </font>
    <font>
      <sz val="11"/>
      <color theme="0"/>
      <name val="Calibri"/>
      <family val="2"/>
    </font>
    <font>
      <sz val="9"/>
      <color rgb="FF000000"/>
      <name val="Arial"/>
      <family val="2"/>
    </font>
    <font>
      <b/>
      <sz val="9"/>
      <color rgb="FFFFFFFF"/>
      <name val="Arial"/>
      <family val="2"/>
    </font>
    <font>
      <b/>
      <sz val="9"/>
      <color rgb="FF000000"/>
      <name val="Arial"/>
      <family val="2"/>
    </font>
    <font>
      <b/>
      <sz val="9"/>
      <name val="Arial"/>
      <family val="2"/>
    </font>
    <font>
      <b/>
      <sz val="11"/>
      <color theme="0"/>
      <name val="Arial"/>
      <family val="2"/>
    </font>
    <font>
      <sz val="9"/>
      <color theme="1"/>
      <name val="Aptos Narrow"/>
      <family val="2"/>
      <scheme val="minor"/>
    </font>
    <font>
      <b/>
      <sz val="9"/>
      <color theme="0"/>
      <name val="Arial"/>
      <family val="2"/>
    </font>
    <font>
      <sz val="9"/>
      <color theme="1"/>
      <name val="Arial"/>
      <family val="2"/>
    </font>
    <font>
      <sz val="11"/>
      <color rgb="FF000000"/>
      <name val="Aptos Narrow"/>
      <family val="2"/>
      <scheme val="minor"/>
    </font>
    <font>
      <sz val="10"/>
      <color theme="1"/>
      <name val="Aptos Narrow"/>
      <family val="2"/>
      <scheme val="minor"/>
    </font>
    <font>
      <vertAlign val="subscript"/>
      <sz val="10"/>
      <color rgb="FF000000"/>
      <name val="Aptos Narrow"/>
      <family val="2"/>
      <scheme val="minor"/>
    </font>
    <font>
      <b/>
      <sz val="11"/>
      <color rgb="FF000000"/>
      <name val="Aptos Narrow"/>
      <family val="2"/>
      <scheme val="minor"/>
    </font>
    <font>
      <vertAlign val="subscript"/>
      <sz val="10"/>
      <color theme="1"/>
      <name val="Aptos Narrow"/>
      <family val="2"/>
      <scheme val="minor"/>
    </font>
    <font>
      <sz val="10"/>
      <color rgb="FFFF0000"/>
      <name val="Aptos Narrow"/>
      <family val="2"/>
      <scheme val="minor"/>
    </font>
    <font>
      <i/>
      <sz val="10"/>
      <color rgb="FF000000"/>
      <name val="Aptos Narrow"/>
      <family val="2"/>
      <scheme val="minor"/>
    </font>
    <font>
      <u/>
      <sz val="10"/>
      <color rgb="FF000000"/>
      <name val="Aptos Narrow"/>
      <family val="2"/>
      <scheme val="minor"/>
    </font>
    <font>
      <sz val="9"/>
      <color rgb="FF000000"/>
      <name val="Aptos Narrow"/>
      <family val="2"/>
      <scheme val="minor"/>
    </font>
    <font>
      <b/>
      <u/>
      <sz val="11"/>
      <color theme="1"/>
      <name val="Aptos Narrow"/>
      <family val="2"/>
      <scheme val="minor"/>
    </font>
    <font>
      <u/>
      <sz val="11"/>
      <color theme="1"/>
      <name val="Aptos Narrow"/>
      <family val="2"/>
      <scheme val="minor"/>
    </font>
    <font>
      <b/>
      <sz val="15"/>
      <color theme="3"/>
      <name val="Aptos Narrow"/>
      <family val="2"/>
      <scheme val="minor"/>
    </font>
    <font>
      <b/>
      <sz val="13"/>
      <color theme="3"/>
      <name val="Aptos Narrow"/>
      <family val="2"/>
      <scheme val="minor"/>
    </font>
    <font>
      <b/>
      <sz val="12"/>
      <color theme="1"/>
      <name val="Aptos Display"/>
      <family val="2"/>
      <scheme val="major"/>
    </font>
    <font>
      <u/>
      <sz val="12"/>
      <color rgb="FF0070C0"/>
      <name val="Aptos Narrow"/>
      <family val="2"/>
      <scheme val="minor"/>
    </font>
    <font>
      <u/>
      <sz val="12"/>
      <color rgb="FF005EAC"/>
      <name val="Aptos Narrow"/>
      <family val="2"/>
      <scheme val="minor"/>
    </font>
    <font>
      <sz val="10"/>
      <color rgb="FFAB0000"/>
      <name val="Aptos Narrow"/>
      <family val="2"/>
      <scheme val="minor"/>
    </font>
    <font>
      <sz val="11"/>
      <color rgb="FFED0000"/>
      <name val="Aptos Narrow"/>
      <family val="2"/>
      <scheme val="minor"/>
    </font>
    <font>
      <b/>
      <sz val="11"/>
      <color theme="1"/>
      <name val="Arial"/>
      <family val="2"/>
    </font>
    <font>
      <sz val="10"/>
      <name val="Arial"/>
      <family val="2"/>
    </font>
    <font>
      <sz val="36"/>
      <color theme="1"/>
      <name val="Aptos Narrow"/>
      <family val="2"/>
      <scheme val="minor"/>
    </font>
    <font>
      <b/>
      <sz val="12"/>
      <color theme="1"/>
      <name val="Aptos Narrow"/>
      <family val="2"/>
      <scheme val="minor"/>
    </font>
    <font>
      <u/>
      <sz val="12"/>
      <color rgb="FF00609B"/>
      <name val="Aptos Narrow"/>
      <family val="2"/>
      <scheme val="minor"/>
    </font>
  </fonts>
  <fills count="42">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79646"/>
        <bgColor indexed="64"/>
      </patternFill>
    </fill>
    <fill>
      <patternFill patternType="solid">
        <fgColor rgb="FFFFFF00"/>
        <bgColor indexed="64"/>
      </patternFill>
    </fill>
    <fill>
      <patternFill patternType="solid">
        <fgColor rgb="FFFFC000"/>
        <bgColor indexed="64"/>
      </patternFill>
    </fill>
    <fill>
      <patternFill patternType="solid">
        <fgColor rgb="FFFFC000"/>
        <bgColor rgb="FF000000"/>
      </patternFill>
    </fill>
    <fill>
      <patternFill patternType="solid">
        <fgColor rgb="FFFFE699"/>
        <bgColor rgb="FF000000"/>
      </patternFill>
    </fill>
    <fill>
      <patternFill patternType="solid">
        <fgColor rgb="FFBF8F00"/>
        <bgColor rgb="FF000000"/>
      </patternFill>
    </fill>
    <fill>
      <patternFill patternType="solid">
        <fgColor rgb="FFFCE4D6"/>
        <bgColor rgb="FF000000"/>
      </patternFill>
    </fill>
    <fill>
      <patternFill patternType="solid">
        <fgColor rgb="FFD9D9D9"/>
        <bgColor rgb="FF000000"/>
      </patternFill>
    </fill>
    <fill>
      <patternFill patternType="solid">
        <fgColor theme="5" tint="0.79998168889431442"/>
        <bgColor indexed="64"/>
      </patternFill>
    </fill>
    <fill>
      <patternFill patternType="solid">
        <fgColor rgb="FFFFFFCC"/>
        <bgColor rgb="FF000000"/>
      </patternFill>
    </fill>
    <fill>
      <patternFill patternType="solid">
        <fgColor rgb="FFCCFFCC"/>
        <bgColor rgb="FF000000"/>
      </patternFill>
    </fill>
    <fill>
      <patternFill patternType="solid">
        <fgColor rgb="FFCCCCFF"/>
        <bgColor rgb="FF000000"/>
      </patternFill>
    </fill>
    <fill>
      <patternFill patternType="solid">
        <fgColor rgb="FFCCFFFF"/>
        <bgColor rgb="FF000000"/>
      </patternFill>
    </fill>
    <fill>
      <patternFill patternType="solid">
        <fgColor rgb="FF66FFFF"/>
        <bgColor rgb="FF000000"/>
      </patternFill>
    </fill>
    <fill>
      <patternFill patternType="solid">
        <fgColor rgb="FFFFCC99"/>
        <bgColor rgb="FF000000"/>
      </patternFill>
    </fill>
    <fill>
      <patternFill patternType="lightUp">
        <fgColor rgb="FFA6A6A6"/>
      </patternFill>
    </fill>
    <fill>
      <patternFill patternType="solid">
        <fgColor theme="9" tint="0.79998168889431442"/>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4"/>
        <bgColor theme="4"/>
      </patternFill>
    </fill>
    <fill>
      <patternFill patternType="solid">
        <fgColor theme="9"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theme="1"/>
        <bgColor indexed="64"/>
      </patternFill>
    </fill>
    <fill>
      <patternFill patternType="solid">
        <fgColor rgb="FF548235"/>
        <bgColor indexed="64"/>
      </patternFill>
    </fill>
    <fill>
      <patternFill patternType="solid">
        <fgColor rgb="FFFFF2CC"/>
        <bgColor indexed="64"/>
      </patternFill>
    </fill>
    <fill>
      <patternFill patternType="solid">
        <fgColor theme="0" tint="-0.499984740745262"/>
        <bgColor indexed="64"/>
      </patternFill>
    </fill>
    <fill>
      <patternFill patternType="solid">
        <fgColor theme="8"/>
        <bgColor indexed="64"/>
      </patternFill>
    </fill>
    <fill>
      <patternFill patternType="solid">
        <fgColor theme="2"/>
        <bgColor indexed="64"/>
      </patternFill>
    </fill>
    <fill>
      <patternFill patternType="solid">
        <fgColor rgb="FFCCCCFF"/>
        <bgColor indexed="64"/>
      </patternFill>
    </fill>
    <fill>
      <patternFill patternType="solid">
        <fgColor rgb="FFCCFFFF"/>
        <bgColor indexed="64"/>
      </patternFill>
    </fill>
    <fill>
      <patternFill patternType="solid">
        <fgColor theme="0" tint="-0.34998626667073579"/>
        <bgColor indexed="64"/>
      </patternFill>
    </fill>
    <fill>
      <patternFill patternType="solid">
        <fgColor theme="3" tint="0.499984740745262"/>
        <bgColor indexed="64"/>
      </patternFill>
    </fill>
    <fill>
      <patternFill patternType="solid">
        <fgColor rgb="FFBF8F00"/>
        <bgColor indexed="64"/>
      </patternFill>
    </fill>
    <fill>
      <patternFill patternType="solid">
        <fgColor theme="5" tint="0.59999389629810485"/>
        <bgColor rgb="FF000000"/>
      </patternFill>
    </fill>
    <fill>
      <patternFill patternType="solid">
        <fgColor rgb="FFF79646"/>
        <bgColor rgb="FF000000"/>
      </patternFill>
    </fill>
  </fills>
  <borders count="8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thin">
        <color theme="4" tint="0.39997558519241921"/>
      </bottom>
      <diagonal/>
    </border>
    <border>
      <left/>
      <right/>
      <top style="thin">
        <color indexed="64"/>
      </top>
      <bottom style="double">
        <color indexed="64"/>
      </bottom>
      <diagonal/>
    </border>
    <border>
      <left style="medium">
        <color indexed="64"/>
      </left>
      <right/>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indexed="64"/>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right style="medium">
        <color rgb="FF000000"/>
      </right>
      <top/>
      <bottom/>
      <diagonal/>
    </border>
    <border>
      <left/>
      <right style="medium">
        <color rgb="FF000000"/>
      </right>
      <top style="medium">
        <color indexed="64"/>
      </top>
      <bottom style="medium">
        <color indexed="64"/>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indexed="64"/>
      </left>
      <right/>
      <top/>
      <bottom/>
      <diagonal/>
    </border>
    <border>
      <left style="thin">
        <color indexed="64"/>
      </left>
      <right/>
      <top style="thin">
        <color indexed="64"/>
      </top>
      <bottom style="thin">
        <color theme="0" tint="-0.14999847407452621"/>
      </bottom>
      <diagonal/>
    </border>
    <border>
      <left style="thin">
        <color indexed="64"/>
      </left>
      <right style="thin">
        <color indexed="64"/>
      </right>
      <top style="thin">
        <color indexed="64"/>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style="thin">
        <color indexed="64"/>
      </left>
      <right/>
      <top/>
      <bottom style="thin">
        <color indexed="64"/>
      </bottom>
      <diagonal/>
    </border>
    <border>
      <left/>
      <right/>
      <top/>
      <bottom style="thin">
        <color theme="0" tint="-0.14999847407452621"/>
      </bottom>
      <diagonal/>
    </border>
    <border>
      <left/>
      <right/>
      <top/>
      <bottom style="thin">
        <color theme="0" tint="-0.34998626667073579"/>
      </bottom>
      <diagonal/>
    </border>
    <border>
      <left/>
      <right style="thin">
        <color theme="0" tint="-0.14999847407452621"/>
      </right>
      <top/>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indexed="64"/>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top style="thin">
        <color theme="0" tint="-0.14999847407452621"/>
      </top>
      <bottom/>
      <diagonal/>
    </border>
    <border>
      <left style="thin">
        <color theme="1"/>
      </left>
      <right style="thin">
        <color theme="1"/>
      </right>
      <top style="thin">
        <color theme="1"/>
      </top>
      <bottom style="thin">
        <color theme="1"/>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theme="1"/>
      </left>
      <right/>
      <top style="thin">
        <color theme="1"/>
      </top>
      <bottom style="thin">
        <color theme="1"/>
      </bottom>
      <diagonal/>
    </border>
  </borders>
  <cellStyleXfs count="11">
    <xf numFmtId="0" fontId="0" fillId="0" borderId="0"/>
    <xf numFmtId="43" fontId="3" fillId="0" borderId="0" applyFont="0" applyFill="0" applyBorder="0" applyAlignment="0" applyProtection="0"/>
    <xf numFmtId="0" fontId="53" fillId="0" borderId="0" applyNumberFormat="0" applyFill="0" applyBorder="0" applyAlignment="0" applyProtection="0"/>
    <xf numFmtId="0" fontId="5" fillId="0" borderId="0"/>
    <xf numFmtId="0" fontId="3" fillId="0" borderId="0"/>
    <xf numFmtId="9" fontId="3" fillId="0" borderId="0" applyFont="0" applyFill="0" applyBorder="0" applyAlignment="0" applyProtection="0"/>
    <xf numFmtId="0" fontId="50" fillId="0" borderId="0" applyNumberFormat="0" applyFill="0" applyAlignment="0" applyProtection="0"/>
    <xf numFmtId="0" fontId="51" fillId="0" borderId="0" applyNumberFormat="0" applyFill="0" applyAlignment="0" applyProtection="0"/>
    <xf numFmtId="0" fontId="58" fillId="0" borderId="0"/>
    <xf numFmtId="43" fontId="2" fillId="0" borderId="0" applyFont="0" applyFill="0" applyBorder="0" applyAlignment="0" applyProtection="0"/>
    <xf numFmtId="43" fontId="1" fillId="0" borderId="0" applyFont="0" applyFill="0" applyBorder="0" applyAlignment="0" applyProtection="0"/>
  </cellStyleXfs>
  <cellXfs count="490">
    <xf numFmtId="0" fontId="0" fillId="0" borderId="0" xfId="0"/>
    <xf numFmtId="0" fontId="5" fillId="0" borderId="0" xfId="0" applyFont="1"/>
    <xf numFmtId="0" fontId="5" fillId="4" borderId="0" xfId="0" applyFont="1" applyFill="1"/>
    <xf numFmtId="0" fontId="8" fillId="0" borderId="0" xfId="0" applyFont="1"/>
    <xf numFmtId="0" fontId="10" fillId="0" borderId="0" xfId="0" applyFont="1" applyAlignment="1">
      <alignment vertical="center"/>
    </xf>
    <xf numFmtId="0" fontId="11" fillId="7" borderId="0" xfId="0" applyFont="1" applyFill="1"/>
    <xf numFmtId="0" fontId="12" fillId="7" borderId="0" xfId="0" applyFont="1" applyFill="1"/>
    <xf numFmtId="0" fontId="14" fillId="0" borderId="0" xfId="0" applyFont="1"/>
    <xf numFmtId="0" fontId="14" fillId="9" borderId="0" xfId="0" applyFont="1" applyFill="1"/>
    <xf numFmtId="0" fontId="14" fillId="10" borderId="0" xfId="0" applyFont="1" applyFill="1"/>
    <xf numFmtId="0" fontId="14" fillId="0" borderId="16" xfId="0" applyFont="1" applyBorder="1"/>
    <xf numFmtId="0" fontId="14" fillId="0" borderId="8" xfId="0" applyFont="1" applyBorder="1"/>
    <xf numFmtId="0" fontId="11" fillId="8" borderId="15" xfId="0" applyFont="1" applyFill="1" applyBorder="1"/>
    <xf numFmtId="0" fontId="11" fillId="8" borderId="15" xfId="0" applyFont="1" applyFill="1" applyBorder="1" applyAlignment="1">
      <alignment horizontal="right"/>
    </xf>
    <xf numFmtId="0" fontId="11" fillId="0" borderId="0" xfId="0" applyFont="1"/>
    <xf numFmtId="0" fontId="13" fillId="7" borderId="0" xfId="0" applyFont="1" applyFill="1"/>
    <xf numFmtId="0" fontId="17" fillId="0" borderId="0" xfId="0" applyFont="1"/>
    <xf numFmtId="0" fontId="4" fillId="6" borderId="0" xfId="0" applyFont="1" applyFill="1"/>
    <xf numFmtId="0" fontId="0" fillId="12" borderId="0" xfId="0" applyFill="1"/>
    <xf numFmtId="10" fontId="19" fillId="0" borderId="0" xfId="5" applyNumberFormat="1" applyFont="1" applyFill="1" applyBorder="1"/>
    <xf numFmtId="49" fontId="0" fillId="0" borderId="0" xfId="1" applyNumberFormat="1" applyFont="1" applyFill="1"/>
    <xf numFmtId="0" fontId="4" fillId="12" borderId="0" xfId="0" applyFont="1" applyFill="1"/>
    <xf numFmtId="0" fontId="0" fillId="6" borderId="0" xfId="0" applyFill="1"/>
    <xf numFmtId="166" fontId="0" fillId="0" borderId="0" xfId="0" applyNumberFormat="1"/>
    <xf numFmtId="0" fontId="18" fillId="0" borderId="0" xfId="0" applyFont="1"/>
    <xf numFmtId="0" fontId="5" fillId="12" borderId="0" xfId="0" applyFont="1" applyFill="1"/>
    <xf numFmtId="0" fontId="5" fillId="0" borderId="8" xfId="0" applyFont="1" applyBorder="1"/>
    <xf numFmtId="0" fontId="5" fillId="0" borderId="14" xfId="0" applyFont="1" applyBorder="1"/>
    <xf numFmtId="0" fontId="16" fillId="0" borderId="0" xfId="0" applyFont="1"/>
    <xf numFmtId="0" fontId="15" fillId="11" borderId="10" xfId="0" applyFont="1" applyFill="1" applyBorder="1"/>
    <xf numFmtId="0" fontId="16" fillId="0" borderId="9" xfId="0" applyFont="1" applyBorder="1"/>
    <xf numFmtId="0" fontId="0" fillId="0" borderId="15" xfId="0" applyBorder="1"/>
    <xf numFmtId="0" fontId="14" fillId="2" borderId="0" xfId="0" applyFont="1" applyFill="1"/>
    <xf numFmtId="0" fontId="20" fillId="7" borderId="0" xfId="0" applyFont="1" applyFill="1"/>
    <xf numFmtId="14" fontId="20" fillId="7" borderId="0" xfId="0" applyNumberFormat="1" applyFont="1" applyFill="1"/>
    <xf numFmtId="0" fontId="21" fillId="7" borderId="0" xfId="0" applyFont="1" applyFill="1"/>
    <xf numFmtId="0" fontId="20" fillId="7" borderId="2" xfId="0" applyFont="1" applyFill="1" applyBorder="1"/>
    <xf numFmtId="0" fontId="11" fillId="7" borderId="15" xfId="0" applyFont="1" applyFill="1" applyBorder="1"/>
    <xf numFmtId="0" fontId="11" fillId="7" borderId="2" xfId="0" applyFont="1" applyFill="1" applyBorder="1"/>
    <xf numFmtId="0" fontId="11" fillId="7" borderId="2" xfId="0" applyFont="1" applyFill="1" applyBorder="1" applyAlignment="1">
      <alignment horizontal="right"/>
    </xf>
    <xf numFmtId="0" fontId="5" fillId="0" borderId="0" xfId="0" applyFont="1" applyAlignment="1">
      <alignment horizontal="justify" vertical="center" wrapText="1"/>
    </xf>
    <xf numFmtId="0" fontId="0" fillId="0" borderId="0" xfId="0" applyAlignment="1">
      <alignment horizontal="center"/>
    </xf>
    <xf numFmtId="0" fontId="8" fillId="0" borderId="15" xfId="0" applyFont="1" applyBorder="1"/>
    <xf numFmtId="0" fontId="5" fillId="0" borderId="0" xfId="0" applyFont="1" applyAlignment="1">
      <alignment vertical="center" wrapText="1"/>
    </xf>
    <xf numFmtId="0" fontId="5" fillId="0" borderId="15" xfId="0" applyFont="1" applyBorder="1" applyAlignment="1">
      <alignment vertical="center" wrapText="1"/>
    </xf>
    <xf numFmtId="0" fontId="0" fillId="0" borderId="0" xfId="0" applyAlignment="1">
      <alignment wrapText="1"/>
    </xf>
    <xf numFmtId="49" fontId="17" fillId="0" borderId="0" xfId="1" applyNumberFormat="1" applyFont="1" applyFill="1"/>
    <xf numFmtId="0" fontId="23" fillId="0" borderId="0" xfId="0" applyFont="1"/>
    <xf numFmtId="0" fontId="17" fillId="0" borderId="0" xfId="0" applyFont="1" applyAlignment="1">
      <alignment horizontal="center"/>
    </xf>
    <xf numFmtId="164" fontId="24" fillId="2" borderId="21" xfId="5" applyNumberFormat="1" applyFont="1" applyFill="1" applyBorder="1" applyAlignment="1">
      <alignment horizontal="center" vertical="center"/>
    </xf>
    <xf numFmtId="14" fontId="24" fillId="2" borderId="21" xfId="5" applyNumberFormat="1" applyFont="1" applyFill="1" applyBorder="1" applyAlignment="1">
      <alignment horizontal="center" vertical="center"/>
    </xf>
    <xf numFmtId="0" fontId="4" fillId="0" borderId="0" xfId="0" applyFont="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43" fontId="0" fillId="24" borderId="1" xfId="1" applyFont="1" applyFill="1" applyBorder="1" applyAlignment="1">
      <alignment vertical="center"/>
    </xf>
    <xf numFmtId="43" fontId="0" fillId="3" borderId="1" xfId="1" applyFont="1" applyFill="1" applyBorder="1" applyAlignment="1">
      <alignment vertical="center"/>
    </xf>
    <xf numFmtId="43" fontId="0" fillId="2" borderId="1" xfId="1" applyFont="1" applyFill="1" applyBorder="1" applyAlignment="1">
      <alignment vertical="center"/>
    </xf>
    <xf numFmtId="0" fontId="4" fillId="0" borderId="0" xfId="0" applyFont="1"/>
    <xf numFmtId="0" fontId="0" fillId="0" borderId="0" xfId="0" applyAlignment="1">
      <alignment vertical="center"/>
    </xf>
    <xf numFmtId="43" fontId="0" fillId="2" borderId="0" xfId="1" applyFont="1" applyFill="1" applyBorder="1" applyAlignment="1">
      <alignment vertical="center"/>
    </xf>
    <xf numFmtId="0" fontId="0" fillId="0" borderId="23" xfId="0" applyBorder="1"/>
    <xf numFmtId="0" fontId="53" fillId="0" borderId="23" xfId="2" applyBorder="1"/>
    <xf numFmtId="0" fontId="0" fillId="0" borderId="24" xfId="0" applyBorder="1"/>
    <xf numFmtId="0" fontId="26" fillId="0" borderId="25" xfId="0" applyFont="1" applyBorder="1"/>
    <xf numFmtId="0" fontId="14" fillId="2" borderId="20" xfId="0" applyFont="1" applyFill="1" applyBorder="1"/>
    <xf numFmtId="0" fontId="0" fillId="5" borderId="26" xfId="0" applyFill="1" applyBorder="1" applyAlignment="1">
      <alignment horizontal="center"/>
    </xf>
    <xf numFmtId="0" fontId="0" fillId="0" borderId="0" xfId="0" applyAlignment="1">
      <alignment horizontal="left"/>
    </xf>
    <xf numFmtId="0" fontId="27" fillId="25" borderId="27" xfId="0" applyFont="1" applyFill="1" applyBorder="1" applyAlignment="1">
      <alignment horizontal="center" wrapText="1"/>
    </xf>
    <xf numFmtId="0" fontId="27" fillId="25" borderId="28" xfId="0" applyFont="1" applyFill="1" applyBorder="1" applyAlignment="1">
      <alignment horizontal="center" wrapText="1"/>
    </xf>
    <xf numFmtId="0" fontId="27" fillId="25" borderId="28" xfId="0" applyFont="1" applyFill="1" applyBorder="1" applyAlignment="1">
      <alignment horizontal="left" wrapText="1"/>
    </xf>
    <xf numFmtId="0" fontId="27" fillId="25" borderId="28" xfId="0" applyFont="1" applyFill="1" applyBorder="1" applyAlignment="1">
      <alignment wrapText="1"/>
    </xf>
    <xf numFmtId="0" fontId="28" fillId="0" borderId="0" xfId="0" applyFont="1"/>
    <xf numFmtId="0" fontId="28" fillId="0" borderId="0" xfId="0" applyFont="1" applyAlignment="1">
      <alignment horizontal="left"/>
    </xf>
    <xf numFmtId="0" fontId="28" fillId="0" borderId="0" xfId="0" applyFont="1" applyAlignment="1">
      <alignment horizontal="center"/>
    </xf>
    <xf numFmtId="0" fontId="27" fillId="25" borderId="31" xfId="0" applyFont="1" applyFill="1" applyBorder="1" applyAlignment="1">
      <alignment wrapText="1"/>
    </xf>
    <xf numFmtId="0" fontId="0" fillId="0" borderId="24" xfId="0" applyBorder="1" applyAlignment="1">
      <alignment horizontal="left"/>
    </xf>
    <xf numFmtId="0" fontId="0" fillId="0" borderId="22" xfId="0" applyBorder="1" applyAlignment="1">
      <alignment horizontal="left"/>
    </xf>
    <xf numFmtId="0" fontId="27" fillId="25" borderId="31" xfId="0" applyFont="1" applyFill="1" applyBorder="1" applyAlignment="1">
      <alignment horizontal="left" wrapText="1"/>
    </xf>
    <xf numFmtId="0" fontId="14" fillId="0" borderId="0" xfId="0" applyFont="1" applyAlignment="1">
      <alignment horizontal="left"/>
    </xf>
    <xf numFmtId="0" fontId="30" fillId="29" borderId="0" xfId="0" applyFont="1" applyFill="1"/>
    <xf numFmtId="0" fontId="29" fillId="29" borderId="0" xfId="0" applyFont="1" applyFill="1"/>
    <xf numFmtId="0" fontId="0" fillId="0" borderId="22" xfId="0" applyBorder="1"/>
    <xf numFmtId="0" fontId="5" fillId="0" borderId="0" xfId="0" applyFont="1" applyAlignment="1">
      <alignment vertical="center"/>
    </xf>
    <xf numFmtId="0" fontId="5" fillId="0" borderId="6" xfId="0" applyFont="1" applyBorder="1"/>
    <xf numFmtId="0" fontId="5" fillId="21" borderId="0" xfId="0" applyFont="1" applyFill="1"/>
    <xf numFmtId="0" fontId="5" fillId="23" borderId="0" xfId="0" applyFont="1" applyFill="1"/>
    <xf numFmtId="0" fontId="5" fillId="22" borderId="0" xfId="0" applyFont="1" applyFill="1"/>
    <xf numFmtId="0" fontId="5" fillId="20" borderId="0" xfId="0" applyFont="1" applyFill="1"/>
    <xf numFmtId="0" fontId="5" fillId="0" borderId="33" xfId="0" applyFont="1" applyBorder="1"/>
    <xf numFmtId="0" fontId="6" fillId="0" borderId="3" xfId="0" applyFont="1" applyBorder="1"/>
    <xf numFmtId="0" fontId="6" fillId="0" borderId="4" xfId="0" applyFont="1" applyBorder="1"/>
    <xf numFmtId="0" fontId="6" fillId="0" borderId="5" xfId="0" applyFont="1" applyBorder="1"/>
    <xf numFmtId="14" fontId="5" fillId="0" borderId="8" xfId="0" applyNumberFormat="1" applyFont="1" applyBorder="1"/>
    <xf numFmtId="0" fontId="31" fillId="0" borderId="34" xfId="0" applyFont="1" applyBorder="1" applyAlignment="1">
      <alignment horizontal="center" vertical="center" wrapText="1" readingOrder="1"/>
    </xf>
    <xf numFmtId="0" fontId="31" fillId="0" borderId="35" xfId="0" applyFont="1" applyBorder="1" applyAlignment="1">
      <alignment horizontal="center" vertical="center" wrapText="1" readingOrder="1"/>
    </xf>
    <xf numFmtId="0" fontId="31" fillId="0" borderId="36" xfId="0" applyFont="1" applyBorder="1" applyAlignment="1">
      <alignment horizontal="center" vertical="center" wrapText="1" readingOrder="1"/>
    </xf>
    <xf numFmtId="0" fontId="31" fillId="0" borderId="36" xfId="0" applyFont="1" applyBorder="1" applyAlignment="1">
      <alignment horizontal="left" vertical="center" wrapText="1" readingOrder="1"/>
    </xf>
    <xf numFmtId="0" fontId="31" fillId="0" borderId="38" xfId="0" applyFont="1" applyBorder="1" applyAlignment="1">
      <alignment horizontal="left" vertical="center" wrapText="1" readingOrder="1"/>
    </xf>
    <xf numFmtId="0" fontId="31" fillId="0" borderId="39" xfId="0" applyFont="1" applyBorder="1" applyAlignment="1">
      <alignment horizontal="left" vertical="center" wrapText="1" readingOrder="1"/>
    </xf>
    <xf numFmtId="0" fontId="31" fillId="0" borderId="40" xfId="0" applyFont="1" applyBorder="1" applyAlignment="1">
      <alignment horizontal="center" vertical="center" wrapText="1" readingOrder="1"/>
    </xf>
    <xf numFmtId="0" fontId="31" fillId="0" borderId="40" xfId="0" applyFont="1" applyBorder="1" applyAlignment="1">
      <alignment horizontal="left" vertical="center" wrapText="1" readingOrder="1"/>
    </xf>
    <xf numFmtId="0" fontId="31" fillId="0" borderId="41" xfId="0" applyFont="1" applyBorder="1" applyAlignment="1">
      <alignment horizontal="left" vertical="center" wrapText="1" readingOrder="1"/>
    </xf>
    <xf numFmtId="0" fontId="31" fillId="0" borderId="41" xfId="0" applyFont="1" applyBorder="1" applyAlignment="1">
      <alignment horizontal="justify" vertical="center" wrapText="1" readingOrder="1"/>
    </xf>
    <xf numFmtId="0" fontId="31" fillId="0" borderId="42" xfId="0" applyFont="1" applyBorder="1" applyAlignment="1">
      <alignment horizontal="center" vertical="center" wrapText="1" readingOrder="1"/>
    </xf>
    <xf numFmtId="0" fontId="31" fillId="0" borderId="42" xfId="0" applyFont="1" applyBorder="1" applyAlignment="1">
      <alignment horizontal="left" vertical="center" wrapText="1" readingOrder="1"/>
    </xf>
    <xf numFmtId="0" fontId="33" fillId="31" borderId="41" xfId="0" applyFont="1" applyFill="1" applyBorder="1" applyAlignment="1">
      <alignment horizontal="justify" vertical="center" wrapText="1" readingOrder="1"/>
    </xf>
    <xf numFmtId="0" fontId="31" fillId="31" borderId="42" xfId="0" applyFont="1" applyFill="1" applyBorder="1" applyAlignment="1">
      <alignment horizontal="center" vertical="center" wrapText="1" readingOrder="1"/>
    </xf>
    <xf numFmtId="0" fontId="31" fillId="0" borderId="45" xfId="0" applyFont="1" applyBorder="1" applyAlignment="1">
      <alignment horizontal="left" vertical="center" wrapText="1" readingOrder="1"/>
    </xf>
    <xf numFmtId="0" fontId="32" fillId="30" borderId="44" xfId="0" applyFont="1" applyFill="1" applyBorder="1" applyAlignment="1">
      <alignment horizontal="justify" vertical="center" wrapText="1" readingOrder="1"/>
    </xf>
    <xf numFmtId="0" fontId="32" fillId="30" borderId="42" xfId="0" applyFont="1" applyFill="1" applyBorder="1" applyAlignment="1">
      <alignment horizontal="center" vertical="center" wrapText="1" readingOrder="1"/>
    </xf>
    <xf numFmtId="0" fontId="31" fillId="0" borderId="42" xfId="0" applyFont="1" applyBorder="1" applyAlignment="1">
      <alignment vertical="center" wrapText="1" readingOrder="1"/>
    </xf>
    <xf numFmtId="0" fontId="31" fillId="0" borderId="47" xfId="0" applyFont="1" applyBorder="1" applyAlignment="1">
      <alignment horizontal="left" vertical="center" wrapText="1" readingOrder="1"/>
    </xf>
    <xf numFmtId="0" fontId="33" fillId="31" borderId="45" xfId="0" applyFont="1" applyFill="1" applyBorder="1" applyAlignment="1">
      <alignment horizontal="justify" vertical="center" wrapText="1" readingOrder="1"/>
    </xf>
    <xf numFmtId="0" fontId="32" fillId="30" borderId="50" xfId="0" applyFont="1" applyFill="1" applyBorder="1" applyAlignment="1">
      <alignment horizontal="center" vertical="center" wrapText="1" readingOrder="1"/>
    </xf>
    <xf numFmtId="0" fontId="32" fillId="30" borderId="51" xfId="0" applyFont="1" applyFill="1" applyBorder="1" applyAlignment="1">
      <alignment horizontal="center" vertical="center" wrapText="1" readingOrder="1"/>
    </xf>
    <xf numFmtId="0" fontId="32" fillId="28" borderId="51" xfId="0" applyFont="1" applyFill="1" applyBorder="1" applyAlignment="1">
      <alignment horizontal="center" vertical="center" wrapText="1" readingOrder="1"/>
    </xf>
    <xf numFmtId="0" fontId="36" fillId="0" borderId="0" xfId="0" applyFont="1"/>
    <xf numFmtId="0" fontId="35" fillId="33" borderId="8" xfId="0" applyFont="1" applyFill="1" applyBorder="1"/>
    <xf numFmtId="0" fontId="31" fillId="0" borderId="26" xfId="0" applyFont="1" applyBorder="1" applyAlignment="1">
      <alignment horizontal="center" vertical="center" wrapText="1" readingOrder="1"/>
    </xf>
    <xf numFmtId="0" fontId="31" fillId="0" borderId="53" xfId="0" applyFont="1" applyBorder="1" applyAlignment="1">
      <alignment horizontal="center" vertical="center" wrapText="1" readingOrder="1"/>
    </xf>
    <xf numFmtId="0" fontId="38" fillId="0" borderId="24" xfId="0" applyFont="1" applyBorder="1" applyAlignment="1">
      <alignment horizontal="left" vertical="center"/>
    </xf>
    <xf numFmtId="0" fontId="38" fillId="0" borderId="26" xfId="0" applyFont="1" applyBorder="1" applyAlignment="1">
      <alignment horizontal="left" vertical="center"/>
    </xf>
    <xf numFmtId="0" fontId="38" fillId="0" borderId="26" xfId="0" applyFont="1" applyBorder="1" applyAlignment="1">
      <alignment horizontal="justify" vertical="center"/>
    </xf>
    <xf numFmtId="0" fontId="38" fillId="0" borderId="26" xfId="0" applyFont="1" applyBorder="1" applyAlignment="1">
      <alignment horizontal="center" vertical="center"/>
    </xf>
    <xf numFmtId="0" fontId="38" fillId="0" borderId="23" xfId="0" applyFont="1" applyBorder="1" applyAlignment="1">
      <alignment horizontal="left" vertical="center"/>
    </xf>
    <xf numFmtId="0" fontId="38" fillId="0" borderId="14" xfId="0" applyFont="1" applyBorder="1" applyAlignment="1">
      <alignment horizontal="left" vertical="center"/>
    </xf>
    <xf numFmtId="0" fontId="38" fillId="0" borderId="14" xfId="0" applyFont="1" applyBorder="1" applyAlignment="1">
      <alignment horizontal="justify" vertical="center"/>
    </xf>
    <xf numFmtId="0" fontId="38" fillId="0" borderId="14" xfId="0" applyFont="1" applyBorder="1" applyAlignment="1">
      <alignment horizontal="center" vertical="center"/>
    </xf>
    <xf numFmtId="0" fontId="38" fillId="0" borderId="22" xfId="0" applyFont="1" applyBorder="1" applyAlignment="1">
      <alignment horizontal="left" vertical="center"/>
    </xf>
    <xf numFmtId="0" fontId="38" fillId="27" borderId="14" xfId="0" applyFont="1" applyFill="1" applyBorder="1" applyAlignment="1">
      <alignment horizontal="left" vertical="center"/>
    </xf>
    <xf numFmtId="0" fontId="38" fillId="27" borderId="14" xfId="0" applyFont="1" applyFill="1" applyBorder="1" applyAlignment="1">
      <alignment horizontal="justify" vertical="center"/>
    </xf>
    <xf numFmtId="0" fontId="38" fillId="27" borderId="14" xfId="0" applyFont="1" applyFill="1" applyBorder="1" applyAlignment="1">
      <alignment horizontal="center" vertical="center"/>
    </xf>
    <xf numFmtId="0" fontId="38" fillId="0" borderId="7" xfId="0" applyFont="1" applyBorder="1" applyAlignment="1">
      <alignment horizontal="left" vertical="center"/>
    </xf>
    <xf numFmtId="0" fontId="37" fillId="26" borderId="14" xfId="0" applyFont="1" applyFill="1" applyBorder="1" applyAlignment="1">
      <alignment horizontal="justify" vertical="center"/>
    </xf>
    <xf numFmtId="0" fontId="37" fillId="26" borderId="14" xfId="0" applyFont="1" applyFill="1" applyBorder="1" applyAlignment="1">
      <alignment horizontal="center" vertical="center"/>
    </xf>
    <xf numFmtId="0" fontId="38" fillId="27" borderId="26" xfId="0" applyFont="1" applyFill="1" applyBorder="1" applyAlignment="1">
      <alignment horizontal="left" vertical="center"/>
    </xf>
    <xf numFmtId="0" fontId="38" fillId="27" borderId="25" xfId="0" applyFont="1" applyFill="1" applyBorder="1" applyAlignment="1">
      <alignment horizontal="left" vertical="center"/>
    </xf>
    <xf numFmtId="0" fontId="38" fillId="0" borderId="30" xfId="0" applyFont="1" applyBorder="1" applyAlignment="1">
      <alignment horizontal="left" vertical="center"/>
    </xf>
    <xf numFmtId="0" fontId="37" fillId="26" borderId="29" xfId="0" applyFont="1" applyFill="1" applyBorder="1" applyAlignment="1">
      <alignment vertical="center"/>
    </xf>
    <xf numFmtId="0" fontId="37" fillId="26" borderId="17" xfId="0" applyFont="1" applyFill="1" applyBorder="1" applyAlignment="1">
      <alignment vertical="center"/>
    </xf>
    <xf numFmtId="0" fontId="38" fillId="0" borderId="8" xfId="0" applyFont="1" applyBorder="1" applyAlignment="1">
      <alignment horizontal="left" vertical="center"/>
    </xf>
    <xf numFmtId="0" fontId="38" fillId="0" borderId="22" xfId="0" applyFont="1" applyBorder="1" applyAlignment="1">
      <alignment horizontal="center" vertical="center"/>
    </xf>
    <xf numFmtId="0" fontId="38" fillId="0" borderId="5" xfId="0" applyFont="1" applyBorder="1" applyAlignment="1">
      <alignment horizontal="left" vertical="center"/>
    </xf>
    <xf numFmtId="0" fontId="38" fillId="0" borderId="25" xfId="0" applyFont="1" applyBorder="1" applyAlignment="1">
      <alignment horizontal="left" vertical="center"/>
    </xf>
    <xf numFmtId="0" fontId="38" fillId="0" borderId="25" xfId="0" applyFont="1" applyBorder="1" applyAlignment="1">
      <alignment horizontal="center" vertical="center"/>
    </xf>
    <xf numFmtId="0" fontId="38" fillId="0" borderId="24" xfId="0" applyFont="1" applyBorder="1" applyAlignment="1">
      <alignment horizontal="left"/>
    </xf>
    <xf numFmtId="0" fontId="38" fillId="0" borderId="26" xfId="0" applyFont="1" applyBorder="1" applyAlignment="1">
      <alignment horizontal="left"/>
    </xf>
    <xf numFmtId="0" fontId="38" fillId="0" borderId="22" xfId="0" applyFont="1" applyBorder="1" applyAlignment="1">
      <alignment horizontal="left"/>
    </xf>
    <xf numFmtId="0" fontId="37" fillId="26" borderId="26" xfId="0" applyFont="1" applyFill="1" applyBorder="1" applyAlignment="1">
      <alignment horizontal="center" vertical="center"/>
    </xf>
    <xf numFmtId="0" fontId="37" fillId="26" borderId="17" xfId="0" applyFont="1" applyFill="1" applyBorder="1" applyAlignment="1">
      <alignment horizontal="justify" vertical="center"/>
    </xf>
    <xf numFmtId="165" fontId="37" fillId="26" borderId="26" xfId="0" applyNumberFormat="1" applyFont="1" applyFill="1" applyBorder="1" applyAlignment="1">
      <alignment horizontal="center" vertical="center"/>
    </xf>
    <xf numFmtId="0" fontId="14" fillId="6" borderId="0" xfId="0" applyFont="1" applyFill="1"/>
    <xf numFmtId="0" fontId="11" fillId="7" borderId="0" xfId="0" applyFont="1" applyFill="1" applyAlignment="1">
      <alignment horizontal="left" indent="1"/>
    </xf>
    <xf numFmtId="0" fontId="12" fillId="7" borderId="0" xfId="0" applyFont="1" applyFill="1" applyAlignment="1">
      <alignment horizontal="left" indent="1"/>
    </xf>
    <xf numFmtId="0" fontId="0" fillId="0" borderId="0" xfId="0" applyAlignment="1">
      <alignment horizontal="left" indent="1"/>
    </xf>
    <xf numFmtId="0" fontId="14" fillId="3" borderId="15" xfId="0" applyFont="1" applyFill="1" applyBorder="1"/>
    <xf numFmtId="0" fontId="0" fillId="3" borderId="0" xfId="0" applyFill="1"/>
    <xf numFmtId="0" fontId="14" fillId="3" borderId="8" xfId="0" applyFont="1" applyFill="1" applyBorder="1"/>
    <xf numFmtId="0" fontId="14" fillId="3" borderId="32" xfId="0" applyFont="1" applyFill="1" applyBorder="1"/>
    <xf numFmtId="0" fontId="0" fillId="3" borderId="32" xfId="0" applyFill="1" applyBorder="1"/>
    <xf numFmtId="0" fontId="0" fillId="34" borderId="0" xfId="0" applyFill="1"/>
    <xf numFmtId="0" fontId="39" fillId="0" borderId="0" xfId="0" applyFont="1"/>
    <xf numFmtId="0" fontId="5" fillId="2" borderId="7" xfId="0" applyFont="1" applyFill="1" applyBorder="1"/>
    <xf numFmtId="0" fontId="20" fillId="7" borderId="15" xfId="0" applyFont="1" applyFill="1" applyBorder="1"/>
    <xf numFmtId="0" fontId="20" fillId="7" borderId="1" xfId="0" applyFont="1" applyFill="1" applyBorder="1" applyAlignment="1">
      <alignment horizontal="center"/>
    </xf>
    <xf numFmtId="14" fontId="20" fillId="7" borderId="1" xfId="0" applyNumberFormat="1" applyFont="1" applyFill="1" applyBorder="1" applyAlignment="1">
      <alignment horizontal="center"/>
    </xf>
    <xf numFmtId="0" fontId="21" fillId="7" borderId="1" xfId="0" applyFont="1" applyFill="1" applyBorder="1" applyAlignment="1">
      <alignment horizontal="centerContinuous"/>
    </xf>
    <xf numFmtId="0" fontId="40" fillId="12" borderId="0" xfId="0" applyFont="1" applyFill="1"/>
    <xf numFmtId="0" fontId="20" fillId="0" borderId="0" xfId="0" applyFont="1" applyAlignment="1">
      <alignment vertical="center" wrapText="1"/>
    </xf>
    <xf numFmtId="0" fontId="20" fillId="0" borderId="0" xfId="0" applyFont="1" applyAlignment="1">
      <alignment vertical="center"/>
    </xf>
    <xf numFmtId="0" fontId="20" fillId="0" borderId="0" xfId="0" applyFont="1" applyAlignment="1">
      <alignment horizontal="left" vertical="center" indent="1"/>
    </xf>
    <xf numFmtId="0" fontId="20" fillId="0" borderId="0" xfId="0" applyFont="1" applyAlignment="1">
      <alignment horizontal="left" vertical="center" wrapText="1" indent="1"/>
    </xf>
    <xf numFmtId="0" fontId="20" fillId="0" borderId="15" xfId="0" applyFont="1" applyBorder="1" applyAlignment="1">
      <alignment horizontal="left" vertical="center" wrapText="1" indent="1"/>
    </xf>
    <xf numFmtId="0" fontId="20" fillId="0" borderId="0" xfId="0" applyFont="1" applyAlignment="1">
      <alignment horizontal="left" vertical="center"/>
    </xf>
    <xf numFmtId="0" fontId="20" fillId="0" borderId="0" xfId="0" applyFont="1" applyAlignment="1">
      <alignment horizontal="left" vertical="center" wrapText="1"/>
    </xf>
    <xf numFmtId="165" fontId="39" fillId="0" borderId="0" xfId="1" applyNumberFormat="1" applyFont="1" applyFill="1" applyBorder="1"/>
    <xf numFmtId="0" fontId="20" fillId="7" borderId="2" xfId="0" applyFont="1" applyFill="1" applyBorder="1" applyAlignment="1">
      <alignment horizontal="right"/>
    </xf>
    <xf numFmtId="167" fontId="42" fillId="0" borderId="0" xfId="1" applyNumberFormat="1" applyFont="1" applyFill="1"/>
    <xf numFmtId="0" fontId="20" fillId="0" borderId="15" xfId="0" applyFont="1" applyBorder="1" applyAlignment="1">
      <alignment vertical="center" wrapText="1"/>
    </xf>
    <xf numFmtId="168" fontId="0" fillId="0" borderId="0" xfId="0" applyNumberFormat="1"/>
    <xf numFmtId="167" fontId="0" fillId="3" borderId="1" xfId="1" applyNumberFormat="1" applyFont="1" applyFill="1" applyBorder="1"/>
    <xf numFmtId="167" fontId="0" fillId="3" borderId="11" xfId="1" applyNumberFormat="1" applyFont="1" applyFill="1" applyBorder="1"/>
    <xf numFmtId="0" fontId="20" fillId="7" borderId="0" xfId="0" applyFont="1" applyFill="1" applyAlignment="1">
      <alignment horizontal="center"/>
    </xf>
    <xf numFmtId="0" fontId="44" fillId="7" borderId="15" xfId="0" applyFont="1" applyFill="1" applyBorder="1" applyAlignment="1">
      <alignment horizontal="right"/>
    </xf>
    <xf numFmtId="0" fontId="0" fillId="0" borderId="8" xfId="0" applyBorder="1"/>
    <xf numFmtId="0" fontId="45" fillId="7" borderId="0" xfId="0" applyFont="1" applyFill="1"/>
    <xf numFmtId="14" fontId="20" fillId="7" borderId="1" xfId="0" applyNumberFormat="1" applyFont="1" applyFill="1" applyBorder="1" applyAlignment="1">
      <alignment horizontal="left" indent="1"/>
    </xf>
    <xf numFmtId="0" fontId="46" fillId="7" borderId="0" xfId="0" applyFont="1" applyFill="1"/>
    <xf numFmtId="0" fontId="47" fillId="7" borderId="0" xfId="0" applyFont="1" applyFill="1" applyAlignment="1">
      <alignment wrapText="1"/>
    </xf>
    <xf numFmtId="0" fontId="44" fillId="7" borderId="0" xfId="0" applyFont="1" applyFill="1" applyAlignment="1">
      <alignment horizontal="left" indent="1"/>
    </xf>
    <xf numFmtId="0" fontId="47" fillId="7" borderId="19" xfId="0" applyFont="1" applyFill="1" applyBorder="1" applyAlignment="1">
      <alignment wrapText="1"/>
    </xf>
    <xf numFmtId="0" fontId="20" fillId="7" borderId="1" xfId="0" applyFont="1" applyFill="1" applyBorder="1"/>
    <xf numFmtId="1" fontId="20" fillId="7" borderId="1" xfId="0" applyNumberFormat="1" applyFont="1" applyFill="1" applyBorder="1"/>
    <xf numFmtId="0" fontId="47" fillId="7" borderId="2" xfId="0" applyFont="1" applyFill="1" applyBorder="1" applyAlignment="1">
      <alignment wrapText="1"/>
    </xf>
    <xf numFmtId="0" fontId="47" fillId="7" borderId="9" xfId="0" applyFont="1" applyFill="1" applyBorder="1" applyAlignment="1">
      <alignment wrapText="1"/>
    </xf>
    <xf numFmtId="0" fontId="20" fillId="7" borderId="13" xfId="0" applyFont="1" applyFill="1" applyBorder="1" applyAlignment="1">
      <alignment horizontal="right"/>
    </xf>
    <xf numFmtId="0" fontId="21" fillId="8" borderId="15" xfId="0" applyFont="1" applyFill="1" applyBorder="1"/>
    <xf numFmtId="0" fontId="20" fillId="8" borderId="15" xfId="0" applyFont="1" applyFill="1" applyBorder="1"/>
    <xf numFmtId="0" fontId="20" fillId="8" borderId="15" xfId="0" applyFont="1" applyFill="1" applyBorder="1" applyAlignment="1">
      <alignment horizontal="right"/>
    </xf>
    <xf numFmtId="0" fontId="0" fillId="9" borderId="0" xfId="0" applyFill="1"/>
    <xf numFmtId="0" fontId="0" fillId="2" borderId="57" xfId="0" applyFill="1" applyBorder="1"/>
    <xf numFmtId="0" fontId="0" fillId="3" borderId="15" xfId="0" applyFill="1" applyBorder="1"/>
    <xf numFmtId="0" fontId="0" fillId="0" borderId="16" xfId="0" applyBorder="1"/>
    <xf numFmtId="0" fontId="0" fillId="3" borderId="17" xfId="0" applyFill="1" applyBorder="1"/>
    <xf numFmtId="0" fontId="0" fillId="3" borderId="8" xfId="0" applyFill="1" applyBorder="1"/>
    <xf numFmtId="0" fontId="0" fillId="0" borderId="17" xfId="0" applyBorder="1"/>
    <xf numFmtId="0" fontId="0" fillId="27" borderId="0" xfId="0" applyFill="1"/>
    <xf numFmtId="0" fontId="20" fillId="7" borderId="0" xfId="0" applyFont="1" applyFill="1" applyAlignment="1">
      <alignment vertical="top"/>
    </xf>
    <xf numFmtId="0" fontId="47" fillId="7" borderId="2" xfId="0" applyFont="1" applyFill="1" applyBorder="1" applyAlignment="1">
      <alignment vertical="top" wrapText="1"/>
    </xf>
    <xf numFmtId="0" fontId="21" fillId="8" borderId="15" xfId="0" applyFont="1" applyFill="1" applyBorder="1" applyAlignment="1">
      <alignment horizontal="left" vertical="top"/>
    </xf>
    <xf numFmtId="0" fontId="0" fillId="9" borderId="0" xfId="0" applyFill="1" applyAlignment="1">
      <alignment horizontal="left" vertical="top"/>
    </xf>
    <xf numFmtId="0" fontId="0" fillId="0" borderId="0" xfId="0" applyAlignment="1">
      <alignment horizontal="left" vertical="top"/>
    </xf>
    <xf numFmtId="0" fontId="0" fillId="3" borderId="15" xfId="0" applyFill="1" applyBorder="1" applyAlignment="1">
      <alignment vertical="top"/>
    </xf>
    <xf numFmtId="0" fontId="0" fillId="0" borderId="16" xfId="0" applyBorder="1" applyAlignment="1">
      <alignment horizontal="left" vertical="top"/>
    </xf>
    <xf numFmtId="0" fontId="0" fillId="3" borderId="17" xfId="0" applyFill="1" applyBorder="1" applyAlignment="1">
      <alignment horizontal="left" vertical="top"/>
    </xf>
    <xf numFmtId="0" fontId="0" fillId="0" borderId="17" xfId="0" applyBorder="1" applyAlignment="1">
      <alignment horizontal="left" vertical="top"/>
    </xf>
    <xf numFmtId="0" fontId="0" fillId="3" borderId="32" xfId="0" applyFill="1" applyBorder="1" applyAlignment="1">
      <alignment horizontal="left" vertical="top"/>
    </xf>
    <xf numFmtId="0" fontId="0" fillId="0" borderId="0" xfId="0" applyAlignment="1">
      <alignment vertical="top"/>
    </xf>
    <xf numFmtId="0" fontId="29" fillId="29" borderId="0" xfId="0" applyFont="1" applyFill="1" applyAlignment="1">
      <alignment vertical="top"/>
    </xf>
    <xf numFmtId="0" fontId="0" fillId="2" borderId="58" xfId="0" applyFill="1" applyBorder="1"/>
    <xf numFmtId="0" fontId="0" fillId="10" borderId="15" xfId="0" applyFill="1" applyBorder="1"/>
    <xf numFmtId="0" fontId="0" fillId="0" borderId="18" xfId="0" applyBorder="1" applyAlignment="1">
      <alignment horizontal="left" vertical="top"/>
    </xf>
    <xf numFmtId="0" fontId="0" fillId="0" borderId="18" xfId="0" applyBorder="1"/>
    <xf numFmtId="0" fontId="0" fillId="3" borderId="57" xfId="0" applyFill="1" applyBorder="1"/>
    <xf numFmtId="0" fontId="45" fillId="7" borderId="0" xfId="0" applyFont="1" applyFill="1" applyAlignment="1">
      <alignment horizontal="center"/>
    </xf>
    <xf numFmtId="0" fontId="46" fillId="7" borderId="0" xfId="0" applyFont="1" applyFill="1" applyAlignment="1">
      <alignment horizontal="center"/>
    </xf>
    <xf numFmtId="2" fontId="0" fillId="3" borderId="57" xfId="0" applyNumberFormat="1" applyFill="1" applyBorder="1"/>
    <xf numFmtId="43" fontId="15" fillId="11" borderId="1" xfId="1" applyFont="1" applyFill="1" applyBorder="1"/>
    <xf numFmtId="43" fontId="39" fillId="15" borderId="59" xfId="1" applyFont="1" applyFill="1" applyBorder="1"/>
    <xf numFmtId="0" fontId="0" fillId="2" borderId="60" xfId="0" applyFill="1" applyBorder="1"/>
    <xf numFmtId="9" fontId="0" fillId="2" borderId="60" xfId="5" applyFont="1" applyFill="1" applyBorder="1"/>
    <xf numFmtId="9" fontId="18" fillId="0" borderId="0" xfId="5" applyFont="1" applyFill="1" applyBorder="1"/>
    <xf numFmtId="0" fontId="0" fillId="0" borderId="60" xfId="0" applyBorder="1"/>
    <xf numFmtId="0" fontId="53" fillId="0" borderId="23" xfId="2" applyFill="1" applyBorder="1"/>
    <xf numFmtId="0" fontId="53" fillId="0" borderId="22" xfId="2" applyBorder="1"/>
    <xf numFmtId="0" fontId="5" fillId="0" borderId="0" xfId="0" applyFont="1" applyAlignment="1">
      <alignment horizontal="left" vertical="center" wrapText="1"/>
    </xf>
    <xf numFmtId="0" fontId="5" fillId="0" borderId="15" xfId="0" applyFont="1" applyBorder="1" applyAlignment="1">
      <alignment horizontal="left" vertical="center" wrapText="1"/>
    </xf>
    <xf numFmtId="0" fontId="7" fillId="0" borderId="0" xfId="0" applyFont="1" applyAlignment="1">
      <alignment horizontal="left" vertical="center" wrapText="1"/>
    </xf>
    <xf numFmtId="49" fontId="0" fillId="0" borderId="0" xfId="0" applyNumberFormat="1" applyAlignment="1">
      <alignment horizontal="center"/>
    </xf>
    <xf numFmtId="49" fontId="27" fillId="25" borderId="28" xfId="0" applyNumberFormat="1" applyFont="1" applyFill="1" applyBorder="1" applyAlignment="1">
      <alignment horizontal="center" wrapText="1"/>
    </xf>
    <xf numFmtId="0" fontId="20" fillId="7" borderId="0" xfId="0" applyFont="1" applyFill="1" applyAlignment="1">
      <alignment horizontal="left" vertical="top"/>
    </xf>
    <xf numFmtId="0" fontId="47" fillId="7" borderId="2" xfId="0" applyFont="1" applyFill="1" applyBorder="1" applyAlignment="1">
      <alignment horizontal="left" vertical="top" wrapText="1"/>
    </xf>
    <xf numFmtId="0" fontId="11" fillId="7" borderId="0" xfId="0" applyFont="1" applyFill="1" applyAlignment="1">
      <alignment horizontal="left"/>
    </xf>
    <xf numFmtId="2" fontId="0" fillId="0" borderId="0" xfId="0" applyNumberFormat="1"/>
    <xf numFmtId="2" fontId="0" fillId="10" borderId="15" xfId="0" applyNumberFormat="1" applyFill="1" applyBorder="1"/>
    <xf numFmtId="2" fontId="0" fillId="0" borderId="18" xfId="0" applyNumberFormat="1" applyBorder="1"/>
    <xf numFmtId="2" fontId="0" fillId="0" borderId="16" xfId="0" applyNumberFormat="1" applyBorder="1"/>
    <xf numFmtId="2" fontId="20" fillId="8" borderId="15" xfId="0" applyNumberFormat="1" applyFont="1" applyFill="1" applyBorder="1"/>
    <xf numFmtId="2" fontId="20" fillId="8" borderId="15" xfId="0" applyNumberFormat="1" applyFont="1" applyFill="1" applyBorder="1" applyAlignment="1">
      <alignment horizontal="right"/>
    </xf>
    <xf numFmtId="2" fontId="0" fillId="9" borderId="0" xfId="0" applyNumberFormat="1" applyFill="1"/>
    <xf numFmtId="0" fontId="0" fillId="37" borderId="0" xfId="0" applyFill="1"/>
    <xf numFmtId="0" fontId="0" fillId="38" borderId="0" xfId="0" applyFill="1"/>
    <xf numFmtId="0" fontId="4" fillId="38" borderId="0" xfId="0" applyFont="1" applyFill="1" applyAlignment="1">
      <alignment vertical="top"/>
    </xf>
    <xf numFmtId="0" fontId="4" fillId="37" borderId="0" xfId="0" applyFont="1" applyFill="1" applyAlignment="1">
      <alignment vertical="top"/>
    </xf>
    <xf numFmtId="43" fontId="0" fillId="3" borderId="57" xfId="0" applyNumberFormat="1" applyFill="1" applyBorder="1"/>
    <xf numFmtId="1" fontId="0" fillId="0" borderId="0" xfId="0" applyNumberFormat="1"/>
    <xf numFmtId="43" fontId="0" fillId="3" borderId="1" xfId="1" applyFont="1" applyFill="1" applyBorder="1"/>
    <xf numFmtId="43" fontId="0" fillId="3" borderId="11" xfId="1" applyFont="1" applyFill="1" applyBorder="1"/>
    <xf numFmtId="167" fontId="15" fillId="13" borderId="1" xfId="1" applyNumberFormat="1" applyFont="1" applyFill="1" applyBorder="1"/>
    <xf numFmtId="2" fontId="0" fillId="2" borderId="57" xfId="0" applyNumberFormat="1" applyFill="1" applyBorder="1"/>
    <xf numFmtId="0" fontId="29" fillId="0" borderId="0" xfId="0" applyFont="1"/>
    <xf numFmtId="0" fontId="0" fillId="0" borderId="0" xfId="0" applyAlignment="1">
      <alignment horizontal="left" vertical="center" indent="1"/>
    </xf>
    <xf numFmtId="0" fontId="8" fillId="12" borderId="0" xfId="0" applyFont="1" applyFill="1"/>
    <xf numFmtId="0" fontId="0" fillId="39" borderId="0" xfId="0" applyFill="1"/>
    <xf numFmtId="0" fontId="11" fillId="9" borderId="0" xfId="0" applyFont="1" applyFill="1"/>
    <xf numFmtId="14" fontId="5" fillId="0" borderId="0" xfId="0" applyNumberFormat="1" applyFont="1"/>
    <xf numFmtId="0" fontId="48" fillId="0" borderId="0" xfId="0" applyFont="1"/>
    <xf numFmtId="0" fontId="0" fillId="0" borderId="23" xfId="0" applyBorder="1" applyAlignment="1">
      <alignment wrapText="1"/>
    </xf>
    <xf numFmtId="0" fontId="0" fillId="0" borderId="0" xfId="0" quotePrefix="1"/>
    <xf numFmtId="0" fontId="4" fillId="0" borderId="23" xfId="0" applyFont="1" applyBorder="1"/>
    <xf numFmtId="0" fontId="4" fillId="0" borderId="22" xfId="0" applyFont="1" applyBorder="1"/>
    <xf numFmtId="167" fontId="0" fillId="2" borderId="1" xfId="1" applyNumberFormat="1" applyFont="1" applyFill="1" applyBorder="1"/>
    <xf numFmtId="167" fontId="0" fillId="2" borderId="11" xfId="1" applyNumberFormat="1" applyFont="1" applyFill="1" applyBorder="1"/>
    <xf numFmtId="0" fontId="49" fillId="0" borderId="0" xfId="0" applyFont="1"/>
    <xf numFmtId="0" fontId="0" fillId="0" borderId="26" xfId="0" applyBorder="1" applyAlignment="1">
      <alignment horizontal="center"/>
    </xf>
    <xf numFmtId="14" fontId="20" fillId="7" borderId="1" xfId="0" applyNumberFormat="1" applyFont="1" applyFill="1" applyBorder="1"/>
    <xf numFmtId="0" fontId="21" fillId="7" borderId="1" xfId="0" applyFont="1" applyFill="1" applyBorder="1"/>
    <xf numFmtId="0" fontId="21" fillId="7" borderId="11" xfId="0" applyFont="1" applyFill="1" applyBorder="1"/>
    <xf numFmtId="14" fontId="20" fillId="7" borderId="11" xfId="0" applyNumberFormat="1" applyFont="1" applyFill="1" applyBorder="1"/>
    <xf numFmtId="0" fontId="20" fillId="7" borderId="11" xfId="0" applyFont="1" applyFill="1" applyBorder="1"/>
    <xf numFmtId="43" fontId="0" fillId="3" borderId="15" xfId="1" applyFont="1" applyFill="1" applyBorder="1"/>
    <xf numFmtId="43" fontId="0" fillId="2" borderId="57" xfId="1" applyFont="1" applyFill="1" applyBorder="1"/>
    <xf numFmtId="43" fontId="0" fillId="3" borderId="32" xfId="1" applyFont="1" applyFill="1" applyBorder="1"/>
    <xf numFmtId="43" fontId="0" fillId="3" borderId="17" xfId="1" applyFont="1" applyFill="1" applyBorder="1"/>
    <xf numFmtId="43" fontId="0" fillId="3" borderId="8" xfId="1" applyFont="1" applyFill="1" applyBorder="1"/>
    <xf numFmtId="43" fontId="0" fillId="3" borderId="12" xfId="1" applyFont="1" applyFill="1" applyBorder="1"/>
    <xf numFmtId="43" fontId="0" fillId="3" borderId="57" xfId="1" applyFont="1" applyFill="1" applyBorder="1"/>
    <xf numFmtId="0" fontId="20" fillId="8" borderId="2" xfId="0" applyFont="1" applyFill="1" applyBorder="1" applyAlignment="1">
      <alignment horizontal="right"/>
    </xf>
    <xf numFmtId="43" fontId="0" fillId="2" borderId="61" xfId="1" applyFont="1" applyFill="1" applyBorder="1"/>
    <xf numFmtId="0" fontId="20" fillId="8" borderId="2" xfId="0" applyFont="1" applyFill="1" applyBorder="1"/>
    <xf numFmtId="0" fontId="20" fillId="7" borderId="15" xfId="0" applyFont="1" applyFill="1" applyBorder="1" applyAlignment="1">
      <alignment horizontal="right"/>
    </xf>
    <xf numFmtId="0" fontId="14" fillId="0" borderId="0" xfId="0" applyFont="1" applyAlignment="1">
      <alignment horizontal="center" vertical="center"/>
    </xf>
    <xf numFmtId="0" fontId="14" fillId="0" borderId="0" xfId="0" applyFont="1" applyAlignment="1">
      <alignment horizontal="center"/>
    </xf>
    <xf numFmtId="1" fontId="0" fillId="2" borderId="1" xfId="1" applyNumberFormat="1" applyFont="1" applyFill="1" applyBorder="1" applyAlignment="1">
      <alignment vertical="center"/>
    </xf>
    <xf numFmtId="10" fontId="0" fillId="2" borderId="1" xfId="5" applyNumberFormat="1" applyFont="1" applyFill="1" applyBorder="1" applyAlignment="1">
      <alignment vertical="center"/>
    </xf>
    <xf numFmtId="10" fontId="0" fillId="3" borderId="1" xfId="5" applyNumberFormat="1" applyFont="1" applyFill="1" applyBorder="1" applyAlignment="1">
      <alignment vertical="center"/>
    </xf>
    <xf numFmtId="10" fontId="11" fillId="0" borderId="0" xfId="0" applyNumberFormat="1" applyFont="1"/>
    <xf numFmtId="0" fontId="4" fillId="0" borderId="15" xfId="0" applyFont="1" applyBorder="1"/>
    <xf numFmtId="0" fontId="4" fillId="6" borderId="1" xfId="0" applyFont="1" applyFill="1" applyBorder="1" applyAlignment="1">
      <alignment horizontal="center"/>
    </xf>
    <xf numFmtId="14" fontId="0" fillId="6" borderId="1" xfId="0" applyNumberFormat="1" applyFill="1" applyBorder="1" applyAlignment="1">
      <alignment wrapText="1"/>
    </xf>
    <xf numFmtId="14" fontId="0" fillId="6" borderId="1" xfId="0" applyNumberFormat="1" applyFill="1" applyBorder="1"/>
    <xf numFmtId="0" fontId="0" fillId="6" borderId="1" xfId="0" applyFill="1" applyBorder="1"/>
    <xf numFmtId="0" fontId="11" fillId="40" borderId="15" xfId="0" applyFont="1" applyFill="1" applyBorder="1"/>
    <xf numFmtId="0" fontId="11" fillId="40" borderId="2" xfId="0" applyFont="1" applyFill="1" applyBorder="1"/>
    <xf numFmtId="0" fontId="11" fillId="40" borderId="2" xfId="0" applyFont="1" applyFill="1" applyBorder="1" applyAlignment="1">
      <alignment horizontal="right"/>
    </xf>
    <xf numFmtId="0" fontId="11" fillId="40" borderId="15" xfId="0" applyFont="1" applyFill="1" applyBorder="1" applyAlignment="1">
      <alignment horizontal="right"/>
    </xf>
    <xf numFmtId="0" fontId="21" fillId="7" borderId="1" xfId="0" applyFont="1" applyFill="1" applyBorder="1" applyAlignment="1">
      <alignment horizontal="center" vertical="center"/>
    </xf>
    <xf numFmtId="0" fontId="21" fillId="7" borderId="11" xfId="0" applyFont="1" applyFill="1" applyBorder="1" applyAlignment="1">
      <alignment horizontal="center" vertical="center"/>
    </xf>
    <xf numFmtId="43" fontId="0" fillId="3" borderId="61" xfId="1" applyFont="1" applyFill="1" applyBorder="1"/>
    <xf numFmtId="165" fontId="39" fillId="0" borderId="0" xfId="1" applyNumberFormat="1" applyFont="1"/>
    <xf numFmtId="43" fontId="0" fillId="2" borderId="58" xfId="1" applyFont="1" applyFill="1" applyBorder="1"/>
    <xf numFmtId="43" fontId="0" fillId="0" borderId="15" xfId="1" applyFont="1" applyBorder="1"/>
    <xf numFmtId="43" fontId="0" fillId="2" borderId="62" xfId="1" applyFont="1" applyFill="1" applyBorder="1"/>
    <xf numFmtId="43" fontId="0" fillId="0" borderId="16" xfId="1" applyFont="1" applyBorder="1"/>
    <xf numFmtId="43" fontId="0" fillId="0" borderId="0" xfId="1" applyFont="1"/>
    <xf numFmtId="43" fontId="0" fillId="10" borderId="15" xfId="1" applyFont="1" applyFill="1" applyBorder="1"/>
    <xf numFmtId="43" fontId="14" fillId="0" borderId="0" xfId="1" applyFont="1"/>
    <xf numFmtId="43" fontId="0" fillId="0" borderId="18" xfId="1" applyFont="1" applyBorder="1"/>
    <xf numFmtId="43" fontId="20" fillId="8" borderId="15" xfId="1" applyFont="1" applyFill="1" applyBorder="1"/>
    <xf numFmtId="43" fontId="20" fillId="8" borderId="15" xfId="1" applyFont="1" applyFill="1" applyBorder="1" applyAlignment="1">
      <alignment horizontal="right"/>
    </xf>
    <xf numFmtId="43" fontId="0" fillId="9" borderId="0" xfId="1" applyFont="1" applyFill="1"/>
    <xf numFmtId="0" fontId="53" fillId="0" borderId="6" xfId="2" applyBorder="1"/>
    <xf numFmtId="0" fontId="4" fillId="0" borderId="6" xfId="0" applyFont="1" applyBorder="1"/>
    <xf numFmtId="0" fontId="6" fillId="0" borderId="0" xfId="0" applyFont="1"/>
    <xf numFmtId="0" fontId="50" fillId="4" borderId="0" xfId="6" applyFill="1"/>
    <xf numFmtId="0" fontId="51" fillId="0" borderId="0" xfId="7" applyAlignment="1">
      <alignment vertical="center"/>
    </xf>
    <xf numFmtId="0" fontId="5" fillId="0" borderId="0" xfId="0" applyFont="1" applyAlignment="1">
      <alignment horizontal="left"/>
    </xf>
    <xf numFmtId="0" fontId="51" fillId="0" borderId="0" xfId="7"/>
    <xf numFmtId="0" fontId="16" fillId="0" borderId="2" xfId="0" applyFont="1" applyBorder="1"/>
    <xf numFmtId="0" fontId="16" fillId="0" borderId="19" xfId="0" applyFont="1" applyBorder="1"/>
    <xf numFmtId="0" fontId="16" fillId="0" borderId="13" xfId="0" applyFont="1" applyBorder="1"/>
    <xf numFmtId="0" fontId="16" fillId="0" borderId="63" xfId="0" applyFont="1" applyBorder="1"/>
    <xf numFmtId="0" fontId="50" fillId="41" borderId="0" xfId="6" applyFill="1"/>
    <xf numFmtId="0" fontId="15" fillId="41" borderId="0" xfId="0" applyFont="1" applyFill="1"/>
    <xf numFmtId="0" fontId="16" fillId="41" borderId="0" xfId="0" applyFont="1" applyFill="1"/>
    <xf numFmtId="0" fontId="0" fillId="4" borderId="0" xfId="0" applyFill="1"/>
    <xf numFmtId="0" fontId="15" fillId="0" borderId="9" xfId="0" applyFont="1" applyBorder="1"/>
    <xf numFmtId="0" fontId="15" fillId="0" borderId="2" xfId="0" applyFont="1" applyBorder="1" applyAlignment="1">
      <alignment wrapText="1"/>
    </xf>
    <xf numFmtId="0" fontId="15" fillId="0" borderId="2" xfId="0" applyFont="1" applyBorder="1"/>
    <xf numFmtId="0" fontId="55" fillId="7" borderId="0" xfId="0" applyFont="1" applyFill="1" applyAlignment="1">
      <alignment horizontal="left" indent="1"/>
    </xf>
    <xf numFmtId="0" fontId="56" fillId="0" borderId="0" xfId="0" applyFont="1"/>
    <xf numFmtId="0" fontId="51" fillId="4" borderId="0" xfId="7" applyFill="1"/>
    <xf numFmtId="0" fontId="51" fillId="41" borderId="0" xfId="7" applyFill="1"/>
    <xf numFmtId="43" fontId="0" fillId="2" borderId="60" xfId="1" applyFont="1" applyFill="1" applyBorder="1"/>
    <xf numFmtId="43" fontId="0" fillId="0" borderId="0" xfId="1" applyFont="1" applyFill="1" applyBorder="1" applyAlignment="1">
      <alignment vertical="center"/>
    </xf>
    <xf numFmtId="0" fontId="20" fillId="8" borderId="0" xfId="0" applyFont="1" applyFill="1"/>
    <xf numFmtId="43" fontId="0" fillId="0" borderId="0" xfId="1" applyFont="1" applyBorder="1"/>
    <xf numFmtId="0" fontId="52" fillId="0" borderId="1" xfId="0" applyFont="1" applyBorder="1" applyAlignment="1">
      <alignment vertical="center" wrapText="1"/>
    </xf>
    <xf numFmtId="0" fontId="52" fillId="0" borderId="1" xfId="0" applyFont="1" applyBorder="1" applyAlignment="1">
      <alignment vertical="center"/>
    </xf>
    <xf numFmtId="43" fontId="0" fillId="0" borderId="61" xfId="1" applyFont="1" applyFill="1" applyBorder="1"/>
    <xf numFmtId="0" fontId="16" fillId="0" borderId="64" xfId="0" applyFont="1" applyBorder="1"/>
    <xf numFmtId="0" fontId="15" fillId="13" borderId="65" xfId="0" applyFont="1" applyFill="1" applyBorder="1"/>
    <xf numFmtId="0" fontId="16" fillId="0" borderId="66" xfId="0" applyFont="1" applyBorder="1"/>
    <xf numFmtId="0" fontId="15" fillId="14" borderId="67" xfId="0" applyFont="1" applyFill="1" applyBorder="1"/>
    <xf numFmtId="0" fontId="15" fillId="15" borderId="67" xfId="0" applyFont="1" applyFill="1" applyBorder="1"/>
    <xf numFmtId="0" fontId="15" fillId="16" borderId="67" xfId="0" applyFont="1" applyFill="1" applyBorder="1"/>
    <xf numFmtId="0" fontId="15" fillId="17" borderId="67" xfId="0" applyFont="1" applyFill="1" applyBorder="1"/>
    <xf numFmtId="0" fontId="15" fillId="18" borderId="67" xfId="0" applyFont="1" applyFill="1" applyBorder="1"/>
    <xf numFmtId="0" fontId="15" fillId="19" borderId="67" xfId="0" applyFont="1" applyFill="1" applyBorder="1"/>
    <xf numFmtId="0" fontId="15" fillId="0" borderId="67" xfId="0" applyFont="1" applyBorder="1"/>
    <xf numFmtId="0" fontId="16" fillId="0" borderId="68" xfId="0" applyFont="1" applyBorder="1"/>
    <xf numFmtId="43" fontId="0" fillId="2" borderId="57" xfId="0" applyNumberFormat="1" applyFill="1" applyBorder="1"/>
    <xf numFmtId="0" fontId="0" fillId="0" borderId="69" xfId="0" applyBorder="1"/>
    <xf numFmtId="0" fontId="0" fillId="0" borderId="70" xfId="0" applyBorder="1"/>
    <xf numFmtId="0" fontId="0" fillId="0" borderId="71" xfId="0" applyBorder="1"/>
    <xf numFmtId="43" fontId="16" fillId="13" borderId="59" xfId="1" applyFont="1" applyFill="1" applyBorder="1"/>
    <xf numFmtId="9" fontId="0" fillId="2" borderId="59" xfId="5" applyFont="1" applyFill="1" applyBorder="1"/>
    <xf numFmtId="0" fontId="0" fillId="2" borderId="59" xfId="0" applyFill="1" applyBorder="1"/>
    <xf numFmtId="0" fontId="0" fillId="12" borderId="73" xfId="0" applyFill="1" applyBorder="1"/>
    <xf numFmtId="0" fontId="0" fillId="12" borderId="71" xfId="0" applyFill="1" applyBorder="1"/>
    <xf numFmtId="0" fontId="21" fillId="7" borderId="1" xfId="0" applyFont="1" applyFill="1" applyBorder="1" applyAlignment="1">
      <alignment horizontal="center"/>
    </xf>
    <xf numFmtId="43" fontId="0" fillId="36" borderId="74" xfId="1" applyFont="1" applyFill="1" applyBorder="1"/>
    <xf numFmtId="0" fontId="0" fillId="0" borderId="75" xfId="0" applyBorder="1"/>
    <xf numFmtId="43" fontId="0" fillId="2" borderId="75" xfId="1" applyFont="1" applyFill="1" applyBorder="1"/>
    <xf numFmtId="43" fontId="0" fillId="2" borderId="59" xfId="1" applyFont="1" applyFill="1" applyBorder="1"/>
    <xf numFmtId="43" fontId="0" fillId="36" borderId="59" xfId="1" applyFont="1" applyFill="1" applyBorder="1"/>
    <xf numFmtId="0" fontId="0" fillId="0" borderId="76" xfId="0" applyBorder="1"/>
    <xf numFmtId="43" fontId="0" fillId="35" borderId="77" xfId="1" applyFont="1" applyFill="1" applyBorder="1"/>
    <xf numFmtId="43" fontId="0" fillId="3" borderId="77" xfId="1" applyFont="1" applyFill="1" applyBorder="1"/>
    <xf numFmtId="43" fontId="0" fillId="3" borderId="10" xfId="1" applyFont="1" applyFill="1" applyBorder="1"/>
    <xf numFmtId="43" fontId="0" fillId="3" borderId="68" xfId="1" applyFont="1" applyFill="1" applyBorder="1"/>
    <xf numFmtId="43" fontId="39" fillId="15" borderId="77" xfId="1" applyFont="1" applyFill="1" applyBorder="1"/>
    <xf numFmtId="167" fontId="39" fillId="15" borderId="77" xfId="1" applyNumberFormat="1" applyFont="1" applyFill="1" applyBorder="1"/>
    <xf numFmtId="167" fontId="0" fillId="3" borderId="77" xfId="1" applyNumberFormat="1" applyFont="1" applyFill="1" applyBorder="1"/>
    <xf numFmtId="43" fontId="39" fillId="14" borderId="77" xfId="1" applyFont="1" applyFill="1" applyBorder="1"/>
    <xf numFmtId="0" fontId="0" fillId="0" borderId="59" xfId="0" applyBorder="1"/>
    <xf numFmtId="0" fontId="4" fillId="2" borderId="72" xfId="0" applyFont="1" applyFill="1" applyBorder="1"/>
    <xf numFmtId="0" fontId="4" fillId="2" borderId="59" xfId="0" applyFont="1" applyFill="1" applyBorder="1"/>
    <xf numFmtId="0" fontId="57" fillId="32" borderId="0" xfId="0" applyFont="1" applyFill="1"/>
    <xf numFmtId="0" fontId="57" fillId="32" borderId="8" xfId="0" applyFont="1" applyFill="1" applyBorder="1"/>
    <xf numFmtId="167" fontId="42" fillId="0" borderId="0" xfId="9" applyNumberFormat="1" applyFont="1" applyFill="1"/>
    <xf numFmtId="167" fontId="15" fillId="13" borderId="1" xfId="9" applyNumberFormat="1" applyFont="1" applyFill="1" applyBorder="1"/>
    <xf numFmtId="43" fontId="0" fillId="3" borderId="77" xfId="9" applyFont="1" applyFill="1" applyBorder="1"/>
    <xf numFmtId="43" fontId="0" fillId="2" borderId="57" xfId="9" applyFont="1" applyFill="1" applyBorder="1"/>
    <xf numFmtId="0" fontId="59" fillId="0" borderId="0" xfId="0" applyFont="1"/>
    <xf numFmtId="167" fontId="28" fillId="0" borderId="0" xfId="10" applyNumberFormat="1" applyFont="1"/>
    <xf numFmtId="165" fontId="38" fillId="0" borderId="26" xfId="10" applyNumberFormat="1" applyFont="1" applyBorder="1" applyAlignment="1">
      <alignment horizontal="justify" vertical="center"/>
    </xf>
    <xf numFmtId="165" fontId="38" fillId="0" borderId="14" xfId="10" applyNumberFormat="1" applyFont="1" applyBorder="1" applyAlignment="1">
      <alignment horizontal="justify" vertical="center"/>
    </xf>
    <xf numFmtId="165" fontId="38" fillId="27" borderId="14" xfId="10" applyNumberFormat="1" applyFont="1" applyFill="1" applyBorder="1" applyAlignment="1">
      <alignment horizontal="justify" vertical="center"/>
    </xf>
    <xf numFmtId="167" fontId="38" fillId="0" borderId="14" xfId="10" applyNumberFormat="1" applyFont="1" applyBorder="1" applyAlignment="1">
      <alignment horizontal="justify" vertical="center"/>
    </xf>
    <xf numFmtId="165" fontId="37" fillId="26" borderId="14" xfId="10" applyNumberFormat="1" applyFont="1" applyFill="1" applyBorder="1" applyAlignment="1">
      <alignment horizontal="justify" vertical="center"/>
    </xf>
    <xf numFmtId="165" fontId="38" fillId="0" borderId="25" xfId="10" applyNumberFormat="1" applyFont="1" applyBorder="1" applyAlignment="1">
      <alignment horizontal="justify" vertical="center"/>
    </xf>
    <xf numFmtId="165" fontId="37" fillId="26" borderId="26" xfId="10" applyNumberFormat="1" applyFont="1" applyFill="1" applyBorder="1" applyAlignment="1">
      <alignment horizontal="justify" vertical="center"/>
    </xf>
    <xf numFmtId="165" fontId="37" fillId="26" borderId="22" xfId="10" applyNumberFormat="1" applyFont="1" applyFill="1" applyBorder="1" applyAlignment="1">
      <alignment horizontal="justify" vertical="center"/>
    </xf>
    <xf numFmtId="165" fontId="37" fillId="28" borderId="22" xfId="10" applyNumberFormat="1" applyFont="1" applyFill="1" applyBorder="1" applyAlignment="1">
      <alignment horizontal="justify" vertical="center"/>
    </xf>
    <xf numFmtId="165" fontId="38" fillId="0" borderId="22" xfId="10" applyNumberFormat="1" applyFont="1" applyBorder="1" applyAlignment="1">
      <alignment horizontal="justify" vertical="center"/>
    </xf>
    <xf numFmtId="167" fontId="38" fillId="27" borderId="14" xfId="10" applyNumberFormat="1" applyFont="1" applyFill="1" applyBorder="1" applyAlignment="1">
      <alignment horizontal="justify" vertical="center"/>
    </xf>
    <xf numFmtId="167" fontId="38" fillId="27" borderId="22" xfId="10" applyNumberFormat="1" applyFont="1" applyFill="1" applyBorder="1" applyAlignment="1">
      <alignment horizontal="justify" vertical="center"/>
    </xf>
    <xf numFmtId="167" fontId="38" fillId="0" borderId="22" xfId="10" applyNumberFormat="1" applyFont="1" applyBorder="1" applyAlignment="1">
      <alignment horizontal="justify" vertical="center"/>
    </xf>
    <xf numFmtId="167" fontId="37" fillId="26" borderId="14" xfId="10" applyNumberFormat="1" applyFont="1" applyFill="1" applyBorder="1" applyAlignment="1">
      <alignment horizontal="justify" vertical="center"/>
    </xf>
    <xf numFmtId="167" fontId="37" fillId="26" borderId="22" xfId="10" applyNumberFormat="1" applyFont="1" applyFill="1" applyBorder="1" applyAlignment="1">
      <alignment horizontal="justify" vertical="center"/>
    </xf>
    <xf numFmtId="165" fontId="38" fillId="0" borderId="14" xfId="10" applyNumberFormat="1" applyFont="1" applyBorder="1" applyAlignment="1">
      <alignment horizontal="center" vertical="center"/>
    </xf>
    <xf numFmtId="165" fontId="38" fillId="0" borderId="22" xfId="10" applyNumberFormat="1" applyFont="1" applyBorder="1" applyAlignment="1">
      <alignment horizontal="center" vertical="center"/>
    </xf>
    <xf numFmtId="165" fontId="38" fillId="27" borderId="22" xfId="10" applyNumberFormat="1" applyFont="1" applyFill="1" applyBorder="1" applyAlignment="1">
      <alignment horizontal="justify" vertical="center"/>
    </xf>
    <xf numFmtId="0" fontId="0" fillId="0" borderId="3" xfId="0" applyBorder="1"/>
    <xf numFmtId="0" fontId="0" fillId="0" borderId="6" xfId="0" applyBorder="1"/>
    <xf numFmtId="0" fontId="4" fillId="24" borderId="79" xfId="0" applyFont="1" applyFill="1" applyBorder="1"/>
    <xf numFmtId="0" fontId="54" fillId="24" borderId="79" xfId="2" applyFont="1" applyFill="1" applyBorder="1"/>
    <xf numFmtId="0" fontId="26" fillId="0" borderId="17" xfId="0" applyFont="1" applyBorder="1"/>
    <xf numFmtId="0" fontId="4" fillId="24" borderId="78" xfId="0" applyFont="1" applyFill="1" applyBorder="1"/>
    <xf numFmtId="0" fontId="0" fillId="0" borderId="33" xfId="0" applyBorder="1"/>
    <xf numFmtId="0" fontId="26" fillId="0" borderId="26" xfId="0" applyFont="1" applyBorder="1"/>
    <xf numFmtId="0" fontId="53" fillId="0" borderId="24" xfId="2" applyBorder="1"/>
    <xf numFmtId="0" fontId="4" fillId="0" borderId="3" xfId="0" applyFont="1" applyBorder="1"/>
    <xf numFmtId="0" fontId="4" fillId="24" borderId="81" xfId="0" applyFont="1" applyFill="1" applyBorder="1"/>
    <xf numFmtId="0" fontId="4" fillId="24" borderId="80" xfId="0" applyFont="1" applyFill="1" applyBorder="1"/>
    <xf numFmtId="43" fontId="39" fillId="15" borderId="0" xfId="1" applyFont="1" applyFill="1" applyBorder="1" applyAlignment="1">
      <alignment horizontal="left"/>
    </xf>
    <xf numFmtId="43" fontId="16" fillId="13" borderId="0" xfId="1" applyFont="1" applyFill="1" applyBorder="1"/>
    <xf numFmtId="43" fontId="16" fillId="16" borderId="0" xfId="1" applyFont="1" applyFill="1" applyBorder="1"/>
    <xf numFmtId="43" fontId="16" fillId="15" borderId="0" xfId="1" applyFont="1" applyFill="1" applyBorder="1"/>
    <xf numFmtId="43" fontId="0" fillId="2" borderId="0" xfId="1" applyFont="1" applyFill="1" applyBorder="1"/>
    <xf numFmtId="43" fontId="0" fillId="3" borderId="0" xfId="1" applyFont="1" applyFill="1" applyBorder="1"/>
    <xf numFmtId="0" fontId="60" fillId="27" borderId="0" xfId="0" applyFont="1" applyFill="1" applyAlignment="1">
      <alignment vertical="top"/>
    </xf>
    <xf numFmtId="0" fontId="60" fillId="27" borderId="0" xfId="0" applyFont="1" applyFill="1"/>
    <xf numFmtId="0" fontId="60" fillId="34" borderId="0" xfId="0" applyFont="1" applyFill="1" applyAlignment="1">
      <alignment vertical="top"/>
    </xf>
    <xf numFmtId="0" fontId="20" fillId="7" borderId="11" xfId="0" applyFont="1" applyFill="1" applyBorder="1" applyAlignment="1">
      <alignment horizontal="center"/>
    </xf>
    <xf numFmtId="14" fontId="20" fillId="7" borderId="11" xfId="0" applyNumberFormat="1" applyFont="1" applyFill="1" applyBorder="1" applyAlignment="1">
      <alignment horizontal="center"/>
    </xf>
    <xf numFmtId="43" fontId="0" fillId="2" borderId="74" xfId="1" applyFont="1" applyFill="1" applyBorder="1"/>
    <xf numFmtId="43" fontId="0" fillId="3" borderId="82" xfId="1" applyFont="1" applyFill="1" applyBorder="1"/>
    <xf numFmtId="43" fontId="0" fillId="35" borderId="82" xfId="1" applyFont="1" applyFill="1" applyBorder="1"/>
    <xf numFmtId="43" fontId="39" fillId="15" borderId="82" xfId="1" applyFont="1" applyFill="1" applyBorder="1"/>
    <xf numFmtId="0" fontId="13" fillId="0" borderId="0" xfId="0" applyFont="1" applyAlignment="1">
      <alignment horizontal="centerContinuous"/>
    </xf>
    <xf numFmtId="0" fontId="21" fillId="7" borderId="11" xfId="0" applyFont="1" applyFill="1" applyBorder="1" applyAlignment="1">
      <alignment horizontal="center"/>
    </xf>
    <xf numFmtId="43" fontId="39" fillId="14" borderId="82" xfId="1" applyFont="1" applyFill="1" applyBorder="1"/>
    <xf numFmtId="167" fontId="39" fillId="15" borderId="82" xfId="1" applyNumberFormat="1" applyFont="1" applyFill="1" applyBorder="1"/>
    <xf numFmtId="167" fontId="0" fillId="3" borderId="82" xfId="1" applyNumberFormat="1" applyFont="1" applyFill="1" applyBorder="1"/>
    <xf numFmtId="43" fontId="0" fillId="3" borderId="82" xfId="9" applyFont="1" applyFill="1" applyBorder="1"/>
    <xf numFmtId="43" fontId="0" fillId="2" borderId="61" xfId="9" applyFont="1" applyFill="1" applyBorder="1"/>
    <xf numFmtId="43" fontId="0" fillId="2" borderId="69" xfId="1" applyFont="1" applyFill="1" applyBorder="1"/>
    <xf numFmtId="0" fontId="0" fillId="3" borderId="61" xfId="0" applyFill="1" applyBorder="1"/>
    <xf numFmtId="0" fontId="60" fillId="0" borderId="1" xfId="0" applyFont="1" applyBorder="1" applyAlignment="1">
      <alignment horizontal="center" vertical="center"/>
    </xf>
    <xf numFmtId="0" fontId="4" fillId="2" borderId="1" xfId="0" applyFont="1" applyFill="1" applyBorder="1"/>
    <xf numFmtId="0" fontId="0" fillId="5" borderId="1" xfId="0" applyFill="1" applyBorder="1"/>
    <xf numFmtId="0" fontId="31" fillId="31" borderId="43" xfId="0" applyFont="1" applyFill="1" applyBorder="1" applyAlignment="1">
      <alignment horizontal="left" vertical="center" wrapText="1" readingOrder="1"/>
    </xf>
    <xf numFmtId="0" fontId="31" fillId="31" borderId="44" xfId="0" applyFont="1" applyFill="1" applyBorder="1" applyAlignment="1">
      <alignment horizontal="left" vertical="center" wrapText="1" readingOrder="1"/>
    </xf>
    <xf numFmtId="0" fontId="32" fillId="30" borderId="43" xfId="0" applyFont="1" applyFill="1" applyBorder="1" applyAlignment="1">
      <alignment horizontal="left" vertical="center" wrapText="1" readingOrder="1"/>
    </xf>
    <xf numFmtId="0" fontId="32" fillId="30" borderId="46" xfId="0" applyFont="1" applyFill="1" applyBorder="1" applyAlignment="1">
      <alignment horizontal="left" vertical="center" wrapText="1" readingOrder="1"/>
    </xf>
    <xf numFmtId="0" fontId="34" fillId="28" borderId="54" xfId="0" applyFont="1" applyFill="1" applyBorder="1" applyAlignment="1">
      <alignment horizontal="left" vertical="center" wrapText="1" readingOrder="1"/>
    </xf>
    <xf numFmtId="0" fontId="34" fillId="28" borderId="55" xfId="0" applyFont="1" applyFill="1" applyBorder="1" applyAlignment="1">
      <alignment horizontal="left" vertical="center" wrapText="1" readingOrder="1"/>
    </xf>
    <xf numFmtId="0" fontId="34" fillId="28" borderId="56" xfId="0" applyFont="1" applyFill="1" applyBorder="1" applyAlignment="1">
      <alignment horizontal="left" vertical="center" wrapText="1" readingOrder="1"/>
    </xf>
    <xf numFmtId="0" fontId="31" fillId="31" borderId="48" xfId="0" applyFont="1" applyFill="1" applyBorder="1" applyAlignment="1">
      <alignment horizontal="left" vertical="center" wrapText="1" readingOrder="1"/>
    </xf>
    <xf numFmtId="0" fontId="31" fillId="31" borderId="49" xfId="0" applyFont="1" applyFill="1" applyBorder="1" applyAlignment="1">
      <alignment horizontal="left" vertical="center" wrapText="1" readingOrder="1"/>
    </xf>
    <xf numFmtId="0" fontId="32" fillId="30" borderId="29" xfId="0" applyFont="1" applyFill="1" applyBorder="1" applyAlignment="1">
      <alignment horizontal="left" vertical="center" wrapText="1" readingOrder="1"/>
    </xf>
    <xf numFmtId="0" fontId="32" fillId="30" borderId="17" xfId="0" applyFont="1" applyFill="1" applyBorder="1" applyAlignment="1">
      <alignment horizontal="left" vertical="center" wrapText="1" readingOrder="1"/>
    </xf>
    <xf numFmtId="0" fontId="32" fillId="30" borderId="25" xfId="0" applyFont="1" applyFill="1" applyBorder="1" applyAlignment="1">
      <alignment horizontal="left" vertical="center" wrapText="1" readingOrder="1"/>
    </xf>
    <xf numFmtId="0" fontId="34" fillId="28" borderId="6" xfId="0" applyFont="1" applyFill="1" applyBorder="1" applyAlignment="1">
      <alignment horizontal="left" vertical="center" wrapText="1" readingOrder="1"/>
    </xf>
    <xf numFmtId="0" fontId="34" fillId="28" borderId="0" xfId="0" applyFont="1" applyFill="1" applyAlignment="1">
      <alignment horizontal="left" vertical="center" wrapText="1" readingOrder="1"/>
    </xf>
    <xf numFmtId="0" fontId="34" fillId="28" borderId="52" xfId="0" applyFont="1" applyFill="1" applyBorder="1" applyAlignment="1">
      <alignment horizontal="left" vertical="center" wrapText="1" readingOrder="1"/>
    </xf>
    <xf numFmtId="0" fontId="37" fillId="26" borderId="29" xfId="0" applyFont="1" applyFill="1" applyBorder="1" applyAlignment="1">
      <alignment horizontal="left" vertical="center"/>
    </xf>
    <xf numFmtId="0" fontId="37" fillId="26" borderId="17" xfId="0" applyFont="1" applyFill="1" applyBorder="1" applyAlignment="1">
      <alignment horizontal="left" vertical="center"/>
    </xf>
    <xf numFmtId="0" fontId="37" fillId="26" borderId="25" xfId="0" applyFont="1" applyFill="1" applyBorder="1" applyAlignment="1">
      <alignment horizontal="left" vertical="center"/>
    </xf>
    <xf numFmtId="0" fontId="37" fillId="26" borderId="29" xfId="0" applyFont="1" applyFill="1" applyBorder="1" applyAlignment="1">
      <alignment horizontal="justify" vertical="center"/>
    </xf>
    <xf numFmtId="0" fontId="61" fillId="24" borderId="79" xfId="2" applyFont="1" applyFill="1" applyBorder="1"/>
    <xf numFmtId="0" fontId="61" fillId="24" borderId="80" xfId="2" applyFont="1" applyFill="1" applyBorder="1"/>
    <xf numFmtId="0" fontId="31" fillId="31" borderId="45" xfId="0" applyFont="1" applyFill="1" applyBorder="1" applyAlignment="1">
      <alignment horizontal="center" vertical="center" wrapText="1" readingOrder="1"/>
    </xf>
    <xf numFmtId="0" fontId="31" fillId="31" borderId="38" xfId="0" applyFont="1" applyFill="1" applyBorder="1" applyAlignment="1">
      <alignment horizontal="center" vertical="center" wrapText="1" readingOrder="1"/>
    </xf>
    <xf numFmtId="0" fontId="31" fillId="31" borderId="39" xfId="0" applyFont="1" applyFill="1" applyBorder="1" applyAlignment="1">
      <alignment horizontal="center" vertical="center" wrapText="1" readingOrder="1"/>
    </xf>
    <xf numFmtId="0" fontId="31" fillId="31" borderId="45" xfId="0" applyFont="1" applyFill="1" applyBorder="1" applyAlignment="1">
      <alignment wrapText="1" readingOrder="1"/>
    </xf>
    <xf numFmtId="0" fontId="38" fillId="27" borderId="24" xfId="0" applyFont="1" applyFill="1" applyBorder="1" applyAlignment="1">
      <alignment vertical="center" wrapText="1"/>
    </xf>
    <xf numFmtId="0" fontId="38" fillId="27" borderId="23" xfId="0" applyFont="1" applyFill="1" applyBorder="1" applyAlignment="1">
      <alignment vertical="center" wrapText="1"/>
    </xf>
    <xf numFmtId="0" fontId="38" fillId="27" borderId="22" xfId="0" applyFont="1" applyFill="1" applyBorder="1" applyAlignment="1">
      <alignment vertical="center" wrapText="1"/>
    </xf>
    <xf numFmtId="0" fontId="38" fillId="27" borderId="24" xfId="0" applyFont="1" applyFill="1" applyBorder="1" applyAlignment="1">
      <alignment vertical="center"/>
    </xf>
    <xf numFmtId="0" fontId="38" fillId="27" borderId="23" xfId="0" applyFont="1" applyFill="1" applyBorder="1" applyAlignment="1">
      <alignment vertical="center"/>
    </xf>
    <xf numFmtId="0" fontId="38" fillId="27" borderId="22" xfId="0" applyFont="1" applyFill="1" applyBorder="1" applyAlignment="1">
      <alignment vertical="center"/>
    </xf>
    <xf numFmtId="0" fontId="38" fillId="27" borderId="6" xfId="0" applyFont="1" applyFill="1" applyBorder="1" applyAlignment="1">
      <alignment vertical="center" wrapText="1"/>
    </xf>
    <xf numFmtId="0" fontId="37" fillId="26" borderId="24" xfId="0" applyFont="1" applyFill="1" applyBorder="1" applyAlignment="1">
      <alignment horizontal="center" vertical="center"/>
    </xf>
    <xf numFmtId="0" fontId="37" fillId="26" borderId="23" xfId="0" applyFont="1" applyFill="1" applyBorder="1" applyAlignment="1">
      <alignment horizontal="center" vertical="center"/>
    </xf>
    <xf numFmtId="0" fontId="37" fillId="26" borderId="22" xfId="0" applyFont="1" applyFill="1" applyBorder="1" applyAlignment="1">
      <alignment horizontal="center" vertical="center"/>
    </xf>
    <xf numFmtId="0" fontId="32" fillId="30" borderId="37" xfId="0" applyFont="1" applyFill="1" applyBorder="1" applyAlignment="1">
      <alignment horizontal="center" vertical="center" wrapText="1" readingOrder="1"/>
    </xf>
    <xf numFmtId="0" fontId="39" fillId="0" borderId="0" xfId="0" applyFont="1" applyAlignment="1"/>
  </cellXfs>
  <cellStyles count="11">
    <cellStyle name="Comma" xfId="1" builtinId="3"/>
    <cellStyle name="Comma 2" xfId="9" xr:uid="{4587D20A-907E-4BEC-B7A9-2DA518D24242}"/>
    <cellStyle name="Comma 3" xfId="10" xr:uid="{D1C6D3A5-56B7-4A27-8E2C-4426D07C45BB}"/>
    <cellStyle name="Heading 1" xfId="6" builtinId="16" customBuiltin="1"/>
    <cellStyle name="Heading 2" xfId="7" builtinId="17" customBuiltin="1"/>
    <cellStyle name="Hyperlink" xfId="2" builtinId="8" customBuiltin="1"/>
    <cellStyle name="Normal" xfId="0" builtinId="0" customBuiltin="1"/>
    <cellStyle name="Normal 11 26" xfId="4" xr:uid="{21834609-5C58-4AAF-B75A-C08AF3A34993}"/>
    <cellStyle name="Normal 2" xfId="8" xr:uid="{4F9CB2BD-1B80-4537-8A59-D91CA3C7EED9}"/>
    <cellStyle name="Normal 4" xfId="3" xr:uid="{7C35B3A9-6484-459D-826A-8A5163610FE0}"/>
    <cellStyle name="Per cent" xfId="5" builtinId="5"/>
  </cellStyles>
  <dxfs count="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100"/>
      </font>
      <fill>
        <patternFill>
          <bgColor rgb="FFC6EFCE"/>
        </patternFill>
      </fill>
    </dxf>
    <dxf>
      <font>
        <color rgb="FF9C5700"/>
      </font>
      <fill>
        <patternFill>
          <bgColor rgb="FFFFEB9C"/>
        </patternFill>
      </fill>
    </dxf>
    <dxf>
      <font>
        <color theme="4" tint="-0.24994659260841701"/>
      </font>
      <fill>
        <patternFill>
          <bgColor theme="4" tint="0.59996337778862885"/>
        </patternFill>
      </fill>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right/>
        <top/>
        <bottom style="thin">
          <color indexed="64"/>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right style="thin">
          <color indexed="64"/>
        </right>
        <top/>
        <bottom style="thin">
          <color indexed="64"/>
        </bottom>
      </border>
    </dxf>
    <dxf>
      <border outline="0">
        <bottom style="thin">
          <color indexed="64"/>
        </bottom>
      </border>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font>
        <b/>
      </font>
      <fill>
        <patternFill patternType="none">
          <fgColor indexed="64"/>
          <bgColor auto="1"/>
        </patternFill>
      </fill>
    </dxf>
    <dxf>
      <font>
        <b val="0"/>
        <i val="0"/>
        <strike val="0"/>
        <condense val="0"/>
        <extend val="0"/>
        <outline val="0"/>
        <shadow val="0"/>
        <u val="none"/>
        <vertAlign val="baseline"/>
        <sz val="11"/>
        <color rgb="FF000000"/>
        <name val="Calibri"/>
        <family val="2"/>
        <scheme val="none"/>
      </font>
      <border diagonalUp="0" diagonalDown="0">
        <left/>
        <right/>
        <top/>
        <bottom style="thin">
          <color indexed="64"/>
        </bottom>
        <vertical/>
        <horizontal/>
      </border>
    </dxf>
    <dxf>
      <font>
        <b val="0"/>
        <i val="0"/>
        <strike val="0"/>
        <condense val="0"/>
        <extend val="0"/>
        <outline val="0"/>
        <shadow val="0"/>
        <u val="none"/>
        <vertAlign val="baseline"/>
        <sz val="11"/>
        <color rgb="FF000000"/>
        <name val="Calibri"/>
        <family val="2"/>
        <scheme val="none"/>
      </font>
      <border diagonalUp="0" diagonalDown="0">
        <left/>
        <right style="thin">
          <color indexed="64"/>
        </right>
        <top/>
        <bottom style="thin">
          <color indexed="64"/>
        </bottom>
        <vertical/>
        <horizontal/>
      </border>
    </dxf>
    <dxf>
      <font>
        <b val="0"/>
        <i val="0"/>
        <strike val="0"/>
        <condense val="0"/>
        <extend val="0"/>
        <outline val="0"/>
        <shadow val="0"/>
        <u val="none"/>
        <vertAlign val="baseline"/>
        <sz val="11"/>
        <color rgb="FF000000"/>
        <name val="Calibri"/>
        <family val="2"/>
        <scheme val="none"/>
      </font>
      <border diagonalUp="0" diagonalDown="0">
        <left/>
        <right style="thin">
          <color indexed="64"/>
        </right>
        <top/>
        <bottom style="thin">
          <color indexed="64"/>
        </bottom>
        <vertical/>
        <horizontal/>
      </border>
    </dxf>
    <dxf>
      <border outline="0">
        <bottom style="thin">
          <color indexed="64"/>
        </bottom>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dxf>
  </dxfs>
  <tableStyles count="0" defaultTableStyle="TableStyleMedium2" defaultPivotStyle="PivotStyleLight16"/>
  <colors>
    <mruColors>
      <color rgb="FFFFFFCC"/>
      <color rgb="FFCCCCFF"/>
      <color rgb="FFF79646"/>
      <color rgb="FFCCFFCC"/>
      <color rgb="FFCCFFFF"/>
      <color rgb="FF66CCFF"/>
      <color rgb="FF9999FF"/>
      <color rgb="FFBF8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microsoft.com/office/2017/06/relationships/rdRichValue" Target="richData/rdrichvalue.xml"/><Relationship Id="rId47" Type="http://schemas.openxmlformats.org/officeDocument/2006/relationships/customXml" Target="../customXml/item1.xml"/><Relationship Id="rId50"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sheetMetadata" Target="metadata.xml"/><Relationship Id="rId45"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06/relationships/rdRichValueStructure" Target="richData/rdrichvaluestructure.xml"/><Relationship Id="rId48"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customXml" Target="../customXml/item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46" Type="http://schemas.openxmlformats.org/officeDocument/2006/relationships/calcChain" Target="calcChain.xml"/><Relationship Id="rId20" Type="http://schemas.openxmlformats.org/officeDocument/2006/relationships/worksheet" Target="worksheets/sheet20.xml"/><Relationship Id="rId41"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2006600</xdr:colOff>
      <xdr:row>0</xdr:row>
      <xdr:rowOff>470158</xdr:rowOff>
    </xdr:to>
    <xdr:pic>
      <xdr:nvPicPr>
        <xdr:cNvPr id="3" name="Picture 2" descr="Ofgem logo">
          <a:extLst>
            <a:ext uri="{FF2B5EF4-FFF2-40B4-BE49-F238E27FC236}">
              <a16:creationId xmlns:a16="http://schemas.microsoft.com/office/drawing/2014/main" id="{67A8529F-C2D6-FCC4-0B0E-5B178C605C0B}"/>
            </a:ext>
          </a:extLst>
        </xdr:cNvPr>
        <xdr:cNvPicPr>
          <a:picLocks noChangeAspect="1"/>
        </xdr:cNvPicPr>
      </xdr:nvPicPr>
      <xdr:blipFill>
        <a:blip xmlns:r="http://schemas.openxmlformats.org/officeDocument/2006/relationships" r:embed="rId1"/>
        <a:stretch>
          <a:fillRect/>
        </a:stretch>
      </xdr:blipFill>
      <xdr:spPr>
        <a:xfrm>
          <a:off x="0" y="0"/>
          <a:ext cx="2006600" cy="4701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452438</xdr:colOff>
      <xdr:row>21</xdr:row>
      <xdr:rowOff>103188</xdr:rowOff>
    </xdr:from>
    <xdr:to>
      <xdr:col>1</xdr:col>
      <xdr:colOff>2856752</xdr:colOff>
      <xdr:row>25</xdr:row>
      <xdr:rowOff>38195</xdr:rowOff>
    </xdr:to>
    <xdr:pic>
      <xdr:nvPicPr>
        <xdr:cNvPr id="2" name="Picture 1" descr="In order to determine the SRAV Capex and Opex Incentive, first the Cumulative Actual SRAV &#10;Capex and Opex during the Construction Period will be calculated in accordance with the &#10;following formula.">
          <a:extLst>
            <a:ext uri="{FF2B5EF4-FFF2-40B4-BE49-F238E27FC236}">
              <a16:creationId xmlns:a16="http://schemas.microsoft.com/office/drawing/2014/main" id="{5ABAB085-D939-478A-B029-2CD7B31BC8AF}"/>
            </a:ext>
          </a:extLst>
        </xdr:cNvPr>
        <xdr:cNvPicPr>
          <a:picLocks noChangeAspect="1"/>
        </xdr:cNvPicPr>
      </xdr:nvPicPr>
      <xdr:blipFill>
        <a:blip xmlns:r="http://schemas.openxmlformats.org/officeDocument/2006/relationships" r:embed="rId1">
          <a:alphaModFix amt="70000"/>
        </a:blip>
        <a:stretch>
          <a:fillRect/>
        </a:stretch>
      </xdr:blipFill>
      <xdr:spPr>
        <a:xfrm>
          <a:off x="693738" y="3659188"/>
          <a:ext cx="2404328" cy="647808"/>
        </a:xfrm>
        <a:prstGeom prst="rect">
          <a:avLst/>
        </a:prstGeom>
      </xdr:spPr>
    </xdr:pic>
    <xdr:clientData/>
  </xdr:twoCellAnchor>
  <xdr:twoCellAnchor editAs="oneCell">
    <xdr:from>
      <xdr:col>1</xdr:col>
      <xdr:colOff>0</xdr:colOff>
      <xdr:row>44</xdr:row>
      <xdr:rowOff>0</xdr:rowOff>
    </xdr:from>
    <xdr:to>
      <xdr:col>1</xdr:col>
      <xdr:colOff>3065873</xdr:colOff>
      <xdr:row>45</xdr:row>
      <xdr:rowOff>131803</xdr:rowOff>
    </xdr:to>
    <xdr:pic>
      <xdr:nvPicPr>
        <xdr:cNvPr id="3" name="Picture 2" descr="For each SRAV Calculation Periodt during the Construction Period where the Cumulative &#10;Actual SRAV Capex and Opex for the Construction Period is greater than the SRAV Capex &#10;and Opex Construction Period Allowance (an &quot;SRAV Capex and Opex Construction &#10;Period Overspend&quot;), the SRAV Capex and Opex Incentive for the SRAV Calculation Period &#10;will be calculated in accordance with the following formula. This formula is to calculate overspend.">
          <a:extLst>
            <a:ext uri="{FF2B5EF4-FFF2-40B4-BE49-F238E27FC236}">
              <a16:creationId xmlns:a16="http://schemas.microsoft.com/office/drawing/2014/main" id="{E2F46164-A84B-4438-897C-3A2D0F780243}"/>
            </a:ext>
          </a:extLst>
        </xdr:cNvPr>
        <xdr:cNvPicPr>
          <a:picLocks noChangeAspect="1"/>
        </xdr:cNvPicPr>
      </xdr:nvPicPr>
      <xdr:blipFill>
        <a:blip xmlns:r="http://schemas.openxmlformats.org/officeDocument/2006/relationships" r:embed="rId2">
          <a:alphaModFix amt="70000"/>
        </a:blip>
        <a:stretch>
          <a:fillRect/>
        </a:stretch>
      </xdr:blipFill>
      <xdr:spPr>
        <a:xfrm>
          <a:off x="241300" y="7886700"/>
          <a:ext cx="3062712" cy="312778"/>
        </a:xfrm>
        <a:prstGeom prst="rect">
          <a:avLst/>
        </a:prstGeom>
      </xdr:spPr>
    </xdr:pic>
    <xdr:clientData/>
  </xdr:twoCellAnchor>
  <xdr:twoCellAnchor editAs="oneCell">
    <xdr:from>
      <xdr:col>1</xdr:col>
      <xdr:colOff>0</xdr:colOff>
      <xdr:row>55</xdr:row>
      <xdr:rowOff>0</xdr:rowOff>
    </xdr:from>
    <xdr:to>
      <xdr:col>1</xdr:col>
      <xdr:colOff>2132292</xdr:colOff>
      <xdr:row>56</xdr:row>
      <xdr:rowOff>74647</xdr:rowOff>
    </xdr:to>
    <xdr:pic>
      <xdr:nvPicPr>
        <xdr:cNvPr id="4" name="Picture 3" descr="For each SRAV Calculation Periodt during the Construction Period where the Cumulative &#10;Actual SRAV Capex and Opex for the Construction Period is less than the SRAV Capex and &#10;Opex Construction Period Allowance, the SRAV Capex and Opex Incentive shall be set to &#10;zero other than for the final SRAV Calculation Period in the Construction Period where the &#10;SRAV Capex and Opex Incentive will be calculated in accordance with the following formula. This formula is to calculate underspend.">
          <a:extLst>
            <a:ext uri="{FF2B5EF4-FFF2-40B4-BE49-F238E27FC236}">
              <a16:creationId xmlns:a16="http://schemas.microsoft.com/office/drawing/2014/main" id="{FF6F0699-60DD-4D5D-837A-40FDA26BC3BA}"/>
            </a:ext>
          </a:extLst>
        </xdr:cNvPr>
        <xdr:cNvPicPr>
          <a:picLocks noChangeAspect="1"/>
        </xdr:cNvPicPr>
      </xdr:nvPicPr>
      <xdr:blipFill>
        <a:blip xmlns:r="http://schemas.openxmlformats.org/officeDocument/2006/relationships" r:embed="rId3">
          <a:alphaModFix amt="70000"/>
        </a:blip>
        <a:stretch>
          <a:fillRect/>
        </a:stretch>
      </xdr:blipFill>
      <xdr:spPr>
        <a:xfrm>
          <a:off x="241300" y="9950450"/>
          <a:ext cx="2129131" cy="255622"/>
        </a:xfrm>
        <a:prstGeom prst="rect">
          <a:avLst/>
        </a:prstGeom>
      </xdr:spPr>
    </xdr:pic>
    <xdr:clientData/>
  </xdr:twoCellAnchor>
  <xdr:twoCellAnchor editAs="oneCell">
    <xdr:from>
      <xdr:col>1</xdr:col>
      <xdr:colOff>174625</xdr:colOff>
      <xdr:row>31</xdr:row>
      <xdr:rowOff>95250</xdr:rowOff>
    </xdr:from>
    <xdr:to>
      <xdr:col>1</xdr:col>
      <xdr:colOff>3103953</xdr:colOff>
      <xdr:row>33</xdr:row>
      <xdr:rowOff>96887</xdr:rowOff>
    </xdr:to>
    <xdr:pic>
      <xdr:nvPicPr>
        <xdr:cNvPr id="5" name="Picture 4" descr="This formula is to calculate Cumulative Capex and Opex Variance.">
          <a:extLst>
            <a:ext uri="{FF2B5EF4-FFF2-40B4-BE49-F238E27FC236}">
              <a16:creationId xmlns:a16="http://schemas.microsoft.com/office/drawing/2014/main" id="{EFC78D23-E40C-4251-8F74-B04444F74523}"/>
            </a:ext>
          </a:extLst>
        </xdr:cNvPr>
        <xdr:cNvPicPr>
          <a:picLocks noChangeAspect="1"/>
        </xdr:cNvPicPr>
      </xdr:nvPicPr>
      <xdr:blipFill>
        <a:blip xmlns:r="http://schemas.openxmlformats.org/officeDocument/2006/relationships" r:embed="rId4">
          <a:alphaModFix amt="70000"/>
        </a:blip>
        <a:stretch>
          <a:fillRect/>
        </a:stretch>
      </xdr:blipFill>
      <xdr:spPr>
        <a:xfrm>
          <a:off x="415925" y="5511800"/>
          <a:ext cx="2924580" cy="3635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247650</xdr:colOff>
      <xdr:row>18</xdr:row>
      <xdr:rowOff>142875</xdr:rowOff>
    </xdr:from>
    <xdr:to>
      <xdr:col>1</xdr:col>
      <xdr:colOff>2664675</xdr:colOff>
      <xdr:row>22</xdr:row>
      <xdr:rowOff>8575</xdr:rowOff>
    </xdr:to>
    <xdr:pic>
      <xdr:nvPicPr>
        <xdr:cNvPr id="6" name="Picture 5" descr="In order to determine the SRAV Capex and Opex Incentive, first the Cumulative Actual SRAV &#10;Capex and Opex during the Construction Period will be calculated in accordance with the &#10;following formula.">
          <a:extLst>
            <a:ext uri="{FF2B5EF4-FFF2-40B4-BE49-F238E27FC236}">
              <a16:creationId xmlns:a16="http://schemas.microsoft.com/office/drawing/2014/main" id="{3D2C3FF2-B50B-4D88-A0DB-B4B810795F98}"/>
            </a:ext>
          </a:extLst>
        </xdr:cNvPr>
        <xdr:cNvPicPr>
          <a:picLocks noChangeAspect="1"/>
        </xdr:cNvPicPr>
      </xdr:nvPicPr>
      <xdr:blipFill>
        <a:blip xmlns:r="http://schemas.openxmlformats.org/officeDocument/2006/relationships" r:embed="rId1">
          <a:alphaModFix amt="70000"/>
        </a:blip>
        <a:stretch>
          <a:fillRect/>
        </a:stretch>
      </xdr:blipFill>
      <xdr:spPr>
        <a:xfrm>
          <a:off x="476250" y="3590925"/>
          <a:ext cx="2404328" cy="673212"/>
        </a:xfrm>
        <a:prstGeom prst="rect">
          <a:avLst/>
        </a:prstGeom>
      </xdr:spPr>
    </xdr:pic>
    <xdr:clientData/>
  </xdr:twoCellAnchor>
  <xdr:twoCellAnchor editAs="oneCell">
    <xdr:from>
      <xdr:col>1</xdr:col>
      <xdr:colOff>127000</xdr:colOff>
      <xdr:row>41</xdr:row>
      <xdr:rowOff>55562</xdr:rowOff>
    </xdr:from>
    <xdr:to>
      <xdr:col>1</xdr:col>
      <xdr:colOff>3192886</xdr:colOff>
      <xdr:row>42</xdr:row>
      <xdr:rowOff>190013</xdr:rowOff>
    </xdr:to>
    <xdr:pic>
      <xdr:nvPicPr>
        <xdr:cNvPr id="7" name="Picture 6" descr="This formulate is to calculate the overspend">
          <a:extLst>
            <a:ext uri="{FF2B5EF4-FFF2-40B4-BE49-F238E27FC236}">
              <a16:creationId xmlns:a16="http://schemas.microsoft.com/office/drawing/2014/main" id="{115BC0AB-DBD0-426C-BAA0-AC47223AE51D}"/>
            </a:ext>
          </a:extLst>
        </xdr:cNvPr>
        <xdr:cNvPicPr>
          <a:picLocks noChangeAspect="1"/>
        </xdr:cNvPicPr>
      </xdr:nvPicPr>
      <xdr:blipFill>
        <a:blip xmlns:r="http://schemas.openxmlformats.org/officeDocument/2006/relationships" r:embed="rId2">
          <a:alphaModFix amt="70000"/>
        </a:blip>
        <a:stretch>
          <a:fillRect/>
        </a:stretch>
      </xdr:blipFill>
      <xdr:spPr>
        <a:xfrm>
          <a:off x="357188" y="7881937"/>
          <a:ext cx="3057952" cy="314369"/>
        </a:xfrm>
        <a:prstGeom prst="rect">
          <a:avLst/>
        </a:prstGeom>
      </xdr:spPr>
    </xdr:pic>
    <xdr:clientData/>
  </xdr:twoCellAnchor>
  <xdr:twoCellAnchor editAs="oneCell">
    <xdr:from>
      <xdr:col>1</xdr:col>
      <xdr:colOff>166688</xdr:colOff>
      <xdr:row>52</xdr:row>
      <xdr:rowOff>63500</xdr:rowOff>
    </xdr:from>
    <xdr:to>
      <xdr:col>1</xdr:col>
      <xdr:colOff>2303756</xdr:colOff>
      <xdr:row>53</xdr:row>
      <xdr:rowOff>106924</xdr:rowOff>
    </xdr:to>
    <xdr:pic>
      <xdr:nvPicPr>
        <xdr:cNvPr id="8" name="Picture 7" descr="This formula is to calculate the underspend.">
          <a:extLst>
            <a:ext uri="{FF2B5EF4-FFF2-40B4-BE49-F238E27FC236}">
              <a16:creationId xmlns:a16="http://schemas.microsoft.com/office/drawing/2014/main" id="{EA03A22D-3912-4BEA-8D3C-1EC7F9602857}"/>
            </a:ext>
          </a:extLst>
        </xdr:cNvPr>
        <xdr:cNvPicPr>
          <a:picLocks noChangeAspect="1"/>
        </xdr:cNvPicPr>
      </xdr:nvPicPr>
      <xdr:blipFill>
        <a:blip xmlns:r="http://schemas.openxmlformats.org/officeDocument/2006/relationships" r:embed="rId3">
          <a:alphaModFix amt="70000"/>
        </a:blip>
        <a:stretch>
          <a:fillRect/>
        </a:stretch>
      </xdr:blipFill>
      <xdr:spPr>
        <a:xfrm>
          <a:off x="396876" y="9985375"/>
          <a:ext cx="2124371" cy="257211"/>
        </a:xfrm>
        <a:prstGeom prst="rect">
          <a:avLst/>
        </a:prstGeom>
      </xdr:spPr>
    </xdr:pic>
    <xdr:clientData/>
  </xdr:twoCellAnchor>
  <xdr:twoCellAnchor editAs="oneCell">
    <xdr:from>
      <xdr:col>1</xdr:col>
      <xdr:colOff>134937</xdr:colOff>
      <xdr:row>28</xdr:row>
      <xdr:rowOff>103188</xdr:rowOff>
    </xdr:from>
    <xdr:to>
      <xdr:col>1</xdr:col>
      <xdr:colOff>3065867</xdr:colOff>
      <xdr:row>30</xdr:row>
      <xdr:rowOff>67784</xdr:rowOff>
    </xdr:to>
    <xdr:pic>
      <xdr:nvPicPr>
        <xdr:cNvPr id="9" name="Picture 8" descr="This formula is to calculate Cumulative Capex and Opex Variance.">
          <a:extLst>
            <a:ext uri="{FF2B5EF4-FFF2-40B4-BE49-F238E27FC236}">
              <a16:creationId xmlns:a16="http://schemas.microsoft.com/office/drawing/2014/main" id="{3FFE024D-BB1C-2622-3256-9501E9F4F4F1}"/>
            </a:ext>
          </a:extLst>
        </xdr:cNvPr>
        <xdr:cNvPicPr>
          <a:picLocks noChangeAspect="1"/>
        </xdr:cNvPicPr>
      </xdr:nvPicPr>
      <xdr:blipFill>
        <a:blip xmlns:r="http://schemas.openxmlformats.org/officeDocument/2006/relationships" r:embed="rId4">
          <a:alphaModFix amt="70000"/>
        </a:blip>
        <a:stretch>
          <a:fillRect/>
        </a:stretch>
      </xdr:blipFill>
      <xdr:spPr>
        <a:xfrm>
          <a:off x="365125" y="5453063"/>
          <a:ext cx="2924583" cy="3715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73270</xdr:colOff>
      <xdr:row>17</xdr:row>
      <xdr:rowOff>0</xdr:rowOff>
    </xdr:from>
    <xdr:to>
      <xdr:col>4</xdr:col>
      <xdr:colOff>115766</xdr:colOff>
      <xdr:row>17</xdr:row>
      <xdr:rowOff>195629</xdr:rowOff>
    </xdr:to>
    <xdr:pic>
      <xdr:nvPicPr>
        <xdr:cNvPr id="2" name="Picture 1" descr="Pass Through Cost formula">
          <a:extLst>
            <a:ext uri="{FF2B5EF4-FFF2-40B4-BE49-F238E27FC236}">
              <a16:creationId xmlns:a16="http://schemas.microsoft.com/office/drawing/2014/main" id="{AEF5828F-0EAF-7C4D-A969-240C819A551A}"/>
            </a:ext>
          </a:extLst>
        </xdr:cNvPr>
        <xdr:cNvPicPr>
          <a:picLocks noChangeAspect="1"/>
        </xdr:cNvPicPr>
      </xdr:nvPicPr>
      <xdr:blipFill>
        <a:blip xmlns:r="http://schemas.openxmlformats.org/officeDocument/2006/relationships" r:embed="rId1"/>
        <a:stretch>
          <a:fillRect/>
        </a:stretch>
      </xdr:blipFill>
      <xdr:spPr>
        <a:xfrm>
          <a:off x="329712" y="3348404"/>
          <a:ext cx="5090746" cy="1978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169311</xdr:colOff>
      <xdr:row>14</xdr:row>
      <xdr:rowOff>39414</xdr:rowOff>
    </xdr:from>
    <xdr:to>
      <xdr:col>1</xdr:col>
      <xdr:colOff>1960686</xdr:colOff>
      <xdr:row>15</xdr:row>
      <xdr:rowOff>154429</xdr:rowOff>
    </xdr:to>
    <xdr:pic>
      <xdr:nvPicPr>
        <xdr:cNvPr id="13" name="Picture 1" descr="This formulate is to calculate Ongoing Devex for each SRAV Calculation Period during the Construction Period.">
          <a:extLst>
            <a:ext uri="{FF2B5EF4-FFF2-40B4-BE49-F238E27FC236}">
              <a16:creationId xmlns:a16="http://schemas.microsoft.com/office/drawing/2014/main" id="{76DC1200-487C-4996-8EC6-1DD4E9C06BE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05794" y="2062655"/>
          <a:ext cx="1791375" cy="298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256760</xdr:colOff>
      <xdr:row>20</xdr:row>
      <xdr:rowOff>59212</xdr:rowOff>
    </xdr:from>
    <xdr:to>
      <xdr:col>1</xdr:col>
      <xdr:colOff>2078933</xdr:colOff>
      <xdr:row>22</xdr:row>
      <xdr:rowOff>58078</xdr:rowOff>
    </xdr:to>
    <xdr:pic>
      <xdr:nvPicPr>
        <xdr:cNvPr id="6" name="Picture 4" descr="This formulate is to calculate Ongoing Devex for each SRAV Calculation Period during the Construction Period.">
          <a:extLst>
            <a:ext uri="{FF2B5EF4-FFF2-40B4-BE49-F238E27FC236}">
              <a16:creationId xmlns:a16="http://schemas.microsoft.com/office/drawing/2014/main" id="{53524DCB-4898-4957-A1C3-68227EE7A37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6956" y="3703560"/>
          <a:ext cx="1822173" cy="371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126127</xdr:colOff>
      <xdr:row>46</xdr:row>
      <xdr:rowOff>71783</xdr:rowOff>
    </xdr:from>
    <xdr:to>
      <xdr:col>1</xdr:col>
      <xdr:colOff>1911150</xdr:colOff>
      <xdr:row>47</xdr:row>
      <xdr:rowOff>177525</xdr:rowOff>
    </xdr:to>
    <xdr:pic>
      <xdr:nvPicPr>
        <xdr:cNvPr id="3" name="Picture 2" descr="This formulate is to calculate Ongoing Devex for each SRAV Calculation Period during the Construction Period.">
          <a:extLst>
            <a:ext uri="{FF2B5EF4-FFF2-40B4-BE49-F238E27FC236}">
              <a16:creationId xmlns:a16="http://schemas.microsoft.com/office/drawing/2014/main" id="{48013F6A-01B8-4AA9-9E05-E5052DE1B736}"/>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9084" y="7542696"/>
          <a:ext cx="1785023" cy="287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68150</xdr:colOff>
      <xdr:row>74</xdr:row>
      <xdr:rowOff>166686</xdr:rowOff>
    </xdr:from>
    <xdr:to>
      <xdr:col>1</xdr:col>
      <xdr:colOff>1635124</xdr:colOff>
      <xdr:row>76</xdr:row>
      <xdr:rowOff>143634</xdr:rowOff>
    </xdr:to>
    <xdr:pic>
      <xdr:nvPicPr>
        <xdr:cNvPr id="35" name="Picture 3" descr="This formulate is to calculate Ongoing Devex for each SRAV Calculation Period during the Construction Period.">
          <a:extLst>
            <a:ext uri="{FF2B5EF4-FFF2-40B4-BE49-F238E27FC236}">
              <a16:creationId xmlns:a16="http://schemas.microsoft.com/office/drawing/2014/main" id="{5B963D04-978F-4600-9B8E-4FF8F71B20D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6275" y="11676061"/>
          <a:ext cx="1566974" cy="342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68150</xdr:colOff>
      <xdr:row>103</xdr:row>
      <xdr:rowOff>166686</xdr:rowOff>
    </xdr:from>
    <xdr:to>
      <xdr:col>1</xdr:col>
      <xdr:colOff>1635124</xdr:colOff>
      <xdr:row>105</xdr:row>
      <xdr:rowOff>143634</xdr:rowOff>
    </xdr:to>
    <xdr:pic>
      <xdr:nvPicPr>
        <xdr:cNvPr id="9" name="Picture 20" descr="This formulate is to calculate Ongoing Devex for each SRAV Calculation Period during the Construction Period.">
          <a:extLst>
            <a:ext uri="{FF2B5EF4-FFF2-40B4-BE49-F238E27FC236}">
              <a16:creationId xmlns:a16="http://schemas.microsoft.com/office/drawing/2014/main" id="{5F4EDBE0-EB25-4EC4-B2C3-032C140BF9B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6275" y="11676061"/>
          <a:ext cx="1566974" cy="342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68150</xdr:colOff>
      <xdr:row>132</xdr:row>
      <xdr:rowOff>166686</xdr:rowOff>
    </xdr:from>
    <xdr:to>
      <xdr:col>1</xdr:col>
      <xdr:colOff>1635124</xdr:colOff>
      <xdr:row>134</xdr:row>
      <xdr:rowOff>143634</xdr:rowOff>
    </xdr:to>
    <xdr:pic>
      <xdr:nvPicPr>
        <xdr:cNvPr id="31" name="Picture 21" descr="This formulate is to calculate Ongoing Devex for each SRAV Calculation Period during the Construction Period.">
          <a:extLst>
            <a:ext uri="{FF2B5EF4-FFF2-40B4-BE49-F238E27FC236}">
              <a16:creationId xmlns:a16="http://schemas.microsoft.com/office/drawing/2014/main" id="{CF690720-17FA-45F9-A0B9-70735189310A}"/>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6275" y="11676061"/>
          <a:ext cx="1566974" cy="342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68150</xdr:colOff>
      <xdr:row>248</xdr:row>
      <xdr:rowOff>166686</xdr:rowOff>
    </xdr:from>
    <xdr:to>
      <xdr:col>1</xdr:col>
      <xdr:colOff>1635124</xdr:colOff>
      <xdr:row>250</xdr:row>
      <xdr:rowOff>143634</xdr:rowOff>
    </xdr:to>
    <xdr:pic>
      <xdr:nvPicPr>
        <xdr:cNvPr id="40" name="Picture 3" descr="This formulate is to calculate Ongoing Devex for each SRAV Calculation Period during the Construction Period.">
          <a:extLst>
            <a:ext uri="{FF2B5EF4-FFF2-40B4-BE49-F238E27FC236}">
              <a16:creationId xmlns:a16="http://schemas.microsoft.com/office/drawing/2014/main" id="{ABD874E9-0C79-4328-9575-8018B7D7EA7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7136" y="11375566"/>
          <a:ext cx="1566974" cy="332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68150</xdr:colOff>
      <xdr:row>219</xdr:row>
      <xdr:rowOff>166686</xdr:rowOff>
    </xdr:from>
    <xdr:to>
      <xdr:col>1</xdr:col>
      <xdr:colOff>1635124</xdr:colOff>
      <xdr:row>221</xdr:row>
      <xdr:rowOff>143634</xdr:rowOff>
    </xdr:to>
    <xdr:pic>
      <xdr:nvPicPr>
        <xdr:cNvPr id="41" name="Picture 29" descr="This formulate is to calculate Ongoing Devex for each SRAV Calculation Period during the Construction Period.">
          <a:extLst>
            <a:ext uri="{FF2B5EF4-FFF2-40B4-BE49-F238E27FC236}">
              <a16:creationId xmlns:a16="http://schemas.microsoft.com/office/drawing/2014/main" id="{F3C25A61-94EA-49F7-A58F-78DD1994E77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6275" y="22082124"/>
          <a:ext cx="1566974" cy="342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68150</xdr:colOff>
      <xdr:row>189</xdr:row>
      <xdr:rowOff>48817</xdr:rowOff>
    </xdr:from>
    <xdr:to>
      <xdr:col>1</xdr:col>
      <xdr:colOff>1947334</xdr:colOff>
      <xdr:row>191</xdr:row>
      <xdr:rowOff>101300</xdr:rowOff>
    </xdr:to>
    <xdr:pic>
      <xdr:nvPicPr>
        <xdr:cNvPr id="15" name="Picture 20" descr="This formulate is to calculate Ongoing Devex for each SRAV Calculation Period during the Construction Period.">
          <a:extLst>
            <a:ext uri="{FF2B5EF4-FFF2-40B4-BE49-F238E27FC236}">
              <a16:creationId xmlns:a16="http://schemas.microsoft.com/office/drawing/2014/main" id="{93AC5C54-2823-45A7-BA25-BB188C09BAA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22150" y="38625067"/>
          <a:ext cx="1879184" cy="45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161</xdr:row>
      <xdr:rowOff>0</xdr:rowOff>
    </xdr:from>
    <xdr:to>
      <xdr:col>1</xdr:col>
      <xdr:colOff>1566974</xdr:colOff>
      <xdr:row>162</xdr:row>
      <xdr:rowOff>178031</xdr:rowOff>
    </xdr:to>
    <xdr:pic>
      <xdr:nvPicPr>
        <xdr:cNvPr id="12" name="Picture 20" descr="This formulate is to calculate Ongoing Devex for each SRAV Calculation Period during the Construction Period.">
          <a:extLst>
            <a:ext uri="{FF2B5EF4-FFF2-40B4-BE49-F238E27FC236}">
              <a16:creationId xmlns:a16="http://schemas.microsoft.com/office/drawing/2014/main" id="{2E2DF414-A149-486E-8998-84B40A6E68A6}"/>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54000" y="32723667"/>
          <a:ext cx="1566974" cy="379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201331</xdr:colOff>
      <xdr:row>24</xdr:row>
      <xdr:rowOff>1121</xdr:rowOff>
    </xdr:from>
    <xdr:to>
      <xdr:col>1</xdr:col>
      <xdr:colOff>3622674</xdr:colOff>
      <xdr:row>26</xdr:row>
      <xdr:rowOff>42396</xdr:rowOff>
    </xdr:to>
    <xdr:pic>
      <xdr:nvPicPr>
        <xdr:cNvPr id="5" name="Picture 4" descr="This formula is to calculate SRAV Capex and Opex for each SRAV Calculation Period during the Commissioning Period">
          <a:extLst>
            <a:ext uri="{FF2B5EF4-FFF2-40B4-BE49-F238E27FC236}">
              <a16:creationId xmlns:a16="http://schemas.microsoft.com/office/drawing/2014/main" id="{B916936B-B67B-4210-F9E9-9DB7565D69C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93537" y="7128062"/>
          <a:ext cx="3421343" cy="3998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391432</xdr:colOff>
      <xdr:row>31</xdr:row>
      <xdr:rowOff>51254</xdr:rowOff>
    </xdr:from>
    <xdr:to>
      <xdr:col>1</xdr:col>
      <xdr:colOff>1988970</xdr:colOff>
      <xdr:row>34</xdr:row>
      <xdr:rowOff>51254</xdr:rowOff>
    </xdr:to>
    <xdr:pic>
      <xdr:nvPicPr>
        <xdr:cNvPr id="4" name="Picture 3" descr="This formula is the calculation of Debt Fees.">
          <a:extLst>
            <a:ext uri="{FF2B5EF4-FFF2-40B4-BE49-F238E27FC236}">
              <a16:creationId xmlns:a16="http://schemas.microsoft.com/office/drawing/2014/main" id="{9B099833-01DD-1C08-1446-556F8E363E02}"/>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86039" y="7140575"/>
          <a:ext cx="1597538" cy="530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177800</xdr:colOff>
      <xdr:row>10</xdr:row>
      <xdr:rowOff>692150</xdr:rowOff>
    </xdr:from>
    <xdr:to>
      <xdr:col>1</xdr:col>
      <xdr:colOff>1914525</xdr:colOff>
      <xdr:row>12</xdr:row>
      <xdr:rowOff>105630</xdr:rowOff>
    </xdr:to>
    <xdr:pic>
      <xdr:nvPicPr>
        <xdr:cNvPr id="2" name="Picture 1" descr="This formula is to calculate the value of the Tax Building Block.">
          <a:extLst>
            <a:ext uri="{FF2B5EF4-FFF2-40B4-BE49-F238E27FC236}">
              <a16:creationId xmlns:a16="http://schemas.microsoft.com/office/drawing/2014/main" id="{46604DAB-DEA1-72A5-850A-7B62B25B85D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4025" y="3911600"/>
          <a:ext cx="1736725" cy="327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James Tricker" id="{19529A1D-B93C-4697-97A0-3380F852BE6A}" userId="S::James.Tricker@ofgem.gov.uk::2a0d53cc-8d82-4abc-8e97-f7006d1a91fa"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6</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C77F1AB-832F-4908-9C91-9D1EC094B277}" name="TemplateChangeLog" displayName="TemplateChangeLog" ref="A4:C96" totalsRowShown="0" headerRowDxfId="36" headerRowBorderDxfId="34" tableBorderDxfId="35">
  <autoFilter ref="A4:C96" xr:uid="{CC77F1AB-832F-4908-9C91-9D1EC094B277}">
    <filterColumn colId="0" hiddenButton="1"/>
    <filterColumn colId="1" hiddenButton="1"/>
    <filterColumn colId="2" hiddenButton="1"/>
  </autoFilter>
  <tableColumns count="3">
    <tableColumn id="1" xr3:uid="{A36F2025-289D-4FBF-B2F0-08236DA47CBC}" name="Date" dataDxfId="33"/>
    <tableColumn id="2" xr3:uid="{734FD5FB-40C9-4E0B-BF13-8684FF3AD2F7}" name="Who made the change" dataDxfId="32"/>
    <tableColumn id="3" xr3:uid="{AA58ADBF-0CC5-44CE-B0B0-42DF3AA53C5D}" name="Amendment (inc cell reference)" dataDxfId="3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C52B9A-FD05-4ED5-AB22-6FACD99A886C}" name="DataChangeLog" displayName="DataChangeLog" ref="A4:B96" totalsRowShown="0" headerRowDxfId="30" dataDxfId="29" headerRowBorderDxfId="27" tableBorderDxfId="28">
  <autoFilter ref="A4:B96" xr:uid="{0DC52B9A-FD05-4ED5-AB22-6FACD99A886C}">
    <filterColumn colId="0" hiddenButton="1"/>
    <filterColumn colId="1" hiddenButton="1"/>
  </autoFilter>
  <tableColumns count="2">
    <tableColumn id="1" xr3:uid="{620C5E76-BCC7-4645-BC66-313C3AA3C1A4}" name="Date" dataDxfId="26"/>
    <tableColumn id="2" xr3:uid="{74939A6B-E8BA-42B8-BB46-A618CAD2B540}" name="Changes to historical (ie, previously submitted) values and reason_x000a_(inc cell reference)" dataDxfId="2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5-02-14T09:58:01.88" personId="{19529A1D-B93C-4697-97A0-3380F852BE6A}" id="{1727A8F7-16A3-4E61-9697-271169F805BF}">
    <text>I think it’s probably best practice to add a column and make sure we can read all the data in column A now that it has lookup keys in them</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41DA287-FA71-4D8D-8590-27B026C2FD81}">
  <we:reference id="wa200006575" version="1.0.0.5" store="en-US" storeType="OMEX"/>
  <we:alternateReferences>
    <we:reference id="WA200006575" version="1.0.0.5" store="WA200006575"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4E0CC-EA77-4FC8-9784-AA5899142366}">
  <sheetPr codeName="Sheet1">
    <tabColor theme="0" tint="-0.499984740745262"/>
    <pageSetUpPr fitToPage="1"/>
  </sheetPr>
  <dimension ref="A1:G64"/>
  <sheetViews>
    <sheetView topLeftCell="A13" zoomScaleNormal="100" workbookViewId="0">
      <selection activeCell="E30" sqref="E30"/>
    </sheetView>
  </sheetViews>
  <sheetFormatPr defaultColWidth="9" defaultRowHeight="12.4"/>
  <cols>
    <col min="1" max="1" width="31.75" style="1" customWidth="1"/>
    <col min="2" max="2" width="27.625" style="1" customWidth="1"/>
    <col min="3" max="3" width="19.25" style="1" customWidth="1"/>
    <col min="4" max="4" width="15.625" style="1" customWidth="1"/>
    <col min="5" max="5" width="14.375" style="1" customWidth="1"/>
    <col min="6" max="6" width="14.5" style="1" hidden="1" customWidth="1"/>
    <col min="7" max="7" width="8.625" style="1" customWidth="1"/>
    <col min="8" max="10" width="9" style="1"/>
    <col min="11" max="11" width="14.875" style="1" customWidth="1"/>
    <col min="12" max="12" width="20.5" style="1" customWidth="1"/>
    <col min="13" max="13" width="10.125" style="1" customWidth="1"/>
    <col min="14" max="14" width="13.5" style="1" customWidth="1"/>
    <col min="15" max="16384" width="9" style="1"/>
  </cols>
  <sheetData>
    <row r="1" spans="1:7" ht="38.25" customHeight="1"/>
    <row r="2" spans="1:7" s="2" customFormat="1" ht="19.5">
      <c r="A2" s="324" t="s">
        <v>0</v>
      </c>
    </row>
    <row r="3" spans="1:7" s="2" customFormat="1" ht="17.25">
      <c r="A3" s="341" t="s">
        <v>1</v>
      </c>
    </row>
    <row r="4" spans="1:7" ht="30.75" customHeight="1">
      <c r="A4" s="325" t="s">
        <v>2</v>
      </c>
      <c r="B4" s="82"/>
      <c r="C4" s="82"/>
      <c r="D4" s="82"/>
      <c r="F4" t="str">
        <f>"£m real "&amp;Base_Year&amp;" (CPIH)"</f>
        <v>£m real 2021-22 (CPIH)</v>
      </c>
    </row>
    <row r="5" spans="1:7" ht="15.75">
      <c r="A5" s="347" t="s">
        <v>3</v>
      </c>
      <c r="B5" s="348" t="s">
        <v>4</v>
      </c>
      <c r="C5" s="82"/>
      <c r="D5" s="82"/>
    </row>
    <row r="6" spans="1:7" ht="15.75">
      <c r="A6" s="350" t="s">
        <v>5</v>
      </c>
      <c r="B6" s="351" t="s">
        <v>6</v>
      </c>
      <c r="D6" s="82"/>
      <c r="F6"/>
    </row>
    <row r="7" spans="1:7" ht="14.25">
      <c r="A7" s="352" t="s">
        <v>7</v>
      </c>
      <c r="B7" s="353" t="s">
        <v>6</v>
      </c>
      <c r="D7" s="82"/>
    </row>
    <row r="8" spans="1:7" ht="14.25">
      <c r="A8" s="352" t="s">
        <v>8</v>
      </c>
      <c r="B8" s="354" t="s">
        <v>6</v>
      </c>
      <c r="D8" s="82"/>
      <c r="E8" s="82"/>
      <c r="F8" s="82"/>
      <c r="G8" s="82"/>
    </row>
    <row r="9" spans="1:7" ht="14.25">
      <c r="A9" s="352" t="s">
        <v>9</v>
      </c>
      <c r="B9" s="355" t="s">
        <v>6</v>
      </c>
      <c r="G9" s="82"/>
    </row>
    <row r="10" spans="1:7" ht="14.25">
      <c r="A10" s="352" t="s">
        <v>10</v>
      </c>
      <c r="B10" s="356" t="s">
        <v>6</v>
      </c>
      <c r="G10" s="82"/>
    </row>
    <row r="11" spans="1:7" ht="14.25">
      <c r="A11" s="352" t="s">
        <v>11</v>
      </c>
      <c r="B11" s="357" t="s">
        <v>6</v>
      </c>
      <c r="G11" s="82"/>
    </row>
    <row r="12" spans="1:7" ht="14.25">
      <c r="A12" s="352" t="s">
        <v>12</v>
      </c>
      <c r="B12" s="358" t="s">
        <v>6</v>
      </c>
      <c r="G12" s="82"/>
    </row>
    <row r="13" spans="1:7" ht="14.25">
      <c r="A13" s="352" t="s">
        <v>13</v>
      </c>
      <c r="B13" s="359" t="s">
        <v>6</v>
      </c>
      <c r="G13" s="82"/>
    </row>
    <row r="14" spans="1:7" ht="14.25">
      <c r="A14" s="360" t="s">
        <v>14</v>
      </c>
      <c r="B14" s="29" t="s">
        <v>6</v>
      </c>
    </row>
    <row r="15" spans="1:7" ht="29.25" customHeight="1">
      <c r="A15" s="325" t="s">
        <v>15</v>
      </c>
      <c r="B15" s="82"/>
    </row>
    <row r="16" spans="1:7">
      <c r="A16" s="323" t="s">
        <v>16</v>
      </c>
      <c r="B16" s="323" t="s">
        <v>17</v>
      </c>
      <c r="C16" s="323" t="s">
        <v>18</v>
      </c>
    </row>
    <row r="17" spans="1:5">
      <c r="A17" s="82" t="s">
        <v>19</v>
      </c>
      <c r="B17" s="84"/>
      <c r="C17" s="85"/>
    </row>
    <row r="18" spans="1:5">
      <c r="A18" s="1" t="s">
        <v>20</v>
      </c>
      <c r="B18" s="86"/>
      <c r="C18" s="87"/>
    </row>
    <row r="19" spans="1:5" ht="37.5" customHeight="1">
      <c r="A19" s="327" t="s">
        <v>21</v>
      </c>
    </row>
    <row r="20" spans="1:5" ht="17.25">
      <c r="A20" s="327"/>
      <c r="B20" s="323" t="s">
        <v>22</v>
      </c>
      <c r="C20" s="323" t="s">
        <v>23</v>
      </c>
    </row>
    <row r="21" spans="1:5">
      <c r="A21" s="1" t="s">
        <v>24</v>
      </c>
      <c r="B21" s="1" t="str">
        <f>_xlfn.XLOOKUP($A21,$E$25:$E$59,$D$25:$D$59)</f>
        <v>2021-22</v>
      </c>
      <c r="C21" s="326">
        <f>MATCH(B21,$D$25:$D$59,0)</f>
        <v>2</v>
      </c>
    </row>
    <row r="22" spans="1:5">
      <c r="A22" s="1" t="s">
        <v>25</v>
      </c>
      <c r="B22" s="1" t="str">
        <f>_xlfn.XLOOKUP($A22,$E$25:$E$59,$D$25:$D$59)</f>
        <v>2025-26</v>
      </c>
      <c r="C22" s="326">
        <f>MATCH(B22,$D$25:$D$59,0)</f>
        <v>6</v>
      </c>
    </row>
    <row r="23" spans="1:5" ht="12.75" thickBot="1"/>
    <row r="24" spans="1:5">
      <c r="A24" s="89" t="s">
        <v>22</v>
      </c>
      <c r="B24" s="90" t="s">
        <v>26</v>
      </c>
      <c r="C24" s="90" t="s">
        <v>27</v>
      </c>
      <c r="D24" s="90" t="s">
        <v>28</v>
      </c>
      <c r="E24" s="91" t="s">
        <v>29</v>
      </c>
    </row>
    <row r="25" spans="1:5">
      <c r="A25" s="83">
        <f>YEAR(B25)</f>
        <v>2020</v>
      </c>
      <c r="B25" s="265">
        <v>43922</v>
      </c>
      <c r="C25" s="265">
        <f>B26-1</f>
        <v>44286</v>
      </c>
      <c r="D25" s="1" t="str">
        <f t="shared" ref="D25:D60" si="0">YEAR(B25)&amp;"-"&amp;RIGHT((YEAR(B25)+1),2)</f>
        <v>2020-21</v>
      </c>
      <c r="E25" s="162" t="s">
        <v>30</v>
      </c>
    </row>
    <row r="26" spans="1:5">
      <c r="A26" s="83">
        <f>A25+1</f>
        <v>2021</v>
      </c>
      <c r="B26" s="265">
        <f>DATE(A26,4,1)</f>
        <v>44287</v>
      </c>
      <c r="C26" s="265">
        <f t="shared" ref="C26:C60" si="1">B27-1</f>
        <v>44651</v>
      </c>
      <c r="D26" s="1" t="str">
        <f t="shared" si="0"/>
        <v>2021-22</v>
      </c>
      <c r="E26" s="162" t="s">
        <v>31</v>
      </c>
    </row>
    <row r="27" spans="1:5">
      <c r="A27" s="83">
        <f t="shared" ref="A27:A59" si="2">A26+1</f>
        <v>2022</v>
      </c>
      <c r="B27" s="265">
        <f t="shared" ref="B27:B61" si="3">DATE(A27,4,1)</f>
        <v>44652</v>
      </c>
      <c r="C27" s="265">
        <f t="shared" si="1"/>
        <v>45016</v>
      </c>
      <c r="D27" s="1" t="str">
        <f t="shared" si="0"/>
        <v>2022-23</v>
      </c>
      <c r="E27" s="162" t="s">
        <v>30</v>
      </c>
    </row>
    <row r="28" spans="1:5">
      <c r="A28" s="83">
        <f t="shared" si="2"/>
        <v>2023</v>
      </c>
      <c r="B28" s="265">
        <f t="shared" si="3"/>
        <v>45017</v>
      </c>
      <c r="C28" s="265">
        <f t="shared" si="1"/>
        <v>45382</v>
      </c>
      <c r="D28" s="1" t="str">
        <f t="shared" si="0"/>
        <v>2023-24</v>
      </c>
      <c r="E28" s="162" t="s">
        <v>30</v>
      </c>
    </row>
    <row r="29" spans="1:5">
      <c r="A29" s="83">
        <f t="shared" si="2"/>
        <v>2024</v>
      </c>
      <c r="B29" s="265">
        <f t="shared" si="3"/>
        <v>45383</v>
      </c>
      <c r="C29" s="265">
        <f t="shared" si="1"/>
        <v>45747</v>
      </c>
      <c r="D29" s="1" t="str">
        <f t="shared" si="0"/>
        <v>2024-25</v>
      </c>
      <c r="E29" s="162" t="s">
        <v>30</v>
      </c>
    </row>
    <row r="30" spans="1:5">
      <c r="A30" s="83">
        <f t="shared" si="2"/>
        <v>2025</v>
      </c>
      <c r="B30" s="265">
        <f t="shared" si="3"/>
        <v>45748</v>
      </c>
      <c r="C30" s="265">
        <f t="shared" si="1"/>
        <v>46112</v>
      </c>
      <c r="D30" s="1" t="str">
        <f t="shared" si="0"/>
        <v>2025-26</v>
      </c>
      <c r="E30" s="162" t="s">
        <v>25</v>
      </c>
    </row>
    <row r="31" spans="1:5">
      <c r="A31" s="83">
        <f t="shared" si="2"/>
        <v>2026</v>
      </c>
      <c r="B31" s="265">
        <f t="shared" si="3"/>
        <v>46113</v>
      </c>
      <c r="C31" s="265">
        <f t="shared" si="1"/>
        <v>46477</v>
      </c>
      <c r="D31" s="1" t="str">
        <f t="shared" si="0"/>
        <v>2026-27</v>
      </c>
      <c r="E31" s="162" t="s">
        <v>32</v>
      </c>
    </row>
    <row r="32" spans="1:5">
      <c r="A32" s="83">
        <f t="shared" si="2"/>
        <v>2027</v>
      </c>
      <c r="B32" s="265">
        <f t="shared" si="3"/>
        <v>46478</v>
      </c>
      <c r="C32" s="265">
        <f t="shared" si="1"/>
        <v>46843</v>
      </c>
      <c r="D32" s="1" t="str">
        <f t="shared" si="0"/>
        <v>2027-28</v>
      </c>
      <c r="E32" s="162" t="s">
        <v>32</v>
      </c>
    </row>
    <row r="33" spans="1:5">
      <c r="A33" s="83">
        <f t="shared" si="2"/>
        <v>2028</v>
      </c>
      <c r="B33" s="265">
        <f t="shared" si="3"/>
        <v>46844</v>
      </c>
      <c r="C33" s="265">
        <f t="shared" si="1"/>
        <v>47208</v>
      </c>
      <c r="D33" s="1" t="str">
        <f t="shared" si="0"/>
        <v>2028-29</v>
      </c>
      <c r="E33" s="162" t="s">
        <v>32</v>
      </c>
    </row>
    <row r="34" spans="1:5">
      <c r="A34" s="83">
        <f t="shared" si="2"/>
        <v>2029</v>
      </c>
      <c r="B34" s="265">
        <f t="shared" si="3"/>
        <v>47209</v>
      </c>
      <c r="C34" s="265">
        <f t="shared" si="1"/>
        <v>47573</v>
      </c>
      <c r="D34" s="1" t="str">
        <f t="shared" si="0"/>
        <v>2029-30</v>
      </c>
      <c r="E34" s="162" t="s">
        <v>32</v>
      </c>
    </row>
    <row r="35" spans="1:5">
      <c r="A35" s="83">
        <f t="shared" si="2"/>
        <v>2030</v>
      </c>
      <c r="B35" s="265">
        <f t="shared" si="3"/>
        <v>47574</v>
      </c>
      <c r="C35" s="265">
        <f t="shared" si="1"/>
        <v>47938</v>
      </c>
      <c r="D35" s="1" t="str">
        <f t="shared" si="0"/>
        <v>2030-31</v>
      </c>
      <c r="E35" s="162" t="s">
        <v>32</v>
      </c>
    </row>
    <row r="36" spans="1:5">
      <c r="A36" s="83">
        <f t="shared" si="2"/>
        <v>2031</v>
      </c>
      <c r="B36" s="265">
        <f t="shared" si="3"/>
        <v>47939</v>
      </c>
      <c r="C36" s="265">
        <f t="shared" si="1"/>
        <v>48304</v>
      </c>
      <c r="D36" s="1" t="str">
        <f t="shared" si="0"/>
        <v>2031-32</v>
      </c>
      <c r="E36" s="162" t="s">
        <v>32</v>
      </c>
    </row>
    <row r="37" spans="1:5">
      <c r="A37" s="83">
        <f t="shared" si="2"/>
        <v>2032</v>
      </c>
      <c r="B37" s="265">
        <f t="shared" si="3"/>
        <v>48305</v>
      </c>
      <c r="C37" s="265">
        <f t="shared" si="1"/>
        <v>48669</v>
      </c>
      <c r="D37" s="1" t="str">
        <f t="shared" si="0"/>
        <v>2032-33</v>
      </c>
      <c r="E37" s="162" t="s">
        <v>32</v>
      </c>
    </row>
    <row r="38" spans="1:5">
      <c r="A38" s="83">
        <f t="shared" si="2"/>
        <v>2033</v>
      </c>
      <c r="B38" s="265">
        <f t="shared" si="3"/>
        <v>48670</v>
      </c>
      <c r="C38" s="265">
        <f t="shared" si="1"/>
        <v>49034</v>
      </c>
      <c r="D38" s="1" t="str">
        <f t="shared" si="0"/>
        <v>2033-34</v>
      </c>
      <c r="E38" s="162" t="s">
        <v>32</v>
      </c>
    </row>
    <row r="39" spans="1:5">
      <c r="A39" s="83">
        <f t="shared" si="2"/>
        <v>2034</v>
      </c>
      <c r="B39" s="265">
        <f t="shared" si="3"/>
        <v>49035</v>
      </c>
      <c r="C39" s="265">
        <f t="shared" si="1"/>
        <v>49399</v>
      </c>
      <c r="D39" s="1" t="str">
        <f t="shared" si="0"/>
        <v>2034-35</v>
      </c>
      <c r="E39" s="162" t="s">
        <v>32</v>
      </c>
    </row>
    <row r="40" spans="1:5">
      <c r="A40" s="83">
        <f t="shared" si="2"/>
        <v>2035</v>
      </c>
      <c r="B40" s="265">
        <f t="shared" si="3"/>
        <v>49400</v>
      </c>
      <c r="C40" s="265">
        <f t="shared" si="1"/>
        <v>49765</v>
      </c>
      <c r="D40" s="1" t="str">
        <f t="shared" si="0"/>
        <v>2035-36</v>
      </c>
      <c r="E40" s="162" t="s">
        <v>32</v>
      </c>
    </row>
    <row r="41" spans="1:5">
      <c r="A41" s="83">
        <f t="shared" si="2"/>
        <v>2036</v>
      </c>
      <c r="B41" s="265">
        <f t="shared" si="3"/>
        <v>49766</v>
      </c>
      <c r="C41" s="265">
        <f t="shared" si="1"/>
        <v>50130</v>
      </c>
      <c r="D41" s="1" t="str">
        <f t="shared" si="0"/>
        <v>2036-37</v>
      </c>
      <c r="E41" s="162" t="s">
        <v>32</v>
      </c>
    </row>
    <row r="42" spans="1:5">
      <c r="A42" s="83">
        <f t="shared" si="2"/>
        <v>2037</v>
      </c>
      <c r="B42" s="265">
        <f t="shared" si="3"/>
        <v>50131</v>
      </c>
      <c r="C42" s="265">
        <f t="shared" si="1"/>
        <v>50495</v>
      </c>
      <c r="D42" s="1" t="str">
        <f t="shared" si="0"/>
        <v>2037-38</v>
      </c>
      <c r="E42" s="162" t="s">
        <v>32</v>
      </c>
    </row>
    <row r="43" spans="1:5">
      <c r="A43" s="83">
        <f t="shared" si="2"/>
        <v>2038</v>
      </c>
      <c r="B43" s="265">
        <f t="shared" si="3"/>
        <v>50496</v>
      </c>
      <c r="C43" s="265">
        <f t="shared" si="1"/>
        <v>50860</v>
      </c>
      <c r="D43" s="1" t="str">
        <f t="shared" si="0"/>
        <v>2038-39</v>
      </c>
      <c r="E43" s="162" t="s">
        <v>32</v>
      </c>
    </row>
    <row r="44" spans="1:5">
      <c r="A44" s="83">
        <f t="shared" si="2"/>
        <v>2039</v>
      </c>
      <c r="B44" s="265">
        <f t="shared" si="3"/>
        <v>50861</v>
      </c>
      <c r="C44" s="265">
        <f t="shared" si="1"/>
        <v>51226</v>
      </c>
      <c r="D44" s="1" t="str">
        <f t="shared" si="0"/>
        <v>2039-40</v>
      </c>
      <c r="E44" s="162" t="s">
        <v>32</v>
      </c>
    </row>
    <row r="45" spans="1:5">
      <c r="A45" s="83">
        <f t="shared" si="2"/>
        <v>2040</v>
      </c>
      <c r="B45" s="265">
        <f t="shared" si="3"/>
        <v>51227</v>
      </c>
      <c r="C45" s="265">
        <f t="shared" si="1"/>
        <v>51591</v>
      </c>
      <c r="D45" s="1" t="str">
        <f t="shared" si="0"/>
        <v>2040-41</v>
      </c>
      <c r="E45" s="162" t="s">
        <v>32</v>
      </c>
    </row>
    <row r="46" spans="1:5">
      <c r="A46" s="83">
        <f t="shared" si="2"/>
        <v>2041</v>
      </c>
      <c r="B46" s="265">
        <f t="shared" si="3"/>
        <v>51592</v>
      </c>
      <c r="C46" s="265">
        <f t="shared" si="1"/>
        <v>51956</v>
      </c>
      <c r="D46" s="1" t="str">
        <f t="shared" si="0"/>
        <v>2041-42</v>
      </c>
      <c r="E46" s="162" t="s">
        <v>32</v>
      </c>
    </row>
    <row r="47" spans="1:5">
      <c r="A47" s="83">
        <f t="shared" si="2"/>
        <v>2042</v>
      </c>
      <c r="B47" s="265">
        <f t="shared" si="3"/>
        <v>51957</v>
      </c>
      <c r="C47" s="265">
        <f t="shared" si="1"/>
        <v>52321</v>
      </c>
      <c r="D47" s="1" t="str">
        <f t="shared" si="0"/>
        <v>2042-43</v>
      </c>
      <c r="E47" s="162" t="s">
        <v>32</v>
      </c>
    </row>
    <row r="48" spans="1:5">
      <c r="A48" s="83">
        <f t="shared" si="2"/>
        <v>2043</v>
      </c>
      <c r="B48" s="265">
        <f t="shared" si="3"/>
        <v>52322</v>
      </c>
      <c r="C48" s="265">
        <f t="shared" si="1"/>
        <v>52687</v>
      </c>
      <c r="D48" s="1" t="str">
        <f t="shared" si="0"/>
        <v>2043-44</v>
      </c>
      <c r="E48" s="162" t="s">
        <v>32</v>
      </c>
    </row>
    <row r="49" spans="1:5">
      <c r="A49" s="83">
        <f t="shared" si="2"/>
        <v>2044</v>
      </c>
      <c r="B49" s="265">
        <f t="shared" si="3"/>
        <v>52688</v>
      </c>
      <c r="C49" s="265">
        <f t="shared" si="1"/>
        <v>53052</v>
      </c>
      <c r="D49" s="1" t="str">
        <f t="shared" si="0"/>
        <v>2044-45</v>
      </c>
      <c r="E49" s="162" t="s">
        <v>32</v>
      </c>
    </row>
    <row r="50" spans="1:5">
      <c r="A50" s="83">
        <f t="shared" si="2"/>
        <v>2045</v>
      </c>
      <c r="B50" s="265">
        <f t="shared" si="3"/>
        <v>53053</v>
      </c>
      <c r="C50" s="265">
        <f t="shared" si="1"/>
        <v>53417</v>
      </c>
      <c r="D50" s="1" t="str">
        <f t="shared" si="0"/>
        <v>2045-46</v>
      </c>
      <c r="E50" s="162" t="s">
        <v>32</v>
      </c>
    </row>
    <row r="51" spans="1:5">
      <c r="A51" s="83">
        <f t="shared" si="2"/>
        <v>2046</v>
      </c>
      <c r="B51" s="265">
        <f t="shared" si="3"/>
        <v>53418</v>
      </c>
      <c r="C51" s="265">
        <f t="shared" si="1"/>
        <v>53782</v>
      </c>
      <c r="D51" s="1" t="str">
        <f t="shared" si="0"/>
        <v>2046-47</v>
      </c>
      <c r="E51" s="162" t="s">
        <v>32</v>
      </c>
    </row>
    <row r="52" spans="1:5">
      <c r="A52" s="83">
        <f t="shared" si="2"/>
        <v>2047</v>
      </c>
      <c r="B52" s="265">
        <f t="shared" si="3"/>
        <v>53783</v>
      </c>
      <c r="C52" s="265">
        <f t="shared" si="1"/>
        <v>54148</v>
      </c>
      <c r="D52" s="1" t="str">
        <f t="shared" si="0"/>
        <v>2047-48</v>
      </c>
      <c r="E52" s="162" t="s">
        <v>32</v>
      </c>
    </row>
    <row r="53" spans="1:5">
      <c r="A53" s="83">
        <f t="shared" si="2"/>
        <v>2048</v>
      </c>
      <c r="B53" s="265">
        <f t="shared" si="3"/>
        <v>54149</v>
      </c>
      <c r="C53" s="265">
        <f t="shared" si="1"/>
        <v>54513</v>
      </c>
      <c r="D53" s="1" t="str">
        <f t="shared" si="0"/>
        <v>2048-49</v>
      </c>
      <c r="E53" s="162" t="s">
        <v>32</v>
      </c>
    </row>
    <row r="54" spans="1:5">
      <c r="A54" s="83">
        <f t="shared" si="2"/>
        <v>2049</v>
      </c>
      <c r="B54" s="265">
        <f t="shared" si="3"/>
        <v>54514</v>
      </c>
      <c r="C54" s="265">
        <f t="shared" si="1"/>
        <v>54878</v>
      </c>
      <c r="D54" s="1" t="str">
        <f t="shared" si="0"/>
        <v>2049-50</v>
      </c>
      <c r="E54" s="162" t="s">
        <v>32</v>
      </c>
    </row>
    <row r="55" spans="1:5">
      <c r="A55" s="83">
        <f t="shared" si="2"/>
        <v>2050</v>
      </c>
      <c r="B55" s="265">
        <f t="shared" si="3"/>
        <v>54879</v>
      </c>
      <c r="C55" s="265">
        <f t="shared" si="1"/>
        <v>55243</v>
      </c>
      <c r="D55" s="1" t="str">
        <f t="shared" si="0"/>
        <v>2050-51</v>
      </c>
      <c r="E55" s="162" t="s">
        <v>32</v>
      </c>
    </row>
    <row r="56" spans="1:5">
      <c r="A56" s="83">
        <f t="shared" si="2"/>
        <v>2051</v>
      </c>
      <c r="B56" s="265">
        <f t="shared" si="3"/>
        <v>55244</v>
      </c>
      <c r="C56" s="265">
        <f t="shared" si="1"/>
        <v>55609</v>
      </c>
      <c r="D56" s="1" t="str">
        <f t="shared" si="0"/>
        <v>2051-52</v>
      </c>
      <c r="E56" s="162" t="s">
        <v>32</v>
      </c>
    </row>
    <row r="57" spans="1:5">
      <c r="A57" s="83">
        <f t="shared" si="2"/>
        <v>2052</v>
      </c>
      <c r="B57" s="265">
        <f t="shared" si="3"/>
        <v>55610</v>
      </c>
      <c r="C57" s="265">
        <f t="shared" si="1"/>
        <v>55974</v>
      </c>
      <c r="D57" s="1" t="str">
        <f t="shared" si="0"/>
        <v>2052-53</v>
      </c>
      <c r="E57" s="162" t="s">
        <v>32</v>
      </c>
    </row>
    <row r="58" spans="1:5">
      <c r="A58" s="83">
        <f t="shared" si="2"/>
        <v>2053</v>
      </c>
      <c r="B58" s="265">
        <f t="shared" si="3"/>
        <v>55975</v>
      </c>
      <c r="C58" s="265">
        <f t="shared" si="1"/>
        <v>56339</v>
      </c>
      <c r="D58" s="1" t="str">
        <f t="shared" si="0"/>
        <v>2053-54</v>
      </c>
      <c r="E58" s="162" t="s">
        <v>32</v>
      </c>
    </row>
    <row r="59" spans="1:5">
      <c r="A59" s="83">
        <f t="shared" si="2"/>
        <v>2054</v>
      </c>
      <c r="B59" s="265">
        <f t="shared" si="3"/>
        <v>56340</v>
      </c>
      <c r="C59" s="265">
        <f t="shared" si="1"/>
        <v>56704</v>
      </c>
      <c r="D59" s="1" t="str">
        <f t="shared" si="0"/>
        <v>2054-55</v>
      </c>
      <c r="E59" s="162" t="s">
        <v>32</v>
      </c>
    </row>
    <row r="60" spans="1:5">
      <c r="A60" s="83">
        <f t="shared" ref="A60:A63" si="4">A59+1</f>
        <v>2055</v>
      </c>
      <c r="B60" s="265">
        <f t="shared" si="3"/>
        <v>56705</v>
      </c>
      <c r="C60" s="265">
        <f t="shared" si="1"/>
        <v>57070</v>
      </c>
      <c r="D60" s="1" t="str">
        <f t="shared" si="0"/>
        <v>2055-56</v>
      </c>
      <c r="E60" s="162" t="s">
        <v>32</v>
      </c>
    </row>
    <row r="61" spans="1:5">
      <c r="A61" s="83">
        <f t="shared" si="4"/>
        <v>2056</v>
      </c>
      <c r="B61" s="265">
        <f t="shared" si="3"/>
        <v>57071</v>
      </c>
      <c r="C61" s="265">
        <f>B62-1</f>
        <v>57435</v>
      </c>
      <c r="D61" s="1" t="str">
        <f t="shared" ref="D61" si="5">YEAR(B61)&amp;"-"&amp;RIGHT((YEAR(B61)+1),2)</f>
        <v>2056-57</v>
      </c>
      <c r="E61" s="162" t="s">
        <v>32</v>
      </c>
    </row>
    <row r="62" spans="1:5">
      <c r="A62" s="83">
        <f t="shared" si="4"/>
        <v>2057</v>
      </c>
      <c r="B62" s="265">
        <f t="shared" ref="B62:B64" si="6">DATE(A62,4,1)</f>
        <v>57436</v>
      </c>
      <c r="C62" s="265">
        <f>B63-1</f>
        <v>57800</v>
      </c>
      <c r="D62" s="1" t="str">
        <f t="shared" ref="D62:D63" si="7">YEAR(B62)&amp;"-"&amp;RIGHT((YEAR(B62)+1),2)</f>
        <v>2057-58</v>
      </c>
      <c r="E62" s="162" t="s">
        <v>32</v>
      </c>
    </row>
    <row r="63" spans="1:5">
      <c r="A63" s="83">
        <f t="shared" si="4"/>
        <v>2058</v>
      </c>
      <c r="B63" s="265">
        <f t="shared" si="6"/>
        <v>57801</v>
      </c>
      <c r="C63" s="265">
        <f>B64-1</f>
        <v>58165</v>
      </c>
      <c r="D63" s="1" t="str">
        <f t="shared" si="7"/>
        <v>2058-59</v>
      </c>
      <c r="E63" s="162" t="s">
        <v>32</v>
      </c>
    </row>
    <row r="64" spans="1:5" ht="12.75" thickBot="1">
      <c r="A64" s="88">
        <f>A63+1</f>
        <v>2059</v>
      </c>
      <c r="B64" s="92">
        <f t="shared" si="6"/>
        <v>58166</v>
      </c>
      <c r="C64" s="26"/>
      <c r="D64" s="26"/>
      <c r="E64" s="27"/>
    </row>
  </sheetData>
  <pageMargins left="0.7" right="0.7" top="0.75" bottom="0.75" header="0.3" footer="0.3"/>
  <pageSetup paperSize="9" scale="62" orientation="landscape" r:id="rId1"/>
  <headerFooter>
    <oddFooter>&amp;C_x000D_&amp;1#&amp;"Calibri"&amp;10&amp;K000000 OFFICIAL-InternalOnly</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735ED-4D60-4202-95CD-E57A05039F66}">
  <sheetPr codeName="Sheet8">
    <tabColor theme="4" tint="0.79998168889431442"/>
    <outlinePr summaryBelow="0"/>
  </sheetPr>
  <dimension ref="A1:AP512"/>
  <sheetViews>
    <sheetView topLeftCell="AA1" zoomScale="112" zoomScaleNormal="112" workbookViewId="0">
      <selection activeCell="AP515" sqref="AP515"/>
    </sheetView>
  </sheetViews>
  <sheetFormatPr defaultRowHeight="15.75" outlineLevelRow="2"/>
  <cols>
    <col min="1" max="1" width="9.375" style="7" customWidth="1"/>
    <col min="2" max="11" width="8.625" style="7" customWidth="1"/>
    <col min="12" max="12" width="11.25" customWidth="1"/>
    <col min="13" max="42" width="11.25" style="7" customWidth="1"/>
    <col min="43" max="16384" width="9" style="7"/>
  </cols>
  <sheetData>
    <row r="1" spans="1:42" s="78" customFormat="1" ht="14.25">
      <c r="A1" s="207" t="s">
        <v>305</v>
      </c>
      <c r="B1" s="33"/>
      <c r="C1" s="33"/>
      <c r="D1" s="33"/>
      <c r="E1" s="33"/>
      <c r="F1" s="33"/>
      <c r="G1" s="33"/>
      <c r="H1" s="33"/>
      <c r="I1" s="33"/>
      <c r="J1" s="33"/>
      <c r="K1" s="185"/>
      <c r="L1" s="33"/>
      <c r="M1" s="191" t="str">
        <f>_xlfn.XLOOKUP(M$2,'Cover Sheet'!$B$25:$B$60,'Cover Sheet'!$E$25:$E$60)</f>
        <v>Previous Year</v>
      </c>
      <c r="N1" s="191" t="str">
        <f>_xlfn.XLOOKUP(N$2,'Cover Sheet'!$B$25:$B$60,'Cover Sheet'!$E$25:$E$60)</f>
        <v>Current year</v>
      </c>
      <c r="O1" s="191" t="str">
        <f>_xlfn.XLOOKUP(O$2,'Cover Sheet'!$B$25:$B$60,'Cover Sheet'!$E$25:$E$60)</f>
        <v>Forecast</v>
      </c>
      <c r="P1" s="191" t="str">
        <f>_xlfn.XLOOKUP(P$2,'Cover Sheet'!$B$25:$B$60,'Cover Sheet'!$E$25:$E$60)</f>
        <v>Forecast</v>
      </c>
      <c r="Q1" s="191" t="str">
        <f>_xlfn.XLOOKUP(Q$2,'Cover Sheet'!$B$25:$B$60,'Cover Sheet'!$E$25:$E$60)</f>
        <v>Forecast</v>
      </c>
      <c r="R1" s="191" t="str">
        <f>_xlfn.XLOOKUP(R$2,'Cover Sheet'!$B$25:$B$60,'Cover Sheet'!$E$25:$E$60)</f>
        <v>Forecast</v>
      </c>
      <c r="S1" s="191" t="str">
        <f>_xlfn.XLOOKUP(S$2,'Cover Sheet'!$B$25:$B$60,'Cover Sheet'!$E$25:$E$60)</f>
        <v>Forecast</v>
      </c>
      <c r="T1" s="191" t="str">
        <f>_xlfn.XLOOKUP(T$2,'Cover Sheet'!$B$25:$B$60,'Cover Sheet'!$E$25:$E$60)</f>
        <v>Forecast</v>
      </c>
      <c r="U1" s="191" t="str">
        <f>_xlfn.XLOOKUP(U$2,'Cover Sheet'!$B$25:$B$60,'Cover Sheet'!$E$25:$E$60)</f>
        <v>Forecast</v>
      </c>
      <c r="V1" s="191" t="str">
        <f>_xlfn.XLOOKUP(V$2,'Cover Sheet'!$B$25:$B$60,'Cover Sheet'!$E$25:$E$60)</f>
        <v>Forecast</v>
      </c>
      <c r="W1" s="191" t="str">
        <f>_xlfn.XLOOKUP(W$2,'Cover Sheet'!$B$25:$B$60,'Cover Sheet'!$E$25:$E$60)</f>
        <v>Forecast</v>
      </c>
      <c r="X1" s="191" t="str">
        <f>_xlfn.XLOOKUP(X$2,'Cover Sheet'!$B$25:$B$60,'Cover Sheet'!$E$25:$E$60)</f>
        <v>Forecast</v>
      </c>
      <c r="Y1" s="191" t="str">
        <f>_xlfn.XLOOKUP(Y$2,'Cover Sheet'!$B$25:$B$60,'Cover Sheet'!$E$25:$E$60)</f>
        <v>Forecast</v>
      </c>
      <c r="Z1" s="191" t="str">
        <f>_xlfn.XLOOKUP(Z$2,'Cover Sheet'!$B$25:$B$60,'Cover Sheet'!$E$25:$E$60)</f>
        <v>Forecast</v>
      </c>
      <c r="AA1" s="191" t="str">
        <f>_xlfn.XLOOKUP(AA$2,'Cover Sheet'!$B$25:$B$60,'Cover Sheet'!$E$25:$E$60)</f>
        <v>Forecast</v>
      </c>
      <c r="AB1" s="191" t="str">
        <f>_xlfn.XLOOKUP(AB$2,'Cover Sheet'!$B$25:$B$60,'Cover Sheet'!$E$25:$E$60)</f>
        <v>Forecast</v>
      </c>
      <c r="AC1" s="191" t="str">
        <f>_xlfn.XLOOKUP(AC$2,'Cover Sheet'!$B$25:$B$60,'Cover Sheet'!$E$25:$E$60)</f>
        <v>Forecast</v>
      </c>
      <c r="AD1" s="191" t="str">
        <f>_xlfn.XLOOKUP(AD$2,'Cover Sheet'!$B$25:$B$60,'Cover Sheet'!$E$25:$E$60)</f>
        <v>Forecast</v>
      </c>
      <c r="AE1" s="191" t="str">
        <f>_xlfn.XLOOKUP(AE$2,'Cover Sheet'!$B$25:$B$60,'Cover Sheet'!$E$25:$E$60)</f>
        <v>Forecast</v>
      </c>
      <c r="AF1" s="191" t="str">
        <f>_xlfn.XLOOKUP(AF$2,'Cover Sheet'!$B$25:$B$60,'Cover Sheet'!$E$25:$E$60)</f>
        <v>Forecast</v>
      </c>
      <c r="AG1" s="191" t="str">
        <f>_xlfn.XLOOKUP(AG$2,'Cover Sheet'!$B$25:$B$60,'Cover Sheet'!$E$25:$E$60)</f>
        <v>Forecast</v>
      </c>
      <c r="AH1" s="191" t="str">
        <f>_xlfn.XLOOKUP(AH$2,'Cover Sheet'!$B$25:$B$60,'Cover Sheet'!$E$25:$E$60)</f>
        <v>Forecast</v>
      </c>
      <c r="AI1" s="191" t="str">
        <f>_xlfn.XLOOKUP(AI$2,'Cover Sheet'!$B$25:$B$60,'Cover Sheet'!$E$25:$E$60)</f>
        <v>Forecast</v>
      </c>
      <c r="AJ1" s="191" t="str">
        <f>_xlfn.XLOOKUP(AJ$2,'Cover Sheet'!$B$25:$B$60,'Cover Sheet'!$E$25:$E$60)</f>
        <v>Forecast</v>
      </c>
      <c r="AK1" s="191" t="str">
        <f>_xlfn.XLOOKUP(AK$2,'Cover Sheet'!$B$25:$B$60,'Cover Sheet'!$E$25:$E$60)</f>
        <v>Forecast</v>
      </c>
      <c r="AL1" s="191" t="str">
        <f>_xlfn.XLOOKUP(AL$2,'Cover Sheet'!$B$25:$B$60,'Cover Sheet'!$E$25:$E$60)</f>
        <v>Forecast</v>
      </c>
      <c r="AM1" s="191" t="str">
        <f>_xlfn.XLOOKUP(AM$2,'Cover Sheet'!$B$25:$B$60,'Cover Sheet'!$E$25:$E$60)</f>
        <v>Forecast</v>
      </c>
      <c r="AN1" s="191" t="str">
        <f>_xlfn.XLOOKUP(AN$2,'Cover Sheet'!$B$25:$B$60,'Cover Sheet'!$E$25:$E$60)</f>
        <v>Forecast</v>
      </c>
      <c r="AO1" s="191" t="str">
        <f>_xlfn.XLOOKUP(AO$2,'Cover Sheet'!$B$25:$B$60,'Cover Sheet'!$E$25:$E$60)</f>
        <v>Forecast</v>
      </c>
      <c r="AP1" s="279" t="str">
        <f>_xlfn.XLOOKUP(AP$2,'Cover Sheet'!$B$25:$B$60,'Cover Sheet'!$E$25:$E$60)</f>
        <v>Forecast</v>
      </c>
    </row>
    <row r="2" spans="1:42" s="78" customFormat="1" ht="14.25">
      <c r="A2" s="207" t="s">
        <v>276</v>
      </c>
      <c r="B2" s="33"/>
      <c r="C2" s="33"/>
      <c r="D2" s="33"/>
      <c r="E2" s="33"/>
      <c r="F2" s="33"/>
      <c r="G2" s="33"/>
      <c r="H2" s="33"/>
      <c r="I2" s="33"/>
      <c r="J2" s="33"/>
      <c r="K2" s="185"/>
      <c r="L2" s="34"/>
      <c r="M2" s="275">
        <f t="shared" ref="M2:AP2" si="0">DATE(M4-1,4,1)</f>
        <v>45383</v>
      </c>
      <c r="N2" s="275">
        <f t="shared" si="0"/>
        <v>45748</v>
      </c>
      <c r="O2" s="275">
        <f t="shared" si="0"/>
        <v>46113</v>
      </c>
      <c r="P2" s="275">
        <f t="shared" si="0"/>
        <v>46478</v>
      </c>
      <c r="Q2" s="275">
        <f t="shared" si="0"/>
        <v>46844</v>
      </c>
      <c r="R2" s="275">
        <f t="shared" si="0"/>
        <v>47209</v>
      </c>
      <c r="S2" s="275">
        <f t="shared" si="0"/>
        <v>47574</v>
      </c>
      <c r="T2" s="275">
        <f t="shared" si="0"/>
        <v>47939</v>
      </c>
      <c r="U2" s="275">
        <f t="shared" si="0"/>
        <v>48305</v>
      </c>
      <c r="V2" s="275">
        <f t="shared" si="0"/>
        <v>48670</v>
      </c>
      <c r="W2" s="275">
        <f t="shared" si="0"/>
        <v>49035</v>
      </c>
      <c r="X2" s="275">
        <f t="shared" si="0"/>
        <v>49400</v>
      </c>
      <c r="Y2" s="275">
        <f t="shared" si="0"/>
        <v>49766</v>
      </c>
      <c r="Z2" s="275">
        <f t="shared" si="0"/>
        <v>50131</v>
      </c>
      <c r="AA2" s="275">
        <f t="shared" si="0"/>
        <v>50496</v>
      </c>
      <c r="AB2" s="275">
        <f t="shared" si="0"/>
        <v>50861</v>
      </c>
      <c r="AC2" s="275">
        <f t="shared" si="0"/>
        <v>51227</v>
      </c>
      <c r="AD2" s="275">
        <f t="shared" si="0"/>
        <v>51592</v>
      </c>
      <c r="AE2" s="275">
        <f t="shared" si="0"/>
        <v>51957</v>
      </c>
      <c r="AF2" s="275">
        <f t="shared" si="0"/>
        <v>52322</v>
      </c>
      <c r="AG2" s="275">
        <f t="shared" si="0"/>
        <v>52688</v>
      </c>
      <c r="AH2" s="275">
        <f t="shared" si="0"/>
        <v>53053</v>
      </c>
      <c r="AI2" s="275">
        <f t="shared" si="0"/>
        <v>53418</v>
      </c>
      <c r="AJ2" s="275">
        <f t="shared" si="0"/>
        <v>53783</v>
      </c>
      <c r="AK2" s="275">
        <f t="shared" si="0"/>
        <v>54149</v>
      </c>
      <c r="AL2" s="275">
        <f t="shared" si="0"/>
        <v>54514</v>
      </c>
      <c r="AM2" s="275">
        <f t="shared" si="0"/>
        <v>54879</v>
      </c>
      <c r="AN2" s="275">
        <f t="shared" si="0"/>
        <v>55244</v>
      </c>
      <c r="AO2" s="275">
        <f t="shared" si="0"/>
        <v>55610</v>
      </c>
      <c r="AP2" s="278">
        <f t="shared" si="0"/>
        <v>55975</v>
      </c>
    </row>
    <row r="3" spans="1:42" s="78" customFormat="1" ht="14.25">
      <c r="A3" s="207" t="s">
        <v>306</v>
      </c>
      <c r="B3" s="33"/>
      <c r="C3" s="33"/>
      <c r="D3" s="33"/>
      <c r="E3" s="187" t="s">
        <v>277</v>
      </c>
      <c r="F3" s="33"/>
      <c r="G3" s="33"/>
      <c r="H3" s="33"/>
      <c r="I3" s="33"/>
      <c r="J3" s="33"/>
      <c r="K3" s="185"/>
      <c r="L3" s="34"/>
      <c r="M3" s="275">
        <f t="shared" ref="M3:AP3" si="1">DATE(M4,3,31)</f>
        <v>45747</v>
      </c>
      <c r="N3" s="275">
        <f t="shared" si="1"/>
        <v>46112</v>
      </c>
      <c r="O3" s="275">
        <f t="shared" si="1"/>
        <v>46477</v>
      </c>
      <c r="P3" s="275">
        <f t="shared" si="1"/>
        <v>46843</v>
      </c>
      <c r="Q3" s="275">
        <f t="shared" si="1"/>
        <v>47208</v>
      </c>
      <c r="R3" s="275">
        <f t="shared" si="1"/>
        <v>47573</v>
      </c>
      <c r="S3" s="275">
        <f t="shared" si="1"/>
        <v>47938</v>
      </c>
      <c r="T3" s="275">
        <f t="shared" si="1"/>
        <v>48304</v>
      </c>
      <c r="U3" s="275">
        <f t="shared" si="1"/>
        <v>48669</v>
      </c>
      <c r="V3" s="275">
        <f t="shared" si="1"/>
        <v>49034</v>
      </c>
      <c r="W3" s="275">
        <f t="shared" si="1"/>
        <v>49399</v>
      </c>
      <c r="X3" s="275">
        <f t="shared" si="1"/>
        <v>49765</v>
      </c>
      <c r="Y3" s="275">
        <f t="shared" si="1"/>
        <v>50130</v>
      </c>
      <c r="Z3" s="275">
        <f t="shared" si="1"/>
        <v>50495</v>
      </c>
      <c r="AA3" s="275">
        <f t="shared" si="1"/>
        <v>50860</v>
      </c>
      <c r="AB3" s="275">
        <f t="shared" si="1"/>
        <v>51226</v>
      </c>
      <c r="AC3" s="275">
        <f t="shared" si="1"/>
        <v>51591</v>
      </c>
      <c r="AD3" s="275">
        <f t="shared" si="1"/>
        <v>51956</v>
      </c>
      <c r="AE3" s="275">
        <f t="shared" si="1"/>
        <v>52321</v>
      </c>
      <c r="AF3" s="275">
        <f t="shared" si="1"/>
        <v>52687</v>
      </c>
      <c r="AG3" s="275">
        <f t="shared" si="1"/>
        <v>53052</v>
      </c>
      <c r="AH3" s="275">
        <f t="shared" si="1"/>
        <v>53417</v>
      </c>
      <c r="AI3" s="275">
        <f t="shared" si="1"/>
        <v>53782</v>
      </c>
      <c r="AJ3" s="275">
        <f t="shared" si="1"/>
        <v>54148</v>
      </c>
      <c r="AK3" s="275">
        <f t="shared" si="1"/>
        <v>54513</v>
      </c>
      <c r="AL3" s="275">
        <f t="shared" si="1"/>
        <v>54878</v>
      </c>
      <c r="AM3" s="275">
        <f t="shared" si="1"/>
        <v>55243</v>
      </c>
      <c r="AN3" s="275">
        <f t="shared" si="1"/>
        <v>55609</v>
      </c>
      <c r="AO3" s="275">
        <f t="shared" si="1"/>
        <v>55974</v>
      </c>
      <c r="AP3" s="278">
        <f t="shared" si="1"/>
        <v>56339</v>
      </c>
    </row>
    <row r="4" spans="1:42" ht="14.25">
      <c r="A4" s="207" t="str">
        <f>Licensee</f>
        <v>NEP</v>
      </c>
      <c r="B4" s="188"/>
      <c r="C4" s="339" t="str">
        <f>IF($D$4=$D$5,"","Error!")</f>
        <v/>
      </c>
      <c r="D4" s="33">
        <f>Select!$H$2</f>
        <v>54</v>
      </c>
      <c r="E4" s="33" t="s">
        <v>279</v>
      </c>
      <c r="F4" s="188"/>
      <c r="G4" s="188"/>
      <c r="H4" s="188"/>
      <c r="I4" s="188"/>
      <c r="J4" s="188"/>
      <c r="K4" s="188"/>
      <c r="L4" s="33"/>
      <c r="M4" s="191">
        <v>2025</v>
      </c>
      <c r="N4" s="191">
        <f>M4+1</f>
        <v>2026</v>
      </c>
      <c r="O4" s="191">
        <f t="shared" ref="O4:AP4" si="2">N4+1</f>
        <v>2027</v>
      </c>
      <c r="P4" s="191">
        <f t="shared" si="2"/>
        <v>2028</v>
      </c>
      <c r="Q4" s="191">
        <f t="shared" si="2"/>
        <v>2029</v>
      </c>
      <c r="R4" s="191">
        <f t="shared" si="2"/>
        <v>2030</v>
      </c>
      <c r="S4" s="191">
        <f t="shared" si="2"/>
        <v>2031</v>
      </c>
      <c r="T4" s="191">
        <f t="shared" si="2"/>
        <v>2032</v>
      </c>
      <c r="U4" s="191">
        <f t="shared" si="2"/>
        <v>2033</v>
      </c>
      <c r="V4" s="191">
        <f t="shared" si="2"/>
        <v>2034</v>
      </c>
      <c r="W4" s="191">
        <f t="shared" si="2"/>
        <v>2035</v>
      </c>
      <c r="X4" s="191">
        <f t="shared" si="2"/>
        <v>2036</v>
      </c>
      <c r="Y4" s="191">
        <f t="shared" si="2"/>
        <v>2037</v>
      </c>
      <c r="Z4" s="191">
        <f t="shared" si="2"/>
        <v>2038</v>
      </c>
      <c r="AA4" s="191">
        <f t="shared" si="2"/>
        <v>2039</v>
      </c>
      <c r="AB4" s="191">
        <f t="shared" si="2"/>
        <v>2040</v>
      </c>
      <c r="AC4" s="191">
        <f t="shared" si="2"/>
        <v>2041</v>
      </c>
      <c r="AD4" s="191">
        <f t="shared" si="2"/>
        <v>2042</v>
      </c>
      <c r="AE4" s="191">
        <f t="shared" si="2"/>
        <v>2043</v>
      </c>
      <c r="AF4" s="191">
        <f t="shared" si="2"/>
        <v>2044</v>
      </c>
      <c r="AG4" s="191">
        <f t="shared" si="2"/>
        <v>2045</v>
      </c>
      <c r="AH4" s="191">
        <f t="shared" si="2"/>
        <v>2046</v>
      </c>
      <c r="AI4" s="191">
        <f t="shared" si="2"/>
        <v>2047</v>
      </c>
      <c r="AJ4" s="191">
        <f t="shared" si="2"/>
        <v>2048</v>
      </c>
      <c r="AK4" s="191">
        <f t="shared" si="2"/>
        <v>2049</v>
      </c>
      <c r="AL4" s="191">
        <f t="shared" si="2"/>
        <v>2050</v>
      </c>
      <c r="AM4" s="191">
        <f t="shared" si="2"/>
        <v>2051</v>
      </c>
      <c r="AN4" s="191">
        <f t="shared" si="2"/>
        <v>2052</v>
      </c>
      <c r="AO4" s="191">
        <f t="shared" si="2"/>
        <v>2053</v>
      </c>
      <c r="AP4" s="279">
        <f t="shared" si="2"/>
        <v>2054</v>
      </c>
    </row>
    <row r="5" spans="1:42" ht="14.25">
      <c r="A5" s="208"/>
      <c r="B5" s="193"/>
      <c r="C5" s="193"/>
      <c r="D5" s="33">
        <f>SUM(D6:D952)</f>
        <v>54</v>
      </c>
      <c r="E5" s="33" t="s">
        <v>280</v>
      </c>
      <c r="F5" s="193"/>
      <c r="G5" s="193"/>
      <c r="H5" s="193"/>
      <c r="I5" s="193"/>
      <c r="J5" s="193"/>
      <c r="K5" s="193"/>
      <c r="L5" s="193"/>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row>
    <row r="6" spans="1:42" customFormat="1">
      <c r="A6" s="209" t="str">
        <f>_xlfn.TEXTBEFORE(J6,".")</f>
        <v>1</v>
      </c>
      <c r="B6" s="196" t="str">
        <f>_xlfn.XLOOKUP(A6,Select!$B$4:$B$65,Select!$C$4:$C$65)</f>
        <v>Phase 1</v>
      </c>
      <c r="C6" s="197"/>
      <c r="D6" s="197">
        <f>B21+B36+B51</f>
        <v>7</v>
      </c>
      <c r="E6" s="197" t="s">
        <v>281</v>
      </c>
      <c r="F6" s="197"/>
      <c r="G6" s="197"/>
      <c r="H6" s="197"/>
      <c r="I6" s="197" t="s">
        <v>282</v>
      </c>
      <c r="J6" s="197" t="str">
        <f>Select!$M$4</f>
        <v>1.1</v>
      </c>
      <c r="K6" s="197"/>
      <c r="L6" s="345"/>
      <c r="M6" s="197"/>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row>
    <row r="7" spans="1:42" customFormat="1" outlineLevel="1">
      <c r="A7" s="210" t="str">
        <f>_xlfn.TEXTAFTER(J6,".")</f>
        <v>1</v>
      </c>
      <c r="B7" s="199" t="str">
        <f>_xlfn.XLOOKUP($J6,Select!$K$4:$K$65,Select!$F$4:$F$65)</f>
        <v>Teesside Onshore Transportation System</v>
      </c>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199"/>
      <c r="AH7" s="199"/>
      <c r="AI7" s="199"/>
      <c r="AJ7" s="199"/>
      <c r="AK7" s="199"/>
      <c r="AL7" s="199"/>
      <c r="AM7" s="199"/>
      <c r="AN7" s="199"/>
      <c r="AO7" s="199"/>
      <c r="AP7" s="199"/>
    </row>
    <row r="8" spans="1:42" customFormat="1" outlineLevel="1">
      <c r="A8" s="220" t="s">
        <v>150</v>
      </c>
      <c r="B8" s="220" t="s">
        <v>283</v>
      </c>
      <c r="C8" s="220" t="s">
        <v>284</v>
      </c>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row>
    <row r="9" spans="1:42" customFormat="1" outlineLevel="2">
      <c r="A9" s="211" t="str">
        <f>A6&amp;"."&amp;A8&amp;"."&amp;A7&amp;"."&amp;B9</f>
        <v>1.c.1.1</v>
      </c>
      <c r="B9">
        <v>1</v>
      </c>
      <c r="C9" t="str">
        <f>'1-GBP'!C9</f>
        <v>HP Compression &amp; Export System (EPCC)</v>
      </c>
      <c r="M9" s="281">
        <v>0</v>
      </c>
      <c r="N9" s="281">
        <v>0</v>
      </c>
      <c r="O9" s="281">
        <v>0</v>
      </c>
      <c r="P9" s="281">
        <v>0</v>
      </c>
      <c r="Q9" s="281">
        <v>0</v>
      </c>
      <c r="R9" s="281">
        <v>0</v>
      </c>
      <c r="S9" s="281">
        <v>0</v>
      </c>
      <c r="T9" s="281">
        <v>0</v>
      </c>
      <c r="U9" s="281">
        <v>0</v>
      </c>
      <c r="V9" s="281">
        <v>0</v>
      </c>
      <c r="W9" s="281">
        <v>0</v>
      </c>
      <c r="X9" s="281">
        <v>0</v>
      </c>
      <c r="Y9" s="281">
        <v>0</v>
      </c>
      <c r="Z9" s="281">
        <v>0</v>
      </c>
      <c r="AA9" s="281">
        <v>0</v>
      </c>
      <c r="AB9" s="281">
        <v>0</v>
      </c>
      <c r="AC9" s="281">
        <v>0</v>
      </c>
      <c r="AD9" s="281">
        <v>0</v>
      </c>
      <c r="AE9" s="281">
        <v>0</v>
      </c>
      <c r="AF9" s="281">
        <v>0</v>
      </c>
      <c r="AG9" s="281">
        <v>0</v>
      </c>
      <c r="AH9" s="281">
        <v>0</v>
      </c>
      <c r="AI9" s="281">
        <v>0</v>
      </c>
      <c r="AJ9" s="281">
        <v>0</v>
      </c>
      <c r="AK9" s="281">
        <v>0</v>
      </c>
      <c r="AL9" s="281">
        <v>0</v>
      </c>
      <c r="AM9" s="281">
        <v>0</v>
      </c>
      <c r="AN9" s="281">
        <v>0</v>
      </c>
      <c r="AO9" s="281">
        <v>0</v>
      </c>
      <c r="AP9" s="281">
        <v>0</v>
      </c>
    </row>
    <row r="10" spans="1:42" customFormat="1" outlineLevel="2">
      <c r="A10" s="211" t="str">
        <f>A6&amp;"."&amp;A8&amp;"."&amp;A7&amp;"."&amp;B10</f>
        <v>1.c.1.2</v>
      </c>
      <c r="B10">
        <v>2</v>
      </c>
      <c r="C10" t="str">
        <f>'1-GBP'!C10</f>
        <v>OSBL EPCM</v>
      </c>
      <c r="M10" s="281">
        <v>0</v>
      </c>
      <c r="N10" s="281">
        <v>0</v>
      </c>
      <c r="O10" s="281">
        <v>0</v>
      </c>
      <c r="P10" s="281">
        <v>0</v>
      </c>
      <c r="Q10" s="281">
        <v>0</v>
      </c>
      <c r="R10" s="281">
        <v>0</v>
      </c>
      <c r="S10" s="281">
        <v>0</v>
      </c>
      <c r="T10" s="281">
        <v>0</v>
      </c>
      <c r="U10" s="281">
        <v>0</v>
      </c>
      <c r="V10" s="281">
        <v>0</v>
      </c>
      <c r="W10" s="281">
        <v>0</v>
      </c>
      <c r="X10" s="281">
        <v>0</v>
      </c>
      <c r="Y10" s="281">
        <v>0</v>
      </c>
      <c r="Z10" s="281">
        <v>0</v>
      </c>
      <c r="AA10" s="281">
        <v>0</v>
      </c>
      <c r="AB10" s="281">
        <v>0</v>
      </c>
      <c r="AC10" s="281">
        <v>0</v>
      </c>
      <c r="AD10" s="281">
        <v>0</v>
      </c>
      <c r="AE10" s="281">
        <v>0</v>
      </c>
      <c r="AF10" s="281">
        <v>0</v>
      </c>
      <c r="AG10" s="281">
        <v>0</v>
      </c>
      <c r="AH10" s="281">
        <v>0</v>
      </c>
      <c r="AI10" s="281">
        <v>0</v>
      </c>
      <c r="AJ10" s="281">
        <v>0</v>
      </c>
      <c r="AK10" s="281">
        <v>0</v>
      </c>
      <c r="AL10" s="281">
        <v>0</v>
      </c>
      <c r="AM10" s="281">
        <v>0</v>
      </c>
      <c r="AN10" s="281">
        <v>0</v>
      </c>
      <c r="AO10" s="281">
        <v>0</v>
      </c>
      <c r="AP10" s="281">
        <v>0</v>
      </c>
    </row>
    <row r="11" spans="1:42" customFormat="1" outlineLevel="2">
      <c r="A11" s="211" t="str">
        <f>A6&amp;"."&amp;A8&amp;"."&amp;A7&amp;"."&amp;B11</f>
        <v>1.c.1.3</v>
      </c>
      <c r="B11">
        <v>3</v>
      </c>
      <c r="C11" t="str">
        <f>'1-GBP'!C11</f>
        <v>OSBL procurement &amp; construction</v>
      </c>
      <c r="M11" s="281">
        <v>0</v>
      </c>
      <c r="N11" s="281">
        <v>0</v>
      </c>
      <c r="O11" s="281">
        <v>0</v>
      </c>
      <c r="P11" s="281">
        <v>0</v>
      </c>
      <c r="Q11" s="281">
        <v>0</v>
      </c>
      <c r="R11" s="281">
        <v>0</v>
      </c>
      <c r="S11" s="281">
        <v>0</v>
      </c>
      <c r="T11" s="281">
        <v>0</v>
      </c>
      <c r="U11" s="281">
        <v>0</v>
      </c>
      <c r="V11" s="281">
        <v>0</v>
      </c>
      <c r="W11" s="281">
        <v>0</v>
      </c>
      <c r="X11" s="281">
        <v>0</v>
      </c>
      <c r="Y11" s="281">
        <v>0</v>
      </c>
      <c r="Z11" s="281">
        <v>0</v>
      </c>
      <c r="AA11" s="281">
        <v>0</v>
      </c>
      <c r="AB11" s="281">
        <v>0</v>
      </c>
      <c r="AC11" s="281">
        <v>0</v>
      </c>
      <c r="AD11" s="281">
        <v>0</v>
      </c>
      <c r="AE11" s="281">
        <v>0</v>
      </c>
      <c r="AF11" s="281">
        <v>0</v>
      </c>
      <c r="AG11" s="281">
        <v>0</v>
      </c>
      <c r="AH11" s="281">
        <v>0</v>
      </c>
      <c r="AI11" s="281">
        <v>0</v>
      </c>
      <c r="AJ11" s="281">
        <v>0</v>
      </c>
      <c r="AK11" s="281">
        <v>0</v>
      </c>
      <c r="AL11" s="281">
        <v>0</v>
      </c>
      <c r="AM11" s="281">
        <v>0</v>
      </c>
      <c r="AN11" s="281">
        <v>0</v>
      </c>
      <c r="AO11" s="281">
        <v>0</v>
      </c>
      <c r="AP11" s="281">
        <v>0</v>
      </c>
    </row>
    <row r="12" spans="1:42" customFormat="1" outlineLevel="2">
      <c r="A12" s="211" t="str">
        <f>A6&amp;"."&amp;A8&amp;"."&amp;A7&amp;"."&amp;B12</f>
        <v>1.c.1.4</v>
      </c>
      <c r="B12">
        <v>4</v>
      </c>
      <c r="C12" t="str">
        <f>'1-GBP'!C12</f>
        <v/>
      </c>
      <c r="M12" s="281">
        <v>0</v>
      </c>
      <c r="N12" s="281">
        <v>0</v>
      </c>
      <c r="O12" s="281">
        <v>0</v>
      </c>
      <c r="P12" s="281">
        <v>0</v>
      </c>
      <c r="Q12" s="281">
        <v>0</v>
      </c>
      <c r="R12" s="281">
        <v>0</v>
      </c>
      <c r="S12" s="281">
        <v>0</v>
      </c>
      <c r="T12" s="281">
        <v>0</v>
      </c>
      <c r="U12" s="281">
        <v>0</v>
      </c>
      <c r="V12" s="281">
        <v>0</v>
      </c>
      <c r="W12" s="281">
        <v>0</v>
      </c>
      <c r="X12" s="281">
        <v>0</v>
      </c>
      <c r="Y12" s="281">
        <v>0</v>
      </c>
      <c r="Z12" s="281">
        <v>0</v>
      </c>
      <c r="AA12" s="281">
        <v>0</v>
      </c>
      <c r="AB12" s="281">
        <v>0</v>
      </c>
      <c r="AC12" s="281">
        <v>0</v>
      </c>
      <c r="AD12" s="281">
        <v>0</v>
      </c>
      <c r="AE12" s="281">
        <v>0</v>
      </c>
      <c r="AF12" s="281">
        <v>0</v>
      </c>
      <c r="AG12" s="281">
        <v>0</v>
      </c>
      <c r="AH12" s="281">
        <v>0</v>
      </c>
      <c r="AI12" s="281">
        <v>0</v>
      </c>
      <c r="AJ12" s="281">
        <v>0</v>
      </c>
      <c r="AK12" s="281">
        <v>0</v>
      </c>
      <c r="AL12" s="281">
        <v>0</v>
      </c>
      <c r="AM12" s="281">
        <v>0</v>
      </c>
      <c r="AN12" s="281">
        <v>0</v>
      </c>
      <c r="AO12" s="281">
        <v>0</v>
      </c>
      <c r="AP12" s="281">
        <v>0</v>
      </c>
    </row>
    <row r="13" spans="1:42" customFormat="1" outlineLevel="2">
      <c r="A13" s="211" t="str">
        <f>A6&amp;"."&amp;A8&amp;"."&amp;A7&amp;"."&amp;B13</f>
        <v>1.c.1.5</v>
      </c>
      <c r="B13">
        <v>5</v>
      </c>
      <c r="C13" t="str">
        <f>'1-GBP'!C13</f>
        <v/>
      </c>
      <c r="M13" s="281">
        <v>0</v>
      </c>
      <c r="N13" s="281">
        <v>0</v>
      </c>
      <c r="O13" s="281">
        <v>0</v>
      </c>
      <c r="P13" s="281">
        <v>0</v>
      </c>
      <c r="Q13" s="281">
        <v>0</v>
      </c>
      <c r="R13" s="281">
        <v>0</v>
      </c>
      <c r="S13" s="281">
        <v>0</v>
      </c>
      <c r="T13" s="281">
        <v>0</v>
      </c>
      <c r="U13" s="281">
        <v>0</v>
      </c>
      <c r="V13" s="281">
        <v>0</v>
      </c>
      <c r="W13" s="281">
        <v>0</v>
      </c>
      <c r="X13" s="281">
        <v>0</v>
      </c>
      <c r="Y13" s="281">
        <v>0</v>
      </c>
      <c r="Z13" s="281">
        <v>0</v>
      </c>
      <c r="AA13" s="281">
        <v>0</v>
      </c>
      <c r="AB13" s="281">
        <v>0</v>
      </c>
      <c r="AC13" s="281">
        <v>0</v>
      </c>
      <c r="AD13" s="281">
        <v>0</v>
      </c>
      <c r="AE13" s="281">
        <v>0</v>
      </c>
      <c r="AF13" s="281">
        <v>0</v>
      </c>
      <c r="AG13" s="281">
        <v>0</v>
      </c>
      <c r="AH13" s="281">
        <v>0</v>
      </c>
      <c r="AI13" s="281">
        <v>0</v>
      </c>
      <c r="AJ13" s="281">
        <v>0</v>
      </c>
      <c r="AK13" s="281">
        <v>0</v>
      </c>
      <c r="AL13" s="281">
        <v>0</v>
      </c>
      <c r="AM13" s="281">
        <v>0</v>
      </c>
      <c r="AN13" s="281">
        <v>0</v>
      </c>
      <c r="AO13" s="281">
        <v>0</v>
      </c>
      <c r="AP13" s="281">
        <v>0</v>
      </c>
    </row>
    <row r="14" spans="1:42" customFormat="1" outlineLevel="2">
      <c r="A14" s="211" t="str">
        <f>A6&amp;"."&amp;A8&amp;"."&amp;A7&amp;"."&amp;B14</f>
        <v>1.c.1.6</v>
      </c>
      <c r="B14">
        <v>6</v>
      </c>
      <c r="C14" t="str">
        <f>'1-GBP'!C14</f>
        <v/>
      </c>
      <c r="M14" s="281">
        <v>0</v>
      </c>
      <c r="N14" s="281">
        <v>0</v>
      </c>
      <c r="O14" s="281">
        <v>0</v>
      </c>
      <c r="P14" s="281">
        <v>0</v>
      </c>
      <c r="Q14" s="281">
        <v>0</v>
      </c>
      <c r="R14" s="281">
        <v>0</v>
      </c>
      <c r="S14" s="281">
        <v>0</v>
      </c>
      <c r="T14" s="281">
        <v>0</v>
      </c>
      <c r="U14" s="281">
        <v>0</v>
      </c>
      <c r="V14" s="281">
        <v>0</v>
      </c>
      <c r="W14" s="281">
        <v>0</v>
      </c>
      <c r="X14" s="281">
        <v>0</v>
      </c>
      <c r="Y14" s="281">
        <v>0</v>
      </c>
      <c r="Z14" s="281">
        <v>0</v>
      </c>
      <c r="AA14" s="281">
        <v>0</v>
      </c>
      <c r="AB14" s="281">
        <v>0</v>
      </c>
      <c r="AC14" s="281">
        <v>0</v>
      </c>
      <c r="AD14" s="281">
        <v>0</v>
      </c>
      <c r="AE14" s="281">
        <v>0</v>
      </c>
      <c r="AF14" s="281">
        <v>0</v>
      </c>
      <c r="AG14" s="281">
        <v>0</v>
      </c>
      <c r="AH14" s="281">
        <v>0</v>
      </c>
      <c r="AI14" s="281">
        <v>0</v>
      </c>
      <c r="AJ14" s="281">
        <v>0</v>
      </c>
      <c r="AK14" s="281">
        <v>0</v>
      </c>
      <c r="AL14" s="281">
        <v>0</v>
      </c>
      <c r="AM14" s="281">
        <v>0</v>
      </c>
      <c r="AN14" s="281">
        <v>0</v>
      </c>
      <c r="AO14" s="281">
        <v>0</v>
      </c>
      <c r="AP14" s="281">
        <v>0</v>
      </c>
    </row>
    <row r="15" spans="1:42" customFormat="1" outlineLevel="2">
      <c r="A15" s="211" t="str">
        <f>A6&amp;"."&amp;A8&amp;"."&amp;A7&amp;"."&amp;B15</f>
        <v>1.c.1.7</v>
      </c>
      <c r="B15">
        <v>7</v>
      </c>
      <c r="C15" t="str">
        <f>'1-GBP'!C15</f>
        <v/>
      </c>
      <c r="M15" s="281">
        <v>0</v>
      </c>
      <c r="N15" s="281">
        <v>0</v>
      </c>
      <c r="O15" s="281">
        <v>0</v>
      </c>
      <c r="P15" s="281">
        <v>0</v>
      </c>
      <c r="Q15" s="281">
        <v>0</v>
      </c>
      <c r="R15" s="281">
        <v>0</v>
      </c>
      <c r="S15" s="281">
        <v>0</v>
      </c>
      <c r="T15" s="281">
        <v>0</v>
      </c>
      <c r="U15" s="281">
        <v>0</v>
      </c>
      <c r="V15" s="281">
        <v>0</v>
      </c>
      <c r="W15" s="281">
        <v>0</v>
      </c>
      <c r="X15" s="281">
        <v>0</v>
      </c>
      <c r="Y15" s="281">
        <v>0</v>
      </c>
      <c r="Z15" s="281">
        <v>0</v>
      </c>
      <c r="AA15" s="281">
        <v>0</v>
      </c>
      <c r="AB15" s="281">
        <v>0</v>
      </c>
      <c r="AC15" s="281">
        <v>0</v>
      </c>
      <c r="AD15" s="281">
        <v>0</v>
      </c>
      <c r="AE15" s="281">
        <v>0</v>
      </c>
      <c r="AF15" s="281">
        <v>0</v>
      </c>
      <c r="AG15" s="281">
        <v>0</v>
      </c>
      <c r="AH15" s="281">
        <v>0</v>
      </c>
      <c r="AI15" s="281">
        <v>0</v>
      </c>
      <c r="AJ15" s="281">
        <v>0</v>
      </c>
      <c r="AK15" s="281">
        <v>0</v>
      </c>
      <c r="AL15" s="281">
        <v>0</v>
      </c>
      <c r="AM15" s="281">
        <v>0</v>
      </c>
      <c r="AN15" s="281">
        <v>0</v>
      </c>
      <c r="AO15" s="281">
        <v>0</v>
      </c>
      <c r="AP15" s="281">
        <v>0</v>
      </c>
    </row>
    <row r="16" spans="1:42" customFormat="1" outlineLevel="2">
      <c r="A16" s="211" t="str">
        <f>A6&amp;"."&amp;A8&amp;"."&amp;A7&amp;"."&amp;B16</f>
        <v>1.c.1.8</v>
      </c>
      <c r="B16">
        <v>8</v>
      </c>
      <c r="C16" t="str">
        <f>'1-GBP'!C16</f>
        <v/>
      </c>
      <c r="M16" s="281">
        <v>0</v>
      </c>
      <c r="N16" s="281">
        <v>0</v>
      </c>
      <c r="O16" s="281">
        <v>0</v>
      </c>
      <c r="P16" s="281">
        <v>0</v>
      </c>
      <c r="Q16" s="281">
        <v>0</v>
      </c>
      <c r="R16" s="281">
        <v>0</v>
      </c>
      <c r="S16" s="281">
        <v>0</v>
      </c>
      <c r="T16" s="281">
        <v>0</v>
      </c>
      <c r="U16" s="281">
        <v>0</v>
      </c>
      <c r="V16" s="281">
        <v>0</v>
      </c>
      <c r="W16" s="281">
        <v>0</v>
      </c>
      <c r="X16" s="281">
        <v>0</v>
      </c>
      <c r="Y16" s="281">
        <v>0</v>
      </c>
      <c r="Z16" s="281">
        <v>0</v>
      </c>
      <c r="AA16" s="281">
        <v>0</v>
      </c>
      <c r="AB16" s="281">
        <v>0</v>
      </c>
      <c r="AC16" s="281">
        <v>0</v>
      </c>
      <c r="AD16" s="281">
        <v>0</v>
      </c>
      <c r="AE16" s="281">
        <v>0</v>
      </c>
      <c r="AF16" s="281">
        <v>0</v>
      </c>
      <c r="AG16" s="281">
        <v>0</v>
      </c>
      <c r="AH16" s="281">
        <v>0</v>
      </c>
      <c r="AI16" s="281">
        <v>0</v>
      </c>
      <c r="AJ16" s="281">
        <v>0</v>
      </c>
      <c r="AK16" s="281">
        <v>0</v>
      </c>
      <c r="AL16" s="281">
        <v>0</v>
      </c>
      <c r="AM16" s="281">
        <v>0</v>
      </c>
      <c r="AN16" s="281">
        <v>0</v>
      </c>
      <c r="AO16" s="281">
        <v>0</v>
      </c>
      <c r="AP16" s="281">
        <v>0</v>
      </c>
    </row>
    <row r="17" spans="1:42" customFormat="1" outlineLevel="2">
      <c r="A17" s="211" t="str">
        <f>A6&amp;"."&amp;A8&amp;"."&amp;A7&amp;"."&amp;B17</f>
        <v>1.c.1.9</v>
      </c>
      <c r="B17">
        <v>9</v>
      </c>
      <c r="C17" t="str">
        <f>'1-GBP'!C17</f>
        <v/>
      </c>
      <c r="M17" s="281">
        <v>0</v>
      </c>
      <c r="N17" s="281">
        <v>0</v>
      </c>
      <c r="O17" s="281">
        <v>0</v>
      </c>
      <c r="P17" s="281">
        <v>0</v>
      </c>
      <c r="Q17" s="281">
        <v>0</v>
      </c>
      <c r="R17" s="281">
        <v>0</v>
      </c>
      <c r="S17" s="281">
        <v>0</v>
      </c>
      <c r="T17" s="281">
        <v>0</v>
      </c>
      <c r="U17" s="281">
        <v>0</v>
      </c>
      <c r="V17" s="281">
        <v>0</v>
      </c>
      <c r="W17" s="281">
        <v>0</v>
      </c>
      <c r="X17" s="281">
        <v>0</v>
      </c>
      <c r="Y17" s="281">
        <v>0</v>
      </c>
      <c r="Z17" s="281">
        <v>0</v>
      </c>
      <c r="AA17" s="281">
        <v>0</v>
      </c>
      <c r="AB17" s="281">
        <v>0</v>
      </c>
      <c r="AC17" s="281">
        <v>0</v>
      </c>
      <c r="AD17" s="281">
        <v>0</v>
      </c>
      <c r="AE17" s="281">
        <v>0</v>
      </c>
      <c r="AF17" s="281">
        <v>0</v>
      </c>
      <c r="AG17" s="281">
        <v>0</v>
      </c>
      <c r="AH17" s="281">
        <v>0</v>
      </c>
      <c r="AI17" s="281">
        <v>0</v>
      </c>
      <c r="AJ17" s="281">
        <v>0</v>
      </c>
      <c r="AK17" s="281">
        <v>0</v>
      </c>
      <c r="AL17" s="281">
        <v>0</v>
      </c>
      <c r="AM17" s="281">
        <v>0</v>
      </c>
      <c r="AN17" s="281">
        <v>0</v>
      </c>
      <c r="AO17" s="281">
        <v>0</v>
      </c>
      <c r="AP17" s="281">
        <v>0</v>
      </c>
    </row>
    <row r="18" spans="1:42" customFormat="1" outlineLevel="2">
      <c r="A18" s="211" t="str">
        <f>A6&amp;"."&amp;A8&amp;"."&amp;A7&amp;"."&amp;B18</f>
        <v>1.c.1.10</v>
      </c>
      <c r="B18">
        <v>10</v>
      </c>
      <c r="C18" t="str">
        <f>'1-GBP'!C18</f>
        <v/>
      </c>
      <c r="M18" s="281">
        <v>0</v>
      </c>
      <c r="N18" s="281">
        <v>0</v>
      </c>
      <c r="O18" s="281">
        <v>0</v>
      </c>
      <c r="P18" s="281">
        <v>0</v>
      </c>
      <c r="Q18" s="281">
        <v>0</v>
      </c>
      <c r="R18" s="281">
        <v>0</v>
      </c>
      <c r="S18" s="281">
        <v>0</v>
      </c>
      <c r="T18" s="281">
        <v>0</v>
      </c>
      <c r="U18" s="281">
        <v>0</v>
      </c>
      <c r="V18" s="281">
        <v>0</v>
      </c>
      <c r="W18" s="281">
        <v>0</v>
      </c>
      <c r="X18" s="281">
        <v>0</v>
      </c>
      <c r="Y18" s="281">
        <v>0</v>
      </c>
      <c r="Z18" s="281">
        <v>0</v>
      </c>
      <c r="AA18" s="281">
        <v>0</v>
      </c>
      <c r="AB18" s="281">
        <v>0</v>
      </c>
      <c r="AC18" s="281">
        <v>0</v>
      </c>
      <c r="AD18" s="281">
        <v>0</v>
      </c>
      <c r="AE18" s="281">
        <v>0</v>
      </c>
      <c r="AF18" s="281">
        <v>0</v>
      </c>
      <c r="AG18" s="281">
        <v>0</v>
      </c>
      <c r="AH18" s="281">
        <v>0</v>
      </c>
      <c r="AI18" s="281">
        <v>0</v>
      </c>
      <c r="AJ18" s="281">
        <v>0</v>
      </c>
      <c r="AK18" s="281">
        <v>0</v>
      </c>
      <c r="AL18" s="281">
        <v>0</v>
      </c>
      <c r="AM18" s="281">
        <v>0</v>
      </c>
      <c r="AN18" s="281">
        <v>0</v>
      </c>
      <c r="AO18" s="281">
        <v>0</v>
      </c>
      <c r="AP18" s="281">
        <v>0</v>
      </c>
    </row>
    <row r="19" spans="1:42" customFormat="1" outlineLevel="2">
      <c r="A19" s="211" t="str">
        <f>A6&amp;"."&amp;A8&amp;"."&amp;A7&amp;"."&amp;B19</f>
        <v>1.c.1.11</v>
      </c>
      <c r="B19">
        <v>11</v>
      </c>
      <c r="C19" t="str">
        <f>'1-GBP'!C19</f>
        <v/>
      </c>
      <c r="M19" s="281">
        <v>0</v>
      </c>
      <c r="N19" s="281">
        <v>0</v>
      </c>
      <c r="O19" s="281">
        <v>0</v>
      </c>
      <c r="P19" s="281">
        <v>0</v>
      </c>
      <c r="Q19" s="281">
        <v>0</v>
      </c>
      <c r="R19" s="281">
        <v>0</v>
      </c>
      <c r="S19" s="281">
        <v>0</v>
      </c>
      <c r="T19" s="281">
        <v>0</v>
      </c>
      <c r="U19" s="281">
        <v>0</v>
      </c>
      <c r="V19" s="281">
        <v>0</v>
      </c>
      <c r="W19" s="281">
        <v>0</v>
      </c>
      <c r="X19" s="281">
        <v>0</v>
      </c>
      <c r="Y19" s="281">
        <v>0</v>
      </c>
      <c r="Z19" s="281">
        <v>0</v>
      </c>
      <c r="AA19" s="281">
        <v>0</v>
      </c>
      <c r="AB19" s="281">
        <v>0</v>
      </c>
      <c r="AC19" s="281">
        <v>0</v>
      </c>
      <c r="AD19" s="281">
        <v>0</v>
      </c>
      <c r="AE19" s="281">
        <v>0</v>
      </c>
      <c r="AF19" s="281">
        <v>0</v>
      </c>
      <c r="AG19" s="281">
        <v>0</v>
      </c>
      <c r="AH19" s="281">
        <v>0</v>
      </c>
      <c r="AI19" s="281">
        <v>0</v>
      </c>
      <c r="AJ19" s="281">
        <v>0</v>
      </c>
      <c r="AK19" s="281">
        <v>0</v>
      </c>
      <c r="AL19" s="281">
        <v>0</v>
      </c>
      <c r="AM19" s="281">
        <v>0</v>
      </c>
      <c r="AN19" s="281">
        <v>0</v>
      </c>
      <c r="AO19" s="281">
        <v>0</v>
      </c>
      <c r="AP19" s="281">
        <v>0</v>
      </c>
    </row>
    <row r="20" spans="1:42" customFormat="1" outlineLevel="2">
      <c r="A20" s="211" t="str">
        <f>A6&amp;"."&amp;A8&amp;"."&amp;A7&amp;"."&amp;B20</f>
        <v>1.c.1.12</v>
      </c>
      <c r="B20">
        <v>12</v>
      </c>
      <c r="C20" t="str">
        <f>'1-GBP'!C20</f>
        <v/>
      </c>
      <c r="M20" s="281">
        <v>0</v>
      </c>
      <c r="N20" s="281">
        <v>0</v>
      </c>
      <c r="O20" s="281">
        <v>0</v>
      </c>
      <c r="P20" s="281">
        <v>0</v>
      </c>
      <c r="Q20" s="281">
        <v>0</v>
      </c>
      <c r="R20" s="281">
        <v>0</v>
      </c>
      <c r="S20" s="281">
        <v>0</v>
      </c>
      <c r="T20" s="281">
        <v>0</v>
      </c>
      <c r="U20" s="281">
        <v>0</v>
      </c>
      <c r="V20" s="281">
        <v>0</v>
      </c>
      <c r="W20" s="281">
        <v>0</v>
      </c>
      <c r="X20" s="281">
        <v>0</v>
      </c>
      <c r="Y20" s="281">
        <v>0</v>
      </c>
      <c r="Z20" s="281">
        <v>0</v>
      </c>
      <c r="AA20" s="281">
        <v>0</v>
      </c>
      <c r="AB20" s="281">
        <v>0</v>
      </c>
      <c r="AC20" s="281">
        <v>0</v>
      </c>
      <c r="AD20" s="281">
        <v>0</v>
      </c>
      <c r="AE20" s="281">
        <v>0</v>
      </c>
      <c r="AF20" s="281">
        <v>0</v>
      </c>
      <c r="AG20" s="281">
        <v>0</v>
      </c>
      <c r="AH20" s="281">
        <v>0</v>
      </c>
      <c r="AI20" s="281">
        <v>0</v>
      </c>
      <c r="AJ20" s="281">
        <v>0</v>
      </c>
      <c r="AK20" s="281">
        <v>0</v>
      </c>
      <c r="AL20" s="281">
        <v>0</v>
      </c>
      <c r="AM20" s="281">
        <v>0</v>
      </c>
      <c r="AN20" s="281">
        <v>0</v>
      </c>
      <c r="AO20" s="281">
        <v>0</v>
      </c>
      <c r="AP20" s="281">
        <v>0</v>
      </c>
    </row>
    <row r="21" spans="1:42" customFormat="1" outlineLevel="1">
      <c r="A21" s="212"/>
      <c r="B21" s="201">
        <f>B20-COUNTIFS(C9:C20,"")</f>
        <v>3</v>
      </c>
      <c r="C21" s="201" t="s">
        <v>285</v>
      </c>
      <c r="D21" s="201"/>
      <c r="E21" s="201"/>
      <c r="F21" s="201"/>
      <c r="G21" s="201"/>
      <c r="H21" s="201"/>
      <c r="I21" s="201"/>
      <c r="J21" s="201"/>
      <c r="K21" s="201"/>
      <c r="L21" s="201"/>
      <c r="M21" s="280">
        <f>SUM(M9:M20)</f>
        <v>0</v>
      </c>
      <c r="N21" s="280">
        <f>SUM(N9:N20)</f>
        <v>0</v>
      </c>
      <c r="O21" s="280">
        <f t="shared" ref="O21:AP21" si="3">SUM(O9:O20)</f>
        <v>0</v>
      </c>
      <c r="P21" s="280">
        <f t="shared" si="3"/>
        <v>0</v>
      </c>
      <c r="Q21" s="280">
        <f t="shared" si="3"/>
        <v>0</v>
      </c>
      <c r="R21" s="280">
        <f t="shared" si="3"/>
        <v>0</v>
      </c>
      <c r="S21" s="280">
        <f t="shared" si="3"/>
        <v>0</v>
      </c>
      <c r="T21" s="280">
        <f t="shared" si="3"/>
        <v>0</v>
      </c>
      <c r="U21" s="280">
        <f t="shared" si="3"/>
        <v>0</v>
      </c>
      <c r="V21" s="280">
        <f t="shared" si="3"/>
        <v>0</v>
      </c>
      <c r="W21" s="280">
        <f t="shared" si="3"/>
        <v>0</v>
      </c>
      <c r="X21" s="280">
        <f t="shared" si="3"/>
        <v>0</v>
      </c>
      <c r="Y21" s="280">
        <f t="shared" si="3"/>
        <v>0</v>
      </c>
      <c r="Z21" s="280">
        <f t="shared" si="3"/>
        <v>0</v>
      </c>
      <c r="AA21" s="280">
        <f t="shared" si="3"/>
        <v>0</v>
      </c>
      <c r="AB21" s="280">
        <f t="shared" si="3"/>
        <v>0</v>
      </c>
      <c r="AC21" s="280">
        <f t="shared" si="3"/>
        <v>0</v>
      </c>
      <c r="AD21" s="280">
        <f t="shared" si="3"/>
        <v>0</v>
      </c>
      <c r="AE21" s="280">
        <f t="shared" si="3"/>
        <v>0</v>
      </c>
      <c r="AF21" s="280">
        <f t="shared" si="3"/>
        <v>0</v>
      </c>
      <c r="AG21" s="280">
        <f t="shared" si="3"/>
        <v>0</v>
      </c>
      <c r="AH21" s="280">
        <f t="shared" si="3"/>
        <v>0</v>
      </c>
      <c r="AI21" s="280">
        <f t="shared" si="3"/>
        <v>0</v>
      </c>
      <c r="AJ21" s="280">
        <f t="shared" si="3"/>
        <v>0</v>
      </c>
      <c r="AK21" s="280">
        <f t="shared" si="3"/>
        <v>0</v>
      </c>
      <c r="AL21" s="280">
        <f t="shared" si="3"/>
        <v>0</v>
      </c>
      <c r="AM21" s="280">
        <f t="shared" si="3"/>
        <v>0</v>
      </c>
      <c r="AN21" s="280">
        <f t="shared" si="3"/>
        <v>0</v>
      </c>
      <c r="AO21" s="280">
        <f t="shared" si="3"/>
        <v>0</v>
      </c>
      <c r="AP21" s="280">
        <f t="shared" si="3"/>
        <v>0</v>
      </c>
    </row>
    <row r="22" spans="1:42" customFormat="1" outlineLevel="1">
      <c r="A22" s="211"/>
    </row>
    <row r="23" spans="1:42" customFormat="1" outlineLevel="1">
      <c r="A23" s="220" t="s">
        <v>216</v>
      </c>
      <c r="B23" s="220" t="s">
        <v>286</v>
      </c>
      <c r="C23" s="220" t="s">
        <v>284</v>
      </c>
      <c r="D23" s="220"/>
      <c r="E23" s="220"/>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row>
    <row r="24" spans="1:42" customFormat="1" outlineLevel="2">
      <c r="A24" s="211" t="str">
        <f>A6&amp;"."&amp;A23&amp;"."&amp;A7&amp;"."&amp;B24</f>
        <v>1.o.1.1</v>
      </c>
      <c r="B24">
        <v>1</v>
      </c>
      <c r="C24" t="str">
        <f>'1-GBP'!C24</f>
        <v>Fixed</v>
      </c>
      <c r="M24" s="281">
        <v>0</v>
      </c>
      <c r="N24" s="281">
        <v>0</v>
      </c>
      <c r="O24" s="281">
        <v>0</v>
      </c>
      <c r="P24" s="281">
        <v>0</v>
      </c>
      <c r="Q24" s="281">
        <v>0</v>
      </c>
      <c r="R24" s="281">
        <v>0</v>
      </c>
      <c r="S24" s="281">
        <v>0</v>
      </c>
      <c r="T24" s="281">
        <v>0</v>
      </c>
      <c r="U24" s="281">
        <v>0</v>
      </c>
      <c r="V24" s="281">
        <v>0</v>
      </c>
      <c r="W24" s="281">
        <v>0</v>
      </c>
      <c r="X24" s="281">
        <v>0</v>
      </c>
      <c r="Y24" s="281">
        <v>0</v>
      </c>
      <c r="Z24" s="281">
        <v>0</v>
      </c>
      <c r="AA24" s="281">
        <v>0</v>
      </c>
      <c r="AB24" s="281">
        <v>0</v>
      </c>
      <c r="AC24" s="281">
        <v>0</v>
      </c>
      <c r="AD24" s="281">
        <v>0</v>
      </c>
      <c r="AE24" s="281">
        <v>0</v>
      </c>
      <c r="AF24" s="281">
        <v>0</v>
      </c>
      <c r="AG24" s="281">
        <v>0</v>
      </c>
      <c r="AH24" s="281">
        <v>0</v>
      </c>
      <c r="AI24" s="281">
        <v>0</v>
      </c>
      <c r="AJ24" s="281">
        <v>0</v>
      </c>
      <c r="AK24" s="281">
        <v>0</v>
      </c>
      <c r="AL24" s="281">
        <v>0</v>
      </c>
      <c r="AM24" s="281">
        <v>0</v>
      </c>
      <c r="AN24" s="281">
        <v>0</v>
      </c>
      <c r="AO24" s="281">
        <v>0</v>
      </c>
      <c r="AP24" s="281">
        <v>0</v>
      </c>
    </row>
    <row r="25" spans="1:42" customFormat="1" outlineLevel="2">
      <c r="A25" s="211" t="str">
        <f>A6&amp;"."&amp;A23&amp;"."&amp;A7&amp;"."&amp;B25</f>
        <v>1.o.1.2</v>
      </c>
      <c r="B25">
        <v>2</v>
      </c>
      <c r="C25" t="str">
        <f>'1-GBP'!C25</f>
        <v>Variable</v>
      </c>
      <c r="M25" s="281">
        <v>0</v>
      </c>
      <c r="N25" s="281">
        <v>0</v>
      </c>
      <c r="O25" s="281">
        <v>0</v>
      </c>
      <c r="P25" s="281">
        <v>0</v>
      </c>
      <c r="Q25" s="281">
        <v>0</v>
      </c>
      <c r="R25" s="281">
        <v>0</v>
      </c>
      <c r="S25" s="281">
        <v>0</v>
      </c>
      <c r="T25" s="281">
        <v>0</v>
      </c>
      <c r="U25" s="281">
        <v>0</v>
      </c>
      <c r="V25" s="281">
        <v>0</v>
      </c>
      <c r="W25" s="281">
        <v>0</v>
      </c>
      <c r="X25" s="281">
        <v>0</v>
      </c>
      <c r="Y25" s="281">
        <v>0</v>
      </c>
      <c r="Z25" s="281">
        <v>0</v>
      </c>
      <c r="AA25" s="281">
        <v>0</v>
      </c>
      <c r="AB25" s="281">
        <v>0</v>
      </c>
      <c r="AC25" s="281">
        <v>0</v>
      </c>
      <c r="AD25" s="281">
        <v>0</v>
      </c>
      <c r="AE25" s="281">
        <v>0</v>
      </c>
      <c r="AF25" s="281">
        <v>0</v>
      </c>
      <c r="AG25" s="281">
        <v>0</v>
      </c>
      <c r="AH25" s="281">
        <v>0</v>
      </c>
      <c r="AI25" s="281">
        <v>0</v>
      </c>
      <c r="AJ25" s="281">
        <v>0</v>
      </c>
      <c r="AK25" s="281">
        <v>0</v>
      </c>
      <c r="AL25" s="281">
        <v>0</v>
      </c>
      <c r="AM25" s="281">
        <v>0</v>
      </c>
      <c r="AN25" s="281">
        <v>0</v>
      </c>
      <c r="AO25" s="281">
        <v>0</v>
      </c>
      <c r="AP25" s="281">
        <v>0</v>
      </c>
    </row>
    <row r="26" spans="1:42" customFormat="1" outlineLevel="2">
      <c r="A26" s="211" t="str">
        <f>A6&amp;"."&amp;A23&amp;"."&amp;A7&amp;"."&amp;B26</f>
        <v>1.o.1.3</v>
      </c>
      <c r="B26">
        <v>3</v>
      </c>
      <c r="C26" t="str">
        <f>'1-GBP'!C26</f>
        <v>Common Facilities - Fixed</v>
      </c>
      <c r="M26" s="281">
        <v>0</v>
      </c>
      <c r="N26" s="281">
        <v>0</v>
      </c>
      <c r="O26" s="281">
        <v>0</v>
      </c>
      <c r="P26" s="281">
        <v>0</v>
      </c>
      <c r="Q26" s="281">
        <v>0</v>
      </c>
      <c r="R26" s="281">
        <v>0</v>
      </c>
      <c r="S26" s="281">
        <v>0</v>
      </c>
      <c r="T26" s="281">
        <v>0</v>
      </c>
      <c r="U26" s="281">
        <v>0</v>
      </c>
      <c r="V26" s="281">
        <v>0</v>
      </c>
      <c r="W26" s="281">
        <v>0</v>
      </c>
      <c r="X26" s="281">
        <v>0</v>
      </c>
      <c r="Y26" s="281">
        <v>0</v>
      </c>
      <c r="Z26" s="281">
        <v>0</v>
      </c>
      <c r="AA26" s="281">
        <v>0</v>
      </c>
      <c r="AB26" s="281">
        <v>0</v>
      </c>
      <c r="AC26" s="281">
        <v>0</v>
      </c>
      <c r="AD26" s="281">
        <v>0</v>
      </c>
      <c r="AE26" s="281">
        <v>0</v>
      </c>
      <c r="AF26" s="281">
        <v>0</v>
      </c>
      <c r="AG26" s="281">
        <v>0</v>
      </c>
      <c r="AH26" s="281">
        <v>0</v>
      </c>
      <c r="AI26" s="281">
        <v>0</v>
      </c>
      <c r="AJ26" s="281">
        <v>0</v>
      </c>
      <c r="AK26" s="281">
        <v>0</v>
      </c>
      <c r="AL26" s="281">
        <v>0</v>
      </c>
      <c r="AM26" s="281">
        <v>0</v>
      </c>
      <c r="AN26" s="281">
        <v>0</v>
      </c>
      <c r="AO26" s="281">
        <v>0</v>
      </c>
      <c r="AP26" s="281">
        <v>0</v>
      </c>
    </row>
    <row r="27" spans="1:42" customFormat="1" outlineLevel="2">
      <c r="A27" s="211" t="str">
        <f>A6&amp;"."&amp;A23&amp;"."&amp;A7&amp;"."&amp;B27</f>
        <v>1.o.1.4</v>
      </c>
      <c r="B27">
        <v>4</v>
      </c>
      <c r="C27" t="str">
        <f>'1-GBP'!C27</f>
        <v>Common Facilities - Operating/Variable</v>
      </c>
      <c r="M27" s="281">
        <v>0</v>
      </c>
      <c r="N27" s="281">
        <v>0</v>
      </c>
      <c r="O27" s="281">
        <v>0</v>
      </c>
      <c r="P27" s="281">
        <v>0</v>
      </c>
      <c r="Q27" s="281">
        <v>0</v>
      </c>
      <c r="R27" s="281">
        <v>0</v>
      </c>
      <c r="S27" s="281">
        <v>0</v>
      </c>
      <c r="T27" s="281">
        <v>0</v>
      </c>
      <c r="U27" s="281">
        <v>0</v>
      </c>
      <c r="V27" s="281">
        <v>0</v>
      </c>
      <c r="W27" s="281">
        <v>0</v>
      </c>
      <c r="X27" s="281">
        <v>0</v>
      </c>
      <c r="Y27" s="281">
        <v>0</v>
      </c>
      <c r="Z27" s="281">
        <v>0</v>
      </c>
      <c r="AA27" s="281">
        <v>0</v>
      </c>
      <c r="AB27" s="281">
        <v>0</v>
      </c>
      <c r="AC27" s="281">
        <v>0</v>
      </c>
      <c r="AD27" s="281">
        <v>0</v>
      </c>
      <c r="AE27" s="281">
        <v>0</v>
      </c>
      <c r="AF27" s="281">
        <v>0</v>
      </c>
      <c r="AG27" s="281">
        <v>0</v>
      </c>
      <c r="AH27" s="281">
        <v>0</v>
      </c>
      <c r="AI27" s="281">
        <v>0</v>
      </c>
      <c r="AJ27" s="281">
        <v>0</v>
      </c>
      <c r="AK27" s="281">
        <v>0</v>
      </c>
      <c r="AL27" s="281">
        <v>0</v>
      </c>
      <c r="AM27" s="281">
        <v>0</v>
      </c>
      <c r="AN27" s="281">
        <v>0</v>
      </c>
      <c r="AO27" s="281">
        <v>0</v>
      </c>
      <c r="AP27" s="281">
        <v>0</v>
      </c>
    </row>
    <row r="28" spans="1:42" customFormat="1" outlineLevel="2">
      <c r="A28" s="211" t="str">
        <f>A6&amp;"."&amp;A23&amp;"."&amp;A7&amp;"."&amp;B28</f>
        <v>1.o.1.5</v>
      </c>
      <c r="B28">
        <v>5</v>
      </c>
      <c r="C28" t="str">
        <f>'1-GBP'!C28</f>
        <v/>
      </c>
      <c r="M28" s="281">
        <v>0</v>
      </c>
      <c r="N28" s="281">
        <v>0</v>
      </c>
      <c r="O28" s="281">
        <v>0</v>
      </c>
      <c r="P28" s="281">
        <v>0</v>
      </c>
      <c r="Q28" s="281">
        <v>0</v>
      </c>
      <c r="R28" s="281">
        <v>0</v>
      </c>
      <c r="S28" s="281">
        <v>0</v>
      </c>
      <c r="T28" s="281">
        <v>0</v>
      </c>
      <c r="U28" s="281">
        <v>0</v>
      </c>
      <c r="V28" s="281">
        <v>0</v>
      </c>
      <c r="W28" s="281">
        <v>0</v>
      </c>
      <c r="X28" s="281">
        <v>0</v>
      </c>
      <c r="Y28" s="281">
        <v>0</v>
      </c>
      <c r="Z28" s="281">
        <v>0</v>
      </c>
      <c r="AA28" s="281">
        <v>0</v>
      </c>
      <c r="AB28" s="281">
        <v>0</v>
      </c>
      <c r="AC28" s="281">
        <v>0</v>
      </c>
      <c r="AD28" s="281">
        <v>0</v>
      </c>
      <c r="AE28" s="281">
        <v>0</v>
      </c>
      <c r="AF28" s="281">
        <v>0</v>
      </c>
      <c r="AG28" s="281">
        <v>0</v>
      </c>
      <c r="AH28" s="281">
        <v>0</v>
      </c>
      <c r="AI28" s="281">
        <v>0</v>
      </c>
      <c r="AJ28" s="281">
        <v>0</v>
      </c>
      <c r="AK28" s="281">
        <v>0</v>
      </c>
      <c r="AL28" s="281">
        <v>0</v>
      </c>
      <c r="AM28" s="281">
        <v>0</v>
      </c>
      <c r="AN28" s="281">
        <v>0</v>
      </c>
      <c r="AO28" s="281">
        <v>0</v>
      </c>
      <c r="AP28" s="281">
        <v>0</v>
      </c>
    </row>
    <row r="29" spans="1:42" customFormat="1" outlineLevel="2">
      <c r="A29" s="211" t="str">
        <f>A6&amp;"."&amp;A23&amp;"."&amp;A7&amp;"."&amp;B29</f>
        <v>1.o.1.6</v>
      </c>
      <c r="B29">
        <v>6</v>
      </c>
      <c r="C29" t="str">
        <f>'1-GBP'!C29</f>
        <v/>
      </c>
      <c r="M29" s="281">
        <v>0</v>
      </c>
      <c r="N29" s="281">
        <v>0</v>
      </c>
      <c r="O29" s="281">
        <v>0</v>
      </c>
      <c r="P29" s="281">
        <v>0</v>
      </c>
      <c r="Q29" s="281">
        <v>0</v>
      </c>
      <c r="R29" s="281">
        <v>0</v>
      </c>
      <c r="S29" s="281">
        <v>0</v>
      </c>
      <c r="T29" s="281">
        <v>0</v>
      </c>
      <c r="U29" s="281">
        <v>0</v>
      </c>
      <c r="V29" s="281">
        <v>0</v>
      </c>
      <c r="W29" s="281">
        <v>0</v>
      </c>
      <c r="X29" s="281">
        <v>0</v>
      </c>
      <c r="Y29" s="281">
        <v>0</v>
      </c>
      <c r="Z29" s="281">
        <v>0</v>
      </c>
      <c r="AA29" s="281">
        <v>0</v>
      </c>
      <c r="AB29" s="281">
        <v>0</v>
      </c>
      <c r="AC29" s="281">
        <v>0</v>
      </c>
      <c r="AD29" s="281">
        <v>0</v>
      </c>
      <c r="AE29" s="281">
        <v>0</v>
      </c>
      <c r="AF29" s="281">
        <v>0</v>
      </c>
      <c r="AG29" s="281">
        <v>0</v>
      </c>
      <c r="AH29" s="281">
        <v>0</v>
      </c>
      <c r="AI29" s="281">
        <v>0</v>
      </c>
      <c r="AJ29" s="281">
        <v>0</v>
      </c>
      <c r="AK29" s="281">
        <v>0</v>
      </c>
      <c r="AL29" s="281">
        <v>0</v>
      </c>
      <c r="AM29" s="281">
        <v>0</v>
      </c>
      <c r="AN29" s="281">
        <v>0</v>
      </c>
      <c r="AO29" s="281">
        <v>0</v>
      </c>
      <c r="AP29" s="281">
        <v>0</v>
      </c>
    </row>
    <row r="30" spans="1:42" customFormat="1" outlineLevel="2">
      <c r="A30" s="211" t="str">
        <f>A6&amp;"."&amp;A23&amp;"."&amp;A7&amp;"."&amp;B30</f>
        <v>1.o.1.7</v>
      </c>
      <c r="B30">
        <v>7</v>
      </c>
      <c r="C30" t="str">
        <f>'1-GBP'!C30</f>
        <v/>
      </c>
      <c r="M30" s="281">
        <v>0</v>
      </c>
      <c r="N30" s="281">
        <v>0</v>
      </c>
      <c r="O30" s="281">
        <v>0</v>
      </c>
      <c r="P30" s="281">
        <v>0</v>
      </c>
      <c r="Q30" s="281">
        <v>0</v>
      </c>
      <c r="R30" s="281">
        <v>0</v>
      </c>
      <c r="S30" s="281">
        <v>0</v>
      </c>
      <c r="T30" s="281">
        <v>0</v>
      </c>
      <c r="U30" s="281">
        <v>0</v>
      </c>
      <c r="V30" s="281">
        <v>0</v>
      </c>
      <c r="W30" s="281">
        <v>0</v>
      </c>
      <c r="X30" s="281">
        <v>0</v>
      </c>
      <c r="Y30" s="281">
        <v>0</v>
      </c>
      <c r="Z30" s="281">
        <v>0</v>
      </c>
      <c r="AA30" s="281">
        <v>0</v>
      </c>
      <c r="AB30" s="281">
        <v>0</v>
      </c>
      <c r="AC30" s="281">
        <v>0</v>
      </c>
      <c r="AD30" s="281">
        <v>0</v>
      </c>
      <c r="AE30" s="281">
        <v>0</v>
      </c>
      <c r="AF30" s="281">
        <v>0</v>
      </c>
      <c r="AG30" s="281">
        <v>0</v>
      </c>
      <c r="AH30" s="281">
        <v>0</v>
      </c>
      <c r="AI30" s="281">
        <v>0</v>
      </c>
      <c r="AJ30" s="281">
        <v>0</v>
      </c>
      <c r="AK30" s="281">
        <v>0</v>
      </c>
      <c r="AL30" s="281">
        <v>0</v>
      </c>
      <c r="AM30" s="281">
        <v>0</v>
      </c>
      <c r="AN30" s="281">
        <v>0</v>
      </c>
      <c r="AO30" s="281">
        <v>0</v>
      </c>
      <c r="AP30" s="281">
        <v>0</v>
      </c>
    </row>
    <row r="31" spans="1:42" customFormat="1" outlineLevel="2">
      <c r="A31" s="211" t="str">
        <f>A6&amp;"."&amp;A23&amp;"."&amp;A7&amp;"."&amp;B31</f>
        <v>1.o.1.8</v>
      </c>
      <c r="B31">
        <v>8</v>
      </c>
      <c r="C31" t="str">
        <f>'1-GBP'!C31</f>
        <v/>
      </c>
      <c r="M31" s="281">
        <v>0</v>
      </c>
      <c r="N31" s="281">
        <v>0</v>
      </c>
      <c r="O31" s="281">
        <v>0</v>
      </c>
      <c r="P31" s="281">
        <v>0</v>
      </c>
      <c r="Q31" s="281">
        <v>0</v>
      </c>
      <c r="R31" s="281">
        <v>0</v>
      </c>
      <c r="S31" s="281">
        <v>0</v>
      </c>
      <c r="T31" s="281">
        <v>0</v>
      </c>
      <c r="U31" s="281">
        <v>0</v>
      </c>
      <c r="V31" s="281">
        <v>0</v>
      </c>
      <c r="W31" s="281">
        <v>0</v>
      </c>
      <c r="X31" s="281">
        <v>0</v>
      </c>
      <c r="Y31" s="281">
        <v>0</v>
      </c>
      <c r="Z31" s="281">
        <v>0</v>
      </c>
      <c r="AA31" s="281">
        <v>0</v>
      </c>
      <c r="AB31" s="281">
        <v>0</v>
      </c>
      <c r="AC31" s="281">
        <v>0</v>
      </c>
      <c r="AD31" s="281">
        <v>0</v>
      </c>
      <c r="AE31" s="281">
        <v>0</v>
      </c>
      <c r="AF31" s="281">
        <v>0</v>
      </c>
      <c r="AG31" s="281">
        <v>0</v>
      </c>
      <c r="AH31" s="281">
        <v>0</v>
      </c>
      <c r="AI31" s="281">
        <v>0</v>
      </c>
      <c r="AJ31" s="281">
        <v>0</v>
      </c>
      <c r="AK31" s="281">
        <v>0</v>
      </c>
      <c r="AL31" s="281">
        <v>0</v>
      </c>
      <c r="AM31" s="281">
        <v>0</v>
      </c>
      <c r="AN31" s="281">
        <v>0</v>
      </c>
      <c r="AO31" s="281">
        <v>0</v>
      </c>
      <c r="AP31" s="281">
        <v>0</v>
      </c>
    </row>
    <row r="32" spans="1:42" customFormat="1" outlineLevel="2">
      <c r="A32" s="211" t="str">
        <f>A6&amp;"."&amp;A23&amp;"."&amp;A7&amp;"."&amp;B32</f>
        <v>1.o.1.9</v>
      </c>
      <c r="B32">
        <v>9</v>
      </c>
      <c r="C32" t="str">
        <f>'1-GBP'!C32</f>
        <v/>
      </c>
      <c r="M32" s="281">
        <v>0</v>
      </c>
      <c r="N32" s="281">
        <v>0</v>
      </c>
      <c r="O32" s="281">
        <v>0</v>
      </c>
      <c r="P32" s="281">
        <v>0</v>
      </c>
      <c r="Q32" s="281">
        <v>0</v>
      </c>
      <c r="R32" s="281">
        <v>0</v>
      </c>
      <c r="S32" s="281">
        <v>0</v>
      </c>
      <c r="T32" s="281">
        <v>0</v>
      </c>
      <c r="U32" s="281">
        <v>0</v>
      </c>
      <c r="V32" s="281">
        <v>0</v>
      </c>
      <c r="W32" s="281">
        <v>0</v>
      </c>
      <c r="X32" s="281">
        <v>0</v>
      </c>
      <c r="Y32" s="281">
        <v>0</v>
      </c>
      <c r="Z32" s="281">
        <v>0</v>
      </c>
      <c r="AA32" s="281">
        <v>0</v>
      </c>
      <c r="AB32" s="281">
        <v>0</v>
      </c>
      <c r="AC32" s="281">
        <v>0</v>
      </c>
      <c r="AD32" s="281">
        <v>0</v>
      </c>
      <c r="AE32" s="281">
        <v>0</v>
      </c>
      <c r="AF32" s="281">
        <v>0</v>
      </c>
      <c r="AG32" s="281">
        <v>0</v>
      </c>
      <c r="AH32" s="281">
        <v>0</v>
      </c>
      <c r="AI32" s="281">
        <v>0</v>
      </c>
      <c r="AJ32" s="281">
        <v>0</v>
      </c>
      <c r="AK32" s="281">
        <v>0</v>
      </c>
      <c r="AL32" s="281">
        <v>0</v>
      </c>
      <c r="AM32" s="281">
        <v>0</v>
      </c>
      <c r="AN32" s="281">
        <v>0</v>
      </c>
      <c r="AO32" s="281">
        <v>0</v>
      </c>
      <c r="AP32" s="281">
        <v>0</v>
      </c>
    </row>
    <row r="33" spans="1:42" customFormat="1" outlineLevel="2">
      <c r="A33" s="211" t="str">
        <f>A6&amp;"."&amp;A23&amp;"."&amp;A7&amp;"."&amp;B33</f>
        <v>1.o.1.10</v>
      </c>
      <c r="B33">
        <v>10</v>
      </c>
      <c r="C33" t="str">
        <f>'1-GBP'!C33</f>
        <v/>
      </c>
      <c r="M33" s="281">
        <v>0</v>
      </c>
      <c r="N33" s="281">
        <v>0</v>
      </c>
      <c r="O33" s="281">
        <v>0</v>
      </c>
      <c r="P33" s="281">
        <v>0</v>
      </c>
      <c r="Q33" s="281">
        <v>0</v>
      </c>
      <c r="R33" s="281">
        <v>0</v>
      </c>
      <c r="S33" s="281">
        <v>0</v>
      </c>
      <c r="T33" s="281">
        <v>0</v>
      </c>
      <c r="U33" s="281">
        <v>0</v>
      </c>
      <c r="V33" s="281">
        <v>0</v>
      </c>
      <c r="W33" s="281">
        <v>0</v>
      </c>
      <c r="X33" s="281">
        <v>0</v>
      </c>
      <c r="Y33" s="281">
        <v>0</v>
      </c>
      <c r="Z33" s="281">
        <v>0</v>
      </c>
      <c r="AA33" s="281">
        <v>0</v>
      </c>
      <c r="AB33" s="281">
        <v>0</v>
      </c>
      <c r="AC33" s="281">
        <v>0</v>
      </c>
      <c r="AD33" s="281">
        <v>0</v>
      </c>
      <c r="AE33" s="281">
        <v>0</v>
      </c>
      <c r="AF33" s="281">
        <v>0</v>
      </c>
      <c r="AG33" s="281">
        <v>0</v>
      </c>
      <c r="AH33" s="281">
        <v>0</v>
      </c>
      <c r="AI33" s="281">
        <v>0</v>
      </c>
      <c r="AJ33" s="281">
        <v>0</v>
      </c>
      <c r="AK33" s="281">
        <v>0</v>
      </c>
      <c r="AL33" s="281">
        <v>0</v>
      </c>
      <c r="AM33" s="281">
        <v>0</v>
      </c>
      <c r="AN33" s="281">
        <v>0</v>
      </c>
      <c r="AO33" s="281">
        <v>0</v>
      </c>
      <c r="AP33" s="281">
        <v>0</v>
      </c>
    </row>
    <row r="34" spans="1:42" customFormat="1" outlineLevel="2">
      <c r="A34" s="211" t="str">
        <f>A6&amp;"."&amp;A23&amp;"."&amp;A7&amp;"."&amp;B34</f>
        <v>1.o.1.11</v>
      </c>
      <c r="B34">
        <v>11</v>
      </c>
      <c r="C34" t="str">
        <f>'1-GBP'!C34</f>
        <v/>
      </c>
      <c r="M34" s="281">
        <v>0</v>
      </c>
      <c r="N34" s="281">
        <v>0</v>
      </c>
      <c r="O34" s="281">
        <v>0</v>
      </c>
      <c r="P34" s="281">
        <v>0</v>
      </c>
      <c r="Q34" s="281">
        <v>0</v>
      </c>
      <c r="R34" s="281">
        <v>0</v>
      </c>
      <c r="S34" s="281">
        <v>0</v>
      </c>
      <c r="T34" s="281">
        <v>0</v>
      </c>
      <c r="U34" s="281">
        <v>0</v>
      </c>
      <c r="V34" s="281">
        <v>0</v>
      </c>
      <c r="W34" s="281">
        <v>0</v>
      </c>
      <c r="X34" s="281">
        <v>0</v>
      </c>
      <c r="Y34" s="281">
        <v>0</v>
      </c>
      <c r="Z34" s="281">
        <v>0</v>
      </c>
      <c r="AA34" s="281">
        <v>0</v>
      </c>
      <c r="AB34" s="281">
        <v>0</v>
      </c>
      <c r="AC34" s="281">
        <v>0</v>
      </c>
      <c r="AD34" s="281">
        <v>0</v>
      </c>
      <c r="AE34" s="281">
        <v>0</v>
      </c>
      <c r="AF34" s="281">
        <v>0</v>
      </c>
      <c r="AG34" s="281">
        <v>0</v>
      </c>
      <c r="AH34" s="281">
        <v>0</v>
      </c>
      <c r="AI34" s="281">
        <v>0</v>
      </c>
      <c r="AJ34" s="281">
        <v>0</v>
      </c>
      <c r="AK34" s="281">
        <v>0</v>
      </c>
      <c r="AL34" s="281">
        <v>0</v>
      </c>
      <c r="AM34" s="281">
        <v>0</v>
      </c>
      <c r="AN34" s="281">
        <v>0</v>
      </c>
      <c r="AO34" s="281">
        <v>0</v>
      </c>
      <c r="AP34" s="281">
        <v>0</v>
      </c>
    </row>
    <row r="35" spans="1:42" customFormat="1" outlineLevel="2">
      <c r="A35" s="211" t="str">
        <f>A6&amp;"."&amp;A23&amp;"."&amp;A7&amp;"."&amp;B35</f>
        <v>1.o.1.12</v>
      </c>
      <c r="B35">
        <v>12</v>
      </c>
      <c r="C35" t="str">
        <f>'1-GBP'!C35</f>
        <v/>
      </c>
      <c r="M35" s="281">
        <v>0</v>
      </c>
      <c r="N35" s="281">
        <v>0</v>
      </c>
      <c r="O35" s="281">
        <v>0</v>
      </c>
      <c r="P35" s="281">
        <v>0</v>
      </c>
      <c r="Q35" s="281">
        <v>0</v>
      </c>
      <c r="R35" s="281">
        <v>0</v>
      </c>
      <c r="S35" s="281">
        <v>0</v>
      </c>
      <c r="T35" s="281">
        <v>0</v>
      </c>
      <c r="U35" s="281">
        <v>0</v>
      </c>
      <c r="V35" s="281">
        <v>0</v>
      </c>
      <c r="W35" s="281">
        <v>0</v>
      </c>
      <c r="X35" s="281">
        <v>0</v>
      </c>
      <c r="Y35" s="281">
        <v>0</v>
      </c>
      <c r="Z35" s="281">
        <v>0</v>
      </c>
      <c r="AA35" s="281">
        <v>0</v>
      </c>
      <c r="AB35" s="281">
        <v>0</v>
      </c>
      <c r="AC35" s="281">
        <v>0</v>
      </c>
      <c r="AD35" s="281">
        <v>0</v>
      </c>
      <c r="AE35" s="281">
        <v>0</v>
      </c>
      <c r="AF35" s="281">
        <v>0</v>
      </c>
      <c r="AG35" s="281">
        <v>0</v>
      </c>
      <c r="AH35" s="281">
        <v>0</v>
      </c>
      <c r="AI35" s="281">
        <v>0</v>
      </c>
      <c r="AJ35" s="281">
        <v>0</v>
      </c>
      <c r="AK35" s="281">
        <v>0</v>
      </c>
      <c r="AL35" s="281">
        <v>0</v>
      </c>
      <c r="AM35" s="281">
        <v>0</v>
      </c>
      <c r="AN35" s="281">
        <v>0</v>
      </c>
      <c r="AO35" s="281">
        <v>0</v>
      </c>
      <c r="AP35" s="281">
        <v>0</v>
      </c>
    </row>
    <row r="36" spans="1:42" customFormat="1" outlineLevel="1">
      <c r="A36" s="212"/>
      <c r="B36" s="201">
        <f>B35-COUNTIFS(C24:C35,"")</f>
        <v>4</v>
      </c>
      <c r="C36" s="201" t="s">
        <v>285</v>
      </c>
      <c r="D36" s="201"/>
      <c r="E36" s="201"/>
      <c r="F36" s="201"/>
      <c r="G36" s="201"/>
      <c r="H36" s="201"/>
      <c r="I36" s="201"/>
      <c r="J36" s="201"/>
      <c r="K36" s="201"/>
      <c r="L36" s="201"/>
      <c r="M36" s="280">
        <f t="shared" ref="M36:AP36" si="4">SUM(M24:M35)</f>
        <v>0</v>
      </c>
      <c r="N36" s="280">
        <f t="shared" si="4"/>
        <v>0</v>
      </c>
      <c r="O36" s="280">
        <f t="shared" si="4"/>
        <v>0</v>
      </c>
      <c r="P36" s="280">
        <f t="shared" si="4"/>
        <v>0</v>
      </c>
      <c r="Q36" s="280">
        <f t="shared" si="4"/>
        <v>0</v>
      </c>
      <c r="R36" s="280">
        <f t="shared" si="4"/>
        <v>0</v>
      </c>
      <c r="S36" s="280">
        <f t="shared" si="4"/>
        <v>0</v>
      </c>
      <c r="T36" s="280">
        <f t="shared" si="4"/>
        <v>0</v>
      </c>
      <c r="U36" s="280">
        <f t="shared" si="4"/>
        <v>0</v>
      </c>
      <c r="V36" s="280">
        <f t="shared" si="4"/>
        <v>0</v>
      </c>
      <c r="W36" s="280">
        <f t="shared" si="4"/>
        <v>0</v>
      </c>
      <c r="X36" s="280">
        <f t="shared" si="4"/>
        <v>0</v>
      </c>
      <c r="Y36" s="280">
        <f t="shared" si="4"/>
        <v>0</v>
      </c>
      <c r="Z36" s="280">
        <f t="shared" si="4"/>
        <v>0</v>
      </c>
      <c r="AA36" s="280">
        <f t="shared" si="4"/>
        <v>0</v>
      </c>
      <c r="AB36" s="280">
        <f t="shared" si="4"/>
        <v>0</v>
      </c>
      <c r="AC36" s="280">
        <f t="shared" si="4"/>
        <v>0</v>
      </c>
      <c r="AD36" s="280">
        <f t="shared" si="4"/>
        <v>0</v>
      </c>
      <c r="AE36" s="280">
        <f t="shared" si="4"/>
        <v>0</v>
      </c>
      <c r="AF36" s="280">
        <f t="shared" si="4"/>
        <v>0</v>
      </c>
      <c r="AG36" s="280">
        <f t="shared" si="4"/>
        <v>0</v>
      </c>
      <c r="AH36" s="280">
        <f t="shared" si="4"/>
        <v>0</v>
      </c>
      <c r="AI36" s="280">
        <f t="shared" si="4"/>
        <v>0</v>
      </c>
      <c r="AJ36" s="280">
        <f t="shared" si="4"/>
        <v>0</v>
      </c>
      <c r="AK36" s="280">
        <f t="shared" si="4"/>
        <v>0</v>
      </c>
      <c r="AL36" s="280">
        <f t="shared" si="4"/>
        <v>0</v>
      </c>
      <c r="AM36" s="280">
        <f t="shared" si="4"/>
        <v>0</v>
      </c>
      <c r="AN36" s="280">
        <f t="shared" si="4"/>
        <v>0</v>
      </c>
      <c r="AO36" s="280">
        <f t="shared" si="4"/>
        <v>0</v>
      </c>
      <c r="AP36" s="280">
        <f t="shared" si="4"/>
        <v>0</v>
      </c>
    </row>
    <row r="37" spans="1:42" customFormat="1" outlineLevel="1">
      <c r="A37" s="221"/>
      <c r="B37" s="222"/>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row>
    <row r="38" spans="1:42" customFormat="1" outlineLevel="1">
      <c r="A38" s="220" t="s">
        <v>254</v>
      </c>
      <c r="B38" s="220" t="s">
        <v>287</v>
      </c>
      <c r="C38" s="220" t="s">
        <v>284</v>
      </c>
      <c r="D38" s="220"/>
      <c r="E38" s="220"/>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row>
    <row r="39" spans="1:42" customFormat="1" outlineLevel="2">
      <c r="A39" s="211" t="str">
        <f>A6&amp;"."&amp;A38&amp;"."&amp;A7&amp;"."&amp;B39</f>
        <v>1.d.1.1</v>
      </c>
      <c r="B39">
        <v>1</v>
      </c>
      <c r="C39" t="str">
        <f>'1-GBP'!C39</f>
        <v/>
      </c>
      <c r="M39" s="281">
        <v>0</v>
      </c>
      <c r="N39" s="281">
        <v>0</v>
      </c>
      <c r="O39" s="281">
        <v>0</v>
      </c>
      <c r="P39" s="281">
        <v>0</v>
      </c>
      <c r="Q39" s="281">
        <v>0</v>
      </c>
      <c r="R39" s="281">
        <v>0</v>
      </c>
      <c r="S39" s="281">
        <v>0</v>
      </c>
      <c r="T39" s="281">
        <v>0</v>
      </c>
      <c r="U39" s="281">
        <v>0</v>
      </c>
      <c r="V39" s="281">
        <v>0</v>
      </c>
      <c r="W39" s="281">
        <v>0</v>
      </c>
      <c r="X39" s="281">
        <v>0</v>
      </c>
      <c r="Y39" s="281">
        <v>0</v>
      </c>
      <c r="Z39" s="281">
        <v>0</v>
      </c>
      <c r="AA39" s="281">
        <v>0</v>
      </c>
      <c r="AB39" s="281">
        <v>0</v>
      </c>
      <c r="AC39" s="281">
        <v>0</v>
      </c>
      <c r="AD39" s="281">
        <v>0</v>
      </c>
      <c r="AE39" s="281">
        <v>0</v>
      </c>
      <c r="AF39" s="281">
        <v>0</v>
      </c>
      <c r="AG39" s="281">
        <v>0</v>
      </c>
      <c r="AH39" s="281">
        <v>0</v>
      </c>
      <c r="AI39" s="281">
        <v>0</v>
      </c>
      <c r="AJ39" s="281">
        <v>0</v>
      </c>
      <c r="AK39" s="281">
        <v>0</v>
      </c>
      <c r="AL39" s="281">
        <v>0</v>
      </c>
      <c r="AM39" s="281">
        <v>0</v>
      </c>
      <c r="AN39" s="281">
        <v>0</v>
      </c>
      <c r="AO39" s="281">
        <v>0</v>
      </c>
      <c r="AP39" s="281">
        <v>0</v>
      </c>
    </row>
    <row r="40" spans="1:42" customFormat="1" outlineLevel="2">
      <c r="A40" s="211" t="str">
        <f>A6&amp;"."&amp;A38&amp;"."&amp;A7&amp;"."&amp;B40</f>
        <v>1.d.1.2</v>
      </c>
      <c r="B40">
        <v>2</v>
      </c>
      <c r="C40" t="str">
        <f>'1-GBP'!C40</f>
        <v/>
      </c>
      <c r="M40" s="281">
        <v>0</v>
      </c>
      <c r="N40" s="281">
        <v>0</v>
      </c>
      <c r="O40" s="281">
        <v>0</v>
      </c>
      <c r="P40" s="281">
        <v>0</v>
      </c>
      <c r="Q40" s="281">
        <v>0</v>
      </c>
      <c r="R40" s="281">
        <v>0</v>
      </c>
      <c r="S40" s="281">
        <v>0</v>
      </c>
      <c r="T40" s="281">
        <v>0</v>
      </c>
      <c r="U40" s="281">
        <v>0</v>
      </c>
      <c r="V40" s="281">
        <v>0</v>
      </c>
      <c r="W40" s="281">
        <v>0</v>
      </c>
      <c r="X40" s="281">
        <v>0</v>
      </c>
      <c r="Y40" s="281">
        <v>0</v>
      </c>
      <c r="Z40" s="281">
        <v>0</v>
      </c>
      <c r="AA40" s="281">
        <v>0</v>
      </c>
      <c r="AB40" s="281">
        <v>0</v>
      </c>
      <c r="AC40" s="281">
        <v>0</v>
      </c>
      <c r="AD40" s="281">
        <v>0</v>
      </c>
      <c r="AE40" s="281">
        <v>0</v>
      </c>
      <c r="AF40" s="281">
        <v>0</v>
      </c>
      <c r="AG40" s="281">
        <v>0</v>
      </c>
      <c r="AH40" s="281">
        <v>0</v>
      </c>
      <c r="AI40" s="281">
        <v>0</v>
      </c>
      <c r="AJ40" s="281">
        <v>0</v>
      </c>
      <c r="AK40" s="281">
        <v>0</v>
      </c>
      <c r="AL40" s="281">
        <v>0</v>
      </c>
      <c r="AM40" s="281">
        <v>0</v>
      </c>
      <c r="AN40" s="281">
        <v>0</v>
      </c>
      <c r="AO40" s="281">
        <v>0</v>
      </c>
      <c r="AP40" s="281">
        <v>0</v>
      </c>
    </row>
    <row r="41" spans="1:42" customFormat="1" outlineLevel="2">
      <c r="A41" s="211" t="str">
        <f>A6&amp;"."&amp;A38&amp;"."&amp;A7&amp;"."&amp;B41</f>
        <v>1.d.1.3</v>
      </c>
      <c r="B41">
        <v>3</v>
      </c>
      <c r="C41" t="str">
        <f>'1-GBP'!C41</f>
        <v/>
      </c>
      <c r="M41" s="281">
        <v>0</v>
      </c>
      <c r="N41" s="281">
        <v>0</v>
      </c>
      <c r="O41" s="281">
        <v>0</v>
      </c>
      <c r="P41" s="281">
        <v>0</v>
      </c>
      <c r="Q41" s="281">
        <v>0</v>
      </c>
      <c r="R41" s="281">
        <v>0</v>
      </c>
      <c r="S41" s="281">
        <v>0</v>
      </c>
      <c r="T41" s="281">
        <v>0</v>
      </c>
      <c r="U41" s="281">
        <v>0</v>
      </c>
      <c r="V41" s="281">
        <v>0</v>
      </c>
      <c r="W41" s="281">
        <v>0</v>
      </c>
      <c r="X41" s="281">
        <v>0</v>
      </c>
      <c r="Y41" s="281">
        <v>0</v>
      </c>
      <c r="Z41" s="281">
        <v>0</v>
      </c>
      <c r="AA41" s="281">
        <v>0</v>
      </c>
      <c r="AB41" s="281">
        <v>0</v>
      </c>
      <c r="AC41" s="281">
        <v>0</v>
      </c>
      <c r="AD41" s="281">
        <v>0</v>
      </c>
      <c r="AE41" s="281">
        <v>0</v>
      </c>
      <c r="AF41" s="281">
        <v>0</v>
      </c>
      <c r="AG41" s="281">
        <v>0</v>
      </c>
      <c r="AH41" s="281">
        <v>0</v>
      </c>
      <c r="AI41" s="281">
        <v>0</v>
      </c>
      <c r="AJ41" s="281">
        <v>0</v>
      </c>
      <c r="AK41" s="281">
        <v>0</v>
      </c>
      <c r="AL41" s="281">
        <v>0</v>
      </c>
      <c r="AM41" s="281">
        <v>0</v>
      </c>
      <c r="AN41" s="281">
        <v>0</v>
      </c>
      <c r="AO41" s="281">
        <v>0</v>
      </c>
      <c r="AP41" s="281">
        <v>0</v>
      </c>
    </row>
    <row r="42" spans="1:42" customFormat="1" outlineLevel="2">
      <c r="A42" s="211" t="str">
        <f>A6&amp;"."&amp;A38&amp;"."&amp;A7&amp;"."&amp;B42</f>
        <v>1.d.1.4</v>
      </c>
      <c r="B42">
        <v>4</v>
      </c>
      <c r="C42" t="str">
        <f>'1-GBP'!C42</f>
        <v/>
      </c>
      <c r="M42" s="281">
        <v>0</v>
      </c>
      <c r="N42" s="281">
        <v>0</v>
      </c>
      <c r="O42" s="281">
        <v>0</v>
      </c>
      <c r="P42" s="281">
        <v>0</v>
      </c>
      <c r="Q42" s="281">
        <v>0</v>
      </c>
      <c r="R42" s="281">
        <v>0</v>
      </c>
      <c r="S42" s="281">
        <v>0</v>
      </c>
      <c r="T42" s="281">
        <v>0</v>
      </c>
      <c r="U42" s="281">
        <v>0</v>
      </c>
      <c r="V42" s="281">
        <v>0</v>
      </c>
      <c r="W42" s="281">
        <v>0</v>
      </c>
      <c r="X42" s="281">
        <v>0</v>
      </c>
      <c r="Y42" s="281">
        <v>0</v>
      </c>
      <c r="Z42" s="281">
        <v>0</v>
      </c>
      <c r="AA42" s="281">
        <v>0</v>
      </c>
      <c r="AB42" s="281">
        <v>0</v>
      </c>
      <c r="AC42" s="281">
        <v>0</v>
      </c>
      <c r="AD42" s="281">
        <v>0</v>
      </c>
      <c r="AE42" s="281">
        <v>0</v>
      </c>
      <c r="AF42" s="281">
        <v>0</v>
      </c>
      <c r="AG42" s="281">
        <v>0</v>
      </c>
      <c r="AH42" s="281">
        <v>0</v>
      </c>
      <c r="AI42" s="281">
        <v>0</v>
      </c>
      <c r="AJ42" s="281">
        <v>0</v>
      </c>
      <c r="AK42" s="281">
        <v>0</v>
      </c>
      <c r="AL42" s="281">
        <v>0</v>
      </c>
      <c r="AM42" s="281">
        <v>0</v>
      </c>
      <c r="AN42" s="281">
        <v>0</v>
      </c>
      <c r="AO42" s="281">
        <v>0</v>
      </c>
      <c r="AP42" s="281">
        <v>0</v>
      </c>
    </row>
    <row r="43" spans="1:42" customFormat="1" outlineLevel="2">
      <c r="A43" s="211" t="str">
        <f>A6&amp;"."&amp;A38&amp;"."&amp;A7&amp;"."&amp;B43</f>
        <v>1.d.1.5</v>
      </c>
      <c r="B43">
        <v>5</v>
      </c>
      <c r="C43" t="str">
        <f>'1-GBP'!C43</f>
        <v/>
      </c>
      <c r="M43" s="281">
        <v>0</v>
      </c>
      <c r="N43" s="281">
        <v>0</v>
      </c>
      <c r="O43" s="281">
        <v>0</v>
      </c>
      <c r="P43" s="281">
        <v>0</v>
      </c>
      <c r="Q43" s="281">
        <v>0</v>
      </c>
      <c r="R43" s="281">
        <v>0</v>
      </c>
      <c r="S43" s="281">
        <v>0</v>
      </c>
      <c r="T43" s="281">
        <v>0</v>
      </c>
      <c r="U43" s="281">
        <v>0</v>
      </c>
      <c r="V43" s="281">
        <v>0</v>
      </c>
      <c r="W43" s="281">
        <v>0</v>
      </c>
      <c r="X43" s="281">
        <v>0</v>
      </c>
      <c r="Y43" s="281">
        <v>0</v>
      </c>
      <c r="Z43" s="281">
        <v>0</v>
      </c>
      <c r="AA43" s="281">
        <v>0</v>
      </c>
      <c r="AB43" s="281">
        <v>0</v>
      </c>
      <c r="AC43" s="281">
        <v>0</v>
      </c>
      <c r="AD43" s="281">
        <v>0</v>
      </c>
      <c r="AE43" s="281">
        <v>0</v>
      </c>
      <c r="AF43" s="281">
        <v>0</v>
      </c>
      <c r="AG43" s="281">
        <v>0</v>
      </c>
      <c r="AH43" s="281">
        <v>0</v>
      </c>
      <c r="AI43" s="281">
        <v>0</v>
      </c>
      <c r="AJ43" s="281">
        <v>0</v>
      </c>
      <c r="AK43" s="281">
        <v>0</v>
      </c>
      <c r="AL43" s="281">
        <v>0</v>
      </c>
      <c r="AM43" s="281">
        <v>0</v>
      </c>
      <c r="AN43" s="281">
        <v>0</v>
      </c>
      <c r="AO43" s="281">
        <v>0</v>
      </c>
      <c r="AP43" s="281">
        <v>0</v>
      </c>
    </row>
    <row r="44" spans="1:42" customFormat="1" outlineLevel="2">
      <c r="A44" s="211" t="str">
        <f>A6&amp;"."&amp;A38&amp;"."&amp;A7&amp;"."&amp;B44</f>
        <v>1.d.1.6</v>
      </c>
      <c r="B44">
        <v>6</v>
      </c>
      <c r="C44" t="str">
        <f>'1-GBP'!C44</f>
        <v/>
      </c>
      <c r="M44" s="281">
        <v>0</v>
      </c>
      <c r="N44" s="281">
        <v>0</v>
      </c>
      <c r="O44" s="281">
        <v>0</v>
      </c>
      <c r="P44" s="281">
        <v>0</v>
      </c>
      <c r="Q44" s="281">
        <v>0</v>
      </c>
      <c r="R44" s="281">
        <v>0</v>
      </c>
      <c r="S44" s="281">
        <v>0</v>
      </c>
      <c r="T44" s="281">
        <v>0</v>
      </c>
      <c r="U44" s="281">
        <v>0</v>
      </c>
      <c r="V44" s="281">
        <v>0</v>
      </c>
      <c r="W44" s="281">
        <v>0</v>
      </c>
      <c r="X44" s="281">
        <v>0</v>
      </c>
      <c r="Y44" s="281">
        <v>0</v>
      </c>
      <c r="Z44" s="281">
        <v>0</v>
      </c>
      <c r="AA44" s="281">
        <v>0</v>
      </c>
      <c r="AB44" s="281">
        <v>0</v>
      </c>
      <c r="AC44" s="281">
        <v>0</v>
      </c>
      <c r="AD44" s="281">
        <v>0</v>
      </c>
      <c r="AE44" s="281">
        <v>0</v>
      </c>
      <c r="AF44" s="281">
        <v>0</v>
      </c>
      <c r="AG44" s="281">
        <v>0</v>
      </c>
      <c r="AH44" s="281">
        <v>0</v>
      </c>
      <c r="AI44" s="281">
        <v>0</v>
      </c>
      <c r="AJ44" s="281">
        <v>0</v>
      </c>
      <c r="AK44" s="281">
        <v>0</v>
      </c>
      <c r="AL44" s="281">
        <v>0</v>
      </c>
      <c r="AM44" s="281">
        <v>0</v>
      </c>
      <c r="AN44" s="281">
        <v>0</v>
      </c>
      <c r="AO44" s="281">
        <v>0</v>
      </c>
      <c r="AP44" s="281">
        <v>0</v>
      </c>
    </row>
    <row r="45" spans="1:42" customFormat="1" outlineLevel="2">
      <c r="A45" s="211" t="str">
        <f>A6&amp;"."&amp;A38&amp;"."&amp;A7&amp;"."&amp;B45</f>
        <v>1.d.1.7</v>
      </c>
      <c r="B45">
        <v>7</v>
      </c>
      <c r="C45" t="str">
        <f>'1-GBP'!C45</f>
        <v/>
      </c>
      <c r="M45" s="281">
        <v>0</v>
      </c>
      <c r="N45" s="281">
        <v>0</v>
      </c>
      <c r="O45" s="281">
        <v>0</v>
      </c>
      <c r="P45" s="281">
        <v>0</v>
      </c>
      <c r="Q45" s="281">
        <v>0</v>
      </c>
      <c r="R45" s="281">
        <v>0</v>
      </c>
      <c r="S45" s="281">
        <v>0</v>
      </c>
      <c r="T45" s="281">
        <v>0</v>
      </c>
      <c r="U45" s="281">
        <v>0</v>
      </c>
      <c r="V45" s="281">
        <v>0</v>
      </c>
      <c r="W45" s="281">
        <v>0</v>
      </c>
      <c r="X45" s="281">
        <v>0</v>
      </c>
      <c r="Y45" s="281">
        <v>0</v>
      </c>
      <c r="Z45" s="281">
        <v>0</v>
      </c>
      <c r="AA45" s="281">
        <v>0</v>
      </c>
      <c r="AB45" s="281">
        <v>0</v>
      </c>
      <c r="AC45" s="281">
        <v>0</v>
      </c>
      <c r="AD45" s="281">
        <v>0</v>
      </c>
      <c r="AE45" s="281">
        <v>0</v>
      </c>
      <c r="AF45" s="281">
        <v>0</v>
      </c>
      <c r="AG45" s="281">
        <v>0</v>
      </c>
      <c r="AH45" s="281">
        <v>0</v>
      </c>
      <c r="AI45" s="281">
        <v>0</v>
      </c>
      <c r="AJ45" s="281">
        <v>0</v>
      </c>
      <c r="AK45" s="281">
        <v>0</v>
      </c>
      <c r="AL45" s="281">
        <v>0</v>
      </c>
      <c r="AM45" s="281">
        <v>0</v>
      </c>
      <c r="AN45" s="281">
        <v>0</v>
      </c>
      <c r="AO45" s="281">
        <v>0</v>
      </c>
      <c r="AP45" s="281">
        <v>0</v>
      </c>
    </row>
    <row r="46" spans="1:42" customFormat="1" outlineLevel="2">
      <c r="A46" s="211" t="str">
        <f>A6&amp;"."&amp;A38&amp;"."&amp;A7&amp;"."&amp;B46</f>
        <v>1.d.1.8</v>
      </c>
      <c r="B46">
        <v>8</v>
      </c>
      <c r="C46" t="str">
        <f>'1-GBP'!C46</f>
        <v/>
      </c>
      <c r="M46" s="281">
        <v>0</v>
      </c>
      <c r="N46" s="281">
        <v>0</v>
      </c>
      <c r="O46" s="281">
        <v>0</v>
      </c>
      <c r="P46" s="281">
        <v>0</v>
      </c>
      <c r="Q46" s="281">
        <v>0</v>
      </c>
      <c r="R46" s="281">
        <v>0</v>
      </c>
      <c r="S46" s="281">
        <v>0</v>
      </c>
      <c r="T46" s="281">
        <v>0</v>
      </c>
      <c r="U46" s="281">
        <v>0</v>
      </c>
      <c r="V46" s="281">
        <v>0</v>
      </c>
      <c r="W46" s="281">
        <v>0</v>
      </c>
      <c r="X46" s="281">
        <v>0</v>
      </c>
      <c r="Y46" s="281">
        <v>0</v>
      </c>
      <c r="Z46" s="281">
        <v>0</v>
      </c>
      <c r="AA46" s="281">
        <v>0</v>
      </c>
      <c r="AB46" s="281">
        <v>0</v>
      </c>
      <c r="AC46" s="281">
        <v>0</v>
      </c>
      <c r="AD46" s="281">
        <v>0</v>
      </c>
      <c r="AE46" s="281">
        <v>0</v>
      </c>
      <c r="AF46" s="281">
        <v>0</v>
      </c>
      <c r="AG46" s="281">
        <v>0</v>
      </c>
      <c r="AH46" s="281">
        <v>0</v>
      </c>
      <c r="AI46" s="281">
        <v>0</v>
      </c>
      <c r="AJ46" s="281">
        <v>0</v>
      </c>
      <c r="AK46" s="281">
        <v>0</v>
      </c>
      <c r="AL46" s="281">
        <v>0</v>
      </c>
      <c r="AM46" s="281">
        <v>0</v>
      </c>
      <c r="AN46" s="281">
        <v>0</v>
      </c>
      <c r="AO46" s="281">
        <v>0</v>
      </c>
      <c r="AP46" s="281">
        <v>0</v>
      </c>
    </row>
    <row r="47" spans="1:42" customFormat="1" outlineLevel="2">
      <c r="A47" s="211" t="str">
        <f>A6&amp;"."&amp;A38&amp;"."&amp;A7&amp;"."&amp;B47</f>
        <v>1.d.1.9</v>
      </c>
      <c r="B47">
        <v>9</v>
      </c>
      <c r="C47" t="str">
        <f>'1-GBP'!C47</f>
        <v/>
      </c>
      <c r="M47" s="281">
        <v>0</v>
      </c>
      <c r="N47" s="281">
        <v>0</v>
      </c>
      <c r="O47" s="281">
        <v>0</v>
      </c>
      <c r="P47" s="281">
        <v>0</v>
      </c>
      <c r="Q47" s="281">
        <v>0</v>
      </c>
      <c r="R47" s="281">
        <v>0</v>
      </c>
      <c r="S47" s="281">
        <v>0</v>
      </c>
      <c r="T47" s="281">
        <v>0</v>
      </c>
      <c r="U47" s="281">
        <v>0</v>
      </c>
      <c r="V47" s="281">
        <v>0</v>
      </c>
      <c r="W47" s="281">
        <v>0</v>
      </c>
      <c r="X47" s="281">
        <v>0</v>
      </c>
      <c r="Y47" s="281">
        <v>0</v>
      </c>
      <c r="Z47" s="281">
        <v>0</v>
      </c>
      <c r="AA47" s="281">
        <v>0</v>
      </c>
      <c r="AB47" s="281">
        <v>0</v>
      </c>
      <c r="AC47" s="281">
        <v>0</v>
      </c>
      <c r="AD47" s="281">
        <v>0</v>
      </c>
      <c r="AE47" s="281">
        <v>0</v>
      </c>
      <c r="AF47" s="281">
        <v>0</v>
      </c>
      <c r="AG47" s="281">
        <v>0</v>
      </c>
      <c r="AH47" s="281">
        <v>0</v>
      </c>
      <c r="AI47" s="281">
        <v>0</v>
      </c>
      <c r="AJ47" s="281">
        <v>0</v>
      </c>
      <c r="AK47" s="281">
        <v>0</v>
      </c>
      <c r="AL47" s="281">
        <v>0</v>
      </c>
      <c r="AM47" s="281">
        <v>0</v>
      </c>
      <c r="AN47" s="281">
        <v>0</v>
      </c>
      <c r="AO47" s="281">
        <v>0</v>
      </c>
      <c r="AP47" s="281">
        <v>0</v>
      </c>
    </row>
    <row r="48" spans="1:42" customFormat="1" outlineLevel="2">
      <c r="A48" s="211" t="str">
        <f>A6&amp;"."&amp;A38&amp;"."&amp;A7&amp;"."&amp;B48</f>
        <v>1.d.1.10</v>
      </c>
      <c r="B48">
        <v>10</v>
      </c>
      <c r="C48" t="str">
        <f>'1-GBP'!C48</f>
        <v/>
      </c>
      <c r="M48" s="281">
        <v>0</v>
      </c>
      <c r="N48" s="281">
        <v>0</v>
      </c>
      <c r="O48" s="281">
        <v>0</v>
      </c>
      <c r="P48" s="281">
        <v>0</v>
      </c>
      <c r="Q48" s="281">
        <v>0</v>
      </c>
      <c r="R48" s="281">
        <v>0</v>
      </c>
      <c r="S48" s="281">
        <v>0</v>
      </c>
      <c r="T48" s="281">
        <v>0</v>
      </c>
      <c r="U48" s="281">
        <v>0</v>
      </c>
      <c r="V48" s="281">
        <v>0</v>
      </c>
      <c r="W48" s="281">
        <v>0</v>
      </c>
      <c r="X48" s="281">
        <v>0</v>
      </c>
      <c r="Y48" s="281">
        <v>0</v>
      </c>
      <c r="Z48" s="281">
        <v>0</v>
      </c>
      <c r="AA48" s="281">
        <v>0</v>
      </c>
      <c r="AB48" s="281">
        <v>0</v>
      </c>
      <c r="AC48" s="281">
        <v>0</v>
      </c>
      <c r="AD48" s="281">
        <v>0</v>
      </c>
      <c r="AE48" s="281">
        <v>0</v>
      </c>
      <c r="AF48" s="281">
        <v>0</v>
      </c>
      <c r="AG48" s="281">
        <v>0</v>
      </c>
      <c r="AH48" s="281">
        <v>0</v>
      </c>
      <c r="AI48" s="281">
        <v>0</v>
      </c>
      <c r="AJ48" s="281">
        <v>0</v>
      </c>
      <c r="AK48" s="281">
        <v>0</v>
      </c>
      <c r="AL48" s="281">
        <v>0</v>
      </c>
      <c r="AM48" s="281">
        <v>0</v>
      </c>
      <c r="AN48" s="281">
        <v>0</v>
      </c>
      <c r="AO48" s="281">
        <v>0</v>
      </c>
      <c r="AP48" s="281">
        <v>0</v>
      </c>
    </row>
    <row r="49" spans="1:42" customFormat="1" outlineLevel="2">
      <c r="A49" s="211" t="str">
        <f>A6&amp;"."&amp;A38&amp;"."&amp;A7&amp;"."&amp;B49</f>
        <v>1.d.1.11</v>
      </c>
      <c r="B49">
        <v>11</v>
      </c>
      <c r="C49" t="str">
        <f>'1-GBP'!C49</f>
        <v/>
      </c>
      <c r="M49" s="281">
        <v>0</v>
      </c>
      <c r="N49" s="281">
        <v>0</v>
      </c>
      <c r="O49" s="281">
        <v>0</v>
      </c>
      <c r="P49" s="281">
        <v>0</v>
      </c>
      <c r="Q49" s="281">
        <v>0</v>
      </c>
      <c r="R49" s="281">
        <v>0</v>
      </c>
      <c r="S49" s="281">
        <v>0</v>
      </c>
      <c r="T49" s="281">
        <v>0</v>
      </c>
      <c r="U49" s="281">
        <v>0</v>
      </c>
      <c r="V49" s="281">
        <v>0</v>
      </c>
      <c r="W49" s="281">
        <v>0</v>
      </c>
      <c r="X49" s="281">
        <v>0</v>
      </c>
      <c r="Y49" s="281">
        <v>0</v>
      </c>
      <c r="Z49" s="281">
        <v>0</v>
      </c>
      <c r="AA49" s="281">
        <v>0</v>
      </c>
      <c r="AB49" s="281">
        <v>0</v>
      </c>
      <c r="AC49" s="281">
        <v>0</v>
      </c>
      <c r="AD49" s="281">
        <v>0</v>
      </c>
      <c r="AE49" s="281">
        <v>0</v>
      </c>
      <c r="AF49" s="281">
        <v>0</v>
      </c>
      <c r="AG49" s="281">
        <v>0</v>
      </c>
      <c r="AH49" s="281">
        <v>0</v>
      </c>
      <c r="AI49" s="281">
        <v>0</v>
      </c>
      <c r="AJ49" s="281">
        <v>0</v>
      </c>
      <c r="AK49" s="281">
        <v>0</v>
      </c>
      <c r="AL49" s="281">
        <v>0</v>
      </c>
      <c r="AM49" s="281">
        <v>0</v>
      </c>
      <c r="AN49" s="281">
        <v>0</v>
      </c>
      <c r="AO49" s="281">
        <v>0</v>
      </c>
      <c r="AP49" s="281">
        <v>0</v>
      </c>
    </row>
    <row r="50" spans="1:42" customFormat="1" outlineLevel="2">
      <c r="A50" s="211" t="str">
        <f>A6&amp;"."&amp;A38&amp;"."&amp;A7&amp;"."&amp;B50</f>
        <v>1.d.1.12</v>
      </c>
      <c r="B50">
        <v>12</v>
      </c>
      <c r="C50" t="str">
        <f>'1-GBP'!C50</f>
        <v/>
      </c>
      <c r="M50" s="281">
        <v>0</v>
      </c>
      <c r="N50" s="281">
        <v>0</v>
      </c>
      <c r="O50" s="281">
        <v>0</v>
      </c>
      <c r="P50" s="281">
        <v>0</v>
      </c>
      <c r="Q50" s="281">
        <v>0</v>
      </c>
      <c r="R50" s="281">
        <v>0</v>
      </c>
      <c r="S50" s="281">
        <v>0</v>
      </c>
      <c r="T50" s="281">
        <v>0</v>
      </c>
      <c r="U50" s="281">
        <v>0</v>
      </c>
      <c r="V50" s="281">
        <v>0</v>
      </c>
      <c r="W50" s="281">
        <v>0</v>
      </c>
      <c r="X50" s="281">
        <v>0</v>
      </c>
      <c r="Y50" s="281">
        <v>0</v>
      </c>
      <c r="Z50" s="281">
        <v>0</v>
      </c>
      <c r="AA50" s="281">
        <v>0</v>
      </c>
      <c r="AB50" s="281">
        <v>0</v>
      </c>
      <c r="AC50" s="281">
        <v>0</v>
      </c>
      <c r="AD50" s="281">
        <v>0</v>
      </c>
      <c r="AE50" s="281">
        <v>0</v>
      </c>
      <c r="AF50" s="281">
        <v>0</v>
      </c>
      <c r="AG50" s="281">
        <v>0</v>
      </c>
      <c r="AH50" s="281">
        <v>0</v>
      </c>
      <c r="AI50" s="281">
        <v>0</v>
      </c>
      <c r="AJ50" s="281">
        <v>0</v>
      </c>
      <c r="AK50" s="281">
        <v>0</v>
      </c>
      <c r="AL50" s="281">
        <v>0</v>
      </c>
      <c r="AM50" s="281">
        <v>0</v>
      </c>
      <c r="AN50" s="281">
        <v>0</v>
      </c>
      <c r="AO50" s="281">
        <v>0</v>
      </c>
      <c r="AP50" s="281">
        <v>0</v>
      </c>
    </row>
    <row r="51" spans="1:42" customFormat="1" outlineLevel="1">
      <c r="A51" s="212"/>
      <c r="B51" s="201">
        <f>B50-COUNTIFS(C39:C50,"")</f>
        <v>0</v>
      </c>
      <c r="C51" s="201" t="s">
        <v>285</v>
      </c>
      <c r="D51" s="201"/>
      <c r="E51" s="201"/>
      <c r="F51" s="201"/>
      <c r="G51" s="201"/>
      <c r="H51" s="201"/>
      <c r="I51" s="201"/>
      <c r="J51" s="201"/>
      <c r="K51" s="201"/>
      <c r="L51" s="201"/>
      <c r="M51" s="280">
        <f>SUM(M39:M50)</f>
        <v>0</v>
      </c>
      <c r="N51" s="280">
        <f>SUM(N39:N50)</f>
        <v>0</v>
      </c>
      <c r="O51" s="280">
        <f t="shared" ref="O51:AP51" si="5">SUM(O39:O50)</f>
        <v>0</v>
      </c>
      <c r="P51" s="280">
        <f t="shared" si="5"/>
        <v>0</v>
      </c>
      <c r="Q51" s="280">
        <f t="shared" si="5"/>
        <v>0</v>
      </c>
      <c r="R51" s="280">
        <f t="shared" si="5"/>
        <v>0</v>
      </c>
      <c r="S51" s="280">
        <f t="shared" si="5"/>
        <v>0</v>
      </c>
      <c r="T51" s="280">
        <f t="shared" si="5"/>
        <v>0</v>
      </c>
      <c r="U51" s="280">
        <f t="shared" si="5"/>
        <v>0</v>
      </c>
      <c r="V51" s="280">
        <f t="shared" si="5"/>
        <v>0</v>
      </c>
      <c r="W51" s="280">
        <f t="shared" si="5"/>
        <v>0</v>
      </c>
      <c r="X51" s="280">
        <f t="shared" si="5"/>
        <v>0</v>
      </c>
      <c r="Y51" s="280">
        <f t="shared" si="5"/>
        <v>0</v>
      </c>
      <c r="Z51" s="280">
        <f t="shared" si="5"/>
        <v>0</v>
      </c>
      <c r="AA51" s="280">
        <f t="shared" si="5"/>
        <v>0</v>
      </c>
      <c r="AB51" s="280">
        <f t="shared" si="5"/>
        <v>0</v>
      </c>
      <c r="AC51" s="280">
        <f t="shared" si="5"/>
        <v>0</v>
      </c>
      <c r="AD51" s="280">
        <f t="shared" si="5"/>
        <v>0</v>
      </c>
      <c r="AE51" s="280">
        <f t="shared" si="5"/>
        <v>0</v>
      </c>
      <c r="AF51" s="280">
        <f t="shared" si="5"/>
        <v>0</v>
      </c>
      <c r="AG51" s="280">
        <f t="shared" si="5"/>
        <v>0</v>
      </c>
      <c r="AH51" s="280">
        <f t="shared" si="5"/>
        <v>0</v>
      </c>
      <c r="AI51" s="280">
        <f t="shared" si="5"/>
        <v>0</v>
      </c>
      <c r="AJ51" s="280">
        <f t="shared" si="5"/>
        <v>0</v>
      </c>
      <c r="AK51" s="280">
        <f t="shared" si="5"/>
        <v>0</v>
      </c>
      <c r="AL51" s="280">
        <f t="shared" si="5"/>
        <v>0</v>
      </c>
      <c r="AM51" s="280">
        <f t="shared" si="5"/>
        <v>0</v>
      </c>
      <c r="AN51" s="280">
        <f t="shared" si="5"/>
        <v>0</v>
      </c>
      <c r="AO51" s="280">
        <f t="shared" si="5"/>
        <v>0</v>
      </c>
      <c r="AP51" s="280">
        <f t="shared" si="5"/>
        <v>0</v>
      </c>
    </row>
    <row r="52" spans="1:42" customFormat="1" ht="16.149999999999999" outlineLevel="1" thickBot="1">
      <c r="A52" s="213"/>
      <c r="B52" s="202"/>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2"/>
      <c r="AJ52" s="202"/>
      <c r="AK52" s="202"/>
      <c r="AL52" s="202"/>
      <c r="AM52" s="202"/>
      <c r="AN52" s="202"/>
      <c r="AO52" s="202"/>
      <c r="AP52" s="202"/>
    </row>
    <row r="53" spans="1:42" customFormat="1" ht="16.149999999999999" outlineLevel="1" thickBot="1">
      <c r="A53" s="214" t="s">
        <v>288</v>
      </c>
      <c r="B53" s="203">
        <f>B51+B36+B21</f>
        <v>7</v>
      </c>
      <c r="C53" s="203" t="s">
        <v>289</v>
      </c>
      <c r="D53" s="203"/>
      <c r="E53" s="203"/>
      <c r="F53" s="203"/>
      <c r="G53" s="203" t="str">
        <f>+"Total "&amp;$B6&amp;" "&amp;$B7</f>
        <v>Total Phase 1 Teesside Onshore Transportation System</v>
      </c>
      <c r="H53" s="203"/>
      <c r="I53" s="203"/>
      <c r="J53" s="203"/>
      <c r="K53" s="203"/>
      <c r="L53" s="203"/>
      <c r="M53" s="283">
        <f t="shared" ref="M53:AP53" si="6">SUM(M21,M36,M51)</f>
        <v>0</v>
      </c>
      <c r="N53" s="284">
        <f t="shared" si="6"/>
        <v>0</v>
      </c>
      <c r="O53" s="284">
        <f t="shared" si="6"/>
        <v>0</v>
      </c>
      <c r="P53" s="284">
        <f t="shared" si="6"/>
        <v>0</v>
      </c>
      <c r="Q53" s="284">
        <f t="shared" si="6"/>
        <v>0</v>
      </c>
      <c r="R53" s="284">
        <f t="shared" si="6"/>
        <v>0</v>
      </c>
      <c r="S53" s="284">
        <f t="shared" si="6"/>
        <v>0</v>
      </c>
      <c r="T53" s="284">
        <f t="shared" si="6"/>
        <v>0</v>
      </c>
      <c r="U53" s="284">
        <f t="shared" si="6"/>
        <v>0</v>
      </c>
      <c r="V53" s="284">
        <f t="shared" si="6"/>
        <v>0</v>
      </c>
      <c r="W53" s="284">
        <f t="shared" si="6"/>
        <v>0</v>
      </c>
      <c r="X53" s="284">
        <f t="shared" si="6"/>
        <v>0</v>
      </c>
      <c r="Y53" s="284">
        <f t="shared" si="6"/>
        <v>0</v>
      </c>
      <c r="Z53" s="284">
        <f t="shared" si="6"/>
        <v>0</v>
      </c>
      <c r="AA53" s="284">
        <f t="shared" si="6"/>
        <v>0</v>
      </c>
      <c r="AB53" s="284">
        <f t="shared" si="6"/>
        <v>0</v>
      </c>
      <c r="AC53" s="284">
        <f t="shared" si="6"/>
        <v>0</v>
      </c>
      <c r="AD53" s="284">
        <f t="shared" si="6"/>
        <v>0</v>
      </c>
      <c r="AE53" s="284">
        <f t="shared" si="6"/>
        <v>0</v>
      </c>
      <c r="AF53" s="284">
        <f t="shared" si="6"/>
        <v>0</v>
      </c>
      <c r="AG53" s="284">
        <f t="shared" si="6"/>
        <v>0</v>
      </c>
      <c r="AH53" s="284">
        <f t="shared" si="6"/>
        <v>0</v>
      </c>
      <c r="AI53" s="284">
        <f t="shared" si="6"/>
        <v>0</v>
      </c>
      <c r="AJ53" s="284">
        <f t="shared" si="6"/>
        <v>0</v>
      </c>
      <c r="AK53" s="284">
        <f t="shared" si="6"/>
        <v>0</v>
      </c>
      <c r="AL53" s="284">
        <f t="shared" si="6"/>
        <v>0</v>
      </c>
      <c r="AM53" s="284">
        <f t="shared" si="6"/>
        <v>0</v>
      </c>
      <c r="AN53" s="284">
        <f t="shared" si="6"/>
        <v>0</v>
      </c>
      <c r="AO53" s="284">
        <f t="shared" si="6"/>
        <v>0</v>
      </c>
      <c r="AP53" s="284">
        <f t="shared" si="6"/>
        <v>0</v>
      </c>
    </row>
    <row r="54" spans="1:42" customFormat="1" outlineLevel="1">
      <c r="A54" s="211"/>
    </row>
    <row r="55" spans="1:42" customFormat="1" collapsed="1">
      <c r="A55" s="211"/>
    </row>
    <row r="56" spans="1:42" customFormat="1">
      <c r="A56" s="209" t="str">
        <f>_xlfn.TEXTBEFORE(J56,".")</f>
        <v>1</v>
      </c>
      <c r="B56" s="196" t="str">
        <f>_xlfn.XLOOKUP(A56,Select!$B$4:$B$65,Select!$C$4:$C$65)</f>
        <v>Phase 1</v>
      </c>
      <c r="C56" s="197"/>
      <c r="D56" s="197">
        <f>B71+B86+B101</f>
        <v>8</v>
      </c>
      <c r="E56" s="197" t="s">
        <v>281</v>
      </c>
      <c r="F56" s="197"/>
      <c r="G56" s="197"/>
      <c r="H56" s="197"/>
      <c r="I56" s="197" t="s">
        <v>282</v>
      </c>
      <c r="J56" s="197" t="str">
        <f>Select!$M$5</f>
        <v>1.2</v>
      </c>
      <c r="K56" s="197"/>
      <c r="L56" s="197"/>
      <c r="M56" s="197"/>
      <c r="N56" s="198"/>
      <c r="O56" s="198"/>
      <c r="P56" s="198"/>
      <c r="Q56" s="198"/>
      <c r="R56" s="198"/>
      <c r="S56" s="198"/>
      <c r="T56" s="198"/>
      <c r="U56" s="198"/>
      <c r="V56" s="198"/>
      <c r="W56" s="198"/>
      <c r="X56" s="198"/>
      <c r="Y56" s="198"/>
      <c r="Z56" s="198"/>
      <c r="AA56" s="198"/>
      <c r="AB56" s="198"/>
      <c r="AC56" s="198"/>
      <c r="AD56" s="198"/>
      <c r="AE56" s="198"/>
      <c r="AF56" s="198"/>
      <c r="AG56" s="198"/>
      <c r="AH56" s="198"/>
      <c r="AI56" s="198"/>
      <c r="AJ56" s="198"/>
      <c r="AK56" s="198"/>
      <c r="AL56" s="198"/>
      <c r="AM56" s="198"/>
      <c r="AN56" s="198"/>
      <c r="AO56" s="198"/>
      <c r="AP56" s="198"/>
    </row>
    <row r="57" spans="1:42" customFormat="1" outlineLevel="1">
      <c r="A57" s="210" t="str">
        <f>_xlfn.TEXTAFTER(J56,".")</f>
        <v>2</v>
      </c>
      <c r="B57" s="199" t="str">
        <f>_xlfn.XLOOKUP($J56,Select!$K$4:$K$65,Select!$F$4:$F$65)</f>
        <v>Teesside Offshore Transportation System</v>
      </c>
      <c r="C57" s="199"/>
      <c r="D57" s="199"/>
      <c r="E57" s="199"/>
      <c r="F57" s="199"/>
      <c r="G57" s="199"/>
      <c r="H57" s="199"/>
      <c r="I57" s="199"/>
      <c r="J57" s="199"/>
      <c r="K57" s="199"/>
      <c r="L57" s="199"/>
      <c r="M57" s="199"/>
      <c r="N57" s="199"/>
      <c r="O57" s="199"/>
      <c r="P57" s="199"/>
      <c r="Q57" s="199"/>
      <c r="R57" s="199"/>
      <c r="S57" s="199"/>
      <c r="T57" s="199"/>
      <c r="U57" s="199"/>
      <c r="V57" s="199"/>
      <c r="W57" s="199"/>
      <c r="X57" s="199"/>
      <c r="Y57" s="199"/>
      <c r="Z57" s="199"/>
      <c r="AA57" s="199"/>
      <c r="AB57" s="199"/>
      <c r="AC57" s="199"/>
      <c r="AD57" s="199"/>
      <c r="AE57" s="199"/>
      <c r="AF57" s="199"/>
      <c r="AG57" s="199"/>
      <c r="AH57" s="199"/>
      <c r="AI57" s="199"/>
      <c r="AJ57" s="199"/>
      <c r="AK57" s="199"/>
      <c r="AL57" s="199"/>
      <c r="AM57" s="199"/>
      <c r="AN57" s="199"/>
      <c r="AO57" s="199"/>
      <c r="AP57" s="199"/>
    </row>
    <row r="58" spans="1:42" customFormat="1" outlineLevel="1">
      <c r="A58" s="220" t="s">
        <v>150</v>
      </c>
      <c r="B58" s="220" t="s">
        <v>283</v>
      </c>
      <c r="C58" s="220" t="s">
        <v>284</v>
      </c>
      <c r="D58" s="220"/>
      <c r="E58" s="220"/>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row>
    <row r="59" spans="1:42" customFormat="1" outlineLevel="2">
      <c r="A59" s="211" t="str">
        <f>A56&amp;"."&amp;A58&amp;"."&amp;A57&amp;"."&amp;B59</f>
        <v>1.c.2.1</v>
      </c>
      <c r="B59">
        <v>1</v>
      </c>
      <c r="C59" t="str">
        <f>'1-GBP'!C59</f>
        <v>EPCI #1 : Pipeline Installation &amp; Landfall</v>
      </c>
      <c r="M59" s="281">
        <v>0</v>
      </c>
      <c r="N59" s="281">
        <v>0</v>
      </c>
      <c r="O59" s="281">
        <v>0</v>
      </c>
      <c r="P59" s="281">
        <v>0</v>
      </c>
      <c r="Q59" s="281">
        <v>0</v>
      </c>
      <c r="R59" s="281">
        <v>0</v>
      </c>
      <c r="S59" s="281">
        <v>0</v>
      </c>
      <c r="T59" s="281">
        <v>0</v>
      </c>
      <c r="U59" s="281">
        <v>0</v>
      </c>
      <c r="V59" s="281">
        <v>0</v>
      </c>
      <c r="W59" s="281">
        <v>0</v>
      </c>
      <c r="X59" s="281">
        <v>0</v>
      </c>
      <c r="Y59" s="281">
        <v>0</v>
      </c>
      <c r="Z59" s="281">
        <v>0</v>
      </c>
      <c r="AA59" s="281">
        <v>0</v>
      </c>
      <c r="AB59" s="281">
        <v>0</v>
      </c>
      <c r="AC59" s="281">
        <v>0</v>
      </c>
      <c r="AD59" s="281">
        <v>0</v>
      </c>
      <c r="AE59" s="281">
        <v>0</v>
      </c>
      <c r="AF59" s="281">
        <v>0</v>
      </c>
      <c r="AG59" s="281">
        <v>0</v>
      </c>
      <c r="AH59" s="281">
        <v>0</v>
      </c>
      <c r="AI59" s="281">
        <v>0</v>
      </c>
      <c r="AJ59" s="281">
        <v>0</v>
      </c>
      <c r="AK59" s="281">
        <v>0</v>
      </c>
      <c r="AL59" s="281">
        <v>0</v>
      </c>
      <c r="AM59" s="281">
        <v>0</v>
      </c>
      <c r="AN59" s="281">
        <v>0</v>
      </c>
      <c r="AO59" s="281">
        <v>0</v>
      </c>
      <c r="AP59" s="281">
        <v>0</v>
      </c>
    </row>
    <row r="60" spans="1:42" customFormat="1" outlineLevel="2">
      <c r="A60" s="211" t="str">
        <f>A56&amp;"."&amp;A58&amp;"."&amp;A57&amp;"."&amp;B60</f>
        <v>1.c.2.2</v>
      </c>
      <c r="B60">
        <v>2</v>
      </c>
      <c r="C60" t="str">
        <f>'1-GBP'!C60</f>
        <v>EPCI #2 :  SPS supply and Install (include flowline)</v>
      </c>
      <c r="M60" s="281">
        <v>0</v>
      </c>
      <c r="N60" s="281">
        <v>0</v>
      </c>
      <c r="O60" s="281">
        <v>0</v>
      </c>
      <c r="P60" s="281">
        <v>0</v>
      </c>
      <c r="Q60" s="281">
        <v>0</v>
      </c>
      <c r="R60" s="281">
        <v>0</v>
      </c>
      <c r="S60" s="281">
        <v>0</v>
      </c>
      <c r="T60" s="281">
        <v>0</v>
      </c>
      <c r="U60" s="281">
        <v>0</v>
      </c>
      <c r="V60" s="281">
        <v>0</v>
      </c>
      <c r="W60" s="281">
        <v>0</v>
      </c>
      <c r="X60" s="281">
        <v>0</v>
      </c>
      <c r="Y60" s="281">
        <v>0</v>
      </c>
      <c r="Z60" s="281">
        <v>0</v>
      </c>
      <c r="AA60" s="281">
        <v>0</v>
      </c>
      <c r="AB60" s="281">
        <v>0</v>
      </c>
      <c r="AC60" s="281">
        <v>0</v>
      </c>
      <c r="AD60" s="281">
        <v>0</v>
      </c>
      <c r="AE60" s="281">
        <v>0</v>
      </c>
      <c r="AF60" s="281">
        <v>0</v>
      </c>
      <c r="AG60" s="281">
        <v>0</v>
      </c>
      <c r="AH60" s="281">
        <v>0</v>
      </c>
      <c r="AI60" s="281">
        <v>0</v>
      </c>
      <c r="AJ60" s="281">
        <v>0</v>
      </c>
      <c r="AK60" s="281">
        <v>0</v>
      </c>
      <c r="AL60" s="281">
        <v>0</v>
      </c>
      <c r="AM60" s="281">
        <v>0</v>
      </c>
      <c r="AN60" s="281">
        <v>0</v>
      </c>
      <c r="AO60" s="281">
        <v>0</v>
      </c>
      <c r="AP60" s="281">
        <v>0</v>
      </c>
    </row>
    <row r="61" spans="1:42" customFormat="1" outlineLevel="2">
      <c r="A61" s="211" t="str">
        <f>A56&amp;"."&amp;A58&amp;"."&amp;A57&amp;"."&amp;B61</f>
        <v>1.c.2.3</v>
      </c>
      <c r="B61">
        <v>3</v>
      </c>
      <c r="C61" t="str">
        <f>'1-GBP'!C61</f>
        <v>EPCI #3 : Power &amp; communications cable</v>
      </c>
      <c r="M61" s="281">
        <v>0</v>
      </c>
      <c r="N61" s="281">
        <v>0</v>
      </c>
      <c r="O61" s="281">
        <v>0</v>
      </c>
      <c r="P61" s="281">
        <v>0</v>
      </c>
      <c r="Q61" s="281">
        <v>0</v>
      </c>
      <c r="R61" s="281">
        <v>0</v>
      </c>
      <c r="S61" s="281">
        <v>0</v>
      </c>
      <c r="T61" s="281">
        <v>0</v>
      </c>
      <c r="U61" s="281">
        <v>0</v>
      </c>
      <c r="V61" s="281">
        <v>0</v>
      </c>
      <c r="W61" s="281">
        <v>0</v>
      </c>
      <c r="X61" s="281">
        <v>0</v>
      </c>
      <c r="Y61" s="281">
        <v>0</v>
      </c>
      <c r="Z61" s="281">
        <v>0</v>
      </c>
      <c r="AA61" s="281">
        <v>0</v>
      </c>
      <c r="AB61" s="281">
        <v>0</v>
      </c>
      <c r="AC61" s="281">
        <v>0</v>
      </c>
      <c r="AD61" s="281">
        <v>0</v>
      </c>
      <c r="AE61" s="281">
        <v>0</v>
      </c>
      <c r="AF61" s="281">
        <v>0</v>
      </c>
      <c r="AG61" s="281">
        <v>0</v>
      </c>
      <c r="AH61" s="281">
        <v>0</v>
      </c>
      <c r="AI61" s="281">
        <v>0</v>
      </c>
      <c r="AJ61" s="281">
        <v>0</v>
      </c>
      <c r="AK61" s="281">
        <v>0</v>
      </c>
      <c r="AL61" s="281">
        <v>0</v>
      </c>
      <c r="AM61" s="281">
        <v>0</v>
      </c>
      <c r="AN61" s="281">
        <v>0</v>
      </c>
      <c r="AO61" s="281">
        <v>0</v>
      </c>
      <c r="AP61" s="281">
        <v>0</v>
      </c>
    </row>
    <row r="62" spans="1:42" customFormat="1" outlineLevel="2">
      <c r="A62" s="211" t="str">
        <f>A56&amp;"."&amp;A58&amp;"."&amp;A57&amp;"."&amp;B62</f>
        <v>1.c.2.4</v>
      </c>
      <c r="B62">
        <v>4</v>
      </c>
      <c r="C62" t="str">
        <f>'1-GBP'!C62</f>
        <v>Linepipe fabrication and supply</v>
      </c>
      <c r="M62" s="281">
        <v>0</v>
      </c>
      <c r="N62" s="281">
        <v>0</v>
      </c>
      <c r="O62" s="281">
        <v>0</v>
      </c>
      <c r="P62" s="281">
        <v>0</v>
      </c>
      <c r="Q62" s="281">
        <v>0</v>
      </c>
      <c r="R62" s="281">
        <v>0</v>
      </c>
      <c r="S62" s="281">
        <v>0</v>
      </c>
      <c r="T62" s="281">
        <v>0</v>
      </c>
      <c r="U62" s="281">
        <v>0</v>
      </c>
      <c r="V62" s="281">
        <v>0</v>
      </c>
      <c r="W62" s="281">
        <v>0</v>
      </c>
      <c r="X62" s="281">
        <v>0</v>
      </c>
      <c r="Y62" s="281">
        <v>0</v>
      </c>
      <c r="Z62" s="281">
        <v>0</v>
      </c>
      <c r="AA62" s="281">
        <v>0</v>
      </c>
      <c r="AB62" s="281">
        <v>0</v>
      </c>
      <c r="AC62" s="281">
        <v>0</v>
      </c>
      <c r="AD62" s="281">
        <v>0</v>
      </c>
      <c r="AE62" s="281">
        <v>0</v>
      </c>
      <c r="AF62" s="281">
        <v>0</v>
      </c>
      <c r="AG62" s="281">
        <v>0</v>
      </c>
      <c r="AH62" s="281">
        <v>0</v>
      </c>
      <c r="AI62" s="281">
        <v>0</v>
      </c>
      <c r="AJ62" s="281">
        <v>0</v>
      </c>
      <c r="AK62" s="281">
        <v>0</v>
      </c>
      <c r="AL62" s="281">
        <v>0</v>
      </c>
      <c r="AM62" s="281">
        <v>0</v>
      </c>
      <c r="AN62" s="281">
        <v>0</v>
      </c>
      <c r="AO62" s="281">
        <v>0</v>
      </c>
      <c r="AP62" s="281">
        <v>0</v>
      </c>
    </row>
    <row r="63" spans="1:42" customFormat="1" outlineLevel="2">
      <c r="A63" s="211" t="str">
        <f>A56&amp;"."&amp;A58&amp;"."&amp;A57&amp;"."&amp;B63</f>
        <v>1.c.2.5</v>
      </c>
      <c r="B63">
        <v>5</v>
      </c>
      <c r="C63" t="str">
        <f>'1-GBP'!C63</f>
        <v>Offshore Systems Engineering</v>
      </c>
      <c r="M63" s="281">
        <v>0</v>
      </c>
      <c r="N63" s="281">
        <v>0</v>
      </c>
      <c r="O63" s="281">
        <v>0</v>
      </c>
      <c r="P63" s="281">
        <v>0</v>
      </c>
      <c r="Q63" s="281">
        <v>0</v>
      </c>
      <c r="R63" s="281">
        <v>0</v>
      </c>
      <c r="S63" s="281">
        <v>0</v>
      </c>
      <c r="T63" s="281">
        <v>0</v>
      </c>
      <c r="U63" s="281">
        <v>0</v>
      </c>
      <c r="V63" s="281">
        <v>0</v>
      </c>
      <c r="W63" s="281">
        <v>0</v>
      </c>
      <c r="X63" s="281">
        <v>0</v>
      </c>
      <c r="Y63" s="281">
        <v>0</v>
      </c>
      <c r="Z63" s="281">
        <v>0</v>
      </c>
      <c r="AA63" s="281">
        <v>0</v>
      </c>
      <c r="AB63" s="281">
        <v>0</v>
      </c>
      <c r="AC63" s="281">
        <v>0</v>
      </c>
      <c r="AD63" s="281">
        <v>0</v>
      </c>
      <c r="AE63" s="281">
        <v>0</v>
      </c>
      <c r="AF63" s="281">
        <v>0</v>
      </c>
      <c r="AG63" s="281">
        <v>0</v>
      </c>
      <c r="AH63" s="281">
        <v>0</v>
      </c>
      <c r="AI63" s="281">
        <v>0</v>
      </c>
      <c r="AJ63" s="281">
        <v>0</v>
      </c>
      <c r="AK63" s="281">
        <v>0</v>
      </c>
      <c r="AL63" s="281">
        <v>0</v>
      </c>
      <c r="AM63" s="281">
        <v>0</v>
      </c>
      <c r="AN63" s="281">
        <v>0</v>
      </c>
      <c r="AO63" s="281">
        <v>0</v>
      </c>
      <c r="AP63" s="281">
        <v>0</v>
      </c>
    </row>
    <row r="64" spans="1:42" customFormat="1" outlineLevel="2">
      <c r="A64" s="211" t="str">
        <f>A56&amp;"."&amp;A58&amp;"."&amp;A57&amp;"."&amp;B64</f>
        <v>1.c.2.6</v>
      </c>
      <c r="B64">
        <v>6</v>
      </c>
      <c r="C64" t="str">
        <f>'1-GBP'!C64</f>
        <v>Tier 2 Contract</v>
      </c>
      <c r="M64" s="281">
        <v>0</v>
      </c>
      <c r="N64" s="281">
        <v>0</v>
      </c>
      <c r="O64" s="281">
        <v>0</v>
      </c>
      <c r="P64" s="281">
        <v>0</v>
      </c>
      <c r="Q64" s="281">
        <v>0</v>
      </c>
      <c r="R64" s="281">
        <v>0</v>
      </c>
      <c r="S64" s="281">
        <v>0</v>
      </c>
      <c r="T64" s="281">
        <v>0</v>
      </c>
      <c r="U64" s="281">
        <v>0</v>
      </c>
      <c r="V64" s="281">
        <v>0</v>
      </c>
      <c r="W64" s="281">
        <v>0</v>
      </c>
      <c r="X64" s="281">
        <v>0</v>
      </c>
      <c r="Y64" s="281">
        <v>0</v>
      </c>
      <c r="Z64" s="281">
        <v>0</v>
      </c>
      <c r="AA64" s="281">
        <v>0</v>
      </c>
      <c r="AB64" s="281">
        <v>0</v>
      </c>
      <c r="AC64" s="281">
        <v>0</v>
      </c>
      <c r="AD64" s="281">
        <v>0</v>
      </c>
      <c r="AE64" s="281">
        <v>0</v>
      </c>
      <c r="AF64" s="281">
        <v>0</v>
      </c>
      <c r="AG64" s="281">
        <v>0</v>
      </c>
      <c r="AH64" s="281">
        <v>0</v>
      </c>
      <c r="AI64" s="281">
        <v>0</v>
      </c>
      <c r="AJ64" s="281">
        <v>0</v>
      </c>
      <c r="AK64" s="281">
        <v>0</v>
      </c>
      <c r="AL64" s="281">
        <v>0</v>
      </c>
      <c r="AM64" s="281">
        <v>0</v>
      </c>
      <c r="AN64" s="281">
        <v>0</v>
      </c>
      <c r="AO64" s="281">
        <v>0</v>
      </c>
      <c r="AP64" s="281">
        <v>0</v>
      </c>
    </row>
    <row r="65" spans="1:42" customFormat="1" outlineLevel="2">
      <c r="A65" s="211" t="str">
        <f>A56&amp;"."&amp;A58&amp;"."&amp;A57&amp;"."&amp;B65</f>
        <v>1.c.2.7</v>
      </c>
      <c r="B65">
        <v>7</v>
      </c>
      <c r="C65" t="str">
        <f>'1-GBP'!C65</f>
        <v/>
      </c>
      <c r="M65" s="281">
        <v>0</v>
      </c>
      <c r="N65" s="281">
        <v>0</v>
      </c>
      <c r="O65" s="281">
        <v>0</v>
      </c>
      <c r="P65" s="281">
        <v>0</v>
      </c>
      <c r="Q65" s="281">
        <v>0</v>
      </c>
      <c r="R65" s="281">
        <v>0</v>
      </c>
      <c r="S65" s="281">
        <v>0</v>
      </c>
      <c r="T65" s="281">
        <v>0</v>
      </c>
      <c r="U65" s="281">
        <v>0</v>
      </c>
      <c r="V65" s="281">
        <v>0</v>
      </c>
      <c r="W65" s="281">
        <v>0</v>
      </c>
      <c r="X65" s="281">
        <v>0</v>
      </c>
      <c r="Y65" s="281">
        <v>0</v>
      </c>
      <c r="Z65" s="281">
        <v>0</v>
      </c>
      <c r="AA65" s="281">
        <v>0</v>
      </c>
      <c r="AB65" s="281">
        <v>0</v>
      </c>
      <c r="AC65" s="281">
        <v>0</v>
      </c>
      <c r="AD65" s="281">
        <v>0</v>
      </c>
      <c r="AE65" s="281">
        <v>0</v>
      </c>
      <c r="AF65" s="281">
        <v>0</v>
      </c>
      <c r="AG65" s="281">
        <v>0</v>
      </c>
      <c r="AH65" s="281">
        <v>0</v>
      </c>
      <c r="AI65" s="281">
        <v>0</v>
      </c>
      <c r="AJ65" s="281">
        <v>0</v>
      </c>
      <c r="AK65" s="281">
        <v>0</v>
      </c>
      <c r="AL65" s="281">
        <v>0</v>
      </c>
      <c r="AM65" s="281">
        <v>0</v>
      </c>
      <c r="AN65" s="281">
        <v>0</v>
      </c>
      <c r="AO65" s="281">
        <v>0</v>
      </c>
      <c r="AP65" s="281">
        <v>0</v>
      </c>
    </row>
    <row r="66" spans="1:42" customFormat="1" outlineLevel="2">
      <c r="A66" s="211" t="str">
        <f>A56&amp;"."&amp;A58&amp;"."&amp;A57&amp;"."&amp;B66</f>
        <v>1.c.2.8</v>
      </c>
      <c r="B66">
        <v>8</v>
      </c>
      <c r="C66" t="str">
        <f>'1-GBP'!C66</f>
        <v/>
      </c>
      <c r="M66" s="281">
        <v>0</v>
      </c>
      <c r="N66" s="281">
        <v>0</v>
      </c>
      <c r="O66" s="281">
        <v>0</v>
      </c>
      <c r="P66" s="281">
        <v>0</v>
      </c>
      <c r="Q66" s="281">
        <v>0</v>
      </c>
      <c r="R66" s="281">
        <v>0</v>
      </c>
      <c r="S66" s="281">
        <v>0</v>
      </c>
      <c r="T66" s="281">
        <v>0</v>
      </c>
      <c r="U66" s="281">
        <v>0</v>
      </c>
      <c r="V66" s="281">
        <v>0</v>
      </c>
      <c r="W66" s="281">
        <v>0</v>
      </c>
      <c r="X66" s="281">
        <v>0</v>
      </c>
      <c r="Y66" s="281">
        <v>0</v>
      </c>
      <c r="Z66" s="281">
        <v>0</v>
      </c>
      <c r="AA66" s="281">
        <v>0</v>
      </c>
      <c r="AB66" s="281">
        <v>0</v>
      </c>
      <c r="AC66" s="281">
        <v>0</v>
      </c>
      <c r="AD66" s="281">
        <v>0</v>
      </c>
      <c r="AE66" s="281">
        <v>0</v>
      </c>
      <c r="AF66" s="281">
        <v>0</v>
      </c>
      <c r="AG66" s="281">
        <v>0</v>
      </c>
      <c r="AH66" s="281">
        <v>0</v>
      </c>
      <c r="AI66" s="281">
        <v>0</v>
      </c>
      <c r="AJ66" s="281">
        <v>0</v>
      </c>
      <c r="AK66" s="281">
        <v>0</v>
      </c>
      <c r="AL66" s="281">
        <v>0</v>
      </c>
      <c r="AM66" s="281">
        <v>0</v>
      </c>
      <c r="AN66" s="281">
        <v>0</v>
      </c>
      <c r="AO66" s="281">
        <v>0</v>
      </c>
      <c r="AP66" s="281">
        <v>0</v>
      </c>
    </row>
    <row r="67" spans="1:42" customFormat="1" outlineLevel="2">
      <c r="A67" s="211" t="str">
        <f>A56&amp;"."&amp;A58&amp;"."&amp;A57&amp;"."&amp;B67</f>
        <v>1.c.2.9</v>
      </c>
      <c r="B67">
        <v>9</v>
      </c>
      <c r="C67" t="str">
        <f>'1-GBP'!C67</f>
        <v/>
      </c>
      <c r="M67" s="281">
        <v>0</v>
      </c>
      <c r="N67" s="281">
        <v>0</v>
      </c>
      <c r="O67" s="281">
        <v>0</v>
      </c>
      <c r="P67" s="281">
        <v>0</v>
      </c>
      <c r="Q67" s="281">
        <v>0</v>
      </c>
      <c r="R67" s="281">
        <v>0</v>
      </c>
      <c r="S67" s="281">
        <v>0</v>
      </c>
      <c r="T67" s="281">
        <v>0</v>
      </c>
      <c r="U67" s="281">
        <v>0</v>
      </c>
      <c r="V67" s="281">
        <v>0</v>
      </c>
      <c r="W67" s="281">
        <v>0</v>
      </c>
      <c r="X67" s="281">
        <v>0</v>
      </c>
      <c r="Y67" s="281">
        <v>0</v>
      </c>
      <c r="Z67" s="281">
        <v>0</v>
      </c>
      <c r="AA67" s="281">
        <v>0</v>
      </c>
      <c r="AB67" s="281">
        <v>0</v>
      </c>
      <c r="AC67" s="281">
        <v>0</v>
      </c>
      <c r="AD67" s="281">
        <v>0</v>
      </c>
      <c r="AE67" s="281">
        <v>0</v>
      </c>
      <c r="AF67" s="281">
        <v>0</v>
      </c>
      <c r="AG67" s="281">
        <v>0</v>
      </c>
      <c r="AH67" s="281">
        <v>0</v>
      </c>
      <c r="AI67" s="281">
        <v>0</v>
      </c>
      <c r="AJ67" s="281">
        <v>0</v>
      </c>
      <c r="AK67" s="281">
        <v>0</v>
      </c>
      <c r="AL67" s="281">
        <v>0</v>
      </c>
      <c r="AM67" s="281">
        <v>0</v>
      </c>
      <c r="AN67" s="281">
        <v>0</v>
      </c>
      <c r="AO67" s="281">
        <v>0</v>
      </c>
      <c r="AP67" s="281">
        <v>0</v>
      </c>
    </row>
    <row r="68" spans="1:42" customFormat="1" outlineLevel="2">
      <c r="A68" s="211" t="str">
        <f>A56&amp;"."&amp;A58&amp;"."&amp;A57&amp;"."&amp;B68</f>
        <v>1.c.2.10</v>
      </c>
      <c r="B68">
        <v>10</v>
      </c>
      <c r="C68" t="str">
        <f>'1-GBP'!C68</f>
        <v/>
      </c>
      <c r="M68" s="281">
        <v>0</v>
      </c>
      <c r="N68" s="281">
        <v>0</v>
      </c>
      <c r="O68" s="281">
        <v>0</v>
      </c>
      <c r="P68" s="281">
        <v>0</v>
      </c>
      <c r="Q68" s="281">
        <v>0</v>
      </c>
      <c r="R68" s="281">
        <v>0</v>
      </c>
      <c r="S68" s="281">
        <v>0</v>
      </c>
      <c r="T68" s="281">
        <v>0</v>
      </c>
      <c r="U68" s="281">
        <v>0</v>
      </c>
      <c r="V68" s="281">
        <v>0</v>
      </c>
      <c r="W68" s="281">
        <v>0</v>
      </c>
      <c r="X68" s="281">
        <v>0</v>
      </c>
      <c r="Y68" s="281">
        <v>0</v>
      </c>
      <c r="Z68" s="281">
        <v>0</v>
      </c>
      <c r="AA68" s="281">
        <v>0</v>
      </c>
      <c r="AB68" s="281">
        <v>0</v>
      </c>
      <c r="AC68" s="281">
        <v>0</v>
      </c>
      <c r="AD68" s="281">
        <v>0</v>
      </c>
      <c r="AE68" s="281">
        <v>0</v>
      </c>
      <c r="AF68" s="281">
        <v>0</v>
      </c>
      <c r="AG68" s="281">
        <v>0</v>
      </c>
      <c r="AH68" s="281">
        <v>0</v>
      </c>
      <c r="AI68" s="281">
        <v>0</v>
      </c>
      <c r="AJ68" s="281">
        <v>0</v>
      </c>
      <c r="AK68" s="281">
        <v>0</v>
      </c>
      <c r="AL68" s="281">
        <v>0</v>
      </c>
      <c r="AM68" s="281">
        <v>0</v>
      </c>
      <c r="AN68" s="281">
        <v>0</v>
      </c>
      <c r="AO68" s="281">
        <v>0</v>
      </c>
      <c r="AP68" s="281">
        <v>0</v>
      </c>
    </row>
    <row r="69" spans="1:42" customFormat="1" outlineLevel="2">
      <c r="A69" s="211" t="str">
        <f>A56&amp;"."&amp;A58&amp;"."&amp;A57&amp;"."&amp;B69</f>
        <v>1.c.2.11</v>
      </c>
      <c r="B69">
        <v>11</v>
      </c>
      <c r="C69" t="str">
        <f>'1-GBP'!C69</f>
        <v/>
      </c>
      <c r="M69" s="281">
        <v>0</v>
      </c>
      <c r="N69" s="281">
        <v>0</v>
      </c>
      <c r="O69" s="281">
        <v>0</v>
      </c>
      <c r="P69" s="281">
        <v>0</v>
      </c>
      <c r="Q69" s="281">
        <v>0</v>
      </c>
      <c r="R69" s="281">
        <v>0</v>
      </c>
      <c r="S69" s="281">
        <v>0</v>
      </c>
      <c r="T69" s="281">
        <v>0</v>
      </c>
      <c r="U69" s="281">
        <v>0</v>
      </c>
      <c r="V69" s="281">
        <v>0</v>
      </c>
      <c r="W69" s="281">
        <v>0</v>
      </c>
      <c r="X69" s="281">
        <v>0</v>
      </c>
      <c r="Y69" s="281">
        <v>0</v>
      </c>
      <c r="Z69" s="281">
        <v>0</v>
      </c>
      <c r="AA69" s="281">
        <v>0</v>
      </c>
      <c r="AB69" s="281">
        <v>0</v>
      </c>
      <c r="AC69" s="281">
        <v>0</v>
      </c>
      <c r="AD69" s="281">
        <v>0</v>
      </c>
      <c r="AE69" s="281">
        <v>0</v>
      </c>
      <c r="AF69" s="281">
        <v>0</v>
      </c>
      <c r="AG69" s="281">
        <v>0</v>
      </c>
      <c r="AH69" s="281">
        <v>0</v>
      </c>
      <c r="AI69" s="281">
        <v>0</v>
      </c>
      <c r="AJ69" s="281">
        <v>0</v>
      </c>
      <c r="AK69" s="281">
        <v>0</v>
      </c>
      <c r="AL69" s="281">
        <v>0</v>
      </c>
      <c r="AM69" s="281">
        <v>0</v>
      </c>
      <c r="AN69" s="281">
        <v>0</v>
      </c>
      <c r="AO69" s="281">
        <v>0</v>
      </c>
      <c r="AP69" s="281">
        <v>0</v>
      </c>
    </row>
    <row r="70" spans="1:42" customFormat="1" outlineLevel="2">
      <c r="A70" s="211" t="str">
        <f>A56&amp;"."&amp;A58&amp;"."&amp;A57&amp;"."&amp;B70</f>
        <v>1.c.2.12</v>
      </c>
      <c r="B70">
        <v>12</v>
      </c>
      <c r="C70" t="str">
        <f>'1-GBP'!C70</f>
        <v/>
      </c>
      <c r="M70" s="281">
        <v>0</v>
      </c>
      <c r="N70" s="281">
        <v>0</v>
      </c>
      <c r="O70" s="281">
        <v>0</v>
      </c>
      <c r="P70" s="281">
        <v>0</v>
      </c>
      <c r="Q70" s="281">
        <v>0</v>
      </c>
      <c r="R70" s="281">
        <v>0</v>
      </c>
      <c r="S70" s="281">
        <v>0</v>
      </c>
      <c r="T70" s="281">
        <v>0</v>
      </c>
      <c r="U70" s="281">
        <v>0</v>
      </c>
      <c r="V70" s="281">
        <v>0</v>
      </c>
      <c r="W70" s="281">
        <v>0</v>
      </c>
      <c r="X70" s="281">
        <v>0</v>
      </c>
      <c r="Y70" s="281">
        <v>0</v>
      </c>
      <c r="Z70" s="281">
        <v>0</v>
      </c>
      <c r="AA70" s="281">
        <v>0</v>
      </c>
      <c r="AB70" s="281">
        <v>0</v>
      </c>
      <c r="AC70" s="281">
        <v>0</v>
      </c>
      <c r="AD70" s="281">
        <v>0</v>
      </c>
      <c r="AE70" s="281">
        <v>0</v>
      </c>
      <c r="AF70" s="281">
        <v>0</v>
      </c>
      <c r="AG70" s="281">
        <v>0</v>
      </c>
      <c r="AH70" s="281">
        <v>0</v>
      </c>
      <c r="AI70" s="281">
        <v>0</v>
      </c>
      <c r="AJ70" s="281">
        <v>0</v>
      </c>
      <c r="AK70" s="281">
        <v>0</v>
      </c>
      <c r="AL70" s="281">
        <v>0</v>
      </c>
      <c r="AM70" s="281">
        <v>0</v>
      </c>
      <c r="AN70" s="281">
        <v>0</v>
      </c>
      <c r="AO70" s="281">
        <v>0</v>
      </c>
      <c r="AP70" s="281">
        <v>0</v>
      </c>
    </row>
    <row r="71" spans="1:42" customFormat="1" outlineLevel="1">
      <c r="A71" s="212"/>
      <c r="B71" s="201">
        <f>B70-COUNTIFS(C59:C70,"")</f>
        <v>6</v>
      </c>
      <c r="C71" s="201" t="s">
        <v>285</v>
      </c>
      <c r="D71" s="201"/>
      <c r="E71" s="201"/>
      <c r="F71" s="201"/>
      <c r="G71" s="201"/>
      <c r="H71" s="201"/>
      <c r="I71" s="201"/>
      <c r="J71" s="201"/>
      <c r="K71" s="201"/>
      <c r="L71" s="201"/>
      <c r="M71" s="280">
        <f>SUM(M59:M70)</f>
        <v>0</v>
      </c>
      <c r="N71" s="280">
        <f>SUM(N59:N70)</f>
        <v>0</v>
      </c>
      <c r="O71" s="280">
        <f t="shared" ref="O71:AP71" si="7">SUM(O59:O70)</f>
        <v>0</v>
      </c>
      <c r="P71" s="280">
        <f t="shared" si="7"/>
        <v>0</v>
      </c>
      <c r="Q71" s="280">
        <f t="shared" si="7"/>
        <v>0</v>
      </c>
      <c r="R71" s="280">
        <f t="shared" si="7"/>
        <v>0</v>
      </c>
      <c r="S71" s="280">
        <f t="shared" si="7"/>
        <v>0</v>
      </c>
      <c r="T71" s="280">
        <f t="shared" si="7"/>
        <v>0</v>
      </c>
      <c r="U71" s="280">
        <f t="shared" si="7"/>
        <v>0</v>
      </c>
      <c r="V71" s="280">
        <f t="shared" si="7"/>
        <v>0</v>
      </c>
      <c r="W71" s="280">
        <f t="shared" si="7"/>
        <v>0</v>
      </c>
      <c r="X71" s="280">
        <f t="shared" si="7"/>
        <v>0</v>
      </c>
      <c r="Y71" s="280">
        <f t="shared" si="7"/>
        <v>0</v>
      </c>
      <c r="Z71" s="280">
        <f t="shared" si="7"/>
        <v>0</v>
      </c>
      <c r="AA71" s="280">
        <f t="shared" si="7"/>
        <v>0</v>
      </c>
      <c r="AB71" s="280">
        <f t="shared" si="7"/>
        <v>0</v>
      </c>
      <c r="AC71" s="280">
        <f t="shared" si="7"/>
        <v>0</v>
      </c>
      <c r="AD71" s="280">
        <f t="shared" si="7"/>
        <v>0</v>
      </c>
      <c r="AE71" s="280">
        <f t="shared" si="7"/>
        <v>0</v>
      </c>
      <c r="AF71" s="280">
        <f t="shared" si="7"/>
        <v>0</v>
      </c>
      <c r="AG71" s="280">
        <f t="shared" si="7"/>
        <v>0</v>
      </c>
      <c r="AH71" s="280">
        <f t="shared" si="7"/>
        <v>0</v>
      </c>
      <c r="AI71" s="280">
        <f t="shared" si="7"/>
        <v>0</v>
      </c>
      <c r="AJ71" s="280">
        <f t="shared" si="7"/>
        <v>0</v>
      </c>
      <c r="AK71" s="280">
        <f t="shared" si="7"/>
        <v>0</v>
      </c>
      <c r="AL71" s="280">
        <f t="shared" si="7"/>
        <v>0</v>
      </c>
      <c r="AM71" s="280">
        <f t="shared" si="7"/>
        <v>0</v>
      </c>
      <c r="AN71" s="280">
        <f t="shared" si="7"/>
        <v>0</v>
      </c>
      <c r="AO71" s="280">
        <f t="shared" si="7"/>
        <v>0</v>
      </c>
      <c r="AP71" s="280">
        <f t="shared" si="7"/>
        <v>0</v>
      </c>
    </row>
    <row r="72" spans="1:42" customFormat="1" outlineLevel="1">
      <c r="A72" s="211"/>
    </row>
    <row r="73" spans="1:42" customFormat="1" outlineLevel="1">
      <c r="A73" s="220" t="s">
        <v>216</v>
      </c>
      <c r="B73" s="220" t="s">
        <v>286</v>
      </c>
      <c r="C73" s="220" t="s">
        <v>284</v>
      </c>
      <c r="D73" s="220"/>
      <c r="E73" s="220"/>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row>
    <row r="74" spans="1:42" customFormat="1" outlineLevel="2">
      <c r="A74" s="211" t="str">
        <f>A56&amp;"."&amp;A73&amp;"."&amp;A57&amp;"."&amp;B74</f>
        <v>1.o.2.1</v>
      </c>
      <c r="B74">
        <v>1</v>
      </c>
      <c r="C74" t="str">
        <f>'1-GBP'!C74</f>
        <v>Fixed</v>
      </c>
      <c r="M74" s="281">
        <v>0</v>
      </c>
      <c r="N74" s="281">
        <v>0</v>
      </c>
      <c r="O74" s="281">
        <v>0</v>
      </c>
      <c r="P74" s="281">
        <v>0</v>
      </c>
      <c r="Q74" s="281">
        <v>0</v>
      </c>
      <c r="R74" s="281">
        <v>0</v>
      </c>
      <c r="S74" s="281">
        <v>0</v>
      </c>
      <c r="T74" s="281">
        <v>0</v>
      </c>
      <c r="U74" s="281">
        <v>0</v>
      </c>
      <c r="V74" s="281">
        <v>0</v>
      </c>
      <c r="W74" s="281">
        <v>0</v>
      </c>
      <c r="X74" s="281">
        <v>0</v>
      </c>
      <c r="Y74" s="281">
        <v>0</v>
      </c>
      <c r="Z74" s="281">
        <v>0</v>
      </c>
      <c r="AA74" s="281">
        <v>0</v>
      </c>
      <c r="AB74" s="281">
        <v>0</v>
      </c>
      <c r="AC74" s="281">
        <v>0</v>
      </c>
      <c r="AD74" s="281">
        <v>0</v>
      </c>
      <c r="AE74" s="281">
        <v>0</v>
      </c>
      <c r="AF74" s="281">
        <v>0</v>
      </c>
      <c r="AG74" s="281">
        <v>0</v>
      </c>
      <c r="AH74" s="281">
        <v>0</v>
      </c>
      <c r="AI74" s="281">
        <v>0</v>
      </c>
      <c r="AJ74" s="281">
        <v>0</v>
      </c>
      <c r="AK74" s="281">
        <v>0</v>
      </c>
      <c r="AL74" s="281">
        <v>0</v>
      </c>
      <c r="AM74" s="281">
        <v>0</v>
      </c>
      <c r="AN74" s="281">
        <v>0</v>
      </c>
      <c r="AO74" s="281">
        <v>0</v>
      </c>
      <c r="AP74" s="281">
        <v>0</v>
      </c>
    </row>
    <row r="75" spans="1:42" customFormat="1" outlineLevel="2">
      <c r="A75" s="211" t="str">
        <f>A56&amp;"."&amp;A73&amp;"."&amp;A57&amp;"."&amp;B75</f>
        <v>1.o.2.2</v>
      </c>
      <c r="B75">
        <v>2</v>
      </c>
      <c r="C75" t="str">
        <f>'1-GBP'!C75</f>
        <v>Variable</v>
      </c>
      <c r="M75" s="281">
        <v>0</v>
      </c>
      <c r="N75" s="281">
        <v>0</v>
      </c>
      <c r="O75" s="281">
        <v>0</v>
      </c>
      <c r="P75" s="281">
        <v>0</v>
      </c>
      <c r="Q75" s="281">
        <v>0</v>
      </c>
      <c r="R75" s="281">
        <v>0</v>
      </c>
      <c r="S75" s="281">
        <v>0</v>
      </c>
      <c r="T75" s="281">
        <v>0</v>
      </c>
      <c r="U75" s="281">
        <v>0</v>
      </c>
      <c r="V75" s="281">
        <v>0</v>
      </c>
      <c r="W75" s="281">
        <v>0</v>
      </c>
      <c r="X75" s="281">
        <v>0</v>
      </c>
      <c r="Y75" s="281">
        <v>0</v>
      </c>
      <c r="Z75" s="281">
        <v>0</v>
      </c>
      <c r="AA75" s="281">
        <v>0</v>
      </c>
      <c r="AB75" s="281">
        <v>0</v>
      </c>
      <c r="AC75" s="281">
        <v>0</v>
      </c>
      <c r="AD75" s="281">
        <v>0</v>
      </c>
      <c r="AE75" s="281">
        <v>0</v>
      </c>
      <c r="AF75" s="281">
        <v>0</v>
      </c>
      <c r="AG75" s="281">
        <v>0</v>
      </c>
      <c r="AH75" s="281">
        <v>0</v>
      </c>
      <c r="AI75" s="281">
        <v>0</v>
      </c>
      <c r="AJ75" s="281">
        <v>0</v>
      </c>
      <c r="AK75" s="281">
        <v>0</v>
      </c>
      <c r="AL75" s="281">
        <v>0</v>
      </c>
      <c r="AM75" s="281">
        <v>0</v>
      </c>
      <c r="AN75" s="281">
        <v>0</v>
      </c>
      <c r="AO75" s="281">
        <v>0</v>
      </c>
      <c r="AP75" s="281">
        <v>0</v>
      </c>
    </row>
    <row r="76" spans="1:42" customFormat="1" outlineLevel="2">
      <c r="A76" s="211" t="str">
        <f>A56&amp;"."&amp;A73&amp;"."&amp;A57&amp;"."&amp;B76</f>
        <v>1.o.2.3</v>
      </c>
      <c r="B76">
        <v>3</v>
      </c>
      <c r="C76" t="str">
        <f>'1-GBP'!C76</f>
        <v/>
      </c>
      <c r="M76" s="281">
        <v>0</v>
      </c>
      <c r="N76" s="281">
        <v>0</v>
      </c>
      <c r="O76" s="281">
        <v>0</v>
      </c>
      <c r="P76" s="281">
        <v>0</v>
      </c>
      <c r="Q76" s="281">
        <v>0</v>
      </c>
      <c r="R76" s="281">
        <v>0</v>
      </c>
      <c r="S76" s="281">
        <v>0</v>
      </c>
      <c r="T76" s="281">
        <v>0</v>
      </c>
      <c r="U76" s="281">
        <v>0</v>
      </c>
      <c r="V76" s="281">
        <v>0</v>
      </c>
      <c r="W76" s="281">
        <v>0</v>
      </c>
      <c r="X76" s="281">
        <v>0</v>
      </c>
      <c r="Y76" s="281">
        <v>0</v>
      </c>
      <c r="Z76" s="281">
        <v>0</v>
      </c>
      <c r="AA76" s="281">
        <v>0</v>
      </c>
      <c r="AB76" s="281">
        <v>0</v>
      </c>
      <c r="AC76" s="281">
        <v>0</v>
      </c>
      <c r="AD76" s="281">
        <v>0</v>
      </c>
      <c r="AE76" s="281">
        <v>0</v>
      </c>
      <c r="AF76" s="281">
        <v>0</v>
      </c>
      <c r="AG76" s="281">
        <v>0</v>
      </c>
      <c r="AH76" s="281">
        <v>0</v>
      </c>
      <c r="AI76" s="281">
        <v>0</v>
      </c>
      <c r="AJ76" s="281">
        <v>0</v>
      </c>
      <c r="AK76" s="281">
        <v>0</v>
      </c>
      <c r="AL76" s="281">
        <v>0</v>
      </c>
      <c r="AM76" s="281">
        <v>0</v>
      </c>
      <c r="AN76" s="281">
        <v>0</v>
      </c>
      <c r="AO76" s="281">
        <v>0</v>
      </c>
      <c r="AP76" s="281">
        <v>0</v>
      </c>
    </row>
    <row r="77" spans="1:42" customFormat="1" outlineLevel="2">
      <c r="A77" s="211" t="str">
        <f>A56&amp;"."&amp;A73&amp;"."&amp;A57&amp;"."&amp;B77</f>
        <v>1.o.2.4</v>
      </c>
      <c r="B77">
        <v>4</v>
      </c>
      <c r="C77" t="str">
        <f>'1-GBP'!C77</f>
        <v/>
      </c>
      <c r="M77" s="281">
        <v>0</v>
      </c>
      <c r="N77" s="281">
        <v>0</v>
      </c>
      <c r="O77" s="281">
        <v>0</v>
      </c>
      <c r="P77" s="281">
        <v>0</v>
      </c>
      <c r="Q77" s="281">
        <v>0</v>
      </c>
      <c r="R77" s="281">
        <v>0</v>
      </c>
      <c r="S77" s="281">
        <v>0</v>
      </c>
      <c r="T77" s="281">
        <v>0</v>
      </c>
      <c r="U77" s="281">
        <v>0</v>
      </c>
      <c r="V77" s="281">
        <v>0</v>
      </c>
      <c r="W77" s="281">
        <v>0</v>
      </c>
      <c r="X77" s="281">
        <v>0</v>
      </c>
      <c r="Y77" s="281">
        <v>0</v>
      </c>
      <c r="Z77" s="281">
        <v>0</v>
      </c>
      <c r="AA77" s="281">
        <v>0</v>
      </c>
      <c r="AB77" s="281">
        <v>0</v>
      </c>
      <c r="AC77" s="281">
        <v>0</v>
      </c>
      <c r="AD77" s="281">
        <v>0</v>
      </c>
      <c r="AE77" s="281">
        <v>0</v>
      </c>
      <c r="AF77" s="281">
        <v>0</v>
      </c>
      <c r="AG77" s="281">
        <v>0</v>
      </c>
      <c r="AH77" s="281">
        <v>0</v>
      </c>
      <c r="AI77" s="281">
        <v>0</v>
      </c>
      <c r="AJ77" s="281">
        <v>0</v>
      </c>
      <c r="AK77" s="281">
        <v>0</v>
      </c>
      <c r="AL77" s="281">
        <v>0</v>
      </c>
      <c r="AM77" s="281">
        <v>0</v>
      </c>
      <c r="AN77" s="281">
        <v>0</v>
      </c>
      <c r="AO77" s="281">
        <v>0</v>
      </c>
      <c r="AP77" s="281">
        <v>0</v>
      </c>
    </row>
    <row r="78" spans="1:42" customFormat="1" outlineLevel="2">
      <c r="A78" s="211" t="str">
        <f>A56&amp;"."&amp;A73&amp;"."&amp;A57&amp;"."&amp;B78</f>
        <v>1.o.2.5</v>
      </c>
      <c r="B78">
        <v>5</v>
      </c>
      <c r="C78" t="str">
        <f>'1-GBP'!C78</f>
        <v/>
      </c>
      <c r="M78" s="281">
        <v>0</v>
      </c>
      <c r="N78" s="281">
        <v>0</v>
      </c>
      <c r="O78" s="281">
        <v>0</v>
      </c>
      <c r="P78" s="281">
        <v>0</v>
      </c>
      <c r="Q78" s="281">
        <v>0</v>
      </c>
      <c r="R78" s="281">
        <v>0</v>
      </c>
      <c r="S78" s="281">
        <v>0</v>
      </c>
      <c r="T78" s="281">
        <v>0</v>
      </c>
      <c r="U78" s="281">
        <v>0</v>
      </c>
      <c r="V78" s="281">
        <v>0</v>
      </c>
      <c r="W78" s="281">
        <v>0</v>
      </c>
      <c r="X78" s="281">
        <v>0</v>
      </c>
      <c r="Y78" s="281">
        <v>0</v>
      </c>
      <c r="Z78" s="281">
        <v>0</v>
      </c>
      <c r="AA78" s="281">
        <v>0</v>
      </c>
      <c r="AB78" s="281">
        <v>0</v>
      </c>
      <c r="AC78" s="281">
        <v>0</v>
      </c>
      <c r="AD78" s="281">
        <v>0</v>
      </c>
      <c r="AE78" s="281">
        <v>0</v>
      </c>
      <c r="AF78" s="281">
        <v>0</v>
      </c>
      <c r="AG78" s="281">
        <v>0</v>
      </c>
      <c r="AH78" s="281">
        <v>0</v>
      </c>
      <c r="AI78" s="281">
        <v>0</v>
      </c>
      <c r="AJ78" s="281">
        <v>0</v>
      </c>
      <c r="AK78" s="281">
        <v>0</v>
      </c>
      <c r="AL78" s="281">
        <v>0</v>
      </c>
      <c r="AM78" s="281">
        <v>0</v>
      </c>
      <c r="AN78" s="281">
        <v>0</v>
      </c>
      <c r="AO78" s="281">
        <v>0</v>
      </c>
      <c r="AP78" s="281">
        <v>0</v>
      </c>
    </row>
    <row r="79" spans="1:42" customFormat="1" outlineLevel="2">
      <c r="A79" s="211" t="str">
        <f>A56&amp;"."&amp;A73&amp;"."&amp;A57&amp;"."&amp;B79</f>
        <v>1.o.2.6</v>
      </c>
      <c r="B79">
        <v>6</v>
      </c>
      <c r="C79" t="str">
        <f>'1-GBP'!C79</f>
        <v/>
      </c>
      <c r="M79" s="281">
        <v>0</v>
      </c>
      <c r="N79" s="281">
        <v>0</v>
      </c>
      <c r="O79" s="281">
        <v>0</v>
      </c>
      <c r="P79" s="281">
        <v>0</v>
      </c>
      <c r="Q79" s="281">
        <v>0</v>
      </c>
      <c r="R79" s="281">
        <v>0</v>
      </c>
      <c r="S79" s="281">
        <v>0</v>
      </c>
      <c r="T79" s="281">
        <v>0</v>
      </c>
      <c r="U79" s="281">
        <v>0</v>
      </c>
      <c r="V79" s="281">
        <v>0</v>
      </c>
      <c r="W79" s="281">
        <v>0</v>
      </c>
      <c r="X79" s="281">
        <v>0</v>
      </c>
      <c r="Y79" s="281">
        <v>0</v>
      </c>
      <c r="Z79" s="281">
        <v>0</v>
      </c>
      <c r="AA79" s="281">
        <v>0</v>
      </c>
      <c r="AB79" s="281">
        <v>0</v>
      </c>
      <c r="AC79" s="281">
        <v>0</v>
      </c>
      <c r="AD79" s="281">
        <v>0</v>
      </c>
      <c r="AE79" s="281">
        <v>0</v>
      </c>
      <c r="AF79" s="281">
        <v>0</v>
      </c>
      <c r="AG79" s="281">
        <v>0</v>
      </c>
      <c r="AH79" s="281">
        <v>0</v>
      </c>
      <c r="AI79" s="281">
        <v>0</v>
      </c>
      <c r="AJ79" s="281">
        <v>0</v>
      </c>
      <c r="AK79" s="281">
        <v>0</v>
      </c>
      <c r="AL79" s="281">
        <v>0</v>
      </c>
      <c r="AM79" s="281">
        <v>0</v>
      </c>
      <c r="AN79" s="281">
        <v>0</v>
      </c>
      <c r="AO79" s="281">
        <v>0</v>
      </c>
      <c r="AP79" s="281">
        <v>0</v>
      </c>
    </row>
    <row r="80" spans="1:42" customFormat="1" outlineLevel="2">
      <c r="A80" s="211" t="str">
        <f>A56&amp;"."&amp;A73&amp;"."&amp;A57&amp;"."&amp;B80</f>
        <v>1.o.2.7</v>
      </c>
      <c r="B80">
        <v>7</v>
      </c>
      <c r="C80" t="str">
        <f>'1-GBP'!C80</f>
        <v/>
      </c>
      <c r="M80" s="281">
        <v>0</v>
      </c>
      <c r="N80" s="281">
        <v>0</v>
      </c>
      <c r="O80" s="281">
        <v>0</v>
      </c>
      <c r="P80" s="281">
        <v>0</v>
      </c>
      <c r="Q80" s="281">
        <v>0</v>
      </c>
      <c r="R80" s="281">
        <v>0</v>
      </c>
      <c r="S80" s="281">
        <v>0</v>
      </c>
      <c r="T80" s="281">
        <v>0</v>
      </c>
      <c r="U80" s="281">
        <v>0</v>
      </c>
      <c r="V80" s="281">
        <v>0</v>
      </c>
      <c r="W80" s="281">
        <v>0</v>
      </c>
      <c r="X80" s="281">
        <v>0</v>
      </c>
      <c r="Y80" s="281">
        <v>0</v>
      </c>
      <c r="Z80" s="281">
        <v>0</v>
      </c>
      <c r="AA80" s="281">
        <v>0</v>
      </c>
      <c r="AB80" s="281">
        <v>0</v>
      </c>
      <c r="AC80" s="281">
        <v>0</v>
      </c>
      <c r="AD80" s="281">
        <v>0</v>
      </c>
      <c r="AE80" s="281">
        <v>0</v>
      </c>
      <c r="AF80" s="281">
        <v>0</v>
      </c>
      <c r="AG80" s="281">
        <v>0</v>
      </c>
      <c r="AH80" s="281">
        <v>0</v>
      </c>
      <c r="AI80" s="281">
        <v>0</v>
      </c>
      <c r="AJ80" s="281">
        <v>0</v>
      </c>
      <c r="AK80" s="281">
        <v>0</v>
      </c>
      <c r="AL80" s="281">
        <v>0</v>
      </c>
      <c r="AM80" s="281">
        <v>0</v>
      </c>
      <c r="AN80" s="281">
        <v>0</v>
      </c>
      <c r="AO80" s="281">
        <v>0</v>
      </c>
      <c r="AP80" s="281">
        <v>0</v>
      </c>
    </row>
    <row r="81" spans="1:42" customFormat="1" outlineLevel="2">
      <c r="A81" s="211" t="str">
        <f>A56&amp;"."&amp;A73&amp;"."&amp;A57&amp;"."&amp;B81</f>
        <v>1.o.2.8</v>
      </c>
      <c r="B81">
        <v>8</v>
      </c>
      <c r="C81" t="str">
        <f>'1-GBP'!C81</f>
        <v/>
      </c>
      <c r="M81" s="281">
        <v>0</v>
      </c>
      <c r="N81" s="281">
        <v>0</v>
      </c>
      <c r="O81" s="281">
        <v>0</v>
      </c>
      <c r="P81" s="281">
        <v>0</v>
      </c>
      <c r="Q81" s="281">
        <v>0</v>
      </c>
      <c r="R81" s="281">
        <v>0</v>
      </c>
      <c r="S81" s="281">
        <v>0</v>
      </c>
      <c r="T81" s="281">
        <v>0</v>
      </c>
      <c r="U81" s="281">
        <v>0</v>
      </c>
      <c r="V81" s="281">
        <v>0</v>
      </c>
      <c r="W81" s="281">
        <v>0</v>
      </c>
      <c r="X81" s="281">
        <v>0</v>
      </c>
      <c r="Y81" s="281">
        <v>0</v>
      </c>
      <c r="Z81" s="281">
        <v>0</v>
      </c>
      <c r="AA81" s="281">
        <v>0</v>
      </c>
      <c r="AB81" s="281">
        <v>0</v>
      </c>
      <c r="AC81" s="281">
        <v>0</v>
      </c>
      <c r="AD81" s="281">
        <v>0</v>
      </c>
      <c r="AE81" s="281">
        <v>0</v>
      </c>
      <c r="AF81" s="281">
        <v>0</v>
      </c>
      <c r="AG81" s="281">
        <v>0</v>
      </c>
      <c r="AH81" s="281">
        <v>0</v>
      </c>
      <c r="AI81" s="281">
        <v>0</v>
      </c>
      <c r="AJ81" s="281">
        <v>0</v>
      </c>
      <c r="AK81" s="281">
        <v>0</v>
      </c>
      <c r="AL81" s="281">
        <v>0</v>
      </c>
      <c r="AM81" s="281">
        <v>0</v>
      </c>
      <c r="AN81" s="281">
        <v>0</v>
      </c>
      <c r="AO81" s="281">
        <v>0</v>
      </c>
      <c r="AP81" s="281">
        <v>0</v>
      </c>
    </row>
    <row r="82" spans="1:42" customFormat="1" outlineLevel="2">
      <c r="A82" s="211" t="str">
        <f>A56&amp;"."&amp;A73&amp;"."&amp;A57&amp;"."&amp;B82</f>
        <v>1.o.2.9</v>
      </c>
      <c r="B82">
        <v>9</v>
      </c>
      <c r="C82" t="str">
        <f>'1-GBP'!C82</f>
        <v/>
      </c>
      <c r="M82" s="281">
        <v>0</v>
      </c>
      <c r="N82" s="281">
        <v>0</v>
      </c>
      <c r="O82" s="281">
        <v>0</v>
      </c>
      <c r="P82" s="281">
        <v>0</v>
      </c>
      <c r="Q82" s="281">
        <v>0</v>
      </c>
      <c r="R82" s="281">
        <v>0</v>
      </c>
      <c r="S82" s="281">
        <v>0</v>
      </c>
      <c r="T82" s="281">
        <v>0</v>
      </c>
      <c r="U82" s="281">
        <v>0</v>
      </c>
      <c r="V82" s="281">
        <v>0</v>
      </c>
      <c r="W82" s="281">
        <v>0</v>
      </c>
      <c r="X82" s="281">
        <v>0</v>
      </c>
      <c r="Y82" s="281">
        <v>0</v>
      </c>
      <c r="Z82" s="281">
        <v>0</v>
      </c>
      <c r="AA82" s="281">
        <v>0</v>
      </c>
      <c r="AB82" s="281">
        <v>0</v>
      </c>
      <c r="AC82" s="281">
        <v>0</v>
      </c>
      <c r="AD82" s="281">
        <v>0</v>
      </c>
      <c r="AE82" s="281">
        <v>0</v>
      </c>
      <c r="AF82" s="281">
        <v>0</v>
      </c>
      <c r="AG82" s="281">
        <v>0</v>
      </c>
      <c r="AH82" s="281">
        <v>0</v>
      </c>
      <c r="AI82" s="281">
        <v>0</v>
      </c>
      <c r="AJ82" s="281">
        <v>0</v>
      </c>
      <c r="AK82" s="281">
        <v>0</v>
      </c>
      <c r="AL82" s="281">
        <v>0</v>
      </c>
      <c r="AM82" s="281">
        <v>0</v>
      </c>
      <c r="AN82" s="281">
        <v>0</v>
      </c>
      <c r="AO82" s="281">
        <v>0</v>
      </c>
      <c r="AP82" s="281">
        <v>0</v>
      </c>
    </row>
    <row r="83" spans="1:42" customFormat="1" outlineLevel="2">
      <c r="A83" s="211" t="str">
        <f>A56&amp;"."&amp;A73&amp;"."&amp;A57&amp;"."&amp;B83</f>
        <v>1.o.2.10</v>
      </c>
      <c r="B83">
        <v>10</v>
      </c>
      <c r="C83" t="str">
        <f>'1-GBP'!C83</f>
        <v/>
      </c>
      <c r="M83" s="281">
        <v>0</v>
      </c>
      <c r="N83" s="281">
        <v>0</v>
      </c>
      <c r="O83" s="281">
        <v>0</v>
      </c>
      <c r="P83" s="281">
        <v>0</v>
      </c>
      <c r="Q83" s="281">
        <v>0</v>
      </c>
      <c r="R83" s="281">
        <v>0</v>
      </c>
      <c r="S83" s="281">
        <v>0</v>
      </c>
      <c r="T83" s="281">
        <v>0</v>
      </c>
      <c r="U83" s="281">
        <v>0</v>
      </c>
      <c r="V83" s="281">
        <v>0</v>
      </c>
      <c r="W83" s="281">
        <v>0</v>
      </c>
      <c r="X83" s="281">
        <v>0</v>
      </c>
      <c r="Y83" s="281">
        <v>0</v>
      </c>
      <c r="Z83" s="281">
        <v>0</v>
      </c>
      <c r="AA83" s="281">
        <v>0</v>
      </c>
      <c r="AB83" s="281">
        <v>0</v>
      </c>
      <c r="AC83" s="281">
        <v>0</v>
      </c>
      <c r="AD83" s="281">
        <v>0</v>
      </c>
      <c r="AE83" s="281">
        <v>0</v>
      </c>
      <c r="AF83" s="281">
        <v>0</v>
      </c>
      <c r="AG83" s="281">
        <v>0</v>
      </c>
      <c r="AH83" s="281">
        <v>0</v>
      </c>
      <c r="AI83" s="281">
        <v>0</v>
      </c>
      <c r="AJ83" s="281">
        <v>0</v>
      </c>
      <c r="AK83" s="281">
        <v>0</v>
      </c>
      <c r="AL83" s="281">
        <v>0</v>
      </c>
      <c r="AM83" s="281">
        <v>0</v>
      </c>
      <c r="AN83" s="281">
        <v>0</v>
      </c>
      <c r="AO83" s="281">
        <v>0</v>
      </c>
      <c r="AP83" s="281">
        <v>0</v>
      </c>
    </row>
    <row r="84" spans="1:42" customFormat="1" outlineLevel="2">
      <c r="A84" s="211" t="str">
        <f>A56&amp;"."&amp;A73&amp;"."&amp;A57&amp;"."&amp;B84</f>
        <v>1.o.2.11</v>
      </c>
      <c r="B84">
        <v>11</v>
      </c>
      <c r="C84" t="str">
        <f>'1-GBP'!C84</f>
        <v/>
      </c>
      <c r="M84" s="281">
        <v>0</v>
      </c>
      <c r="N84" s="281">
        <v>0</v>
      </c>
      <c r="O84" s="281">
        <v>0</v>
      </c>
      <c r="P84" s="281">
        <v>0</v>
      </c>
      <c r="Q84" s="281">
        <v>0</v>
      </c>
      <c r="R84" s="281">
        <v>0</v>
      </c>
      <c r="S84" s="281">
        <v>0</v>
      </c>
      <c r="T84" s="281">
        <v>0</v>
      </c>
      <c r="U84" s="281">
        <v>0</v>
      </c>
      <c r="V84" s="281">
        <v>0</v>
      </c>
      <c r="W84" s="281">
        <v>0</v>
      </c>
      <c r="X84" s="281">
        <v>0</v>
      </c>
      <c r="Y84" s="281">
        <v>0</v>
      </c>
      <c r="Z84" s="281">
        <v>0</v>
      </c>
      <c r="AA84" s="281">
        <v>0</v>
      </c>
      <c r="AB84" s="281">
        <v>0</v>
      </c>
      <c r="AC84" s="281">
        <v>0</v>
      </c>
      <c r="AD84" s="281">
        <v>0</v>
      </c>
      <c r="AE84" s="281">
        <v>0</v>
      </c>
      <c r="AF84" s="281">
        <v>0</v>
      </c>
      <c r="AG84" s="281">
        <v>0</v>
      </c>
      <c r="AH84" s="281">
        <v>0</v>
      </c>
      <c r="AI84" s="281">
        <v>0</v>
      </c>
      <c r="AJ84" s="281">
        <v>0</v>
      </c>
      <c r="AK84" s="281">
        <v>0</v>
      </c>
      <c r="AL84" s="281">
        <v>0</v>
      </c>
      <c r="AM84" s="281">
        <v>0</v>
      </c>
      <c r="AN84" s="281">
        <v>0</v>
      </c>
      <c r="AO84" s="281">
        <v>0</v>
      </c>
      <c r="AP84" s="281">
        <v>0</v>
      </c>
    </row>
    <row r="85" spans="1:42" customFormat="1" outlineLevel="2">
      <c r="A85" s="211" t="str">
        <f>A56&amp;"."&amp;A73&amp;"."&amp;A57&amp;"."&amp;B85</f>
        <v>1.o.2.12</v>
      </c>
      <c r="B85">
        <v>12</v>
      </c>
      <c r="C85" t="str">
        <f>'1-GBP'!C85</f>
        <v/>
      </c>
      <c r="M85" s="281">
        <v>0</v>
      </c>
      <c r="N85" s="281">
        <v>0</v>
      </c>
      <c r="O85" s="281">
        <v>0</v>
      </c>
      <c r="P85" s="281">
        <v>0</v>
      </c>
      <c r="Q85" s="281">
        <v>0</v>
      </c>
      <c r="R85" s="281">
        <v>0</v>
      </c>
      <c r="S85" s="281">
        <v>0</v>
      </c>
      <c r="T85" s="281">
        <v>0</v>
      </c>
      <c r="U85" s="281">
        <v>0</v>
      </c>
      <c r="V85" s="281">
        <v>0</v>
      </c>
      <c r="W85" s="281">
        <v>0</v>
      </c>
      <c r="X85" s="281">
        <v>0</v>
      </c>
      <c r="Y85" s="281">
        <v>0</v>
      </c>
      <c r="Z85" s="281">
        <v>0</v>
      </c>
      <c r="AA85" s="281">
        <v>0</v>
      </c>
      <c r="AB85" s="281">
        <v>0</v>
      </c>
      <c r="AC85" s="281">
        <v>0</v>
      </c>
      <c r="AD85" s="281">
        <v>0</v>
      </c>
      <c r="AE85" s="281">
        <v>0</v>
      </c>
      <c r="AF85" s="281">
        <v>0</v>
      </c>
      <c r="AG85" s="281">
        <v>0</v>
      </c>
      <c r="AH85" s="281">
        <v>0</v>
      </c>
      <c r="AI85" s="281">
        <v>0</v>
      </c>
      <c r="AJ85" s="281">
        <v>0</v>
      </c>
      <c r="AK85" s="281">
        <v>0</v>
      </c>
      <c r="AL85" s="281">
        <v>0</v>
      </c>
      <c r="AM85" s="281">
        <v>0</v>
      </c>
      <c r="AN85" s="281">
        <v>0</v>
      </c>
      <c r="AO85" s="281">
        <v>0</v>
      </c>
      <c r="AP85" s="281">
        <v>0</v>
      </c>
    </row>
    <row r="86" spans="1:42" customFormat="1" outlineLevel="1">
      <c r="A86" s="212"/>
      <c r="B86" s="201">
        <f>B85-COUNTIFS(C74:C85,"")</f>
        <v>2</v>
      </c>
      <c r="C86" s="201" t="s">
        <v>285</v>
      </c>
      <c r="D86" s="201"/>
      <c r="E86" s="201"/>
      <c r="F86" s="201"/>
      <c r="G86" s="201"/>
      <c r="H86" s="201"/>
      <c r="I86" s="201"/>
      <c r="J86" s="201"/>
      <c r="K86" s="201"/>
      <c r="L86" s="201"/>
      <c r="M86" s="280">
        <f>SUM(M74:M85)</f>
        <v>0</v>
      </c>
      <c r="N86" s="280">
        <f t="shared" ref="N86:AP86" si="8">SUM(N74:N85)</f>
        <v>0</v>
      </c>
      <c r="O86" s="280">
        <f t="shared" si="8"/>
        <v>0</v>
      </c>
      <c r="P86" s="280">
        <f t="shared" si="8"/>
        <v>0</v>
      </c>
      <c r="Q86" s="280">
        <f t="shared" si="8"/>
        <v>0</v>
      </c>
      <c r="R86" s="280">
        <f t="shared" si="8"/>
        <v>0</v>
      </c>
      <c r="S86" s="280">
        <f t="shared" si="8"/>
        <v>0</v>
      </c>
      <c r="T86" s="280">
        <f t="shared" si="8"/>
        <v>0</v>
      </c>
      <c r="U86" s="280">
        <f t="shared" si="8"/>
        <v>0</v>
      </c>
      <c r="V86" s="280">
        <f t="shared" si="8"/>
        <v>0</v>
      </c>
      <c r="W86" s="280">
        <f t="shared" si="8"/>
        <v>0</v>
      </c>
      <c r="X86" s="280">
        <f t="shared" si="8"/>
        <v>0</v>
      </c>
      <c r="Y86" s="280">
        <f t="shared" si="8"/>
        <v>0</v>
      </c>
      <c r="Z86" s="280">
        <f t="shared" si="8"/>
        <v>0</v>
      </c>
      <c r="AA86" s="280">
        <f t="shared" si="8"/>
        <v>0</v>
      </c>
      <c r="AB86" s="280">
        <f t="shared" si="8"/>
        <v>0</v>
      </c>
      <c r="AC86" s="280">
        <f t="shared" si="8"/>
        <v>0</v>
      </c>
      <c r="AD86" s="280">
        <f t="shared" si="8"/>
        <v>0</v>
      </c>
      <c r="AE86" s="280">
        <f t="shared" si="8"/>
        <v>0</v>
      </c>
      <c r="AF86" s="280">
        <f t="shared" si="8"/>
        <v>0</v>
      </c>
      <c r="AG86" s="280">
        <f t="shared" si="8"/>
        <v>0</v>
      </c>
      <c r="AH86" s="280">
        <f t="shared" si="8"/>
        <v>0</v>
      </c>
      <c r="AI86" s="280">
        <f t="shared" si="8"/>
        <v>0</v>
      </c>
      <c r="AJ86" s="280">
        <f t="shared" si="8"/>
        <v>0</v>
      </c>
      <c r="AK86" s="280">
        <f t="shared" si="8"/>
        <v>0</v>
      </c>
      <c r="AL86" s="280">
        <f t="shared" si="8"/>
        <v>0</v>
      </c>
      <c r="AM86" s="280">
        <f t="shared" si="8"/>
        <v>0</v>
      </c>
      <c r="AN86" s="280">
        <f t="shared" si="8"/>
        <v>0</v>
      </c>
      <c r="AO86" s="280">
        <f t="shared" si="8"/>
        <v>0</v>
      </c>
      <c r="AP86" s="280">
        <f t="shared" si="8"/>
        <v>0</v>
      </c>
    </row>
    <row r="87" spans="1:42" customFormat="1" outlineLevel="1">
      <c r="A87" s="221"/>
      <c r="B87" s="222"/>
      <c r="C87" s="222"/>
      <c r="D87" s="222"/>
      <c r="E87" s="222"/>
      <c r="F87" s="222"/>
      <c r="G87" s="222"/>
      <c r="H87" s="222"/>
      <c r="I87" s="222"/>
      <c r="J87" s="222"/>
      <c r="K87" s="222"/>
      <c r="L87" s="222"/>
      <c r="M87" s="222"/>
      <c r="N87" s="222"/>
      <c r="O87" s="222"/>
      <c r="P87" s="222"/>
      <c r="Q87" s="222"/>
      <c r="R87" s="222"/>
      <c r="S87" s="222"/>
      <c r="T87" s="222"/>
      <c r="U87" s="222"/>
      <c r="V87" s="222"/>
      <c r="W87" s="222"/>
      <c r="X87" s="222"/>
      <c r="Y87" s="222"/>
      <c r="Z87" s="222"/>
      <c r="AA87" s="222"/>
      <c r="AB87" s="222"/>
      <c r="AC87" s="222"/>
      <c r="AD87" s="222"/>
      <c r="AE87" s="222"/>
      <c r="AF87" s="222"/>
      <c r="AG87" s="222"/>
      <c r="AH87" s="222"/>
      <c r="AI87" s="222"/>
      <c r="AJ87" s="222"/>
      <c r="AK87" s="222"/>
      <c r="AL87" s="222"/>
      <c r="AM87" s="222"/>
      <c r="AN87" s="222"/>
      <c r="AO87" s="222"/>
      <c r="AP87" s="222"/>
    </row>
    <row r="88" spans="1:42" customFormat="1" outlineLevel="1">
      <c r="A88" s="220" t="s">
        <v>254</v>
      </c>
      <c r="B88" s="220" t="s">
        <v>287</v>
      </c>
      <c r="C88" s="220" t="s">
        <v>284</v>
      </c>
      <c r="D88" s="220"/>
      <c r="E88" s="220"/>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row>
    <row r="89" spans="1:42" customFormat="1" outlineLevel="2">
      <c r="A89" s="211" t="str">
        <f>A56&amp;"."&amp;A88&amp;"."&amp;A57&amp;"."&amp;B89</f>
        <v>1.d.2.1</v>
      </c>
      <c r="B89">
        <v>1</v>
      </c>
      <c r="C89" t="str">
        <f>'1-GBP'!C89</f>
        <v/>
      </c>
      <c r="M89" s="281">
        <v>0</v>
      </c>
      <c r="N89" s="281">
        <v>0</v>
      </c>
      <c r="O89" s="281">
        <v>0</v>
      </c>
      <c r="P89" s="281">
        <v>0</v>
      </c>
      <c r="Q89" s="281">
        <v>0</v>
      </c>
      <c r="R89" s="281">
        <v>0</v>
      </c>
      <c r="S89" s="281">
        <v>0</v>
      </c>
      <c r="T89" s="281">
        <v>0</v>
      </c>
      <c r="U89" s="281">
        <v>0</v>
      </c>
      <c r="V89" s="281">
        <v>0</v>
      </c>
      <c r="W89" s="281">
        <v>0</v>
      </c>
      <c r="X89" s="281">
        <v>0</v>
      </c>
      <c r="Y89" s="281">
        <v>0</v>
      </c>
      <c r="Z89" s="281">
        <v>0</v>
      </c>
      <c r="AA89" s="281">
        <v>0</v>
      </c>
      <c r="AB89" s="281">
        <v>0</v>
      </c>
      <c r="AC89" s="281">
        <v>0</v>
      </c>
      <c r="AD89" s="281">
        <v>0</v>
      </c>
      <c r="AE89" s="281">
        <v>0</v>
      </c>
      <c r="AF89" s="281">
        <v>0</v>
      </c>
      <c r="AG89" s="281">
        <v>0</v>
      </c>
      <c r="AH89" s="281">
        <v>0</v>
      </c>
      <c r="AI89" s="281">
        <v>0</v>
      </c>
      <c r="AJ89" s="281">
        <v>0</v>
      </c>
      <c r="AK89" s="281">
        <v>0</v>
      </c>
      <c r="AL89" s="281">
        <v>0</v>
      </c>
      <c r="AM89" s="281">
        <v>0</v>
      </c>
      <c r="AN89" s="281">
        <v>0</v>
      </c>
      <c r="AO89" s="281">
        <v>0</v>
      </c>
      <c r="AP89" s="281">
        <v>0</v>
      </c>
    </row>
    <row r="90" spans="1:42" customFormat="1" outlineLevel="2">
      <c r="A90" s="211" t="str">
        <f>A56&amp;"."&amp;A88&amp;"."&amp;A57&amp;"."&amp;B90</f>
        <v>1.d.2.2</v>
      </c>
      <c r="B90">
        <v>2</v>
      </c>
      <c r="C90" t="str">
        <f>'1-GBP'!C90</f>
        <v/>
      </c>
      <c r="M90" s="281">
        <v>0</v>
      </c>
      <c r="N90" s="281">
        <v>0</v>
      </c>
      <c r="O90" s="281">
        <v>0</v>
      </c>
      <c r="P90" s="281">
        <v>0</v>
      </c>
      <c r="Q90" s="281">
        <v>0</v>
      </c>
      <c r="R90" s="281">
        <v>0</v>
      </c>
      <c r="S90" s="281">
        <v>0</v>
      </c>
      <c r="T90" s="281">
        <v>0</v>
      </c>
      <c r="U90" s="281">
        <v>0</v>
      </c>
      <c r="V90" s="281">
        <v>0</v>
      </c>
      <c r="W90" s="281">
        <v>0</v>
      </c>
      <c r="X90" s="281">
        <v>0</v>
      </c>
      <c r="Y90" s="281">
        <v>0</v>
      </c>
      <c r="Z90" s="281">
        <v>0</v>
      </c>
      <c r="AA90" s="281">
        <v>0</v>
      </c>
      <c r="AB90" s="281">
        <v>0</v>
      </c>
      <c r="AC90" s="281">
        <v>0</v>
      </c>
      <c r="AD90" s="281">
        <v>0</v>
      </c>
      <c r="AE90" s="281">
        <v>0</v>
      </c>
      <c r="AF90" s="281">
        <v>0</v>
      </c>
      <c r="AG90" s="281">
        <v>0</v>
      </c>
      <c r="AH90" s="281">
        <v>0</v>
      </c>
      <c r="AI90" s="281">
        <v>0</v>
      </c>
      <c r="AJ90" s="281">
        <v>0</v>
      </c>
      <c r="AK90" s="281">
        <v>0</v>
      </c>
      <c r="AL90" s="281">
        <v>0</v>
      </c>
      <c r="AM90" s="281">
        <v>0</v>
      </c>
      <c r="AN90" s="281">
        <v>0</v>
      </c>
      <c r="AO90" s="281">
        <v>0</v>
      </c>
      <c r="AP90" s="281">
        <v>0</v>
      </c>
    </row>
    <row r="91" spans="1:42" customFormat="1" outlineLevel="2">
      <c r="A91" s="211" t="str">
        <f>A56&amp;"."&amp;A88&amp;"."&amp;A57&amp;"."&amp;B91</f>
        <v>1.d.2.3</v>
      </c>
      <c r="B91">
        <v>3</v>
      </c>
      <c r="C91" t="str">
        <f>'1-GBP'!C91</f>
        <v/>
      </c>
      <c r="M91" s="281">
        <v>0</v>
      </c>
      <c r="N91" s="281">
        <v>0</v>
      </c>
      <c r="O91" s="281">
        <v>0</v>
      </c>
      <c r="P91" s="281">
        <v>0</v>
      </c>
      <c r="Q91" s="281">
        <v>0</v>
      </c>
      <c r="R91" s="281">
        <v>0</v>
      </c>
      <c r="S91" s="281">
        <v>0</v>
      </c>
      <c r="T91" s="281">
        <v>0</v>
      </c>
      <c r="U91" s="281">
        <v>0</v>
      </c>
      <c r="V91" s="281">
        <v>0</v>
      </c>
      <c r="W91" s="281">
        <v>0</v>
      </c>
      <c r="X91" s="281">
        <v>0</v>
      </c>
      <c r="Y91" s="281">
        <v>0</v>
      </c>
      <c r="Z91" s="281">
        <v>0</v>
      </c>
      <c r="AA91" s="281">
        <v>0</v>
      </c>
      <c r="AB91" s="281">
        <v>0</v>
      </c>
      <c r="AC91" s="281">
        <v>0</v>
      </c>
      <c r="AD91" s="281">
        <v>0</v>
      </c>
      <c r="AE91" s="281">
        <v>0</v>
      </c>
      <c r="AF91" s="281">
        <v>0</v>
      </c>
      <c r="AG91" s="281">
        <v>0</v>
      </c>
      <c r="AH91" s="281">
        <v>0</v>
      </c>
      <c r="AI91" s="281">
        <v>0</v>
      </c>
      <c r="AJ91" s="281">
        <v>0</v>
      </c>
      <c r="AK91" s="281">
        <v>0</v>
      </c>
      <c r="AL91" s="281">
        <v>0</v>
      </c>
      <c r="AM91" s="281">
        <v>0</v>
      </c>
      <c r="AN91" s="281">
        <v>0</v>
      </c>
      <c r="AO91" s="281">
        <v>0</v>
      </c>
      <c r="AP91" s="281">
        <v>0</v>
      </c>
    </row>
    <row r="92" spans="1:42" customFormat="1" outlineLevel="2">
      <c r="A92" s="211" t="str">
        <f>A56&amp;"."&amp;A88&amp;"."&amp;A57&amp;"."&amp;B92</f>
        <v>1.d.2.4</v>
      </c>
      <c r="B92">
        <v>4</v>
      </c>
      <c r="C92" t="str">
        <f>'1-GBP'!C92</f>
        <v/>
      </c>
      <c r="M92" s="281">
        <v>0</v>
      </c>
      <c r="N92" s="281">
        <v>0</v>
      </c>
      <c r="O92" s="281">
        <v>0</v>
      </c>
      <c r="P92" s="281">
        <v>0</v>
      </c>
      <c r="Q92" s="281">
        <v>0</v>
      </c>
      <c r="R92" s="281">
        <v>0</v>
      </c>
      <c r="S92" s="281">
        <v>0</v>
      </c>
      <c r="T92" s="281">
        <v>0</v>
      </c>
      <c r="U92" s="281">
        <v>0</v>
      </c>
      <c r="V92" s="281">
        <v>0</v>
      </c>
      <c r="W92" s="281">
        <v>0</v>
      </c>
      <c r="X92" s="281">
        <v>0</v>
      </c>
      <c r="Y92" s="281">
        <v>0</v>
      </c>
      <c r="Z92" s="281">
        <v>0</v>
      </c>
      <c r="AA92" s="281">
        <v>0</v>
      </c>
      <c r="AB92" s="281">
        <v>0</v>
      </c>
      <c r="AC92" s="281">
        <v>0</v>
      </c>
      <c r="AD92" s="281">
        <v>0</v>
      </c>
      <c r="AE92" s="281">
        <v>0</v>
      </c>
      <c r="AF92" s="281">
        <v>0</v>
      </c>
      <c r="AG92" s="281">
        <v>0</v>
      </c>
      <c r="AH92" s="281">
        <v>0</v>
      </c>
      <c r="AI92" s="281">
        <v>0</v>
      </c>
      <c r="AJ92" s="281">
        <v>0</v>
      </c>
      <c r="AK92" s="281">
        <v>0</v>
      </c>
      <c r="AL92" s="281">
        <v>0</v>
      </c>
      <c r="AM92" s="281">
        <v>0</v>
      </c>
      <c r="AN92" s="281">
        <v>0</v>
      </c>
      <c r="AO92" s="281">
        <v>0</v>
      </c>
      <c r="AP92" s="281">
        <v>0</v>
      </c>
    </row>
    <row r="93" spans="1:42" customFormat="1" outlineLevel="2">
      <c r="A93" s="211" t="str">
        <f>A56&amp;"."&amp;A88&amp;"."&amp;A57&amp;"."&amp;B93</f>
        <v>1.d.2.5</v>
      </c>
      <c r="B93">
        <v>5</v>
      </c>
      <c r="C93" t="str">
        <f>'1-GBP'!C93</f>
        <v/>
      </c>
      <c r="M93" s="281">
        <v>0</v>
      </c>
      <c r="N93" s="281">
        <v>0</v>
      </c>
      <c r="O93" s="281">
        <v>0</v>
      </c>
      <c r="P93" s="281">
        <v>0</v>
      </c>
      <c r="Q93" s="281">
        <v>0</v>
      </c>
      <c r="R93" s="281">
        <v>0</v>
      </c>
      <c r="S93" s="281">
        <v>0</v>
      </c>
      <c r="T93" s="281">
        <v>0</v>
      </c>
      <c r="U93" s="281">
        <v>0</v>
      </c>
      <c r="V93" s="281">
        <v>0</v>
      </c>
      <c r="W93" s="281">
        <v>0</v>
      </c>
      <c r="X93" s="281">
        <v>0</v>
      </c>
      <c r="Y93" s="281">
        <v>0</v>
      </c>
      <c r="Z93" s="281">
        <v>0</v>
      </c>
      <c r="AA93" s="281">
        <v>0</v>
      </c>
      <c r="AB93" s="281">
        <v>0</v>
      </c>
      <c r="AC93" s="281">
        <v>0</v>
      </c>
      <c r="AD93" s="281">
        <v>0</v>
      </c>
      <c r="AE93" s="281">
        <v>0</v>
      </c>
      <c r="AF93" s="281">
        <v>0</v>
      </c>
      <c r="AG93" s="281">
        <v>0</v>
      </c>
      <c r="AH93" s="281">
        <v>0</v>
      </c>
      <c r="AI93" s="281">
        <v>0</v>
      </c>
      <c r="AJ93" s="281">
        <v>0</v>
      </c>
      <c r="AK93" s="281">
        <v>0</v>
      </c>
      <c r="AL93" s="281">
        <v>0</v>
      </c>
      <c r="AM93" s="281">
        <v>0</v>
      </c>
      <c r="AN93" s="281">
        <v>0</v>
      </c>
      <c r="AO93" s="281">
        <v>0</v>
      </c>
      <c r="AP93" s="281">
        <v>0</v>
      </c>
    </row>
    <row r="94" spans="1:42" customFormat="1" outlineLevel="2">
      <c r="A94" s="211" t="str">
        <f>A56&amp;"."&amp;A88&amp;"."&amp;A57&amp;"."&amp;B94</f>
        <v>1.d.2.6</v>
      </c>
      <c r="B94">
        <v>6</v>
      </c>
      <c r="C94" t="str">
        <f>'1-GBP'!C94</f>
        <v/>
      </c>
      <c r="M94" s="281">
        <v>0</v>
      </c>
      <c r="N94" s="281">
        <v>0</v>
      </c>
      <c r="O94" s="281">
        <v>0</v>
      </c>
      <c r="P94" s="281">
        <v>0</v>
      </c>
      <c r="Q94" s="281">
        <v>0</v>
      </c>
      <c r="R94" s="281">
        <v>0</v>
      </c>
      <c r="S94" s="281">
        <v>0</v>
      </c>
      <c r="T94" s="281">
        <v>0</v>
      </c>
      <c r="U94" s="281">
        <v>0</v>
      </c>
      <c r="V94" s="281">
        <v>0</v>
      </c>
      <c r="W94" s="281">
        <v>0</v>
      </c>
      <c r="X94" s="281">
        <v>0</v>
      </c>
      <c r="Y94" s="281">
        <v>0</v>
      </c>
      <c r="Z94" s="281">
        <v>0</v>
      </c>
      <c r="AA94" s="281">
        <v>0</v>
      </c>
      <c r="AB94" s="281">
        <v>0</v>
      </c>
      <c r="AC94" s="281">
        <v>0</v>
      </c>
      <c r="AD94" s="281">
        <v>0</v>
      </c>
      <c r="AE94" s="281">
        <v>0</v>
      </c>
      <c r="AF94" s="281">
        <v>0</v>
      </c>
      <c r="AG94" s="281">
        <v>0</v>
      </c>
      <c r="AH94" s="281">
        <v>0</v>
      </c>
      <c r="AI94" s="281">
        <v>0</v>
      </c>
      <c r="AJ94" s="281">
        <v>0</v>
      </c>
      <c r="AK94" s="281">
        <v>0</v>
      </c>
      <c r="AL94" s="281">
        <v>0</v>
      </c>
      <c r="AM94" s="281">
        <v>0</v>
      </c>
      <c r="AN94" s="281">
        <v>0</v>
      </c>
      <c r="AO94" s="281">
        <v>0</v>
      </c>
      <c r="AP94" s="281">
        <v>0</v>
      </c>
    </row>
    <row r="95" spans="1:42" customFormat="1" outlineLevel="2">
      <c r="A95" s="211" t="str">
        <f>A56&amp;"."&amp;A88&amp;"."&amp;A57&amp;"."&amp;B95</f>
        <v>1.d.2.7</v>
      </c>
      <c r="B95">
        <v>7</v>
      </c>
      <c r="C95" t="str">
        <f>'1-GBP'!C95</f>
        <v/>
      </c>
      <c r="M95" s="281">
        <v>0</v>
      </c>
      <c r="N95" s="281">
        <v>0</v>
      </c>
      <c r="O95" s="281">
        <v>0</v>
      </c>
      <c r="P95" s="281">
        <v>0</v>
      </c>
      <c r="Q95" s="281">
        <v>0</v>
      </c>
      <c r="R95" s="281">
        <v>0</v>
      </c>
      <c r="S95" s="281">
        <v>0</v>
      </c>
      <c r="T95" s="281">
        <v>0</v>
      </c>
      <c r="U95" s="281">
        <v>0</v>
      </c>
      <c r="V95" s="281">
        <v>0</v>
      </c>
      <c r="W95" s="281">
        <v>0</v>
      </c>
      <c r="X95" s="281">
        <v>0</v>
      </c>
      <c r="Y95" s="281">
        <v>0</v>
      </c>
      <c r="Z95" s="281">
        <v>0</v>
      </c>
      <c r="AA95" s="281">
        <v>0</v>
      </c>
      <c r="AB95" s="281">
        <v>0</v>
      </c>
      <c r="AC95" s="281">
        <v>0</v>
      </c>
      <c r="AD95" s="281">
        <v>0</v>
      </c>
      <c r="AE95" s="281">
        <v>0</v>
      </c>
      <c r="AF95" s="281">
        <v>0</v>
      </c>
      <c r="AG95" s="281">
        <v>0</v>
      </c>
      <c r="AH95" s="281">
        <v>0</v>
      </c>
      <c r="AI95" s="281">
        <v>0</v>
      </c>
      <c r="AJ95" s="281">
        <v>0</v>
      </c>
      <c r="AK95" s="281">
        <v>0</v>
      </c>
      <c r="AL95" s="281">
        <v>0</v>
      </c>
      <c r="AM95" s="281">
        <v>0</v>
      </c>
      <c r="AN95" s="281">
        <v>0</v>
      </c>
      <c r="AO95" s="281">
        <v>0</v>
      </c>
      <c r="AP95" s="281">
        <v>0</v>
      </c>
    </row>
    <row r="96" spans="1:42" customFormat="1" outlineLevel="2">
      <c r="A96" s="211" t="str">
        <f>A56&amp;"."&amp;A88&amp;"."&amp;A57&amp;"."&amp;B96</f>
        <v>1.d.2.8</v>
      </c>
      <c r="B96">
        <v>8</v>
      </c>
      <c r="C96" t="str">
        <f>'1-GBP'!C96</f>
        <v/>
      </c>
      <c r="M96" s="281">
        <v>0</v>
      </c>
      <c r="N96" s="281">
        <v>0</v>
      </c>
      <c r="O96" s="281">
        <v>0</v>
      </c>
      <c r="P96" s="281">
        <v>0</v>
      </c>
      <c r="Q96" s="281">
        <v>0</v>
      </c>
      <c r="R96" s="281">
        <v>0</v>
      </c>
      <c r="S96" s="281">
        <v>0</v>
      </c>
      <c r="T96" s="281">
        <v>0</v>
      </c>
      <c r="U96" s="281">
        <v>0</v>
      </c>
      <c r="V96" s="281">
        <v>0</v>
      </c>
      <c r="W96" s="281">
        <v>0</v>
      </c>
      <c r="X96" s="281">
        <v>0</v>
      </c>
      <c r="Y96" s="281">
        <v>0</v>
      </c>
      <c r="Z96" s="281">
        <v>0</v>
      </c>
      <c r="AA96" s="281">
        <v>0</v>
      </c>
      <c r="AB96" s="281">
        <v>0</v>
      </c>
      <c r="AC96" s="281">
        <v>0</v>
      </c>
      <c r="AD96" s="281">
        <v>0</v>
      </c>
      <c r="AE96" s="281">
        <v>0</v>
      </c>
      <c r="AF96" s="281">
        <v>0</v>
      </c>
      <c r="AG96" s="281">
        <v>0</v>
      </c>
      <c r="AH96" s="281">
        <v>0</v>
      </c>
      <c r="AI96" s="281">
        <v>0</v>
      </c>
      <c r="AJ96" s="281">
        <v>0</v>
      </c>
      <c r="AK96" s="281">
        <v>0</v>
      </c>
      <c r="AL96" s="281">
        <v>0</v>
      </c>
      <c r="AM96" s="281">
        <v>0</v>
      </c>
      <c r="AN96" s="281">
        <v>0</v>
      </c>
      <c r="AO96" s="281">
        <v>0</v>
      </c>
      <c r="AP96" s="281">
        <v>0</v>
      </c>
    </row>
    <row r="97" spans="1:42" customFormat="1" outlineLevel="2">
      <c r="A97" s="211" t="str">
        <f>A56&amp;"."&amp;A88&amp;"."&amp;A57&amp;"."&amp;B97</f>
        <v>1.d.2.9</v>
      </c>
      <c r="B97">
        <v>9</v>
      </c>
      <c r="C97" t="str">
        <f>'1-GBP'!C97</f>
        <v/>
      </c>
      <c r="M97" s="281">
        <v>0</v>
      </c>
      <c r="N97" s="281">
        <v>0</v>
      </c>
      <c r="O97" s="281">
        <v>0</v>
      </c>
      <c r="P97" s="281">
        <v>0</v>
      </c>
      <c r="Q97" s="281">
        <v>0</v>
      </c>
      <c r="R97" s="281">
        <v>0</v>
      </c>
      <c r="S97" s="281">
        <v>0</v>
      </c>
      <c r="T97" s="281">
        <v>0</v>
      </c>
      <c r="U97" s="281">
        <v>0</v>
      </c>
      <c r="V97" s="281">
        <v>0</v>
      </c>
      <c r="W97" s="281">
        <v>0</v>
      </c>
      <c r="X97" s="281">
        <v>0</v>
      </c>
      <c r="Y97" s="281">
        <v>0</v>
      </c>
      <c r="Z97" s="281">
        <v>0</v>
      </c>
      <c r="AA97" s="281">
        <v>0</v>
      </c>
      <c r="AB97" s="281">
        <v>0</v>
      </c>
      <c r="AC97" s="281">
        <v>0</v>
      </c>
      <c r="AD97" s="281">
        <v>0</v>
      </c>
      <c r="AE97" s="281">
        <v>0</v>
      </c>
      <c r="AF97" s="281">
        <v>0</v>
      </c>
      <c r="AG97" s="281">
        <v>0</v>
      </c>
      <c r="AH97" s="281">
        <v>0</v>
      </c>
      <c r="AI97" s="281">
        <v>0</v>
      </c>
      <c r="AJ97" s="281">
        <v>0</v>
      </c>
      <c r="AK97" s="281">
        <v>0</v>
      </c>
      <c r="AL97" s="281">
        <v>0</v>
      </c>
      <c r="AM97" s="281">
        <v>0</v>
      </c>
      <c r="AN97" s="281">
        <v>0</v>
      </c>
      <c r="AO97" s="281">
        <v>0</v>
      </c>
      <c r="AP97" s="281">
        <v>0</v>
      </c>
    </row>
    <row r="98" spans="1:42" customFormat="1" outlineLevel="2">
      <c r="A98" s="211" t="str">
        <f>A56&amp;"."&amp;A88&amp;"."&amp;A57&amp;"."&amp;B98</f>
        <v>1.d.2.10</v>
      </c>
      <c r="B98">
        <v>10</v>
      </c>
      <c r="C98" t="str">
        <f>'1-GBP'!C98</f>
        <v/>
      </c>
      <c r="M98" s="281">
        <v>0</v>
      </c>
      <c r="N98" s="281">
        <v>0</v>
      </c>
      <c r="O98" s="281">
        <v>0</v>
      </c>
      <c r="P98" s="281">
        <v>0</v>
      </c>
      <c r="Q98" s="281">
        <v>0</v>
      </c>
      <c r="R98" s="281">
        <v>0</v>
      </c>
      <c r="S98" s="281">
        <v>0</v>
      </c>
      <c r="T98" s="281">
        <v>0</v>
      </c>
      <c r="U98" s="281">
        <v>0</v>
      </c>
      <c r="V98" s="281">
        <v>0</v>
      </c>
      <c r="W98" s="281">
        <v>0</v>
      </c>
      <c r="X98" s="281">
        <v>0</v>
      </c>
      <c r="Y98" s="281">
        <v>0</v>
      </c>
      <c r="Z98" s="281">
        <v>0</v>
      </c>
      <c r="AA98" s="281">
        <v>0</v>
      </c>
      <c r="AB98" s="281">
        <v>0</v>
      </c>
      <c r="AC98" s="281">
        <v>0</v>
      </c>
      <c r="AD98" s="281">
        <v>0</v>
      </c>
      <c r="AE98" s="281">
        <v>0</v>
      </c>
      <c r="AF98" s="281">
        <v>0</v>
      </c>
      <c r="AG98" s="281">
        <v>0</v>
      </c>
      <c r="AH98" s="281">
        <v>0</v>
      </c>
      <c r="AI98" s="281">
        <v>0</v>
      </c>
      <c r="AJ98" s="281">
        <v>0</v>
      </c>
      <c r="AK98" s="281">
        <v>0</v>
      </c>
      <c r="AL98" s="281">
        <v>0</v>
      </c>
      <c r="AM98" s="281">
        <v>0</v>
      </c>
      <c r="AN98" s="281">
        <v>0</v>
      </c>
      <c r="AO98" s="281">
        <v>0</v>
      </c>
      <c r="AP98" s="281">
        <v>0</v>
      </c>
    </row>
    <row r="99" spans="1:42" customFormat="1" outlineLevel="2">
      <c r="A99" s="211" t="str">
        <f>A56&amp;"."&amp;A88&amp;"."&amp;A57&amp;"."&amp;B99</f>
        <v>1.d.2.11</v>
      </c>
      <c r="B99">
        <v>11</v>
      </c>
      <c r="C99" t="str">
        <f>'1-GBP'!C99</f>
        <v/>
      </c>
      <c r="M99" s="281">
        <v>0</v>
      </c>
      <c r="N99" s="281">
        <v>0</v>
      </c>
      <c r="O99" s="281">
        <v>0</v>
      </c>
      <c r="P99" s="281">
        <v>0</v>
      </c>
      <c r="Q99" s="281">
        <v>0</v>
      </c>
      <c r="R99" s="281">
        <v>0</v>
      </c>
      <c r="S99" s="281">
        <v>0</v>
      </c>
      <c r="T99" s="281">
        <v>0</v>
      </c>
      <c r="U99" s="281">
        <v>0</v>
      </c>
      <c r="V99" s="281">
        <v>0</v>
      </c>
      <c r="W99" s="281">
        <v>0</v>
      </c>
      <c r="X99" s="281">
        <v>0</v>
      </c>
      <c r="Y99" s="281">
        <v>0</v>
      </c>
      <c r="Z99" s="281">
        <v>0</v>
      </c>
      <c r="AA99" s="281">
        <v>0</v>
      </c>
      <c r="AB99" s="281">
        <v>0</v>
      </c>
      <c r="AC99" s="281">
        <v>0</v>
      </c>
      <c r="AD99" s="281">
        <v>0</v>
      </c>
      <c r="AE99" s="281">
        <v>0</v>
      </c>
      <c r="AF99" s="281">
        <v>0</v>
      </c>
      <c r="AG99" s="281">
        <v>0</v>
      </c>
      <c r="AH99" s="281">
        <v>0</v>
      </c>
      <c r="AI99" s="281">
        <v>0</v>
      </c>
      <c r="AJ99" s="281">
        <v>0</v>
      </c>
      <c r="AK99" s="281">
        <v>0</v>
      </c>
      <c r="AL99" s="281">
        <v>0</v>
      </c>
      <c r="AM99" s="281">
        <v>0</v>
      </c>
      <c r="AN99" s="281">
        <v>0</v>
      </c>
      <c r="AO99" s="281">
        <v>0</v>
      </c>
      <c r="AP99" s="281">
        <v>0</v>
      </c>
    </row>
    <row r="100" spans="1:42" customFormat="1" outlineLevel="2">
      <c r="A100" s="211" t="str">
        <f>A56&amp;"."&amp;A88&amp;"."&amp;A57&amp;"."&amp;B100</f>
        <v>1.d.2.12</v>
      </c>
      <c r="B100">
        <v>12</v>
      </c>
      <c r="C100" t="str">
        <f>'1-GBP'!C100</f>
        <v/>
      </c>
      <c r="M100" s="281">
        <v>0</v>
      </c>
      <c r="N100" s="281">
        <v>0</v>
      </c>
      <c r="O100" s="281">
        <v>0</v>
      </c>
      <c r="P100" s="281">
        <v>0</v>
      </c>
      <c r="Q100" s="281">
        <v>0</v>
      </c>
      <c r="R100" s="281">
        <v>0</v>
      </c>
      <c r="S100" s="281">
        <v>0</v>
      </c>
      <c r="T100" s="281">
        <v>0</v>
      </c>
      <c r="U100" s="281">
        <v>0</v>
      </c>
      <c r="V100" s="281">
        <v>0</v>
      </c>
      <c r="W100" s="281">
        <v>0</v>
      </c>
      <c r="X100" s="281">
        <v>0</v>
      </c>
      <c r="Y100" s="281">
        <v>0</v>
      </c>
      <c r="Z100" s="281">
        <v>0</v>
      </c>
      <c r="AA100" s="281">
        <v>0</v>
      </c>
      <c r="AB100" s="281">
        <v>0</v>
      </c>
      <c r="AC100" s="281">
        <v>0</v>
      </c>
      <c r="AD100" s="281">
        <v>0</v>
      </c>
      <c r="AE100" s="281">
        <v>0</v>
      </c>
      <c r="AF100" s="281">
        <v>0</v>
      </c>
      <c r="AG100" s="281">
        <v>0</v>
      </c>
      <c r="AH100" s="281">
        <v>0</v>
      </c>
      <c r="AI100" s="281">
        <v>0</v>
      </c>
      <c r="AJ100" s="281">
        <v>0</v>
      </c>
      <c r="AK100" s="281">
        <v>0</v>
      </c>
      <c r="AL100" s="281">
        <v>0</v>
      </c>
      <c r="AM100" s="281">
        <v>0</v>
      </c>
      <c r="AN100" s="281">
        <v>0</v>
      </c>
      <c r="AO100" s="281">
        <v>0</v>
      </c>
      <c r="AP100" s="281">
        <v>0</v>
      </c>
    </row>
    <row r="101" spans="1:42" customFormat="1" outlineLevel="1">
      <c r="A101" s="212"/>
      <c r="B101" s="201">
        <f>B100-COUNTIFS(C89:C100,"")</f>
        <v>0</v>
      </c>
      <c r="C101" s="201" t="s">
        <v>285</v>
      </c>
      <c r="D101" s="201"/>
      <c r="E101" s="201"/>
      <c r="F101" s="201"/>
      <c r="G101" s="201"/>
      <c r="H101" s="201"/>
      <c r="I101" s="201"/>
      <c r="J101" s="201"/>
      <c r="K101" s="201"/>
      <c r="L101" s="201"/>
      <c r="M101" s="280">
        <f t="shared" ref="M101:AP101" si="9">SUM(M89:M100)</f>
        <v>0</v>
      </c>
      <c r="N101" s="280">
        <f t="shared" si="9"/>
        <v>0</v>
      </c>
      <c r="O101" s="280">
        <f t="shared" si="9"/>
        <v>0</v>
      </c>
      <c r="P101" s="280">
        <f t="shared" si="9"/>
        <v>0</v>
      </c>
      <c r="Q101" s="280">
        <f t="shared" si="9"/>
        <v>0</v>
      </c>
      <c r="R101" s="280">
        <f t="shared" si="9"/>
        <v>0</v>
      </c>
      <c r="S101" s="280">
        <f t="shared" si="9"/>
        <v>0</v>
      </c>
      <c r="T101" s="280">
        <f t="shared" si="9"/>
        <v>0</v>
      </c>
      <c r="U101" s="280">
        <f t="shared" si="9"/>
        <v>0</v>
      </c>
      <c r="V101" s="280">
        <f t="shared" si="9"/>
        <v>0</v>
      </c>
      <c r="W101" s="280">
        <f t="shared" si="9"/>
        <v>0</v>
      </c>
      <c r="X101" s="280">
        <f t="shared" si="9"/>
        <v>0</v>
      </c>
      <c r="Y101" s="280">
        <f t="shared" si="9"/>
        <v>0</v>
      </c>
      <c r="Z101" s="280">
        <f t="shared" si="9"/>
        <v>0</v>
      </c>
      <c r="AA101" s="280">
        <f t="shared" si="9"/>
        <v>0</v>
      </c>
      <c r="AB101" s="280">
        <f t="shared" si="9"/>
        <v>0</v>
      </c>
      <c r="AC101" s="280">
        <f t="shared" si="9"/>
        <v>0</v>
      </c>
      <c r="AD101" s="280">
        <f t="shared" si="9"/>
        <v>0</v>
      </c>
      <c r="AE101" s="280">
        <f t="shared" si="9"/>
        <v>0</v>
      </c>
      <c r="AF101" s="280">
        <f t="shared" si="9"/>
        <v>0</v>
      </c>
      <c r="AG101" s="280">
        <f t="shared" si="9"/>
        <v>0</v>
      </c>
      <c r="AH101" s="280">
        <f t="shared" si="9"/>
        <v>0</v>
      </c>
      <c r="AI101" s="280">
        <f t="shared" si="9"/>
        <v>0</v>
      </c>
      <c r="AJ101" s="280">
        <f t="shared" si="9"/>
        <v>0</v>
      </c>
      <c r="AK101" s="280">
        <f t="shared" si="9"/>
        <v>0</v>
      </c>
      <c r="AL101" s="280">
        <f t="shared" si="9"/>
        <v>0</v>
      </c>
      <c r="AM101" s="280">
        <f t="shared" si="9"/>
        <v>0</v>
      </c>
      <c r="AN101" s="280">
        <f t="shared" si="9"/>
        <v>0</v>
      </c>
      <c r="AO101" s="280">
        <f t="shared" si="9"/>
        <v>0</v>
      </c>
      <c r="AP101" s="280">
        <f t="shared" si="9"/>
        <v>0</v>
      </c>
    </row>
    <row r="102" spans="1:42" customFormat="1" ht="16.149999999999999" outlineLevel="1" thickBot="1">
      <c r="A102" s="213"/>
      <c r="B102" s="202"/>
      <c r="C102" s="202"/>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c r="AH102" s="202"/>
      <c r="AI102" s="202"/>
      <c r="AJ102" s="202"/>
      <c r="AK102" s="202"/>
      <c r="AL102" s="202"/>
      <c r="AM102" s="202"/>
      <c r="AN102" s="202"/>
      <c r="AO102" s="202"/>
      <c r="AP102" s="202"/>
    </row>
    <row r="103" spans="1:42" customFormat="1" ht="16.149999999999999" outlineLevel="1" thickBot="1">
      <c r="A103" s="214" t="s">
        <v>288</v>
      </c>
      <c r="B103" s="203">
        <f>B101+B86+B71</f>
        <v>8</v>
      </c>
      <c r="C103" s="203" t="s">
        <v>289</v>
      </c>
      <c r="D103" s="203"/>
      <c r="E103" s="203"/>
      <c r="F103" s="203"/>
      <c r="G103" s="203" t="str">
        <f>+"Total "&amp;$B56&amp;" "&amp;$B57</f>
        <v>Total Phase 1 Teesside Offshore Transportation System</v>
      </c>
      <c r="H103" s="203"/>
      <c r="I103" s="203"/>
      <c r="J103" s="203"/>
      <c r="K103" s="203"/>
      <c r="L103" s="203"/>
      <c r="M103" s="284">
        <f t="shared" ref="M103:AP103" si="10">SUM(M71,M86,M101)</f>
        <v>0</v>
      </c>
      <c r="N103" s="284">
        <f t="shared" si="10"/>
        <v>0</v>
      </c>
      <c r="O103" s="284">
        <f t="shared" si="10"/>
        <v>0</v>
      </c>
      <c r="P103" s="284">
        <f t="shared" si="10"/>
        <v>0</v>
      </c>
      <c r="Q103" s="284">
        <f t="shared" si="10"/>
        <v>0</v>
      </c>
      <c r="R103" s="284">
        <f t="shared" si="10"/>
        <v>0</v>
      </c>
      <c r="S103" s="284">
        <f t="shared" si="10"/>
        <v>0</v>
      </c>
      <c r="T103" s="284">
        <f t="shared" si="10"/>
        <v>0</v>
      </c>
      <c r="U103" s="284">
        <f t="shared" si="10"/>
        <v>0</v>
      </c>
      <c r="V103" s="284">
        <f t="shared" si="10"/>
        <v>0</v>
      </c>
      <c r="W103" s="284">
        <f t="shared" si="10"/>
        <v>0</v>
      </c>
      <c r="X103" s="284">
        <f t="shared" si="10"/>
        <v>0</v>
      </c>
      <c r="Y103" s="284">
        <f t="shared" si="10"/>
        <v>0</v>
      </c>
      <c r="Z103" s="284">
        <f t="shared" si="10"/>
        <v>0</v>
      </c>
      <c r="AA103" s="284">
        <f t="shared" si="10"/>
        <v>0</v>
      </c>
      <c r="AB103" s="284">
        <f t="shared" si="10"/>
        <v>0</v>
      </c>
      <c r="AC103" s="284">
        <f t="shared" si="10"/>
        <v>0</v>
      </c>
      <c r="AD103" s="284">
        <f t="shared" si="10"/>
        <v>0</v>
      </c>
      <c r="AE103" s="284">
        <f t="shared" si="10"/>
        <v>0</v>
      </c>
      <c r="AF103" s="284">
        <f t="shared" si="10"/>
        <v>0</v>
      </c>
      <c r="AG103" s="284">
        <f t="shared" si="10"/>
        <v>0</v>
      </c>
      <c r="AH103" s="284">
        <f t="shared" si="10"/>
        <v>0</v>
      </c>
      <c r="AI103" s="284">
        <f t="shared" si="10"/>
        <v>0</v>
      </c>
      <c r="AJ103" s="284">
        <f t="shared" si="10"/>
        <v>0</v>
      </c>
      <c r="AK103" s="284">
        <f t="shared" si="10"/>
        <v>0</v>
      </c>
      <c r="AL103" s="284">
        <f t="shared" si="10"/>
        <v>0</v>
      </c>
      <c r="AM103" s="284">
        <f t="shared" si="10"/>
        <v>0</v>
      </c>
      <c r="AN103" s="284">
        <f t="shared" si="10"/>
        <v>0</v>
      </c>
      <c r="AO103" s="284">
        <f t="shared" si="10"/>
        <v>0</v>
      </c>
      <c r="AP103" s="284">
        <f t="shared" si="10"/>
        <v>0</v>
      </c>
    </row>
    <row r="104" spans="1:42" customFormat="1" collapsed="1">
      <c r="A104" s="211"/>
    </row>
    <row r="105" spans="1:42" customFormat="1">
      <c r="A105" s="209" t="str">
        <f>_xlfn.TEXTBEFORE(J105,".")</f>
        <v>1</v>
      </c>
      <c r="B105" s="196" t="str">
        <f>_xlfn.XLOOKUP(A105,Select!$B$4:$B$65,Select!$C$4:$C$65)</f>
        <v>Phase 1</v>
      </c>
      <c r="C105" s="197"/>
      <c r="D105" s="197">
        <f>B120+B135+B150</f>
        <v>8</v>
      </c>
      <c r="E105" s="197" t="s">
        <v>281</v>
      </c>
      <c r="F105" s="197"/>
      <c r="G105" s="197"/>
      <c r="H105" s="197"/>
      <c r="I105" s="197" t="s">
        <v>282</v>
      </c>
      <c r="J105" s="197" t="str">
        <f>Select!$M$6</f>
        <v>1.3</v>
      </c>
      <c r="K105" s="197"/>
      <c r="L105" s="197"/>
      <c r="M105" s="197"/>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row>
    <row r="106" spans="1:42" customFormat="1" outlineLevel="1">
      <c r="A106" s="210" t="str">
        <f>_xlfn.TEXTAFTER(J105,".")</f>
        <v>3</v>
      </c>
      <c r="B106" s="199" t="str">
        <f>_xlfn.XLOOKUP($J105,Select!$K$4:$K$65,Select!$F$4:$F$65)</f>
        <v>Offshore Storage System (Endurance)</v>
      </c>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c r="AA106" s="199"/>
      <c r="AB106" s="199"/>
      <c r="AC106" s="199"/>
      <c r="AD106" s="199"/>
      <c r="AE106" s="199"/>
      <c r="AF106" s="199"/>
      <c r="AG106" s="199"/>
      <c r="AH106" s="199"/>
      <c r="AI106" s="199"/>
      <c r="AJ106" s="199"/>
      <c r="AK106" s="199"/>
      <c r="AL106" s="199"/>
      <c r="AM106" s="199"/>
      <c r="AN106" s="199"/>
      <c r="AO106" s="199"/>
      <c r="AP106" s="199"/>
    </row>
    <row r="107" spans="1:42" customFormat="1" outlineLevel="1">
      <c r="A107" s="220" t="s">
        <v>150</v>
      </c>
      <c r="B107" s="220" t="s">
        <v>283</v>
      </c>
      <c r="C107" s="220" t="s">
        <v>284</v>
      </c>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row>
    <row r="108" spans="1:42" customFormat="1" outlineLevel="2">
      <c r="A108" s="211" t="str">
        <f>A105&amp;"."&amp;A107&amp;"."&amp;A106&amp;"."&amp;B108</f>
        <v>1.c.3.1</v>
      </c>
      <c r="B108">
        <v>1</v>
      </c>
      <c r="C108" t="str">
        <f>'1-GBP'!C108</f>
        <v>EM01</v>
      </c>
      <c r="M108" s="281">
        <v>0</v>
      </c>
      <c r="N108" s="281">
        <v>0</v>
      </c>
      <c r="O108" s="281">
        <v>0</v>
      </c>
      <c r="P108" s="281">
        <v>0</v>
      </c>
      <c r="Q108" s="281">
        <v>0</v>
      </c>
      <c r="R108" s="281">
        <v>0</v>
      </c>
      <c r="S108" s="281">
        <v>0</v>
      </c>
      <c r="T108" s="281">
        <v>0</v>
      </c>
      <c r="U108" s="281">
        <v>0</v>
      </c>
      <c r="V108" s="281">
        <v>0</v>
      </c>
      <c r="W108" s="281">
        <v>0</v>
      </c>
      <c r="X108" s="281">
        <v>0</v>
      </c>
      <c r="Y108" s="281">
        <v>0</v>
      </c>
      <c r="Z108" s="281">
        <v>0</v>
      </c>
      <c r="AA108" s="281">
        <v>0</v>
      </c>
      <c r="AB108" s="281">
        <v>0</v>
      </c>
      <c r="AC108" s="281">
        <v>0</v>
      </c>
      <c r="AD108" s="281">
        <v>0</v>
      </c>
      <c r="AE108" s="281">
        <v>0</v>
      </c>
      <c r="AF108" s="281">
        <v>0</v>
      </c>
      <c r="AG108" s="281">
        <v>0</v>
      </c>
      <c r="AH108" s="281">
        <v>0</v>
      </c>
      <c r="AI108" s="281">
        <v>0</v>
      </c>
      <c r="AJ108" s="281">
        <v>0</v>
      </c>
      <c r="AK108" s="281">
        <v>0</v>
      </c>
      <c r="AL108" s="281">
        <v>0</v>
      </c>
      <c r="AM108" s="281">
        <v>0</v>
      </c>
      <c r="AN108" s="281">
        <v>0</v>
      </c>
      <c r="AO108" s="281">
        <v>0</v>
      </c>
      <c r="AP108" s="281">
        <v>0</v>
      </c>
    </row>
    <row r="109" spans="1:42" customFormat="1" outlineLevel="2">
      <c r="A109" s="211" t="str">
        <f>A105&amp;"."&amp;A107&amp;"."&amp;A106&amp;"."&amp;B109</f>
        <v>1.c.3.2</v>
      </c>
      <c r="B109">
        <v>2</v>
      </c>
      <c r="C109" t="str">
        <f>'1-GBP'!C109</f>
        <v>EC01</v>
      </c>
      <c r="M109" s="281">
        <v>0</v>
      </c>
      <c r="N109" s="281">
        <v>0</v>
      </c>
      <c r="O109" s="281">
        <v>0</v>
      </c>
      <c r="P109" s="281">
        <v>0</v>
      </c>
      <c r="Q109" s="281">
        <v>0</v>
      </c>
      <c r="R109" s="281">
        <v>0</v>
      </c>
      <c r="S109" s="281">
        <v>0</v>
      </c>
      <c r="T109" s="281">
        <v>0</v>
      </c>
      <c r="U109" s="281">
        <v>0</v>
      </c>
      <c r="V109" s="281">
        <v>0</v>
      </c>
      <c r="W109" s="281">
        <v>0</v>
      </c>
      <c r="X109" s="281">
        <v>0</v>
      </c>
      <c r="Y109" s="281">
        <v>0</v>
      </c>
      <c r="Z109" s="281">
        <v>0</v>
      </c>
      <c r="AA109" s="281">
        <v>0</v>
      </c>
      <c r="AB109" s="281">
        <v>0</v>
      </c>
      <c r="AC109" s="281">
        <v>0</v>
      </c>
      <c r="AD109" s="281">
        <v>0</v>
      </c>
      <c r="AE109" s="281">
        <v>0</v>
      </c>
      <c r="AF109" s="281">
        <v>0</v>
      </c>
      <c r="AG109" s="281">
        <v>0</v>
      </c>
      <c r="AH109" s="281">
        <v>0</v>
      </c>
      <c r="AI109" s="281">
        <v>0</v>
      </c>
      <c r="AJ109" s="281">
        <v>0</v>
      </c>
      <c r="AK109" s="281">
        <v>0</v>
      </c>
      <c r="AL109" s="281">
        <v>0</v>
      </c>
      <c r="AM109" s="281">
        <v>0</v>
      </c>
      <c r="AN109" s="281">
        <v>0</v>
      </c>
      <c r="AO109" s="281">
        <v>0</v>
      </c>
      <c r="AP109" s="281">
        <v>0</v>
      </c>
    </row>
    <row r="110" spans="1:42" customFormat="1" outlineLevel="2">
      <c r="A110" s="211" t="str">
        <f>A105&amp;"."&amp;A107&amp;"."&amp;A106&amp;"."&amp;B110</f>
        <v>1.c.3.3</v>
      </c>
      <c r="B110">
        <v>3</v>
      </c>
      <c r="C110" t="str">
        <f>'1-GBP'!C110</f>
        <v>EC02</v>
      </c>
      <c r="M110" s="281">
        <v>0</v>
      </c>
      <c r="N110" s="281">
        <v>0</v>
      </c>
      <c r="O110" s="281">
        <v>0</v>
      </c>
      <c r="P110" s="281">
        <v>0</v>
      </c>
      <c r="Q110" s="281">
        <v>0</v>
      </c>
      <c r="R110" s="281">
        <v>0</v>
      </c>
      <c r="S110" s="281">
        <v>0</v>
      </c>
      <c r="T110" s="281">
        <v>0</v>
      </c>
      <c r="U110" s="281">
        <v>0</v>
      </c>
      <c r="V110" s="281">
        <v>0</v>
      </c>
      <c r="W110" s="281">
        <v>0</v>
      </c>
      <c r="X110" s="281">
        <v>0</v>
      </c>
      <c r="Y110" s="281">
        <v>0</v>
      </c>
      <c r="Z110" s="281">
        <v>0</v>
      </c>
      <c r="AA110" s="281">
        <v>0</v>
      </c>
      <c r="AB110" s="281">
        <v>0</v>
      </c>
      <c r="AC110" s="281">
        <v>0</v>
      </c>
      <c r="AD110" s="281">
        <v>0</v>
      </c>
      <c r="AE110" s="281">
        <v>0</v>
      </c>
      <c r="AF110" s="281">
        <v>0</v>
      </c>
      <c r="AG110" s="281">
        <v>0</v>
      </c>
      <c r="AH110" s="281">
        <v>0</v>
      </c>
      <c r="AI110" s="281">
        <v>0</v>
      </c>
      <c r="AJ110" s="281">
        <v>0</v>
      </c>
      <c r="AK110" s="281">
        <v>0</v>
      </c>
      <c r="AL110" s="281">
        <v>0</v>
      </c>
      <c r="AM110" s="281">
        <v>0</v>
      </c>
      <c r="AN110" s="281">
        <v>0</v>
      </c>
      <c r="AO110" s="281">
        <v>0</v>
      </c>
      <c r="AP110" s="281">
        <v>0</v>
      </c>
    </row>
    <row r="111" spans="1:42" customFormat="1" outlineLevel="2">
      <c r="A111" s="211" t="str">
        <f>A105&amp;"."&amp;A107&amp;"."&amp;A106&amp;"."&amp;B111</f>
        <v>1.c.3.4</v>
      </c>
      <c r="B111">
        <v>4</v>
      </c>
      <c r="C111" t="str">
        <f>'1-GBP'!C111</f>
        <v>EC03</v>
      </c>
      <c r="M111" s="281">
        <v>0</v>
      </c>
      <c r="N111" s="281">
        <v>0</v>
      </c>
      <c r="O111" s="281">
        <v>0</v>
      </c>
      <c r="P111" s="281">
        <v>0</v>
      </c>
      <c r="Q111" s="281">
        <v>0</v>
      </c>
      <c r="R111" s="281">
        <v>0</v>
      </c>
      <c r="S111" s="281">
        <v>0</v>
      </c>
      <c r="T111" s="281">
        <v>0</v>
      </c>
      <c r="U111" s="281">
        <v>0</v>
      </c>
      <c r="V111" s="281">
        <v>0</v>
      </c>
      <c r="W111" s="281">
        <v>0</v>
      </c>
      <c r="X111" s="281">
        <v>0</v>
      </c>
      <c r="Y111" s="281">
        <v>0</v>
      </c>
      <c r="Z111" s="281">
        <v>0</v>
      </c>
      <c r="AA111" s="281">
        <v>0</v>
      </c>
      <c r="AB111" s="281">
        <v>0</v>
      </c>
      <c r="AC111" s="281">
        <v>0</v>
      </c>
      <c r="AD111" s="281">
        <v>0</v>
      </c>
      <c r="AE111" s="281">
        <v>0</v>
      </c>
      <c r="AF111" s="281">
        <v>0</v>
      </c>
      <c r="AG111" s="281">
        <v>0</v>
      </c>
      <c r="AH111" s="281">
        <v>0</v>
      </c>
      <c r="AI111" s="281">
        <v>0</v>
      </c>
      <c r="AJ111" s="281">
        <v>0</v>
      </c>
      <c r="AK111" s="281">
        <v>0</v>
      </c>
      <c r="AL111" s="281">
        <v>0</v>
      </c>
      <c r="AM111" s="281">
        <v>0</v>
      </c>
      <c r="AN111" s="281">
        <v>0</v>
      </c>
      <c r="AO111" s="281">
        <v>0</v>
      </c>
      <c r="AP111" s="281">
        <v>0</v>
      </c>
    </row>
    <row r="112" spans="1:42" customFormat="1" outlineLevel="2">
      <c r="A112" s="211" t="str">
        <f>A105&amp;"."&amp;A107&amp;"."&amp;A106&amp;"."&amp;B112</f>
        <v>1.c.3.5</v>
      </c>
      <c r="B112">
        <v>5</v>
      </c>
      <c r="C112" t="str">
        <f>'1-GBP'!C112</f>
        <v>EC04</v>
      </c>
      <c r="M112" s="281">
        <v>0</v>
      </c>
      <c r="N112" s="281">
        <v>0</v>
      </c>
      <c r="O112" s="281">
        <v>0</v>
      </c>
      <c r="P112" s="281">
        <v>0</v>
      </c>
      <c r="Q112" s="281">
        <v>0</v>
      </c>
      <c r="R112" s="281">
        <v>0</v>
      </c>
      <c r="S112" s="281">
        <v>0</v>
      </c>
      <c r="T112" s="281">
        <v>0</v>
      </c>
      <c r="U112" s="281">
        <v>0</v>
      </c>
      <c r="V112" s="281">
        <v>0</v>
      </c>
      <c r="W112" s="281">
        <v>0</v>
      </c>
      <c r="X112" s="281">
        <v>0</v>
      </c>
      <c r="Y112" s="281">
        <v>0</v>
      </c>
      <c r="Z112" s="281">
        <v>0</v>
      </c>
      <c r="AA112" s="281">
        <v>0</v>
      </c>
      <c r="AB112" s="281">
        <v>0</v>
      </c>
      <c r="AC112" s="281">
        <v>0</v>
      </c>
      <c r="AD112" s="281">
        <v>0</v>
      </c>
      <c r="AE112" s="281">
        <v>0</v>
      </c>
      <c r="AF112" s="281">
        <v>0</v>
      </c>
      <c r="AG112" s="281">
        <v>0</v>
      </c>
      <c r="AH112" s="281">
        <v>0</v>
      </c>
      <c r="AI112" s="281">
        <v>0</v>
      </c>
      <c r="AJ112" s="281">
        <v>0</v>
      </c>
      <c r="AK112" s="281">
        <v>0</v>
      </c>
      <c r="AL112" s="281">
        <v>0</v>
      </c>
      <c r="AM112" s="281">
        <v>0</v>
      </c>
      <c r="AN112" s="281">
        <v>0</v>
      </c>
      <c r="AO112" s="281">
        <v>0</v>
      </c>
      <c r="AP112" s="281">
        <v>0</v>
      </c>
    </row>
    <row r="113" spans="1:42" customFormat="1" outlineLevel="2">
      <c r="A113" s="211" t="str">
        <f>A105&amp;"."&amp;A107&amp;"."&amp;A106&amp;"."&amp;B113</f>
        <v>1.c.3.6</v>
      </c>
      <c r="B113">
        <v>6</v>
      </c>
      <c r="C113" t="str">
        <f>'1-GBP'!C113</f>
        <v>EC05</v>
      </c>
      <c r="M113" s="281">
        <v>0</v>
      </c>
      <c r="N113" s="281">
        <v>0</v>
      </c>
      <c r="O113" s="281">
        <v>0</v>
      </c>
      <c r="P113" s="281">
        <v>0</v>
      </c>
      <c r="Q113" s="281">
        <v>0</v>
      </c>
      <c r="R113" s="281">
        <v>0</v>
      </c>
      <c r="S113" s="281">
        <v>0</v>
      </c>
      <c r="T113" s="281">
        <v>0</v>
      </c>
      <c r="U113" s="281">
        <v>0</v>
      </c>
      <c r="V113" s="281">
        <v>0</v>
      </c>
      <c r="W113" s="281">
        <v>0</v>
      </c>
      <c r="X113" s="281">
        <v>0</v>
      </c>
      <c r="Y113" s="281">
        <v>0</v>
      </c>
      <c r="Z113" s="281">
        <v>0</v>
      </c>
      <c r="AA113" s="281">
        <v>0</v>
      </c>
      <c r="AB113" s="281">
        <v>0</v>
      </c>
      <c r="AC113" s="281">
        <v>0</v>
      </c>
      <c r="AD113" s="281">
        <v>0</v>
      </c>
      <c r="AE113" s="281">
        <v>0</v>
      </c>
      <c r="AF113" s="281">
        <v>0</v>
      </c>
      <c r="AG113" s="281">
        <v>0</v>
      </c>
      <c r="AH113" s="281">
        <v>0</v>
      </c>
      <c r="AI113" s="281">
        <v>0</v>
      </c>
      <c r="AJ113" s="281">
        <v>0</v>
      </c>
      <c r="AK113" s="281">
        <v>0</v>
      </c>
      <c r="AL113" s="281">
        <v>0</v>
      </c>
      <c r="AM113" s="281">
        <v>0</v>
      </c>
      <c r="AN113" s="281">
        <v>0</v>
      </c>
      <c r="AO113" s="281">
        <v>0</v>
      </c>
      <c r="AP113" s="281">
        <v>0</v>
      </c>
    </row>
    <row r="114" spans="1:42" customFormat="1" outlineLevel="2">
      <c r="A114" s="211" t="str">
        <f>A105&amp;"."&amp;A107&amp;"."&amp;A106&amp;"."&amp;B114</f>
        <v>1.c.3.7</v>
      </c>
      <c r="B114">
        <v>7</v>
      </c>
      <c r="C114" t="str">
        <f>'1-GBP'!C114</f>
        <v/>
      </c>
      <c r="M114" s="281">
        <v>0</v>
      </c>
      <c r="N114" s="281">
        <v>0</v>
      </c>
      <c r="O114" s="281">
        <v>0</v>
      </c>
      <c r="P114" s="281">
        <v>0</v>
      </c>
      <c r="Q114" s="281">
        <v>0</v>
      </c>
      <c r="R114" s="281">
        <v>0</v>
      </c>
      <c r="S114" s="281">
        <v>0</v>
      </c>
      <c r="T114" s="281">
        <v>0</v>
      </c>
      <c r="U114" s="281">
        <v>0</v>
      </c>
      <c r="V114" s="281">
        <v>0</v>
      </c>
      <c r="W114" s="281">
        <v>0</v>
      </c>
      <c r="X114" s="281">
        <v>0</v>
      </c>
      <c r="Y114" s="281">
        <v>0</v>
      </c>
      <c r="Z114" s="281">
        <v>0</v>
      </c>
      <c r="AA114" s="281">
        <v>0</v>
      </c>
      <c r="AB114" s="281">
        <v>0</v>
      </c>
      <c r="AC114" s="281">
        <v>0</v>
      </c>
      <c r="AD114" s="281">
        <v>0</v>
      </c>
      <c r="AE114" s="281">
        <v>0</v>
      </c>
      <c r="AF114" s="281">
        <v>0</v>
      </c>
      <c r="AG114" s="281">
        <v>0</v>
      </c>
      <c r="AH114" s="281">
        <v>0</v>
      </c>
      <c r="AI114" s="281">
        <v>0</v>
      </c>
      <c r="AJ114" s="281">
        <v>0</v>
      </c>
      <c r="AK114" s="281">
        <v>0</v>
      </c>
      <c r="AL114" s="281">
        <v>0</v>
      </c>
      <c r="AM114" s="281">
        <v>0</v>
      </c>
      <c r="AN114" s="281">
        <v>0</v>
      </c>
      <c r="AO114" s="281">
        <v>0</v>
      </c>
      <c r="AP114" s="281">
        <v>0</v>
      </c>
    </row>
    <row r="115" spans="1:42" customFormat="1" outlineLevel="2">
      <c r="A115" s="211" t="str">
        <f>A105&amp;"."&amp;A107&amp;"."&amp;A106&amp;"."&amp;B115</f>
        <v>1.c.3.8</v>
      </c>
      <c r="B115">
        <v>8</v>
      </c>
      <c r="C115" t="str">
        <f>'1-GBP'!C115</f>
        <v/>
      </c>
      <c r="M115" s="281">
        <v>0</v>
      </c>
      <c r="N115" s="281">
        <v>0</v>
      </c>
      <c r="O115" s="281">
        <v>0</v>
      </c>
      <c r="P115" s="281">
        <v>0</v>
      </c>
      <c r="Q115" s="281">
        <v>0</v>
      </c>
      <c r="R115" s="281">
        <v>0</v>
      </c>
      <c r="S115" s="281">
        <v>0</v>
      </c>
      <c r="T115" s="281">
        <v>0</v>
      </c>
      <c r="U115" s="281">
        <v>0</v>
      </c>
      <c r="V115" s="281">
        <v>0</v>
      </c>
      <c r="W115" s="281">
        <v>0</v>
      </c>
      <c r="X115" s="281">
        <v>0</v>
      </c>
      <c r="Y115" s="281">
        <v>0</v>
      </c>
      <c r="Z115" s="281">
        <v>0</v>
      </c>
      <c r="AA115" s="281">
        <v>0</v>
      </c>
      <c r="AB115" s="281">
        <v>0</v>
      </c>
      <c r="AC115" s="281">
        <v>0</v>
      </c>
      <c r="AD115" s="281">
        <v>0</v>
      </c>
      <c r="AE115" s="281">
        <v>0</v>
      </c>
      <c r="AF115" s="281">
        <v>0</v>
      </c>
      <c r="AG115" s="281">
        <v>0</v>
      </c>
      <c r="AH115" s="281">
        <v>0</v>
      </c>
      <c r="AI115" s="281">
        <v>0</v>
      </c>
      <c r="AJ115" s="281">
        <v>0</v>
      </c>
      <c r="AK115" s="281">
        <v>0</v>
      </c>
      <c r="AL115" s="281">
        <v>0</v>
      </c>
      <c r="AM115" s="281">
        <v>0</v>
      </c>
      <c r="AN115" s="281">
        <v>0</v>
      </c>
      <c r="AO115" s="281">
        <v>0</v>
      </c>
      <c r="AP115" s="281">
        <v>0</v>
      </c>
    </row>
    <row r="116" spans="1:42" customFormat="1" outlineLevel="2">
      <c r="A116" s="211" t="str">
        <f>A105&amp;"."&amp;A107&amp;"."&amp;A106&amp;"."&amp;B116</f>
        <v>1.c.3.9</v>
      </c>
      <c r="B116">
        <v>9</v>
      </c>
      <c r="C116" t="str">
        <f>'1-GBP'!C116</f>
        <v/>
      </c>
      <c r="M116" s="281">
        <v>0</v>
      </c>
      <c r="N116" s="281">
        <v>0</v>
      </c>
      <c r="O116" s="281">
        <v>0</v>
      </c>
      <c r="P116" s="281">
        <v>0</v>
      </c>
      <c r="Q116" s="281">
        <v>0</v>
      </c>
      <c r="R116" s="281">
        <v>0</v>
      </c>
      <c r="S116" s="281">
        <v>0</v>
      </c>
      <c r="T116" s="281">
        <v>0</v>
      </c>
      <c r="U116" s="281">
        <v>0</v>
      </c>
      <c r="V116" s="281">
        <v>0</v>
      </c>
      <c r="W116" s="281">
        <v>0</v>
      </c>
      <c r="X116" s="281">
        <v>0</v>
      </c>
      <c r="Y116" s="281">
        <v>0</v>
      </c>
      <c r="Z116" s="281">
        <v>0</v>
      </c>
      <c r="AA116" s="281">
        <v>0</v>
      </c>
      <c r="AB116" s="281">
        <v>0</v>
      </c>
      <c r="AC116" s="281">
        <v>0</v>
      </c>
      <c r="AD116" s="281">
        <v>0</v>
      </c>
      <c r="AE116" s="281">
        <v>0</v>
      </c>
      <c r="AF116" s="281">
        <v>0</v>
      </c>
      <c r="AG116" s="281">
        <v>0</v>
      </c>
      <c r="AH116" s="281">
        <v>0</v>
      </c>
      <c r="AI116" s="281">
        <v>0</v>
      </c>
      <c r="AJ116" s="281">
        <v>0</v>
      </c>
      <c r="AK116" s="281">
        <v>0</v>
      </c>
      <c r="AL116" s="281">
        <v>0</v>
      </c>
      <c r="AM116" s="281">
        <v>0</v>
      </c>
      <c r="AN116" s="281">
        <v>0</v>
      </c>
      <c r="AO116" s="281">
        <v>0</v>
      </c>
      <c r="AP116" s="281">
        <v>0</v>
      </c>
    </row>
    <row r="117" spans="1:42" customFormat="1" outlineLevel="2">
      <c r="A117" s="211" t="str">
        <f>A105&amp;"."&amp;A107&amp;"."&amp;A106&amp;"."&amp;B117</f>
        <v>1.c.3.10</v>
      </c>
      <c r="B117">
        <v>10</v>
      </c>
      <c r="C117" t="str">
        <f>'1-GBP'!C117</f>
        <v/>
      </c>
      <c r="M117" s="281">
        <v>0</v>
      </c>
      <c r="N117" s="281">
        <v>0</v>
      </c>
      <c r="O117" s="281">
        <v>0</v>
      </c>
      <c r="P117" s="281">
        <v>0</v>
      </c>
      <c r="Q117" s="281">
        <v>0</v>
      </c>
      <c r="R117" s="281">
        <v>0</v>
      </c>
      <c r="S117" s="281">
        <v>0</v>
      </c>
      <c r="T117" s="281">
        <v>0</v>
      </c>
      <c r="U117" s="281">
        <v>0</v>
      </c>
      <c r="V117" s="281">
        <v>0</v>
      </c>
      <c r="W117" s="281">
        <v>0</v>
      </c>
      <c r="X117" s="281">
        <v>0</v>
      </c>
      <c r="Y117" s="281">
        <v>0</v>
      </c>
      <c r="Z117" s="281">
        <v>0</v>
      </c>
      <c r="AA117" s="281">
        <v>0</v>
      </c>
      <c r="AB117" s="281">
        <v>0</v>
      </c>
      <c r="AC117" s="281">
        <v>0</v>
      </c>
      <c r="AD117" s="281">
        <v>0</v>
      </c>
      <c r="AE117" s="281">
        <v>0</v>
      </c>
      <c r="AF117" s="281">
        <v>0</v>
      </c>
      <c r="AG117" s="281">
        <v>0</v>
      </c>
      <c r="AH117" s="281">
        <v>0</v>
      </c>
      <c r="AI117" s="281">
        <v>0</v>
      </c>
      <c r="AJ117" s="281">
        <v>0</v>
      </c>
      <c r="AK117" s="281">
        <v>0</v>
      </c>
      <c r="AL117" s="281">
        <v>0</v>
      </c>
      <c r="AM117" s="281">
        <v>0</v>
      </c>
      <c r="AN117" s="281">
        <v>0</v>
      </c>
      <c r="AO117" s="281">
        <v>0</v>
      </c>
      <c r="AP117" s="281">
        <v>0</v>
      </c>
    </row>
    <row r="118" spans="1:42" customFormat="1" outlineLevel="2">
      <c r="A118" s="211" t="str">
        <f>A105&amp;"."&amp;A107&amp;"."&amp;A106&amp;"."&amp;B118</f>
        <v>1.c.3.11</v>
      </c>
      <c r="B118">
        <v>11</v>
      </c>
      <c r="C118" t="str">
        <f>'1-GBP'!C118</f>
        <v/>
      </c>
      <c r="M118" s="281">
        <v>0</v>
      </c>
      <c r="N118" s="281">
        <v>0</v>
      </c>
      <c r="O118" s="281">
        <v>0</v>
      </c>
      <c r="P118" s="281">
        <v>0</v>
      </c>
      <c r="Q118" s="281">
        <v>0</v>
      </c>
      <c r="R118" s="281">
        <v>0</v>
      </c>
      <c r="S118" s="281">
        <v>0</v>
      </c>
      <c r="T118" s="281">
        <v>0</v>
      </c>
      <c r="U118" s="281">
        <v>0</v>
      </c>
      <c r="V118" s="281">
        <v>0</v>
      </c>
      <c r="W118" s="281">
        <v>0</v>
      </c>
      <c r="X118" s="281">
        <v>0</v>
      </c>
      <c r="Y118" s="281">
        <v>0</v>
      </c>
      <c r="Z118" s="281">
        <v>0</v>
      </c>
      <c r="AA118" s="281">
        <v>0</v>
      </c>
      <c r="AB118" s="281">
        <v>0</v>
      </c>
      <c r="AC118" s="281">
        <v>0</v>
      </c>
      <c r="AD118" s="281">
        <v>0</v>
      </c>
      <c r="AE118" s="281">
        <v>0</v>
      </c>
      <c r="AF118" s="281">
        <v>0</v>
      </c>
      <c r="AG118" s="281">
        <v>0</v>
      </c>
      <c r="AH118" s="281">
        <v>0</v>
      </c>
      <c r="AI118" s="281">
        <v>0</v>
      </c>
      <c r="AJ118" s="281">
        <v>0</v>
      </c>
      <c r="AK118" s="281">
        <v>0</v>
      </c>
      <c r="AL118" s="281">
        <v>0</v>
      </c>
      <c r="AM118" s="281">
        <v>0</v>
      </c>
      <c r="AN118" s="281">
        <v>0</v>
      </c>
      <c r="AO118" s="281">
        <v>0</v>
      </c>
      <c r="AP118" s="281">
        <v>0</v>
      </c>
    </row>
    <row r="119" spans="1:42" customFormat="1" outlineLevel="2">
      <c r="A119" s="211" t="str">
        <f>A105&amp;"."&amp;A107&amp;"."&amp;A106&amp;"."&amp;B119</f>
        <v>1.c.3.12</v>
      </c>
      <c r="B119">
        <v>12</v>
      </c>
      <c r="C119" t="str">
        <f>'1-GBP'!C119</f>
        <v/>
      </c>
      <c r="M119" s="281">
        <v>0</v>
      </c>
      <c r="N119" s="281">
        <v>0</v>
      </c>
      <c r="O119" s="281">
        <v>0</v>
      </c>
      <c r="P119" s="281">
        <v>0</v>
      </c>
      <c r="Q119" s="281">
        <v>0</v>
      </c>
      <c r="R119" s="281">
        <v>0</v>
      </c>
      <c r="S119" s="281">
        <v>0</v>
      </c>
      <c r="T119" s="281">
        <v>0</v>
      </c>
      <c r="U119" s="281">
        <v>0</v>
      </c>
      <c r="V119" s="281">
        <v>0</v>
      </c>
      <c r="W119" s="281">
        <v>0</v>
      </c>
      <c r="X119" s="281">
        <v>0</v>
      </c>
      <c r="Y119" s="281">
        <v>0</v>
      </c>
      <c r="Z119" s="281">
        <v>0</v>
      </c>
      <c r="AA119" s="281">
        <v>0</v>
      </c>
      <c r="AB119" s="281">
        <v>0</v>
      </c>
      <c r="AC119" s="281">
        <v>0</v>
      </c>
      <c r="AD119" s="281">
        <v>0</v>
      </c>
      <c r="AE119" s="281">
        <v>0</v>
      </c>
      <c r="AF119" s="281">
        <v>0</v>
      </c>
      <c r="AG119" s="281">
        <v>0</v>
      </c>
      <c r="AH119" s="281">
        <v>0</v>
      </c>
      <c r="AI119" s="281">
        <v>0</v>
      </c>
      <c r="AJ119" s="281">
        <v>0</v>
      </c>
      <c r="AK119" s="281">
        <v>0</v>
      </c>
      <c r="AL119" s="281">
        <v>0</v>
      </c>
      <c r="AM119" s="281">
        <v>0</v>
      </c>
      <c r="AN119" s="281">
        <v>0</v>
      </c>
      <c r="AO119" s="281">
        <v>0</v>
      </c>
      <c r="AP119" s="281">
        <v>0</v>
      </c>
    </row>
    <row r="120" spans="1:42" customFormat="1" outlineLevel="1">
      <c r="A120" s="212"/>
      <c r="B120" s="201">
        <f>B119-COUNTIFS(C108:C119,"")</f>
        <v>6</v>
      </c>
      <c r="C120" s="201" t="s">
        <v>285</v>
      </c>
      <c r="D120" s="201"/>
      <c r="E120" s="201"/>
      <c r="F120" s="201"/>
      <c r="G120" s="201"/>
      <c r="H120" s="201"/>
      <c r="I120" s="201"/>
      <c r="J120" s="201"/>
      <c r="K120" s="201"/>
      <c r="L120" s="201"/>
      <c r="M120" s="280">
        <f>SUM(M108:M119)</f>
        <v>0</v>
      </c>
      <c r="N120" s="280">
        <f>SUM(N108:N119)</f>
        <v>0</v>
      </c>
      <c r="O120" s="280">
        <f t="shared" ref="O120:AP120" si="11">SUM(O108:O119)</f>
        <v>0</v>
      </c>
      <c r="P120" s="280">
        <f t="shared" si="11"/>
        <v>0</v>
      </c>
      <c r="Q120" s="280">
        <f t="shared" si="11"/>
        <v>0</v>
      </c>
      <c r="R120" s="280">
        <f t="shared" si="11"/>
        <v>0</v>
      </c>
      <c r="S120" s="280">
        <f t="shared" si="11"/>
        <v>0</v>
      </c>
      <c r="T120" s="280">
        <f t="shared" si="11"/>
        <v>0</v>
      </c>
      <c r="U120" s="280">
        <f t="shared" si="11"/>
        <v>0</v>
      </c>
      <c r="V120" s="280">
        <f t="shared" si="11"/>
        <v>0</v>
      </c>
      <c r="W120" s="280">
        <f t="shared" si="11"/>
        <v>0</v>
      </c>
      <c r="X120" s="280">
        <f t="shared" si="11"/>
        <v>0</v>
      </c>
      <c r="Y120" s="280">
        <f t="shared" si="11"/>
        <v>0</v>
      </c>
      <c r="Z120" s="280">
        <f t="shared" si="11"/>
        <v>0</v>
      </c>
      <c r="AA120" s="280">
        <f t="shared" si="11"/>
        <v>0</v>
      </c>
      <c r="AB120" s="280">
        <f t="shared" si="11"/>
        <v>0</v>
      </c>
      <c r="AC120" s="280">
        <f t="shared" si="11"/>
        <v>0</v>
      </c>
      <c r="AD120" s="280">
        <f t="shared" si="11"/>
        <v>0</v>
      </c>
      <c r="AE120" s="280">
        <f t="shared" si="11"/>
        <v>0</v>
      </c>
      <c r="AF120" s="280">
        <f t="shared" si="11"/>
        <v>0</v>
      </c>
      <c r="AG120" s="280">
        <f t="shared" si="11"/>
        <v>0</v>
      </c>
      <c r="AH120" s="280">
        <f t="shared" si="11"/>
        <v>0</v>
      </c>
      <c r="AI120" s="280">
        <f t="shared" si="11"/>
        <v>0</v>
      </c>
      <c r="AJ120" s="280">
        <f t="shared" si="11"/>
        <v>0</v>
      </c>
      <c r="AK120" s="280">
        <f t="shared" si="11"/>
        <v>0</v>
      </c>
      <c r="AL120" s="280">
        <f t="shared" si="11"/>
        <v>0</v>
      </c>
      <c r="AM120" s="280">
        <f t="shared" si="11"/>
        <v>0</v>
      </c>
      <c r="AN120" s="280">
        <f t="shared" si="11"/>
        <v>0</v>
      </c>
      <c r="AO120" s="280">
        <f t="shared" si="11"/>
        <v>0</v>
      </c>
      <c r="AP120" s="280">
        <f t="shared" si="11"/>
        <v>0</v>
      </c>
    </row>
    <row r="121" spans="1:42" customFormat="1" outlineLevel="1">
      <c r="A121" s="211"/>
    </row>
    <row r="122" spans="1:42" customFormat="1" outlineLevel="1">
      <c r="A122" s="220" t="s">
        <v>216</v>
      </c>
      <c r="B122" s="220" t="s">
        <v>286</v>
      </c>
      <c r="C122" s="220" t="s">
        <v>284</v>
      </c>
      <c r="D122" s="220"/>
      <c r="E122" s="220"/>
      <c r="F122" s="220"/>
      <c r="G122" s="220"/>
      <c r="H122" s="220"/>
      <c r="I122" s="220"/>
      <c r="J122" s="220"/>
      <c r="K122" s="220"/>
      <c r="L122" s="220"/>
      <c r="M122" s="220"/>
      <c r="N122" s="220"/>
      <c r="O122" s="220"/>
      <c r="P122" s="220"/>
      <c r="Q122" s="220"/>
      <c r="R122" s="220"/>
      <c r="S122" s="220"/>
      <c r="T122" s="220"/>
      <c r="U122" s="220"/>
      <c r="V122" s="220"/>
      <c r="W122" s="220"/>
      <c r="X122" s="220"/>
      <c r="Y122" s="220"/>
      <c r="Z122" s="220"/>
      <c r="AA122" s="220"/>
      <c r="AB122" s="220"/>
      <c r="AC122" s="220"/>
      <c r="AD122" s="220"/>
      <c r="AE122" s="220"/>
      <c r="AF122" s="220"/>
      <c r="AG122" s="220"/>
      <c r="AH122" s="220"/>
      <c r="AI122" s="220"/>
      <c r="AJ122" s="220"/>
      <c r="AK122" s="220"/>
      <c r="AL122" s="220"/>
      <c r="AM122" s="220"/>
      <c r="AN122" s="220"/>
      <c r="AO122" s="220"/>
      <c r="AP122" s="220"/>
    </row>
    <row r="123" spans="1:42" customFormat="1" outlineLevel="2">
      <c r="A123" s="211" t="str">
        <f>A105&amp;"."&amp;A122&amp;"."&amp;A106&amp;"."&amp;B123</f>
        <v>1.o.3.1</v>
      </c>
      <c r="B123">
        <v>1</v>
      </c>
      <c r="C123" t="str">
        <f>'1-GBP'!C123</f>
        <v>Fixed</v>
      </c>
      <c r="M123" s="281">
        <v>0</v>
      </c>
      <c r="N123" s="281">
        <v>0</v>
      </c>
      <c r="O123" s="281">
        <v>0</v>
      </c>
      <c r="P123" s="281">
        <v>0</v>
      </c>
      <c r="Q123" s="281">
        <v>0</v>
      </c>
      <c r="R123" s="281">
        <v>0</v>
      </c>
      <c r="S123" s="281">
        <v>0</v>
      </c>
      <c r="T123" s="281">
        <v>0</v>
      </c>
      <c r="U123" s="281">
        <v>0</v>
      </c>
      <c r="V123" s="281">
        <v>0</v>
      </c>
      <c r="W123" s="281">
        <v>0</v>
      </c>
      <c r="X123" s="281">
        <v>0</v>
      </c>
      <c r="Y123" s="281">
        <v>0</v>
      </c>
      <c r="Z123" s="281">
        <v>0</v>
      </c>
      <c r="AA123" s="281">
        <v>0</v>
      </c>
      <c r="AB123" s="281">
        <v>0</v>
      </c>
      <c r="AC123" s="281">
        <v>0</v>
      </c>
      <c r="AD123" s="281">
        <v>0</v>
      </c>
      <c r="AE123" s="281">
        <v>0</v>
      </c>
      <c r="AF123" s="281">
        <v>0</v>
      </c>
      <c r="AG123" s="281">
        <v>0</v>
      </c>
      <c r="AH123" s="281">
        <v>0</v>
      </c>
      <c r="AI123" s="281">
        <v>0</v>
      </c>
      <c r="AJ123" s="281">
        <v>0</v>
      </c>
      <c r="AK123" s="281">
        <v>0</v>
      </c>
      <c r="AL123" s="281">
        <v>0</v>
      </c>
      <c r="AM123" s="281">
        <v>0</v>
      </c>
      <c r="AN123" s="281">
        <v>0</v>
      </c>
      <c r="AO123" s="281">
        <v>0</v>
      </c>
      <c r="AP123" s="281">
        <v>0</v>
      </c>
    </row>
    <row r="124" spans="1:42" customFormat="1" outlineLevel="2">
      <c r="A124" s="211" t="str">
        <f>A105&amp;"."&amp;A122&amp;"."&amp;A106&amp;"."&amp;B124</f>
        <v>1.o.3.2</v>
      </c>
      <c r="B124">
        <v>2</v>
      </c>
      <c r="C124" t="str">
        <f>'1-GBP'!C124</f>
        <v>Variable</v>
      </c>
      <c r="M124" s="281">
        <v>0</v>
      </c>
      <c r="N124" s="281">
        <v>0</v>
      </c>
      <c r="O124" s="281">
        <v>0</v>
      </c>
      <c r="P124" s="281">
        <v>0</v>
      </c>
      <c r="Q124" s="281">
        <v>0</v>
      </c>
      <c r="R124" s="281">
        <v>0</v>
      </c>
      <c r="S124" s="281">
        <v>0</v>
      </c>
      <c r="T124" s="281">
        <v>0</v>
      </c>
      <c r="U124" s="281">
        <v>0</v>
      </c>
      <c r="V124" s="281">
        <v>0</v>
      </c>
      <c r="W124" s="281">
        <v>0</v>
      </c>
      <c r="X124" s="281">
        <v>0</v>
      </c>
      <c r="Y124" s="281">
        <v>0</v>
      </c>
      <c r="Z124" s="281">
        <v>0</v>
      </c>
      <c r="AA124" s="281">
        <v>0</v>
      </c>
      <c r="AB124" s="281">
        <v>0</v>
      </c>
      <c r="AC124" s="281">
        <v>0</v>
      </c>
      <c r="AD124" s="281">
        <v>0</v>
      </c>
      <c r="AE124" s="281">
        <v>0</v>
      </c>
      <c r="AF124" s="281">
        <v>0</v>
      </c>
      <c r="AG124" s="281">
        <v>0</v>
      </c>
      <c r="AH124" s="281">
        <v>0</v>
      </c>
      <c r="AI124" s="281">
        <v>0</v>
      </c>
      <c r="AJ124" s="281">
        <v>0</v>
      </c>
      <c r="AK124" s="281">
        <v>0</v>
      </c>
      <c r="AL124" s="281">
        <v>0</v>
      </c>
      <c r="AM124" s="281">
        <v>0</v>
      </c>
      <c r="AN124" s="281">
        <v>0</v>
      </c>
      <c r="AO124" s="281">
        <v>0</v>
      </c>
      <c r="AP124" s="281">
        <v>0</v>
      </c>
    </row>
    <row r="125" spans="1:42" customFormat="1" outlineLevel="2">
      <c r="A125" s="211" t="str">
        <f>A105&amp;"."&amp;A122&amp;"."&amp;A106&amp;"."&amp;B125</f>
        <v>1.o.3.3</v>
      </c>
      <c r="B125">
        <v>3</v>
      </c>
      <c r="C125" t="str">
        <f>'1-GBP'!C125</f>
        <v/>
      </c>
      <c r="M125" s="281">
        <v>0</v>
      </c>
      <c r="N125" s="281">
        <v>0</v>
      </c>
      <c r="O125" s="281">
        <v>0</v>
      </c>
      <c r="P125" s="281">
        <v>0</v>
      </c>
      <c r="Q125" s="281">
        <v>0</v>
      </c>
      <c r="R125" s="281">
        <v>0</v>
      </c>
      <c r="S125" s="281">
        <v>0</v>
      </c>
      <c r="T125" s="281">
        <v>0</v>
      </c>
      <c r="U125" s="281">
        <v>0</v>
      </c>
      <c r="V125" s="281">
        <v>0</v>
      </c>
      <c r="W125" s="281">
        <v>0</v>
      </c>
      <c r="X125" s="281">
        <v>0</v>
      </c>
      <c r="Y125" s="281">
        <v>0</v>
      </c>
      <c r="Z125" s="281">
        <v>0</v>
      </c>
      <c r="AA125" s="281">
        <v>0</v>
      </c>
      <c r="AB125" s="281">
        <v>0</v>
      </c>
      <c r="AC125" s="281">
        <v>0</v>
      </c>
      <c r="AD125" s="281">
        <v>0</v>
      </c>
      <c r="AE125" s="281">
        <v>0</v>
      </c>
      <c r="AF125" s="281">
        <v>0</v>
      </c>
      <c r="AG125" s="281">
        <v>0</v>
      </c>
      <c r="AH125" s="281">
        <v>0</v>
      </c>
      <c r="AI125" s="281">
        <v>0</v>
      </c>
      <c r="AJ125" s="281">
        <v>0</v>
      </c>
      <c r="AK125" s="281">
        <v>0</v>
      </c>
      <c r="AL125" s="281">
        <v>0</v>
      </c>
      <c r="AM125" s="281">
        <v>0</v>
      </c>
      <c r="AN125" s="281">
        <v>0</v>
      </c>
      <c r="AO125" s="281">
        <v>0</v>
      </c>
      <c r="AP125" s="281">
        <v>0</v>
      </c>
    </row>
    <row r="126" spans="1:42" customFormat="1" outlineLevel="2">
      <c r="A126" s="211" t="str">
        <f>A105&amp;"."&amp;A122&amp;"."&amp;A106&amp;"."&amp;B126</f>
        <v>1.o.3.4</v>
      </c>
      <c r="B126">
        <v>4</v>
      </c>
      <c r="C126" t="str">
        <f>'1-GBP'!C126</f>
        <v/>
      </c>
      <c r="M126" s="281">
        <v>0</v>
      </c>
      <c r="N126" s="281">
        <v>0</v>
      </c>
      <c r="O126" s="281">
        <v>0</v>
      </c>
      <c r="P126" s="281">
        <v>0</v>
      </c>
      <c r="Q126" s="281">
        <v>0</v>
      </c>
      <c r="R126" s="281">
        <v>0</v>
      </c>
      <c r="S126" s="281">
        <v>0</v>
      </c>
      <c r="T126" s="281">
        <v>0</v>
      </c>
      <c r="U126" s="281">
        <v>0</v>
      </c>
      <c r="V126" s="281">
        <v>0</v>
      </c>
      <c r="W126" s="281">
        <v>0</v>
      </c>
      <c r="X126" s="281">
        <v>0</v>
      </c>
      <c r="Y126" s="281">
        <v>0</v>
      </c>
      <c r="Z126" s="281">
        <v>0</v>
      </c>
      <c r="AA126" s="281">
        <v>0</v>
      </c>
      <c r="AB126" s="281">
        <v>0</v>
      </c>
      <c r="AC126" s="281">
        <v>0</v>
      </c>
      <c r="AD126" s="281">
        <v>0</v>
      </c>
      <c r="AE126" s="281">
        <v>0</v>
      </c>
      <c r="AF126" s="281">
        <v>0</v>
      </c>
      <c r="AG126" s="281">
        <v>0</v>
      </c>
      <c r="AH126" s="281">
        <v>0</v>
      </c>
      <c r="AI126" s="281">
        <v>0</v>
      </c>
      <c r="AJ126" s="281">
        <v>0</v>
      </c>
      <c r="AK126" s="281">
        <v>0</v>
      </c>
      <c r="AL126" s="281">
        <v>0</v>
      </c>
      <c r="AM126" s="281">
        <v>0</v>
      </c>
      <c r="AN126" s="281">
        <v>0</v>
      </c>
      <c r="AO126" s="281">
        <v>0</v>
      </c>
      <c r="AP126" s="281">
        <v>0</v>
      </c>
    </row>
    <row r="127" spans="1:42" customFormat="1" outlineLevel="2">
      <c r="A127" s="211" t="str">
        <f>A105&amp;"."&amp;A122&amp;"."&amp;A106&amp;"."&amp;B127</f>
        <v>1.o.3.5</v>
      </c>
      <c r="B127">
        <v>5</v>
      </c>
      <c r="C127" t="str">
        <f>'1-GBP'!C127</f>
        <v/>
      </c>
      <c r="M127" s="281">
        <v>0</v>
      </c>
      <c r="N127" s="281">
        <v>0</v>
      </c>
      <c r="O127" s="281">
        <v>0</v>
      </c>
      <c r="P127" s="281">
        <v>0</v>
      </c>
      <c r="Q127" s="281">
        <v>0</v>
      </c>
      <c r="R127" s="281">
        <v>0</v>
      </c>
      <c r="S127" s="281">
        <v>0</v>
      </c>
      <c r="T127" s="281">
        <v>0</v>
      </c>
      <c r="U127" s="281">
        <v>0</v>
      </c>
      <c r="V127" s="281">
        <v>0</v>
      </c>
      <c r="W127" s="281">
        <v>0</v>
      </c>
      <c r="X127" s="281">
        <v>0</v>
      </c>
      <c r="Y127" s="281">
        <v>0</v>
      </c>
      <c r="Z127" s="281">
        <v>0</v>
      </c>
      <c r="AA127" s="281">
        <v>0</v>
      </c>
      <c r="AB127" s="281">
        <v>0</v>
      </c>
      <c r="AC127" s="281">
        <v>0</v>
      </c>
      <c r="AD127" s="281">
        <v>0</v>
      </c>
      <c r="AE127" s="281">
        <v>0</v>
      </c>
      <c r="AF127" s="281">
        <v>0</v>
      </c>
      <c r="AG127" s="281">
        <v>0</v>
      </c>
      <c r="AH127" s="281">
        <v>0</v>
      </c>
      <c r="AI127" s="281">
        <v>0</v>
      </c>
      <c r="AJ127" s="281">
        <v>0</v>
      </c>
      <c r="AK127" s="281">
        <v>0</v>
      </c>
      <c r="AL127" s="281">
        <v>0</v>
      </c>
      <c r="AM127" s="281">
        <v>0</v>
      </c>
      <c r="AN127" s="281">
        <v>0</v>
      </c>
      <c r="AO127" s="281">
        <v>0</v>
      </c>
      <c r="AP127" s="281">
        <v>0</v>
      </c>
    </row>
    <row r="128" spans="1:42" customFormat="1" outlineLevel="2">
      <c r="A128" s="211" t="str">
        <f>A105&amp;"."&amp;A122&amp;"."&amp;A106&amp;"."&amp;B128</f>
        <v>1.o.3.6</v>
      </c>
      <c r="B128">
        <v>6</v>
      </c>
      <c r="C128" t="str">
        <f>'1-GBP'!C128</f>
        <v/>
      </c>
      <c r="M128" s="281">
        <v>0</v>
      </c>
      <c r="N128" s="281">
        <v>0</v>
      </c>
      <c r="O128" s="281">
        <v>0</v>
      </c>
      <c r="P128" s="281">
        <v>0</v>
      </c>
      <c r="Q128" s="281">
        <v>0</v>
      </c>
      <c r="R128" s="281">
        <v>0</v>
      </c>
      <c r="S128" s="281">
        <v>0</v>
      </c>
      <c r="T128" s="281">
        <v>0</v>
      </c>
      <c r="U128" s="281">
        <v>0</v>
      </c>
      <c r="V128" s="281">
        <v>0</v>
      </c>
      <c r="W128" s="281">
        <v>0</v>
      </c>
      <c r="X128" s="281">
        <v>0</v>
      </c>
      <c r="Y128" s="281">
        <v>0</v>
      </c>
      <c r="Z128" s="281">
        <v>0</v>
      </c>
      <c r="AA128" s="281">
        <v>0</v>
      </c>
      <c r="AB128" s="281">
        <v>0</v>
      </c>
      <c r="AC128" s="281">
        <v>0</v>
      </c>
      <c r="AD128" s="281">
        <v>0</v>
      </c>
      <c r="AE128" s="281">
        <v>0</v>
      </c>
      <c r="AF128" s="281">
        <v>0</v>
      </c>
      <c r="AG128" s="281">
        <v>0</v>
      </c>
      <c r="AH128" s="281">
        <v>0</v>
      </c>
      <c r="AI128" s="281">
        <v>0</v>
      </c>
      <c r="AJ128" s="281">
        <v>0</v>
      </c>
      <c r="AK128" s="281">
        <v>0</v>
      </c>
      <c r="AL128" s="281">
        <v>0</v>
      </c>
      <c r="AM128" s="281">
        <v>0</v>
      </c>
      <c r="AN128" s="281">
        <v>0</v>
      </c>
      <c r="AO128" s="281">
        <v>0</v>
      </c>
      <c r="AP128" s="281">
        <v>0</v>
      </c>
    </row>
    <row r="129" spans="1:42" customFormat="1" outlineLevel="2">
      <c r="A129" s="211" t="str">
        <f>A105&amp;"."&amp;A122&amp;"."&amp;A106&amp;"."&amp;B129</f>
        <v>1.o.3.7</v>
      </c>
      <c r="B129">
        <v>7</v>
      </c>
      <c r="C129" t="str">
        <f>'1-GBP'!C129</f>
        <v/>
      </c>
      <c r="M129" s="281">
        <v>0</v>
      </c>
      <c r="N129" s="281">
        <v>0</v>
      </c>
      <c r="O129" s="281">
        <v>0</v>
      </c>
      <c r="P129" s="281">
        <v>0</v>
      </c>
      <c r="Q129" s="281">
        <v>0</v>
      </c>
      <c r="R129" s="281">
        <v>0</v>
      </c>
      <c r="S129" s="281">
        <v>0</v>
      </c>
      <c r="T129" s="281">
        <v>0</v>
      </c>
      <c r="U129" s="281">
        <v>0</v>
      </c>
      <c r="V129" s="281">
        <v>0</v>
      </c>
      <c r="W129" s="281">
        <v>0</v>
      </c>
      <c r="X129" s="281">
        <v>0</v>
      </c>
      <c r="Y129" s="281">
        <v>0</v>
      </c>
      <c r="Z129" s="281">
        <v>0</v>
      </c>
      <c r="AA129" s="281">
        <v>0</v>
      </c>
      <c r="AB129" s="281">
        <v>0</v>
      </c>
      <c r="AC129" s="281">
        <v>0</v>
      </c>
      <c r="AD129" s="281">
        <v>0</v>
      </c>
      <c r="AE129" s="281">
        <v>0</v>
      </c>
      <c r="AF129" s="281">
        <v>0</v>
      </c>
      <c r="AG129" s="281">
        <v>0</v>
      </c>
      <c r="AH129" s="281">
        <v>0</v>
      </c>
      <c r="AI129" s="281">
        <v>0</v>
      </c>
      <c r="AJ129" s="281">
        <v>0</v>
      </c>
      <c r="AK129" s="281">
        <v>0</v>
      </c>
      <c r="AL129" s="281">
        <v>0</v>
      </c>
      <c r="AM129" s="281">
        <v>0</v>
      </c>
      <c r="AN129" s="281">
        <v>0</v>
      </c>
      <c r="AO129" s="281">
        <v>0</v>
      </c>
      <c r="AP129" s="281">
        <v>0</v>
      </c>
    </row>
    <row r="130" spans="1:42" customFormat="1" outlineLevel="2">
      <c r="A130" s="211" t="str">
        <f>A105&amp;"."&amp;A122&amp;"."&amp;A106&amp;"."&amp;B130</f>
        <v>1.o.3.8</v>
      </c>
      <c r="B130">
        <v>8</v>
      </c>
      <c r="C130" t="str">
        <f>'1-GBP'!C130</f>
        <v/>
      </c>
      <c r="M130" s="281">
        <v>0</v>
      </c>
      <c r="N130" s="281">
        <v>0</v>
      </c>
      <c r="O130" s="281">
        <v>0</v>
      </c>
      <c r="P130" s="281">
        <v>0</v>
      </c>
      <c r="Q130" s="281">
        <v>0</v>
      </c>
      <c r="R130" s="281">
        <v>0</v>
      </c>
      <c r="S130" s="281">
        <v>0</v>
      </c>
      <c r="T130" s="281">
        <v>0</v>
      </c>
      <c r="U130" s="281">
        <v>0</v>
      </c>
      <c r="V130" s="281">
        <v>0</v>
      </c>
      <c r="W130" s="281">
        <v>0</v>
      </c>
      <c r="X130" s="281">
        <v>0</v>
      </c>
      <c r="Y130" s="281">
        <v>0</v>
      </c>
      <c r="Z130" s="281">
        <v>0</v>
      </c>
      <c r="AA130" s="281">
        <v>0</v>
      </c>
      <c r="AB130" s="281">
        <v>0</v>
      </c>
      <c r="AC130" s="281">
        <v>0</v>
      </c>
      <c r="AD130" s="281">
        <v>0</v>
      </c>
      <c r="AE130" s="281">
        <v>0</v>
      </c>
      <c r="AF130" s="281">
        <v>0</v>
      </c>
      <c r="AG130" s="281">
        <v>0</v>
      </c>
      <c r="AH130" s="281">
        <v>0</v>
      </c>
      <c r="AI130" s="281">
        <v>0</v>
      </c>
      <c r="AJ130" s="281">
        <v>0</v>
      </c>
      <c r="AK130" s="281">
        <v>0</v>
      </c>
      <c r="AL130" s="281">
        <v>0</v>
      </c>
      <c r="AM130" s="281">
        <v>0</v>
      </c>
      <c r="AN130" s="281">
        <v>0</v>
      </c>
      <c r="AO130" s="281">
        <v>0</v>
      </c>
      <c r="AP130" s="281">
        <v>0</v>
      </c>
    </row>
    <row r="131" spans="1:42" customFormat="1" outlineLevel="2">
      <c r="A131" s="211" t="str">
        <f>A105&amp;"."&amp;A122&amp;"."&amp;A106&amp;"."&amp;B131</f>
        <v>1.o.3.9</v>
      </c>
      <c r="B131">
        <v>9</v>
      </c>
      <c r="C131" t="str">
        <f>'1-GBP'!C131</f>
        <v/>
      </c>
      <c r="M131" s="281">
        <v>0</v>
      </c>
      <c r="N131" s="281">
        <v>0</v>
      </c>
      <c r="O131" s="281">
        <v>0</v>
      </c>
      <c r="P131" s="281">
        <v>0</v>
      </c>
      <c r="Q131" s="281">
        <v>0</v>
      </c>
      <c r="R131" s="281">
        <v>0</v>
      </c>
      <c r="S131" s="281">
        <v>0</v>
      </c>
      <c r="T131" s="281">
        <v>0</v>
      </c>
      <c r="U131" s="281">
        <v>0</v>
      </c>
      <c r="V131" s="281">
        <v>0</v>
      </c>
      <c r="W131" s="281">
        <v>0</v>
      </c>
      <c r="X131" s="281">
        <v>0</v>
      </c>
      <c r="Y131" s="281">
        <v>0</v>
      </c>
      <c r="Z131" s="281">
        <v>0</v>
      </c>
      <c r="AA131" s="281">
        <v>0</v>
      </c>
      <c r="AB131" s="281">
        <v>0</v>
      </c>
      <c r="AC131" s="281">
        <v>0</v>
      </c>
      <c r="AD131" s="281">
        <v>0</v>
      </c>
      <c r="AE131" s="281">
        <v>0</v>
      </c>
      <c r="AF131" s="281">
        <v>0</v>
      </c>
      <c r="AG131" s="281">
        <v>0</v>
      </c>
      <c r="AH131" s="281">
        <v>0</v>
      </c>
      <c r="AI131" s="281">
        <v>0</v>
      </c>
      <c r="AJ131" s="281">
        <v>0</v>
      </c>
      <c r="AK131" s="281">
        <v>0</v>
      </c>
      <c r="AL131" s="281">
        <v>0</v>
      </c>
      <c r="AM131" s="281">
        <v>0</v>
      </c>
      <c r="AN131" s="281">
        <v>0</v>
      </c>
      <c r="AO131" s="281">
        <v>0</v>
      </c>
      <c r="AP131" s="281">
        <v>0</v>
      </c>
    </row>
    <row r="132" spans="1:42" customFormat="1" outlineLevel="2">
      <c r="A132" s="211" t="str">
        <f>A105&amp;"."&amp;A122&amp;"."&amp;A106&amp;"."&amp;B132</f>
        <v>1.o.3.10</v>
      </c>
      <c r="B132">
        <v>10</v>
      </c>
      <c r="C132" t="str">
        <f>'1-GBP'!C132</f>
        <v/>
      </c>
      <c r="M132" s="281">
        <v>0</v>
      </c>
      <c r="N132" s="281">
        <v>0</v>
      </c>
      <c r="O132" s="281">
        <v>0</v>
      </c>
      <c r="P132" s="281">
        <v>0</v>
      </c>
      <c r="Q132" s="281">
        <v>0</v>
      </c>
      <c r="R132" s="281">
        <v>0</v>
      </c>
      <c r="S132" s="281">
        <v>0</v>
      </c>
      <c r="T132" s="281">
        <v>0</v>
      </c>
      <c r="U132" s="281">
        <v>0</v>
      </c>
      <c r="V132" s="281">
        <v>0</v>
      </c>
      <c r="W132" s="281">
        <v>0</v>
      </c>
      <c r="X132" s="281">
        <v>0</v>
      </c>
      <c r="Y132" s="281">
        <v>0</v>
      </c>
      <c r="Z132" s="281">
        <v>0</v>
      </c>
      <c r="AA132" s="281">
        <v>0</v>
      </c>
      <c r="AB132" s="281">
        <v>0</v>
      </c>
      <c r="AC132" s="281">
        <v>0</v>
      </c>
      <c r="AD132" s="281">
        <v>0</v>
      </c>
      <c r="AE132" s="281">
        <v>0</v>
      </c>
      <c r="AF132" s="281">
        <v>0</v>
      </c>
      <c r="AG132" s="281">
        <v>0</v>
      </c>
      <c r="AH132" s="281">
        <v>0</v>
      </c>
      <c r="AI132" s="281">
        <v>0</v>
      </c>
      <c r="AJ132" s="281">
        <v>0</v>
      </c>
      <c r="AK132" s="281">
        <v>0</v>
      </c>
      <c r="AL132" s="281">
        <v>0</v>
      </c>
      <c r="AM132" s="281">
        <v>0</v>
      </c>
      <c r="AN132" s="281">
        <v>0</v>
      </c>
      <c r="AO132" s="281">
        <v>0</v>
      </c>
      <c r="AP132" s="281">
        <v>0</v>
      </c>
    </row>
    <row r="133" spans="1:42" customFormat="1" outlineLevel="2">
      <c r="A133" s="211" t="str">
        <f>A105&amp;"."&amp;A122&amp;"."&amp;A106&amp;"."&amp;B133</f>
        <v>1.o.3.11</v>
      </c>
      <c r="B133">
        <v>11</v>
      </c>
      <c r="C133" t="str">
        <f>'1-GBP'!C133</f>
        <v/>
      </c>
      <c r="M133" s="281">
        <v>0</v>
      </c>
      <c r="N133" s="281">
        <v>0</v>
      </c>
      <c r="O133" s="281">
        <v>0</v>
      </c>
      <c r="P133" s="281">
        <v>0</v>
      </c>
      <c r="Q133" s="281">
        <v>0</v>
      </c>
      <c r="R133" s="281">
        <v>0</v>
      </c>
      <c r="S133" s="281">
        <v>0</v>
      </c>
      <c r="T133" s="281">
        <v>0</v>
      </c>
      <c r="U133" s="281">
        <v>0</v>
      </c>
      <c r="V133" s="281">
        <v>0</v>
      </c>
      <c r="W133" s="281">
        <v>0</v>
      </c>
      <c r="X133" s="281">
        <v>0</v>
      </c>
      <c r="Y133" s="281">
        <v>0</v>
      </c>
      <c r="Z133" s="281">
        <v>0</v>
      </c>
      <c r="AA133" s="281">
        <v>0</v>
      </c>
      <c r="AB133" s="281">
        <v>0</v>
      </c>
      <c r="AC133" s="281">
        <v>0</v>
      </c>
      <c r="AD133" s="281">
        <v>0</v>
      </c>
      <c r="AE133" s="281">
        <v>0</v>
      </c>
      <c r="AF133" s="281">
        <v>0</v>
      </c>
      <c r="AG133" s="281">
        <v>0</v>
      </c>
      <c r="AH133" s="281">
        <v>0</v>
      </c>
      <c r="AI133" s="281">
        <v>0</v>
      </c>
      <c r="AJ133" s="281">
        <v>0</v>
      </c>
      <c r="AK133" s="281">
        <v>0</v>
      </c>
      <c r="AL133" s="281">
        <v>0</v>
      </c>
      <c r="AM133" s="281">
        <v>0</v>
      </c>
      <c r="AN133" s="281">
        <v>0</v>
      </c>
      <c r="AO133" s="281">
        <v>0</v>
      </c>
      <c r="AP133" s="281">
        <v>0</v>
      </c>
    </row>
    <row r="134" spans="1:42" customFormat="1" outlineLevel="2">
      <c r="A134" s="211" t="str">
        <f>A105&amp;"."&amp;A122&amp;"."&amp;A106&amp;"."&amp;B134</f>
        <v>1.o.3.12</v>
      </c>
      <c r="B134">
        <v>12</v>
      </c>
      <c r="C134" t="str">
        <f>'1-GBP'!C134</f>
        <v/>
      </c>
      <c r="M134" s="281">
        <v>0</v>
      </c>
      <c r="N134" s="281">
        <v>0</v>
      </c>
      <c r="O134" s="281">
        <v>0</v>
      </c>
      <c r="P134" s="281">
        <v>0</v>
      </c>
      <c r="Q134" s="281">
        <v>0</v>
      </c>
      <c r="R134" s="281">
        <v>0</v>
      </c>
      <c r="S134" s="281">
        <v>0</v>
      </c>
      <c r="T134" s="281">
        <v>0</v>
      </c>
      <c r="U134" s="281">
        <v>0</v>
      </c>
      <c r="V134" s="281">
        <v>0</v>
      </c>
      <c r="W134" s="281">
        <v>0</v>
      </c>
      <c r="X134" s="281">
        <v>0</v>
      </c>
      <c r="Y134" s="281">
        <v>0</v>
      </c>
      <c r="Z134" s="281">
        <v>0</v>
      </c>
      <c r="AA134" s="281">
        <v>0</v>
      </c>
      <c r="AB134" s="281">
        <v>0</v>
      </c>
      <c r="AC134" s="281">
        <v>0</v>
      </c>
      <c r="AD134" s="281">
        <v>0</v>
      </c>
      <c r="AE134" s="281">
        <v>0</v>
      </c>
      <c r="AF134" s="281">
        <v>0</v>
      </c>
      <c r="AG134" s="281">
        <v>0</v>
      </c>
      <c r="AH134" s="281">
        <v>0</v>
      </c>
      <c r="AI134" s="281">
        <v>0</v>
      </c>
      <c r="AJ134" s="281">
        <v>0</v>
      </c>
      <c r="AK134" s="281">
        <v>0</v>
      </c>
      <c r="AL134" s="281">
        <v>0</v>
      </c>
      <c r="AM134" s="281">
        <v>0</v>
      </c>
      <c r="AN134" s="281">
        <v>0</v>
      </c>
      <c r="AO134" s="281">
        <v>0</v>
      </c>
      <c r="AP134" s="281">
        <v>0</v>
      </c>
    </row>
    <row r="135" spans="1:42" customFormat="1" outlineLevel="1">
      <c r="A135" s="212"/>
      <c r="B135" s="201">
        <f>B134-COUNTIFS(C123:C134,"")</f>
        <v>2</v>
      </c>
      <c r="C135" s="201" t="s">
        <v>285</v>
      </c>
      <c r="D135" s="201"/>
      <c r="E135" s="201"/>
      <c r="F135" s="201"/>
      <c r="G135" s="201"/>
      <c r="H135" s="201"/>
      <c r="I135" s="201"/>
      <c r="J135" s="201"/>
      <c r="K135" s="201"/>
      <c r="L135" s="201"/>
      <c r="M135" s="280">
        <f t="shared" ref="M135:AP135" si="12">SUM(M123:M134)</f>
        <v>0</v>
      </c>
      <c r="N135" s="280">
        <f t="shared" si="12"/>
        <v>0</v>
      </c>
      <c r="O135" s="280">
        <f t="shared" si="12"/>
        <v>0</v>
      </c>
      <c r="P135" s="280">
        <f t="shared" si="12"/>
        <v>0</v>
      </c>
      <c r="Q135" s="280">
        <f t="shared" si="12"/>
        <v>0</v>
      </c>
      <c r="R135" s="280">
        <f t="shared" si="12"/>
        <v>0</v>
      </c>
      <c r="S135" s="280">
        <f t="shared" si="12"/>
        <v>0</v>
      </c>
      <c r="T135" s="280">
        <f t="shared" si="12"/>
        <v>0</v>
      </c>
      <c r="U135" s="280">
        <f t="shared" si="12"/>
        <v>0</v>
      </c>
      <c r="V135" s="280">
        <f t="shared" si="12"/>
        <v>0</v>
      </c>
      <c r="W135" s="280">
        <f t="shared" si="12"/>
        <v>0</v>
      </c>
      <c r="X135" s="280">
        <f t="shared" si="12"/>
        <v>0</v>
      </c>
      <c r="Y135" s="280">
        <f t="shared" si="12"/>
        <v>0</v>
      </c>
      <c r="Z135" s="280">
        <f t="shared" si="12"/>
        <v>0</v>
      </c>
      <c r="AA135" s="280">
        <f t="shared" si="12"/>
        <v>0</v>
      </c>
      <c r="AB135" s="280">
        <f t="shared" si="12"/>
        <v>0</v>
      </c>
      <c r="AC135" s="280">
        <f t="shared" si="12"/>
        <v>0</v>
      </c>
      <c r="AD135" s="280">
        <f t="shared" si="12"/>
        <v>0</v>
      </c>
      <c r="AE135" s="280">
        <f t="shared" si="12"/>
        <v>0</v>
      </c>
      <c r="AF135" s="280">
        <f t="shared" si="12"/>
        <v>0</v>
      </c>
      <c r="AG135" s="280">
        <f t="shared" si="12"/>
        <v>0</v>
      </c>
      <c r="AH135" s="280">
        <f t="shared" si="12"/>
        <v>0</v>
      </c>
      <c r="AI135" s="280">
        <f t="shared" si="12"/>
        <v>0</v>
      </c>
      <c r="AJ135" s="280">
        <f t="shared" si="12"/>
        <v>0</v>
      </c>
      <c r="AK135" s="280">
        <f t="shared" si="12"/>
        <v>0</v>
      </c>
      <c r="AL135" s="280">
        <f t="shared" si="12"/>
        <v>0</v>
      </c>
      <c r="AM135" s="280">
        <f t="shared" si="12"/>
        <v>0</v>
      </c>
      <c r="AN135" s="280">
        <f t="shared" si="12"/>
        <v>0</v>
      </c>
      <c r="AO135" s="280">
        <f t="shared" si="12"/>
        <v>0</v>
      </c>
      <c r="AP135" s="280">
        <f t="shared" si="12"/>
        <v>0</v>
      </c>
    </row>
    <row r="136" spans="1:42" customFormat="1" outlineLevel="1">
      <c r="A136" s="221"/>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2"/>
      <c r="AJ136" s="222"/>
      <c r="AK136" s="222"/>
      <c r="AL136" s="222"/>
      <c r="AM136" s="222"/>
      <c r="AN136" s="222"/>
      <c r="AO136" s="222"/>
      <c r="AP136" s="222"/>
    </row>
    <row r="137" spans="1:42" customFormat="1" outlineLevel="1">
      <c r="A137" s="220" t="s">
        <v>254</v>
      </c>
      <c r="B137" s="220" t="s">
        <v>287</v>
      </c>
      <c r="C137" s="220" t="s">
        <v>284</v>
      </c>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c r="AA137" s="220"/>
      <c r="AB137" s="220"/>
      <c r="AC137" s="220"/>
      <c r="AD137" s="220"/>
      <c r="AE137" s="220"/>
      <c r="AF137" s="220"/>
      <c r="AG137" s="220"/>
      <c r="AH137" s="220"/>
      <c r="AI137" s="220"/>
      <c r="AJ137" s="220"/>
      <c r="AK137" s="220"/>
      <c r="AL137" s="220"/>
      <c r="AM137" s="220"/>
      <c r="AN137" s="220"/>
      <c r="AO137" s="220"/>
      <c r="AP137" s="220"/>
    </row>
    <row r="138" spans="1:42" customFormat="1" outlineLevel="2">
      <c r="A138" s="211" t="str">
        <f>A105&amp;"."&amp;A137&amp;"."&amp;A106&amp;"."&amp;B138</f>
        <v>1.d.3.1</v>
      </c>
      <c r="B138">
        <v>1</v>
      </c>
      <c r="C138" t="str">
        <f>'1-GBP'!C138</f>
        <v/>
      </c>
      <c r="M138" s="281">
        <v>0</v>
      </c>
      <c r="N138" s="281">
        <v>0</v>
      </c>
      <c r="O138" s="281">
        <v>0</v>
      </c>
      <c r="P138" s="281">
        <v>0</v>
      </c>
      <c r="Q138" s="281">
        <v>0</v>
      </c>
      <c r="R138" s="281">
        <v>0</v>
      </c>
      <c r="S138" s="281">
        <v>0</v>
      </c>
      <c r="T138" s="281">
        <v>0</v>
      </c>
      <c r="U138" s="281">
        <v>0</v>
      </c>
      <c r="V138" s="281">
        <v>0</v>
      </c>
      <c r="W138" s="281">
        <v>0</v>
      </c>
      <c r="X138" s="281">
        <v>0</v>
      </c>
      <c r="Y138" s="281">
        <v>0</v>
      </c>
      <c r="Z138" s="281">
        <v>0</v>
      </c>
      <c r="AA138" s="281">
        <v>0</v>
      </c>
      <c r="AB138" s="281">
        <v>0</v>
      </c>
      <c r="AC138" s="281">
        <v>0</v>
      </c>
      <c r="AD138" s="281">
        <v>0</v>
      </c>
      <c r="AE138" s="281">
        <v>0</v>
      </c>
      <c r="AF138" s="281">
        <v>0</v>
      </c>
      <c r="AG138" s="281">
        <v>0</v>
      </c>
      <c r="AH138" s="281">
        <v>0</v>
      </c>
      <c r="AI138" s="281">
        <v>0</v>
      </c>
      <c r="AJ138" s="281">
        <v>0</v>
      </c>
      <c r="AK138" s="281">
        <v>0</v>
      </c>
      <c r="AL138" s="281">
        <v>0</v>
      </c>
      <c r="AM138" s="281">
        <v>0</v>
      </c>
      <c r="AN138" s="281">
        <v>0</v>
      </c>
      <c r="AO138" s="281">
        <v>0</v>
      </c>
      <c r="AP138" s="281">
        <v>0</v>
      </c>
    </row>
    <row r="139" spans="1:42" customFormat="1" outlineLevel="2">
      <c r="A139" s="211" t="str">
        <f>A105&amp;"."&amp;A137&amp;"."&amp;A106&amp;"."&amp;B139</f>
        <v>1.d.3.2</v>
      </c>
      <c r="B139">
        <v>2</v>
      </c>
      <c r="C139" t="str">
        <f>'1-GBP'!C139</f>
        <v/>
      </c>
      <c r="M139" s="281">
        <v>0</v>
      </c>
      <c r="N139" s="281">
        <v>0</v>
      </c>
      <c r="O139" s="281">
        <v>0</v>
      </c>
      <c r="P139" s="281">
        <v>0</v>
      </c>
      <c r="Q139" s="281">
        <v>0</v>
      </c>
      <c r="R139" s="281">
        <v>0</v>
      </c>
      <c r="S139" s="281">
        <v>0</v>
      </c>
      <c r="T139" s="281">
        <v>0</v>
      </c>
      <c r="U139" s="281">
        <v>0</v>
      </c>
      <c r="V139" s="281">
        <v>0</v>
      </c>
      <c r="W139" s="281">
        <v>0</v>
      </c>
      <c r="X139" s="281">
        <v>0</v>
      </c>
      <c r="Y139" s="281">
        <v>0</v>
      </c>
      <c r="Z139" s="281">
        <v>0</v>
      </c>
      <c r="AA139" s="281">
        <v>0</v>
      </c>
      <c r="AB139" s="281">
        <v>0</v>
      </c>
      <c r="AC139" s="281">
        <v>0</v>
      </c>
      <c r="AD139" s="281">
        <v>0</v>
      </c>
      <c r="AE139" s="281">
        <v>0</v>
      </c>
      <c r="AF139" s="281">
        <v>0</v>
      </c>
      <c r="AG139" s="281">
        <v>0</v>
      </c>
      <c r="AH139" s="281">
        <v>0</v>
      </c>
      <c r="AI139" s="281">
        <v>0</v>
      </c>
      <c r="AJ139" s="281">
        <v>0</v>
      </c>
      <c r="AK139" s="281">
        <v>0</v>
      </c>
      <c r="AL139" s="281">
        <v>0</v>
      </c>
      <c r="AM139" s="281">
        <v>0</v>
      </c>
      <c r="AN139" s="281">
        <v>0</v>
      </c>
      <c r="AO139" s="281">
        <v>0</v>
      </c>
      <c r="AP139" s="281">
        <v>0</v>
      </c>
    </row>
    <row r="140" spans="1:42" customFormat="1" outlineLevel="2">
      <c r="A140" s="211" t="str">
        <f>A105&amp;"."&amp;A137&amp;"."&amp;A106&amp;"."&amp;B140</f>
        <v>1.d.3.3</v>
      </c>
      <c r="B140">
        <v>3</v>
      </c>
      <c r="C140" t="str">
        <f>'1-GBP'!C140</f>
        <v/>
      </c>
      <c r="M140" s="281">
        <v>0</v>
      </c>
      <c r="N140" s="281">
        <v>0</v>
      </c>
      <c r="O140" s="281">
        <v>0</v>
      </c>
      <c r="P140" s="281">
        <v>0</v>
      </c>
      <c r="Q140" s="281">
        <v>0</v>
      </c>
      <c r="R140" s="281">
        <v>0</v>
      </c>
      <c r="S140" s="281">
        <v>0</v>
      </c>
      <c r="T140" s="281">
        <v>0</v>
      </c>
      <c r="U140" s="281">
        <v>0</v>
      </c>
      <c r="V140" s="281">
        <v>0</v>
      </c>
      <c r="W140" s="281">
        <v>0</v>
      </c>
      <c r="X140" s="281">
        <v>0</v>
      </c>
      <c r="Y140" s="281">
        <v>0</v>
      </c>
      <c r="Z140" s="281">
        <v>0</v>
      </c>
      <c r="AA140" s="281">
        <v>0</v>
      </c>
      <c r="AB140" s="281">
        <v>0</v>
      </c>
      <c r="AC140" s="281">
        <v>0</v>
      </c>
      <c r="AD140" s="281">
        <v>0</v>
      </c>
      <c r="AE140" s="281">
        <v>0</v>
      </c>
      <c r="AF140" s="281">
        <v>0</v>
      </c>
      <c r="AG140" s="281">
        <v>0</v>
      </c>
      <c r="AH140" s="281">
        <v>0</v>
      </c>
      <c r="AI140" s="281">
        <v>0</v>
      </c>
      <c r="AJ140" s="281">
        <v>0</v>
      </c>
      <c r="AK140" s="281">
        <v>0</v>
      </c>
      <c r="AL140" s="281">
        <v>0</v>
      </c>
      <c r="AM140" s="281">
        <v>0</v>
      </c>
      <c r="AN140" s="281">
        <v>0</v>
      </c>
      <c r="AO140" s="281">
        <v>0</v>
      </c>
      <c r="AP140" s="281">
        <v>0</v>
      </c>
    </row>
    <row r="141" spans="1:42" customFormat="1" outlineLevel="2">
      <c r="A141" s="211" t="str">
        <f>A105&amp;"."&amp;A137&amp;"."&amp;A106&amp;"."&amp;B141</f>
        <v>1.d.3.4</v>
      </c>
      <c r="B141">
        <v>4</v>
      </c>
      <c r="C141" t="str">
        <f>'1-GBP'!C141</f>
        <v/>
      </c>
      <c r="M141" s="281">
        <v>0</v>
      </c>
      <c r="N141" s="281">
        <v>0</v>
      </c>
      <c r="O141" s="281">
        <v>0</v>
      </c>
      <c r="P141" s="281">
        <v>0</v>
      </c>
      <c r="Q141" s="281">
        <v>0</v>
      </c>
      <c r="R141" s="281">
        <v>0</v>
      </c>
      <c r="S141" s="281">
        <v>0</v>
      </c>
      <c r="T141" s="281">
        <v>0</v>
      </c>
      <c r="U141" s="281">
        <v>0</v>
      </c>
      <c r="V141" s="281">
        <v>0</v>
      </c>
      <c r="W141" s="281">
        <v>0</v>
      </c>
      <c r="X141" s="281">
        <v>0</v>
      </c>
      <c r="Y141" s="281">
        <v>0</v>
      </c>
      <c r="Z141" s="281">
        <v>0</v>
      </c>
      <c r="AA141" s="281">
        <v>0</v>
      </c>
      <c r="AB141" s="281">
        <v>0</v>
      </c>
      <c r="AC141" s="281">
        <v>0</v>
      </c>
      <c r="AD141" s="281">
        <v>0</v>
      </c>
      <c r="AE141" s="281">
        <v>0</v>
      </c>
      <c r="AF141" s="281">
        <v>0</v>
      </c>
      <c r="AG141" s="281">
        <v>0</v>
      </c>
      <c r="AH141" s="281">
        <v>0</v>
      </c>
      <c r="AI141" s="281">
        <v>0</v>
      </c>
      <c r="AJ141" s="281">
        <v>0</v>
      </c>
      <c r="AK141" s="281">
        <v>0</v>
      </c>
      <c r="AL141" s="281">
        <v>0</v>
      </c>
      <c r="AM141" s="281">
        <v>0</v>
      </c>
      <c r="AN141" s="281">
        <v>0</v>
      </c>
      <c r="AO141" s="281">
        <v>0</v>
      </c>
      <c r="AP141" s="281">
        <v>0</v>
      </c>
    </row>
    <row r="142" spans="1:42" customFormat="1" outlineLevel="2">
      <c r="A142" s="211" t="str">
        <f>A105&amp;"."&amp;A137&amp;"."&amp;A106&amp;"."&amp;B142</f>
        <v>1.d.3.5</v>
      </c>
      <c r="B142">
        <v>5</v>
      </c>
      <c r="C142" t="str">
        <f>'1-GBP'!C142</f>
        <v/>
      </c>
      <c r="M142" s="281">
        <v>0</v>
      </c>
      <c r="N142" s="281">
        <v>0</v>
      </c>
      <c r="O142" s="281">
        <v>0</v>
      </c>
      <c r="P142" s="281">
        <v>0</v>
      </c>
      <c r="Q142" s="281">
        <v>0</v>
      </c>
      <c r="R142" s="281">
        <v>0</v>
      </c>
      <c r="S142" s="281">
        <v>0</v>
      </c>
      <c r="T142" s="281">
        <v>0</v>
      </c>
      <c r="U142" s="281">
        <v>0</v>
      </c>
      <c r="V142" s="281">
        <v>0</v>
      </c>
      <c r="W142" s="281">
        <v>0</v>
      </c>
      <c r="X142" s="281">
        <v>0</v>
      </c>
      <c r="Y142" s="281">
        <v>0</v>
      </c>
      <c r="Z142" s="281">
        <v>0</v>
      </c>
      <c r="AA142" s="281">
        <v>0</v>
      </c>
      <c r="AB142" s="281">
        <v>0</v>
      </c>
      <c r="AC142" s="281">
        <v>0</v>
      </c>
      <c r="AD142" s="281">
        <v>0</v>
      </c>
      <c r="AE142" s="281">
        <v>0</v>
      </c>
      <c r="AF142" s="281">
        <v>0</v>
      </c>
      <c r="AG142" s="281">
        <v>0</v>
      </c>
      <c r="AH142" s="281">
        <v>0</v>
      </c>
      <c r="AI142" s="281">
        <v>0</v>
      </c>
      <c r="AJ142" s="281">
        <v>0</v>
      </c>
      <c r="AK142" s="281">
        <v>0</v>
      </c>
      <c r="AL142" s="281">
        <v>0</v>
      </c>
      <c r="AM142" s="281">
        <v>0</v>
      </c>
      <c r="AN142" s="281">
        <v>0</v>
      </c>
      <c r="AO142" s="281">
        <v>0</v>
      </c>
      <c r="AP142" s="281">
        <v>0</v>
      </c>
    </row>
    <row r="143" spans="1:42" customFormat="1" outlineLevel="2">
      <c r="A143" s="211" t="str">
        <f>A105&amp;"."&amp;A137&amp;"."&amp;A106&amp;"."&amp;B143</f>
        <v>1.d.3.6</v>
      </c>
      <c r="B143">
        <v>6</v>
      </c>
      <c r="C143" t="str">
        <f>'1-GBP'!C143</f>
        <v/>
      </c>
      <c r="M143" s="281">
        <v>0</v>
      </c>
      <c r="N143" s="281">
        <v>0</v>
      </c>
      <c r="O143" s="281">
        <v>0</v>
      </c>
      <c r="P143" s="281">
        <v>0</v>
      </c>
      <c r="Q143" s="281">
        <v>0</v>
      </c>
      <c r="R143" s="281">
        <v>0</v>
      </c>
      <c r="S143" s="281">
        <v>0</v>
      </c>
      <c r="T143" s="281">
        <v>0</v>
      </c>
      <c r="U143" s="281">
        <v>0</v>
      </c>
      <c r="V143" s="281">
        <v>0</v>
      </c>
      <c r="W143" s="281">
        <v>0</v>
      </c>
      <c r="X143" s="281">
        <v>0</v>
      </c>
      <c r="Y143" s="281">
        <v>0</v>
      </c>
      <c r="Z143" s="281">
        <v>0</v>
      </c>
      <c r="AA143" s="281">
        <v>0</v>
      </c>
      <c r="AB143" s="281">
        <v>0</v>
      </c>
      <c r="AC143" s="281">
        <v>0</v>
      </c>
      <c r="AD143" s="281">
        <v>0</v>
      </c>
      <c r="AE143" s="281">
        <v>0</v>
      </c>
      <c r="AF143" s="281">
        <v>0</v>
      </c>
      <c r="AG143" s="281">
        <v>0</v>
      </c>
      <c r="AH143" s="281">
        <v>0</v>
      </c>
      <c r="AI143" s="281">
        <v>0</v>
      </c>
      <c r="AJ143" s="281">
        <v>0</v>
      </c>
      <c r="AK143" s="281">
        <v>0</v>
      </c>
      <c r="AL143" s="281">
        <v>0</v>
      </c>
      <c r="AM143" s="281">
        <v>0</v>
      </c>
      <c r="AN143" s="281">
        <v>0</v>
      </c>
      <c r="AO143" s="281">
        <v>0</v>
      </c>
      <c r="AP143" s="281">
        <v>0</v>
      </c>
    </row>
    <row r="144" spans="1:42" customFormat="1" outlineLevel="2">
      <c r="A144" s="211" t="str">
        <f>A105&amp;"."&amp;A137&amp;"."&amp;A106&amp;"."&amp;B144</f>
        <v>1.d.3.7</v>
      </c>
      <c r="B144">
        <v>7</v>
      </c>
      <c r="C144" t="str">
        <f>'1-GBP'!C144</f>
        <v/>
      </c>
      <c r="M144" s="281">
        <v>0</v>
      </c>
      <c r="N144" s="281">
        <v>0</v>
      </c>
      <c r="O144" s="281">
        <v>0</v>
      </c>
      <c r="P144" s="281">
        <v>0</v>
      </c>
      <c r="Q144" s="281">
        <v>0</v>
      </c>
      <c r="R144" s="281">
        <v>0</v>
      </c>
      <c r="S144" s="281">
        <v>0</v>
      </c>
      <c r="T144" s="281">
        <v>0</v>
      </c>
      <c r="U144" s="281">
        <v>0</v>
      </c>
      <c r="V144" s="281">
        <v>0</v>
      </c>
      <c r="W144" s="281">
        <v>0</v>
      </c>
      <c r="X144" s="281">
        <v>0</v>
      </c>
      <c r="Y144" s="281">
        <v>0</v>
      </c>
      <c r="Z144" s="281">
        <v>0</v>
      </c>
      <c r="AA144" s="281">
        <v>0</v>
      </c>
      <c r="AB144" s="281">
        <v>0</v>
      </c>
      <c r="AC144" s="281">
        <v>0</v>
      </c>
      <c r="AD144" s="281">
        <v>0</v>
      </c>
      <c r="AE144" s="281">
        <v>0</v>
      </c>
      <c r="AF144" s="281">
        <v>0</v>
      </c>
      <c r="AG144" s="281">
        <v>0</v>
      </c>
      <c r="AH144" s="281">
        <v>0</v>
      </c>
      <c r="AI144" s="281">
        <v>0</v>
      </c>
      <c r="AJ144" s="281">
        <v>0</v>
      </c>
      <c r="AK144" s="281">
        <v>0</v>
      </c>
      <c r="AL144" s="281">
        <v>0</v>
      </c>
      <c r="AM144" s="281">
        <v>0</v>
      </c>
      <c r="AN144" s="281">
        <v>0</v>
      </c>
      <c r="AO144" s="281">
        <v>0</v>
      </c>
      <c r="AP144" s="281">
        <v>0</v>
      </c>
    </row>
    <row r="145" spans="1:42" customFormat="1" outlineLevel="2">
      <c r="A145" s="211" t="str">
        <f>A105&amp;"."&amp;A137&amp;"."&amp;A106&amp;"."&amp;B145</f>
        <v>1.d.3.8</v>
      </c>
      <c r="B145">
        <v>8</v>
      </c>
      <c r="C145" t="str">
        <f>'1-GBP'!C145</f>
        <v/>
      </c>
      <c r="M145" s="281">
        <v>0</v>
      </c>
      <c r="N145" s="281">
        <v>0</v>
      </c>
      <c r="O145" s="281">
        <v>0</v>
      </c>
      <c r="P145" s="281">
        <v>0</v>
      </c>
      <c r="Q145" s="281">
        <v>0</v>
      </c>
      <c r="R145" s="281">
        <v>0</v>
      </c>
      <c r="S145" s="281">
        <v>0</v>
      </c>
      <c r="T145" s="281">
        <v>0</v>
      </c>
      <c r="U145" s="281">
        <v>0</v>
      </c>
      <c r="V145" s="281">
        <v>0</v>
      </c>
      <c r="W145" s="281">
        <v>0</v>
      </c>
      <c r="X145" s="281">
        <v>0</v>
      </c>
      <c r="Y145" s="281">
        <v>0</v>
      </c>
      <c r="Z145" s="281">
        <v>0</v>
      </c>
      <c r="AA145" s="281">
        <v>0</v>
      </c>
      <c r="AB145" s="281">
        <v>0</v>
      </c>
      <c r="AC145" s="281">
        <v>0</v>
      </c>
      <c r="AD145" s="281">
        <v>0</v>
      </c>
      <c r="AE145" s="281">
        <v>0</v>
      </c>
      <c r="AF145" s="281">
        <v>0</v>
      </c>
      <c r="AG145" s="281">
        <v>0</v>
      </c>
      <c r="AH145" s="281">
        <v>0</v>
      </c>
      <c r="AI145" s="281">
        <v>0</v>
      </c>
      <c r="AJ145" s="281">
        <v>0</v>
      </c>
      <c r="AK145" s="281">
        <v>0</v>
      </c>
      <c r="AL145" s="281">
        <v>0</v>
      </c>
      <c r="AM145" s="281">
        <v>0</v>
      </c>
      <c r="AN145" s="281">
        <v>0</v>
      </c>
      <c r="AO145" s="281">
        <v>0</v>
      </c>
      <c r="AP145" s="281">
        <v>0</v>
      </c>
    </row>
    <row r="146" spans="1:42" customFormat="1" outlineLevel="2">
      <c r="A146" s="211" t="str">
        <f>A105&amp;"."&amp;A137&amp;"."&amp;A106&amp;"."&amp;B146</f>
        <v>1.d.3.9</v>
      </c>
      <c r="B146">
        <v>9</v>
      </c>
      <c r="C146" t="str">
        <f>'1-GBP'!C146</f>
        <v/>
      </c>
      <c r="M146" s="281">
        <v>0</v>
      </c>
      <c r="N146" s="281">
        <v>0</v>
      </c>
      <c r="O146" s="281">
        <v>0</v>
      </c>
      <c r="P146" s="281">
        <v>0</v>
      </c>
      <c r="Q146" s="281">
        <v>0</v>
      </c>
      <c r="R146" s="281">
        <v>0</v>
      </c>
      <c r="S146" s="281">
        <v>0</v>
      </c>
      <c r="T146" s="281">
        <v>0</v>
      </c>
      <c r="U146" s="281">
        <v>0</v>
      </c>
      <c r="V146" s="281">
        <v>0</v>
      </c>
      <c r="W146" s="281">
        <v>0</v>
      </c>
      <c r="X146" s="281">
        <v>0</v>
      </c>
      <c r="Y146" s="281">
        <v>0</v>
      </c>
      <c r="Z146" s="281">
        <v>0</v>
      </c>
      <c r="AA146" s="281">
        <v>0</v>
      </c>
      <c r="AB146" s="281">
        <v>0</v>
      </c>
      <c r="AC146" s="281">
        <v>0</v>
      </c>
      <c r="AD146" s="281">
        <v>0</v>
      </c>
      <c r="AE146" s="281">
        <v>0</v>
      </c>
      <c r="AF146" s="281">
        <v>0</v>
      </c>
      <c r="AG146" s="281">
        <v>0</v>
      </c>
      <c r="AH146" s="281">
        <v>0</v>
      </c>
      <c r="AI146" s="281">
        <v>0</v>
      </c>
      <c r="AJ146" s="281">
        <v>0</v>
      </c>
      <c r="AK146" s="281">
        <v>0</v>
      </c>
      <c r="AL146" s="281">
        <v>0</v>
      </c>
      <c r="AM146" s="281">
        <v>0</v>
      </c>
      <c r="AN146" s="281">
        <v>0</v>
      </c>
      <c r="AO146" s="281">
        <v>0</v>
      </c>
      <c r="AP146" s="281">
        <v>0</v>
      </c>
    </row>
    <row r="147" spans="1:42" customFormat="1" outlineLevel="2">
      <c r="A147" s="211" t="str">
        <f>A105&amp;"."&amp;A137&amp;"."&amp;A106&amp;"."&amp;B147</f>
        <v>1.d.3.10</v>
      </c>
      <c r="B147">
        <v>10</v>
      </c>
      <c r="C147" t="str">
        <f>'1-GBP'!C147</f>
        <v/>
      </c>
      <c r="M147" s="281">
        <v>0</v>
      </c>
      <c r="N147" s="281">
        <v>0</v>
      </c>
      <c r="O147" s="281">
        <v>0</v>
      </c>
      <c r="P147" s="281">
        <v>0</v>
      </c>
      <c r="Q147" s="281">
        <v>0</v>
      </c>
      <c r="R147" s="281">
        <v>0</v>
      </c>
      <c r="S147" s="281">
        <v>0</v>
      </c>
      <c r="T147" s="281">
        <v>0</v>
      </c>
      <c r="U147" s="281">
        <v>0</v>
      </c>
      <c r="V147" s="281">
        <v>0</v>
      </c>
      <c r="W147" s="281">
        <v>0</v>
      </c>
      <c r="X147" s="281">
        <v>0</v>
      </c>
      <c r="Y147" s="281">
        <v>0</v>
      </c>
      <c r="Z147" s="281">
        <v>0</v>
      </c>
      <c r="AA147" s="281">
        <v>0</v>
      </c>
      <c r="AB147" s="281">
        <v>0</v>
      </c>
      <c r="AC147" s="281">
        <v>0</v>
      </c>
      <c r="AD147" s="281">
        <v>0</v>
      </c>
      <c r="AE147" s="281">
        <v>0</v>
      </c>
      <c r="AF147" s="281">
        <v>0</v>
      </c>
      <c r="AG147" s="281">
        <v>0</v>
      </c>
      <c r="AH147" s="281">
        <v>0</v>
      </c>
      <c r="AI147" s="281">
        <v>0</v>
      </c>
      <c r="AJ147" s="281">
        <v>0</v>
      </c>
      <c r="AK147" s="281">
        <v>0</v>
      </c>
      <c r="AL147" s="281">
        <v>0</v>
      </c>
      <c r="AM147" s="281">
        <v>0</v>
      </c>
      <c r="AN147" s="281">
        <v>0</v>
      </c>
      <c r="AO147" s="281">
        <v>0</v>
      </c>
      <c r="AP147" s="281">
        <v>0</v>
      </c>
    </row>
    <row r="148" spans="1:42" customFormat="1" outlineLevel="2">
      <c r="A148" s="211" t="str">
        <f>A105&amp;"."&amp;A137&amp;"."&amp;A106&amp;"."&amp;B148</f>
        <v>1.d.3.11</v>
      </c>
      <c r="B148">
        <v>11</v>
      </c>
      <c r="C148" t="str">
        <f>'1-GBP'!C148</f>
        <v/>
      </c>
      <c r="M148" s="281">
        <v>0</v>
      </c>
      <c r="N148" s="281">
        <v>0</v>
      </c>
      <c r="O148" s="281">
        <v>0</v>
      </c>
      <c r="P148" s="281">
        <v>0</v>
      </c>
      <c r="Q148" s="281">
        <v>0</v>
      </c>
      <c r="R148" s="281">
        <v>0</v>
      </c>
      <c r="S148" s="281">
        <v>0</v>
      </c>
      <c r="T148" s="281">
        <v>0</v>
      </c>
      <c r="U148" s="281">
        <v>0</v>
      </c>
      <c r="V148" s="281">
        <v>0</v>
      </c>
      <c r="W148" s="281">
        <v>0</v>
      </c>
      <c r="X148" s="281">
        <v>0</v>
      </c>
      <c r="Y148" s="281">
        <v>0</v>
      </c>
      <c r="Z148" s="281">
        <v>0</v>
      </c>
      <c r="AA148" s="281">
        <v>0</v>
      </c>
      <c r="AB148" s="281">
        <v>0</v>
      </c>
      <c r="AC148" s="281">
        <v>0</v>
      </c>
      <c r="AD148" s="281">
        <v>0</v>
      </c>
      <c r="AE148" s="281">
        <v>0</v>
      </c>
      <c r="AF148" s="281">
        <v>0</v>
      </c>
      <c r="AG148" s="281">
        <v>0</v>
      </c>
      <c r="AH148" s="281">
        <v>0</v>
      </c>
      <c r="AI148" s="281">
        <v>0</v>
      </c>
      <c r="AJ148" s="281">
        <v>0</v>
      </c>
      <c r="AK148" s="281">
        <v>0</v>
      </c>
      <c r="AL148" s="281">
        <v>0</v>
      </c>
      <c r="AM148" s="281">
        <v>0</v>
      </c>
      <c r="AN148" s="281">
        <v>0</v>
      </c>
      <c r="AO148" s="281">
        <v>0</v>
      </c>
      <c r="AP148" s="281">
        <v>0</v>
      </c>
    </row>
    <row r="149" spans="1:42" customFormat="1" outlineLevel="2">
      <c r="A149" s="211" t="str">
        <f>A105&amp;"."&amp;A137&amp;"."&amp;A106&amp;"."&amp;B149</f>
        <v>1.d.3.12</v>
      </c>
      <c r="B149">
        <v>12</v>
      </c>
      <c r="C149" t="str">
        <f>'1-GBP'!C149</f>
        <v/>
      </c>
      <c r="M149" s="281">
        <v>0</v>
      </c>
      <c r="N149" s="281">
        <v>0</v>
      </c>
      <c r="O149" s="281">
        <v>0</v>
      </c>
      <c r="P149" s="281">
        <v>0</v>
      </c>
      <c r="Q149" s="281">
        <v>0</v>
      </c>
      <c r="R149" s="281">
        <v>0</v>
      </c>
      <c r="S149" s="281">
        <v>0</v>
      </c>
      <c r="T149" s="281">
        <v>0</v>
      </c>
      <c r="U149" s="281">
        <v>0</v>
      </c>
      <c r="V149" s="281">
        <v>0</v>
      </c>
      <c r="W149" s="281">
        <v>0</v>
      </c>
      <c r="X149" s="281">
        <v>0</v>
      </c>
      <c r="Y149" s="281">
        <v>0</v>
      </c>
      <c r="Z149" s="281">
        <v>0</v>
      </c>
      <c r="AA149" s="281">
        <v>0</v>
      </c>
      <c r="AB149" s="281">
        <v>0</v>
      </c>
      <c r="AC149" s="281">
        <v>0</v>
      </c>
      <c r="AD149" s="281">
        <v>0</v>
      </c>
      <c r="AE149" s="281">
        <v>0</v>
      </c>
      <c r="AF149" s="281">
        <v>0</v>
      </c>
      <c r="AG149" s="281">
        <v>0</v>
      </c>
      <c r="AH149" s="281">
        <v>0</v>
      </c>
      <c r="AI149" s="281">
        <v>0</v>
      </c>
      <c r="AJ149" s="281">
        <v>0</v>
      </c>
      <c r="AK149" s="281">
        <v>0</v>
      </c>
      <c r="AL149" s="281">
        <v>0</v>
      </c>
      <c r="AM149" s="281">
        <v>0</v>
      </c>
      <c r="AN149" s="281">
        <v>0</v>
      </c>
      <c r="AO149" s="281">
        <v>0</v>
      </c>
      <c r="AP149" s="281">
        <v>0</v>
      </c>
    </row>
    <row r="150" spans="1:42" customFormat="1" outlineLevel="1">
      <c r="A150" s="212"/>
      <c r="B150" s="201">
        <f>B149-COUNTIFS(C138:C149,"")</f>
        <v>0</v>
      </c>
      <c r="C150" s="201" t="s">
        <v>285</v>
      </c>
      <c r="D150" s="201"/>
      <c r="E150" s="201"/>
      <c r="F150" s="201"/>
      <c r="G150" s="201"/>
      <c r="H150" s="201"/>
      <c r="I150" s="201"/>
      <c r="J150" s="201"/>
      <c r="K150" s="201"/>
      <c r="L150" s="201"/>
      <c r="M150" s="280">
        <f t="shared" ref="M150:AP150" si="13">SUM(M138:M149)</f>
        <v>0</v>
      </c>
      <c r="N150" s="280">
        <f t="shared" si="13"/>
        <v>0</v>
      </c>
      <c r="O150" s="280">
        <f t="shared" si="13"/>
        <v>0</v>
      </c>
      <c r="P150" s="280">
        <f t="shared" si="13"/>
        <v>0</v>
      </c>
      <c r="Q150" s="280">
        <f t="shared" si="13"/>
        <v>0</v>
      </c>
      <c r="R150" s="280">
        <f t="shared" si="13"/>
        <v>0</v>
      </c>
      <c r="S150" s="280">
        <f t="shared" si="13"/>
        <v>0</v>
      </c>
      <c r="T150" s="280">
        <f t="shared" si="13"/>
        <v>0</v>
      </c>
      <c r="U150" s="280">
        <f t="shared" si="13"/>
        <v>0</v>
      </c>
      <c r="V150" s="280">
        <f t="shared" si="13"/>
        <v>0</v>
      </c>
      <c r="W150" s="280">
        <f t="shared" si="13"/>
        <v>0</v>
      </c>
      <c r="X150" s="280">
        <f t="shared" si="13"/>
        <v>0</v>
      </c>
      <c r="Y150" s="280">
        <f t="shared" si="13"/>
        <v>0</v>
      </c>
      <c r="Z150" s="280">
        <f t="shared" si="13"/>
        <v>0</v>
      </c>
      <c r="AA150" s="280">
        <f t="shared" si="13"/>
        <v>0</v>
      </c>
      <c r="AB150" s="280">
        <f t="shared" si="13"/>
        <v>0</v>
      </c>
      <c r="AC150" s="280">
        <f t="shared" si="13"/>
        <v>0</v>
      </c>
      <c r="AD150" s="280">
        <f t="shared" si="13"/>
        <v>0</v>
      </c>
      <c r="AE150" s="280">
        <f t="shared" si="13"/>
        <v>0</v>
      </c>
      <c r="AF150" s="280">
        <f t="shared" si="13"/>
        <v>0</v>
      </c>
      <c r="AG150" s="280">
        <f t="shared" si="13"/>
        <v>0</v>
      </c>
      <c r="AH150" s="280">
        <f t="shared" si="13"/>
        <v>0</v>
      </c>
      <c r="AI150" s="280">
        <f t="shared" si="13"/>
        <v>0</v>
      </c>
      <c r="AJ150" s="280">
        <f t="shared" si="13"/>
        <v>0</v>
      </c>
      <c r="AK150" s="280">
        <f t="shared" si="13"/>
        <v>0</v>
      </c>
      <c r="AL150" s="280">
        <f t="shared" si="13"/>
        <v>0</v>
      </c>
      <c r="AM150" s="280">
        <f t="shared" si="13"/>
        <v>0</v>
      </c>
      <c r="AN150" s="280">
        <f t="shared" si="13"/>
        <v>0</v>
      </c>
      <c r="AO150" s="280">
        <f t="shared" si="13"/>
        <v>0</v>
      </c>
      <c r="AP150" s="280">
        <f t="shared" si="13"/>
        <v>0</v>
      </c>
    </row>
    <row r="151" spans="1:42" customFormat="1" ht="16.149999999999999" outlineLevel="1" thickBot="1">
      <c r="A151" s="213"/>
      <c r="B151" s="202"/>
      <c r="C151" s="202"/>
      <c r="D151" s="202"/>
      <c r="E151" s="202"/>
      <c r="F151" s="202"/>
      <c r="G151" s="202"/>
      <c r="H151" s="202"/>
      <c r="I151" s="202"/>
      <c r="J151" s="202"/>
      <c r="K151" s="202"/>
      <c r="L151" s="202"/>
      <c r="M151" s="202"/>
      <c r="N151" s="202"/>
      <c r="O151" s="202"/>
      <c r="P151" s="202"/>
      <c r="Q151" s="202"/>
      <c r="R151" s="202"/>
      <c r="S151" s="202"/>
      <c r="T151" s="202"/>
      <c r="U151" s="202"/>
      <c r="V151" s="202"/>
      <c r="W151" s="202"/>
      <c r="X151" s="202"/>
      <c r="Y151" s="202"/>
      <c r="Z151" s="202"/>
      <c r="AA151" s="202"/>
      <c r="AB151" s="202"/>
      <c r="AC151" s="202"/>
      <c r="AD151" s="202"/>
      <c r="AE151" s="202"/>
      <c r="AF151" s="202"/>
      <c r="AG151" s="202"/>
      <c r="AH151" s="202"/>
      <c r="AI151" s="202"/>
      <c r="AJ151" s="202"/>
      <c r="AK151" s="202"/>
      <c r="AL151" s="202"/>
      <c r="AM151" s="202"/>
      <c r="AN151" s="202"/>
      <c r="AO151" s="202"/>
      <c r="AP151" s="202"/>
    </row>
    <row r="152" spans="1:42" customFormat="1" ht="16.149999999999999" outlineLevel="1" thickBot="1">
      <c r="A152" s="214" t="s">
        <v>288</v>
      </c>
      <c r="B152" s="203">
        <f>B150+B135+B120</f>
        <v>8</v>
      </c>
      <c r="C152" s="203" t="s">
        <v>289</v>
      </c>
      <c r="D152" s="203"/>
      <c r="E152" s="203"/>
      <c r="F152" s="203"/>
      <c r="G152" s="203" t="str">
        <f>+"Total "&amp;$B105&amp;" "&amp;$B106</f>
        <v>Total Phase 1 Offshore Storage System (Endurance)</v>
      </c>
      <c r="H152" s="203"/>
      <c r="I152" s="203"/>
      <c r="J152" s="203"/>
      <c r="K152" s="203"/>
      <c r="L152" s="203"/>
      <c r="M152" s="284">
        <f t="shared" ref="M152:AP152" si="14">SUM(M120,M135,M150)</f>
        <v>0</v>
      </c>
      <c r="N152" s="284">
        <f t="shared" si="14"/>
        <v>0</v>
      </c>
      <c r="O152" s="284">
        <f t="shared" si="14"/>
        <v>0</v>
      </c>
      <c r="P152" s="284">
        <f t="shared" si="14"/>
        <v>0</v>
      </c>
      <c r="Q152" s="284">
        <f t="shared" si="14"/>
        <v>0</v>
      </c>
      <c r="R152" s="284">
        <f t="shared" si="14"/>
        <v>0</v>
      </c>
      <c r="S152" s="284">
        <f t="shared" si="14"/>
        <v>0</v>
      </c>
      <c r="T152" s="284">
        <f t="shared" si="14"/>
        <v>0</v>
      </c>
      <c r="U152" s="284">
        <f t="shared" si="14"/>
        <v>0</v>
      </c>
      <c r="V152" s="284">
        <f t="shared" si="14"/>
        <v>0</v>
      </c>
      <c r="W152" s="284">
        <f t="shared" si="14"/>
        <v>0</v>
      </c>
      <c r="X152" s="284">
        <f t="shared" si="14"/>
        <v>0</v>
      </c>
      <c r="Y152" s="284">
        <f t="shared" si="14"/>
        <v>0</v>
      </c>
      <c r="Z152" s="284">
        <f t="shared" si="14"/>
        <v>0</v>
      </c>
      <c r="AA152" s="284">
        <f t="shared" si="14"/>
        <v>0</v>
      </c>
      <c r="AB152" s="284">
        <f t="shared" si="14"/>
        <v>0</v>
      </c>
      <c r="AC152" s="284">
        <f t="shared" si="14"/>
        <v>0</v>
      </c>
      <c r="AD152" s="284">
        <f t="shared" si="14"/>
        <v>0</v>
      </c>
      <c r="AE152" s="284">
        <f t="shared" si="14"/>
        <v>0</v>
      </c>
      <c r="AF152" s="284">
        <f t="shared" si="14"/>
        <v>0</v>
      </c>
      <c r="AG152" s="284">
        <f t="shared" si="14"/>
        <v>0</v>
      </c>
      <c r="AH152" s="284">
        <f t="shared" si="14"/>
        <v>0</v>
      </c>
      <c r="AI152" s="284">
        <f t="shared" si="14"/>
        <v>0</v>
      </c>
      <c r="AJ152" s="284">
        <f t="shared" si="14"/>
        <v>0</v>
      </c>
      <c r="AK152" s="284">
        <f t="shared" si="14"/>
        <v>0</v>
      </c>
      <c r="AL152" s="284">
        <f t="shared" si="14"/>
        <v>0</v>
      </c>
      <c r="AM152" s="284">
        <f t="shared" si="14"/>
        <v>0</v>
      </c>
      <c r="AN152" s="284">
        <f t="shared" si="14"/>
        <v>0</v>
      </c>
      <c r="AO152" s="284">
        <f t="shared" si="14"/>
        <v>0</v>
      </c>
      <c r="AP152" s="284">
        <f t="shared" si="14"/>
        <v>0</v>
      </c>
    </row>
    <row r="153" spans="1:42" customFormat="1" collapsed="1">
      <c r="A153" s="211"/>
    </row>
    <row r="154" spans="1:42" customFormat="1">
      <c r="A154" s="209" t="str">
        <f>_xlfn.TEXTBEFORE(J154,".")</f>
        <v>1</v>
      </c>
      <c r="B154" s="196" t="str">
        <f>_xlfn.XLOOKUP(A154,Select!$B$4:$B$65,Select!$C$4:$C$65)</f>
        <v>Phase 1</v>
      </c>
      <c r="C154" s="197"/>
      <c r="D154" s="197">
        <f>B169+B184+B199</f>
        <v>5</v>
      </c>
      <c r="E154" s="197" t="s">
        <v>281</v>
      </c>
      <c r="F154" s="197"/>
      <c r="G154" s="197"/>
      <c r="H154" s="197"/>
      <c r="I154" s="197" t="s">
        <v>282</v>
      </c>
      <c r="J154" s="197" t="str">
        <f>Select!$M$7</f>
        <v>1.4</v>
      </c>
      <c r="K154" s="197"/>
      <c r="L154" s="197"/>
      <c r="M154" s="197"/>
      <c r="N154" s="198"/>
      <c r="O154" s="198"/>
      <c r="P154" s="198"/>
      <c r="Q154" s="198"/>
      <c r="R154" s="198"/>
      <c r="S154" s="198"/>
      <c r="T154" s="198"/>
      <c r="U154" s="198"/>
      <c r="V154" s="198"/>
      <c r="W154" s="198"/>
      <c r="X154" s="198"/>
      <c r="Y154" s="198"/>
      <c r="Z154" s="198"/>
      <c r="AA154" s="198"/>
      <c r="AB154" s="198"/>
      <c r="AC154" s="198"/>
      <c r="AD154" s="198"/>
      <c r="AE154" s="198"/>
      <c r="AF154" s="198"/>
      <c r="AG154" s="198"/>
      <c r="AH154" s="198"/>
      <c r="AI154" s="198"/>
      <c r="AJ154" s="198"/>
      <c r="AK154" s="198"/>
      <c r="AL154" s="198"/>
      <c r="AM154" s="198"/>
      <c r="AN154" s="198"/>
      <c r="AO154" s="198"/>
      <c r="AP154" s="198"/>
    </row>
    <row r="155" spans="1:42" customFormat="1" outlineLevel="1">
      <c r="A155" s="210" t="str">
        <f>_xlfn.TEXTAFTER(J154,".")</f>
        <v>4</v>
      </c>
      <c r="B155" s="199" t="str">
        <f>_xlfn.XLOOKUP($J154,Select!$K$4:$K$65,Select!$F$4:$F$65)</f>
        <v>Operator Other</v>
      </c>
      <c r="C155" s="199"/>
      <c r="D155" s="199"/>
      <c r="E155" s="199"/>
      <c r="F155" s="199"/>
      <c r="G155" s="199"/>
      <c r="H155" s="199"/>
      <c r="I155" s="199"/>
      <c r="J155" s="199"/>
      <c r="K155" s="199"/>
      <c r="L155" s="199"/>
      <c r="M155" s="199"/>
      <c r="N155" s="199"/>
      <c r="O155" s="199"/>
      <c r="P155" s="199"/>
      <c r="Q155" s="199"/>
      <c r="R155" s="199"/>
      <c r="S155" s="199"/>
      <c r="T155" s="199"/>
      <c r="U155" s="199"/>
      <c r="V155" s="199"/>
      <c r="W155" s="199"/>
      <c r="X155" s="199"/>
      <c r="Y155" s="199"/>
      <c r="Z155" s="199"/>
      <c r="AA155" s="199"/>
      <c r="AB155" s="199"/>
      <c r="AC155" s="199"/>
      <c r="AD155" s="199"/>
      <c r="AE155" s="199"/>
      <c r="AF155" s="199"/>
      <c r="AG155" s="199"/>
      <c r="AH155" s="199"/>
      <c r="AI155" s="199"/>
      <c r="AJ155" s="199"/>
      <c r="AK155" s="199"/>
      <c r="AL155" s="199"/>
      <c r="AM155" s="199"/>
      <c r="AN155" s="199"/>
      <c r="AO155" s="199"/>
      <c r="AP155" s="199"/>
    </row>
    <row r="156" spans="1:42" customFormat="1" outlineLevel="1">
      <c r="A156" s="220" t="s">
        <v>150</v>
      </c>
      <c r="B156" s="220" t="s">
        <v>283</v>
      </c>
      <c r="C156" s="220" t="s">
        <v>284</v>
      </c>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c r="AA156" s="220"/>
      <c r="AB156" s="220"/>
      <c r="AC156" s="220"/>
      <c r="AD156" s="220"/>
      <c r="AE156" s="220"/>
      <c r="AF156" s="220"/>
      <c r="AG156" s="220"/>
      <c r="AH156" s="220"/>
      <c r="AI156" s="220"/>
      <c r="AJ156" s="220"/>
      <c r="AK156" s="220"/>
      <c r="AL156" s="220"/>
      <c r="AM156" s="220"/>
      <c r="AN156" s="220"/>
      <c r="AO156" s="220"/>
      <c r="AP156" s="220"/>
    </row>
    <row r="157" spans="1:42" customFormat="1" outlineLevel="2">
      <c r="A157" s="211" t="str">
        <f>A154&amp;"."&amp;A156&amp;"."&amp;A155&amp;"."&amp;B157</f>
        <v>1.c.4.1</v>
      </c>
      <c r="B157">
        <v>1</v>
      </c>
      <c r="C157" t="str">
        <f>'1-GBP'!C157</f>
        <v>Operator PMT</v>
      </c>
      <c r="M157" s="281">
        <v>0</v>
      </c>
      <c r="N157" s="281">
        <v>0</v>
      </c>
      <c r="O157" s="281">
        <v>0</v>
      </c>
      <c r="P157" s="281">
        <v>0</v>
      </c>
      <c r="Q157" s="281">
        <v>0</v>
      </c>
      <c r="R157" s="281">
        <v>0</v>
      </c>
      <c r="S157" s="281">
        <v>0</v>
      </c>
      <c r="T157" s="281">
        <v>0</v>
      </c>
      <c r="U157" s="281">
        <v>0</v>
      </c>
      <c r="V157" s="281">
        <v>0</v>
      </c>
      <c r="W157" s="281">
        <v>0</v>
      </c>
      <c r="X157" s="281">
        <v>0</v>
      </c>
      <c r="Y157" s="281">
        <v>0</v>
      </c>
      <c r="Z157" s="281">
        <v>0</v>
      </c>
      <c r="AA157" s="281">
        <v>0</v>
      </c>
      <c r="AB157" s="281">
        <v>0</v>
      </c>
      <c r="AC157" s="281">
        <v>0</v>
      </c>
      <c r="AD157" s="281">
        <v>0</v>
      </c>
      <c r="AE157" s="281">
        <v>0</v>
      </c>
      <c r="AF157" s="281">
        <v>0</v>
      </c>
      <c r="AG157" s="281">
        <v>0</v>
      </c>
      <c r="AH157" s="281">
        <v>0</v>
      </c>
      <c r="AI157" s="281">
        <v>0</v>
      </c>
      <c r="AJ157" s="281">
        <v>0</v>
      </c>
      <c r="AK157" s="281">
        <v>0</v>
      </c>
      <c r="AL157" s="281">
        <v>0</v>
      </c>
      <c r="AM157" s="281">
        <v>0</v>
      </c>
      <c r="AN157" s="281">
        <v>0</v>
      </c>
      <c r="AO157" s="281">
        <v>0</v>
      </c>
      <c r="AP157" s="281">
        <v>0</v>
      </c>
    </row>
    <row r="158" spans="1:42" customFormat="1" outlineLevel="2">
      <c r="A158" s="211" t="str">
        <f>A154&amp;"."&amp;A156&amp;"."&amp;A155&amp;"."&amp;B158</f>
        <v>1.c.4.2</v>
      </c>
      <c r="B158">
        <v>2</v>
      </c>
      <c r="C158" t="str">
        <f>'1-GBP'!C158</f>
        <v>iPMT</v>
      </c>
      <c r="M158" s="281">
        <v>0</v>
      </c>
      <c r="N158" s="281">
        <v>0</v>
      </c>
      <c r="O158" s="281">
        <v>0</v>
      </c>
      <c r="P158" s="281">
        <v>0</v>
      </c>
      <c r="Q158" s="281">
        <v>0</v>
      </c>
      <c r="R158" s="281">
        <v>0</v>
      </c>
      <c r="S158" s="281">
        <v>0</v>
      </c>
      <c r="T158" s="281">
        <v>0</v>
      </c>
      <c r="U158" s="281">
        <v>0</v>
      </c>
      <c r="V158" s="281">
        <v>0</v>
      </c>
      <c r="W158" s="281">
        <v>0</v>
      </c>
      <c r="X158" s="281">
        <v>0</v>
      </c>
      <c r="Y158" s="281">
        <v>0</v>
      </c>
      <c r="Z158" s="281">
        <v>0</v>
      </c>
      <c r="AA158" s="281">
        <v>0</v>
      </c>
      <c r="AB158" s="281">
        <v>0</v>
      </c>
      <c r="AC158" s="281">
        <v>0</v>
      </c>
      <c r="AD158" s="281">
        <v>0</v>
      </c>
      <c r="AE158" s="281">
        <v>0</v>
      </c>
      <c r="AF158" s="281">
        <v>0</v>
      </c>
      <c r="AG158" s="281">
        <v>0</v>
      </c>
      <c r="AH158" s="281">
        <v>0</v>
      </c>
      <c r="AI158" s="281">
        <v>0</v>
      </c>
      <c r="AJ158" s="281">
        <v>0</v>
      </c>
      <c r="AK158" s="281">
        <v>0</v>
      </c>
      <c r="AL158" s="281">
        <v>0</v>
      </c>
      <c r="AM158" s="281">
        <v>0</v>
      </c>
      <c r="AN158" s="281">
        <v>0</v>
      </c>
      <c r="AO158" s="281">
        <v>0</v>
      </c>
      <c r="AP158" s="281">
        <v>0</v>
      </c>
    </row>
    <row r="159" spans="1:42" customFormat="1" outlineLevel="2">
      <c r="A159" s="211" t="str">
        <f>A154&amp;"."&amp;A156&amp;"."&amp;A155&amp;"."&amp;B159</f>
        <v>1.c.4.3</v>
      </c>
      <c r="B159">
        <v>3</v>
      </c>
      <c r="C159" t="str">
        <f>'1-GBP'!C159</f>
        <v>Operator Other</v>
      </c>
      <c r="M159" s="281">
        <v>0</v>
      </c>
      <c r="N159" s="281">
        <v>0</v>
      </c>
      <c r="O159" s="281">
        <v>0</v>
      </c>
      <c r="P159" s="281">
        <v>0</v>
      </c>
      <c r="Q159" s="281">
        <v>0</v>
      </c>
      <c r="R159" s="281">
        <v>0</v>
      </c>
      <c r="S159" s="281">
        <v>0</v>
      </c>
      <c r="T159" s="281">
        <v>0</v>
      </c>
      <c r="U159" s="281">
        <v>0</v>
      </c>
      <c r="V159" s="281">
        <v>0</v>
      </c>
      <c r="W159" s="281">
        <v>0</v>
      </c>
      <c r="X159" s="281">
        <v>0</v>
      </c>
      <c r="Y159" s="281">
        <v>0</v>
      </c>
      <c r="Z159" s="281">
        <v>0</v>
      </c>
      <c r="AA159" s="281">
        <v>0</v>
      </c>
      <c r="AB159" s="281">
        <v>0</v>
      </c>
      <c r="AC159" s="281">
        <v>0</v>
      </c>
      <c r="AD159" s="281">
        <v>0</v>
      </c>
      <c r="AE159" s="281">
        <v>0</v>
      </c>
      <c r="AF159" s="281">
        <v>0</v>
      </c>
      <c r="AG159" s="281">
        <v>0</v>
      </c>
      <c r="AH159" s="281">
        <v>0</v>
      </c>
      <c r="AI159" s="281">
        <v>0</v>
      </c>
      <c r="AJ159" s="281">
        <v>0</v>
      </c>
      <c r="AK159" s="281">
        <v>0</v>
      </c>
      <c r="AL159" s="281">
        <v>0</v>
      </c>
      <c r="AM159" s="281">
        <v>0</v>
      </c>
      <c r="AN159" s="281">
        <v>0</v>
      </c>
      <c r="AO159" s="281">
        <v>0</v>
      </c>
      <c r="AP159" s="281">
        <v>0</v>
      </c>
    </row>
    <row r="160" spans="1:42" customFormat="1" outlineLevel="2">
      <c r="A160" s="211" t="str">
        <f>A154&amp;"."&amp;A156&amp;"."&amp;A155&amp;"."&amp;B160</f>
        <v>1.c.4.4</v>
      </c>
      <c r="B160">
        <v>4</v>
      </c>
      <c r="C160" t="str">
        <f>'1-GBP'!C160</f>
        <v/>
      </c>
      <c r="M160" s="281">
        <v>0</v>
      </c>
      <c r="N160" s="281">
        <v>0</v>
      </c>
      <c r="O160" s="281">
        <v>0</v>
      </c>
      <c r="P160" s="281">
        <v>0</v>
      </c>
      <c r="Q160" s="281">
        <v>0</v>
      </c>
      <c r="R160" s="281">
        <v>0</v>
      </c>
      <c r="S160" s="281">
        <v>0</v>
      </c>
      <c r="T160" s="281">
        <v>0</v>
      </c>
      <c r="U160" s="281">
        <v>0</v>
      </c>
      <c r="V160" s="281">
        <v>0</v>
      </c>
      <c r="W160" s="281">
        <v>0</v>
      </c>
      <c r="X160" s="281">
        <v>0</v>
      </c>
      <c r="Y160" s="281">
        <v>0</v>
      </c>
      <c r="Z160" s="281">
        <v>0</v>
      </c>
      <c r="AA160" s="281">
        <v>0</v>
      </c>
      <c r="AB160" s="281">
        <v>0</v>
      </c>
      <c r="AC160" s="281">
        <v>0</v>
      </c>
      <c r="AD160" s="281">
        <v>0</v>
      </c>
      <c r="AE160" s="281">
        <v>0</v>
      </c>
      <c r="AF160" s="281">
        <v>0</v>
      </c>
      <c r="AG160" s="281">
        <v>0</v>
      </c>
      <c r="AH160" s="281">
        <v>0</v>
      </c>
      <c r="AI160" s="281">
        <v>0</v>
      </c>
      <c r="AJ160" s="281">
        <v>0</v>
      </c>
      <c r="AK160" s="281">
        <v>0</v>
      </c>
      <c r="AL160" s="281">
        <v>0</v>
      </c>
      <c r="AM160" s="281">
        <v>0</v>
      </c>
      <c r="AN160" s="281">
        <v>0</v>
      </c>
      <c r="AO160" s="281">
        <v>0</v>
      </c>
      <c r="AP160" s="281">
        <v>0</v>
      </c>
    </row>
    <row r="161" spans="1:42" customFormat="1" outlineLevel="2">
      <c r="A161" s="211" t="str">
        <f>A154&amp;"."&amp;A156&amp;"."&amp;A155&amp;"."&amp;B161</f>
        <v>1.c.4.5</v>
      </c>
      <c r="B161">
        <v>5</v>
      </c>
      <c r="C161" t="str">
        <f>'1-GBP'!C161</f>
        <v/>
      </c>
      <c r="M161" s="281">
        <v>0</v>
      </c>
      <c r="N161" s="281">
        <v>0</v>
      </c>
      <c r="O161" s="281">
        <v>0</v>
      </c>
      <c r="P161" s="281">
        <v>0</v>
      </c>
      <c r="Q161" s="281">
        <v>0</v>
      </c>
      <c r="R161" s="281">
        <v>0</v>
      </c>
      <c r="S161" s="281">
        <v>0</v>
      </c>
      <c r="T161" s="281">
        <v>0</v>
      </c>
      <c r="U161" s="281">
        <v>0</v>
      </c>
      <c r="V161" s="281">
        <v>0</v>
      </c>
      <c r="W161" s="281">
        <v>0</v>
      </c>
      <c r="X161" s="281">
        <v>0</v>
      </c>
      <c r="Y161" s="281">
        <v>0</v>
      </c>
      <c r="Z161" s="281">
        <v>0</v>
      </c>
      <c r="AA161" s="281">
        <v>0</v>
      </c>
      <c r="AB161" s="281">
        <v>0</v>
      </c>
      <c r="AC161" s="281">
        <v>0</v>
      </c>
      <c r="AD161" s="281">
        <v>0</v>
      </c>
      <c r="AE161" s="281">
        <v>0</v>
      </c>
      <c r="AF161" s="281">
        <v>0</v>
      </c>
      <c r="AG161" s="281">
        <v>0</v>
      </c>
      <c r="AH161" s="281">
        <v>0</v>
      </c>
      <c r="AI161" s="281">
        <v>0</v>
      </c>
      <c r="AJ161" s="281">
        <v>0</v>
      </c>
      <c r="AK161" s="281">
        <v>0</v>
      </c>
      <c r="AL161" s="281">
        <v>0</v>
      </c>
      <c r="AM161" s="281">
        <v>0</v>
      </c>
      <c r="AN161" s="281">
        <v>0</v>
      </c>
      <c r="AO161" s="281">
        <v>0</v>
      </c>
      <c r="AP161" s="281">
        <v>0</v>
      </c>
    </row>
    <row r="162" spans="1:42" customFormat="1" outlineLevel="2">
      <c r="A162" s="211" t="str">
        <f>A154&amp;"."&amp;A156&amp;"."&amp;A155&amp;"."&amp;B162</f>
        <v>1.c.4.6</v>
      </c>
      <c r="B162">
        <v>6</v>
      </c>
      <c r="C162" t="str">
        <f>'1-GBP'!C162</f>
        <v/>
      </c>
      <c r="M162" s="281">
        <v>0</v>
      </c>
      <c r="N162" s="281">
        <v>0</v>
      </c>
      <c r="O162" s="281">
        <v>0</v>
      </c>
      <c r="P162" s="281">
        <v>0</v>
      </c>
      <c r="Q162" s="281">
        <v>0</v>
      </c>
      <c r="R162" s="281">
        <v>0</v>
      </c>
      <c r="S162" s="281">
        <v>0</v>
      </c>
      <c r="T162" s="281">
        <v>0</v>
      </c>
      <c r="U162" s="281">
        <v>0</v>
      </c>
      <c r="V162" s="281">
        <v>0</v>
      </c>
      <c r="W162" s="281">
        <v>0</v>
      </c>
      <c r="X162" s="281">
        <v>0</v>
      </c>
      <c r="Y162" s="281">
        <v>0</v>
      </c>
      <c r="Z162" s="281">
        <v>0</v>
      </c>
      <c r="AA162" s="281">
        <v>0</v>
      </c>
      <c r="AB162" s="281">
        <v>0</v>
      </c>
      <c r="AC162" s="281">
        <v>0</v>
      </c>
      <c r="AD162" s="281">
        <v>0</v>
      </c>
      <c r="AE162" s="281">
        <v>0</v>
      </c>
      <c r="AF162" s="281">
        <v>0</v>
      </c>
      <c r="AG162" s="281">
        <v>0</v>
      </c>
      <c r="AH162" s="281">
        <v>0</v>
      </c>
      <c r="AI162" s="281">
        <v>0</v>
      </c>
      <c r="AJ162" s="281">
        <v>0</v>
      </c>
      <c r="AK162" s="281">
        <v>0</v>
      </c>
      <c r="AL162" s="281">
        <v>0</v>
      </c>
      <c r="AM162" s="281">
        <v>0</v>
      </c>
      <c r="AN162" s="281">
        <v>0</v>
      </c>
      <c r="AO162" s="281">
        <v>0</v>
      </c>
      <c r="AP162" s="281">
        <v>0</v>
      </c>
    </row>
    <row r="163" spans="1:42" customFormat="1" outlineLevel="2">
      <c r="A163" s="211" t="str">
        <f>A154&amp;"."&amp;A156&amp;"."&amp;A155&amp;"."&amp;B163</f>
        <v>1.c.4.7</v>
      </c>
      <c r="B163">
        <v>7</v>
      </c>
      <c r="C163" t="str">
        <f>'1-GBP'!C163</f>
        <v/>
      </c>
      <c r="M163" s="281">
        <v>0</v>
      </c>
      <c r="N163" s="281">
        <v>0</v>
      </c>
      <c r="O163" s="281">
        <v>0</v>
      </c>
      <c r="P163" s="281">
        <v>0</v>
      </c>
      <c r="Q163" s="281">
        <v>0</v>
      </c>
      <c r="R163" s="281">
        <v>0</v>
      </c>
      <c r="S163" s="281">
        <v>0</v>
      </c>
      <c r="T163" s="281">
        <v>0</v>
      </c>
      <c r="U163" s="281">
        <v>0</v>
      </c>
      <c r="V163" s="281">
        <v>0</v>
      </c>
      <c r="W163" s="281">
        <v>0</v>
      </c>
      <c r="X163" s="281">
        <v>0</v>
      </c>
      <c r="Y163" s="281">
        <v>0</v>
      </c>
      <c r="Z163" s="281">
        <v>0</v>
      </c>
      <c r="AA163" s="281">
        <v>0</v>
      </c>
      <c r="AB163" s="281">
        <v>0</v>
      </c>
      <c r="AC163" s="281">
        <v>0</v>
      </c>
      <c r="AD163" s="281">
        <v>0</v>
      </c>
      <c r="AE163" s="281">
        <v>0</v>
      </c>
      <c r="AF163" s="281">
        <v>0</v>
      </c>
      <c r="AG163" s="281">
        <v>0</v>
      </c>
      <c r="AH163" s="281">
        <v>0</v>
      </c>
      <c r="AI163" s="281">
        <v>0</v>
      </c>
      <c r="AJ163" s="281">
        <v>0</v>
      </c>
      <c r="AK163" s="281">
        <v>0</v>
      </c>
      <c r="AL163" s="281">
        <v>0</v>
      </c>
      <c r="AM163" s="281">
        <v>0</v>
      </c>
      <c r="AN163" s="281">
        <v>0</v>
      </c>
      <c r="AO163" s="281">
        <v>0</v>
      </c>
      <c r="AP163" s="281">
        <v>0</v>
      </c>
    </row>
    <row r="164" spans="1:42" customFormat="1" outlineLevel="2">
      <c r="A164" s="211" t="str">
        <f>A154&amp;"."&amp;A156&amp;"."&amp;A155&amp;"."&amp;B164</f>
        <v>1.c.4.8</v>
      </c>
      <c r="B164">
        <v>8</v>
      </c>
      <c r="C164" t="str">
        <f>'1-GBP'!C164</f>
        <v/>
      </c>
      <c r="M164" s="281">
        <v>0</v>
      </c>
      <c r="N164" s="281">
        <v>0</v>
      </c>
      <c r="O164" s="281">
        <v>0</v>
      </c>
      <c r="P164" s="281">
        <v>0</v>
      </c>
      <c r="Q164" s="281">
        <v>0</v>
      </c>
      <c r="R164" s="281">
        <v>0</v>
      </c>
      <c r="S164" s="281">
        <v>0</v>
      </c>
      <c r="T164" s="281">
        <v>0</v>
      </c>
      <c r="U164" s="281">
        <v>0</v>
      </c>
      <c r="V164" s="281">
        <v>0</v>
      </c>
      <c r="W164" s="281">
        <v>0</v>
      </c>
      <c r="X164" s="281">
        <v>0</v>
      </c>
      <c r="Y164" s="281">
        <v>0</v>
      </c>
      <c r="Z164" s="281">
        <v>0</v>
      </c>
      <c r="AA164" s="281">
        <v>0</v>
      </c>
      <c r="AB164" s="281">
        <v>0</v>
      </c>
      <c r="AC164" s="281">
        <v>0</v>
      </c>
      <c r="AD164" s="281">
        <v>0</v>
      </c>
      <c r="AE164" s="281">
        <v>0</v>
      </c>
      <c r="AF164" s="281">
        <v>0</v>
      </c>
      <c r="AG164" s="281">
        <v>0</v>
      </c>
      <c r="AH164" s="281">
        <v>0</v>
      </c>
      <c r="AI164" s="281">
        <v>0</v>
      </c>
      <c r="AJ164" s="281">
        <v>0</v>
      </c>
      <c r="AK164" s="281">
        <v>0</v>
      </c>
      <c r="AL164" s="281">
        <v>0</v>
      </c>
      <c r="AM164" s="281">
        <v>0</v>
      </c>
      <c r="AN164" s="281">
        <v>0</v>
      </c>
      <c r="AO164" s="281">
        <v>0</v>
      </c>
      <c r="AP164" s="281">
        <v>0</v>
      </c>
    </row>
    <row r="165" spans="1:42" customFormat="1" outlineLevel="2">
      <c r="A165" s="211" t="str">
        <f>A154&amp;"."&amp;A156&amp;"."&amp;A155&amp;"."&amp;B165</f>
        <v>1.c.4.9</v>
      </c>
      <c r="B165">
        <v>9</v>
      </c>
      <c r="C165" t="str">
        <f>'1-GBP'!C165</f>
        <v/>
      </c>
      <c r="M165" s="281">
        <v>0</v>
      </c>
      <c r="N165" s="281">
        <v>0</v>
      </c>
      <c r="O165" s="281">
        <v>0</v>
      </c>
      <c r="P165" s="281">
        <v>0</v>
      </c>
      <c r="Q165" s="281">
        <v>0</v>
      </c>
      <c r="R165" s="281">
        <v>0</v>
      </c>
      <c r="S165" s="281">
        <v>0</v>
      </c>
      <c r="T165" s="281">
        <v>0</v>
      </c>
      <c r="U165" s="281">
        <v>0</v>
      </c>
      <c r="V165" s="281">
        <v>0</v>
      </c>
      <c r="W165" s="281">
        <v>0</v>
      </c>
      <c r="X165" s="281">
        <v>0</v>
      </c>
      <c r="Y165" s="281">
        <v>0</v>
      </c>
      <c r="Z165" s="281">
        <v>0</v>
      </c>
      <c r="AA165" s="281">
        <v>0</v>
      </c>
      <c r="AB165" s="281">
        <v>0</v>
      </c>
      <c r="AC165" s="281">
        <v>0</v>
      </c>
      <c r="AD165" s="281">
        <v>0</v>
      </c>
      <c r="AE165" s="281">
        <v>0</v>
      </c>
      <c r="AF165" s="281">
        <v>0</v>
      </c>
      <c r="AG165" s="281">
        <v>0</v>
      </c>
      <c r="AH165" s="281">
        <v>0</v>
      </c>
      <c r="AI165" s="281">
        <v>0</v>
      </c>
      <c r="AJ165" s="281">
        <v>0</v>
      </c>
      <c r="AK165" s="281">
        <v>0</v>
      </c>
      <c r="AL165" s="281">
        <v>0</v>
      </c>
      <c r="AM165" s="281">
        <v>0</v>
      </c>
      <c r="AN165" s="281">
        <v>0</v>
      </c>
      <c r="AO165" s="281">
        <v>0</v>
      </c>
      <c r="AP165" s="281">
        <v>0</v>
      </c>
    </row>
    <row r="166" spans="1:42" customFormat="1" outlineLevel="2">
      <c r="A166" s="211" t="str">
        <f>A154&amp;"."&amp;A156&amp;"."&amp;A155&amp;"."&amp;B166</f>
        <v>1.c.4.10</v>
      </c>
      <c r="B166">
        <v>10</v>
      </c>
      <c r="C166" t="str">
        <f>'1-GBP'!C166</f>
        <v/>
      </c>
      <c r="M166" s="281">
        <v>0</v>
      </c>
      <c r="N166" s="281">
        <v>0</v>
      </c>
      <c r="O166" s="281">
        <v>0</v>
      </c>
      <c r="P166" s="281">
        <v>0</v>
      </c>
      <c r="Q166" s="281">
        <v>0</v>
      </c>
      <c r="R166" s="281">
        <v>0</v>
      </c>
      <c r="S166" s="281">
        <v>0</v>
      </c>
      <c r="T166" s="281">
        <v>0</v>
      </c>
      <c r="U166" s="281">
        <v>0</v>
      </c>
      <c r="V166" s="281">
        <v>0</v>
      </c>
      <c r="W166" s="281">
        <v>0</v>
      </c>
      <c r="X166" s="281">
        <v>0</v>
      </c>
      <c r="Y166" s="281">
        <v>0</v>
      </c>
      <c r="Z166" s="281">
        <v>0</v>
      </c>
      <c r="AA166" s="281">
        <v>0</v>
      </c>
      <c r="AB166" s="281">
        <v>0</v>
      </c>
      <c r="AC166" s="281">
        <v>0</v>
      </c>
      <c r="AD166" s="281">
        <v>0</v>
      </c>
      <c r="AE166" s="281">
        <v>0</v>
      </c>
      <c r="AF166" s="281">
        <v>0</v>
      </c>
      <c r="AG166" s="281">
        <v>0</v>
      </c>
      <c r="AH166" s="281">
        <v>0</v>
      </c>
      <c r="AI166" s="281">
        <v>0</v>
      </c>
      <c r="AJ166" s="281">
        <v>0</v>
      </c>
      <c r="AK166" s="281">
        <v>0</v>
      </c>
      <c r="AL166" s="281">
        <v>0</v>
      </c>
      <c r="AM166" s="281">
        <v>0</v>
      </c>
      <c r="AN166" s="281">
        <v>0</v>
      </c>
      <c r="AO166" s="281">
        <v>0</v>
      </c>
      <c r="AP166" s="281">
        <v>0</v>
      </c>
    </row>
    <row r="167" spans="1:42" customFormat="1" outlineLevel="2">
      <c r="A167" s="211" t="str">
        <f>A154&amp;"."&amp;A156&amp;"."&amp;A155&amp;"."&amp;B167</f>
        <v>1.c.4.11</v>
      </c>
      <c r="B167">
        <v>11</v>
      </c>
      <c r="C167" t="str">
        <f>'1-GBP'!C167</f>
        <v/>
      </c>
      <c r="M167" s="281">
        <v>0</v>
      </c>
      <c r="N167" s="281">
        <v>0</v>
      </c>
      <c r="O167" s="281">
        <v>0</v>
      </c>
      <c r="P167" s="281">
        <v>0</v>
      </c>
      <c r="Q167" s="281">
        <v>0</v>
      </c>
      <c r="R167" s="281">
        <v>0</v>
      </c>
      <c r="S167" s="281">
        <v>0</v>
      </c>
      <c r="T167" s="281">
        <v>0</v>
      </c>
      <c r="U167" s="281">
        <v>0</v>
      </c>
      <c r="V167" s="281">
        <v>0</v>
      </c>
      <c r="W167" s="281">
        <v>0</v>
      </c>
      <c r="X167" s="281">
        <v>0</v>
      </c>
      <c r="Y167" s="281">
        <v>0</v>
      </c>
      <c r="Z167" s="281">
        <v>0</v>
      </c>
      <c r="AA167" s="281">
        <v>0</v>
      </c>
      <c r="AB167" s="281">
        <v>0</v>
      </c>
      <c r="AC167" s="281">
        <v>0</v>
      </c>
      <c r="AD167" s="281">
        <v>0</v>
      </c>
      <c r="AE167" s="281">
        <v>0</v>
      </c>
      <c r="AF167" s="281">
        <v>0</v>
      </c>
      <c r="AG167" s="281">
        <v>0</v>
      </c>
      <c r="AH167" s="281">
        <v>0</v>
      </c>
      <c r="AI167" s="281">
        <v>0</v>
      </c>
      <c r="AJ167" s="281">
        <v>0</v>
      </c>
      <c r="AK167" s="281">
        <v>0</v>
      </c>
      <c r="AL167" s="281">
        <v>0</v>
      </c>
      <c r="AM167" s="281">
        <v>0</v>
      </c>
      <c r="AN167" s="281">
        <v>0</v>
      </c>
      <c r="AO167" s="281">
        <v>0</v>
      </c>
      <c r="AP167" s="281">
        <v>0</v>
      </c>
    </row>
    <row r="168" spans="1:42" customFormat="1" outlineLevel="2">
      <c r="A168" s="211" t="str">
        <f>A154&amp;"."&amp;A156&amp;"."&amp;A155&amp;"."&amp;B168</f>
        <v>1.c.4.12</v>
      </c>
      <c r="B168">
        <v>12</v>
      </c>
      <c r="C168" t="str">
        <f>'1-GBP'!C168</f>
        <v/>
      </c>
      <c r="M168" s="281">
        <v>0</v>
      </c>
      <c r="N168" s="281">
        <v>0</v>
      </c>
      <c r="O168" s="281">
        <v>0</v>
      </c>
      <c r="P168" s="281">
        <v>0</v>
      </c>
      <c r="Q168" s="281">
        <v>0</v>
      </c>
      <c r="R168" s="281">
        <v>0</v>
      </c>
      <c r="S168" s="281">
        <v>0</v>
      </c>
      <c r="T168" s="281">
        <v>0</v>
      </c>
      <c r="U168" s="281">
        <v>0</v>
      </c>
      <c r="V168" s="281">
        <v>0</v>
      </c>
      <c r="W168" s="281">
        <v>0</v>
      </c>
      <c r="X168" s="281">
        <v>0</v>
      </c>
      <c r="Y168" s="281">
        <v>0</v>
      </c>
      <c r="Z168" s="281">
        <v>0</v>
      </c>
      <c r="AA168" s="281">
        <v>0</v>
      </c>
      <c r="AB168" s="281">
        <v>0</v>
      </c>
      <c r="AC168" s="281">
        <v>0</v>
      </c>
      <c r="AD168" s="281">
        <v>0</v>
      </c>
      <c r="AE168" s="281">
        <v>0</v>
      </c>
      <c r="AF168" s="281">
        <v>0</v>
      </c>
      <c r="AG168" s="281">
        <v>0</v>
      </c>
      <c r="AH168" s="281">
        <v>0</v>
      </c>
      <c r="AI168" s="281">
        <v>0</v>
      </c>
      <c r="AJ168" s="281">
        <v>0</v>
      </c>
      <c r="AK168" s="281">
        <v>0</v>
      </c>
      <c r="AL168" s="281">
        <v>0</v>
      </c>
      <c r="AM168" s="281">
        <v>0</v>
      </c>
      <c r="AN168" s="281">
        <v>0</v>
      </c>
      <c r="AO168" s="281">
        <v>0</v>
      </c>
      <c r="AP168" s="281">
        <v>0</v>
      </c>
    </row>
    <row r="169" spans="1:42" customFormat="1" outlineLevel="1">
      <c r="A169" s="212"/>
      <c r="B169" s="201">
        <f>B168-COUNTIFS(C157:C168,"")</f>
        <v>3</v>
      </c>
      <c r="C169" s="201" t="s">
        <v>285</v>
      </c>
      <c r="D169" s="201"/>
      <c r="E169" s="201"/>
      <c r="F169" s="201"/>
      <c r="G169" s="201"/>
      <c r="H169" s="201"/>
      <c r="I169" s="201"/>
      <c r="J169" s="201"/>
      <c r="K169" s="201"/>
      <c r="L169" s="201"/>
      <c r="M169" s="280">
        <f>SUM(M157:M168)</f>
        <v>0</v>
      </c>
      <c r="N169" s="280">
        <f>SUM(N157:N168)</f>
        <v>0</v>
      </c>
      <c r="O169" s="280">
        <f t="shared" ref="O169:AP169" si="15">SUM(O157:O168)</f>
        <v>0</v>
      </c>
      <c r="P169" s="280">
        <f t="shared" si="15"/>
        <v>0</v>
      </c>
      <c r="Q169" s="280">
        <f t="shared" si="15"/>
        <v>0</v>
      </c>
      <c r="R169" s="280">
        <f t="shared" si="15"/>
        <v>0</v>
      </c>
      <c r="S169" s="280">
        <f t="shared" si="15"/>
        <v>0</v>
      </c>
      <c r="T169" s="280">
        <f t="shared" si="15"/>
        <v>0</v>
      </c>
      <c r="U169" s="280">
        <f t="shared" si="15"/>
        <v>0</v>
      </c>
      <c r="V169" s="280">
        <f t="shared" si="15"/>
        <v>0</v>
      </c>
      <c r="W169" s="280">
        <f t="shared" si="15"/>
        <v>0</v>
      </c>
      <c r="X169" s="280">
        <f t="shared" si="15"/>
        <v>0</v>
      </c>
      <c r="Y169" s="280">
        <f t="shared" si="15"/>
        <v>0</v>
      </c>
      <c r="Z169" s="280">
        <f t="shared" si="15"/>
        <v>0</v>
      </c>
      <c r="AA169" s="280">
        <f t="shared" si="15"/>
        <v>0</v>
      </c>
      <c r="AB169" s="280">
        <f t="shared" si="15"/>
        <v>0</v>
      </c>
      <c r="AC169" s="280">
        <f t="shared" si="15"/>
        <v>0</v>
      </c>
      <c r="AD169" s="280">
        <f t="shared" si="15"/>
        <v>0</v>
      </c>
      <c r="AE169" s="280">
        <f t="shared" si="15"/>
        <v>0</v>
      </c>
      <c r="AF169" s="280">
        <f t="shared" si="15"/>
        <v>0</v>
      </c>
      <c r="AG169" s="280">
        <f t="shared" si="15"/>
        <v>0</v>
      </c>
      <c r="AH169" s="280">
        <f t="shared" si="15"/>
        <v>0</v>
      </c>
      <c r="AI169" s="280">
        <f t="shared" si="15"/>
        <v>0</v>
      </c>
      <c r="AJ169" s="280">
        <f t="shared" si="15"/>
        <v>0</v>
      </c>
      <c r="AK169" s="280">
        <f t="shared" si="15"/>
        <v>0</v>
      </c>
      <c r="AL169" s="280">
        <f t="shared" si="15"/>
        <v>0</v>
      </c>
      <c r="AM169" s="280">
        <f t="shared" si="15"/>
        <v>0</v>
      </c>
      <c r="AN169" s="280">
        <f t="shared" si="15"/>
        <v>0</v>
      </c>
      <c r="AO169" s="280">
        <f t="shared" si="15"/>
        <v>0</v>
      </c>
      <c r="AP169" s="280">
        <f t="shared" si="15"/>
        <v>0</v>
      </c>
    </row>
    <row r="170" spans="1:42" customFormat="1" outlineLevel="1">
      <c r="A170" s="211"/>
    </row>
    <row r="171" spans="1:42" customFormat="1" outlineLevel="1">
      <c r="A171" s="220" t="s">
        <v>216</v>
      </c>
      <c r="B171" s="220" t="s">
        <v>286</v>
      </c>
      <c r="C171" s="220" t="s">
        <v>284</v>
      </c>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c r="AA171" s="220"/>
      <c r="AB171" s="220"/>
      <c r="AC171" s="220"/>
      <c r="AD171" s="220"/>
      <c r="AE171" s="220"/>
      <c r="AF171" s="220"/>
      <c r="AG171" s="220"/>
      <c r="AH171" s="220"/>
      <c r="AI171" s="220"/>
      <c r="AJ171" s="220"/>
      <c r="AK171" s="220"/>
      <c r="AL171" s="220"/>
      <c r="AM171" s="220"/>
      <c r="AN171" s="220"/>
      <c r="AO171" s="220"/>
      <c r="AP171" s="220"/>
    </row>
    <row r="172" spans="1:42" customFormat="1" outlineLevel="2">
      <c r="A172" s="211" t="str">
        <f>A154&amp;"."&amp;A171&amp;"."&amp;A155&amp;"."&amp;B172</f>
        <v>1.o.4.1</v>
      </c>
      <c r="B172">
        <v>1</v>
      </c>
      <c r="C172" t="str">
        <f>'1-GBP'!C172</f>
        <v>Owners</v>
      </c>
      <c r="M172" s="281">
        <v>0</v>
      </c>
      <c r="N172" s="281">
        <v>0</v>
      </c>
      <c r="O172" s="281">
        <v>0</v>
      </c>
      <c r="P172" s="281">
        <v>0</v>
      </c>
      <c r="Q172" s="281">
        <v>0</v>
      </c>
      <c r="R172" s="281">
        <v>0</v>
      </c>
      <c r="S172" s="281">
        <v>0</v>
      </c>
      <c r="T172" s="281">
        <v>0</v>
      </c>
      <c r="U172" s="281">
        <v>0</v>
      </c>
      <c r="V172" s="281">
        <v>0</v>
      </c>
      <c r="W172" s="281">
        <v>0</v>
      </c>
      <c r="X172" s="281">
        <v>0</v>
      </c>
      <c r="Y172" s="281">
        <v>0</v>
      </c>
      <c r="Z172" s="281">
        <v>0</v>
      </c>
      <c r="AA172" s="281">
        <v>0</v>
      </c>
      <c r="AB172" s="281">
        <v>0</v>
      </c>
      <c r="AC172" s="281">
        <v>0</v>
      </c>
      <c r="AD172" s="281">
        <v>0</v>
      </c>
      <c r="AE172" s="281">
        <v>0</v>
      </c>
      <c r="AF172" s="281">
        <v>0</v>
      </c>
      <c r="AG172" s="281">
        <v>0</v>
      </c>
      <c r="AH172" s="281">
        <v>0</v>
      </c>
      <c r="AI172" s="281">
        <v>0</v>
      </c>
      <c r="AJ172" s="281">
        <v>0</v>
      </c>
      <c r="AK172" s="281">
        <v>0</v>
      </c>
      <c r="AL172" s="281">
        <v>0</v>
      </c>
      <c r="AM172" s="281">
        <v>0</v>
      </c>
      <c r="AN172" s="281">
        <v>0</v>
      </c>
      <c r="AO172" s="281">
        <v>0</v>
      </c>
      <c r="AP172" s="281">
        <v>0</v>
      </c>
    </row>
    <row r="173" spans="1:42" customFormat="1" outlineLevel="2">
      <c r="A173" s="211" t="str">
        <f>A154&amp;"."&amp;A171&amp;"."&amp;A155&amp;"."&amp;B173</f>
        <v>1.o.4.2</v>
      </c>
      <c r="B173">
        <v>2</v>
      </c>
      <c r="C173" t="str">
        <f>'1-GBP'!C173</f>
        <v>Other</v>
      </c>
      <c r="M173" s="281">
        <v>0</v>
      </c>
      <c r="N173" s="281">
        <v>0</v>
      </c>
      <c r="O173" s="281">
        <v>0</v>
      </c>
      <c r="P173" s="281">
        <v>0</v>
      </c>
      <c r="Q173" s="281">
        <v>0</v>
      </c>
      <c r="R173" s="281">
        <v>0</v>
      </c>
      <c r="S173" s="281">
        <v>0</v>
      </c>
      <c r="T173" s="281">
        <v>0</v>
      </c>
      <c r="U173" s="281">
        <v>0</v>
      </c>
      <c r="V173" s="281">
        <v>0</v>
      </c>
      <c r="W173" s="281">
        <v>0</v>
      </c>
      <c r="X173" s="281">
        <v>0</v>
      </c>
      <c r="Y173" s="281">
        <v>0</v>
      </c>
      <c r="Z173" s="281">
        <v>0</v>
      </c>
      <c r="AA173" s="281">
        <v>0</v>
      </c>
      <c r="AB173" s="281">
        <v>0</v>
      </c>
      <c r="AC173" s="281">
        <v>0</v>
      </c>
      <c r="AD173" s="281">
        <v>0</v>
      </c>
      <c r="AE173" s="281">
        <v>0</v>
      </c>
      <c r="AF173" s="281">
        <v>0</v>
      </c>
      <c r="AG173" s="281">
        <v>0</v>
      </c>
      <c r="AH173" s="281">
        <v>0</v>
      </c>
      <c r="AI173" s="281">
        <v>0</v>
      </c>
      <c r="AJ173" s="281">
        <v>0</v>
      </c>
      <c r="AK173" s="281">
        <v>0</v>
      </c>
      <c r="AL173" s="281">
        <v>0</v>
      </c>
      <c r="AM173" s="281">
        <v>0</v>
      </c>
      <c r="AN173" s="281">
        <v>0</v>
      </c>
      <c r="AO173" s="281">
        <v>0</v>
      </c>
      <c r="AP173" s="281">
        <v>0</v>
      </c>
    </row>
    <row r="174" spans="1:42" customFormat="1" outlineLevel="2">
      <c r="A174" s="211" t="str">
        <f>A154&amp;"."&amp;A171&amp;"."&amp;A155&amp;"."&amp;B174</f>
        <v>1.o.4.3</v>
      </c>
      <c r="B174">
        <v>3</v>
      </c>
      <c r="C174" t="str">
        <f>'1-GBP'!C174</f>
        <v/>
      </c>
      <c r="M174" s="281">
        <v>0</v>
      </c>
      <c r="N174" s="281">
        <v>0</v>
      </c>
      <c r="O174" s="281">
        <v>0</v>
      </c>
      <c r="P174" s="281">
        <v>0</v>
      </c>
      <c r="Q174" s="281">
        <v>0</v>
      </c>
      <c r="R174" s="281">
        <v>0</v>
      </c>
      <c r="S174" s="281">
        <v>0</v>
      </c>
      <c r="T174" s="281">
        <v>0</v>
      </c>
      <c r="U174" s="281">
        <v>0</v>
      </c>
      <c r="V174" s="281">
        <v>0</v>
      </c>
      <c r="W174" s="281">
        <v>0</v>
      </c>
      <c r="X174" s="281">
        <v>0</v>
      </c>
      <c r="Y174" s="281">
        <v>0</v>
      </c>
      <c r="Z174" s="281">
        <v>0</v>
      </c>
      <c r="AA174" s="281">
        <v>0</v>
      </c>
      <c r="AB174" s="281">
        <v>0</v>
      </c>
      <c r="AC174" s="281">
        <v>0</v>
      </c>
      <c r="AD174" s="281">
        <v>0</v>
      </c>
      <c r="AE174" s="281">
        <v>0</v>
      </c>
      <c r="AF174" s="281">
        <v>0</v>
      </c>
      <c r="AG174" s="281">
        <v>0</v>
      </c>
      <c r="AH174" s="281">
        <v>0</v>
      </c>
      <c r="AI174" s="281">
        <v>0</v>
      </c>
      <c r="AJ174" s="281">
        <v>0</v>
      </c>
      <c r="AK174" s="281">
        <v>0</v>
      </c>
      <c r="AL174" s="281">
        <v>0</v>
      </c>
      <c r="AM174" s="281">
        <v>0</v>
      </c>
      <c r="AN174" s="281">
        <v>0</v>
      </c>
      <c r="AO174" s="281">
        <v>0</v>
      </c>
      <c r="AP174" s="281">
        <v>0</v>
      </c>
    </row>
    <row r="175" spans="1:42" customFormat="1" outlineLevel="2">
      <c r="A175" s="211" t="str">
        <f>A154&amp;"."&amp;A171&amp;"."&amp;A155&amp;"."&amp;B175</f>
        <v>1.o.4.4</v>
      </c>
      <c r="B175">
        <v>4</v>
      </c>
      <c r="C175" t="str">
        <f>'1-GBP'!C175</f>
        <v/>
      </c>
      <c r="M175" s="281">
        <v>0</v>
      </c>
      <c r="N175" s="281">
        <v>0</v>
      </c>
      <c r="O175" s="281">
        <v>0</v>
      </c>
      <c r="P175" s="281">
        <v>0</v>
      </c>
      <c r="Q175" s="281">
        <v>0</v>
      </c>
      <c r="R175" s="281">
        <v>0</v>
      </c>
      <c r="S175" s="281">
        <v>0</v>
      </c>
      <c r="T175" s="281">
        <v>0</v>
      </c>
      <c r="U175" s="281">
        <v>0</v>
      </c>
      <c r="V175" s="281">
        <v>0</v>
      </c>
      <c r="W175" s="281">
        <v>0</v>
      </c>
      <c r="X175" s="281">
        <v>0</v>
      </c>
      <c r="Y175" s="281">
        <v>0</v>
      </c>
      <c r="Z175" s="281">
        <v>0</v>
      </c>
      <c r="AA175" s="281">
        <v>0</v>
      </c>
      <c r="AB175" s="281">
        <v>0</v>
      </c>
      <c r="AC175" s="281">
        <v>0</v>
      </c>
      <c r="AD175" s="281">
        <v>0</v>
      </c>
      <c r="AE175" s="281">
        <v>0</v>
      </c>
      <c r="AF175" s="281">
        <v>0</v>
      </c>
      <c r="AG175" s="281">
        <v>0</v>
      </c>
      <c r="AH175" s="281">
        <v>0</v>
      </c>
      <c r="AI175" s="281">
        <v>0</v>
      </c>
      <c r="AJ175" s="281">
        <v>0</v>
      </c>
      <c r="AK175" s="281">
        <v>0</v>
      </c>
      <c r="AL175" s="281">
        <v>0</v>
      </c>
      <c r="AM175" s="281">
        <v>0</v>
      </c>
      <c r="AN175" s="281">
        <v>0</v>
      </c>
      <c r="AO175" s="281">
        <v>0</v>
      </c>
      <c r="AP175" s="281">
        <v>0</v>
      </c>
    </row>
    <row r="176" spans="1:42" customFormat="1" outlineLevel="2">
      <c r="A176" s="211" t="str">
        <f>A154&amp;"."&amp;A171&amp;"."&amp;A155&amp;"."&amp;B176</f>
        <v>1.o.4.5</v>
      </c>
      <c r="B176">
        <v>5</v>
      </c>
      <c r="C176" t="str">
        <f>'1-GBP'!C176</f>
        <v/>
      </c>
      <c r="M176" s="281">
        <v>0</v>
      </c>
      <c r="N176" s="281">
        <v>0</v>
      </c>
      <c r="O176" s="281">
        <v>0</v>
      </c>
      <c r="P176" s="281">
        <v>0</v>
      </c>
      <c r="Q176" s="281">
        <v>0</v>
      </c>
      <c r="R176" s="281">
        <v>0</v>
      </c>
      <c r="S176" s="281">
        <v>0</v>
      </c>
      <c r="T176" s="281">
        <v>0</v>
      </c>
      <c r="U176" s="281">
        <v>0</v>
      </c>
      <c r="V176" s="281">
        <v>0</v>
      </c>
      <c r="W176" s="281">
        <v>0</v>
      </c>
      <c r="X176" s="281">
        <v>0</v>
      </c>
      <c r="Y176" s="281">
        <v>0</v>
      </c>
      <c r="Z176" s="281">
        <v>0</v>
      </c>
      <c r="AA176" s="281">
        <v>0</v>
      </c>
      <c r="AB176" s="281">
        <v>0</v>
      </c>
      <c r="AC176" s="281">
        <v>0</v>
      </c>
      <c r="AD176" s="281">
        <v>0</v>
      </c>
      <c r="AE176" s="281">
        <v>0</v>
      </c>
      <c r="AF176" s="281">
        <v>0</v>
      </c>
      <c r="AG176" s="281">
        <v>0</v>
      </c>
      <c r="AH176" s="281">
        <v>0</v>
      </c>
      <c r="AI176" s="281">
        <v>0</v>
      </c>
      <c r="AJ176" s="281">
        <v>0</v>
      </c>
      <c r="AK176" s="281">
        <v>0</v>
      </c>
      <c r="AL176" s="281">
        <v>0</v>
      </c>
      <c r="AM176" s="281">
        <v>0</v>
      </c>
      <c r="AN176" s="281">
        <v>0</v>
      </c>
      <c r="AO176" s="281">
        <v>0</v>
      </c>
      <c r="AP176" s="281">
        <v>0</v>
      </c>
    </row>
    <row r="177" spans="1:42" customFormat="1" outlineLevel="2">
      <c r="A177" s="211" t="str">
        <f>A154&amp;"."&amp;A171&amp;"."&amp;A155&amp;"."&amp;B177</f>
        <v>1.o.4.6</v>
      </c>
      <c r="B177">
        <v>6</v>
      </c>
      <c r="C177" t="str">
        <f>'1-GBP'!C177</f>
        <v/>
      </c>
      <c r="M177" s="281">
        <v>0</v>
      </c>
      <c r="N177" s="281">
        <v>0</v>
      </c>
      <c r="O177" s="281">
        <v>0</v>
      </c>
      <c r="P177" s="281">
        <v>0</v>
      </c>
      <c r="Q177" s="281">
        <v>0</v>
      </c>
      <c r="R177" s="281">
        <v>0</v>
      </c>
      <c r="S177" s="281">
        <v>0</v>
      </c>
      <c r="T177" s="281">
        <v>0</v>
      </c>
      <c r="U177" s="281">
        <v>0</v>
      </c>
      <c r="V177" s="281">
        <v>0</v>
      </c>
      <c r="W177" s="281">
        <v>0</v>
      </c>
      <c r="X177" s="281">
        <v>0</v>
      </c>
      <c r="Y177" s="281">
        <v>0</v>
      </c>
      <c r="Z177" s="281">
        <v>0</v>
      </c>
      <c r="AA177" s="281">
        <v>0</v>
      </c>
      <c r="AB177" s="281">
        <v>0</v>
      </c>
      <c r="AC177" s="281">
        <v>0</v>
      </c>
      <c r="AD177" s="281">
        <v>0</v>
      </c>
      <c r="AE177" s="281">
        <v>0</v>
      </c>
      <c r="AF177" s="281">
        <v>0</v>
      </c>
      <c r="AG177" s="281">
        <v>0</v>
      </c>
      <c r="AH177" s="281">
        <v>0</v>
      </c>
      <c r="AI177" s="281">
        <v>0</v>
      </c>
      <c r="AJ177" s="281">
        <v>0</v>
      </c>
      <c r="AK177" s="281">
        <v>0</v>
      </c>
      <c r="AL177" s="281">
        <v>0</v>
      </c>
      <c r="AM177" s="281">
        <v>0</v>
      </c>
      <c r="AN177" s="281">
        <v>0</v>
      </c>
      <c r="AO177" s="281">
        <v>0</v>
      </c>
      <c r="AP177" s="281">
        <v>0</v>
      </c>
    </row>
    <row r="178" spans="1:42" customFormat="1" outlineLevel="2">
      <c r="A178" s="211" t="str">
        <f>A154&amp;"."&amp;A171&amp;"."&amp;A155&amp;"."&amp;B178</f>
        <v>1.o.4.7</v>
      </c>
      <c r="B178">
        <v>7</v>
      </c>
      <c r="C178" t="str">
        <f>'1-GBP'!C178</f>
        <v/>
      </c>
      <c r="M178" s="281">
        <v>0</v>
      </c>
      <c r="N178" s="281">
        <v>0</v>
      </c>
      <c r="O178" s="281">
        <v>0</v>
      </c>
      <c r="P178" s="281">
        <v>0</v>
      </c>
      <c r="Q178" s="281">
        <v>0</v>
      </c>
      <c r="R178" s="281">
        <v>0</v>
      </c>
      <c r="S178" s="281">
        <v>0</v>
      </c>
      <c r="T178" s="281">
        <v>0</v>
      </c>
      <c r="U178" s="281">
        <v>0</v>
      </c>
      <c r="V178" s="281">
        <v>0</v>
      </c>
      <c r="W178" s="281">
        <v>0</v>
      </c>
      <c r="X178" s="281">
        <v>0</v>
      </c>
      <c r="Y178" s="281">
        <v>0</v>
      </c>
      <c r="Z178" s="281">
        <v>0</v>
      </c>
      <c r="AA178" s="281">
        <v>0</v>
      </c>
      <c r="AB178" s="281">
        <v>0</v>
      </c>
      <c r="AC178" s="281">
        <v>0</v>
      </c>
      <c r="AD178" s="281">
        <v>0</v>
      </c>
      <c r="AE178" s="281">
        <v>0</v>
      </c>
      <c r="AF178" s="281">
        <v>0</v>
      </c>
      <c r="AG178" s="281">
        <v>0</v>
      </c>
      <c r="AH178" s="281">
        <v>0</v>
      </c>
      <c r="AI178" s="281">
        <v>0</v>
      </c>
      <c r="AJ178" s="281">
        <v>0</v>
      </c>
      <c r="AK178" s="281">
        <v>0</v>
      </c>
      <c r="AL178" s="281">
        <v>0</v>
      </c>
      <c r="AM178" s="281">
        <v>0</v>
      </c>
      <c r="AN178" s="281">
        <v>0</v>
      </c>
      <c r="AO178" s="281">
        <v>0</v>
      </c>
      <c r="AP178" s="281">
        <v>0</v>
      </c>
    </row>
    <row r="179" spans="1:42" customFormat="1" outlineLevel="2">
      <c r="A179" s="211" t="str">
        <f>A154&amp;"."&amp;A171&amp;"."&amp;A155&amp;"."&amp;B179</f>
        <v>1.o.4.8</v>
      </c>
      <c r="B179">
        <v>8</v>
      </c>
      <c r="C179" t="str">
        <f>'1-GBP'!C179</f>
        <v/>
      </c>
      <c r="M179" s="281">
        <v>0</v>
      </c>
      <c r="N179" s="281">
        <v>0</v>
      </c>
      <c r="O179" s="281">
        <v>0</v>
      </c>
      <c r="P179" s="281">
        <v>0</v>
      </c>
      <c r="Q179" s="281">
        <v>0</v>
      </c>
      <c r="R179" s="281">
        <v>0</v>
      </c>
      <c r="S179" s="281">
        <v>0</v>
      </c>
      <c r="T179" s="281">
        <v>0</v>
      </c>
      <c r="U179" s="281">
        <v>0</v>
      </c>
      <c r="V179" s="281">
        <v>0</v>
      </c>
      <c r="W179" s="281">
        <v>0</v>
      </c>
      <c r="X179" s="281">
        <v>0</v>
      </c>
      <c r="Y179" s="281">
        <v>0</v>
      </c>
      <c r="Z179" s="281">
        <v>0</v>
      </c>
      <c r="AA179" s="281">
        <v>0</v>
      </c>
      <c r="AB179" s="281">
        <v>0</v>
      </c>
      <c r="AC179" s="281">
        <v>0</v>
      </c>
      <c r="AD179" s="281">
        <v>0</v>
      </c>
      <c r="AE179" s="281">
        <v>0</v>
      </c>
      <c r="AF179" s="281">
        <v>0</v>
      </c>
      <c r="AG179" s="281">
        <v>0</v>
      </c>
      <c r="AH179" s="281">
        <v>0</v>
      </c>
      <c r="AI179" s="281">
        <v>0</v>
      </c>
      <c r="AJ179" s="281">
        <v>0</v>
      </c>
      <c r="AK179" s="281">
        <v>0</v>
      </c>
      <c r="AL179" s="281">
        <v>0</v>
      </c>
      <c r="AM179" s="281">
        <v>0</v>
      </c>
      <c r="AN179" s="281">
        <v>0</v>
      </c>
      <c r="AO179" s="281">
        <v>0</v>
      </c>
      <c r="AP179" s="281">
        <v>0</v>
      </c>
    </row>
    <row r="180" spans="1:42" customFormat="1" outlineLevel="2">
      <c r="A180" s="211" t="str">
        <f>A154&amp;"."&amp;A171&amp;"."&amp;A155&amp;"."&amp;B180</f>
        <v>1.o.4.9</v>
      </c>
      <c r="B180">
        <v>9</v>
      </c>
      <c r="C180" t="str">
        <f>'1-GBP'!C180</f>
        <v/>
      </c>
      <c r="M180" s="281">
        <v>0</v>
      </c>
      <c r="N180" s="281">
        <v>0</v>
      </c>
      <c r="O180" s="281">
        <v>0</v>
      </c>
      <c r="P180" s="281">
        <v>0</v>
      </c>
      <c r="Q180" s="281">
        <v>0</v>
      </c>
      <c r="R180" s="281">
        <v>0</v>
      </c>
      <c r="S180" s="281">
        <v>0</v>
      </c>
      <c r="T180" s="281">
        <v>0</v>
      </c>
      <c r="U180" s="281">
        <v>0</v>
      </c>
      <c r="V180" s="281">
        <v>0</v>
      </c>
      <c r="W180" s="281">
        <v>0</v>
      </c>
      <c r="X180" s="281">
        <v>0</v>
      </c>
      <c r="Y180" s="281">
        <v>0</v>
      </c>
      <c r="Z180" s="281">
        <v>0</v>
      </c>
      <c r="AA180" s="281">
        <v>0</v>
      </c>
      <c r="AB180" s="281">
        <v>0</v>
      </c>
      <c r="AC180" s="281">
        <v>0</v>
      </c>
      <c r="AD180" s="281">
        <v>0</v>
      </c>
      <c r="AE180" s="281">
        <v>0</v>
      </c>
      <c r="AF180" s="281">
        <v>0</v>
      </c>
      <c r="AG180" s="281">
        <v>0</v>
      </c>
      <c r="AH180" s="281">
        <v>0</v>
      </c>
      <c r="AI180" s="281">
        <v>0</v>
      </c>
      <c r="AJ180" s="281">
        <v>0</v>
      </c>
      <c r="AK180" s="281">
        <v>0</v>
      </c>
      <c r="AL180" s="281">
        <v>0</v>
      </c>
      <c r="AM180" s="281">
        <v>0</v>
      </c>
      <c r="AN180" s="281">
        <v>0</v>
      </c>
      <c r="AO180" s="281">
        <v>0</v>
      </c>
      <c r="AP180" s="281">
        <v>0</v>
      </c>
    </row>
    <row r="181" spans="1:42" customFormat="1" outlineLevel="2">
      <c r="A181" s="211" t="str">
        <f>A154&amp;"."&amp;A171&amp;"."&amp;A155&amp;"."&amp;B181</f>
        <v>1.o.4.10</v>
      </c>
      <c r="B181">
        <v>10</v>
      </c>
      <c r="C181" t="str">
        <f>'1-GBP'!C181</f>
        <v/>
      </c>
      <c r="M181" s="281">
        <v>0</v>
      </c>
      <c r="N181" s="281">
        <v>0</v>
      </c>
      <c r="O181" s="281">
        <v>0</v>
      </c>
      <c r="P181" s="281">
        <v>0</v>
      </c>
      <c r="Q181" s="281">
        <v>0</v>
      </c>
      <c r="R181" s="281">
        <v>0</v>
      </c>
      <c r="S181" s="281">
        <v>0</v>
      </c>
      <c r="T181" s="281">
        <v>0</v>
      </c>
      <c r="U181" s="281">
        <v>0</v>
      </c>
      <c r="V181" s="281">
        <v>0</v>
      </c>
      <c r="W181" s="281">
        <v>0</v>
      </c>
      <c r="X181" s="281">
        <v>0</v>
      </c>
      <c r="Y181" s="281">
        <v>0</v>
      </c>
      <c r="Z181" s="281">
        <v>0</v>
      </c>
      <c r="AA181" s="281">
        <v>0</v>
      </c>
      <c r="AB181" s="281">
        <v>0</v>
      </c>
      <c r="AC181" s="281">
        <v>0</v>
      </c>
      <c r="AD181" s="281">
        <v>0</v>
      </c>
      <c r="AE181" s="281">
        <v>0</v>
      </c>
      <c r="AF181" s="281">
        <v>0</v>
      </c>
      <c r="AG181" s="281">
        <v>0</v>
      </c>
      <c r="AH181" s="281">
        <v>0</v>
      </c>
      <c r="AI181" s="281">
        <v>0</v>
      </c>
      <c r="AJ181" s="281">
        <v>0</v>
      </c>
      <c r="AK181" s="281">
        <v>0</v>
      </c>
      <c r="AL181" s="281">
        <v>0</v>
      </c>
      <c r="AM181" s="281">
        <v>0</v>
      </c>
      <c r="AN181" s="281">
        <v>0</v>
      </c>
      <c r="AO181" s="281">
        <v>0</v>
      </c>
      <c r="AP181" s="281">
        <v>0</v>
      </c>
    </row>
    <row r="182" spans="1:42" customFormat="1" outlineLevel="2">
      <c r="A182" s="211" t="str">
        <f>A154&amp;"."&amp;A171&amp;"."&amp;A155&amp;"."&amp;B182</f>
        <v>1.o.4.11</v>
      </c>
      <c r="B182">
        <v>11</v>
      </c>
      <c r="C182" t="str">
        <f>'1-GBP'!C182</f>
        <v/>
      </c>
      <c r="M182" s="281">
        <v>0</v>
      </c>
      <c r="N182" s="281">
        <v>0</v>
      </c>
      <c r="O182" s="281">
        <v>0</v>
      </c>
      <c r="P182" s="281">
        <v>0</v>
      </c>
      <c r="Q182" s="281">
        <v>0</v>
      </c>
      <c r="R182" s="281">
        <v>0</v>
      </c>
      <c r="S182" s="281">
        <v>0</v>
      </c>
      <c r="T182" s="281">
        <v>0</v>
      </c>
      <c r="U182" s="281">
        <v>0</v>
      </c>
      <c r="V182" s="281">
        <v>0</v>
      </c>
      <c r="W182" s="281">
        <v>0</v>
      </c>
      <c r="X182" s="281">
        <v>0</v>
      </c>
      <c r="Y182" s="281">
        <v>0</v>
      </c>
      <c r="Z182" s="281">
        <v>0</v>
      </c>
      <c r="AA182" s="281">
        <v>0</v>
      </c>
      <c r="AB182" s="281">
        <v>0</v>
      </c>
      <c r="AC182" s="281">
        <v>0</v>
      </c>
      <c r="AD182" s="281">
        <v>0</v>
      </c>
      <c r="AE182" s="281">
        <v>0</v>
      </c>
      <c r="AF182" s="281">
        <v>0</v>
      </c>
      <c r="AG182" s="281">
        <v>0</v>
      </c>
      <c r="AH182" s="281">
        <v>0</v>
      </c>
      <c r="AI182" s="281">
        <v>0</v>
      </c>
      <c r="AJ182" s="281">
        <v>0</v>
      </c>
      <c r="AK182" s="281">
        <v>0</v>
      </c>
      <c r="AL182" s="281">
        <v>0</v>
      </c>
      <c r="AM182" s="281">
        <v>0</v>
      </c>
      <c r="AN182" s="281">
        <v>0</v>
      </c>
      <c r="AO182" s="281">
        <v>0</v>
      </c>
      <c r="AP182" s="281">
        <v>0</v>
      </c>
    </row>
    <row r="183" spans="1:42" customFormat="1" outlineLevel="2">
      <c r="A183" s="211" t="str">
        <f>A154&amp;"."&amp;A171&amp;"."&amp;A155&amp;"."&amp;B183</f>
        <v>1.o.4.12</v>
      </c>
      <c r="B183">
        <v>12</v>
      </c>
      <c r="C183" t="str">
        <f>'1-GBP'!C183</f>
        <v/>
      </c>
      <c r="M183" s="281">
        <v>0</v>
      </c>
      <c r="N183" s="281">
        <v>0</v>
      </c>
      <c r="O183" s="281">
        <v>0</v>
      </c>
      <c r="P183" s="281">
        <v>0</v>
      </c>
      <c r="Q183" s="281">
        <v>0</v>
      </c>
      <c r="R183" s="281">
        <v>0</v>
      </c>
      <c r="S183" s="281">
        <v>0</v>
      </c>
      <c r="T183" s="281">
        <v>0</v>
      </c>
      <c r="U183" s="281">
        <v>0</v>
      </c>
      <c r="V183" s="281">
        <v>0</v>
      </c>
      <c r="W183" s="281">
        <v>0</v>
      </c>
      <c r="X183" s="281">
        <v>0</v>
      </c>
      <c r="Y183" s="281">
        <v>0</v>
      </c>
      <c r="Z183" s="281">
        <v>0</v>
      </c>
      <c r="AA183" s="281">
        <v>0</v>
      </c>
      <c r="AB183" s="281">
        <v>0</v>
      </c>
      <c r="AC183" s="281">
        <v>0</v>
      </c>
      <c r="AD183" s="281">
        <v>0</v>
      </c>
      <c r="AE183" s="281">
        <v>0</v>
      </c>
      <c r="AF183" s="281">
        <v>0</v>
      </c>
      <c r="AG183" s="281">
        <v>0</v>
      </c>
      <c r="AH183" s="281">
        <v>0</v>
      </c>
      <c r="AI183" s="281">
        <v>0</v>
      </c>
      <c r="AJ183" s="281">
        <v>0</v>
      </c>
      <c r="AK183" s="281">
        <v>0</v>
      </c>
      <c r="AL183" s="281">
        <v>0</v>
      </c>
      <c r="AM183" s="281">
        <v>0</v>
      </c>
      <c r="AN183" s="281">
        <v>0</v>
      </c>
      <c r="AO183" s="281">
        <v>0</v>
      </c>
      <c r="AP183" s="281">
        <v>0</v>
      </c>
    </row>
    <row r="184" spans="1:42" customFormat="1" outlineLevel="1">
      <c r="A184" s="212"/>
      <c r="B184" s="201">
        <f>B183-COUNTIFS(C172:C183,"")</f>
        <v>2</v>
      </c>
      <c r="C184" s="201" t="s">
        <v>285</v>
      </c>
      <c r="D184" s="201"/>
      <c r="E184" s="201"/>
      <c r="F184" s="201"/>
      <c r="G184" s="201"/>
      <c r="H184" s="201"/>
      <c r="I184" s="201"/>
      <c r="J184" s="201"/>
      <c r="K184" s="201"/>
      <c r="L184" s="201"/>
      <c r="M184" s="280">
        <f t="shared" ref="M184:AP184" si="16">SUM(M172:M183)</f>
        <v>0</v>
      </c>
      <c r="N184" s="280">
        <f t="shared" si="16"/>
        <v>0</v>
      </c>
      <c r="O184" s="280">
        <f t="shared" si="16"/>
        <v>0</v>
      </c>
      <c r="P184" s="280">
        <f t="shared" si="16"/>
        <v>0</v>
      </c>
      <c r="Q184" s="280">
        <f t="shared" si="16"/>
        <v>0</v>
      </c>
      <c r="R184" s="280">
        <f t="shared" si="16"/>
        <v>0</v>
      </c>
      <c r="S184" s="280">
        <f t="shared" si="16"/>
        <v>0</v>
      </c>
      <c r="T184" s="280">
        <f t="shared" si="16"/>
        <v>0</v>
      </c>
      <c r="U184" s="280">
        <f t="shared" si="16"/>
        <v>0</v>
      </c>
      <c r="V184" s="280">
        <f t="shared" si="16"/>
        <v>0</v>
      </c>
      <c r="W184" s="280">
        <f t="shared" si="16"/>
        <v>0</v>
      </c>
      <c r="X184" s="280">
        <f t="shared" si="16"/>
        <v>0</v>
      </c>
      <c r="Y184" s="280">
        <f t="shared" si="16"/>
        <v>0</v>
      </c>
      <c r="Z184" s="280">
        <f t="shared" si="16"/>
        <v>0</v>
      </c>
      <c r="AA184" s="280">
        <f t="shared" si="16"/>
        <v>0</v>
      </c>
      <c r="AB184" s="280">
        <f t="shared" si="16"/>
        <v>0</v>
      </c>
      <c r="AC184" s="280">
        <f t="shared" si="16"/>
        <v>0</v>
      </c>
      <c r="AD184" s="280">
        <f t="shared" si="16"/>
        <v>0</v>
      </c>
      <c r="AE184" s="280">
        <f t="shared" si="16"/>
        <v>0</v>
      </c>
      <c r="AF184" s="280">
        <f t="shared" si="16"/>
        <v>0</v>
      </c>
      <c r="AG184" s="280">
        <f t="shared" si="16"/>
        <v>0</v>
      </c>
      <c r="AH184" s="280">
        <f t="shared" si="16"/>
        <v>0</v>
      </c>
      <c r="AI184" s="280">
        <f t="shared" si="16"/>
        <v>0</v>
      </c>
      <c r="AJ184" s="280">
        <f t="shared" si="16"/>
        <v>0</v>
      </c>
      <c r="AK184" s="280">
        <f t="shared" si="16"/>
        <v>0</v>
      </c>
      <c r="AL184" s="280">
        <f t="shared" si="16"/>
        <v>0</v>
      </c>
      <c r="AM184" s="280">
        <f t="shared" si="16"/>
        <v>0</v>
      </c>
      <c r="AN184" s="280">
        <f t="shared" si="16"/>
        <v>0</v>
      </c>
      <c r="AO184" s="280">
        <f t="shared" si="16"/>
        <v>0</v>
      </c>
      <c r="AP184" s="280">
        <f t="shared" si="16"/>
        <v>0</v>
      </c>
    </row>
    <row r="185" spans="1:42" customFormat="1" outlineLevel="1">
      <c r="A185" s="221"/>
      <c r="B185" s="222"/>
      <c r="C185" s="222"/>
      <c r="D185" s="222"/>
      <c r="E185" s="222"/>
      <c r="F185" s="222"/>
      <c r="G185" s="222"/>
      <c r="H185" s="222"/>
      <c r="I185" s="222"/>
      <c r="J185" s="222"/>
      <c r="K185" s="222"/>
      <c r="L185" s="222"/>
      <c r="M185" s="222"/>
      <c r="N185" s="222"/>
      <c r="O185" s="222"/>
      <c r="P185" s="222"/>
      <c r="Q185" s="222"/>
      <c r="R185" s="222"/>
      <c r="S185" s="222"/>
      <c r="T185" s="222"/>
      <c r="U185" s="222"/>
      <c r="V185" s="222"/>
      <c r="W185" s="222"/>
      <c r="X185" s="222"/>
      <c r="Y185" s="222"/>
      <c r="Z185" s="222"/>
      <c r="AA185" s="222"/>
      <c r="AB185" s="222"/>
      <c r="AC185" s="222"/>
      <c r="AD185" s="222"/>
      <c r="AE185" s="222"/>
      <c r="AF185" s="222"/>
      <c r="AG185" s="222"/>
      <c r="AH185" s="222"/>
      <c r="AI185" s="222"/>
      <c r="AJ185" s="222"/>
      <c r="AK185" s="222"/>
      <c r="AL185" s="222"/>
      <c r="AM185" s="222"/>
      <c r="AN185" s="222"/>
      <c r="AO185" s="222"/>
      <c r="AP185" s="222"/>
    </row>
    <row r="186" spans="1:42" customFormat="1" outlineLevel="1">
      <c r="A186" s="220" t="s">
        <v>254</v>
      </c>
      <c r="B186" s="220" t="s">
        <v>287</v>
      </c>
      <c r="C186" s="220" t="s">
        <v>284</v>
      </c>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c r="AA186" s="220"/>
      <c r="AB186" s="220"/>
      <c r="AC186" s="220"/>
      <c r="AD186" s="220"/>
      <c r="AE186" s="220"/>
      <c r="AF186" s="220"/>
      <c r="AG186" s="220"/>
      <c r="AH186" s="220"/>
      <c r="AI186" s="220"/>
      <c r="AJ186" s="220"/>
      <c r="AK186" s="220"/>
      <c r="AL186" s="220"/>
      <c r="AM186" s="220"/>
      <c r="AN186" s="220"/>
      <c r="AO186" s="220"/>
      <c r="AP186" s="220"/>
    </row>
    <row r="187" spans="1:42" customFormat="1" outlineLevel="2">
      <c r="A187" s="211" t="str">
        <f>A154&amp;"."&amp;A186&amp;"."&amp;A155&amp;"."&amp;B187</f>
        <v>1.d.4.1</v>
      </c>
      <c r="B187">
        <v>1</v>
      </c>
      <c r="C187" t="str">
        <f>'1-GBP'!C187</f>
        <v/>
      </c>
      <c r="M187" s="281">
        <v>0</v>
      </c>
      <c r="N187" s="281">
        <v>0</v>
      </c>
      <c r="O187" s="281">
        <v>0</v>
      </c>
      <c r="P187" s="281">
        <v>0</v>
      </c>
      <c r="Q187" s="281">
        <v>0</v>
      </c>
      <c r="R187" s="281">
        <v>0</v>
      </c>
      <c r="S187" s="281">
        <v>0</v>
      </c>
      <c r="T187" s="281">
        <v>0</v>
      </c>
      <c r="U187" s="281">
        <v>0</v>
      </c>
      <c r="V187" s="281">
        <v>0</v>
      </c>
      <c r="W187" s="281">
        <v>0</v>
      </c>
      <c r="X187" s="281">
        <v>0</v>
      </c>
      <c r="Y187" s="281">
        <v>0</v>
      </c>
      <c r="Z187" s="281">
        <v>0</v>
      </c>
      <c r="AA187" s="281">
        <v>0</v>
      </c>
      <c r="AB187" s="281">
        <v>0</v>
      </c>
      <c r="AC187" s="281">
        <v>0</v>
      </c>
      <c r="AD187" s="281">
        <v>0</v>
      </c>
      <c r="AE187" s="281">
        <v>0</v>
      </c>
      <c r="AF187" s="281">
        <v>0</v>
      </c>
      <c r="AG187" s="281">
        <v>0</v>
      </c>
      <c r="AH187" s="281">
        <v>0</v>
      </c>
      <c r="AI187" s="281">
        <v>0</v>
      </c>
      <c r="AJ187" s="281">
        <v>0</v>
      </c>
      <c r="AK187" s="281">
        <v>0</v>
      </c>
      <c r="AL187" s="281">
        <v>0</v>
      </c>
      <c r="AM187" s="281">
        <v>0</v>
      </c>
      <c r="AN187" s="281">
        <v>0</v>
      </c>
      <c r="AO187" s="281">
        <v>0</v>
      </c>
      <c r="AP187" s="281">
        <v>0</v>
      </c>
    </row>
    <row r="188" spans="1:42" customFormat="1" outlineLevel="2">
      <c r="A188" s="211" t="str">
        <f>A154&amp;"."&amp;A186&amp;"."&amp;A155&amp;"."&amp;B188</f>
        <v>1.d.4.2</v>
      </c>
      <c r="B188">
        <v>2</v>
      </c>
      <c r="C188" t="str">
        <f>'1-GBP'!C188</f>
        <v/>
      </c>
      <c r="M188" s="281">
        <v>0</v>
      </c>
      <c r="N188" s="281">
        <v>0</v>
      </c>
      <c r="O188" s="281">
        <v>0</v>
      </c>
      <c r="P188" s="281">
        <v>0</v>
      </c>
      <c r="Q188" s="281">
        <v>0</v>
      </c>
      <c r="R188" s="281">
        <v>0</v>
      </c>
      <c r="S188" s="281">
        <v>0</v>
      </c>
      <c r="T188" s="281">
        <v>0</v>
      </c>
      <c r="U188" s="281">
        <v>0</v>
      </c>
      <c r="V188" s="281">
        <v>0</v>
      </c>
      <c r="W188" s="281">
        <v>0</v>
      </c>
      <c r="X188" s="281">
        <v>0</v>
      </c>
      <c r="Y188" s="281">
        <v>0</v>
      </c>
      <c r="Z188" s="281">
        <v>0</v>
      </c>
      <c r="AA188" s="281">
        <v>0</v>
      </c>
      <c r="AB188" s="281">
        <v>0</v>
      </c>
      <c r="AC188" s="281">
        <v>0</v>
      </c>
      <c r="AD188" s="281">
        <v>0</v>
      </c>
      <c r="AE188" s="281">
        <v>0</v>
      </c>
      <c r="AF188" s="281">
        <v>0</v>
      </c>
      <c r="AG188" s="281">
        <v>0</v>
      </c>
      <c r="AH188" s="281">
        <v>0</v>
      </c>
      <c r="AI188" s="281">
        <v>0</v>
      </c>
      <c r="AJ188" s="281">
        <v>0</v>
      </c>
      <c r="AK188" s="281">
        <v>0</v>
      </c>
      <c r="AL188" s="281">
        <v>0</v>
      </c>
      <c r="AM188" s="281">
        <v>0</v>
      </c>
      <c r="AN188" s="281">
        <v>0</v>
      </c>
      <c r="AO188" s="281">
        <v>0</v>
      </c>
      <c r="AP188" s="281">
        <v>0</v>
      </c>
    </row>
    <row r="189" spans="1:42" customFormat="1" outlineLevel="2">
      <c r="A189" s="211" t="str">
        <f>A154&amp;"."&amp;A186&amp;"."&amp;A155&amp;"."&amp;B189</f>
        <v>1.d.4.3</v>
      </c>
      <c r="B189">
        <v>3</v>
      </c>
      <c r="C189" t="str">
        <f>'1-GBP'!C189</f>
        <v/>
      </c>
      <c r="M189" s="281">
        <v>0</v>
      </c>
      <c r="N189" s="281">
        <v>0</v>
      </c>
      <c r="O189" s="281">
        <v>0</v>
      </c>
      <c r="P189" s="281">
        <v>0</v>
      </c>
      <c r="Q189" s="281">
        <v>0</v>
      </c>
      <c r="R189" s="281">
        <v>0</v>
      </c>
      <c r="S189" s="281">
        <v>0</v>
      </c>
      <c r="T189" s="281">
        <v>0</v>
      </c>
      <c r="U189" s="281">
        <v>0</v>
      </c>
      <c r="V189" s="281">
        <v>0</v>
      </c>
      <c r="W189" s="281">
        <v>0</v>
      </c>
      <c r="X189" s="281">
        <v>0</v>
      </c>
      <c r="Y189" s="281">
        <v>0</v>
      </c>
      <c r="Z189" s="281">
        <v>0</v>
      </c>
      <c r="AA189" s="281">
        <v>0</v>
      </c>
      <c r="AB189" s="281">
        <v>0</v>
      </c>
      <c r="AC189" s="281">
        <v>0</v>
      </c>
      <c r="AD189" s="281">
        <v>0</v>
      </c>
      <c r="AE189" s="281">
        <v>0</v>
      </c>
      <c r="AF189" s="281">
        <v>0</v>
      </c>
      <c r="AG189" s="281">
        <v>0</v>
      </c>
      <c r="AH189" s="281">
        <v>0</v>
      </c>
      <c r="AI189" s="281">
        <v>0</v>
      </c>
      <c r="AJ189" s="281">
        <v>0</v>
      </c>
      <c r="AK189" s="281">
        <v>0</v>
      </c>
      <c r="AL189" s="281">
        <v>0</v>
      </c>
      <c r="AM189" s="281">
        <v>0</v>
      </c>
      <c r="AN189" s="281">
        <v>0</v>
      </c>
      <c r="AO189" s="281">
        <v>0</v>
      </c>
      <c r="AP189" s="281">
        <v>0</v>
      </c>
    </row>
    <row r="190" spans="1:42" customFormat="1" outlineLevel="2">
      <c r="A190" s="211" t="str">
        <f>A154&amp;"."&amp;A186&amp;"."&amp;A155&amp;"."&amp;B190</f>
        <v>1.d.4.4</v>
      </c>
      <c r="B190">
        <v>4</v>
      </c>
      <c r="C190" t="str">
        <f>'1-GBP'!C190</f>
        <v/>
      </c>
      <c r="M190" s="281">
        <v>0</v>
      </c>
      <c r="N190" s="281">
        <v>0</v>
      </c>
      <c r="O190" s="281">
        <v>0</v>
      </c>
      <c r="P190" s="281">
        <v>0</v>
      </c>
      <c r="Q190" s="281">
        <v>0</v>
      </c>
      <c r="R190" s="281">
        <v>0</v>
      </c>
      <c r="S190" s="281">
        <v>0</v>
      </c>
      <c r="T190" s="281">
        <v>0</v>
      </c>
      <c r="U190" s="281">
        <v>0</v>
      </c>
      <c r="V190" s="281">
        <v>0</v>
      </c>
      <c r="W190" s="281">
        <v>0</v>
      </c>
      <c r="X190" s="281">
        <v>0</v>
      </c>
      <c r="Y190" s="281">
        <v>0</v>
      </c>
      <c r="Z190" s="281">
        <v>0</v>
      </c>
      <c r="AA190" s="281">
        <v>0</v>
      </c>
      <c r="AB190" s="281">
        <v>0</v>
      </c>
      <c r="AC190" s="281">
        <v>0</v>
      </c>
      <c r="AD190" s="281">
        <v>0</v>
      </c>
      <c r="AE190" s="281">
        <v>0</v>
      </c>
      <c r="AF190" s="281">
        <v>0</v>
      </c>
      <c r="AG190" s="281">
        <v>0</v>
      </c>
      <c r="AH190" s="281">
        <v>0</v>
      </c>
      <c r="AI190" s="281">
        <v>0</v>
      </c>
      <c r="AJ190" s="281">
        <v>0</v>
      </c>
      <c r="AK190" s="281">
        <v>0</v>
      </c>
      <c r="AL190" s="281">
        <v>0</v>
      </c>
      <c r="AM190" s="281">
        <v>0</v>
      </c>
      <c r="AN190" s="281">
        <v>0</v>
      </c>
      <c r="AO190" s="281">
        <v>0</v>
      </c>
      <c r="AP190" s="281">
        <v>0</v>
      </c>
    </row>
    <row r="191" spans="1:42" customFormat="1" outlineLevel="2">
      <c r="A191" s="211" t="str">
        <f>A154&amp;"."&amp;A186&amp;"."&amp;A155&amp;"."&amp;B191</f>
        <v>1.d.4.5</v>
      </c>
      <c r="B191">
        <v>5</v>
      </c>
      <c r="C191" t="str">
        <f>'1-GBP'!C191</f>
        <v/>
      </c>
      <c r="M191" s="281">
        <v>0</v>
      </c>
      <c r="N191" s="281">
        <v>0</v>
      </c>
      <c r="O191" s="281">
        <v>0</v>
      </c>
      <c r="P191" s="281">
        <v>0</v>
      </c>
      <c r="Q191" s="281">
        <v>0</v>
      </c>
      <c r="R191" s="281">
        <v>0</v>
      </c>
      <c r="S191" s="281">
        <v>0</v>
      </c>
      <c r="T191" s="281">
        <v>0</v>
      </c>
      <c r="U191" s="281">
        <v>0</v>
      </c>
      <c r="V191" s="281">
        <v>0</v>
      </c>
      <c r="W191" s="281">
        <v>0</v>
      </c>
      <c r="X191" s="281">
        <v>0</v>
      </c>
      <c r="Y191" s="281">
        <v>0</v>
      </c>
      <c r="Z191" s="281">
        <v>0</v>
      </c>
      <c r="AA191" s="281">
        <v>0</v>
      </c>
      <c r="AB191" s="281">
        <v>0</v>
      </c>
      <c r="AC191" s="281">
        <v>0</v>
      </c>
      <c r="AD191" s="281">
        <v>0</v>
      </c>
      <c r="AE191" s="281">
        <v>0</v>
      </c>
      <c r="AF191" s="281">
        <v>0</v>
      </c>
      <c r="AG191" s="281">
        <v>0</v>
      </c>
      <c r="AH191" s="281">
        <v>0</v>
      </c>
      <c r="AI191" s="281">
        <v>0</v>
      </c>
      <c r="AJ191" s="281">
        <v>0</v>
      </c>
      <c r="AK191" s="281">
        <v>0</v>
      </c>
      <c r="AL191" s="281">
        <v>0</v>
      </c>
      <c r="AM191" s="281">
        <v>0</v>
      </c>
      <c r="AN191" s="281">
        <v>0</v>
      </c>
      <c r="AO191" s="281">
        <v>0</v>
      </c>
      <c r="AP191" s="281">
        <v>0</v>
      </c>
    </row>
    <row r="192" spans="1:42" customFormat="1" outlineLevel="2">
      <c r="A192" s="211" t="str">
        <f>A154&amp;"."&amp;A186&amp;"."&amp;A155&amp;"."&amp;B192</f>
        <v>1.d.4.6</v>
      </c>
      <c r="B192">
        <v>6</v>
      </c>
      <c r="C192" t="str">
        <f>'1-GBP'!C192</f>
        <v/>
      </c>
      <c r="M192" s="281">
        <v>0</v>
      </c>
      <c r="N192" s="281">
        <v>0</v>
      </c>
      <c r="O192" s="281">
        <v>0</v>
      </c>
      <c r="P192" s="281">
        <v>0</v>
      </c>
      <c r="Q192" s="281">
        <v>0</v>
      </c>
      <c r="R192" s="281">
        <v>0</v>
      </c>
      <c r="S192" s="281">
        <v>0</v>
      </c>
      <c r="T192" s="281">
        <v>0</v>
      </c>
      <c r="U192" s="281">
        <v>0</v>
      </c>
      <c r="V192" s="281">
        <v>0</v>
      </c>
      <c r="W192" s="281">
        <v>0</v>
      </c>
      <c r="X192" s="281">
        <v>0</v>
      </c>
      <c r="Y192" s="281">
        <v>0</v>
      </c>
      <c r="Z192" s="281">
        <v>0</v>
      </c>
      <c r="AA192" s="281">
        <v>0</v>
      </c>
      <c r="AB192" s="281">
        <v>0</v>
      </c>
      <c r="AC192" s="281">
        <v>0</v>
      </c>
      <c r="AD192" s="281">
        <v>0</v>
      </c>
      <c r="AE192" s="281">
        <v>0</v>
      </c>
      <c r="AF192" s="281">
        <v>0</v>
      </c>
      <c r="AG192" s="281">
        <v>0</v>
      </c>
      <c r="AH192" s="281">
        <v>0</v>
      </c>
      <c r="AI192" s="281">
        <v>0</v>
      </c>
      <c r="AJ192" s="281">
        <v>0</v>
      </c>
      <c r="AK192" s="281">
        <v>0</v>
      </c>
      <c r="AL192" s="281">
        <v>0</v>
      </c>
      <c r="AM192" s="281">
        <v>0</v>
      </c>
      <c r="AN192" s="281">
        <v>0</v>
      </c>
      <c r="AO192" s="281">
        <v>0</v>
      </c>
      <c r="AP192" s="281">
        <v>0</v>
      </c>
    </row>
    <row r="193" spans="1:42" customFormat="1" outlineLevel="2">
      <c r="A193" s="211" t="str">
        <f>A154&amp;"."&amp;A186&amp;"."&amp;A155&amp;"."&amp;B193</f>
        <v>1.d.4.7</v>
      </c>
      <c r="B193">
        <v>7</v>
      </c>
      <c r="C193" t="str">
        <f>'1-GBP'!C193</f>
        <v/>
      </c>
      <c r="M193" s="281">
        <v>0</v>
      </c>
      <c r="N193" s="281">
        <v>0</v>
      </c>
      <c r="O193" s="281">
        <v>0</v>
      </c>
      <c r="P193" s="281">
        <v>0</v>
      </c>
      <c r="Q193" s="281">
        <v>0</v>
      </c>
      <c r="R193" s="281">
        <v>0</v>
      </c>
      <c r="S193" s="281">
        <v>0</v>
      </c>
      <c r="T193" s="281">
        <v>0</v>
      </c>
      <c r="U193" s="281">
        <v>0</v>
      </c>
      <c r="V193" s="281">
        <v>0</v>
      </c>
      <c r="W193" s="281">
        <v>0</v>
      </c>
      <c r="X193" s="281">
        <v>0</v>
      </c>
      <c r="Y193" s="281">
        <v>0</v>
      </c>
      <c r="Z193" s="281">
        <v>0</v>
      </c>
      <c r="AA193" s="281">
        <v>0</v>
      </c>
      <c r="AB193" s="281">
        <v>0</v>
      </c>
      <c r="AC193" s="281">
        <v>0</v>
      </c>
      <c r="AD193" s="281">
        <v>0</v>
      </c>
      <c r="AE193" s="281">
        <v>0</v>
      </c>
      <c r="AF193" s="281">
        <v>0</v>
      </c>
      <c r="AG193" s="281">
        <v>0</v>
      </c>
      <c r="AH193" s="281">
        <v>0</v>
      </c>
      <c r="AI193" s="281">
        <v>0</v>
      </c>
      <c r="AJ193" s="281">
        <v>0</v>
      </c>
      <c r="AK193" s="281">
        <v>0</v>
      </c>
      <c r="AL193" s="281">
        <v>0</v>
      </c>
      <c r="AM193" s="281">
        <v>0</v>
      </c>
      <c r="AN193" s="281">
        <v>0</v>
      </c>
      <c r="AO193" s="281">
        <v>0</v>
      </c>
      <c r="AP193" s="281">
        <v>0</v>
      </c>
    </row>
    <row r="194" spans="1:42" customFormat="1" outlineLevel="2">
      <c r="A194" s="211" t="str">
        <f>A154&amp;"."&amp;A186&amp;"."&amp;A155&amp;"."&amp;B194</f>
        <v>1.d.4.8</v>
      </c>
      <c r="B194">
        <v>8</v>
      </c>
      <c r="C194" t="str">
        <f>'1-GBP'!C194</f>
        <v/>
      </c>
      <c r="M194" s="281">
        <v>0</v>
      </c>
      <c r="N194" s="281">
        <v>0</v>
      </c>
      <c r="O194" s="281">
        <v>0</v>
      </c>
      <c r="P194" s="281">
        <v>0</v>
      </c>
      <c r="Q194" s="281">
        <v>0</v>
      </c>
      <c r="R194" s="281">
        <v>0</v>
      </c>
      <c r="S194" s="281">
        <v>0</v>
      </c>
      <c r="T194" s="281">
        <v>0</v>
      </c>
      <c r="U194" s="281">
        <v>0</v>
      </c>
      <c r="V194" s="281">
        <v>0</v>
      </c>
      <c r="W194" s="281">
        <v>0</v>
      </c>
      <c r="X194" s="281">
        <v>0</v>
      </c>
      <c r="Y194" s="281">
        <v>0</v>
      </c>
      <c r="Z194" s="281">
        <v>0</v>
      </c>
      <c r="AA194" s="281">
        <v>0</v>
      </c>
      <c r="AB194" s="281">
        <v>0</v>
      </c>
      <c r="AC194" s="281">
        <v>0</v>
      </c>
      <c r="AD194" s="281">
        <v>0</v>
      </c>
      <c r="AE194" s="281">
        <v>0</v>
      </c>
      <c r="AF194" s="281">
        <v>0</v>
      </c>
      <c r="AG194" s="281">
        <v>0</v>
      </c>
      <c r="AH194" s="281">
        <v>0</v>
      </c>
      <c r="AI194" s="281">
        <v>0</v>
      </c>
      <c r="AJ194" s="281">
        <v>0</v>
      </c>
      <c r="AK194" s="281">
        <v>0</v>
      </c>
      <c r="AL194" s="281">
        <v>0</v>
      </c>
      <c r="AM194" s="281">
        <v>0</v>
      </c>
      <c r="AN194" s="281">
        <v>0</v>
      </c>
      <c r="AO194" s="281">
        <v>0</v>
      </c>
      <c r="AP194" s="281">
        <v>0</v>
      </c>
    </row>
    <row r="195" spans="1:42" customFormat="1" outlineLevel="2">
      <c r="A195" s="211" t="str">
        <f>A154&amp;"."&amp;A186&amp;"."&amp;A155&amp;"."&amp;B195</f>
        <v>1.d.4.9</v>
      </c>
      <c r="B195">
        <v>9</v>
      </c>
      <c r="C195" t="str">
        <f>'1-GBP'!C195</f>
        <v/>
      </c>
      <c r="M195" s="281">
        <v>0</v>
      </c>
      <c r="N195" s="281">
        <v>0</v>
      </c>
      <c r="O195" s="281">
        <v>0</v>
      </c>
      <c r="P195" s="281">
        <v>0</v>
      </c>
      <c r="Q195" s="281">
        <v>0</v>
      </c>
      <c r="R195" s="281">
        <v>0</v>
      </c>
      <c r="S195" s="281">
        <v>0</v>
      </c>
      <c r="T195" s="281">
        <v>0</v>
      </c>
      <c r="U195" s="281">
        <v>0</v>
      </c>
      <c r="V195" s="281">
        <v>0</v>
      </c>
      <c r="W195" s="281">
        <v>0</v>
      </c>
      <c r="X195" s="281">
        <v>0</v>
      </c>
      <c r="Y195" s="281">
        <v>0</v>
      </c>
      <c r="Z195" s="281">
        <v>0</v>
      </c>
      <c r="AA195" s="281">
        <v>0</v>
      </c>
      <c r="AB195" s="281">
        <v>0</v>
      </c>
      <c r="AC195" s="281">
        <v>0</v>
      </c>
      <c r="AD195" s="281">
        <v>0</v>
      </c>
      <c r="AE195" s="281">
        <v>0</v>
      </c>
      <c r="AF195" s="281">
        <v>0</v>
      </c>
      <c r="AG195" s="281">
        <v>0</v>
      </c>
      <c r="AH195" s="281">
        <v>0</v>
      </c>
      <c r="AI195" s="281">
        <v>0</v>
      </c>
      <c r="AJ195" s="281">
        <v>0</v>
      </c>
      <c r="AK195" s="281">
        <v>0</v>
      </c>
      <c r="AL195" s="281">
        <v>0</v>
      </c>
      <c r="AM195" s="281">
        <v>0</v>
      </c>
      <c r="AN195" s="281">
        <v>0</v>
      </c>
      <c r="AO195" s="281">
        <v>0</v>
      </c>
      <c r="AP195" s="281">
        <v>0</v>
      </c>
    </row>
    <row r="196" spans="1:42" customFormat="1" outlineLevel="2">
      <c r="A196" s="211" t="str">
        <f>A154&amp;"."&amp;A186&amp;"."&amp;A155&amp;"."&amp;B196</f>
        <v>1.d.4.10</v>
      </c>
      <c r="B196">
        <v>10</v>
      </c>
      <c r="C196" t="str">
        <f>'1-GBP'!C196</f>
        <v/>
      </c>
      <c r="M196" s="281">
        <v>0</v>
      </c>
      <c r="N196" s="281">
        <v>0</v>
      </c>
      <c r="O196" s="281">
        <v>0</v>
      </c>
      <c r="P196" s="281">
        <v>0</v>
      </c>
      <c r="Q196" s="281">
        <v>0</v>
      </c>
      <c r="R196" s="281">
        <v>0</v>
      </c>
      <c r="S196" s="281">
        <v>0</v>
      </c>
      <c r="T196" s="281">
        <v>0</v>
      </c>
      <c r="U196" s="281">
        <v>0</v>
      </c>
      <c r="V196" s="281">
        <v>0</v>
      </c>
      <c r="W196" s="281">
        <v>0</v>
      </c>
      <c r="X196" s="281">
        <v>0</v>
      </c>
      <c r="Y196" s="281">
        <v>0</v>
      </c>
      <c r="Z196" s="281">
        <v>0</v>
      </c>
      <c r="AA196" s="281">
        <v>0</v>
      </c>
      <c r="AB196" s="281">
        <v>0</v>
      </c>
      <c r="AC196" s="281">
        <v>0</v>
      </c>
      <c r="AD196" s="281">
        <v>0</v>
      </c>
      <c r="AE196" s="281">
        <v>0</v>
      </c>
      <c r="AF196" s="281">
        <v>0</v>
      </c>
      <c r="AG196" s="281">
        <v>0</v>
      </c>
      <c r="AH196" s="281">
        <v>0</v>
      </c>
      <c r="AI196" s="281">
        <v>0</v>
      </c>
      <c r="AJ196" s="281">
        <v>0</v>
      </c>
      <c r="AK196" s="281">
        <v>0</v>
      </c>
      <c r="AL196" s="281">
        <v>0</v>
      </c>
      <c r="AM196" s="281">
        <v>0</v>
      </c>
      <c r="AN196" s="281">
        <v>0</v>
      </c>
      <c r="AO196" s="281">
        <v>0</v>
      </c>
      <c r="AP196" s="281">
        <v>0</v>
      </c>
    </row>
    <row r="197" spans="1:42" customFormat="1" outlineLevel="2">
      <c r="A197" s="211" t="str">
        <f>A154&amp;"."&amp;A186&amp;"."&amp;A155&amp;"."&amp;B197</f>
        <v>1.d.4.11</v>
      </c>
      <c r="B197">
        <v>11</v>
      </c>
      <c r="C197" t="str">
        <f>'1-GBP'!C197</f>
        <v/>
      </c>
      <c r="M197" s="281">
        <v>0</v>
      </c>
      <c r="N197" s="281">
        <v>0</v>
      </c>
      <c r="O197" s="281">
        <v>0</v>
      </c>
      <c r="P197" s="281">
        <v>0</v>
      </c>
      <c r="Q197" s="281">
        <v>0</v>
      </c>
      <c r="R197" s="281">
        <v>0</v>
      </c>
      <c r="S197" s="281">
        <v>0</v>
      </c>
      <c r="T197" s="281">
        <v>0</v>
      </c>
      <c r="U197" s="281">
        <v>0</v>
      </c>
      <c r="V197" s="281">
        <v>0</v>
      </c>
      <c r="W197" s="281">
        <v>0</v>
      </c>
      <c r="X197" s="281">
        <v>0</v>
      </c>
      <c r="Y197" s="281">
        <v>0</v>
      </c>
      <c r="Z197" s="281">
        <v>0</v>
      </c>
      <c r="AA197" s="281">
        <v>0</v>
      </c>
      <c r="AB197" s="281">
        <v>0</v>
      </c>
      <c r="AC197" s="281">
        <v>0</v>
      </c>
      <c r="AD197" s="281">
        <v>0</v>
      </c>
      <c r="AE197" s="281">
        <v>0</v>
      </c>
      <c r="AF197" s="281">
        <v>0</v>
      </c>
      <c r="AG197" s="281">
        <v>0</v>
      </c>
      <c r="AH197" s="281">
        <v>0</v>
      </c>
      <c r="AI197" s="281">
        <v>0</v>
      </c>
      <c r="AJ197" s="281">
        <v>0</v>
      </c>
      <c r="AK197" s="281">
        <v>0</v>
      </c>
      <c r="AL197" s="281">
        <v>0</v>
      </c>
      <c r="AM197" s="281">
        <v>0</v>
      </c>
      <c r="AN197" s="281">
        <v>0</v>
      </c>
      <c r="AO197" s="281">
        <v>0</v>
      </c>
      <c r="AP197" s="281">
        <v>0</v>
      </c>
    </row>
    <row r="198" spans="1:42" customFormat="1" outlineLevel="2">
      <c r="A198" s="211" t="str">
        <f>A154&amp;"."&amp;A186&amp;"."&amp;A155&amp;"."&amp;B198</f>
        <v>1.d.4.12</v>
      </c>
      <c r="B198">
        <v>12</v>
      </c>
      <c r="C198" t="str">
        <f>'1-GBP'!C198</f>
        <v/>
      </c>
      <c r="M198" s="281">
        <v>0</v>
      </c>
      <c r="N198" s="281">
        <v>0</v>
      </c>
      <c r="O198" s="281">
        <v>0</v>
      </c>
      <c r="P198" s="281">
        <v>0</v>
      </c>
      <c r="Q198" s="281">
        <v>0</v>
      </c>
      <c r="R198" s="281">
        <v>0</v>
      </c>
      <c r="S198" s="281">
        <v>0</v>
      </c>
      <c r="T198" s="281">
        <v>0</v>
      </c>
      <c r="U198" s="281">
        <v>0</v>
      </c>
      <c r="V198" s="281">
        <v>0</v>
      </c>
      <c r="W198" s="281">
        <v>0</v>
      </c>
      <c r="X198" s="281">
        <v>0</v>
      </c>
      <c r="Y198" s="281">
        <v>0</v>
      </c>
      <c r="Z198" s="281">
        <v>0</v>
      </c>
      <c r="AA198" s="281">
        <v>0</v>
      </c>
      <c r="AB198" s="281">
        <v>0</v>
      </c>
      <c r="AC198" s="281">
        <v>0</v>
      </c>
      <c r="AD198" s="281">
        <v>0</v>
      </c>
      <c r="AE198" s="281">
        <v>0</v>
      </c>
      <c r="AF198" s="281">
        <v>0</v>
      </c>
      <c r="AG198" s="281">
        <v>0</v>
      </c>
      <c r="AH198" s="281">
        <v>0</v>
      </c>
      <c r="AI198" s="281">
        <v>0</v>
      </c>
      <c r="AJ198" s="281">
        <v>0</v>
      </c>
      <c r="AK198" s="281">
        <v>0</v>
      </c>
      <c r="AL198" s="281">
        <v>0</v>
      </c>
      <c r="AM198" s="281">
        <v>0</v>
      </c>
      <c r="AN198" s="281">
        <v>0</v>
      </c>
      <c r="AO198" s="281">
        <v>0</v>
      </c>
      <c r="AP198" s="281">
        <v>0</v>
      </c>
    </row>
    <row r="199" spans="1:42" customFormat="1" outlineLevel="1">
      <c r="A199" s="212"/>
      <c r="B199" s="201">
        <f>B198-COUNTIFS(C187:C198,"")</f>
        <v>0</v>
      </c>
      <c r="C199" s="201" t="s">
        <v>285</v>
      </c>
      <c r="D199" s="201"/>
      <c r="E199" s="201"/>
      <c r="F199" s="201"/>
      <c r="G199" s="201"/>
      <c r="H199" s="201"/>
      <c r="I199" s="201"/>
      <c r="J199" s="201"/>
      <c r="K199" s="201"/>
      <c r="L199" s="201"/>
      <c r="M199" s="280">
        <f t="shared" ref="M199:AP199" si="17">SUM(M187:M198)</f>
        <v>0</v>
      </c>
      <c r="N199" s="280">
        <f t="shared" si="17"/>
        <v>0</v>
      </c>
      <c r="O199" s="280">
        <f t="shared" si="17"/>
        <v>0</v>
      </c>
      <c r="P199" s="280">
        <f t="shared" si="17"/>
        <v>0</v>
      </c>
      <c r="Q199" s="280">
        <f t="shared" si="17"/>
        <v>0</v>
      </c>
      <c r="R199" s="280">
        <f t="shared" si="17"/>
        <v>0</v>
      </c>
      <c r="S199" s="280">
        <f t="shared" si="17"/>
        <v>0</v>
      </c>
      <c r="T199" s="280">
        <f t="shared" si="17"/>
        <v>0</v>
      </c>
      <c r="U199" s="280">
        <f t="shared" si="17"/>
        <v>0</v>
      </c>
      <c r="V199" s="280">
        <f t="shared" si="17"/>
        <v>0</v>
      </c>
      <c r="W199" s="280">
        <f t="shared" si="17"/>
        <v>0</v>
      </c>
      <c r="X199" s="280">
        <f t="shared" si="17"/>
        <v>0</v>
      </c>
      <c r="Y199" s="280">
        <f t="shared" si="17"/>
        <v>0</v>
      </c>
      <c r="Z199" s="280">
        <f t="shared" si="17"/>
        <v>0</v>
      </c>
      <c r="AA199" s="280">
        <f t="shared" si="17"/>
        <v>0</v>
      </c>
      <c r="AB199" s="280">
        <f t="shared" si="17"/>
        <v>0</v>
      </c>
      <c r="AC199" s="280">
        <f t="shared" si="17"/>
        <v>0</v>
      </c>
      <c r="AD199" s="280">
        <f t="shared" si="17"/>
        <v>0</v>
      </c>
      <c r="AE199" s="280">
        <f t="shared" si="17"/>
        <v>0</v>
      </c>
      <c r="AF199" s="280">
        <f t="shared" si="17"/>
        <v>0</v>
      </c>
      <c r="AG199" s="280">
        <f t="shared" si="17"/>
        <v>0</v>
      </c>
      <c r="AH199" s="280">
        <f t="shared" si="17"/>
        <v>0</v>
      </c>
      <c r="AI199" s="280">
        <f t="shared" si="17"/>
        <v>0</v>
      </c>
      <c r="AJ199" s="280">
        <f t="shared" si="17"/>
        <v>0</v>
      </c>
      <c r="AK199" s="280">
        <f t="shared" si="17"/>
        <v>0</v>
      </c>
      <c r="AL199" s="280">
        <f t="shared" si="17"/>
        <v>0</v>
      </c>
      <c r="AM199" s="280">
        <f t="shared" si="17"/>
        <v>0</v>
      </c>
      <c r="AN199" s="280">
        <f t="shared" si="17"/>
        <v>0</v>
      </c>
      <c r="AO199" s="280">
        <f t="shared" si="17"/>
        <v>0</v>
      </c>
      <c r="AP199" s="280">
        <f t="shared" si="17"/>
        <v>0</v>
      </c>
    </row>
    <row r="200" spans="1:42" customFormat="1" ht="16.149999999999999" outlineLevel="1" thickBot="1">
      <c r="A200" s="213"/>
      <c r="B200" s="202"/>
      <c r="C200" s="202"/>
      <c r="D200" s="202"/>
      <c r="E200" s="202"/>
      <c r="F200" s="202"/>
      <c r="G200" s="202"/>
      <c r="H200" s="202"/>
      <c r="I200" s="202"/>
      <c r="J200" s="202"/>
      <c r="K200" s="202"/>
      <c r="L200" s="202"/>
      <c r="M200" s="313"/>
      <c r="N200" s="202"/>
      <c r="O200" s="202"/>
      <c r="P200" s="202"/>
      <c r="Q200" s="202"/>
      <c r="R200" s="202"/>
      <c r="S200" s="202"/>
      <c r="T200" s="202"/>
      <c r="U200" s="202"/>
      <c r="V200" s="202"/>
      <c r="W200" s="202"/>
      <c r="X200" s="202"/>
      <c r="Y200" s="202"/>
      <c r="Z200" s="202"/>
      <c r="AA200" s="202"/>
      <c r="AB200" s="202"/>
      <c r="AC200" s="202"/>
      <c r="AD200" s="202"/>
      <c r="AE200" s="202"/>
      <c r="AF200" s="202"/>
      <c r="AG200" s="202"/>
      <c r="AH200" s="202"/>
      <c r="AI200" s="202"/>
      <c r="AJ200" s="202"/>
      <c r="AK200" s="202"/>
      <c r="AL200" s="202"/>
      <c r="AM200" s="202"/>
      <c r="AN200" s="202"/>
      <c r="AO200" s="202"/>
      <c r="AP200" s="202"/>
    </row>
    <row r="201" spans="1:42" customFormat="1" ht="16.149999999999999" outlineLevel="1" thickBot="1">
      <c r="A201" s="214" t="s">
        <v>288</v>
      </c>
      <c r="B201" s="203">
        <f>B199+B184+B169</f>
        <v>5</v>
      </c>
      <c r="C201" s="203" t="s">
        <v>289</v>
      </c>
      <c r="D201" s="203"/>
      <c r="E201" s="203"/>
      <c r="F201" s="203"/>
      <c r="G201" s="203" t="str">
        <f>+"Total "&amp;$B154&amp;" "&amp;$B155</f>
        <v>Total Phase 1 Operator Other</v>
      </c>
      <c r="H201" s="203"/>
      <c r="I201" s="203"/>
      <c r="J201" s="203"/>
      <c r="K201" s="203"/>
      <c r="L201" s="203"/>
      <c r="M201" s="284">
        <f t="shared" ref="M201:AP201" si="18">SUM(M169,M184,M199)</f>
        <v>0</v>
      </c>
      <c r="N201" s="284">
        <f t="shared" si="18"/>
        <v>0</v>
      </c>
      <c r="O201" s="284">
        <f t="shared" si="18"/>
        <v>0</v>
      </c>
      <c r="P201" s="284">
        <f t="shared" si="18"/>
        <v>0</v>
      </c>
      <c r="Q201" s="284">
        <f t="shared" si="18"/>
        <v>0</v>
      </c>
      <c r="R201" s="284">
        <f t="shared" si="18"/>
        <v>0</v>
      </c>
      <c r="S201" s="284">
        <f t="shared" si="18"/>
        <v>0</v>
      </c>
      <c r="T201" s="284">
        <f t="shared" si="18"/>
        <v>0</v>
      </c>
      <c r="U201" s="284">
        <f t="shared" si="18"/>
        <v>0</v>
      </c>
      <c r="V201" s="284">
        <f t="shared" si="18"/>
        <v>0</v>
      </c>
      <c r="W201" s="284">
        <f t="shared" si="18"/>
        <v>0</v>
      </c>
      <c r="X201" s="284">
        <f t="shared" si="18"/>
        <v>0</v>
      </c>
      <c r="Y201" s="284">
        <f t="shared" si="18"/>
        <v>0</v>
      </c>
      <c r="Z201" s="284">
        <f t="shared" si="18"/>
        <v>0</v>
      </c>
      <c r="AA201" s="284">
        <f t="shared" si="18"/>
        <v>0</v>
      </c>
      <c r="AB201" s="284">
        <f t="shared" si="18"/>
        <v>0</v>
      </c>
      <c r="AC201" s="284">
        <f t="shared" si="18"/>
        <v>0</v>
      </c>
      <c r="AD201" s="284">
        <f t="shared" si="18"/>
        <v>0</v>
      </c>
      <c r="AE201" s="284">
        <f t="shared" si="18"/>
        <v>0</v>
      </c>
      <c r="AF201" s="284">
        <f t="shared" si="18"/>
        <v>0</v>
      </c>
      <c r="AG201" s="284">
        <f t="shared" si="18"/>
        <v>0</v>
      </c>
      <c r="AH201" s="284">
        <f t="shared" si="18"/>
        <v>0</v>
      </c>
      <c r="AI201" s="284">
        <f t="shared" si="18"/>
        <v>0</v>
      </c>
      <c r="AJ201" s="284">
        <f t="shared" si="18"/>
        <v>0</v>
      </c>
      <c r="AK201" s="284">
        <f t="shared" si="18"/>
        <v>0</v>
      </c>
      <c r="AL201" s="284">
        <f t="shared" si="18"/>
        <v>0</v>
      </c>
      <c r="AM201" s="284">
        <f t="shared" si="18"/>
        <v>0</v>
      </c>
      <c r="AN201" s="284">
        <f t="shared" si="18"/>
        <v>0</v>
      </c>
      <c r="AO201" s="284">
        <f t="shared" si="18"/>
        <v>0</v>
      </c>
      <c r="AP201" s="284">
        <f t="shared" si="18"/>
        <v>0</v>
      </c>
    </row>
    <row r="202" spans="1:42" customFormat="1" collapsed="1">
      <c r="A202" s="211"/>
    </row>
    <row r="203" spans="1:42" customFormat="1">
      <c r="A203" s="209" t="str">
        <f>_xlfn.TEXTBEFORE(J203,".")</f>
        <v>1</v>
      </c>
      <c r="B203" s="196" t="str">
        <f>_xlfn.XLOOKUP($A203,Select!$B$4:$B$65,Select!$C$4:$C$65)</f>
        <v>Phase 1</v>
      </c>
      <c r="C203" s="197"/>
      <c r="D203" s="197">
        <f>B218+B233+B248</f>
        <v>6</v>
      </c>
      <c r="E203" s="197" t="s">
        <v>281</v>
      </c>
      <c r="F203" s="197"/>
      <c r="G203" s="197"/>
      <c r="H203" s="197"/>
      <c r="I203" s="197" t="s">
        <v>282</v>
      </c>
      <c r="J203" s="197" t="str">
        <f>Select!$M$8</f>
        <v>1.5</v>
      </c>
      <c r="K203" s="197"/>
      <c r="L203" s="197"/>
      <c r="M203" s="197"/>
      <c r="N203" s="198"/>
      <c r="O203" s="198"/>
      <c r="P203" s="198"/>
      <c r="Q203" s="198"/>
      <c r="R203" s="198"/>
      <c r="S203" s="198"/>
      <c r="T203" s="198"/>
      <c r="U203" s="198"/>
      <c r="V203" s="198"/>
      <c r="W203" s="198"/>
      <c r="X203" s="198"/>
      <c r="Y203" s="198"/>
      <c r="Z203" s="198"/>
      <c r="AA203" s="198"/>
      <c r="AB203" s="198"/>
      <c r="AC203" s="198"/>
      <c r="AD203" s="198"/>
      <c r="AE203" s="198"/>
      <c r="AF203" s="198"/>
      <c r="AG203" s="198"/>
      <c r="AH203" s="198"/>
      <c r="AI203" s="198"/>
      <c r="AJ203" s="198"/>
      <c r="AK203" s="198"/>
      <c r="AL203" s="198"/>
      <c r="AM203" s="198"/>
      <c r="AN203" s="198"/>
      <c r="AO203" s="198"/>
      <c r="AP203" s="198"/>
    </row>
    <row r="204" spans="1:42" customFormat="1" outlineLevel="1">
      <c r="A204" s="210" t="str">
        <f>_xlfn.TEXTAFTER(J203,".")</f>
        <v>5</v>
      </c>
      <c r="B204" s="199" t="str">
        <f>_xlfn.XLOOKUP($J203,Select!$K$4:$K$65,Select!$F$4:$F$65)</f>
        <v>IJV Costs</v>
      </c>
      <c r="C204" s="199"/>
      <c r="D204" s="199"/>
      <c r="E204" s="199"/>
      <c r="F204" s="199"/>
      <c r="G204" s="199"/>
      <c r="H204" s="199"/>
      <c r="I204" s="199"/>
      <c r="J204" s="199"/>
      <c r="K204" s="199"/>
      <c r="L204" s="199"/>
      <c r="M204" s="199"/>
      <c r="N204" s="199"/>
      <c r="O204" s="199"/>
      <c r="P204" s="199"/>
      <c r="Q204" s="199"/>
      <c r="R204" s="199"/>
      <c r="S204" s="199"/>
      <c r="T204" s="199"/>
      <c r="U204" s="199"/>
      <c r="V204" s="199"/>
      <c r="W204" s="199"/>
      <c r="X204" s="199"/>
      <c r="Y204" s="199"/>
      <c r="Z204" s="199"/>
      <c r="AA204" s="199"/>
      <c r="AB204" s="199"/>
      <c r="AC204" s="199"/>
      <c r="AD204" s="199"/>
      <c r="AE204" s="199"/>
      <c r="AF204" s="199"/>
      <c r="AG204" s="199"/>
      <c r="AH204" s="199"/>
      <c r="AI204" s="199"/>
      <c r="AJ204" s="199"/>
      <c r="AK204" s="199"/>
      <c r="AL204" s="199"/>
      <c r="AM204" s="199"/>
      <c r="AN204" s="199"/>
      <c r="AO204" s="199"/>
      <c r="AP204" s="199"/>
    </row>
    <row r="205" spans="1:42" customFormat="1" outlineLevel="1">
      <c r="A205" s="220" t="s">
        <v>150</v>
      </c>
      <c r="B205" s="220" t="s">
        <v>283</v>
      </c>
      <c r="C205" s="220" t="s">
        <v>284</v>
      </c>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c r="AA205" s="220"/>
      <c r="AB205" s="220"/>
      <c r="AC205" s="220"/>
      <c r="AD205" s="220"/>
      <c r="AE205" s="220"/>
      <c r="AF205" s="220"/>
      <c r="AG205" s="220"/>
      <c r="AH205" s="220"/>
      <c r="AI205" s="220"/>
      <c r="AJ205" s="220"/>
      <c r="AK205" s="220"/>
      <c r="AL205" s="220"/>
      <c r="AM205" s="220"/>
      <c r="AN205" s="220"/>
      <c r="AO205" s="220"/>
      <c r="AP205" s="220"/>
    </row>
    <row r="206" spans="1:42" customFormat="1" outlineLevel="2">
      <c r="A206" s="211" t="str">
        <f>A203&amp;"."&amp;A205&amp;"."&amp;A204&amp;"."&amp;B206</f>
        <v>1.c.5.1</v>
      </c>
      <c r="B206">
        <v>1</v>
      </c>
      <c r="C206" t="str">
        <f>'1-GBP'!C206</f>
        <v>Hornsea 4 Commercial Agreement</v>
      </c>
      <c r="M206" s="281">
        <v>0</v>
      </c>
      <c r="N206" s="281">
        <v>0</v>
      </c>
      <c r="O206" s="281">
        <v>0</v>
      </c>
      <c r="P206" s="281">
        <v>0</v>
      </c>
      <c r="Q206" s="281">
        <v>0</v>
      </c>
      <c r="R206" s="281">
        <v>0</v>
      </c>
      <c r="S206" s="281">
        <v>0</v>
      </c>
      <c r="T206" s="281">
        <v>0</v>
      </c>
      <c r="U206" s="281">
        <v>0</v>
      </c>
      <c r="V206" s="281">
        <v>0</v>
      </c>
      <c r="W206" s="281">
        <v>0</v>
      </c>
      <c r="X206" s="281">
        <v>0</v>
      </c>
      <c r="Y206" s="281">
        <v>0</v>
      </c>
      <c r="Z206" s="281">
        <v>0</v>
      </c>
      <c r="AA206" s="281">
        <v>0</v>
      </c>
      <c r="AB206" s="281">
        <v>0</v>
      </c>
      <c r="AC206" s="281">
        <v>0</v>
      </c>
      <c r="AD206" s="281">
        <v>0</v>
      </c>
      <c r="AE206" s="281">
        <v>0</v>
      </c>
      <c r="AF206" s="281">
        <v>0</v>
      </c>
      <c r="AG206" s="281">
        <v>0</v>
      </c>
      <c r="AH206" s="281">
        <v>0</v>
      </c>
      <c r="AI206" s="281">
        <v>0</v>
      </c>
      <c r="AJ206" s="281">
        <v>0</v>
      </c>
      <c r="AK206" s="281">
        <v>0</v>
      </c>
      <c r="AL206" s="281">
        <v>0</v>
      </c>
      <c r="AM206" s="281">
        <v>0</v>
      </c>
      <c r="AN206" s="281">
        <v>0</v>
      </c>
      <c r="AO206" s="281">
        <v>0</v>
      </c>
      <c r="AP206" s="281">
        <v>0</v>
      </c>
    </row>
    <row r="207" spans="1:42" customFormat="1" outlineLevel="2">
      <c r="A207" s="211" t="str">
        <f>A203&amp;"."&amp;A205&amp;"."&amp;A204&amp;"."&amp;B207</f>
        <v>1.c.5.2</v>
      </c>
      <c r="B207">
        <v>2</v>
      </c>
      <c r="C207" t="str">
        <f>'1-GBP'!C207</f>
        <v>Insurances</v>
      </c>
      <c r="M207" s="281">
        <v>0</v>
      </c>
      <c r="N207" s="281">
        <v>0</v>
      </c>
      <c r="O207" s="281">
        <v>0</v>
      </c>
      <c r="P207" s="281">
        <v>0</v>
      </c>
      <c r="Q207" s="281">
        <v>0</v>
      </c>
      <c r="R207" s="281">
        <v>0</v>
      </c>
      <c r="S207" s="281">
        <v>0</v>
      </c>
      <c r="T207" s="281">
        <v>0</v>
      </c>
      <c r="U207" s="281">
        <v>0</v>
      </c>
      <c r="V207" s="281">
        <v>0</v>
      </c>
      <c r="W207" s="281">
        <v>0</v>
      </c>
      <c r="X207" s="281">
        <v>0</v>
      </c>
      <c r="Y207" s="281">
        <v>0</v>
      </c>
      <c r="Z207" s="281">
        <v>0</v>
      </c>
      <c r="AA207" s="281">
        <v>0</v>
      </c>
      <c r="AB207" s="281">
        <v>0</v>
      </c>
      <c r="AC207" s="281">
        <v>0</v>
      </c>
      <c r="AD207" s="281">
        <v>0</v>
      </c>
      <c r="AE207" s="281">
        <v>0</v>
      </c>
      <c r="AF207" s="281">
        <v>0</v>
      </c>
      <c r="AG207" s="281">
        <v>0</v>
      </c>
      <c r="AH207" s="281">
        <v>0</v>
      </c>
      <c r="AI207" s="281">
        <v>0</v>
      </c>
      <c r="AJ207" s="281">
        <v>0</v>
      </c>
      <c r="AK207" s="281">
        <v>0</v>
      </c>
      <c r="AL207" s="281">
        <v>0</v>
      </c>
      <c r="AM207" s="281">
        <v>0</v>
      </c>
      <c r="AN207" s="281">
        <v>0</v>
      </c>
      <c r="AO207" s="281">
        <v>0</v>
      </c>
      <c r="AP207" s="281">
        <v>0</v>
      </c>
    </row>
    <row r="208" spans="1:42" customFormat="1" outlineLevel="2">
      <c r="A208" s="211" t="str">
        <f>A203&amp;"."&amp;A205&amp;"."&amp;A204&amp;"."&amp;B208</f>
        <v>1.c.5.3</v>
      </c>
      <c r="B208">
        <v>3</v>
      </c>
      <c r="C208" t="str">
        <f>'1-GBP'!C208</f>
        <v>OGCI</v>
      </c>
      <c r="M208" s="281">
        <v>0</v>
      </c>
      <c r="N208" s="281">
        <v>0</v>
      </c>
      <c r="O208" s="281">
        <v>0</v>
      </c>
      <c r="P208" s="281">
        <v>0</v>
      </c>
      <c r="Q208" s="281">
        <v>0</v>
      </c>
      <c r="R208" s="281">
        <v>0</v>
      </c>
      <c r="S208" s="281">
        <v>0</v>
      </c>
      <c r="T208" s="281">
        <v>0</v>
      </c>
      <c r="U208" s="281">
        <v>0</v>
      </c>
      <c r="V208" s="281">
        <v>0</v>
      </c>
      <c r="W208" s="281">
        <v>0</v>
      </c>
      <c r="X208" s="281">
        <v>0</v>
      </c>
      <c r="Y208" s="281">
        <v>0</v>
      </c>
      <c r="Z208" s="281">
        <v>0</v>
      </c>
      <c r="AA208" s="281">
        <v>0</v>
      </c>
      <c r="AB208" s="281">
        <v>0</v>
      </c>
      <c r="AC208" s="281">
        <v>0</v>
      </c>
      <c r="AD208" s="281">
        <v>0</v>
      </c>
      <c r="AE208" s="281">
        <v>0</v>
      </c>
      <c r="AF208" s="281">
        <v>0</v>
      </c>
      <c r="AG208" s="281">
        <v>0</v>
      </c>
      <c r="AH208" s="281">
        <v>0</v>
      </c>
      <c r="AI208" s="281">
        <v>0</v>
      </c>
      <c r="AJ208" s="281">
        <v>0</v>
      </c>
      <c r="AK208" s="281">
        <v>0</v>
      </c>
      <c r="AL208" s="281">
        <v>0</v>
      </c>
      <c r="AM208" s="281">
        <v>0</v>
      </c>
      <c r="AN208" s="281">
        <v>0</v>
      </c>
      <c r="AO208" s="281">
        <v>0</v>
      </c>
      <c r="AP208" s="281">
        <v>0</v>
      </c>
    </row>
    <row r="209" spans="1:42" customFormat="1" outlineLevel="2">
      <c r="A209" s="211" t="str">
        <f>A203&amp;"."&amp;A205&amp;"."&amp;A204&amp;"."&amp;B209</f>
        <v>1.c.5.4</v>
      </c>
      <c r="B209">
        <v>4</v>
      </c>
      <c r="C209" t="str">
        <f>'1-GBP'!C209</f>
        <v>Land Lease</v>
      </c>
      <c r="M209" s="281">
        <v>0</v>
      </c>
      <c r="N209" s="281">
        <v>0</v>
      </c>
      <c r="O209" s="281">
        <v>0</v>
      </c>
      <c r="P209" s="281">
        <v>0</v>
      </c>
      <c r="Q209" s="281">
        <v>0</v>
      </c>
      <c r="R209" s="281">
        <v>0</v>
      </c>
      <c r="S209" s="281">
        <v>0</v>
      </c>
      <c r="T209" s="281">
        <v>0</v>
      </c>
      <c r="U209" s="281">
        <v>0</v>
      </c>
      <c r="V209" s="281">
        <v>0</v>
      </c>
      <c r="W209" s="281">
        <v>0</v>
      </c>
      <c r="X209" s="281">
        <v>0</v>
      </c>
      <c r="Y209" s="281">
        <v>0</v>
      </c>
      <c r="Z209" s="281">
        <v>0</v>
      </c>
      <c r="AA209" s="281">
        <v>0</v>
      </c>
      <c r="AB209" s="281">
        <v>0</v>
      </c>
      <c r="AC209" s="281">
        <v>0</v>
      </c>
      <c r="AD209" s="281">
        <v>0</v>
      </c>
      <c r="AE209" s="281">
        <v>0</v>
      </c>
      <c r="AF209" s="281">
        <v>0</v>
      </c>
      <c r="AG209" s="281">
        <v>0</v>
      </c>
      <c r="AH209" s="281">
        <v>0</v>
      </c>
      <c r="AI209" s="281">
        <v>0</v>
      </c>
      <c r="AJ209" s="281">
        <v>0</v>
      </c>
      <c r="AK209" s="281">
        <v>0</v>
      </c>
      <c r="AL209" s="281">
        <v>0</v>
      </c>
      <c r="AM209" s="281">
        <v>0</v>
      </c>
      <c r="AN209" s="281">
        <v>0</v>
      </c>
      <c r="AO209" s="281">
        <v>0</v>
      </c>
      <c r="AP209" s="281">
        <v>0</v>
      </c>
    </row>
    <row r="210" spans="1:42" customFormat="1" outlineLevel="2">
      <c r="A210" s="211" t="str">
        <f>A203&amp;"."&amp;A205&amp;"."&amp;A204&amp;"."&amp;B210</f>
        <v>1.c.5.5</v>
      </c>
      <c r="B210">
        <v>5</v>
      </c>
      <c r="C210" t="str">
        <f>'1-GBP'!C210</f>
        <v xml:space="preserve">Other IJV </v>
      </c>
      <c r="M210" s="281">
        <v>0</v>
      </c>
      <c r="N210" s="281">
        <v>0</v>
      </c>
      <c r="O210" s="281">
        <v>0</v>
      </c>
      <c r="P210" s="281">
        <v>0</v>
      </c>
      <c r="Q210" s="281">
        <v>0</v>
      </c>
      <c r="R210" s="281">
        <v>0</v>
      </c>
      <c r="S210" s="281">
        <v>0</v>
      </c>
      <c r="T210" s="281">
        <v>0</v>
      </c>
      <c r="U210" s="281">
        <v>0</v>
      </c>
      <c r="V210" s="281">
        <v>0</v>
      </c>
      <c r="W210" s="281">
        <v>0</v>
      </c>
      <c r="X210" s="281">
        <v>0</v>
      </c>
      <c r="Y210" s="281">
        <v>0</v>
      </c>
      <c r="Z210" s="281">
        <v>0</v>
      </c>
      <c r="AA210" s="281">
        <v>0</v>
      </c>
      <c r="AB210" s="281">
        <v>0</v>
      </c>
      <c r="AC210" s="281">
        <v>0</v>
      </c>
      <c r="AD210" s="281">
        <v>0</v>
      </c>
      <c r="AE210" s="281">
        <v>0</v>
      </c>
      <c r="AF210" s="281">
        <v>0</v>
      </c>
      <c r="AG210" s="281">
        <v>0</v>
      </c>
      <c r="AH210" s="281">
        <v>0</v>
      </c>
      <c r="AI210" s="281">
        <v>0</v>
      </c>
      <c r="AJ210" s="281">
        <v>0</v>
      </c>
      <c r="AK210" s="281">
        <v>0</v>
      </c>
      <c r="AL210" s="281">
        <v>0</v>
      </c>
      <c r="AM210" s="281">
        <v>0</v>
      </c>
      <c r="AN210" s="281">
        <v>0</v>
      </c>
      <c r="AO210" s="281">
        <v>0</v>
      </c>
      <c r="AP210" s="281">
        <v>0</v>
      </c>
    </row>
    <row r="211" spans="1:42" customFormat="1" outlineLevel="2">
      <c r="A211" s="211" t="str">
        <f>A203&amp;"."&amp;A205&amp;"."&amp;A204&amp;"."&amp;B211</f>
        <v>1.c.5.6</v>
      </c>
      <c r="B211">
        <v>6</v>
      </c>
      <c r="C211" t="str">
        <f>'1-GBP'!C211</f>
        <v>Third Party Fees</v>
      </c>
      <c r="M211" s="281">
        <v>0</v>
      </c>
      <c r="N211" s="281">
        <v>0</v>
      </c>
      <c r="O211" s="281">
        <v>0</v>
      </c>
      <c r="P211" s="281">
        <v>0</v>
      </c>
      <c r="Q211" s="281">
        <v>0</v>
      </c>
      <c r="R211" s="281">
        <v>0</v>
      </c>
      <c r="S211" s="281">
        <v>0</v>
      </c>
      <c r="T211" s="281">
        <v>0</v>
      </c>
      <c r="U211" s="281">
        <v>0</v>
      </c>
      <c r="V211" s="281">
        <v>0</v>
      </c>
      <c r="W211" s="281">
        <v>0</v>
      </c>
      <c r="X211" s="281">
        <v>0</v>
      </c>
      <c r="Y211" s="281">
        <v>0</v>
      </c>
      <c r="Z211" s="281">
        <v>0</v>
      </c>
      <c r="AA211" s="281">
        <v>0</v>
      </c>
      <c r="AB211" s="281">
        <v>0</v>
      </c>
      <c r="AC211" s="281">
        <v>0</v>
      </c>
      <c r="AD211" s="281">
        <v>0</v>
      </c>
      <c r="AE211" s="281">
        <v>0</v>
      </c>
      <c r="AF211" s="281">
        <v>0</v>
      </c>
      <c r="AG211" s="281">
        <v>0</v>
      </c>
      <c r="AH211" s="281">
        <v>0</v>
      </c>
      <c r="AI211" s="281">
        <v>0</v>
      </c>
      <c r="AJ211" s="281">
        <v>0</v>
      </c>
      <c r="AK211" s="281">
        <v>0</v>
      </c>
      <c r="AL211" s="281">
        <v>0</v>
      </c>
      <c r="AM211" s="281">
        <v>0</v>
      </c>
      <c r="AN211" s="281">
        <v>0</v>
      </c>
      <c r="AO211" s="281">
        <v>0</v>
      </c>
      <c r="AP211" s="281">
        <v>0</v>
      </c>
    </row>
    <row r="212" spans="1:42" customFormat="1" outlineLevel="2">
      <c r="A212" s="211" t="str">
        <f>A203&amp;"."&amp;A205&amp;"."&amp;A204&amp;"."&amp;B212</f>
        <v>1.c.5.7</v>
      </c>
      <c r="B212">
        <v>7</v>
      </c>
      <c r="C212" t="str">
        <f>'1-GBP'!C212</f>
        <v/>
      </c>
      <c r="M212" s="281">
        <v>0</v>
      </c>
      <c r="N212" s="281">
        <v>0</v>
      </c>
      <c r="O212" s="281">
        <v>0</v>
      </c>
      <c r="P212" s="281">
        <v>0</v>
      </c>
      <c r="Q212" s="281">
        <v>0</v>
      </c>
      <c r="R212" s="281">
        <v>0</v>
      </c>
      <c r="S212" s="281">
        <v>0</v>
      </c>
      <c r="T212" s="281">
        <v>0</v>
      </c>
      <c r="U212" s="281">
        <v>0</v>
      </c>
      <c r="V212" s="281">
        <v>0</v>
      </c>
      <c r="W212" s="281">
        <v>0</v>
      </c>
      <c r="X212" s="281">
        <v>0</v>
      </c>
      <c r="Y212" s="281">
        <v>0</v>
      </c>
      <c r="Z212" s="281">
        <v>0</v>
      </c>
      <c r="AA212" s="281">
        <v>0</v>
      </c>
      <c r="AB212" s="281">
        <v>0</v>
      </c>
      <c r="AC212" s="281">
        <v>0</v>
      </c>
      <c r="AD212" s="281">
        <v>0</v>
      </c>
      <c r="AE212" s="281">
        <v>0</v>
      </c>
      <c r="AF212" s="281">
        <v>0</v>
      </c>
      <c r="AG212" s="281">
        <v>0</v>
      </c>
      <c r="AH212" s="281">
        <v>0</v>
      </c>
      <c r="AI212" s="281">
        <v>0</v>
      </c>
      <c r="AJ212" s="281">
        <v>0</v>
      </c>
      <c r="AK212" s="281">
        <v>0</v>
      </c>
      <c r="AL212" s="281">
        <v>0</v>
      </c>
      <c r="AM212" s="281">
        <v>0</v>
      </c>
      <c r="AN212" s="281">
        <v>0</v>
      </c>
      <c r="AO212" s="281">
        <v>0</v>
      </c>
      <c r="AP212" s="281">
        <v>0</v>
      </c>
    </row>
    <row r="213" spans="1:42" customFormat="1" outlineLevel="2">
      <c r="A213" s="211" t="str">
        <f>A203&amp;"."&amp;A205&amp;"."&amp;A204&amp;"."&amp;B213</f>
        <v>1.c.5.8</v>
      </c>
      <c r="B213">
        <v>8</v>
      </c>
      <c r="C213" t="str">
        <f>'1-GBP'!C213</f>
        <v/>
      </c>
      <c r="M213" s="281">
        <v>0</v>
      </c>
      <c r="N213" s="281">
        <v>0</v>
      </c>
      <c r="O213" s="281">
        <v>0</v>
      </c>
      <c r="P213" s="281">
        <v>0</v>
      </c>
      <c r="Q213" s="281">
        <v>0</v>
      </c>
      <c r="R213" s="281">
        <v>0</v>
      </c>
      <c r="S213" s="281">
        <v>0</v>
      </c>
      <c r="T213" s="281">
        <v>0</v>
      </c>
      <c r="U213" s="281">
        <v>0</v>
      </c>
      <c r="V213" s="281">
        <v>0</v>
      </c>
      <c r="W213" s="281">
        <v>0</v>
      </c>
      <c r="X213" s="281">
        <v>0</v>
      </c>
      <c r="Y213" s="281">
        <v>0</v>
      </c>
      <c r="Z213" s="281">
        <v>0</v>
      </c>
      <c r="AA213" s="281">
        <v>0</v>
      </c>
      <c r="AB213" s="281">
        <v>0</v>
      </c>
      <c r="AC213" s="281">
        <v>0</v>
      </c>
      <c r="AD213" s="281">
        <v>0</v>
      </c>
      <c r="AE213" s="281">
        <v>0</v>
      </c>
      <c r="AF213" s="281">
        <v>0</v>
      </c>
      <c r="AG213" s="281">
        <v>0</v>
      </c>
      <c r="AH213" s="281">
        <v>0</v>
      </c>
      <c r="AI213" s="281">
        <v>0</v>
      </c>
      <c r="AJ213" s="281">
        <v>0</v>
      </c>
      <c r="AK213" s="281">
        <v>0</v>
      </c>
      <c r="AL213" s="281">
        <v>0</v>
      </c>
      <c r="AM213" s="281">
        <v>0</v>
      </c>
      <c r="AN213" s="281">
        <v>0</v>
      </c>
      <c r="AO213" s="281">
        <v>0</v>
      </c>
      <c r="AP213" s="281">
        <v>0</v>
      </c>
    </row>
    <row r="214" spans="1:42" customFormat="1" outlineLevel="2">
      <c r="A214" s="211" t="str">
        <f>A203&amp;"."&amp;A205&amp;"."&amp;A204&amp;"."&amp;B214</f>
        <v>1.c.5.9</v>
      </c>
      <c r="B214">
        <v>9</v>
      </c>
      <c r="C214" t="str">
        <f>'1-GBP'!C214</f>
        <v/>
      </c>
      <c r="M214" s="281">
        <v>0</v>
      </c>
      <c r="N214" s="281">
        <v>0</v>
      </c>
      <c r="O214" s="281">
        <v>0</v>
      </c>
      <c r="P214" s="281">
        <v>0</v>
      </c>
      <c r="Q214" s="281">
        <v>0</v>
      </c>
      <c r="R214" s="281">
        <v>0</v>
      </c>
      <c r="S214" s="281">
        <v>0</v>
      </c>
      <c r="T214" s="281">
        <v>0</v>
      </c>
      <c r="U214" s="281">
        <v>0</v>
      </c>
      <c r="V214" s="281">
        <v>0</v>
      </c>
      <c r="W214" s="281">
        <v>0</v>
      </c>
      <c r="X214" s="281">
        <v>0</v>
      </c>
      <c r="Y214" s="281">
        <v>0</v>
      </c>
      <c r="Z214" s="281">
        <v>0</v>
      </c>
      <c r="AA214" s="281">
        <v>0</v>
      </c>
      <c r="AB214" s="281">
        <v>0</v>
      </c>
      <c r="AC214" s="281">
        <v>0</v>
      </c>
      <c r="AD214" s="281">
        <v>0</v>
      </c>
      <c r="AE214" s="281">
        <v>0</v>
      </c>
      <c r="AF214" s="281">
        <v>0</v>
      </c>
      <c r="AG214" s="281">
        <v>0</v>
      </c>
      <c r="AH214" s="281">
        <v>0</v>
      </c>
      <c r="AI214" s="281">
        <v>0</v>
      </c>
      <c r="AJ214" s="281">
        <v>0</v>
      </c>
      <c r="AK214" s="281">
        <v>0</v>
      </c>
      <c r="AL214" s="281">
        <v>0</v>
      </c>
      <c r="AM214" s="281">
        <v>0</v>
      </c>
      <c r="AN214" s="281">
        <v>0</v>
      </c>
      <c r="AO214" s="281">
        <v>0</v>
      </c>
      <c r="AP214" s="281">
        <v>0</v>
      </c>
    </row>
    <row r="215" spans="1:42" customFormat="1" outlineLevel="2">
      <c r="A215" s="211" t="str">
        <f>A203&amp;"."&amp;A205&amp;"."&amp;A204&amp;"."&amp;B215</f>
        <v>1.c.5.10</v>
      </c>
      <c r="B215">
        <v>10</v>
      </c>
      <c r="C215" t="str">
        <f>'1-GBP'!C215</f>
        <v/>
      </c>
      <c r="M215" s="281">
        <v>0</v>
      </c>
      <c r="N215" s="281">
        <v>0</v>
      </c>
      <c r="O215" s="281">
        <v>0</v>
      </c>
      <c r="P215" s="281">
        <v>0</v>
      </c>
      <c r="Q215" s="281">
        <v>0</v>
      </c>
      <c r="R215" s="281">
        <v>0</v>
      </c>
      <c r="S215" s="281">
        <v>0</v>
      </c>
      <c r="T215" s="281">
        <v>0</v>
      </c>
      <c r="U215" s="281">
        <v>0</v>
      </c>
      <c r="V215" s="281">
        <v>0</v>
      </c>
      <c r="W215" s="281">
        <v>0</v>
      </c>
      <c r="X215" s="281">
        <v>0</v>
      </c>
      <c r="Y215" s="281">
        <v>0</v>
      </c>
      <c r="Z215" s="281">
        <v>0</v>
      </c>
      <c r="AA215" s="281">
        <v>0</v>
      </c>
      <c r="AB215" s="281">
        <v>0</v>
      </c>
      <c r="AC215" s="281">
        <v>0</v>
      </c>
      <c r="AD215" s="281">
        <v>0</v>
      </c>
      <c r="AE215" s="281">
        <v>0</v>
      </c>
      <c r="AF215" s="281">
        <v>0</v>
      </c>
      <c r="AG215" s="281">
        <v>0</v>
      </c>
      <c r="AH215" s="281">
        <v>0</v>
      </c>
      <c r="AI215" s="281">
        <v>0</v>
      </c>
      <c r="AJ215" s="281">
        <v>0</v>
      </c>
      <c r="AK215" s="281">
        <v>0</v>
      </c>
      <c r="AL215" s="281">
        <v>0</v>
      </c>
      <c r="AM215" s="281">
        <v>0</v>
      </c>
      <c r="AN215" s="281">
        <v>0</v>
      </c>
      <c r="AO215" s="281">
        <v>0</v>
      </c>
      <c r="AP215" s="281">
        <v>0</v>
      </c>
    </row>
    <row r="216" spans="1:42" customFormat="1" outlineLevel="2">
      <c r="A216" s="211" t="str">
        <f>A203&amp;"."&amp;A205&amp;"."&amp;A204&amp;"."&amp;B216</f>
        <v>1.c.5.11</v>
      </c>
      <c r="B216">
        <v>11</v>
      </c>
      <c r="C216" t="str">
        <f>'1-GBP'!C216</f>
        <v/>
      </c>
      <c r="M216" s="281">
        <v>0</v>
      </c>
      <c r="N216" s="281">
        <v>0</v>
      </c>
      <c r="O216" s="281">
        <v>0</v>
      </c>
      <c r="P216" s="281">
        <v>0</v>
      </c>
      <c r="Q216" s="281">
        <v>0</v>
      </c>
      <c r="R216" s="281">
        <v>0</v>
      </c>
      <c r="S216" s="281">
        <v>0</v>
      </c>
      <c r="T216" s="281">
        <v>0</v>
      </c>
      <c r="U216" s="281">
        <v>0</v>
      </c>
      <c r="V216" s="281">
        <v>0</v>
      </c>
      <c r="W216" s="281">
        <v>0</v>
      </c>
      <c r="X216" s="281">
        <v>0</v>
      </c>
      <c r="Y216" s="281">
        <v>0</v>
      </c>
      <c r="Z216" s="281">
        <v>0</v>
      </c>
      <c r="AA216" s="281">
        <v>0</v>
      </c>
      <c r="AB216" s="281">
        <v>0</v>
      </c>
      <c r="AC216" s="281">
        <v>0</v>
      </c>
      <c r="AD216" s="281">
        <v>0</v>
      </c>
      <c r="AE216" s="281">
        <v>0</v>
      </c>
      <c r="AF216" s="281">
        <v>0</v>
      </c>
      <c r="AG216" s="281">
        <v>0</v>
      </c>
      <c r="AH216" s="281">
        <v>0</v>
      </c>
      <c r="AI216" s="281">
        <v>0</v>
      </c>
      <c r="AJ216" s="281">
        <v>0</v>
      </c>
      <c r="AK216" s="281">
        <v>0</v>
      </c>
      <c r="AL216" s="281">
        <v>0</v>
      </c>
      <c r="AM216" s="281">
        <v>0</v>
      </c>
      <c r="AN216" s="281">
        <v>0</v>
      </c>
      <c r="AO216" s="281">
        <v>0</v>
      </c>
      <c r="AP216" s="281">
        <v>0</v>
      </c>
    </row>
    <row r="217" spans="1:42" customFormat="1" outlineLevel="2">
      <c r="A217" s="211" t="str">
        <f>A203&amp;"."&amp;A205&amp;"."&amp;A204&amp;"."&amp;B217</f>
        <v>1.c.5.12</v>
      </c>
      <c r="B217">
        <v>12</v>
      </c>
      <c r="C217" t="str">
        <f>'1-GBP'!C217</f>
        <v/>
      </c>
      <c r="M217" s="281">
        <v>0</v>
      </c>
      <c r="N217" s="281">
        <v>0</v>
      </c>
      <c r="O217" s="281">
        <v>0</v>
      </c>
      <c r="P217" s="281">
        <v>0</v>
      </c>
      <c r="Q217" s="281">
        <v>0</v>
      </c>
      <c r="R217" s="281">
        <v>0</v>
      </c>
      <c r="S217" s="281">
        <v>0</v>
      </c>
      <c r="T217" s="281">
        <v>0</v>
      </c>
      <c r="U217" s="281">
        <v>0</v>
      </c>
      <c r="V217" s="281">
        <v>0</v>
      </c>
      <c r="W217" s="281">
        <v>0</v>
      </c>
      <c r="X217" s="281">
        <v>0</v>
      </c>
      <c r="Y217" s="281">
        <v>0</v>
      </c>
      <c r="Z217" s="281">
        <v>0</v>
      </c>
      <c r="AA217" s="281">
        <v>0</v>
      </c>
      <c r="AB217" s="281">
        <v>0</v>
      </c>
      <c r="AC217" s="281">
        <v>0</v>
      </c>
      <c r="AD217" s="281">
        <v>0</v>
      </c>
      <c r="AE217" s="281">
        <v>0</v>
      </c>
      <c r="AF217" s="281">
        <v>0</v>
      </c>
      <c r="AG217" s="281">
        <v>0</v>
      </c>
      <c r="AH217" s="281">
        <v>0</v>
      </c>
      <c r="AI217" s="281">
        <v>0</v>
      </c>
      <c r="AJ217" s="281">
        <v>0</v>
      </c>
      <c r="AK217" s="281">
        <v>0</v>
      </c>
      <c r="AL217" s="281">
        <v>0</v>
      </c>
      <c r="AM217" s="281">
        <v>0</v>
      </c>
      <c r="AN217" s="281">
        <v>0</v>
      </c>
      <c r="AO217" s="281">
        <v>0</v>
      </c>
      <c r="AP217" s="281">
        <v>0</v>
      </c>
    </row>
    <row r="218" spans="1:42" customFormat="1" outlineLevel="1">
      <c r="A218" s="212"/>
      <c r="B218" s="201">
        <f>B217-COUNTIFS(C206:C217,"")</f>
        <v>6</v>
      </c>
      <c r="C218" s="201" t="s">
        <v>285</v>
      </c>
      <c r="D218" s="201"/>
      <c r="E218" s="201"/>
      <c r="F218" s="201"/>
      <c r="G218" s="201"/>
      <c r="H218" s="201"/>
      <c r="I218" s="201"/>
      <c r="J218" s="201"/>
      <c r="K218" s="201"/>
      <c r="L218" s="201"/>
      <c r="M218" s="280">
        <f>SUM(M206:M217)</f>
        <v>0</v>
      </c>
      <c r="N218" s="280">
        <f>SUM(N206:N217)</f>
        <v>0</v>
      </c>
      <c r="O218" s="280">
        <f t="shared" ref="O218:AP218" si="19">SUM(O206:O217)</f>
        <v>0</v>
      </c>
      <c r="P218" s="280">
        <f t="shared" si="19"/>
        <v>0</v>
      </c>
      <c r="Q218" s="280">
        <f t="shared" si="19"/>
        <v>0</v>
      </c>
      <c r="R218" s="280">
        <f t="shared" si="19"/>
        <v>0</v>
      </c>
      <c r="S218" s="280">
        <f t="shared" si="19"/>
        <v>0</v>
      </c>
      <c r="T218" s="280">
        <f t="shared" si="19"/>
        <v>0</v>
      </c>
      <c r="U218" s="280">
        <f t="shared" si="19"/>
        <v>0</v>
      </c>
      <c r="V218" s="280">
        <f t="shared" si="19"/>
        <v>0</v>
      </c>
      <c r="W218" s="280">
        <f t="shared" si="19"/>
        <v>0</v>
      </c>
      <c r="X218" s="280">
        <f t="shared" si="19"/>
        <v>0</v>
      </c>
      <c r="Y218" s="280">
        <f t="shared" si="19"/>
        <v>0</v>
      </c>
      <c r="Z218" s="280">
        <f t="shared" si="19"/>
        <v>0</v>
      </c>
      <c r="AA218" s="280">
        <f t="shared" si="19"/>
        <v>0</v>
      </c>
      <c r="AB218" s="280">
        <f t="shared" si="19"/>
        <v>0</v>
      </c>
      <c r="AC218" s="280">
        <f t="shared" si="19"/>
        <v>0</v>
      </c>
      <c r="AD218" s="280">
        <f t="shared" si="19"/>
        <v>0</v>
      </c>
      <c r="AE218" s="280">
        <f t="shared" si="19"/>
        <v>0</v>
      </c>
      <c r="AF218" s="280">
        <f t="shared" si="19"/>
        <v>0</v>
      </c>
      <c r="AG218" s="280">
        <f t="shared" si="19"/>
        <v>0</v>
      </c>
      <c r="AH218" s="280">
        <f t="shared" si="19"/>
        <v>0</v>
      </c>
      <c r="AI218" s="280">
        <f t="shared" si="19"/>
        <v>0</v>
      </c>
      <c r="AJ218" s="280">
        <f t="shared" si="19"/>
        <v>0</v>
      </c>
      <c r="AK218" s="280">
        <f t="shared" si="19"/>
        <v>0</v>
      </c>
      <c r="AL218" s="280">
        <f t="shared" si="19"/>
        <v>0</v>
      </c>
      <c r="AM218" s="280">
        <f t="shared" si="19"/>
        <v>0</v>
      </c>
      <c r="AN218" s="280">
        <f t="shared" si="19"/>
        <v>0</v>
      </c>
      <c r="AO218" s="280">
        <f t="shared" si="19"/>
        <v>0</v>
      </c>
      <c r="AP218" s="280">
        <f t="shared" si="19"/>
        <v>0</v>
      </c>
    </row>
    <row r="219" spans="1:42" customFormat="1" outlineLevel="1">
      <c r="A219" s="211"/>
    </row>
    <row r="220" spans="1:42" customFormat="1" outlineLevel="1">
      <c r="A220" s="220" t="s">
        <v>216</v>
      </c>
      <c r="B220" s="220" t="s">
        <v>286</v>
      </c>
      <c r="C220" s="220" t="s">
        <v>284</v>
      </c>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c r="AA220" s="220"/>
      <c r="AB220" s="220"/>
      <c r="AC220" s="220"/>
      <c r="AD220" s="220"/>
      <c r="AE220" s="220"/>
      <c r="AF220" s="220"/>
      <c r="AG220" s="220"/>
      <c r="AH220" s="220"/>
      <c r="AI220" s="220"/>
      <c r="AJ220" s="220"/>
      <c r="AK220" s="220"/>
      <c r="AL220" s="220"/>
      <c r="AM220" s="220"/>
      <c r="AN220" s="220"/>
      <c r="AO220" s="220"/>
      <c r="AP220" s="220"/>
    </row>
    <row r="221" spans="1:42" customFormat="1" outlineLevel="2">
      <c r="A221" s="211" t="str">
        <f>A203&amp;"."&amp;A220&amp;"."&amp;A204&amp;"."&amp;B221</f>
        <v>1.o.5.1</v>
      </c>
      <c r="B221">
        <v>1</v>
      </c>
      <c r="C221" t="str">
        <f>'1-GBP'!C221</f>
        <v/>
      </c>
      <c r="M221" s="281">
        <v>0</v>
      </c>
      <c r="N221" s="281">
        <v>0</v>
      </c>
      <c r="O221" s="281">
        <v>0</v>
      </c>
      <c r="P221" s="281">
        <v>0</v>
      </c>
      <c r="Q221" s="281">
        <v>0</v>
      </c>
      <c r="R221" s="281">
        <v>0</v>
      </c>
      <c r="S221" s="281">
        <v>0</v>
      </c>
      <c r="T221" s="281">
        <v>0</v>
      </c>
      <c r="U221" s="281">
        <v>0</v>
      </c>
      <c r="V221" s="281">
        <v>0</v>
      </c>
      <c r="W221" s="281">
        <v>0</v>
      </c>
      <c r="X221" s="281">
        <v>0</v>
      </c>
      <c r="Y221" s="281">
        <v>0</v>
      </c>
      <c r="Z221" s="281">
        <v>0</v>
      </c>
      <c r="AA221" s="281">
        <v>0</v>
      </c>
      <c r="AB221" s="281">
        <v>0</v>
      </c>
      <c r="AC221" s="281">
        <v>0</v>
      </c>
      <c r="AD221" s="281">
        <v>0</v>
      </c>
      <c r="AE221" s="281">
        <v>0</v>
      </c>
      <c r="AF221" s="281">
        <v>0</v>
      </c>
      <c r="AG221" s="281">
        <v>0</v>
      </c>
      <c r="AH221" s="281">
        <v>0</v>
      </c>
      <c r="AI221" s="281">
        <v>0</v>
      </c>
      <c r="AJ221" s="281">
        <v>0</v>
      </c>
      <c r="AK221" s="281">
        <v>0</v>
      </c>
      <c r="AL221" s="281">
        <v>0</v>
      </c>
      <c r="AM221" s="281">
        <v>0</v>
      </c>
      <c r="AN221" s="281">
        <v>0</v>
      </c>
      <c r="AO221" s="281">
        <v>0</v>
      </c>
      <c r="AP221" s="281">
        <v>0</v>
      </c>
    </row>
    <row r="222" spans="1:42" customFormat="1" outlineLevel="2">
      <c r="A222" s="211" t="str">
        <f>A203&amp;"."&amp;A220&amp;"."&amp;A204&amp;"."&amp;B222</f>
        <v>1.o.5.2</v>
      </c>
      <c r="B222">
        <v>2</v>
      </c>
      <c r="C222" t="str">
        <f>'1-GBP'!C222</f>
        <v/>
      </c>
      <c r="M222" s="281">
        <v>0</v>
      </c>
      <c r="N222" s="281">
        <v>0</v>
      </c>
      <c r="O222" s="281">
        <v>0</v>
      </c>
      <c r="P222" s="281">
        <v>0</v>
      </c>
      <c r="Q222" s="281">
        <v>0</v>
      </c>
      <c r="R222" s="281">
        <v>0</v>
      </c>
      <c r="S222" s="281">
        <v>0</v>
      </c>
      <c r="T222" s="281">
        <v>0</v>
      </c>
      <c r="U222" s="281">
        <v>0</v>
      </c>
      <c r="V222" s="281">
        <v>0</v>
      </c>
      <c r="W222" s="281">
        <v>0</v>
      </c>
      <c r="X222" s="281">
        <v>0</v>
      </c>
      <c r="Y222" s="281">
        <v>0</v>
      </c>
      <c r="Z222" s="281">
        <v>0</v>
      </c>
      <c r="AA222" s="281">
        <v>0</v>
      </c>
      <c r="AB222" s="281">
        <v>0</v>
      </c>
      <c r="AC222" s="281">
        <v>0</v>
      </c>
      <c r="AD222" s="281">
        <v>0</v>
      </c>
      <c r="AE222" s="281">
        <v>0</v>
      </c>
      <c r="AF222" s="281">
        <v>0</v>
      </c>
      <c r="AG222" s="281">
        <v>0</v>
      </c>
      <c r="AH222" s="281">
        <v>0</v>
      </c>
      <c r="AI222" s="281">
        <v>0</v>
      </c>
      <c r="AJ222" s="281">
        <v>0</v>
      </c>
      <c r="AK222" s="281">
        <v>0</v>
      </c>
      <c r="AL222" s="281">
        <v>0</v>
      </c>
      <c r="AM222" s="281">
        <v>0</v>
      </c>
      <c r="AN222" s="281">
        <v>0</v>
      </c>
      <c r="AO222" s="281">
        <v>0</v>
      </c>
      <c r="AP222" s="281">
        <v>0</v>
      </c>
    </row>
    <row r="223" spans="1:42" customFormat="1" outlineLevel="2">
      <c r="A223" s="211" t="str">
        <f>A203&amp;"."&amp;A220&amp;"."&amp;A204&amp;"."&amp;B223</f>
        <v>1.o.5.3</v>
      </c>
      <c r="B223">
        <v>3</v>
      </c>
      <c r="C223" t="str">
        <f>'1-GBP'!C223</f>
        <v/>
      </c>
      <c r="M223" s="281">
        <v>0</v>
      </c>
      <c r="N223" s="281">
        <v>0</v>
      </c>
      <c r="O223" s="281">
        <v>0</v>
      </c>
      <c r="P223" s="281">
        <v>0</v>
      </c>
      <c r="Q223" s="281">
        <v>0</v>
      </c>
      <c r="R223" s="281">
        <v>0</v>
      </c>
      <c r="S223" s="281">
        <v>0</v>
      </c>
      <c r="T223" s="281">
        <v>0</v>
      </c>
      <c r="U223" s="281">
        <v>0</v>
      </c>
      <c r="V223" s="281">
        <v>0</v>
      </c>
      <c r="W223" s="281">
        <v>0</v>
      </c>
      <c r="X223" s="281">
        <v>0</v>
      </c>
      <c r="Y223" s="281">
        <v>0</v>
      </c>
      <c r="Z223" s="281">
        <v>0</v>
      </c>
      <c r="AA223" s="281">
        <v>0</v>
      </c>
      <c r="AB223" s="281">
        <v>0</v>
      </c>
      <c r="AC223" s="281">
        <v>0</v>
      </c>
      <c r="AD223" s="281">
        <v>0</v>
      </c>
      <c r="AE223" s="281">
        <v>0</v>
      </c>
      <c r="AF223" s="281">
        <v>0</v>
      </c>
      <c r="AG223" s="281">
        <v>0</v>
      </c>
      <c r="AH223" s="281">
        <v>0</v>
      </c>
      <c r="AI223" s="281">
        <v>0</v>
      </c>
      <c r="AJ223" s="281">
        <v>0</v>
      </c>
      <c r="AK223" s="281">
        <v>0</v>
      </c>
      <c r="AL223" s="281">
        <v>0</v>
      </c>
      <c r="AM223" s="281">
        <v>0</v>
      </c>
      <c r="AN223" s="281">
        <v>0</v>
      </c>
      <c r="AO223" s="281">
        <v>0</v>
      </c>
      <c r="AP223" s="281">
        <v>0</v>
      </c>
    </row>
    <row r="224" spans="1:42" customFormat="1" outlineLevel="2">
      <c r="A224" s="211" t="str">
        <f>A203&amp;"."&amp;A220&amp;"."&amp;A204&amp;"."&amp;B224</f>
        <v>1.o.5.4</v>
      </c>
      <c r="B224">
        <v>4</v>
      </c>
      <c r="C224" t="str">
        <f>'1-GBP'!C224</f>
        <v/>
      </c>
      <c r="M224" s="281">
        <v>0</v>
      </c>
      <c r="N224" s="281">
        <v>0</v>
      </c>
      <c r="O224" s="281">
        <v>0</v>
      </c>
      <c r="P224" s="281">
        <v>0</v>
      </c>
      <c r="Q224" s="281">
        <v>0</v>
      </c>
      <c r="R224" s="281">
        <v>0</v>
      </c>
      <c r="S224" s="281">
        <v>0</v>
      </c>
      <c r="T224" s="281">
        <v>0</v>
      </c>
      <c r="U224" s="281">
        <v>0</v>
      </c>
      <c r="V224" s="281">
        <v>0</v>
      </c>
      <c r="W224" s="281">
        <v>0</v>
      </c>
      <c r="X224" s="281">
        <v>0</v>
      </c>
      <c r="Y224" s="281">
        <v>0</v>
      </c>
      <c r="Z224" s="281">
        <v>0</v>
      </c>
      <c r="AA224" s="281">
        <v>0</v>
      </c>
      <c r="AB224" s="281">
        <v>0</v>
      </c>
      <c r="AC224" s="281">
        <v>0</v>
      </c>
      <c r="AD224" s="281">
        <v>0</v>
      </c>
      <c r="AE224" s="281">
        <v>0</v>
      </c>
      <c r="AF224" s="281">
        <v>0</v>
      </c>
      <c r="AG224" s="281">
        <v>0</v>
      </c>
      <c r="AH224" s="281">
        <v>0</v>
      </c>
      <c r="AI224" s="281">
        <v>0</v>
      </c>
      <c r="AJ224" s="281">
        <v>0</v>
      </c>
      <c r="AK224" s="281">
        <v>0</v>
      </c>
      <c r="AL224" s="281">
        <v>0</v>
      </c>
      <c r="AM224" s="281">
        <v>0</v>
      </c>
      <c r="AN224" s="281">
        <v>0</v>
      </c>
      <c r="AO224" s="281">
        <v>0</v>
      </c>
      <c r="AP224" s="281">
        <v>0</v>
      </c>
    </row>
    <row r="225" spans="1:42" customFormat="1" outlineLevel="2">
      <c r="A225" s="211" t="str">
        <f>A203&amp;"."&amp;A220&amp;"."&amp;A204&amp;"."&amp;B225</f>
        <v>1.o.5.5</v>
      </c>
      <c r="B225">
        <v>5</v>
      </c>
      <c r="C225" t="str">
        <f>'1-GBP'!C225</f>
        <v/>
      </c>
      <c r="M225" s="281">
        <v>0</v>
      </c>
      <c r="N225" s="281">
        <v>0</v>
      </c>
      <c r="O225" s="281">
        <v>0</v>
      </c>
      <c r="P225" s="281">
        <v>0</v>
      </c>
      <c r="Q225" s="281">
        <v>0</v>
      </c>
      <c r="R225" s="281">
        <v>0</v>
      </c>
      <c r="S225" s="281">
        <v>0</v>
      </c>
      <c r="T225" s="281">
        <v>0</v>
      </c>
      <c r="U225" s="281">
        <v>0</v>
      </c>
      <c r="V225" s="281">
        <v>0</v>
      </c>
      <c r="W225" s="281">
        <v>0</v>
      </c>
      <c r="X225" s="281">
        <v>0</v>
      </c>
      <c r="Y225" s="281">
        <v>0</v>
      </c>
      <c r="Z225" s="281">
        <v>0</v>
      </c>
      <c r="AA225" s="281">
        <v>0</v>
      </c>
      <c r="AB225" s="281">
        <v>0</v>
      </c>
      <c r="AC225" s="281">
        <v>0</v>
      </c>
      <c r="AD225" s="281">
        <v>0</v>
      </c>
      <c r="AE225" s="281">
        <v>0</v>
      </c>
      <c r="AF225" s="281">
        <v>0</v>
      </c>
      <c r="AG225" s="281">
        <v>0</v>
      </c>
      <c r="AH225" s="281">
        <v>0</v>
      </c>
      <c r="AI225" s="281">
        <v>0</v>
      </c>
      <c r="AJ225" s="281">
        <v>0</v>
      </c>
      <c r="AK225" s="281">
        <v>0</v>
      </c>
      <c r="AL225" s="281">
        <v>0</v>
      </c>
      <c r="AM225" s="281">
        <v>0</v>
      </c>
      <c r="AN225" s="281">
        <v>0</v>
      </c>
      <c r="AO225" s="281">
        <v>0</v>
      </c>
      <c r="AP225" s="281">
        <v>0</v>
      </c>
    </row>
    <row r="226" spans="1:42" customFormat="1" outlineLevel="2">
      <c r="A226" s="211" t="str">
        <f>A203&amp;"."&amp;A220&amp;"."&amp;A204&amp;"."&amp;B226</f>
        <v>1.o.5.6</v>
      </c>
      <c r="B226">
        <v>6</v>
      </c>
      <c r="C226" t="str">
        <f>'1-GBP'!C226</f>
        <v/>
      </c>
      <c r="M226" s="281">
        <v>0</v>
      </c>
      <c r="N226" s="281">
        <v>0</v>
      </c>
      <c r="O226" s="281">
        <v>0</v>
      </c>
      <c r="P226" s="281">
        <v>0</v>
      </c>
      <c r="Q226" s="281">
        <v>0</v>
      </c>
      <c r="R226" s="281">
        <v>0</v>
      </c>
      <c r="S226" s="281">
        <v>0</v>
      </c>
      <c r="T226" s="281">
        <v>0</v>
      </c>
      <c r="U226" s="281">
        <v>0</v>
      </c>
      <c r="V226" s="281">
        <v>0</v>
      </c>
      <c r="W226" s="281">
        <v>0</v>
      </c>
      <c r="X226" s="281">
        <v>0</v>
      </c>
      <c r="Y226" s="281">
        <v>0</v>
      </c>
      <c r="Z226" s="281">
        <v>0</v>
      </c>
      <c r="AA226" s="281">
        <v>0</v>
      </c>
      <c r="AB226" s="281">
        <v>0</v>
      </c>
      <c r="AC226" s="281">
        <v>0</v>
      </c>
      <c r="AD226" s="281">
        <v>0</v>
      </c>
      <c r="AE226" s="281">
        <v>0</v>
      </c>
      <c r="AF226" s="281">
        <v>0</v>
      </c>
      <c r="AG226" s="281">
        <v>0</v>
      </c>
      <c r="AH226" s="281">
        <v>0</v>
      </c>
      <c r="AI226" s="281">
        <v>0</v>
      </c>
      <c r="AJ226" s="281">
        <v>0</v>
      </c>
      <c r="AK226" s="281">
        <v>0</v>
      </c>
      <c r="AL226" s="281">
        <v>0</v>
      </c>
      <c r="AM226" s="281">
        <v>0</v>
      </c>
      <c r="AN226" s="281">
        <v>0</v>
      </c>
      <c r="AO226" s="281">
        <v>0</v>
      </c>
      <c r="AP226" s="281">
        <v>0</v>
      </c>
    </row>
    <row r="227" spans="1:42" customFormat="1" outlineLevel="2">
      <c r="A227" s="211" t="str">
        <f>A203&amp;"."&amp;A220&amp;"."&amp;A204&amp;"."&amp;B227</f>
        <v>1.o.5.7</v>
      </c>
      <c r="B227">
        <v>7</v>
      </c>
      <c r="C227" t="str">
        <f>'1-GBP'!C227</f>
        <v/>
      </c>
      <c r="M227" s="281">
        <v>0</v>
      </c>
      <c r="N227" s="281">
        <v>0</v>
      </c>
      <c r="O227" s="281">
        <v>0</v>
      </c>
      <c r="P227" s="281">
        <v>0</v>
      </c>
      <c r="Q227" s="281">
        <v>0</v>
      </c>
      <c r="R227" s="281">
        <v>0</v>
      </c>
      <c r="S227" s="281">
        <v>0</v>
      </c>
      <c r="T227" s="281">
        <v>0</v>
      </c>
      <c r="U227" s="281">
        <v>0</v>
      </c>
      <c r="V227" s="281">
        <v>0</v>
      </c>
      <c r="W227" s="281">
        <v>0</v>
      </c>
      <c r="X227" s="281">
        <v>0</v>
      </c>
      <c r="Y227" s="281">
        <v>0</v>
      </c>
      <c r="Z227" s="281">
        <v>0</v>
      </c>
      <c r="AA227" s="281">
        <v>0</v>
      </c>
      <c r="AB227" s="281">
        <v>0</v>
      </c>
      <c r="AC227" s="281">
        <v>0</v>
      </c>
      <c r="AD227" s="281">
        <v>0</v>
      </c>
      <c r="AE227" s="281">
        <v>0</v>
      </c>
      <c r="AF227" s="281">
        <v>0</v>
      </c>
      <c r="AG227" s="281">
        <v>0</v>
      </c>
      <c r="AH227" s="281">
        <v>0</v>
      </c>
      <c r="AI227" s="281">
        <v>0</v>
      </c>
      <c r="AJ227" s="281">
        <v>0</v>
      </c>
      <c r="AK227" s="281">
        <v>0</v>
      </c>
      <c r="AL227" s="281">
        <v>0</v>
      </c>
      <c r="AM227" s="281">
        <v>0</v>
      </c>
      <c r="AN227" s="281">
        <v>0</v>
      </c>
      <c r="AO227" s="281">
        <v>0</v>
      </c>
      <c r="AP227" s="281">
        <v>0</v>
      </c>
    </row>
    <row r="228" spans="1:42" customFormat="1" outlineLevel="2">
      <c r="A228" s="211" t="str">
        <f>A203&amp;"."&amp;A220&amp;"."&amp;A204&amp;"."&amp;B228</f>
        <v>1.o.5.8</v>
      </c>
      <c r="B228">
        <v>8</v>
      </c>
      <c r="C228" t="str">
        <f>'1-GBP'!C228</f>
        <v/>
      </c>
      <c r="M228" s="281">
        <v>0</v>
      </c>
      <c r="N228" s="281">
        <v>0</v>
      </c>
      <c r="O228" s="281">
        <v>0</v>
      </c>
      <c r="P228" s="281">
        <v>0</v>
      </c>
      <c r="Q228" s="281">
        <v>0</v>
      </c>
      <c r="R228" s="281">
        <v>0</v>
      </c>
      <c r="S228" s="281">
        <v>0</v>
      </c>
      <c r="T228" s="281">
        <v>0</v>
      </c>
      <c r="U228" s="281">
        <v>0</v>
      </c>
      <c r="V228" s="281">
        <v>0</v>
      </c>
      <c r="W228" s="281">
        <v>0</v>
      </c>
      <c r="X228" s="281">
        <v>0</v>
      </c>
      <c r="Y228" s="281">
        <v>0</v>
      </c>
      <c r="Z228" s="281">
        <v>0</v>
      </c>
      <c r="AA228" s="281">
        <v>0</v>
      </c>
      <c r="AB228" s="281">
        <v>0</v>
      </c>
      <c r="AC228" s="281">
        <v>0</v>
      </c>
      <c r="AD228" s="281">
        <v>0</v>
      </c>
      <c r="AE228" s="281">
        <v>0</v>
      </c>
      <c r="AF228" s="281">
        <v>0</v>
      </c>
      <c r="AG228" s="281">
        <v>0</v>
      </c>
      <c r="AH228" s="281">
        <v>0</v>
      </c>
      <c r="AI228" s="281">
        <v>0</v>
      </c>
      <c r="AJ228" s="281">
        <v>0</v>
      </c>
      <c r="AK228" s="281">
        <v>0</v>
      </c>
      <c r="AL228" s="281">
        <v>0</v>
      </c>
      <c r="AM228" s="281">
        <v>0</v>
      </c>
      <c r="AN228" s="281">
        <v>0</v>
      </c>
      <c r="AO228" s="281">
        <v>0</v>
      </c>
      <c r="AP228" s="281">
        <v>0</v>
      </c>
    </row>
    <row r="229" spans="1:42" customFormat="1" outlineLevel="2">
      <c r="A229" s="211" t="str">
        <f>A203&amp;"."&amp;A220&amp;"."&amp;A204&amp;"."&amp;B229</f>
        <v>1.o.5.9</v>
      </c>
      <c r="B229">
        <v>9</v>
      </c>
      <c r="C229" t="str">
        <f>'1-GBP'!C229</f>
        <v/>
      </c>
      <c r="M229" s="281">
        <v>0</v>
      </c>
      <c r="N229" s="281">
        <v>0</v>
      </c>
      <c r="O229" s="281">
        <v>0</v>
      </c>
      <c r="P229" s="281">
        <v>0</v>
      </c>
      <c r="Q229" s="281">
        <v>0</v>
      </c>
      <c r="R229" s="281">
        <v>0</v>
      </c>
      <c r="S229" s="281">
        <v>0</v>
      </c>
      <c r="T229" s="281">
        <v>0</v>
      </c>
      <c r="U229" s="281">
        <v>0</v>
      </c>
      <c r="V229" s="281">
        <v>0</v>
      </c>
      <c r="W229" s="281">
        <v>0</v>
      </c>
      <c r="X229" s="281">
        <v>0</v>
      </c>
      <c r="Y229" s="281">
        <v>0</v>
      </c>
      <c r="Z229" s="281">
        <v>0</v>
      </c>
      <c r="AA229" s="281">
        <v>0</v>
      </c>
      <c r="AB229" s="281">
        <v>0</v>
      </c>
      <c r="AC229" s="281">
        <v>0</v>
      </c>
      <c r="AD229" s="281">
        <v>0</v>
      </c>
      <c r="AE229" s="281">
        <v>0</v>
      </c>
      <c r="AF229" s="281">
        <v>0</v>
      </c>
      <c r="AG229" s="281">
        <v>0</v>
      </c>
      <c r="AH229" s="281">
        <v>0</v>
      </c>
      <c r="AI229" s="281">
        <v>0</v>
      </c>
      <c r="AJ229" s="281">
        <v>0</v>
      </c>
      <c r="AK229" s="281">
        <v>0</v>
      </c>
      <c r="AL229" s="281">
        <v>0</v>
      </c>
      <c r="AM229" s="281">
        <v>0</v>
      </c>
      <c r="AN229" s="281">
        <v>0</v>
      </c>
      <c r="AO229" s="281">
        <v>0</v>
      </c>
      <c r="AP229" s="281">
        <v>0</v>
      </c>
    </row>
    <row r="230" spans="1:42" customFormat="1" outlineLevel="2">
      <c r="A230" s="211" t="str">
        <f>A203&amp;"."&amp;A220&amp;"."&amp;A204&amp;"."&amp;B230</f>
        <v>1.o.5.10</v>
      </c>
      <c r="B230">
        <v>10</v>
      </c>
      <c r="C230" t="str">
        <f>'1-GBP'!C230</f>
        <v/>
      </c>
      <c r="M230" s="281">
        <v>0</v>
      </c>
      <c r="N230" s="281">
        <v>0</v>
      </c>
      <c r="O230" s="281">
        <v>0</v>
      </c>
      <c r="P230" s="281">
        <v>0</v>
      </c>
      <c r="Q230" s="281">
        <v>0</v>
      </c>
      <c r="R230" s="281">
        <v>0</v>
      </c>
      <c r="S230" s="281">
        <v>0</v>
      </c>
      <c r="T230" s="281">
        <v>0</v>
      </c>
      <c r="U230" s="281">
        <v>0</v>
      </c>
      <c r="V230" s="281">
        <v>0</v>
      </c>
      <c r="W230" s="281">
        <v>0</v>
      </c>
      <c r="X230" s="281">
        <v>0</v>
      </c>
      <c r="Y230" s="281">
        <v>0</v>
      </c>
      <c r="Z230" s="281">
        <v>0</v>
      </c>
      <c r="AA230" s="281">
        <v>0</v>
      </c>
      <c r="AB230" s="281">
        <v>0</v>
      </c>
      <c r="AC230" s="281">
        <v>0</v>
      </c>
      <c r="AD230" s="281">
        <v>0</v>
      </c>
      <c r="AE230" s="281">
        <v>0</v>
      </c>
      <c r="AF230" s="281">
        <v>0</v>
      </c>
      <c r="AG230" s="281">
        <v>0</v>
      </c>
      <c r="AH230" s="281">
        <v>0</v>
      </c>
      <c r="AI230" s="281">
        <v>0</v>
      </c>
      <c r="AJ230" s="281">
        <v>0</v>
      </c>
      <c r="AK230" s="281">
        <v>0</v>
      </c>
      <c r="AL230" s="281">
        <v>0</v>
      </c>
      <c r="AM230" s="281">
        <v>0</v>
      </c>
      <c r="AN230" s="281">
        <v>0</v>
      </c>
      <c r="AO230" s="281">
        <v>0</v>
      </c>
      <c r="AP230" s="281">
        <v>0</v>
      </c>
    </row>
    <row r="231" spans="1:42" customFormat="1" outlineLevel="2">
      <c r="A231" s="211" t="str">
        <f>A203&amp;"."&amp;A220&amp;"."&amp;A204&amp;"."&amp;B231</f>
        <v>1.o.5.11</v>
      </c>
      <c r="B231">
        <v>11</v>
      </c>
      <c r="C231" t="str">
        <f>'1-GBP'!C231</f>
        <v/>
      </c>
      <c r="M231" s="281">
        <v>0</v>
      </c>
      <c r="N231" s="281">
        <v>0</v>
      </c>
      <c r="O231" s="281">
        <v>0</v>
      </c>
      <c r="P231" s="281">
        <v>0</v>
      </c>
      <c r="Q231" s="281">
        <v>0</v>
      </c>
      <c r="R231" s="281">
        <v>0</v>
      </c>
      <c r="S231" s="281">
        <v>0</v>
      </c>
      <c r="T231" s="281">
        <v>0</v>
      </c>
      <c r="U231" s="281">
        <v>0</v>
      </c>
      <c r="V231" s="281">
        <v>0</v>
      </c>
      <c r="W231" s="281">
        <v>0</v>
      </c>
      <c r="X231" s="281">
        <v>0</v>
      </c>
      <c r="Y231" s="281">
        <v>0</v>
      </c>
      <c r="Z231" s="281">
        <v>0</v>
      </c>
      <c r="AA231" s="281">
        <v>0</v>
      </c>
      <c r="AB231" s="281">
        <v>0</v>
      </c>
      <c r="AC231" s="281">
        <v>0</v>
      </c>
      <c r="AD231" s="281">
        <v>0</v>
      </c>
      <c r="AE231" s="281">
        <v>0</v>
      </c>
      <c r="AF231" s="281">
        <v>0</v>
      </c>
      <c r="AG231" s="281">
        <v>0</v>
      </c>
      <c r="AH231" s="281">
        <v>0</v>
      </c>
      <c r="AI231" s="281">
        <v>0</v>
      </c>
      <c r="AJ231" s="281">
        <v>0</v>
      </c>
      <c r="AK231" s="281">
        <v>0</v>
      </c>
      <c r="AL231" s="281">
        <v>0</v>
      </c>
      <c r="AM231" s="281">
        <v>0</v>
      </c>
      <c r="AN231" s="281">
        <v>0</v>
      </c>
      <c r="AO231" s="281">
        <v>0</v>
      </c>
      <c r="AP231" s="281">
        <v>0</v>
      </c>
    </row>
    <row r="232" spans="1:42" customFormat="1" outlineLevel="2">
      <c r="A232" s="211" t="str">
        <f>A203&amp;"."&amp;A220&amp;"."&amp;A204&amp;"."&amp;B232</f>
        <v>1.o.5.12</v>
      </c>
      <c r="B232">
        <v>12</v>
      </c>
      <c r="C232" t="str">
        <f>'1-GBP'!C232</f>
        <v/>
      </c>
      <c r="M232" s="281">
        <v>0</v>
      </c>
      <c r="N232" s="281">
        <v>0</v>
      </c>
      <c r="O232" s="281">
        <v>0</v>
      </c>
      <c r="P232" s="281">
        <v>0</v>
      </c>
      <c r="Q232" s="281">
        <v>0</v>
      </c>
      <c r="R232" s="281">
        <v>0</v>
      </c>
      <c r="S232" s="281">
        <v>0</v>
      </c>
      <c r="T232" s="281">
        <v>0</v>
      </c>
      <c r="U232" s="281">
        <v>0</v>
      </c>
      <c r="V232" s="281">
        <v>0</v>
      </c>
      <c r="W232" s="281">
        <v>0</v>
      </c>
      <c r="X232" s="281">
        <v>0</v>
      </c>
      <c r="Y232" s="281">
        <v>0</v>
      </c>
      <c r="Z232" s="281">
        <v>0</v>
      </c>
      <c r="AA232" s="281">
        <v>0</v>
      </c>
      <c r="AB232" s="281">
        <v>0</v>
      </c>
      <c r="AC232" s="281">
        <v>0</v>
      </c>
      <c r="AD232" s="281">
        <v>0</v>
      </c>
      <c r="AE232" s="281">
        <v>0</v>
      </c>
      <c r="AF232" s="281">
        <v>0</v>
      </c>
      <c r="AG232" s="281">
        <v>0</v>
      </c>
      <c r="AH232" s="281">
        <v>0</v>
      </c>
      <c r="AI232" s="281">
        <v>0</v>
      </c>
      <c r="AJ232" s="281">
        <v>0</v>
      </c>
      <c r="AK232" s="281">
        <v>0</v>
      </c>
      <c r="AL232" s="281">
        <v>0</v>
      </c>
      <c r="AM232" s="281">
        <v>0</v>
      </c>
      <c r="AN232" s="281">
        <v>0</v>
      </c>
      <c r="AO232" s="281">
        <v>0</v>
      </c>
      <c r="AP232" s="281">
        <v>0</v>
      </c>
    </row>
    <row r="233" spans="1:42" customFormat="1" outlineLevel="1">
      <c r="A233" s="212"/>
      <c r="B233" s="201">
        <f>B232-COUNTIFS(C221:C232,"")</f>
        <v>0</v>
      </c>
      <c r="C233" s="201" t="s">
        <v>285</v>
      </c>
      <c r="D233" s="201"/>
      <c r="E233" s="201"/>
      <c r="F233" s="201"/>
      <c r="G233" s="201"/>
      <c r="H233" s="201"/>
      <c r="I233" s="201"/>
      <c r="J233" s="201"/>
      <c r="K233" s="201"/>
      <c r="L233" s="201"/>
      <c r="M233" s="280">
        <f t="shared" ref="M233:AP233" si="20">SUM(M221:M232)</f>
        <v>0</v>
      </c>
      <c r="N233" s="280">
        <f t="shared" si="20"/>
        <v>0</v>
      </c>
      <c r="O233" s="280">
        <f t="shared" si="20"/>
        <v>0</v>
      </c>
      <c r="P233" s="280">
        <f t="shared" si="20"/>
        <v>0</v>
      </c>
      <c r="Q233" s="280">
        <f t="shared" si="20"/>
        <v>0</v>
      </c>
      <c r="R233" s="280">
        <f t="shared" si="20"/>
        <v>0</v>
      </c>
      <c r="S233" s="280">
        <f t="shared" si="20"/>
        <v>0</v>
      </c>
      <c r="T233" s="280">
        <f t="shared" si="20"/>
        <v>0</v>
      </c>
      <c r="U233" s="280">
        <f t="shared" si="20"/>
        <v>0</v>
      </c>
      <c r="V233" s="280">
        <f t="shared" si="20"/>
        <v>0</v>
      </c>
      <c r="W233" s="280">
        <f t="shared" si="20"/>
        <v>0</v>
      </c>
      <c r="X233" s="280">
        <f t="shared" si="20"/>
        <v>0</v>
      </c>
      <c r="Y233" s="280">
        <f t="shared" si="20"/>
        <v>0</v>
      </c>
      <c r="Z233" s="280">
        <f t="shared" si="20"/>
        <v>0</v>
      </c>
      <c r="AA233" s="280">
        <f t="shared" si="20"/>
        <v>0</v>
      </c>
      <c r="AB233" s="280">
        <f t="shared" si="20"/>
        <v>0</v>
      </c>
      <c r="AC233" s="280">
        <f t="shared" si="20"/>
        <v>0</v>
      </c>
      <c r="AD233" s="280">
        <f t="shared" si="20"/>
        <v>0</v>
      </c>
      <c r="AE233" s="280">
        <f t="shared" si="20"/>
        <v>0</v>
      </c>
      <c r="AF233" s="280">
        <f t="shared" si="20"/>
        <v>0</v>
      </c>
      <c r="AG233" s="280">
        <f t="shared" si="20"/>
        <v>0</v>
      </c>
      <c r="AH233" s="280">
        <f t="shared" si="20"/>
        <v>0</v>
      </c>
      <c r="AI233" s="280">
        <f t="shared" si="20"/>
        <v>0</v>
      </c>
      <c r="AJ233" s="280">
        <f t="shared" si="20"/>
        <v>0</v>
      </c>
      <c r="AK233" s="280">
        <f t="shared" si="20"/>
        <v>0</v>
      </c>
      <c r="AL233" s="280">
        <f t="shared" si="20"/>
        <v>0</v>
      </c>
      <c r="AM233" s="280">
        <f t="shared" si="20"/>
        <v>0</v>
      </c>
      <c r="AN233" s="280">
        <f t="shared" si="20"/>
        <v>0</v>
      </c>
      <c r="AO233" s="280">
        <f t="shared" si="20"/>
        <v>0</v>
      </c>
      <c r="AP233" s="280">
        <f t="shared" si="20"/>
        <v>0</v>
      </c>
    </row>
    <row r="234" spans="1:42" customFormat="1" outlineLevel="1">
      <c r="A234" s="221"/>
      <c r="B234" s="222"/>
      <c r="C234" s="222"/>
      <c r="D234" s="222"/>
      <c r="E234" s="222"/>
      <c r="F234" s="222"/>
      <c r="G234" s="222"/>
      <c r="H234" s="222"/>
      <c r="I234" s="222"/>
      <c r="J234" s="222"/>
      <c r="K234" s="222"/>
      <c r="L234" s="222"/>
      <c r="M234" s="222"/>
      <c r="N234" s="222"/>
      <c r="O234" s="222"/>
      <c r="P234" s="222"/>
      <c r="Q234" s="222"/>
      <c r="R234" s="222"/>
      <c r="S234" s="222"/>
      <c r="T234" s="222"/>
      <c r="U234" s="222"/>
      <c r="V234" s="222"/>
      <c r="W234" s="222"/>
      <c r="X234" s="222"/>
      <c r="Y234" s="222"/>
      <c r="Z234" s="222"/>
      <c r="AA234" s="222"/>
      <c r="AB234" s="222"/>
      <c r="AC234" s="222"/>
      <c r="AD234" s="222"/>
      <c r="AE234" s="222"/>
      <c r="AF234" s="222"/>
      <c r="AG234" s="222"/>
      <c r="AH234" s="222"/>
      <c r="AI234" s="222"/>
      <c r="AJ234" s="222"/>
      <c r="AK234" s="222"/>
      <c r="AL234" s="222"/>
      <c r="AM234" s="222"/>
      <c r="AN234" s="222"/>
      <c r="AO234" s="222"/>
      <c r="AP234" s="222"/>
    </row>
    <row r="235" spans="1:42" customFormat="1" outlineLevel="1">
      <c r="A235" s="220" t="s">
        <v>254</v>
      </c>
      <c r="B235" s="220" t="s">
        <v>287</v>
      </c>
      <c r="C235" s="220" t="s">
        <v>284</v>
      </c>
      <c r="D235" s="220"/>
      <c r="E235" s="220"/>
      <c r="F235" s="220"/>
      <c r="G235" s="220"/>
      <c r="H235" s="220"/>
      <c r="I235" s="220"/>
      <c r="J235" s="220"/>
      <c r="K235" s="220"/>
      <c r="L235" s="220"/>
      <c r="M235" s="220"/>
      <c r="N235" s="220"/>
      <c r="O235" s="220"/>
      <c r="P235" s="220"/>
      <c r="Q235" s="220"/>
      <c r="R235" s="220"/>
      <c r="S235" s="220"/>
      <c r="T235" s="220"/>
      <c r="U235" s="220"/>
      <c r="V235" s="220"/>
      <c r="W235" s="220"/>
      <c r="X235" s="220"/>
      <c r="Y235" s="220"/>
      <c r="Z235" s="220"/>
      <c r="AA235" s="220"/>
      <c r="AB235" s="220"/>
      <c r="AC235" s="220"/>
      <c r="AD235" s="220"/>
      <c r="AE235" s="220"/>
      <c r="AF235" s="220"/>
      <c r="AG235" s="220"/>
      <c r="AH235" s="220"/>
      <c r="AI235" s="220"/>
      <c r="AJ235" s="220"/>
      <c r="AK235" s="220"/>
      <c r="AL235" s="220"/>
      <c r="AM235" s="220"/>
      <c r="AN235" s="220"/>
      <c r="AO235" s="220"/>
      <c r="AP235" s="220"/>
    </row>
    <row r="236" spans="1:42" customFormat="1" outlineLevel="2">
      <c r="A236" s="211" t="str">
        <f>A203&amp;"."&amp;A235&amp;"."&amp;A204&amp;"."&amp;B236</f>
        <v>1.d.5.1</v>
      </c>
      <c r="B236">
        <v>1</v>
      </c>
      <c r="C236" t="str">
        <f>'1-GBP'!C236</f>
        <v/>
      </c>
      <c r="M236" s="281">
        <v>0</v>
      </c>
      <c r="N236" s="281">
        <v>0</v>
      </c>
      <c r="O236" s="281">
        <v>0</v>
      </c>
      <c r="P236" s="281">
        <v>0</v>
      </c>
      <c r="Q236" s="281">
        <v>0</v>
      </c>
      <c r="R236" s="281">
        <v>0</v>
      </c>
      <c r="S236" s="281">
        <v>0</v>
      </c>
      <c r="T236" s="281">
        <v>0</v>
      </c>
      <c r="U236" s="281">
        <v>0</v>
      </c>
      <c r="V236" s="281">
        <v>0</v>
      </c>
      <c r="W236" s="281">
        <v>0</v>
      </c>
      <c r="X236" s="281">
        <v>0</v>
      </c>
      <c r="Y236" s="281">
        <v>0</v>
      </c>
      <c r="Z236" s="281">
        <v>0</v>
      </c>
      <c r="AA236" s="281">
        <v>0</v>
      </c>
      <c r="AB236" s="281">
        <v>0</v>
      </c>
      <c r="AC236" s="281">
        <v>0</v>
      </c>
      <c r="AD236" s="281">
        <v>0</v>
      </c>
      <c r="AE236" s="281">
        <v>0</v>
      </c>
      <c r="AF236" s="281">
        <v>0</v>
      </c>
      <c r="AG236" s="281">
        <v>0</v>
      </c>
      <c r="AH236" s="281">
        <v>0</v>
      </c>
      <c r="AI236" s="281">
        <v>0</v>
      </c>
      <c r="AJ236" s="281">
        <v>0</v>
      </c>
      <c r="AK236" s="281">
        <v>0</v>
      </c>
      <c r="AL236" s="281">
        <v>0</v>
      </c>
      <c r="AM236" s="281">
        <v>0</v>
      </c>
      <c r="AN236" s="281">
        <v>0</v>
      </c>
      <c r="AO236" s="281">
        <v>0</v>
      </c>
      <c r="AP236" s="281">
        <v>0</v>
      </c>
    </row>
    <row r="237" spans="1:42" customFormat="1" outlineLevel="2">
      <c r="A237" s="211" t="str">
        <f>A203&amp;"."&amp;A235&amp;"."&amp;A204&amp;"."&amp;B237</f>
        <v>1.d.5.2</v>
      </c>
      <c r="B237">
        <v>2</v>
      </c>
      <c r="C237" t="str">
        <f>'1-GBP'!C237</f>
        <v/>
      </c>
      <c r="M237" s="281">
        <v>0</v>
      </c>
      <c r="N237" s="281">
        <v>0</v>
      </c>
      <c r="O237" s="281">
        <v>0</v>
      </c>
      <c r="P237" s="281">
        <v>0</v>
      </c>
      <c r="Q237" s="281">
        <v>0</v>
      </c>
      <c r="R237" s="281">
        <v>0</v>
      </c>
      <c r="S237" s="281">
        <v>0</v>
      </c>
      <c r="T237" s="281">
        <v>0</v>
      </c>
      <c r="U237" s="281">
        <v>0</v>
      </c>
      <c r="V237" s="281">
        <v>0</v>
      </c>
      <c r="W237" s="281">
        <v>0</v>
      </c>
      <c r="X237" s="281">
        <v>0</v>
      </c>
      <c r="Y237" s="281">
        <v>0</v>
      </c>
      <c r="Z237" s="281">
        <v>0</v>
      </c>
      <c r="AA237" s="281">
        <v>0</v>
      </c>
      <c r="AB237" s="281">
        <v>0</v>
      </c>
      <c r="AC237" s="281">
        <v>0</v>
      </c>
      <c r="AD237" s="281">
        <v>0</v>
      </c>
      <c r="AE237" s="281">
        <v>0</v>
      </c>
      <c r="AF237" s="281">
        <v>0</v>
      </c>
      <c r="AG237" s="281">
        <v>0</v>
      </c>
      <c r="AH237" s="281">
        <v>0</v>
      </c>
      <c r="AI237" s="281">
        <v>0</v>
      </c>
      <c r="AJ237" s="281">
        <v>0</v>
      </c>
      <c r="AK237" s="281">
        <v>0</v>
      </c>
      <c r="AL237" s="281">
        <v>0</v>
      </c>
      <c r="AM237" s="281">
        <v>0</v>
      </c>
      <c r="AN237" s="281">
        <v>0</v>
      </c>
      <c r="AO237" s="281">
        <v>0</v>
      </c>
      <c r="AP237" s="281">
        <v>0</v>
      </c>
    </row>
    <row r="238" spans="1:42" customFormat="1" outlineLevel="2">
      <c r="A238" s="211" t="str">
        <f>A203&amp;"."&amp;A235&amp;"."&amp;A204&amp;"."&amp;B238</f>
        <v>1.d.5.3</v>
      </c>
      <c r="B238">
        <v>3</v>
      </c>
      <c r="C238" t="str">
        <f>'1-GBP'!C238</f>
        <v/>
      </c>
      <c r="M238" s="281">
        <v>0</v>
      </c>
      <c r="N238" s="281">
        <v>0</v>
      </c>
      <c r="O238" s="281">
        <v>0</v>
      </c>
      <c r="P238" s="281">
        <v>0</v>
      </c>
      <c r="Q238" s="281">
        <v>0</v>
      </c>
      <c r="R238" s="281">
        <v>0</v>
      </c>
      <c r="S238" s="281">
        <v>0</v>
      </c>
      <c r="T238" s="281">
        <v>0</v>
      </c>
      <c r="U238" s="281">
        <v>0</v>
      </c>
      <c r="V238" s="281">
        <v>0</v>
      </c>
      <c r="W238" s="281">
        <v>0</v>
      </c>
      <c r="X238" s="281">
        <v>0</v>
      </c>
      <c r="Y238" s="281">
        <v>0</v>
      </c>
      <c r="Z238" s="281">
        <v>0</v>
      </c>
      <c r="AA238" s="281">
        <v>0</v>
      </c>
      <c r="AB238" s="281">
        <v>0</v>
      </c>
      <c r="AC238" s="281">
        <v>0</v>
      </c>
      <c r="AD238" s="281">
        <v>0</v>
      </c>
      <c r="AE238" s="281">
        <v>0</v>
      </c>
      <c r="AF238" s="281">
        <v>0</v>
      </c>
      <c r="AG238" s="281">
        <v>0</v>
      </c>
      <c r="AH238" s="281">
        <v>0</v>
      </c>
      <c r="AI238" s="281">
        <v>0</v>
      </c>
      <c r="AJ238" s="281">
        <v>0</v>
      </c>
      <c r="AK238" s="281">
        <v>0</v>
      </c>
      <c r="AL238" s="281">
        <v>0</v>
      </c>
      <c r="AM238" s="281">
        <v>0</v>
      </c>
      <c r="AN238" s="281">
        <v>0</v>
      </c>
      <c r="AO238" s="281">
        <v>0</v>
      </c>
      <c r="AP238" s="281">
        <v>0</v>
      </c>
    </row>
    <row r="239" spans="1:42" customFormat="1" outlineLevel="2">
      <c r="A239" s="211" t="str">
        <f>A203&amp;"."&amp;A235&amp;"."&amp;A204&amp;"."&amp;B239</f>
        <v>1.d.5.4</v>
      </c>
      <c r="B239">
        <v>4</v>
      </c>
      <c r="C239" t="str">
        <f>'1-GBP'!C239</f>
        <v/>
      </c>
      <c r="M239" s="281">
        <v>0</v>
      </c>
      <c r="N239" s="281">
        <v>0</v>
      </c>
      <c r="O239" s="281">
        <v>0</v>
      </c>
      <c r="P239" s="281">
        <v>0</v>
      </c>
      <c r="Q239" s="281">
        <v>0</v>
      </c>
      <c r="R239" s="281">
        <v>0</v>
      </c>
      <c r="S239" s="281">
        <v>0</v>
      </c>
      <c r="T239" s="281">
        <v>0</v>
      </c>
      <c r="U239" s="281">
        <v>0</v>
      </c>
      <c r="V239" s="281">
        <v>0</v>
      </c>
      <c r="W239" s="281">
        <v>0</v>
      </c>
      <c r="X239" s="281">
        <v>0</v>
      </c>
      <c r="Y239" s="281">
        <v>0</v>
      </c>
      <c r="Z239" s="281">
        <v>0</v>
      </c>
      <c r="AA239" s="281">
        <v>0</v>
      </c>
      <c r="AB239" s="281">
        <v>0</v>
      </c>
      <c r="AC239" s="281">
        <v>0</v>
      </c>
      <c r="AD239" s="281">
        <v>0</v>
      </c>
      <c r="AE239" s="281">
        <v>0</v>
      </c>
      <c r="AF239" s="281">
        <v>0</v>
      </c>
      <c r="AG239" s="281">
        <v>0</v>
      </c>
      <c r="AH239" s="281">
        <v>0</v>
      </c>
      <c r="AI239" s="281">
        <v>0</v>
      </c>
      <c r="AJ239" s="281">
        <v>0</v>
      </c>
      <c r="AK239" s="281">
        <v>0</v>
      </c>
      <c r="AL239" s="281">
        <v>0</v>
      </c>
      <c r="AM239" s="281">
        <v>0</v>
      </c>
      <c r="AN239" s="281">
        <v>0</v>
      </c>
      <c r="AO239" s="281">
        <v>0</v>
      </c>
      <c r="AP239" s="281">
        <v>0</v>
      </c>
    </row>
    <row r="240" spans="1:42" customFormat="1" outlineLevel="2">
      <c r="A240" s="211" t="str">
        <f>A203&amp;"."&amp;A235&amp;"."&amp;A204&amp;"."&amp;B240</f>
        <v>1.d.5.5</v>
      </c>
      <c r="B240">
        <v>5</v>
      </c>
      <c r="C240" t="str">
        <f>'1-GBP'!C240</f>
        <v/>
      </c>
      <c r="M240" s="281">
        <v>0</v>
      </c>
      <c r="N240" s="281">
        <v>0</v>
      </c>
      <c r="O240" s="281">
        <v>0</v>
      </c>
      <c r="P240" s="281">
        <v>0</v>
      </c>
      <c r="Q240" s="281">
        <v>0</v>
      </c>
      <c r="R240" s="281">
        <v>0</v>
      </c>
      <c r="S240" s="281">
        <v>0</v>
      </c>
      <c r="T240" s="281">
        <v>0</v>
      </c>
      <c r="U240" s="281">
        <v>0</v>
      </c>
      <c r="V240" s="281">
        <v>0</v>
      </c>
      <c r="W240" s="281">
        <v>0</v>
      </c>
      <c r="X240" s="281">
        <v>0</v>
      </c>
      <c r="Y240" s="281">
        <v>0</v>
      </c>
      <c r="Z240" s="281">
        <v>0</v>
      </c>
      <c r="AA240" s="281">
        <v>0</v>
      </c>
      <c r="AB240" s="281">
        <v>0</v>
      </c>
      <c r="AC240" s="281">
        <v>0</v>
      </c>
      <c r="AD240" s="281">
        <v>0</v>
      </c>
      <c r="AE240" s="281">
        <v>0</v>
      </c>
      <c r="AF240" s="281">
        <v>0</v>
      </c>
      <c r="AG240" s="281">
        <v>0</v>
      </c>
      <c r="AH240" s="281">
        <v>0</v>
      </c>
      <c r="AI240" s="281">
        <v>0</v>
      </c>
      <c r="AJ240" s="281">
        <v>0</v>
      </c>
      <c r="AK240" s="281">
        <v>0</v>
      </c>
      <c r="AL240" s="281">
        <v>0</v>
      </c>
      <c r="AM240" s="281">
        <v>0</v>
      </c>
      <c r="AN240" s="281">
        <v>0</v>
      </c>
      <c r="AO240" s="281">
        <v>0</v>
      </c>
      <c r="AP240" s="281">
        <v>0</v>
      </c>
    </row>
    <row r="241" spans="1:42" customFormat="1" outlineLevel="2">
      <c r="A241" s="211" t="str">
        <f>A203&amp;"."&amp;A235&amp;"."&amp;A204&amp;"."&amp;B241</f>
        <v>1.d.5.6</v>
      </c>
      <c r="B241">
        <v>6</v>
      </c>
      <c r="C241" t="str">
        <f>'1-GBP'!C241</f>
        <v/>
      </c>
      <c r="M241" s="281">
        <v>0</v>
      </c>
      <c r="N241" s="281">
        <v>0</v>
      </c>
      <c r="O241" s="281">
        <v>0</v>
      </c>
      <c r="P241" s="281">
        <v>0</v>
      </c>
      <c r="Q241" s="281">
        <v>0</v>
      </c>
      <c r="R241" s="281">
        <v>0</v>
      </c>
      <c r="S241" s="281">
        <v>0</v>
      </c>
      <c r="T241" s="281">
        <v>0</v>
      </c>
      <c r="U241" s="281">
        <v>0</v>
      </c>
      <c r="V241" s="281">
        <v>0</v>
      </c>
      <c r="W241" s="281">
        <v>0</v>
      </c>
      <c r="X241" s="281">
        <v>0</v>
      </c>
      <c r="Y241" s="281">
        <v>0</v>
      </c>
      <c r="Z241" s="281">
        <v>0</v>
      </c>
      <c r="AA241" s="281">
        <v>0</v>
      </c>
      <c r="AB241" s="281">
        <v>0</v>
      </c>
      <c r="AC241" s="281">
        <v>0</v>
      </c>
      <c r="AD241" s="281">
        <v>0</v>
      </c>
      <c r="AE241" s="281">
        <v>0</v>
      </c>
      <c r="AF241" s="281">
        <v>0</v>
      </c>
      <c r="AG241" s="281">
        <v>0</v>
      </c>
      <c r="AH241" s="281">
        <v>0</v>
      </c>
      <c r="AI241" s="281">
        <v>0</v>
      </c>
      <c r="AJ241" s="281">
        <v>0</v>
      </c>
      <c r="AK241" s="281">
        <v>0</v>
      </c>
      <c r="AL241" s="281">
        <v>0</v>
      </c>
      <c r="AM241" s="281">
        <v>0</v>
      </c>
      <c r="AN241" s="281">
        <v>0</v>
      </c>
      <c r="AO241" s="281">
        <v>0</v>
      </c>
      <c r="AP241" s="281">
        <v>0</v>
      </c>
    </row>
    <row r="242" spans="1:42" customFormat="1" outlineLevel="2">
      <c r="A242" s="211" t="str">
        <f>A203&amp;"."&amp;A235&amp;"."&amp;A204&amp;"."&amp;B242</f>
        <v>1.d.5.7</v>
      </c>
      <c r="B242">
        <v>7</v>
      </c>
      <c r="C242" t="str">
        <f>'1-GBP'!C242</f>
        <v/>
      </c>
      <c r="M242" s="281">
        <v>0</v>
      </c>
      <c r="N242" s="281">
        <v>0</v>
      </c>
      <c r="O242" s="281">
        <v>0</v>
      </c>
      <c r="P242" s="281">
        <v>0</v>
      </c>
      <c r="Q242" s="281">
        <v>0</v>
      </c>
      <c r="R242" s="281">
        <v>0</v>
      </c>
      <c r="S242" s="281">
        <v>0</v>
      </c>
      <c r="T242" s="281">
        <v>0</v>
      </c>
      <c r="U242" s="281">
        <v>0</v>
      </c>
      <c r="V242" s="281">
        <v>0</v>
      </c>
      <c r="W242" s="281">
        <v>0</v>
      </c>
      <c r="X242" s="281">
        <v>0</v>
      </c>
      <c r="Y242" s="281">
        <v>0</v>
      </c>
      <c r="Z242" s="281">
        <v>0</v>
      </c>
      <c r="AA242" s="281">
        <v>0</v>
      </c>
      <c r="AB242" s="281">
        <v>0</v>
      </c>
      <c r="AC242" s="281">
        <v>0</v>
      </c>
      <c r="AD242" s="281">
        <v>0</v>
      </c>
      <c r="AE242" s="281">
        <v>0</v>
      </c>
      <c r="AF242" s="281">
        <v>0</v>
      </c>
      <c r="AG242" s="281">
        <v>0</v>
      </c>
      <c r="AH242" s="281">
        <v>0</v>
      </c>
      <c r="AI242" s="281">
        <v>0</v>
      </c>
      <c r="AJ242" s="281">
        <v>0</v>
      </c>
      <c r="AK242" s="281">
        <v>0</v>
      </c>
      <c r="AL242" s="281">
        <v>0</v>
      </c>
      <c r="AM242" s="281">
        <v>0</v>
      </c>
      <c r="AN242" s="281">
        <v>0</v>
      </c>
      <c r="AO242" s="281">
        <v>0</v>
      </c>
      <c r="AP242" s="281">
        <v>0</v>
      </c>
    </row>
    <row r="243" spans="1:42" customFormat="1" outlineLevel="2">
      <c r="A243" s="211" t="str">
        <f>A203&amp;"."&amp;A235&amp;"."&amp;A204&amp;"."&amp;B243</f>
        <v>1.d.5.8</v>
      </c>
      <c r="B243">
        <v>8</v>
      </c>
      <c r="C243" t="str">
        <f>'1-GBP'!C243</f>
        <v/>
      </c>
      <c r="M243" s="281">
        <v>0</v>
      </c>
      <c r="N243" s="281">
        <v>0</v>
      </c>
      <c r="O243" s="281">
        <v>0</v>
      </c>
      <c r="P243" s="281">
        <v>0</v>
      </c>
      <c r="Q243" s="281">
        <v>0</v>
      </c>
      <c r="R243" s="281">
        <v>0</v>
      </c>
      <c r="S243" s="281">
        <v>0</v>
      </c>
      <c r="T243" s="281">
        <v>0</v>
      </c>
      <c r="U243" s="281">
        <v>0</v>
      </c>
      <c r="V243" s="281">
        <v>0</v>
      </c>
      <c r="W243" s="281">
        <v>0</v>
      </c>
      <c r="X243" s="281">
        <v>0</v>
      </c>
      <c r="Y243" s="281">
        <v>0</v>
      </c>
      <c r="Z243" s="281">
        <v>0</v>
      </c>
      <c r="AA243" s="281">
        <v>0</v>
      </c>
      <c r="AB243" s="281">
        <v>0</v>
      </c>
      <c r="AC243" s="281">
        <v>0</v>
      </c>
      <c r="AD243" s="281">
        <v>0</v>
      </c>
      <c r="AE243" s="281">
        <v>0</v>
      </c>
      <c r="AF243" s="281">
        <v>0</v>
      </c>
      <c r="AG243" s="281">
        <v>0</v>
      </c>
      <c r="AH243" s="281">
        <v>0</v>
      </c>
      <c r="AI243" s="281">
        <v>0</v>
      </c>
      <c r="AJ243" s="281">
        <v>0</v>
      </c>
      <c r="AK243" s="281">
        <v>0</v>
      </c>
      <c r="AL243" s="281">
        <v>0</v>
      </c>
      <c r="AM243" s="281">
        <v>0</v>
      </c>
      <c r="AN243" s="281">
        <v>0</v>
      </c>
      <c r="AO243" s="281">
        <v>0</v>
      </c>
      <c r="AP243" s="281">
        <v>0</v>
      </c>
    </row>
    <row r="244" spans="1:42" customFormat="1" outlineLevel="2">
      <c r="A244" s="211" t="str">
        <f>A203&amp;"."&amp;A235&amp;"."&amp;A204&amp;"."&amp;B244</f>
        <v>1.d.5.9</v>
      </c>
      <c r="B244">
        <v>9</v>
      </c>
      <c r="C244" t="str">
        <f>'1-GBP'!C244</f>
        <v/>
      </c>
      <c r="M244" s="281">
        <v>0</v>
      </c>
      <c r="N244" s="281">
        <v>0</v>
      </c>
      <c r="O244" s="281">
        <v>0</v>
      </c>
      <c r="P244" s="281">
        <v>0</v>
      </c>
      <c r="Q244" s="281">
        <v>0</v>
      </c>
      <c r="R244" s="281">
        <v>0</v>
      </c>
      <c r="S244" s="281">
        <v>0</v>
      </c>
      <c r="T244" s="281">
        <v>0</v>
      </c>
      <c r="U244" s="281">
        <v>0</v>
      </c>
      <c r="V244" s="281">
        <v>0</v>
      </c>
      <c r="W244" s="281">
        <v>0</v>
      </c>
      <c r="X244" s="281">
        <v>0</v>
      </c>
      <c r="Y244" s="281">
        <v>0</v>
      </c>
      <c r="Z244" s="281">
        <v>0</v>
      </c>
      <c r="AA244" s="281">
        <v>0</v>
      </c>
      <c r="AB244" s="281">
        <v>0</v>
      </c>
      <c r="AC244" s="281">
        <v>0</v>
      </c>
      <c r="AD244" s="281">
        <v>0</v>
      </c>
      <c r="AE244" s="281">
        <v>0</v>
      </c>
      <c r="AF244" s="281">
        <v>0</v>
      </c>
      <c r="AG244" s="281">
        <v>0</v>
      </c>
      <c r="AH244" s="281">
        <v>0</v>
      </c>
      <c r="AI244" s="281">
        <v>0</v>
      </c>
      <c r="AJ244" s="281">
        <v>0</v>
      </c>
      <c r="AK244" s="281">
        <v>0</v>
      </c>
      <c r="AL244" s="281">
        <v>0</v>
      </c>
      <c r="AM244" s="281">
        <v>0</v>
      </c>
      <c r="AN244" s="281">
        <v>0</v>
      </c>
      <c r="AO244" s="281">
        <v>0</v>
      </c>
      <c r="AP244" s="281">
        <v>0</v>
      </c>
    </row>
    <row r="245" spans="1:42" customFormat="1" outlineLevel="2">
      <c r="A245" s="211" t="str">
        <f>A203&amp;"."&amp;A235&amp;"."&amp;A204&amp;"."&amp;B245</f>
        <v>1.d.5.10</v>
      </c>
      <c r="B245">
        <v>10</v>
      </c>
      <c r="C245" t="str">
        <f>'1-GBP'!C245</f>
        <v/>
      </c>
      <c r="M245" s="281">
        <v>0</v>
      </c>
      <c r="N245" s="281">
        <v>0</v>
      </c>
      <c r="O245" s="281">
        <v>0</v>
      </c>
      <c r="P245" s="281">
        <v>0</v>
      </c>
      <c r="Q245" s="281">
        <v>0</v>
      </c>
      <c r="R245" s="281">
        <v>0</v>
      </c>
      <c r="S245" s="281">
        <v>0</v>
      </c>
      <c r="T245" s="281">
        <v>0</v>
      </c>
      <c r="U245" s="281">
        <v>0</v>
      </c>
      <c r="V245" s="281">
        <v>0</v>
      </c>
      <c r="W245" s="281">
        <v>0</v>
      </c>
      <c r="X245" s="281">
        <v>0</v>
      </c>
      <c r="Y245" s="281">
        <v>0</v>
      </c>
      <c r="Z245" s="281">
        <v>0</v>
      </c>
      <c r="AA245" s="281">
        <v>0</v>
      </c>
      <c r="AB245" s="281">
        <v>0</v>
      </c>
      <c r="AC245" s="281">
        <v>0</v>
      </c>
      <c r="AD245" s="281">
        <v>0</v>
      </c>
      <c r="AE245" s="281">
        <v>0</v>
      </c>
      <c r="AF245" s="281">
        <v>0</v>
      </c>
      <c r="AG245" s="281">
        <v>0</v>
      </c>
      <c r="AH245" s="281">
        <v>0</v>
      </c>
      <c r="AI245" s="281">
        <v>0</v>
      </c>
      <c r="AJ245" s="281">
        <v>0</v>
      </c>
      <c r="AK245" s="281">
        <v>0</v>
      </c>
      <c r="AL245" s="281">
        <v>0</v>
      </c>
      <c r="AM245" s="281">
        <v>0</v>
      </c>
      <c r="AN245" s="281">
        <v>0</v>
      </c>
      <c r="AO245" s="281">
        <v>0</v>
      </c>
      <c r="AP245" s="281">
        <v>0</v>
      </c>
    </row>
    <row r="246" spans="1:42" customFormat="1" outlineLevel="2">
      <c r="A246" s="211" t="str">
        <f>A203&amp;"."&amp;A235&amp;"."&amp;A204&amp;"."&amp;B246</f>
        <v>1.d.5.11</v>
      </c>
      <c r="B246">
        <v>11</v>
      </c>
      <c r="C246" t="str">
        <f>'1-GBP'!C246</f>
        <v/>
      </c>
      <c r="M246" s="281">
        <v>0</v>
      </c>
      <c r="N246" s="281">
        <v>0</v>
      </c>
      <c r="O246" s="281">
        <v>0</v>
      </c>
      <c r="P246" s="281">
        <v>0</v>
      </c>
      <c r="Q246" s="281">
        <v>0</v>
      </c>
      <c r="R246" s="281">
        <v>0</v>
      </c>
      <c r="S246" s="281">
        <v>0</v>
      </c>
      <c r="T246" s="281">
        <v>0</v>
      </c>
      <c r="U246" s="281">
        <v>0</v>
      </c>
      <c r="V246" s="281">
        <v>0</v>
      </c>
      <c r="W246" s="281">
        <v>0</v>
      </c>
      <c r="X246" s="281">
        <v>0</v>
      </c>
      <c r="Y246" s="281">
        <v>0</v>
      </c>
      <c r="Z246" s="281">
        <v>0</v>
      </c>
      <c r="AA246" s="281">
        <v>0</v>
      </c>
      <c r="AB246" s="281">
        <v>0</v>
      </c>
      <c r="AC246" s="281">
        <v>0</v>
      </c>
      <c r="AD246" s="281">
        <v>0</v>
      </c>
      <c r="AE246" s="281">
        <v>0</v>
      </c>
      <c r="AF246" s="281">
        <v>0</v>
      </c>
      <c r="AG246" s="281">
        <v>0</v>
      </c>
      <c r="AH246" s="281">
        <v>0</v>
      </c>
      <c r="AI246" s="281">
        <v>0</v>
      </c>
      <c r="AJ246" s="281">
        <v>0</v>
      </c>
      <c r="AK246" s="281">
        <v>0</v>
      </c>
      <c r="AL246" s="281">
        <v>0</v>
      </c>
      <c r="AM246" s="281">
        <v>0</v>
      </c>
      <c r="AN246" s="281">
        <v>0</v>
      </c>
      <c r="AO246" s="281">
        <v>0</v>
      </c>
      <c r="AP246" s="281">
        <v>0</v>
      </c>
    </row>
    <row r="247" spans="1:42" customFormat="1" outlineLevel="2">
      <c r="A247" s="211" t="str">
        <f>A203&amp;"."&amp;A235&amp;"."&amp;A204&amp;"."&amp;B247</f>
        <v>1.d.5.12</v>
      </c>
      <c r="B247">
        <v>12</v>
      </c>
      <c r="C247" t="str">
        <f>'1-GBP'!C247</f>
        <v/>
      </c>
      <c r="M247" s="281">
        <v>0</v>
      </c>
      <c r="N247" s="281">
        <v>0</v>
      </c>
      <c r="O247" s="281">
        <v>0</v>
      </c>
      <c r="P247" s="281">
        <v>0</v>
      </c>
      <c r="Q247" s="281">
        <v>0</v>
      </c>
      <c r="R247" s="281">
        <v>0</v>
      </c>
      <c r="S247" s="281">
        <v>0</v>
      </c>
      <c r="T247" s="281">
        <v>0</v>
      </c>
      <c r="U247" s="281">
        <v>0</v>
      </c>
      <c r="V247" s="281">
        <v>0</v>
      </c>
      <c r="W247" s="281">
        <v>0</v>
      </c>
      <c r="X247" s="281">
        <v>0</v>
      </c>
      <c r="Y247" s="281">
        <v>0</v>
      </c>
      <c r="Z247" s="281">
        <v>0</v>
      </c>
      <c r="AA247" s="281">
        <v>0</v>
      </c>
      <c r="AB247" s="281">
        <v>0</v>
      </c>
      <c r="AC247" s="281">
        <v>0</v>
      </c>
      <c r="AD247" s="281">
        <v>0</v>
      </c>
      <c r="AE247" s="281">
        <v>0</v>
      </c>
      <c r="AF247" s="281">
        <v>0</v>
      </c>
      <c r="AG247" s="281">
        <v>0</v>
      </c>
      <c r="AH247" s="281">
        <v>0</v>
      </c>
      <c r="AI247" s="281">
        <v>0</v>
      </c>
      <c r="AJ247" s="281">
        <v>0</v>
      </c>
      <c r="AK247" s="281">
        <v>0</v>
      </c>
      <c r="AL247" s="281">
        <v>0</v>
      </c>
      <c r="AM247" s="281">
        <v>0</v>
      </c>
      <c r="AN247" s="281">
        <v>0</v>
      </c>
      <c r="AO247" s="281">
        <v>0</v>
      </c>
      <c r="AP247" s="281">
        <v>0</v>
      </c>
    </row>
    <row r="248" spans="1:42" customFormat="1" outlineLevel="1">
      <c r="A248" s="212"/>
      <c r="B248" s="201">
        <f>B247-COUNTIFS(C236:C247,"")</f>
        <v>0</v>
      </c>
      <c r="C248" s="201" t="s">
        <v>285</v>
      </c>
      <c r="D248" s="201"/>
      <c r="E248" s="201"/>
      <c r="F248" s="201"/>
      <c r="G248" s="201"/>
      <c r="H248" s="201"/>
      <c r="I248" s="201"/>
      <c r="J248" s="201"/>
      <c r="K248" s="201"/>
      <c r="L248" s="201"/>
      <c r="M248" s="280">
        <f t="shared" ref="M248:AP248" si="21">SUM(M236:M247)</f>
        <v>0</v>
      </c>
      <c r="N248" s="280">
        <f t="shared" si="21"/>
        <v>0</v>
      </c>
      <c r="O248" s="280">
        <f t="shared" si="21"/>
        <v>0</v>
      </c>
      <c r="P248" s="280">
        <f t="shared" si="21"/>
        <v>0</v>
      </c>
      <c r="Q248" s="280">
        <f t="shared" si="21"/>
        <v>0</v>
      </c>
      <c r="R248" s="280">
        <f t="shared" si="21"/>
        <v>0</v>
      </c>
      <c r="S248" s="280">
        <f t="shared" si="21"/>
        <v>0</v>
      </c>
      <c r="T248" s="280">
        <f t="shared" si="21"/>
        <v>0</v>
      </c>
      <c r="U248" s="280">
        <f t="shared" si="21"/>
        <v>0</v>
      </c>
      <c r="V248" s="280">
        <f t="shared" si="21"/>
        <v>0</v>
      </c>
      <c r="W248" s="280">
        <f t="shared" si="21"/>
        <v>0</v>
      </c>
      <c r="X248" s="280">
        <f t="shared" si="21"/>
        <v>0</v>
      </c>
      <c r="Y248" s="280">
        <f t="shared" si="21"/>
        <v>0</v>
      </c>
      <c r="Z248" s="280">
        <f t="shared" si="21"/>
        <v>0</v>
      </c>
      <c r="AA248" s="280">
        <f t="shared" si="21"/>
        <v>0</v>
      </c>
      <c r="AB248" s="280">
        <f t="shared" si="21"/>
        <v>0</v>
      </c>
      <c r="AC248" s="280">
        <f t="shared" si="21"/>
        <v>0</v>
      </c>
      <c r="AD248" s="280">
        <f t="shared" si="21"/>
        <v>0</v>
      </c>
      <c r="AE248" s="280">
        <f t="shared" si="21"/>
        <v>0</v>
      </c>
      <c r="AF248" s="280">
        <f t="shared" si="21"/>
        <v>0</v>
      </c>
      <c r="AG248" s="280">
        <f t="shared" si="21"/>
        <v>0</v>
      </c>
      <c r="AH248" s="280">
        <f t="shared" si="21"/>
        <v>0</v>
      </c>
      <c r="AI248" s="280">
        <f t="shared" si="21"/>
        <v>0</v>
      </c>
      <c r="AJ248" s="280">
        <f t="shared" si="21"/>
        <v>0</v>
      </c>
      <c r="AK248" s="280">
        <f t="shared" si="21"/>
        <v>0</v>
      </c>
      <c r="AL248" s="280">
        <f t="shared" si="21"/>
        <v>0</v>
      </c>
      <c r="AM248" s="280">
        <f t="shared" si="21"/>
        <v>0</v>
      </c>
      <c r="AN248" s="280">
        <f t="shared" si="21"/>
        <v>0</v>
      </c>
      <c r="AO248" s="280">
        <f t="shared" si="21"/>
        <v>0</v>
      </c>
      <c r="AP248" s="280">
        <f t="shared" si="21"/>
        <v>0</v>
      </c>
    </row>
    <row r="249" spans="1:42" customFormat="1" ht="16.149999999999999" outlineLevel="1" thickBot="1">
      <c r="A249" s="213"/>
      <c r="B249" s="202"/>
      <c r="C249" s="202"/>
      <c r="D249" s="202"/>
      <c r="E249" s="202"/>
      <c r="F249" s="202"/>
      <c r="G249" s="202"/>
      <c r="H249" s="202"/>
      <c r="I249" s="202"/>
      <c r="J249" s="202"/>
      <c r="K249" s="202"/>
      <c r="L249" s="202"/>
      <c r="M249" s="313"/>
      <c r="N249" s="202"/>
      <c r="O249" s="202"/>
      <c r="P249" s="202"/>
      <c r="Q249" s="202"/>
      <c r="R249" s="202"/>
      <c r="S249" s="202"/>
      <c r="T249" s="202"/>
      <c r="U249" s="202"/>
      <c r="V249" s="202"/>
      <c r="W249" s="202"/>
      <c r="X249" s="202"/>
      <c r="Y249" s="202"/>
      <c r="Z249" s="202"/>
      <c r="AA249" s="202"/>
      <c r="AB249" s="202"/>
      <c r="AC249" s="202"/>
      <c r="AD249" s="202"/>
      <c r="AE249" s="202"/>
      <c r="AF249" s="202"/>
      <c r="AG249" s="202"/>
      <c r="AH249" s="202"/>
      <c r="AI249" s="202"/>
      <c r="AJ249" s="202"/>
      <c r="AK249" s="202"/>
      <c r="AL249" s="202"/>
      <c r="AM249" s="202"/>
      <c r="AN249" s="202"/>
      <c r="AO249" s="202"/>
      <c r="AP249" s="202"/>
    </row>
    <row r="250" spans="1:42" customFormat="1" ht="16.149999999999999" outlineLevel="1" thickBot="1">
      <c r="A250" s="214" t="s">
        <v>288</v>
      </c>
      <c r="B250" s="203">
        <f>B248+B233+B218</f>
        <v>6</v>
      </c>
      <c r="C250" s="203" t="s">
        <v>289</v>
      </c>
      <c r="D250" s="203"/>
      <c r="E250" s="203"/>
      <c r="F250" s="203"/>
      <c r="G250" s="203" t="str">
        <f>+"Total "&amp;$B203&amp;" "&amp;$B204</f>
        <v>Total Phase 1 IJV Costs</v>
      </c>
      <c r="H250" s="203"/>
      <c r="I250" s="203"/>
      <c r="J250" s="203"/>
      <c r="K250" s="203"/>
      <c r="L250" s="203"/>
      <c r="M250" s="284">
        <f t="shared" ref="M250:AP250" si="22">SUM(M218,M233,M248)</f>
        <v>0</v>
      </c>
      <c r="N250" s="284">
        <f t="shared" si="22"/>
        <v>0</v>
      </c>
      <c r="O250" s="284">
        <f t="shared" si="22"/>
        <v>0</v>
      </c>
      <c r="P250" s="284">
        <f t="shared" si="22"/>
        <v>0</v>
      </c>
      <c r="Q250" s="284">
        <f t="shared" si="22"/>
        <v>0</v>
      </c>
      <c r="R250" s="284">
        <f t="shared" si="22"/>
        <v>0</v>
      </c>
      <c r="S250" s="284">
        <f t="shared" si="22"/>
        <v>0</v>
      </c>
      <c r="T250" s="284">
        <f t="shared" si="22"/>
        <v>0</v>
      </c>
      <c r="U250" s="284">
        <f t="shared" si="22"/>
        <v>0</v>
      </c>
      <c r="V250" s="284">
        <f t="shared" si="22"/>
        <v>0</v>
      </c>
      <c r="W250" s="284">
        <f t="shared" si="22"/>
        <v>0</v>
      </c>
      <c r="X250" s="284">
        <f t="shared" si="22"/>
        <v>0</v>
      </c>
      <c r="Y250" s="284">
        <f t="shared" si="22"/>
        <v>0</v>
      </c>
      <c r="Z250" s="284">
        <f t="shared" si="22"/>
        <v>0</v>
      </c>
      <c r="AA250" s="284">
        <f t="shared" si="22"/>
        <v>0</v>
      </c>
      <c r="AB250" s="284">
        <f t="shared" si="22"/>
        <v>0</v>
      </c>
      <c r="AC250" s="284">
        <f t="shared" si="22"/>
        <v>0</v>
      </c>
      <c r="AD250" s="284">
        <f t="shared" si="22"/>
        <v>0</v>
      </c>
      <c r="AE250" s="284">
        <f t="shared" si="22"/>
        <v>0</v>
      </c>
      <c r="AF250" s="284">
        <f t="shared" si="22"/>
        <v>0</v>
      </c>
      <c r="AG250" s="284">
        <f t="shared" si="22"/>
        <v>0</v>
      </c>
      <c r="AH250" s="284">
        <f t="shared" si="22"/>
        <v>0</v>
      </c>
      <c r="AI250" s="284">
        <f t="shared" si="22"/>
        <v>0</v>
      </c>
      <c r="AJ250" s="284">
        <f t="shared" si="22"/>
        <v>0</v>
      </c>
      <c r="AK250" s="284">
        <f t="shared" si="22"/>
        <v>0</v>
      </c>
      <c r="AL250" s="284">
        <f t="shared" si="22"/>
        <v>0</v>
      </c>
      <c r="AM250" s="284">
        <f t="shared" si="22"/>
        <v>0</v>
      </c>
      <c r="AN250" s="284">
        <f t="shared" si="22"/>
        <v>0</v>
      </c>
      <c r="AO250" s="284">
        <f t="shared" si="22"/>
        <v>0</v>
      </c>
      <c r="AP250" s="284">
        <f t="shared" si="22"/>
        <v>0</v>
      </c>
    </row>
    <row r="251" spans="1:42" customFormat="1" collapsed="1">
      <c r="A251" s="211"/>
    </row>
    <row r="252" spans="1:42" customFormat="1">
      <c r="A252" s="209" t="str">
        <f>_xlfn.TEXTBEFORE(J252,".")</f>
        <v>1</v>
      </c>
      <c r="B252" s="196" t="str">
        <f>_xlfn.XLOOKUP($A252,Select!$B$4:$B$65,Select!$C$4:$C$65)</f>
        <v>Phase 1</v>
      </c>
      <c r="C252" s="197"/>
      <c r="D252" s="197">
        <f>B267+B282+B297</f>
        <v>4</v>
      </c>
      <c r="E252" s="197" t="s">
        <v>281</v>
      </c>
      <c r="F252" s="197"/>
      <c r="G252" s="197"/>
      <c r="H252" s="197"/>
      <c r="I252" s="197" t="s">
        <v>282</v>
      </c>
      <c r="J252" s="197" t="str">
        <f>Select!$M$9</f>
        <v>1.6</v>
      </c>
      <c r="K252" s="197"/>
      <c r="L252" s="197"/>
      <c r="M252" s="197"/>
      <c r="N252" s="198"/>
      <c r="O252" s="198"/>
      <c r="P252" s="198"/>
      <c r="Q252" s="198"/>
      <c r="R252" s="198"/>
      <c r="S252" s="198"/>
      <c r="T252" s="198"/>
      <c r="U252" s="198"/>
      <c r="V252" s="198"/>
      <c r="W252" s="198"/>
      <c r="X252" s="198"/>
      <c r="Y252" s="198"/>
      <c r="Z252" s="198"/>
      <c r="AA252" s="198"/>
      <c r="AB252" s="198"/>
      <c r="AC252" s="198"/>
      <c r="AD252" s="198"/>
      <c r="AE252" s="198"/>
      <c r="AF252" s="198"/>
      <c r="AG252" s="198"/>
      <c r="AH252" s="198"/>
      <c r="AI252" s="198"/>
      <c r="AJ252" s="198"/>
      <c r="AK252" s="198"/>
      <c r="AL252" s="198"/>
      <c r="AM252" s="198"/>
      <c r="AN252" s="198"/>
      <c r="AO252" s="198"/>
      <c r="AP252" s="198"/>
    </row>
    <row r="253" spans="1:42" customFormat="1" outlineLevel="1">
      <c r="A253" s="210" t="str">
        <f>_xlfn.TEXTAFTER(J252,".")</f>
        <v>6</v>
      </c>
      <c r="B253" s="199" t="str">
        <f>_xlfn.XLOOKUP($J252,Select!$K$4:$K$65,Select!$F$4:$F$65)</f>
        <v>Energy Costs</v>
      </c>
      <c r="C253" s="199"/>
      <c r="D253" s="199"/>
      <c r="E253" s="199"/>
      <c r="F253" s="199"/>
      <c r="G253" s="199"/>
      <c r="H253" s="199"/>
      <c r="I253" s="199"/>
      <c r="J253" s="199"/>
      <c r="K253" s="199"/>
      <c r="L253" s="199"/>
      <c r="M253" s="199"/>
      <c r="N253" s="199"/>
      <c r="O253" s="199"/>
      <c r="P253" s="199"/>
      <c r="Q253" s="199"/>
      <c r="R253" s="199"/>
      <c r="S253" s="199"/>
      <c r="T253" s="199"/>
      <c r="U253" s="199"/>
      <c r="V253" s="199"/>
      <c r="W253" s="199"/>
      <c r="X253" s="199"/>
      <c r="Y253" s="199"/>
      <c r="Z253" s="199"/>
      <c r="AA253" s="199"/>
      <c r="AB253" s="199"/>
      <c r="AC253" s="199"/>
      <c r="AD253" s="199"/>
      <c r="AE253" s="199"/>
      <c r="AF253" s="199"/>
      <c r="AG253" s="199"/>
      <c r="AH253" s="199"/>
      <c r="AI253" s="199"/>
      <c r="AJ253" s="199"/>
      <c r="AK253" s="199"/>
      <c r="AL253" s="199"/>
      <c r="AM253" s="199"/>
      <c r="AN253" s="199"/>
      <c r="AO253" s="199"/>
      <c r="AP253" s="199"/>
    </row>
    <row r="254" spans="1:42" customFormat="1" outlineLevel="1">
      <c r="A254" s="220" t="s">
        <v>150</v>
      </c>
      <c r="B254" s="220" t="s">
        <v>283</v>
      </c>
      <c r="C254" s="220" t="s">
        <v>284</v>
      </c>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c r="AA254" s="220"/>
      <c r="AB254" s="220"/>
      <c r="AC254" s="220"/>
      <c r="AD254" s="220"/>
      <c r="AE254" s="220"/>
      <c r="AF254" s="220"/>
      <c r="AG254" s="220"/>
      <c r="AH254" s="220"/>
      <c r="AI254" s="220"/>
      <c r="AJ254" s="220"/>
      <c r="AK254" s="220"/>
      <c r="AL254" s="220"/>
      <c r="AM254" s="220"/>
      <c r="AN254" s="220"/>
      <c r="AO254" s="220"/>
      <c r="AP254" s="220"/>
    </row>
    <row r="255" spans="1:42" customFormat="1" outlineLevel="2">
      <c r="A255" s="211" t="str">
        <f>A252&amp;"."&amp;A254&amp;"."&amp;A253&amp;"."&amp;B255</f>
        <v>1.c.6.1</v>
      </c>
      <c r="B255">
        <v>1</v>
      </c>
      <c r="C255" t="str">
        <f>'1-GBP'!C255</f>
        <v/>
      </c>
      <c r="M255" s="281">
        <v>0</v>
      </c>
      <c r="N255" s="281">
        <v>0</v>
      </c>
      <c r="O255" s="281">
        <v>0</v>
      </c>
      <c r="P255" s="281">
        <v>0</v>
      </c>
      <c r="Q255" s="281">
        <v>0</v>
      </c>
      <c r="R255" s="281">
        <v>0</v>
      </c>
      <c r="S255" s="281">
        <v>0</v>
      </c>
      <c r="T255" s="281">
        <v>0</v>
      </c>
      <c r="U255" s="281">
        <v>0</v>
      </c>
      <c r="V255" s="281">
        <v>0</v>
      </c>
      <c r="W255" s="281">
        <v>0</v>
      </c>
      <c r="X255" s="281">
        <v>0</v>
      </c>
      <c r="Y255" s="281">
        <v>0</v>
      </c>
      <c r="Z255" s="281">
        <v>0</v>
      </c>
      <c r="AA255" s="281">
        <v>0</v>
      </c>
      <c r="AB255" s="281">
        <v>0</v>
      </c>
      <c r="AC255" s="281">
        <v>0</v>
      </c>
      <c r="AD255" s="281">
        <v>0</v>
      </c>
      <c r="AE255" s="281">
        <v>0</v>
      </c>
      <c r="AF255" s="281">
        <v>0</v>
      </c>
      <c r="AG255" s="281">
        <v>0</v>
      </c>
      <c r="AH255" s="281">
        <v>0</v>
      </c>
      <c r="AI255" s="281">
        <v>0</v>
      </c>
      <c r="AJ255" s="281">
        <v>0</v>
      </c>
      <c r="AK255" s="281">
        <v>0</v>
      </c>
      <c r="AL255" s="281">
        <v>0</v>
      </c>
      <c r="AM255" s="281">
        <v>0</v>
      </c>
      <c r="AN255" s="281">
        <v>0</v>
      </c>
      <c r="AO255" s="281">
        <v>0</v>
      </c>
      <c r="AP255" s="281">
        <v>0</v>
      </c>
    </row>
    <row r="256" spans="1:42" customFormat="1" outlineLevel="2">
      <c r="A256" s="211" t="str">
        <f>A252&amp;"."&amp;A254&amp;"."&amp;A253&amp;"."&amp;B256</f>
        <v>1.c.6.2</v>
      </c>
      <c r="B256">
        <v>2</v>
      </c>
      <c r="C256" t="str">
        <f>'1-GBP'!C256</f>
        <v/>
      </c>
      <c r="M256" s="281">
        <v>0</v>
      </c>
      <c r="N256" s="281">
        <v>0</v>
      </c>
      <c r="O256" s="281">
        <v>0</v>
      </c>
      <c r="P256" s="281">
        <v>0</v>
      </c>
      <c r="Q256" s="281">
        <v>0</v>
      </c>
      <c r="R256" s="281">
        <v>0</v>
      </c>
      <c r="S256" s="281">
        <v>0</v>
      </c>
      <c r="T256" s="281">
        <v>0</v>
      </c>
      <c r="U256" s="281">
        <v>0</v>
      </c>
      <c r="V256" s="281">
        <v>0</v>
      </c>
      <c r="W256" s="281">
        <v>0</v>
      </c>
      <c r="X256" s="281">
        <v>0</v>
      </c>
      <c r="Y256" s="281">
        <v>0</v>
      </c>
      <c r="Z256" s="281">
        <v>0</v>
      </c>
      <c r="AA256" s="281">
        <v>0</v>
      </c>
      <c r="AB256" s="281">
        <v>0</v>
      </c>
      <c r="AC256" s="281">
        <v>0</v>
      </c>
      <c r="AD256" s="281">
        <v>0</v>
      </c>
      <c r="AE256" s="281">
        <v>0</v>
      </c>
      <c r="AF256" s="281">
        <v>0</v>
      </c>
      <c r="AG256" s="281">
        <v>0</v>
      </c>
      <c r="AH256" s="281">
        <v>0</v>
      </c>
      <c r="AI256" s="281">
        <v>0</v>
      </c>
      <c r="AJ256" s="281">
        <v>0</v>
      </c>
      <c r="AK256" s="281">
        <v>0</v>
      </c>
      <c r="AL256" s="281">
        <v>0</v>
      </c>
      <c r="AM256" s="281">
        <v>0</v>
      </c>
      <c r="AN256" s="281">
        <v>0</v>
      </c>
      <c r="AO256" s="281">
        <v>0</v>
      </c>
      <c r="AP256" s="281">
        <v>0</v>
      </c>
    </row>
    <row r="257" spans="1:42" customFormat="1" outlineLevel="2">
      <c r="A257" s="211" t="str">
        <f>A252&amp;"."&amp;A254&amp;"."&amp;A253&amp;"."&amp;B257</f>
        <v>1.c.6.3</v>
      </c>
      <c r="B257">
        <v>3</v>
      </c>
      <c r="C257" t="str">
        <f>'1-GBP'!C257</f>
        <v/>
      </c>
      <c r="M257" s="281">
        <v>0</v>
      </c>
      <c r="N257" s="281">
        <v>0</v>
      </c>
      <c r="O257" s="281">
        <v>0</v>
      </c>
      <c r="P257" s="281">
        <v>0</v>
      </c>
      <c r="Q257" s="281">
        <v>0</v>
      </c>
      <c r="R257" s="281">
        <v>0</v>
      </c>
      <c r="S257" s="281">
        <v>0</v>
      </c>
      <c r="T257" s="281">
        <v>0</v>
      </c>
      <c r="U257" s="281">
        <v>0</v>
      </c>
      <c r="V257" s="281">
        <v>0</v>
      </c>
      <c r="W257" s="281">
        <v>0</v>
      </c>
      <c r="X257" s="281">
        <v>0</v>
      </c>
      <c r="Y257" s="281">
        <v>0</v>
      </c>
      <c r="Z257" s="281">
        <v>0</v>
      </c>
      <c r="AA257" s="281">
        <v>0</v>
      </c>
      <c r="AB257" s="281">
        <v>0</v>
      </c>
      <c r="AC257" s="281">
        <v>0</v>
      </c>
      <c r="AD257" s="281">
        <v>0</v>
      </c>
      <c r="AE257" s="281">
        <v>0</v>
      </c>
      <c r="AF257" s="281">
        <v>0</v>
      </c>
      <c r="AG257" s="281">
        <v>0</v>
      </c>
      <c r="AH257" s="281">
        <v>0</v>
      </c>
      <c r="AI257" s="281">
        <v>0</v>
      </c>
      <c r="AJ257" s="281">
        <v>0</v>
      </c>
      <c r="AK257" s="281">
        <v>0</v>
      </c>
      <c r="AL257" s="281">
        <v>0</v>
      </c>
      <c r="AM257" s="281">
        <v>0</v>
      </c>
      <c r="AN257" s="281">
        <v>0</v>
      </c>
      <c r="AO257" s="281">
        <v>0</v>
      </c>
      <c r="AP257" s="281">
        <v>0</v>
      </c>
    </row>
    <row r="258" spans="1:42" customFormat="1" outlineLevel="2">
      <c r="A258" s="211" t="str">
        <f>A252&amp;"."&amp;A254&amp;"."&amp;A253&amp;"."&amp;B258</f>
        <v>1.c.6.4</v>
      </c>
      <c r="B258">
        <v>4</v>
      </c>
      <c r="C258" t="str">
        <f>'1-GBP'!C258</f>
        <v/>
      </c>
      <c r="M258" s="281">
        <v>0</v>
      </c>
      <c r="N258" s="281">
        <v>0</v>
      </c>
      <c r="O258" s="281">
        <v>0</v>
      </c>
      <c r="P258" s="281">
        <v>0</v>
      </c>
      <c r="Q258" s="281">
        <v>0</v>
      </c>
      <c r="R258" s="281">
        <v>0</v>
      </c>
      <c r="S258" s="281">
        <v>0</v>
      </c>
      <c r="T258" s="281">
        <v>0</v>
      </c>
      <c r="U258" s="281">
        <v>0</v>
      </c>
      <c r="V258" s="281">
        <v>0</v>
      </c>
      <c r="W258" s="281">
        <v>0</v>
      </c>
      <c r="X258" s="281">
        <v>0</v>
      </c>
      <c r="Y258" s="281">
        <v>0</v>
      </c>
      <c r="Z258" s="281">
        <v>0</v>
      </c>
      <c r="AA258" s="281">
        <v>0</v>
      </c>
      <c r="AB258" s="281">
        <v>0</v>
      </c>
      <c r="AC258" s="281">
        <v>0</v>
      </c>
      <c r="AD258" s="281">
        <v>0</v>
      </c>
      <c r="AE258" s="281">
        <v>0</v>
      </c>
      <c r="AF258" s="281">
        <v>0</v>
      </c>
      <c r="AG258" s="281">
        <v>0</v>
      </c>
      <c r="AH258" s="281">
        <v>0</v>
      </c>
      <c r="AI258" s="281">
        <v>0</v>
      </c>
      <c r="AJ258" s="281">
        <v>0</v>
      </c>
      <c r="AK258" s="281">
        <v>0</v>
      </c>
      <c r="AL258" s="281">
        <v>0</v>
      </c>
      <c r="AM258" s="281">
        <v>0</v>
      </c>
      <c r="AN258" s="281">
        <v>0</v>
      </c>
      <c r="AO258" s="281">
        <v>0</v>
      </c>
      <c r="AP258" s="281">
        <v>0</v>
      </c>
    </row>
    <row r="259" spans="1:42" customFormat="1" outlineLevel="2">
      <c r="A259" s="211" t="str">
        <f>A252&amp;"."&amp;A254&amp;"."&amp;A253&amp;"."&amp;B259</f>
        <v>1.c.6.5</v>
      </c>
      <c r="B259">
        <v>5</v>
      </c>
      <c r="C259" t="str">
        <f>'1-GBP'!C259</f>
        <v/>
      </c>
      <c r="M259" s="281">
        <v>0</v>
      </c>
      <c r="N259" s="281">
        <v>0</v>
      </c>
      <c r="O259" s="281">
        <v>0</v>
      </c>
      <c r="P259" s="281">
        <v>0</v>
      </c>
      <c r="Q259" s="281">
        <v>0</v>
      </c>
      <c r="R259" s="281">
        <v>0</v>
      </c>
      <c r="S259" s="281">
        <v>0</v>
      </c>
      <c r="T259" s="281">
        <v>0</v>
      </c>
      <c r="U259" s="281">
        <v>0</v>
      </c>
      <c r="V259" s="281">
        <v>0</v>
      </c>
      <c r="W259" s="281">
        <v>0</v>
      </c>
      <c r="X259" s="281">
        <v>0</v>
      </c>
      <c r="Y259" s="281">
        <v>0</v>
      </c>
      <c r="Z259" s="281">
        <v>0</v>
      </c>
      <c r="AA259" s="281">
        <v>0</v>
      </c>
      <c r="AB259" s="281">
        <v>0</v>
      </c>
      <c r="AC259" s="281">
        <v>0</v>
      </c>
      <c r="AD259" s="281">
        <v>0</v>
      </c>
      <c r="AE259" s="281">
        <v>0</v>
      </c>
      <c r="AF259" s="281">
        <v>0</v>
      </c>
      <c r="AG259" s="281">
        <v>0</v>
      </c>
      <c r="AH259" s="281">
        <v>0</v>
      </c>
      <c r="AI259" s="281">
        <v>0</v>
      </c>
      <c r="AJ259" s="281">
        <v>0</v>
      </c>
      <c r="AK259" s="281">
        <v>0</v>
      </c>
      <c r="AL259" s="281">
        <v>0</v>
      </c>
      <c r="AM259" s="281">
        <v>0</v>
      </c>
      <c r="AN259" s="281">
        <v>0</v>
      </c>
      <c r="AO259" s="281">
        <v>0</v>
      </c>
      <c r="AP259" s="281">
        <v>0</v>
      </c>
    </row>
    <row r="260" spans="1:42" customFormat="1" outlineLevel="2">
      <c r="A260" s="211" t="str">
        <f>A252&amp;"."&amp;A254&amp;"."&amp;A253&amp;"."&amp;B260</f>
        <v>1.c.6.6</v>
      </c>
      <c r="B260">
        <v>6</v>
      </c>
      <c r="C260" t="str">
        <f>'1-GBP'!C260</f>
        <v/>
      </c>
      <c r="M260" s="281">
        <v>0</v>
      </c>
      <c r="N260" s="281">
        <v>0</v>
      </c>
      <c r="O260" s="281">
        <v>0</v>
      </c>
      <c r="P260" s="281">
        <v>0</v>
      </c>
      <c r="Q260" s="281">
        <v>0</v>
      </c>
      <c r="R260" s="281">
        <v>0</v>
      </c>
      <c r="S260" s="281">
        <v>0</v>
      </c>
      <c r="T260" s="281">
        <v>0</v>
      </c>
      <c r="U260" s="281">
        <v>0</v>
      </c>
      <c r="V260" s="281">
        <v>0</v>
      </c>
      <c r="W260" s="281">
        <v>0</v>
      </c>
      <c r="X260" s="281">
        <v>0</v>
      </c>
      <c r="Y260" s="281">
        <v>0</v>
      </c>
      <c r="Z260" s="281">
        <v>0</v>
      </c>
      <c r="AA260" s="281">
        <v>0</v>
      </c>
      <c r="AB260" s="281">
        <v>0</v>
      </c>
      <c r="AC260" s="281">
        <v>0</v>
      </c>
      <c r="AD260" s="281">
        <v>0</v>
      </c>
      <c r="AE260" s="281">
        <v>0</v>
      </c>
      <c r="AF260" s="281">
        <v>0</v>
      </c>
      <c r="AG260" s="281">
        <v>0</v>
      </c>
      <c r="AH260" s="281">
        <v>0</v>
      </c>
      <c r="AI260" s="281">
        <v>0</v>
      </c>
      <c r="AJ260" s="281">
        <v>0</v>
      </c>
      <c r="AK260" s="281">
        <v>0</v>
      </c>
      <c r="AL260" s="281">
        <v>0</v>
      </c>
      <c r="AM260" s="281">
        <v>0</v>
      </c>
      <c r="AN260" s="281">
        <v>0</v>
      </c>
      <c r="AO260" s="281">
        <v>0</v>
      </c>
      <c r="AP260" s="281">
        <v>0</v>
      </c>
    </row>
    <row r="261" spans="1:42" customFormat="1" outlineLevel="2">
      <c r="A261" s="211" t="str">
        <f>A252&amp;"."&amp;A254&amp;"."&amp;A253&amp;"."&amp;B261</f>
        <v>1.c.6.7</v>
      </c>
      <c r="B261">
        <v>7</v>
      </c>
      <c r="C261" t="str">
        <f>'1-GBP'!C261</f>
        <v/>
      </c>
      <c r="M261" s="281">
        <v>0</v>
      </c>
      <c r="N261" s="281">
        <v>0</v>
      </c>
      <c r="O261" s="281">
        <v>0</v>
      </c>
      <c r="P261" s="281">
        <v>0</v>
      </c>
      <c r="Q261" s="281">
        <v>0</v>
      </c>
      <c r="R261" s="281">
        <v>0</v>
      </c>
      <c r="S261" s="281">
        <v>0</v>
      </c>
      <c r="T261" s="281">
        <v>0</v>
      </c>
      <c r="U261" s="281">
        <v>0</v>
      </c>
      <c r="V261" s="281">
        <v>0</v>
      </c>
      <c r="W261" s="281">
        <v>0</v>
      </c>
      <c r="X261" s="281">
        <v>0</v>
      </c>
      <c r="Y261" s="281">
        <v>0</v>
      </c>
      <c r="Z261" s="281">
        <v>0</v>
      </c>
      <c r="AA261" s="281">
        <v>0</v>
      </c>
      <c r="AB261" s="281">
        <v>0</v>
      </c>
      <c r="AC261" s="281">
        <v>0</v>
      </c>
      <c r="AD261" s="281">
        <v>0</v>
      </c>
      <c r="AE261" s="281">
        <v>0</v>
      </c>
      <c r="AF261" s="281">
        <v>0</v>
      </c>
      <c r="AG261" s="281">
        <v>0</v>
      </c>
      <c r="AH261" s="281">
        <v>0</v>
      </c>
      <c r="AI261" s="281">
        <v>0</v>
      </c>
      <c r="AJ261" s="281">
        <v>0</v>
      </c>
      <c r="AK261" s="281">
        <v>0</v>
      </c>
      <c r="AL261" s="281">
        <v>0</v>
      </c>
      <c r="AM261" s="281">
        <v>0</v>
      </c>
      <c r="AN261" s="281">
        <v>0</v>
      </c>
      <c r="AO261" s="281">
        <v>0</v>
      </c>
      <c r="AP261" s="281">
        <v>0</v>
      </c>
    </row>
    <row r="262" spans="1:42" customFormat="1" outlineLevel="2">
      <c r="A262" s="211" t="str">
        <f>A252&amp;"."&amp;A254&amp;"."&amp;A253&amp;"."&amp;B262</f>
        <v>1.c.6.8</v>
      </c>
      <c r="B262">
        <v>8</v>
      </c>
      <c r="C262" t="str">
        <f>'1-GBP'!C262</f>
        <v/>
      </c>
      <c r="M262" s="281">
        <v>0</v>
      </c>
      <c r="N262" s="281">
        <v>0</v>
      </c>
      <c r="O262" s="281">
        <v>0</v>
      </c>
      <c r="P262" s="281">
        <v>0</v>
      </c>
      <c r="Q262" s="281">
        <v>0</v>
      </c>
      <c r="R262" s="281">
        <v>0</v>
      </c>
      <c r="S262" s="281">
        <v>0</v>
      </c>
      <c r="T262" s="281">
        <v>0</v>
      </c>
      <c r="U262" s="281">
        <v>0</v>
      </c>
      <c r="V262" s="281">
        <v>0</v>
      </c>
      <c r="W262" s="281">
        <v>0</v>
      </c>
      <c r="X262" s="281">
        <v>0</v>
      </c>
      <c r="Y262" s="281">
        <v>0</v>
      </c>
      <c r="Z262" s="281">
        <v>0</v>
      </c>
      <c r="AA262" s="281">
        <v>0</v>
      </c>
      <c r="AB262" s="281">
        <v>0</v>
      </c>
      <c r="AC262" s="281">
        <v>0</v>
      </c>
      <c r="AD262" s="281">
        <v>0</v>
      </c>
      <c r="AE262" s="281">
        <v>0</v>
      </c>
      <c r="AF262" s="281">
        <v>0</v>
      </c>
      <c r="AG262" s="281">
        <v>0</v>
      </c>
      <c r="AH262" s="281">
        <v>0</v>
      </c>
      <c r="AI262" s="281">
        <v>0</v>
      </c>
      <c r="AJ262" s="281">
        <v>0</v>
      </c>
      <c r="AK262" s="281">
        <v>0</v>
      </c>
      <c r="AL262" s="281">
        <v>0</v>
      </c>
      <c r="AM262" s="281">
        <v>0</v>
      </c>
      <c r="AN262" s="281">
        <v>0</v>
      </c>
      <c r="AO262" s="281">
        <v>0</v>
      </c>
      <c r="AP262" s="281">
        <v>0</v>
      </c>
    </row>
    <row r="263" spans="1:42" customFormat="1" outlineLevel="2">
      <c r="A263" s="211" t="str">
        <f>A252&amp;"."&amp;A254&amp;"."&amp;A253&amp;"."&amp;B263</f>
        <v>1.c.6.9</v>
      </c>
      <c r="B263">
        <v>9</v>
      </c>
      <c r="C263" t="str">
        <f>'1-GBP'!C263</f>
        <v/>
      </c>
      <c r="M263" s="281">
        <v>0</v>
      </c>
      <c r="N263" s="281">
        <v>0</v>
      </c>
      <c r="O263" s="281">
        <v>0</v>
      </c>
      <c r="P263" s="281">
        <v>0</v>
      </c>
      <c r="Q263" s="281">
        <v>0</v>
      </c>
      <c r="R263" s="281">
        <v>0</v>
      </c>
      <c r="S263" s="281">
        <v>0</v>
      </c>
      <c r="T263" s="281">
        <v>0</v>
      </c>
      <c r="U263" s="281">
        <v>0</v>
      </c>
      <c r="V263" s="281">
        <v>0</v>
      </c>
      <c r="W263" s="281">
        <v>0</v>
      </c>
      <c r="X263" s="281">
        <v>0</v>
      </c>
      <c r="Y263" s="281">
        <v>0</v>
      </c>
      <c r="Z263" s="281">
        <v>0</v>
      </c>
      <c r="AA263" s="281">
        <v>0</v>
      </c>
      <c r="AB263" s="281">
        <v>0</v>
      </c>
      <c r="AC263" s="281">
        <v>0</v>
      </c>
      <c r="AD263" s="281">
        <v>0</v>
      </c>
      <c r="AE263" s="281">
        <v>0</v>
      </c>
      <c r="AF263" s="281">
        <v>0</v>
      </c>
      <c r="AG263" s="281">
        <v>0</v>
      </c>
      <c r="AH263" s="281">
        <v>0</v>
      </c>
      <c r="AI263" s="281">
        <v>0</v>
      </c>
      <c r="AJ263" s="281">
        <v>0</v>
      </c>
      <c r="AK263" s="281">
        <v>0</v>
      </c>
      <c r="AL263" s="281">
        <v>0</v>
      </c>
      <c r="AM263" s="281">
        <v>0</v>
      </c>
      <c r="AN263" s="281">
        <v>0</v>
      </c>
      <c r="AO263" s="281">
        <v>0</v>
      </c>
      <c r="AP263" s="281">
        <v>0</v>
      </c>
    </row>
    <row r="264" spans="1:42" customFormat="1" outlineLevel="2">
      <c r="A264" s="211" t="str">
        <f>A252&amp;"."&amp;A254&amp;"."&amp;A253&amp;"."&amp;B264</f>
        <v>1.c.6.10</v>
      </c>
      <c r="B264">
        <v>10</v>
      </c>
      <c r="C264" t="str">
        <f>'1-GBP'!C264</f>
        <v/>
      </c>
      <c r="M264" s="281">
        <v>0</v>
      </c>
      <c r="N264" s="281">
        <v>0</v>
      </c>
      <c r="O264" s="281">
        <v>0</v>
      </c>
      <c r="P264" s="281">
        <v>0</v>
      </c>
      <c r="Q264" s="281">
        <v>0</v>
      </c>
      <c r="R264" s="281">
        <v>0</v>
      </c>
      <c r="S264" s="281">
        <v>0</v>
      </c>
      <c r="T264" s="281">
        <v>0</v>
      </c>
      <c r="U264" s="281">
        <v>0</v>
      </c>
      <c r="V264" s="281">
        <v>0</v>
      </c>
      <c r="W264" s="281">
        <v>0</v>
      </c>
      <c r="X264" s="281">
        <v>0</v>
      </c>
      <c r="Y264" s="281">
        <v>0</v>
      </c>
      <c r="Z264" s="281">
        <v>0</v>
      </c>
      <c r="AA264" s="281">
        <v>0</v>
      </c>
      <c r="AB264" s="281">
        <v>0</v>
      </c>
      <c r="AC264" s="281">
        <v>0</v>
      </c>
      <c r="AD264" s="281">
        <v>0</v>
      </c>
      <c r="AE264" s="281">
        <v>0</v>
      </c>
      <c r="AF264" s="281">
        <v>0</v>
      </c>
      <c r="AG264" s="281">
        <v>0</v>
      </c>
      <c r="AH264" s="281">
        <v>0</v>
      </c>
      <c r="AI264" s="281">
        <v>0</v>
      </c>
      <c r="AJ264" s="281">
        <v>0</v>
      </c>
      <c r="AK264" s="281">
        <v>0</v>
      </c>
      <c r="AL264" s="281">
        <v>0</v>
      </c>
      <c r="AM264" s="281">
        <v>0</v>
      </c>
      <c r="AN264" s="281">
        <v>0</v>
      </c>
      <c r="AO264" s="281">
        <v>0</v>
      </c>
      <c r="AP264" s="281">
        <v>0</v>
      </c>
    </row>
    <row r="265" spans="1:42" customFormat="1" outlineLevel="2">
      <c r="A265" s="211" t="str">
        <f>A252&amp;"."&amp;A254&amp;"."&amp;A253&amp;"."&amp;B265</f>
        <v>1.c.6.11</v>
      </c>
      <c r="B265">
        <v>11</v>
      </c>
      <c r="C265" t="str">
        <f>'1-GBP'!C265</f>
        <v/>
      </c>
      <c r="M265" s="281">
        <v>0</v>
      </c>
      <c r="N265" s="281">
        <v>0</v>
      </c>
      <c r="O265" s="281">
        <v>0</v>
      </c>
      <c r="P265" s="281">
        <v>0</v>
      </c>
      <c r="Q265" s="281">
        <v>0</v>
      </c>
      <c r="R265" s="281">
        <v>0</v>
      </c>
      <c r="S265" s="281">
        <v>0</v>
      </c>
      <c r="T265" s="281">
        <v>0</v>
      </c>
      <c r="U265" s="281">
        <v>0</v>
      </c>
      <c r="V265" s="281">
        <v>0</v>
      </c>
      <c r="W265" s="281">
        <v>0</v>
      </c>
      <c r="X265" s="281">
        <v>0</v>
      </c>
      <c r="Y265" s="281">
        <v>0</v>
      </c>
      <c r="Z265" s="281">
        <v>0</v>
      </c>
      <c r="AA265" s="281">
        <v>0</v>
      </c>
      <c r="AB265" s="281">
        <v>0</v>
      </c>
      <c r="AC265" s="281">
        <v>0</v>
      </c>
      <c r="AD265" s="281">
        <v>0</v>
      </c>
      <c r="AE265" s="281">
        <v>0</v>
      </c>
      <c r="AF265" s="281">
        <v>0</v>
      </c>
      <c r="AG265" s="281">
        <v>0</v>
      </c>
      <c r="AH265" s="281">
        <v>0</v>
      </c>
      <c r="AI265" s="281">
        <v>0</v>
      </c>
      <c r="AJ265" s="281">
        <v>0</v>
      </c>
      <c r="AK265" s="281">
        <v>0</v>
      </c>
      <c r="AL265" s="281">
        <v>0</v>
      </c>
      <c r="AM265" s="281">
        <v>0</v>
      </c>
      <c r="AN265" s="281">
        <v>0</v>
      </c>
      <c r="AO265" s="281">
        <v>0</v>
      </c>
      <c r="AP265" s="281">
        <v>0</v>
      </c>
    </row>
    <row r="266" spans="1:42" customFormat="1" outlineLevel="2">
      <c r="A266" s="211" t="str">
        <f>A252&amp;"."&amp;A254&amp;"."&amp;A253&amp;"."&amp;B266</f>
        <v>1.c.6.12</v>
      </c>
      <c r="B266">
        <v>12</v>
      </c>
      <c r="C266" t="str">
        <f>'1-GBP'!C266</f>
        <v/>
      </c>
      <c r="M266" s="281">
        <v>0</v>
      </c>
      <c r="N266" s="281">
        <v>0</v>
      </c>
      <c r="O266" s="281">
        <v>0</v>
      </c>
      <c r="P266" s="281">
        <v>0</v>
      </c>
      <c r="Q266" s="281">
        <v>0</v>
      </c>
      <c r="R266" s="281">
        <v>0</v>
      </c>
      <c r="S266" s="281">
        <v>0</v>
      </c>
      <c r="T266" s="281">
        <v>0</v>
      </c>
      <c r="U266" s="281">
        <v>0</v>
      </c>
      <c r="V266" s="281">
        <v>0</v>
      </c>
      <c r="W266" s="281">
        <v>0</v>
      </c>
      <c r="X266" s="281">
        <v>0</v>
      </c>
      <c r="Y266" s="281">
        <v>0</v>
      </c>
      <c r="Z266" s="281">
        <v>0</v>
      </c>
      <c r="AA266" s="281">
        <v>0</v>
      </c>
      <c r="AB266" s="281">
        <v>0</v>
      </c>
      <c r="AC266" s="281">
        <v>0</v>
      </c>
      <c r="AD266" s="281">
        <v>0</v>
      </c>
      <c r="AE266" s="281">
        <v>0</v>
      </c>
      <c r="AF266" s="281">
        <v>0</v>
      </c>
      <c r="AG266" s="281">
        <v>0</v>
      </c>
      <c r="AH266" s="281">
        <v>0</v>
      </c>
      <c r="AI266" s="281">
        <v>0</v>
      </c>
      <c r="AJ266" s="281">
        <v>0</v>
      </c>
      <c r="AK266" s="281">
        <v>0</v>
      </c>
      <c r="AL266" s="281">
        <v>0</v>
      </c>
      <c r="AM266" s="281">
        <v>0</v>
      </c>
      <c r="AN266" s="281">
        <v>0</v>
      </c>
      <c r="AO266" s="281">
        <v>0</v>
      </c>
      <c r="AP266" s="281">
        <v>0</v>
      </c>
    </row>
    <row r="267" spans="1:42" customFormat="1" outlineLevel="1">
      <c r="A267" s="212"/>
      <c r="B267" s="201">
        <f>B266-COUNTIFS(C255:C266,"")</f>
        <v>0</v>
      </c>
      <c r="C267" s="201" t="s">
        <v>285</v>
      </c>
      <c r="D267" s="201"/>
      <c r="E267" s="201"/>
      <c r="F267" s="201"/>
      <c r="G267" s="201"/>
      <c r="H267" s="201"/>
      <c r="I267" s="201"/>
      <c r="J267" s="201"/>
      <c r="K267" s="201"/>
      <c r="L267" s="201"/>
      <c r="M267" s="280">
        <f>SUM(M255:M266)</f>
        <v>0</v>
      </c>
      <c r="N267" s="280">
        <f>SUM(N255:N266)</f>
        <v>0</v>
      </c>
      <c r="O267" s="280">
        <f t="shared" ref="O267:AP267" si="23">SUM(O255:O266)</f>
        <v>0</v>
      </c>
      <c r="P267" s="280">
        <f t="shared" si="23"/>
        <v>0</v>
      </c>
      <c r="Q267" s="280">
        <f t="shared" si="23"/>
        <v>0</v>
      </c>
      <c r="R267" s="280">
        <f t="shared" si="23"/>
        <v>0</v>
      </c>
      <c r="S267" s="280">
        <f t="shared" si="23"/>
        <v>0</v>
      </c>
      <c r="T267" s="280">
        <f t="shared" si="23"/>
        <v>0</v>
      </c>
      <c r="U267" s="280">
        <f t="shared" si="23"/>
        <v>0</v>
      </c>
      <c r="V267" s="280">
        <f t="shared" si="23"/>
        <v>0</v>
      </c>
      <c r="W267" s="280">
        <f t="shared" si="23"/>
        <v>0</v>
      </c>
      <c r="X267" s="280">
        <f t="shared" si="23"/>
        <v>0</v>
      </c>
      <c r="Y267" s="280">
        <f t="shared" si="23"/>
        <v>0</v>
      </c>
      <c r="Z267" s="280">
        <f t="shared" si="23"/>
        <v>0</v>
      </c>
      <c r="AA267" s="280">
        <f t="shared" si="23"/>
        <v>0</v>
      </c>
      <c r="AB267" s="280">
        <f t="shared" si="23"/>
        <v>0</v>
      </c>
      <c r="AC267" s="280">
        <f t="shared" si="23"/>
        <v>0</v>
      </c>
      <c r="AD267" s="280">
        <f t="shared" si="23"/>
        <v>0</v>
      </c>
      <c r="AE267" s="280">
        <f t="shared" si="23"/>
        <v>0</v>
      </c>
      <c r="AF267" s="280">
        <f t="shared" si="23"/>
        <v>0</v>
      </c>
      <c r="AG267" s="280">
        <f t="shared" si="23"/>
        <v>0</v>
      </c>
      <c r="AH267" s="280">
        <f t="shared" si="23"/>
        <v>0</v>
      </c>
      <c r="AI267" s="280">
        <f t="shared" si="23"/>
        <v>0</v>
      </c>
      <c r="AJ267" s="280">
        <f t="shared" si="23"/>
        <v>0</v>
      </c>
      <c r="AK267" s="280">
        <f t="shared" si="23"/>
        <v>0</v>
      </c>
      <c r="AL267" s="280">
        <f t="shared" si="23"/>
        <v>0</v>
      </c>
      <c r="AM267" s="280">
        <f t="shared" si="23"/>
        <v>0</v>
      </c>
      <c r="AN267" s="280">
        <f t="shared" si="23"/>
        <v>0</v>
      </c>
      <c r="AO267" s="280">
        <f t="shared" si="23"/>
        <v>0</v>
      </c>
      <c r="AP267" s="280">
        <f t="shared" si="23"/>
        <v>0</v>
      </c>
    </row>
    <row r="268" spans="1:42" customFormat="1" outlineLevel="1">
      <c r="A268" s="211"/>
    </row>
    <row r="269" spans="1:42" customFormat="1" outlineLevel="1">
      <c r="A269" s="220" t="s">
        <v>216</v>
      </c>
      <c r="B269" s="220" t="s">
        <v>286</v>
      </c>
      <c r="C269" s="220" t="s">
        <v>284</v>
      </c>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c r="AA269" s="220"/>
      <c r="AB269" s="220"/>
      <c r="AC269" s="220"/>
      <c r="AD269" s="220"/>
      <c r="AE269" s="220"/>
      <c r="AF269" s="220"/>
      <c r="AG269" s="220"/>
      <c r="AH269" s="220"/>
      <c r="AI269" s="220"/>
      <c r="AJ269" s="220"/>
      <c r="AK269" s="220"/>
      <c r="AL269" s="220"/>
      <c r="AM269" s="220"/>
      <c r="AN269" s="220"/>
      <c r="AO269" s="220"/>
      <c r="AP269" s="220"/>
    </row>
    <row r="270" spans="1:42" customFormat="1" outlineLevel="2">
      <c r="A270" s="211" t="str">
        <f>A252&amp;"."&amp;A269&amp;"."&amp;A253&amp;"."&amp;B270</f>
        <v>1.o.6.1</v>
      </c>
      <c r="B270">
        <v>1</v>
      </c>
      <c r="C270" t="str">
        <f>'1-GBP'!C270</f>
        <v>Onshore Gathering System</v>
      </c>
      <c r="M270" s="281">
        <v>0</v>
      </c>
      <c r="N270" s="281">
        <v>0</v>
      </c>
      <c r="O270" s="281">
        <v>0</v>
      </c>
      <c r="P270" s="281">
        <v>0</v>
      </c>
      <c r="Q270" s="281">
        <v>0</v>
      </c>
      <c r="R270" s="281">
        <v>0</v>
      </c>
      <c r="S270" s="281">
        <v>0</v>
      </c>
      <c r="T270" s="281">
        <v>0</v>
      </c>
      <c r="U270" s="281">
        <v>0</v>
      </c>
      <c r="V270" s="281">
        <v>0</v>
      </c>
      <c r="W270" s="281">
        <v>0</v>
      </c>
      <c r="X270" s="281">
        <v>0</v>
      </c>
      <c r="Y270" s="281">
        <v>0</v>
      </c>
      <c r="Z270" s="281">
        <v>0</v>
      </c>
      <c r="AA270" s="281">
        <v>0</v>
      </c>
      <c r="AB270" s="281">
        <v>0</v>
      </c>
      <c r="AC270" s="281">
        <v>0</v>
      </c>
      <c r="AD270" s="281">
        <v>0</v>
      </c>
      <c r="AE270" s="281">
        <v>0</v>
      </c>
      <c r="AF270" s="281">
        <v>0</v>
      </c>
      <c r="AG270" s="281">
        <v>0</v>
      </c>
      <c r="AH270" s="281">
        <v>0</v>
      </c>
      <c r="AI270" s="281">
        <v>0</v>
      </c>
      <c r="AJ270" s="281">
        <v>0</v>
      </c>
      <c r="AK270" s="281">
        <v>0</v>
      </c>
      <c r="AL270" s="281">
        <v>0</v>
      </c>
      <c r="AM270" s="281">
        <v>0</v>
      </c>
      <c r="AN270" s="281">
        <v>0</v>
      </c>
      <c r="AO270" s="281">
        <v>0</v>
      </c>
      <c r="AP270" s="281">
        <v>0</v>
      </c>
    </row>
    <row r="271" spans="1:42" customFormat="1" outlineLevel="2">
      <c r="A271" s="211" t="str">
        <f>A252&amp;"."&amp;A269&amp;"."&amp;A253&amp;"."&amp;B271</f>
        <v>1.o.6.2</v>
      </c>
      <c r="B271">
        <v>2</v>
      </c>
      <c r="C271" t="str">
        <f>'1-GBP'!C271</f>
        <v>Booster HP Compression</v>
      </c>
      <c r="M271" s="281">
        <v>0</v>
      </c>
      <c r="N271" s="281">
        <v>0</v>
      </c>
      <c r="O271" s="281">
        <v>0</v>
      </c>
      <c r="P271" s="281">
        <v>0</v>
      </c>
      <c r="Q271" s="281">
        <v>0</v>
      </c>
      <c r="R271" s="281">
        <v>0</v>
      </c>
      <c r="S271" s="281">
        <v>0</v>
      </c>
      <c r="T271" s="281">
        <v>0</v>
      </c>
      <c r="U271" s="281">
        <v>0</v>
      </c>
      <c r="V271" s="281">
        <v>0</v>
      </c>
      <c r="W271" s="281">
        <v>0</v>
      </c>
      <c r="X271" s="281">
        <v>0</v>
      </c>
      <c r="Y271" s="281">
        <v>0</v>
      </c>
      <c r="Z271" s="281">
        <v>0</v>
      </c>
      <c r="AA271" s="281">
        <v>0</v>
      </c>
      <c r="AB271" s="281">
        <v>0</v>
      </c>
      <c r="AC271" s="281">
        <v>0</v>
      </c>
      <c r="AD271" s="281">
        <v>0</v>
      </c>
      <c r="AE271" s="281">
        <v>0</v>
      </c>
      <c r="AF271" s="281">
        <v>0</v>
      </c>
      <c r="AG271" s="281">
        <v>0</v>
      </c>
      <c r="AH271" s="281">
        <v>0</v>
      </c>
      <c r="AI271" s="281">
        <v>0</v>
      </c>
      <c r="AJ271" s="281">
        <v>0</v>
      </c>
      <c r="AK271" s="281">
        <v>0</v>
      </c>
      <c r="AL271" s="281">
        <v>0</v>
      </c>
      <c r="AM271" s="281">
        <v>0</v>
      </c>
      <c r="AN271" s="281">
        <v>0</v>
      </c>
      <c r="AO271" s="281">
        <v>0</v>
      </c>
      <c r="AP271" s="281">
        <v>0</v>
      </c>
    </row>
    <row r="272" spans="1:42" customFormat="1" outlineLevel="2">
      <c r="A272" s="211" t="str">
        <f>A252&amp;"."&amp;A269&amp;"."&amp;A253&amp;"."&amp;B272</f>
        <v>1.o.6.3</v>
      </c>
      <c r="B272">
        <v>3</v>
      </c>
      <c r="C272" t="str">
        <f>'1-GBP'!C272</f>
        <v>Offshore</v>
      </c>
      <c r="M272" s="281">
        <v>0</v>
      </c>
      <c r="N272" s="281">
        <v>0</v>
      </c>
      <c r="O272" s="281">
        <v>0</v>
      </c>
      <c r="P272" s="281">
        <v>0</v>
      </c>
      <c r="Q272" s="281">
        <v>0</v>
      </c>
      <c r="R272" s="281">
        <v>0</v>
      </c>
      <c r="S272" s="281">
        <v>0</v>
      </c>
      <c r="T272" s="281">
        <v>0</v>
      </c>
      <c r="U272" s="281">
        <v>0</v>
      </c>
      <c r="V272" s="281">
        <v>0</v>
      </c>
      <c r="W272" s="281">
        <v>0</v>
      </c>
      <c r="X272" s="281">
        <v>0</v>
      </c>
      <c r="Y272" s="281">
        <v>0</v>
      </c>
      <c r="Z272" s="281">
        <v>0</v>
      </c>
      <c r="AA272" s="281">
        <v>0</v>
      </c>
      <c r="AB272" s="281">
        <v>0</v>
      </c>
      <c r="AC272" s="281">
        <v>0</v>
      </c>
      <c r="AD272" s="281">
        <v>0</v>
      </c>
      <c r="AE272" s="281">
        <v>0</v>
      </c>
      <c r="AF272" s="281">
        <v>0</v>
      </c>
      <c r="AG272" s="281">
        <v>0</v>
      </c>
      <c r="AH272" s="281">
        <v>0</v>
      </c>
      <c r="AI272" s="281">
        <v>0</v>
      </c>
      <c r="AJ272" s="281">
        <v>0</v>
      </c>
      <c r="AK272" s="281">
        <v>0</v>
      </c>
      <c r="AL272" s="281">
        <v>0</v>
      </c>
      <c r="AM272" s="281">
        <v>0</v>
      </c>
      <c r="AN272" s="281">
        <v>0</v>
      </c>
      <c r="AO272" s="281">
        <v>0</v>
      </c>
      <c r="AP272" s="281">
        <v>0</v>
      </c>
    </row>
    <row r="273" spans="1:42" customFormat="1" outlineLevel="2">
      <c r="A273" s="211" t="str">
        <f>A252&amp;"."&amp;A269&amp;"."&amp;A253&amp;"."&amp;B273</f>
        <v>1.o.6.4</v>
      </c>
      <c r="B273">
        <v>4</v>
      </c>
      <c r="C273" t="str">
        <f>'1-GBP'!C273</f>
        <v>Wells</v>
      </c>
      <c r="M273" s="281">
        <v>0</v>
      </c>
      <c r="N273" s="281">
        <v>0</v>
      </c>
      <c r="O273" s="281">
        <v>0</v>
      </c>
      <c r="P273" s="281">
        <v>0</v>
      </c>
      <c r="Q273" s="281">
        <v>0</v>
      </c>
      <c r="R273" s="281">
        <v>0</v>
      </c>
      <c r="S273" s="281">
        <v>0</v>
      </c>
      <c r="T273" s="281">
        <v>0</v>
      </c>
      <c r="U273" s="281">
        <v>0</v>
      </c>
      <c r="V273" s="281">
        <v>0</v>
      </c>
      <c r="W273" s="281">
        <v>0</v>
      </c>
      <c r="X273" s="281">
        <v>0</v>
      </c>
      <c r="Y273" s="281">
        <v>0</v>
      </c>
      <c r="Z273" s="281">
        <v>0</v>
      </c>
      <c r="AA273" s="281">
        <v>0</v>
      </c>
      <c r="AB273" s="281">
        <v>0</v>
      </c>
      <c r="AC273" s="281">
        <v>0</v>
      </c>
      <c r="AD273" s="281">
        <v>0</v>
      </c>
      <c r="AE273" s="281">
        <v>0</v>
      </c>
      <c r="AF273" s="281">
        <v>0</v>
      </c>
      <c r="AG273" s="281">
        <v>0</v>
      </c>
      <c r="AH273" s="281">
        <v>0</v>
      </c>
      <c r="AI273" s="281">
        <v>0</v>
      </c>
      <c r="AJ273" s="281">
        <v>0</v>
      </c>
      <c r="AK273" s="281">
        <v>0</v>
      </c>
      <c r="AL273" s="281">
        <v>0</v>
      </c>
      <c r="AM273" s="281">
        <v>0</v>
      </c>
      <c r="AN273" s="281">
        <v>0</v>
      </c>
      <c r="AO273" s="281">
        <v>0</v>
      </c>
      <c r="AP273" s="281">
        <v>0</v>
      </c>
    </row>
    <row r="274" spans="1:42" customFormat="1" outlineLevel="2">
      <c r="A274" s="211" t="str">
        <f>A252&amp;"."&amp;A269&amp;"."&amp;A253&amp;"."&amp;B274</f>
        <v>1.o.6.5</v>
      </c>
      <c r="B274">
        <v>5</v>
      </c>
      <c r="C274" t="str">
        <f>'1-GBP'!C274</f>
        <v/>
      </c>
      <c r="M274" s="281">
        <v>0</v>
      </c>
      <c r="N274" s="281">
        <v>0</v>
      </c>
      <c r="O274" s="281">
        <v>0</v>
      </c>
      <c r="P274" s="281">
        <v>0</v>
      </c>
      <c r="Q274" s="281">
        <v>0</v>
      </c>
      <c r="R274" s="281">
        <v>0</v>
      </c>
      <c r="S274" s="281">
        <v>0</v>
      </c>
      <c r="T274" s="281">
        <v>0</v>
      </c>
      <c r="U274" s="281">
        <v>0</v>
      </c>
      <c r="V274" s="281">
        <v>0</v>
      </c>
      <c r="W274" s="281">
        <v>0</v>
      </c>
      <c r="X274" s="281">
        <v>0</v>
      </c>
      <c r="Y274" s="281">
        <v>0</v>
      </c>
      <c r="Z274" s="281">
        <v>0</v>
      </c>
      <c r="AA274" s="281">
        <v>0</v>
      </c>
      <c r="AB274" s="281">
        <v>0</v>
      </c>
      <c r="AC274" s="281">
        <v>0</v>
      </c>
      <c r="AD274" s="281">
        <v>0</v>
      </c>
      <c r="AE274" s="281">
        <v>0</v>
      </c>
      <c r="AF274" s="281">
        <v>0</v>
      </c>
      <c r="AG274" s="281">
        <v>0</v>
      </c>
      <c r="AH274" s="281">
        <v>0</v>
      </c>
      <c r="AI274" s="281">
        <v>0</v>
      </c>
      <c r="AJ274" s="281">
        <v>0</v>
      </c>
      <c r="AK274" s="281">
        <v>0</v>
      </c>
      <c r="AL274" s="281">
        <v>0</v>
      </c>
      <c r="AM274" s="281">
        <v>0</v>
      </c>
      <c r="AN274" s="281">
        <v>0</v>
      </c>
      <c r="AO274" s="281">
        <v>0</v>
      </c>
      <c r="AP274" s="281">
        <v>0</v>
      </c>
    </row>
    <row r="275" spans="1:42" customFormat="1" outlineLevel="2">
      <c r="A275" s="211" t="str">
        <f>A252&amp;"."&amp;A269&amp;"."&amp;A253&amp;"."&amp;B275</f>
        <v>1.o.6.6</v>
      </c>
      <c r="B275">
        <v>6</v>
      </c>
      <c r="C275" t="str">
        <f>'1-GBP'!C275</f>
        <v/>
      </c>
      <c r="M275" s="281">
        <v>0</v>
      </c>
      <c r="N275" s="281">
        <v>0</v>
      </c>
      <c r="O275" s="281">
        <v>0</v>
      </c>
      <c r="P275" s="281">
        <v>0</v>
      </c>
      <c r="Q275" s="281">
        <v>0</v>
      </c>
      <c r="R275" s="281">
        <v>0</v>
      </c>
      <c r="S275" s="281">
        <v>0</v>
      </c>
      <c r="T275" s="281">
        <v>0</v>
      </c>
      <c r="U275" s="281">
        <v>0</v>
      </c>
      <c r="V275" s="281">
        <v>0</v>
      </c>
      <c r="W275" s="281">
        <v>0</v>
      </c>
      <c r="X275" s="281">
        <v>0</v>
      </c>
      <c r="Y275" s="281">
        <v>0</v>
      </c>
      <c r="Z275" s="281">
        <v>0</v>
      </c>
      <c r="AA275" s="281">
        <v>0</v>
      </c>
      <c r="AB275" s="281">
        <v>0</v>
      </c>
      <c r="AC275" s="281">
        <v>0</v>
      </c>
      <c r="AD275" s="281">
        <v>0</v>
      </c>
      <c r="AE275" s="281">
        <v>0</v>
      </c>
      <c r="AF275" s="281">
        <v>0</v>
      </c>
      <c r="AG275" s="281">
        <v>0</v>
      </c>
      <c r="AH275" s="281">
        <v>0</v>
      </c>
      <c r="AI275" s="281">
        <v>0</v>
      </c>
      <c r="AJ275" s="281">
        <v>0</v>
      </c>
      <c r="AK275" s="281">
        <v>0</v>
      </c>
      <c r="AL275" s="281">
        <v>0</v>
      </c>
      <c r="AM275" s="281">
        <v>0</v>
      </c>
      <c r="AN275" s="281">
        <v>0</v>
      </c>
      <c r="AO275" s="281">
        <v>0</v>
      </c>
      <c r="AP275" s="281">
        <v>0</v>
      </c>
    </row>
    <row r="276" spans="1:42" customFormat="1" outlineLevel="2">
      <c r="A276" s="211" t="str">
        <f>A252&amp;"."&amp;A269&amp;"."&amp;A253&amp;"."&amp;B276</f>
        <v>1.o.6.7</v>
      </c>
      <c r="B276">
        <v>7</v>
      </c>
      <c r="C276" t="str">
        <f>'1-GBP'!C276</f>
        <v/>
      </c>
      <c r="M276" s="281">
        <v>0</v>
      </c>
      <c r="N276" s="281">
        <v>0</v>
      </c>
      <c r="O276" s="281">
        <v>0</v>
      </c>
      <c r="P276" s="281">
        <v>0</v>
      </c>
      <c r="Q276" s="281">
        <v>0</v>
      </c>
      <c r="R276" s="281">
        <v>0</v>
      </c>
      <c r="S276" s="281">
        <v>0</v>
      </c>
      <c r="T276" s="281">
        <v>0</v>
      </c>
      <c r="U276" s="281">
        <v>0</v>
      </c>
      <c r="V276" s="281">
        <v>0</v>
      </c>
      <c r="W276" s="281">
        <v>0</v>
      </c>
      <c r="X276" s="281">
        <v>0</v>
      </c>
      <c r="Y276" s="281">
        <v>0</v>
      </c>
      <c r="Z276" s="281">
        <v>0</v>
      </c>
      <c r="AA276" s="281">
        <v>0</v>
      </c>
      <c r="AB276" s="281">
        <v>0</v>
      </c>
      <c r="AC276" s="281">
        <v>0</v>
      </c>
      <c r="AD276" s="281">
        <v>0</v>
      </c>
      <c r="AE276" s="281">
        <v>0</v>
      </c>
      <c r="AF276" s="281">
        <v>0</v>
      </c>
      <c r="AG276" s="281">
        <v>0</v>
      </c>
      <c r="AH276" s="281">
        <v>0</v>
      </c>
      <c r="AI276" s="281">
        <v>0</v>
      </c>
      <c r="AJ276" s="281">
        <v>0</v>
      </c>
      <c r="AK276" s="281">
        <v>0</v>
      </c>
      <c r="AL276" s="281">
        <v>0</v>
      </c>
      <c r="AM276" s="281">
        <v>0</v>
      </c>
      <c r="AN276" s="281">
        <v>0</v>
      </c>
      <c r="AO276" s="281">
        <v>0</v>
      </c>
      <c r="AP276" s="281">
        <v>0</v>
      </c>
    </row>
    <row r="277" spans="1:42" customFormat="1" outlineLevel="2">
      <c r="A277" s="211" t="str">
        <f>A252&amp;"."&amp;A269&amp;"."&amp;A253&amp;"."&amp;B277</f>
        <v>1.o.6.8</v>
      </c>
      <c r="B277">
        <v>8</v>
      </c>
      <c r="C277" t="str">
        <f>'1-GBP'!C277</f>
        <v/>
      </c>
      <c r="M277" s="281">
        <v>0</v>
      </c>
      <c r="N277" s="281">
        <v>0</v>
      </c>
      <c r="O277" s="281">
        <v>0</v>
      </c>
      <c r="P277" s="281">
        <v>0</v>
      </c>
      <c r="Q277" s="281">
        <v>0</v>
      </c>
      <c r="R277" s="281">
        <v>0</v>
      </c>
      <c r="S277" s="281">
        <v>0</v>
      </c>
      <c r="T277" s="281">
        <v>0</v>
      </c>
      <c r="U277" s="281">
        <v>0</v>
      </c>
      <c r="V277" s="281">
        <v>0</v>
      </c>
      <c r="W277" s="281">
        <v>0</v>
      </c>
      <c r="X277" s="281">
        <v>0</v>
      </c>
      <c r="Y277" s="281">
        <v>0</v>
      </c>
      <c r="Z277" s="281">
        <v>0</v>
      </c>
      <c r="AA277" s="281">
        <v>0</v>
      </c>
      <c r="AB277" s="281">
        <v>0</v>
      </c>
      <c r="AC277" s="281">
        <v>0</v>
      </c>
      <c r="AD277" s="281">
        <v>0</v>
      </c>
      <c r="AE277" s="281">
        <v>0</v>
      </c>
      <c r="AF277" s="281">
        <v>0</v>
      </c>
      <c r="AG277" s="281">
        <v>0</v>
      </c>
      <c r="AH277" s="281">
        <v>0</v>
      </c>
      <c r="AI277" s="281">
        <v>0</v>
      </c>
      <c r="AJ277" s="281">
        <v>0</v>
      </c>
      <c r="AK277" s="281">
        <v>0</v>
      </c>
      <c r="AL277" s="281">
        <v>0</v>
      </c>
      <c r="AM277" s="281">
        <v>0</v>
      </c>
      <c r="AN277" s="281">
        <v>0</v>
      </c>
      <c r="AO277" s="281">
        <v>0</v>
      </c>
      <c r="AP277" s="281">
        <v>0</v>
      </c>
    </row>
    <row r="278" spans="1:42" customFormat="1" outlineLevel="2">
      <c r="A278" s="211" t="str">
        <f>A252&amp;"."&amp;A269&amp;"."&amp;A253&amp;"."&amp;B278</f>
        <v>1.o.6.9</v>
      </c>
      <c r="B278">
        <v>9</v>
      </c>
      <c r="C278" t="str">
        <f>'1-GBP'!C278</f>
        <v/>
      </c>
      <c r="M278" s="281">
        <v>0</v>
      </c>
      <c r="N278" s="281">
        <v>0</v>
      </c>
      <c r="O278" s="281">
        <v>0</v>
      </c>
      <c r="P278" s="281">
        <v>0</v>
      </c>
      <c r="Q278" s="281">
        <v>0</v>
      </c>
      <c r="R278" s="281">
        <v>0</v>
      </c>
      <c r="S278" s="281">
        <v>0</v>
      </c>
      <c r="T278" s="281">
        <v>0</v>
      </c>
      <c r="U278" s="281">
        <v>0</v>
      </c>
      <c r="V278" s="281">
        <v>0</v>
      </c>
      <c r="W278" s="281">
        <v>0</v>
      </c>
      <c r="X278" s="281">
        <v>0</v>
      </c>
      <c r="Y278" s="281">
        <v>0</v>
      </c>
      <c r="Z278" s="281">
        <v>0</v>
      </c>
      <c r="AA278" s="281">
        <v>0</v>
      </c>
      <c r="AB278" s="281">
        <v>0</v>
      </c>
      <c r="AC278" s="281">
        <v>0</v>
      </c>
      <c r="AD278" s="281">
        <v>0</v>
      </c>
      <c r="AE278" s="281">
        <v>0</v>
      </c>
      <c r="AF278" s="281">
        <v>0</v>
      </c>
      <c r="AG278" s="281">
        <v>0</v>
      </c>
      <c r="AH278" s="281">
        <v>0</v>
      </c>
      <c r="AI278" s="281">
        <v>0</v>
      </c>
      <c r="AJ278" s="281">
        <v>0</v>
      </c>
      <c r="AK278" s="281">
        <v>0</v>
      </c>
      <c r="AL278" s="281">
        <v>0</v>
      </c>
      <c r="AM278" s="281">
        <v>0</v>
      </c>
      <c r="AN278" s="281">
        <v>0</v>
      </c>
      <c r="AO278" s="281">
        <v>0</v>
      </c>
      <c r="AP278" s="281">
        <v>0</v>
      </c>
    </row>
    <row r="279" spans="1:42" customFormat="1" outlineLevel="2">
      <c r="A279" s="211" t="str">
        <f>A252&amp;"."&amp;A269&amp;"."&amp;A253&amp;"."&amp;B279</f>
        <v>1.o.6.10</v>
      </c>
      <c r="B279">
        <v>10</v>
      </c>
      <c r="C279" t="str">
        <f>'1-GBP'!C279</f>
        <v/>
      </c>
      <c r="M279" s="281">
        <v>0</v>
      </c>
      <c r="N279" s="281">
        <v>0</v>
      </c>
      <c r="O279" s="281">
        <v>0</v>
      </c>
      <c r="P279" s="281">
        <v>0</v>
      </c>
      <c r="Q279" s="281">
        <v>0</v>
      </c>
      <c r="R279" s="281">
        <v>0</v>
      </c>
      <c r="S279" s="281">
        <v>0</v>
      </c>
      <c r="T279" s="281">
        <v>0</v>
      </c>
      <c r="U279" s="281">
        <v>0</v>
      </c>
      <c r="V279" s="281">
        <v>0</v>
      </c>
      <c r="W279" s="281">
        <v>0</v>
      </c>
      <c r="X279" s="281">
        <v>0</v>
      </c>
      <c r="Y279" s="281">
        <v>0</v>
      </c>
      <c r="Z279" s="281">
        <v>0</v>
      </c>
      <c r="AA279" s="281">
        <v>0</v>
      </c>
      <c r="AB279" s="281">
        <v>0</v>
      </c>
      <c r="AC279" s="281">
        <v>0</v>
      </c>
      <c r="AD279" s="281">
        <v>0</v>
      </c>
      <c r="AE279" s="281">
        <v>0</v>
      </c>
      <c r="AF279" s="281">
        <v>0</v>
      </c>
      <c r="AG279" s="281">
        <v>0</v>
      </c>
      <c r="AH279" s="281">
        <v>0</v>
      </c>
      <c r="AI279" s="281">
        <v>0</v>
      </c>
      <c r="AJ279" s="281">
        <v>0</v>
      </c>
      <c r="AK279" s="281">
        <v>0</v>
      </c>
      <c r="AL279" s="281">
        <v>0</v>
      </c>
      <c r="AM279" s="281">
        <v>0</v>
      </c>
      <c r="AN279" s="281">
        <v>0</v>
      </c>
      <c r="AO279" s="281">
        <v>0</v>
      </c>
      <c r="AP279" s="281">
        <v>0</v>
      </c>
    </row>
    <row r="280" spans="1:42" customFormat="1" outlineLevel="2">
      <c r="A280" s="211" t="str">
        <f>A252&amp;"."&amp;A269&amp;"."&amp;A253&amp;"."&amp;B280</f>
        <v>1.o.6.11</v>
      </c>
      <c r="B280">
        <v>11</v>
      </c>
      <c r="C280" t="str">
        <f>'1-GBP'!C280</f>
        <v/>
      </c>
      <c r="M280" s="281">
        <v>0</v>
      </c>
      <c r="N280" s="281">
        <v>0</v>
      </c>
      <c r="O280" s="281">
        <v>0</v>
      </c>
      <c r="P280" s="281">
        <v>0</v>
      </c>
      <c r="Q280" s="281">
        <v>0</v>
      </c>
      <c r="R280" s="281">
        <v>0</v>
      </c>
      <c r="S280" s="281">
        <v>0</v>
      </c>
      <c r="T280" s="281">
        <v>0</v>
      </c>
      <c r="U280" s="281">
        <v>0</v>
      </c>
      <c r="V280" s="281">
        <v>0</v>
      </c>
      <c r="W280" s="281">
        <v>0</v>
      </c>
      <c r="X280" s="281">
        <v>0</v>
      </c>
      <c r="Y280" s="281">
        <v>0</v>
      </c>
      <c r="Z280" s="281">
        <v>0</v>
      </c>
      <c r="AA280" s="281">
        <v>0</v>
      </c>
      <c r="AB280" s="281">
        <v>0</v>
      </c>
      <c r="AC280" s="281">
        <v>0</v>
      </c>
      <c r="AD280" s="281">
        <v>0</v>
      </c>
      <c r="AE280" s="281">
        <v>0</v>
      </c>
      <c r="AF280" s="281">
        <v>0</v>
      </c>
      <c r="AG280" s="281">
        <v>0</v>
      </c>
      <c r="AH280" s="281">
        <v>0</v>
      </c>
      <c r="AI280" s="281">
        <v>0</v>
      </c>
      <c r="AJ280" s="281">
        <v>0</v>
      </c>
      <c r="AK280" s="281">
        <v>0</v>
      </c>
      <c r="AL280" s="281">
        <v>0</v>
      </c>
      <c r="AM280" s="281">
        <v>0</v>
      </c>
      <c r="AN280" s="281">
        <v>0</v>
      </c>
      <c r="AO280" s="281">
        <v>0</v>
      </c>
      <c r="AP280" s="281">
        <v>0</v>
      </c>
    </row>
    <row r="281" spans="1:42" customFormat="1" outlineLevel="2">
      <c r="A281" s="211" t="str">
        <f>A252&amp;"."&amp;A269&amp;"."&amp;A253&amp;"."&amp;B281</f>
        <v>1.o.6.12</v>
      </c>
      <c r="B281">
        <v>12</v>
      </c>
      <c r="C281" t="str">
        <f>'1-GBP'!C281</f>
        <v/>
      </c>
      <c r="M281" s="281">
        <v>0</v>
      </c>
      <c r="N281" s="281">
        <v>0</v>
      </c>
      <c r="O281" s="281">
        <v>0</v>
      </c>
      <c r="P281" s="281">
        <v>0</v>
      </c>
      <c r="Q281" s="281">
        <v>0</v>
      </c>
      <c r="R281" s="281">
        <v>0</v>
      </c>
      <c r="S281" s="281">
        <v>0</v>
      </c>
      <c r="T281" s="281">
        <v>0</v>
      </c>
      <c r="U281" s="281">
        <v>0</v>
      </c>
      <c r="V281" s="281">
        <v>0</v>
      </c>
      <c r="W281" s="281">
        <v>0</v>
      </c>
      <c r="X281" s="281">
        <v>0</v>
      </c>
      <c r="Y281" s="281">
        <v>0</v>
      </c>
      <c r="Z281" s="281">
        <v>0</v>
      </c>
      <c r="AA281" s="281">
        <v>0</v>
      </c>
      <c r="AB281" s="281">
        <v>0</v>
      </c>
      <c r="AC281" s="281">
        <v>0</v>
      </c>
      <c r="AD281" s="281">
        <v>0</v>
      </c>
      <c r="AE281" s="281">
        <v>0</v>
      </c>
      <c r="AF281" s="281">
        <v>0</v>
      </c>
      <c r="AG281" s="281">
        <v>0</v>
      </c>
      <c r="AH281" s="281">
        <v>0</v>
      </c>
      <c r="AI281" s="281">
        <v>0</v>
      </c>
      <c r="AJ281" s="281">
        <v>0</v>
      </c>
      <c r="AK281" s="281">
        <v>0</v>
      </c>
      <c r="AL281" s="281">
        <v>0</v>
      </c>
      <c r="AM281" s="281">
        <v>0</v>
      </c>
      <c r="AN281" s="281">
        <v>0</v>
      </c>
      <c r="AO281" s="281">
        <v>0</v>
      </c>
      <c r="AP281" s="281">
        <v>0</v>
      </c>
    </row>
    <row r="282" spans="1:42" customFormat="1" outlineLevel="1">
      <c r="A282" s="212"/>
      <c r="B282" s="201">
        <f>B281-COUNTIFS(C270:C281,"")</f>
        <v>4</v>
      </c>
      <c r="C282" s="201" t="s">
        <v>285</v>
      </c>
      <c r="D282" s="201"/>
      <c r="E282" s="201"/>
      <c r="F282" s="201"/>
      <c r="G282" s="201"/>
      <c r="H282" s="201"/>
      <c r="I282" s="201"/>
      <c r="J282" s="201"/>
      <c r="K282" s="201"/>
      <c r="L282" s="201"/>
      <c r="M282" s="280">
        <f t="shared" ref="M282:AP282" si="24">SUM(M270:M281)</f>
        <v>0</v>
      </c>
      <c r="N282" s="280">
        <f t="shared" si="24"/>
        <v>0</v>
      </c>
      <c r="O282" s="280">
        <f t="shared" si="24"/>
        <v>0</v>
      </c>
      <c r="P282" s="280">
        <f t="shared" si="24"/>
        <v>0</v>
      </c>
      <c r="Q282" s="280">
        <f t="shared" si="24"/>
        <v>0</v>
      </c>
      <c r="R282" s="280">
        <f t="shared" si="24"/>
        <v>0</v>
      </c>
      <c r="S282" s="280">
        <f t="shared" si="24"/>
        <v>0</v>
      </c>
      <c r="T282" s="280">
        <f t="shared" si="24"/>
        <v>0</v>
      </c>
      <c r="U282" s="280">
        <f t="shared" si="24"/>
        <v>0</v>
      </c>
      <c r="V282" s="280">
        <f t="shared" si="24"/>
        <v>0</v>
      </c>
      <c r="W282" s="280">
        <f t="shared" si="24"/>
        <v>0</v>
      </c>
      <c r="X282" s="280">
        <f t="shared" si="24"/>
        <v>0</v>
      </c>
      <c r="Y282" s="280">
        <f t="shared" si="24"/>
        <v>0</v>
      </c>
      <c r="Z282" s="280">
        <f t="shared" si="24"/>
        <v>0</v>
      </c>
      <c r="AA282" s="280">
        <f t="shared" si="24"/>
        <v>0</v>
      </c>
      <c r="AB282" s="280">
        <f t="shared" si="24"/>
        <v>0</v>
      </c>
      <c r="AC282" s="280">
        <f t="shared" si="24"/>
        <v>0</v>
      </c>
      <c r="AD282" s="280">
        <f t="shared" si="24"/>
        <v>0</v>
      </c>
      <c r="AE282" s="280">
        <f t="shared" si="24"/>
        <v>0</v>
      </c>
      <c r="AF282" s="280">
        <f t="shared" si="24"/>
        <v>0</v>
      </c>
      <c r="AG282" s="280">
        <f t="shared" si="24"/>
        <v>0</v>
      </c>
      <c r="AH282" s="280">
        <f t="shared" si="24"/>
        <v>0</v>
      </c>
      <c r="AI282" s="280">
        <f t="shared" si="24"/>
        <v>0</v>
      </c>
      <c r="AJ282" s="280">
        <f t="shared" si="24"/>
        <v>0</v>
      </c>
      <c r="AK282" s="280">
        <f t="shared" si="24"/>
        <v>0</v>
      </c>
      <c r="AL282" s="280">
        <f t="shared" si="24"/>
        <v>0</v>
      </c>
      <c r="AM282" s="280">
        <f t="shared" si="24"/>
        <v>0</v>
      </c>
      <c r="AN282" s="280">
        <f t="shared" si="24"/>
        <v>0</v>
      </c>
      <c r="AO282" s="280">
        <f t="shared" si="24"/>
        <v>0</v>
      </c>
      <c r="AP282" s="280">
        <f t="shared" si="24"/>
        <v>0</v>
      </c>
    </row>
    <row r="283" spans="1:42" customFormat="1" outlineLevel="1">
      <c r="A283" s="221"/>
      <c r="B283" s="222"/>
      <c r="C283" s="222"/>
      <c r="D283" s="222"/>
      <c r="E283" s="222"/>
      <c r="F283" s="222"/>
      <c r="G283" s="222"/>
      <c r="H283" s="222"/>
      <c r="I283" s="222"/>
      <c r="J283" s="222"/>
      <c r="K283" s="222"/>
      <c r="L283" s="222"/>
      <c r="M283" s="222"/>
      <c r="N283" s="222"/>
      <c r="O283" s="222"/>
      <c r="P283" s="222"/>
      <c r="Q283" s="222"/>
      <c r="R283" s="222"/>
      <c r="S283" s="222"/>
      <c r="T283" s="222"/>
      <c r="U283" s="222"/>
      <c r="V283" s="222"/>
      <c r="W283" s="222"/>
      <c r="X283" s="222"/>
      <c r="Y283" s="222"/>
      <c r="Z283" s="222"/>
      <c r="AA283" s="222"/>
      <c r="AB283" s="222"/>
      <c r="AC283" s="222"/>
      <c r="AD283" s="222"/>
      <c r="AE283" s="222"/>
      <c r="AF283" s="222"/>
      <c r="AG283" s="222"/>
      <c r="AH283" s="222"/>
      <c r="AI283" s="222"/>
      <c r="AJ283" s="222"/>
      <c r="AK283" s="222"/>
      <c r="AL283" s="222"/>
      <c r="AM283" s="222"/>
      <c r="AN283" s="222"/>
      <c r="AO283" s="222"/>
      <c r="AP283" s="222"/>
    </row>
    <row r="284" spans="1:42" customFormat="1" outlineLevel="1">
      <c r="A284" s="220" t="s">
        <v>254</v>
      </c>
      <c r="B284" s="220" t="s">
        <v>287</v>
      </c>
      <c r="C284" s="220" t="s">
        <v>284</v>
      </c>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c r="AA284" s="220"/>
      <c r="AB284" s="220"/>
      <c r="AC284" s="220"/>
      <c r="AD284" s="220"/>
      <c r="AE284" s="220"/>
      <c r="AF284" s="220"/>
      <c r="AG284" s="220"/>
      <c r="AH284" s="220"/>
      <c r="AI284" s="220"/>
      <c r="AJ284" s="220"/>
      <c r="AK284" s="220"/>
      <c r="AL284" s="220"/>
      <c r="AM284" s="220"/>
      <c r="AN284" s="220"/>
      <c r="AO284" s="220"/>
      <c r="AP284" s="220"/>
    </row>
    <row r="285" spans="1:42" customFormat="1" outlineLevel="2">
      <c r="A285" s="211" t="str">
        <f>A252&amp;"."&amp;A284&amp;"."&amp;A253&amp;"."&amp;B285</f>
        <v>1.d.6.1</v>
      </c>
      <c r="B285">
        <v>1</v>
      </c>
      <c r="C285" t="str">
        <f>'1-GBP'!C285</f>
        <v/>
      </c>
      <c r="M285" s="281">
        <v>0</v>
      </c>
      <c r="N285" s="281">
        <v>0</v>
      </c>
      <c r="O285" s="281">
        <v>0</v>
      </c>
      <c r="P285" s="281">
        <v>0</v>
      </c>
      <c r="Q285" s="281">
        <v>0</v>
      </c>
      <c r="R285" s="281">
        <v>0</v>
      </c>
      <c r="S285" s="281">
        <v>0</v>
      </c>
      <c r="T285" s="281">
        <v>0</v>
      </c>
      <c r="U285" s="281">
        <v>0</v>
      </c>
      <c r="V285" s="281">
        <v>0</v>
      </c>
      <c r="W285" s="281">
        <v>0</v>
      </c>
      <c r="X285" s="281">
        <v>0</v>
      </c>
      <c r="Y285" s="281">
        <v>0</v>
      </c>
      <c r="Z285" s="281">
        <v>0</v>
      </c>
      <c r="AA285" s="281">
        <v>0</v>
      </c>
      <c r="AB285" s="281">
        <v>0</v>
      </c>
      <c r="AC285" s="281">
        <v>0</v>
      </c>
      <c r="AD285" s="281">
        <v>0</v>
      </c>
      <c r="AE285" s="281">
        <v>0</v>
      </c>
      <c r="AF285" s="281">
        <v>0</v>
      </c>
      <c r="AG285" s="281">
        <v>0</v>
      </c>
      <c r="AH285" s="281">
        <v>0</v>
      </c>
      <c r="AI285" s="281">
        <v>0</v>
      </c>
      <c r="AJ285" s="281">
        <v>0</v>
      </c>
      <c r="AK285" s="281">
        <v>0</v>
      </c>
      <c r="AL285" s="281">
        <v>0</v>
      </c>
      <c r="AM285" s="281">
        <v>0</v>
      </c>
      <c r="AN285" s="281">
        <v>0</v>
      </c>
      <c r="AO285" s="281">
        <v>0</v>
      </c>
      <c r="AP285" s="281">
        <v>0</v>
      </c>
    </row>
    <row r="286" spans="1:42" customFormat="1" outlineLevel="2">
      <c r="A286" s="211" t="str">
        <f>A252&amp;"."&amp;A284&amp;"."&amp;A253&amp;"."&amp;B286</f>
        <v>1.d.6.2</v>
      </c>
      <c r="B286">
        <v>2</v>
      </c>
      <c r="C286" t="str">
        <f>'1-GBP'!C286</f>
        <v/>
      </c>
      <c r="M286" s="281">
        <v>0</v>
      </c>
      <c r="N286" s="281">
        <v>0</v>
      </c>
      <c r="O286" s="281">
        <v>0</v>
      </c>
      <c r="P286" s="281">
        <v>0</v>
      </c>
      <c r="Q286" s="281">
        <v>0</v>
      </c>
      <c r="R286" s="281">
        <v>0</v>
      </c>
      <c r="S286" s="281">
        <v>0</v>
      </c>
      <c r="T286" s="281">
        <v>0</v>
      </c>
      <c r="U286" s="281">
        <v>0</v>
      </c>
      <c r="V286" s="281">
        <v>0</v>
      </c>
      <c r="W286" s="281">
        <v>0</v>
      </c>
      <c r="X286" s="281">
        <v>0</v>
      </c>
      <c r="Y286" s="281">
        <v>0</v>
      </c>
      <c r="Z286" s="281">
        <v>0</v>
      </c>
      <c r="AA286" s="281">
        <v>0</v>
      </c>
      <c r="AB286" s="281">
        <v>0</v>
      </c>
      <c r="AC286" s="281">
        <v>0</v>
      </c>
      <c r="AD286" s="281">
        <v>0</v>
      </c>
      <c r="AE286" s="281">
        <v>0</v>
      </c>
      <c r="AF286" s="281">
        <v>0</v>
      </c>
      <c r="AG286" s="281">
        <v>0</v>
      </c>
      <c r="AH286" s="281">
        <v>0</v>
      </c>
      <c r="AI286" s="281">
        <v>0</v>
      </c>
      <c r="AJ286" s="281">
        <v>0</v>
      </c>
      <c r="AK286" s="281">
        <v>0</v>
      </c>
      <c r="AL286" s="281">
        <v>0</v>
      </c>
      <c r="AM286" s="281">
        <v>0</v>
      </c>
      <c r="AN286" s="281">
        <v>0</v>
      </c>
      <c r="AO286" s="281">
        <v>0</v>
      </c>
      <c r="AP286" s="281">
        <v>0</v>
      </c>
    </row>
    <row r="287" spans="1:42" customFormat="1" outlineLevel="2">
      <c r="A287" s="211" t="str">
        <f>A252&amp;"."&amp;A284&amp;"."&amp;A253&amp;"."&amp;B287</f>
        <v>1.d.6.3</v>
      </c>
      <c r="B287">
        <v>3</v>
      </c>
      <c r="C287" t="str">
        <f>'1-GBP'!C287</f>
        <v/>
      </c>
      <c r="M287" s="281">
        <v>0</v>
      </c>
      <c r="N287" s="281">
        <v>0</v>
      </c>
      <c r="O287" s="281">
        <v>0</v>
      </c>
      <c r="P287" s="281">
        <v>0</v>
      </c>
      <c r="Q287" s="281">
        <v>0</v>
      </c>
      <c r="R287" s="281">
        <v>0</v>
      </c>
      <c r="S287" s="281">
        <v>0</v>
      </c>
      <c r="T287" s="281">
        <v>0</v>
      </c>
      <c r="U287" s="281">
        <v>0</v>
      </c>
      <c r="V287" s="281">
        <v>0</v>
      </c>
      <c r="W287" s="281">
        <v>0</v>
      </c>
      <c r="X287" s="281">
        <v>0</v>
      </c>
      <c r="Y287" s="281">
        <v>0</v>
      </c>
      <c r="Z287" s="281">
        <v>0</v>
      </c>
      <c r="AA287" s="281">
        <v>0</v>
      </c>
      <c r="AB287" s="281">
        <v>0</v>
      </c>
      <c r="AC287" s="281">
        <v>0</v>
      </c>
      <c r="AD287" s="281">
        <v>0</v>
      </c>
      <c r="AE287" s="281">
        <v>0</v>
      </c>
      <c r="AF287" s="281">
        <v>0</v>
      </c>
      <c r="AG287" s="281">
        <v>0</v>
      </c>
      <c r="AH287" s="281">
        <v>0</v>
      </c>
      <c r="AI287" s="281">
        <v>0</v>
      </c>
      <c r="AJ287" s="281">
        <v>0</v>
      </c>
      <c r="AK287" s="281">
        <v>0</v>
      </c>
      <c r="AL287" s="281">
        <v>0</v>
      </c>
      <c r="AM287" s="281">
        <v>0</v>
      </c>
      <c r="AN287" s="281">
        <v>0</v>
      </c>
      <c r="AO287" s="281">
        <v>0</v>
      </c>
      <c r="AP287" s="281">
        <v>0</v>
      </c>
    </row>
    <row r="288" spans="1:42" customFormat="1" outlineLevel="2">
      <c r="A288" s="211" t="str">
        <f>A252&amp;"."&amp;A284&amp;"."&amp;A253&amp;"."&amp;B288</f>
        <v>1.d.6.4</v>
      </c>
      <c r="B288">
        <v>4</v>
      </c>
      <c r="C288" t="str">
        <f>'1-GBP'!C288</f>
        <v/>
      </c>
      <c r="M288" s="281">
        <v>0</v>
      </c>
      <c r="N288" s="281">
        <v>0</v>
      </c>
      <c r="O288" s="281">
        <v>0</v>
      </c>
      <c r="P288" s="281">
        <v>0</v>
      </c>
      <c r="Q288" s="281">
        <v>0</v>
      </c>
      <c r="R288" s="281">
        <v>0</v>
      </c>
      <c r="S288" s="281">
        <v>0</v>
      </c>
      <c r="T288" s="281">
        <v>0</v>
      </c>
      <c r="U288" s="281">
        <v>0</v>
      </c>
      <c r="V288" s="281">
        <v>0</v>
      </c>
      <c r="W288" s="281">
        <v>0</v>
      </c>
      <c r="X288" s="281">
        <v>0</v>
      </c>
      <c r="Y288" s="281">
        <v>0</v>
      </c>
      <c r="Z288" s="281">
        <v>0</v>
      </c>
      <c r="AA288" s="281">
        <v>0</v>
      </c>
      <c r="AB288" s="281">
        <v>0</v>
      </c>
      <c r="AC288" s="281">
        <v>0</v>
      </c>
      <c r="AD288" s="281">
        <v>0</v>
      </c>
      <c r="AE288" s="281">
        <v>0</v>
      </c>
      <c r="AF288" s="281">
        <v>0</v>
      </c>
      <c r="AG288" s="281">
        <v>0</v>
      </c>
      <c r="AH288" s="281">
        <v>0</v>
      </c>
      <c r="AI288" s="281">
        <v>0</v>
      </c>
      <c r="AJ288" s="281">
        <v>0</v>
      </c>
      <c r="AK288" s="281">
        <v>0</v>
      </c>
      <c r="AL288" s="281">
        <v>0</v>
      </c>
      <c r="AM288" s="281">
        <v>0</v>
      </c>
      <c r="AN288" s="281">
        <v>0</v>
      </c>
      <c r="AO288" s="281">
        <v>0</v>
      </c>
      <c r="AP288" s="281">
        <v>0</v>
      </c>
    </row>
    <row r="289" spans="1:42" customFormat="1" outlineLevel="2">
      <c r="A289" s="211" t="str">
        <f>A252&amp;"."&amp;A284&amp;"."&amp;A253&amp;"."&amp;B289</f>
        <v>1.d.6.5</v>
      </c>
      <c r="B289">
        <v>5</v>
      </c>
      <c r="C289" t="str">
        <f>'1-GBP'!C289</f>
        <v/>
      </c>
      <c r="M289" s="281">
        <v>0</v>
      </c>
      <c r="N289" s="281">
        <v>0</v>
      </c>
      <c r="O289" s="281">
        <v>0</v>
      </c>
      <c r="P289" s="281">
        <v>0</v>
      </c>
      <c r="Q289" s="281">
        <v>0</v>
      </c>
      <c r="R289" s="281">
        <v>0</v>
      </c>
      <c r="S289" s="281">
        <v>0</v>
      </c>
      <c r="T289" s="281">
        <v>0</v>
      </c>
      <c r="U289" s="281">
        <v>0</v>
      </c>
      <c r="V289" s="281">
        <v>0</v>
      </c>
      <c r="W289" s="281">
        <v>0</v>
      </c>
      <c r="X289" s="281">
        <v>0</v>
      </c>
      <c r="Y289" s="281">
        <v>0</v>
      </c>
      <c r="Z289" s="281">
        <v>0</v>
      </c>
      <c r="AA289" s="281">
        <v>0</v>
      </c>
      <c r="AB289" s="281">
        <v>0</v>
      </c>
      <c r="AC289" s="281">
        <v>0</v>
      </c>
      <c r="AD289" s="281">
        <v>0</v>
      </c>
      <c r="AE289" s="281">
        <v>0</v>
      </c>
      <c r="AF289" s="281">
        <v>0</v>
      </c>
      <c r="AG289" s="281">
        <v>0</v>
      </c>
      <c r="AH289" s="281">
        <v>0</v>
      </c>
      <c r="AI289" s="281">
        <v>0</v>
      </c>
      <c r="AJ289" s="281">
        <v>0</v>
      </c>
      <c r="AK289" s="281">
        <v>0</v>
      </c>
      <c r="AL289" s="281">
        <v>0</v>
      </c>
      <c r="AM289" s="281">
        <v>0</v>
      </c>
      <c r="AN289" s="281">
        <v>0</v>
      </c>
      <c r="AO289" s="281">
        <v>0</v>
      </c>
      <c r="AP289" s="281">
        <v>0</v>
      </c>
    </row>
    <row r="290" spans="1:42" customFormat="1" outlineLevel="2">
      <c r="A290" s="211" t="str">
        <f>A252&amp;"."&amp;A284&amp;"."&amp;A253&amp;"."&amp;B290</f>
        <v>1.d.6.6</v>
      </c>
      <c r="B290">
        <v>6</v>
      </c>
      <c r="C290" t="str">
        <f>'1-GBP'!C290</f>
        <v/>
      </c>
      <c r="M290" s="281">
        <v>0</v>
      </c>
      <c r="N290" s="281">
        <v>0</v>
      </c>
      <c r="O290" s="281">
        <v>0</v>
      </c>
      <c r="P290" s="281">
        <v>0</v>
      </c>
      <c r="Q290" s="281">
        <v>0</v>
      </c>
      <c r="R290" s="281">
        <v>0</v>
      </c>
      <c r="S290" s="281">
        <v>0</v>
      </c>
      <c r="T290" s="281">
        <v>0</v>
      </c>
      <c r="U290" s="281">
        <v>0</v>
      </c>
      <c r="V290" s="281">
        <v>0</v>
      </c>
      <c r="W290" s="281">
        <v>0</v>
      </c>
      <c r="X290" s="281">
        <v>0</v>
      </c>
      <c r="Y290" s="281">
        <v>0</v>
      </c>
      <c r="Z290" s="281">
        <v>0</v>
      </c>
      <c r="AA290" s="281">
        <v>0</v>
      </c>
      <c r="AB290" s="281">
        <v>0</v>
      </c>
      <c r="AC290" s="281">
        <v>0</v>
      </c>
      <c r="AD290" s="281">
        <v>0</v>
      </c>
      <c r="AE290" s="281">
        <v>0</v>
      </c>
      <c r="AF290" s="281">
        <v>0</v>
      </c>
      <c r="AG290" s="281">
        <v>0</v>
      </c>
      <c r="AH290" s="281">
        <v>0</v>
      </c>
      <c r="AI290" s="281">
        <v>0</v>
      </c>
      <c r="AJ290" s="281">
        <v>0</v>
      </c>
      <c r="AK290" s="281">
        <v>0</v>
      </c>
      <c r="AL290" s="281">
        <v>0</v>
      </c>
      <c r="AM290" s="281">
        <v>0</v>
      </c>
      <c r="AN290" s="281">
        <v>0</v>
      </c>
      <c r="AO290" s="281">
        <v>0</v>
      </c>
      <c r="AP290" s="281">
        <v>0</v>
      </c>
    </row>
    <row r="291" spans="1:42" customFormat="1" outlineLevel="2">
      <c r="A291" s="211" t="str">
        <f>A252&amp;"."&amp;A284&amp;"."&amp;A253&amp;"."&amp;B291</f>
        <v>1.d.6.7</v>
      </c>
      <c r="B291">
        <v>7</v>
      </c>
      <c r="C291" t="str">
        <f>'1-GBP'!C291</f>
        <v/>
      </c>
      <c r="M291" s="281">
        <v>0</v>
      </c>
      <c r="N291" s="281">
        <v>0</v>
      </c>
      <c r="O291" s="281">
        <v>0</v>
      </c>
      <c r="P291" s="281">
        <v>0</v>
      </c>
      <c r="Q291" s="281">
        <v>0</v>
      </c>
      <c r="R291" s="281">
        <v>0</v>
      </c>
      <c r="S291" s="281">
        <v>0</v>
      </c>
      <c r="T291" s="281">
        <v>0</v>
      </c>
      <c r="U291" s="281">
        <v>0</v>
      </c>
      <c r="V291" s="281">
        <v>0</v>
      </c>
      <c r="W291" s="281">
        <v>0</v>
      </c>
      <c r="X291" s="281">
        <v>0</v>
      </c>
      <c r="Y291" s="281">
        <v>0</v>
      </c>
      <c r="Z291" s="281">
        <v>0</v>
      </c>
      <c r="AA291" s="281">
        <v>0</v>
      </c>
      <c r="AB291" s="281">
        <v>0</v>
      </c>
      <c r="AC291" s="281">
        <v>0</v>
      </c>
      <c r="AD291" s="281">
        <v>0</v>
      </c>
      <c r="AE291" s="281">
        <v>0</v>
      </c>
      <c r="AF291" s="281">
        <v>0</v>
      </c>
      <c r="AG291" s="281">
        <v>0</v>
      </c>
      <c r="AH291" s="281">
        <v>0</v>
      </c>
      <c r="AI291" s="281">
        <v>0</v>
      </c>
      <c r="AJ291" s="281">
        <v>0</v>
      </c>
      <c r="AK291" s="281">
        <v>0</v>
      </c>
      <c r="AL291" s="281">
        <v>0</v>
      </c>
      <c r="AM291" s="281">
        <v>0</v>
      </c>
      <c r="AN291" s="281">
        <v>0</v>
      </c>
      <c r="AO291" s="281">
        <v>0</v>
      </c>
      <c r="AP291" s="281">
        <v>0</v>
      </c>
    </row>
    <row r="292" spans="1:42" customFormat="1" outlineLevel="2">
      <c r="A292" s="211" t="str">
        <f>A252&amp;"."&amp;A284&amp;"."&amp;A253&amp;"."&amp;B292</f>
        <v>1.d.6.8</v>
      </c>
      <c r="B292">
        <v>8</v>
      </c>
      <c r="C292" t="str">
        <f>'1-GBP'!C292</f>
        <v/>
      </c>
      <c r="M292" s="281">
        <v>0</v>
      </c>
      <c r="N292" s="281">
        <v>0</v>
      </c>
      <c r="O292" s="281">
        <v>0</v>
      </c>
      <c r="P292" s="281">
        <v>0</v>
      </c>
      <c r="Q292" s="281">
        <v>0</v>
      </c>
      <c r="R292" s="281">
        <v>0</v>
      </c>
      <c r="S292" s="281">
        <v>0</v>
      </c>
      <c r="T292" s="281">
        <v>0</v>
      </c>
      <c r="U292" s="281">
        <v>0</v>
      </c>
      <c r="V292" s="281">
        <v>0</v>
      </c>
      <c r="W292" s="281">
        <v>0</v>
      </c>
      <c r="X292" s="281">
        <v>0</v>
      </c>
      <c r="Y292" s="281">
        <v>0</v>
      </c>
      <c r="Z292" s="281">
        <v>0</v>
      </c>
      <c r="AA292" s="281">
        <v>0</v>
      </c>
      <c r="AB292" s="281">
        <v>0</v>
      </c>
      <c r="AC292" s="281">
        <v>0</v>
      </c>
      <c r="AD292" s="281">
        <v>0</v>
      </c>
      <c r="AE292" s="281">
        <v>0</v>
      </c>
      <c r="AF292" s="281">
        <v>0</v>
      </c>
      <c r="AG292" s="281">
        <v>0</v>
      </c>
      <c r="AH292" s="281">
        <v>0</v>
      </c>
      <c r="AI292" s="281">
        <v>0</v>
      </c>
      <c r="AJ292" s="281">
        <v>0</v>
      </c>
      <c r="AK292" s="281">
        <v>0</v>
      </c>
      <c r="AL292" s="281">
        <v>0</v>
      </c>
      <c r="AM292" s="281">
        <v>0</v>
      </c>
      <c r="AN292" s="281">
        <v>0</v>
      </c>
      <c r="AO292" s="281">
        <v>0</v>
      </c>
      <c r="AP292" s="281">
        <v>0</v>
      </c>
    </row>
    <row r="293" spans="1:42" customFormat="1" outlineLevel="2">
      <c r="A293" s="211" t="str">
        <f>A252&amp;"."&amp;A284&amp;"."&amp;A253&amp;"."&amp;B293</f>
        <v>1.d.6.9</v>
      </c>
      <c r="B293">
        <v>9</v>
      </c>
      <c r="C293" t="str">
        <f>'1-GBP'!C293</f>
        <v/>
      </c>
      <c r="M293" s="281">
        <v>0</v>
      </c>
      <c r="N293" s="281">
        <v>0</v>
      </c>
      <c r="O293" s="281">
        <v>0</v>
      </c>
      <c r="P293" s="281">
        <v>0</v>
      </c>
      <c r="Q293" s="281">
        <v>0</v>
      </c>
      <c r="R293" s="281">
        <v>0</v>
      </c>
      <c r="S293" s="281">
        <v>0</v>
      </c>
      <c r="T293" s="281">
        <v>0</v>
      </c>
      <c r="U293" s="281">
        <v>0</v>
      </c>
      <c r="V293" s="281">
        <v>0</v>
      </c>
      <c r="W293" s="281">
        <v>0</v>
      </c>
      <c r="X293" s="281">
        <v>0</v>
      </c>
      <c r="Y293" s="281">
        <v>0</v>
      </c>
      <c r="Z293" s="281">
        <v>0</v>
      </c>
      <c r="AA293" s="281">
        <v>0</v>
      </c>
      <c r="AB293" s="281">
        <v>0</v>
      </c>
      <c r="AC293" s="281">
        <v>0</v>
      </c>
      <c r="AD293" s="281">
        <v>0</v>
      </c>
      <c r="AE293" s="281">
        <v>0</v>
      </c>
      <c r="AF293" s="281">
        <v>0</v>
      </c>
      <c r="AG293" s="281">
        <v>0</v>
      </c>
      <c r="AH293" s="281">
        <v>0</v>
      </c>
      <c r="AI293" s="281">
        <v>0</v>
      </c>
      <c r="AJ293" s="281">
        <v>0</v>
      </c>
      <c r="AK293" s="281">
        <v>0</v>
      </c>
      <c r="AL293" s="281">
        <v>0</v>
      </c>
      <c r="AM293" s="281">
        <v>0</v>
      </c>
      <c r="AN293" s="281">
        <v>0</v>
      </c>
      <c r="AO293" s="281">
        <v>0</v>
      </c>
      <c r="AP293" s="281">
        <v>0</v>
      </c>
    </row>
    <row r="294" spans="1:42" customFormat="1" outlineLevel="2">
      <c r="A294" s="211" t="str">
        <f>A252&amp;"."&amp;A284&amp;"."&amp;A253&amp;"."&amp;B294</f>
        <v>1.d.6.10</v>
      </c>
      <c r="B294">
        <v>10</v>
      </c>
      <c r="C294" t="str">
        <f>'1-GBP'!C294</f>
        <v/>
      </c>
      <c r="M294" s="281">
        <v>0</v>
      </c>
      <c r="N294" s="281">
        <v>0</v>
      </c>
      <c r="O294" s="281">
        <v>0</v>
      </c>
      <c r="P294" s="281">
        <v>0</v>
      </c>
      <c r="Q294" s="281">
        <v>0</v>
      </c>
      <c r="R294" s="281">
        <v>0</v>
      </c>
      <c r="S294" s="281">
        <v>0</v>
      </c>
      <c r="T294" s="281">
        <v>0</v>
      </c>
      <c r="U294" s="281">
        <v>0</v>
      </c>
      <c r="V294" s="281">
        <v>0</v>
      </c>
      <c r="W294" s="281">
        <v>0</v>
      </c>
      <c r="X294" s="281">
        <v>0</v>
      </c>
      <c r="Y294" s="281">
        <v>0</v>
      </c>
      <c r="Z294" s="281">
        <v>0</v>
      </c>
      <c r="AA294" s="281">
        <v>0</v>
      </c>
      <c r="AB294" s="281">
        <v>0</v>
      </c>
      <c r="AC294" s="281">
        <v>0</v>
      </c>
      <c r="AD294" s="281">
        <v>0</v>
      </c>
      <c r="AE294" s="281">
        <v>0</v>
      </c>
      <c r="AF294" s="281">
        <v>0</v>
      </c>
      <c r="AG294" s="281">
        <v>0</v>
      </c>
      <c r="AH294" s="281">
        <v>0</v>
      </c>
      <c r="AI294" s="281">
        <v>0</v>
      </c>
      <c r="AJ294" s="281">
        <v>0</v>
      </c>
      <c r="AK294" s="281">
        <v>0</v>
      </c>
      <c r="AL294" s="281">
        <v>0</v>
      </c>
      <c r="AM294" s="281">
        <v>0</v>
      </c>
      <c r="AN294" s="281">
        <v>0</v>
      </c>
      <c r="AO294" s="281">
        <v>0</v>
      </c>
      <c r="AP294" s="281">
        <v>0</v>
      </c>
    </row>
    <row r="295" spans="1:42" customFormat="1" outlineLevel="2">
      <c r="A295" s="211" t="str">
        <f>A252&amp;"."&amp;A284&amp;"."&amp;A253&amp;"."&amp;B295</f>
        <v>1.d.6.11</v>
      </c>
      <c r="B295">
        <v>11</v>
      </c>
      <c r="C295" t="str">
        <f>'1-GBP'!C295</f>
        <v/>
      </c>
      <c r="M295" s="281">
        <v>0</v>
      </c>
      <c r="N295" s="281">
        <v>0</v>
      </c>
      <c r="O295" s="281">
        <v>0</v>
      </c>
      <c r="P295" s="281">
        <v>0</v>
      </c>
      <c r="Q295" s="281">
        <v>0</v>
      </c>
      <c r="R295" s="281">
        <v>0</v>
      </c>
      <c r="S295" s="281">
        <v>0</v>
      </c>
      <c r="T295" s="281">
        <v>0</v>
      </c>
      <c r="U295" s="281">
        <v>0</v>
      </c>
      <c r="V295" s="281">
        <v>0</v>
      </c>
      <c r="W295" s="281">
        <v>0</v>
      </c>
      <c r="X295" s="281">
        <v>0</v>
      </c>
      <c r="Y295" s="281">
        <v>0</v>
      </c>
      <c r="Z295" s="281">
        <v>0</v>
      </c>
      <c r="AA295" s="281">
        <v>0</v>
      </c>
      <c r="AB295" s="281">
        <v>0</v>
      </c>
      <c r="AC295" s="281">
        <v>0</v>
      </c>
      <c r="AD295" s="281">
        <v>0</v>
      </c>
      <c r="AE295" s="281">
        <v>0</v>
      </c>
      <c r="AF295" s="281">
        <v>0</v>
      </c>
      <c r="AG295" s="281">
        <v>0</v>
      </c>
      <c r="AH295" s="281">
        <v>0</v>
      </c>
      <c r="AI295" s="281">
        <v>0</v>
      </c>
      <c r="AJ295" s="281">
        <v>0</v>
      </c>
      <c r="AK295" s="281">
        <v>0</v>
      </c>
      <c r="AL295" s="281">
        <v>0</v>
      </c>
      <c r="AM295" s="281">
        <v>0</v>
      </c>
      <c r="AN295" s="281">
        <v>0</v>
      </c>
      <c r="AO295" s="281">
        <v>0</v>
      </c>
      <c r="AP295" s="281">
        <v>0</v>
      </c>
    </row>
    <row r="296" spans="1:42" customFormat="1" outlineLevel="2">
      <c r="A296" s="211" t="str">
        <f>A252&amp;"."&amp;A284&amp;"."&amp;A253&amp;"."&amp;B296</f>
        <v>1.d.6.12</v>
      </c>
      <c r="B296">
        <v>12</v>
      </c>
      <c r="C296" t="str">
        <f>'1-GBP'!C296</f>
        <v/>
      </c>
      <c r="M296" s="281">
        <v>0</v>
      </c>
      <c r="N296" s="281">
        <v>0</v>
      </c>
      <c r="O296" s="281">
        <v>0</v>
      </c>
      <c r="P296" s="281">
        <v>0</v>
      </c>
      <c r="Q296" s="281">
        <v>0</v>
      </c>
      <c r="R296" s="281">
        <v>0</v>
      </c>
      <c r="S296" s="281">
        <v>0</v>
      </c>
      <c r="T296" s="281">
        <v>0</v>
      </c>
      <c r="U296" s="281">
        <v>0</v>
      </c>
      <c r="V296" s="281">
        <v>0</v>
      </c>
      <c r="W296" s="281">
        <v>0</v>
      </c>
      <c r="X296" s="281">
        <v>0</v>
      </c>
      <c r="Y296" s="281">
        <v>0</v>
      </c>
      <c r="Z296" s="281">
        <v>0</v>
      </c>
      <c r="AA296" s="281">
        <v>0</v>
      </c>
      <c r="AB296" s="281">
        <v>0</v>
      </c>
      <c r="AC296" s="281">
        <v>0</v>
      </c>
      <c r="AD296" s="281">
        <v>0</v>
      </c>
      <c r="AE296" s="281">
        <v>0</v>
      </c>
      <c r="AF296" s="281">
        <v>0</v>
      </c>
      <c r="AG296" s="281">
        <v>0</v>
      </c>
      <c r="AH296" s="281">
        <v>0</v>
      </c>
      <c r="AI296" s="281">
        <v>0</v>
      </c>
      <c r="AJ296" s="281">
        <v>0</v>
      </c>
      <c r="AK296" s="281">
        <v>0</v>
      </c>
      <c r="AL296" s="281">
        <v>0</v>
      </c>
      <c r="AM296" s="281">
        <v>0</v>
      </c>
      <c r="AN296" s="281">
        <v>0</v>
      </c>
      <c r="AO296" s="281">
        <v>0</v>
      </c>
      <c r="AP296" s="281">
        <v>0</v>
      </c>
    </row>
    <row r="297" spans="1:42" customFormat="1" outlineLevel="1">
      <c r="A297" s="212"/>
      <c r="B297" s="201">
        <f>B296-COUNTIFS(C285:C296,"")</f>
        <v>0</v>
      </c>
      <c r="C297" s="201" t="s">
        <v>285</v>
      </c>
      <c r="D297" s="201"/>
      <c r="E297" s="201"/>
      <c r="F297" s="201"/>
      <c r="G297" s="201"/>
      <c r="H297" s="201"/>
      <c r="I297" s="201"/>
      <c r="J297" s="201"/>
      <c r="K297" s="201"/>
      <c r="L297" s="201"/>
      <c r="M297" s="280">
        <f t="shared" ref="M297:AP297" si="25">SUM(M285:M296)</f>
        <v>0</v>
      </c>
      <c r="N297" s="280">
        <f t="shared" si="25"/>
        <v>0</v>
      </c>
      <c r="O297" s="280">
        <f t="shared" si="25"/>
        <v>0</v>
      </c>
      <c r="P297" s="280">
        <f t="shared" si="25"/>
        <v>0</v>
      </c>
      <c r="Q297" s="280">
        <f t="shared" si="25"/>
        <v>0</v>
      </c>
      <c r="R297" s="280">
        <f t="shared" si="25"/>
        <v>0</v>
      </c>
      <c r="S297" s="280">
        <f t="shared" si="25"/>
        <v>0</v>
      </c>
      <c r="T297" s="280">
        <f t="shared" si="25"/>
        <v>0</v>
      </c>
      <c r="U297" s="280">
        <f t="shared" si="25"/>
        <v>0</v>
      </c>
      <c r="V297" s="280">
        <f t="shared" si="25"/>
        <v>0</v>
      </c>
      <c r="W297" s="280">
        <f t="shared" si="25"/>
        <v>0</v>
      </c>
      <c r="X297" s="280">
        <f t="shared" si="25"/>
        <v>0</v>
      </c>
      <c r="Y297" s="280">
        <f t="shared" si="25"/>
        <v>0</v>
      </c>
      <c r="Z297" s="280">
        <f t="shared" si="25"/>
        <v>0</v>
      </c>
      <c r="AA297" s="280">
        <f t="shared" si="25"/>
        <v>0</v>
      </c>
      <c r="AB297" s="280">
        <f t="shared" si="25"/>
        <v>0</v>
      </c>
      <c r="AC297" s="280">
        <f t="shared" si="25"/>
        <v>0</v>
      </c>
      <c r="AD297" s="280">
        <f t="shared" si="25"/>
        <v>0</v>
      </c>
      <c r="AE297" s="280">
        <f t="shared" si="25"/>
        <v>0</v>
      </c>
      <c r="AF297" s="280">
        <f t="shared" si="25"/>
        <v>0</v>
      </c>
      <c r="AG297" s="280">
        <f t="shared" si="25"/>
        <v>0</v>
      </c>
      <c r="AH297" s="280">
        <f t="shared" si="25"/>
        <v>0</v>
      </c>
      <c r="AI297" s="280">
        <f t="shared" si="25"/>
        <v>0</v>
      </c>
      <c r="AJ297" s="280">
        <f t="shared" si="25"/>
        <v>0</v>
      </c>
      <c r="AK297" s="280">
        <f t="shared" si="25"/>
        <v>0</v>
      </c>
      <c r="AL297" s="280">
        <f t="shared" si="25"/>
        <v>0</v>
      </c>
      <c r="AM297" s="280">
        <f t="shared" si="25"/>
        <v>0</v>
      </c>
      <c r="AN297" s="280">
        <f t="shared" si="25"/>
        <v>0</v>
      </c>
      <c r="AO297" s="280">
        <f t="shared" si="25"/>
        <v>0</v>
      </c>
      <c r="AP297" s="280">
        <f t="shared" si="25"/>
        <v>0</v>
      </c>
    </row>
    <row r="298" spans="1:42" customFormat="1" ht="16.149999999999999" outlineLevel="1" thickBot="1">
      <c r="A298" s="213"/>
      <c r="B298" s="202"/>
      <c r="C298" s="202"/>
      <c r="D298" s="202"/>
      <c r="E298" s="202"/>
      <c r="F298" s="202"/>
      <c r="G298" s="202"/>
      <c r="H298" s="202"/>
      <c r="I298" s="202"/>
      <c r="J298" s="202"/>
      <c r="K298" s="202"/>
      <c r="L298" s="202"/>
      <c r="M298" s="313"/>
      <c r="N298" s="202"/>
      <c r="O298" s="202"/>
      <c r="P298" s="202"/>
      <c r="Q298" s="202"/>
      <c r="R298" s="202"/>
      <c r="S298" s="202"/>
      <c r="T298" s="202"/>
      <c r="U298" s="202"/>
      <c r="V298" s="202"/>
      <c r="W298" s="202"/>
      <c r="X298" s="202"/>
      <c r="Y298" s="202"/>
      <c r="Z298" s="202"/>
      <c r="AA298" s="202"/>
      <c r="AB298" s="202"/>
      <c r="AC298" s="202"/>
      <c r="AD298" s="202"/>
      <c r="AE298" s="202"/>
      <c r="AF298" s="202"/>
      <c r="AG298" s="202"/>
      <c r="AH298" s="202"/>
      <c r="AI298" s="202"/>
      <c r="AJ298" s="202"/>
      <c r="AK298" s="202"/>
      <c r="AL298" s="202"/>
      <c r="AM298" s="202"/>
      <c r="AN298" s="202"/>
      <c r="AO298" s="202"/>
      <c r="AP298" s="202"/>
    </row>
    <row r="299" spans="1:42" customFormat="1" ht="16.149999999999999" outlineLevel="1" thickBot="1">
      <c r="A299" s="214" t="s">
        <v>288</v>
      </c>
      <c r="B299" s="203">
        <f>B297+B282+B267</f>
        <v>4</v>
      </c>
      <c r="C299" s="203" t="s">
        <v>289</v>
      </c>
      <c r="D299" s="203"/>
      <c r="E299" s="203"/>
      <c r="F299" s="203"/>
      <c r="G299" s="203" t="str">
        <f>+"Total "&amp;$B252&amp;" "&amp;$B253</f>
        <v>Total Phase 1 Energy Costs</v>
      </c>
      <c r="H299" s="203"/>
      <c r="I299" s="203"/>
      <c r="J299" s="203"/>
      <c r="K299" s="203"/>
      <c r="L299" s="203"/>
      <c r="M299" s="284">
        <f t="shared" ref="M299:AP299" si="26">SUM(M267,M282,M297)</f>
        <v>0</v>
      </c>
      <c r="N299" s="284">
        <f t="shared" si="26"/>
        <v>0</v>
      </c>
      <c r="O299" s="284">
        <f t="shared" si="26"/>
        <v>0</v>
      </c>
      <c r="P299" s="284">
        <f t="shared" si="26"/>
        <v>0</v>
      </c>
      <c r="Q299" s="284">
        <f t="shared" si="26"/>
        <v>0</v>
      </c>
      <c r="R299" s="284">
        <f t="shared" si="26"/>
        <v>0</v>
      </c>
      <c r="S299" s="284">
        <f t="shared" si="26"/>
        <v>0</v>
      </c>
      <c r="T299" s="284">
        <f t="shared" si="26"/>
        <v>0</v>
      </c>
      <c r="U299" s="284">
        <f t="shared" si="26"/>
        <v>0</v>
      </c>
      <c r="V299" s="284">
        <f t="shared" si="26"/>
        <v>0</v>
      </c>
      <c r="W299" s="284">
        <f t="shared" si="26"/>
        <v>0</v>
      </c>
      <c r="X299" s="284">
        <f t="shared" si="26"/>
        <v>0</v>
      </c>
      <c r="Y299" s="284">
        <f t="shared" si="26"/>
        <v>0</v>
      </c>
      <c r="Z299" s="284">
        <f t="shared" si="26"/>
        <v>0</v>
      </c>
      <c r="AA299" s="284">
        <f t="shared" si="26"/>
        <v>0</v>
      </c>
      <c r="AB299" s="284">
        <f t="shared" si="26"/>
        <v>0</v>
      </c>
      <c r="AC299" s="284">
        <f t="shared" si="26"/>
        <v>0</v>
      </c>
      <c r="AD299" s="284">
        <f t="shared" si="26"/>
        <v>0</v>
      </c>
      <c r="AE299" s="284">
        <f t="shared" si="26"/>
        <v>0</v>
      </c>
      <c r="AF299" s="284">
        <f t="shared" si="26"/>
        <v>0</v>
      </c>
      <c r="AG299" s="284">
        <f t="shared" si="26"/>
        <v>0</v>
      </c>
      <c r="AH299" s="284">
        <f t="shared" si="26"/>
        <v>0</v>
      </c>
      <c r="AI299" s="284">
        <f t="shared" si="26"/>
        <v>0</v>
      </c>
      <c r="AJ299" s="284">
        <f t="shared" si="26"/>
        <v>0</v>
      </c>
      <c r="AK299" s="284">
        <f t="shared" si="26"/>
        <v>0</v>
      </c>
      <c r="AL299" s="284">
        <f t="shared" si="26"/>
        <v>0</v>
      </c>
      <c r="AM299" s="284">
        <f t="shared" si="26"/>
        <v>0</v>
      </c>
      <c r="AN299" s="284">
        <f t="shared" si="26"/>
        <v>0</v>
      </c>
      <c r="AO299" s="284">
        <f t="shared" si="26"/>
        <v>0</v>
      </c>
      <c r="AP299" s="284">
        <f t="shared" si="26"/>
        <v>0</v>
      </c>
    </row>
    <row r="300" spans="1:42" customFormat="1" collapsed="1">
      <c r="A300" s="211"/>
    </row>
    <row r="301" spans="1:42" customFormat="1">
      <c r="A301" s="209" t="str">
        <f>_xlfn.TEXTBEFORE(J301,".")</f>
        <v>1</v>
      </c>
      <c r="B301" s="196" t="str">
        <f>_xlfn.XLOOKUP($A301,Select!$B$4:$B$65,Select!$C$4:$C$65)</f>
        <v>Phase 1</v>
      </c>
      <c r="C301" s="197"/>
      <c r="D301" s="197">
        <f>B316+B331+B346</f>
        <v>3</v>
      </c>
      <c r="E301" s="197" t="s">
        <v>281</v>
      </c>
      <c r="F301" s="197"/>
      <c r="G301" s="197"/>
      <c r="H301" s="197"/>
      <c r="I301" s="197" t="s">
        <v>282</v>
      </c>
      <c r="J301" s="197" t="str">
        <f>Select!$M$10</f>
        <v>1.7</v>
      </c>
      <c r="K301" s="197"/>
      <c r="L301" s="197"/>
      <c r="M301" s="197"/>
      <c r="N301" s="198"/>
      <c r="O301" s="198"/>
      <c r="P301" s="198"/>
      <c r="Q301" s="198"/>
      <c r="R301" s="198"/>
      <c r="S301" s="198"/>
      <c r="T301" s="198"/>
      <c r="U301" s="198"/>
      <c r="V301" s="198"/>
      <c r="W301" s="198"/>
      <c r="X301" s="198"/>
      <c r="Y301" s="198"/>
      <c r="Z301" s="198"/>
      <c r="AA301" s="198"/>
      <c r="AB301" s="198"/>
      <c r="AC301" s="198"/>
      <c r="AD301" s="198"/>
      <c r="AE301" s="198"/>
      <c r="AF301" s="198"/>
      <c r="AG301" s="198"/>
      <c r="AH301" s="198"/>
      <c r="AI301" s="198"/>
      <c r="AJ301" s="198"/>
      <c r="AK301" s="198"/>
      <c r="AL301" s="198"/>
      <c r="AM301" s="198"/>
      <c r="AN301" s="198"/>
      <c r="AO301" s="198"/>
      <c r="AP301" s="198"/>
    </row>
    <row r="302" spans="1:42" customFormat="1" outlineLevel="1">
      <c r="A302" s="210" t="str">
        <f>_xlfn.TEXTAFTER(J301,".")</f>
        <v>7</v>
      </c>
      <c r="B302" s="199" t="str">
        <f>_xlfn.XLOOKUP($J301,Select!$K$4:$K$65,Select!$F$4:$F$65)</f>
        <v>Opex Allowance (IJV)</v>
      </c>
      <c r="C302" s="199"/>
      <c r="D302" s="199"/>
      <c r="E302" s="199"/>
      <c r="F302" s="199"/>
      <c r="G302" s="199"/>
      <c r="H302" s="199"/>
      <c r="I302" s="199"/>
      <c r="J302" s="199"/>
      <c r="K302" s="199"/>
      <c r="L302" s="199"/>
      <c r="M302" s="199"/>
      <c r="N302" s="199"/>
      <c r="O302" s="199"/>
      <c r="P302" s="199"/>
      <c r="Q302" s="199"/>
      <c r="R302" s="199"/>
      <c r="S302" s="199"/>
      <c r="T302" s="199"/>
      <c r="U302" s="199"/>
      <c r="V302" s="199"/>
      <c r="W302" s="199"/>
      <c r="X302" s="199"/>
      <c r="Y302" s="199"/>
      <c r="Z302" s="199"/>
      <c r="AA302" s="199"/>
      <c r="AB302" s="199"/>
      <c r="AC302" s="199"/>
      <c r="AD302" s="199"/>
      <c r="AE302" s="199"/>
      <c r="AF302" s="199"/>
      <c r="AG302" s="199"/>
      <c r="AH302" s="199"/>
      <c r="AI302" s="199"/>
      <c r="AJ302" s="199"/>
      <c r="AK302" s="199"/>
      <c r="AL302" s="199"/>
      <c r="AM302" s="199"/>
      <c r="AN302" s="199"/>
      <c r="AO302" s="199"/>
      <c r="AP302" s="199"/>
    </row>
    <row r="303" spans="1:42" customFormat="1" outlineLevel="1">
      <c r="A303" s="220" t="s">
        <v>150</v>
      </c>
      <c r="B303" s="220" t="s">
        <v>283</v>
      </c>
      <c r="C303" s="220" t="s">
        <v>284</v>
      </c>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c r="AA303" s="220"/>
      <c r="AB303" s="220"/>
      <c r="AC303" s="220"/>
      <c r="AD303" s="220"/>
      <c r="AE303" s="220"/>
      <c r="AF303" s="220"/>
      <c r="AG303" s="220"/>
      <c r="AH303" s="220"/>
      <c r="AI303" s="220"/>
      <c r="AJ303" s="220"/>
      <c r="AK303" s="220"/>
      <c r="AL303" s="220"/>
      <c r="AM303" s="220"/>
      <c r="AN303" s="220"/>
      <c r="AO303" s="220"/>
      <c r="AP303" s="220"/>
    </row>
    <row r="304" spans="1:42" customFormat="1" outlineLevel="2">
      <c r="A304" s="211" t="str">
        <f>A301&amp;"."&amp;A303&amp;"."&amp;A302&amp;"."&amp;B304</f>
        <v>1.c.7.1</v>
      </c>
      <c r="B304">
        <v>1</v>
      </c>
      <c r="C304" t="str">
        <f>'1-GBP'!C304</f>
        <v/>
      </c>
      <c r="M304" s="281">
        <v>0</v>
      </c>
      <c r="N304" s="281">
        <v>0</v>
      </c>
      <c r="O304" s="281">
        <v>0</v>
      </c>
      <c r="P304" s="281">
        <v>0</v>
      </c>
      <c r="Q304" s="281">
        <v>0</v>
      </c>
      <c r="R304" s="281">
        <v>0</v>
      </c>
      <c r="S304" s="281">
        <v>0</v>
      </c>
      <c r="T304" s="281">
        <v>0</v>
      </c>
      <c r="U304" s="281">
        <v>0</v>
      </c>
      <c r="V304" s="281">
        <v>0</v>
      </c>
      <c r="W304" s="281">
        <v>0</v>
      </c>
      <c r="X304" s="281">
        <v>0</v>
      </c>
      <c r="Y304" s="281">
        <v>0</v>
      </c>
      <c r="Z304" s="281">
        <v>0</v>
      </c>
      <c r="AA304" s="281">
        <v>0</v>
      </c>
      <c r="AB304" s="281">
        <v>0</v>
      </c>
      <c r="AC304" s="281">
        <v>0</v>
      </c>
      <c r="AD304" s="281">
        <v>0</v>
      </c>
      <c r="AE304" s="281">
        <v>0</v>
      </c>
      <c r="AF304" s="281">
        <v>0</v>
      </c>
      <c r="AG304" s="281">
        <v>0</v>
      </c>
      <c r="AH304" s="281">
        <v>0</v>
      </c>
      <c r="AI304" s="281">
        <v>0</v>
      </c>
      <c r="AJ304" s="281">
        <v>0</v>
      </c>
      <c r="AK304" s="281">
        <v>0</v>
      </c>
      <c r="AL304" s="281">
        <v>0</v>
      </c>
      <c r="AM304" s="281">
        <v>0</v>
      </c>
      <c r="AN304" s="281">
        <v>0</v>
      </c>
      <c r="AO304" s="281">
        <v>0</v>
      </c>
      <c r="AP304" s="281">
        <v>0</v>
      </c>
    </row>
    <row r="305" spans="1:42" customFormat="1" outlineLevel="2">
      <c r="A305" s="211" t="str">
        <f>A301&amp;"."&amp;A303&amp;"."&amp;A302&amp;"."&amp;B305</f>
        <v>1.c.7.2</v>
      </c>
      <c r="B305">
        <v>2</v>
      </c>
      <c r="C305" t="str">
        <f>'1-GBP'!C305</f>
        <v/>
      </c>
      <c r="M305" s="281">
        <v>0</v>
      </c>
      <c r="N305" s="281">
        <v>0</v>
      </c>
      <c r="O305" s="281">
        <v>0</v>
      </c>
      <c r="P305" s="281">
        <v>0</v>
      </c>
      <c r="Q305" s="281">
        <v>0</v>
      </c>
      <c r="R305" s="281">
        <v>0</v>
      </c>
      <c r="S305" s="281">
        <v>0</v>
      </c>
      <c r="T305" s="281">
        <v>0</v>
      </c>
      <c r="U305" s="281">
        <v>0</v>
      </c>
      <c r="V305" s="281">
        <v>0</v>
      </c>
      <c r="W305" s="281">
        <v>0</v>
      </c>
      <c r="X305" s="281">
        <v>0</v>
      </c>
      <c r="Y305" s="281">
        <v>0</v>
      </c>
      <c r="Z305" s="281">
        <v>0</v>
      </c>
      <c r="AA305" s="281">
        <v>0</v>
      </c>
      <c r="AB305" s="281">
        <v>0</v>
      </c>
      <c r="AC305" s="281">
        <v>0</v>
      </c>
      <c r="AD305" s="281">
        <v>0</v>
      </c>
      <c r="AE305" s="281">
        <v>0</v>
      </c>
      <c r="AF305" s="281">
        <v>0</v>
      </c>
      <c r="AG305" s="281">
        <v>0</v>
      </c>
      <c r="AH305" s="281">
        <v>0</v>
      </c>
      <c r="AI305" s="281">
        <v>0</v>
      </c>
      <c r="AJ305" s="281">
        <v>0</v>
      </c>
      <c r="AK305" s="281">
        <v>0</v>
      </c>
      <c r="AL305" s="281">
        <v>0</v>
      </c>
      <c r="AM305" s="281">
        <v>0</v>
      </c>
      <c r="AN305" s="281">
        <v>0</v>
      </c>
      <c r="AO305" s="281">
        <v>0</v>
      </c>
      <c r="AP305" s="281">
        <v>0</v>
      </c>
    </row>
    <row r="306" spans="1:42" customFormat="1" outlineLevel="2">
      <c r="A306" s="211" t="str">
        <f>A301&amp;"."&amp;A303&amp;"."&amp;A302&amp;"."&amp;B306</f>
        <v>1.c.7.3</v>
      </c>
      <c r="B306">
        <v>3</v>
      </c>
      <c r="C306" t="str">
        <f>'1-GBP'!C306</f>
        <v/>
      </c>
      <c r="M306" s="281">
        <v>0</v>
      </c>
      <c r="N306" s="281">
        <v>0</v>
      </c>
      <c r="O306" s="281">
        <v>0</v>
      </c>
      <c r="P306" s="281">
        <v>0</v>
      </c>
      <c r="Q306" s="281">
        <v>0</v>
      </c>
      <c r="R306" s="281">
        <v>0</v>
      </c>
      <c r="S306" s="281">
        <v>0</v>
      </c>
      <c r="T306" s="281">
        <v>0</v>
      </c>
      <c r="U306" s="281">
        <v>0</v>
      </c>
      <c r="V306" s="281">
        <v>0</v>
      </c>
      <c r="W306" s="281">
        <v>0</v>
      </c>
      <c r="X306" s="281">
        <v>0</v>
      </c>
      <c r="Y306" s="281">
        <v>0</v>
      </c>
      <c r="Z306" s="281">
        <v>0</v>
      </c>
      <c r="AA306" s="281">
        <v>0</v>
      </c>
      <c r="AB306" s="281">
        <v>0</v>
      </c>
      <c r="AC306" s="281">
        <v>0</v>
      </c>
      <c r="AD306" s="281">
        <v>0</v>
      </c>
      <c r="AE306" s="281">
        <v>0</v>
      </c>
      <c r="AF306" s="281">
        <v>0</v>
      </c>
      <c r="AG306" s="281">
        <v>0</v>
      </c>
      <c r="AH306" s="281">
        <v>0</v>
      </c>
      <c r="AI306" s="281">
        <v>0</v>
      </c>
      <c r="AJ306" s="281">
        <v>0</v>
      </c>
      <c r="AK306" s="281">
        <v>0</v>
      </c>
      <c r="AL306" s="281">
        <v>0</v>
      </c>
      <c r="AM306" s="281">
        <v>0</v>
      </c>
      <c r="AN306" s="281">
        <v>0</v>
      </c>
      <c r="AO306" s="281">
        <v>0</v>
      </c>
      <c r="AP306" s="281">
        <v>0</v>
      </c>
    </row>
    <row r="307" spans="1:42" customFormat="1" outlineLevel="2">
      <c r="A307" s="211" t="str">
        <f>A301&amp;"."&amp;A303&amp;"."&amp;A302&amp;"."&amp;B307</f>
        <v>1.c.7.4</v>
      </c>
      <c r="B307">
        <v>4</v>
      </c>
      <c r="C307" t="str">
        <f>'1-GBP'!C307</f>
        <v/>
      </c>
      <c r="M307" s="281">
        <v>0</v>
      </c>
      <c r="N307" s="281">
        <v>0</v>
      </c>
      <c r="O307" s="281">
        <v>0</v>
      </c>
      <c r="P307" s="281">
        <v>0</v>
      </c>
      <c r="Q307" s="281">
        <v>0</v>
      </c>
      <c r="R307" s="281">
        <v>0</v>
      </c>
      <c r="S307" s="281">
        <v>0</v>
      </c>
      <c r="T307" s="281">
        <v>0</v>
      </c>
      <c r="U307" s="281">
        <v>0</v>
      </c>
      <c r="V307" s="281">
        <v>0</v>
      </c>
      <c r="W307" s="281">
        <v>0</v>
      </c>
      <c r="X307" s="281">
        <v>0</v>
      </c>
      <c r="Y307" s="281">
        <v>0</v>
      </c>
      <c r="Z307" s="281">
        <v>0</v>
      </c>
      <c r="AA307" s="281">
        <v>0</v>
      </c>
      <c r="AB307" s="281">
        <v>0</v>
      </c>
      <c r="AC307" s="281">
        <v>0</v>
      </c>
      <c r="AD307" s="281">
        <v>0</v>
      </c>
      <c r="AE307" s="281">
        <v>0</v>
      </c>
      <c r="AF307" s="281">
        <v>0</v>
      </c>
      <c r="AG307" s="281">
        <v>0</v>
      </c>
      <c r="AH307" s="281">
        <v>0</v>
      </c>
      <c r="AI307" s="281">
        <v>0</v>
      </c>
      <c r="AJ307" s="281">
        <v>0</v>
      </c>
      <c r="AK307" s="281">
        <v>0</v>
      </c>
      <c r="AL307" s="281">
        <v>0</v>
      </c>
      <c r="AM307" s="281">
        <v>0</v>
      </c>
      <c r="AN307" s="281">
        <v>0</v>
      </c>
      <c r="AO307" s="281">
        <v>0</v>
      </c>
      <c r="AP307" s="281">
        <v>0</v>
      </c>
    </row>
    <row r="308" spans="1:42" customFormat="1" outlineLevel="2">
      <c r="A308" s="211" t="str">
        <f>A301&amp;"."&amp;A303&amp;"."&amp;A302&amp;"."&amp;B308</f>
        <v>1.c.7.5</v>
      </c>
      <c r="B308">
        <v>5</v>
      </c>
      <c r="C308" t="str">
        <f>'1-GBP'!C308</f>
        <v/>
      </c>
      <c r="M308" s="281">
        <v>0</v>
      </c>
      <c r="N308" s="281">
        <v>0</v>
      </c>
      <c r="O308" s="281">
        <v>0</v>
      </c>
      <c r="P308" s="281">
        <v>0</v>
      </c>
      <c r="Q308" s="281">
        <v>0</v>
      </c>
      <c r="R308" s="281">
        <v>0</v>
      </c>
      <c r="S308" s="281">
        <v>0</v>
      </c>
      <c r="T308" s="281">
        <v>0</v>
      </c>
      <c r="U308" s="281">
        <v>0</v>
      </c>
      <c r="V308" s="281">
        <v>0</v>
      </c>
      <c r="W308" s="281">
        <v>0</v>
      </c>
      <c r="X308" s="281">
        <v>0</v>
      </c>
      <c r="Y308" s="281">
        <v>0</v>
      </c>
      <c r="Z308" s="281">
        <v>0</v>
      </c>
      <c r="AA308" s="281">
        <v>0</v>
      </c>
      <c r="AB308" s="281">
        <v>0</v>
      </c>
      <c r="AC308" s="281">
        <v>0</v>
      </c>
      <c r="AD308" s="281">
        <v>0</v>
      </c>
      <c r="AE308" s="281">
        <v>0</v>
      </c>
      <c r="AF308" s="281">
        <v>0</v>
      </c>
      <c r="AG308" s="281">
        <v>0</v>
      </c>
      <c r="AH308" s="281">
        <v>0</v>
      </c>
      <c r="AI308" s="281">
        <v>0</v>
      </c>
      <c r="AJ308" s="281">
        <v>0</v>
      </c>
      <c r="AK308" s="281">
        <v>0</v>
      </c>
      <c r="AL308" s="281">
        <v>0</v>
      </c>
      <c r="AM308" s="281">
        <v>0</v>
      </c>
      <c r="AN308" s="281">
        <v>0</v>
      </c>
      <c r="AO308" s="281">
        <v>0</v>
      </c>
      <c r="AP308" s="281">
        <v>0</v>
      </c>
    </row>
    <row r="309" spans="1:42" customFormat="1" outlineLevel="2">
      <c r="A309" s="211" t="str">
        <f>A301&amp;"."&amp;A303&amp;"."&amp;A302&amp;"."&amp;B309</f>
        <v>1.c.7.6</v>
      </c>
      <c r="B309">
        <v>6</v>
      </c>
      <c r="C309" t="str">
        <f>'1-GBP'!C309</f>
        <v/>
      </c>
      <c r="M309" s="281">
        <v>0</v>
      </c>
      <c r="N309" s="281">
        <v>0</v>
      </c>
      <c r="O309" s="281">
        <v>0</v>
      </c>
      <c r="P309" s="281">
        <v>0</v>
      </c>
      <c r="Q309" s="281">
        <v>0</v>
      </c>
      <c r="R309" s="281">
        <v>0</v>
      </c>
      <c r="S309" s="281">
        <v>0</v>
      </c>
      <c r="T309" s="281">
        <v>0</v>
      </c>
      <c r="U309" s="281">
        <v>0</v>
      </c>
      <c r="V309" s="281">
        <v>0</v>
      </c>
      <c r="W309" s="281">
        <v>0</v>
      </c>
      <c r="X309" s="281">
        <v>0</v>
      </c>
      <c r="Y309" s="281">
        <v>0</v>
      </c>
      <c r="Z309" s="281">
        <v>0</v>
      </c>
      <c r="AA309" s="281">
        <v>0</v>
      </c>
      <c r="AB309" s="281">
        <v>0</v>
      </c>
      <c r="AC309" s="281">
        <v>0</v>
      </c>
      <c r="AD309" s="281">
        <v>0</v>
      </c>
      <c r="AE309" s="281">
        <v>0</v>
      </c>
      <c r="AF309" s="281">
        <v>0</v>
      </c>
      <c r="AG309" s="281">
        <v>0</v>
      </c>
      <c r="AH309" s="281">
        <v>0</v>
      </c>
      <c r="AI309" s="281">
        <v>0</v>
      </c>
      <c r="AJ309" s="281">
        <v>0</v>
      </c>
      <c r="AK309" s="281">
        <v>0</v>
      </c>
      <c r="AL309" s="281">
        <v>0</v>
      </c>
      <c r="AM309" s="281">
        <v>0</v>
      </c>
      <c r="AN309" s="281">
        <v>0</v>
      </c>
      <c r="AO309" s="281">
        <v>0</v>
      </c>
      <c r="AP309" s="281">
        <v>0</v>
      </c>
    </row>
    <row r="310" spans="1:42" customFormat="1" outlineLevel="2">
      <c r="A310" s="211" t="str">
        <f>A301&amp;"."&amp;A303&amp;"."&amp;A302&amp;"."&amp;B310</f>
        <v>1.c.7.7</v>
      </c>
      <c r="B310">
        <v>7</v>
      </c>
      <c r="C310" t="str">
        <f>'1-GBP'!C310</f>
        <v/>
      </c>
      <c r="M310" s="281">
        <v>0</v>
      </c>
      <c r="N310" s="281">
        <v>0</v>
      </c>
      <c r="O310" s="281">
        <v>0</v>
      </c>
      <c r="P310" s="281">
        <v>0</v>
      </c>
      <c r="Q310" s="281">
        <v>0</v>
      </c>
      <c r="R310" s="281">
        <v>0</v>
      </c>
      <c r="S310" s="281">
        <v>0</v>
      </c>
      <c r="T310" s="281">
        <v>0</v>
      </c>
      <c r="U310" s="281">
        <v>0</v>
      </c>
      <c r="V310" s="281">
        <v>0</v>
      </c>
      <c r="W310" s="281">
        <v>0</v>
      </c>
      <c r="X310" s="281">
        <v>0</v>
      </c>
      <c r="Y310" s="281">
        <v>0</v>
      </c>
      <c r="Z310" s="281">
        <v>0</v>
      </c>
      <c r="AA310" s="281">
        <v>0</v>
      </c>
      <c r="AB310" s="281">
        <v>0</v>
      </c>
      <c r="AC310" s="281">
        <v>0</v>
      </c>
      <c r="AD310" s="281">
        <v>0</v>
      </c>
      <c r="AE310" s="281">
        <v>0</v>
      </c>
      <c r="AF310" s="281">
        <v>0</v>
      </c>
      <c r="AG310" s="281">
        <v>0</v>
      </c>
      <c r="AH310" s="281">
        <v>0</v>
      </c>
      <c r="AI310" s="281">
        <v>0</v>
      </c>
      <c r="AJ310" s="281">
        <v>0</v>
      </c>
      <c r="AK310" s="281">
        <v>0</v>
      </c>
      <c r="AL310" s="281">
        <v>0</v>
      </c>
      <c r="AM310" s="281">
        <v>0</v>
      </c>
      <c r="AN310" s="281">
        <v>0</v>
      </c>
      <c r="AO310" s="281">
        <v>0</v>
      </c>
      <c r="AP310" s="281">
        <v>0</v>
      </c>
    </row>
    <row r="311" spans="1:42" customFormat="1" outlineLevel="2">
      <c r="A311" s="211" t="str">
        <f>A301&amp;"."&amp;A303&amp;"."&amp;A302&amp;"."&amp;B311</f>
        <v>1.c.7.8</v>
      </c>
      <c r="B311">
        <v>8</v>
      </c>
      <c r="C311" t="str">
        <f>'1-GBP'!C311</f>
        <v/>
      </c>
      <c r="M311" s="281">
        <v>0</v>
      </c>
      <c r="N311" s="281">
        <v>0</v>
      </c>
      <c r="O311" s="281">
        <v>0</v>
      </c>
      <c r="P311" s="281">
        <v>0</v>
      </c>
      <c r="Q311" s="281">
        <v>0</v>
      </c>
      <c r="R311" s="281">
        <v>0</v>
      </c>
      <c r="S311" s="281">
        <v>0</v>
      </c>
      <c r="T311" s="281">
        <v>0</v>
      </c>
      <c r="U311" s="281">
        <v>0</v>
      </c>
      <c r="V311" s="281">
        <v>0</v>
      </c>
      <c r="W311" s="281">
        <v>0</v>
      </c>
      <c r="X311" s="281">
        <v>0</v>
      </c>
      <c r="Y311" s="281">
        <v>0</v>
      </c>
      <c r="Z311" s="281">
        <v>0</v>
      </c>
      <c r="AA311" s="281">
        <v>0</v>
      </c>
      <c r="AB311" s="281">
        <v>0</v>
      </c>
      <c r="AC311" s="281">
        <v>0</v>
      </c>
      <c r="AD311" s="281">
        <v>0</v>
      </c>
      <c r="AE311" s="281">
        <v>0</v>
      </c>
      <c r="AF311" s="281">
        <v>0</v>
      </c>
      <c r="AG311" s="281">
        <v>0</v>
      </c>
      <c r="AH311" s="281">
        <v>0</v>
      </c>
      <c r="AI311" s="281">
        <v>0</v>
      </c>
      <c r="AJ311" s="281">
        <v>0</v>
      </c>
      <c r="AK311" s="281">
        <v>0</v>
      </c>
      <c r="AL311" s="281">
        <v>0</v>
      </c>
      <c r="AM311" s="281">
        <v>0</v>
      </c>
      <c r="AN311" s="281">
        <v>0</v>
      </c>
      <c r="AO311" s="281">
        <v>0</v>
      </c>
      <c r="AP311" s="281">
        <v>0</v>
      </c>
    </row>
    <row r="312" spans="1:42" customFormat="1" outlineLevel="2">
      <c r="A312" s="211" t="str">
        <f>A301&amp;"."&amp;A303&amp;"."&amp;A302&amp;"."&amp;B312</f>
        <v>1.c.7.9</v>
      </c>
      <c r="B312">
        <v>9</v>
      </c>
      <c r="C312" t="str">
        <f>'1-GBP'!C312</f>
        <v/>
      </c>
      <c r="M312" s="281">
        <v>0</v>
      </c>
      <c r="N312" s="281">
        <v>0</v>
      </c>
      <c r="O312" s="281">
        <v>0</v>
      </c>
      <c r="P312" s="281">
        <v>0</v>
      </c>
      <c r="Q312" s="281">
        <v>0</v>
      </c>
      <c r="R312" s="281">
        <v>0</v>
      </c>
      <c r="S312" s="281">
        <v>0</v>
      </c>
      <c r="T312" s="281">
        <v>0</v>
      </c>
      <c r="U312" s="281">
        <v>0</v>
      </c>
      <c r="V312" s="281">
        <v>0</v>
      </c>
      <c r="W312" s="281">
        <v>0</v>
      </c>
      <c r="X312" s="281">
        <v>0</v>
      </c>
      <c r="Y312" s="281">
        <v>0</v>
      </c>
      <c r="Z312" s="281">
        <v>0</v>
      </c>
      <c r="AA312" s="281">
        <v>0</v>
      </c>
      <c r="AB312" s="281">
        <v>0</v>
      </c>
      <c r="AC312" s="281">
        <v>0</v>
      </c>
      <c r="AD312" s="281">
        <v>0</v>
      </c>
      <c r="AE312" s="281">
        <v>0</v>
      </c>
      <c r="AF312" s="281">
        <v>0</v>
      </c>
      <c r="AG312" s="281">
        <v>0</v>
      </c>
      <c r="AH312" s="281">
        <v>0</v>
      </c>
      <c r="AI312" s="281">
        <v>0</v>
      </c>
      <c r="AJ312" s="281">
        <v>0</v>
      </c>
      <c r="AK312" s="281">
        <v>0</v>
      </c>
      <c r="AL312" s="281">
        <v>0</v>
      </c>
      <c r="AM312" s="281">
        <v>0</v>
      </c>
      <c r="AN312" s="281">
        <v>0</v>
      </c>
      <c r="AO312" s="281">
        <v>0</v>
      </c>
      <c r="AP312" s="281">
        <v>0</v>
      </c>
    </row>
    <row r="313" spans="1:42" customFormat="1" outlineLevel="2">
      <c r="A313" s="211" t="str">
        <f>A301&amp;"."&amp;A303&amp;"."&amp;A302&amp;"."&amp;B313</f>
        <v>1.c.7.10</v>
      </c>
      <c r="B313">
        <v>10</v>
      </c>
      <c r="C313" t="str">
        <f>'1-GBP'!C313</f>
        <v/>
      </c>
      <c r="M313" s="281">
        <v>0</v>
      </c>
      <c r="N313" s="281">
        <v>0</v>
      </c>
      <c r="O313" s="281">
        <v>0</v>
      </c>
      <c r="P313" s="281">
        <v>0</v>
      </c>
      <c r="Q313" s="281">
        <v>0</v>
      </c>
      <c r="R313" s="281">
        <v>0</v>
      </c>
      <c r="S313" s="281">
        <v>0</v>
      </c>
      <c r="T313" s="281">
        <v>0</v>
      </c>
      <c r="U313" s="281">
        <v>0</v>
      </c>
      <c r="V313" s="281">
        <v>0</v>
      </c>
      <c r="W313" s="281">
        <v>0</v>
      </c>
      <c r="X313" s="281">
        <v>0</v>
      </c>
      <c r="Y313" s="281">
        <v>0</v>
      </c>
      <c r="Z313" s="281">
        <v>0</v>
      </c>
      <c r="AA313" s="281">
        <v>0</v>
      </c>
      <c r="AB313" s="281">
        <v>0</v>
      </c>
      <c r="AC313" s="281">
        <v>0</v>
      </c>
      <c r="AD313" s="281">
        <v>0</v>
      </c>
      <c r="AE313" s="281">
        <v>0</v>
      </c>
      <c r="AF313" s="281">
        <v>0</v>
      </c>
      <c r="AG313" s="281">
        <v>0</v>
      </c>
      <c r="AH313" s="281">
        <v>0</v>
      </c>
      <c r="AI313" s="281">
        <v>0</v>
      </c>
      <c r="AJ313" s="281">
        <v>0</v>
      </c>
      <c r="AK313" s="281">
        <v>0</v>
      </c>
      <c r="AL313" s="281">
        <v>0</v>
      </c>
      <c r="AM313" s="281">
        <v>0</v>
      </c>
      <c r="AN313" s="281">
        <v>0</v>
      </c>
      <c r="AO313" s="281">
        <v>0</v>
      </c>
      <c r="AP313" s="281">
        <v>0</v>
      </c>
    </row>
    <row r="314" spans="1:42" customFormat="1" outlineLevel="2">
      <c r="A314" s="211" t="str">
        <f>A301&amp;"."&amp;A303&amp;"."&amp;A302&amp;"."&amp;B314</f>
        <v>1.c.7.11</v>
      </c>
      <c r="B314">
        <v>11</v>
      </c>
      <c r="C314" t="str">
        <f>'1-GBP'!C314</f>
        <v/>
      </c>
      <c r="M314" s="281">
        <v>0</v>
      </c>
      <c r="N314" s="281">
        <v>0</v>
      </c>
      <c r="O314" s="281">
        <v>0</v>
      </c>
      <c r="P314" s="281">
        <v>0</v>
      </c>
      <c r="Q314" s="281">
        <v>0</v>
      </c>
      <c r="R314" s="281">
        <v>0</v>
      </c>
      <c r="S314" s="281">
        <v>0</v>
      </c>
      <c r="T314" s="281">
        <v>0</v>
      </c>
      <c r="U314" s="281">
        <v>0</v>
      </c>
      <c r="V314" s="281">
        <v>0</v>
      </c>
      <c r="W314" s="281">
        <v>0</v>
      </c>
      <c r="X314" s="281">
        <v>0</v>
      </c>
      <c r="Y314" s="281">
        <v>0</v>
      </c>
      <c r="Z314" s="281">
        <v>0</v>
      </c>
      <c r="AA314" s="281">
        <v>0</v>
      </c>
      <c r="AB314" s="281">
        <v>0</v>
      </c>
      <c r="AC314" s="281">
        <v>0</v>
      </c>
      <c r="AD314" s="281">
        <v>0</v>
      </c>
      <c r="AE314" s="281">
        <v>0</v>
      </c>
      <c r="AF314" s="281">
        <v>0</v>
      </c>
      <c r="AG314" s="281">
        <v>0</v>
      </c>
      <c r="AH314" s="281">
        <v>0</v>
      </c>
      <c r="AI314" s="281">
        <v>0</v>
      </c>
      <c r="AJ314" s="281">
        <v>0</v>
      </c>
      <c r="AK314" s="281">
        <v>0</v>
      </c>
      <c r="AL314" s="281">
        <v>0</v>
      </c>
      <c r="AM314" s="281">
        <v>0</v>
      </c>
      <c r="AN314" s="281">
        <v>0</v>
      </c>
      <c r="AO314" s="281">
        <v>0</v>
      </c>
      <c r="AP314" s="281">
        <v>0</v>
      </c>
    </row>
    <row r="315" spans="1:42" customFormat="1" outlineLevel="2">
      <c r="A315" s="211" t="str">
        <f>A301&amp;"."&amp;A303&amp;"."&amp;A302&amp;"."&amp;B315</f>
        <v>1.c.7.12</v>
      </c>
      <c r="B315">
        <v>12</v>
      </c>
      <c r="C315" t="str">
        <f>'1-GBP'!C315</f>
        <v/>
      </c>
      <c r="M315" s="281">
        <v>0</v>
      </c>
      <c r="N315" s="281">
        <v>0</v>
      </c>
      <c r="O315" s="281">
        <v>0</v>
      </c>
      <c r="P315" s="281">
        <v>0</v>
      </c>
      <c r="Q315" s="281">
        <v>0</v>
      </c>
      <c r="R315" s="281">
        <v>0</v>
      </c>
      <c r="S315" s="281">
        <v>0</v>
      </c>
      <c r="T315" s="281">
        <v>0</v>
      </c>
      <c r="U315" s="281">
        <v>0</v>
      </c>
      <c r="V315" s="281">
        <v>0</v>
      </c>
      <c r="W315" s="281">
        <v>0</v>
      </c>
      <c r="X315" s="281">
        <v>0</v>
      </c>
      <c r="Y315" s="281">
        <v>0</v>
      </c>
      <c r="Z315" s="281">
        <v>0</v>
      </c>
      <c r="AA315" s="281">
        <v>0</v>
      </c>
      <c r="AB315" s="281">
        <v>0</v>
      </c>
      <c r="AC315" s="281">
        <v>0</v>
      </c>
      <c r="AD315" s="281">
        <v>0</v>
      </c>
      <c r="AE315" s="281">
        <v>0</v>
      </c>
      <c r="AF315" s="281">
        <v>0</v>
      </c>
      <c r="AG315" s="281">
        <v>0</v>
      </c>
      <c r="AH315" s="281">
        <v>0</v>
      </c>
      <c r="AI315" s="281">
        <v>0</v>
      </c>
      <c r="AJ315" s="281">
        <v>0</v>
      </c>
      <c r="AK315" s="281">
        <v>0</v>
      </c>
      <c r="AL315" s="281">
        <v>0</v>
      </c>
      <c r="AM315" s="281">
        <v>0</v>
      </c>
      <c r="AN315" s="281">
        <v>0</v>
      </c>
      <c r="AO315" s="281">
        <v>0</v>
      </c>
      <c r="AP315" s="281">
        <v>0</v>
      </c>
    </row>
    <row r="316" spans="1:42" customFormat="1" outlineLevel="1">
      <c r="A316" s="212"/>
      <c r="B316" s="201">
        <f>B315-COUNTIFS(C304:C315,"")</f>
        <v>0</v>
      </c>
      <c r="C316" s="201" t="s">
        <v>285</v>
      </c>
      <c r="D316" s="201"/>
      <c r="E316" s="201"/>
      <c r="F316" s="201"/>
      <c r="G316" s="201"/>
      <c r="H316" s="201"/>
      <c r="I316" s="201"/>
      <c r="J316" s="201"/>
      <c r="K316" s="201"/>
      <c r="L316" s="201"/>
      <c r="M316" s="280">
        <f>SUM(M304:M315)</f>
        <v>0</v>
      </c>
      <c r="N316" s="280">
        <f>SUM(N304:N315)</f>
        <v>0</v>
      </c>
      <c r="O316" s="280">
        <f t="shared" ref="O316:AP316" si="27">SUM(O304:O315)</f>
        <v>0</v>
      </c>
      <c r="P316" s="280">
        <f t="shared" si="27"/>
        <v>0</v>
      </c>
      <c r="Q316" s="280">
        <f t="shared" si="27"/>
        <v>0</v>
      </c>
      <c r="R316" s="280">
        <f t="shared" si="27"/>
        <v>0</v>
      </c>
      <c r="S316" s="280">
        <f t="shared" si="27"/>
        <v>0</v>
      </c>
      <c r="T316" s="280">
        <f t="shared" si="27"/>
        <v>0</v>
      </c>
      <c r="U316" s="280">
        <f t="shared" si="27"/>
        <v>0</v>
      </c>
      <c r="V316" s="280">
        <f t="shared" si="27"/>
        <v>0</v>
      </c>
      <c r="W316" s="280">
        <f t="shared" si="27"/>
        <v>0</v>
      </c>
      <c r="X316" s="280">
        <f t="shared" si="27"/>
        <v>0</v>
      </c>
      <c r="Y316" s="280">
        <f t="shared" si="27"/>
        <v>0</v>
      </c>
      <c r="Z316" s="280">
        <f t="shared" si="27"/>
        <v>0</v>
      </c>
      <c r="AA316" s="280">
        <f t="shared" si="27"/>
        <v>0</v>
      </c>
      <c r="AB316" s="280">
        <f t="shared" si="27"/>
        <v>0</v>
      </c>
      <c r="AC316" s="280">
        <f t="shared" si="27"/>
        <v>0</v>
      </c>
      <c r="AD316" s="280">
        <f t="shared" si="27"/>
        <v>0</v>
      </c>
      <c r="AE316" s="280">
        <f t="shared" si="27"/>
        <v>0</v>
      </c>
      <c r="AF316" s="280">
        <f t="shared" si="27"/>
        <v>0</v>
      </c>
      <c r="AG316" s="280">
        <f t="shared" si="27"/>
        <v>0</v>
      </c>
      <c r="AH316" s="280">
        <f t="shared" si="27"/>
        <v>0</v>
      </c>
      <c r="AI316" s="280">
        <f t="shared" si="27"/>
        <v>0</v>
      </c>
      <c r="AJ316" s="280">
        <f t="shared" si="27"/>
        <v>0</v>
      </c>
      <c r="AK316" s="280">
        <f t="shared" si="27"/>
        <v>0</v>
      </c>
      <c r="AL316" s="280">
        <f t="shared" si="27"/>
        <v>0</v>
      </c>
      <c r="AM316" s="280">
        <f t="shared" si="27"/>
        <v>0</v>
      </c>
      <c r="AN316" s="280">
        <f t="shared" si="27"/>
        <v>0</v>
      </c>
      <c r="AO316" s="280">
        <f t="shared" si="27"/>
        <v>0</v>
      </c>
      <c r="AP316" s="280">
        <f t="shared" si="27"/>
        <v>0</v>
      </c>
    </row>
    <row r="317" spans="1:42" customFormat="1" outlineLevel="1">
      <c r="A317" s="211"/>
    </row>
    <row r="318" spans="1:42" customFormat="1" outlineLevel="1">
      <c r="A318" s="220" t="s">
        <v>216</v>
      </c>
      <c r="B318" s="220" t="s">
        <v>286</v>
      </c>
      <c r="C318" s="220" t="s">
        <v>284</v>
      </c>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c r="AA318" s="220"/>
      <c r="AB318" s="220"/>
      <c r="AC318" s="220"/>
      <c r="AD318" s="220"/>
      <c r="AE318" s="220"/>
      <c r="AF318" s="220"/>
      <c r="AG318" s="220"/>
      <c r="AH318" s="220"/>
      <c r="AI318" s="220"/>
      <c r="AJ318" s="220"/>
      <c r="AK318" s="220"/>
      <c r="AL318" s="220"/>
      <c r="AM318" s="220"/>
      <c r="AN318" s="220"/>
      <c r="AO318" s="220"/>
      <c r="AP318" s="220"/>
    </row>
    <row r="319" spans="1:42" customFormat="1" outlineLevel="2">
      <c r="A319" s="211" t="str">
        <f>A301&amp;"."&amp;A318&amp;"."&amp;A302&amp;"."&amp;B319</f>
        <v>1.o.7.1</v>
      </c>
      <c r="B319">
        <v>1</v>
      </c>
      <c r="C319" t="str">
        <f>'1-GBP'!C319</f>
        <v>IJV Costs (ASP, Labour etc)</v>
      </c>
      <c r="M319" s="281">
        <v>0</v>
      </c>
      <c r="N319" s="281">
        <v>0</v>
      </c>
      <c r="O319" s="281">
        <v>0</v>
      </c>
      <c r="P319" s="281">
        <v>0</v>
      </c>
      <c r="Q319" s="281">
        <v>0</v>
      </c>
      <c r="R319" s="281">
        <v>0</v>
      </c>
      <c r="S319" s="281">
        <v>0</v>
      </c>
      <c r="T319" s="281">
        <v>0</v>
      </c>
      <c r="U319" s="281">
        <v>0</v>
      </c>
      <c r="V319" s="281">
        <v>0</v>
      </c>
      <c r="W319" s="281">
        <v>0</v>
      </c>
      <c r="X319" s="281">
        <v>0</v>
      </c>
      <c r="Y319" s="281">
        <v>0</v>
      </c>
      <c r="Z319" s="281">
        <v>0</v>
      </c>
      <c r="AA319" s="281">
        <v>0</v>
      </c>
      <c r="AB319" s="281">
        <v>0</v>
      </c>
      <c r="AC319" s="281">
        <v>0</v>
      </c>
      <c r="AD319" s="281">
        <v>0</v>
      </c>
      <c r="AE319" s="281">
        <v>0</v>
      </c>
      <c r="AF319" s="281">
        <v>0</v>
      </c>
      <c r="AG319" s="281">
        <v>0</v>
      </c>
      <c r="AH319" s="281">
        <v>0</v>
      </c>
      <c r="AI319" s="281">
        <v>0</v>
      </c>
      <c r="AJ319" s="281">
        <v>0</v>
      </c>
      <c r="AK319" s="281">
        <v>0</v>
      </c>
      <c r="AL319" s="281">
        <v>0</v>
      </c>
      <c r="AM319" s="281">
        <v>0</v>
      </c>
      <c r="AN319" s="281">
        <v>0</v>
      </c>
      <c r="AO319" s="281">
        <v>0</v>
      </c>
      <c r="AP319" s="281">
        <v>0</v>
      </c>
    </row>
    <row r="320" spans="1:42" customFormat="1" outlineLevel="2">
      <c r="A320" s="211" t="str">
        <f>A301&amp;"."&amp;A318&amp;"."&amp;A302&amp;"."&amp;B320</f>
        <v>1.o.7.2</v>
      </c>
      <c r="B320">
        <v>2</v>
      </c>
      <c r="C320" t="str">
        <f>'1-GBP'!C320</f>
        <v>Land Leases</v>
      </c>
      <c r="M320" s="281">
        <v>0</v>
      </c>
      <c r="N320" s="281">
        <v>0</v>
      </c>
      <c r="O320" s="281">
        <v>0</v>
      </c>
      <c r="P320" s="281">
        <v>0</v>
      </c>
      <c r="Q320" s="281">
        <v>0</v>
      </c>
      <c r="R320" s="281">
        <v>0</v>
      </c>
      <c r="S320" s="281">
        <v>0</v>
      </c>
      <c r="T320" s="281">
        <v>0</v>
      </c>
      <c r="U320" s="281">
        <v>0</v>
      </c>
      <c r="V320" s="281">
        <v>0</v>
      </c>
      <c r="W320" s="281">
        <v>0</v>
      </c>
      <c r="X320" s="281">
        <v>0</v>
      </c>
      <c r="Y320" s="281">
        <v>0</v>
      </c>
      <c r="Z320" s="281">
        <v>0</v>
      </c>
      <c r="AA320" s="281">
        <v>0</v>
      </c>
      <c r="AB320" s="281">
        <v>0</v>
      </c>
      <c r="AC320" s="281">
        <v>0</v>
      </c>
      <c r="AD320" s="281">
        <v>0</v>
      </c>
      <c r="AE320" s="281">
        <v>0</v>
      </c>
      <c r="AF320" s="281">
        <v>0</v>
      </c>
      <c r="AG320" s="281">
        <v>0</v>
      </c>
      <c r="AH320" s="281">
        <v>0</v>
      </c>
      <c r="AI320" s="281">
        <v>0</v>
      </c>
      <c r="AJ320" s="281">
        <v>0</v>
      </c>
      <c r="AK320" s="281">
        <v>0</v>
      </c>
      <c r="AL320" s="281">
        <v>0</v>
      </c>
      <c r="AM320" s="281">
        <v>0</v>
      </c>
      <c r="AN320" s="281">
        <v>0</v>
      </c>
      <c r="AO320" s="281">
        <v>0</v>
      </c>
      <c r="AP320" s="281">
        <v>0</v>
      </c>
    </row>
    <row r="321" spans="1:42" customFormat="1" outlineLevel="2">
      <c r="A321" s="211" t="str">
        <f>A301&amp;"."&amp;A318&amp;"."&amp;A302&amp;"."&amp;B321</f>
        <v>1.o.7.3</v>
      </c>
      <c r="B321">
        <v>3</v>
      </c>
      <c r="C321" t="str">
        <f>'1-GBP'!C321</f>
        <v>Financing Costs, Insurance, Hedging etc</v>
      </c>
      <c r="M321" s="281">
        <v>0</v>
      </c>
      <c r="N321" s="281">
        <v>0</v>
      </c>
      <c r="O321" s="281">
        <v>0</v>
      </c>
      <c r="P321" s="281">
        <v>0</v>
      </c>
      <c r="Q321" s="281">
        <v>0</v>
      </c>
      <c r="R321" s="281">
        <v>0</v>
      </c>
      <c r="S321" s="281">
        <v>0</v>
      </c>
      <c r="T321" s="281">
        <v>0</v>
      </c>
      <c r="U321" s="281">
        <v>0</v>
      </c>
      <c r="V321" s="281">
        <v>0</v>
      </c>
      <c r="W321" s="281">
        <v>0</v>
      </c>
      <c r="X321" s="281">
        <v>0</v>
      </c>
      <c r="Y321" s="281">
        <v>0</v>
      </c>
      <c r="Z321" s="281">
        <v>0</v>
      </c>
      <c r="AA321" s="281">
        <v>0</v>
      </c>
      <c r="AB321" s="281">
        <v>0</v>
      </c>
      <c r="AC321" s="281">
        <v>0</v>
      </c>
      <c r="AD321" s="281">
        <v>0</v>
      </c>
      <c r="AE321" s="281">
        <v>0</v>
      </c>
      <c r="AF321" s="281">
        <v>0</v>
      </c>
      <c r="AG321" s="281">
        <v>0</v>
      </c>
      <c r="AH321" s="281">
        <v>0</v>
      </c>
      <c r="AI321" s="281">
        <v>0</v>
      </c>
      <c r="AJ321" s="281">
        <v>0</v>
      </c>
      <c r="AK321" s="281">
        <v>0</v>
      </c>
      <c r="AL321" s="281">
        <v>0</v>
      </c>
      <c r="AM321" s="281">
        <v>0</v>
      </c>
      <c r="AN321" s="281">
        <v>0</v>
      </c>
      <c r="AO321" s="281">
        <v>0</v>
      </c>
      <c r="AP321" s="281">
        <v>0</v>
      </c>
    </row>
    <row r="322" spans="1:42" customFormat="1" outlineLevel="2">
      <c r="A322" s="211" t="str">
        <f>A301&amp;"."&amp;A318&amp;"."&amp;A302&amp;"."&amp;B322</f>
        <v>1.o.7.4</v>
      </c>
      <c r="B322">
        <v>4</v>
      </c>
      <c r="C322" t="str">
        <f>'1-GBP'!C322</f>
        <v/>
      </c>
      <c r="M322" s="281">
        <v>0</v>
      </c>
      <c r="N322" s="281">
        <v>0</v>
      </c>
      <c r="O322" s="281">
        <v>0</v>
      </c>
      <c r="P322" s="281">
        <v>0</v>
      </c>
      <c r="Q322" s="281">
        <v>0</v>
      </c>
      <c r="R322" s="281">
        <v>0</v>
      </c>
      <c r="S322" s="281">
        <v>0</v>
      </c>
      <c r="T322" s="281">
        <v>0</v>
      </c>
      <c r="U322" s="281">
        <v>0</v>
      </c>
      <c r="V322" s="281">
        <v>0</v>
      </c>
      <c r="W322" s="281">
        <v>0</v>
      </c>
      <c r="X322" s="281">
        <v>0</v>
      </c>
      <c r="Y322" s="281">
        <v>0</v>
      </c>
      <c r="Z322" s="281">
        <v>0</v>
      </c>
      <c r="AA322" s="281">
        <v>0</v>
      </c>
      <c r="AB322" s="281">
        <v>0</v>
      </c>
      <c r="AC322" s="281">
        <v>0</v>
      </c>
      <c r="AD322" s="281">
        <v>0</v>
      </c>
      <c r="AE322" s="281">
        <v>0</v>
      </c>
      <c r="AF322" s="281">
        <v>0</v>
      </c>
      <c r="AG322" s="281">
        <v>0</v>
      </c>
      <c r="AH322" s="281">
        <v>0</v>
      </c>
      <c r="AI322" s="281">
        <v>0</v>
      </c>
      <c r="AJ322" s="281">
        <v>0</v>
      </c>
      <c r="AK322" s="281">
        <v>0</v>
      </c>
      <c r="AL322" s="281">
        <v>0</v>
      </c>
      <c r="AM322" s="281">
        <v>0</v>
      </c>
      <c r="AN322" s="281">
        <v>0</v>
      </c>
      <c r="AO322" s="281">
        <v>0</v>
      </c>
      <c r="AP322" s="281">
        <v>0</v>
      </c>
    </row>
    <row r="323" spans="1:42" customFormat="1" outlineLevel="2">
      <c r="A323" s="211" t="str">
        <f>A301&amp;"."&amp;A318&amp;"."&amp;A302&amp;"."&amp;B323</f>
        <v>1.o.7.5</v>
      </c>
      <c r="B323">
        <v>5</v>
      </c>
      <c r="C323" t="str">
        <f>'1-GBP'!C323</f>
        <v/>
      </c>
      <c r="M323" s="281">
        <v>0</v>
      </c>
      <c r="N323" s="281">
        <v>0</v>
      </c>
      <c r="O323" s="281">
        <v>0</v>
      </c>
      <c r="P323" s="281">
        <v>0</v>
      </c>
      <c r="Q323" s="281">
        <v>0</v>
      </c>
      <c r="R323" s="281">
        <v>0</v>
      </c>
      <c r="S323" s="281">
        <v>0</v>
      </c>
      <c r="T323" s="281">
        <v>0</v>
      </c>
      <c r="U323" s="281">
        <v>0</v>
      </c>
      <c r="V323" s="281">
        <v>0</v>
      </c>
      <c r="W323" s="281">
        <v>0</v>
      </c>
      <c r="X323" s="281">
        <v>0</v>
      </c>
      <c r="Y323" s="281">
        <v>0</v>
      </c>
      <c r="Z323" s="281">
        <v>0</v>
      </c>
      <c r="AA323" s="281">
        <v>0</v>
      </c>
      <c r="AB323" s="281">
        <v>0</v>
      </c>
      <c r="AC323" s="281">
        <v>0</v>
      </c>
      <c r="AD323" s="281">
        <v>0</v>
      </c>
      <c r="AE323" s="281">
        <v>0</v>
      </c>
      <c r="AF323" s="281">
        <v>0</v>
      </c>
      <c r="AG323" s="281">
        <v>0</v>
      </c>
      <c r="AH323" s="281">
        <v>0</v>
      </c>
      <c r="AI323" s="281">
        <v>0</v>
      </c>
      <c r="AJ323" s="281">
        <v>0</v>
      </c>
      <c r="AK323" s="281">
        <v>0</v>
      </c>
      <c r="AL323" s="281">
        <v>0</v>
      </c>
      <c r="AM323" s="281">
        <v>0</v>
      </c>
      <c r="AN323" s="281">
        <v>0</v>
      </c>
      <c r="AO323" s="281">
        <v>0</v>
      </c>
      <c r="AP323" s="281">
        <v>0</v>
      </c>
    </row>
    <row r="324" spans="1:42" customFormat="1" outlineLevel="2">
      <c r="A324" s="211" t="str">
        <f>A301&amp;"."&amp;A318&amp;"."&amp;A302&amp;"."&amp;B324</f>
        <v>1.o.7.6</v>
      </c>
      <c r="B324">
        <v>6</v>
      </c>
      <c r="C324" t="str">
        <f>'1-GBP'!C324</f>
        <v/>
      </c>
      <c r="M324" s="281">
        <v>0</v>
      </c>
      <c r="N324" s="281">
        <v>0</v>
      </c>
      <c r="O324" s="281">
        <v>0</v>
      </c>
      <c r="P324" s="281">
        <v>0</v>
      </c>
      <c r="Q324" s="281">
        <v>0</v>
      </c>
      <c r="R324" s="281">
        <v>0</v>
      </c>
      <c r="S324" s="281">
        <v>0</v>
      </c>
      <c r="T324" s="281">
        <v>0</v>
      </c>
      <c r="U324" s="281">
        <v>0</v>
      </c>
      <c r="V324" s="281">
        <v>0</v>
      </c>
      <c r="W324" s="281">
        <v>0</v>
      </c>
      <c r="X324" s="281">
        <v>0</v>
      </c>
      <c r="Y324" s="281">
        <v>0</v>
      </c>
      <c r="Z324" s="281">
        <v>0</v>
      </c>
      <c r="AA324" s="281">
        <v>0</v>
      </c>
      <c r="AB324" s="281">
        <v>0</v>
      </c>
      <c r="AC324" s="281">
        <v>0</v>
      </c>
      <c r="AD324" s="281">
        <v>0</v>
      </c>
      <c r="AE324" s="281">
        <v>0</v>
      </c>
      <c r="AF324" s="281">
        <v>0</v>
      </c>
      <c r="AG324" s="281">
        <v>0</v>
      </c>
      <c r="AH324" s="281">
        <v>0</v>
      </c>
      <c r="AI324" s="281">
        <v>0</v>
      </c>
      <c r="AJ324" s="281">
        <v>0</v>
      </c>
      <c r="AK324" s="281">
        <v>0</v>
      </c>
      <c r="AL324" s="281">
        <v>0</v>
      </c>
      <c r="AM324" s="281">
        <v>0</v>
      </c>
      <c r="AN324" s="281">
        <v>0</v>
      </c>
      <c r="AO324" s="281">
        <v>0</v>
      </c>
      <c r="AP324" s="281">
        <v>0</v>
      </c>
    </row>
    <row r="325" spans="1:42" customFormat="1" outlineLevel="2">
      <c r="A325" s="211" t="str">
        <f>A301&amp;"."&amp;A318&amp;"."&amp;A302&amp;"."&amp;B325</f>
        <v>1.o.7.7</v>
      </c>
      <c r="B325">
        <v>7</v>
      </c>
      <c r="C325" t="str">
        <f>'1-GBP'!C325</f>
        <v/>
      </c>
      <c r="M325" s="281">
        <v>0</v>
      </c>
      <c r="N325" s="281">
        <v>0</v>
      </c>
      <c r="O325" s="281">
        <v>0</v>
      </c>
      <c r="P325" s="281">
        <v>0</v>
      </c>
      <c r="Q325" s="281">
        <v>0</v>
      </c>
      <c r="R325" s="281">
        <v>0</v>
      </c>
      <c r="S325" s="281">
        <v>0</v>
      </c>
      <c r="T325" s="281">
        <v>0</v>
      </c>
      <c r="U325" s="281">
        <v>0</v>
      </c>
      <c r="V325" s="281">
        <v>0</v>
      </c>
      <c r="W325" s="281">
        <v>0</v>
      </c>
      <c r="X325" s="281">
        <v>0</v>
      </c>
      <c r="Y325" s="281">
        <v>0</v>
      </c>
      <c r="Z325" s="281">
        <v>0</v>
      </c>
      <c r="AA325" s="281">
        <v>0</v>
      </c>
      <c r="AB325" s="281">
        <v>0</v>
      </c>
      <c r="AC325" s="281">
        <v>0</v>
      </c>
      <c r="AD325" s="281">
        <v>0</v>
      </c>
      <c r="AE325" s="281">
        <v>0</v>
      </c>
      <c r="AF325" s="281">
        <v>0</v>
      </c>
      <c r="AG325" s="281">
        <v>0</v>
      </c>
      <c r="AH325" s="281">
        <v>0</v>
      </c>
      <c r="AI325" s="281">
        <v>0</v>
      </c>
      <c r="AJ325" s="281">
        <v>0</v>
      </c>
      <c r="AK325" s="281">
        <v>0</v>
      </c>
      <c r="AL325" s="281">
        <v>0</v>
      </c>
      <c r="AM325" s="281">
        <v>0</v>
      </c>
      <c r="AN325" s="281">
        <v>0</v>
      </c>
      <c r="AO325" s="281">
        <v>0</v>
      </c>
      <c r="AP325" s="281">
        <v>0</v>
      </c>
    </row>
    <row r="326" spans="1:42" customFormat="1" outlineLevel="2">
      <c r="A326" s="211" t="str">
        <f>A301&amp;"."&amp;A318&amp;"."&amp;A302&amp;"."&amp;B326</f>
        <v>1.o.7.8</v>
      </c>
      <c r="B326">
        <v>8</v>
      </c>
      <c r="C326" t="str">
        <f>'1-GBP'!C326</f>
        <v/>
      </c>
      <c r="M326" s="281">
        <v>0</v>
      </c>
      <c r="N326" s="281">
        <v>0</v>
      </c>
      <c r="O326" s="281">
        <v>0</v>
      </c>
      <c r="P326" s="281">
        <v>0</v>
      </c>
      <c r="Q326" s="281">
        <v>0</v>
      </c>
      <c r="R326" s="281">
        <v>0</v>
      </c>
      <c r="S326" s="281">
        <v>0</v>
      </c>
      <c r="T326" s="281">
        <v>0</v>
      </c>
      <c r="U326" s="281">
        <v>0</v>
      </c>
      <c r="V326" s="281">
        <v>0</v>
      </c>
      <c r="W326" s="281">
        <v>0</v>
      </c>
      <c r="X326" s="281">
        <v>0</v>
      </c>
      <c r="Y326" s="281">
        <v>0</v>
      </c>
      <c r="Z326" s="281">
        <v>0</v>
      </c>
      <c r="AA326" s="281">
        <v>0</v>
      </c>
      <c r="AB326" s="281">
        <v>0</v>
      </c>
      <c r="AC326" s="281">
        <v>0</v>
      </c>
      <c r="AD326" s="281">
        <v>0</v>
      </c>
      <c r="AE326" s="281">
        <v>0</v>
      </c>
      <c r="AF326" s="281">
        <v>0</v>
      </c>
      <c r="AG326" s="281">
        <v>0</v>
      </c>
      <c r="AH326" s="281">
        <v>0</v>
      </c>
      <c r="AI326" s="281">
        <v>0</v>
      </c>
      <c r="AJ326" s="281">
        <v>0</v>
      </c>
      <c r="AK326" s="281">
        <v>0</v>
      </c>
      <c r="AL326" s="281">
        <v>0</v>
      </c>
      <c r="AM326" s="281">
        <v>0</v>
      </c>
      <c r="AN326" s="281">
        <v>0</v>
      </c>
      <c r="AO326" s="281">
        <v>0</v>
      </c>
      <c r="AP326" s="281">
        <v>0</v>
      </c>
    </row>
    <row r="327" spans="1:42" customFormat="1" outlineLevel="2">
      <c r="A327" s="211" t="str">
        <f>A301&amp;"."&amp;A318&amp;"."&amp;A302&amp;"."&amp;B327</f>
        <v>1.o.7.9</v>
      </c>
      <c r="B327">
        <v>9</v>
      </c>
      <c r="C327" t="str">
        <f>'1-GBP'!C327</f>
        <v/>
      </c>
      <c r="M327" s="281">
        <v>0</v>
      </c>
      <c r="N327" s="281">
        <v>0</v>
      </c>
      <c r="O327" s="281">
        <v>0</v>
      </c>
      <c r="P327" s="281">
        <v>0</v>
      </c>
      <c r="Q327" s="281">
        <v>0</v>
      </c>
      <c r="R327" s="281">
        <v>0</v>
      </c>
      <c r="S327" s="281">
        <v>0</v>
      </c>
      <c r="T327" s="281">
        <v>0</v>
      </c>
      <c r="U327" s="281">
        <v>0</v>
      </c>
      <c r="V327" s="281">
        <v>0</v>
      </c>
      <c r="W327" s="281">
        <v>0</v>
      </c>
      <c r="X327" s="281">
        <v>0</v>
      </c>
      <c r="Y327" s="281">
        <v>0</v>
      </c>
      <c r="Z327" s="281">
        <v>0</v>
      </c>
      <c r="AA327" s="281">
        <v>0</v>
      </c>
      <c r="AB327" s="281">
        <v>0</v>
      </c>
      <c r="AC327" s="281">
        <v>0</v>
      </c>
      <c r="AD327" s="281">
        <v>0</v>
      </c>
      <c r="AE327" s="281">
        <v>0</v>
      </c>
      <c r="AF327" s="281">
        <v>0</v>
      </c>
      <c r="AG327" s="281">
        <v>0</v>
      </c>
      <c r="AH327" s="281">
        <v>0</v>
      </c>
      <c r="AI327" s="281">
        <v>0</v>
      </c>
      <c r="AJ327" s="281">
        <v>0</v>
      </c>
      <c r="AK327" s="281">
        <v>0</v>
      </c>
      <c r="AL327" s="281">
        <v>0</v>
      </c>
      <c r="AM327" s="281">
        <v>0</v>
      </c>
      <c r="AN327" s="281">
        <v>0</v>
      </c>
      <c r="AO327" s="281">
        <v>0</v>
      </c>
      <c r="AP327" s="281">
        <v>0</v>
      </c>
    </row>
    <row r="328" spans="1:42" customFormat="1" outlineLevel="2">
      <c r="A328" s="211" t="str">
        <f>A301&amp;"."&amp;A318&amp;"."&amp;A302&amp;"."&amp;B328</f>
        <v>1.o.7.10</v>
      </c>
      <c r="B328">
        <v>10</v>
      </c>
      <c r="C328" t="str">
        <f>'1-GBP'!C328</f>
        <v/>
      </c>
      <c r="M328" s="281">
        <v>0</v>
      </c>
      <c r="N328" s="281">
        <v>0</v>
      </c>
      <c r="O328" s="281">
        <v>0</v>
      </c>
      <c r="P328" s="281">
        <v>0</v>
      </c>
      <c r="Q328" s="281">
        <v>0</v>
      </c>
      <c r="R328" s="281">
        <v>0</v>
      </c>
      <c r="S328" s="281">
        <v>0</v>
      </c>
      <c r="T328" s="281">
        <v>0</v>
      </c>
      <c r="U328" s="281">
        <v>0</v>
      </c>
      <c r="V328" s="281">
        <v>0</v>
      </c>
      <c r="W328" s="281">
        <v>0</v>
      </c>
      <c r="X328" s="281">
        <v>0</v>
      </c>
      <c r="Y328" s="281">
        <v>0</v>
      </c>
      <c r="Z328" s="281">
        <v>0</v>
      </c>
      <c r="AA328" s="281">
        <v>0</v>
      </c>
      <c r="AB328" s="281">
        <v>0</v>
      </c>
      <c r="AC328" s="281">
        <v>0</v>
      </c>
      <c r="AD328" s="281">
        <v>0</v>
      </c>
      <c r="AE328" s="281">
        <v>0</v>
      </c>
      <c r="AF328" s="281">
        <v>0</v>
      </c>
      <c r="AG328" s="281">
        <v>0</v>
      </c>
      <c r="AH328" s="281">
        <v>0</v>
      </c>
      <c r="AI328" s="281">
        <v>0</v>
      </c>
      <c r="AJ328" s="281">
        <v>0</v>
      </c>
      <c r="AK328" s="281">
        <v>0</v>
      </c>
      <c r="AL328" s="281">
        <v>0</v>
      </c>
      <c r="AM328" s="281">
        <v>0</v>
      </c>
      <c r="AN328" s="281">
        <v>0</v>
      </c>
      <c r="AO328" s="281">
        <v>0</v>
      </c>
      <c r="AP328" s="281">
        <v>0</v>
      </c>
    </row>
    <row r="329" spans="1:42" customFormat="1" outlineLevel="2">
      <c r="A329" s="211" t="str">
        <f>A301&amp;"."&amp;A318&amp;"."&amp;A302&amp;"."&amp;B329</f>
        <v>1.o.7.11</v>
      </c>
      <c r="B329">
        <v>11</v>
      </c>
      <c r="C329" t="str">
        <f>'1-GBP'!C329</f>
        <v/>
      </c>
      <c r="M329" s="281">
        <v>0</v>
      </c>
      <c r="N329" s="281">
        <v>0</v>
      </c>
      <c r="O329" s="281">
        <v>0</v>
      </c>
      <c r="P329" s="281">
        <v>0</v>
      </c>
      <c r="Q329" s="281">
        <v>0</v>
      </c>
      <c r="R329" s="281">
        <v>0</v>
      </c>
      <c r="S329" s="281">
        <v>0</v>
      </c>
      <c r="T329" s="281">
        <v>0</v>
      </c>
      <c r="U329" s="281">
        <v>0</v>
      </c>
      <c r="V329" s="281">
        <v>0</v>
      </c>
      <c r="W329" s="281">
        <v>0</v>
      </c>
      <c r="X329" s="281">
        <v>0</v>
      </c>
      <c r="Y329" s="281">
        <v>0</v>
      </c>
      <c r="Z329" s="281">
        <v>0</v>
      </c>
      <c r="AA329" s="281">
        <v>0</v>
      </c>
      <c r="AB329" s="281">
        <v>0</v>
      </c>
      <c r="AC329" s="281">
        <v>0</v>
      </c>
      <c r="AD329" s="281">
        <v>0</v>
      </c>
      <c r="AE329" s="281">
        <v>0</v>
      </c>
      <c r="AF329" s="281">
        <v>0</v>
      </c>
      <c r="AG329" s="281">
        <v>0</v>
      </c>
      <c r="AH329" s="281">
        <v>0</v>
      </c>
      <c r="AI329" s="281">
        <v>0</v>
      </c>
      <c r="AJ329" s="281">
        <v>0</v>
      </c>
      <c r="AK329" s="281">
        <v>0</v>
      </c>
      <c r="AL329" s="281">
        <v>0</v>
      </c>
      <c r="AM329" s="281">
        <v>0</v>
      </c>
      <c r="AN329" s="281">
        <v>0</v>
      </c>
      <c r="AO329" s="281">
        <v>0</v>
      </c>
      <c r="AP329" s="281">
        <v>0</v>
      </c>
    </row>
    <row r="330" spans="1:42" customFormat="1" outlineLevel="2">
      <c r="A330" s="211" t="str">
        <f>A301&amp;"."&amp;A318&amp;"."&amp;A302&amp;"."&amp;B330</f>
        <v>1.o.7.12</v>
      </c>
      <c r="B330">
        <v>12</v>
      </c>
      <c r="C330" t="str">
        <f>'1-GBP'!C330</f>
        <v/>
      </c>
      <c r="M330" s="281">
        <v>0</v>
      </c>
      <c r="N330" s="281">
        <v>0</v>
      </c>
      <c r="O330" s="281">
        <v>0</v>
      </c>
      <c r="P330" s="281">
        <v>0</v>
      </c>
      <c r="Q330" s="281">
        <v>0</v>
      </c>
      <c r="R330" s="281">
        <v>0</v>
      </c>
      <c r="S330" s="281">
        <v>0</v>
      </c>
      <c r="T330" s="281">
        <v>0</v>
      </c>
      <c r="U330" s="281">
        <v>0</v>
      </c>
      <c r="V330" s="281">
        <v>0</v>
      </c>
      <c r="W330" s="281">
        <v>0</v>
      </c>
      <c r="X330" s="281">
        <v>0</v>
      </c>
      <c r="Y330" s="281">
        <v>0</v>
      </c>
      <c r="Z330" s="281">
        <v>0</v>
      </c>
      <c r="AA330" s="281">
        <v>0</v>
      </c>
      <c r="AB330" s="281">
        <v>0</v>
      </c>
      <c r="AC330" s="281">
        <v>0</v>
      </c>
      <c r="AD330" s="281">
        <v>0</v>
      </c>
      <c r="AE330" s="281">
        <v>0</v>
      </c>
      <c r="AF330" s="281">
        <v>0</v>
      </c>
      <c r="AG330" s="281">
        <v>0</v>
      </c>
      <c r="AH330" s="281">
        <v>0</v>
      </c>
      <c r="AI330" s="281">
        <v>0</v>
      </c>
      <c r="AJ330" s="281">
        <v>0</v>
      </c>
      <c r="AK330" s="281">
        <v>0</v>
      </c>
      <c r="AL330" s="281">
        <v>0</v>
      </c>
      <c r="AM330" s="281">
        <v>0</v>
      </c>
      <c r="AN330" s="281">
        <v>0</v>
      </c>
      <c r="AO330" s="281">
        <v>0</v>
      </c>
      <c r="AP330" s="281">
        <v>0</v>
      </c>
    </row>
    <row r="331" spans="1:42" customFormat="1" outlineLevel="1">
      <c r="A331" s="212"/>
      <c r="B331" s="201">
        <f>B330-COUNTIFS(C319:C330,"")</f>
        <v>3</v>
      </c>
      <c r="C331" s="201" t="s">
        <v>285</v>
      </c>
      <c r="D331" s="201"/>
      <c r="E331" s="201"/>
      <c r="F331" s="201"/>
      <c r="G331" s="201"/>
      <c r="H331" s="201"/>
      <c r="I331" s="201"/>
      <c r="J331" s="201"/>
      <c r="K331" s="201"/>
      <c r="L331" s="201"/>
      <c r="M331" s="280">
        <f t="shared" ref="M331:AP331" si="28">SUM(M319:M330)</f>
        <v>0</v>
      </c>
      <c r="N331" s="280">
        <f t="shared" si="28"/>
        <v>0</v>
      </c>
      <c r="O331" s="280">
        <f t="shared" si="28"/>
        <v>0</v>
      </c>
      <c r="P331" s="280">
        <f t="shared" si="28"/>
        <v>0</v>
      </c>
      <c r="Q331" s="280">
        <f t="shared" si="28"/>
        <v>0</v>
      </c>
      <c r="R331" s="280">
        <f t="shared" si="28"/>
        <v>0</v>
      </c>
      <c r="S331" s="280">
        <f t="shared" si="28"/>
        <v>0</v>
      </c>
      <c r="T331" s="280">
        <f t="shared" si="28"/>
        <v>0</v>
      </c>
      <c r="U331" s="280">
        <f t="shared" si="28"/>
        <v>0</v>
      </c>
      <c r="V331" s="280">
        <f t="shared" si="28"/>
        <v>0</v>
      </c>
      <c r="W331" s="280">
        <f t="shared" si="28"/>
        <v>0</v>
      </c>
      <c r="X331" s="280">
        <f t="shared" si="28"/>
        <v>0</v>
      </c>
      <c r="Y331" s="280">
        <f t="shared" si="28"/>
        <v>0</v>
      </c>
      <c r="Z331" s="280">
        <f t="shared" si="28"/>
        <v>0</v>
      </c>
      <c r="AA331" s="280">
        <f t="shared" si="28"/>
        <v>0</v>
      </c>
      <c r="AB331" s="280">
        <f t="shared" si="28"/>
        <v>0</v>
      </c>
      <c r="AC331" s="280">
        <f t="shared" si="28"/>
        <v>0</v>
      </c>
      <c r="AD331" s="280">
        <f t="shared" si="28"/>
        <v>0</v>
      </c>
      <c r="AE331" s="280">
        <f t="shared" si="28"/>
        <v>0</v>
      </c>
      <c r="AF331" s="280">
        <f t="shared" si="28"/>
        <v>0</v>
      </c>
      <c r="AG331" s="280">
        <f t="shared" si="28"/>
        <v>0</v>
      </c>
      <c r="AH331" s="280">
        <f t="shared" si="28"/>
        <v>0</v>
      </c>
      <c r="AI331" s="280">
        <f t="shared" si="28"/>
        <v>0</v>
      </c>
      <c r="AJ331" s="280">
        <f t="shared" si="28"/>
        <v>0</v>
      </c>
      <c r="AK331" s="280">
        <f t="shared" si="28"/>
        <v>0</v>
      </c>
      <c r="AL331" s="280">
        <f t="shared" si="28"/>
        <v>0</v>
      </c>
      <c r="AM331" s="280">
        <f t="shared" si="28"/>
        <v>0</v>
      </c>
      <c r="AN331" s="280">
        <f t="shared" si="28"/>
        <v>0</v>
      </c>
      <c r="AO331" s="280">
        <f t="shared" si="28"/>
        <v>0</v>
      </c>
      <c r="AP331" s="280">
        <f t="shared" si="28"/>
        <v>0</v>
      </c>
    </row>
    <row r="332" spans="1:42" customFormat="1" outlineLevel="1">
      <c r="A332" s="221"/>
      <c r="B332" s="222"/>
      <c r="C332" s="222"/>
      <c r="D332" s="222"/>
      <c r="E332" s="222"/>
      <c r="F332" s="222"/>
      <c r="G332" s="222"/>
      <c r="H332" s="222"/>
      <c r="I332" s="222"/>
      <c r="J332" s="222"/>
      <c r="K332" s="222"/>
      <c r="L332" s="222"/>
      <c r="M332" s="222"/>
      <c r="N332" s="222"/>
      <c r="O332" s="222"/>
      <c r="P332" s="222"/>
      <c r="Q332" s="222"/>
      <c r="R332" s="222"/>
      <c r="S332" s="222"/>
      <c r="T332" s="222"/>
      <c r="U332" s="222"/>
      <c r="V332" s="222"/>
      <c r="W332" s="222"/>
      <c r="X332" s="222"/>
      <c r="Y332" s="222"/>
      <c r="Z332" s="222"/>
      <c r="AA332" s="222"/>
      <c r="AB332" s="222"/>
      <c r="AC332" s="222"/>
      <c r="AD332" s="222"/>
      <c r="AE332" s="222"/>
      <c r="AF332" s="222"/>
      <c r="AG332" s="222"/>
      <c r="AH332" s="222"/>
      <c r="AI332" s="222"/>
      <c r="AJ332" s="222"/>
      <c r="AK332" s="222"/>
      <c r="AL332" s="222"/>
      <c r="AM332" s="222"/>
      <c r="AN332" s="222"/>
      <c r="AO332" s="222"/>
      <c r="AP332" s="222"/>
    </row>
    <row r="333" spans="1:42" customFormat="1" outlineLevel="1">
      <c r="A333" s="220" t="s">
        <v>254</v>
      </c>
      <c r="B333" s="220" t="s">
        <v>287</v>
      </c>
      <c r="C333" s="220" t="s">
        <v>284</v>
      </c>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c r="AA333" s="220"/>
      <c r="AB333" s="220"/>
      <c r="AC333" s="220"/>
      <c r="AD333" s="220"/>
      <c r="AE333" s="220"/>
      <c r="AF333" s="220"/>
      <c r="AG333" s="220"/>
      <c r="AH333" s="220"/>
      <c r="AI333" s="220"/>
      <c r="AJ333" s="220"/>
      <c r="AK333" s="220"/>
      <c r="AL333" s="220"/>
      <c r="AM333" s="220"/>
      <c r="AN333" s="220"/>
      <c r="AO333" s="220"/>
      <c r="AP333" s="220"/>
    </row>
    <row r="334" spans="1:42" customFormat="1" outlineLevel="2">
      <c r="A334" s="211" t="str">
        <f>A301&amp;"."&amp;A333&amp;"."&amp;A302&amp;"."&amp;B334</f>
        <v>1.d.7.1</v>
      </c>
      <c r="B334">
        <v>1</v>
      </c>
      <c r="C334" t="str">
        <f>'1-GBP'!C334</f>
        <v/>
      </c>
      <c r="M334" s="281">
        <v>0</v>
      </c>
      <c r="N334" s="281">
        <v>0</v>
      </c>
      <c r="O334" s="281">
        <v>0</v>
      </c>
      <c r="P334" s="281">
        <v>0</v>
      </c>
      <c r="Q334" s="281">
        <v>0</v>
      </c>
      <c r="R334" s="281">
        <v>0</v>
      </c>
      <c r="S334" s="281">
        <v>0</v>
      </c>
      <c r="T334" s="281">
        <v>0</v>
      </c>
      <c r="U334" s="281">
        <v>0</v>
      </c>
      <c r="V334" s="281">
        <v>0</v>
      </c>
      <c r="W334" s="281">
        <v>0</v>
      </c>
      <c r="X334" s="281">
        <v>0</v>
      </c>
      <c r="Y334" s="281">
        <v>0</v>
      </c>
      <c r="Z334" s="281">
        <v>0</v>
      </c>
      <c r="AA334" s="281">
        <v>0</v>
      </c>
      <c r="AB334" s="281">
        <v>0</v>
      </c>
      <c r="AC334" s="281">
        <v>0</v>
      </c>
      <c r="AD334" s="281">
        <v>0</v>
      </c>
      <c r="AE334" s="281">
        <v>0</v>
      </c>
      <c r="AF334" s="281">
        <v>0</v>
      </c>
      <c r="AG334" s="281">
        <v>0</v>
      </c>
      <c r="AH334" s="281">
        <v>0</v>
      </c>
      <c r="AI334" s="281">
        <v>0</v>
      </c>
      <c r="AJ334" s="281">
        <v>0</v>
      </c>
      <c r="AK334" s="281">
        <v>0</v>
      </c>
      <c r="AL334" s="281">
        <v>0</v>
      </c>
      <c r="AM334" s="281">
        <v>0</v>
      </c>
      <c r="AN334" s="281">
        <v>0</v>
      </c>
      <c r="AO334" s="281">
        <v>0</v>
      </c>
      <c r="AP334" s="281">
        <v>0</v>
      </c>
    </row>
    <row r="335" spans="1:42" customFormat="1" outlineLevel="2">
      <c r="A335" s="211" t="str">
        <f>A301&amp;"."&amp;A333&amp;"."&amp;A302&amp;"."&amp;B335</f>
        <v>1.d.7.2</v>
      </c>
      <c r="B335">
        <v>2</v>
      </c>
      <c r="C335" t="str">
        <f>'1-GBP'!C335</f>
        <v/>
      </c>
      <c r="M335" s="281">
        <v>0</v>
      </c>
      <c r="N335" s="281">
        <v>0</v>
      </c>
      <c r="O335" s="281">
        <v>0</v>
      </c>
      <c r="P335" s="281">
        <v>0</v>
      </c>
      <c r="Q335" s="281">
        <v>0</v>
      </c>
      <c r="R335" s="281">
        <v>0</v>
      </c>
      <c r="S335" s="281">
        <v>0</v>
      </c>
      <c r="T335" s="281">
        <v>0</v>
      </c>
      <c r="U335" s="281">
        <v>0</v>
      </c>
      <c r="V335" s="281">
        <v>0</v>
      </c>
      <c r="W335" s="281">
        <v>0</v>
      </c>
      <c r="X335" s="281">
        <v>0</v>
      </c>
      <c r="Y335" s="281">
        <v>0</v>
      </c>
      <c r="Z335" s="281">
        <v>0</v>
      </c>
      <c r="AA335" s="281">
        <v>0</v>
      </c>
      <c r="AB335" s="281">
        <v>0</v>
      </c>
      <c r="AC335" s="281">
        <v>0</v>
      </c>
      <c r="AD335" s="281">
        <v>0</v>
      </c>
      <c r="AE335" s="281">
        <v>0</v>
      </c>
      <c r="AF335" s="281">
        <v>0</v>
      </c>
      <c r="AG335" s="281">
        <v>0</v>
      </c>
      <c r="AH335" s="281">
        <v>0</v>
      </c>
      <c r="AI335" s="281">
        <v>0</v>
      </c>
      <c r="AJ335" s="281">
        <v>0</v>
      </c>
      <c r="AK335" s="281">
        <v>0</v>
      </c>
      <c r="AL335" s="281">
        <v>0</v>
      </c>
      <c r="AM335" s="281">
        <v>0</v>
      </c>
      <c r="AN335" s="281">
        <v>0</v>
      </c>
      <c r="AO335" s="281">
        <v>0</v>
      </c>
      <c r="AP335" s="281">
        <v>0</v>
      </c>
    </row>
    <row r="336" spans="1:42" customFormat="1" outlineLevel="2">
      <c r="A336" s="211" t="str">
        <f>A301&amp;"."&amp;A333&amp;"."&amp;A302&amp;"."&amp;B336</f>
        <v>1.d.7.3</v>
      </c>
      <c r="B336">
        <v>3</v>
      </c>
      <c r="C336" t="str">
        <f>'1-GBP'!C336</f>
        <v/>
      </c>
      <c r="M336" s="281">
        <v>0</v>
      </c>
      <c r="N336" s="281">
        <v>0</v>
      </c>
      <c r="O336" s="281">
        <v>0</v>
      </c>
      <c r="P336" s="281">
        <v>0</v>
      </c>
      <c r="Q336" s="281">
        <v>0</v>
      </c>
      <c r="R336" s="281">
        <v>0</v>
      </c>
      <c r="S336" s="281">
        <v>0</v>
      </c>
      <c r="T336" s="281">
        <v>0</v>
      </c>
      <c r="U336" s="281">
        <v>0</v>
      </c>
      <c r="V336" s="281">
        <v>0</v>
      </c>
      <c r="W336" s="281">
        <v>0</v>
      </c>
      <c r="X336" s="281">
        <v>0</v>
      </c>
      <c r="Y336" s="281">
        <v>0</v>
      </c>
      <c r="Z336" s="281">
        <v>0</v>
      </c>
      <c r="AA336" s="281">
        <v>0</v>
      </c>
      <c r="AB336" s="281">
        <v>0</v>
      </c>
      <c r="AC336" s="281">
        <v>0</v>
      </c>
      <c r="AD336" s="281">
        <v>0</v>
      </c>
      <c r="AE336" s="281">
        <v>0</v>
      </c>
      <c r="AF336" s="281">
        <v>0</v>
      </c>
      <c r="AG336" s="281">
        <v>0</v>
      </c>
      <c r="AH336" s="281">
        <v>0</v>
      </c>
      <c r="AI336" s="281">
        <v>0</v>
      </c>
      <c r="AJ336" s="281">
        <v>0</v>
      </c>
      <c r="AK336" s="281">
        <v>0</v>
      </c>
      <c r="AL336" s="281">
        <v>0</v>
      </c>
      <c r="AM336" s="281">
        <v>0</v>
      </c>
      <c r="AN336" s="281">
        <v>0</v>
      </c>
      <c r="AO336" s="281">
        <v>0</v>
      </c>
      <c r="AP336" s="281">
        <v>0</v>
      </c>
    </row>
    <row r="337" spans="1:42" customFormat="1" outlineLevel="2">
      <c r="A337" s="211" t="str">
        <f>A301&amp;"."&amp;A333&amp;"."&amp;A302&amp;"."&amp;B337</f>
        <v>1.d.7.4</v>
      </c>
      <c r="B337">
        <v>4</v>
      </c>
      <c r="C337" t="str">
        <f>'1-GBP'!C337</f>
        <v/>
      </c>
      <c r="M337" s="281">
        <v>0</v>
      </c>
      <c r="N337" s="281">
        <v>0</v>
      </c>
      <c r="O337" s="281">
        <v>0</v>
      </c>
      <c r="P337" s="281">
        <v>0</v>
      </c>
      <c r="Q337" s="281">
        <v>0</v>
      </c>
      <c r="R337" s="281">
        <v>0</v>
      </c>
      <c r="S337" s="281">
        <v>0</v>
      </c>
      <c r="T337" s="281">
        <v>0</v>
      </c>
      <c r="U337" s="281">
        <v>0</v>
      </c>
      <c r="V337" s="281">
        <v>0</v>
      </c>
      <c r="W337" s="281">
        <v>0</v>
      </c>
      <c r="X337" s="281">
        <v>0</v>
      </c>
      <c r="Y337" s="281">
        <v>0</v>
      </c>
      <c r="Z337" s="281">
        <v>0</v>
      </c>
      <c r="AA337" s="281">
        <v>0</v>
      </c>
      <c r="AB337" s="281">
        <v>0</v>
      </c>
      <c r="AC337" s="281">
        <v>0</v>
      </c>
      <c r="AD337" s="281">
        <v>0</v>
      </c>
      <c r="AE337" s="281">
        <v>0</v>
      </c>
      <c r="AF337" s="281">
        <v>0</v>
      </c>
      <c r="AG337" s="281">
        <v>0</v>
      </c>
      <c r="AH337" s="281">
        <v>0</v>
      </c>
      <c r="AI337" s="281">
        <v>0</v>
      </c>
      <c r="AJ337" s="281">
        <v>0</v>
      </c>
      <c r="AK337" s="281">
        <v>0</v>
      </c>
      <c r="AL337" s="281">
        <v>0</v>
      </c>
      <c r="AM337" s="281">
        <v>0</v>
      </c>
      <c r="AN337" s="281">
        <v>0</v>
      </c>
      <c r="AO337" s="281">
        <v>0</v>
      </c>
      <c r="AP337" s="281">
        <v>0</v>
      </c>
    </row>
    <row r="338" spans="1:42" customFormat="1" outlineLevel="2">
      <c r="A338" s="211" t="str">
        <f>A301&amp;"."&amp;A333&amp;"."&amp;A302&amp;"."&amp;B338</f>
        <v>1.d.7.5</v>
      </c>
      <c r="B338">
        <v>5</v>
      </c>
      <c r="C338" t="str">
        <f>'1-GBP'!C338</f>
        <v/>
      </c>
      <c r="M338" s="281">
        <v>0</v>
      </c>
      <c r="N338" s="281">
        <v>0</v>
      </c>
      <c r="O338" s="281">
        <v>0</v>
      </c>
      <c r="P338" s="281">
        <v>0</v>
      </c>
      <c r="Q338" s="281">
        <v>0</v>
      </c>
      <c r="R338" s="281">
        <v>0</v>
      </c>
      <c r="S338" s="281">
        <v>0</v>
      </c>
      <c r="T338" s="281">
        <v>0</v>
      </c>
      <c r="U338" s="281">
        <v>0</v>
      </c>
      <c r="V338" s="281">
        <v>0</v>
      </c>
      <c r="W338" s="281">
        <v>0</v>
      </c>
      <c r="X338" s="281">
        <v>0</v>
      </c>
      <c r="Y338" s="281">
        <v>0</v>
      </c>
      <c r="Z338" s="281">
        <v>0</v>
      </c>
      <c r="AA338" s="281">
        <v>0</v>
      </c>
      <c r="AB338" s="281">
        <v>0</v>
      </c>
      <c r="AC338" s="281">
        <v>0</v>
      </c>
      <c r="AD338" s="281">
        <v>0</v>
      </c>
      <c r="AE338" s="281">
        <v>0</v>
      </c>
      <c r="AF338" s="281">
        <v>0</v>
      </c>
      <c r="AG338" s="281">
        <v>0</v>
      </c>
      <c r="AH338" s="281">
        <v>0</v>
      </c>
      <c r="AI338" s="281">
        <v>0</v>
      </c>
      <c r="AJ338" s="281">
        <v>0</v>
      </c>
      <c r="AK338" s="281">
        <v>0</v>
      </c>
      <c r="AL338" s="281">
        <v>0</v>
      </c>
      <c r="AM338" s="281">
        <v>0</v>
      </c>
      <c r="AN338" s="281">
        <v>0</v>
      </c>
      <c r="AO338" s="281">
        <v>0</v>
      </c>
      <c r="AP338" s="281">
        <v>0</v>
      </c>
    </row>
    <row r="339" spans="1:42" customFormat="1" outlineLevel="2">
      <c r="A339" s="211" t="str">
        <f>A301&amp;"."&amp;A333&amp;"."&amp;A302&amp;"."&amp;B339</f>
        <v>1.d.7.6</v>
      </c>
      <c r="B339">
        <v>6</v>
      </c>
      <c r="C339" t="str">
        <f>'1-GBP'!C339</f>
        <v/>
      </c>
      <c r="M339" s="281">
        <v>0</v>
      </c>
      <c r="N339" s="281">
        <v>0</v>
      </c>
      <c r="O339" s="281">
        <v>0</v>
      </c>
      <c r="P339" s="281">
        <v>0</v>
      </c>
      <c r="Q339" s="281">
        <v>0</v>
      </c>
      <c r="R339" s="281">
        <v>0</v>
      </c>
      <c r="S339" s="281">
        <v>0</v>
      </c>
      <c r="T339" s="281">
        <v>0</v>
      </c>
      <c r="U339" s="281">
        <v>0</v>
      </c>
      <c r="V339" s="281">
        <v>0</v>
      </c>
      <c r="W339" s="281">
        <v>0</v>
      </c>
      <c r="X339" s="281">
        <v>0</v>
      </c>
      <c r="Y339" s="281">
        <v>0</v>
      </c>
      <c r="Z339" s="281">
        <v>0</v>
      </c>
      <c r="AA339" s="281">
        <v>0</v>
      </c>
      <c r="AB339" s="281">
        <v>0</v>
      </c>
      <c r="AC339" s="281">
        <v>0</v>
      </c>
      <c r="AD339" s="281">
        <v>0</v>
      </c>
      <c r="AE339" s="281">
        <v>0</v>
      </c>
      <c r="AF339" s="281">
        <v>0</v>
      </c>
      <c r="AG339" s="281">
        <v>0</v>
      </c>
      <c r="AH339" s="281">
        <v>0</v>
      </c>
      <c r="AI339" s="281">
        <v>0</v>
      </c>
      <c r="AJ339" s="281">
        <v>0</v>
      </c>
      <c r="AK339" s="281">
        <v>0</v>
      </c>
      <c r="AL339" s="281">
        <v>0</v>
      </c>
      <c r="AM339" s="281">
        <v>0</v>
      </c>
      <c r="AN339" s="281">
        <v>0</v>
      </c>
      <c r="AO339" s="281">
        <v>0</v>
      </c>
      <c r="AP339" s="281">
        <v>0</v>
      </c>
    </row>
    <row r="340" spans="1:42" customFormat="1" outlineLevel="2">
      <c r="A340" s="211" t="str">
        <f>A301&amp;"."&amp;A333&amp;"."&amp;A302&amp;"."&amp;B340</f>
        <v>1.d.7.7</v>
      </c>
      <c r="B340">
        <v>7</v>
      </c>
      <c r="C340" t="str">
        <f>'1-GBP'!C340</f>
        <v/>
      </c>
      <c r="M340" s="281">
        <v>0</v>
      </c>
      <c r="N340" s="281">
        <v>0</v>
      </c>
      <c r="O340" s="281">
        <v>0</v>
      </c>
      <c r="P340" s="281">
        <v>0</v>
      </c>
      <c r="Q340" s="281">
        <v>0</v>
      </c>
      <c r="R340" s="281">
        <v>0</v>
      </c>
      <c r="S340" s="281">
        <v>0</v>
      </c>
      <c r="T340" s="281">
        <v>0</v>
      </c>
      <c r="U340" s="281">
        <v>0</v>
      </c>
      <c r="V340" s="281">
        <v>0</v>
      </c>
      <c r="W340" s="281">
        <v>0</v>
      </c>
      <c r="X340" s="281">
        <v>0</v>
      </c>
      <c r="Y340" s="281">
        <v>0</v>
      </c>
      <c r="Z340" s="281">
        <v>0</v>
      </c>
      <c r="AA340" s="281">
        <v>0</v>
      </c>
      <c r="AB340" s="281">
        <v>0</v>
      </c>
      <c r="AC340" s="281">
        <v>0</v>
      </c>
      <c r="AD340" s="281">
        <v>0</v>
      </c>
      <c r="AE340" s="281">
        <v>0</v>
      </c>
      <c r="AF340" s="281">
        <v>0</v>
      </c>
      <c r="AG340" s="281">
        <v>0</v>
      </c>
      <c r="AH340" s="281">
        <v>0</v>
      </c>
      <c r="AI340" s="281">
        <v>0</v>
      </c>
      <c r="AJ340" s="281">
        <v>0</v>
      </c>
      <c r="AK340" s="281">
        <v>0</v>
      </c>
      <c r="AL340" s="281">
        <v>0</v>
      </c>
      <c r="AM340" s="281">
        <v>0</v>
      </c>
      <c r="AN340" s="281">
        <v>0</v>
      </c>
      <c r="AO340" s="281">
        <v>0</v>
      </c>
      <c r="AP340" s="281">
        <v>0</v>
      </c>
    </row>
    <row r="341" spans="1:42" customFormat="1" outlineLevel="2">
      <c r="A341" s="211" t="str">
        <f>A301&amp;"."&amp;A333&amp;"."&amp;A302&amp;"."&amp;B341</f>
        <v>1.d.7.8</v>
      </c>
      <c r="B341">
        <v>8</v>
      </c>
      <c r="C341" t="str">
        <f>'1-GBP'!C341</f>
        <v/>
      </c>
      <c r="M341" s="281">
        <v>0</v>
      </c>
      <c r="N341" s="281">
        <v>0</v>
      </c>
      <c r="O341" s="281">
        <v>0</v>
      </c>
      <c r="P341" s="281">
        <v>0</v>
      </c>
      <c r="Q341" s="281">
        <v>0</v>
      </c>
      <c r="R341" s="281">
        <v>0</v>
      </c>
      <c r="S341" s="281">
        <v>0</v>
      </c>
      <c r="T341" s="281">
        <v>0</v>
      </c>
      <c r="U341" s="281">
        <v>0</v>
      </c>
      <c r="V341" s="281">
        <v>0</v>
      </c>
      <c r="W341" s="281">
        <v>0</v>
      </c>
      <c r="X341" s="281">
        <v>0</v>
      </c>
      <c r="Y341" s="281">
        <v>0</v>
      </c>
      <c r="Z341" s="281">
        <v>0</v>
      </c>
      <c r="AA341" s="281">
        <v>0</v>
      </c>
      <c r="AB341" s="281">
        <v>0</v>
      </c>
      <c r="AC341" s="281">
        <v>0</v>
      </c>
      <c r="AD341" s="281">
        <v>0</v>
      </c>
      <c r="AE341" s="281">
        <v>0</v>
      </c>
      <c r="AF341" s="281">
        <v>0</v>
      </c>
      <c r="AG341" s="281">
        <v>0</v>
      </c>
      <c r="AH341" s="281">
        <v>0</v>
      </c>
      <c r="AI341" s="281">
        <v>0</v>
      </c>
      <c r="AJ341" s="281">
        <v>0</v>
      </c>
      <c r="AK341" s="281">
        <v>0</v>
      </c>
      <c r="AL341" s="281">
        <v>0</v>
      </c>
      <c r="AM341" s="281">
        <v>0</v>
      </c>
      <c r="AN341" s="281">
        <v>0</v>
      </c>
      <c r="AO341" s="281">
        <v>0</v>
      </c>
      <c r="AP341" s="281">
        <v>0</v>
      </c>
    </row>
    <row r="342" spans="1:42" customFormat="1" outlineLevel="2">
      <c r="A342" s="211" t="str">
        <f>A301&amp;"."&amp;A333&amp;"."&amp;A302&amp;"."&amp;B342</f>
        <v>1.d.7.9</v>
      </c>
      <c r="B342">
        <v>9</v>
      </c>
      <c r="C342" t="str">
        <f>'1-GBP'!C342</f>
        <v/>
      </c>
      <c r="M342" s="281">
        <v>0</v>
      </c>
      <c r="N342" s="281">
        <v>0</v>
      </c>
      <c r="O342" s="281">
        <v>0</v>
      </c>
      <c r="P342" s="281">
        <v>0</v>
      </c>
      <c r="Q342" s="281">
        <v>0</v>
      </c>
      <c r="R342" s="281">
        <v>0</v>
      </c>
      <c r="S342" s="281">
        <v>0</v>
      </c>
      <c r="T342" s="281">
        <v>0</v>
      </c>
      <c r="U342" s="281">
        <v>0</v>
      </c>
      <c r="V342" s="281">
        <v>0</v>
      </c>
      <c r="W342" s="281">
        <v>0</v>
      </c>
      <c r="X342" s="281">
        <v>0</v>
      </c>
      <c r="Y342" s="281">
        <v>0</v>
      </c>
      <c r="Z342" s="281">
        <v>0</v>
      </c>
      <c r="AA342" s="281">
        <v>0</v>
      </c>
      <c r="AB342" s="281">
        <v>0</v>
      </c>
      <c r="AC342" s="281">
        <v>0</v>
      </c>
      <c r="AD342" s="281">
        <v>0</v>
      </c>
      <c r="AE342" s="281">
        <v>0</v>
      </c>
      <c r="AF342" s="281">
        <v>0</v>
      </c>
      <c r="AG342" s="281">
        <v>0</v>
      </c>
      <c r="AH342" s="281">
        <v>0</v>
      </c>
      <c r="AI342" s="281">
        <v>0</v>
      </c>
      <c r="AJ342" s="281">
        <v>0</v>
      </c>
      <c r="AK342" s="281">
        <v>0</v>
      </c>
      <c r="AL342" s="281">
        <v>0</v>
      </c>
      <c r="AM342" s="281">
        <v>0</v>
      </c>
      <c r="AN342" s="281">
        <v>0</v>
      </c>
      <c r="AO342" s="281">
        <v>0</v>
      </c>
      <c r="AP342" s="281">
        <v>0</v>
      </c>
    </row>
    <row r="343" spans="1:42" customFormat="1" outlineLevel="2">
      <c r="A343" s="211" t="str">
        <f>A301&amp;"."&amp;A333&amp;"."&amp;A302&amp;"."&amp;B343</f>
        <v>1.d.7.10</v>
      </c>
      <c r="B343">
        <v>10</v>
      </c>
      <c r="C343" t="str">
        <f>'1-GBP'!C343</f>
        <v/>
      </c>
      <c r="M343" s="281">
        <v>0</v>
      </c>
      <c r="N343" s="281">
        <v>0</v>
      </c>
      <c r="O343" s="281">
        <v>0</v>
      </c>
      <c r="P343" s="281">
        <v>0</v>
      </c>
      <c r="Q343" s="281">
        <v>0</v>
      </c>
      <c r="R343" s="281">
        <v>0</v>
      </c>
      <c r="S343" s="281">
        <v>0</v>
      </c>
      <c r="T343" s="281">
        <v>0</v>
      </c>
      <c r="U343" s="281">
        <v>0</v>
      </c>
      <c r="V343" s="281">
        <v>0</v>
      </c>
      <c r="W343" s="281">
        <v>0</v>
      </c>
      <c r="X343" s="281">
        <v>0</v>
      </c>
      <c r="Y343" s="281">
        <v>0</v>
      </c>
      <c r="Z343" s="281">
        <v>0</v>
      </c>
      <c r="AA343" s="281">
        <v>0</v>
      </c>
      <c r="AB343" s="281">
        <v>0</v>
      </c>
      <c r="AC343" s="281">
        <v>0</v>
      </c>
      <c r="AD343" s="281">
        <v>0</v>
      </c>
      <c r="AE343" s="281">
        <v>0</v>
      </c>
      <c r="AF343" s="281">
        <v>0</v>
      </c>
      <c r="AG343" s="281">
        <v>0</v>
      </c>
      <c r="AH343" s="281">
        <v>0</v>
      </c>
      <c r="AI343" s="281">
        <v>0</v>
      </c>
      <c r="AJ343" s="281">
        <v>0</v>
      </c>
      <c r="AK343" s="281">
        <v>0</v>
      </c>
      <c r="AL343" s="281">
        <v>0</v>
      </c>
      <c r="AM343" s="281">
        <v>0</v>
      </c>
      <c r="AN343" s="281">
        <v>0</v>
      </c>
      <c r="AO343" s="281">
        <v>0</v>
      </c>
      <c r="AP343" s="281">
        <v>0</v>
      </c>
    </row>
    <row r="344" spans="1:42" customFormat="1" outlineLevel="2">
      <c r="A344" s="211" t="str">
        <f>A301&amp;"."&amp;A333&amp;"."&amp;A302&amp;"."&amp;B344</f>
        <v>1.d.7.11</v>
      </c>
      <c r="B344">
        <v>11</v>
      </c>
      <c r="C344" t="str">
        <f>'1-GBP'!C344</f>
        <v/>
      </c>
      <c r="M344" s="281">
        <v>0</v>
      </c>
      <c r="N344" s="281">
        <v>0</v>
      </c>
      <c r="O344" s="281">
        <v>0</v>
      </c>
      <c r="P344" s="281">
        <v>0</v>
      </c>
      <c r="Q344" s="281">
        <v>0</v>
      </c>
      <c r="R344" s="281">
        <v>0</v>
      </c>
      <c r="S344" s="281">
        <v>0</v>
      </c>
      <c r="T344" s="281">
        <v>0</v>
      </c>
      <c r="U344" s="281">
        <v>0</v>
      </c>
      <c r="V344" s="281">
        <v>0</v>
      </c>
      <c r="W344" s="281">
        <v>0</v>
      </c>
      <c r="X344" s="281">
        <v>0</v>
      </c>
      <c r="Y344" s="281">
        <v>0</v>
      </c>
      <c r="Z344" s="281">
        <v>0</v>
      </c>
      <c r="AA344" s="281">
        <v>0</v>
      </c>
      <c r="AB344" s="281">
        <v>0</v>
      </c>
      <c r="AC344" s="281">
        <v>0</v>
      </c>
      <c r="AD344" s="281">
        <v>0</v>
      </c>
      <c r="AE344" s="281">
        <v>0</v>
      </c>
      <c r="AF344" s="281">
        <v>0</v>
      </c>
      <c r="AG344" s="281">
        <v>0</v>
      </c>
      <c r="AH344" s="281">
        <v>0</v>
      </c>
      <c r="AI344" s="281">
        <v>0</v>
      </c>
      <c r="AJ344" s="281">
        <v>0</v>
      </c>
      <c r="AK344" s="281">
        <v>0</v>
      </c>
      <c r="AL344" s="281">
        <v>0</v>
      </c>
      <c r="AM344" s="281">
        <v>0</v>
      </c>
      <c r="AN344" s="281">
        <v>0</v>
      </c>
      <c r="AO344" s="281">
        <v>0</v>
      </c>
      <c r="AP344" s="281">
        <v>0</v>
      </c>
    </row>
    <row r="345" spans="1:42" customFormat="1" outlineLevel="2">
      <c r="A345" s="211" t="str">
        <f>A301&amp;"."&amp;A333&amp;"."&amp;A302&amp;"."&amp;B345</f>
        <v>1.d.7.12</v>
      </c>
      <c r="B345">
        <v>12</v>
      </c>
      <c r="C345" t="str">
        <f>'1-GBP'!C345</f>
        <v/>
      </c>
      <c r="M345" s="281">
        <v>0</v>
      </c>
      <c r="N345" s="281">
        <v>0</v>
      </c>
      <c r="O345" s="281">
        <v>0</v>
      </c>
      <c r="P345" s="281">
        <v>0</v>
      </c>
      <c r="Q345" s="281">
        <v>0</v>
      </c>
      <c r="R345" s="281">
        <v>0</v>
      </c>
      <c r="S345" s="281">
        <v>0</v>
      </c>
      <c r="T345" s="281">
        <v>0</v>
      </c>
      <c r="U345" s="281">
        <v>0</v>
      </c>
      <c r="V345" s="281">
        <v>0</v>
      </c>
      <c r="W345" s="281">
        <v>0</v>
      </c>
      <c r="X345" s="281">
        <v>0</v>
      </c>
      <c r="Y345" s="281">
        <v>0</v>
      </c>
      <c r="Z345" s="281">
        <v>0</v>
      </c>
      <c r="AA345" s="281">
        <v>0</v>
      </c>
      <c r="AB345" s="281">
        <v>0</v>
      </c>
      <c r="AC345" s="281">
        <v>0</v>
      </c>
      <c r="AD345" s="281">
        <v>0</v>
      </c>
      <c r="AE345" s="281">
        <v>0</v>
      </c>
      <c r="AF345" s="281">
        <v>0</v>
      </c>
      <c r="AG345" s="281">
        <v>0</v>
      </c>
      <c r="AH345" s="281">
        <v>0</v>
      </c>
      <c r="AI345" s="281">
        <v>0</v>
      </c>
      <c r="AJ345" s="281">
        <v>0</v>
      </c>
      <c r="AK345" s="281">
        <v>0</v>
      </c>
      <c r="AL345" s="281">
        <v>0</v>
      </c>
      <c r="AM345" s="281">
        <v>0</v>
      </c>
      <c r="AN345" s="281">
        <v>0</v>
      </c>
      <c r="AO345" s="281">
        <v>0</v>
      </c>
      <c r="AP345" s="281">
        <v>0</v>
      </c>
    </row>
    <row r="346" spans="1:42" customFormat="1" outlineLevel="1">
      <c r="A346" s="212"/>
      <c r="B346" s="201">
        <f>B345-COUNTIFS(C334:C345,"")</f>
        <v>0</v>
      </c>
      <c r="C346" s="201" t="s">
        <v>285</v>
      </c>
      <c r="D346" s="201"/>
      <c r="E346" s="201"/>
      <c r="F346" s="201"/>
      <c r="G346" s="201"/>
      <c r="H346" s="201"/>
      <c r="I346" s="201"/>
      <c r="J346" s="201"/>
      <c r="K346" s="201"/>
      <c r="L346" s="201"/>
      <c r="M346" s="280">
        <f t="shared" ref="M346:AP346" si="29">SUM(M334:M345)</f>
        <v>0</v>
      </c>
      <c r="N346" s="280">
        <f t="shared" si="29"/>
        <v>0</v>
      </c>
      <c r="O346" s="280">
        <f t="shared" si="29"/>
        <v>0</v>
      </c>
      <c r="P346" s="280">
        <f t="shared" si="29"/>
        <v>0</v>
      </c>
      <c r="Q346" s="280">
        <f t="shared" si="29"/>
        <v>0</v>
      </c>
      <c r="R346" s="280">
        <f t="shared" si="29"/>
        <v>0</v>
      </c>
      <c r="S346" s="280">
        <f t="shared" si="29"/>
        <v>0</v>
      </c>
      <c r="T346" s="280">
        <f t="shared" si="29"/>
        <v>0</v>
      </c>
      <c r="U346" s="280">
        <f t="shared" si="29"/>
        <v>0</v>
      </c>
      <c r="V346" s="280">
        <f t="shared" si="29"/>
        <v>0</v>
      </c>
      <c r="W346" s="280">
        <f t="shared" si="29"/>
        <v>0</v>
      </c>
      <c r="X346" s="280">
        <f t="shared" si="29"/>
        <v>0</v>
      </c>
      <c r="Y346" s="280">
        <f t="shared" si="29"/>
        <v>0</v>
      </c>
      <c r="Z346" s="280">
        <f t="shared" si="29"/>
        <v>0</v>
      </c>
      <c r="AA346" s="280">
        <f t="shared" si="29"/>
        <v>0</v>
      </c>
      <c r="AB346" s="280">
        <f t="shared" si="29"/>
        <v>0</v>
      </c>
      <c r="AC346" s="280">
        <f t="shared" si="29"/>
        <v>0</v>
      </c>
      <c r="AD346" s="280">
        <f t="shared" si="29"/>
        <v>0</v>
      </c>
      <c r="AE346" s="280">
        <f t="shared" si="29"/>
        <v>0</v>
      </c>
      <c r="AF346" s="280">
        <f t="shared" si="29"/>
        <v>0</v>
      </c>
      <c r="AG346" s="280">
        <f t="shared" si="29"/>
        <v>0</v>
      </c>
      <c r="AH346" s="280">
        <f t="shared" si="29"/>
        <v>0</v>
      </c>
      <c r="AI346" s="280">
        <f t="shared" si="29"/>
        <v>0</v>
      </c>
      <c r="AJ346" s="280">
        <f t="shared" si="29"/>
        <v>0</v>
      </c>
      <c r="AK346" s="280">
        <f t="shared" si="29"/>
        <v>0</v>
      </c>
      <c r="AL346" s="280">
        <f t="shared" si="29"/>
        <v>0</v>
      </c>
      <c r="AM346" s="280">
        <f t="shared" si="29"/>
        <v>0</v>
      </c>
      <c r="AN346" s="280">
        <f t="shared" si="29"/>
        <v>0</v>
      </c>
      <c r="AO346" s="280">
        <f t="shared" si="29"/>
        <v>0</v>
      </c>
      <c r="AP346" s="280">
        <f t="shared" si="29"/>
        <v>0</v>
      </c>
    </row>
    <row r="347" spans="1:42" customFormat="1" ht="16.149999999999999" outlineLevel="1" thickBot="1">
      <c r="A347" s="213"/>
      <c r="B347" s="202"/>
      <c r="C347" s="202"/>
      <c r="D347" s="202"/>
      <c r="E347" s="202"/>
      <c r="F347" s="202"/>
      <c r="G347" s="202"/>
      <c r="H347" s="202"/>
      <c r="I347" s="202"/>
      <c r="J347" s="202"/>
      <c r="K347" s="202"/>
      <c r="L347" s="202"/>
      <c r="M347" s="313"/>
      <c r="N347" s="202"/>
      <c r="O347" s="202"/>
      <c r="P347" s="202"/>
      <c r="Q347" s="202"/>
      <c r="R347" s="202"/>
      <c r="S347" s="202"/>
      <c r="T347" s="202"/>
      <c r="U347" s="202"/>
      <c r="V347" s="202"/>
      <c r="W347" s="202"/>
      <c r="X347" s="202"/>
      <c r="Y347" s="202"/>
      <c r="Z347" s="202"/>
      <c r="AA347" s="202"/>
      <c r="AB347" s="202"/>
      <c r="AC347" s="202"/>
      <c r="AD347" s="202"/>
      <c r="AE347" s="202"/>
      <c r="AF347" s="202"/>
      <c r="AG347" s="202"/>
      <c r="AH347" s="202"/>
      <c r="AI347" s="202"/>
      <c r="AJ347" s="202"/>
      <c r="AK347" s="202"/>
      <c r="AL347" s="202"/>
      <c r="AM347" s="202"/>
      <c r="AN347" s="202"/>
      <c r="AO347" s="202"/>
      <c r="AP347" s="202"/>
    </row>
    <row r="348" spans="1:42" customFormat="1" ht="16.149999999999999" outlineLevel="1" thickBot="1">
      <c r="A348" s="214" t="s">
        <v>288</v>
      </c>
      <c r="B348" s="203">
        <f>B346+B331+B316</f>
        <v>3</v>
      </c>
      <c r="C348" s="203" t="s">
        <v>289</v>
      </c>
      <c r="D348" s="203"/>
      <c r="E348" s="203"/>
      <c r="F348" s="203"/>
      <c r="G348" s="203" t="str">
        <f>+"Total "&amp;$B301&amp;" "&amp;$B302</f>
        <v>Total Phase 1 Opex Allowance (IJV)</v>
      </c>
      <c r="H348" s="203"/>
      <c r="I348" s="203"/>
      <c r="J348" s="203"/>
      <c r="K348" s="203"/>
      <c r="L348" s="203"/>
      <c r="M348" s="284">
        <f t="shared" ref="M348:AP348" si="30">SUM(M316,M331,M346)</f>
        <v>0</v>
      </c>
      <c r="N348" s="284">
        <f t="shared" si="30"/>
        <v>0</v>
      </c>
      <c r="O348" s="284">
        <f t="shared" si="30"/>
        <v>0</v>
      </c>
      <c r="P348" s="284">
        <f t="shared" si="30"/>
        <v>0</v>
      </c>
      <c r="Q348" s="284">
        <f t="shared" si="30"/>
        <v>0</v>
      </c>
      <c r="R348" s="284">
        <f t="shared" si="30"/>
        <v>0</v>
      </c>
      <c r="S348" s="284">
        <f t="shared" si="30"/>
        <v>0</v>
      </c>
      <c r="T348" s="284">
        <f t="shared" si="30"/>
        <v>0</v>
      </c>
      <c r="U348" s="284">
        <f t="shared" si="30"/>
        <v>0</v>
      </c>
      <c r="V348" s="284">
        <f t="shared" si="30"/>
        <v>0</v>
      </c>
      <c r="W348" s="284">
        <f t="shared" si="30"/>
        <v>0</v>
      </c>
      <c r="X348" s="284">
        <f t="shared" si="30"/>
        <v>0</v>
      </c>
      <c r="Y348" s="284">
        <f t="shared" si="30"/>
        <v>0</v>
      </c>
      <c r="Z348" s="284">
        <f t="shared" si="30"/>
        <v>0</v>
      </c>
      <c r="AA348" s="284">
        <f t="shared" si="30"/>
        <v>0</v>
      </c>
      <c r="AB348" s="284">
        <f t="shared" si="30"/>
        <v>0</v>
      </c>
      <c r="AC348" s="284">
        <f t="shared" si="30"/>
        <v>0</v>
      </c>
      <c r="AD348" s="284">
        <f t="shared" si="30"/>
        <v>0</v>
      </c>
      <c r="AE348" s="284">
        <f t="shared" si="30"/>
        <v>0</v>
      </c>
      <c r="AF348" s="284">
        <f t="shared" si="30"/>
        <v>0</v>
      </c>
      <c r="AG348" s="284">
        <f t="shared" si="30"/>
        <v>0</v>
      </c>
      <c r="AH348" s="284">
        <f t="shared" si="30"/>
        <v>0</v>
      </c>
      <c r="AI348" s="284">
        <f t="shared" si="30"/>
        <v>0</v>
      </c>
      <c r="AJ348" s="284">
        <f t="shared" si="30"/>
        <v>0</v>
      </c>
      <c r="AK348" s="284">
        <f t="shared" si="30"/>
        <v>0</v>
      </c>
      <c r="AL348" s="284">
        <f t="shared" si="30"/>
        <v>0</v>
      </c>
      <c r="AM348" s="284">
        <f t="shared" si="30"/>
        <v>0</v>
      </c>
      <c r="AN348" s="284">
        <f t="shared" si="30"/>
        <v>0</v>
      </c>
      <c r="AO348" s="284">
        <f t="shared" si="30"/>
        <v>0</v>
      </c>
      <c r="AP348" s="284">
        <f t="shared" si="30"/>
        <v>0</v>
      </c>
    </row>
    <row r="349" spans="1:42" customFormat="1" collapsed="1">
      <c r="A349" s="211"/>
    </row>
    <row r="350" spans="1:42" customFormat="1">
      <c r="A350" s="209" t="str">
        <f>_xlfn.TEXTBEFORE(J350,".")</f>
        <v>1</v>
      </c>
      <c r="B350" s="196" t="str">
        <f>_xlfn.XLOOKUP($A350,Select!$B$4:$B$65,Select!$C$4:$C$65)</f>
        <v>Phase 1</v>
      </c>
      <c r="C350" s="197"/>
      <c r="D350" s="197">
        <f>B365+B380+B395</f>
        <v>2</v>
      </c>
      <c r="E350" s="197" t="s">
        <v>281</v>
      </c>
      <c r="F350" s="197"/>
      <c r="G350" s="197"/>
      <c r="H350" s="197"/>
      <c r="I350" s="197" t="s">
        <v>282</v>
      </c>
      <c r="J350" s="197" t="str">
        <f>Select!$M$11</f>
        <v>1.8</v>
      </c>
      <c r="K350" s="197"/>
      <c r="L350" s="197"/>
      <c r="M350" s="197"/>
      <c r="N350" s="198"/>
      <c r="O350" s="198"/>
      <c r="P350" s="198"/>
      <c r="Q350" s="198"/>
      <c r="R350" s="198"/>
      <c r="S350" s="198"/>
      <c r="T350" s="198"/>
      <c r="U350" s="198"/>
      <c r="V350" s="198"/>
      <c r="W350" s="198"/>
      <c r="X350" s="198"/>
      <c r="Y350" s="198"/>
      <c r="Z350" s="198"/>
      <c r="AA350" s="198"/>
      <c r="AB350" s="198"/>
      <c r="AC350" s="198"/>
      <c r="AD350" s="198"/>
      <c r="AE350" s="198"/>
      <c r="AF350" s="198"/>
      <c r="AG350" s="198"/>
      <c r="AH350" s="198"/>
      <c r="AI350" s="198"/>
      <c r="AJ350" s="198"/>
      <c r="AK350" s="198"/>
      <c r="AL350" s="198"/>
      <c r="AM350" s="198"/>
      <c r="AN350" s="198"/>
      <c r="AO350" s="198"/>
      <c r="AP350" s="198"/>
    </row>
    <row r="351" spans="1:42" customFormat="1" outlineLevel="1">
      <c r="A351" s="210" t="str">
        <f>_xlfn.TEXTAFTER(J350,".")</f>
        <v>8</v>
      </c>
      <c r="B351" s="199" t="str">
        <f>_xlfn.XLOOKUP($J350,Select!$K$4:$K$65,Select!$F$4:$F$65)</f>
        <v>Contingency</v>
      </c>
      <c r="C351" s="199"/>
      <c r="D351" s="199"/>
      <c r="E351" s="199"/>
      <c r="F351" s="199"/>
      <c r="G351" s="199"/>
      <c r="H351" s="199"/>
      <c r="I351" s="199"/>
      <c r="J351" s="199"/>
      <c r="K351" s="199"/>
      <c r="L351" s="199"/>
      <c r="M351" s="199"/>
      <c r="N351" s="199"/>
      <c r="O351" s="199"/>
      <c r="P351" s="199"/>
      <c r="Q351" s="199"/>
      <c r="R351" s="199"/>
      <c r="S351" s="199"/>
      <c r="T351" s="199"/>
      <c r="U351" s="199"/>
      <c r="V351" s="199"/>
      <c r="W351" s="199"/>
      <c r="X351" s="199"/>
      <c r="Y351" s="199"/>
      <c r="Z351" s="199"/>
      <c r="AA351" s="199"/>
      <c r="AB351" s="199"/>
      <c r="AC351" s="199"/>
      <c r="AD351" s="199"/>
      <c r="AE351" s="199"/>
      <c r="AF351" s="199"/>
      <c r="AG351" s="199"/>
      <c r="AH351" s="199"/>
      <c r="AI351" s="199"/>
      <c r="AJ351" s="199"/>
      <c r="AK351" s="199"/>
      <c r="AL351" s="199"/>
      <c r="AM351" s="199"/>
      <c r="AN351" s="199"/>
      <c r="AO351" s="199"/>
      <c r="AP351" s="199"/>
    </row>
    <row r="352" spans="1:42" customFormat="1" outlineLevel="1">
      <c r="A352" s="220" t="s">
        <v>150</v>
      </c>
      <c r="B352" s="220" t="s">
        <v>283</v>
      </c>
      <c r="C352" s="220" t="s">
        <v>284</v>
      </c>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c r="AA352" s="220"/>
      <c r="AB352" s="220"/>
      <c r="AC352" s="220"/>
      <c r="AD352" s="220"/>
      <c r="AE352" s="220"/>
      <c r="AF352" s="220"/>
      <c r="AG352" s="220"/>
      <c r="AH352" s="220"/>
      <c r="AI352" s="220"/>
      <c r="AJ352" s="220"/>
      <c r="AK352" s="220"/>
      <c r="AL352" s="220"/>
      <c r="AM352" s="220"/>
      <c r="AN352" s="220"/>
      <c r="AO352" s="220"/>
      <c r="AP352" s="220"/>
    </row>
    <row r="353" spans="1:42" customFormat="1" outlineLevel="2">
      <c r="A353" s="211" t="str">
        <f>A350&amp;"."&amp;A352&amp;"."&amp;A351&amp;"."&amp;B353</f>
        <v>1.c.8.1</v>
      </c>
      <c r="B353">
        <v>1</v>
      </c>
      <c r="C353" t="str">
        <f>'1-GBP'!C353</f>
        <v>Contingency</v>
      </c>
      <c r="M353" s="281">
        <v>0</v>
      </c>
      <c r="N353" s="281">
        <v>0</v>
      </c>
      <c r="O353" s="281">
        <v>0</v>
      </c>
      <c r="P353" s="281">
        <v>0</v>
      </c>
      <c r="Q353" s="281">
        <v>0</v>
      </c>
      <c r="R353" s="281">
        <v>0</v>
      </c>
      <c r="S353" s="281">
        <v>0</v>
      </c>
      <c r="T353" s="281">
        <v>0</v>
      </c>
      <c r="U353" s="281">
        <v>0</v>
      </c>
      <c r="V353" s="281">
        <v>0</v>
      </c>
      <c r="W353" s="281">
        <v>0</v>
      </c>
      <c r="X353" s="281">
        <v>0</v>
      </c>
      <c r="Y353" s="281">
        <v>0</v>
      </c>
      <c r="Z353" s="281">
        <v>0</v>
      </c>
      <c r="AA353" s="281">
        <v>0</v>
      </c>
      <c r="AB353" s="281">
        <v>0</v>
      </c>
      <c r="AC353" s="281">
        <v>0</v>
      </c>
      <c r="AD353" s="281">
        <v>0</v>
      </c>
      <c r="AE353" s="281">
        <v>0</v>
      </c>
      <c r="AF353" s="281">
        <v>0</v>
      </c>
      <c r="AG353" s="281">
        <v>0</v>
      </c>
      <c r="AH353" s="281">
        <v>0</v>
      </c>
      <c r="AI353" s="281">
        <v>0</v>
      </c>
      <c r="AJ353" s="281">
        <v>0</v>
      </c>
      <c r="AK353" s="281">
        <v>0</v>
      </c>
      <c r="AL353" s="281">
        <v>0</v>
      </c>
      <c r="AM353" s="281">
        <v>0</v>
      </c>
      <c r="AN353" s="281">
        <v>0</v>
      </c>
      <c r="AO353" s="281">
        <v>0</v>
      </c>
      <c r="AP353" s="281">
        <v>0</v>
      </c>
    </row>
    <row r="354" spans="1:42" customFormat="1" outlineLevel="2">
      <c r="A354" s="211" t="str">
        <f>A350&amp;"."&amp;A352&amp;"."&amp;A351&amp;"."&amp;B354</f>
        <v>1.c.8.2</v>
      </c>
      <c r="B354">
        <v>2</v>
      </c>
      <c r="C354" t="str">
        <f>'1-GBP'!C354</f>
        <v/>
      </c>
      <c r="M354" s="281">
        <v>0</v>
      </c>
      <c r="N354" s="281">
        <v>0</v>
      </c>
      <c r="O354" s="281">
        <v>0</v>
      </c>
      <c r="P354" s="281">
        <v>0</v>
      </c>
      <c r="Q354" s="281">
        <v>0</v>
      </c>
      <c r="R354" s="281">
        <v>0</v>
      </c>
      <c r="S354" s="281">
        <v>0</v>
      </c>
      <c r="T354" s="281">
        <v>0</v>
      </c>
      <c r="U354" s="281">
        <v>0</v>
      </c>
      <c r="V354" s="281">
        <v>0</v>
      </c>
      <c r="W354" s="281">
        <v>0</v>
      </c>
      <c r="X354" s="281">
        <v>0</v>
      </c>
      <c r="Y354" s="281">
        <v>0</v>
      </c>
      <c r="Z354" s="281">
        <v>0</v>
      </c>
      <c r="AA354" s="281">
        <v>0</v>
      </c>
      <c r="AB354" s="281">
        <v>0</v>
      </c>
      <c r="AC354" s="281">
        <v>0</v>
      </c>
      <c r="AD354" s="281">
        <v>0</v>
      </c>
      <c r="AE354" s="281">
        <v>0</v>
      </c>
      <c r="AF354" s="281">
        <v>0</v>
      </c>
      <c r="AG354" s="281">
        <v>0</v>
      </c>
      <c r="AH354" s="281">
        <v>0</v>
      </c>
      <c r="AI354" s="281">
        <v>0</v>
      </c>
      <c r="AJ354" s="281">
        <v>0</v>
      </c>
      <c r="AK354" s="281">
        <v>0</v>
      </c>
      <c r="AL354" s="281">
        <v>0</v>
      </c>
      <c r="AM354" s="281">
        <v>0</v>
      </c>
      <c r="AN354" s="281">
        <v>0</v>
      </c>
      <c r="AO354" s="281">
        <v>0</v>
      </c>
      <c r="AP354" s="281">
        <v>0</v>
      </c>
    </row>
    <row r="355" spans="1:42" customFormat="1" outlineLevel="2">
      <c r="A355" s="211" t="str">
        <f>A350&amp;"."&amp;A352&amp;"."&amp;A351&amp;"."&amp;B355</f>
        <v>1.c.8.3</v>
      </c>
      <c r="B355">
        <v>3</v>
      </c>
      <c r="C355" t="str">
        <f>'1-GBP'!C355</f>
        <v/>
      </c>
      <c r="M355" s="281">
        <v>0</v>
      </c>
      <c r="N355" s="281">
        <v>0</v>
      </c>
      <c r="O355" s="281">
        <v>0</v>
      </c>
      <c r="P355" s="281">
        <v>0</v>
      </c>
      <c r="Q355" s="281">
        <v>0</v>
      </c>
      <c r="R355" s="281">
        <v>0</v>
      </c>
      <c r="S355" s="281">
        <v>0</v>
      </c>
      <c r="T355" s="281">
        <v>0</v>
      </c>
      <c r="U355" s="281">
        <v>0</v>
      </c>
      <c r="V355" s="281">
        <v>0</v>
      </c>
      <c r="W355" s="281">
        <v>0</v>
      </c>
      <c r="X355" s="281">
        <v>0</v>
      </c>
      <c r="Y355" s="281">
        <v>0</v>
      </c>
      <c r="Z355" s="281">
        <v>0</v>
      </c>
      <c r="AA355" s="281">
        <v>0</v>
      </c>
      <c r="AB355" s="281">
        <v>0</v>
      </c>
      <c r="AC355" s="281">
        <v>0</v>
      </c>
      <c r="AD355" s="281">
        <v>0</v>
      </c>
      <c r="AE355" s="281">
        <v>0</v>
      </c>
      <c r="AF355" s="281">
        <v>0</v>
      </c>
      <c r="AG355" s="281">
        <v>0</v>
      </c>
      <c r="AH355" s="281">
        <v>0</v>
      </c>
      <c r="AI355" s="281">
        <v>0</v>
      </c>
      <c r="AJ355" s="281">
        <v>0</v>
      </c>
      <c r="AK355" s="281">
        <v>0</v>
      </c>
      <c r="AL355" s="281">
        <v>0</v>
      </c>
      <c r="AM355" s="281">
        <v>0</v>
      </c>
      <c r="AN355" s="281">
        <v>0</v>
      </c>
      <c r="AO355" s="281">
        <v>0</v>
      </c>
      <c r="AP355" s="281">
        <v>0</v>
      </c>
    </row>
    <row r="356" spans="1:42" customFormat="1" outlineLevel="2">
      <c r="A356" s="211" t="str">
        <f>A350&amp;"."&amp;A352&amp;"."&amp;A351&amp;"."&amp;B356</f>
        <v>1.c.8.4</v>
      </c>
      <c r="B356">
        <v>4</v>
      </c>
      <c r="C356" t="str">
        <f>'1-GBP'!C356</f>
        <v/>
      </c>
      <c r="M356" s="281">
        <v>0</v>
      </c>
      <c r="N356" s="281">
        <v>0</v>
      </c>
      <c r="O356" s="281">
        <v>0</v>
      </c>
      <c r="P356" s="281">
        <v>0</v>
      </c>
      <c r="Q356" s="281">
        <v>0</v>
      </c>
      <c r="R356" s="281">
        <v>0</v>
      </c>
      <c r="S356" s="281">
        <v>0</v>
      </c>
      <c r="T356" s="281">
        <v>0</v>
      </c>
      <c r="U356" s="281">
        <v>0</v>
      </c>
      <c r="V356" s="281">
        <v>0</v>
      </c>
      <c r="W356" s="281">
        <v>0</v>
      </c>
      <c r="X356" s="281">
        <v>0</v>
      </c>
      <c r="Y356" s="281">
        <v>0</v>
      </c>
      <c r="Z356" s="281">
        <v>0</v>
      </c>
      <c r="AA356" s="281">
        <v>0</v>
      </c>
      <c r="AB356" s="281">
        <v>0</v>
      </c>
      <c r="AC356" s="281">
        <v>0</v>
      </c>
      <c r="AD356" s="281">
        <v>0</v>
      </c>
      <c r="AE356" s="281">
        <v>0</v>
      </c>
      <c r="AF356" s="281">
        <v>0</v>
      </c>
      <c r="AG356" s="281">
        <v>0</v>
      </c>
      <c r="AH356" s="281">
        <v>0</v>
      </c>
      <c r="AI356" s="281">
        <v>0</v>
      </c>
      <c r="AJ356" s="281">
        <v>0</v>
      </c>
      <c r="AK356" s="281">
        <v>0</v>
      </c>
      <c r="AL356" s="281">
        <v>0</v>
      </c>
      <c r="AM356" s="281">
        <v>0</v>
      </c>
      <c r="AN356" s="281">
        <v>0</v>
      </c>
      <c r="AO356" s="281">
        <v>0</v>
      </c>
      <c r="AP356" s="281">
        <v>0</v>
      </c>
    </row>
    <row r="357" spans="1:42" customFormat="1" outlineLevel="2">
      <c r="A357" s="211" t="str">
        <f>A350&amp;"."&amp;A352&amp;"."&amp;A351&amp;"."&amp;B357</f>
        <v>1.c.8.5</v>
      </c>
      <c r="B357">
        <v>5</v>
      </c>
      <c r="C357" t="str">
        <f>'1-GBP'!C357</f>
        <v/>
      </c>
      <c r="M357" s="281">
        <v>0</v>
      </c>
      <c r="N357" s="281">
        <v>0</v>
      </c>
      <c r="O357" s="281">
        <v>0</v>
      </c>
      <c r="P357" s="281">
        <v>0</v>
      </c>
      <c r="Q357" s="281">
        <v>0</v>
      </c>
      <c r="R357" s="281">
        <v>0</v>
      </c>
      <c r="S357" s="281">
        <v>0</v>
      </c>
      <c r="T357" s="281">
        <v>0</v>
      </c>
      <c r="U357" s="281">
        <v>0</v>
      </c>
      <c r="V357" s="281">
        <v>0</v>
      </c>
      <c r="W357" s="281">
        <v>0</v>
      </c>
      <c r="X357" s="281">
        <v>0</v>
      </c>
      <c r="Y357" s="281">
        <v>0</v>
      </c>
      <c r="Z357" s="281">
        <v>0</v>
      </c>
      <c r="AA357" s="281">
        <v>0</v>
      </c>
      <c r="AB357" s="281">
        <v>0</v>
      </c>
      <c r="AC357" s="281">
        <v>0</v>
      </c>
      <c r="AD357" s="281">
        <v>0</v>
      </c>
      <c r="AE357" s="281">
        <v>0</v>
      </c>
      <c r="AF357" s="281">
        <v>0</v>
      </c>
      <c r="AG357" s="281">
        <v>0</v>
      </c>
      <c r="AH357" s="281">
        <v>0</v>
      </c>
      <c r="AI357" s="281">
        <v>0</v>
      </c>
      <c r="AJ357" s="281">
        <v>0</v>
      </c>
      <c r="AK357" s="281">
        <v>0</v>
      </c>
      <c r="AL357" s="281">
        <v>0</v>
      </c>
      <c r="AM357" s="281">
        <v>0</v>
      </c>
      <c r="AN357" s="281">
        <v>0</v>
      </c>
      <c r="AO357" s="281">
        <v>0</v>
      </c>
      <c r="AP357" s="281">
        <v>0</v>
      </c>
    </row>
    <row r="358" spans="1:42" customFormat="1" outlineLevel="2">
      <c r="A358" s="211" t="str">
        <f>A350&amp;"."&amp;A352&amp;"."&amp;A351&amp;"."&amp;B358</f>
        <v>1.c.8.6</v>
      </c>
      <c r="B358">
        <v>6</v>
      </c>
      <c r="C358" t="str">
        <f>'1-GBP'!C358</f>
        <v/>
      </c>
      <c r="M358" s="281">
        <v>0</v>
      </c>
      <c r="N358" s="281">
        <v>0</v>
      </c>
      <c r="O358" s="281">
        <v>0</v>
      </c>
      <c r="P358" s="281">
        <v>0</v>
      </c>
      <c r="Q358" s="281">
        <v>0</v>
      </c>
      <c r="R358" s="281">
        <v>0</v>
      </c>
      <c r="S358" s="281">
        <v>0</v>
      </c>
      <c r="T358" s="281">
        <v>0</v>
      </c>
      <c r="U358" s="281">
        <v>0</v>
      </c>
      <c r="V358" s="281">
        <v>0</v>
      </c>
      <c r="W358" s="281">
        <v>0</v>
      </c>
      <c r="X358" s="281">
        <v>0</v>
      </c>
      <c r="Y358" s="281">
        <v>0</v>
      </c>
      <c r="Z358" s="281">
        <v>0</v>
      </c>
      <c r="AA358" s="281">
        <v>0</v>
      </c>
      <c r="AB358" s="281">
        <v>0</v>
      </c>
      <c r="AC358" s="281">
        <v>0</v>
      </c>
      <c r="AD358" s="281">
        <v>0</v>
      </c>
      <c r="AE358" s="281">
        <v>0</v>
      </c>
      <c r="AF358" s="281">
        <v>0</v>
      </c>
      <c r="AG358" s="281">
        <v>0</v>
      </c>
      <c r="AH358" s="281">
        <v>0</v>
      </c>
      <c r="AI358" s="281">
        <v>0</v>
      </c>
      <c r="AJ358" s="281">
        <v>0</v>
      </c>
      <c r="AK358" s="281">
        <v>0</v>
      </c>
      <c r="AL358" s="281">
        <v>0</v>
      </c>
      <c r="AM358" s="281">
        <v>0</v>
      </c>
      <c r="AN358" s="281">
        <v>0</v>
      </c>
      <c r="AO358" s="281">
        <v>0</v>
      </c>
      <c r="AP358" s="281">
        <v>0</v>
      </c>
    </row>
    <row r="359" spans="1:42" customFormat="1" outlineLevel="2">
      <c r="A359" s="211" t="str">
        <f>A350&amp;"."&amp;A352&amp;"."&amp;A351&amp;"."&amp;B359</f>
        <v>1.c.8.7</v>
      </c>
      <c r="B359">
        <v>7</v>
      </c>
      <c r="C359" t="str">
        <f>'1-GBP'!C359</f>
        <v/>
      </c>
      <c r="M359" s="281">
        <v>0</v>
      </c>
      <c r="N359" s="281">
        <v>0</v>
      </c>
      <c r="O359" s="281">
        <v>0</v>
      </c>
      <c r="P359" s="281">
        <v>0</v>
      </c>
      <c r="Q359" s="281">
        <v>0</v>
      </c>
      <c r="R359" s="281">
        <v>0</v>
      </c>
      <c r="S359" s="281">
        <v>0</v>
      </c>
      <c r="T359" s="281">
        <v>0</v>
      </c>
      <c r="U359" s="281">
        <v>0</v>
      </c>
      <c r="V359" s="281">
        <v>0</v>
      </c>
      <c r="W359" s="281">
        <v>0</v>
      </c>
      <c r="X359" s="281">
        <v>0</v>
      </c>
      <c r="Y359" s="281">
        <v>0</v>
      </c>
      <c r="Z359" s="281">
        <v>0</v>
      </c>
      <c r="AA359" s="281">
        <v>0</v>
      </c>
      <c r="AB359" s="281">
        <v>0</v>
      </c>
      <c r="AC359" s="281">
        <v>0</v>
      </c>
      <c r="AD359" s="281">
        <v>0</v>
      </c>
      <c r="AE359" s="281">
        <v>0</v>
      </c>
      <c r="AF359" s="281">
        <v>0</v>
      </c>
      <c r="AG359" s="281">
        <v>0</v>
      </c>
      <c r="AH359" s="281">
        <v>0</v>
      </c>
      <c r="AI359" s="281">
        <v>0</v>
      </c>
      <c r="AJ359" s="281">
        <v>0</v>
      </c>
      <c r="AK359" s="281">
        <v>0</v>
      </c>
      <c r="AL359" s="281">
        <v>0</v>
      </c>
      <c r="AM359" s="281">
        <v>0</v>
      </c>
      <c r="AN359" s="281">
        <v>0</v>
      </c>
      <c r="AO359" s="281">
        <v>0</v>
      </c>
      <c r="AP359" s="281">
        <v>0</v>
      </c>
    </row>
    <row r="360" spans="1:42" customFormat="1" outlineLevel="2">
      <c r="A360" s="211" t="str">
        <f>A350&amp;"."&amp;A352&amp;"."&amp;A351&amp;"."&amp;B360</f>
        <v>1.c.8.8</v>
      </c>
      <c r="B360">
        <v>8</v>
      </c>
      <c r="C360" t="str">
        <f>'1-GBP'!C360</f>
        <v/>
      </c>
      <c r="M360" s="281">
        <v>0</v>
      </c>
      <c r="N360" s="281">
        <v>0</v>
      </c>
      <c r="O360" s="281">
        <v>0</v>
      </c>
      <c r="P360" s="281">
        <v>0</v>
      </c>
      <c r="Q360" s="281">
        <v>0</v>
      </c>
      <c r="R360" s="281">
        <v>0</v>
      </c>
      <c r="S360" s="281">
        <v>0</v>
      </c>
      <c r="T360" s="281">
        <v>0</v>
      </c>
      <c r="U360" s="281">
        <v>0</v>
      </c>
      <c r="V360" s="281">
        <v>0</v>
      </c>
      <c r="W360" s="281">
        <v>0</v>
      </c>
      <c r="X360" s="281">
        <v>0</v>
      </c>
      <c r="Y360" s="281">
        <v>0</v>
      </c>
      <c r="Z360" s="281">
        <v>0</v>
      </c>
      <c r="AA360" s="281">
        <v>0</v>
      </c>
      <c r="AB360" s="281">
        <v>0</v>
      </c>
      <c r="AC360" s="281">
        <v>0</v>
      </c>
      <c r="AD360" s="281">
        <v>0</v>
      </c>
      <c r="AE360" s="281">
        <v>0</v>
      </c>
      <c r="AF360" s="281">
        <v>0</v>
      </c>
      <c r="AG360" s="281">
        <v>0</v>
      </c>
      <c r="AH360" s="281">
        <v>0</v>
      </c>
      <c r="AI360" s="281">
        <v>0</v>
      </c>
      <c r="AJ360" s="281">
        <v>0</v>
      </c>
      <c r="AK360" s="281">
        <v>0</v>
      </c>
      <c r="AL360" s="281">
        <v>0</v>
      </c>
      <c r="AM360" s="281">
        <v>0</v>
      </c>
      <c r="AN360" s="281">
        <v>0</v>
      </c>
      <c r="AO360" s="281">
        <v>0</v>
      </c>
      <c r="AP360" s="281">
        <v>0</v>
      </c>
    </row>
    <row r="361" spans="1:42" customFormat="1" outlineLevel="2">
      <c r="A361" s="211" t="str">
        <f>A350&amp;"."&amp;A352&amp;"."&amp;A351&amp;"."&amp;B361</f>
        <v>1.c.8.9</v>
      </c>
      <c r="B361">
        <v>9</v>
      </c>
      <c r="C361" t="str">
        <f>'1-GBP'!C361</f>
        <v/>
      </c>
      <c r="M361" s="281">
        <v>0</v>
      </c>
      <c r="N361" s="281">
        <v>0</v>
      </c>
      <c r="O361" s="281">
        <v>0</v>
      </c>
      <c r="P361" s="281">
        <v>0</v>
      </c>
      <c r="Q361" s="281">
        <v>0</v>
      </c>
      <c r="R361" s="281">
        <v>0</v>
      </c>
      <c r="S361" s="281">
        <v>0</v>
      </c>
      <c r="T361" s="281">
        <v>0</v>
      </c>
      <c r="U361" s="281">
        <v>0</v>
      </c>
      <c r="V361" s="281">
        <v>0</v>
      </c>
      <c r="W361" s="281">
        <v>0</v>
      </c>
      <c r="X361" s="281">
        <v>0</v>
      </c>
      <c r="Y361" s="281">
        <v>0</v>
      </c>
      <c r="Z361" s="281">
        <v>0</v>
      </c>
      <c r="AA361" s="281">
        <v>0</v>
      </c>
      <c r="AB361" s="281">
        <v>0</v>
      </c>
      <c r="AC361" s="281">
        <v>0</v>
      </c>
      <c r="AD361" s="281">
        <v>0</v>
      </c>
      <c r="AE361" s="281">
        <v>0</v>
      </c>
      <c r="AF361" s="281">
        <v>0</v>
      </c>
      <c r="AG361" s="281">
        <v>0</v>
      </c>
      <c r="AH361" s="281">
        <v>0</v>
      </c>
      <c r="AI361" s="281">
        <v>0</v>
      </c>
      <c r="AJ361" s="281">
        <v>0</v>
      </c>
      <c r="AK361" s="281">
        <v>0</v>
      </c>
      <c r="AL361" s="281">
        <v>0</v>
      </c>
      <c r="AM361" s="281">
        <v>0</v>
      </c>
      <c r="AN361" s="281">
        <v>0</v>
      </c>
      <c r="AO361" s="281">
        <v>0</v>
      </c>
      <c r="AP361" s="281">
        <v>0</v>
      </c>
    </row>
    <row r="362" spans="1:42" customFormat="1" outlineLevel="2">
      <c r="A362" s="211" t="str">
        <f>A350&amp;"."&amp;A352&amp;"."&amp;A351&amp;"."&amp;B362</f>
        <v>1.c.8.10</v>
      </c>
      <c r="B362">
        <v>10</v>
      </c>
      <c r="C362" t="str">
        <f>'1-GBP'!C362</f>
        <v/>
      </c>
      <c r="M362" s="281">
        <v>0</v>
      </c>
      <c r="N362" s="281">
        <v>0</v>
      </c>
      <c r="O362" s="281">
        <v>0</v>
      </c>
      <c r="P362" s="281">
        <v>0</v>
      </c>
      <c r="Q362" s="281">
        <v>0</v>
      </c>
      <c r="R362" s="281">
        <v>0</v>
      </c>
      <c r="S362" s="281">
        <v>0</v>
      </c>
      <c r="T362" s="281">
        <v>0</v>
      </c>
      <c r="U362" s="281">
        <v>0</v>
      </c>
      <c r="V362" s="281">
        <v>0</v>
      </c>
      <c r="W362" s="281">
        <v>0</v>
      </c>
      <c r="X362" s="281">
        <v>0</v>
      </c>
      <c r="Y362" s="281">
        <v>0</v>
      </c>
      <c r="Z362" s="281">
        <v>0</v>
      </c>
      <c r="AA362" s="281">
        <v>0</v>
      </c>
      <c r="AB362" s="281">
        <v>0</v>
      </c>
      <c r="AC362" s="281">
        <v>0</v>
      </c>
      <c r="AD362" s="281">
        <v>0</v>
      </c>
      <c r="AE362" s="281">
        <v>0</v>
      </c>
      <c r="AF362" s="281">
        <v>0</v>
      </c>
      <c r="AG362" s="281">
        <v>0</v>
      </c>
      <c r="AH362" s="281">
        <v>0</v>
      </c>
      <c r="AI362" s="281">
        <v>0</v>
      </c>
      <c r="AJ362" s="281">
        <v>0</v>
      </c>
      <c r="AK362" s="281">
        <v>0</v>
      </c>
      <c r="AL362" s="281">
        <v>0</v>
      </c>
      <c r="AM362" s="281">
        <v>0</v>
      </c>
      <c r="AN362" s="281">
        <v>0</v>
      </c>
      <c r="AO362" s="281">
        <v>0</v>
      </c>
      <c r="AP362" s="281">
        <v>0</v>
      </c>
    </row>
    <row r="363" spans="1:42" customFormat="1" outlineLevel="2">
      <c r="A363" s="211" t="str">
        <f>A350&amp;"."&amp;A352&amp;"."&amp;A351&amp;"."&amp;B363</f>
        <v>1.c.8.11</v>
      </c>
      <c r="B363">
        <v>11</v>
      </c>
      <c r="C363" t="str">
        <f>'1-GBP'!C363</f>
        <v/>
      </c>
      <c r="M363" s="281">
        <v>0</v>
      </c>
      <c r="N363" s="281">
        <v>0</v>
      </c>
      <c r="O363" s="281">
        <v>0</v>
      </c>
      <c r="P363" s="281">
        <v>0</v>
      </c>
      <c r="Q363" s="281">
        <v>0</v>
      </c>
      <c r="R363" s="281">
        <v>0</v>
      </c>
      <c r="S363" s="281">
        <v>0</v>
      </c>
      <c r="T363" s="281">
        <v>0</v>
      </c>
      <c r="U363" s="281">
        <v>0</v>
      </c>
      <c r="V363" s="281">
        <v>0</v>
      </c>
      <c r="W363" s="281">
        <v>0</v>
      </c>
      <c r="X363" s="281">
        <v>0</v>
      </c>
      <c r="Y363" s="281">
        <v>0</v>
      </c>
      <c r="Z363" s="281">
        <v>0</v>
      </c>
      <c r="AA363" s="281">
        <v>0</v>
      </c>
      <c r="AB363" s="281">
        <v>0</v>
      </c>
      <c r="AC363" s="281">
        <v>0</v>
      </c>
      <c r="AD363" s="281">
        <v>0</v>
      </c>
      <c r="AE363" s="281">
        <v>0</v>
      </c>
      <c r="AF363" s="281">
        <v>0</v>
      </c>
      <c r="AG363" s="281">
        <v>0</v>
      </c>
      <c r="AH363" s="281">
        <v>0</v>
      </c>
      <c r="AI363" s="281">
        <v>0</v>
      </c>
      <c r="AJ363" s="281">
        <v>0</v>
      </c>
      <c r="AK363" s="281">
        <v>0</v>
      </c>
      <c r="AL363" s="281">
        <v>0</v>
      </c>
      <c r="AM363" s="281">
        <v>0</v>
      </c>
      <c r="AN363" s="281">
        <v>0</v>
      </c>
      <c r="AO363" s="281">
        <v>0</v>
      </c>
      <c r="AP363" s="281">
        <v>0</v>
      </c>
    </row>
    <row r="364" spans="1:42" customFormat="1" outlineLevel="2">
      <c r="A364" s="211" t="str">
        <f>A350&amp;"."&amp;A352&amp;"."&amp;A351&amp;"."&amp;B364</f>
        <v>1.c.8.12</v>
      </c>
      <c r="B364">
        <v>12</v>
      </c>
      <c r="C364" t="str">
        <f>'1-GBP'!C364</f>
        <v/>
      </c>
      <c r="M364" s="281">
        <v>0</v>
      </c>
      <c r="N364" s="281">
        <v>0</v>
      </c>
      <c r="O364" s="281">
        <v>0</v>
      </c>
      <c r="P364" s="281">
        <v>0</v>
      </c>
      <c r="Q364" s="281">
        <v>0</v>
      </c>
      <c r="R364" s="281">
        <v>0</v>
      </c>
      <c r="S364" s="281">
        <v>0</v>
      </c>
      <c r="T364" s="281">
        <v>0</v>
      </c>
      <c r="U364" s="281">
        <v>0</v>
      </c>
      <c r="V364" s="281">
        <v>0</v>
      </c>
      <c r="W364" s="281">
        <v>0</v>
      </c>
      <c r="X364" s="281">
        <v>0</v>
      </c>
      <c r="Y364" s="281">
        <v>0</v>
      </c>
      <c r="Z364" s="281">
        <v>0</v>
      </c>
      <c r="AA364" s="281">
        <v>0</v>
      </c>
      <c r="AB364" s="281">
        <v>0</v>
      </c>
      <c r="AC364" s="281">
        <v>0</v>
      </c>
      <c r="AD364" s="281">
        <v>0</v>
      </c>
      <c r="AE364" s="281">
        <v>0</v>
      </c>
      <c r="AF364" s="281">
        <v>0</v>
      </c>
      <c r="AG364" s="281">
        <v>0</v>
      </c>
      <c r="AH364" s="281">
        <v>0</v>
      </c>
      <c r="AI364" s="281">
        <v>0</v>
      </c>
      <c r="AJ364" s="281">
        <v>0</v>
      </c>
      <c r="AK364" s="281">
        <v>0</v>
      </c>
      <c r="AL364" s="281">
        <v>0</v>
      </c>
      <c r="AM364" s="281">
        <v>0</v>
      </c>
      <c r="AN364" s="281">
        <v>0</v>
      </c>
      <c r="AO364" s="281">
        <v>0</v>
      </c>
      <c r="AP364" s="281">
        <v>0</v>
      </c>
    </row>
    <row r="365" spans="1:42" customFormat="1" outlineLevel="1">
      <c r="A365" s="212"/>
      <c r="B365" s="201">
        <f>B364-COUNTIFS(C353:C364,"")</f>
        <v>1</v>
      </c>
      <c r="C365" s="201" t="s">
        <v>285</v>
      </c>
      <c r="D365" s="201"/>
      <c r="E365" s="201"/>
      <c r="F365" s="201"/>
      <c r="G365" s="201"/>
      <c r="H365" s="201"/>
      <c r="I365" s="201"/>
      <c r="J365" s="201"/>
      <c r="K365" s="201"/>
      <c r="L365" s="201"/>
      <c r="M365" s="280">
        <f>SUM(M353:M364)</f>
        <v>0</v>
      </c>
      <c r="N365" s="280">
        <f>SUM(N353:N364)</f>
        <v>0</v>
      </c>
      <c r="O365" s="280">
        <f t="shared" ref="O365:AP365" si="31">SUM(O353:O364)</f>
        <v>0</v>
      </c>
      <c r="P365" s="280">
        <f t="shared" si="31"/>
        <v>0</v>
      </c>
      <c r="Q365" s="280">
        <f t="shared" si="31"/>
        <v>0</v>
      </c>
      <c r="R365" s="280">
        <f t="shared" si="31"/>
        <v>0</v>
      </c>
      <c r="S365" s="280">
        <f t="shared" si="31"/>
        <v>0</v>
      </c>
      <c r="T365" s="280">
        <f t="shared" si="31"/>
        <v>0</v>
      </c>
      <c r="U365" s="280">
        <f t="shared" si="31"/>
        <v>0</v>
      </c>
      <c r="V365" s="280">
        <f t="shared" si="31"/>
        <v>0</v>
      </c>
      <c r="W365" s="280">
        <f t="shared" si="31"/>
        <v>0</v>
      </c>
      <c r="X365" s="280">
        <f t="shared" si="31"/>
        <v>0</v>
      </c>
      <c r="Y365" s="280">
        <f t="shared" si="31"/>
        <v>0</v>
      </c>
      <c r="Z365" s="280">
        <f t="shared" si="31"/>
        <v>0</v>
      </c>
      <c r="AA365" s="280">
        <f t="shared" si="31"/>
        <v>0</v>
      </c>
      <c r="AB365" s="280">
        <f t="shared" si="31"/>
        <v>0</v>
      </c>
      <c r="AC365" s="280">
        <f t="shared" si="31"/>
        <v>0</v>
      </c>
      <c r="AD365" s="280">
        <f t="shared" si="31"/>
        <v>0</v>
      </c>
      <c r="AE365" s="280">
        <f t="shared" si="31"/>
        <v>0</v>
      </c>
      <c r="AF365" s="280">
        <f t="shared" si="31"/>
        <v>0</v>
      </c>
      <c r="AG365" s="280">
        <f t="shared" si="31"/>
        <v>0</v>
      </c>
      <c r="AH365" s="280">
        <f t="shared" si="31"/>
        <v>0</v>
      </c>
      <c r="AI365" s="280">
        <f t="shared" si="31"/>
        <v>0</v>
      </c>
      <c r="AJ365" s="280">
        <f t="shared" si="31"/>
        <v>0</v>
      </c>
      <c r="AK365" s="280">
        <f t="shared" si="31"/>
        <v>0</v>
      </c>
      <c r="AL365" s="280">
        <f t="shared" si="31"/>
        <v>0</v>
      </c>
      <c r="AM365" s="280">
        <f t="shared" si="31"/>
        <v>0</v>
      </c>
      <c r="AN365" s="280">
        <f t="shared" si="31"/>
        <v>0</v>
      </c>
      <c r="AO365" s="280">
        <f t="shared" si="31"/>
        <v>0</v>
      </c>
      <c r="AP365" s="280">
        <f t="shared" si="31"/>
        <v>0</v>
      </c>
    </row>
    <row r="366" spans="1:42" customFormat="1" outlineLevel="1">
      <c r="A366" s="211"/>
    </row>
    <row r="367" spans="1:42" customFormat="1" outlineLevel="1">
      <c r="A367" s="220" t="s">
        <v>216</v>
      </c>
      <c r="B367" s="220" t="s">
        <v>286</v>
      </c>
      <c r="C367" s="220" t="s">
        <v>284</v>
      </c>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c r="AA367" s="220"/>
      <c r="AB367" s="220"/>
      <c r="AC367" s="220"/>
      <c r="AD367" s="220"/>
      <c r="AE367" s="220"/>
      <c r="AF367" s="220"/>
      <c r="AG367" s="220"/>
      <c r="AH367" s="220"/>
      <c r="AI367" s="220"/>
      <c r="AJ367" s="220"/>
      <c r="AK367" s="220"/>
      <c r="AL367" s="220"/>
      <c r="AM367" s="220"/>
      <c r="AN367" s="220"/>
      <c r="AO367" s="220"/>
      <c r="AP367" s="220"/>
    </row>
    <row r="368" spans="1:42" customFormat="1" outlineLevel="2">
      <c r="A368" s="211" t="str">
        <f>A350&amp;"."&amp;A367&amp;"."&amp;A351&amp;"."&amp;B368</f>
        <v>1.o.8.1</v>
      </c>
      <c r="B368">
        <v>1</v>
      </c>
      <c r="C368" t="str">
        <f>'1-GBP'!C368</f>
        <v>Contingency</v>
      </c>
      <c r="M368" s="281">
        <v>0</v>
      </c>
      <c r="N368" s="281">
        <v>0</v>
      </c>
      <c r="O368" s="281">
        <v>0</v>
      </c>
      <c r="P368" s="281">
        <v>0</v>
      </c>
      <c r="Q368" s="281">
        <v>0</v>
      </c>
      <c r="R368" s="281">
        <v>0</v>
      </c>
      <c r="S368" s="281">
        <v>0</v>
      </c>
      <c r="T368" s="281">
        <v>0</v>
      </c>
      <c r="U368" s="281">
        <v>0</v>
      </c>
      <c r="V368" s="281">
        <v>0</v>
      </c>
      <c r="W368" s="281">
        <v>0</v>
      </c>
      <c r="X368" s="281">
        <v>0</v>
      </c>
      <c r="Y368" s="281">
        <v>0</v>
      </c>
      <c r="Z368" s="281">
        <v>0</v>
      </c>
      <c r="AA368" s="281">
        <v>0</v>
      </c>
      <c r="AB368" s="281">
        <v>0</v>
      </c>
      <c r="AC368" s="281">
        <v>0</v>
      </c>
      <c r="AD368" s="281">
        <v>0</v>
      </c>
      <c r="AE368" s="281">
        <v>0</v>
      </c>
      <c r="AF368" s="281">
        <v>0</v>
      </c>
      <c r="AG368" s="281">
        <v>0</v>
      </c>
      <c r="AH368" s="281">
        <v>0</v>
      </c>
      <c r="AI368" s="281">
        <v>0</v>
      </c>
      <c r="AJ368" s="281">
        <v>0</v>
      </c>
      <c r="AK368" s="281">
        <v>0</v>
      </c>
      <c r="AL368" s="281">
        <v>0</v>
      </c>
      <c r="AM368" s="281">
        <v>0</v>
      </c>
      <c r="AN368" s="281">
        <v>0</v>
      </c>
      <c r="AO368" s="281">
        <v>0</v>
      </c>
      <c r="AP368" s="281">
        <v>0</v>
      </c>
    </row>
    <row r="369" spans="1:42" customFormat="1" outlineLevel="2">
      <c r="A369" s="211" t="str">
        <f>A350&amp;"."&amp;A367&amp;"."&amp;A351&amp;"."&amp;B369</f>
        <v>1.o.8.2</v>
      </c>
      <c r="B369">
        <v>2</v>
      </c>
      <c r="C369" t="str">
        <f>'1-GBP'!C369</f>
        <v/>
      </c>
      <c r="M369" s="281">
        <v>0</v>
      </c>
      <c r="N369" s="281">
        <v>0</v>
      </c>
      <c r="O369" s="281">
        <v>0</v>
      </c>
      <c r="P369" s="281">
        <v>0</v>
      </c>
      <c r="Q369" s="281">
        <v>0</v>
      </c>
      <c r="R369" s="281">
        <v>0</v>
      </c>
      <c r="S369" s="281">
        <v>0</v>
      </c>
      <c r="T369" s="281">
        <v>0</v>
      </c>
      <c r="U369" s="281">
        <v>0</v>
      </c>
      <c r="V369" s="281">
        <v>0</v>
      </c>
      <c r="W369" s="281">
        <v>0</v>
      </c>
      <c r="X369" s="281">
        <v>0</v>
      </c>
      <c r="Y369" s="281">
        <v>0</v>
      </c>
      <c r="Z369" s="281">
        <v>0</v>
      </c>
      <c r="AA369" s="281">
        <v>0</v>
      </c>
      <c r="AB369" s="281">
        <v>0</v>
      </c>
      <c r="AC369" s="281">
        <v>0</v>
      </c>
      <c r="AD369" s="281">
        <v>0</v>
      </c>
      <c r="AE369" s="281">
        <v>0</v>
      </c>
      <c r="AF369" s="281">
        <v>0</v>
      </c>
      <c r="AG369" s="281">
        <v>0</v>
      </c>
      <c r="AH369" s="281">
        <v>0</v>
      </c>
      <c r="AI369" s="281">
        <v>0</v>
      </c>
      <c r="AJ369" s="281">
        <v>0</v>
      </c>
      <c r="AK369" s="281">
        <v>0</v>
      </c>
      <c r="AL369" s="281">
        <v>0</v>
      </c>
      <c r="AM369" s="281">
        <v>0</v>
      </c>
      <c r="AN369" s="281">
        <v>0</v>
      </c>
      <c r="AO369" s="281">
        <v>0</v>
      </c>
      <c r="AP369" s="281">
        <v>0</v>
      </c>
    </row>
    <row r="370" spans="1:42" customFormat="1" outlineLevel="2">
      <c r="A370" s="211" t="str">
        <f>A350&amp;"."&amp;A367&amp;"."&amp;A351&amp;"."&amp;B370</f>
        <v>1.o.8.3</v>
      </c>
      <c r="B370">
        <v>3</v>
      </c>
      <c r="C370" t="str">
        <f>'1-GBP'!C370</f>
        <v/>
      </c>
      <c r="M370" s="281">
        <v>0</v>
      </c>
      <c r="N370" s="281">
        <v>0</v>
      </c>
      <c r="O370" s="281">
        <v>0</v>
      </c>
      <c r="P370" s="281">
        <v>0</v>
      </c>
      <c r="Q370" s="281">
        <v>0</v>
      </c>
      <c r="R370" s="281">
        <v>0</v>
      </c>
      <c r="S370" s="281">
        <v>0</v>
      </c>
      <c r="T370" s="281">
        <v>0</v>
      </c>
      <c r="U370" s="281">
        <v>0</v>
      </c>
      <c r="V370" s="281">
        <v>0</v>
      </c>
      <c r="W370" s="281">
        <v>0</v>
      </c>
      <c r="X370" s="281">
        <v>0</v>
      </c>
      <c r="Y370" s="281">
        <v>0</v>
      </c>
      <c r="Z370" s="281">
        <v>0</v>
      </c>
      <c r="AA370" s="281">
        <v>0</v>
      </c>
      <c r="AB370" s="281">
        <v>0</v>
      </c>
      <c r="AC370" s="281">
        <v>0</v>
      </c>
      <c r="AD370" s="281">
        <v>0</v>
      </c>
      <c r="AE370" s="281">
        <v>0</v>
      </c>
      <c r="AF370" s="281">
        <v>0</v>
      </c>
      <c r="AG370" s="281">
        <v>0</v>
      </c>
      <c r="AH370" s="281">
        <v>0</v>
      </c>
      <c r="AI370" s="281">
        <v>0</v>
      </c>
      <c r="AJ370" s="281">
        <v>0</v>
      </c>
      <c r="AK370" s="281">
        <v>0</v>
      </c>
      <c r="AL370" s="281">
        <v>0</v>
      </c>
      <c r="AM370" s="281">
        <v>0</v>
      </c>
      <c r="AN370" s="281">
        <v>0</v>
      </c>
      <c r="AO370" s="281">
        <v>0</v>
      </c>
      <c r="AP370" s="281">
        <v>0</v>
      </c>
    </row>
    <row r="371" spans="1:42" customFormat="1" outlineLevel="2">
      <c r="A371" s="211" t="str">
        <f>A350&amp;"."&amp;A367&amp;"."&amp;A351&amp;"."&amp;B371</f>
        <v>1.o.8.4</v>
      </c>
      <c r="B371">
        <v>4</v>
      </c>
      <c r="C371" t="str">
        <f>'1-GBP'!C371</f>
        <v/>
      </c>
      <c r="M371" s="281">
        <v>0</v>
      </c>
      <c r="N371" s="281">
        <v>0</v>
      </c>
      <c r="O371" s="281">
        <v>0</v>
      </c>
      <c r="P371" s="281">
        <v>0</v>
      </c>
      <c r="Q371" s="281">
        <v>0</v>
      </c>
      <c r="R371" s="281">
        <v>0</v>
      </c>
      <c r="S371" s="281">
        <v>0</v>
      </c>
      <c r="T371" s="281">
        <v>0</v>
      </c>
      <c r="U371" s="281">
        <v>0</v>
      </c>
      <c r="V371" s="281">
        <v>0</v>
      </c>
      <c r="W371" s="281">
        <v>0</v>
      </c>
      <c r="X371" s="281">
        <v>0</v>
      </c>
      <c r="Y371" s="281">
        <v>0</v>
      </c>
      <c r="Z371" s="281">
        <v>0</v>
      </c>
      <c r="AA371" s="281">
        <v>0</v>
      </c>
      <c r="AB371" s="281">
        <v>0</v>
      </c>
      <c r="AC371" s="281">
        <v>0</v>
      </c>
      <c r="AD371" s="281">
        <v>0</v>
      </c>
      <c r="AE371" s="281">
        <v>0</v>
      </c>
      <c r="AF371" s="281">
        <v>0</v>
      </c>
      <c r="AG371" s="281">
        <v>0</v>
      </c>
      <c r="AH371" s="281">
        <v>0</v>
      </c>
      <c r="AI371" s="281">
        <v>0</v>
      </c>
      <c r="AJ371" s="281">
        <v>0</v>
      </c>
      <c r="AK371" s="281">
        <v>0</v>
      </c>
      <c r="AL371" s="281">
        <v>0</v>
      </c>
      <c r="AM371" s="281">
        <v>0</v>
      </c>
      <c r="AN371" s="281">
        <v>0</v>
      </c>
      <c r="AO371" s="281">
        <v>0</v>
      </c>
      <c r="AP371" s="281">
        <v>0</v>
      </c>
    </row>
    <row r="372" spans="1:42" customFormat="1" outlineLevel="2">
      <c r="A372" s="211" t="str">
        <f>A350&amp;"."&amp;A367&amp;"."&amp;A351&amp;"."&amp;B372</f>
        <v>1.o.8.5</v>
      </c>
      <c r="B372">
        <v>5</v>
      </c>
      <c r="C372" t="str">
        <f>'1-GBP'!C372</f>
        <v/>
      </c>
      <c r="M372" s="281">
        <v>0</v>
      </c>
      <c r="N372" s="281">
        <v>0</v>
      </c>
      <c r="O372" s="281">
        <v>0</v>
      </c>
      <c r="P372" s="281">
        <v>0</v>
      </c>
      <c r="Q372" s="281">
        <v>0</v>
      </c>
      <c r="R372" s="281">
        <v>0</v>
      </c>
      <c r="S372" s="281">
        <v>0</v>
      </c>
      <c r="T372" s="281">
        <v>0</v>
      </c>
      <c r="U372" s="281">
        <v>0</v>
      </c>
      <c r="V372" s="281">
        <v>0</v>
      </c>
      <c r="W372" s="281">
        <v>0</v>
      </c>
      <c r="X372" s="281">
        <v>0</v>
      </c>
      <c r="Y372" s="281">
        <v>0</v>
      </c>
      <c r="Z372" s="281">
        <v>0</v>
      </c>
      <c r="AA372" s="281">
        <v>0</v>
      </c>
      <c r="AB372" s="281">
        <v>0</v>
      </c>
      <c r="AC372" s="281">
        <v>0</v>
      </c>
      <c r="AD372" s="281">
        <v>0</v>
      </c>
      <c r="AE372" s="281">
        <v>0</v>
      </c>
      <c r="AF372" s="281">
        <v>0</v>
      </c>
      <c r="AG372" s="281">
        <v>0</v>
      </c>
      <c r="AH372" s="281">
        <v>0</v>
      </c>
      <c r="AI372" s="281">
        <v>0</v>
      </c>
      <c r="AJ372" s="281">
        <v>0</v>
      </c>
      <c r="AK372" s="281">
        <v>0</v>
      </c>
      <c r="AL372" s="281">
        <v>0</v>
      </c>
      <c r="AM372" s="281">
        <v>0</v>
      </c>
      <c r="AN372" s="281">
        <v>0</v>
      </c>
      <c r="AO372" s="281">
        <v>0</v>
      </c>
      <c r="AP372" s="281">
        <v>0</v>
      </c>
    </row>
    <row r="373" spans="1:42" customFormat="1" outlineLevel="2">
      <c r="A373" s="211" t="str">
        <f>A350&amp;"."&amp;A367&amp;"."&amp;A351&amp;"."&amp;B373</f>
        <v>1.o.8.6</v>
      </c>
      <c r="B373">
        <v>6</v>
      </c>
      <c r="C373" t="str">
        <f>'1-GBP'!C373</f>
        <v/>
      </c>
      <c r="M373" s="281">
        <v>0</v>
      </c>
      <c r="N373" s="281">
        <v>0</v>
      </c>
      <c r="O373" s="281">
        <v>0</v>
      </c>
      <c r="P373" s="281">
        <v>0</v>
      </c>
      <c r="Q373" s="281">
        <v>0</v>
      </c>
      <c r="R373" s="281">
        <v>0</v>
      </c>
      <c r="S373" s="281">
        <v>0</v>
      </c>
      <c r="T373" s="281">
        <v>0</v>
      </c>
      <c r="U373" s="281">
        <v>0</v>
      </c>
      <c r="V373" s="281">
        <v>0</v>
      </c>
      <c r="W373" s="281">
        <v>0</v>
      </c>
      <c r="X373" s="281">
        <v>0</v>
      </c>
      <c r="Y373" s="281">
        <v>0</v>
      </c>
      <c r="Z373" s="281">
        <v>0</v>
      </c>
      <c r="AA373" s="281">
        <v>0</v>
      </c>
      <c r="AB373" s="281">
        <v>0</v>
      </c>
      <c r="AC373" s="281">
        <v>0</v>
      </c>
      <c r="AD373" s="281">
        <v>0</v>
      </c>
      <c r="AE373" s="281">
        <v>0</v>
      </c>
      <c r="AF373" s="281">
        <v>0</v>
      </c>
      <c r="AG373" s="281">
        <v>0</v>
      </c>
      <c r="AH373" s="281">
        <v>0</v>
      </c>
      <c r="AI373" s="281">
        <v>0</v>
      </c>
      <c r="AJ373" s="281">
        <v>0</v>
      </c>
      <c r="AK373" s="281">
        <v>0</v>
      </c>
      <c r="AL373" s="281">
        <v>0</v>
      </c>
      <c r="AM373" s="281">
        <v>0</v>
      </c>
      <c r="AN373" s="281">
        <v>0</v>
      </c>
      <c r="AO373" s="281">
        <v>0</v>
      </c>
      <c r="AP373" s="281">
        <v>0</v>
      </c>
    </row>
    <row r="374" spans="1:42" customFormat="1" outlineLevel="2">
      <c r="A374" s="211" t="str">
        <f>A350&amp;"."&amp;A367&amp;"."&amp;A351&amp;"."&amp;B374</f>
        <v>1.o.8.7</v>
      </c>
      <c r="B374">
        <v>7</v>
      </c>
      <c r="C374" t="str">
        <f>'1-GBP'!C374</f>
        <v/>
      </c>
      <c r="M374" s="281">
        <v>0</v>
      </c>
      <c r="N374" s="281">
        <v>0</v>
      </c>
      <c r="O374" s="281">
        <v>0</v>
      </c>
      <c r="P374" s="281">
        <v>0</v>
      </c>
      <c r="Q374" s="281">
        <v>0</v>
      </c>
      <c r="R374" s="281">
        <v>0</v>
      </c>
      <c r="S374" s="281">
        <v>0</v>
      </c>
      <c r="T374" s="281">
        <v>0</v>
      </c>
      <c r="U374" s="281">
        <v>0</v>
      </c>
      <c r="V374" s="281">
        <v>0</v>
      </c>
      <c r="W374" s="281">
        <v>0</v>
      </c>
      <c r="X374" s="281">
        <v>0</v>
      </c>
      <c r="Y374" s="281">
        <v>0</v>
      </c>
      <c r="Z374" s="281">
        <v>0</v>
      </c>
      <c r="AA374" s="281">
        <v>0</v>
      </c>
      <c r="AB374" s="281">
        <v>0</v>
      </c>
      <c r="AC374" s="281">
        <v>0</v>
      </c>
      <c r="AD374" s="281">
        <v>0</v>
      </c>
      <c r="AE374" s="281">
        <v>0</v>
      </c>
      <c r="AF374" s="281">
        <v>0</v>
      </c>
      <c r="AG374" s="281">
        <v>0</v>
      </c>
      <c r="AH374" s="281">
        <v>0</v>
      </c>
      <c r="AI374" s="281">
        <v>0</v>
      </c>
      <c r="AJ374" s="281">
        <v>0</v>
      </c>
      <c r="AK374" s="281">
        <v>0</v>
      </c>
      <c r="AL374" s="281">
        <v>0</v>
      </c>
      <c r="AM374" s="281">
        <v>0</v>
      </c>
      <c r="AN374" s="281">
        <v>0</v>
      </c>
      <c r="AO374" s="281">
        <v>0</v>
      </c>
      <c r="AP374" s="281">
        <v>0</v>
      </c>
    </row>
    <row r="375" spans="1:42" customFormat="1" outlineLevel="2">
      <c r="A375" s="211" t="str">
        <f>A350&amp;"."&amp;A367&amp;"."&amp;A351&amp;"."&amp;B375</f>
        <v>1.o.8.8</v>
      </c>
      <c r="B375">
        <v>8</v>
      </c>
      <c r="C375" t="str">
        <f>'1-GBP'!C375</f>
        <v/>
      </c>
      <c r="M375" s="281">
        <v>0</v>
      </c>
      <c r="N375" s="281">
        <v>0</v>
      </c>
      <c r="O375" s="281">
        <v>0</v>
      </c>
      <c r="P375" s="281">
        <v>0</v>
      </c>
      <c r="Q375" s="281">
        <v>0</v>
      </c>
      <c r="R375" s="281">
        <v>0</v>
      </c>
      <c r="S375" s="281">
        <v>0</v>
      </c>
      <c r="T375" s="281">
        <v>0</v>
      </c>
      <c r="U375" s="281">
        <v>0</v>
      </c>
      <c r="V375" s="281">
        <v>0</v>
      </c>
      <c r="W375" s="281">
        <v>0</v>
      </c>
      <c r="X375" s="281">
        <v>0</v>
      </c>
      <c r="Y375" s="281">
        <v>0</v>
      </c>
      <c r="Z375" s="281">
        <v>0</v>
      </c>
      <c r="AA375" s="281">
        <v>0</v>
      </c>
      <c r="AB375" s="281">
        <v>0</v>
      </c>
      <c r="AC375" s="281">
        <v>0</v>
      </c>
      <c r="AD375" s="281">
        <v>0</v>
      </c>
      <c r="AE375" s="281">
        <v>0</v>
      </c>
      <c r="AF375" s="281">
        <v>0</v>
      </c>
      <c r="AG375" s="281">
        <v>0</v>
      </c>
      <c r="AH375" s="281">
        <v>0</v>
      </c>
      <c r="AI375" s="281">
        <v>0</v>
      </c>
      <c r="AJ375" s="281">
        <v>0</v>
      </c>
      <c r="AK375" s="281">
        <v>0</v>
      </c>
      <c r="AL375" s="281">
        <v>0</v>
      </c>
      <c r="AM375" s="281">
        <v>0</v>
      </c>
      <c r="AN375" s="281">
        <v>0</v>
      </c>
      <c r="AO375" s="281">
        <v>0</v>
      </c>
      <c r="AP375" s="281">
        <v>0</v>
      </c>
    </row>
    <row r="376" spans="1:42" customFormat="1" outlineLevel="2">
      <c r="A376" s="211" t="str">
        <f>A350&amp;"."&amp;A367&amp;"."&amp;A351&amp;"."&amp;B376</f>
        <v>1.o.8.9</v>
      </c>
      <c r="B376">
        <v>9</v>
      </c>
      <c r="C376" t="str">
        <f>'1-GBP'!C376</f>
        <v/>
      </c>
      <c r="M376" s="281">
        <v>0</v>
      </c>
      <c r="N376" s="281">
        <v>0</v>
      </c>
      <c r="O376" s="281">
        <v>0</v>
      </c>
      <c r="P376" s="281">
        <v>0</v>
      </c>
      <c r="Q376" s="281">
        <v>0</v>
      </c>
      <c r="R376" s="281">
        <v>0</v>
      </c>
      <c r="S376" s="281">
        <v>0</v>
      </c>
      <c r="T376" s="281">
        <v>0</v>
      </c>
      <c r="U376" s="281">
        <v>0</v>
      </c>
      <c r="V376" s="281">
        <v>0</v>
      </c>
      <c r="W376" s="281">
        <v>0</v>
      </c>
      <c r="X376" s="281">
        <v>0</v>
      </c>
      <c r="Y376" s="281">
        <v>0</v>
      </c>
      <c r="Z376" s="281">
        <v>0</v>
      </c>
      <c r="AA376" s="281">
        <v>0</v>
      </c>
      <c r="AB376" s="281">
        <v>0</v>
      </c>
      <c r="AC376" s="281">
        <v>0</v>
      </c>
      <c r="AD376" s="281">
        <v>0</v>
      </c>
      <c r="AE376" s="281">
        <v>0</v>
      </c>
      <c r="AF376" s="281">
        <v>0</v>
      </c>
      <c r="AG376" s="281">
        <v>0</v>
      </c>
      <c r="AH376" s="281">
        <v>0</v>
      </c>
      <c r="AI376" s="281">
        <v>0</v>
      </c>
      <c r="AJ376" s="281">
        <v>0</v>
      </c>
      <c r="AK376" s="281">
        <v>0</v>
      </c>
      <c r="AL376" s="281">
        <v>0</v>
      </c>
      <c r="AM376" s="281">
        <v>0</v>
      </c>
      <c r="AN376" s="281">
        <v>0</v>
      </c>
      <c r="AO376" s="281">
        <v>0</v>
      </c>
      <c r="AP376" s="281">
        <v>0</v>
      </c>
    </row>
    <row r="377" spans="1:42" customFormat="1" outlineLevel="2">
      <c r="A377" s="211" t="str">
        <f>A350&amp;"."&amp;A367&amp;"."&amp;A351&amp;"."&amp;B377</f>
        <v>1.o.8.10</v>
      </c>
      <c r="B377">
        <v>10</v>
      </c>
      <c r="C377" t="str">
        <f>'1-GBP'!C377</f>
        <v/>
      </c>
      <c r="M377" s="281">
        <v>0</v>
      </c>
      <c r="N377" s="281">
        <v>0</v>
      </c>
      <c r="O377" s="281">
        <v>0</v>
      </c>
      <c r="P377" s="281">
        <v>0</v>
      </c>
      <c r="Q377" s="281">
        <v>0</v>
      </c>
      <c r="R377" s="281">
        <v>0</v>
      </c>
      <c r="S377" s="281">
        <v>0</v>
      </c>
      <c r="T377" s="281">
        <v>0</v>
      </c>
      <c r="U377" s="281">
        <v>0</v>
      </c>
      <c r="V377" s="281">
        <v>0</v>
      </c>
      <c r="W377" s="281">
        <v>0</v>
      </c>
      <c r="X377" s="281">
        <v>0</v>
      </c>
      <c r="Y377" s="281">
        <v>0</v>
      </c>
      <c r="Z377" s="281">
        <v>0</v>
      </c>
      <c r="AA377" s="281">
        <v>0</v>
      </c>
      <c r="AB377" s="281">
        <v>0</v>
      </c>
      <c r="AC377" s="281">
        <v>0</v>
      </c>
      <c r="AD377" s="281">
        <v>0</v>
      </c>
      <c r="AE377" s="281">
        <v>0</v>
      </c>
      <c r="AF377" s="281">
        <v>0</v>
      </c>
      <c r="AG377" s="281">
        <v>0</v>
      </c>
      <c r="AH377" s="281">
        <v>0</v>
      </c>
      <c r="AI377" s="281">
        <v>0</v>
      </c>
      <c r="AJ377" s="281">
        <v>0</v>
      </c>
      <c r="AK377" s="281">
        <v>0</v>
      </c>
      <c r="AL377" s="281">
        <v>0</v>
      </c>
      <c r="AM377" s="281">
        <v>0</v>
      </c>
      <c r="AN377" s="281">
        <v>0</v>
      </c>
      <c r="AO377" s="281">
        <v>0</v>
      </c>
      <c r="AP377" s="281">
        <v>0</v>
      </c>
    </row>
    <row r="378" spans="1:42" customFormat="1" outlineLevel="2">
      <c r="A378" s="211" t="str">
        <f>A350&amp;"."&amp;A367&amp;"."&amp;A351&amp;"."&amp;B378</f>
        <v>1.o.8.11</v>
      </c>
      <c r="B378">
        <v>11</v>
      </c>
      <c r="C378" t="str">
        <f>'1-GBP'!C378</f>
        <v/>
      </c>
      <c r="M378" s="281">
        <v>0</v>
      </c>
      <c r="N378" s="281">
        <v>0</v>
      </c>
      <c r="O378" s="281">
        <v>0</v>
      </c>
      <c r="P378" s="281">
        <v>0</v>
      </c>
      <c r="Q378" s="281">
        <v>0</v>
      </c>
      <c r="R378" s="281">
        <v>0</v>
      </c>
      <c r="S378" s="281">
        <v>0</v>
      </c>
      <c r="T378" s="281">
        <v>0</v>
      </c>
      <c r="U378" s="281">
        <v>0</v>
      </c>
      <c r="V378" s="281">
        <v>0</v>
      </c>
      <c r="W378" s="281">
        <v>0</v>
      </c>
      <c r="X378" s="281">
        <v>0</v>
      </c>
      <c r="Y378" s="281">
        <v>0</v>
      </c>
      <c r="Z378" s="281">
        <v>0</v>
      </c>
      <c r="AA378" s="281">
        <v>0</v>
      </c>
      <c r="AB378" s="281">
        <v>0</v>
      </c>
      <c r="AC378" s="281">
        <v>0</v>
      </c>
      <c r="AD378" s="281">
        <v>0</v>
      </c>
      <c r="AE378" s="281">
        <v>0</v>
      </c>
      <c r="AF378" s="281">
        <v>0</v>
      </c>
      <c r="AG378" s="281">
        <v>0</v>
      </c>
      <c r="AH378" s="281">
        <v>0</v>
      </c>
      <c r="AI378" s="281">
        <v>0</v>
      </c>
      <c r="AJ378" s="281">
        <v>0</v>
      </c>
      <c r="AK378" s="281">
        <v>0</v>
      </c>
      <c r="AL378" s="281">
        <v>0</v>
      </c>
      <c r="AM378" s="281">
        <v>0</v>
      </c>
      <c r="AN378" s="281">
        <v>0</v>
      </c>
      <c r="AO378" s="281">
        <v>0</v>
      </c>
      <c r="AP378" s="281">
        <v>0</v>
      </c>
    </row>
    <row r="379" spans="1:42" customFormat="1" outlineLevel="2">
      <c r="A379" s="211" t="str">
        <f>A350&amp;"."&amp;A367&amp;"."&amp;A351&amp;"."&amp;B379</f>
        <v>1.o.8.12</v>
      </c>
      <c r="B379">
        <v>12</v>
      </c>
      <c r="C379" t="str">
        <f>'1-GBP'!C379</f>
        <v/>
      </c>
      <c r="M379" s="281">
        <v>0</v>
      </c>
      <c r="N379" s="281">
        <v>0</v>
      </c>
      <c r="O379" s="281">
        <v>0</v>
      </c>
      <c r="P379" s="281">
        <v>0</v>
      </c>
      <c r="Q379" s="281">
        <v>0</v>
      </c>
      <c r="R379" s="281">
        <v>0</v>
      </c>
      <c r="S379" s="281">
        <v>0</v>
      </c>
      <c r="T379" s="281">
        <v>0</v>
      </c>
      <c r="U379" s="281">
        <v>0</v>
      </c>
      <c r="V379" s="281">
        <v>0</v>
      </c>
      <c r="W379" s="281">
        <v>0</v>
      </c>
      <c r="X379" s="281">
        <v>0</v>
      </c>
      <c r="Y379" s="281">
        <v>0</v>
      </c>
      <c r="Z379" s="281">
        <v>0</v>
      </c>
      <c r="AA379" s="281">
        <v>0</v>
      </c>
      <c r="AB379" s="281">
        <v>0</v>
      </c>
      <c r="AC379" s="281">
        <v>0</v>
      </c>
      <c r="AD379" s="281">
        <v>0</v>
      </c>
      <c r="AE379" s="281">
        <v>0</v>
      </c>
      <c r="AF379" s="281">
        <v>0</v>
      </c>
      <c r="AG379" s="281">
        <v>0</v>
      </c>
      <c r="AH379" s="281">
        <v>0</v>
      </c>
      <c r="AI379" s="281">
        <v>0</v>
      </c>
      <c r="AJ379" s="281">
        <v>0</v>
      </c>
      <c r="AK379" s="281">
        <v>0</v>
      </c>
      <c r="AL379" s="281">
        <v>0</v>
      </c>
      <c r="AM379" s="281">
        <v>0</v>
      </c>
      <c r="AN379" s="281">
        <v>0</v>
      </c>
      <c r="AO379" s="281">
        <v>0</v>
      </c>
      <c r="AP379" s="281">
        <v>0</v>
      </c>
    </row>
    <row r="380" spans="1:42" customFormat="1" outlineLevel="1">
      <c r="A380" s="212"/>
      <c r="B380" s="201">
        <f>B379-COUNTIFS(C368:C379,"")</f>
        <v>1</v>
      </c>
      <c r="C380" s="201" t="s">
        <v>285</v>
      </c>
      <c r="D380" s="201"/>
      <c r="E380" s="201"/>
      <c r="F380" s="201"/>
      <c r="G380" s="201"/>
      <c r="H380" s="201"/>
      <c r="I380" s="201"/>
      <c r="J380" s="201"/>
      <c r="K380" s="201"/>
      <c r="L380" s="201"/>
      <c r="M380" s="280">
        <f t="shared" ref="M380:AP380" si="32">SUM(M368:M379)</f>
        <v>0</v>
      </c>
      <c r="N380" s="280">
        <f t="shared" si="32"/>
        <v>0</v>
      </c>
      <c r="O380" s="280">
        <f t="shared" si="32"/>
        <v>0</v>
      </c>
      <c r="P380" s="280">
        <f t="shared" si="32"/>
        <v>0</v>
      </c>
      <c r="Q380" s="280">
        <f t="shared" si="32"/>
        <v>0</v>
      </c>
      <c r="R380" s="280">
        <f t="shared" si="32"/>
        <v>0</v>
      </c>
      <c r="S380" s="280">
        <f t="shared" si="32"/>
        <v>0</v>
      </c>
      <c r="T380" s="280">
        <f t="shared" si="32"/>
        <v>0</v>
      </c>
      <c r="U380" s="280">
        <f t="shared" si="32"/>
        <v>0</v>
      </c>
      <c r="V380" s="280">
        <f t="shared" si="32"/>
        <v>0</v>
      </c>
      <c r="W380" s="280">
        <f t="shared" si="32"/>
        <v>0</v>
      </c>
      <c r="X380" s="280">
        <f t="shared" si="32"/>
        <v>0</v>
      </c>
      <c r="Y380" s="280">
        <f t="shared" si="32"/>
        <v>0</v>
      </c>
      <c r="Z380" s="280">
        <f t="shared" si="32"/>
        <v>0</v>
      </c>
      <c r="AA380" s="280">
        <f t="shared" si="32"/>
        <v>0</v>
      </c>
      <c r="AB380" s="280">
        <f t="shared" si="32"/>
        <v>0</v>
      </c>
      <c r="AC380" s="280">
        <f t="shared" si="32"/>
        <v>0</v>
      </c>
      <c r="AD380" s="280">
        <f t="shared" si="32"/>
        <v>0</v>
      </c>
      <c r="AE380" s="280">
        <f t="shared" si="32"/>
        <v>0</v>
      </c>
      <c r="AF380" s="280">
        <f t="shared" si="32"/>
        <v>0</v>
      </c>
      <c r="AG380" s="280">
        <f t="shared" si="32"/>
        <v>0</v>
      </c>
      <c r="AH380" s="280">
        <f t="shared" si="32"/>
        <v>0</v>
      </c>
      <c r="AI380" s="280">
        <f t="shared" si="32"/>
        <v>0</v>
      </c>
      <c r="AJ380" s="280">
        <f t="shared" si="32"/>
        <v>0</v>
      </c>
      <c r="AK380" s="280">
        <f t="shared" si="32"/>
        <v>0</v>
      </c>
      <c r="AL380" s="280">
        <f t="shared" si="32"/>
        <v>0</v>
      </c>
      <c r="AM380" s="280">
        <f t="shared" si="32"/>
        <v>0</v>
      </c>
      <c r="AN380" s="280">
        <f t="shared" si="32"/>
        <v>0</v>
      </c>
      <c r="AO380" s="280">
        <f t="shared" si="32"/>
        <v>0</v>
      </c>
      <c r="AP380" s="280">
        <f t="shared" si="32"/>
        <v>0</v>
      </c>
    </row>
    <row r="381" spans="1:42" customFormat="1" outlineLevel="1">
      <c r="A381" s="221"/>
      <c r="B381" s="222"/>
      <c r="C381" s="222"/>
      <c r="D381" s="222"/>
      <c r="E381" s="222"/>
      <c r="F381" s="222"/>
      <c r="G381" s="222"/>
      <c r="H381" s="222"/>
      <c r="I381" s="222"/>
      <c r="J381" s="222"/>
      <c r="K381" s="222"/>
      <c r="L381" s="222"/>
      <c r="M381" s="222"/>
      <c r="N381" s="222"/>
      <c r="O381" s="222"/>
      <c r="P381" s="222"/>
      <c r="Q381" s="222"/>
      <c r="R381" s="222"/>
      <c r="S381" s="222"/>
      <c r="T381" s="222"/>
      <c r="U381" s="222"/>
      <c r="V381" s="222"/>
      <c r="W381" s="222"/>
      <c r="X381" s="222"/>
      <c r="Y381" s="222"/>
      <c r="Z381" s="222"/>
      <c r="AA381" s="222"/>
      <c r="AB381" s="222"/>
      <c r="AC381" s="222"/>
      <c r="AD381" s="222"/>
      <c r="AE381" s="222"/>
      <c r="AF381" s="222"/>
      <c r="AG381" s="222"/>
      <c r="AH381" s="222"/>
      <c r="AI381" s="222"/>
      <c r="AJ381" s="222"/>
      <c r="AK381" s="222"/>
      <c r="AL381" s="222"/>
      <c r="AM381" s="222"/>
      <c r="AN381" s="222"/>
      <c r="AO381" s="222"/>
      <c r="AP381" s="222"/>
    </row>
    <row r="382" spans="1:42" customFormat="1" outlineLevel="1">
      <c r="A382" s="220" t="s">
        <v>254</v>
      </c>
      <c r="B382" s="220" t="s">
        <v>287</v>
      </c>
      <c r="C382" s="220" t="s">
        <v>284</v>
      </c>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c r="AA382" s="220"/>
      <c r="AB382" s="220"/>
      <c r="AC382" s="220"/>
      <c r="AD382" s="220"/>
      <c r="AE382" s="220"/>
      <c r="AF382" s="220"/>
      <c r="AG382" s="220"/>
      <c r="AH382" s="220"/>
      <c r="AI382" s="220"/>
      <c r="AJ382" s="220"/>
      <c r="AK382" s="220"/>
      <c r="AL382" s="220"/>
      <c r="AM382" s="220"/>
      <c r="AN382" s="220"/>
      <c r="AO382" s="220"/>
      <c r="AP382" s="220"/>
    </row>
    <row r="383" spans="1:42" customFormat="1" outlineLevel="2">
      <c r="A383" s="211" t="str">
        <f>A350&amp;"."&amp;A382&amp;"."&amp;A351&amp;"."&amp;B383</f>
        <v>1.d.8.1</v>
      </c>
      <c r="B383">
        <v>1</v>
      </c>
      <c r="C383" t="str">
        <f>'1-GBP'!C383</f>
        <v/>
      </c>
      <c r="M383" s="281">
        <v>0</v>
      </c>
      <c r="N383" s="281">
        <v>0</v>
      </c>
      <c r="O383" s="281">
        <v>0</v>
      </c>
      <c r="P383" s="281">
        <v>0</v>
      </c>
      <c r="Q383" s="281">
        <v>0</v>
      </c>
      <c r="R383" s="281">
        <v>0</v>
      </c>
      <c r="S383" s="281">
        <v>0</v>
      </c>
      <c r="T383" s="281">
        <v>0</v>
      </c>
      <c r="U383" s="281">
        <v>0</v>
      </c>
      <c r="V383" s="281">
        <v>0</v>
      </c>
      <c r="W383" s="281">
        <v>0</v>
      </c>
      <c r="X383" s="281">
        <v>0</v>
      </c>
      <c r="Y383" s="281">
        <v>0</v>
      </c>
      <c r="Z383" s="281">
        <v>0</v>
      </c>
      <c r="AA383" s="281">
        <v>0</v>
      </c>
      <c r="AB383" s="281">
        <v>0</v>
      </c>
      <c r="AC383" s="281">
        <v>0</v>
      </c>
      <c r="AD383" s="281">
        <v>0</v>
      </c>
      <c r="AE383" s="281">
        <v>0</v>
      </c>
      <c r="AF383" s="281">
        <v>0</v>
      </c>
      <c r="AG383" s="281">
        <v>0</v>
      </c>
      <c r="AH383" s="281">
        <v>0</v>
      </c>
      <c r="AI383" s="281">
        <v>0</v>
      </c>
      <c r="AJ383" s="281">
        <v>0</v>
      </c>
      <c r="AK383" s="281">
        <v>0</v>
      </c>
      <c r="AL383" s="281">
        <v>0</v>
      </c>
      <c r="AM383" s="281">
        <v>0</v>
      </c>
      <c r="AN383" s="281">
        <v>0</v>
      </c>
      <c r="AO383" s="281">
        <v>0</v>
      </c>
      <c r="AP383" s="281">
        <v>0</v>
      </c>
    </row>
    <row r="384" spans="1:42" customFormat="1" outlineLevel="2">
      <c r="A384" s="211" t="str">
        <f>A350&amp;"."&amp;A382&amp;"."&amp;A351&amp;"."&amp;B384</f>
        <v>1.d.8.2</v>
      </c>
      <c r="B384">
        <v>2</v>
      </c>
      <c r="C384" t="str">
        <f>'1-GBP'!C384</f>
        <v/>
      </c>
      <c r="M384" s="281">
        <v>0</v>
      </c>
      <c r="N384" s="281">
        <v>0</v>
      </c>
      <c r="O384" s="281">
        <v>0</v>
      </c>
      <c r="P384" s="281">
        <v>0</v>
      </c>
      <c r="Q384" s="281">
        <v>0</v>
      </c>
      <c r="R384" s="281">
        <v>0</v>
      </c>
      <c r="S384" s="281">
        <v>0</v>
      </c>
      <c r="T384" s="281">
        <v>0</v>
      </c>
      <c r="U384" s="281">
        <v>0</v>
      </c>
      <c r="V384" s="281">
        <v>0</v>
      </c>
      <c r="W384" s="281">
        <v>0</v>
      </c>
      <c r="X384" s="281">
        <v>0</v>
      </c>
      <c r="Y384" s="281">
        <v>0</v>
      </c>
      <c r="Z384" s="281">
        <v>0</v>
      </c>
      <c r="AA384" s="281">
        <v>0</v>
      </c>
      <c r="AB384" s="281">
        <v>0</v>
      </c>
      <c r="AC384" s="281">
        <v>0</v>
      </c>
      <c r="AD384" s="281">
        <v>0</v>
      </c>
      <c r="AE384" s="281">
        <v>0</v>
      </c>
      <c r="AF384" s="281">
        <v>0</v>
      </c>
      <c r="AG384" s="281">
        <v>0</v>
      </c>
      <c r="AH384" s="281">
        <v>0</v>
      </c>
      <c r="AI384" s="281">
        <v>0</v>
      </c>
      <c r="AJ384" s="281">
        <v>0</v>
      </c>
      <c r="AK384" s="281">
        <v>0</v>
      </c>
      <c r="AL384" s="281">
        <v>0</v>
      </c>
      <c r="AM384" s="281">
        <v>0</v>
      </c>
      <c r="AN384" s="281">
        <v>0</v>
      </c>
      <c r="AO384" s="281">
        <v>0</v>
      </c>
      <c r="AP384" s="281">
        <v>0</v>
      </c>
    </row>
    <row r="385" spans="1:42" customFormat="1" outlineLevel="2">
      <c r="A385" s="211" t="str">
        <f>A350&amp;"."&amp;A382&amp;"."&amp;A351&amp;"."&amp;B385</f>
        <v>1.d.8.3</v>
      </c>
      <c r="B385">
        <v>3</v>
      </c>
      <c r="C385" t="str">
        <f>'1-GBP'!C385</f>
        <v/>
      </c>
      <c r="M385" s="281">
        <v>0</v>
      </c>
      <c r="N385" s="281">
        <v>0</v>
      </c>
      <c r="O385" s="281">
        <v>0</v>
      </c>
      <c r="P385" s="281">
        <v>0</v>
      </c>
      <c r="Q385" s="281">
        <v>0</v>
      </c>
      <c r="R385" s="281">
        <v>0</v>
      </c>
      <c r="S385" s="281">
        <v>0</v>
      </c>
      <c r="T385" s="281">
        <v>0</v>
      </c>
      <c r="U385" s="281">
        <v>0</v>
      </c>
      <c r="V385" s="281">
        <v>0</v>
      </c>
      <c r="W385" s="281">
        <v>0</v>
      </c>
      <c r="X385" s="281">
        <v>0</v>
      </c>
      <c r="Y385" s="281">
        <v>0</v>
      </c>
      <c r="Z385" s="281">
        <v>0</v>
      </c>
      <c r="AA385" s="281">
        <v>0</v>
      </c>
      <c r="AB385" s="281">
        <v>0</v>
      </c>
      <c r="AC385" s="281">
        <v>0</v>
      </c>
      <c r="AD385" s="281">
        <v>0</v>
      </c>
      <c r="AE385" s="281">
        <v>0</v>
      </c>
      <c r="AF385" s="281">
        <v>0</v>
      </c>
      <c r="AG385" s="281">
        <v>0</v>
      </c>
      <c r="AH385" s="281">
        <v>0</v>
      </c>
      <c r="AI385" s="281">
        <v>0</v>
      </c>
      <c r="AJ385" s="281">
        <v>0</v>
      </c>
      <c r="AK385" s="281">
        <v>0</v>
      </c>
      <c r="AL385" s="281">
        <v>0</v>
      </c>
      <c r="AM385" s="281">
        <v>0</v>
      </c>
      <c r="AN385" s="281">
        <v>0</v>
      </c>
      <c r="AO385" s="281">
        <v>0</v>
      </c>
      <c r="AP385" s="281">
        <v>0</v>
      </c>
    </row>
    <row r="386" spans="1:42" customFormat="1" outlineLevel="2">
      <c r="A386" s="211" t="str">
        <f>A350&amp;"."&amp;A382&amp;"."&amp;A351&amp;"."&amp;B386</f>
        <v>1.d.8.4</v>
      </c>
      <c r="B386">
        <v>4</v>
      </c>
      <c r="C386" t="str">
        <f>'1-GBP'!C386</f>
        <v/>
      </c>
      <c r="M386" s="281">
        <v>0</v>
      </c>
      <c r="N386" s="281">
        <v>0</v>
      </c>
      <c r="O386" s="281">
        <v>0</v>
      </c>
      <c r="P386" s="281">
        <v>0</v>
      </c>
      <c r="Q386" s="281">
        <v>0</v>
      </c>
      <c r="R386" s="281">
        <v>0</v>
      </c>
      <c r="S386" s="281">
        <v>0</v>
      </c>
      <c r="T386" s="281">
        <v>0</v>
      </c>
      <c r="U386" s="281">
        <v>0</v>
      </c>
      <c r="V386" s="281">
        <v>0</v>
      </c>
      <c r="W386" s="281">
        <v>0</v>
      </c>
      <c r="X386" s="281">
        <v>0</v>
      </c>
      <c r="Y386" s="281">
        <v>0</v>
      </c>
      <c r="Z386" s="281">
        <v>0</v>
      </c>
      <c r="AA386" s="281">
        <v>0</v>
      </c>
      <c r="AB386" s="281">
        <v>0</v>
      </c>
      <c r="AC386" s="281">
        <v>0</v>
      </c>
      <c r="AD386" s="281">
        <v>0</v>
      </c>
      <c r="AE386" s="281">
        <v>0</v>
      </c>
      <c r="AF386" s="281">
        <v>0</v>
      </c>
      <c r="AG386" s="281">
        <v>0</v>
      </c>
      <c r="AH386" s="281">
        <v>0</v>
      </c>
      <c r="AI386" s="281">
        <v>0</v>
      </c>
      <c r="AJ386" s="281">
        <v>0</v>
      </c>
      <c r="AK386" s="281">
        <v>0</v>
      </c>
      <c r="AL386" s="281">
        <v>0</v>
      </c>
      <c r="AM386" s="281">
        <v>0</v>
      </c>
      <c r="AN386" s="281">
        <v>0</v>
      </c>
      <c r="AO386" s="281">
        <v>0</v>
      </c>
      <c r="AP386" s="281">
        <v>0</v>
      </c>
    </row>
    <row r="387" spans="1:42" customFormat="1" outlineLevel="2">
      <c r="A387" s="211" t="str">
        <f>A350&amp;"."&amp;A382&amp;"."&amp;A351&amp;"."&amp;B387</f>
        <v>1.d.8.5</v>
      </c>
      <c r="B387">
        <v>5</v>
      </c>
      <c r="C387" t="str">
        <f>'1-GBP'!C387</f>
        <v/>
      </c>
      <c r="M387" s="281">
        <v>0</v>
      </c>
      <c r="N387" s="281">
        <v>0</v>
      </c>
      <c r="O387" s="281">
        <v>0</v>
      </c>
      <c r="P387" s="281">
        <v>0</v>
      </c>
      <c r="Q387" s="281">
        <v>0</v>
      </c>
      <c r="R387" s="281">
        <v>0</v>
      </c>
      <c r="S387" s="281">
        <v>0</v>
      </c>
      <c r="T387" s="281">
        <v>0</v>
      </c>
      <c r="U387" s="281">
        <v>0</v>
      </c>
      <c r="V387" s="281">
        <v>0</v>
      </c>
      <c r="W387" s="281">
        <v>0</v>
      </c>
      <c r="X387" s="281">
        <v>0</v>
      </c>
      <c r="Y387" s="281">
        <v>0</v>
      </c>
      <c r="Z387" s="281">
        <v>0</v>
      </c>
      <c r="AA387" s="281">
        <v>0</v>
      </c>
      <c r="AB387" s="281">
        <v>0</v>
      </c>
      <c r="AC387" s="281">
        <v>0</v>
      </c>
      <c r="AD387" s="281">
        <v>0</v>
      </c>
      <c r="AE387" s="281">
        <v>0</v>
      </c>
      <c r="AF387" s="281">
        <v>0</v>
      </c>
      <c r="AG387" s="281">
        <v>0</v>
      </c>
      <c r="AH387" s="281">
        <v>0</v>
      </c>
      <c r="AI387" s="281">
        <v>0</v>
      </c>
      <c r="AJ387" s="281">
        <v>0</v>
      </c>
      <c r="AK387" s="281">
        <v>0</v>
      </c>
      <c r="AL387" s="281">
        <v>0</v>
      </c>
      <c r="AM387" s="281">
        <v>0</v>
      </c>
      <c r="AN387" s="281">
        <v>0</v>
      </c>
      <c r="AO387" s="281">
        <v>0</v>
      </c>
      <c r="AP387" s="281">
        <v>0</v>
      </c>
    </row>
    <row r="388" spans="1:42" customFormat="1" outlineLevel="2">
      <c r="A388" s="211" t="str">
        <f>A350&amp;"."&amp;A382&amp;"."&amp;A351&amp;"."&amp;B388</f>
        <v>1.d.8.6</v>
      </c>
      <c r="B388">
        <v>6</v>
      </c>
      <c r="C388" t="str">
        <f>'1-GBP'!C388</f>
        <v/>
      </c>
      <c r="M388" s="281">
        <v>0</v>
      </c>
      <c r="N388" s="281">
        <v>0</v>
      </c>
      <c r="O388" s="281">
        <v>0</v>
      </c>
      <c r="P388" s="281">
        <v>0</v>
      </c>
      <c r="Q388" s="281">
        <v>0</v>
      </c>
      <c r="R388" s="281">
        <v>0</v>
      </c>
      <c r="S388" s="281">
        <v>0</v>
      </c>
      <c r="T388" s="281">
        <v>0</v>
      </c>
      <c r="U388" s="281">
        <v>0</v>
      </c>
      <c r="V388" s="281">
        <v>0</v>
      </c>
      <c r="W388" s="281">
        <v>0</v>
      </c>
      <c r="X388" s="281">
        <v>0</v>
      </c>
      <c r="Y388" s="281">
        <v>0</v>
      </c>
      <c r="Z388" s="281">
        <v>0</v>
      </c>
      <c r="AA388" s="281">
        <v>0</v>
      </c>
      <c r="AB388" s="281">
        <v>0</v>
      </c>
      <c r="AC388" s="281">
        <v>0</v>
      </c>
      <c r="AD388" s="281">
        <v>0</v>
      </c>
      <c r="AE388" s="281">
        <v>0</v>
      </c>
      <c r="AF388" s="281">
        <v>0</v>
      </c>
      <c r="AG388" s="281">
        <v>0</v>
      </c>
      <c r="AH388" s="281">
        <v>0</v>
      </c>
      <c r="AI388" s="281">
        <v>0</v>
      </c>
      <c r="AJ388" s="281">
        <v>0</v>
      </c>
      <c r="AK388" s="281">
        <v>0</v>
      </c>
      <c r="AL388" s="281">
        <v>0</v>
      </c>
      <c r="AM388" s="281">
        <v>0</v>
      </c>
      <c r="AN388" s="281">
        <v>0</v>
      </c>
      <c r="AO388" s="281">
        <v>0</v>
      </c>
      <c r="AP388" s="281">
        <v>0</v>
      </c>
    </row>
    <row r="389" spans="1:42" customFormat="1" outlineLevel="2">
      <c r="A389" s="211" t="str">
        <f>A350&amp;"."&amp;A382&amp;"."&amp;A351&amp;"."&amp;B389</f>
        <v>1.d.8.7</v>
      </c>
      <c r="B389">
        <v>7</v>
      </c>
      <c r="C389" t="str">
        <f>'1-GBP'!C389</f>
        <v/>
      </c>
      <c r="M389" s="281">
        <v>0</v>
      </c>
      <c r="N389" s="281">
        <v>0</v>
      </c>
      <c r="O389" s="281">
        <v>0</v>
      </c>
      <c r="P389" s="281">
        <v>0</v>
      </c>
      <c r="Q389" s="281">
        <v>0</v>
      </c>
      <c r="R389" s="281">
        <v>0</v>
      </c>
      <c r="S389" s="281">
        <v>0</v>
      </c>
      <c r="T389" s="281">
        <v>0</v>
      </c>
      <c r="U389" s="281">
        <v>0</v>
      </c>
      <c r="V389" s="281">
        <v>0</v>
      </c>
      <c r="W389" s="281">
        <v>0</v>
      </c>
      <c r="X389" s="281">
        <v>0</v>
      </c>
      <c r="Y389" s="281">
        <v>0</v>
      </c>
      <c r="Z389" s="281">
        <v>0</v>
      </c>
      <c r="AA389" s="281">
        <v>0</v>
      </c>
      <c r="AB389" s="281">
        <v>0</v>
      </c>
      <c r="AC389" s="281">
        <v>0</v>
      </c>
      <c r="AD389" s="281">
        <v>0</v>
      </c>
      <c r="AE389" s="281">
        <v>0</v>
      </c>
      <c r="AF389" s="281">
        <v>0</v>
      </c>
      <c r="AG389" s="281">
        <v>0</v>
      </c>
      <c r="AH389" s="281">
        <v>0</v>
      </c>
      <c r="AI389" s="281">
        <v>0</v>
      </c>
      <c r="AJ389" s="281">
        <v>0</v>
      </c>
      <c r="AK389" s="281">
        <v>0</v>
      </c>
      <c r="AL389" s="281">
        <v>0</v>
      </c>
      <c r="AM389" s="281">
        <v>0</v>
      </c>
      <c r="AN389" s="281">
        <v>0</v>
      </c>
      <c r="AO389" s="281">
        <v>0</v>
      </c>
      <c r="AP389" s="281">
        <v>0</v>
      </c>
    </row>
    <row r="390" spans="1:42" customFormat="1" outlineLevel="2">
      <c r="A390" s="211" t="str">
        <f>A350&amp;"."&amp;A382&amp;"."&amp;A351&amp;"."&amp;B390</f>
        <v>1.d.8.8</v>
      </c>
      <c r="B390">
        <v>8</v>
      </c>
      <c r="C390" t="str">
        <f>'1-GBP'!C390</f>
        <v/>
      </c>
      <c r="M390" s="281">
        <v>0</v>
      </c>
      <c r="N390" s="281">
        <v>0</v>
      </c>
      <c r="O390" s="281">
        <v>0</v>
      </c>
      <c r="P390" s="281">
        <v>0</v>
      </c>
      <c r="Q390" s="281">
        <v>0</v>
      </c>
      <c r="R390" s="281">
        <v>0</v>
      </c>
      <c r="S390" s="281">
        <v>0</v>
      </c>
      <c r="T390" s="281">
        <v>0</v>
      </c>
      <c r="U390" s="281">
        <v>0</v>
      </c>
      <c r="V390" s="281">
        <v>0</v>
      </c>
      <c r="W390" s="281">
        <v>0</v>
      </c>
      <c r="X390" s="281">
        <v>0</v>
      </c>
      <c r="Y390" s="281">
        <v>0</v>
      </c>
      <c r="Z390" s="281">
        <v>0</v>
      </c>
      <c r="AA390" s="281">
        <v>0</v>
      </c>
      <c r="AB390" s="281">
        <v>0</v>
      </c>
      <c r="AC390" s="281">
        <v>0</v>
      </c>
      <c r="AD390" s="281">
        <v>0</v>
      </c>
      <c r="AE390" s="281">
        <v>0</v>
      </c>
      <c r="AF390" s="281">
        <v>0</v>
      </c>
      <c r="AG390" s="281">
        <v>0</v>
      </c>
      <c r="AH390" s="281">
        <v>0</v>
      </c>
      <c r="AI390" s="281">
        <v>0</v>
      </c>
      <c r="AJ390" s="281">
        <v>0</v>
      </c>
      <c r="AK390" s="281">
        <v>0</v>
      </c>
      <c r="AL390" s="281">
        <v>0</v>
      </c>
      <c r="AM390" s="281">
        <v>0</v>
      </c>
      <c r="AN390" s="281">
        <v>0</v>
      </c>
      <c r="AO390" s="281">
        <v>0</v>
      </c>
      <c r="AP390" s="281">
        <v>0</v>
      </c>
    </row>
    <row r="391" spans="1:42" customFormat="1" outlineLevel="2">
      <c r="A391" s="211" t="str">
        <f>A350&amp;"."&amp;A382&amp;"."&amp;A351&amp;"."&amp;B391</f>
        <v>1.d.8.9</v>
      </c>
      <c r="B391">
        <v>9</v>
      </c>
      <c r="C391" t="str">
        <f>'1-GBP'!C391</f>
        <v/>
      </c>
      <c r="M391" s="281">
        <v>0</v>
      </c>
      <c r="N391" s="281">
        <v>0</v>
      </c>
      <c r="O391" s="281">
        <v>0</v>
      </c>
      <c r="P391" s="281">
        <v>0</v>
      </c>
      <c r="Q391" s="281">
        <v>0</v>
      </c>
      <c r="R391" s="281">
        <v>0</v>
      </c>
      <c r="S391" s="281">
        <v>0</v>
      </c>
      <c r="T391" s="281">
        <v>0</v>
      </c>
      <c r="U391" s="281">
        <v>0</v>
      </c>
      <c r="V391" s="281">
        <v>0</v>
      </c>
      <c r="W391" s="281">
        <v>0</v>
      </c>
      <c r="X391" s="281">
        <v>0</v>
      </c>
      <c r="Y391" s="281">
        <v>0</v>
      </c>
      <c r="Z391" s="281">
        <v>0</v>
      </c>
      <c r="AA391" s="281">
        <v>0</v>
      </c>
      <c r="AB391" s="281">
        <v>0</v>
      </c>
      <c r="AC391" s="281">
        <v>0</v>
      </c>
      <c r="AD391" s="281">
        <v>0</v>
      </c>
      <c r="AE391" s="281">
        <v>0</v>
      </c>
      <c r="AF391" s="281">
        <v>0</v>
      </c>
      <c r="AG391" s="281">
        <v>0</v>
      </c>
      <c r="AH391" s="281">
        <v>0</v>
      </c>
      <c r="AI391" s="281">
        <v>0</v>
      </c>
      <c r="AJ391" s="281">
        <v>0</v>
      </c>
      <c r="AK391" s="281">
        <v>0</v>
      </c>
      <c r="AL391" s="281">
        <v>0</v>
      </c>
      <c r="AM391" s="281">
        <v>0</v>
      </c>
      <c r="AN391" s="281">
        <v>0</v>
      </c>
      <c r="AO391" s="281">
        <v>0</v>
      </c>
      <c r="AP391" s="281">
        <v>0</v>
      </c>
    </row>
    <row r="392" spans="1:42" customFormat="1" outlineLevel="2">
      <c r="A392" s="211" t="str">
        <f>A350&amp;"."&amp;A382&amp;"."&amp;A351&amp;"."&amp;B392</f>
        <v>1.d.8.10</v>
      </c>
      <c r="B392">
        <v>10</v>
      </c>
      <c r="C392" t="str">
        <f>'1-GBP'!C392</f>
        <v/>
      </c>
      <c r="M392" s="281">
        <v>0</v>
      </c>
      <c r="N392" s="281">
        <v>0</v>
      </c>
      <c r="O392" s="281">
        <v>0</v>
      </c>
      <c r="P392" s="281">
        <v>0</v>
      </c>
      <c r="Q392" s="281">
        <v>0</v>
      </c>
      <c r="R392" s="281">
        <v>0</v>
      </c>
      <c r="S392" s="281">
        <v>0</v>
      </c>
      <c r="T392" s="281">
        <v>0</v>
      </c>
      <c r="U392" s="281">
        <v>0</v>
      </c>
      <c r="V392" s="281">
        <v>0</v>
      </c>
      <c r="W392" s="281">
        <v>0</v>
      </c>
      <c r="X392" s="281">
        <v>0</v>
      </c>
      <c r="Y392" s="281">
        <v>0</v>
      </c>
      <c r="Z392" s="281">
        <v>0</v>
      </c>
      <c r="AA392" s="281">
        <v>0</v>
      </c>
      <c r="AB392" s="281">
        <v>0</v>
      </c>
      <c r="AC392" s="281">
        <v>0</v>
      </c>
      <c r="AD392" s="281">
        <v>0</v>
      </c>
      <c r="AE392" s="281">
        <v>0</v>
      </c>
      <c r="AF392" s="281">
        <v>0</v>
      </c>
      <c r="AG392" s="281">
        <v>0</v>
      </c>
      <c r="AH392" s="281">
        <v>0</v>
      </c>
      <c r="AI392" s="281">
        <v>0</v>
      </c>
      <c r="AJ392" s="281">
        <v>0</v>
      </c>
      <c r="AK392" s="281">
        <v>0</v>
      </c>
      <c r="AL392" s="281">
        <v>0</v>
      </c>
      <c r="AM392" s="281">
        <v>0</v>
      </c>
      <c r="AN392" s="281">
        <v>0</v>
      </c>
      <c r="AO392" s="281">
        <v>0</v>
      </c>
      <c r="AP392" s="281">
        <v>0</v>
      </c>
    </row>
    <row r="393" spans="1:42" customFormat="1" outlineLevel="2">
      <c r="A393" s="211" t="str">
        <f>A350&amp;"."&amp;A382&amp;"."&amp;A351&amp;"."&amp;B393</f>
        <v>1.d.8.11</v>
      </c>
      <c r="B393">
        <v>11</v>
      </c>
      <c r="C393" t="str">
        <f>'1-GBP'!C393</f>
        <v/>
      </c>
      <c r="M393" s="281">
        <v>0</v>
      </c>
      <c r="N393" s="281">
        <v>0</v>
      </c>
      <c r="O393" s="281">
        <v>0</v>
      </c>
      <c r="P393" s="281">
        <v>0</v>
      </c>
      <c r="Q393" s="281">
        <v>0</v>
      </c>
      <c r="R393" s="281">
        <v>0</v>
      </c>
      <c r="S393" s="281">
        <v>0</v>
      </c>
      <c r="T393" s="281">
        <v>0</v>
      </c>
      <c r="U393" s="281">
        <v>0</v>
      </c>
      <c r="V393" s="281">
        <v>0</v>
      </c>
      <c r="W393" s="281">
        <v>0</v>
      </c>
      <c r="X393" s="281">
        <v>0</v>
      </c>
      <c r="Y393" s="281">
        <v>0</v>
      </c>
      <c r="Z393" s="281">
        <v>0</v>
      </c>
      <c r="AA393" s="281">
        <v>0</v>
      </c>
      <c r="AB393" s="281">
        <v>0</v>
      </c>
      <c r="AC393" s="281">
        <v>0</v>
      </c>
      <c r="AD393" s="281">
        <v>0</v>
      </c>
      <c r="AE393" s="281">
        <v>0</v>
      </c>
      <c r="AF393" s="281">
        <v>0</v>
      </c>
      <c r="AG393" s="281">
        <v>0</v>
      </c>
      <c r="AH393" s="281">
        <v>0</v>
      </c>
      <c r="AI393" s="281">
        <v>0</v>
      </c>
      <c r="AJ393" s="281">
        <v>0</v>
      </c>
      <c r="AK393" s="281">
        <v>0</v>
      </c>
      <c r="AL393" s="281">
        <v>0</v>
      </c>
      <c r="AM393" s="281">
        <v>0</v>
      </c>
      <c r="AN393" s="281">
        <v>0</v>
      </c>
      <c r="AO393" s="281">
        <v>0</v>
      </c>
      <c r="AP393" s="281">
        <v>0</v>
      </c>
    </row>
    <row r="394" spans="1:42" customFormat="1" outlineLevel="2">
      <c r="A394" s="211" t="str">
        <f>A350&amp;"."&amp;A382&amp;"."&amp;A351&amp;"."&amp;B394</f>
        <v>1.d.8.12</v>
      </c>
      <c r="B394">
        <v>12</v>
      </c>
      <c r="C394" t="str">
        <f>'1-GBP'!C394</f>
        <v/>
      </c>
      <c r="M394" s="281">
        <v>0</v>
      </c>
      <c r="N394" s="281">
        <v>0</v>
      </c>
      <c r="O394" s="281">
        <v>0</v>
      </c>
      <c r="P394" s="281">
        <v>0</v>
      </c>
      <c r="Q394" s="281">
        <v>0</v>
      </c>
      <c r="R394" s="281">
        <v>0</v>
      </c>
      <c r="S394" s="281">
        <v>0</v>
      </c>
      <c r="T394" s="281">
        <v>0</v>
      </c>
      <c r="U394" s="281">
        <v>0</v>
      </c>
      <c r="V394" s="281">
        <v>0</v>
      </c>
      <c r="W394" s="281">
        <v>0</v>
      </c>
      <c r="X394" s="281">
        <v>0</v>
      </c>
      <c r="Y394" s="281">
        <v>0</v>
      </c>
      <c r="Z394" s="281">
        <v>0</v>
      </c>
      <c r="AA394" s="281">
        <v>0</v>
      </c>
      <c r="AB394" s="281">
        <v>0</v>
      </c>
      <c r="AC394" s="281">
        <v>0</v>
      </c>
      <c r="AD394" s="281">
        <v>0</v>
      </c>
      <c r="AE394" s="281">
        <v>0</v>
      </c>
      <c r="AF394" s="281">
        <v>0</v>
      </c>
      <c r="AG394" s="281">
        <v>0</v>
      </c>
      <c r="AH394" s="281">
        <v>0</v>
      </c>
      <c r="AI394" s="281">
        <v>0</v>
      </c>
      <c r="AJ394" s="281">
        <v>0</v>
      </c>
      <c r="AK394" s="281">
        <v>0</v>
      </c>
      <c r="AL394" s="281">
        <v>0</v>
      </c>
      <c r="AM394" s="281">
        <v>0</v>
      </c>
      <c r="AN394" s="281">
        <v>0</v>
      </c>
      <c r="AO394" s="281">
        <v>0</v>
      </c>
      <c r="AP394" s="281">
        <v>0</v>
      </c>
    </row>
    <row r="395" spans="1:42" customFormat="1" outlineLevel="1">
      <c r="A395" s="212"/>
      <c r="B395" s="201">
        <f>B394-COUNTIFS(C383:C394,"")</f>
        <v>0</v>
      </c>
      <c r="C395" s="201" t="s">
        <v>285</v>
      </c>
      <c r="D395" s="201"/>
      <c r="E395" s="201"/>
      <c r="F395" s="201"/>
      <c r="G395" s="201"/>
      <c r="H395" s="201"/>
      <c r="I395" s="201"/>
      <c r="J395" s="201"/>
      <c r="K395" s="201"/>
      <c r="L395" s="201"/>
      <c r="M395" s="280">
        <f t="shared" ref="M395:AP395" si="33">SUM(M383:M394)</f>
        <v>0</v>
      </c>
      <c r="N395" s="280">
        <f t="shared" si="33"/>
        <v>0</v>
      </c>
      <c r="O395" s="280">
        <f t="shared" si="33"/>
        <v>0</v>
      </c>
      <c r="P395" s="280">
        <f t="shared" si="33"/>
        <v>0</v>
      </c>
      <c r="Q395" s="280">
        <f t="shared" si="33"/>
        <v>0</v>
      </c>
      <c r="R395" s="280">
        <f t="shared" si="33"/>
        <v>0</v>
      </c>
      <c r="S395" s="280">
        <f t="shared" si="33"/>
        <v>0</v>
      </c>
      <c r="T395" s="280">
        <f t="shared" si="33"/>
        <v>0</v>
      </c>
      <c r="U395" s="280">
        <f t="shared" si="33"/>
        <v>0</v>
      </c>
      <c r="V395" s="280">
        <f t="shared" si="33"/>
        <v>0</v>
      </c>
      <c r="W395" s="280">
        <f t="shared" si="33"/>
        <v>0</v>
      </c>
      <c r="X395" s="280">
        <f t="shared" si="33"/>
        <v>0</v>
      </c>
      <c r="Y395" s="280">
        <f t="shared" si="33"/>
        <v>0</v>
      </c>
      <c r="Z395" s="280">
        <f t="shared" si="33"/>
        <v>0</v>
      </c>
      <c r="AA395" s="280">
        <f t="shared" si="33"/>
        <v>0</v>
      </c>
      <c r="AB395" s="280">
        <f t="shared" si="33"/>
        <v>0</v>
      </c>
      <c r="AC395" s="280">
        <f t="shared" si="33"/>
        <v>0</v>
      </c>
      <c r="AD395" s="280">
        <f t="shared" si="33"/>
        <v>0</v>
      </c>
      <c r="AE395" s="280">
        <f t="shared" si="33"/>
        <v>0</v>
      </c>
      <c r="AF395" s="280">
        <f t="shared" si="33"/>
        <v>0</v>
      </c>
      <c r="AG395" s="280">
        <f t="shared" si="33"/>
        <v>0</v>
      </c>
      <c r="AH395" s="280">
        <f t="shared" si="33"/>
        <v>0</v>
      </c>
      <c r="AI395" s="280">
        <f t="shared" si="33"/>
        <v>0</v>
      </c>
      <c r="AJ395" s="280">
        <f t="shared" si="33"/>
        <v>0</v>
      </c>
      <c r="AK395" s="280">
        <f t="shared" si="33"/>
        <v>0</v>
      </c>
      <c r="AL395" s="280">
        <f t="shared" si="33"/>
        <v>0</v>
      </c>
      <c r="AM395" s="280">
        <f t="shared" si="33"/>
        <v>0</v>
      </c>
      <c r="AN395" s="280">
        <f t="shared" si="33"/>
        <v>0</v>
      </c>
      <c r="AO395" s="280">
        <f t="shared" si="33"/>
        <v>0</v>
      </c>
      <c r="AP395" s="280">
        <f t="shared" si="33"/>
        <v>0</v>
      </c>
    </row>
    <row r="396" spans="1:42" customFormat="1" ht="16.149999999999999" outlineLevel="1" thickBot="1">
      <c r="A396" s="213"/>
      <c r="B396" s="202"/>
      <c r="C396" s="202"/>
      <c r="D396" s="202"/>
      <c r="E396" s="202"/>
      <c r="F396" s="202"/>
      <c r="G396" s="202"/>
      <c r="H396" s="202"/>
      <c r="I396" s="202"/>
      <c r="J396" s="202"/>
      <c r="K396" s="202"/>
      <c r="L396" s="202"/>
      <c r="M396" s="313"/>
      <c r="N396" s="202"/>
      <c r="O396" s="202"/>
      <c r="P396" s="202"/>
      <c r="Q396" s="202"/>
      <c r="R396" s="202"/>
      <c r="S396" s="202"/>
      <c r="T396" s="202"/>
      <c r="U396" s="202"/>
      <c r="V396" s="202"/>
      <c r="W396" s="202"/>
      <c r="X396" s="202"/>
      <c r="Y396" s="202"/>
      <c r="Z396" s="202"/>
      <c r="AA396" s="202"/>
      <c r="AB396" s="202"/>
      <c r="AC396" s="202"/>
      <c r="AD396" s="202"/>
      <c r="AE396" s="202"/>
      <c r="AF396" s="202"/>
      <c r="AG396" s="202"/>
      <c r="AH396" s="202"/>
      <c r="AI396" s="202"/>
      <c r="AJ396" s="202"/>
      <c r="AK396" s="202"/>
      <c r="AL396" s="202"/>
      <c r="AM396" s="202"/>
      <c r="AN396" s="202"/>
      <c r="AO396" s="202"/>
      <c r="AP396" s="202"/>
    </row>
    <row r="397" spans="1:42" customFormat="1" ht="16.149999999999999" outlineLevel="1" thickBot="1">
      <c r="A397" s="214" t="s">
        <v>288</v>
      </c>
      <c r="B397" s="203">
        <f>B395+B380+B365</f>
        <v>2</v>
      </c>
      <c r="C397" s="203" t="s">
        <v>289</v>
      </c>
      <c r="D397" s="203"/>
      <c r="E397" s="203"/>
      <c r="F397" s="203"/>
      <c r="G397" s="203" t="str">
        <f>+"Total "&amp;$B350&amp;" "&amp;$B351</f>
        <v>Total Phase 1 Contingency</v>
      </c>
      <c r="H397" s="203"/>
      <c r="I397" s="203"/>
      <c r="J397" s="203"/>
      <c r="K397" s="203"/>
      <c r="L397" s="203"/>
      <c r="M397" s="284">
        <f t="shared" ref="M397:AP397" si="34">SUM(M365,M380,M395)</f>
        <v>0</v>
      </c>
      <c r="N397" s="284">
        <f t="shared" si="34"/>
        <v>0</v>
      </c>
      <c r="O397" s="284">
        <f t="shared" si="34"/>
        <v>0</v>
      </c>
      <c r="P397" s="284">
        <f t="shared" si="34"/>
        <v>0</v>
      </c>
      <c r="Q397" s="284">
        <f t="shared" si="34"/>
        <v>0</v>
      </c>
      <c r="R397" s="284">
        <f t="shared" si="34"/>
        <v>0</v>
      </c>
      <c r="S397" s="284">
        <f t="shared" si="34"/>
        <v>0</v>
      </c>
      <c r="T397" s="284">
        <f t="shared" si="34"/>
        <v>0</v>
      </c>
      <c r="U397" s="284">
        <f t="shared" si="34"/>
        <v>0</v>
      </c>
      <c r="V397" s="284">
        <f t="shared" si="34"/>
        <v>0</v>
      </c>
      <c r="W397" s="284">
        <f t="shared" si="34"/>
        <v>0</v>
      </c>
      <c r="X397" s="284">
        <f t="shared" si="34"/>
        <v>0</v>
      </c>
      <c r="Y397" s="284">
        <f t="shared" si="34"/>
        <v>0</v>
      </c>
      <c r="Z397" s="284">
        <f t="shared" si="34"/>
        <v>0</v>
      </c>
      <c r="AA397" s="284">
        <f t="shared" si="34"/>
        <v>0</v>
      </c>
      <c r="AB397" s="284">
        <f t="shared" si="34"/>
        <v>0</v>
      </c>
      <c r="AC397" s="284">
        <f t="shared" si="34"/>
        <v>0</v>
      </c>
      <c r="AD397" s="284">
        <f t="shared" si="34"/>
        <v>0</v>
      </c>
      <c r="AE397" s="284">
        <f t="shared" si="34"/>
        <v>0</v>
      </c>
      <c r="AF397" s="284">
        <f t="shared" si="34"/>
        <v>0</v>
      </c>
      <c r="AG397" s="284">
        <f t="shared" si="34"/>
        <v>0</v>
      </c>
      <c r="AH397" s="284">
        <f t="shared" si="34"/>
        <v>0</v>
      </c>
      <c r="AI397" s="284">
        <f t="shared" si="34"/>
        <v>0</v>
      </c>
      <c r="AJ397" s="284">
        <f t="shared" si="34"/>
        <v>0</v>
      </c>
      <c r="AK397" s="284">
        <f t="shared" si="34"/>
        <v>0</v>
      </c>
      <c r="AL397" s="284">
        <f t="shared" si="34"/>
        <v>0</v>
      </c>
      <c r="AM397" s="284">
        <f t="shared" si="34"/>
        <v>0</v>
      </c>
      <c r="AN397" s="284">
        <f t="shared" si="34"/>
        <v>0</v>
      </c>
      <c r="AO397" s="284">
        <f t="shared" si="34"/>
        <v>0</v>
      </c>
      <c r="AP397" s="284">
        <f t="shared" si="34"/>
        <v>0</v>
      </c>
    </row>
    <row r="398" spans="1:42" customFormat="1" collapsed="1">
      <c r="A398" s="211"/>
    </row>
    <row r="399" spans="1:42" customFormat="1">
      <c r="A399" s="209" t="str">
        <f>_xlfn.TEXTBEFORE(J399,".")</f>
        <v>3</v>
      </c>
      <c r="B399" s="196" t="str">
        <f>_xlfn.XLOOKUP($A399,Select!$B$4:$B$65,Select!$C$4:$C$65)</f>
        <v>Phase 3</v>
      </c>
      <c r="C399" s="197"/>
      <c r="D399" s="197">
        <f>B414+B429+B444</f>
        <v>5</v>
      </c>
      <c r="E399" s="197" t="s">
        <v>281</v>
      </c>
      <c r="F399" s="197"/>
      <c r="G399" s="197"/>
      <c r="H399" s="197"/>
      <c r="I399" s="197" t="s">
        <v>282</v>
      </c>
      <c r="J399" s="197" t="str">
        <f>Select!$M$12</f>
        <v>3.1</v>
      </c>
      <c r="K399" s="197"/>
      <c r="L399" s="197"/>
      <c r="M399" s="197"/>
      <c r="N399" s="198"/>
      <c r="O399" s="198"/>
      <c r="P399" s="198"/>
      <c r="Q399" s="198"/>
      <c r="R399" s="198"/>
      <c r="S399" s="198"/>
      <c r="T399" s="198"/>
      <c r="U399" s="198"/>
      <c r="V399" s="198"/>
      <c r="W399" s="198"/>
      <c r="X399" s="198"/>
      <c r="Y399" s="198"/>
      <c r="Z399" s="198"/>
      <c r="AA399" s="198"/>
      <c r="AB399" s="198"/>
      <c r="AC399" s="198"/>
      <c r="AD399" s="198"/>
      <c r="AE399" s="198"/>
      <c r="AF399" s="198"/>
      <c r="AG399" s="198"/>
      <c r="AH399" s="198"/>
      <c r="AI399" s="198"/>
      <c r="AJ399" s="198"/>
      <c r="AK399" s="198"/>
      <c r="AL399" s="198"/>
      <c r="AM399" s="198"/>
      <c r="AN399" s="198"/>
      <c r="AO399" s="198"/>
      <c r="AP399" s="198"/>
    </row>
    <row r="400" spans="1:42" customFormat="1" outlineLevel="1">
      <c r="A400" s="210" t="str">
        <f>_xlfn.TEXTAFTER(J399,".")</f>
        <v>1</v>
      </c>
      <c r="B400" s="199" t="str">
        <f>_xlfn.XLOOKUP($J399,Select!$K$4:$K$65,Select!$F$4:$F$65)</f>
        <v>Humber Onshore Transportation System</v>
      </c>
      <c r="C400" s="199"/>
      <c r="D400" s="199"/>
      <c r="E400" s="199"/>
      <c r="F400" s="199"/>
      <c r="G400" s="199"/>
      <c r="H400" s="199"/>
      <c r="I400" s="199"/>
      <c r="J400" s="199"/>
      <c r="K400" s="199"/>
      <c r="L400" s="199"/>
      <c r="M400" s="199"/>
      <c r="N400" s="199"/>
      <c r="O400" s="199"/>
      <c r="P400" s="199"/>
      <c r="Q400" s="199"/>
      <c r="R400" s="199"/>
      <c r="S400" s="199"/>
      <c r="T400" s="199"/>
      <c r="U400" s="199"/>
      <c r="V400" s="199"/>
      <c r="W400" s="199"/>
      <c r="X400" s="199"/>
      <c r="Y400" s="199"/>
      <c r="Z400" s="199"/>
      <c r="AA400" s="199"/>
      <c r="AB400" s="199"/>
      <c r="AC400" s="199"/>
      <c r="AD400" s="199"/>
      <c r="AE400" s="199"/>
      <c r="AF400" s="199"/>
      <c r="AG400" s="199"/>
      <c r="AH400" s="199"/>
      <c r="AI400" s="199"/>
      <c r="AJ400" s="199"/>
      <c r="AK400" s="199"/>
      <c r="AL400" s="199"/>
      <c r="AM400" s="199"/>
      <c r="AN400" s="199"/>
      <c r="AO400" s="199"/>
      <c r="AP400" s="199"/>
    </row>
    <row r="401" spans="1:42" customFormat="1" outlineLevel="1">
      <c r="A401" s="220" t="s">
        <v>150</v>
      </c>
      <c r="B401" s="220" t="s">
        <v>283</v>
      </c>
      <c r="C401" s="220" t="s">
        <v>284</v>
      </c>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c r="AA401" s="220"/>
      <c r="AB401" s="220"/>
      <c r="AC401" s="220"/>
      <c r="AD401" s="220"/>
      <c r="AE401" s="220"/>
      <c r="AF401" s="220"/>
      <c r="AG401" s="220"/>
      <c r="AH401" s="220"/>
      <c r="AI401" s="220"/>
      <c r="AJ401" s="220"/>
      <c r="AK401" s="220"/>
      <c r="AL401" s="220"/>
      <c r="AM401" s="220"/>
      <c r="AN401" s="220"/>
      <c r="AO401" s="220"/>
      <c r="AP401" s="220"/>
    </row>
    <row r="402" spans="1:42" customFormat="1" outlineLevel="2">
      <c r="A402" s="211" t="str">
        <f>A399&amp;"."&amp;A401&amp;"."&amp;A400&amp;"."&amp;B402</f>
        <v>3.c.1.1</v>
      </c>
      <c r="B402">
        <v>1</v>
      </c>
      <c r="C402" t="str">
        <f>'1-GBP'!C402</f>
        <v/>
      </c>
      <c r="M402" s="281">
        <v>0</v>
      </c>
      <c r="N402" s="281">
        <v>0</v>
      </c>
      <c r="O402" s="281">
        <v>0</v>
      </c>
      <c r="P402" s="281">
        <v>0</v>
      </c>
      <c r="Q402" s="281">
        <v>0</v>
      </c>
      <c r="R402" s="281">
        <v>0</v>
      </c>
      <c r="S402" s="281">
        <v>0</v>
      </c>
      <c r="T402" s="281">
        <v>0</v>
      </c>
      <c r="U402" s="281">
        <v>0</v>
      </c>
      <c r="V402" s="281">
        <v>0</v>
      </c>
      <c r="W402" s="281">
        <v>0</v>
      </c>
      <c r="X402" s="281">
        <v>0</v>
      </c>
      <c r="Y402" s="281">
        <v>0</v>
      </c>
      <c r="Z402" s="281">
        <v>0</v>
      </c>
      <c r="AA402" s="281">
        <v>0</v>
      </c>
      <c r="AB402" s="281">
        <v>0</v>
      </c>
      <c r="AC402" s="281">
        <v>0</v>
      </c>
      <c r="AD402" s="281">
        <v>0</v>
      </c>
      <c r="AE402" s="281">
        <v>0</v>
      </c>
      <c r="AF402" s="281">
        <v>0</v>
      </c>
      <c r="AG402" s="281">
        <v>0</v>
      </c>
      <c r="AH402" s="281">
        <v>0</v>
      </c>
      <c r="AI402" s="281">
        <v>0</v>
      </c>
      <c r="AJ402" s="281">
        <v>0</v>
      </c>
      <c r="AK402" s="281">
        <v>0</v>
      </c>
      <c r="AL402" s="281">
        <v>0</v>
      </c>
      <c r="AM402" s="281">
        <v>0</v>
      </c>
      <c r="AN402" s="281">
        <v>0</v>
      </c>
      <c r="AO402" s="281">
        <v>0</v>
      </c>
      <c r="AP402" s="281">
        <v>0</v>
      </c>
    </row>
    <row r="403" spans="1:42" customFormat="1" outlineLevel="2">
      <c r="A403" s="211" t="str">
        <f>A399&amp;"."&amp;A401&amp;"."&amp;A400&amp;"."&amp;B403</f>
        <v>3.c.1.2</v>
      </c>
      <c r="B403">
        <v>2</v>
      </c>
      <c r="C403" t="str">
        <f>'1-GBP'!C403</f>
        <v/>
      </c>
      <c r="M403" s="281">
        <v>0</v>
      </c>
      <c r="N403" s="281">
        <v>0</v>
      </c>
      <c r="O403" s="281">
        <v>0</v>
      </c>
      <c r="P403" s="281">
        <v>0</v>
      </c>
      <c r="Q403" s="281">
        <v>0</v>
      </c>
      <c r="R403" s="281">
        <v>0</v>
      </c>
      <c r="S403" s="281">
        <v>0</v>
      </c>
      <c r="T403" s="281">
        <v>0</v>
      </c>
      <c r="U403" s="281">
        <v>0</v>
      </c>
      <c r="V403" s="281">
        <v>0</v>
      </c>
      <c r="W403" s="281">
        <v>0</v>
      </c>
      <c r="X403" s="281">
        <v>0</v>
      </c>
      <c r="Y403" s="281">
        <v>0</v>
      </c>
      <c r="Z403" s="281">
        <v>0</v>
      </c>
      <c r="AA403" s="281">
        <v>0</v>
      </c>
      <c r="AB403" s="281">
        <v>0</v>
      </c>
      <c r="AC403" s="281">
        <v>0</v>
      </c>
      <c r="AD403" s="281">
        <v>0</v>
      </c>
      <c r="AE403" s="281">
        <v>0</v>
      </c>
      <c r="AF403" s="281">
        <v>0</v>
      </c>
      <c r="AG403" s="281">
        <v>0</v>
      </c>
      <c r="AH403" s="281">
        <v>0</v>
      </c>
      <c r="AI403" s="281">
        <v>0</v>
      </c>
      <c r="AJ403" s="281">
        <v>0</v>
      </c>
      <c r="AK403" s="281">
        <v>0</v>
      </c>
      <c r="AL403" s="281">
        <v>0</v>
      </c>
      <c r="AM403" s="281">
        <v>0</v>
      </c>
      <c r="AN403" s="281">
        <v>0</v>
      </c>
      <c r="AO403" s="281">
        <v>0</v>
      </c>
      <c r="AP403" s="281">
        <v>0</v>
      </c>
    </row>
    <row r="404" spans="1:42" customFormat="1" outlineLevel="2">
      <c r="A404" s="211" t="str">
        <f>A399&amp;"."&amp;A401&amp;"."&amp;A400&amp;"."&amp;B404</f>
        <v>3.c.1.3</v>
      </c>
      <c r="B404">
        <v>3</v>
      </c>
      <c r="C404" t="str">
        <f>'1-GBP'!C404</f>
        <v/>
      </c>
      <c r="M404" s="281">
        <v>0</v>
      </c>
      <c r="N404" s="281">
        <v>0</v>
      </c>
      <c r="O404" s="281">
        <v>0</v>
      </c>
      <c r="P404" s="281">
        <v>0</v>
      </c>
      <c r="Q404" s="281">
        <v>0</v>
      </c>
      <c r="R404" s="281">
        <v>0</v>
      </c>
      <c r="S404" s="281">
        <v>0</v>
      </c>
      <c r="T404" s="281">
        <v>0</v>
      </c>
      <c r="U404" s="281">
        <v>0</v>
      </c>
      <c r="V404" s="281">
        <v>0</v>
      </c>
      <c r="W404" s="281">
        <v>0</v>
      </c>
      <c r="X404" s="281">
        <v>0</v>
      </c>
      <c r="Y404" s="281">
        <v>0</v>
      </c>
      <c r="Z404" s="281">
        <v>0</v>
      </c>
      <c r="AA404" s="281">
        <v>0</v>
      </c>
      <c r="AB404" s="281">
        <v>0</v>
      </c>
      <c r="AC404" s="281">
        <v>0</v>
      </c>
      <c r="AD404" s="281">
        <v>0</v>
      </c>
      <c r="AE404" s="281">
        <v>0</v>
      </c>
      <c r="AF404" s="281">
        <v>0</v>
      </c>
      <c r="AG404" s="281">
        <v>0</v>
      </c>
      <c r="AH404" s="281">
        <v>0</v>
      </c>
      <c r="AI404" s="281">
        <v>0</v>
      </c>
      <c r="AJ404" s="281">
        <v>0</v>
      </c>
      <c r="AK404" s="281">
        <v>0</v>
      </c>
      <c r="AL404" s="281">
        <v>0</v>
      </c>
      <c r="AM404" s="281">
        <v>0</v>
      </c>
      <c r="AN404" s="281">
        <v>0</v>
      </c>
      <c r="AO404" s="281">
        <v>0</v>
      </c>
      <c r="AP404" s="281">
        <v>0</v>
      </c>
    </row>
    <row r="405" spans="1:42" customFormat="1" outlineLevel="2">
      <c r="A405" s="211" t="str">
        <f>A399&amp;"."&amp;A401&amp;"."&amp;A400&amp;"."&amp;B405</f>
        <v>3.c.1.4</v>
      </c>
      <c r="B405">
        <v>4</v>
      </c>
      <c r="C405" t="str">
        <f>'1-GBP'!C405</f>
        <v/>
      </c>
      <c r="M405" s="281">
        <v>0</v>
      </c>
      <c r="N405" s="281">
        <v>0</v>
      </c>
      <c r="O405" s="281">
        <v>0</v>
      </c>
      <c r="P405" s="281">
        <v>0</v>
      </c>
      <c r="Q405" s="281">
        <v>0</v>
      </c>
      <c r="R405" s="281">
        <v>0</v>
      </c>
      <c r="S405" s="281">
        <v>0</v>
      </c>
      <c r="T405" s="281">
        <v>0</v>
      </c>
      <c r="U405" s="281">
        <v>0</v>
      </c>
      <c r="V405" s="281">
        <v>0</v>
      </c>
      <c r="W405" s="281">
        <v>0</v>
      </c>
      <c r="X405" s="281">
        <v>0</v>
      </c>
      <c r="Y405" s="281">
        <v>0</v>
      </c>
      <c r="Z405" s="281">
        <v>0</v>
      </c>
      <c r="AA405" s="281">
        <v>0</v>
      </c>
      <c r="AB405" s="281">
        <v>0</v>
      </c>
      <c r="AC405" s="281">
        <v>0</v>
      </c>
      <c r="AD405" s="281">
        <v>0</v>
      </c>
      <c r="AE405" s="281">
        <v>0</v>
      </c>
      <c r="AF405" s="281">
        <v>0</v>
      </c>
      <c r="AG405" s="281">
        <v>0</v>
      </c>
      <c r="AH405" s="281">
        <v>0</v>
      </c>
      <c r="AI405" s="281">
        <v>0</v>
      </c>
      <c r="AJ405" s="281">
        <v>0</v>
      </c>
      <c r="AK405" s="281">
        <v>0</v>
      </c>
      <c r="AL405" s="281">
        <v>0</v>
      </c>
      <c r="AM405" s="281">
        <v>0</v>
      </c>
      <c r="AN405" s="281">
        <v>0</v>
      </c>
      <c r="AO405" s="281">
        <v>0</v>
      </c>
      <c r="AP405" s="281">
        <v>0</v>
      </c>
    </row>
    <row r="406" spans="1:42" customFormat="1" outlineLevel="2">
      <c r="A406" s="211" t="str">
        <f>A399&amp;"."&amp;A401&amp;"."&amp;A400&amp;"."&amp;B406</f>
        <v>3.c.1.5</v>
      </c>
      <c r="B406">
        <v>5</v>
      </c>
      <c r="C406" t="str">
        <f>'1-GBP'!C406</f>
        <v/>
      </c>
      <c r="M406" s="281">
        <v>0</v>
      </c>
      <c r="N406" s="281">
        <v>0</v>
      </c>
      <c r="O406" s="281">
        <v>0</v>
      </c>
      <c r="P406" s="281">
        <v>0</v>
      </c>
      <c r="Q406" s="281">
        <v>0</v>
      </c>
      <c r="R406" s="281">
        <v>0</v>
      </c>
      <c r="S406" s="281">
        <v>0</v>
      </c>
      <c r="T406" s="281">
        <v>0</v>
      </c>
      <c r="U406" s="281">
        <v>0</v>
      </c>
      <c r="V406" s="281">
        <v>0</v>
      </c>
      <c r="W406" s="281">
        <v>0</v>
      </c>
      <c r="X406" s="281">
        <v>0</v>
      </c>
      <c r="Y406" s="281">
        <v>0</v>
      </c>
      <c r="Z406" s="281">
        <v>0</v>
      </c>
      <c r="AA406" s="281">
        <v>0</v>
      </c>
      <c r="AB406" s="281">
        <v>0</v>
      </c>
      <c r="AC406" s="281">
        <v>0</v>
      </c>
      <c r="AD406" s="281">
        <v>0</v>
      </c>
      <c r="AE406" s="281">
        <v>0</v>
      </c>
      <c r="AF406" s="281">
        <v>0</v>
      </c>
      <c r="AG406" s="281">
        <v>0</v>
      </c>
      <c r="AH406" s="281">
        <v>0</v>
      </c>
      <c r="AI406" s="281">
        <v>0</v>
      </c>
      <c r="AJ406" s="281">
        <v>0</v>
      </c>
      <c r="AK406" s="281">
        <v>0</v>
      </c>
      <c r="AL406" s="281">
        <v>0</v>
      </c>
      <c r="AM406" s="281">
        <v>0</v>
      </c>
      <c r="AN406" s="281">
        <v>0</v>
      </c>
      <c r="AO406" s="281">
        <v>0</v>
      </c>
      <c r="AP406" s="281">
        <v>0</v>
      </c>
    </row>
    <row r="407" spans="1:42" customFormat="1" outlineLevel="2">
      <c r="A407" s="211" t="str">
        <f>A399&amp;"."&amp;A401&amp;"."&amp;A400&amp;"."&amp;B407</f>
        <v>3.c.1.6</v>
      </c>
      <c r="B407">
        <v>6</v>
      </c>
      <c r="C407" t="str">
        <f>'1-GBP'!C407</f>
        <v/>
      </c>
      <c r="M407" s="281">
        <v>0</v>
      </c>
      <c r="N407" s="281">
        <v>0</v>
      </c>
      <c r="O407" s="281">
        <v>0</v>
      </c>
      <c r="P407" s="281">
        <v>0</v>
      </c>
      <c r="Q407" s="281">
        <v>0</v>
      </c>
      <c r="R407" s="281">
        <v>0</v>
      </c>
      <c r="S407" s="281">
        <v>0</v>
      </c>
      <c r="T407" s="281">
        <v>0</v>
      </c>
      <c r="U407" s="281">
        <v>0</v>
      </c>
      <c r="V407" s="281">
        <v>0</v>
      </c>
      <c r="W407" s="281">
        <v>0</v>
      </c>
      <c r="X407" s="281">
        <v>0</v>
      </c>
      <c r="Y407" s="281">
        <v>0</v>
      </c>
      <c r="Z407" s="281">
        <v>0</v>
      </c>
      <c r="AA407" s="281">
        <v>0</v>
      </c>
      <c r="AB407" s="281">
        <v>0</v>
      </c>
      <c r="AC407" s="281">
        <v>0</v>
      </c>
      <c r="AD407" s="281">
        <v>0</v>
      </c>
      <c r="AE407" s="281">
        <v>0</v>
      </c>
      <c r="AF407" s="281">
        <v>0</v>
      </c>
      <c r="AG407" s="281">
        <v>0</v>
      </c>
      <c r="AH407" s="281">
        <v>0</v>
      </c>
      <c r="AI407" s="281">
        <v>0</v>
      </c>
      <c r="AJ407" s="281">
        <v>0</v>
      </c>
      <c r="AK407" s="281">
        <v>0</v>
      </c>
      <c r="AL407" s="281">
        <v>0</v>
      </c>
      <c r="AM407" s="281">
        <v>0</v>
      </c>
      <c r="AN407" s="281">
        <v>0</v>
      </c>
      <c r="AO407" s="281">
        <v>0</v>
      </c>
      <c r="AP407" s="281">
        <v>0</v>
      </c>
    </row>
    <row r="408" spans="1:42" customFormat="1" outlineLevel="2">
      <c r="A408" s="211" t="str">
        <f>A399&amp;"."&amp;A401&amp;"."&amp;A400&amp;"."&amp;B408</f>
        <v>3.c.1.7</v>
      </c>
      <c r="B408">
        <v>7</v>
      </c>
      <c r="C408" t="str">
        <f>'1-GBP'!C408</f>
        <v/>
      </c>
      <c r="M408" s="281">
        <v>0</v>
      </c>
      <c r="N408" s="281">
        <v>0</v>
      </c>
      <c r="O408" s="281">
        <v>0</v>
      </c>
      <c r="P408" s="281">
        <v>0</v>
      </c>
      <c r="Q408" s="281">
        <v>0</v>
      </c>
      <c r="R408" s="281">
        <v>0</v>
      </c>
      <c r="S408" s="281">
        <v>0</v>
      </c>
      <c r="T408" s="281">
        <v>0</v>
      </c>
      <c r="U408" s="281">
        <v>0</v>
      </c>
      <c r="V408" s="281">
        <v>0</v>
      </c>
      <c r="W408" s="281">
        <v>0</v>
      </c>
      <c r="X408" s="281">
        <v>0</v>
      </c>
      <c r="Y408" s="281">
        <v>0</v>
      </c>
      <c r="Z408" s="281">
        <v>0</v>
      </c>
      <c r="AA408" s="281">
        <v>0</v>
      </c>
      <c r="AB408" s="281">
        <v>0</v>
      </c>
      <c r="AC408" s="281">
        <v>0</v>
      </c>
      <c r="AD408" s="281">
        <v>0</v>
      </c>
      <c r="AE408" s="281">
        <v>0</v>
      </c>
      <c r="AF408" s="281">
        <v>0</v>
      </c>
      <c r="AG408" s="281">
        <v>0</v>
      </c>
      <c r="AH408" s="281">
        <v>0</v>
      </c>
      <c r="AI408" s="281">
        <v>0</v>
      </c>
      <c r="AJ408" s="281">
        <v>0</v>
      </c>
      <c r="AK408" s="281">
        <v>0</v>
      </c>
      <c r="AL408" s="281">
        <v>0</v>
      </c>
      <c r="AM408" s="281">
        <v>0</v>
      </c>
      <c r="AN408" s="281">
        <v>0</v>
      </c>
      <c r="AO408" s="281">
        <v>0</v>
      </c>
      <c r="AP408" s="281">
        <v>0</v>
      </c>
    </row>
    <row r="409" spans="1:42" customFormat="1" outlineLevel="2">
      <c r="A409" s="211" t="str">
        <f>A399&amp;"."&amp;A401&amp;"."&amp;A400&amp;"."&amp;B409</f>
        <v>3.c.1.8</v>
      </c>
      <c r="B409">
        <v>8</v>
      </c>
      <c r="C409" t="str">
        <f>'1-GBP'!C409</f>
        <v/>
      </c>
      <c r="M409" s="281">
        <v>0</v>
      </c>
      <c r="N409" s="281">
        <v>0</v>
      </c>
      <c r="O409" s="281">
        <v>0</v>
      </c>
      <c r="P409" s="281">
        <v>0</v>
      </c>
      <c r="Q409" s="281">
        <v>0</v>
      </c>
      <c r="R409" s="281">
        <v>0</v>
      </c>
      <c r="S409" s="281">
        <v>0</v>
      </c>
      <c r="T409" s="281">
        <v>0</v>
      </c>
      <c r="U409" s="281">
        <v>0</v>
      </c>
      <c r="V409" s="281">
        <v>0</v>
      </c>
      <c r="W409" s="281">
        <v>0</v>
      </c>
      <c r="X409" s="281">
        <v>0</v>
      </c>
      <c r="Y409" s="281">
        <v>0</v>
      </c>
      <c r="Z409" s="281">
        <v>0</v>
      </c>
      <c r="AA409" s="281">
        <v>0</v>
      </c>
      <c r="AB409" s="281">
        <v>0</v>
      </c>
      <c r="AC409" s="281">
        <v>0</v>
      </c>
      <c r="AD409" s="281">
        <v>0</v>
      </c>
      <c r="AE409" s="281">
        <v>0</v>
      </c>
      <c r="AF409" s="281">
        <v>0</v>
      </c>
      <c r="AG409" s="281">
        <v>0</v>
      </c>
      <c r="AH409" s="281">
        <v>0</v>
      </c>
      <c r="AI409" s="281">
        <v>0</v>
      </c>
      <c r="AJ409" s="281">
        <v>0</v>
      </c>
      <c r="AK409" s="281">
        <v>0</v>
      </c>
      <c r="AL409" s="281">
        <v>0</v>
      </c>
      <c r="AM409" s="281">
        <v>0</v>
      </c>
      <c r="AN409" s="281">
        <v>0</v>
      </c>
      <c r="AO409" s="281">
        <v>0</v>
      </c>
      <c r="AP409" s="281">
        <v>0</v>
      </c>
    </row>
    <row r="410" spans="1:42" customFormat="1" outlineLevel="2">
      <c r="A410" s="211" t="str">
        <f>A399&amp;"."&amp;A401&amp;"."&amp;A400&amp;"."&amp;B410</f>
        <v>3.c.1.9</v>
      </c>
      <c r="B410">
        <v>9</v>
      </c>
      <c r="C410" t="str">
        <f>'1-GBP'!C410</f>
        <v/>
      </c>
      <c r="M410" s="281">
        <v>0</v>
      </c>
      <c r="N410" s="281">
        <v>0</v>
      </c>
      <c r="O410" s="281">
        <v>0</v>
      </c>
      <c r="P410" s="281">
        <v>0</v>
      </c>
      <c r="Q410" s="281">
        <v>0</v>
      </c>
      <c r="R410" s="281">
        <v>0</v>
      </c>
      <c r="S410" s="281">
        <v>0</v>
      </c>
      <c r="T410" s="281">
        <v>0</v>
      </c>
      <c r="U410" s="281">
        <v>0</v>
      </c>
      <c r="V410" s="281">
        <v>0</v>
      </c>
      <c r="W410" s="281">
        <v>0</v>
      </c>
      <c r="X410" s="281">
        <v>0</v>
      </c>
      <c r="Y410" s="281">
        <v>0</v>
      </c>
      <c r="Z410" s="281">
        <v>0</v>
      </c>
      <c r="AA410" s="281">
        <v>0</v>
      </c>
      <c r="AB410" s="281">
        <v>0</v>
      </c>
      <c r="AC410" s="281">
        <v>0</v>
      </c>
      <c r="AD410" s="281">
        <v>0</v>
      </c>
      <c r="AE410" s="281">
        <v>0</v>
      </c>
      <c r="AF410" s="281">
        <v>0</v>
      </c>
      <c r="AG410" s="281">
        <v>0</v>
      </c>
      <c r="AH410" s="281">
        <v>0</v>
      </c>
      <c r="AI410" s="281">
        <v>0</v>
      </c>
      <c r="AJ410" s="281">
        <v>0</v>
      </c>
      <c r="AK410" s="281">
        <v>0</v>
      </c>
      <c r="AL410" s="281">
        <v>0</v>
      </c>
      <c r="AM410" s="281">
        <v>0</v>
      </c>
      <c r="AN410" s="281">
        <v>0</v>
      </c>
      <c r="AO410" s="281">
        <v>0</v>
      </c>
      <c r="AP410" s="281">
        <v>0</v>
      </c>
    </row>
    <row r="411" spans="1:42" customFormat="1" outlineLevel="2">
      <c r="A411" s="211" t="str">
        <f>A399&amp;"."&amp;A401&amp;"."&amp;A400&amp;"."&amp;B411</f>
        <v>3.c.1.10</v>
      </c>
      <c r="B411">
        <v>10</v>
      </c>
      <c r="C411" t="str">
        <f>'1-GBP'!C411</f>
        <v/>
      </c>
      <c r="M411" s="281">
        <v>0</v>
      </c>
      <c r="N411" s="281">
        <v>0</v>
      </c>
      <c r="O411" s="281">
        <v>0</v>
      </c>
      <c r="P411" s="281">
        <v>0</v>
      </c>
      <c r="Q411" s="281">
        <v>0</v>
      </c>
      <c r="R411" s="281">
        <v>0</v>
      </c>
      <c r="S411" s="281">
        <v>0</v>
      </c>
      <c r="T411" s="281">
        <v>0</v>
      </c>
      <c r="U411" s="281">
        <v>0</v>
      </c>
      <c r="V411" s="281">
        <v>0</v>
      </c>
      <c r="W411" s="281">
        <v>0</v>
      </c>
      <c r="X411" s="281">
        <v>0</v>
      </c>
      <c r="Y411" s="281">
        <v>0</v>
      </c>
      <c r="Z411" s="281">
        <v>0</v>
      </c>
      <c r="AA411" s="281">
        <v>0</v>
      </c>
      <c r="AB411" s="281">
        <v>0</v>
      </c>
      <c r="AC411" s="281">
        <v>0</v>
      </c>
      <c r="AD411" s="281">
        <v>0</v>
      </c>
      <c r="AE411" s="281">
        <v>0</v>
      </c>
      <c r="AF411" s="281">
        <v>0</v>
      </c>
      <c r="AG411" s="281">
        <v>0</v>
      </c>
      <c r="AH411" s="281">
        <v>0</v>
      </c>
      <c r="AI411" s="281">
        <v>0</v>
      </c>
      <c r="AJ411" s="281">
        <v>0</v>
      </c>
      <c r="AK411" s="281">
        <v>0</v>
      </c>
      <c r="AL411" s="281">
        <v>0</v>
      </c>
      <c r="AM411" s="281">
        <v>0</v>
      </c>
      <c r="AN411" s="281">
        <v>0</v>
      </c>
      <c r="AO411" s="281">
        <v>0</v>
      </c>
      <c r="AP411" s="281">
        <v>0</v>
      </c>
    </row>
    <row r="412" spans="1:42" customFormat="1" outlineLevel="2">
      <c r="A412" s="211" t="str">
        <f>A399&amp;"."&amp;A401&amp;"."&amp;A400&amp;"."&amp;B412</f>
        <v>3.c.1.11</v>
      </c>
      <c r="B412">
        <v>11</v>
      </c>
      <c r="C412" t="str">
        <f>'1-GBP'!C412</f>
        <v/>
      </c>
      <c r="M412" s="281">
        <v>0</v>
      </c>
      <c r="N412" s="281">
        <v>0</v>
      </c>
      <c r="O412" s="281">
        <v>0</v>
      </c>
      <c r="P412" s="281">
        <v>0</v>
      </c>
      <c r="Q412" s="281">
        <v>0</v>
      </c>
      <c r="R412" s="281">
        <v>0</v>
      </c>
      <c r="S412" s="281">
        <v>0</v>
      </c>
      <c r="T412" s="281">
        <v>0</v>
      </c>
      <c r="U412" s="281">
        <v>0</v>
      </c>
      <c r="V412" s="281">
        <v>0</v>
      </c>
      <c r="W412" s="281">
        <v>0</v>
      </c>
      <c r="X412" s="281">
        <v>0</v>
      </c>
      <c r="Y412" s="281">
        <v>0</v>
      </c>
      <c r="Z412" s="281">
        <v>0</v>
      </c>
      <c r="AA412" s="281">
        <v>0</v>
      </c>
      <c r="AB412" s="281">
        <v>0</v>
      </c>
      <c r="AC412" s="281">
        <v>0</v>
      </c>
      <c r="AD412" s="281">
        <v>0</v>
      </c>
      <c r="AE412" s="281">
        <v>0</v>
      </c>
      <c r="AF412" s="281">
        <v>0</v>
      </c>
      <c r="AG412" s="281">
        <v>0</v>
      </c>
      <c r="AH412" s="281">
        <v>0</v>
      </c>
      <c r="AI412" s="281">
        <v>0</v>
      </c>
      <c r="AJ412" s="281">
        <v>0</v>
      </c>
      <c r="AK412" s="281">
        <v>0</v>
      </c>
      <c r="AL412" s="281">
        <v>0</v>
      </c>
      <c r="AM412" s="281">
        <v>0</v>
      </c>
      <c r="AN412" s="281">
        <v>0</v>
      </c>
      <c r="AO412" s="281">
        <v>0</v>
      </c>
      <c r="AP412" s="281">
        <v>0</v>
      </c>
    </row>
    <row r="413" spans="1:42" customFormat="1" outlineLevel="2">
      <c r="A413" s="211" t="str">
        <f>A399&amp;"."&amp;A401&amp;"."&amp;A400&amp;"."&amp;B413</f>
        <v>3.c.1.12</v>
      </c>
      <c r="B413">
        <v>12</v>
      </c>
      <c r="C413" t="str">
        <f>'1-GBP'!C413</f>
        <v/>
      </c>
      <c r="M413" s="281">
        <v>0</v>
      </c>
      <c r="N413" s="281">
        <v>0</v>
      </c>
      <c r="O413" s="281">
        <v>0</v>
      </c>
      <c r="P413" s="281">
        <v>0</v>
      </c>
      <c r="Q413" s="281">
        <v>0</v>
      </c>
      <c r="R413" s="281">
        <v>0</v>
      </c>
      <c r="S413" s="281">
        <v>0</v>
      </c>
      <c r="T413" s="281">
        <v>0</v>
      </c>
      <c r="U413" s="281">
        <v>0</v>
      </c>
      <c r="V413" s="281">
        <v>0</v>
      </c>
      <c r="W413" s="281">
        <v>0</v>
      </c>
      <c r="X413" s="281">
        <v>0</v>
      </c>
      <c r="Y413" s="281">
        <v>0</v>
      </c>
      <c r="Z413" s="281">
        <v>0</v>
      </c>
      <c r="AA413" s="281">
        <v>0</v>
      </c>
      <c r="AB413" s="281">
        <v>0</v>
      </c>
      <c r="AC413" s="281">
        <v>0</v>
      </c>
      <c r="AD413" s="281">
        <v>0</v>
      </c>
      <c r="AE413" s="281">
        <v>0</v>
      </c>
      <c r="AF413" s="281">
        <v>0</v>
      </c>
      <c r="AG413" s="281">
        <v>0</v>
      </c>
      <c r="AH413" s="281">
        <v>0</v>
      </c>
      <c r="AI413" s="281">
        <v>0</v>
      </c>
      <c r="AJ413" s="281">
        <v>0</v>
      </c>
      <c r="AK413" s="281">
        <v>0</v>
      </c>
      <c r="AL413" s="281">
        <v>0</v>
      </c>
      <c r="AM413" s="281">
        <v>0</v>
      </c>
      <c r="AN413" s="281">
        <v>0</v>
      </c>
      <c r="AO413" s="281">
        <v>0</v>
      </c>
      <c r="AP413" s="281">
        <v>0</v>
      </c>
    </row>
    <row r="414" spans="1:42" customFormat="1" outlineLevel="1">
      <c r="A414" s="212"/>
      <c r="B414" s="201">
        <f>B413-COUNTIFS(C402:C413,"")</f>
        <v>0</v>
      </c>
      <c r="C414" s="201" t="s">
        <v>285</v>
      </c>
      <c r="D414" s="201"/>
      <c r="E414" s="201"/>
      <c r="F414" s="201"/>
      <c r="G414" s="201"/>
      <c r="H414" s="201"/>
      <c r="I414" s="201"/>
      <c r="J414" s="201"/>
      <c r="K414" s="201"/>
      <c r="L414" s="201"/>
      <c r="M414" s="280">
        <f>SUM(M402:M413)</f>
        <v>0</v>
      </c>
      <c r="N414" s="280">
        <f>SUM(N402:N413)</f>
        <v>0</v>
      </c>
      <c r="O414" s="280">
        <f t="shared" ref="O414:AP414" si="35">SUM(O402:O413)</f>
        <v>0</v>
      </c>
      <c r="P414" s="280">
        <f t="shared" si="35"/>
        <v>0</v>
      </c>
      <c r="Q414" s="280">
        <f t="shared" si="35"/>
        <v>0</v>
      </c>
      <c r="R414" s="280">
        <f t="shared" si="35"/>
        <v>0</v>
      </c>
      <c r="S414" s="280">
        <f t="shared" si="35"/>
        <v>0</v>
      </c>
      <c r="T414" s="280">
        <f t="shared" si="35"/>
        <v>0</v>
      </c>
      <c r="U414" s="280">
        <f t="shared" si="35"/>
        <v>0</v>
      </c>
      <c r="V414" s="280">
        <f t="shared" si="35"/>
        <v>0</v>
      </c>
      <c r="W414" s="280">
        <f t="shared" si="35"/>
        <v>0</v>
      </c>
      <c r="X414" s="280">
        <f t="shared" si="35"/>
        <v>0</v>
      </c>
      <c r="Y414" s="280">
        <f t="shared" si="35"/>
        <v>0</v>
      </c>
      <c r="Z414" s="280">
        <f t="shared" si="35"/>
        <v>0</v>
      </c>
      <c r="AA414" s="280">
        <f t="shared" si="35"/>
        <v>0</v>
      </c>
      <c r="AB414" s="280">
        <f t="shared" si="35"/>
        <v>0</v>
      </c>
      <c r="AC414" s="280">
        <f t="shared" si="35"/>
        <v>0</v>
      </c>
      <c r="AD414" s="280">
        <f t="shared" si="35"/>
        <v>0</v>
      </c>
      <c r="AE414" s="280">
        <f t="shared" si="35"/>
        <v>0</v>
      </c>
      <c r="AF414" s="280">
        <f t="shared" si="35"/>
        <v>0</v>
      </c>
      <c r="AG414" s="280">
        <f t="shared" si="35"/>
        <v>0</v>
      </c>
      <c r="AH414" s="280">
        <f t="shared" si="35"/>
        <v>0</v>
      </c>
      <c r="AI414" s="280">
        <f t="shared" si="35"/>
        <v>0</v>
      </c>
      <c r="AJ414" s="280">
        <f t="shared" si="35"/>
        <v>0</v>
      </c>
      <c r="AK414" s="280">
        <f t="shared" si="35"/>
        <v>0</v>
      </c>
      <c r="AL414" s="280">
        <f t="shared" si="35"/>
        <v>0</v>
      </c>
      <c r="AM414" s="280">
        <f t="shared" si="35"/>
        <v>0</v>
      </c>
      <c r="AN414" s="280">
        <f t="shared" si="35"/>
        <v>0</v>
      </c>
      <c r="AO414" s="280">
        <f t="shared" si="35"/>
        <v>0</v>
      </c>
      <c r="AP414" s="280">
        <f t="shared" si="35"/>
        <v>0</v>
      </c>
    </row>
    <row r="415" spans="1:42" customFormat="1" outlineLevel="1">
      <c r="A415" s="211"/>
    </row>
    <row r="416" spans="1:42" customFormat="1" outlineLevel="1">
      <c r="A416" s="220" t="s">
        <v>216</v>
      </c>
      <c r="B416" s="220" t="s">
        <v>286</v>
      </c>
      <c r="C416" s="220" t="s">
        <v>284</v>
      </c>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c r="AA416" s="220"/>
      <c r="AB416" s="220"/>
      <c r="AC416" s="220"/>
      <c r="AD416" s="220"/>
      <c r="AE416" s="220"/>
      <c r="AF416" s="220"/>
      <c r="AG416" s="220"/>
      <c r="AH416" s="220"/>
      <c r="AI416" s="220"/>
      <c r="AJ416" s="220"/>
      <c r="AK416" s="220"/>
      <c r="AL416" s="220"/>
      <c r="AM416" s="220"/>
      <c r="AN416" s="220"/>
      <c r="AO416" s="220"/>
      <c r="AP416" s="220"/>
    </row>
    <row r="417" spans="1:42" customFormat="1" outlineLevel="2">
      <c r="A417" s="211" t="str">
        <f>A399&amp;"."&amp;A416&amp;"."&amp;A400&amp;"."&amp;B417</f>
        <v>3.o.1.1</v>
      </c>
      <c r="B417">
        <v>1</v>
      </c>
      <c r="C417" t="str">
        <f>'1-GBP'!C417</f>
        <v/>
      </c>
      <c r="M417" s="281">
        <v>0</v>
      </c>
      <c r="N417" s="281">
        <v>0</v>
      </c>
      <c r="O417" s="281">
        <v>0</v>
      </c>
      <c r="P417" s="281">
        <v>0</v>
      </c>
      <c r="Q417" s="281">
        <v>0</v>
      </c>
      <c r="R417" s="281">
        <v>0</v>
      </c>
      <c r="S417" s="281">
        <v>0</v>
      </c>
      <c r="T417" s="281">
        <v>0</v>
      </c>
      <c r="U417" s="281">
        <v>0</v>
      </c>
      <c r="V417" s="281">
        <v>0</v>
      </c>
      <c r="W417" s="281">
        <v>0</v>
      </c>
      <c r="X417" s="281">
        <v>0</v>
      </c>
      <c r="Y417" s="281">
        <v>0</v>
      </c>
      <c r="Z417" s="281">
        <v>0</v>
      </c>
      <c r="AA417" s="281">
        <v>0</v>
      </c>
      <c r="AB417" s="281">
        <v>0</v>
      </c>
      <c r="AC417" s="281">
        <v>0</v>
      </c>
      <c r="AD417" s="281">
        <v>0</v>
      </c>
      <c r="AE417" s="281">
        <v>0</v>
      </c>
      <c r="AF417" s="281">
        <v>0</v>
      </c>
      <c r="AG417" s="281">
        <v>0</v>
      </c>
      <c r="AH417" s="281">
        <v>0</v>
      </c>
      <c r="AI417" s="281">
        <v>0</v>
      </c>
      <c r="AJ417" s="281">
        <v>0</v>
      </c>
      <c r="AK417" s="281">
        <v>0</v>
      </c>
      <c r="AL417" s="281">
        <v>0</v>
      </c>
      <c r="AM417" s="281">
        <v>0</v>
      </c>
      <c r="AN417" s="281">
        <v>0</v>
      </c>
      <c r="AO417" s="281">
        <v>0</v>
      </c>
      <c r="AP417" s="281">
        <v>0</v>
      </c>
    </row>
    <row r="418" spans="1:42" customFormat="1" outlineLevel="2">
      <c r="A418" s="211" t="str">
        <f>A399&amp;"."&amp;A416&amp;"."&amp;A400&amp;"."&amp;B418</f>
        <v>3.o.1.2</v>
      </c>
      <c r="B418">
        <v>2</v>
      </c>
      <c r="C418" t="str">
        <f>'1-GBP'!C418</f>
        <v/>
      </c>
      <c r="M418" s="281">
        <v>0</v>
      </c>
      <c r="N418" s="281">
        <v>0</v>
      </c>
      <c r="O418" s="281">
        <v>0</v>
      </c>
      <c r="P418" s="281">
        <v>0</v>
      </c>
      <c r="Q418" s="281">
        <v>0</v>
      </c>
      <c r="R418" s="281">
        <v>0</v>
      </c>
      <c r="S418" s="281">
        <v>0</v>
      </c>
      <c r="T418" s="281">
        <v>0</v>
      </c>
      <c r="U418" s="281">
        <v>0</v>
      </c>
      <c r="V418" s="281">
        <v>0</v>
      </c>
      <c r="W418" s="281">
        <v>0</v>
      </c>
      <c r="X418" s="281">
        <v>0</v>
      </c>
      <c r="Y418" s="281">
        <v>0</v>
      </c>
      <c r="Z418" s="281">
        <v>0</v>
      </c>
      <c r="AA418" s="281">
        <v>0</v>
      </c>
      <c r="AB418" s="281">
        <v>0</v>
      </c>
      <c r="AC418" s="281">
        <v>0</v>
      </c>
      <c r="AD418" s="281">
        <v>0</v>
      </c>
      <c r="AE418" s="281">
        <v>0</v>
      </c>
      <c r="AF418" s="281">
        <v>0</v>
      </c>
      <c r="AG418" s="281">
        <v>0</v>
      </c>
      <c r="AH418" s="281">
        <v>0</v>
      </c>
      <c r="AI418" s="281">
        <v>0</v>
      </c>
      <c r="AJ418" s="281">
        <v>0</v>
      </c>
      <c r="AK418" s="281">
        <v>0</v>
      </c>
      <c r="AL418" s="281">
        <v>0</v>
      </c>
      <c r="AM418" s="281">
        <v>0</v>
      </c>
      <c r="AN418" s="281">
        <v>0</v>
      </c>
      <c r="AO418" s="281">
        <v>0</v>
      </c>
      <c r="AP418" s="281">
        <v>0</v>
      </c>
    </row>
    <row r="419" spans="1:42" customFormat="1" outlineLevel="2">
      <c r="A419" s="211" t="str">
        <f>A399&amp;"."&amp;A416&amp;"."&amp;A400&amp;"."&amp;B419</f>
        <v>3.o.1.3</v>
      </c>
      <c r="B419">
        <v>3</v>
      </c>
      <c r="C419" t="str">
        <f>'1-GBP'!C419</f>
        <v/>
      </c>
      <c r="M419" s="281">
        <v>0</v>
      </c>
      <c r="N419" s="281">
        <v>0</v>
      </c>
      <c r="O419" s="281">
        <v>0</v>
      </c>
      <c r="P419" s="281">
        <v>0</v>
      </c>
      <c r="Q419" s="281">
        <v>0</v>
      </c>
      <c r="R419" s="281">
        <v>0</v>
      </c>
      <c r="S419" s="281">
        <v>0</v>
      </c>
      <c r="T419" s="281">
        <v>0</v>
      </c>
      <c r="U419" s="281">
        <v>0</v>
      </c>
      <c r="V419" s="281">
        <v>0</v>
      </c>
      <c r="W419" s="281">
        <v>0</v>
      </c>
      <c r="X419" s="281">
        <v>0</v>
      </c>
      <c r="Y419" s="281">
        <v>0</v>
      </c>
      <c r="Z419" s="281">
        <v>0</v>
      </c>
      <c r="AA419" s="281">
        <v>0</v>
      </c>
      <c r="AB419" s="281">
        <v>0</v>
      </c>
      <c r="AC419" s="281">
        <v>0</v>
      </c>
      <c r="AD419" s="281">
        <v>0</v>
      </c>
      <c r="AE419" s="281">
        <v>0</v>
      </c>
      <c r="AF419" s="281">
        <v>0</v>
      </c>
      <c r="AG419" s="281">
        <v>0</v>
      </c>
      <c r="AH419" s="281">
        <v>0</v>
      </c>
      <c r="AI419" s="281">
        <v>0</v>
      </c>
      <c r="AJ419" s="281">
        <v>0</v>
      </c>
      <c r="AK419" s="281">
        <v>0</v>
      </c>
      <c r="AL419" s="281">
        <v>0</v>
      </c>
      <c r="AM419" s="281">
        <v>0</v>
      </c>
      <c r="AN419" s="281">
        <v>0</v>
      </c>
      <c r="AO419" s="281">
        <v>0</v>
      </c>
      <c r="AP419" s="281">
        <v>0</v>
      </c>
    </row>
    <row r="420" spans="1:42" customFormat="1" outlineLevel="2">
      <c r="A420" s="211" t="str">
        <f>A399&amp;"."&amp;A416&amp;"."&amp;A400&amp;"."&amp;B420</f>
        <v>3.o.1.4</v>
      </c>
      <c r="B420">
        <v>4</v>
      </c>
      <c r="C420" t="str">
        <f>'1-GBP'!C420</f>
        <v/>
      </c>
      <c r="M420" s="281">
        <v>0</v>
      </c>
      <c r="N420" s="281">
        <v>0</v>
      </c>
      <c r="O420" s="281">
        <v>0</v>
      </c>
      <c r="P420" s="281">
        <v>0</v>
      </c>
      <c r="Q420" s="281">
        <v>0</v>
      </c>
      <c r="R420" s="281">
        <v>0</v>
      </c>
      <c r="S420" s="281">
        <v>0</v>
      </c>
      <c r="T420" s="281">
        <v>0</v>
      </c>
      <c r="U420" s="281">
        <v>0</v>
      </c>
      <c r="V420" s="281">
        <v>0</v>
      </c>
      <c r="W420" s="281">
        <v>0</v>
      </c>
      <c r="X420" s="281">
        <v>0</v>
      </c>
      <c r="Y420" s="281">
        <v>0</v>
      </c>
      <c r="Z420" s="281">
        <v>0</v>
      </c>
      <c r="AA420" s="281">
        <v>0</v>
      </c>
      <c r="AB420" s="281">
        <v>0</v>
      </c>
      <c r="AC420" s="281">
        <v>0</v>
      </c>
      <c r="AD420" s="281">
        <v>0</v>
      </c>
      <c r="AE420" s="281">
        <v>0</v>
      </c>
      <c r="AF420" s="281">
        <v>0</v>
      </c>
      <c r="AG420" s="281">
        <v>0</v>
      </c>
      <c r="AH420" s="281">
        <v>0</v>
      </c>
      <c r="AI420" s="281">
        <v>0</v>
      </c>
      <c r="AJ420" s="281">
        <v>0</v>
      </c>
      <c r="AK420" s="281">
        <v>0</v>
      </c>
      <c r="AL420" s="281">
        <v>0</v>
      </c>
      <c r="AM420" s="281">
        <v>0</v>
      </c>
      <c r="AN420" s="281">
        <v>0</v>
      </c>
      <c r="AO420" s="281">
        <v>0</v>
      </c>
      <c r="AP420" s="281">
        <v>0</v>
      </c>
    </row>
    <row r="421" spans="1:42" customFormat="1" outlineLevel="2">
      <c r="A421" s="211" t="str">
        <f>A399&amp;"."&amp;A416&amp;"."&amp;A400&amp;"."&amp;B421</f>
        <v>3.o.1.5</v>
      </c>
      <c r="B421">
        <v>5</v>
      </c>
      <c r="C421" t="str">
        <f>'1-GBP'!C421</f>
        <v/>
      </c>
      <c r="M421" s="281">
        <v>0</v>
      </c>
      <c r="N421" s="281">
        <v>0</v>
      </c>
      <c r="O421" s="281">
        <v>0</v>
      </c>
      <c r="P421" s="281">
        <v>0</v>
      </c>
      <c r="Q421" s="281">
        <v>0</v>
      </c>
      <c r="R421" s="281">
        <v>0</v>
      </c>
      <c r="S421" s="281">
        <v>0</v>
      </c>
      <c r="T421" s="281">
        <v>0</v>
      </c>
      <c r="U421" s="281">
        <v>0</v>
      </c>
      <c r="V421" s="281">
        <v>0</v>
      </c>
      <c r="W421" s="281">
        <v>0</v>
      </c>
      <c r="X421" s="281">
        <v>0</v>
      </c>
      <c r="Y421" s="281">
        <v>0</v>
      </c>
      <c r="Z421" s="281">
        <v>0</v>
      </c>
      <c r="AA421" s="281">
        <v>0</v>
      </c>
      <c r="AB421" s="281">
        <v>0</v>
      </c>
      <c r="AC421" s="281">
        <v>0</v>
      </c>
      <c r="AD421" s="281">
        <v>0</v>
      </c>
      <c r="AE421" s="281">
        <v>0</v>
      </c>
      <c r="AF421" s="281">
        <v>0</v>
      </c>
      <c r="AG421" s="281">
        <v>0</v>
      </c>
      <c r="AH421" s="281">
        <v>0</v>
      </c>
      <c r="AI421" s="281">
        <v>0</v>
      </c>
      <c r="AJ421" s="281">
        <v>0</v>
      </c>
      <c r="AK421" s="281">
        <v>0</v>
      </c>
      <c r="AL421" s="281">
        <v>0</v>
      </c>
      <c r="AM421" s="281">
        <v>0</v>
      </c>
      <c r="AN421" s="281">
        <v>0</v>
      </c>
      <c r="AO421" s="281">
        <v>0</v>
      </c>
      <c r="AP421" s="281">
        <v>0</v>
      </c>
    </row>
    <row r="422" spans="1:42" customFormat="1" outlineLevel="2">
      <c r="A422" s="211" t="str">
        <f>A399&amp;"."&amp;A416&amp;"."&amp;A400&amp;"."&amp;B422</f>
        <v>3.o.1.6</v>
      </c>
      <c r="B422">
        <v>6</v>
      </c>
      <c r="C422" t="str">
        <f>'1-GBP'!C422</f>
        <v/>
      </c>
      <c r="M422" s="281">
        <v>0</v>
      </c>
      <c r="N422" s="281">
        <v>0</v>
      </c>
      <c r="O422" s="281">
        <v>0</v>
      </c>
      <c r="P422" s="281">
        <v>0</v>
      </c>
      <c r="Q422" s="281">
        <v>0</v>
      </c>
      <c r="R422" s="281">
        <v>0</v>
      </c>
      <c r="S422" s="281">
        <v>0</v>
      </c>
      <c r="T422" s="281">
        <v>0</v>
      </c>
      <c r="U422" s="281">
        <v>0</v>
      </c>
      <c r="V422" s="281">
        <v>0</v>
      </c>
      <c r="W422" s="281">
        <v>0</v>
      </c>
      <c r="X422" s="281">
        <v>0</v>
      </c>
      <c r="Y422" s="281">
        <v>0</v>
      </c>
      <c r="Z422" s="281">
        <v>0</v>
      </c>
      <c r="AA422" s="281">
        <v>0</v>
      </c>
      <c r="AB422" s="281">
        <v>0</v>
      </c>
      <c r="AC422" s="281">
        <v>0</v>
      </c>
      <c r="AD422" s="281">
        <v>0</v>
      </c>
      <c r="AE422" s="281">
        <v>0</v>
      </c>
      <c r="AF422" s="281">
        <v>0</v>
      </c>
      <c r="AG422" s="281">
        <v>0</v>
      </c>
      <c r="AH422" s="281">
        <v>0</v>
      </c>
      <c r="AI422" s="281">
        <v>0</v>
      </c>
      <c r="AJ422" s="281">
        <v>0</v>
      </c>
      <c r="AK422" s="281">
        <v>0</v>
      </c>
      <c r="AL422" s="281">
        <v>0</v>
      </c>
      <c r="AM422" s="281">
        <v>0</v>
      </c>
      <c r="AN422" s="281">
        <v>0</v>
      </c>
      <c r="AO422" s="281">
        <v>0</v>
      </c>
      <c r="AP422" s="281">
        <v>0</v>
      </c>
    </row>
    <row r="423" spans="1:42" customFormat="1" outlineLevel="2">
      <c r="A423" s="211" t="str">
        <f>A399&amp;"."&amp;A416&amp;"."&amp;A400&amp;"."&amp;B423</f>
        <v>3.o.1.7</v>
      </c>
      <c r="B423">
        <v>7</v>
      </c>
      <c r="C423" t="str">
        <f>'1-GBP'!C423</f>
        <v/>
      </c>
      <c r="M423" s="281">
        <v>0</v>
      </c>
      <c r="N423" s="281">
        <v>0</v>
      </c>
      <c r="O423" s="281">
        <v>0</v>
      </c>
      <c r="P423" s="281">
        <v>0</v>
      </c>
      <c r="Q423" s="281">
        <v>0</v>
      </c>
      <c r="R423" s="281">
        <v>0</v>
      </c>
      <c r="S423" s="281">
        <v>0</v>
      </c>
      <c r="T423" s="281">
        <v>0</v>
      </c>
      <c r="U423" s="281">
        <v>0</v>
      </c>
      <c r="V423" s="281">
        <v>0</v>
      </c>
      <c r="W423" s="281">
        <v>0</v>
      </c>
      <c r="X423" s="281">
        <v>0</v>
      </c>
      <c r="Y423" s="281">
        <v>0</v>
      </c>
      <c r="Z423" s="281">
        <v>0</v>
      </c>
      <c r="AA423" s="281">
        <v>0</v>
      </c>
      <c r="AB423" s="281">
        <v>0</v>
      </c>
      <c r="AC423" s="281">
        <v>0</v>
      </c>
      <c r="AD423" s="281">
        <v>0</v>
      </c>
      <c r="AE423" s="281">
        <v>0</v>
      </c>
      <c r="AF423" s="281">
        <v>0</v>
      </c>
      <c r="AG423" s="281">
        <v>0</v>
      </c>
      <c r="AH423" s="281">
        <v>0</v>
      </c>
      <c r="AI423" s="281">
        <v>0</v>
      </c>
      <c r="AJ423" s="281">
        <v>0</v>
      </c>
      <c r="AK423" s="281">
        <v>0</v>
      </c>
      <c r="AL423" s="281">
        <v>0</v>
      </c>
      <c r="AM423" s="281">
        <v>0</v>
      </c>
      <c r="AN423" s="281">
        <v>0</v>
      </c>
      <c r="AO423" s="281">
        <v>0</v>
      </c>
      <c r="AP423" s="281">
        <v>0</v>
      </c>
    </row>
    <row r="424" spans="1:42" customFormat="1" outlineLevel="2">
      <c r="A424" s="211" t="str">
        <f>A399&amp;"."&amp;A416&amp;"."&amp;A400&amp;"."&amp;B424</f>
        <v>3.o.1.8</v>
      </c>
      <c r="B424">
        <v>8</v>
      </c>
      <c r="C424" t="str">
        <f>'1-GBP'!C424</f>
        <v/>
      </c>
      <c r="M424" s="281">
        <v>0</v>
      </c>
      <c r="N424" s="281">
        <v>0</v>
      </c>
      <c r="O424" s="281">
        <v>0</v>
      </c>
      <c r="P424" s="281">
        <v>0</v>
      </c>
      <c r="Q424" s="281">
        <v>0</v>
      </c>
      <c r="R424" s="281">
        <v>0</v>
      </c>
      <c r="S424" s="281">
        <v>0</v>
      </c>
      <c r="T424" s="281">
        <v>0</v>
      </c>
      <c r="U424" s="281">
        <v>0</v>
      </c>
      <c r="V424" s="281">
        <v>0</v>
      </c>
      <c r="W424" s="281">
        <v>0</v>
      </c>
      <c r="X424" s="281">
        <v>0</v>
      </c>
      <c r="Y424" s="281">
        <v>0</v>
      </c>
      <c r="Z424" s="281">
        <v>0</v>
      </c>
      <c r="AA424" s="281">
        <v>0</v>
      </c>
      <c r="AB424" s="281">
        <v>0</v>
      </c>
      <c r="AC424" s="281">
        <v>0</v>
      </c>
      <c r="AD424" s="281">
        <v>0</v>
      </c>
      <c r="AE424" s="281">
        <v>0</v>
      </c>
      <c r="AF424" s="281">
        <v>0</v>
      </c>
      <c r="AG424" s="281">
        <v>0</v>
      </c>
      <c r="AH424" s="281">
        <v>0</v>
      </c>
      <c r="AI424" s="281">
        <v>0</v>
      </c>
      <c r="AJ424" s="281">
        <v>0</v>
      </c>
      <c r="AK424" s="281">
        <v>0</v>
      </c>
      <c r="AL424" s="281">
        <v>0</v>
      </c>
      <c r="AM424" s="281">
        <v>0</v>
      </c>
      <c r="AN424" s="281">
        <v>0</v>
      </c>
      <c r="AO424" s="281">
        <v>0</v>
      </c>
      <c r="AP424" s="281">
        <v>0</v>
      </c>
    </row>
    <row r="425" spans="1:42" customFormat="1" outlineLevel="2">
      <c r="A425" s="211" t="str">
        <f>A399&amp;"."&amp;A416&amp;"."&amp;A400&amp;"."&amp;B425</f>
        <v>3.o.1.9</v>
      </c>
      <c r="B425">
        <v>9</v>
      </c>
      <c r="C425" t="str">
        <f>'1-GBP'!C425</f>
        <v/>
      </c>
      <c r="M425" s="281">
        <v>0</v>
      </c>
      <c r="N425" s="281">
        <v>0</v>
      </c>
      <c r="O425" s="281">
        <v>0</v>
      </c>
      <c r="P425" s="281">
        <v>0</v>
      </c>
      <c r="Q425" s="281">
        <v>0</v>
      </c>
      <c r="R425" s="281">
        <v>0</v>
      </c>
      <c r="S425" s="281">
        <v>0</v>
      </c>
      <c r="T425" s="281">
        <v>0</v>
      </c>
      <c r="U425" s="281">
        <v>0</v>
      </c>
      <c r="V425" s="281">
        <v>0</v>
      </c>
      <c r="W425" s="281">
        <v>0</v>
      </c>
      <c r="X425" s="281">
        <v>0</v>
      </c>
      <c r="Y425" s="281">
        <v>0</v>
      </c>
      <c r="Z425" s="281">
        <v>0</v>
      </c>
      <c r="AA425" s="281">
        <v>0</v>
      </c>
      <c r="AB425" s="281">
        <v>0</v>
      </c>
      <c r="AC425" s="281">
        <v>0</v>
      </c>
      <c r="AD425" s="281">
        <v>0</v>
      </c>
      <c r="AE425" s="281">
        <v>0</v>
      </c>
      <c r="AF425" s="281">
        <v>0</v>
      </c>
      <c r="AG425" s="281">
        <v>0</v>
      </c>
      <c r="AH425" s="281">
        <v>0</v>
      </c>
      <c r="AI425" s="281">
        <v>0</v>
      </c>
      <c r="AJ425" s="281">
        <v>0</v>
      </c>
      <c r="AK425" s="281">
        <v>0</v>
      </c>
      <c r="AL425" s="281">
        <v>0</v>
      </c>
      <c r="AM425" s="281">
        <v>0</v>
      </c>
      <c r="AN425" s="281">
        <v>0</v>
      </c>
      <c r="AO425" s="281">
        <v>0</v>
      </c>
      <c r="AP425" s="281">
        <v>0</v>
      </c>
    </row>
    <row r="426" spans="1:42" customFormat="1" outlineLevel="2">
      <c r="A426" s="211" t="str">
        <f>A399&amp;"."&amp;A416&amp;"."&amp;A400&amp;"."&amp;B426</f>
        <v>3.o.1.10</v>
      </c>
      <c r="B426">
        <v>10</v>
      </c>
      <c r="C426" t="str">
        <f>'1-GBP'!C426</f>
        <v/>
      </c>
      <c r="M426" s="281">
        <v>0</v>
      </c>
      <c r="N426" s="281">
        <v>0</v>
      </c>
      <c r="O426" s="281">
        <v>0</v>
      </c>
      <c r="P426" s="281">
        <v>0</v>
      </c>
      <c r="Q426" s="281">
        <v>0</v>
      </c>
      <c r="R426" s="281">
        <v>0</v>
      </c>
      <c r="S426" s="281">
        <v>0</v>
      </c>
      <c r="T426" s="281">
        <v>0</v>
      </c>
      <c r="U426" s="281">
        <v>0</v>
      </c>
      <c r="V426" s="281">
        <v>0</v>
      </c>
      <c r="W426" s="281">
        <v>0</v>
      </c>
      <c r="X426" s="281">
        <v>0</v>
      </c>
      <c r="Y426" s="281">
        <v>0</v>
      </c>
      <c r="Z426" s="281">
        <v>0</v>
      </c>
      <c r="AA426" s="281">
        <v>0</v>
      </c>
      <c r="AB426" s="281">
        <v>0</v>
      </c>
      <c r="AC426" s="281">
        <v>0</v>
      </c>
      <c r="AD426" s="281">
        <v>0</v>
      </c>
      <c r="AE426" s="281">
        <v>0</v>
      </c>
      <c r="AF426" s="281">
        <v>0</v>
      </c>
      <c r="AG426" s="281">
        <v>0</v>
      </c>
      <c r="AH426" s="281">
        <v>0</v>
      </c>
      <c r="AI426" s="281">
        <v>0</v>
      </c>
      <c r="AJ426" s="281">
        <v>0</v>
      </c>
      <c r="AK426" s="281">
        <v>0</v>
      </c>
      <c r="AL426" s="281">
        <v>0</v>
      </c>
      <c r="AM426" s="281">
        <v>0</v>
      </c>
      <c r="AN426" s="281">
        <v>0</v>
      </c>
      <c r="AO426" s="281">
        <v>0</v>
      </c>
      <c r="AP426" s="281">
        <v>0</v>
      </c>
    </row>
    <row r="427" spans="1:42" customFormat="1" outlineLevel="2">
      <c r="A427" s="211" t="str">
        <f>A399&amp;"."&amp;A416&amp;"."&amp;A400&amp;"."&amp;B427</f>
        <v>3.o.1.11</v>
      </c>
      <c r="B427">
        <v>11</v>
      </c>
      <c r="C427" t="str">
        <f>'1-GBP'!C427</f>
        <v/>
      </c>
      <c r="M427" s="281">
        <v>0</v>
      </c>
      <c r="N427" s="281">
        <v>0</v>
      </c>
      <c r="O427" s="281">
        <v>0</v>
      </c>
      <c r="P427" s="281">
        <v>0</v>
      </c>
      <c r="Q427" s="281">
        <v>0</v>
      </c>
      <c r="R427" s="281">
        <v>0</v>
      </c>
      <c r="S427" s="281">
        <v>0</v>
      </c>
      <c r="T427" s="281">
        <v>0</v>
      </c>
      <c r="U427" s="281">
        <v>0</v>
      </c>
      <c r="V427" s="281">
        <v>0</v>
      </c>
      <c r="W427" s="281">
        <v>0</v>
      </c>
      <c r="X427" s="281">
        <v>0</v>
      </c>
      <c r="Y427" s="281">
        <v>0</v>
      </c>
      <c r="Z427" s="281">
        <v>0</v>
      </c>
      <c r="AA427" s="281">
        <v>0</v>
      </c>
      <c r="AB427" s="281">
        <v>0</v>
      </c>
      <c r="AC427" s="281">
        <v>0</v>
      </c>
      <c r="AD427" s="281">
        <v>0</v>
      </c>
      <c r="AE427" s="281">
        <v>0</v>
      </c>
      <c r="AF427" s="281">
        <v>0</v>
      </c>
      <c r="AG427" s="281">
        <v>0</v>
      </c>
      <c r="AH427" s="281">
        <v>0</v>
      </c>
      <c r="AI427" s="281">
        <v>0</v>
      </c>
      <c r="AJ427" s="281">
        <v>0</v>
      </c>
      <c r="AK427" s="281">
        <v>0</v>
      </c>
      <c r="AL427" s="281">
        <v>0</v>
      </c>
      <c r="AM427" s="281">
        <v>0</v>
      </c>
      <c r="AN427" s="281">
        <v>0</v>
      </c>
      <c r="AO427" s="281">
        <v>0</v>
      </c>
      <c r="AP427" s="281">
        <v>0</v>
      </c>
    </row>
    <row r="428" spans="1:42" customFormat="1" outlineLevel="2">
      <c r="A428" s="211" t="str">
        <f>A399&amp;"."&amp;A416&amp;"."&amp;A400&amp;"."&amp;B428</f>
        <v>3.o.1.12</v>
      </c>
      <c r="B428">
        <v>12</v>
      </c>
      <c r="C428" t="str">
        <f>'1-GBP'!C428</f>
        <v/>
      </c>
      <c r="M428" s="281">
        <v>0</v>
      </c>
      <c r="N428" s="281">
        <v>0</v>
      </c>
      <c r="O428" s="281">
        <v>0</v>
      </c>
      <c r="P428" s="281">
        <v>0</v>
      </c>
      <c r="Q428" s="281">
        <v>0</v>
      </c>
      <c r="R428" s="281">
        <v>0</v>
      </c>
      <c r="S428" s="281">
        <v>0</v>
      </c>
      <c r="T428" s="281">
        <v>0</v>
      </c>
      <c r="U428" s="281">
        <v>0</v>
      </c>
      <c r="V428" s="281">
        <v>0</v>
      </c>
      <c r="W428" s="281">
        <v>0</v>
      </c>
      <c r="X428" s="281">
        <v>0</v>
      </c>
      <c r="Y428" s="281">
        <v>0</v>
      </c>
      <c r="Z428" s="281">
        <v>0</v>
      </c>
      <c r="AA428" s="281">
        <v>0</v>
      </c>
      <c r="AB428" s="281">
        <v>0</v>
      </c>
      <c r="AC428" s="281">
        <v>0</v>
      </c>
      <c r="AD428" s="281">
        <v>0</v>
      </c>
      <c r="AE428" s="281">
        <v>0</v>
      </c>
      <c r="AF428" s="281">
        <v>0</v>
      </c>
      <c r="AG428" s="281">
        <v>0</v>
      </c>
      <c r="AH428" s="281">
        <v>0</v>
      </c>
      <c r="AI428" s="281">
        <v>0</v>
      </c>
      <c r="AJ428" s="281">
        <v>0</v>
      </c>
      <c r="AK428" s="281">
        <v>0</v>
      </c>
      <c r="AL428" s="281">
        <v>0</v>
      </c>
      <c r="AM428" s="281">
        <v>0</v>
      </c>
      <c r="AN428" s="281">
        <v>0</v>
      </c>
      <c r="AO428" s="281">
        <v>0</v>
      </c>
      <c r="AP428" s="281">
        <v>0</v>
      </c>
    </row>
    <row r="429" spans="1:42" customFormat="1" outlineLevel="1">
      <c r="A429" s="212"/>
      <c r="B429" s="201">
        <f>B428-COUNTIFS(C417:C428,"")</f>
        <v>0</v>
      </c>
      <c r="C429" s="201" t="s">
        <v>285</v>
      </c>
      <c r="D429" s="201"/>
      <c r="E429" s="201"/>
      <c r="F429" s="201"/>
      <c r="G429" s="201"/>
      <c r="H429" s="201"/>
      <c r="I429" s="201"/>
      <c r="J429" s="201"/>
      <c r="K429" s="201"/>
      <c r="L429" s="201"/>
      <c r="M429" s="280">
        <f t="shared" ref="M429:AP429" si="36">SUM(M417:M428)</f>
        <v>0</v>
      </c>
      <c r="N429" s="280">
        <f t="shared" si="36"/>
        <v>0</v>
      </c>
      <c r="O429" s="280">
        <f t="shared" si="36"/>
        <v>0</v>
      </c>
      <c r="P429" s="280">
        <f t="shared" si="36"/>
        <v>0</v>
      </c>
      <c r="Q429" s="280">
        <f t="shared" si="36"/>
        <v>0</v>
      </c>
      <c r="R429" s="280">
        <f t="shared" si="36"/>
        <v>0</v>
      </c>
      <c r="S429" s="280">
        <f t="shared" si="36"/>
        <v>0</v>
      </c>
      <c r="T429" s="280">
        <f t="shared" si="36"/>
        <v>0</v>
      </c>
      <c r="U429" s="280">
        <f t="shared" si="36"/>
        <v>0</v>
      </c>
      <c r="V429" s="280">
        <f t="shared" si="36"/>
        <v>0</v>
      </c>
      <c r="W429" s="280">
        <f t="shared" si="36"/>
        <v>0</v>
      </c>
      <c r="X429" s="280">
        <f t="shared" si="36"/>
        <v>0</v>
      </c>
      <c r="Y429" s="280">
        <f t="shared" si="36"/>
        <v>0</v>
      </c>
      <c r="Z429" s="280">
        <f t="shared" si="36"/>
        <v>0</v>
      </c>
      <c r="AA429" s="280">
        <f t="shared" si="36"/>
        <v>0</v>
      </c>
      <c r="AB429" s="280">
        <f t="shared" si="36"/>
        <v>0</v>
      </c>
      <c r="AC429" s="280">
        <f t="shared" si="36"/>
        <v>0</v>
      </c>
      <c r="AD429" s="280">
        <f t="shared" si="36"/>
        <v>0</v>
      </c>
      <c r="AE429" s="280">
        <f t="shared" si="36"/>
        <v>0</v>
      </c>
      <c r="AF429" s="280">
        <f t="shared" si="36"/>
        <v>0</v>
      </c>
      <c r="AG429" s="280">
        <f t="shared" si="36"/>
        <v>0</v>
      </c>
      <c r="AH429" s="280">
        <f t="shared" si="36"/>
        <v>0</v>
      </c>
      <c r="AI429" s="280">
        <f t="shared" si="36"/>
        <v>0</v>
      </c>
      <c r="AJ429" s="280">
        <f t="shared" si="36"/>
        <v>0</v>
      </c>
      <c r="AK429" s="280">
        <f t="shared" si="36"/>
        <v>0</v>
      </c>
      <c r="AL429" s="280">
        <f t="shared" si="36"/>
        <v>0</v>
      </c>
      <c r="AM429" s="280">
        <f t="shared" si="36"/>
        <v>0</v>
      </c>
      <c r="AN429" s="280">
        <f t="shared" si="36"/>
        <v>0</v>
      </c>
      <c r="AO429" s="280">
        <f t="shared" si="36"/>
        <v>0</v>
      </c>
      <c r="AP429" s="280">
        <f t="shared" si="36"/>
        <v>0</v>
      </c>
    </row>
    <row r="430" spans="1:42" customFormat="1" outlineLevel="1">
      <c r="A430" s="221"/>
      <c r="B430" s="222"/>
      <c r="C430" s="222"/>
      <c r="D430" s="222"/>
      <c r="E430" s="222"/>
      <c r="F430" s="222"/>
      <c r="G430" s="222"/>
      <c r="H430" s="222"/>
      <c r="I430" s="222"/>
      <c r="J430" s="222"/>
      <c r="K430" s="222"/>
      <c r="L430" s="222"/>
      <c r="M430" s="222"/>
      <c r="N430" s="222"/>
      <c r="O430" s="222"/>
      <c r="P430" s="222"/>
      <c r="Q430" s="222"/>
      <c r="R430" s="222"/>
      <c r="S430" s="222"/>
      <c r="T430" s="222"/>
      <c r="U430" s="222"/>
      <c r="V430" s="222"/>
      <c r="W430" s="222"/>
      <c r="X430" s="222"/>
      <c r="Y430" s="222"/>
      <c r="Z430" s="222"/>
      <c r="AA430" s="222"/>
      <c r="AB430" s="222"/>
      <c r="AC430" s="222"/>
      <c r="AD430" s="222"/>
      <c r="AE430" s="222"/>
      <c r="AF430" s="222"/>
      <c r="AG430" s="222"/>
      <c r="AH430" s="222"/>
      <c r="AI430" s="222"/>
      <c r="AJ430" s="222"/>
      <c r="AK430" s="222"/>
      <c r="AL430" s="222"/>
      <c r="AM430" s="222"/>
      <c r="AN430" s="222"/>
      <c r="AO430" s="222"/>
      <c r="AP430" s="222"/>
    </row>
    <row r="431" spans="1:42" customFormat="1" outlineLevel="1">
      <c r="A431" s="220" t="s">
        <v>254</v>
      </c>
      <c r="B431" s="220" t="s">
        <v>287</v>
      </c>
      <c r="C431" s="220" t="s">
        <v>284</v>
      </c>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c r="AA431" s="220"/>
      <c r="AB431" s="220"/>
      <c r="AC431" s="220"/>
      <c r="AD431" s="220"/>
      <c r="AE431" s="220"/>
      <c r="AF431" s="220"/>
      <c r="AG431" s="220"/>
      <c r="AH431" s="220"/>
      <c r="AI431" s="220"/>
      <c r="AJ431" s="220"/>
      <c r="AK431" s="220"/>
      <c r="AL431" s="220"/>
      <c r="AM431" s="220"/>
      <c r="AN431" s="220"/>
      <c r="AO431" s="220"/>
      <c r="AP431" s="220"/>
    </row>
    <row r="432" spans="1:42" customFormat="1" outlineLevel="2">
      <c r="A432" s="211" t="str">
        <f>A399&amp;"."&amp;A431&amp;"."&amp;A400&amp;"."&amp;B432</f>
        <v>3.d.1.1</v>
      </c>
      <c r="B432">
        <v>1</v>
      </c>
      <c r="C432" t="str">
        <f>'1-GBP'!C432</f>
        <v>Operator PMT</v>
      </c>
      <c r="M432" s="281">
        <v>0</v>
      </c>
      <c r="N432" s="281">
        <v>0</v>
      </c>
      <c r="O432" s="281">
        <v>0</v>
      </c>
      <c r="P432" s="281">
        <v>0</v>
      </c>
      <c r="Q432" s="281">
        <v>0</v>
      </c>
      <c r="R432" s="281">
        <v>0</v>
      </c>
      <c r="S432" s="281">
        <v>0</v>
      </c>
      <c r="T432" s="281">
        <v>0</v>
      </c>
      <c r="U432" s="281">
        <v>0</v>
      </c>
      <c r="V432" s="281">
        <v>0</v>
      </c>
      <c r="W432" s="281">
        <v>0</v>
      </c>
      <c r="X432" s="281">
        <v>0</v>
      </c>
      <c r="Y432" s="281">
        <v>0</v>
      </c>
      <c r="Z432" s="281">
        <v>0</v>
      </c>
      <c r="AA432" s="281">
        <v>0</v>
      </c>
      <c r="AB432" s="281">
        <v>0</v>
      </c>
      <c r="AC432" s="281">
        <v>0</v>
      </c>
      <c r="AD432" s="281">
        <v>0</v>
      </c>
      <c r="AE432" s="281">
        <v>0</v>
      </c>
      <c r="AF432" s="281">
        <v>0</v>
      </c>
      <c r="AG432" s="281">
        <v>0</v>
      </c>
      <c r="AH432" s="281">
        <v>0</v>
      </c>
      <c r="AI432" s="281">
        <v>0</v>
      </c>
      <c r="AJ432" s="281">
        <v>0</v>
      </c>
      <c r="AK432" s="281">
        <v>0</v>
      </c>
      <c r="AL432" s="281">
        <v>0</v>
      </c>
      <c r="AM432" s="281">
        <v>0</v>
      </c>
      <c r="AN432" s="281">
        <v>0</v>
      </c>
      <c r="AO432" s="281">
        <v>0</v>
      </c>
      <c r="AP432" s="281">
        <v>0</v>
      </c>
    </row>
    <row r="433" spans="1:42" customFormat="1" outlineLevel="2">
      <c r="A433" s="211" t="str">
        <f>A399&amp;"."&amp;A431&amp;"."&amp;A400&amp;"."&amp;B433</f>
        <v>3.d.1.2</v>
      </c>
      <c r="B433">
        <v>2</v>
      </c>
      <c r="C433" t="str">
        <f>'1-GBP'!C433</f>
        <v>Pre-FEED Contractor</v>
      </c>
      <c r="M433" s="281">
        <v>0</v>
      </c>
      <c r="N433" s="281">
        <v>0</v>
      </c>
      <c r="O433" s="281">
        <v>0</v>
      </c>
      <c r="P433" s="281">
        <v>0</v>
      </c>
      <c r="Q433" s="281">
        <v>0</v>
      </c>
      <c r="R433" s="281">
        <v>0</v>
      </c>
      <c r="S433" s="281">
        <v>0</v>
      </c>
      <c r="T433" s="281">
        <v>0</v>
      </c>
      <c r="U433" s="281">
        <v>0</v>
      </c>
      <c r="V433" s="281">
        <v>0</v>
      </c>
      <c r="W433" s="281">
        <v>0</v>
      </c>
      <c r="X433" s="281">
        <v>0</v>
      </c>
      <c r="Y433" s="281">
        <v>0</v>
      </c>
      <c r="Z433" s="281">
        <v>0</v>
      </c>
      <c r="AA433" s="281">
        <v>0</v>
      </c>
      <c r="AB433" s="281">
        <v>0</v>
      </c>
      <c r="AC433" s="281">
        <v>0</v>
      </c>
      <c r="AD433" s="281">
        <v>0</v>
      </c>
      <c r="AE433" s="281">
        <v>0</v>
      </c>
      <c r="AF433" s="281">
        <v>0</v>
      </c>
      <c r="AG433" s="281">
        <v>0</v>
      </c>
      <c r="AH433" s="281">
        <v>0</v>
      </c>
      <c r="AI433" s="281">
        <v>0</v>
      </c>
      <c r="AJ433" s="281">
        <v>0</v>
      </c>
      <c r="AK433" s="281">
        <v>0</v>
      </c>
      <c r="AL433" s="281">
        <v>0</v>
      </c>
      <c r="AM433" s="281">
        <v>0</v>
      </c>
      <c r="AN433" s="281">
        <v>0</v>
      </c>
      <c r="AO433" s="281">
        <v>0</v>
      </c>
      <c r="AP433" s="281">
        <v>0</v>
      </c>
    </row>
    <row r="434" spans="1:42" customFormat="1" outlineLevel="2">
      <c r="A434" s="211" t="str">
        <f>A399&amp;"."&amp;A431&amp;"."&amp;A400&amp;"."&amp;B434</f>
        <v>3.d.1.3</v>
      </c>
      <c r="B434">
        <v>3</v>
      </c>
      <c r="C434" t="str">
        <f>'1-GBP'!C434</f>
        <v>Other</v>
      </c>
      <c r="M434" s="281">
        <v>0</v>
      </c>
      <c r="N434" s="281">
        <v>0</v>
      </c>
      <c r="O434" s="281">
        <v>0</v>
      </c>
      <c r="P434" s="281">
        <v>0</v>
      </c>
      <c r="Q434" s="281">
        <v>0</v>
      </c>
      <c r="R434" s="281">
        <v>0</v>
      </c>
      <c r="S434" s="281">
        <v>0</v>
      </c>
      <c r="T434" s="281">
        <v>0</v>
      </c>
      <c r="U434" s="281">
        <v>0</v>
      </c>
      <c r="V434" s="281">
        <v>0</v>
      </c>
      <c r="W434" s="281">
        <v>0</v>
      </c>
      <c r="X434" s="281">
        <v>0</v>
      </c>
      <c r="Y434" s="281">
        <v>0</v>
      </c>
      <c r="Z434" s="281">
        <v>0</v>
      </c>
      <c r="AA434" s="281">
        <v>0</v>
      </c>
      <c r="AB434" s="281">
        <v>0</v>
      </c>
      <c r="AC434" s="281">
        <v>0</v>
      </c>
      <c r="AD434" s="281">
        <v>0</v>
      </c>
      <c r="AE434" s="281">
        <v>0</v>
      </c>
      <c r="AF434" s="281">
        <v>0</v>
      </c>
      <c r="AG434" s="281">
        <v>0</v>
      </c>
      <c r="AH434" s="281">
        <v>0</v>
      </c>
      <c r="AI434" s="281">
        <v>0</v>
      </c>
      <c r="AJ434" s="281">
        <v>0</v>
      </c>
      <c r="AK434" s="281">
        <v>0</v>
      </c>
      <c r="AL434" s="281">
        <v>0</v>
      </c>
      <c r="AM434" s="281">
        <v>0</v>
      </c>
      <c r="AN434" s="281">
        <v>0</v>
      </c>
      <c r="AO434" s="281">
        <v>0</v>
      </c>
      <c r="AP434" s="281">
        <v>0</v>
      </c>
    </row>
    <row r="435" spans="1:42" customFormat="1" outlineLevel="2">
      <c r="A435" s="211" t="str">
        <f>A399&amp;"."&amp;A431&amp;"."&amp;A400&amp;"."&amp;B435</f>
        <v>3.d.1.4</v>
      </c>
      <c r="B435">
        <v>4</v>
      </c>
      <c r="C435" t="str">
        <f>'1-GBP'!C435</f>
        <v>NGV</v>
      </c>
      <c r="M435" s="281">
        <v>0</v>
      </c>
      <c r="N435" s="281">
        <v>0</v>
      </c>
      <c r="O435" s="281">
        <v>0</v>
      </c>
      <c r="P435" s="281">
        <v>0</v>
      </c>
      <c r="Q435" s="281">
        <v>0</v>
      </c>
      <c r="R435" s="281">
        <v>0</v>
      </c>
      <c r="S435" s="281">
        <v>0</v>
      </c>
      <c r="T435" s="281">
        <v>0</v>
      </c>
      <c r="U435" s="281">
        <v>0</v>
      </c>
      <c r="V435" s="281">
        <v>0</v>
      </c>
      <c r="W435" s="281">
        <v>0</v>
      </c>
      <c r="X435" s="281">
        <v>0</v>
      </c>
      <c r="Y435" s="281">
        <v>0</v>
      </c>
      <c r="Z435" s="281">
        <v>0</v>
      </c>
      <c r="AA435" s="281">
        <v>0</v>
      </c>
      <c r="AB435" s="281">
        <v>0</v>
      </c>
      <c r="AC435" s="281">
        <v>0</v>
      </c>
      <c r="AD435" s="281">
        <v>0</v>
      </c>
      <c r="AE435" s="281">
        <v>0</v>
      </c>
      <c r="AF435" s="281">
        <v>0</v>
      </c>
      <c r="AG435" s="281">
        <v>0</v>
      </c>
      <c r="AH435" s="281">
        <v>0</v>
      </c>
      <c r="AI435" s="281">
        <v>0</v>
      </c>
      <c r="AJ435" s="281">
        <v>0</v>
      </c>
      <c r="AK435" s="281">
        <v>0</v>
      </c>
      <c r="AL435" s="281">
        <v>0</v>
      </c>
      <c r="AM435" s="281">
        <v>0</v>
      </c>
      <c r="AN435" s="281">
        <v>0</v>
      </c>
      <c r="AO435" s="281">
        <v>0</v>
      </c>
      <c r="AP435" s="281">
        <v>0</v>
      </c>
    </row>
    <row r="436" spans="1:42" customFormat="1" outlineLevel="2">
      <c r="A436" s="211" t="str">
        <f>A399&amp;"."&amp;A431&amp;"."&amp;A400&amp;"."&amp;B436</f>
        <v>3.d.1.5</v>
      </c>
      <c r="B436">
        <v>5</v>
      </c>
      <c r="C436" t="str">
        <f>'1-GBP'!C436</f>
        <v>Other IJV Costs</v>
      </c>
      <c r="M436" s="281">
        <v>0</v>
      </c>
      <c r="N436" s="281">
        <v>0</v>
      </c>
      <c r="O436" s="281">
        <v>0</v>
      </c>
      <c r="P436" s="281">
        <v>0</v>
      </c>
      <c r="Q436" s="281">
        <v>0</v>
      </c>
      <c r="R436" s="281">
        <v>0</v>
      </c>
      <c r="S436" s="281">
        <v>0</v>
      </c>
      <c r="T436" s="281">
        <v>0</v>
      </c>
      <c r="U436" s="281">
        <v>0</v>
      </c>
      <c r="V436" s="281">
        <v>0</v>
      </c>
      <c r="W436" s="281">
        <v>0</v>
      </c>
      <c r="X436" s="281">
        <v>0</v>
      </c>
      <c r="Y436" s="281">
        <v>0</v>
      </c>
      <c r="Z436" s="281">
        <v>0</v>
      </c>
      <c r="AA436" s="281">
        <v>0</v>
      </c>
      <c r="AB436" s="281">
        <v>0</v>
      </c>
      <c r="AC436" s="281">
        <v>0</v>
      </c>
      <c r="AD436" s="281">
        <v>0</v>
      </c>
      <c r="AE436" s="281">
        <v>0</v>
      </c>
      <c r="AF436" s="281">
        <v>0</v>
      </c>
      <c r="AG436" s="281">
        <v>0</v>
      </c>
      <c r="AH436" s="281">
        <v>0</v>
      </c>
      <c r="AI436" s="281">
        <v>0</v>
      </c>
      <c r="AJ436" s="281">
        <v>0</v>
      </c>
      <c r="AK436" s="281">
        <v>0</v>
      </c>
      <c r="AL436" s="281">
        <v>0</v>
      </c>
      <c r="AM436" s="281">
        <v>0</v>
      </c>
      <c r="AN436" s="281">
        <v>0</v>
      </c>
      <c r="AO436" s="281">
        <v>0</v>
      </c>
      <c r="AP436" s="281">
        <v>0</v>
      </c>
    </row>
    <row r="437" spans="1:42" customFormat="1" outlineLevel="2">
      <c r="A437" s="211" t="str">
        <f>A399&amp;"."&amp;A431&amp;"."&amp;A400&amp;"."&amp;B437</f>
        <v>3.d.1.6</v>
      </c>
      <c r="B437">
        <v>6</v>
      </c>
      <c r="C437" t="str">
        <f>'1-GBP'!C437</f>
        <v/>
      </c>
      <c r="M437" s="281">
        <v>0</v>
      </c>
      <c r="N437" s="281">
        <v>0</v>
      </c>
      <c r="O437" s="281">
        <v>0</v>
      </c>
      <c r="P437" s="281">
        <v>0</v>
      </c>
      <c r="Q437" s="281">
        <v>0</v>
      </c>
      <c r="R437" s="281">
        <v>0</v>
      </c>
      <c r="S437" s="281">
        <v>0</v>
      </c>
      <c r="T437" s="281">
        <v>0</v>
      </c>
      <c r="U437" s="281">
        <v>0</v>
      </c>
      <c r="V437" s="281">
        <v>0</v>
      </c>
      <c r="W437" s="281">
        <v>0</v>
      </c>
      <c r="X437" s="281">
        <v>0</v>
      </c>
      <c r="Y437" s="281">
        <v>0</v>
      </c>
      <c r="Z437" s="281">
        <v>0</v>
      </c>
      <c r="AA437" s="281">
        <v>0</v>
      </c>
      <c r="AB437" s="281">
        <v>0</v>
      </c>
      <c r="AC437" s="281">
        <v>0</v>
      </c>
      <c r="AD437" s="281">
        <v>0</v>
      </c>
      <c r="AE437" s="281">
        <v>0</v>
      </c>
      <c r="AF437" s="281">
        <v>0</v>
      </c>
      <c r="AG437" s="281">
        <v>0</v>
      </c>
      <c r="AH437" s="281">
        <v>0</v>
      </c>
      <c r="AI437" s="281">
        <v>0</v>
      </c>
      <c r="AJ437" s="281">
        <v>0</v>
      </c>
      <c r="AK437" s="281">
        <v>0</v>
      </c>
      <c r="AL437" s="281">
        <v>0</v>
      </c>
      <c r="AM437" s="281">
        <v>0</v>
      </c>
      <c r="AN437" s="281">
        <v>0</v>
      </c>
      <c r="AO437" s="281">
        <v>0</v>
      </c>
      <c r="AP437" s="281">
        <v>0</v>
      </c>
    </row>
    <row r="438" spans="1:42" customFormat="1" outlineLevel="2">
      <c r="A438" s="211" t="str">
        <f>A399&amp;"."&amp;A431&amp;"."&amp;A400&amp;"."&amp;B438</f>
        <v>3.d.1.7</v>
      </c>
      <c r="B438">
        <v>7</v>
      </c>
      <c r="C438" t="str">
        <f>'1-GBP'!C438</f>
        <v/>
      </c>
      <c r="M438" s="281">
        <v>0</v>
      </c>
      <c r="N438" s="281">
        <v>0</v>
      </c>
      <c r="O438" s="281">
        <v>0</v>
      </c>
      <c r="P438" s="281">
        <v>0</v>
      </c>
      <c r="Q438" s="281">
        <v>0</v>
      </c>
      <c r="R438" s="281">
        <v>0</v>
      </c>
      <c r="S438" s="281">
        <v>0</v>
      </c>
      <c r="T438" s="281">
        <v>0</v>
      </c>
      <c r="U438" s="281">
        <v>0</v>
      </c>
      <c r="V438" s="281">
        <v>0</v>
      </c>
      <c r="W438" s="281">
        <v>0</v>
      </c>
      <c r="X438" s="281">
        <v>0</v>
      </c>
      <c r="Y438" s="281">
        <v>0</v>
      </c>
      <c r="Z438" s="281">
        <v>0</v>
      </c>
      <c r="AA438" s="281">
        <v>0</v>
      </c>
      <c r="AB438" s="281">
        <v>0</v>
      </c>
      <c r="AC438" s="281">
        <v>0</v>
      </c>
      <c r="AD438" s="281">
        <v>0</v>
      </c>
      <c r="AE438" s="281">
        <v>0</v>
      </c>
      <c r="AF438" s="281">
        <v>0</v>
      </c>
      <c r="AG438" s="281">
        <v>0</v>
      </c>
      <c r="AH438" s="281">
        <v>0</v>
      </c>
      <c r="AI438" s="281">
        <v>0</v>
      </c>
      <c r="AJ438" s="281">
        <v>0</v>
      </c>
      <c r="AK438" s="281">
        <v>0</v>
      </c>
      <c r="AL438" s="281">
        <v>0</v>
      </c>
      <c r="AM438" s="281">
        <v>0</v>
      </c>
      <c r="AN438" s="281">
        <v>0</v>
      </c>
      <c r="AO438" s="281">
        <v>0</v>
      </c>
      <c r="AP438" s="281">
        <v>0</v>
      </c>
    </row>
    <row r="439" spans="1:42" customFormat="1" outlineLevel="2">
      <c r="A439" s="211" t="str">
        <f>A399&amp;"."&amp;A431&amp;"."&amp;A400&amp;"."&amp;B439</f>
        <v>3.d.1.8</v>
      </c>
      <c r="B439">
        <v>8</v>
      </c>
      <c r="C439" t="str">
        <f>'1-GBP'!C439</f>
        <v/>
      </c>
      <c r="M439" s="281">
        <v>0</v>
      </c>
      <c r="N439" s="281">
        <v>0</v>
      </c>
      <c r="O439" s="281">
        <v>0</v>
      </c>
      <c r="P439" s="281">
        <v>0</v>
      </c>
      <c r="Q439" s="281">
        <v>0</v>
      </c>
      <c r="R439" s="281">
        <v>0</v>
      </c>
      <c r="S439" s="281">
        <v>0</v>
      </c>
      <c r="T439" s="281">
        <v>0</v>
      </c>
      <c r="U439" s="281">
        <v>0</v>
      </c>
      <c r="V439" s="281">
        <v>0</v>
      </c>
      <c r="W439" s="281">
        <v>0</v>
      </c>
      <c r="X439" s="281">
        <v>0</v>
      </c>
      <c r="Y439" s="281">
        <v>0</v>
      </c>
      <c r="Z439" s="281">
        <v>0</v>
      </c>
      <c r="AA439" s="281">
        <v>0</v>
      </c>
      <c r="AB439" s="281">
        <v>0</v>
      </c>
      <c r="AC439" s="281">
        <v>0</v>
      </c>
      <c r="AD439" s="281">
        <v>0</v>
      </c>
      <c r="AE439" s="281">
        <v>0</v>
      </c>
      <c r="AF439" s="281">
        <v>0</v>
      </c>
      <c r="AG439" s="281">
        <v>0</v>
      </c>
      <c r="AH439" s="281">
        <v>0</v>
      </c>
      <c r="AI439" s="281">
        <v>0</v>
      </c>
      <c r="AJ439" s="281">
        <v>0</v>
      </c>
      <c r="AK439" s="281">
        <v>0</v>
      </c>
      <c r="AL439" s="281">
        <v>0</v>
      </c>
      <c r="AM439" s="281">
        <v>0</v>
      </c>
      <c r="AN439" s="281">
        <v>0</v>
      </c>
      <c r="AO439" s="281">
        <v>0</v>
      </c>
      <c r="AP439" s="281">
        <v>0</v>
      </c>
    </row>
    <row r="440" spans="1:42" customFormat="1" outlineLevel="2">
      <c r="A440" s="211" t="str">
        <f>A399&amp;"."&amp;A431&amp;"."&amp;A400&amp;"."&amp;B440</f>
        <v>3.d.1.9</v>
      </c>
      <c r="B440">
        <v>9</v>
      </c>
      <c r="C440" t="str">
        <f>'1-GBP'!C440</f>
        <v/>
      </c>
      <c r="M440" s="281">
        <v>0</v>
      </c>
      <c r="N440" s="281">
        <v>0</v>
      </c>
      <c r="O440" s="281">
        <v>0</v>
      </c>
      <c r="P440" s="281">
        <v>0</v>
      </c>
      <c r="Q440" s="281">
        <v>0</v>
      </c>
      <c r="R440" s="281">
        <v>0</v>
      </c>
      <c r="S440" s="281">
        <v>0</v>
      </c>
      <c r="T440" s="281">
        <v>0</v>
      </c>
      <c r="U440" s="281">
        <v>0</v>
      </c>
      <c r="V440" s="281">
        <v>0</v>
      </c>
      <c r="W440" s="281">
        <v>0</v>
      </c>
      <c r="X440" s="281">
        <v>0</v>
      </c>
      <c r="Y440" s="281">
        <v>0</v>
      </c>
      <c r="Z440" s="281">
        <v>0</v>
      </c>
      <c r="AA440" s="281">
        <v>0</v>
      </c>
      <c r="AB440" s="281">
        <v>0</v>
      </c>
      <c r="AC440" s="281">
        <v>0</v>
      </c>
      <c r="AD440" s="281">
        <v>0</v>
      </c>
      <c r="AE440" s="281">
        <v>0</v>
      </c>
      <c r="AF440" s="281">
        <v>0</v>
      </c>
      <c r="AG440" s="281">
        <v>0</v>
      </c>
      <c r="AH440" s="281">
        <v>0</v>
      </c>
      <c r="AI440" s="281">
        <v>0</v>
      </c>
      <c r="AJ440" s="281">
        <v>0</v>
      </c>
      <c r="AK440" s="281">
        <v>0</v>
      </c>
      <c r="AL440" s="281">
        <v>0</v>
      </c>
      <c r="AM440" s="281">
        <v>0</v>
      </c>
      <c r="AN440" s="281">
        <v>0</v>
      </c>
      <c r="AO440" s="281">
        <v>0</v>
      </c>
      <c r="AP440" s="281">
        <v>0</v>
      </c>
    </row>
    <row r="441" spans="1:42" customFormat="1" outlineLevel="2">
      <c r="A441" s="211" t="str">
        <f>A399&amp;"."&amp;A431&amp;"."&amp;A400&amp;"."&amp;B441</f>
        <v>3.d.1.10</v>
      </c>
      <c r="B441">
        <v>10</v>
      </c>
      <c r="C441" t="str">
        <f>'1-GBP'!C441</f>
        <v/>
      </c>
      <c r="M441" s="281">
        <v>0</v>
      </c>
      <c r="N441" s="281">
        <v>0</v>
      </c>
      <c r="O441" s="281">
        <v>0</v>
      </c>
      <c r="P441" s="281">
        <v>0</v>
      </c>
      <c r="Q441" s="281">
        <v>0</v>
      </c>
      <c r="R441" s="281">
        <v>0</v>
      </c>
      <c r="S441" s="281">
        <v>0</v>
      </c>
      <c r="T441" s="281">
        <v>0</v>
      </c>
      <c r="U441" s="281">
        <v>0</v>
      </c>
      <c r="V441" s="281">
        <v>0</v>
      </c>
      <c r="W441" s="281">
        <v>0</v>
      </c>
      <c r="X441" s="281">
        <v>0</v>
      </c>
      <c r="Y441" s="281">
        <v>0</v>
      </c>
      <c r="Z441" s="281">
        <v>0</v>
      </c>
      <c r="AA441" s="281">
        <v>0</v>
      </c>
      <c r="AB441" s="281">
        <v>0</v>
      </c>
      <c r="AC441" s="281">
        <v>0</v>
      </c>
      <c r="AD441" s="281">
        <v>0</v>
      </c>
      <c r="AE441" s="281">
        <v>0</v>
      </c>
      <c r="AF441" s="281">
        <v>0</v>
      </c>
      <c r="AG441" s="281">
        <v>0</v>
      </c>
      <c r="AH441" s="281">
        <v>0</v>
      </c>
      <c r="AI441" s="281">
        <v>0</v>
      </c>
      <c r="AJ441" s="281">
        <v>0</v>
      </c>
      <c r="AK441" s="281">
        <v>0</v>
      </c>
      <c r="AL441" s="281">
        <v>0</v>
      </c>
      <c r="AM441" s="281">
        <v>0</v>
      </c>
      <c r="AN441" s="281">
        <v>0</v>
      </c>
      <c r="AO441" s="281">
        <v>0</v>
      </c>
      <c r="AP441" s="281">
        <v>0</v>
      </c>
    </row>
    <row r="442" spans="1:42" customFormat="1" outlineLevel="2">
      <c r="A442" s="211" t="str">
        <f>A399&amp;"."&amp;A431&amp;"."&amp;A400&amp;"."&amp;B442</f>
        <v>3.d.1.11</v>
      </c>
      <c r="B442">
        <v>11</v>
      </c>
      <c r="C442" t="str">
        <f>'1-GBP'!C442</f>
        <v/>
      </c>
      <c r="M442" s="281">
        <v>0</v>
      </c>
      <c r="N442" s="281">
        <v>0</v>
      </c>
      <c r="O442" s="281">
        <v>0</v>
      </c>
      <c r="P442" s="281">
        <v>0</v>
      </c>
      <c r="Q442" s="281">
        <v>0</v>
      </c>
      <c r="R442" s="281">
        <v>0</v>
      </c>
      <c r="S442" s="281">
        <v>0</v>
      </c>
      <c r="T442" s="281">
        <v>0</v>
      </c>
      <c r="U442" s="281">
        <v>0</v>
      </c>
      <c r="V442" s="281">
        <v>0</v>
      </c>
      <c r="W442" s="281">
        <v>0</v>
      </c>
      <c r="X442" s="281">
        <v>0</v>
      </c>
      <c r="Y442" s="281">
        <v>0</v>
      </c>
      <c r="Z442" s="281">
        <v>0</v>
      </c>
      <c r="AA442" s="281">
        <v>0</v>
      </c>
      <c r="AB442" s="281">
        <v>0</v>
      </c>
      <c r="AC442" s="281">
        <v>0</v>
      </c>
      <c r="AD442" s="281">
        <v>0</v>
      </c>
      <c r="AE442" s="281">
        <v>0</v>
      </c>
      <c r="AF442" s="281">
        <v>0</v>
      </c>
      <c r="AG442" s="281">
        <v>0</v>
      </c>
      <c r="AH442" s="281">
        <v>0</v>
      </c>
      <c r="AI442" s="281">
        <v>0</v>
      </c>
      <c r="AJ442" s="281">
        <v>0</v>
      </c>
      <c r="AK442" s="281">
        <v>0</v>
      </c>
      <c r="AL442" s="281">
        <v>0</v>
      </c>
      <c r="AM442" s="281">
        <v>0</v>
      </c>
      <c r="AN442" s="281">
        <v>0</v>
      </c>
      <c r="AO442" s="281">
        <v>0</v>
      </c>
      <c r="AP442" s="281">
        <v>0</v>
      </c>
    </row>
    <row r="443" spans="1:42" customFormat="1" outlineLevel="2">
      <c r="A443" s="211" t="str">
        <f>A399&amp;"."&amp;A431&amp;"."&amp;A400&amp;"."&amp;B443</f>
        <v>3.d.1.12</v>
      </c>
      <c r="B443">
        <v>12</v>
      </c>
      <c r="C443" t="str">
        <f>'1-GBP'!C443</f>
        <v/>
      </c>
      <c r="M443" s="281">
        <v>0</v>
      </c>
      <c r="N443" s="281">
        <v>0</v>
      </c>
      <c r="O443" s="281">
        <v>0</v>
      </c>
      <c r="P443" s="281">
        <v>0</v>
      </c>
      <c r="Q443" s="281">
        <v>0</v>
      </c>
      <c r="R443" s="281">
        <v>0</v>
      </c>
      <c r="S443" s="281">
        <v>0</v>
      </c>
      <c r="T443" s="281">
        <v>0</v>
      </c>
      <c r="U443" s="281">
        <v>0</v>
      </c>
      <c r="V443" s="281">
        <v>0</v>
      </c>
      <c r="W443" s="281">
        <v>0</v>
      </c>
      <c r="X443" s="281">
        <v>0</v>
      </c>
      <c r="Y443" s="281">
        <v>0</v>
      </c>
      <c r="Z443" s="281">
        <v>0</v>
      </c>
      <c r="AA443" s="281">
        <v>0</v>
      </c>
      <c r="AB443" s="281">
        <v>0</v>
      </c>
      <c r="AC443" s="281">
        <v>0</v>
      </c>
      <c r="AD443" s="281">
        <v>0</v>
      </c>
      <c r="AE443" s="281">
        <v>0</v>
      </c>
      <c r="AF443" s="281">
        <v>0</v>
      </c>
      <c r="AG443" s="281">
        <v>0</v>
      </c>
      <c r="AH443" s="281">
        <v>0</v>
      </c>
      <c r="AI443" s="281">
        <v>0</v>
      </c>
      <c r="AJ443" s="281">
        <v>0</v>
      </c>
      <c r="AK443" s="281">
        <v>0</v>
      </c>
      <c r="AL443" s="281">
        <v>0</v>
      </c>
      <c r="AM443" s="281">
        <v>0</v>
      </c>
      <c r="AN443" s="281">
        <v>0</v>
      </c>
      <c r="AO443" s="281">
        <v>0</v>
      </c>
      <c r="AP443" s="281">
        <v>0</v>
      </c>
    </row>
    <row r="444" spans="1:42" customFormat="1" outlineLevel="1">
      <c r="A444" s="212"/>
      <c r="B444" s="201">
        <f>B443-COUNTIFS(C432:C443,"")</f>
        <v>5</v>
      </c>
      <c r="C444" s="201" t="s">
        <v>285</v>
      </c>
      <c r="D444" s="201"/>
      <c r="E444" s="201"/>
      <c r="F444" s="201"/>
      <c r="G444" s="201"/>
      <c r="H444" s="201"/>
      <c r="I444" s="201"/>
      <c r="J444" s="201"/>
      <c r="K444" s="201"/>
      <c r="L444" s="201"/>
      <c r="M444" s="280">
        <f t="shared" ref="M444:AP444" si="37">SUM(M432:M443)</f>
        <v>0</v>
      </c>
      <c r="N444" s="280">
        <f t="shared" si="37"/>
        <v>0</v>
      </c>
      <c r="O444" s="280">
        <f t="shared" si="37"/>
        <v>0</v>
      </c>
      <c r="P444" s="280">
        <f t="shared" si="37"/>
        <v>0</v>
      </c>
      <c r="Q444" s="280">
        <f t="shared" si="37"/>
        <v>0</v>
      </c>
      <c r="R444" s="280">
        <f t="shared" si="37"/>
        <v>0</v>
      </c>
      <c r="S444" s="280">
        <f t="shared" si="37"/>
        <v>0</v>
      </c>
      <c r="T444" s="280">
        <f t="shared" si="37"/>
        <v>0</v>
      </c>
      <c r="U444" s="280">
        <f t="shared" si="37"/>
        <v>0</v>
      </c>
      <c r="V444" s="280">
        <f t="shared" si="37"/>
        <v>0</v>
      </c>
      <c r="W444" s="280">
        <f t="shared" si="37"/>
        <v>0</v>
      </c>
      <c r="X444" s="280">
        <f t="shared" si="37"/>
        <v>0</v>
      </c>
      <c r="Y444" s="280">
        <f t="shared" si="37"/>
        <v>0</v>
      </c>
      <c r="Z444" s="280">
        <f t="shared" si="37"/>
        <v>0</v>
      </c>
      <c r="AA444" s="280">
        <f t="shared" si="37"/>
        <v>0</v>
      </c>
      <c r="AB444" s="280">
        <f t="shared" si="37"/>
        <v>0</v>
      </c>
      <c r="AC444" s="280">
        <f t="shared" si="37"/>
        <v>0</v>
      </c>
      <c r="AD444" s="280">
        <f t="shared" si="37"/>
        <v>0</v>
      </c>
      <c r="AE444" s="280">
        <f t="shared" si="37"/>
        <v>0</v>
      </c>
      <c r="AF444" s="280">
        <f t="shared" si="37"/>
        <v>0</v>
      </c>
      <c r="AG444" s="280">
        <f t="shared" si="37"/>
        <v>0</v>
      </c>
      <c r="AH444" s="280">
        <f t="shared" si="37"/>
        <v>0</v>
      </c>
      <c r="AI444" s="280">
        <f t="shared" si="37"/>
        <v>0</v>
      </c>
      <c r="AJ444" s="280">
        <f t="shared" si="37"/>
        <v>0</v>
      </c>
      <c r="AK444" s="280">
        <f t="shared" si="37"/>
        <v>0</v>
      </c>
      <c r="AL444" s="280">
        <f t="shared" si="37"/>
        <v>0</v>
      </c>
      <c r="AM444" s="280">
        <f t="shared" si="37"/>
        <v>0</v>
      </c>
      <c r="AN444" s="280">
        <f t="shared" si="37"/>
        <v>0</v>
      </c>
      <c r="AO444" s="280">
        <f t="shared" si="37"/>
        <v>0</v>
      </c>
      <c r="AP444" s="280">
        <f t="shared" si="37"/>
        <v>0</v>
      </c>
    </row>
    <row r="445" spans="1:42" customFormat="1" ht="16.149999999999999" outlineLevel="1" thickBot="1">
      <c r="A445" s="213"/>
      <c r="B445" s="202"/>
      <c r="C445" s="202"/>
      <c r="D445" s="202"/>
      <c r="E445" s="202"/>
      <c r="F445" s="202"/>
      <c r="G445" s="202"/>
      <c r="H445" s="202"/>
      <c r="I445" s="202"/>
      <c r="J445" s="202"/>
      <c r="K445" s="202"/>
      <c r="L445" s="202"/>
      <c r="M445" s="313"/>
      <c r="N445" s="202"/>
      <c r="O445" s="202"/>
      <c r="P445" s="202"/>
      <c r="Q445" s="202"/>
      <c r="R445" s="202"/>
      <c r="S445" s="202"/>
      <c r="T445" s="202"/>
      <c r="U445" s="202"/>
      <c r="V445" s="202"/>
      <c r="W445" s="202"/>
      <c r="X445" s="202"/>
      <c r="Y445" s="202"/>
      <c r="Z445" s="202"/>
      <c r="AA445" s="202"/>
      <c r="AB445" s="202"/>
      <c r="AC445" s="202"/>
      <c r="AD445" s="202"/>
      <c r="AE445" s="202"/>
      <c r="AF445" s="202"/>
      <c r="AG445" s="202"/>
      <c r="AH445" s="202"/>
      <c r="AI445" s="202"/>
      <c r="AJ445" s="202"/>
      <c r="AK445" s="202"/>
      <c r="AL445" s="202"/>
      <c r="AM445" s="202"/>
      <c r="AN445" s="202"/>
      <c r="AO445" s="202"/>
      <c r="AP445" s="202"/>
    </row>
    <row r="446" spans="1:42" customFormat="1" ht="16.149999999999999" outlineLevel="1" thickBot="1">
      <c r="A446" s="214" t="s">
        <v>288</v>
      </c>
      <c r="B446" s="203">
        <f>B444+B429+B414</f>
        <v>5</v>
      </c>
      <c r="C446" s="203" t="s">
        <v>289</v>
      </c>
      <c r="D446" s="203"/>
      <c r="E446" s="203"/>
      <c r="F446" s="203"/>
      <c r="G446" s="203" t="str">
        <f>+"Total "&amp;$B399&amp;" "&amp;$B400</f>
        <v>Total Phase 3 Humber Onshore Transportation System</v>
      </c>
      <c r="H446" s="203"/>
      <c r="I446" s="203"/>
      <c r="J446" s="203"/>
      <c r="K446" s="203"/>
      <c r="L446" s="203"/>
      <c r="M446" s="284">
        <f t="shared" ref="M446:AP446" si="38">SUM(M414,M429,M444)</f>
        <v>0</v>
      </c>
      <c r="N446" s="284">
        <f t="shared" si="38"/>
        <v>0</v>
      </c>
      <c r="O446" s="284">
        <f t="shared" si="38"/>
        <v>0</v>
      </c>
      <c r="P446" s="284">
        <f t="shared" si="38"/>
        <v>0</v>
      </c>
      <c r="Q446" s="284">
        <f t="shared" si="38"/>
        <v>0</v>
      </c>
      <c r="R446" s="284">
        <f t="shared" si="38"/>
        <v>0</v>
      </c>
      <c r="S446" s="284">
        <f t="shared" si="38"/>
        <v>0</v>
      </c>
      <c r="T446" s="284">
        <f t="shared" si="38"/>
        <v>0</v>
      </c>
      <c r="U446" s="284">
        <f t="shared" si="38"/>
        <v>0</v>
      </c>
      <c r="V446" s="284">
        <f t="shared" si="38"/>
        <v>0</v>
      </c>
      <c r="W446" s="284">
        <f t="shared" si="38"/>
        <v>0</v>
      </c>
      <c r="X446" s="284">
        <f t="shared" si="38"/>
        <v>0</v>
      </c>
      <c r="Y446" s="284">
        <f t="shared" si="38"/>
        <v>0</v>
      </c>
      <c r="Z446" s="284">
        <f t="shared" si="38"/>
        <v>0</v>
      </c>
      <c r="AA446" s="284">
        <f t="shared" si="38"/>
        <v>0</v>
      </c>
      <c r="AB446" s="284">
        <f t="shared" si="38"/>
        <v>0</v>
      </c>
      <c r="AC446" s="284">
        <f t="shared" si="38"/>
        <v>0</v>
      </c>
      <c r="AD446" s="284">
        <f t="shared" si="38"/>
        <v>0</v>
      </c>
      <c r="AE446" s="284">
        <f t="shared" si="38"/>
        <v>0</v>
      </c>
      <c r="AF446" s="284">
        <f t="shared" si="38"/>
        <v>0</v>
      </c>
      <c r="AG446" s="284">
        <f t="shared" si="38"/>
        <v>0</v>
      </c>
      <c r="AH446" s="284">
        <f t="shared" si="38"/>
        <v>0</v>
      </c>
      <c r="AI446" s="284">
        <f t="shared" si="38"/>
        <v>0</v>
      </c>
      <c r="AJ446" s="284">
        <f t="shared" si="38"/>
        <v>0</v>
      </c>
      <c r="AK446" s="284">
        <f t="shared" si="38"/>
        <v>0</v>
      </c>
      <c r="AL446" s="284">
        <f t="shared" si="38"/>
        <v>0</v>
      </c>
      <c r="AM446" s="284">
        <f t="shared" si="38"/>
        <v>0</v>
      </c>
      <c r="AN446" s="284">
        <f t="shared" si="38"/>
        <v>0</v>
      </c>
      <c r="AO446" s="284">
        <f t="shared" si="38"/>
        <v>0</v>
      </c>
      <c r="AP446" s="284">
        <f t="shared" si="38"/>
        <v>0</v>
      </c>
    </row>
    <row r="447" spans="1:42" customFormat="1" collapsed="1">
      <c r="A447" s="211"/>
    </row>
    <row r="448" spans="1:42" customFormat="1">
      <c r="A448" s="209" t="str">
        <f>_xlfn.TEXTBEFORE(J448,".")</f>
        <v>3</v>
      </c>
      <c r="B448" s="196" t="str">
        <f>_xlfn.XLOOKUP($A448,Select!$B$4:$B$65,Select!$C$4:$C$65)</f>
        <v>Phase 3</v>
      </c>
      <c r="C448" s="197"/>
      <c r="D448" s="197">
        <f>B463+B478+B493</f>
        <v>6</v>
      </c>
      <c r="E448" s="197" t="s">
        <v>281</v>
      </c>
      <c r="F448" s="197"/>
      <c r="G448" s="197"/>
      <c r="H448" s="197"/>
      <c r="I448" s="197" t="s">
        <v>282</v>
      </c>
      <c r="J448" s="197" t="str">
        <f>Select!$M$13</f>
        <v>3.2</v>
      </c>
      <c r="K448" s="197"/>
      <c r="L448" s="197"/>
      <c r="M448" s="197"/>
      <c r="N448" s="198"/>
      <c r="O448" s="198"/>
      <c r="P448" s="198"/>
      <c r="Q448" s="198"/>
      <c r="R448" s="198"/>
      <c r="S448" s="198"/>
      <c r="T448" s="198"/>
      <c r="U448" s="198"/>
      <c r="V448" s="198"/>
      <c r="W448" s="198"/>
      <c r="X448" s="198"/>
      <c r="Y448" s="198"/>
      <c r="Z448" s="198"/>
      <c r="AA448" s="198"/>
      <c r="AB448" s="198"/>
      <c r="AC448" s="198"/>
      <c r="AD448" s="198"/>
      <c r="AE448" s="198"/>
      <c r="AF448" s="198"/>
      <c r="AG448" s="198"/>
      <c r="AH448" s="198"/>
      <c r="AI448" s="198"/>
      <c r="AJ448" s="198"/>
      <c r="AK448" s="198"/>
      <c r="AL448" s="198"/>
      <c r="AM448" s="198"/>
      <c r="AN448" s="198"/>
      <c r="AO448" s="198"/>
      <c r="AP448" s="198"/>
    </row>
    <row r="449" spans="1:42" customFormat="1" outlineLevel="1">
      <c r="A449" s="210" t="str">
        <f>_xlfn.TEXTAFTER(J448,".")</f>
        <v>2</v>
      </c>
      <c r="B449" s="199" t="str">
        <f>_xlfn.XLOOKUP($J448,Select!$K$4:$K$65,Select!$F$4:$F$65)</f>
        <v>CS006 &amp; CS007 Storage Systems</v>
      </c>
      <c r="C449" s="199"/>
      <c r="D449" s="199"/>
      <c r="E449" s="199"/>
      <c r="F449" s="199"/>
      <c r="G449" s="199"/>
      <c r="H449" s="199"/>
      <c r="I449" s="199"/>
      <c r="J449" s="199"/>
      <c r="K449" s="199"/>
      <c r="L449" s="199"/>
      <c r="M449" s="199"/>
      <c r="N449" s="199"/>
      <c r="O449" s="199"/>
      <c r="P449" s="199"/>
      <c r="Q449" s="199"/>
      <c r="R449" s="199"/>
      <c r="S449" s="199"/>
      <c r="T449" s="199"/>
      <c r="U449" s="199"/>
      <c r="V449" s="199"/>
      <c r="W449" s="199"/>
      <c r="X449" s="199"/>
      <c r="Y449" s="199"/>
      <c r="Z449" s="199"/>
      <c r="AA449" s="199"/>
      <c r="AB449" s="199"/>
      <c r="AC449" s="199"/>
      <c r="AD449" s="199"/>
      <c r="AE449" s="199"/>
      <c r="AF449" s="199"/>
      <c r="AG449" s="199"/>
      <c r="AH449" s="199"/>
      <c r="AI449" s="199"/>
      <c r="AJ449" s="199"/>
      <c r="AK449" s="199"/>
      <c r="AL449" s="199"/>
      <c r="AM449" s="199"/>
      <c r="AN449" s="199"/>
      <c r="AO449" s="199"/>
      <c r="AP449" s="199"/>
    </row>
    <row r="450" spans="1:42" customFormat="1" outlineLevel="1">
      <c r="A450" s="220" t="s">
        <v>150</v>
      </c>
      <c r="B450" s="220" t="s">
        <v>283</v>
      </c>
      <c r="C450" s="220" t="s">
        <v>284</v>
      </c>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c r="AA450" s="220"/>
      <c r="AB450" s="220"/>
      <c r="AC450" s="220"/>
      <c r="AD450" s="220"/>
      <c r="AE450" s="220"/>
      <c r="AF450" s="220"/>
      <c r="AG450" s="220"/>
      <c r="AH450" s="220"/>
      <c r="AI450" s="220"/>
      <c r="AJ450" s="220"/>
      <c r="AK450" s="220"/>
      <c r="AL450" s="220"/>
      <c r="AM450" s="220"/>
      <c r="AN450" s="220"/>
      <c r="AO450" s="220"/>
      <c r="AP450" s="220"/>
    </row>
    <row r="451" spans="1:42" customFormat="1" outlineLevel="2">
      <c r="A451" s="211" t="str">
        <f>A448&amp;"."&amp;A450&amp;"."&amp;A449&amp;"."&amp;B451</f>
        <v>3.c.2.1</v>
      </c>
      <c r="B451">
        <v>1</v>
      </c>
      <c r="C451" t="str">
        <f>'1-GBP'!C451</f>
        <v/>
      </c>
      <c r="M451" s="281">
        <v>0</v>
      </c>
      <c r="N451" s="281">
        <v>0</v>
      </c>
      <c r="O451" s="281">
        <v>0</v>
      </c>
      <c r="P451" s="281">
        <v>0</v>
      </c>
      <c r="Q451" s="281">
        <v>0</v>
      </c>
      <c r="R451" s="281">
        <v>0</v>
      </c>
      <c r="S451" s="281">
        <v>0</v>
      </c>
      <c r="T451" s="281">
        <v>0</v>
      </c>
      <c r="U451" s="281">
        <v>0</v>
      </c>
      <c r="V451" s="281">
        <v>0</v>
      </c>
      <c r="W451" s="281">
        <v>0</v>
      </c>
      <c r="X451" s="281">
        <v>0</v>
      </c>
      <c r="Y451" s="281">
        <v>0</v>
      </c>
      <c r="Z451" s="281">
        <v>0</v>
      </c>
      <c r="AA451" s="281">
        <v>0</v>
      </c>
      <c r="AB451" s="281">
        <v>0</v>
      </c>
      <c r="AC451" s="281">
        <v>0</v>
      </c>
      <c r="AD451" s="281">
        <v>0</v>
      </c>
      <c r="AE451" s="281">
        <v>0</v>
      </c>
      <c r="AF451" s="281">
        <v>0</v>
      </c>
      <c r="AG451" s="281">
        <v>0</v>
      </c>
      <c r="AH451" s="281">
        <v>0</v>
      </c>
      <c r="AI451" s="281">
        <v>0</v>
      </c>
      <c r="AJ451" s="281">
        <v>0</v>
      </c>
      <c r="AK451" s="281">
        <v>0</v>
      </c>
      <c r="AL451" s="281">
        <v>0</v>
      </c>
      <c r="AM451" s="281">
        <v>0</v>
      </c>
      <c r="AN451" s="281">
        <v>0</v>
      </c>
      <c r="AO451" s="281">
        <v>0</v>
      </c>
      <c r="AP451" s="281">
        <v>0</v>
      </c>
    </row>
    <row r="452" spans="1:42" customFormat="1" outlineLevel="2">
      <c r="A452" s="211" t="str">
        <f>A448&amp;"."&amp;A450&amp;"."&amp;A449&amp;"."&amp;B452</f>
        <v>3.c.2.2</v>
      </c>
      <c r="B452">
        <v>2</v>
      </c>
      <c r="C452" t="str">
        <f>'1-GBP'!C452</f>
        <v/>
      </c>
      <c r="M452" s="281">
        <v>0</v>
      </c>
      <c r="N452" s="281">
        <v>0</v>
      </c>
      <c r="O452" s="281">
        <v>0</v>
      </c>
      <c r="P452" s="281">
        <v>0</v>
      </c>
      <c r="Q452" s="281">
        <v>0</v>
      </c>
      <c r="R452" s="281">
        <v>0</v>
      </c>
      <c r="S452" s="281">
        <v>0</v>
      </c>
      <c r="T452" s="281">
        <v>0</v>
      </c>
      <c r="U452" s="281">
        <v>0</v>
      </c>
      <c r="V452" s="281">
        <v>0</v>
      </c>
      <c r="W452" s="281">
        <v>0</v>
      </c>
      <c r="X452" s="281">
        <v>0</v>
      </c>
      <c r="Y452" s="281">
        <v>0</v>
      </c>
      <c r="Z452" s="281">
        <v>0</v>
      </c>
      <c r="AA452" s="281">
        <v>0</v>
      </c>
      <c r="AB452" s="281">
        <v>0</v>
      </c>
      <c r="AC452" s="281">
        <v>0</v>
      </c>
      <c r="AD452" s="281">
        <v>0</v>
      </c>
      <c r="AE452" s="281">
        <v>0</v>
      </c>
      <c r="AF452" s="281">
        <v>0</v>
      </c>
      <c r="AG452" s="281">
        <v>0</v>
      </c>
      <c r="AH452" s="281">
        <v>0</v>
      </c>
      <c r="AI452" s="281">
        <v>0</v>
      </c>
      <c r="AJ452" s="281">
        <v>0</v>
      </c>
      <c r="AK452" s="281">
        <v>0</v>
      </c>
      <c r="AL452" s="281">
        <v>0</v>
      </c>
      <c r="AM452" s="281">
        <v>0</v>
      </c>
      <c r="AN452" s="281">
        <v>0</v>
      </c>
      <c r="AO452" s="281">
        <v>0</v>
      </c>
      <c r="AP452" s="281">
        <v>0</v>
      </c>
    </row>
    <row r="453" spans="1:42" customFormat="1" outlineLevel="2">
      <c r="A453" s="211" t="str">
        <f>A448&amp;"."&amp;A450&amp;"."&amp;A449&amp;"."&amp;B453</f>
        <v>3.c.2.3</v>
      </c>
      <c r="B453">
        <v>3</v>
      </c>
      <c r="C453" t="str">
        <f>'1-GBP'!C453</f>
        <v/>
      </c>
      <c r="M453" s="281">
        <v>0</v>
      </c>
      <c r="N453" s="281">
        <v>0</v>
      </c>
      <c r="O453" s="281">
        <v>0</v>
      </c>
      <c r="P453" s="281">
        <v>0</v>
      </c>
      <c r="Q453" s="281">
        <v>0</v>
      </c>
      <c r="R453" s="281">
        <v>0</v>
      </c>
      <c r="S453" s="281">
        <v>0</v>
      </c>
      <c r="T453" s="281">
        <v>0</v>
      </c>
      <c r="U453" s="281">
        <v>0</v>
      </c>
      <c r="V453" s="281">
        <v>0</v>
      </c>
      <c r="W453" s="281">
        <v>0</v>
      </c>
      <c r="X453" s="281">
        <v>0</v>
      </c>
      <c r="Y453" s="281">
        <v>0</v>
      </c>
      <c r="Z453" s="281">
        <v>0</v>
      </c>
      <c r="AA453" s="281">
        <v>0</v>
      </c>
      <c r="AB453" s="281">
        <v>0</v>
      </c>
      <c r="AC453" s="281">
        <v>0</v>
      </c>
      <c r="AD453" s="281">
        <v>0</v>
      </c>
      <c r="AE453" s="281">
        <v>0</v>
      </c>
      <c r="AF453" s="281">
        <v>0</v>
      </c>
      <c r="AG453" s="281">
        <v>0</v>
      </c>
      <c r="AH453" s="281">
        <v>0</v>
      </c>
      <c r="AI453" s="281">
        <v>0</v>
      </c>
      <c r="AJ453" s="281">
        <v>0</v>
      </c>
      <c r="AK453" s="281">
        <v>0</v>
      </c>
      <c r="AL453" s="281">
        <v>0</v>
      </c>
      <c r="AM453" s="281">
        <v>0</v>
      </c>
      <c r="AN453" s="281">
        <v>0</v>
      </c>
      <c r="AO453" s="281">
        <v>0</v>
      </c>
      <c r="AP453" s="281">
        <v>0</v>
      </c>
    </row>
    <row r="454" spans="1:42" customFormat="1" outlineLevel="2">
      <c r="A454" s="211" t="str">
        <f>A448&amp;"."&amp;A450&amp;"."&amp;A449&amp;"."&amp;B454</f>
        <v>3.c.2.4</v>
      </c>
      <c r="B454">
        <v>4</v>
      </c>
      <c r="C454" t="str">
        <f>'1-GBP'!C454</f>
        <v/>
      </c>
      <c r="M454" s="281">
        <v>0</v>
      </c>
      <c r="N454" s="281">
        <v>0</v>
      </c>
      <c r="O454" s="281">
        <v>0</v>
      </c>
      <c r="P454" s="281">
        <v>0</v>
      </c>
      <c r="Q454" s="281">
        <v>0</v>
      </c>
      <c r="R454" s="281">
        <v>0</v>
      </c>
      <c r="S454" s="281">
        <v>0</v>
      </c>
      <c r="T454" s="281">
        <v>0</v>
      </c>
      <c r="U454" s="281">
        <v>0</v>
      </c>
      <c r="V454" s="281">
        <v>0</v>
      </c>
      <c r="W454" s="281">
        <v>0</v>
      </c>
      <c r="X454" s="281">
        <v>0</v>
      </c>
      <c r="Y454" s="281">
        <v>0</v>
      </c>
      <c r="Z454" s="281">
        <v>0</v>
      </c>
      <c r="AA454" s="281">
        <v>0</v>
      </c>
      <c r="AB454" s="281">
        <v>0</v>
      </c>
      <c r="AC454" s="281">
        <v>0</v>
      </c>
      <c r="AD454" s="281">
        <v>0</v>
      </c>
      <c r="AE454" s="281">
        <v>0</v>
      </c>
      <c r="AF454" s="281">
        <v>0</v>
      </c>
      <c r="AG454" s="281">
        <v>0</v>
      </c>
      <c r="AH454" s="281">
        <v>0</v>
      </c>
      <c r="AI454" s="281">
        <v>0</v>
      </c>
      <c r="AJ454" s="281">
        <v>0</v>
      </c>
      <c r="AK454" s="281">
        <v>0</v>
      </c>
      <c r="AL454" s="281">
        <v>0</v>
      </c>
      <c r="AM454" s="281">
        <v>0</v>
      </c>
      <c r="AN454" s="281">
        <v>0</v>
      </c>
      <c r="AO454" s="281">
        <v>0</v>
      </c>
      <c r="AP454" s="281">
        <v>0</v>
      </c>
    </row>
    <row r="455" spans="1:42" customFormat="1" outlineLevel="2">
      <c r="A455" s="211" t="str">
        <f>A448&amp;"."&amp;A450&amp;"."&amp;A449&amp;"."&amp;B455</f>
        <v>3.c.2.5</v>
      </c>
      <c r="B455">
        <v>5</v>
      </c>
      <c r="C455" t="str">
        <f>'1-GBP'!C455</f>
        <v/>
      </c>
      <c r="M455" s="281">
        <v>0</v>
      </c>
      <c r="N455" s="281">
        <v>0</v>
      </c>
      <c r="O455" s="281">
        <v>0</v>
      </c>
      <c r="P455" s="281">
        <v>0</v>
      </c>
      <c r="Q455" s="281">
        <v>0</v>
      </c>
      <c r="R455" s="281">
        <v>0</v>
      </c>
      <c r="S455" s="281">
        <v>0</v>
      </c>
      <c r="T455" s="281">
        <v>0</v>
      </c>
      <c r="U455" s="281">
        <v>0</v>
      </c>
      <c r="V455" s="281">
        <v>0</v>
      </c>
      <c r="W455" s="281">
        <v>0</v>
      </c>
      <c r="X455" s="281">
        <v>0</v>
      </c>
      <c r="Y455" s="281">
        <v>0</v>
      </c>
      <c r="Z455" s="281">
        <v>0</v>
      </c>
      <c r="AA455" s="281">
        <v>0</v>
      </c>
      <c r="AB455" s="281">
        <v>0</v>
      </c>
      <c r="AC455" s="281">
        <v>0</v>
      </c>
      <c r="AD455" s="281">
        <v>0</v>
      </c>
      <c r="AE455" s="281">
        <v>0</v>
      </c>
      <c r="AF455" s="281">
        <v>0</v>
      </c>
      <c r="AG455" s="281">
        <v>0</v>
      </c>
      <c r="AH455" s="281">
        <v>0</v>
      </c>
      <c r="AI455" s="281">
        <v>0</v>
      </c>
      <c r="AJ455" s="281">
        <v>0</v>
      </c>
      <c r="AK455" s="281">
        <v>0</v>
      </c>
      <c r="AL455" s="281">
        <v>0</v>
      </c>
      <c r="AM455" s="281">
        <v>0</v>
      </c>
      <c r="AN455" s="281">
        <v>0</v>
      </c>
      <c r="AO455" s="281">
        <v>0</v>
      </c>
      <c r="AP455" s="281">
        <v>0</v>
      </c>
    </row>
    <row r="456" spans="1:42" customFormat="1" outlineLevel="2">
      <c r="A456" s="211" t="str">
        <f>A448&amp;"."&amp;A450&amp;"."&amp;A449&amp;"."&amp;B456</f>
        <v>3.c.2.6</v>
      </c>
      <c r="B456">
        <v>6</v>
      </c>
      <c r="C456" t="str">
        <f>'1-GBP'!C456</f>
        <v/>
      </c>
      <c r="M456" s="281">
        <v>0</v>
      </c>
      <c r="N456" s="281">
        <v>0</v>
      </c>
      <c r="O456" s="281">
        <v>0</v>
      </c>
      <c r="P456" s="281">
        <v>0</v>
      </c>
      <c r="Q456" s="281">
        <v>0</v>
      </c>
      <c r="R456" s="281">
        <v>0</v>
      </c>
      <c r="S456" s="281">
        <v>0</v>
      </c>
      <c r="T456" s="281">
        <v>0</v>
      </c>
      <c r="U456" s="281">
        <v>0</v>
      </c>
      <c r="V456" s="281">
        <v>0</v>
      </c>
      <c r="W456" s="281">
        <v>0</v>
      </c>
      <c r="X456" s="281">
        <v>0</v>
      </c>
      <c r="Y456" s="281">
        <v>0</v>
      </c>
      <c r="Z456" s="281">
        <v>0</v>
      </c>
      <c r="AA456" s="281">
        <v>0</v>
      </c>
      <c r="AB456" s="281">
        <v>0</v>
      </c>
      <c r="AC456" s="281">
        <v>0</v>
      </c>
      <c r="AD456" s="281">
        <v>0</v>
      </c>
      <c r="AE456" s="281">
        <v>0</v>
      </c>
      <c r="AF456" s="281">
        <v>0</v>
      </c>
      <c r="AG456" s="281">
        <v>0</v>
      </c>
      <c r="AH456" s="281">
        <v>0</v>
      </c>
      <c r="AI456" s="281">
        <v>0</v>
      </c>
      <c r="AJ456" s="281">
        <v>0</v>
      </c>
      <c r="AK456" s="281">
        <v>0</v>
      </c>
      <c r="AL456" s="281">
        <v>0</v>
      </c>
      <c r="AM456" s="281">
        <v>0</v>
      </c>
      <c r="AN456" s="281">
        <v>0</v>
      </c>
      <c r="AO456" s="281">
        <v>0</v>
      </c>
      <c r="AP456" s="281">
        <v>0</v>
      </c>
    </row>
    <row r="457" spans="1:42" customFormat="1" outlineLevel="2">
      <c r="A457" s="211" t="str">
        <f>A448&amp;"."&amp;A450&amp;"."&amp;A449&amp;"."&amp;B457</f>
        <v>3.c.2.7</v>
      </c>
      <c r="B457">
        <v>7</v>
      </c>
      <c r="C457" t="str">
        <f>'1-GBP'!C457</f>
        <v/>
      </c>
      <c r="M457" s="281">
        <v>0</v>
      </c>
      <c r="N457" s="281">
        <v>0</v>
      </c>
      <c r="O457" s="281">
        <v>0</v>
      </c>
      <c r="P457" s="281">
        <v>0</v>
      </c>
      <c r="Q457" s="281">
        <v>0</v>
      </c>
      <c r="R457" s="281">
        <v>0</v>
      </c>
      <c r="S457" s="281">
        <v>0</v>
      </c>
      <c r="T457" s="281">
        <v>0</v>
      </c>
      <c r="U457" s="281">
        <v>0</v>
      </c>
      <c r="V457" s="281">
        <v>0</v>
      </c>
      <c r="W457" s="281">
        <v>0</v>
      </c>
      <c r="X457" s="281">
        <v>0</v>
      </c>
      <c r="Y457" s="281">
        <v>0</v>
      </c>
      <c r="Z457" s="281">
        <v>0</v>
      </c>
      <c r="AA457" s="281">
        <v>0</v>
      </c>
      <c r="AB457" s="281">
        <v>0</v>
      </c>
      <c r="AC457" s="281">
        <v>0</v>
      </c>
      <c r="AD457" s="281">
        <v>0</v>
      </c>
      <c r="AE457" s="281">
        <v>0</v>
      </c>
      <c r="AF457" s="281">
        <v>0</v>
      </c>
      <c r="AG457" s="281">
        <v>0</v>
      </c>
      <c r="AH457" s="281">
        <v>0</v>
      </c>
      <c r="AI457" s="281">
        <v>0</v>
      </c>
      <c r="AJ457" s="281">
        <v>0</v>
      </c>
      <c r="AK457" s="281">
        <v>0</v>
      </c>
      <c r="AL457" s="281">
        <v>0</v>
      </c>
      <c r="AM457" s="281">
        <v>0</v>
      </c>
      <c r="AN457" s="281">
        <v>0</v>
      </c>
      <c r="AO457" s="281">
        <v>0</v>
      </c>
      <c r="AP457" s="281">
        <v>0</v>
      </c>
    </row>
    <row r="458" spans="1:42" customFormat="1" outlineLevel="2">
      <c r="A458" s="211" t="str">
        <f>A448&amp;"."&amp;A450&amp;"."&amp;A449&amp;"."&amp;B458</f>
        <v>3.c.2.8</v>
      </c>
      <c r="B458">
        <v>8</v>
      </c>
      <c r="C458" t="str">
        <f>'1-GBP'!C458</f>
        <v/>
      </c>
      <c r="M458" s="281">
        <v>0</v>
      </c>
      <c r="N458" s="281">
        <v>0</v>
      </c>
      <c r="O458" s="281">
        <v>0</v>
      </c>
      <c r="P458" s="281">
        <v>0</v>
      </c>
      <c r="Q458" s="281">
        <v>0</v>
      </c>
      <c r="R458" s="281">
        <v>0</v>
      </c>
      <c r="S458" s="281">
        <v>0</v>
      </c>
      <c r="T458" s="281">
        <v>0</v>
      </c>
      <c r="U458" s="281">
        <v>0</v>
      </c>
      <c r="V458" s="281">
        <v>0</v>
      </c>
      <c r="W458" s="281">
        <v>0</v>
      </c>
      <c r="X458" s="281">
        <v>0</v>
      </c>
      <c r="Y458" s="281">
        <v>0</v>
      </c>
      <c r="Z458" s="281">
        <v>0</v>
      </c>
      <c r="AA458" s="281">
        <v>0</v>
      </c>
      <c r="AB458" s="281">
        <v>0</v>
      </c>
      <c r="AC458" s="281">
        <v>0</v>
      </c>
      <c r="AD458" s="281">
        <v>0</v>
      </c>
      <c r="AE458" s="281">
        <v>0</v>
      </c>
      <c r="AF458" s="281">
        <v>0</v>
      </c>
      <c r="AG458" s="281">
        <v>0</v>
      </c>
      <c r="AH458" s="281">
        <v>0</v>
      </c>
      <c r="AI458" s="281">
        <v>0</v>
      </c>
      <c r="AJ458" s="281">
        <v>0</v>
      </c>
      <c r="AK458" s="281">
        <v>0</v>
      </c>
      <c r="AL458" s="281">
        <v>0</v>
      </c>
      <c r="AM458" s="281">
        <v>0</v>
      </c>
      <c r="AN458" s="281">
        <v>0</v>
      </c>
      <c r="AO458" s="281">
        <v>0</v>
      </c>
      <c r="AP458" s="281">
        <v>0</v>
      </c>
    </row>
    <row r="459" spans="1:42" customFormat="1" outlineLevel="2">
      <c r="A459" s="211" t="str">
        <f>A448&amp;"."&amp;A450&amp;"."&amp;A449&amp;"."&amp;B459</f>
        <v>3.c.2.9</v>
      </c>
      <c r="B459">
        <v>9</v>
      </c>
      <c r="C459" t="str">
        <f>'1-GBP'!C459</f>
        <v/>
      </c>
      <c r="M459" s="281">
        <v>0</v>
      </c>
      <c r="N459" s="281">
        <v>0</v>
      </c>
      <c r="O459" s="281">
        <v>0</v>
      </c>
      <c r="P459" s="281">
        <v>0</v>
      </c>
      <c r="Q459" s="281">
        <v>0</v>
      </c>
      <c r="R459" s="281">
        <v>0</v>
      </c>
      <c r="S459" s="281">
        <v>0</v>
      </c>
      <c r="T459" s="281">
        <v>0</v>
      </c>
      <c r="U459" s="281">
        <v>0</v>
      </c>
      <c r="V459" s="281">
        <v>0</v>
      </c>
      <c r="W459" s="281">
        <v>0</v>
      </c>
      <c r="X459" s="281">
        <v>0</v>
      </c>
      <c r="Y459" s="281">
        <v>0</v>
      </c>
      <c r="Z459" s="281">
        <v>0</v>
      </c>
      <c r="AA459" s="281">
        <v>0</v>
      </c>
      <c r="AB459" s="281">
        <v>0</v>
      </c>
      <c r="AC459" s="281">
        <v>0</v>
      </c>
      <c r="AD459" s="281">
        <v>0</v>
      </c>
      <c r="AE459" s="281">
        <v>0</v>
      </c>
      <c r="AF459" s="281">
        <v>0</v>
      </c>
      <c r="AG459" s="281">
        <v>0</v>
      </c>
      <c r="AH459" s="281">
        <v>0</v>
      </c>
      <c r="AI459" s="281">
        <v>0</v>
      </c>
      <c r="AJ459" s="281">
        <v>0</v>
      </c>
      <c r="AK459" s="281">
        <v>0</v>
      </c>
      <c r="AL459" s="281">
        <v>0</v>
      </c>
      <c r="AM459" s="281">
        <v>0</v>
      </c>
      <c r="AN459" s="281">
        <v>0</v>
      </c>
      <c r="AO459" s="281">
        <v>0</v>
      </c>
      <c r="AP459" s="281">
        <v>0</v>
      </c>
    </row>
    <row r="460" spans="1:42" customFormat="1" outlineLevel="2">
      <c r="A460" s="211" t="str">
        <f>A448&amp;"."&amp;A450&amp;"."&amp;A449&amp;"."&amp;B460</f>
        <v>3.c.2.10</v>
      </c>
      <c r="B460">
        <v>10</v>
      </c>
      <c r="C460" t="str">
        <f>'1-GBP'!C460</f>
        <v/>
      </c>
      <c r="M460" s="281">
        <v>0</v>
      </c>
      <c r="N460" s="281">
        <v>0</v>
      </c>
      <c r="O460" s="281">
        <v>0</v>
      </c>
      <c r="P460" s="281">
        <v>0</v>
      </c>
      <c r="Q460" s="281">
        <v>0</v>
      </c>
      <c r="R460" s="281">
        <v>0</v>
      </c>
      <c r="S460" s="281">
        <v>0</v>
      </c>
      <c r="T460" s="281">
        <v>0</v>
      </c>
      <c r="U460" s="281">
        <v>0</v>
      </c>
      <c r="V460" s="281">
        <v>0</v>
      </c>
      <c r="W460" s="281">
        <v>0</v>
      </c>
      <c r="X460" s="281">
        <v>0</v>
      </c>
      <c r="Y460" s="281">
        <v>0</v>
      </c>
      <c r="Z460" s="281">
        <v>0</v>
      </c>
      <c r="AA460" s="281">
        <v>0</v>
      </c>
      <c r="AB460" s="281">
        <v>0</v>
      </c>
      <c r="AC460" s="281">
        <v>0</v>
      </c>
      <c r="AD460" s="281">
        <v>0</v>
      </c>
      <c r="AE460" s="281">
        <v>0</v>
      </c>
      <c r="AF460" s="281">
        <v>0</v>
      </c>
      <c r="AG460" s="281">
        <v>0</v>
      </c>
      <c r="AH460" s="281">
        <v>0</v>
      </c>
      <c r="AI460" s="281">
        <v>0</v>
      </c>
      <c r="AJ460" s="281">
        <v>0</v>
      </c>
      <c r="AK460" s="281">
        <v>0</v>
      </c>
      <c r="AL460" s="281">
        <v>0</v>
      </c>
      <c r="AM460" s="281">
        <v>0</v>
      </c>
      <c r="AN460" s="281">
        <v>0</v>
      </c>
      <c r="AO460" s="281">
        <v>0</v>
      </c>
      <c r="AP460" s="281">
        <v>0</v>
      </c>
    </row>
    <row r="461" spans="1:42" customFormat="1" outlineLevel="2">
      <c r="A461" s="211" t="str">
        <f>A448&amp;"."&amp;A450&amp;"."&amp;A449&amp;"."&amp;B461</f>
        <v>3.c.2.11</v>
      </c>
      <c r="B461">
        <v>11</v>
      </c>
      <c r="C461" t="str">
        <f>'1-GBP'!C461</f>
        <v/>
      </c>
      <c r="M461" s="281">
        <v>0</v>
      </c>
      <c r="N461" s="281">
        <v>0</v>
      </c>
      <c r="O461" s="281">
        <v>0</v>
      </c>
      <c r="P461" s="281">
        <v>0</v>
      </c>
      <c r="Q461" s="281">
        <v>0</v>
      </c>
      <c r="R461" s="281">
        <v>0</v>
      </c>
      <c r="S461" s="281">
        <v>0</v>
      </c>
      <c r="T461" s="281">
        <v>0</v>
      </c>
      <c r="U461" s="281">
        <v>0</v>
      </c>
      <c r="V461" s="281">
        <v>0</v>
      </c>
      <c r="W461" s="281">
        <v>0</v>
      </c>
      <c r="X461" s="281">
        <v>0</v>
      </c>
      <c r="Y461" s="281">
        <v>0</v>
      </c>
      <c r="Z461" s="281">
        <v>0</v>
      </c>
      <c r="AA461" s="281">
        <v>0</v>
      </c>
      <c r="AB461" s="281">
        <v>0</v>
      </c>
      <c r="AC461" s="281">
        <v>0</v>
      </c>
      <c r="AD461" s="281">
        <v>0</v>
      </c>
      <c r="AE461" s="281">
        <v>0</v>
      </c>
      <c r="AF461" s="281">
        <v>0</v>
      </c>
      <c r="AG461" s="281">
        <v>0</v>
      </c>
      <c r="AH461" s="281">
        <v>0</v>
      </c>
      <c r="AI461" s="281">
        <v>0</v>
      </c>
      <c r="AJ461" s="281">
        <v>0</v>
      </c>
      <c r="AK461" s="281">
        <v>0</v>
      </c>
      <c r="AL461" s="281">
        <v>0</v>
      </c>
      <c r="AM461" s="281">
        <v>0</v>
      </c>
      <c r="AN461" s="281">
        <v>0</v>
      </c>
      <c r="AO461" s="281">
        <v>0</v>
      </c>
      <c r="AP461" s="281">
        <v>0</v>
      </c>
    </row>
    <row r="462" spans="1:42" customFormat="1" outlineLevel="2">
      <c r="A462" s="211" t="str">
        <f>A448&amp;"."&amp;A450&amp;"."&amp;A449&amp;"."&amp;B462</f>
        <v>3.c.2.12</v>
      </c>
      <c r="B462">
        <v>12</v>
      </c>
      <c r="C462" t="str">
        <f>'1-GBP'!C462</f>
        <v/>
      </c>
      <c r="M462" s="281">
        <v>0</v>
      </c>
      <c r="N462" s="281">
        <v>0</v>
      </c>
      <c r="O462" s="281">
        <v>0</v>
      </c>
      <c r="P462" s="281">
        <v>0</v>
      </c>
      <c r="Q462" s="281">
        <v>0</v>
      </c>
      <c r="R462" s="281">
        <v>0</v>
      </c>
      <c r="S462" s="281">
        <v>0</v>
      </c>
      <c r="T462" s="281">
        <v>0</v>
      </c>
      <c r="U462" s="281">
        <v>0</v>
      </c>
      <c r="V462" s="281">
        <v>0</v>
      </c>
      <c r="W462" s="281">
        <v>0</v>
      </c>
      <c r="X462" s="281">
        <v>0</v>
      </c>
      <c r="Y462" s="281">
        <v>0</v>
      </c>
      <c r="Z462" s="281">
        <v>0</v>
      </c>
      <c r="AA462" s="281">
        <v>0</v>
      </c>
      <c r="AB462" s="281">
        <v>0</v>
      </c>
      <c r="AC462" s="281">
        <v>0</v>
      </c>
      <c r="AD462" s="281">
        <v>0</v>
      </c>
      <c r="AE462" s="281">
        <v>0</v>
      </c>
      <c r="AF462" s="281">
        <v>0</v>
      </c>
      <c r="AG462" s="281">
        <v>0</v>
      </c>
      <c r="AH462" s="281">
        <v>0</v>
      </c>
      <c r="AI462" s="281">
        <v>0</v>
      </c>
      <c r="AJ462" s="281">
        <v>0</v>
      </c>
      <c r="AK462" s="281">
        <v>0</v>
      </c>
      <c r="AL462" s="281">
        <v>0</v>
      </c>
      <c r="AM462" s="281">
        <v>0</v>
      </c>
      <c r="AN462" s="281">
        <v>0</v>
      </c>
      <c r="AO462" s="281">
        <v>0</v>
      </c>
      <c r="AP462" s="281">
        <v>0</v>
      </c>
    </row>
    <row r="463" spans="1:42" customFormat="1" outlineLevel="1">
      <c r="A463" s="212"/>
      <c r="B463" s="201">
        <f>B462-COUNTIFS(C451:C462,"")</f>
        <v>0</v>
      </c>
      <c r="C463" s="201" t="s">
        <v>285</v>
      </c>
      <c r="D463" s="201"/>
      <c r="E463" s="201"/>
      <c r="F463" s="201"/>
      <c r="G463" s="201"/>
      <c r="H463" s="201"/>
      <c r="I463" s="201"/>
      <c r="J463" s="201"/>
      <c r="K463" s="201"/>
      <c r="L463" s="201"/>
      <c r="M463" s="280">
        <f>SUM(M451:M462)</f>
        <v>0</v>
      </c>
      <c r="N463" s="280">
        <f>SUM(N451:N462)</f>
        <v>0</v>
      </c>
      <c r="O463" s="280">
        <f t="shared" ref="O463:AP463" si="39">SUM(O451:O462)</f>
        <v>0</v>
      </c>
      <c r="P463" s="280">
        <f t="shared" si="39"/>
        <v>0</v>
      </c>
      <c r="Q463" s="280">
        <f t="shared" si="39"/>
        <v>0</v>
      </c>
      <c r="R463" s="280">
        <f t="shared" si="39"/>
        <v>0</v>
      </c>
      <c r="S463" s="280">
        <f t="shared" si="39"/>
        <v>0</v>
      </c>
      <c r="T463" s="280">
        <f t="shared" si="39"/>
        <v>0</v>
      </c>
      <c r="U463" s="280">
        <f t="shared" si="39"/>
        <v>0</v>
      </c>
      <c r="V463" s="280">
        <f t="shared" si="39"/>
        <v>0</v>
      </c>
      <c r="W463" s="280">
        <f t="shared" si="39"/>
        <v>0</v>
      </c>
      <c r="X463" s="280">
        <f t="shared" si="39"/>
        <v>0</v>
      </c>
      <c r="Y463" s="280">
        <f t="shared" si="39"/>
        <v>0</v>
      </c>
      <c r="Z463" s="280">
        <f t="shared" si="39"/>
        <v>0</v>
      </c>
      <c r="AA463" s="280">
        <f t="shared" si="39"/>
        <v>0</v>
      </c>
      <c r="AB463" s="280">
        <f t="shared" si="39"/>
        <v>0</v>
      </c>
      <c r="AC463" s="280">
        <f t="shared" si="39"/>
        <v>0</v>
      </c>
      <c r="AD463" s="280">
        <f t="shared" si="39"/>
        <v>0</v>
      </c>
      <c r="AE463" s="280">
        <f t="shared" si="39"/>
        <v>0</v>
      </c>
      <c r="AF463" s="280">
        <f t="shared" si="39"/>
        <v>0</v>
      </c>
      <c r="AG463" s="280">
        <f t="shared" si="39"/>
        <v>0</v>
      </c>
      <c r="AH463" s="280">
        <f t="shared" si="39"/>
        <v>0</v>
      </c>
      <c r="AI463" s="280">
        <f t="shared" si="39"/>
        <v>0</v>
      </c>
      <c r="AJ463" s="280">
        <f t="shared" si="39"/>
        <v>0</v>
      </c>
      <c r="AK463" s="280">
        <f t="shared" si="39"/>
        <v>0</v>
      </c>
      <c r="AL463" s="280">
        <f t="shared" si="39"/>
        <v>0</v>
      </c>
      <c r="AM463" s="280">
        <f t="shared" si="39"/>
        <v>0</v>
      </c>
      <c r="AN463" s="280">
        <f t="shared" si="39"/>
        <v>0</v>
      </c>
      <c r="AO463" s="280">
        <f t="shared" si="39"/>
        <v>0</v>
      </c>
      <c r="AP463" s="280">
        <f t="shared" si="39"/>
        <v>0</v>
      </c>
    </row>
    <row r="464" spans="1:42" customFormat="1" outlineLevel="1"/>
    <row r="465" spans="1:42" customFormat="1" outlineLevel="1">
      <c r="A465" s="220" t="s">
        <v>216</v>
      </c>
      <c r="B465" s="220" t="s">
        <v>286</v>
      </c>
      <c r="C465" s="220" t="s">
        <v>284</v>
      </c>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c r="AA465" s="220"/>
      <c r="AB465" s="220"/>
      <c r="AC465" s="220"/>
      <c r="AD465" s="220"/>
      <c r="AE465" s="220"/>
      <c r="AF465" s="220"/>
      <c r="AG465" s="220"/>
      <c r="AH465" s="220"/>
      <c r="AI465" s="220"/>
      <c r="AJ465" s="220"/>
      <c r="AK465" s="220"/>
      <c r="AL465" s="220"/>
      <c r="AM465" s="220"/>
      <c r="AN465" s="220"/>
      <c r="AO465" s="220"/>
      <c r="AP465" s="220"/>
    </row>
    <row r="466" spans="1:42" customFormat="1" outlineLevel="2">
      <c r="A466" s="211" t="str">
        <f>A448&amp;"."&amp;A465&amp;"."&amp;A449&amp;"."&amp;B466</f>
        <v>3.o.2.1</v>
      </c>
      <c r="B466">
        <v>1</v>
      </c>
      <c r="C466" t="str">
        <f>'1-GBP'!C466</f>
        <v/>
      </c>
      <c r="M466" s="281">
        <v>0</v>
      </c>
      <c r="N466" s="281">
        <v>0</v>
      </c>
      <c r="O466" s="281">
        <v>0</v>
      </c>
      <c r="P466" s="281">
        <v>0</v>
      </c>
      <c r="Q466" s="281">
        <v>0</v>
      </c>
      <c r="R466" s="281">
        <v>0</v>
      </c>
      <c r="S466" s="281">
        <v>0</v>
      </c>
      <c r="T466" s="281">
        <v>0</v>
      </c>
      <c r="U466" s="281">
        <v>0</v>
      </c>
      <c r="V466" s="281">
        <v>0</v>
      </c>
      <c r="W466" s="281">
        <v>0</v>
      </c>
      <c r="X466" s="281">
        <v>0</v>
      </c>
      <c r="Y466" s="281">
        <v>0</v>
      </c>
      <c r="Z466" s="281">
        <v>0</v>
      </c>
      <c r="AA466" s="281">
        <v>0</v>
      </c>
      <c r="AB466" s="281">
        <v>0</v>
      </c>
      <c r="AC466" s="281">
        <v>0</v>
      </c>
      <c r="AD466" s="281">
        <v>0</v>
      </c>
      <c r="AE466" s="281">
        <v>0</v>
      </c>
      <c r="AF466" s="281">
        <v>0</v>
      </c>
      <c r="AG466" s="281">
        <v>0</v>
      </c>
      <c r="AH466" s="281">
        <v>0</v>
      </c>
      <c r="AI466" s="281">
        <v>0</v>
      </c>
      <c r="AJ466" s="281">
        <v>0</v>
      </c>
      <c r="AK466" s="281">
        <v>0</v>
      </c>
      <c r="AL466" s="281">
        <v>0</v>
      </c>
      <c r="AM466" s="281">
        <v>0</v>
      </c>
      <c r="AN466" s="281">
        <v>0</v>
      </c>
      <c r="AO466" s="281">
        <v>0</v>
      </c>
      <c r="AP466" s="281">
        <v>0</v>
      </c>
    </row>
    <row r="467" spans="1:42" customFormat="1" outlineLevel="2">
      <c r="A467" s="211" t="str">
        <f>A448&amp;"."&amp;A465&amp;"."&amp;A449&amp;"."&amp;B467</f>
        <v>3.o.2.2</v>
      </c>
      <c r="B467">
        <v>2</v>
      </c>
      <c r="C467" t="str">
        <f>'1-GBP'!C467</f>
        <v/>
      </c>
      <c r="M467" s="281">
        <v>0</v>
      </c>
      <c r="N467" s="281">
        <v>0</v>
      </c>
      <c r="O467" s="281">
        <v>0</v>
      </c>
      <c r="P467" s="281">
        <v>0</v>
      </c>
      <c r="Q467" s="281">
        <v>0</v>
      </c>
      <c r="R467" s="281">
        <v>0</v>
      </c>
      <c r="S467" s="281">
        <v>0</v>
      </c>
      <c r="T467" s="281">
        <v>0</v>
      </c>
      <c r="U467" s="281">
        <v>0</v>
      </c>
      <c r="V467" s="281">
        <v>0</v>
      </c>
      <c r="W467" s="281">
        <v>0</v>
      </c>
      <c r="X467" s="281">
        <v>0</v>
      </c>
      <c r="Y467" s="281">
        <v>0</v>
      </c>
      <c r="Z467" s="281">
        <v>0</v>
      </c>
      <c r="AA467" s="281">
        <v>0</v>
      </c>
      <c r="AB467" s="281">
        <v>0</v>
      </c>
      <c r="AC467" s="281">
        <v>0</v>
      </c>
      <c r="AD467" s="281">
        <v>0</v>
      </c>
      <c r="AE467" s="281">
        <v>0</v>
      </c>
      <c r="AF467" s="281">
        <v>0</v>
      </c>
      <c r="AG467" s="281">
        <v>0</v>
      </c>
      <c r="AH467" s="281">
        <v>0</v>
      </c>
      <c r="AI467" s="281">
        <v>0</v>
      </c>
      <c r="AJ467" s="281">
        <v>0</v>
      </c>
      <c r="AK467" s="281">
        <v>0</v>
      </c>
      <c r="AL467" s="281">
        <v>0</v>
      </c>
      <c r="AM467" s="281">
        <v>0</v>
      </c>
      <c r="AN467" s="281">
        <v>0</v>
      </c>
      <c r="AO467" s="281">
        <v>0</v>
      </c>
      <c r="AP467" s="281">
        <v>0</v>
      </c>
    </row>
    <row r="468" spans="1:42" customFormat="1" outlineLevel="2">
      <c r="A468" s="211" t="str">
        <f>A448&amp;"."&amp;A465&amp;"."&amp;A449&amp;"."&amp;B468</f>
        <v>3.o.2.3</v>
      </c>
      <c r="B468">
        <v>3</v>
      </c>
      <c r="C468" t="str">
        <f>'1-GBP'!C468</f>
        <v/>
      </c>
      <c r="M468" s="281">
        <v>0</v>
      </c>
      <c r="N468" s="281">
        <v>0</v>
      </c>
      <c r="O468" s="281">
        <v>0</v>
      </c>
      <c r="P468" s="281">
        <v>0</v>
      </c>
      <c r="Q468" s="281">
        <v>0</v>
      </c>
      <c r="R468" s="281">
        <v>0</v>
      </c>
      <c r="S468" s="281">
        <v>0</v>
      </c>
      <c r="T468" s="281">
        <v>0</v>
      </c>
      <c r="U468" s="281">
        <v>0</v>
      </c>
      <c r="V468" s="281">
        <v>0</v>
      </c>
      <c r="W468" s="281">
        <v>0</v>
      </c>
      <c r="X468" s="281">
        <v>0</v>
      </c>
      <c r="Y468" s="281">
        <v>0</v>
      </c>
      <c r="Z468" s="281">
        <v>0</v>
      </c>
      <c r="AA468" s="281">
        <v>0</v>
      </c>
      <c r="AB468" s="281">
        <v>0</v>
      </c>
      <c r="AC468" s="281">
        <v>0</v>
      </c>
      <c r="AD468" s="281">
        <v>0</v>
      </c>
      <c r="AE468" s="281">
        <v>0</v>
      </c>
      <c r="AF468" s="281">
        <v>0</v>
      </c>
      <c r="AG468" s="281">
        <v>0</v>
      </c>
      <c r="AH468" s="281">
        <v>0</v>
      </c>
      <c r="AI468" s="281">
        <v>0</v>
      </c>
      <c r="AJ468" s="281">
        <v>0</v>
      </c>
      <c r="AK468" s="281">
        <v>0</v>
      </c>
      <c r="AL468" s="281">
        <v>0</v>
      </c>
      <c r="AM468" s="281">
        <v>0</v>
      </c>
      <c r="AN468" s="281">
        <v>0</v>
      </c>
      <c r="AO468" s="281">
        <v>0</v>
      </c>
      <c r="AP468" s="281">
        <v>0</v>
      </c>
    </row>
    <row r="469" spans="1:42" customFormat="1" outlineLevel="2">
      <c r="A469" s="211" t="str">
        <f>A448&amp;"."&amp;A465&amp;"."&amp;A449&amp;"."&amp;B469</f>
        <v>3.o.2.4</v>
      </c>
      <c r="B469">
        <v>4</v>
      </c>
      <c r="C469" t="str">
        <f>'1-GBP'!C469</f>
        <v/>
      </c>
      <c r="M469" s="281">
        <v>0</v>
      </c>
      <c r="N469" s="281">
        <v>0</v>
      </c>
      <c r="O469" s="281">
        <v>0</v>
      </c>
      <c r="P469" s="281">
        <v>0</v>
      </c>
      <c r="Q469" s="281">
        <v>0</v>
      </c>
      <c r="R469" s="281">
        <v>0</v>
      </c>
      <c r="S469" s="281">
        <v>0</v>
      </c>
      <c r="T469" s="281">
        <v>0</v>
      </c>
      <c r="U469" s="281">
        <v>0</v>
      </c>
      <c r="V469" s="281">
        <v>0</v>
      </c>
      <c r="W469" s="281">
        <v>0</v>
      </c>
      <c r="X469" s="281">
        <v>0</v>
      </c>
      <c r="Y469" s="281">
        <v>0</v>
      </c>
      <c r="Z469" s="281">
        <v>0</v>
      </c>
      <c r="AA469" s="281">
        <v>0</v>
      </c>
      <c r="AB469" s="281">
        <v>0</v>
      </c>
      <c r="AC469" s="281">
        <v>0</v>
      </c>
      <c r="AD469" s="281">
        <v>0</v>
      </c>
      <c r="AE469" s="281">
        <v>0</v>
      </c>
      <c r="AF469" s="281">
        <v>0</v>
      </c>
      <c r="AG469" s="281">
        <v>0</v>
      </c>
      <c r="AH469" s="281">
        <v>0</v>
      </c>
      <c r="AI469" s="281">
        <v>0</v>
      </c>
      <c r="AJ469" s="281">
        <v>0</v>
      </c>
      <c r="AK469" s="281">
        <v>0</v>
      </c>
      <c r="AL469" s="281">
        <v>0</v>
      </c>
      <c r="AM469" s="281">
        <v>0</v>
      </c>
      <c r="AN469" s="281">
        <v>0</v>
      </c>
      <c r="AO469" s="281">
        <v>0</v>
      </c>
      <c r="AP469" s="281">
        <v>0</v>
      </c>
    </row>
    <row r="470" spans="1:42" customFormat="1" outlineLevel="2">
      <c r="A470" s="211" t="str">
        <f>A448&amp;"."&amp;A465&amp;"."&amp;A449&amp;"."&amp;B470</f>
        <v>3.o.2.5</v>
      </c>
      <c r="B470">
        <v>5</v>
      </c>
      <c r="C470" t="str">
        <f>'1-GBP'!C470</f>
        <v/>
      </c>
      <c r="M470" s="281">
        <v>0</v>
      </c>
      <c r="N470" s="281">
        <v>0</v>
      </c>
      <c r="O470" s="281">
        <v>0</v>
      </c>
      <c r="P470" s="281">
        <v>0</v>
      </c>
      <c r="Q470" s="281">
        <v>0</v>
      </c>
      <c r="R470" s="281">
        <v>0</v>
      </c>
      <c r="S470" s="281">
        <v>0</v>
      </c>
      <c r="T470" s="281">
        <v>0</v>
      </c>
      <c r="U470" s="281">
        <v>0</v>
      </c>
      <c r="V470" s="281">
        <v>0</v>
      </c>
      <c r="W470" s="281">
        <v>0</v>
      </c>
      <c r="X470" s="281">
        <v>0</v>
      </c>
      <c r="Y470" s="281">
        <v>0</v>
      </c>
      <c r="Z470" s="281">
        <v>0</v>
      </c>
      <c r="AA470" s="281">
        <v>0</v>
      </c>
      <c r="AB470" s="281">
        <v>0</v>
      </c>
      <c r="AC470" s="281">
        <v>0</v>
      </c>
      <c r="AD470" s="281">
        <v>0</v>
      </c>
      <c r="AE470" s="281">
        <v>0</v>
      </c>
      <c r="AF470" s="281">
        <v>0</v>
      </c>
      <c r="AG470" s="281">
        <v>0</v>
      </c>
      <c r="AH470" s="281">
        <v>0</v>
      </c>
      <c r="AI470" s="281">
        <v>0</v>
      </c>
      <c r="AJ470" s="281">
        <v>0</v>
      </c>
      <c r="AK470" s="281">
        <v>0</v>
      </c>
      <c r="AL470" s="281">
        <v>0</v>
      </c>
      <c r="AM470" s="281">
        <v>0</v>
      </c>
      <c r="AN470" s="281">
        <v>0</v>
      </c>
      <c r="AO470" s="281">
        <v>0</v>
      </c>
      <c r="AP470" s="281">
        <v>0</v>
      </c>
    </row>
    <row r="471" spans="1:42" customFormat="1" outlineLevel="2">
      <c r="A471" s="211" t="str">
        <f>A448&amp;"."&amp;A465&amp;"."&amp;A449&amp;"."&amp;B471</f>
        <v>3.o.2.6</v>
      </c>
      <c r="B471">
        <v>6</v>
      </c>
      <c r="C471" t="str">
        <f>'1-GBP'!C471</f>
        <v/>
      </c>
      <c r="M471" s="281">
        <v>0</v>
      </c>
      <c r="N471" s="281">
        <v>0</v>
      </c>
      <c r="O471" s="281">
        <v>0</v>
      </c>
      <c r="P471" s="281">
        <v>0</v>
      </c>
      <c r="Q471" s="281">
        <v>0</v>
      </c>
      <c r="R471" s="281">
        <v>0</v>
      </c>
      <c r="S471" s="281">
        <v>0</v>
      </c>
      <c r="T471" s="281">
        <v>0</v>
      </c>
      <c r="U471" s="281">
        <v>0</v>
      </c>
      <c r="V471" s="281">
        <v>0</v>
      </c>
      <c r="W471" s="281">
        <v>0</v>
      </c>
      <c r="X471" s="281">
        <v>0</v>
      </c>
      <c r="Y471" s="281">
        <v>0</v>
      </c>
      <c r="Z471" s="281">
        <v>0</v>
      </c>
      <c r="AA471" s="281">
        <v>0</v>
      </c>
      <c r="AB471" s="281">
        <v>0</v>
      </c>
      <c r="AC471" s="281">
        <v>0</v>
      </c>
      <c r="AD471" s="281">
        <v>0</v>
      </c>
      <c r="AE471" s="281">
        <v>0</v>
      </c>
      <c r="AF471" s="281">
        <v>0</v>
      </c>
      <c r="AG471" s="281">
        <v>0</v>
      </c>
      <c r="AH471" s="281">
        <v>0</v>
      </c>
      <c r="AI471" s="281">
        <v>0</v>
      </c>
      <c r="AJ471" s="281">
        <v>0</v>
      </c>
      <c r="AK471" s="281">
        <v>0</v>
      </c>
      <c r="AL471" s="281">
        <v>0</v>
      </c>
      <c r="AM471" s="281">
        <v>0</v>
      </c>
      <c r="AN471" s="281">
        <v>0</v>
      </c>
      <c r="AO471" s="281">
        <v>0</v>
      </c>
      <c r="AP471" s="281">
        <v>0</v>
      </c>
    </row>
    <row r="472" spans="1:42" customFormat="1" outlineLevel="2">
      <c r="A472" s="211" t="str">
        <f>A448&amp;"."&amp;A465&amp;"."&amp;A449&amp;"."&amp;B472</f>
        <v>3.o.2.7</v>
      </c>
      <c r="B472">
        <v>7</v>
      </c>
      <c r="C472" t="str">
        <f>'1-GBP'!C472</f>
        <v/>
      </c>
      <c r="M472" s="281">
        <v>0</v>
      </c>
      <c r="N472" s="281">
        <v>0</v>
      </c>
      <c r="O472" s="281">
        <v>0</v>
      </c>
      <c r="P472" s="281">
        <v>0</v>
      </c>
      <c r="Q472" s="281">
        <v>0</v>
      </c>
      <c r="R472" s="281">
        <v>0</v>
      </c>
      <c r="S472" s="281">
        <v>0</v>
      </c>
      <c r="T472" s="281">
        <v>0</v>
      </c>
      <c r="U472" s="281">
        <v>0</v>
      </c>
      <c r="V472" s="281">
        <v>0</v>
      </c>
      <c r="W472" s="281">
        <v>0</v>
      </c>
      <c r="X472" s="281">
        <v>0</v>
      </c>
      <c r="Y472" s="281">
        <v>0</v>
      </c>
      <c r="Z472" s="281">
        <v>0</v>
      </c>
      <c r="AA472" s="281">
        <v>0</v>
      </c>
      <c r="AB472" s="281">
        <v>0</v>
      </c>
      <c r="AC472" s="281">
        <v>0</v>
      </c>
      <c r="AD472" s="281">
        <v>0</v>
      </c>
      <c r="AE472" s="281">
        <v>0</v>
      </c>
      <c r="AF472" s="281">
        <v>0</v>
      </c>
      <c r="AG472" s="281">
        <v>0</v>
      </c>
      <c r="AH472" s="281">
        <v>0</v>
      </c>
      <c r="AI472" s="281">
        <v>0</v>
      </c>
      <c r="AJ472" s="281">
        <v>0</v>
      </c>
      <c r="AK472" s="281">
        <v>0</v>
      </c>
      <c r="AL472" s="281">
        <v>0</v>
      </c>
      <c r="AM472" s="281">
        <v>0</v>
      </c>
      <c r="AN472" s="281">
        <v>0</v>
      </c>
      <c r="AO472" s="281">
        <v>0</v>
      </c>
      <c r="AP472" s="281">
        <v>0</v>
      </c>
    </row>
    <row r="473" spans="1:42" customFormat="1" outlineLevel="2">
      <c r="A473" s="211" t="str">
        <f>A448&amp;"."&amp;A465&amp;"."&amp;A449&amp;"."&amp;B473</f>
        <v>3.o.2.8</v>
      </c>
      <c r="B473">
        <v>8</v>
      </c>
      <c r="C473" t="str">
        <f>'1-GBP'!C473</f>
        <v/>
      </c>
      <c r="M473" s="281">
        <v>0</v>
      </c>
      <c r="N473" s="281">
        <v>0</v>
      </c>
      <c r="O473" s="281">
        <v>0</v>
      </c>
      <c r="P473" s="281">
        <v>0</v>
      </c>
      <c r="Q473" s="281">
        <v>0</v>
      </c>
      <c r="R473" s="281">
        <v>0</v>
      </c>
      <c r="S473" s="281">
        <v>0</v>
      </c>
      <c r="T473" s="281">
        <v>0</v>
      </c>
      <c r="U473" s="281">
        <v>0</v>
      </c>
      <c r="V473" s="281">
        <v>0</v>
      </c>
      <c r="W473" s="281">
        <v>0</v>
      </c>
      <c r="X473" s="281">
        <v>0</v>
      </c>
      <c r="Y473" s="281">
        <v>0</v>
      </c>
      <c r="Z473" s="281">
        <v>0</v>
      </c>
      <c r="AA473" s="281">
        <v>0</v>
      </c>
      <c r="AB473" s="281">
        <v>0</v>
      </c>
      <c r="AC473" s="281">
        <v>0</v>
      </c>
      <c r="AD473" s="281">
        <v>0</v>
      </c>
      <c r="AE473" s="281">
        <v>0</v>
      </c>
      <c r="AF473" s="281">
        <v>0</v>
      </c>
      <c r="AG473" s="281">
        <v>0</v>
      </c>
      <c r="AH473" s="281">
        <v>0</v>
      </c>
      <c r="AI473" s="281">
        <v>0</v>
      </c>
      <c r="AJ473" s="281">
        <v>0</v>
      </c>
      <c r="AK473" s="281">
        <v>0</v>
      </c>
      <c r="AL473" s="281">
        <v>0</v>
      </c>
      <c r="AM473" s="281">
        <v>0</v>
      </c>
      <c r="AN473" s="281">
        <v>0</v>
      </c>
      <c r="AO473" s="281">
        <v>0</v>
      </c>
      <c r="AP473" s="281">
        <v>0</v>
      </c>
    </row>
    <row r="474" spans="1:42" customFormat="1" outlineLevel="2">
      <c r="A474" s="211" t="str">
        <f>A448&amp;"."&amp;A465&amp;"."&amp;A449&amp;"."&amp;B474</f>
        <v>3.o.2.9</v>
      </c>
      <c r="B474">
        <v>9</v>
      </c>
      <c r="C474" t="str">
        <f>'1-GBP'!C474</f>
        <v/>
      </c>
      <c r="M474" s="281">
        <v>0</v>
      </c>
      <c r="N474" s="281">
        <v>0</v>
      </c>
      <c r="O474" s="281">
        <v>0</v>
      </c>
      <c r="P474" s="281">
        <v>0</v>
      </c>
      <c r="Q474" s="281">
        <v>0</v>
      </c>
      <c r="R474" s="281">
        <v>0</v>
      </c>
      <c r="S474" s="281">
        <v>0</v>
      </c>
      <c r="T474" s="281">
        <v>0</v>
      </c>
      <c r="U474" s="281">
        <v>0</v>
      </c>
      <c r="V474" s="281">
        <v>0</v>
      </c>
      <c r="W474" s="281">
        <v>0</v>
      </c>
      <c r="X474" s="281">
        <v>0</v>
      </c>
      <c r="Y474" s="281">
        <v>0</v>
      </c>
      <c r="Z474" s="281">
        <v>0</v>
      </c>
      <c r="AA474" s="281">
        <v>0</v>
      </c>
      <c r="AB474" s="281">
        <v>0</v>
      </c>
      <c r="AC474" s="281">
        <v>0</v>
      </c>
      <c r="AD474" s="281">
        <v>0</v>
      </c>
      <c r="AE474" s="281">
        <v>0</v>
      </c>
      <c r="AF474" s="281">
        <v>0</v>
      </c>
      <c r="AG474" s="281">
        <v>0</v>
      </c>
      <c r="AH474" s="281">
        <v>0</v>
      </c>
      <c r="AI474" s="281">
        <v>0</v>
      </c>
      <c r="AJ474" s="281">
        <v>0</v>
      </c>
      <c r="AK474" s="281">
        <v>0</v>
      </c>
      <c r="AL474" s="281">
        <v>0</v>
      </c>
      <c r="AM474" s="281">
        <v>0</v>
      </c>
      <c r="AN474" s="281">
        <v>0</v>
      </c>
      <c r="AO474" s="281">
        <v>0</v>
      </c>
      <c r="AP474" s="281">
        <v>0</v>
      </c>
    </row>
    <row r="475" spans="1:42" customFormat="1" outlineLevel="2">
      <c r="A475" s="211" t="str">
        <f>A448&amp;"."&amp;A465&amp;"."&amp;A449&amp;"."&amp;B475</f>
        <v>3.o.2.10</v>
      </c>
      <c r="B475">
        <v>10</v>
      </c>
      <c r="C475" t="str">
        <f>'1-GBP'!C475</f>
        <v/>
      </c>
      <c r="M475" s="281">
        <v>0</v>
      </c>
      <c r="N475" s="281">
        <v>0</v>
      </c>
      <c r="O475" s="281">
        <v>0</v>
      </c>
      <c r="P475" s="281">
        <v>0</v>
      </c>
      <c r="Q475" s="281">
        <v>0</v>
      </c>
      <c r="R475" s="281">
        <v>0</v>
      </c>
      <c r="S475" s="281">
        <v>0</v>
      </c>
      <c r="T475" s="281">
        <v>0</v>
      </c>
      <c r="U475" s="281">
        <v>0</v>
      </c>
      <c r="V475" s="281">
        <v>0</v>
      </c>
      <c r="W475" s="281">
        <v>0</v>
      </c>
      <c r="X475" s="281">
        <v>0</v>
      </c>
      <c r="Y475" s="281">
        <v>0</v>
      </c>
      <c r="Z475" s="281">
        <v>0</v>
      </c>
      <c r="AA475" s="281">
        <v>0</v>
      </c>
      <c r="AB475" s="281">
        <v>0</v>
      </c>
      <c r="AC475" s="281">
        <v>0</v>
      </c>
      <c r="AD475" s="281">
        <v>0</v>
      </c>
      <c r="AE475" s="281">
        <v>0</v>
      </c>
      <c r="AF475" s="281">
        <v>0</v>
      </c>
      <c r="AG475" s="281">
        <v>0</v>
      </c>
      <c r="AH475" s="281">
        <v>0</v>
      </c>
      <c r="AI475" s="281">
        <v>0</v>
      </c>
      <c r="AJ475" s="281">
        <v>0</v>
      </c>
      <c r="AK475" s="281">
        <v>0</v>
      </c>
      <c r="AL475" s="281">
        <v>0</v>
      </c>
      <c r="AM475" s="281">
        <v>0</v>
      </c>
      <c r="AN475" s="281">
        <v>0</v>
      </c>
      <c r="AO475" s="281">
        <v>0</v>
      </c>
      <c r="AP475" s="281">
        <v>0</v>
      </c>
    </row>
    <row r="476" spans="1:42" customFormat="1" outlineLevel="2">
      <c r="A476" s="211" t="str">
        <f>A448&amp;"."&amp;A465&amp;"."&amp;A449&amp;"."&amp;B476</f>
        <v>3.o.2.11</v>
      </c>
      <c r="B476">
        <v>11</v>
      </c>
      <c r="C476" t="str">
        <f>'1-GBP'!C476</f>
        <v/>
      </c>
      <c r="M476" s="281">
        <v>0</v>
      </c>
      <c r="N476" s="281">
        <v>0</v>
      </c>
      <c r="O476" s="281">
        <v>0</v>
      </c>
      <c r="P476" s="281">
        <v>0</v>
      </c>
      <c r="Q476" s="281">
        <v>0</v>
      </c>
      <c r="R476" s="281">
        <v>0</v>
      </c>
      <c r="S476" s="281">
        <v>0</v>
      </c>
      <c r="T476" s="281">
        <v>0</v>
      </c>
      <c r="U476" s="281">
        <v>0</v>
      </c>
      <c r="V476" s="281">
        <v>0</v>
      </c>
      <c r="W476" s="281">
        <v>0</v>
      </c>
      <c r="X476" s="281">
        <v>0</v>
      </c>
      <c r="Y476" s="281">
        <v>0</v>
      </c>
      <c r="Z476" s="281">
        <v>0</v>
      </c>
      <c r="AA476" s="281">
        <v>0</v>
      </c>
      <c r="AB476" s="281">
        <v>0</v>
      </c>
      <c r="AC476" s="281">
        <v>0</v>
      </c>
      <c r="AD476" s="281">
        <v>0</v>
      </c>
      <c r="AE476" s="281">
        <v>0</v>
      </c>
      <c r="AF476" s="281">
        <v>0</v>
      </c>
      <c r="AG476" s="281">
        <v>0</v>
      </c>
      <c r="AH476" s="281">
        <v>0</v>
      </c>
      <c r="AI476" s="281">
        <v>0</v>
      </c>
      <c r="AJ476" s="281">
        <v>0</v>
      </c>
      <c r="AK476" s="281">
        <v>0</v>
      </c>
      <c r="AL476" s="281">
        <v>0</v>
      </c>
      <c r="AM476" s="281">
        <v>0</v>
      </c>
      <c r="AN476" s="281">
        <v>0</v>
      </c>
      <c r="AO476" s="281">
        <v>0</v>
      </c>
      <c r="AP476" s="281">
        <v>0</v>
      </c>
    </row>
    <row r="477" spans="1:42" customFormat="1" outlineLevel="2">
      <c r="A477" s="211" t="str">
        <f>A448&amp;"."&amp;A465&amp;"."&amp;A449&amp;"."&amp;B477</f>
        <v>3.o.2.12</v>
      </c>
      <c r="B477">
        <v>12</v>
      </c>
      <c r="C477" t="str">
        <f>'1-GBP'!C477</f>
        <v/>
      </c>
      <c r="M477" s="281">
        <v>0</v>
      </c>
      <c r="N477" s="281">
        <v>0</v>
      </c>
      <c r="O477" s="281">
        <v>0</v>
      </c>
      <c r="P477" s="281">
        <v>0</v>
      </c>
      <c r="Q477" s="281">
        <v>0</v>
      </c>
      <c r="R477" s="281">
        <v>0</v>
      </c>
      <c r="S477" s="281">
        <v>0</v>
      </c>
      <c r="T477" s="281">
        <v>0</v>
      </c>
      <c r="U477" s="281">
        <v>0</v>
      </c>
      <c r="V477" s="281">
        <v>0</v>
      </c>
      <c r="W477" s="281">
        <v>0</v>
      </c>
      <c r="X477" s="281">
        <v>0</v>
      </c>
      <c r="Y477" s="281">
        <v>0</v>
      </c>
      <c r="Z477" s="281">
        <v>0</v>
      </c>
      <c r="AA477" s="281">
        <v>0</v>
      </c>
      <c r="AB477" s="281">
        <v>0</v>
      </c>
      <c r="AC477" s="281">
        <v>0</v>
      </c>
      <c r="AD477" s="281">
        <v>0</v>
      </c>
      <c r="AE477" s="281">
        <v>0</v>
      </c>
      <c r="AF477" s="281">
        <v>0</v>
      </c>
      <c r="AG477" s="281">
        <v>0</v>
      </c>
      <c r="AH477" s="281">
        <v>0</v>
      </c>
      <c r="AI477" s="281">
        <v>0</v>
      </c>
      <c r="AJ477" s="281">
        <v>0</v>
      </c>
      <c r="AK477" s="281">
        <v>0</v>
      </c>
      <c r="AL477" s="281">
        <v>0</v>
      </c>
      <c r="AM477" s="281">
        <v>0</v>
      </c>
      <c r="AN477" s="281">
        <v>0</v>
      </c>
      <c r="AO477" s="281">
        <v>0</v>
      </c>
      <c r="AP477" s="281">
        <v>0</v>
      </c>
    </row>
    <row r="478" spans="1:42" customFormat="1" outlineLevel="1">
      <c r="A478" s="212"/>
      <c r="B478" s="201">
        <f>B477-COUNTIFS(C466:C477,"")</f>
        <v>0</v>
      </c>
      <c r="C478" s="201" t="s">
        <v>285</v>
      </c>
      <c r="D478" s="201"/>
      <c r="E478" s="201"/>
      <c r="F478" s="201"/>
      <c r="G478" s="201"/>
      <c r="H478" s="201"/>
      <c r="I478" s="201"/>
      <c r="J478" s="201"/>
      <c r="K478" s="201"/>
      <c r="L478" s="201"/>
      <c r="M478" s="280">
        <f>SUM(M466:M477)</f>
        <v>0</v>
      </c>
      <c r="N478" s="280">
        <f>SUM(N466:N477)</f>
        <v>0</v>
      </c>
      <c r="O478" s="280">
        <f t="shared" ref="O478:AP478" si="40">SUM(O466:O477)</f>
        <v>0</v>
      </c>
      <c r="P478" s="280">
        <f t="shared" si="40"/>
        <v>0</v>
      </c>
      <c r="Q478" s="280">
        <f t="shared" si="40"/>
        <v>0</v>
      </c>
      <c r="R478" s="280">
        <f t="shared" si="40"/>
        <v>0</v>
      </c>
      <c r="S478" s="280">
        <f t="shared" si="40"/>
        <v>0</v>
      </c>
      <c r="T478" s="280">
        <f t="shared" si="40"/>
        <v>0</v>
      </c>
      <c r="U478" s="280">
        <f t="shared" si="40"/>
        <v>0</v>
      </c>
      <c r="V478" s="280">
        <f t="shared" si="40"/>
        <v>0</v>
      </c>
      <c r="W478" s="280">
        <f t="shared" si="40"/>
        <v>0</v>
      </c>
      <c r="X478" s="280">
        <f t="shared" si="40"/>
        <v>0</v>
      </c>
      <c r="Y478" s="280">
        <f t="shared" si="40"/>
        <v>0</v>
      </c>
      <c r="Z478" s="280">
        <f t="shared" si="40"/>
        <v>0</v>
      </c>
      <c r="AA478" s="280">
        <f t="shared" si="40"/>
        <v>0</v>
      </c>
      <c r="AB478" s="280">
        <f t="shared" si="40"/>
        <v>0</v>
      </c>
      <c r="AC478" s="280">
        <f t="shared" si="40"/>
        <v>0</v>
      </c>
      <c r="AD478" s="280">
        <f t="shared" si="40"/>
        <v>0</v>
      </c>
      <c r="AE478" s="280">
        <f t="shared" si="40"/>
        <v>0</v>
      </c>
      <c r="AF478" s="280">
        <f t="shared" si="40"/>
        <v>0</v>
      </c>
      <c r="AG478" s="280">
        <f t="shared" si="40"/>
        <v>0</v>
      </c>
      <c r="AH478" s="280">
        <f t="shared" si="40"/>
        <v>0</v>
      </c>
      <c r="AI478" s="280">
        <f t="shared" si="40"/>
        <v>0</v>
      </c>
      <c r="AJ478" s="280">
        <f t="shared" si="40"/>
        <v>0</v>
      </c>
      <c r="AK478" s="280">
        <f t="shared" si="40"/>
        <v>0</v>
      </c>
      <c r="AL478" s="280">
        <f t="shared" si="40"/>
        <v>0</v>
      </c>
      <c r="AM478" s="280">
        <f t="shared" si="40"/>
        <v>0</v>
      </c>
      <c r="AN478" s="280">
        <f t="shared" si="40"/>
        <v>0</v>
      </c>
      <c r="AO478" s="280">
        <f t="shared" si="40"/>
        <v>0</v>
      </c>
      <c r="AP478" s="280">
        <f t="shared" si="40"/>
        <v>0</v>
      </c>
    </row>
    <row r="479" spans="1:42" customFormat="1" outlineLevel="1">
      <c r="A479" s="221"/>
      <c r="B479" s="222"/>
      <c r="C479" s="222"/>
      <c r="D479" s="222"/>
      <c r="E479" s="222"/>
      <c r="F479" s="222"/>
      <c r="G479" s="222"/>
      <c r="H479" s="222"/>
      <c r="I479" s="222"/>
      <c r="J479" s="222"/>
      <c r="K479" s="222"/>
      <c r="L479" s="222"/>
      <c r="M479" s="222"/>
      <c r="N479" s="222"/>
      <c r="O479" s="222"/>
      <c r="P479" s="222"/>
      <c r="Q479" s="222"/>
      <c r="R479" s="222"/>
      <c r="S479" s="222"/>
      <c r="T479" s="222"/>
      <c r="U479" s="222"/>
      <c r="V479" s="222"/>
      <c r="W479" s="222"/>
      <c r="X479" s="222"/>
      <c r="Y479" s="222"/>
      <c r="Z479" s="222"/>
      <c r="AA479" s="222"/>
      <c r="AB479" s="222"/>
      <c r="AC479" s="222"/>
      <c r="AD479" s="222"/>
      <c r="AE479" s="222"/>
      <c r="AF479" s="222"/>
      <c r="AG479" s="222"/>
      <c r="AH479" s="222"/>
      <c r="AI479" s="222"/>
      <c r="AJ479" s="222"/>
      <c r="AK479" s="222"/>
      <c r="AL479" s="222"/>
      <c r="AM479" s="222"/>
      <c r="AN479" s="222"/>
      <c r="AO479" s="222"/>
      <c r="AP479" s="222"/>
    </row>
    <row r="480" spans="1:42" customFormat="1" outlineLevel="1">
      <c r="A480" s="220" t="s">
        <v>254</v>
      </c>
      <c r="B480" s="220" t="s">
        <v>287</v>
      </c>
      <c r="C480" s="220" t="s">
        <v>284</v>
      </c>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c r="AA480" s="220"/>
      <c r="AB480" s="220"/>
      <c r="AC480" s="220"/>
      <c r="AD480" s="220"/>
      <c r="AE480" s="220"/>
      <c r="AF480" s="220"/>
      <c r="AG480" s="220"/>
      <c r="AH480" s="220"/>
      <c r="AI480" s="220"/>
      <c r="AJ480" s="220"/>
      <c r="AK480" s="220"/>
      <c r="AL480" s="220"/>
      <c r="AM480" s="220"/>
      <c r="AN480" s="220"/>
      <c r="AO480" s="220"/>
      <c r="AP480" s="220"/>
    </row>
    <row r="481" spans="1:42" customFormat="1" outlineLevel="2">
      <c r="A481" s="211" t="str">
        <f>A448&amp;"."&amp;A480&amp;"."&amp;A449&amp;"."&amp;B481</f>
        <v>3.d.2.1</v>
      </c>
      <c r="B481">
        <v>1</v>
      </c>
      <c r="C481" t="str">
        <f>'1-GBP'!C481</f>
        <v>Operator PMT</v>
      </c>
      <c r="M481" s="281">
        <v>0</v>
      </c>
      <c r="N481" s="281">
        <v>0</v>
      </c>
      <c r="O481" s="281">
        <v>0</v>
      </c>
      <c r="P481" s="281">
        <v>0</v>
      </c>
      <c r="Q481" s="281">
        <v>0</v>
      </c>
      <c r="R481" s="281">
        <v>0</v>
      </c>
      <c r="S481" s="281">
        <v>0</v>
      </c>
      <c r="T481" s="281">
        <v>0</v>
      </c>
      <c r="U481" s="281">
        <v>0</v>
      </c>
      <c r="V481" s="281">
        <v>0</v>
      </c>
      <c r="W481" s="281">
        <v>0</v>
      </c>
      <c r="X481" s="281">
        <v>0</v>
      </c>
      <c r="Y481" s="281">
        <v>0</v>
      </c>
      <c r="Z481" s="281">
        <v>0</v>
      </c>
      <c r="AA481" s="281">
        <v>0</v>
      </c>
      <c r="AB481" s="281">
        <v>0</v>
      </c>
      <c r="AC481" s="281">
        <v>0</v>
      </c>
      <c r="AD481" s="281">
        <v>0</v>
      </c>
      <c r="AE481" s="281">
        <v>0</v>
      </c>
      <c r="AF481" s="281">
        <v>0</v>
      </c>
      <c r="AG481" s="281">
        <v>0</v>
      </c>
      <c r="AH481" s="281">
        <v>0</v>
      </c>
      <c r="AI481" s="281">
        <v>0</v>
      </c>
      <c r="AJ481" s="281">
        <v>0</v>
      </c>
      <c r="AK481" s="281">
        <v>0</v>
      </c>
      <c r="AL481" s="281">
        <v>0</v>
      </c>
      <c r="AM481" s="281">
        <v>0</v>
      </c>
      <c r="AN481" s="281">
        <v>0</v>
      </c>
      <c r="AO481" s="281">
        <v>0</v>
      </c>
      <c r="AP481" s="281">
        <v>0</v>
      </c>
    </row>
    <row r="482" spans="1:42" customFormat="1" outlineLevel="2">
      <c r="A482" s="211" t="str">
        <f>A448&amp;"."&amp;A480&amp;"."&amp;A449&amp;"."&amp;B482</f>
        <v>3.d.2.2</v>
      </c>
      <c r="B482">
        <v>2</v>
      </c>
      <c r="C482" t="str">
        <f>'1-GBP'!C482</f>
        <v>BC37 appraisal</v>
      </c>
      <c r="M482" s="281">
        <v>0</v>
      </c>
      <c r="N482" s="281">
        <v>0</v>
      </c>
      <c r="O482" s="281">
        <v>0</v>
      </c>
      <c r="P482" s="281">
        <v>0</v>
      </c>
      <c r="Q482" s="281">
        <v>0</v>
      </c>
      <c r="R482" s="281">
        <v>0</v>
      </c>
      <c r="S482" s="281">
        <v>0</v>
      </c>
      <c r="T482" s="281">
        <v>0</v>
      </c>
      <c r="U482" s="281">
        <v>0</v>
      </c>
      <c r="V482" s="281">
        <v>0</v>
      </c>
      <c r="W482" s="281">
        <v>0</v>
      </c>
      <c r="X482" s="281">
        <v>0</v>
      </c>
      <c r="Y482" s="281">
        <v>0</v>
      </c>
      <c r="Z482" s="281">
        <v>0</v>
      </c>
      <c r="AA482" s="281">
        <v>0</v>
      </c>
      <c r="AB482" s="281">
        <v>0</v>
      </c>
      <c r="AC482" s="281">
        <v>0</v>
      </c>
      <c r="AD482" s="281">
        <v>0</v>
      </c>
      <c r="AE482" s="281">
        <v>0</v>
      </c>
      <c r="AF482" s="281">
        <v>0</v>
      </c>
      <c r="AG482" s="281">
        <v>0</v>
      </c>
      <c r="AH482" s="281">
        <v>0</v>
      </c>
      <c r="AI482" s="281">
        <v>0</v>
      </c>
      <c r="AJ482" s="281">
        <v>0</v>
      </c>
      <c r="AK482" s="281">
        <v>0</v>
      </c>
      <c r="AL482" s="281">
        <v>0</v>
      </c>
      <c r="AM482" s="281">
        <v>0</v>
      </c>
      <c r="AN482" s="281">
        <v>0</v>
      </c>
      <c r="AO482" s="281">
        <v>0</v>
      </c>
      <c r="AP482" s="281">
        <v>0</v>
      </c>
    </row>
    <row r="483" spans="1:42" customFormat="1" outlineLevel="2">
      <c r="A483" s="211" t="str">
        <f>A448&amp;"."&amp;A480&amp;"."&amp;A449&amp;"."&amp;B483</f>
        <v>3.d.2.3</v>
      </c>
      <c r="B483">
        <v>3</v>
      </c>
      <c r="C483" t="str">
        <f>'1-GBP'!C483</f>
        <v>BC39 appraisal</v>
      </c>
      <c r="M483" s="281">
        <v>0</v>
      </c>
      <c r="N483" s="281">
        <v>0</v>
      </c>
      <c r="O483" s="281">
        <v>0</v>
      </c>
      <c r="P483" s="281">
        <v>0</v>
      </c>
      <c r="Q483" s="281">
        <v>0</v>
      </c>
      <c r="R483" s="281">
        <v>0</v>
      </c>
      <c r="S483" s="281">
        <v>0</v>
      </c>
      <c r="T483" s="281">
        <v>0</v>
      </c>
      <c r="U483" s="281">
        <v>0</v>
      </c>
      <c r="V483" s="281">
        <v>0</v>
      </c>
      <c r="W483" s="281">
        <v>0</v>
      </c>
      <c r="X483" s="281">
        <v>0</v>
      </c>
      <c r="Y483" s="281">
        <v>0</v>
      </c>
      <c r="Z483" s="281">
        <v>0</v>
      </c>
      <c r="AA483" s="281">
        <v>0</v>
      </c>
      <c r="AB483" s="281">
        <v>0</v>
      </c>
      <c r="AC483" s="281">
        <v>0</v>
      </c>
      <c r="AD483" s="281">
        <v>0</v>
      </c>
      <c r="AE483" s="281">
        <v>0</v>
      </c>
      <c r="AF483" s="281">
        <v>0</v>
      </c>
      <c r="AG483" s="281">
        <v>0</v>
      </c>
      <c r="AH483" s="281">
        <v>0</v>
      </c>
      <c r="AI483" s="281">
        <v>0</v>
      </c>
      <c r="AJ483" s="281">
        <v>0</v>
      </c>
      <c r="AK483" s="281">
        <v>0</v>
      </c>
      <c r="AL483" s="281">
        <v>0</v>
      </c>
      <c r="AM483" s="281">
        <v>0</v>
      </c>
      <c r="AN483" s="281">
        <v>0</v>
      </c>
      <c r="AO483" s="281">
        <v>0</v>
      </c>
      <c r="AP483" s="281">
        <v>0</v>
      </c>
    </row>
    <row r="484" spans="1:42" customFormat="1" outlineLevel="2">
      <c r="A484" s="211" t="str">
        <f>A448&amp;"."&amp;A480&amp;"."&amp;A449&amp;"."&amp;B484</f>
        <v>3.d.2.4</v>
      </c>
      <c r="B484">
        <v>4</v>
      </c>
      <c r="C484" t="str">
        <f>'1-GBP'!C484</f>
        <v>Other Costs</v>
      </c>
      <c r="M484" s="281">
        <v>0</v>
      </c>
      <c r="N484" s="281">
        <v>0</v>
      </c>
      <c r="O484" s="281">
        <v>0</v>
      </c>
      <c r="P484" s="281">
        <v>0</v>
      </c>
      <c r="Q484" s="281">
        <v>0</v>
      </c>
      <c r="R484" s="281">
        <v>0</v>
      </c>
      <c r="S484" s="281">
        <v>0</v>
      </c>
      <c r="T484" s="281">
        <v>0</v>
      </c>
      <c r="U484" s="281">
        <v>0</v>
      </c>
      <c r="V484" s="281">
        <v>0</v>
      </c>
      <c r="W484" s="281">
        <v>0</v>
      </c>
      <c r="X484" s="281">
        <v>0</v>
      </c>
      <c r="Y484" s="281">
        <v>0</v>
      </c>
      <c r="Z484" s="281">
        <v>0</v>
      </c>
      <c r="AA484" s="281">
        <v>0</v>
      </c>
      <c r="AB484" s="281">
        <v>0</v>
      </c>
      <c r="AC484" s="281">
        <v>0</v>
      </c>
      <c r="AD484" s="281">
        <v>0</v>
      </c>
      <c r="AE484" s="281">
        <v>0</v>
      </c>
      <c r="AF484" s="281">
        <v>0</v>
      </c>
      <c r="AG484" s="281">
        <v>0</v>
      </c>
      <c r="AH484" s="281">
        <v>0</v>
      </c>
      <c r="AI484" s="281">
        <v>0</v>
      </c>
      <c r="AJ484" s="281">
        <v>0</v>
      </c>
      <c r="AK484" s="281">
        <v>0</v>
      </c>
      <c r="AL484" s="281">
        <v>0</v>
      </c>
      <c r="AM484" s="281">
        <v>0</v>
      </c>
      <c r="AN484" s="281">
        <v>0</v>
      </c>
      <c r="AO484" s="281">
        <v>0</v>
      </c>
      <c r="AP484" s="281">
        <v>0</v>
      </c>
    </row>
    <row r="485" spans="1:42" customFormat="1" outlineLevel="2">
      <c r="A485" s="211" t="str">
        <f>A448&amp;"."&amp;A480&amp;"."&amp;A449&amp;"."&amp;B485</f>
        <v>3.d.2.5</v>
      </c>
      <c r="B485">
        <v>5</v>
      </c>
      <c r="C485" t="str">
        <f>'1-GBP'!C485</f>
        <v>Other IJV Costs</v>
      </c>
      <c r="M485" s="281">
        <v>0</v>
      </c>
      <c r="N485" s="281">
        <v>0</v>
      </c>
      <c r="O485" s="281">
        <v>0</v>
      </c>
      <c r="P485" s="281">
        <v>0</v>
      </c>
      <c r="Q485" s="281">
        <v>0</v>
      </c>
      <c r="R485" s="281">
        <v>0</v>
      </c>
      <c r="S485" s="281">
        <v>0</v>
      </c>
      <c r="T485" s="281">
        <v>0</v>
      </c>
      <c r="U485" s="281">
        <v>0</v>
      </c>
      <c r="V485" s="281">
        <v>0</v>
      </c>
      <c r="W485" s="281">
        <v>0</v>
      </c>
      <c r="X485" s="281">
        <v>0</v>
      </c>
      <c r="Y485" s="281">
        <v>0</v>
      </c>
      <c r="Z485" s="281">
        <v>0</v>
      </c>
      <c r="AA485" s="281">
        <v>0</v>
      </c>
      <c r="AB485" s="281">
        <v>0</v>
      </c>
      <c r="AC485" s="281">
        <v>0</v>
      </c>
      <c r="AD485" s="281">
        <v>0</v>
      </c>
      <c r="AE485" s="281">
        <v>0</v>
      </c>
      <c r="AF485" s="281">
        <v>0</v>
      </c>
      <c r="AG485" s="281">
        <v>0</v>
      </c>
      <c r="AH485" s="281">
        <v>0</v>
      </c>
      <c r="AI485" s="281">
        <v>0</v>
      </c>
      <c r="AJ485" s="281">
        <v>0</v>
      </c>
      <c r="AK485" s="281">
        <v>0</v>
      </c>
      <c r="AL485" s="281">
        <v>0</v>
      </c>
      <c r="AM485" s="281">
        <v>0</v>
      </c>
      <c r="AN485" s="281">
        <v>0</v>
      </c>
      <c r="AO485" s="281">
        <v>0</v>
      </c>
      <c r="AP485" s="281">
        <v>0</v>
      </c>
    </row>
    <row r="486" spans="1:42" customFormat="1" outlineLevel="2">
      <c r="A486" s="211" t="str">
        <f>A448&amp;"."&amp;A480&amp;"."&amp;A449&amp;"."&amp;B486</f>
        <v>3.d.2.6</v>
      </c>
      <c r="B486">
        <v>6</v>
      </c>
      <c r="C486" t="str">
        <f>'1-GBP'!C486</f>
        <v>Contingency</v>
      </c>
      <c r="M486" s="281">
        <v>0</v>
      </c>
      <c r="N486" s="281">
        <v>0</v>
      </c>
      <c r="O486" s="281">
        <v>0</v>
      </c>
      <c r="P486" s="281">
        <v>0</v>
      </c>
      <c r="Q486" s="281">
        <v>0</v>
      </c>
      <c r="R486" s="281">
        <v>0</v>
      </c>
      <c r="S486" s="281">
        <v>0</v>
      </c>
      <c r="T486" s="281">
        <v>0</v>
      </c>
      <c r="U486" s="281">
        <v>0</v>
      </c>
      <c r="V486" s="281">
        <v>0</v>
      </c>
      <c r="W486" s="281">
        <v>0</v>
      </c>
      <c r="X486" s="281">
        <v>0</v>
      </c>
      <c r="Y486" s="281">
        <v>0</v>
      </c>
      <c r="Z486" s="281">
        <v>0</v>
      </c>
      <c r="AA486" s="281">
        <v>0</v>
      </c>
      <c r="AB486" s="281">
        <v>0</v>
      </c>
      <c r="AC486" s="281">
        <v>0</v>
      </c>
      <c r="AD486" s="281">
        <v>0</v>
      </c>
      <c r="AE486" s="281">
        <v>0</v>
      </c>
      <c r="AF486" s="281">
        <v>0</v>
      </c>
      <c r="AG486" s="281">
        <v>0</v>
      </c>
      <c r="AH486" s="281">
        <v>0</v>
      </c>
      <c r="AI486" s="281">
        <v>0</v>
      </c>
      <c r="AJ486" s="281">
        <v>0</v>
      </c>
      <c r="AK486" s="281">
        <v>0</v>
      </c>
      <c r="AL486" s="281">
        <v>0</v>
      </c>
      <c r="AM486" s="281">
        <v>0</v>
      </c>
      <c r="AN486" s="281">
        <v>0</v>
      </c>
      <c r="AO486" s="281">
        <v>0</v>
      </c>
      <c r="AP486" s="281">
        <v>0</v>
      </c>
    </row>
    <row r="487" spans="1:42" customFormat="1" outlineLevel="2">
      <c r="A487" s="211" t="str">
        <f>A448&amp;"."&amp;A480&amp;"."&amp;A449&amp;"."&amp;B487</f>
        <v>3.d.2.7</v>
      </c>
      <c r="B487">
        <v>7</v>
      </c>
      <c r="C487" t="str">
        <f>'1-GBP'!C487</f>
        <v/>
      </c>
      <c r="M487" s="281">
        <v>0</v>
      </c>
      <c r="N487" s="281">
        <v>0</v>
      </c>
      <c r="O487" s="281">
        <v>0</v>
      </c>
      <c r="P487" s="281">
        <v>0</v>
      </c>
      <c r="Q487" s="281">
        <v>0</v>
      </c>
      <c r="R487" s="281">
        <v>0</v>
      </c>
      <c r="S487" s="281">
        <v>0</v>
      </c>
      <c r="T487" s="281">
        <v>0</v>
      </c>
      <c r="U487" s="281">
        <v>0</v>
      </c>
      <c r="V487" s="281">
        <v>0</v>
      </c>
      <c r="W487" s="281">
        <v>0</v>
      </c>
      <c r="X487" s="281">
        <v>0</v>
      </c>
      <c r="Y487" s="281">
        <v>0</v>
      </c>
      <c r="Z487" s="281">
        <v>0</v>
      </c>
      <c r="AA487" s="281">
        <v>0</v>
      </c>
      <c r="AB487" s="281">
        <v>0</v>
      </c>
      <c r="AC487" s="281">
        <v>0</v>
      </c>
      <c r="AD487" s="281">
        <v>0</v>
      </c>
      <c r="AE487" s="281">
        <v>0</v>
      </c>
      <c r="AF487" s="281">
        <v>0</v>
      </c>
      <c r="AG487" s="281">
        <v>0</v>
      </c>
      <c r="AH487" s="281">
        <v>0</v>
      </c>
      <c r="AI487" s="281">
        <v>0</v>
      </c>
      <c r="AJ487" s="281">
        <v>0</v>
      </c>
      <c r="AK487" s="281">
        <v>0</v>
      </c>
      <c r="AL487" s="281">
        <v>0</v>
      </c>
      <c r="AM487" s="281">
        <v>0</v>
      </c>
      <c r="AN487" s="281">
        <v>0</v>
      </c>
      <c r="AO487" s="281">
        <v>0</v>
      </c>
      <c r="AP487" s="281">
        <v>0</v>
      </c>
    </row>
    <row r="488" spans="1:42" customFormat="1" outlineLevel="2">
      <c r="A488" s="211" t="str">
        <f>A448&amp;"."&amp;A480&amp;"."&amp;A449&amp;"."&amp;B488</f>
        <v>3.d.2.8</v>
      </c>
      <c r="B488">
        <v>8</v>
      </c>
      <c r="C488" t="str">
        <f>'1-GBP'!C488</f>
        <v/>
      </c>
      <c r="M488" s="281">
        <v>0</v>
      </c>
      <c r="N488" s="281">
        <v>0</v>
      </c>
      <c r="O488" s="281">
        <v>0</v>
      </c>
      <c r="P488" s="281">
        <v>0</v>
      </c>
      <c r="Q488" s="281">
        <v>0</v>
      </c>
      <c r="R488" s="281">
        <v>0</v>
      </c>
      <c r="S488" s="281">
        <v>0</v>
      </c>
      <c r="T488" s="281">
        <v>0</v>
      </c>
      <c r="U488" s="281">
        <v>0</v>
      </c>
      <c r="V488" s="281">
        <v>0</v>
      </c>
      <c r="W488" s="281">
        <v>0</v>
      </c>
      <c r="X488" s="281">
        <v>0</v>
      </c>
      <c r="Y488" s="281">
        <v>0</v>
      </c>
      <c r="Z488" s="281">
        <v>0</v>
      </c>
      <c r="AA488" s="281">
        <v>0</v>
      </c>
      <c r="AB488" s="281">
        <v>0</v>
      </c>
      <c r="AC488" s="281">
        <v>0</v>
      </c>
      <c r="AD488" s="281">
        <v>0</v>
      </c>
      <c r="AE488" s="281">
        <v>0</v>
      </c>
      <c r="AF488" s="281">
        <v>0</v>
      </c>
      <c r="AG488" s="281">
        <v>0</v>
      </c>
      <c r="AH488" s="281">
        <v>0</v>
      </c>
      <c r="AI488" s="281">
        <v>0</v>
      </c>
      <c r="AJ488" s="281">
        <v>0</v>
      </c>
      <c r="AK488" s="281">
        <v>0</v>
      </c>
      <c r="AL488" s="281">
        <v>0</v>
      </c>
      <c r="AM488" s="281">
        <v>0</v>
      </c>
      <c r="AN488" s="281">
        <v>0</v>
      </c>
      <c r="AO488" s="281">
        <v>0</v>
      </c>
      <c r="AP488" s="281">
        <v>0</v>
      </c>
    </row>
    <row r="489" spans="1:42" customFormat="1" outlineLevel="2">
      <c r="A489" s="211" t="str">
        <f>A448&amp;"."&amp;A480&amp;"."&amp;A449&amp;"."&amp;B489</f>
        <v>3.d.2.9</v>
      </c>
      <c r="B489">
        <v>9</v>
      </c>
      <c r="C489" t="str">
        <f>'1-GBP'!C489</f>
        <v/>
      </c>
      <c r="M489" s="281">
        <v>0</v>
      </c>
      <c r="N489" s="281">
        <v>0</v>
      </c>
      <c r="O489" s="281">
        <v>0</v>
      </c>
      <c r="P489" s="281">
        <v>0</v>
      </c>
      <c r="Q489" s="281">
        <v>0</v>
      </c>
      <c r="R489" s="281">
        <v>0</v>
      </c>
      <c r="S489" s="281">
        <v>0</v>
      </c>
      <c r="T489" s="281">
        <v>0</v>
      </c>
      <c r="U489" s="281">
        <v>0</v>
      </c>
      <c r="V489" s="281">
        <v>0</v>
      </c>
      <c r="W489" s="281">
        <v>0</v>
      </c>
      <c r="X489" s="281">
        <v>0</v>
      </c>
      <c r="Y489" s="281">
        <v>0</v>
      </c>
      <c r="Z489" s="281">
        <v>0</v>
      </c>
      <c r="AA489" s="281">
        <v>0</v>
      </c>
      <c r="AB489" s="281">
        <v>0</v>
      </c>
      <c r="AC489" s="281">
        <v>0</v>
      </c>
      <c r="AD489" s="281">
        <v>0</v>
      </c>
      <c r="AE489" s="281">
        <v>0</v>
      </c>
      <c r="AF489" s="281">
        <v>0</v>
      </c>
      <c r="AG489" s="281">
        <v>0</v>
      </c>
      <c r="AH489" s="281">
        <v>0</v>
      </c>
      <c r="AI489" s="281">
        <v>0</v>
      </c>
      <c r="AJ489" s="281">
        <v>0</v>
      </c>
      <c r="AK489" s="281">
        <v>0</v>
      </c>
      <c r="AL489" s="281">
        <v>0</v>
      </c>
      <c r="AM489" s="281">
        <v>0</v>
      </c>
      <c r="AN489" s="281">
        <v>0</v>
      </c>
      <c r="AO489" s="281">
        <v>0</v>
      </c>
      <c r="AP489" s="281">
        <v>0</v>
      </c>
    </row>
    <row r="490" spans="1:42" customFormat="1" outlineLevel="2">
      <c r="A490" s="211" t="str">
        <f>A448&amp;"."&amp;A480&amp;"."&amp;A449&amp;"."&amp;B490</f>
        <v>3.d.2.10</v>
      </c>
      <c r="B490">
        <v>10</v>
      </c>
      <c r="C490" t="str">
        <f>'1-GBP'!C490</f>
        <v/>
      </c>
      <c r="M490" s="281">
        <v>0</v>
      </c>
      <c r="N490" s="281">
        <v>0</v>
      </c>
      <c r="O490" s="281">
        <v>0</v>
      </c>
      <c r="P490" s="281">
        <v>0</v>
      </c>
      <c r="Q490" s="281">
        <v>0</v>
      </c>
      <c r="R490" s="281">
        <v>0</v>
      </c>
      <c r="S490" s="281">
        <v>0</v>
      </c>
      <c r="T490" s="281">
        <v>0</v>
      </c>
      <c r="U490" s="281">
        <v>0</v>
      </c>
      <c r="V490" s="281">
        <v>0</v>
      </c>
      <c r="W490" s="281">
        <v>0</v>
      </c>
      <c r="X490" s="281">
        <v>0</v>
      </c>
      <c r="Y490" s="281">
        <v>0</v>
      </c>
      <c r="Z490" s="281">
        <v>0</v>
      </c>
      <c r="AA490" s="281">
        <v>0</v>
      </c>
      <c r="AB490" s="281">
        <v>0</v>
      </c>
      <c r="AC490" s="281">
        <v>0</v>
      </c>
      <c r="AD490" s="281">
        <v>0</v>
      </c>
      <c r="AE490" s="281">
        <v>0</v>
      </c>
      <c r="AF490" s="281">
        <v>0</v>
      </c>
      <c r="AG490" s="281">
        <v>0</v>
      </c>
      <c r="AH490" s="281">
        <v>0</v>
      </c>
      <c r="AI490" s="281">
        <v>0</v>
      </c>
      <c r="AJ490" s="281">
        <v>0</v>
      </c>
      <c r="AK490" s="281">
        <v>0</v>
      </c>
      <c r="AL490" s="281">
        <v>0</v>
      </c>
      <c r="AM490" s="281">
        <v>0</v>
      </c>
      <c r="AN490" s="281">
        <v>0</v>
      </c>
      <c r="AO490" s="281">
        <v>0</v>
      </c>
      <c r="AP490" s="281">
        <v>0</v>
      </c>
    </row>
    <row r="491" spans="1:42" customFormat="1" outlineLevel="2">
      <c r="A491" s="211" t="str">
        <f>A448&amp;"."&amp;A480&amp;"."&amp;A449&amp;"."&amp;B491</f>
        <v>3.d.2.11</v>
      </c>
      <c r="B491">
        <v>11</v>
      </c>
      <c r="C491" t="str">
        <f>'1-GBP'!C491</f>
        <v/>
      </c>
      <c r="M491" s="281">
        <v>0</v>
      </c>
      <c r="N491" s="281">
        <v>0</v>
      </c>
      <c r="O491" s="281">
        <v>0</v>
      </c>
      <c r="P491" s="281">
        <v>0</v>
      </c>
      <c r="Q491" s="281">
        <v>0</v>
      </c>
      <c r="R491" s="281">
        <v>0</v>
      </c>
      <c r="S491" s="281">
        <v>0</v>
      </c>
      <c r="T491" s="281">
        <v>0</v>
      </c>
      <c r="U491" s="281">
        <v>0</v>
      </c>
      <c r="V491" s="281">
        <v>0</v>
      </c>
      <c r="W491" s="281">
        <v>0</v>
      </c>
      <c r="X491" s="281">
        <v>0</v>
      </c>
      <c r="Y491" s="281">
        <v>0</v>
      </c>
      <c r="Z491" s="281">
        <v>0</v>
      </c>
      <c r="AA491" s="281">
        <v>0</v>
      </c>
      <c r="AB491" s="281">
        <v>0</v>
      </c>
      <c r="AC491" s="281">
        <v>0</v>
      </c>
      <c r="AD491" s="281">
        <v>0</v>
      </c>
      <c r="AE491" s="281">
        <v>0</v>
      </c>
      <c r="AF491" s="281">
        <v>0</v>
      </c>
      <c r="AG491" s="281">
        <v>0</v>
      </c>
      <c r="AH491" s="281">
        <v>0</v>
      </c>
      <c r="AI491" s="281">
        <v>0</v>
      </c>
      <c r="AJ491" s="281">
        <v>0</v>
      </c>
      <c r="AK491" s="281">
        <v>0</v>
      </c>
      <c r="AL491" s="281">
        <v>0</v>
      </c>
      <c r="AM491" s="281">
        <v>0</v>
      </c>
      <c r="AN491" s="281">
        <v>0</v>
      </c>
      <c r="AO491" s="281">
        <v>0</v>
      </c>
      <c r="AP491" s="281">
        <v>0</v>
      </c>
    </row>
    <row r="492" spans="1:42" customFormat="1" outlineLevel="2">
      <c r="A492" s="211" t="str">
        <f>A448&amp;"."&amp;A480&amp;"."&amp;A449&amp;"."&amp;B492</f>
        <v>3.d.2.12</v>
      </c>
      <c r="B492">
        <v>12</v>
      </c>
      <c r="C492" t="str">
        <f>'1-GBP'!C492</f>
        <v/>
      </c>
      <c r="M492" s="281">
        <v>0</v>
      </c>
      <c r="N492" s="281">
        <v>0</v>
      </c>
      <c r="O492" s="281">
        <v>0</v>
      </c>
      <c r="P492" s="281">
        <v>0</v>
      </c>
      <c r="Q492" s="281">
        <v>0</v>
      </c>
      <c r="R492" s="281">
        <v>0</v>
      </c>
      <c r="S492" s="281">
        <v>0</v>
      </c>
      <c r="T492" s="281">
        <v>0</v>
      </c>
      <c r="U492" s="281">
        <v>0</v>
      </c>
      <c r="V492" s="281">
        <v>0</v>
      </c>
      <c r="W492" s="281">
        <v>0</v>
      </c>
      <c r="X492" s="281">
        <v>0</v>
      </c>
      <c r="Y492" s="281">
        <v>0</v>
      </c>
      <c r="Z492" s="281">
        <v>0</v>
      </c>
      <c r="AA492" s="281">
        <v>0</v>
      </c>
      <c r="AB492" s="281">
        <v>0</v>
      </c>
      <c r="AC492" s="281">
        <v>0</v>
      </c>
      <c r="AD492" s="281">
        <v>0</v>
      </c>
      <c r="AE492" s="281">
        <v>0</v>
      </c>
      <c r="AF492" s="281">
        <v>0</v>
      </c>
      <c r="AG492" s="281">
        <v>0</v>
      </c>
      <c r="AH492" s="281">
        <v>0</v>
      </c>
      <c r="AI492" s="281">
        <v>0</v>
      </c>
      <c r="AJ492" s="281">
        <v>0</v>
      </c>
      <c r="AK492" s="281">
        <v>0</v>
      </c>
      <c r="AL492" s="281">
        <v>0</v>
      </c>
      <c r="AM492" s="281">
        <v>0</v>
      </c>
      <c r="AN492" s="281">
        <v>0</v>
      </c>
      <c r="AO492" s="281">
        <v>0</v>
      </c>
      <c r="AP492" s="281">
        <v>0</v>
      </c>
    </row>
    <row r="493" spans="1:42" customFormat="1" outlineLevel="1">
      <c r="A493" s="212"/>
      <c r="B493" s="201">
        <f>B492-COUNTIFS(C481:C492,"")</f>
        <v>6</v>
      </c>
      <c r="C493" s="201" t="s">
        <v>285</v>
      </c>
      <c r="D493" s="201"/>
      <c r="E493" s="201"/>
      <c r="F493" s="201"/>
      <c r="G493" s="201"/>
      <c r="H493" s="201"/>
      <c r="I493" s="201"/>
      <c r="J493" s="201"/>
      <c r="K493" s="201"/>
      <c r="L493" s="201"/>
      <c r="M493" s="280">
        <f t="shared" ref="M493:AP493" si="41">SUM(M481:M492)</f>
        <v>0</v>
      </c>
      <c r="N493" s="280">
        <f t="shared" si="41"/>
        <v>0</v>
      </c>
      <c r="O493" s="280">
        <f t="shared" si="41"/>
        <v>0</v>
      </c>
      <c r="P493" s="280">
        <f t="shared" si="41"/>
        <v>0</v>
      </c>
      <c r="Q493" s="280">
        <f t="shared" si="41"/>
        <v>0</v>
      </c>
      <c r="R493" s="280">
        <f t="shared" si="41"/>
        <v>0</v>
      </c>
      <c r="S493" s="280">
        <f t="shared" si="41"/>
        <v>0</v>
      </c>
      <c r="T493" s="280">
        <f t="shared" si="41"/>
        <v>0</v>
      </c>
      <c r="U493" s="280">
        <f t="shared" si="41"/>
        <v>0</v>
      </c>
      <c r="V493" s="280">
        <f t="shared" si="41"/>
        <v>0</v>
      </c>
      <c r="W493" s="280">
        <f t="shared" si="41"/>
        <v>0</v>
      </c>
      <c r="X493" s="280">
        <f t="shared" si="41"/>
        <v>0</v>
      </c>
      <c r="Y493" s="280">
        <f t="shared" si="41"/>
        <v>0</v>
      </c>
      <c r="Z493" s="280">
        <f t="shared" si="41"/>
        <v>0</v>
      </c>
      <c r="AA493" s="280">
        <f t="shared" si="41"/>
        <v>0</v>
      </c>
      <c r="AB493" s="280">
        <f t="shared" si="41"/>
        <v>0</v>
      </c>
      <c r="AC493" s="280">
        <f t="shared" si="41"/>
        <v>0</v>
      </c>
      <c r="AD493" s="280">
        <f t="shared" si="41"/>
        <v>0</v>
      </c>
      <c r="AE493" s="280">
        <f t="shared" si="41"/>
        <v>0</v>
      </c>
      <c r="AF493" s="280">
        <f t="shared" si="41"/>
        <v>0</v>
      </c>
      <c r="AG493" s="280">
        <f t="shared" si="41"/>
        <v>0</v>
      </c>
      <c r="AH493" s="280">
        <f t="shared" si="41"/>
        <v>0</v>
      </c>
      <c r="AI493" s="280">
        <f t="shared" si="41"/>
        <v>0</v>
      </c>
      <c r="AJ493" s="280">
        <f t="shared" si="41"/>
        <v>0</v>
      </c>
      <c r="AK493" s="280">
        <f t="shared" si="41"/>
        <v>0</v>
      </c>
      <c r="AL493" s="280">
        <f t="shared" si="41"/>
        <v>0</v>
      </c>
      <c r="AM493" s="280">
        <f t="shared" si="41"/>
        <v>0</v>
      </c>
      <c r="AN493" s="280">
        <f t="shared" si="41"/>
        <v>0</v>
      </c>
      <c r="AO493" s="280">
        <f t="shared" si="41"/>
        <v>0</v>
      </c>
      <c r="AP493" s="280">
        <f t="shared" si="41"/>
        <v>0</v>
      </c>
    </row>
    <row r="494" spans="1:42" customFormat="1" ht="16.149999999999999" outlineLevel="1" thickBot="1">
      <c r="A494" s="213"/>
      <c r="B494" s="202"/>
      <c r="C494" s="202"/>
      <c r="D494" s="202"/>
      <c r="E494" s="202"/>
      <c r="F494" s="202"/>
      <c r="G494" s="202"/>
      <c r="H494" s="202"/>
      <c r="I494" s="202"/>
      <c r="J494" s="202"/>
      <c r="K494" s="202"/>
      <c r="L494" s="202"/>
      <c r="M494" s="313"/>
      <c r="N494" s="202"/>
      <c r="O494" s="202"/>
      <c r="P494" s="202"/>
      <c r="Q494" s="202"/>
      <c r="R494" s="202"/>
      <c r="S494" s="202"/>
      <c r="T494" s="202"/>
      <c r="U494" s="202"/>
      <c r="V494" s="202"/>
      <c r="W494" s="202"/>
      <c r="X494" s="202"/>
      <c r="Y494" s="202"/>
      <c r="Z494" s="202"/>
      <c r="AA494" s="202"/>
      <c r="AB494" s="202"/>
      <c r="AC494" s="202"/>
      <c r="AD494" s="202"/>
      <c r="AE494" s="202"/>
      <c r="AF494" s="202"/>
      <c r="AG494" s="202"/>
      <c r="AH494" s="202"/>
      <c r="AI494" s="202"/>
      <c r="AJ494" s="202"/>
      <c r="AK494" s="202"/>
      <c r="AL494" s="202"/>
      <c r="AM494" s="202"/>
      <c r="AN494" s="202"/>
      <c r="AO494" s="202"/>
      <c r="AP494" s="202"/>
    </row>
    <row r="495" spans="1:42" customFormat="1" ht="16.149999999999999" outlineLevel="1" thickBot="1">
      <c r="A495" s="214" t="s">
        <v>288</v>
      </c>
      <c r="B495" s="203">
        <f>B493+B478+B463</f>
        <v>6</v>
      </c>
      <c r="C495" s="203" t="s">
        <v>289</v>
      </c>
      <c r="D495" s="203"/>
      <c r="E495" s="203"/>
      <c r="F495" s="203"/>
      <c r="G495" s="203"/>
      <c r="H495" s="203"/>
      <c r="I495" s="203"/>
      <c r="J495" s="203"/>
      <c r="K495" s="203"/>
      <c r="L495" s="203"/>
      <c r="M495" s="284">
        <f t="shared" ref="M495:AP495" si="42">SUM(M463,M478,M493)</f>
        <v>0</v>
      </c>
      <c r="N495" s="284">
        <f t="shared" si="42"/>
        <v>0</v>
      </c>
      <c r="O495" s="284">
        <f t="shared" si="42"/>
        <v>0</v>
      </c>
      <c r="P495" s="284">
        <f t="shared" si="42"/>
        <v>0</v>
      </c>
      <c r="Q495" s="284">
        <f t="shared" si="42"/>
        <v>0</v>
      </c>
      <c r="R495" s="284">
        <f t="shared" si="42"/>
        <v>0</v>
      </c>
      <c r="S495" s="284">
        <f t="shared" si="42"/>
        <v>0</v>
      </c>
      <c r="T495" s="284">
        <f t="shared" si="42"/>
        <v>0</v>
      </c>
      <c r="U495" s="284">
        <f t="shared" si="42"/>
        <v>0</v>
      </c>
      <c r="V495" s="284">
        <f t="shared" si="42"/>
        <v>0</v>
      </c>
      <c r="W495" s="284">
        <f t="shared" si="42"/>
        <v>0</v>
      </c>
      <c r="X495" s="284">
        <f t="shared" si="42"/>
        <v>0</v>
      </c>
      <c r="Y495" s="284">
        <f t="shared" si="42"/>
        <v>0</v>
      </c>
      <c r="Z495" s="284">
        <f t="shared" si="42"/>
        <v>0</v>
      </c>
      <c r="AA495" s="284">
        <f t="shared" si="42"/>
        <v>0</v>
      </c>
      <c r="AB495" s="284">
        <f t="shared" si="42"/>
        <v>0</v>
      </c>
      <c r="AC495" s="284">
        <f t="shared" si="42"/>
        <v>0</v>
      </c>
      <c r="AD495" s="284">
        <f t="shared" si="42"/>
        <v>0</v>
      </c>
      <c r="AE495" s="284">
        <f t="shared" si="42"/>
        <v>0</v>
      </c>
      <c r="AF495" s="284">
        <f t="shared" si="42"/>
        <v>0</v>
      </c>
      <c r="AG495" s="284">
        <f t="shared" si="42"/>
        <v>0</v>
      </c>
      <c r="AH495" s="284">
        <f t="shared" si="42"/>
        <v>0</v>
      </c>
      <c r="AI495" s="284">
        <f t="shared" si="42"/>
        <v>0</v>
      </c>
      <c r="AJ495" s="284">
        <f t="shared" si="42"/>
        <v>0</v>
      </c>
      <c r="AK495" s="284">
        <f t="shared" si="42"/>
        <v>0</v>
      </c>
      <c r="AL495" s="284">
        <f t="shared" si="42"/>
        <v>0</v>
      </c>
      <c r="AM495" s="284">
        <f t="shared" si="42"/>
        <v>0</v>
      </c>
      <c r="AN495" s="284">
        <f t="shared" si="42"/>
        <v>0</v>
      </c>
      <c r="AO495" s="284">
        <f t="shared" si="42"/>
        <v>0</v>
      </c>
      <c r="AP495" s="284">
        <f t="shared" si="42"/>
        <v>0</v>
      </c>
    </row>
    <row r="496" spans="1:42" customFormat="1" collapsed="1">
      <c r="M496" s="7"/>
    </row>
    <row r="497" spans="1:42" customFormat="1" ht="16.149999999999999" thickBot="1">
      <c r="A497" s="216" t="s">
        <v>285</v>
      </c>
      <c r="B497" s="159"/>
      <c r="C497" s="159"/>
      <c r="D497" s="159"/>
      <c r="E497" s="159"/>
      <c r="F497" s="159"/>
      <c r="G497" s="159"/>
      <c r="H497" s="159"/>
      <c r="I497" s="159"/>
      <c r="J497" s="159"/>
      <c r="K497" s="159"/>
      <c r="L497" s="159"/>
      <c r="M497" s="282">
        <f>M495+M446+M397+M348+M299+M250+M201+M152+M103+M53</f>
        <v>0</v>
      </c>
      <c r="N497" s="282">
        <f t="shared" ref="N497:AP497" si="43">N495+N446+N397+N348+N299+N250+N201+N152+N103+N53</f>
        <v>0</v>
      </c>
      <c r="O497" s="282">
        <f t="shared" si="43"/>
        <v>0</v>
      </c>
      <c r="P497" s="282">
        <f t="shared" si="43"/>
        <v>0</v>
      </c>
      <c r="Q497" s="282">
        <f t="shared" si="43"/>
        <v>0</v>
      </c>
      <c r="R497" s="282">
        <f t="shared" si="43"/>
        <v>0</v>
      </c>
      <c r="S497" s="282">
        <f t="shared" si="43"/>
        <v>0</v>
      </c>
      <c r="T497" s="282">
        <f t="shared" si="43"/>
        <v>0</v>
      </c>
      <c r="U497" s="282">
        <f t="shared" si="43"/>
        <v>0</v>
      </c>
      <c r="V497" s="282">
        <f t="shared" si="43"/>
        <v>0</v>
      </c>
      <c r="W497" s="282">
        <f t="shared" si="43"/>
        <v>0</v>
      </c>
      <c r="X497" s="282">
        <f t="shared" si="43"/>
        <v>0</v>
      </c>
      <c r="Y497" s="282">
        <f t="shared" si="43"/>
        <v>0</v>
      </c>
      <c r="Z497" s="282">
        <f t="shared" si="43"/>
        <v>0</v>
      </c>
      <c r="AA497" s="282">
        <f t="shared" si="43"/>
        <v>0</v>
      </c>
      <c r="AB497" s="282">
        <f t="shared" si="43"/>
        <v>0</v>
      </c>
      <c r="AC497" s="282">
        <f t="shared" si="43"/>
        <v>0</v>
      </c>
      <c r="AD497" s="282">
        <f t="shared" si="43"/>
        <v>0</v>
      </c>
      <c r="AE497" s="282">
        <f t="shared" si="43"/>
        <v>0</v>
      </c>
      <c r="AF497" s="282">
        <f t="shared" si="43"/>
        <v>0</v>
      </c>
      <c r="AG497" s="282">
        <f t="shared" si="43"/>
        <v>0</v>
      </c>
      <c r="AH497" s="282">
        <f t="shared" si="43"/>
        <v>0</v>
      </c>
      <c r="AI497" s="282">
        <f t="shared" si="43"/>
        <v>0</v>
      </c>
      <c r="AJ497" s="282">
        <f t="shared" si="43"/>
        <v>0</v>
      </c>
      <c r="AK497" s="282">
        <f t="shared" si="43"/>
        <v>0</v>
      </c>
      <c r="AL497" s="282">
        <f t="shared" si="43"/>
        <v>0</v>
      </c>
      <c r="AM497" s="282">
        <f t="shared" si="43"/>
        <v>0</v>
      </c>
      <c r="AN497" s="282">
        <f t="shared" si="43"/>
        <v>0</v>
      </c>
      <c r="AO497" s="282">
        <f t="shared" si="43"/>
        <v>0</v>
      </c>
      <c r="AP497" s="282">
        <f t="shared" si="43"/>
        <v>0</v>
      </c>
    </row>
    <row r="498" spans="1:42" customFormat="1" ht="16.149999999999999" thickTop="1">
      <c r="A498" s="217"/>
    </row>
    <row r="499" spans="1:42" customFormat="1">
      <c r="A499" s="217"/>
    </row>
    <row r="500" spans="1:42" customFormat="1">
      <c r="A500" s="220" t="s">
        <v>290</v>
      </c>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c r="AA500" s="220"/>
      <c r="AB500" s="220"/>
      <c r="AC500" s="220"/>
      <c r="AD500" s="220"/>
      <c r="AE500" s="220"/>
      <c r="AF500" s="220"/>
      <c r="AG500" s="220"/>
      <c r="AH500" s="220"/>
      <c r="AI500" s="220"/>
      <c r="AJ500" s="220"/>
      <c r="AK500" s="220"/>
      <c r="AL500" s="220"/>
      <c r="AM500" s="220"/>
      <c r="AN500" s="220"/>
      <c r="AO500" s="220"/>
      <c r="AP500" s="220"/>
    </row>
    <row r="501" spans="1:42" customFormat="1">
      <c r="A501" s="217"/>
    </row>
    <row r="502" spans="1:42" customFormat="1">
      <c r="A502" s="253" t="s">
        <v>291</v>
      </c>
      <c r="B502" s="250"/>
      <c r="C502" s="250"/>
      <c r="D502" s="250"/>
      <c r="E502" s="250"/>
      <c r="F502" s="250"/>
      <c r="G502" s="250"/>
      <c r="H502" s="250"/>
      <c r="I502" s="250"/>
      <c r="J502" s="250"/>
      <c r="K502" s="250"/>
      <c r="L502" s="250"/>
      <c r="M502" s="250"/>
      <c r="N502" s="250"/>
      <c r="O502" s="250"/>
      <c r="P502" s="250"/>
      <c r="Q502" s="250"/>
      <c r="R502" s="250"/>
      <c r="S502" s="250"/>
      <c r="T502" s="250"/>
      <c r="U502" s="250"/>
      <c r="V502" s="250"/>
      <c r="W502" s="250"/>
      <c r="X502" s="250"/>
      <c r="Y502" s="250"/>
      <c r="Z502" s="250"/>
      <c r="AA502" s="250"/>
      <c r="AB502" s="250"/>
      <c r="AC502" s="250"/>
      <c r="AD502" s="250"/>
      <c r="AE502" s="250"/>
      <c r="AF502" s="250"/>
      <c r="AG502" s="250"/>
      <c r="AH502" s="250"/>
      <c r="AI502" s="250"/>
      <c r="AJ502" s="250"/>
      <c r="AK502" s="250"/>
      <c r="AL502" s="250"/>
      <c r="AM502" s="250"/>
      <c r="AN502" s="250"/>
      <c r="AO502" s="250"/>
      <c r="AP502" s="250"/>
    </row>
    <row r="503" spans="1:42" customFormat="1" outlineLevel="1">
      <c r="A503" s="217" t="s">
        <v>307</v>
      </c>
    </row>
    <row r="504" spans="1:42" customFormat="1" outlineLevel="1">
      <c r="A504" s="217" t="s">
        <v>293</v>
      </c>
    </row>
    <row r="505" spans="1:42" customFormat="1" outlineLevel="1">
      <c r="A505" s="217"/>
    </row>
    <row r="506" spans="1:42" customFormat="1" outlineLevel="1">
      <c r="A506" s="217"/>
    </row>
    <row r="507" spans="1:42" customFormat="1">
      <c r="A507" s="252" t="s">
        <v>294</v>
      </c>
      <c r="B507" s="251"/>
      <c r="C507" s="251"/>
      <c r="D507" s="251"/>
      <c r="E507" s="251"/>
      <c r="F507" s="251"/>
      <c r="G507" s="251"/>
      <c r="H507" s="251"/>
      <c r="I507" s="251"/>
      <c r="J507" s="251"/>
      <c r="K507" s="251"/>
      <c r="L507" s="251"/>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row>
    <row r="508" spans="1:42" customFormat="1" outlineLevel="1"/>
    <row r="509" spans="1:42" customFormat="1" outlineLevel="1"/>
    <row r="510" spans="1:42" customFormat="1" outlineLevel="1"/>
    <row r="511" spans="1:42" customFormat="1" outlineLevel="1"/>
    <row r="512" spans="1:42" s="260" customFormat="1" ht="14.25">
      <c r="A512" s="218" t="s">
        <v>295</v>
      </c>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EB2BB-0F45-48AA-9872-F0138B8C050B}">
  <sheetPr codeName="Sheet9">
    <tabColor theme="4" tint="0.79998168889431442"/>
    <outlinePr summaryBelow="0"/>
  </sheetPr>
  <dimension ref="A1:VJC512"/>
  <sheetViews>
    <sheetView topLeftCell="AA436" zoomScale="90" zoomScaleNormal="90" workbookViewId="0">
      <selection activeCell="AI522" sqref="AI522"/>
    </sheetView>
  </sheetViews>
  <sheetFormatPr defaultRowHeight="15.75" outlineLevelRow="2"/>
  <cols>
    <col min="1" max="1" width="9.375" style="7" customWidth="1"/>
    <col min="2" max="11" width="8.625" style="7" customWidth="1"/>
    <col min="12" max="12" width="11.25" customWidth="1"/>
    <col min="13" max="42" width="11.25" style="7" customWidth="1"/>
    <col min="15136" max="15136" width="8.625" style="7" customWidth="1"/>
    <col min="15137" max="15689" width="7.625" style="7"/>
    <col min="15690" max="16384" width="7.625" style="7" customWidth="1"/>
  </cols>
  <sheetData>
    <row r="1" spans="1:42" s="292" customFormat="1" ht="14.25">
      <c r="A1" s="207" t="s">
        <v>308</v>
      </c>
      <c r="B1" s="33"/>
      <c r="C1" s="33"/>
      <c r="D1" s="33"/>
      <c r="E1" s="33"/>
      <c r="F1" s="33"/>
      <c r="G1" s="33"/>
      <c r="H1" s="33"/>
      <c r="I1" s="33"/>
      <c r="J1" s="33"/>
      <c r="K1" s="185"/>
      <c r="L1" s="33"/>
      <c r="M1" s="191" t="str">
        <f>_xlfn.XLOOKUP(M$2,'Cover Sheet'!$B$25:$B$60,'Cover Sheet'!$E$25:$E$60)</f>
        <v>Previous Year</v>
      </c>
      <c r="N1" s="191" t="str">
        <f>_xlfn.XLOOKUP(N$2,'Cover Sheet'!$B$25:$B$60,'Cover Sheet'!$E$25:$E$60)</f>
        <v>Current year</v>
      </c>
      <c r="O1" s="191" t="str">
        <f>_xlfn.XLOOKUP(O$2,'Cover Sheet'!$B$25:$B$60,'Cover Sheet'!$E$25:$E$60)</f>
        <v>Forecast</v>
      </c>
      <c r="P1" s="191" t="str">
        <f>_xlfn.XLOOKUP(P$2,'Cover Sheet'!$B$25:$B$60,'Cover Sheet'!$E$25:$E$60)</f>
        <v>Forecast</v>
      </c>
      <c r="Q1" s="191" t="str">
        <f>_xlfn.XLOOKUP(Q$2,'Cover Sheet'!$B$25:$B$60,'Cover Sheet'!$E$25:$E$60)</f>
        <v>Forecast</v>
      </c>
      <c r="R1" s="191" t="str">
        <f>_xlfn.XLOOKUP(R$2,'Cover Sheet'!$B$25:$B$60,'Cover Sheet'!$E$25:$E$60)</f>
        <v>Forecast</v>
      </c>
      <c r="S1" s="191" t="str">
        <f>_xlfn.XLOOKUP(S$2,'Cover Sheet'!$B$25:$B$60,'Cover Sheet'!$E$25:$E$60)</f>
        <v>Forecast</v>
      </c>
      <c r="T1" s="191" t="str">
        <f>_xlfn.XLOOKUP(T$2,'Cover Sheet'!$B$25:$B$60,'Cover Sheet'!$E$25:$E$60)</f>
        <v>Forecast</v>
      </c>
      <c r="U1" s="191" t="str">
        <f>_xlfn.XLOOKUP(U$2,'Cover Sheet'!$B$25:$B$60,'Cover Sheet'!$E$25:$E$60)</f>
        <v>Forecast</v>
      </c>
      <c r="V1" s="191" t="str">
        <f>_xlfn.XLOOKUP(V$2,'Cover Sheet'!$B$25:$B$60,'Cover Sheet'!$E$25:$E$60)</f>
        <v>Forecast</v>
      </c>
      <c r="W1" s="191" t="str">
        <f>_xlfn.XLOOKUP(W$2,'Cover Sheet'!$B$25:$B$60,'Cover Sheet'!$E$25:$E$60)</f>
        <v>Forecast</v>
      </c>
      <c r="X1" s="191" t="str">
        <f>_xlfn.XLOOKUP(X$2,'Cover Sheet'!$B$25:$B$60,'Cover Sheet'!$E$25:$E$60)</f>
        <v>Forecast</v>
      </c>
      <c r="Y1" s="191" t="str">
        <f>_xlfn.XLOOKUP(Y$2,'Cover Sheet'!$B$25:$B$60,'Cover Sheet'!$E$25:$E$60)</f>
        <v>Forecast</v>
      </c>
      <c r="Z1" s="191" t="str">
        <f>_xlfn.XLOOKUP(Z$2,'Cover Sheet'!$B$25:$B$60,'Cover Sheet'!$E$25:$E$60)</f>
        <v>Forecast</v>
      </c>
      <c r="AA1" s="191" t="str">
        <f>_xlfn.XLOOKUP(AA$2,'Cover Sheet'!$B$25:$B$60,'Cover Sheet'!$E$25:$E$60)</f>
        <v>Forecast</v>
      </c>
      <c r="AB1" s="191" t="str">
        <f>_xlfn.XLOOKUP(AB$2,'Cover Sheet'!$B$25:$B$60,'Cover Sheet'!$E$25:$E$60)</f>
        <v>Forecast</v>
      </c>
      <c r="AC1" s="191" t="str">
        <f>_xlfn.XLOOKUP(AC$2,'Cover Sheet'!$B$25:$B$60,'Cover Sheet'!$E$25:$E$60)</f>
        <v>Forecast</v>
      </c>
      <c r="AD1" s="191" t="str">
        <f>_xlfn.XLOOKUP(AD$2,'Cover Sheet'!$B$25:$B$60,'Cover Sheet'!$E$25:$E$60)</f>
        <v>Forecast</v>
      </c>
      <c r="AE1" s="191" t="str">
        <f>_xlfn.XLOOKUP(AE$2,'Cover Sheet'!$B$25:$B$60,'Cover Sheet'!$E$25:$E$60)</f>
        <v>Forecast</v>
      </c>
      <c r="AF1" s="191" t="str">
        <f>_xlfn.XLOOKUP(AF$2,'Cover Sheet'!$B$25:$B$60,'Cover Sheet'!$E$25:$E$60)</f>
        <v>Forecast</v>
      </c>
      <c r="AG1" s="191" t="str">
        <f>_xlfn.XLOOKUP(AG$2,'Cover Sheet'!$B$25:$B$60,'Cover Sheet'!$E$25:$E$60)</f>
        <v>Forecast</v>
      </c>
      <c r="AH1" s="191" t="str">
        <f>_xlfn.XLOOKUP(AH$2,'Cover Sheet'!$B$25:$B$60,'Cover Sheet'!$E$25:$E$60)</f>
        <v>Forecast</v>
      </c>
      <c r="AI1" s="191" t="str">
        <f>_xlfn.XLOOKUP(AI$2,'Cover Sheet'!$B$25:$B$60,'Cover Sheet'!$E$25:$E$60)</f>
        <v>Forecast</v>
      </c>
      <c r="AJ1" s="191" t="str">
        <f>_xlfn.XLOOKUP(AJ$2,'Cover Sheet'!$B$25:$B$60,'Cover Sheet'!$E$25:$E$60)</f>
        <v>Forecast</v>
      </c>
      <c r="AK1" s="191" t="str">
        <f>_xlfn.XLOOKUP(AK$2,'Cover Sheet'!$B$25:$B$60,'Cover Sheet'!$E$25:$E$60)</f>
        <v>Forecast</v>
      </c>
      <c r="AL1" s="191" t="str">
        <f>_xlfn.XLOOKUP(AL$2,'Cover Sheet'!$B$25:$B$60,'Cover Sheet'!$E$25:$E$60)</f>
        <v>Forecast</v>
      </c>
      <c r="AM1" s="191" t="str">
        <f>_xlfn.XLOOKUP(AM$2,'Cover Sheet'!$B$25:$B$60,'Cover Sheet'!$E$25:$E$60)</f>
        <v>Forecast</v>
      </c>
      <c r="AN1" s="191" t="str">
        <f>_xlfn.XLOOKUP(AN$2,'Cover Sheet'!$B$25:$B$60,'Cover Sheet'!$E$25:$E$60)</f>
        <v>Forecast</v>
      </c>
      <c r="AO1" s="191" t="str">
        <f>_xlfn.XLOOKUP(AO$2,'Cover Sheet'!$B$25:$B$60,'Cover Sheet'!$E$25:$E$60)</f>
        <v>Forecast</v>
      </c>
      <c r="AP1" s="279" t="str">
        <f>_xlfn.XLOOKUP(AP$2,'Cover Sheet'!$B$25:$B$60,'Cover Sheet'!$E$25:$E$60)</f>
        <v>Forecast</v>
      </c>
    </row>
    <row r="2" spans="1:42" s="292" customFormat="1" ht="14.25">
      <c r="A2" s="207" t="s">
        <v>276</v>
      </c>
      <c r="B2" s="33"/>
      <c r="C2" s="33"/>
      <c r="D2" s="33"/>
      <c r="E2" s="33"/>
      <c r="F2" s="33"/>
      <c r="G2" s="33"/>
      <c r="H2" s="33"/>
      <c r="I2" s="33"/>
      <c r="J2" s="33"/>
      <c r="K2" s="185"/>
      <c r="L2" s="34"/>
      <c r="M2" s="275">
        <f t="shared" ref="M2:AP2" si="0">DATE(M4-1,4,1)</f>
        <v>45383</v>
      </c>
      <c r="N2" s="275">
        <f t="shared" si="0"/>
        <v>45748</v>
      </c>
      <c r="O2" s="275">
        <f t="shared" si="0"/>
        <v>46113</v>
      </c>
      <c r="P2" s="275">
        <f t="shared" si="0"/>
        <v>46478</v>
      </c>
      <c r="Q2" s="275">
        <f t="shared" si="0"/>
        <v>46844</v>
      </c>
      <c r="R2" s="275">
        <f t="shared" si="0"/>
        <v>47209</v>
      </c>
      <c r="S2" s="275">
        <f t="shared" si="0"/>
        <v>47574</v>
      </c>
      <c r="T2" s="275">
        <f t="shared" si="0"/>
        <v>47939</v>
      </c>
      <c r="U2" s="275">
        <f t="shared" si="0"/>
        <v>48305</v>
      </c>
      <c r="V2" s="275">
        <f t="shared" si="0"/>
        <v>48670</v>
      </c>
      <c r="W2" s="275">
        <f t="shared" si="0"/>
        <v>49035</v>
      </c>
      <c r="X2" s="275">
        <f t="shared" si="0"/>
        <v>49400</v>
      </c>
      <c r="Y2" s="275">
        <f t="shared" si="0"/>
        <v>49766</v>
      </c>
      <c r="Z2" s="275">
        <f t="shared" si="0"/>
        <v>50131</v>
      </c>
      <c r="AA2" s="275">
        <f t="shared" si="0"/>
        <v>50496</v>
      </c>
      <c r="AB2" s="275">
        <f t="shared" si="0"/>
        <v>50861</v>
      </c>
      <c r="AC2" s="275">
        <f t="shared" si="0"/>
        <v>51227</v>
      </c>
      <c r="AD2" s="275">
        <f t="shared" si="0"/>
        <v>51592</v>
      </c>
      <c r="AE2" s="275">
        <f t="shared" si="0"/>
        <v>51957</v>
      </c>
      <c r="AF2" s="275">
        <f t="shared" si="0"/>
        <v>52322</v>
      </c>
      <c r="AG2" s="275">
        <f t="shared" si="0"/>
        <v>52688</v>
      </c>
      <c r="AH2" s="275">
        <f t="shared" si="0"/>
        <v>53053</v>
      </c>
      <c r="AI2" s="275">
        <f t="shared" si="0"/>
        <v>53418</v>
      </c>
      <c r="AJ2" s="275">
        <f t="shared" si="0"/>
        <v>53783</v>
      </c>
      <c r="AK2" s="275">
        <f t="shared" si="0"/>
        <v>54149</v>
      </c>
      <c r="AL2" s="275">
        <f t="shared" si="0"/>
        <v>54514</v>
      </c>
      <c r="AM2" s="275">
        <f t="shared" si="0"/>
        <v>54879</v>
      </c>
      <c r="AN2" s="275">
        <f t="shared" si="0"/>
        <v>55244</v>
      </c>
      <c r="AO2" s="275">
        <f t="shared" si="0"/>
        <v>55610</v>
      </c>
      <c r="AP2" s="278">
        <f t="shared" si="0"/>
        <v>55975</v>
      </c>
    </row>
    <row r="3" spans="1:42" s="292" customFormat="1" ht="16.5" customHeight="1">
      <c r="A3" s="207" t="s">
        <v>309</v>
      </c>
      <c r="B3" s="33"/>
      <c r="C3" s="33"/>
      <c r="D3" s="33"/>
      <c r="E3" s="187" t="s">
        <v>277</v>
      </c>
      <c r="F3" s="33"/>
      <c r="G3" s="33"/>
      <c r="H3" s="33"/>
      <c r="I3" s="33"/>
      <c r="J3" s="33"/>
      <c r="K3" s="185"/>
      <c r="L3" s="34"/>
      <c r="M3" s="275">
        <f t="shared" ref="M3:AP3" si="1">DATE(M4,3,31)</f>
        <v>45747</v>
      </c>
      <c r="N3" s="275">
        <f t="shared" si="1"/>
        <v>46112</v>
      </c>
      <c r="O3" s="275">
        <f t="shared" si="1"/>
        <v>46477</v>
      </c>
      <c r="P3" s="275">
        <f t="shared" si="1"/>
        <v>46843</v>
      </c>
      <c r="Q3" s="275">
        <f t="shared" si="1"/>
        <v>47208</v>
      </c>
      <c r="R3" s="275">
        <f t="shared" si="1"/>
        <v>47573</v>
      </c>
      <c r="S3" s="275">
        <f t="shared" si="1"/>
        <v>47938</v>
      </c>
      <c r="T3" s="275">
        <f t="shared" si="1"/>
        <v>48304</v>
      </c>
      <c r="U3" s="275">
        <f t="shared" si="1"/>
        <v>48669</v>
      </c>
      <c r="V3" s="275">
        <f t="shared" si="1"/>
        <v>49034</v>
      </c>
      <c r="W3" s="275">
        <f t="shared" si="1"/>
        <v>49399</v>
      </c>
      <c r="X3" s="275">
        <f t="shared" si="1"/>
        <v>49765</v>
      </c>
      <c r="Y3" s="275">
        <f t="shared" si="1"/>
        <v>50130</v>
      </c>
      <c r="Z3" s="275">
        <f t="shared" si="1"/>
        <v>50495</v>
      </c>
      <c r="AA3" s="275">
        <f t="shared" si="1"/>
        <v>50860</v>
      </c>
      <c r="AB3" s="275">
        <f t="shared" si="1"/>
        <v>51226</v>
      </c>
      <c r="AC3" s="275">
        <f t="shared" si="1"/>
        <v>51591</v>
      </c>
      <c r="AD3" s="275">
        <f t="shared" si="1"/>
        <v>51956</v>
      </c>
      <c r="AE3" s="275">
        <f t="shared" si="1"/>
        <v>52321</v>
      </c>
      <c r="AF3" s="275">
        <f t="shared" si="1"/>
        <v>52687</v>
      </c>
      <c r="AG3" s="275">
        <f t="shared" si="1"/>
        <v>53052</v>
      </c>
      <c r="AH3" s="275">
        <f t="shared" si="1"/>
        <v>53417</v>
      </c>
      <c r="AI3" s="275">
        <f t="shared" si="1"/>
        <v>53782</v>
      </c>
      <c r="AJ3" s="275">
        <f t="shared" si="1"/>
        <v>54148</v>
      </c>
      <c r="AK3" s="275">
        <f t="shared" si="1"/>
        <v>54513</v>
      </c>
      <c r="AL3" s="275">
        <f t="shared" si="1"/>
        <v>54878</v>
      </c>
      <c r="AM3" s="275">
        <f t="shared" si="1"/>
        <v>55243</v>
      </c>
      <c r="AN3" s="275">
        <f t="shared" si="1"/>
        <v>55609</v>
      </c>
      <c r="AO3" s="275">
        <f t="shared" si="1"/>
        <v>55974</v>
      </c>
      <c r="AP3" s="278">
        <f t="shared" si="1"/>
        <v>56339</v>
      </c>
    </row>
    <row r="4" spans="1:42" s="7" customFormat="1" ht="14.25">
      <c r="A4" s="207" t="str">
        <f>Licensee</f>
        <v>NEP</v>
      </c>
      <c r="B4" s="188"/>
      <c r="C4" s="339" t="str">
        <f>IF($D$4=$D$5,"","Error!")</f>
        <v/>
      </c>
      <c r="D4" s="33">
        <f>Select!$H$2</f>
        <v>54</v>
      </c>
      <c r="E4" s="33" t="s">
        <v>279</v>
      </c>
      <c r="F4" s="188"/>
      <c r="G4" s="188"/>
      <c r="H4" s="188"/>
      <c r="I4" s="188"/>
      <c r="J4" s="188"/>
      <c r="K4" s="188"/>
      <c r="L4" s="33"/>
      <c r="M4" s="191">
        <v>2025</v>
      </c>
      <c r="N4" s="191">
        <f>M4+1</f>
        <v>2026</v>
      </c>
      <c r="O4" s="191">
        <f t="shared" ref="O4:AP4" si="2">N4+1</f>
        <v>2027</v>
      </c>
      <c r="P4" s="191">
        <f t="shared" si="2"/>
        <v>2028</v>
      </c>
      <c r="Q4" s="191">
        <f t="shared" si="2"/>
        <v>2029</v>
      </c>
      <c r="R4" s="191">
        <f t="shared" si="2"/>
        <v>2030</v>
      </c>
      <c r="S4" s="191">
        <f t="shared" si="2"/>
        <v>2031</v>
      </c>
      <c r="T4" s="191">
        <f t="shared" si="2"/>
        <v>2032</v>
      </c>
      <c r="U4" s="191">
        <f t="shared" si="2"/>
        <v>2033</v>
      </c>
      <c r="V4" s="191">
        <f t="shared" si="2"/>
        <v>2034</v>
      </c>
      <c r="W4" s="191">
        <f t="shared" si="2"/>
        <v>2035</v>
      </c>
      <c r="X4" s="191">
        <f t="shared" si="2"/>
        <v>2036</v>
      </c>
      <c r="Y4" s="191">
        <f t="shared" si="2"/>
        <v>2037</v>
      </c>
      <c r="Z4" s="191">
        <f t="shared" si="2"/>
        <v>2038</v>
      </c>
      <c r="AA4" s="191">
        <f t="shared" si="2"/>
        <v>2039</v>
      </c>
      <c r="AB4" s="191">
        <f t="shared" si="2"/>
        <v>2040</v>
      </c>
      <c r="AC4" s="191">
        <f t="shared" si="2"/>
        <v>2041</v>
      </c>
      <c r="AD4" s="191">
        <f t="shared" si="2"/>
        <v>2042</v>
      </c>
      <c r="AE4" s="191">
        <f t="shared" si="2"/>
        <v>2043</v>
      </c>
      <c r="AF4" s="191">
        <f t="shared" si="2"/>
        <v>2044</v>
      </c>
      <c r="AG4" s="191">
        <f t="shared" si="2"/>
        <v>2045</v>
      </c>
      <c r="AH4" s="191">
        <f t="shared" si="2"/>
        <v>2046</v>
      </c>
      <c r="AI4" s="191">
        <f t="shared" si="2"/>
        <v>2047</v>
      </c>
      <c r="AJ4" s="191">
        <f t="shared" si="2"/>
        <v>2048</v>
      </c>
      <c r="AK4" s="191">
        <f t="shared" si="2"/>
        <v>2049</v>
      </c>
      <c r="AL4" s="191">
        <f t="shared" si="2"/>
        <v>2050</v>
      </c>
      <c r="AM4" s="191">
        <f t="shared" si="2"/>
        <v>2051</v>
      </c>
      <c r="AN4" s="191">
        <f t="shared" si="2"/>
        <v>2052</v>
      </c>
      <c r="AO4" s="191">
        <f t="shared" si="2"/>
        <v>2053</v>
      </c>
      <c r="AP4" s="279">
        <f t="shared" si="2"/>
        <v>2054</v>
      </c>
    </row>
    <row r="5" spans="1:42" s="7" customFormat="1" ht="14.25">
      <c r="A5" s="208"/>
      <c r="B5" s="193"/>
      <c r="C5" s="193"/>
      <c r="D5" s="33">
        <f>SUM(D6:D952)</f>
        <v>54</v>
      </c>
      <c r="E5" s="33" t="s">
        <v>280</v>
      </c>
      <c r="F5" s="193"/>
      <c r="G5" s="193"/>
      <c r="H5" s="193"/>
      <c r="I5" s="193"/>
      <c r="J5" s="193"/>
      <c r="K5" s="193"/>
      <c r="L5" s="193"/>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row>
    <row r="6" spans="1:42" customFormat="1">
      <c r="A6" s="209" t="str">
        <f>_xlfn.TEXTBEFORE(J6,".")</f>
        <v>1</v>
      </c>
      <c r="B6" s="196" t="str">
        <f>_xlfn.XLOOKUP(A6,Select!$B$4:$B$65,Select!$C$4:$C$65)</f>
        <v>Phase 1</v>
      </c>
      <c r="C6" s="197"/>
      <c r="D6" s="197">
        <f>B21+B36+B51</f>
        <v>7</v>
      </c>
      <c r="E6" s="197" t="s">
        <v>281</v>
      </c>
      <c r="F6" s="197"/>
      <c r="G6" s="197"/>
      <c r="H6" s="197"/>
      <c r="I6" s="197" t="s">
        <v>282</v>
      </c>
      <c r="J6" s="197" t="str">
        <f>Select!$M$4</f>
        <v>1.1</v>
      </c>
      <c r="K6" s="197"/>
      <c r="L6" s="345"/>
      <c r="M6" s="197"/>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row>
    <row r="7" spans="1:42" customFormat="1" outlineLevel="1">
      <c r="A7" s="210" t="str">
        <f>_xlfn.TEXTAFTER(J6,".")</f>
        <v>1</v>
      </c>
      <c r="B7" s="199" t="str">
        <f>_xlfn.XLOOKUP($J6,Select!$K$4:$K$65,Select!$F$4:$F$65)</f>
        <v>Teesside Onshore Transportation System</v>
      </c>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199"/>
      <c r="AH7" s="199"/>
      <c r="AI7" s="199"/>
      <c r="AJ7" s="199"/>
      <c r="AK7" s="199"/>
      <c r="AL7" s="199"/>
      <c r="AM7" s="199"/>
      <c r="AN7" s="199"/>
      <c r="AO7" s="199"/>
      <c r="AP7" s="199"/>
    </row>
    <row r="8" spans="1:42" customFormat="1" outlineLevel="1">
      <c r="A8" s="220" t="s">
        <v>150</v>
      </c>
      <c r="B8" s="220" t="s">
        <v>283</v>
      </c>
      <c r="C8" s="220" t="s">
        <v>284</v>
      </c>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row>
    <row r="9" spans="1:42" customFormat="1" outlineLevel="2">
      <c r="A9" s="211" t="str">
        <f>A6&amp;"."&amp;A8&amp;"."&amp;A7&amp;"."&amp;B9</f>
        <v>1.c.1.1</v>
      </c>
      <c r="B9">
        <v>1</v>
      </c>
      <c r="C9" t="str">
        <f>'1-GBP'!C9</f>
        <v>HP Compression &amp; Export System (EPCC)</v>
      </c>
      <c r="M9" s="281">
        <v>0</v>
      </c>
      <c r="N9" s="281">
        <v>0</v>
      </c>
      <c r="O9" s="281">
        <v>0</v>
      </c>
      <c r="P9" s="281">
        <v>0</v>
      </c>
      <c r="Q9" s="281">
        <v>0</v>
      </c>
      <c r="R9" s="281">
        <v>0</v>
      </c>
      <c r="S9" s="281">
        <v>0</v>
      </c>
      <c r="T9" s="281">
        <v>0</v>
      </c>
      <c r="U9" s="281">
        <v>0</v>
      </c>
      <c r="V9" s="281">
        <v>0</v>
      </c>
      <c r="W9" s="281">
        <v>0</v>
      </c>
      <c r="X9" s="281">
        <v>0</v>
      </c>
      <c r="Y9" s="281">
        <v>0</v>
      </c>
      <c r="Z9" s="281">
        <v>0</v>
      </c>
      <c r="AA9" s="281">
        <v>0</v>
      </c>
      <c r="AB9" s="281">
        <v>0</v>
      </c>
      <c r="AC9" s="281">
        <v>0</v>
      </c>
      <c r="AD9" s="281">
        <v>0</v>
      </c>
      <c r="AE9" s="281">
        <v>0</v>
      </c>
      <c r="AF9" s="281">
        <v>0</v>
      </c>
      <c r="AG9" s="281">
        <v>0</v>
      </c>
      <c r="AH9" s="281">
        <v>0</v>
      </c>
      <c r="AI9" s="281">
        <v>0</v>
      </c>
      <c r="AJ9" s="281">
        <v>0</v>
      </c>
      <c r="AK9" s="281">
        <v>0</v>
      </c>
      <c r="AL9" s="281">
        <v>0</v>
      </c>
      <c r="AM9" s="281">
        <v>0</v>
      </c>
      <c r="AN9" s="281">
        <v>0</v>
      </c>
      <c r="AO9" s="281">
        <v>0</v>
      </c>
      <c r="AP9" s="281">
        <v>0</v>
      </c>
    </row>
    <row r="10" spans="1:42" customFormat="1" outlineLevel="2">
      <c r="A10" s="211" t="str">
        <f>A6&amp;"."&amp;A8&amp;"."&amp;A7&amp;"."&amp;B10</f>
        <v>1.c.1.2</v>
      </c>
      <c r="B10">
        <v>2</v>
      </c>
      <c r="C10" t="str">
        <f>'1-GBP'!C10</f>
        <v>OSBL EPCM</v>
      </c>
      <c r="M10" s="281">
        <v>0</v>
      </c>
      <c r="N10" s="281">
        <v>0</v>
      </c>
      <c r="O10" s="281">
        <v>0</v>
      </c>
      <c r="P10" s="281">
        <v>0</v>
      </c>
      <c r="Q10" s="281">
        <v>0</v>
      </c>
      <c r="R10" s="281">
        <v>0</v>
      </c>
      <c r="S10" s="281">
        <v>0</v>
      </c>
      <c r="T10" s="281">
        <v>0</v>
      </c>
      <c r="U10" s="281">
        <v>0</v>
      </c>
      <c r="V10" s="281">
        <v>0</v>
      </c>
      <c r="W10" s="281">
        <v>0</v>
      </c>
      <c r="X10" s="281">
        <v>0</v>
      </c>
      <c r="Y10" s="281">
        <v>0</v>
      </c>
      <c r="Z10" s="281">
        <v>0</v>
      </c>
      <c r="AA10" s="281">
        <v>0</v>
      </c>
      <c r="AB10" s="281">
        <v>0</v>
      </c>
      <c r="AC10" s="281">
        <v>0</v>
      </c>
      <c r="AD10" s="281">
        <v>0</v>
      </c>
      <c r="AE10" s="281">
        <v>0</v>
      </c>
      <c r="AF10" s="281">
        <v>0</v>
      </c>
      <c r="AG10" s="281">
        <v>0</v>
      </c>
      <c r="AH10" s="281">
        <v>0</v>
      </c>
      <c r="AI10" s="281">
        <v>0</v>
      </c>
      <c r="AJ10" s="281">
        <v>0</v>
      </c>
      <c r="AK10" s="281">
        <v>0</v>
      </c>
      <c r="AL10" s="281">
        <v>0</v>
      </c>
      <c r="AM10" s="281">
        <v>0</v>
      </c>
      <c r="AN10" s="281">
        <v>0</v>
      </c>
      <c r="AO10" s="281">
        <v>0</v>
      </c>
      <c r="AP10" s="281">
        <v>0</v>
      </c>
    </row>
    <row r="11" spans="1:42" customFormat="1" outlineLevel="2">
      <c r="A11" s="211" t="str">
        <f>A6&amp;"."&amp;A8&amp;"."&amp;A7&amp;"."&amp;B11</f>
        <v>1.c.1.3</v>
      </c>
      <c r="B11">
        <v>3</v>
      </c>
      <c r="C11" t="str">
        <f>'1-GBP'!C11</f>
        <v>OSBL procurement &amp; construction</v>
      </c>
      <c r="M11" s="281">
        <v>0</v>
      </c>
      <c r="N11" s="281">
        <v>0</v>
      </c>
      <c r="O11" s="281">
        <v>0</v>
      </c>
      <c r="P11" s="281">
        <v>0</v>
      </c>
      <c r="Q11" s="281">
        <v>0</v>
      </c>
      <c r="R11" s="281">
        <v>0</v>
      </c>
      <c r="S11" s="281">
        <v>0</v>
      </c>
      <c r="T11" s="281">
        <v>0</v>
      </c>
      <c r="U11" s="281">
        <v>0</v>
      </c>
      <c r="V11" s="281">
        <v>0</v>
      </c>
      <c r="W11" s="281">
        <v>0</v>
      </c>
      <c r="X11" s="281">
        <v>0</v>
      </c>
      <c r="Y11" s="281">
        <v>0</v>
      </c>
      <c r="Z11" s="281">
        <v>0</v>
      </c>
      <c r="AA11" s="281">
        <v>0</v>
      </c>
      <c r="AB11" s="281">
        <v>0</v>
      </c>
      <c r="AC11" s="281">
        <v>0</v>
      </c>
      <c r="AD11" s="281">
        <v>0</v>
      </c>
      <c r="AE11" s="281">
        <v>0</v>
      </c>
      <c r="AF11" s="281">
        <v>0</v>
      </c>
      <c r="AG11" s="281">
        <v>0</v>
      </c>
      <c r="AH11" s="281">
        <v>0</v>
      </c>
      <c r="AI11" s="281">
        <v>0</v>
      </c>
      <c r="AJ11" s="281">
        <v>0</v>
      </c>
      <c r="AK11" s="281">
        <v>0</v>
      </c>
      <c r="AL11" s="281">
        <v>0</v>
      </c>
      <c r="AM11" s="281">
        <v>0</v>
      </c>
      <c r="AN11" s="281">
        <v>0</v>
      </c>
      <c r="AO11" s="281">
        <v>0</v>
      </c>
      <c r="AP11" s="281">
        <v>0</v>
      </c>
    </row>
    <row r="12" spans="1:42" customFormat="1" outlineLevel="2">
      <c r="A12" s="211" t="str">
        <f>A6&amp;"."&amp;A8&amp;"."&amp;A7&amp;"."&amp;B12</f>
        <v>1.c.1.4</v>
      </c>
      <c r="B12">
        <v>4</v>
      </c>
      <c r="C12" t="str">
        <f>'1-GBP'!C12</f>
        <v/>
      </c>
      <c r="M12" s="281">
        <v>0</v>
      </c>
      <c r="N12" s="281">
        <v>0</v>
      </c>
      <c r="O12" s="281">
        <v>0</v>
      </c>
      <c r="P12" s="281">
        <v>0</v>
      </c>
      <c r="Q12" s="281">
        <v>0</v>
      </c>
      <c r="R12" s="281">
        <v>0</v>
      </c>
      <c r="S12" s="281">
        <v>0</v>
      </c>
      <c r="T12" s="281">
        <v>0</v>
      </c>
      <c r="U12" s="281">
        <v>0</v>
      </c>
      <c r="V12" s="281">
        <v>0</v>
      </c>
      <c r="W12" s="281">
        <v>0</v>
      </c>
      <c r="X12" s="281">
        <v>0</v>
      </c>
      <c r="Y12" s="281">
        <v>0</v>
      </c>
      <c r="Z12" s="281">
        <v>0</v>
      </c>
      <c r="AA12" s="281">
        <v>0</v>
      </c>
      <c r="AB12" s="281">
        <v>0</v>
      </c>
      <c r="AC12" s="281">
        <v>0</v>
      </c>
      <c r="AD12" s="281">
        <v>0</v>
      </c>
      <c r="AE12" s="281">
        <v>0</v>
      </c>
      <c r="AF12" s="281">
        <v>0</v>
      </c>
      <c r="AG12" s="281">
        <v>0</v>
      </c>
      <c r="AH12" s="281">
        <v>0</v>
      </c>
      <c r="AI12" s="281">
        <v>0</v>
      </c>
      <c r="AJ12" s="281">
        <v>0</v>
      </c>
      <c r="AK12" s="281">
        <v>0</v>
      </c>
      <c r="AL12" s="281">
        <v>0</v>
      </c>
      <c r="AM12" s="281">
        <v>0</v>
      </c>
      <c r="AN12" s="281">
        <v>0</v>
      </c>
      <c r="AO12" s="281">
        <v>0</v>
      </c>
      <c r="AP12" s="281">
        <v>0</v>
      </c>
    </row>
    <row r="13" spans="1:42" customFormat="1" outlineLevel="2">
      <c r="A13" s="211" t="str">
        <f>A6&amp;"."&amp;A8&amp;"."&amp;A7&amp;"."&amp;B13</f>
        <v>1.c.1.5</v>
      </c>
      <c r="B13">
        <v>5</v>
      </c>
      <c r="C13" t="str">
        <f>'1-GBP'!C13</f>
        <v/>
      </c>
      <c r="M13" s="281">
        <v>0</v>
      </c>
      <c r="N13" s="281">
        <v>0</v>
      </c>
      <c r="O13" s="281">
        <v>0</v>
      </c>
      <c r="P13" s="281">
        <v>0</v>
      </c>
      <c r="Q13" s="281">
        <v>0</v>
      </c>
      <c r="R13" s="281">
        <v>0</v>
      </c>
      <c r="S13" s="281">
        <v>0</v>
      </c>
      <c r="T13" s="281">
        <v>0</v>
      </c>
      <c r="U13" s="281">
        <v>0</v>
      </c>
      <c r="V13" s="281">
        <v>0</v>
      </c>
      <c r="W13" s="281">
        <v>0</v>
      </c>
      <c r="X13" s="281">
        <v>0</v>
      </c>
      <c r="Y13" s="281">
        <v>0</v>
      </c>
      <c r="Z13" s="281">
        <v>0</v>
      </c>
      <c r="AA13" s="281">
        <v>0</v>
      </c>
      <c r="AB13" s="281">
        <v>0</v>
      </c>
      <c r="AC13" s="281">
        <v>0</v>
      </c>
      <c r="AD13" s="281">
        <v>0</v>
      </c>
      <c r="AE13" s="281">
        <v>0</v>
      </c>
      <c r="AF13" s="281">
        <v>0</v>
      </c>
      <c r="AG13" s="281">
        <v>0</v>
      </c>
      <c r="AH13" s="281">
        <v>0</v>
      </c>
      <c r="AI13" s="281">
        <v>0</v>
      </c>
      <c r="AJ13" s="281">
        <v>0</v>
      </c>
      <c r="AK13" s="281">
        <v>0</v>
      </c>
      <c r="AL13" s="281">
        <v>0</v>
      </c>
      <c r="AM13" s="281">
        <v>0</v>
      </c>
      <c r="AN13" s="281">
        <v>0</v>
      </c>
      <c r="AO13" s="281">
        <v>0</v>
      </c>
      <c r="AP13" s="281">
        <v>0</v>
      </c>
    </row>
    <row r="14" spans="1:42" customFormat="1" outlineLevel="2">
      <c r="A14" s="211" t="str">
        <f>A6&amp;"."&amp;A8&amp;"."&amp;A7&amp;"."&amp;B14</f>
        <v>1.c.1.6</v>
      </c>
      <c r="B14">
        <v>6</v>
      </c>
      <c r="C14" t="str">
        <f>'1-GBP'!C14</f>
        <v/>
      </c>
      <c r="M14" s="281">
        <v>0</v>
      </c>
      <c r="N14" s="281">
        <v>0</v>
      </c>
      <c r="O14" s="281">
        <v>0</v>
      </c>
      <c r="P14" s="281">
        <v>0</v>
      </c>
      <c r="Q14" s="281">
        <v>0</v>
      </c>
      <c r="R14" s="281">
        <v>0</v>
      </c>
      <c r="S14" s="281">
        <v>0</v>
      </c>
      <c r="T14" s="281">
        <v>0</v>
      </c>
      <c r="U14" s="281">
        <v>0</v>
      </c>
      <c r="V14" s="281">
        <v>0</v>
      </c>
      <c r="W14" s="281">
        <v>0</v>
      </c>
      <c r="X14" s="281">
        <v>0</v>
      </c>
      <c r="Y14" s="281">
        <v>0</v>
      </c>
      <c r="Z14" s="281">
        <v>0</v>
      </c>
      <c r="AA14" s="281">
        <v>0</v>
      </c>
      <c r="AB14" s="281">
        <v>0</v>
      </c>
      <c r="AC14" s="281">
        <v>0</v>
      </c>
      <c r="AD14" s="281">
        <v>0</v>
      </c>
      <c r="AE14" s="281">
        <v>0</v>
      </c>
      <c r="AF14" s="281">
        <v>0</v>
      </c>
      <c r="AG14" s="281">
        <v>0</v>
      </c>
      <c r="AH14" s="281">
        <v>0</v>
      </c>
      <c r="AI14" s="281">
        <v>0</v>
      </c>
      <c r="AJ14" s="281">
        <v>0</v>
      </c>
      <c r="AK14" s="281">
        <v>0</v>
      </c>
      <c r="AL14" s="281">
        <v>0</v>
      </c>
      <c r="AM14" s="281">
        <v>0</v>
      </c>
      <c r="AN14" s="281">
        <v>0</v>
      </c>
      <c r="AO14" s="281">
        <v>0</v>
      </c>
      <c r="AP14" s="281">
        <v>0</v>
      </c>
    </row>
    <row r="15" spans="1:42" customFormat="1" outlineLevel="2">
      <c r="A15" s="211" t="str">
        <f>A6&amp;"."&amp;A8&amp;"."&amp;A7&amp;"."&amp;B15</f>
        <v>1.c.1.7</v>
      </c>
      <c r="B15">
        <v>7</v>
      </c>
      <c r="C15" t="str">
        <f>'1-GBP'!C15</f>
        <v/>
      </c>
      <c r="M15" s="281">
        <v>0</v>
      </c>
      <c r="N15" s="281">
        <v>0</v>
      </c>
      <c r="O15" s="281">
        <v>0</v>
      </c>
      <c r="P15" s="281">
        <v>0</v>
      </c>
      <c r="Q15" s="281">
        <v>0</v>
      </c>
      <c r="R15" s="281">
        <v>0</v>
      </c>
      <c r="S15" s="281">
        <v>0</v>
      </c>
      <c r="T15" s="281">
        <v>0</v>
      </c>
      <c r="U15" s="281">
        <v>0</v>
      </c>
      <c r="V15" s="281">
        <v>0</v>
      </c>
      <c r="W15" s="281">
        <v>0</v>
      </c>
      <c r="X15" s="281">
        <v>0</v>
      </c>
      <c r="Y15" s="281">
        <v>0</v>
      </c>
      <c r="Z15" s="281">
        <v>0</v>
      </c>
      <c r="AA15" s="281">
        <v>0</v>
      </c>
      <c r="AB15" s="281">
        <v>0</v>
      </c>
      <c r="AC15" s="281">
        <v>0</v>
      </c>
      <c r="AD15" s="281">
        <v>0</v>
      </c>
      <c r="AE15" s="281">
        <v>0</v>
      </c>
      <c r="AF15" s="281">
        <v>0</v>
      </c>
      <c r="AG15" s="281">
        <v>0</v>
      </c>
      <c r="AH15" s="281">
        <v>0</v>
      </c>
      <c r="AI15" s="281">
        <v>0</v>
      </c>
      <c r="AJ15" s="281">
        <v>0</v>
      </c>
      <c r="AK15" s="281">
        <v>0</v>
      </c>
      <c r="AL15" s="281">
        <v>0</v>
      </c>
      <c r="AM15" s="281">
        <v>0</v>
      </c>
      <c r="AN15" s="281">
        <v>0</v>
      </c>
      <c r="AO15" s="281">
        <v>0</v>
      </c>
      <c r="AP15" s="281">
        <v>0</v>
      </c>
    </row>
    <row r="16" spans="1:42" customFormat="1" outlineLevel="2">
      <c r="A16" s="211" t="str">
        <f>A6&amp;"."&amp;A8&amp;"."&amp;A7&amp;"."&amp;B16</f>
        <v>1.c.1.8</v>
      </c>
      <c r="B16">
        <v>8</v>
      </c>
      <c r="C16" t="str">
        <f>'1-GBP'!C16</f>
        <v/>
      </c>
      <c r="M16" s="281">
        <v>0</v>
      </c>
      <c r="N16" s="281">
        <v>0</v>
      </c>
      <c r="O16" s="281">
        <v>0</v>
      </c>
      <c r="P16" s="281">
        <v>0</v>
      </c>
      <c r="Q16" s="281">
        <v>0</v>
      </c>
      <c r="R16" s="281">
        <v>0</v>
      </c>
      <c r="S16" s="281">
        <v>0</v>
      </c>
      <c r="T16" s="281">
        <v>0</v>
      </c>
      <c r="U16" s="281">
        <v>0</v>
      </c>
      <c r="V16" s="281">
        <v>0</v>
      </c>
      <c r="W16" s="281">
        <v>0</v>
      </c>
      <c r="X16" s="281">
        <v>0</v>
      </c>
      <c r="Y16" s="281">
        <v>0</v>
      </c>
      <c r="Z16" s="281">
        <v>0</v>
      </c>
      <c r="AA16" s="281">
        <v>0</v>
      </c>
      <c r="AB16" s="281">
        <v>0</v>
      </c>
      <c r="AC16" s="281">
        <v>0</v>
      </c>
      <c r="AD16" s="281">
        <v>0</v>
      </c>
      <c r="AE16" s="281">
        <v>0</v>
      </c>
      <c r="AF16" s="281">
        <v>0</v>
      </c>
      <c r="AG16" s="281">
        <v>0</v>
      </c>
      <c r="AH16" s="281">
        <v>0</v>
      </c>
      <c r="AI16" s="281">
        <v>0</v>
      </c>
      <c r="AJ16" s="281">
        <v>0</v>
      </c>
      <c r="AK16" s="281">
        <v>0</v>
      </c>
      <c r="AL16" s="281">
        <v>0</v>
      </c>
      <c r="AM16" s="281">
        <v>0</v>
      </c>
      <c r="AN16" s="281">
        <v>0</v>
      </c>
      <c r="AO16" s="281">
        <v>0</v>
      </c>
      <c r="AP16" s="281">
        <v>0</v>
      </c>
    </row>
    <row r="17" spans="1:42" customFormat="1" outlineLevel="2">
      <c r="A17" s="211" t="str">
        <f>A6&amp;"."&amp;A8&amp;"."&amp;A7&amp;"."&amp;B17</f>
        <v>1.c.1.9</v>
      </c>
      <c r="B17">
        <v>9</v>
      </c>
      <c r="C17" t="str">
        <f>'1-GBP'!C17</f>
        <v/>
      </c>
      <c r="M17" s="281">
        <v>0</v>
      </c>
      <c r="N17" s="281">
        <v>0</v>
      </c>
      <c r="O17" s="281">
        <v>0</v>
      </c>
      <c r="P17" s="281">
        <v>0</v>
      </c>
      <c r="Q17" s="281">
        <v>0</v>
      </c>
      <c r="R17" s="281">
        <v>0</v>
      </c>
      <c r="S17" s="281">
        <v>0</v>
      </c>
      <c r="T17" s="281">
        <v>0</v>
      </c>
      <c r="U17" s="281">
        <v>0</v>
      </c>
      <c r="V17" s="281">
        <v>0</v>
      </c>
      <c r="W17" s="281">
        <v>0</v>
      </c>
      <c r="X17" s="281">
        <v>0</v>
      </c>
      <c r="Y17" s="281">
        <v>0</v>
      </c>
      <c r="Z17" s="281">
        <v>0</v>
      </c>
      <c r="AA17" s="281">
        <v>0</v>
      </c>
      <c r="AB17" s="281">
        <v>0</v>
      </c>
      <c r="AC17" s="281">
        <v>0</v>
      </c>
      <c r="AD17" s="281">
        <v>0</v>
      </c>
      <c r="AE17" s="281">
        <v>0</v>
      </c>
      <c r="AF17" s="281">
        <v>0</v>
      </c>
      <c r="AG17" s="281">
        <v>0</v>
      </c>
      <c r="AH17" s="281">
        <v>0</v>
      </c>
      <c r="AI17" s="281">
        <v>0</v>
      </c>
      <c r="AJ17" s="281">
        <v>0</v>
      </c>
      <c r="AK17" s="281">
        <v>0</v>
      </c>
      <c r="AL17" s="281">
        <v>0</v>
      </c>
      <c r="AM17" s="281">
        <v>0</v>
      </c>
      <c r="AN17" s="281">
        <v>0</v>
      </c>
      <c r="AO17" s="281">
        <v>0</v>
      </c>
      <c r="AP17" s="281">
        <v>0</v>
      </c>
    </row>
    <row r="18" spans="1:42" customFormat="1" outlineLevel="2">
      <c r="A18" s="211" t="str">
        <f>A6&amp;"."&amp;A8&amp;"."&amp;A7&amp;"."&amp;B18</f>
        <v>1.c.1.10</v>
      </c>
      <c r="B18">
        <v>10</v>
      </c>
      <c r="C18" t="str">
        <f>'1-GBP'!C18</f>
        <v/>
      </c>
      <c r="M18" s="281">
        <v>0</v>
      </c>
      <c r="N18" s="281">
        <v>0</v>
      </c>
      <c r="O18" s="281">
        <v>0</v>
      </c>
      <c r="P18" s="281">
        <v>0</v>
      </c>
      <c r="Q18" s="281">
        <v>0</v>
      </c>
      <c r="R18" s="281">
        <v>0</v>
      </c>
      <c r="S18" s="281">
        <v>0</v>
      </c>
      <c r="T18" s="281">
        <v>0</v>
      </c>
      <c r="U18" s="281">
        <v>0</v>
      </c>
      <c r="V18" s="281">
        <v>0</v>
      </c>
      <c r="W18" s="281">
        <v>0</v>
      </c>
      <c r="X18" s="281">
        <v>0</v>
      </c>
      <c r="Y18" s="281">
        <v>0</v>
      </c>
      <c r="Z18" s="281">
        <v>0</v>
      </c>
      <c r="AA18" s="281">
        <v>0</v>
      </c>
      <c r="AB18" s="281">
        <v>0</v>
      </c>
      <c r="AC18" s="281">
        <v>0</v>
      </c>
      <c r="AD18" s="281">
        <v>0</v>
      </c>
      <c r="AE18" s="281">
        <v>0</v>
      </c>
      <c r="AF18" s="281">
        <v>0</v>
      </c>
      <c r="AG18" s="281">
        <v>0</v>
      </c>
      <c r="AH18" s="281">
        <v>0</v>
      </c>
      <c r="AI18" s="281">
        <v>0</v>
      </c>
      <c r="AJ18" s="281">
        <v>0</v>
      </c>
      <c r="AK18" s="281">
        <v>0</v>
      </c>
      <c r="AL18" s="281">
        <v>0</v>
      </c>
      <c r="AM18" s="281">
        <v>0</v>
      </c>
      <c r="AN18" s="281">
        <v>0</v>
      </c>
      <c r="AO18" s="281">
        <v>0</v>
      </c>
      <c r="AP18" s="281">
        <v>0</v>
      </c>
    </row>
    <row r="19" spans="1:42" customFormat="1" outlineLevel="2">
      <c r="A19" s="211" t="str">
        <f>A6&amp;"."&amp;A8&amp;"."&amp;A7&amp;"."&amp;B19</f>
        <v>1.c.1.11</v>
      </c>
      <c r="B19">
        <v>11</v>
      </c>
      <c r="C19" t="str">
        <f>'1-GBP'!C19</f>
        <v/>
      </c>
      <c r="M19" s="281">
        <v>0</v>
      </c>
      <c r="N19" s="281">
        <v>0</v>
      </c>
      <c r="O19" s="281">
        <v>0</v>
      </c>
      <c r="P19" s="281">
        <v>0</v>
      </c>
      <c r="Q19" s="281">
        <v>0</v>
      </c>
      <c r="R19" s="281">
        <v>0</v>
      </c>
      <c r="S19" s="281">
        <v>0</v>
      </c>
      <c r="T19" s="281">
        <v>0</v>
      </c>
      <c r="U19" s="281">
        <v>0</v>
      </c>
      <c r="V19" s="281">
        <v>0</v>
      </c>
      <c r="W19" s="281">
        <v>0</v>
      </c>
      <c r="X19" s="281">
        <v>0</v>
      </c>
      <c r="Y19" s="281">
        <v>0</v>
      </c>
      <c r="Z19" s="281">
        <v>0</v>
      </c>
      <c r="AA19" s="281">
        <v>0</v>
      </c>
      <c r="AB19" s="281">
        <v>0</v>
      </c>
      <c r="AC19" s="281">
        <v>0</v>
      </c>
      <c r="AD19" s="281">
        <v>0</v>
      </c>
      <c r="AE19" s="281">
        <v>0</v>
      </c>
      <c r="AF19" s="281">
        <v>0</v>
      </c>
      <c r="AG19" s="281">
        <v>0</v>
      </c>
      <c r="AH19" s="281">
        <v>0</v>
      </c>
      <c r="AI19" s="281">
        <v>0</v>
      </c>
      <c r="AJ19" s="281">
        <v>0</v>
      </c>
      <c r="AK19" s="281">
        <v>0</v>
      </c>
      <c r="AL19" s="281">
        <v>0</v>
      </c>
      <c r="AM19" s="281">
        <v>0</v>
      </c>
      <c r="AN19" s="281">
        <v>0</v>
      </c>
      <c r="AO19" s="281">
        <v>0</v>
      </c>
      <c r="AP19" s="281">
        <v>0</v>
      </c>
    </row>
    <row r="20" spans="1:42" customFormat="1" outlineLevel="2">
      <c r="A20" s="211" t="str">
        <f>A6&amp;"."&amp;A8&amp;"."&amp;A7&amp;"."&amp;B20</f>
        <v>1.c.1.12</v>
      </c>
      <c r="B20">
        <v>12</v>
      </c>
      <c r="C20" t="str">
        <f>'1-GBP'!C20</f>
        <v/>
      </c>
      <c r="M20" s="281">
        <v>0</v>
      </c>
      <c r="N20" s="281">
        <v>0</v>
      </c>
      <c r="O20" s="281">
        <v>0</v>
      </c>
      <c r="P20" s="281">
        <v>0</v>
      </c>
      <c r="Q20" s="281">
        <v>0</v>
      </c>
      <c r="R20" s="281">
        <v>0</v>
      </c>
      <c r="S20" s="281">
        <v>0</v>
      </c>
      <c r="T20" s="281">
        <v>0</v>
      </c>
      <c r="U20" s="281">
        <v>0</v>
      </c>
      <c r="V20" s="281">
        <v>0</v>
      </c>
      <c r="W20" s="281">
        <v>0</v>
      </c>
      <c r="X20" s="281">
        <v>0</v>
      </c>
      <c r="Y20" s="281">
        <v>0</v>
      </c>
      <c r="Z20" s="281">
        <v>0</v>
      </c>
      <c r="AA20" s="281">
        <v>0</v>
      </c>
      <c r="AB20" s="281">
        <v>0</v>
      </c>
      <c r="AC20" s="281">
        <v>0</v>
      </c>
      <c r="AD20" s="281">
        <v>0</v>
      </c>
      <c r="AE20" s="281">
        <v>0</v>
      </c>
      <c r="AF20" s="281">
        <v>0</v>
      </c>
      <c r="AG20" s="281">
        <v>0</v>
      </c>
      <c r="AH20" s="281">
        <v>0</v>
      </c>
      <c r="AI20" s="281">
        <v>0</v>
      </c>
      <c r="AJ20" s="281">
        <v>0</v>
      </c>
      <c r="AK20" s="281">
        <v>0</v>
      </c>
      <c r="AL20" s="281">
        <v>0</v>
      </c>
      <c r="AM20" s="281">
        <v>0</v>
      </c>
      <c r="AN20" s="281">
        <v>0</v>
      </c>
      <c r="AO20" s="281">
        <v>0</v>
      </c>
      <c r="AP20" s="281">
        <v>0</v>
      </c>
    </row>
    <row r="21" spans="1:42" customFormat="1" outlineLevel="1" collapsed="1">
      <c r="A21" s="212"/>
      <c r="B21" s="201">
        <f>B20-COUNTIFS(C9:C20,"")</f>
        <v>3</v>
      </c>
      <c r="C21" s="201" t="s">
        <v>285</v>
      </c>
      <c r="D21" s="201"/>
      <c r="E21" s="201"/>
      <c r="F21" s="201"/>
      <c r="G21" s="201"/>
      <c r="H21" s="201"/>
      <c r="I21" s="201"/>
      <c r="J21" s="201"/>
      <c r="K21" s="201"/>
      <c r="L21" s="201"/>
      <c r="M21" s="280">
        <f>SUM(M9:M20)</f>
        <v>0</v>
      </c>
      <c r="N21" s="280">
        <f>SUM(N9:N20)</f>
        <v>0</v>
      </c>
      <c r="O21" s="280">
        <f t="shared" ref="O21:AP21" si="3">SUM(O9:O20)</f>
        <v>0</v>
      </c>
      <c r="P21" s="280">
        <f t="shared" si="3"/>
        <v>0</v>
      </c>
      <c r="Q21" s="280">
        <f t="shared" si="3"/>
        <v>0</v>
      </c>
      <c r="R21" s="280">
        <f t="shared" si="3"/>
        <v>0</v>
      </c>
      <c r="S21" s="280">
        <f t="shared" si="3"/>
        <v>0</v>
      </c>
      <c r="T21" s="280">
        <f t="shared" si="3"/>
        <v>0</v>
      </c>
      <c r="U21" s="280">
        <f t="shared" si="3"/>
        <v>0</v>
      </c>
      <c r="V21" s="280">
        <f t="shared" si="3"/>
        <v>0</v>
      </c>
      <c r="W21" s="280">
        <f t="shared" si="3"/>
        <v>0</v>
      </c>
      <c r="X21" s="280">
        <f t="shared" si="3"/>
        <v>0</v>
      </c>
      <c r="Y21" s="280">
        <f t="shared" si="3"/>
        <v>0</v>
      </c>
      <c r="Z21" s="280">
        <f t="shared" si="3"/>
        <v>0</v>
      </c>
      <c r="AA21" s="280">
        <f t="shared" si="3"/>
        <v>0</v>
      </c>
      <c r="AB21" s="280">
        <f t="shared" si="3"/>
        <v>0</v>
      </c>
      <c r="AC21" s="280">
        <f t="shared" si="3"/>
        <v>0</v>
      </c>
      <c r="AD21" s="280">
        <f t="shared" si="3"/>
        <v>0</v>
      </c>
      <c r="AE21" s="280">
        <f t="shared" si="3"/>
        <v>0</v>
      </c>
      <c r="AF21" s="280">
        <f t="shared" si="3"/>
        <v>0</v>
      </c>
      <c r="AG21" s="280">
        <f t="shared" si="3"/>
        <v>0</v>
      </c>
      <c r="AH21" s="280">
        <f t="shared" si="3"/>
        <v>0</v>
      </c>
      <c r="AI21" s="280">
        <f t="shared" si="3"/>
        <v>0</v>
      </c>
      <c r="AJ21" s="280">
        <f t="shared" si="3"/>
        <v>0</v>
      </c>
      <c r="AK21" s="280">
        <f t="shared" si="3"/>
        <v>0</v>
      </c>
      <c r="AL21" s="280">
        <f t="shared" si="3"/>
        <v>0</v>
      </c>
      <c r="AM21" s="280">
        <f t="shared" si="3"/>
        <v>0</v>
      </c>
      <c r="AN21" s="280">
        <f t="shared" si="3"/>
        <v>0</v>
      </c>
      <c r="AO21" s="280">
        <f t="shared" si="3"/>
        <v>0</v>
      </c>
      <c r="AP21" s="280">
        <f t="shared" si="3"/>
        <v>0</v>
      </c>
    </row>
    <row r="22" spans="1:42" customFormat="1" outlineLevel="1">
      <c r="A22" s="211"/>
    </row>
    <row r="23" spans="1:42" customFormat="1" outlineLevel="1">
      <c r="A23" s="220" t="s">
        <v>216</v>
      </c>
      <c r="B23" s="220" t="s">
        <v>286</v>
      </c>
      <c r="C23" s="220" t="s">
        <v>284</v>
      </c>
      <c r="D23" s="220"/>
      <c r="E23" s="220"/>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row>
    <row r="24" spans="1:42" customFormat="1" outlineLevel="2">
      <c r="A24" s="211" t="str">
        <f>A6&amp;"."&amp;A23&amp;"."&amp;A7&amp;"."&amp;B24</f>
        <v>1.o.1.1</v>
      </c>
      <c r="B24">
        <v>1</v>
      </c>
      <c r="C24" t="str">
        <f>'1-GBP'!C24</f>
        <v>Fixed</v>
      </c>
      <c r="M24" s="281">
        <v>0</v>
      </c>
      <c r="N24" s="281">
        <v>0</v>
      </c>
      <c r="O24" s="281">
        <v>0</v>
      </c>
      <c r="P24" s="281">
        <v>0</v>
      </c>
      <c r="Q24" s="281">
        <v>0</v>
      </c>
      <c r="R24" s="281">
        <v>0</v>
      </c>
      <c r="S24" s="281">
        <v>0</v>
      </c>
      <c r="T24" s="281">
        <v>0</v>
      </c>
      <c r="U24" s="281">
        <v>0</v>
      </c>
      <c r="V24" s="281">
        <v>0</v>
      </c>
      <c r="W24" s="281">
        <v>0</v>
      </c>
      <c r="X24" s="281">
        <v>0</v>
      </c>
      <c r="Y24" s="281">
        <v>0</v>
      </c>
      <c r="Z24" s="281">
        <v>0</v>
      </c>
      <c r="AA24" s="281">
        <v>0</v>
      </c>
      <c r="AB24" s="281">
        <v>0</v>
      </c>
      <c r="AC24" s="281">
        <v>0</v>
      </c>
      <c r="AD24" s="281">
        <v>0</v>
      </c>
      <c r="AE24" s="281">
        <v>0</v>
      </c>
      <c r="AF24" s="281">
        <v>0</v>
      </c>
      <c r="AG24" s="281">
        <v>0</v>
      </c>
      <c r="AH24" s="281">
        <v>0</v>
      </c>
      <c r="AI24" s="281">
        <v>0</v>
      </c>
      <c r="AJ24" s="281">
        <v>0</v>
      </c>
      <c r="AK24" s="281">
        <v>0</v>
      </c>
      <c r="AL24" s="281">
        <v>0</v>
      </c>
      <c r="AM24" s="281">
        <v>0</v>
      </c>
      <c r="AN24" s="281">
        <v>0</v>
      </c>
      <c r="AO24" s="281">
        <v>0</v>
      </c>
      <c r="AP24" s="281">
        <v>0</v>
      </c>
    </row>
    <row r="25" spans="1:42" customFormat="1" outlineLevel="2">
      <c r="A25" s="211" t="str">
        <f>A6&amp;"."&amp;A23&amp;"."&amp;A7&amp;"."&amp;B25</f>
        <v>1.o.1.2</v>
      </c>
      <c r="B25">
        <v>2</v>
      </c>
      <c r="C25" t="str">
        <f>'1-GBP'!C25</f>
        <v>Variable</v>
      </c>
      <c r="M25" s="281">
        <v>0</v>
      </c>
      <c r="N25" s="281">
        <v>0</v>
      </c>
      <c r="O25" s="281">
        <v>0</v>
      </c>
      <c r="P25" s="281">
        <v>0</v>
      </c>
      <c r="Q25" s="281">
        <v>0</v>
      </c>
      <c r="R25" s="281">
        <v>0</v>
      </c>
      <c r="S25" s="281">
        <v>0</v>
      </c>
      <c r="T25" s="281">
        <v>0</v>
      </c>
      <c r="U25" s="281">
        <v>0</v>
      </c>
      <c r="V25" s="281">
        <v>0</v>
      </c>
      <c r="W25" s="281">
        <v>0</v>
      </c>
      <c r="X25" s="281">
        <v>0</v>
      </c>
      <c r="Y25" s="281">
        <v>0</v>
      </c>
      <c r="Z25" s="281">
        <v>0</v>
      </c>
      <c r="AA25" s="281">
        <v>0</v>
      </c>
      <c r="AB25" s="281">
        <v>0</v>
      </c>
      <c r="AC25" s="281">
        <v>0</v>
      </c>
      <c r="AD25" s="281">
        <v>0</v>
      </c>
      <c r="AE25" s="281">
        <v>0</v>
      </c>
      <c r="AF25" s="281">
        <v>0</v>
      </c>
      <c r="AG25" s="281">
        <v>0</v>
      </c>
      <c r="AH25" s="281">
        <v>0</v>
      </c>
      <c r="AI25" s="281">
        <v>0</v>
      </c>
      <c r="AJ25" s="281">
        <v>0</v>
      </c>
      <c r="AK25" s="281">
        <v>0</v>
      </c>
      <c r="AL25" s="281">
        <v>0</v>
      </c>
      <c r="AM25" s="281">
        <v>0</v>
      </c>
      <c r="AN25" s="281">
        <v>0</v>
      </c>
      <c r="AO25" s="281">
        <v>0</v>
      </c>
      <c r="AP25" s="281">
        <v>0</v>
      </c>
    </row>
    <row r="26" spans="1:42" customFormat="1" outlineLevel="2">
      <c r="A26" s="211" t="str">
        <f>A6&amp;"."&amp;A23&amp;"."&amp;A7&amp;"."&amp;B26</f>
        <v>1.o.1.3</v>
      </c>
      <c r="B26">
        <v>3</v>
      </c>
      <c r="C26" t="str">
        <f>'1-GBP'!C26</f>
        <v>Common Facilities - Fixed</v>
      </c>
      <c r="M26" s="281">
        <v>0</v>
      </c>
      <c r="N26" s="281">
        <v>0</v>
      </c>
      <c r="O26" s="281">
        <v>0</v>
      </c>
      <c r="P26" s="281">
        <v>0</v>
      </c>
      <c r="Q26" s="281">
        <v>0</v>
      </c>
      <c r="R26" s="281">
        <v>0</v>
      </c>
      <c r="S26" s="281">
        <v>0</v>
      </c>
      <c r="T26" s="281">
        <v>0</v>
      </c>
      <c r="U26" s="281">
        <v>0</v>
      </c>
      <c r="V26" s="281">
        <v>0</v>
      </c>
      <c r="W26" s="281">
        <v>0</v>
      </c>
      <c r="X26" s="281">
        <v>0</v>
      </c>
      <c r="Y26" s="281">
        <v>0</v>
      </c>
      <c r="Z26" s="281">
        <v>0</v>
      </c>
      <c r="AA26" s="281">
        <v>0</v>
      </c>
      <c r="AB26" s="281">
        <v>0</v>
      </c>
      <c r="AC26" s="281">
        <v>0</v>
      </c>
      <c r="AD26" s="281">
        <v>0</v>
      </c>
      <c r="AE26" s="281">
        <v>0</v>
      </c>
      <c r="AF26" s="281">
        <v>0</v>
      </c>
      <c r="AG26" s="281">
        <v>0</v>
      </c>
      <c r="AH26" s="281">
        <v>0</v>
      </c>
      <c r="AI26" s="281">
        <v>0</v>
      </c>
      <c r="AJ26" s="281">
        <v>0</v>
      </c>
      <c r="AK26" s="281">
        <v>0</v>
      </c>
      <c r="AL26" s="281">
        <v>0</v>
      </c>
      <c r="AM26" s="281">
        <v>0</v>
      </c>
      <c r="AN26" s="281">
        <v>0</v>
      </c>
      <c r="AO26" s="281">
        <v>0</v>
      </c>
      <c r="AP26" s="281">
        <v>0</v>
      </c>
    </row>
    <row r="27" spans="1:42" customFormat="1" outlineLevel="2">
      <c r="A27" s="211" t="str">
        <f>A6&amp;"."&amp;A23&amp;"."&amp;A7&amp;"."&amp;B27</f>
        <v>1.o.1.4</v>
      </c>
      <c r="B27">
        <v>4</v>
      </c>
      <c r="C27" t="str">
        <f>'1-GBP'!C27</f>
        <v>Common Facilities - Operating/Variable</v>
      </c>
      <c r="M27" s="281">
        <v>0</v>
      </c>
      <c r="N27" s="281">
        <v>0</v>
      </c>
      <c r="O27" s="281">
        <v>0</v>
      </c>
      <c r="P27" s="281">
        <v>0</v>
      </c>
      <c r="Q27" s="281">
        <v>0</v>
      </c>
      <c r="R27" s="281">
        <v>0</v>
      </c>
      <c r="S27" s="281">
        <v>0</v>
      </c>
      <c r="T27" s="281">
        <v>0</v>
      </c>
      <c r="U27" s="281">
        <v>0</v>
      </c>
      <c r="V27" s="281">
        <v>0</v>
      </c>
      <c r="W27" s="281">
        <v>0</v>
      </c>
      <c r="X27" s="281">
        <v>0</v>
      </c>
      <c r="Y27" s="281">
        <v>0</v>
      </c>
      <c r="Z27" s="281">
        <v>0</v>
      </c>
      <c r="AA27" s="281">
        <v>0</v>
      </c>
      <c r="AB27" s="281">
        <v>0</v>
      </c>
      <c r="AC27" s="281">
        <v>0</v>
      </c>
      <c r="AD27" s="281">
        <v>0</v>
      </c>
      <c r="AE27" s="281">
        <v>0</v>
      </c>
      <c r="AF27" s="281">
        <v>0</v>
      </c>
      <c r="AG27" s="281">
        <v>0</v>
      </c>
      <c r="AH27" s="281">
        <v>0</v>
      </c>
      <c r="AI27" s="281">
        <v>0</v>
      </c>
      <c r="AJ27" s="281">
        <v>0</v>
      </c>
      <c r="AK27" s="281">
        <v>0</v>
      </c>
      <c r="AL27" s="281">
        <v>0</v>
      </c>
      <c r="AM27" s="281">
        <v>0</v>
      </c>
      <c r="AN27" s="281">
        <v>0</v>
      </c>
      <c r="AO27" s="281">
        <v>0</v>
      </c>
      <c r="AP27" s="281">
        <v>0</v>
      </c>
    </row>
    <row r="28" spans="1:42" customFormat="1" outlineLevel="2">
      <c r="A28" s="211" t="str">
        <f>A6&amp;"."&amp;A23&amp;"."&amp;A7&amp;"."&amp;B28</f>
        <v>1.o.1.5</v>
      </c>
      <c r="B28">
        <v>5</v>
      </c>
      <c r="C28" t="str">
        <f>'1-GBP'!C28</f>
        <v/>
      </c>
      <c r="M28" s="281">
        <v>0</v>
      </c>
      <c r="N28" s="281">
        <v>0</v>
      </c>
      <c r="O28" s="281">
        <v>0</v>
      </c>
      <c r="P28" s="281">
        <v>0</v>
      </c>
      <c r="Q28" s="281">
        <v>0</v>
      </c>
      <c r="R28" s="281">
        <v>0</v>
      </c>
      <c r="S28" s="281">
        <v>0</v>
      </c>
      <c r="T28" s="281">
        <v>0</v>
      </c>
      <c r="U28" s="281">
        <v>0</v>
      </c>
      <c r="V28" s="281">
        <v>0</v>
      </c>
      <c r="W28" s="281">
        <v>0</v>
      </c>
      <c r="X28" s="281">
        <v>0</v>
      </c>
      <c r="Y28" s="281">
        <v>0</v>
      </c>
      <c r="Z28" s="281">
        <v>0</v>
      </c>
      <c r="AA28" s="281">
        <v>0</v>
      </c>
      <c r="AB28" s="281">
        <v>0</v>
      </c>
      <c r="AC28" s="281">
        <v>0</v>
      </c>
      <c r="AD28" s="281">
        <v>0</v>
      </c>
      <c r="AE28" s="281">
        <v>0</v>
      </c>
      <c r="AF28" s="281">
        <v>0</v>
      </c>
      <c r="AG28" s="281">
        <v>0</v>
      </c>
      <c r="AH28" s="281">
        <v>0</v>
      </c>
      <c r="AI28" s="281">
        <v>0</v>
      </c>
      <c r="AJ28" s="281">
        <v>0</v>
      </c>
      <c r="AK28" s="281">
        <v>0</v>
      </c>
      <c r="AL28" s="281">
        <v>0</v>
      </c>
      <c r="AM28" s="281">
        <v>0</v>
      </c>
      <c r="AN28" s="281">
        <v>0</v>
      </c>
      <c r="AO28" s="281">
        <v>0</v>
      </c>
      <c r="AP28" s="281">
        <v>0</v>
      </c>
    </row>
    <row r="29" spans="1:42" customFormat="1" outlineLevel="2">
      <c r="A29" s="211" t="str">
        <f>A6&amp;"."&amp;A23&amp;"."&amp;A7&amp;"."&amp;B29</f>
        <v>1.o.1.6</v>
      </c>
      <c r="B29">
        <v>6</v>
      </c>
      <c r="C29" t="str">
        <f>'1-GBP'!C29</f>
        <v/>
      </c>
      <c r="M29" s="281">
        <v>0</v>
      </c>
      <c r="N29" s="281">
        <v>0</v>
      </c>
      <c r="O29" s="281">
        <v>0</v>
      </c>
      <c r="P29" s="281">
        <v>0</v>
      </c>
      <c r="Q29" s="281">
        <v>0</v>
      </c>
      <c r="R29" s="281">
        <v>0</v>
      </c>
      <c r="S29" s="281">
        <v>0</v>
      </c>
      <c r="T29" s="281">
        <v>0</v>
      </c>
      <c r="U29" s="281">
        <v>0</v>
      </c>
      <c r="V29" s="281">
        <v>0</v>
      </c>
      <c r="W29" s="281">
        <v>0</v>
      </c>
      <c r="X29" s="281">
        <v>0</v>
      </c>
      <c r="Y29" s="281">
        <v>0</v>
      </c>
      <c r="Z29" s="281">
        <v>0</v>
      </c>
      <c r="AA29" s="281">
        <v>0</v>
      </c>
      <c r="AB29" s="281">
        <v>0</v>
      </c>
      <c r="AC29" s="281">
        <v>0</v>
      </c>
      <c r="AD29" s="281">
        <v>0</v>
      </c>
      <c r="AE29" s="281">
        <v>0</v>
      </c>
      <c r="AF29" s="281">
        <v>0</v>
      </c>
      <c r="AG29" s="281">
        <v>0</v>
      </c>
      <c r="AH29" s="281">
        <v>0</v>
      </c>
      <c r="AI29" s="281">
        <v>0</v>
      </c>
      <c r="AJ29" s="281">
        <v>0</v>
      </c>
      <c r="AK29" s="281">
        <v>0</v>
      </c>
      <c r="AL29" s="281">
        <v>0</v>
      </c>
      <c r="AM29" s="281">
        <v>0</v>
      </c>
      <c r="AN29" s="281">
        <v>0</v>
      </c>
      <c r="AO29" s="281">
        <v>0</v>
      </c>
      <c r="AP29" s="281">
        <v>0</v>
      </c>
    </row>
    <row r="30" spans="1:42" customFormat="1" outlineLevel="2">
      <c r="A30" s="211" t="str">
        <f>A6&amp;"."&amp;A23&amp;"."&amp;A7&amp;"."&amp;B30</f>
        <v>1.o.1.7</v>
      </c>
      <c r="B30">
        <v>7</v>
      </c>
      <c r="C30" t="str">
        <f>'1-GBP'!C30</f>
        <v/>
      </c>
      <c r="M30" s="281">
        <v>0</v>
      </c>
      <c r="N30" s="281">
        <v>0</v>
      </c>
      <c r="O30" s="281">
        <v>0</v>
      </c>
      <c r="P30" s="281">
        <v>0</v>
      </c>
      <c r="Q30" s="281">
        <v>0</v>
      </c>
      <c r="R30" s="281">
        <v>0</v>
      </c>
      <c r="S30" s="281">
        <v>0</v>
      </c>
      <c r="T30" s="281">
        <v>0</v>
      </c>
      <c r="U30" s="281">
        <v>0</v>
      </c>
      <c r="V30" s="281">
        <v>0</v>
      </c>
      <c r="W30" s="281">
        <v>0</v>
      </c>
      <c r="X30" s="281">
        <v>0</v>
      </c>
      <c r="Y30" s="281">
        <v>0</v>
      </c>
      <c r="Z30" s="281">
        <v>0</v>
      </c>
      <c r="AA30" s="281">
        <v>0</v>
      </c>
      <c r="AB30" s="281">
        <v>0</v>
      </c>
      <c r="AC30" s="281">
        <v>0</v>
      </c>
      <c r="AD30" s="281">
        <v>0</v>
      </c>
      <c r="AE30" s="281">
        <v>0</v>
      </c>
      <c r="AF30" s="281">
        <v>0</v>
      </c>
      <c r="AG30" s="281">
        <v>0</v>
      </c>
      <c r="AH30" s="281">
        <v>0</v>
      </c>
      <c r="AI30" s="281">
        <v>0</v>
      </c>
      <c r="AJ30" s="281">
        <v>0</v>
      </c>
      <c r="AK30" s="281">
        <v>0</v>
      </c>
      <c r="AL30" s="281">
        <v>0</v>
      </c>
      <c r="AM30" s="281">
        <v>0</v>
      </c>
      <c r="AN30" s="281">
        <v>0</v>
      </c>
      <c r="AO30" s="281">
        <v>0</v>
      </c>
      <c r="AP30" s="281">
        <v>0</v>
      </c>
    </row>
    <row r="31" spans="1:42" customFormat="1" outlineLevel="2">
      <c r="A31" s="211" t="str">
        <f>A6&amp;"."&amp;A23&amp;"."&amp;A7&amp;"."&amp;B31</f>
        <v>1.o.1.8</v>
      </c>
      <c r="B31">
        <v>8</v>
      </c>
      <c r="C31" t="str">
        <f>'1-GBP'!C31</f>
        <v/>
      </c>
      <c r="M31" s="281">
        <v>0</v>
      </c>
      <c r="N31" s="281">
        <v>0</v>
      </c>
      <c r="O31" s="281">
        <v>0</v>
      </c>
      <c r="P31" s="281">
        <v>0</v>
      </c>
      <c r="Q31" s="281">
        <v>0</v>
      </c>
      <c r="R31" s="281">
        <v>0</v>
      </c>
      <c r="S31" s="281">
        <v>0</v>
      </c>
      <c r="T31" s="281">
        <v>0</v>
      </c>
      <c r="U31" s="281">
        <v>0</v>
      </c>
      <c r="V31" s="281">
        <v>0</v>
      </c>
      <c r="W31" s="281">
        <v>0</v>
      </c>
      <c r="X31" s="281">
        <v>0</v>
      </c>
      <c r="Y31" s="281">
        <v>0</v>
      </c>
      <c r="Z31" s="281">
        <v>0</v>
      </c>
      <c r="AA31" s="281">
        <v>0</v>
      </c>
      <c r="AB31" s="281">
        <v>0</v>
      </c>
      <c r="AC31" s="281">
        <v>0</v>
      </c>
      <c r="AD31" s="281">
        <v>0</v>
      </c>
      <c r="AE31" s="281">
        <v>0</v>
      </c>
      <c r="AF31" s="281">
        <v>0</v>
      </c>
      <c r="AG31" s="281">
        <v>0</v>
      </c>
      <c r="AH31" s="281">
        <v>0</v>
      </c>
      <c r="AI31" s="281">
        <v>0</v>
      </c>
      <c r="AJ31" s="281">
        <v>0</v>
      </c>
      <c r="AK31" s="281">
        <v>0</v>
      </c>
      <c r="AL31" s="281">
        <v>0</v>
      </c>
      <c r="AM31" s="281">
        <v>0</v>
      </c>
      <c r="AN31" s="281">
        <v>0</v>
      </c>
      <c r="AO31" s="281">
        <v>0</v>
      </c>
      <c r="AP31" s="281">
        <v>0</v>
      </c>
    </row>
    <row r="32" spans="1:42" customFormat="1" outlineLevel="2">
      <c r="A32" s="211" t="str">
        <f>A6&amp;"."&amp;A23&amp;"."&amp;A7&amp;"."&amp;B32</f>
        <v>1.o.1.9</v>
      </c>
      <c r="B32">
        <v>9</v>
      </c>
      <c r="C32" t="str">
        <f>'1-GBP'!C32</f>
        <v/>
      </c>
      <c r="M32" s="281">
        <v>0</v>
      </c>
      <c r="N32" s="281">
        <v>0</v>
      </c>
      <c r="O32" s="281">
        <v>0</v>
      </c>
      <c r="P32" s="281">
        <v>0</v>
      </c>
      <c r="Q32" s="281">
        <v>0</v>
      </c>
      <c r="R32" s="281">
        <v>0</v>
      </c>
      <c r="S32" s="281">
        <v>0</v>
      </c>
      <c r="T32" s="281">
        <v>0</v>
      </c>
      <c r="U32" s="281">
        <v>0</v>
      </c>
      <c r="V32" s="281">
        <v>0</v>
      </c>
      <c r="W32" s="281">
        <v>0</v>
      </c>
      <c r="X32" s="281">
        <v>0</v>
      </c>
      <c r="Y32" s="281">
        <v>0</v>
      </c>
      <c r="Z32" s="281">
        <v>0</v>
      </c>
      <c r="AA32" s="281">
        <v>0</v>
      </c>
      <c r="AB32" s="281">
        <v>0</v>
      </c>
      <c r="AC32" s="281">
        <v>0</v>
      </c>
      <c r="AD32" s="281">
        <v>0</v>
      </c>
      <c r="AE32" s="281">
        <v>0</v>
      </c>
      <c r="AF32" s="281">
        <v>0</v>
      </c>
      <c r="AG32" s="281">
        <v>0</v>
      </c>
      <c r="AH32" s="281">
        <v>0</v>
      </c>
      <c r="AI32" s="281">
        <v>0</v>
      </c>
      <c r="AJ32" s="281">
        <v>0</v>
      </c>
      <c r="AK32" s="281">
        <v>0</v>
      </c>
      <c r="AL32" s="281">
        <v>0</v>
      </c>
      <c r="AM32" s="281">
        <v>0</v>
      </c>
      <c r="AN32" s="281">
        <v>0</v>
      </c>
      <c r="AO32" s="281">
        <v>0</v>
      </c>
      <c r="AP32" s="281">
        <v>0</v>
      </c>
    </row>
    <row r="33" spans="1:42" customFormat="1" outlineLevel="2">
      <c r="A33" s="211" t="str">
        <f>A6&amp;"."&amp;A23&amp;"."&amp;A7&amp;"."&amp;B33</f>
        <v>1.o.1.10</v>
      </c>
      <c r="B33">
        <v>10</v>
      </c>
      <c r="C33" t="str">
        <f>'1-GBP'!C33</f>
        <v/>
      </c>
      <c r="M33" s="281">
        <v>0</v>
      </c>
      <c r="N33" s="281">
        <v>0</v>
      </c>
      <c r="O33" s="281">
        <v>0</v>
      </c>
      <c r="P33" s="281">
        <v>0</v>
      </c>
      <c r="Q33" s="281">
        <v>0</v>
      </c>
      <c r="R33" s="281">
        <v>0</v>
      </c>
      <c r="S33" s="281">
        <v>0</v>
      </c>
      <c r="T33" s="281">
        <v>0</v>
      </c>
      <c r="U33" s="281">
        <v>0</v>
      </c>
      <c r="V33" s="281">
        <v>0</v>
      </c>
      <c r="W33" s="281">
        <v>0</v>
      </c>
      <c r="X33" s="281">
        <v>0</v>
      </c>
      <c r="Y33" s="281">
        <v>0</v>
      </c>
      <c r="Z33" s="281">
        <v>0</v>
      </c>
      <c r="AA33" s="281">
        <v>0</v>
      </c>
      <c r="AB33" s="281">
        <v>0</v>
      </c>
      <c r="AC33" s="281">
        <v>0</v>
      </c>
      <c r="AD33" s="281">
        <v>0</v>
      </c>
      <c r="AE33" s="281">
        <v>0</v>
      </c>
      <c r="AF33" s="281">
        <v>0</v>
      </c>
      <c r="AG33" s="281">
        <v>0</v>
      </c>
      <c r="AH33" s="281">
        <v>0</v>
      </c>
      <c r="AI33" s="281">
        <v>0</v>
      </c>
      <c r="AJ33" s="281">
        <v>0</v>
      </c>
      <c r="AK33" s="281">
        <v>0</v>
      </c>
      <c r="AL33" s="281">
        <v>0</v>
      </c>
      <c r="AM33" s="281">
        <v>0</v>
      </c>
      <c r="AN33" s="281">
        <v>0</v>
      </c>
      <c r="AO33" s="281">
        <v>0</v>
      </c>
      <c r="AP33" s="281">
        <v>0</v>
      </c>
    </row>
    <row r="34" spans="1:42" customFormat="1" outlineLevel="2">
      <c r="A34" s="211" t="str">
        <f>A6&amp;"."&amp;A23&amp;"."&amp;A7&amp;"."&amp;B34</f>
        <v>1.o.1.11</v>
      </c>
      <c r="B34">
        <v>11</v>
      </c>
      <c r="C34" t="str">
        <f>'1-GBP'!C34</f>
        <v/>
      </c>
      <c r="M34" s="281">
        <v>0</v>
      </c>
      <c r="N34" s="281">
        <v>0</v>
      </c>
      <c r="O34" s="281">
        <v>0</v>
      </c>
      <c r="P34" s="281">
        <v>0</v>
      </c>
      <c r="Q34" s="281">
        <v>0</v>
      </c>
      <c r="R34" s="281">
        <v>0</v>
      </c>
      <c r="S34" s="281">
        <v>0</v>
      </c>
      <c r="T34" s="281">
        <v>0</v>
      </c>
      <c r="U34" s="281">
        <v>0</v>
      </c>
      <c r="V34" s="281">
        <v>0</v>
      </c>
      <c r="W34" s="281">
        <v>0</v>
      </c>
      <c r="X34" s="281">
        <v>0</v>
      </c>
      <c r="Y34" s="281">
        <v>0</v>
      </c>
      <c r="Z34" s="281">
        <v>0</v>
      </c>
      <c r="AA34" s="281">
        <v>0</v>
      </c>
      <c r="AB34" s="281">
        <v>0</v>
      </c>
      <c r="AC34" s="281">
        <v>0</v>
      </c>
      <c r="AD34" s="281">
        <v>0</v>
      </c>
      <c r="AE34" s="281">
        <v>0</v>
      </c>
      <c r="AF34" s="281">
        <v>0</v>
      </c>
      <c r="AG34" s="281">
        <v>0</v>
      </c>
      <c r="AH34" s="281">
        <v>0</v>
      </c>
      <c r="AI34" s="281">
        <v>0</v>
      </c>
      <c r="AJ34" s="281">
        <v>0</v>
      </c>
      <c r="AK34" s="281">
        <v>0</v>
      </c>
      <c r="AL34" s="281">
        <v>0</v>
      </c>
      <c r="AM34" s="281">
        <v>0</v>
      </c>
      <c r="AN34" s="281">
        <v>0</v>
      </c>
      <c r="AO34" s="281">
        <v>0</v>
      </c>
      <c r="AP34" s="281">
        <v>0</v>
      </c>
    </row>
    <row r="35" spans="1:42" customFormat="1" outlineLevel="2">
      <c r="A35" s="211" t="str">
        <f>A6&amp;"."&amp;A23&amp;"."&amp;A7&amp;"."&amp;B35</f>
        <v>1.o.1.12</v>
      </c>
      <c r="B35">
        <v>12</v>
      </c>
      <c r="C35" t="str">
        <f>'1-GBP'!C35</f>
        <v/>
      </c>
      <c r="M35" s="281">
        <v>0</v>
      </c>
      <c r="N35" s="281">
        <v>0</v>
      </c>
      <c r="O35" s="281">
        <v>0</v>
      </c>
      <c r="P35" s="281">
        <v>0</v>
      </c>
      <c r="Q35" s="281">
        <v>0</v>
      </c>
      <c r="R35" s="281">
        <v>0</v>
      </c>
      <c r="S35" s="281">
        <v>0</v>
      </c>
      <c r="T35" s="281">
        <v>0</v>
      </c>
      <c r="U35" s="281">
        <v>0</v>
      </c>
      <c r="V35" s="281">
        <v>0</v>
      </c>
      <c r="W35" s="281">
        <v>0</v>
      </c>
      <c r="X35" s="281">
        <v>0</v>
      </c>
      <c r="Y35" s="281">
        <v>0</v>
      </c>
      <c r="Z35" s="281">
        <v>0</v>
      </c>
      <c r="AA35" s="281">
        <v>0</v>
      </c>
      <c r="AB35" s="281">
        <v>0</v>
      </c>
      <c r="AC35" s="281">
        <v>0</v>
      </c>
      <c r="AD35" s="281">
        <v>0</v>
      </c>
      <c r="AE35" s="281">
        <v>0</v>
      </c>
      <c r="AF35" s="281">
        <v>0</v>
      </c>
      <c r="AG35" s="281">
        <v>0</v>
      </c>
      <c r="AH35" s="281">
        <v>0</v>
      </c>
      <c r="AI35" s="281">
        <v>0</v>
      </c>
      <c r="AJ35" s="281">
        <v>0</v>
      </c>
      <c r="AK35" s="281">
        <v>0</v>
      </c>
      <c r="AL35" s="281">
        <v>0</v>
      </c>
      <c r="AM35" s="281">
        <v>0</v>
      </c>
      <c r="AN35" s="281">
        <v>0</v>
      </c>
      <c r="AO35" s="281">
        <v>0</v>
      </c>
      <c r="AP35" s="281">
        <v>0</v>
      </c>
    </row>
    <row r="36" spans="1:42" customFormat="1" outlineLevel="1" collapsed="1">
      <c r="A36" s="212"/>
      <c r="B36" s="201">
        <f>B35-COUNTIFS(C24:C35,"")</f>
        <v>4</v>
      </c>
      <c r="C36" s="201" t="s">
        <v>285</v>
      </c>
      <c r="D36" s="201"/>
      <c r="E36" s="201"/>
      <c r="F36" s="201"/>
      <c r="G36" s="201"/>
      <c r="H36" s="201"/>
      <c r="I36" s="201"/>
      <c r="J36" s="201"/>
      <c r="K36" s="201"/>
      <c r="L36" s="201"/>
      <c r="M36" s="280">
        <f t="shared" ref="M36:AP36" si="4">SUM(M24:M35)</f>
        <v>0</v>
      </c>
      <c r="N36" s="280">
        <f t="shared" si="4"/>
        <v>0</v>
      </c>
      <c r="O36" s="280">
        <f t="shared" si="4"/>
        <v>0</v>
      </c>
      <c r="P36" s="280">
        <f t="shared" si="4"/>
        <v>0</v>
      </c>
      <c r="Q36" s="280">
        <f t="shared" si="4"/>
        <v>0</v>
      </c>
      <c r="R36" s="280">
        <f t="shared" si="4"/>
        <v>0</v>
      </c>
      <c r="S36" s="280">
        <f t="shared" si="4"/>
        <v>0</v>
      </c>
      <c r="T36" s="280">
        <f t="shared" si="4"/>
        <v>0</v>
      </c>
      <c r="U36" s="280">
        <f t="shared" si="4"/>
        <v>0</v>
      </c>
      <c r="V36" s="280">
        <f t="shared" si="4"/>
        <v>0</v>
      </c>
      <c r="W36" s="280">
        <f t="shared" si="4"/>
        <v>0</v>
      </c>
      <c r="X36" s="280">
        <f t="shared" si="4"/>
        <v>0</v>
      </c>
      <c r="Y36" s="280">
        <f t="shared" si="4"/>
        <v>0</v>
      </c>
      <c r="Z36" s="280">
        <f t="shared" si="4"/>
        <v>0</v>
      </c>
      <c r="AA36" s="280">
        <f t="shared" si="4"/>
        <v>0</v>
      </c>
      <c r="AB36" s="280">
        <f t="shared" si="4"/>
        <v>0</v>
      </c>
      <c r="AC36" s="280">
        <f t="shared" si="4"/>
        <v>0</v>
      </c>
      <c r="AD36" s="280">
        <f t="shared" si="4"/>
        <v>0</v>
      </c>
      <c r="AE36" s="280">
        <f t="shared" si="4"/>
        <v>0</v>
      </c>
      <c r="AF36" s="280">
        <f t="shared" si="4"/>
        <v>0</v>
      </c>
      <c r="AG36" s="280">
        <f t="shared" si="4"/>
        <v>0</v>
      </c>
      <c r="AH36" s="280">
        <f t="shared" si="4"/>
        <v>0</v>
      </c>
      <c r="AI36" s="280">
        <f t="shared" si="4"/>
        <v>0</v>
      </c>
      <c r="AJ36" s="280">
        <f t="shared" si="4"/>
        <v>0</v>
      </c>
      <c r="AK36" s="280">
        <f t="shared" si="4"/>
        <v>0</v>
      </c>
      <c r="AL36" s="280">
        <f t="shared" si="4"/>
        <v>0</v>
      </c>
      <c r="AM36" s="280">
        <f t="shared" si="4"/>
        <v>0</v>
      </c>
      <c r="AN36" s="280">
        <f t="shared" si="4"/>
        <v>0</v>
      </c>
      <c r="AO36" s="280">
        <f t="shared" si="4"/>
        <v>0</v>
      </c>
      <c r="AP36" s="280">
        <f t="shared" si="4"/>
        <v>0</v>
      </c>
    </row>
    <row r="37" spans="1:42" customFormat="1" outlineLevel="1">
      <c r="A37" s="221"/>
      <c r="B37" s="222"/>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row>
    <row r="38" spans="1:42" customFormat="1" outlineLevel="1">
      <c r="A38" s="220" t="s">
        <v>254</v>
      </c>
      <c r="B38" s="220" t="s">
        <v>287</v>
      </c>
      <c r="C38" s="220" t="s">
        <v>284</v>
      </c>
      <c r="D38" s="220"/>
      <c r="E38" s="220"/>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row>
    <row r="39" spans="1:42" customFormat="1" outlineLevel="2">
      <c r="A39" s="211" t="str">
        <f>A6&amp;"."&amp;A38&amp;"."&amp;A7&amp;"."&amp;B39</f>
        <v>1.d.1.1</v>
      </c>
      <c r="B39">
        <v>1</v>
      </c>
      <c r="C39" t="str">
        <f>'1-GBP'!C39</f>
        <v/>
      </c>
      <c r="M39" s="281">
        <v>0</v>
      </c>
      <c r="N39" s="281">
        <v>0</v>
      </c>
      <c r="O39" s="281">
        <v>0</v>
      </c>
      <c r="P39" s="281">
        <v>0</v>
      </c>
      <c r="Q39" s="281">
        <v>0</v>
      </c>
      <c r="R39" s="281">
        <v>0</v>
      </c>
      <c r="S39" s="281">
        <v>0</v>
      </c>
      <c r="T39" s="281">
        <v>0</v>
      </c>
      <c r="U39" s="281">
        <v>0</v>
      </c>
      <c r="V39" s="281">
        <v>0</v>
      </c>
      <c r="W39" s="281">
        <v>0</v>
      </c>
      <c r="X39" s="281">
        <v>0</v>
      </c>
      <c r="Y39" s="281">
        <v>0</v>
      </c>
      <c r="Z39" s="281">
        <v>0</v>
      </c>
      <c r="AA39" s="281">
        <v>0</v>
      </c>
      <c r="AB39" s="281">
        <v>0</v>
      </c>
      <c r="AC39" s="281">
        <v>0</v>
      </c>
      <c r="AD39" s="281">
        <v>0</v>
      </c>
      <c r="AE39" s="281">
        <v>0</v>
      </c>
      <c r="AF39" s="281">
        <v>0</v>
      </c>
      <c r="AG39" s="281">
        <v>0</v>
      </c>
      <c r="AH39" s="281">
        <v>0</v>
      </c>
      <c r="AI39" s="281">
        <v>0</v>
      </c>
      <c r="AJ39" s="281">
        <v>0</v>
      </c>
      <c r="AK39" s="281">
        <v>0</v>
      </c>
      <c r="AL39" s="281">
        <v>0</v>
      </c>
      <c r="AM39" s="281">
        <v>0</v>
      </c>
      <c r="AN39" s="281">
        <v>0</v>
      </c>
      <c r="AO39" s="281">
        <v>0</v>
      </c>
      <c r="AP39" s="281">
        <v>0</v>
      </c>
    </row>
    <row r="40" spans="1:42" customFormat="1" outlineLevel="2">
      <c r="A40" s="211" t="str">
        <f>A6&amp;"."&amp;A38&amp;"."&amp;A7&amp;"."&amp;B40</f>
        <v>1.d.1.2</v>
      </c>
      <c r="B40">
        <v>2</v>
      </c>
      <c r="C40" t="str">
        <f>'1-GBP'!C40</f>
        <v/>
      </c>
      <c r="M40" s="281">
        <v>0</v>
      </c>
      <c r="N40" s="281">
        <v>0</v>
      </c>
      <c r="O40" s="281">
        <v>0</v>
      </c>
      <c r="P40" s="281">
        <v>0</v>
      </c>
      <c r="Q40" s="281">
        <v>0</v>
      </c>
      <c r="R40" s="281">
        <v>0</v>
      </c>
      <c r="S40" s="281">
        <v>0</v>
      </c>
      <c r="T40" s="281">
        <v>0</v>
      </c>
      <c r="U40" s="281">
        <v>0</v>
      </c>
      <c r="V40" s="281">
        <v>0</v>
      </c>
      <c r="W40" s="281">
        <v>0</v>
      </c>
      <c r="X40" s="281">
        <v>0</v>
      </c>
      <c r="Y40" s="281">
        <v>0</v>
      </c>
      <c r="Z40" s="281">
        <v>0</v>
      </c>
      <c r="AA40" s="281">
        <v>0</v>
      </c>
      <c r="AB40" s="281">
        <v>0</v>
      </c>
      <c r="AC40" s="281">
        <v>0</v>
      </c>
      <c r="AD40" s="281">
        <v>0</v>
      </c>
      <c r="AE40" s="281">
        <v>0</v>
      </c>
      <c r="AF40" s="281">
        <v>0</v>
      </c>
      <c r="AG40" s="281">
        <v>0</v>
      </c>
      <c r="AH40" s="281">
        <v>0</v>
      </c>
      <c r="AI40" s="281">
        <v>0</v>
      </c>
      <c r="AJ40" s="281">
        <v>0</v>
      </c>
      <c r="AK40" s="281">
        <v>0</v>
      </c>
      <c r="AL40" s="281">
        <v>0</v>
      </c>
      <c r="AM40" s="281">
        <v>0</v>
      </c>
      <c r="AN40" s="281">
        <v>0</v>
      </c>
      <c r="AO40" s="281">
        <v>0</v>
      </c>
      <c r="AP40" s="281">
        <v>0</v>
      </c>
    </row>
    <row r="41" spans="1:42" customFormat="1" outlineLevel="2">
      <c r="A41" s="211" t="str">
        <f>A6&amp;"."&amp;A38&amp;"."&amp;A7&amp;"."&amp;B41</f>
        <v>1.d.1.3</v>
      </c>
      <c r="B41">
        <v>3</v>
      </c>
      <c r="C41" t="str">
        <f>'1-GBP'!C41</f>
        <v/>
      </c>
      <c r="M41" s="281">
        <v>0</v>
      </c>
      <c r="N41" s="281">
        <v>0</v>
      </c>
      <c r="O41" s="281">
        <v>0</v>
      </c>
      <c r="P41" s="281">
        <v>0</v>
      </c>
      <c r="Q41" s="281">
        <v>0</v>
      </c>
      <c r="R41" s="281">
        <v>0</v>
      </c>
      <c r="S41" s="281">
        <v>0</v>
      </c>
      <c r="T41" s="281">
        <v>0</v>
      </c>
      <c r="U41" s="281">
        <v>0</v>
      </c>
      <c r="V41" s="281">
        <v>0</v>
      </c>
      <c r="W41" s="281">
        <v>0</v>
      </c>
      <c r="X41" s="281">
        <v>0</v>
      </c>
      <c r="Y41" s="281">
        <v>0</v>
      </c>
      <c r="Z41" s="281">
        <v>0</v>
      </c>
      <c r="AA41" s="281">
        <v>0</v>
      </c>
      <c r="AB41" s="281">
        <v>0</v>
      </c>
      <c r="AC41" s="281">
        <v>0</v>
      </c>
      <c r="AD41" s="281">
        <v>0</v>
      </c>
      <c r="AE41" s="281">
        <v>0</v>
      </c>
      <c r="AF41" s="281">
        <v>0</v>
      </c>
      <c r="AG41" s="281">
        <v>0</v>
      </c>
      <c r="AH41" s="281">
        <v>0</v>
      </c>
      <c r="AI41" s="281">
        <v>0</v>
      </c>
      <c r="AJ41" s="281">
        <v>0</v>
      </c>
      <c r="AK41" s="281">
        <v>0</v>
      </c>
      <c r="AL41" s="281">
        <v>0</v>
      </c>
      <c r="AM41" s="281">
        <v>0</v>
      </c>
      <c r="AN41" s="281">
        <v>0</v>
      </c>
      <c r="AO41" s="281">
        <v>0</v>
      </c>
      <c r="AP41" s="281">
        <v>0</v>
      </c>
    </row>
    <row r="42" spans="1:42" customFormat="1" outlineLevel="2">
      <c r="A42" s="211" t="str">
        <f>A6&amp;"."&amp;A38&amp;"."&amp;A7&amp;"."&amp;B42</f>
        <v>1.d.1.4</v>
      </c>
      <c r="B42">
        <v>4</v>
      </c>
      <c r="C42" t="str">
        <f>'1-GBP'!C42</f>
        <v/>
      </c>
      <c r="M42" s="281">
        <v>0</v>
      </c>
      <c r="N42" s="281">
        <v>0</v>
      </c>
      <c r="O42" s="281">
        <v>0</v>
      </c>
      <c r="P42" s="281">
        <v>0</v>
      </c>
      <c r="Q42" s="281">
        <v>0</v>
      </c>
      <c r="R42" s="281">
        <v>0</v>
      </c>
      <c r="S42" s="281">
        <v>0</v>
      </c>
      <c r="T42" s="281">
        <v>0</v>
      </c>
      <c r="U42" s="281">
        <v>0</v>
      </c>
      <c r="V42" s="281">
        <v>0</v>
      </c>
      <c r="W42" s="281">
        <v>0</v>
      </c>
      <c r="X42" s="281">
        <v>0</v>
      </c>
      <c r="Y42" s="281">
        <v>0</v>
      </c>
      <c r="Z42" s="281">
        <v>0</v>
      </c>
      <c r="AA42" s="281">
        <v>0</v>
      </c>
      <c r="AB42" s="281">
        <v>0</v>
      </c>
      <c r="AC42" s="281">
        <v>0</v>
      </c>
      <c r="AD42" s="281">
        <v>0</v>
      </c>
      <c r="AE42" s="281">
        <v>0</v>
      </c>
      <c r="AF42" s="281">
        <v>0</v>
      </c>
      <c r="AG42" s="281">
        <v>0</v>
      </c>
      <c r="AH42" s="281">
        <v>0</v>
      </c>
      <c r="AI42" s="281">
        <v>0</v>
      </c>
      <c r="AJ42" s="281">
        <v>0</v>
      </c>
      <c r="AK42" s="281">
        <v>0</v>
      </c>
      <c r="AL42" s="281">
        <v>0</v>
      </c>
      <c r="AM42" s="281">
        <v>0</v>
      </c>
      <c r="AN42" s="281">
        <v>0</v>
      </c>
      <c r="AO42" s="281">
        <v>0</v>
      </c>
      <c r="AP42" s="281">
        <v>0</v>
      </c>
    </row>
    <row r="43" spans="1:42" customFormat="1" outlineLevel="2">
      <c r="A43" s="211" t="str">
        <f>A6&amp;"."&amp;A38&amp;"."&amp;A7&amp;"."&amp;B43</f>
        <v>1.d.1.5</v>
      </c>
      <c r="B43">
        <v>5</v>
      </c>
      <c r="C43" t="str">
        <f>'1-GBP'!C43</f>
        <v/>
      </c>
      <c r="M43" s="281">
        <v>0</v>
      </c>
      <c r="N43" s="281">
        <v>0</v>
      </c>
      <c r="O43" s="281">
        <v>0</v>
      </c>
      <c r="P43" s="281">
        <v>0</v>
      </c>
      <c r="Q43" s="281">
        <v>0</v>
      </c>
      <c r="R43" s="281">
        <v>0</v>
      </c>
      <c r="S43" s="281">
        <v>0</v>
      </c>
      <c r="T43" s="281">
        <v>0</v>
      </c>
      <c r="U43" s="281">
        <v>0</v>
      </c>
      <c r="V43" s="281">
        <v>0</v>
      </c>
      <c r="W43" s="281">
        <v>0</v>
      </c>
      <c r="X43" s="281">
        <v>0</v>
      </c>
      <c r="Y43" s="281">
        <v>0</v>
      </c>
      <c r="Z43" s="281">
        <v>0</v>
      </c>
      <c r="AA43" s="281">
        <v>0</v>
      </c>
      <c r="AB43" s="281">
        <v>0</v>
      </c>
      <c r="AC43" s="281">
        <v>0</v>
      </c>
      <c r="AD43" s="281">
        <v>0</v>
      </c>
      <c r="AE43" s="281">
        <v>0</v>
      </c>
      <c r="AF43" s="281">
        <v>0</v>
      </c>
      <c r="AG43" s="281">
        <v>0</v>
      </c>
      <c r="AH43" s="281">
        <v>0</v>
      </c>
      <c r="AI43" s="281">
        <v>0</v>
      </c>
      <c r="AJ43" s="281">
        <v>0</v>
      </c>
      <c r="AK43" s="281">
        <v>0</v>
      </c>
      <c r="AL43" s="281">
        <v>0</v>
      </c>
      <c r="AM43" s="281">
        <v>0</v>
      </c>
      <c r="AN43" s="281">
        <v>0</v>
      </c>
      <c r="AO43" s="281">
        <v>0</v>
      </c>
      <c r="AP43" s="281">
        <v>0</v>
      </c>
    </row>
    <row r="44" spans="1:42" customFormat="1" outlineLevel="2">
      <c r="A44" s="211" t="str">
        <f>A6&amp;"."&amp;A38&amp;"."&amp;A7&amp;"."&amp;B44</f>
        <v>1.d.1.6</v>
      </c>
      <c r="B44">
        <v>6</v>
      </c>
      <c r="C44" t="str">
        <f>'1-GBP'!C44</f>
        <v/>
      </c>
      <c r="M44" s="281">
        <v>0</v>
      </c>
      <c r="N44" s="281">
        <v>0</v>
      </c>
      <c r="O44" s="281">
        <v>0</v>
      </c>
      <c r="P44" s="281">
        <v>0</v>
      </c>
      <c r="Q44" s="281">
        <v>0</v>
      </c>
      <c r="R44" s="281">
        <v>0</v>
      </c>
      <c r="S44" s="281">
        <v>0</v>
      </c>
      <c r="T44" s="281">
        <v>0</v>
      </c>
      <c r="U44" s="281">
        <v>0</v>
      </c>
      <c r="V44" s="281">
        <v>0</v>
      </c>
      <c r="W44" s="281">
        <v>0</v>
      </c>
      <c r="X44" s="281">
        <v>0</v>
      </c>
      <c r="Y44" s="281">
        <v>0</v>
      </c>
      <c r="Z44" s="281">
        <v>0</v>
      </c>
      <c r="AA44" s="281">
        <v>0</v>
      </c>
      <c r="AB44" s="281">
        <v>0</v>
      </c>
      <c r="AC44" s="281">
        <v>0</v>
      </c>
      <c r="AD44" s="281">
        <v>0</v>
      </c>
      <c r="AE44" s="281">
        <v>0</v>
      </c>
      <c r="AF44" s="281">
        <v>0</v>
      </c>
      <c r="AG44" s="281">
        <v>0</v>
      </c>
      <c r="AH44" s="281">
        <v>0</v>
      </c>
      <c r="AI44" s="281">
        <v>0</v>
      </c>
      <c r="AJ44" s="281">
        <v>0</v>
      </c>
      <c r="AK44" s="281">
        <v>0</v>
      </c>
      <c r="AL44" s="281">
        <v>0</v>
      </c>
      <c r="AM44" s="281">
        <v>0</v>
      </c>
      <c r="AN44" s="281">
        <v>0</v>
      </c>
      <c r="AO44" s="281">
        <v>0</v>
      </c>
      <c r="AP44" s="281">
        <v>0</v>
      </c>
    </row>
    <row r="45" spans="1:42" customFormat="1" outlineLevel="2">
      <c r="A45" s="211" t="str">
        <f>A6&amp;"."&amp;A38&amp;"."&amp;A7&amp;"."&amp;B45</f>
        <v>1.d.1.7</v>
      </c>
      <c r="B45">
        <v>7</v>
      </c>
      <c r="C45" t="str">
        <f>'1-GBP'!C45</f>
        <v/>
      </c>
      <c r="M45" s="281">
        <v>0</v>
      </c>
      <c r="N45" s="281">
        <v>0</v>
      </c>
      <c r="O45" s="281">
        <v>0</v>
      </c>
      <c r="P45" s="281">
        <v>0</v>
      </c>
      <c r="Q45" s="281">
        <v>0</v>
      </c>
      <c r="R45" s="281">
        <v>0</v>
      </c>
      <c r="S45" s="281">
        <v>0</v>
      </c>
      <c r="T45" s="281">
        <v>0</v>
      </c>
      <c r="U45" s="281">
        <v>0</v>
      </c>
      <c r="V45" s="281">
        <v>0</v>
      </c>
      <c r="W45" s="281">
        <v>0</v>
      </c>
      <c r="X45" s="281">
        <v>0</v>
      </c>
      <c r="Y45" s="281">
        <v>0</v>
      </c>
      <c r="Z45" s="281">
        <v>0</v>
      </c>
      <c r="AA45" s="281">
        <v>0</v>
      </c>
      <c r="AB45" s="281">
        <v>0</v>
      </c>
      <c r="AC45" s="281">
        <v>0</v>
      </c>
      <c r="AD45" s="281">
        <v>0</v>
      </c>
      <c r="AE45" s="281">
        <v>0</v>
      </c>
      <c r="AF45" s="281">
        <v>0</v>
      </c>
      <c r="AG45" s="281">
        <v>0</v>
      </c>
      <c r="AH45" s="281">
        <v>0</v>
      </c>
      <c r="AI45" s="281">
        <v>0</v>
      </c>
      <c r="AJ45" s="281">
        <v>0</v>
      </c>
      <c r="AK45" s="281">
        <v>0</v>
      </c>
      <c r="AL45" s="281">
        <v>0</v>
      </c>
      <c r="AM45" s="281">
        <v>0</v>
      </c>
      <c r="AN45" s="281">
        <v>0</v>
      </c>
      <c r="AO45" s="281">
        <v>0</v>
      </c>
      <c r="AP45" s="281">
        <v>0</v>
      </c>
    </row>
    <row r="46" spans="1:42" customFormat="1" outlineLevel="2">
      <c r="A46" s="211" t="str">
        <f>A6&amp;"."&amp;A38&amp;"."&amp;A7&amp;"."&amp;B46</f>
        <v>1.d.1.8</v>
      </c>
      <c r="B46">
        <v>8</v>
      </c>
      <c r="C46" t="str">
        <f>'1-GBP'!C46</f>
        <v/>
      </c>
      <c r="M46" s="281">
        <v>0</v>
      </c>
      <c r="N46" s="281">
        <v>0</v>
      </c>
      <c r="O46" s="281">
        <v>0</v>
      </c>
      <c r="P46" s="281">
        <v>0</v>
      </c>
      <c r="Q46" s="281">
        <v>0</v>
      </c>
      <c r="R46" s="281">
        <v>0</v>
      </c>
      <c r="S46" s="281">
        <v>0</v>
      </c>
      <c r="T46" s="281">
        <v>0</v>
      </c>
      <c r="U46" s="281">
        <v>0</v>
      </c>
      <c r="V46" s="281">
        <v>0</v>
      </c>
      <c r="W46" s="281">
        <v>0</v>
      </c>
      <c r="X46" s="281">
        <v>0</v>
      </c>
      <c r="Y46" s="281">
        <v>0</v>
      </c>
      <c r="Z46" s="281">
        <v>0</v>
      </c>
      <c r="AA46" s="281">
        <v>0</v>
      </c>
      <c r="AB46" s="281">
        <v>0</v>
      </c>
      <c r="AC46" s="281">
        <v>0</v>
      </c>
      <c r="AD46" s="281">
        <v>0</v>
      </c>
      <c r="AE46" s="281">
        <v>0</v>
      </c>
      <c r="AF46" s="281">
        <v>0</v>
      </c>
      <c r="AG46" s="281">
        <v>0</v>
      </c>
      <c r="AH46" s="281">
        <v>0</v>
      </c>
      <c r="AI46" s="281">
        <v>0</v>
      </c>
      <c r="AJ46" s="281">
        <v>0</v>
      </c>
      <c r="AK46" s="281">
        <v>0</v>
      </c>
      <c r="AL46" s="281">
        <v>0</v>
      </c>
      <c r="AM46" s="281">
        <v>0</v>
      </c>
      <c r="AN46" s="281">
        <v>0</v>
      </c>
      <c r="AO46" s="281">
        <v>0</v>
      </c>
      <c r="AP46" s="281">
        <v>0</v>
      </c>
    </row>
    <row r="47" spans="1:42" customFormat="1" outlineLevel="2">
      <c r="A47" s="211" t="str">
        <f>A6&amp;"."&amp;A38&amp;"."&amp;A7&amp;"."&amp;B47</f>
        <v>1.d.1.9</v>
      </c>
      <c r="B47">
        <v>9</v>
      </c>
      <c r="C47" t="str">
        <f>'1-GBP'!C47</f>
        <v/>
      </c>
      <c r="M47" s="281">
        <v>0</v>
      </c>
      <c r="N47" s="281">
        <v>0</v>
      </c>
      <c r="O47" s="281">
        <v>0</v>
      </c>
      <c r="P47" s="281">
        <v>0</v>
      </c>
      <c r="Q47" s="281">
        <v>0</v>
      </c>
      <c r="R47" s="281">
        <v>0</v>
      </c>
      <c r="S47" s="281">
        <v>0</v>
      </c>
      <c r="T47" s="281">
        <v>0</v>
      </c>
      <c r="U47" s="281">
        <v>0</v>
      </c>
      <c r="V47" s="281">
        <v>0</v>
      </c>
      <c r="W47" s="281">
        <v>0</v>
      </c>
      <c r="X47" s="281">
        <v>0</v>
      </c>
      <c r="Y47" s="281">
        <v>0</v>
      </c>
      <c r="Z47" s="281">
        <v>0</v>
      </c>
      <c r="AA47" s="281">
        <v>0</v>
      </c>
      <c r="AB47" s="281">
        <v>0</v>
      </c>
      <c r="AC47" s="281">
        <v>0</v>
      </c>
      <c r="AD47" s="281">
        <v>0</v>
      </c>
      <c r="AE47" s="281">
        <v>0</v>
      </c>
      <c r="AF47" s="281">
        <v>0</v>
      </c>
      <c r="AG47" s="281">
        <v>0</v>
      </c>
      <c r="AH47" s="281">
        <v>0</v>
      </c>
      <c r="AI47" s="281">
        <v>0</v>
      </c>
      <c r="AJ47" s="281">
        <v>0</v>
      </c>
      <c r="AK47" s="281">
        <v>0</v>
      </c>
      <c r="AL47" s="281">
        <v>0</v>
      </c>
      <c r="AM47" s="281">
        <v>0</v>
      </c>
      <c r="AN47" s="281">
        <v>0</v>
      </c>
      <c r="AO47" s="281">
        <v>0</v>
      </c>
      <c r="AP47" s="281">
        <v>0</v>
      </c>
    </row>
    <row r="48" spans="1:42" customFormat="1" outlineLevel="2">
      <c r="A48" s="211" t="str">
        <f>A6&amp;"."&amp;A38&amp;"."&amp;A7&amp;"."&amp;B48</f>
        <v>1.d.1.10</v>
      </c>
      <c r="B48">
        <v>10</v>
      </c>
      <c r="C48" t="str">
        <f>'1-GBP'!C48</f>
        <v/>
      </c>
      <c r="M48" s="281">
        <v>0</v>
      </c>
      <c r="N48" s="281">
        <v>0</v>
      </c>
      <c r="O48" s="281">
        <v>0</v>
      </c>
      <c r="P48" s="281">
        <v>0</v>
      </c>
      <c r="Q48" s="281">
        <v>0</v>
      </c>
      <c r="R48" s="281">
        <v>0</v>
      </c>
      <c r="S48" s="281">
        <v>0</v>
      </c>
      <c r="T48" s="281">
        <v>0</v>
      </c>
      <c r="U48" s="281">
        <v>0</v>
      </c>
      <c r="V48" s="281">
        <v>0</v>
      </c>
      <c r="W48" s="281">
        <v>0</v>
      </c>
      <c r="X48" s="281">
        <v>0</v>
      </c>
      <c r="Y48" s="281">
        <v>0</v>
      </c>
      <c r="Z48" s="281">
        <v>0</v>
      </c>
      <c r="AA48" s="281">
        <v>0</v>
      </c>
      <c r="AB48" s="281">
        <v>0</v>
      </c>
      <c r="AC48" s="281">
        <v>0</v>
      </c>
      <c r="AD48" s="281">
        <v>0</v>
      </c>
      <c r="AE48" s="281">
        <v>0</v>
      </c>
      <c r="AF48" s="281">
        <v>0</v>
      </c>
      <c r="AG48" s="281">
        <v>0</v>
      </c>
      <c r="AH48" s="281">
        <v>0</v>
      </c>
      <c r="AI48" s="281">
        <v>0</v>
      </c>
      <c r="AJ48" s="281">
        <v>0</v>
      </c>
      <c r="AK48" s="281">
        <v>0</v>
      </c>
      <c r="AL48" s="281">
        <v>0</v>
      </c>
      <c r="AM48" s="281">
        <v>0</v>
      </c>
      <c r="AN48" s="281">
        <v>0</v>
      </c>
      <c r="AO48" s="281">
        <v>0</v>
      </c>
      <c r="AP48" s="281">
        <v>0</v>
      </c>
    </row>
    <row r="49" spans="1:42" customFormat="1" outlineLevel="2">
      <c r="A49" s="211" t="str">
        <f>A6&amp;"."&amp;A38&amp;"."&amp;A7&amp;"."&amp;B49</f>
        <v>1.d.1.11</v>
      </c>
      <c r="B49">
        <v>11</v>
      </c>
      <c r="C49" t="str">
        <f>'1-GBP'!C49</f>
        <v/>
      </c>
      <c r="M49" s="281">
        <v>0</v>
      </c>
      <c r="N49" s="281">
        <v>0</v>
      </c>
      <c r="O49" s="281">
        <v>0</v>
      </c>
      <c r="P49" s="281">
        <v>0</v>
      </c>
      <c r="Q49" s="281">
        <v>0</v>
      </c>
      <c r="R49" s="281">
        <v>0</v>
      </c>
      <c r="S49" s="281">
        <v>0</v>
      </c>
      <c r="T49" s="281">
        <v>0</v>
      </c>
      <c r="U49" s="281">
        <v>0</v>
      </c>
      <c r="V49" s="281">
        <v>0</v>
      </c>
      <c r="W49" s="281">
        <v>0</v>
      </c>
      <c r="X49" s="281">
        <v>0</v>
      </c>
      <c r="Y49" s="281">
        <v>0</v>
      </c>
      <c r="Z49" s="281">
        <v>0</v>
      </c>
      <c r="AA49" s="281">
        <v>0</v>
      </c>
      <c r="AB49" s="281">
        <v>0</v>
      </c>
      <c r="AC49" s="281">
        <v>0</v>
      </c>
      <c r="AD49" s="281">
        <v>0</v>
      </c>
      <c r="AE49" s="281">
        <v>0</v>
      </c>
      <c r="AF49" s="281">
        <v>0</v>
      </c>
      <c r="AG49" s="281">
        <v>0</v>
      </c>
      <c r="AH49" s="281">
        <v>0</v>
      </c>
      <c r="AI49" s="281">
        <v>0</v>
      </c>
      <c r="AJ49" s="281">
        <v>0</v>
      </c>
      <c r="AK49" s="281">
        <v>0</v>
      </c>
      <c r="AL49" s="281">
        <v>0</v>
      </c>
      <c r="AM49" s="281">
        <v>0</v>
      </c>
      <c r="AN49" s="281">
        <v>0</v>
      </c>
      <c r="AO49" s="281">
        <v>0</v>
      </c>
      <c r="AP49" s="281">
        <v>0</v>
      </c>
    </row>
    <row r="50" spans="1:42" customFormat="1" outlineLevel="2">
      <c r="A50" s="211" t="str">
        <f>A6&amp;"."&amp;A38&amp;"."&amp;A7&amp;"."&amp;B50</f>
        <v>1.d.1.12</v>
      </c>
      <c r="B50">
        <v>12</v>
      </c>
      <c r="C50" t="str">
        <f>'1-GBP'!C50</f>
        <v/>
      </c>
      <c r="M50" s="281">
        <v>0</v>
      </c>
      <c r="N50" s="281">
        <v>0</v>
      </c>
      <c r="O50" s="281">
        <v>0</v>
      </c>
      <c r="P50" s="281">
        <v>0</v>
      </c>
      <c r="Q50" s="281">
        <v>0</v>
      </c>
      <c r="R50" s="281">
        <v>0</v>
      </c>
      <c r="S50" s="281">
        <v>0</v>
      </c>
      <c r="T50" s="281">
        <v>0</v>
      </c>
      <c r="U50" s="281">
        <v>0</v>
      </c>
      <c r="V50" s="281">
        <v>0</v>
      </c>
      <c r="W50" s="281">
        <v>0</v>
      </c>
      <c r="X50" s="281">
        <v>0</v>
      </c>
      <c r="Y50" s="281">
        <v>0</v>
      </c>
      <c r="Z50" s="281">
        <v>0</v>
      </c>
      <c r="AA50" s="281">
        <v>0</v>
      </c>
      <c r="AB50" s="281">
        <v>0</v>
      </c>
      <c r="AC50" s="281">
        <v>0</v>
      </c>
      <c r="AD50" s="281">
        <v>0</v>
      </c>
      <c r="AE50" s="281">
        <v>0</v>
      </c>
      <c r="AF50" s="281">
        <v>0</v>
      </c>
      <c r="AG50" s="281">
        <v>0</v>
      </c>
      <c r="AH50" s="281">
        <v>0</v>
      </c>
      <c r="AI50" s="281">
        <v>0</v>
      </c>
      <c r="AJ50" s="281">
        <v>0</v>
      </c>
      <c r="AK50" s="281">
        <v>0</v>
      </c>
      <c r="AL50" s="281">
        <v>0</v>
      </c>
      <c r="AM50" s="281">
        <v>0</v>
      </c>
      <c r="AN50" s="281">
        <v>0</v>
      </c>
      <c r="AO50" s="281">
        <v>0</v>
      </c>
      <c r="AP50" s="281">
        <v>0</v>
      </c>
    </row>
    <row r="51" spans="1:42" customFormat="1" outlineLevel="1" collapsed="1">
      <c r="A51" s="212"/>
      <c r="B51" s="201">
        <f>B50-COUNTIFS(C39:C50,"")</f>
        <v>0</v>
      </c>
      <c r="C51" s="201" t="s">
        <v>285</v>
      </c>
      <c r="D51" s="201"/>
      <c r="E51" s="201"/>
      <c r="F51" s="201"/>
      <c r="G51" s="201"/>
      <c r="H51" s="201"/>
      <c r="I51" s="201"/>
      <c r="J51" s="201"/>
      <c r="K51" s="201"/>
      <c r="L51" s="201"/>
      <c r="M51" s="280">
        <f>SUM(M39:M50)</f>
        <v>0</v>
      </c>
      <c r="N51" s="280">
        <f>SUM(N39:N50)</f>
        <v>0</v>
      </c>
      <c r="O51" s="280">
        <f t="shared" ref="O51:AP51" si="5">SUM(O39:O50)</f>
        <v>0</v>
      </c>
      <c r="P51" s="280">
        <f t="shared" si="5"/>
        <v>0</v>
      </c>
      <c r="Q51" s="280">
        <f t="shared" si="5"/>
        <v>0</v>
      </c>
      <c r="R51" s="280">
        <f t="shared" si="5"/>
        <v>0</v>
      </c>
      <c r="S51" s="280">
        <f t="shared" si="5"/>
        <v>0</v>
      </c>
      <c r="T51" s="280">
        <f t="shared" si="5"/>
        <v>0</v>
      </c>
      <c r="U51" s="280">
        <f t="shared" si="5"/>
        <v>0</v>
      </c>
      <c r="V51" s="280">
        <f t="shared" si="5"/>
        <v>0</v>
      </c>
      <c r="W51" s="280">
        <f t="shared" si="5"/>
        <v>0</v>
      </c>
      <c r="X51" s="280">
        <f t="shared" si="5"/>
        <v>0</v>
      </c>
      <c r="Y51" s="280">
        <f t="shared" si="5"/>
        <v>0</v>
      </c>
      <c r="Z51" s="280">
        <f t="shared" si="5"/>
        <v>0</v>
      </c>
      <c r="AA51" s="280">
        <f t="shared" si="5"/>
        <v>0</v>
      </c>
      <c r="AB51" s="280">
        <f t="shared" si="5"/>
        <v>0</v>
      </c>
      <c r="AC51" s="280">
        <f t="shared" si="5"/>
        <v>0</v>
      </c>
      <c r="AD51" s="280">
        <f t="shared" si="5"/>
        <v>0</v>
      </c>
      <c r="AE51" s="280">
        <f t="shared" si="5"/>
        <v>0</v>
      </c>
      <c r="AF51" s="280">
        <f t="shared" si="5"/>
        <v>0</v>
      </c>
      <c r="AG51" s="280">
        <f t="shared" si="5"/>
        <v>0</v>
      </c>
      <c r="AH51" s="280">
        <f t="shared" si="5"/>
        <v>0</v>
      </c>
      <c r="AI51" s="280">
        <f t="shared" si="5"/>
        <v>0</v>
      </c>
      <c r="AJ51" s="280">
        <f t="shared" si="5"/>
        <v>0</v>
      </c>
      <c r="AK51" s="280">
        <f t="shared" si="5"/>
        <v>0</v>
      </c>
      <c r="AL51" s="280">
        <f t="shared" si="5"/>
        <v>0</v>
      </c>
      <c r="AM51" s="280">
        <f t="shared" si="5"/>
        <v>0</v>
      </c>
      <c r="AN51" s="280">
        <f t="shared" si="5"/>
        <v>0</v>
      </c>
      <c r="AO51" s="280">
        <f t="shared" si="5"/>
        <v>0</v>
      </c>
      <c r="AP51" s="280">
        <f t="shared" si="5"/>
        <v>0</v>
      </c>
    </row>
    <row r="52" spans="1:42" customFormat="1" ht="16.149999999999999" outlineLevel="1" thickBot="1">
      <c r="A52" s="213"/>
      <c r="B52" s="202"/>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2"/>
      <c r="AJ52" s="202"/>
      <c r="AK52" s="202"/>
      <c r="AL52" s="202"/>
      <c r="AM52" s="202"/>
      <c r="AN52" s="202"/>
      <c r="AO52" s="202"/>
      <c r="AP52" s="202"/>
    </row>
    <row r="53" spans="1:42" customFormat="1" ht="16.149999999999999" outlineLevel="1" thickBot="1">
      <c r="A53" s="214" t="s">
        <v>288</v>
      </c>
      <c r="B53" s="203">
        <f>B51+B36+B21</f>
        <v>7</v>
      </c>
      <c r="C53" s="203" t="s">
        <v>289</v>
      </c>
      <c r="D53" s="203"/>
      <c r="E53" s="203"/>
      <c r="F53" s="203"/>
      <c r="G53" s="203" t="str">
        <f>+"Total "&amp;$B6&amp;" "&amp;$B7</f>
        <v>Total Phase 1 Teesside Onshore Transportation System</v>
      </c>
      <c r="H53" s="203"/>
      <c r="I53" s="203"/>
      <c r="J53" s="203"/>
      <c r="K53" s="203"/>
      <c r="L53" s="203"/>
      <c r="M53" s="283">
        <f t="shared" ref="M53:AP53" si="6">SUM(M21,M36,M51)</f>
        <v>0</v>
      </c>
      <c r="N53" s="284">
        <f t="shared" si="6"/>
        <v>0</v>
      </c>
      <c r="O53" s="284">
        <f t="shared" si="6"/>
        <v>0</v>
      </c>
      <c r="P53" s="284">
        <f t="shared" si="6"/>
        <v>0</v>
      </c>
      <c r="Q53" s="284">
        <f t="shared" si="6"/>
        <v>0</v>
      </c>
      <c r="R53" s="284">
        <f t="shared" si="6"/>
        <v>0</v>
      </c>
      <c r="S53" s="284">
        <f t="shared" si="6"/>
        <v>0</v>
      </c>
      <c r="T53" s="284">
        <f t="shared" si="6"/>
        <v>0</v>
      </c>
      <c r="U53" s="284">
        <f t="shared" si="6"/>
        <v>0</v>
      </c>
      <c r="V53" s="284">
        <f t="shared" si="6"/>
        <v>0</v>
      </c>
      <c r="W53" s="284">
        <f t="shared" si="6"/>
        <v>0</v>
      </c>
      <c r="X53" s="284">
        <f t="shared" si="6"/>
        <v>0</v>
      </c>
      <c r="Y53" s="284">
        <f t="shared" si="6"/>
        <v>0</v>
      </c>
      <c r="Z53" s="284">
        <f t="shared" si="6"/>
        <v>0</v>
      </c>
      <c r="AA53" s="284">
        <f t="shared" si="6"/>
        <v>0</v>
      </c>
      <c r="AB53" s="284">
        <f t="shared" si="6"/>
        <v>0</v>
      </c>
      <c r="AC53" s="284">
        <f t="shared" si="6"/>
        <v>0</v>
      </c>
      <c r="AD53" s="284">
        <f t="shared" si="6"/>
        <v>0</v>
      </c>
      <c r="AE53" s="284">
        <f t="shared" si="6"/>
        <v>0</v>
      </c>
      <c r="AF53" s="284">
        <f t="shared" si="6"/>
        <v>0</v>
      </c>
      <c r="AG53" s="284">
        <f t="shared" si="6"/>
        <v>0</v>
      </c>
      <c r="AH53" s="284">
        <f t="shared" si="6"/>
        <v>0</v>
      </c>
      <c r="AI53" s="284">
        <f t="shared" si="6"/>
        <v>0</v>
      </c>
      <c r="AJ53" s="284">
        <f t="shared" si="6"/>
        <v>0</v>
      </c>
      <c r="AK53" s="284">
        <f t="shared" si="6"/>
        <v>0</v>
      </c>
      <c r="AL53" s="284">
        <f t="shared" si="6"/>
        <v>0</v>
      </c>
      <c r="AM53" s="284">
        <f t="shared" si="6"/>
        <v>0</v>
      </c>
      <c r="AN53" s="284">
        <f t="shared" si="6"/>
        <v>0</v>
      </c>
      <c r="AO53" s="284">
        <f t="shared" si="6"/>
        <v>0</v>
      </c>
      <c r="AP53" s="284">
        <f t="shared" si="6"/>
        <v>0</v>
      </c>
    </row>
    <row r="54" spans="1:42" customFormat="1" outlineLevel="1">
      <c r="A54" s="211"/>
    </row>
    <row r="55" spans="1:42" customFormat="1">
      <c r="A55" s="211"/>
    </row>
    <row r="56" spans="1:42" customFormat="1">
      <c r="A56" s="209" t="str">
        <f>_xlfn.TEXTBEFORE(J56,".")</f>
        <v>1</v>
      </c>
      <c r="B56" s="196" t="str">
        <f>_xlfn.XLOOKUP(A56,Select!$B$4:$B$65,Select!$C$4:$C$65)</f>
        <v>Phase 1</v>
      </c>
      <c r="C56" s="197"/>
      <c r="D56" s="197">
        <f>B71+B86+B101</f>
        <v>8</v>
      </c>
      <c r="E56" s="197" t="s">
        <v>281</v>
      </c>
      <c r="F56" s="197"/>
      <c r="G56" s="197"/>
      <c r="H56" s="197"/>
      <c r="I56" s="197" t="s">
        <v>282</v>
      </c>
      <c r="J56" s="197" t="str">
        <f>Select!$M$5</f>
        <v>1.2</v>
      </c>
      <c r="K56" s="197"/>
      <c r="L56" s="197"/>
      <c r="M56" s="197"/>
      <c r="N56" s="198"/>
      <c r="O56" s="198"/>
      <c r="P56" s="198"/>
      <c r="Q56" s="198"/>
      <c r="R56" s="198"/>
      <c r="S56" s="198"/>
      <c r="T56" s="198"/>
      <c r="U56" s="198"/>
      <c r="V56" s="198"/>
      <c r="W56" s="198"/>
      <c r="X56" s="198"/>
      <c r="Y56" s="198"/>
      <c r="Z56" s="198"/>
      <c r="AA56" s="198"/>
      <c r="AB56" s="198"/>
      <c r="AC56" s="198"/>
      <c r="AD56" s="198"/>
      <c r="AE56" s="198"/>
      <c r="AF56" s="198"/>
      <c r="AG56" s="198"/>
      <c r="AH56" s="198"/>
      <c r="AI56" s="198"/>
      <c r="AJ56" s="198"/>
      <c r="AK56" s="198"/>
      <c r="AL56" s="198"/>
      <c r="AM56" s="198"/>
      <c r="AN56" s="198"/>
      <c r="AO56" s="198"/>
      <c r="AP56" s="198"/>
    </row>
    <row r="57" spans="1:42" customFormat="1" outlineLevel="1">
      <c r="A57" s="210" t="str">
        <f>_xlfn.TEXTAFTER(J56,".")</f>
        <v>2</v>
      </c>
      <c r="B57" s="199" t="str">
        <f>_xlfn.XLOOKUP($J56,Select!$K$4:$K$65,Select!$F$4:$F$65)</f>
        <v>Teesside Offshore Transportation System</v>
      </c>
      <c r="C57" s="199"/>
      <c r="D57" s="199"/>
      <c r="E57" s="199"/>
      <c r="F57" s="199"/>
      <c r="G57" s="199"/>
      <c r="H57" s="199"/>
      <c r="I57" s="199"/>
      <c r="J57" s="199"/>
      <c r="K57" s="199"/>
      <c r="L57" s="199"/>
      <c r="M57" s="199"/>
      <c r="N57" s="199"/>
      <c r="O57" s="199"/>
      <c r="P57" s="199"/>
      <c r="Q57" s="199"/>
      <c r="R57" s="199"/>
      <c r="S57" s="199"/>
      <c r="T57" s="199"/>
      <c r="U57" s="199"/>
      <c r="V57" s="199"/>
      <c r="W57" s="199"/>
      <c r="X57" s="199"/>
      <c r="Y57" s="199"/>
      <c r="Z57" s="199"/>
      <c r="AA57" s="199"/>
      <c r="AB57" s="199"/>
      <c r="AC57" s="199"/>
      <c r="AD57" s="199"/>
      <c r="AE57" s="199"/>
      <c r="AF57" s="199"/>
      <c r="AG57" s="199"/>
      <c r="AH57" s="199"/>
      <c r="AI57" s="199"/>
      <c r="AJ57" s="199"/>
      <c r="AK57" s="199"/>
      <c r="AL57" s="199"/>
      <c r="AM57" s="199"/>
      <c r="AN57" s="199"/>
      <c r="AO57" s="199"/>
      <c r="AP57" s="199"/>
    </row>
    <row r="58" spans="1:42" customFormat="1" outlineLevel="1">
      <c r="A58" s="220" t="s">
        <v>150</v>
      </c>
      <c r="B58" s="220" t="s">
        <v>283</v>
      </c>
      <c r="C58" s="220" t="s">
        <v>284</v>
      </c>
      <c r="D58" s="220"/>
      <c r="E58" s="220"/>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row>
    <row r="59" spans="1:42" customFormat="1" outlineLevel="2">
      <c r="A59" s="211" t="str">
        <f>A56&amp;"."&amp;A58&amp;"."&amp;A57&amp;"."&amp;B59</f>
        <v>1.c.2.1</v>
      </c>
      <c r="B59">
        <v>1</v>
      </c>
      <c r="C59" t="str">
        <f>'1-GBP'!C59</f>
        <v>EPCI #1 : Pipeline Installation &amp; Landfall</v>
      </c>
      <c r="M59" s="281">
        <v>0</v>
      </c>
      <c r="N59" s="281">
        <v>0</v>
      </c>
      <c r="O59" s="281">
        <v>0</v>
      </c>
      <c r="P59" s="281">
        <v>0</v>
      </c>
      <c r="Q59" s="281">
        <v>0</v>
      </c>
      <c r="R59" s="281">
        <v>0</v>
      </c>
      <c r="S59" s="281">
        <v>0</v>
      </c>
      <c r="T59" s="281">
        <v>0</v>
      </c>
      <c r="U59" s="281">
        <v>0</v>
      </c>
      <c r="V59" s="281">
        <v>0</v>
      </c>
      <c r="W59" s="281">
        <v>0</v>
      </c>
      <c r="X59" s="281">
        <v>0</v>
      </c>
      <c r="Y59" s="281">
        <v>0</v>
      </c>
      <c r="Z59" s="281">
        <v>0</v>
      </c>
      <c r="AA59" s="281">
        <v>0</v>
      </c>
      <c r="AB59" s="281">
        <v>0</v>
      </c>
      <c r="AC59" s="281">
        <v>0</v>
      </c>
      <c r="AD59" s="281">
        <v>0</v>
      </c>
      <c r="AE59" s="281">
        <v>0</v>
      </c>
      <c r="AF59" s="281">
        <v>0</v>
      </c>
      <c r="AG59" s="281">
        <v>0</v>
      </c>
      <c r="AH59" s="281">
        <v>0</v>
      </c>
      <c r="AI59" s="281">
        <v>0</v>
      </c>
      <c r="AJ59" s="281">
        <v>0</v>
      </c>
      <c r="AK59" s="281">
        <v>0</v>
      </c>
      <c r="AL59" s="281">
        <v>0</v>
      </c>
      <c r="AM59" s="281">
        <v>0</v>
      </c>
      <c r="AN59" s="281">
        <v>0</v>
      </c>
      <c r="AO59" s="281">
        <v>0</v>
      </c>
      <c r="AP59" s="281">
        <v>0</v>
      </c>
    </row>
    <row r="60" spans="1:42" customFormat="1" outlineLevel="2">
      <c r="A60" s="211" t="str">
        <f>A56&amp;"."&amp;A58&amp;"."&amp;A57&amp;"."&amp;B60</f>
        <v>1.c.2.2</v>
      </c>
      <c r="B60">
        <v>2</v>
      </c>
      <c r="C60" t="str">
        <f>'1-GBP'!C60</f>
        <v>EPCI #2 :  SPS supply and Install (include flowline)</v>
      </c>
      <c r="M60" s="281">
        <v>0</v>
      </c>
      <c r="N60" s="281">
        <v>0</v>
      </c>
      <c r="O60" s="281">
        <v>0</v>
      </c>
      <c r="P60" s="281">
        <v>0</v>
      </c>
      <c r="Q60" s="281">
        <v>0</v>
      </c>
      <c r="R60" s="281">
        <v>0</v>
      </c>
      <c r="S60" s="281">
        <v>0</v>
      </c>
      <c r="T60" s="281">
        <v>0</v>
      </c>
      <c r="U60" s="281">
        <v>0</v>
      </c>
      <c r="V60" s="281">
        <v>0</v>
      </c>
      <c r="W60" s="281">
        <v>0</v>
      </c>
      <c r="X60" s="281">
        <v>0</v>
      </c>
      <c r="Y60" s="281">
        <v>0</v>
      </c>
      <c r="Z60" s="281">
        <v>0</v>
      </c>
      <c r="AA60" s="281">
        <v>0</v>
      </c>
      <c r="AB60" s="281">
        <v>0</v>
      </c>
      <c r="AC60" s="281">
        <v>0</v>
      </c>
      <c r="AD60" s="281">
        <v>0</v>
      </c>
      <c r="AE60" s="281">
        <v>0</v>
      </c>
      <c r="AF60" s="281">
        <v>0</v>
      </c>
      <c r="AG60" s="281">
        <v>0</v>
      </c>
      <c r="AH60" s="281">
        <v>0</v>
      </c>
      <c r="AI60" s="281">
        <v>0</v>
      </c>
      <c r="AJ60" s="281">
        <v>0</v>
      </c>
      <c r="AK60" s="281">
        <v>0</v>
      </c>
      <c r="AL60" s="281">
        <v>0</v>
      </c>
      <c r="AM60" s="281">
        <v>0</v>
      </c>
      <c r="AN60" s="281">
        <v>0</v>
      </c>
      <c r="AO60" s="281">
        <v>0</v>
      </c>
      <c r="AP60" s="281">
        <v>0</v>
      </c>
    </row>
    <row r="61" spans="1:42" customFormat="1" outlineLevel="2">
      <c r="A61" s="211" t="str">
        <f>A56&amp;"."&amp;A58&amp;"."&amp;A57&amp;"."&amp;B61</f>
        <v>1.c.2.3</v>
      </c>
      <c r="B61">
        <v>3</v>
      </c>
      <c r="C61" t="str">
        <f>'1-GBP'!C61</f>
        <v>EPCI #3 : Power &amp; communications cable</v>
      </c>
      <c r="M61" s="281">
        <v>0</v>
      </c>
      <c r="N61" s="281">
        <v>0</v>
      </c>
      <c r="O61" s="281">
        <v>0</v>
      </c>
      <c r="P61" s="281">
        <v>0</v>
      </c>
      <c r="Q61" s="281">
        <v>0</v>
      </c>
      <c r="R61" s="281">
        <v>0</v>
      </c>
      <c r="S61" s="281">
        <v>0</v>
      </c>
      <c r="T61" s="281">
        <v>0</v>
      </c>
      <c r="U61" s="281">
        <v>0</v>
      </c>
      <c r="V61" s="281">
        <v>0</v>
      </c>
      <c r="W61" s="281">
        <v>0</v>
      </c>
      <c r="X61" s="281">
        <v>0</v>
      </c>
      <c r="Y61" s="281">
        <v>0</v>
      </c>
      <c r="Z61" s="281">
        <v>0</v>
      </c>
      <c r="AA61" s="281">
        <v>0</v>
      </c>
      <c r="AB61" s="281">
        <v>0</v>
      </c>
      <c r="AC61" s="281">
        <v>0</v>
      </c>
      <c r="AD61" s="281">
        <v>0</v>
      </c>
      <c r="AE61" s="281">
        <v>0</v>
      </c>
      <c r="AF61" s="281">
        <v>0</v>
      </c>
      <c r="AG61" s="281">
        <v>0</v>
      </c>
      <c r="AH61" s="281">
        <v>0</v>
      </c>
      <c r="AI61" s="281">
        <v>0</v>
      </c>
      <c r="AJ61" s="281">
        <v>0</v>
      </c>
      <c r="AK61" s="281">
        <v>0</v>
      </c>
      <c r="AL61" s="281">
        <v>0</v>
      </c>
      <c r="AM61" s="281">
        <v>0</v>
      </c>
      <c r="AN61" s="281">
        <v>0</v>
      </c>
      <c r="AO61" s="281">
        <v>0</v>
      </c>
      <c r="AP61" s="281">
        <v>0</v>
      </c>
    </row>
    <row r="62" spans="1:42" customFormat="1" outlineLevel="2">
      <c r="A62" s="211" t="str">
        <f>A56&amp;"."&amp;A58&amp;"."&amp;A57&amp;"."&amp;B62</f>
        <v>1.c.2.4</v>
      </c>
      <c r="B62">
        <v>4</v>
      </c>
      <c r="C62" t="str">
        <f>'1-GBP'!C62</f>
        <v>Linepipe fabrication and supply</v>
      </c>
      <c r="M62" s="281">
        <v>0</v>
      </c>
      <c r="N62" s="281">
        <v>0</v>
      </c>
      <c r="O62" s="281">
        <v>0</v>
      </c>
      <c r="P62" s="281">
        <v>0</v>
      </c>
      <c r="Q62" s="281">
        <v>0</v>
      </c>
      <c r="R62" s="281">
        <v>0</v>
      </c>
      <c r="S62" s="281">
        <v>0</v>
      </c>
      <c r="T62" s="281">
        <v>0</v>
      </c>
      <c r="U62" s="281">
        <v>0</v>
      </c>
      <c r="V62" s="281">
        <v>0</v>
      </c>
      <c r="W62" s="281">
        <v>0</v>
      </c>
      <c r="X62" s="281">
        <v>0</v>
      </c>
      <c r="Y62" s="281">
        <v>0</v>
      </c>
      <c r="Z62" s="281">
        <v>0</v>
      </c>
      <c r="AA62" s="281">
        <v>0</v>
      </c>
      <c r="AB62" s="281">
        <v>0</v>
      </c>
      <c r="AC62" s="281">
        <v>0</v>
      </c>
      <c r="AD62" s="281">
        <v>0</v>
      </c>
      <c r="AE62" s="281">
        <v>0</v>
      </c>
      <c r="AF62" s="281">
        <v>0</v>
      </c>
      <c r="AG62" s="281">
        <v>0</v>
      </c>
      <c r="AH62" s="281">
        <v>0</v>
      </c>
      <c r="AI62" s="281">
        <v>0</v>
      </c>
      <c r="AJ62" s="281">
        <v>0</v>
      </c>
      <c r="AK62" s="281">
        <v>0</v>
      </c>
      <c r="AL62" s="281">
        <v>0</v>
      </c>
      <c r="AM62" s="281">
        <v>0</v>
      </c>
      <c r="AN62" s="281">
        <v>0</v>
      </c>
      <c r="AO62" s="281">
        <v>0</v>
      </c>
      <c r="AP62" s="281">
        <v>0</v>
      </c>
    </row>
    <row r="63" spans="1:42" customFormat="1" outlineLevel="2">
      <c r="A63" s="211" t="str">
        <f>A56&amp;"."&amp;A58&amp;"."&amp;A57&amp;"."&amp;B63</f>
        <v>1.c.2.5</v>
      </c>
      <c r="B63">
        <v>5</v>
      </c>
      <c r="C63" t="str">
        <f>'1-GBP'!C63</f>
        <v>Offshore Systems Engineering</v>
      </c>
      <c r="M63" s="281">
        <v>0</v>
      </c>
      <c r="N63" s="281">
        <v>0</v>
      </c>
      <c r="O63" s="281">
        <v>0</v>
      </c>
      <c r="P63" s="281">
        <v>0</v>
      </c>
      <c r="Q63" s="281">
        <v>0</v>
      </c>
      <c r="R63" s="281">
        <v>0</v>
      </c>
      <c r="S63" s="281">
        <v>0</v>
      </c>
      <c r="T63" s="281">
        <v>0</v>
      </c>
      <c r="U63" s="281">
        <v>0</v>
      </c>
      <c r="V63" s="281">
        <v>0</v>
      </c>
      <c r="W63" s="281">
        <v>0</v>
      </c>
      <c r="X63" s="281">
        <v>0</v>
      </c>
      <c r="Y63" s="281">
        <v>0</v>
      </c>
      <c r="Z63" s="281">
        <v>0</v>
      </c>
      <c r="AA63" s="281">
        <v>0</v>
      </c>
      <c r="AB63" s="281">
        <v>0</v>
      </c>
      <c r="AC63" s="281">
        <v>0</v>
      </c>
      <c r="AD63" s="281">
        <v>0</v>
      </c>
      <c r="AE63" s="281">
        <v>0</v>
      </c>
      <c r="AF63" s="281">
        <v>0</v>
      </c>
      <c r="AG63" s="281">
        <v>0</v>
      </c>
      <c r="AH63" s="281">
        <v>0</v>
      </c>
      <c r="AI63" s="281">
        <v>0</v>
      </c>
      <c r="AJ63" s="281">
        <v>0</v>
      </c>
      <c r="AK63" s="281">
        <v>0</v>
      </c>
      <c r="AL63" s="281">
        <v>0</v>
      </c>
      <c r="AM63" s="281">
        <v>0</v>
      </c>
      <c r="AN63" s="281">
        <v>0</v>
      </c>
      <c r="AO63" s="281">
        <v>0</v>
      </c>
      <c r="AP63" s="281">
        <v>0</v>
      </c>
    </row>
    <row r="64" spans="1:42" customFormat="1" outlineLevel="2">
      <c r="A64" s="211" t="str">
        <f>A56&amp;"."&amp;A58&amp;"."&amp;A57&amp;"."&amp;B64</f>
        <v>1.c.2.6</v>
      </c>
      <c r="B64">
        <v>6</v>
      </c>
      <c r="C64" t="str">
        <f>'1-GBP'!C64</f>
        <v>Tier 2 Contract</v>
      </c>
      <c r="M64" s="281">
        <v>0</v>
      </c>
      <c r="N64" s="281">
        <v>0</v>
      </c>
      <c r="O64" s="281">
        <v>0</v>
      </c>
      <c r="P64" s="281">
        <v>0</v>
      </c>
      <c r="Q64" s="281">
        <v>0</v>
      </c>
      <c r="R64" s="281">
        <v>0</v>
      </c>
      <c r="S64" s="281">
        <v>0</v>
      </c>
      <c r="T64" s="281">
        <v>0</v>
      </c>
      <c r="U64" s="281">
        <v>0</v>
      </c>
      <c r="V64" s="281">
        <v>0</v>
      </c>
      <c r="W64" s="281">
        <v>0</v>
      </c>
      <c r="X64" s="281">
        <v>0</v>
      </c>
      <c r="Y64" s="281">
        <v>0</v>
      </c>
      <c r="Z64" s="281">
        <v>0</v>
      </c>
      <c r="AA64" s="281">
        <v>0</v>
      </c>
      <c r="AB64" s="281">
        <v>0</v>
      </c>
      <c r="AC64" s="281">
        <v>0</v>
      </c>
      <c r="AD64" s="281">
        <v>0</v>
      </c>
      <c r="AE64" s="281">
        <v>0</v>
      </c>
      <c r="AF64" s="281">
        <v>0</v>
      </c>
      <c r="AG64" s="281">
        <v>0</v>
      </c>
      <c r="AH64" s="281">
        <v>0</v>
      </c>
      <c r="AI64" s="281">
        <v>0</v>
      </c>
      <c r="AJ64" s="281">
        <v>0</v>
      </c>
      <c r="AK64" s="281">
        <v>0</v>
      </c>
      <c r="AL64" s="281">
        <v>0</v>
      </c>
      <c r="AM64" s="281">
        <v>0</v>
      </c>
      <c r="AN64" s="281">
        <v>0</v>
      </c>
      <c r="AO64" s="281">
        <v>0</v>
      </c>
      <c r="AP64" s="281">
        <v>0</v>
      </c>
    </row>
    <row r="65" spans="1:42" customFormat="1" outlineLevel="2">
      <c r="A65" s="211" t="str">
        <f>A56&amp;"."&amp;A58&amp;"."&amp;A57&amp;"."&amp;B65</f>
        <v>1.c.2.7</v>
      </c>
      <c r="B65">
        <v>7</v>
      </c>
      <c r="C65" t="str">
        <f>'1-GBP'!C65</f>
        <v/>
      </c>
      <c r="M65" s="281">
        <v>0</v>
      </c>
      <c r="N65" s="281">
        <v>0</v>
      </c>
      <c r="O65" s="281">
        <v>0</v>
      </c>
      <c r="P65" s="281">
        <v>0</v>
      </c>
      <c r="Q65" s="281">
        <v>0</v>
      </c>
      <c r="R65" s="281">
        <v>0</v>
      </c>
      <c r="S65" s="281">
        <v>0</v>
      </c>
      <c r="T65" s="281">
        <v>0</v>
      </c>
      <c r="U65" s="281">
        <v>0</v>
      </c>
      <c r="V65" s="281">
        <v>0</v>
      </c>
      <c r="W65" s="281">
        <v>0</v>
      </c>
      <c r="X65" s="281">
        <v>0</v>
      </c>
      <c r="Y65" s="281">
        <v>0</v>
      </c>
      <c r="Z65" s="281">
        <v>0</v>
      </c>
      <c r="AA65" s="281">
        <v>0</v>
      </c>
      <c r="AB65" s="281">
        <v>0</v>
      </c>
      <c r="AC65" s="281">
        <v>0</v>
      </c>
      <c r="AD65" s="281">
        <v>0</v>
      </c>
      <c r="AE65" s="281">
        <v>0</v>
      </c>
      <c r="AF65" s="281">
        <v>0</v>
      </c>
      <c r="AG65" s="281">
        <v>0</v>
      </c>
      <c r="AH65" s="281">
        <v>0</v>
      </c>
      <c r="AI65" s="281">
        <v>0</v>
      </c>
      <c r="AJ65" s="281">
        <v>0</v>
      </c>
      <c r="AK65" s="281">
        <v>0</v>
      </c>
      <c r="AL65" s="281">
        <v>0</v>
      </c>
      <c r="AM65" s="281">
        <v>0</v>
      </c>
      <c r="AN65" s="281">
        <v>0</v>
      </c>
      <c r="AO65" s="281">
        <v>0</v>
      </c>
      <c r="AP65" s="281">
        <v>0</v>
      </c>
    </row>
    <row r="66" spans="1:42" customFormat="1" outlineLevel="2">
      <c r="A66" s="211" t="str">
        <f>A56&amp;"."&amp;A58&amp;"."&amp;A57&amp;"."&amp;B66</f>
        <v>1.c.2.8</v>
      </c>
      <c r="B66">
        <v>8</v>
      </c>
      <c r="C66" t="str">
        <f>'1-GBP'!C66</f>
        <v/>
      </c>
      <c r="M66" s="281">
        <v>0</v>
      </c>
      <c r="N66" s="281">
        <v>0</v>
      </c>
      <c r="O66" s="281">
        <v>0</v>
      </c>
      <c r="P66" s="281">
        <v>0</v>
      </c>
      <c r="Q66" s="281">
        <v>0</v>
      </c>
      <c r="R66" s="281">
        <v>0</v>
      </c>
      <c r="S66" s="281">
        <v>0</v>
      </c>
      <c r="T66" s="281">
        <v>0</v>
      </c>
      <c r="U66" s="281">
        <v>0</v>
      </c>
      <c r="V66" s="281">
        <v>0</v>
      </c>
      <c r="W66" s="281">
        <v>0</v>
      </c>
      <c r="X66" s="281">
        <v>0</v>
      </c>
      <c r="Y66" s="281">
        <v>0</v>
      </c>
      <c r="Z66" s="281">
        <v>0</v>
      </c>
      <c r="AA66" s="281">
        <v>0</v>
      </c>
      <c r="AB66" s="281">
        <v>0</v>
      </c>
      <c r="AC66" s="281">
        <v>0</v>
      </c>
      <c r="AD66" s="281">
        <v>0</v>
      </c>
      <c r="AE66" s="281">
        <v>0</v>
      </c>
      <c r="AF66" s="281">
        <v>0</v>
      </c>
      <c r="AG66" s="281">
        <v>0</v>
      </c>
      <c r="AH66" s="281">
        <v>0</v>
      </c>
      <c r="AI66" s="281">
        <v>0</v>
      </c>
      <c r="AJ66" s="281">
        <v>0</v>
      </c>
      <c r="AK66" s="281">
        <v>0</v>
      </c>
      <c r="AL66" s="281">
        <v>0</v>
      </c>
      <c r="AM66" s="281">
        <v>0</v>
      </c>
      <c r="AN66" s="281">
        <v>0</v>
      </c>
      <c r="AO66" s="281">
        <v>0</v>
      </c>
      <c r="AP66" s="281">
        <v>0</v>
      </c>
    </row>
    <row r="67" spans="1:42" customFormat="1" outlineLevel="2">
      <c r="A67" s="211" t="str">
        <f>A56&amp;"."&amp;A58&amp;"."&amp;A57&amp;"."&amp;B67</f>
        <v>1.c.2.9</v>
      </c>
      <c r="B67">
        <v>9</v>
      </c>
      <c r="C67" t="str">
        <f>'1-GBP'!C67</f>
        <v/>
      </c>
      <c r="M67" s="281">
        <v>0</v>
      </c>
      <c r="N67" s="281">
        <v>0</v>
      </c>
      <c r="O67" s="281">
        <v>0</v>
      </c>
      <c r="P67" s="281">
        <v>0</v>
      </c>
      <c r="Q67" s="281">
        <v>0</v>
      </c>
      <c r="R67" s="281">
        <v>0</v>
      </c>
      <c r="S67" s="281">
        <v>0</v>
      </c>
      <c r="T67" s="281">
        <v>0</v>
      </c>
      <c r="U67" s="281">
        <v>0</v>
      </c>
      <c r="V67" s="281">
        <v>0</v>
      </c>
      <c r="W67" s="281">
        <v>0</v>
      </c>
      <c r="X67" s="281">
        <v>0</v>
      </c>
      <c r="Y67" s="281">
        <v>0</v>
      </c>
      <c r="Z67" s="281">
        <v>0</v>
      </c>
      <c r="AA67" s="281">
        <v>0</v>
      </c>
      <c r="AB67" s="281">
        <v>0</v>
      </c>
      <c r="AC67" s="281">
        <v>0</v>
      </c>
      <c r="AD67" s="281">
        <v>0</v>
      </c>
      <c r="AE67" s="281">
        <v>0</v>
      </c>
      <c r="AF67" s="281">
        <v>0</v>
      </c>
      <c r="AG67" s="281">
        <v>0</v>
      </c>
      <c r="AH67" s="281">
        <v>0</v>
      </c>
      <c r="AI67" s="281">
        <v>0</v>
      </c>
      <c r="AJ67" s="281">
        <v>0</v>
      </c>
      <c r="AK67" s="281">
        <v>0</v>
      </c>
      <c r="AL67" s="281">
        <v>0</v>
      </c>
      <c r="AM67" s="281">
        <v>0</v>
      </c>
      <c r="AN67" s="281">
        <v>0</v>
      </c>
      <c r="AO67" s="281">
        <v>0</v>
      </c>
      <c r="AP67" s="281">
        <v>0</v>
      </c>
    </row>
    <row r="68" spans="1:42" customFormat="1" outlineLevel="2">
      <c r="A68" s="211" t="str">
        <f>A56&amp;"."&amp;A58&amp;"."&amp;A57&amp;"."&amp;B68</f>
        <v>1.c.2.10</v>
      </c>
      <c r="B68">
        <v>10</v>
      </c>
      <c r="C68" t="str">
        <f>'1-GBP'!C68</f>
        <v/>
      </c>
      <c r="M68" s="281">
        <v>0</v>
      </c>
      <c r="N68" s="281">
        <v>0</v>
      </c>
      <c r="O68" s="281">
        <v>0</v>
      </c>
      <c r="P68" s="281">
        <v>0</v>
      </c>
      <c r="Q68" s="281">
        <v>0</v>
      </c>
      <c r="R68" s="281">
        <v>0</v>
      </c>
      <c r="S68" s="281">
        <v>0</v>
      </c>
      <c r="T68" s="281">
        <v>0</v>
      </c>
      <c r="U68" s="281">
        <v>0</v>
      </c>
      <c r="V68" s="281">
        <v>0</v>
      </c>
      <c r="W68" s="281">
        <v>0</v>
      </c>
      <c r="X68" s="281">
        <v>0</v>
      </c>
      <c r="Y68" s="281">
        <v>0</v>
      </c>
      <c r="Z68" s="281">
        <v>0</v>
      </c>
      <c r="AA68" s="281">
        <v>0</v>
      </c>
      <c r="AB68" s="281">
        <v>0</v>
      </c>
      <c r="AC68" s="281">
        <v>0</v>
      </c>
      <c r="AD68" s="281">
        <v>0</v>
      </c>
      <c r="AE68" s="281">
        <v>0</v>
      </c>
      <c r="AF68" s="281">
        <v>0</v>
      </c>
      <c r="AG68" s="281">
        <v>0</v>
      </c>
      <c r="AH68" s="281">
        <v>0</v>
      </c>
      <c r="AI68" s="281">
        <v>0</v>
      </c>
      <c r="AJ68" s="281">
        <v>0</v>
      </c>
      <c r="AK68" s="281">
        <v>0</v>
      </c>
      <c r="AL68" s="281">
        <v>0</v>
      </c>
      <c r="AM68" s="281">
        <v>0</v>
      </c>
      <c r="AN68" s="281">
        <v>0</v>
      </c>
      <c r="AO68" s="281">
        <v>0</v>
      </c>
      <c r="AP68" s="281">
        <v>0</v>
      </c>
    </row>
    <row r="69" spans="1:42" customFormat="1" outlineLevel="2">
      <c r="A69" s="211" t="str">
        <f>A56&amp;"."&amp;A58&amp;"."&amp;A57&amp;"."&amp;B69</f>
        <v>1.c.2.11</v>
      </c>
      <c r="B69">
        <v>11</v>
      </c>
      <c r="C69" t="str">
        <f>'1-GBP'!C69</f>
        <v/>
      </c>
      <c r="M69" s="281">
        <v>0</v>
      </c>
      <c r="N69" s="281">
        <v>0</v>
      </c>
      <c r="O69" s="281">
        <v>0</v>
      </c>
      <c r="P69" s="281">
        <v>0</v>
      </c>
      <c r="Q69" s="281">
        <v>0</v>
      </c>
      <c r="R69" s="281">
        <v>0</v>
      </c>
      <c r="S69" s="281">
        <v>0</v>
      </c>
      <c r="T69" s="281">
        <v>0</v>
      </c>
      <c r="U69" s="281">
        <v>0</v>
      </c>
      <c r="V69" s="281">
        <v>0</v>
      </c>
      <c r="W69" s="281">
        <v>0</v>
      </c>
      <c r="X69" s="281">
        <v>0</v>
      </c>
      <c r="Y69" s="281">
        <v>0</v>
      </c>
      <c r="Z69" s="281">
        <v>0</v>
      </c>
      <c r="AA69" s="281">
        <v>0</v>
      </c>
      <c r="AB69" s="281">
        <v>0</v>
      </c>
      <c r="AC69" s="281">
        <v>0</v>
      </c>
      <c r="AD69" s="281">
        <v>0</v>
      </c>
      <c r="AE69" s="281">
        <v>0</v>
      </c>
      <c r="AF69" s="281">
        <v>0</v>
      </c>
      <c r="AG69" s="281">
        <v>0</v>
      </c>
      <c r="AH69" s="281">
        <v>0</v>
      </c>
      <c r="AI69" s="281">
        <v>0</v>
      </c>
      <c r="AJ69" s="281">
        <v>0</v>
      </c>
      <c r="AK69" s="281">
        <v>0</v>
      </c>
      <c r="AL69" s="281">
        <v>0</v>
      </c>
      <c r="AM69" s="281">
        <v>0</v>
      </c>
      <c r="AN69" s="281">
        <v>0</v>
      </c>
      <c r="AO69" s="281">
        <v>0</v>
      </c>
      <c r="AP69" s="281">
        <v>0</v>
      </c>
    </row>
    <row r="70" spans="1:42" customFormat="1" outlineLevel="2">
      <c r="A70" s="211" t="str">
        <f>A56&amp;"."&amp;A58&amp;"."&amp;A57&amp;"."&amp;B70</f>
        <v>1.c.2.12</v>
      </c>
      <c r="B70">
        <v>12</v>
      </c>
      <c r="C70" t="str">
        <f>'1-GBP'!C70</f>
        <v/>
      </c>
      <c r="M70" s="281">
        <v>0</v>
      </c>
      <c r="N70" s="281">
        <v>0</v>
      </c>
      <c r="O70" s="281">
        <v>0</v>
      </c>
      <c r="P70" s="281">
        <v>0</v>
      </c>
      <c r="Q70" s="281">
        <v>0</v>
      </c>
      <c r="R70" s="281">
        <v>0</v>
      </c>
      <c r="S70" s="281">
        <v>0</v>
      </c>
      <c r="T70" s="281">
        <v>0</v>
      </c>
      <c r="U70" s="281">
        <v>0</v>
      </c>
      <c r="V70" s="281">
        <v>0</v>
      </c>
      <c r="W70" s="281">
        <v>0</v>
      </c>
      <c r="X70" s="281">
        <v>0</v>
      </c>
      <c r="Y70" s="281">
        <v>0</v>
      </c>
      <c r="Z70" s="281">
        <v>0</v>
      </c>
      <c r="AA70" s="281">
        <v>0</v>
      </c>
      <c r="AB70" s="281">
        <v>0</v>
      </c>
      <c r="AC70" s="281">
        <v>0</v>
      </c>
      <c r="AD70" s="281">
        <v>0</v>
      </c>
      <c r="AE70" s="281">
        <v>0</v>
      </c>
      <c r="AF70" s="281">
        <v>0</v>
      </c>
      <c r="AG70" s="281">
        <v>0</v>
      </c>
      <c r="AH70" s="281">
        <v>0</v>
      </c>
      <c r="AI70" s="281">
        <v>0</v>
      </c>
      <c r="AJ70" s="281">
        <v>0</v>
      </c>
      <c r="AK70" s="281">
        <v>0</v>
      </c>
      <c r="AL70" s="281">
        <v>0</v>
      </c>
      <c r="AM70" s="281">
        <v>0</v>
      </c>
      <c r="AN70" s="281">
        <v>0</v>
      </c>
      <c r="AO70" s="281">
        <v>0</v>
      </c>
      <c r="AP70" s="281">
        <v>0</v>
      </c>
    </row>
    <row r="71" spans="1:42" customFormat="1" outlineLevel="1" collapsed="1">
      <c r="A71" s="212"/>
      <c r="B71" s="201">
        <f>B70-COUNTIFS(C59:C70,"")</f>
        <v>6</v>
      </c>
      <c r="C71" s="201" t="s">
        <v>285</v>
      </c>
      <c r="D71" s="201"/>
      <c r="E71" s="201"/>
      <c r="F71" s="201"/>
      <c r="G71" s="201"/>
      <c r="H71" s="201"/>
      <c r="I71" s="201"/>
      <c r="J71" s="201"/>
      <c r="K71" s="201"/>
      <c r="L71" s="201"/>
      <c r="M71" s="280">
        <f>SUM(M59:M70)</f>
        <v>0</v>
      </c>
      <c r="N71" s="280">
        <f>SUM(N59:N70)</f>
        <v>0</v>
      </c>
      <c r="O71" s="280">
        <f t="shared" ref="O71:AP71" si="7">SUM(O59:O70)</f>
        <v>0</v>
      </c>
      <c r="P71" s="280">
        <f t="shared" si="7"/>
        <v>0</v>
      </c>
      <c r="Q71" s="280">
        <f t="shared" si="7"/>
        <v>0</v>
      </c>
      <c r="R71" s="280">
        <f t="shared" si="7"/>
        <v>0</v>
      </c>
      <c r="S71" s="280">
        <f t="shared" si="7"/>
        <v>0</v>
      </c>
      <c r="T71" s="280">
        <f t="shared" si="7"/>
        <v>0</v>
      </c>
      <c r="U71" s="280">
        <f t="shared" si="7"/>
        <v>0</v>
      </c>
      <c r="V71" s="280">
        <f t="shared" si="7"/>
        <v>0</v>
      </c>
      <c r="W71" s="280">
        <f t="shared" si="7"/>
        <v>0</v>
      </c>
      <c r="X71" s="280">
        <f t="shared" si="7"/>
        <v>0</v>
      </c>
      <c r="Y71" s="280">
        <f t="shared" si="7"/>
        <v>0</v>
      </c>
      <c r="Z71" s="280">
        <f t="shared" si="7"/>
        <v>0</v>
      </c>
      <c r="AA71" s="280">
        <f t="shared" si="7"/>
        <v>0</v>
      </c>
      <c r="AB71" s="280">
        <f t="shared" si="7"/>
        <v>0</v>
      </c>
      <c r="AC71" s="280">
        <f t="shared" si="7"/>
        <v>0</v>
      </c>
      <c r="AD71" s="280">
        <f t="shared" si="7"/>
        <v>0</v>
      </c>
      <c r="AE71" s="280">
        <f t="shared" si="7"/>
        <v>0</v>
      </c>
      <c r="AF71" s="280">
        <f t="shared" si="7"/>
        <v>0</v>
      </c>
      <c r="AG71" s="280">
        <f t="shared" si="7"/>
        <v>0</v>
      </c>
      <c r="AH71" s="280">
        <f t="shared" si="7"/>
        <v>0</v>
      </c>
      <c r="AI71" s="280">
        <f t="shared" si="7"/>
        <v>0</v>
      </c>
      <c r="AJ71" s="280">
        <f t="shared" si="7"/>
        <v>0</v>
      </c>
      <c r="AK71" s="280">
        <f t="shared" si="7"/>
        <v>0</v>
      </c>
      <c r="AL71" s="280">
        <f t="shared" si="7"/>
        <v>0</v>
      </c>
      <c r="AM71" s="280">
        <f t="shared" si="7"/>
        <v>0</v>
      </c>
      <c r="AN71" s="280">
        <f t="shared" si="7"/>
        <v>0</v>
      </c>
      <c r="AO71" s="280">
        <f t="shared" si="7"/>
        <v>0</v>
      </c>
      <c r="AP71" s="280">
        <f t="shared" si="7"/>
        <v>0</v>
      </c>
    </row>
    <row r="72" spans="1:42" customFormat="1" outlineLevel="1">
      <c r="A72" s="211"/>
    </row>
    <row r="73" spans="1:42" customFormat="1" outlineLevel="1">
      <c r="A73" s="220" t="s">
        <v>216</v>
      </c>
      <c r="B73" s="220" t="s">
        <v>286</v>
      </c>
      <c r="C73" s="220" t="s">
        <v>284</v>
      </c>
      <c r="D73" s="220"/>
      <c r="E73" s="220"/>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row>
    <row r="74" spans="1:42" customFormat="1" outlineLevel="2">
      <c r="A74" s="211" t="str">
        <f>A56&amp;"."&amp;A73&amp;"."&amp;A57&amp;"."&amp;B74</f>
        <v>1.o.2.1</v>
      </c>
      <c r="B74">
        <v>1</v>
      </c>
      <c r="C74" t="str">
        <f>'1-GBP'!C74</f>
        <v>Fixed</v>
      </c>
      <c r="M74" s="281">
        <v>0</v>
      </c>
      <c r="N74" s="281">
        <v>0</v>
      </c>
      <c r="O74" s="281">
        <v>0</v>
      </c>
      <c r="P74" s="281">
        <v>0</v>
      </c>
      <c r="Q74" s="281">
        <v>0</v>
      </c>
      <c r="R74" s="281">
        <v>0</v>
      </c>
      <c r="S74" s="281">
        <v>0</v>
      </c>
      <c r="T74" s="281">
        <v>0</v>
      </c>
      <c r="U74" s="281">
        <v>0</v>
      </c>
      <c r="V74" s="281">
        <v>0</v>
      </c>
      <c r="W74" s="281">
        <v>0</v>
      </c>
      <c r="X74" s="281">
        <v>0</v>
      </c>
      <c r="Y74" s="281">
        <v>0</v>
      </c>
      <c r="Z74" s="281">
        <v>0</v>
      </c>
      <c r="AA74" s="281">
        <v>0</v>
      </c>
      <c r="AB74" s="281">
        <v>0</v>
      </c>
      <c r="AC74" s="281">
        <v>0</v>
      </c>
      <c r="AD74" s="281">
        <v>0</v>
      </c>
      <c r="AE74" s="281">
        <v>0</v>
      </c>
      <c r="AF74" s="281">
        <v>0</v>
      </c>
      <c r="AG74" s="281">
        <v>0</v>
      </c>
      <c r="AH74" s="281">
        <v>0</v>
      </c>
      <c r="AI74" s="281">
        <v>0</v>
      </c>
      <c r="AJ74" s="281">
        <v>0</v>
      </c>
      <c r="AK74" s="281">
        <v>0</v>
      </c>
      <c r="AL74" s="281">
        <v>0</v>
      </c>
      <c r="AM74" s="281">
        <v>0</v>
      </c>
      <c r="AN74" s="281">
        <v>0</v>
      </c>
      <c r="AO74" s="281">
        <v>0</v>
      </c>
      <c r="AP74" s="281">
        <v>0</v>
      </c>
    </row>
    <row r="75" spans="1:42" customFormat="1" outlineLevel="2">
      <c r="A75" s="211" t="str">
        <f>A56&amp;"."&amp;A73&amp;"."&amp;A57&amp;"."&amp;B75</f>
        <v>1.o.2.2</v>
      </c>
      <c r="B75">
        <v>2</v>
      </c>
      <c r="C75" t="str">
        <f>'1-GBP'!C75</f>
        <v>Variable</v>
      </c>
      <c r="M75" s="281">
        <v>0</v>
      </c>
      <c r="N75" s="281">
        <v>0</v>
      </c>
      <c r="O75" s="281">
        <v>0</v>
      </c>
      <c r="P75" s="281">
        <v>0</v>
      </c>
      <c r="Q75" s="281">
        <v>0</v>
      </c>
      <c r="R75" s="281">
        <v>0</v>
      </c>
      <c r="S75" s="281">
        <v>0</v>
      </c>
      <c r="T75" s="281">
        <v>0</v>
      </c>
      <c r="U75" s="281">
        <v>0</v>
      </c>
      <c r="V75" s="281">
        <v>0</v>
      </c>
      <c r="W75" s="281">
        <v>0</v>
      </c>
      <c r="X75" s="281">
        <v>0</v>
      </c>
      <c r="Y75" s="281">
        <v>0</v>
      </c>
      <c r="Z75" s="281">
        <v>0</v>
      </c>
      <c r="AA75" s="281">
        <v>0</v>
      </c>
      <c r="AB75" s="281">
        <v>0</v>
      </c>
      <c r="AC75" s="281">
        <v>0</v>
      </c>
      <c r="AD75" s="281">
        <v>0</v>
      </c>
      <c r="AE75" s="281">
        <v>0</v>
      </c>
      <c r="AF75" s="281">
        <v>0</v>
      </c>
      <c r="AG75" s="281">
        <v>0</v>
      </c>
      <c r="AH75" s="281">
        <v>0</v>
      </c>
      <c r="AI75" s="281">
        <v>0</v>
      </c>
      <c r="AJ75" s="281">
        <v>0</v>
      </c>
      <c r="AK75" s="281">
        <v>0</v>
      </c>
      <c r="AL75" s="281">
        <v>0</v>
      </c>
      <c r="AM75" s="281">
        <v>0</v>
      </c>
      <c r="AN75" s="281">
        <v>0</v>
      </c>
      <c r="AO75" s="281">
        <v>0</v>
      </c>
      <c r="AP75" s="281">
        <v>0</v>
      </c>
    </row>
    <row r="76" spans="1:42" customFormat="1" outlineLevel="2">
      <c r="A76" s="211" t="str">
        <f>A56&amp;"."&amp;A73&amp;"."&amp;A57&amp;"."&amp;B76</f>
        <v>1.o.2.3</v>
      </c>
      <c r="B76">
        <v>3</v>
      </c>
      <c r="C76" t="str">
        <f>'1-GBP'!C76</f>
        <v/>
      </c>
      <c r="M76" s="281">
        <v>0</v>
      </c>
      <c r="N76" s="281">
        <v>0</v>
      </c>
      <c r="O76" s="281">
        <v>0</v>
      </c>
      <c r="P76" s="281">
        <v>0</v>
      </c>
      <c r="Q76" s="281">
        <v>0</v>
      </c>
      <c r="R76" s="281">
        <v>0</v>
      </c>
      <c r="S76" s="281">
        <v>0</v>
      </c>
      <c r="T76" s="281">
        <v>0</v>
      </c>
      <c r="U76" s="281">
        <v>0</v>
      </c>
      <c r="V76" s="281">
        <v>0</v>
      </c>
      <c r="W76" s="281">
        <v>0</v>
      </c>
      <c r="X76" s="281">
        <v>0</v>
      </c>
      <c r="Y76" s="281">
        <v>0</v>
      </c>
      <c r="Z76" s="281">
        <v>0</v>
      </c>
      <c r="AA76" s="281">
        <v>0</v>
      </c>
      <c r="AB76" s="281">
        <v>0</v>
      </c>
      <c r="AC76" s="281">
        <v>0</v>
      </c>
      <c r="AD76" s="281">
        <v>0</v>
      </c>
      <c r="AE76" s="281">
        <v>0</v>
      </c>
      <c r="AF76" s="281">
        <v>0</v>
      </c>
      <c r="AG76" s="281">
        <v>0</v>
      </c>
      <c r="AH76" s="281">
        <v>0</v>
      </c>
      <c r="AI76" s="281">
        <v>0</v>
      </c>
      <c r="AJ76" s="281">
        <v>0</v>
      </c>
      <c r="AK76" s="281">
        <v>0</v>
      </c>
      <c r="AL76" s="281">
        <v>0</v>
      </c>
      <c r="AM76" s="281">
        <v>0</v>
      </c>
      <c r="AN76" s="281">
        <v>0</v>
      </c>
      <c r="AO76" s="281">
        <v>0</v>
      </c>
      <c r="AP76" s="281">
        <v>0</v>
      </c>
    </row>
    <row r="77" spans="1:42" customFormat="1" outlineLevel="2">
      <c r="A77" s="211" t="str">
        <f>A56&amp;"."&amp;A73&amp;"."&amp;A57&amp;"."&amp;B77</f>
        <v>1.o.2.4</v>
      </c>
      <c r="B77">
        <v>4</v>
      </c>
      <c r="C77" t="str">
        <f>'1-GBP'!C77</f>
        <v/>
      </c>
      <c r="M77" s="281">
        <v>0</v>
      </c>
      <c r="N77" s="281">
        <v>0</v>
      </c>
      <c r="O77" s="281">
        <v>0</v>
      </c>
      <c r="P77" s="281">
        <v>0</v>
      </c>
      <c r="Q77" s="281">
        <v>0</v>
      </c>
      <c r="R77" s="281">
        <v>0</v>
      </c>
      <c r="S77" s="281">
        <v>0</v>
      </c>
      <c r="T77" s="281">
        <v>0</v>
      </c>
      <c r="U77" s="281">
        <v>0</v>
      </c>
      <c r="V77" s="281">
        <v>0</v>
      </c>
      <c r="W77" s="281">
        <v>0</v>
      </c>
      <c r="X77" s="281">
        <v>0</v>
      </c>
      <c r="Y77" s="281">
        <v>0</v>
      </c>
      <c r="Z77" s="281">
        <v>0</v>
      </c>
      <c r="AA77" s="281">
        <v>0</v>
      </c>
      <c r="AB77" s="281">
        <v>0</v>
      </c>
      <c r="AC77" s="281">
        <v>0</v>
      </c>
      <c r="AD77" s="281">
        <v>0</v>
      </c>
      <c r="AE77" s="281">
        <v>0</v>
      </c>
      <c r="AF77" s="281">
        <v>0</v>
      </c>
      <c r="AG77" s="281">
        <v>0</v>
      </c>
      <c r="AH77" s="281">
        <v>0</v>
      </c>
      <c r="AI77" s="281">
        <v>0</v>
      </c>
      <c r="AJ77" s="281">
        <v>0</v>
      </c>
      <c r="AK77" s="281">
        <v>0</v>
      </c>
      <c r="AL77" s="281">
        <v>0</v>
      </c>
      <c r="AM77" s="281">
        <v>0</v>
      </c>
      <c r="AN77" s="281">
        <v>0</v>
      </c>
      <c r="AO77" s="281">
        <v>0</v>
      </c>
      <c r="AP77" s="281">
        <v>0</v>
      </c>
    </row>
    <row r="78" spans="1:42" customFormat="1" outlineLevel="2">
      <c r="A78" s="211" t="str">
        <f>A56&amp;"."&amp;A73&amp;"."&amp;A57&amp;"."&amp;B78</f>
        <v>1.o.2.5</v>
      </c>
      <c r="B78">
        <v>5</v>
      </c>
      <c r="C78" t="str">
        <f>'1-GBP'!C78</f>
        <v/>
      </c>
      <c r="M78" s="281">
        <v>0</v>
      </c>
      <c r="N78" s="281">
        <v>0</v>
      </c>
      <c r="O78" s="281">
        <v>0</v>
      </c>
      <c r="P78" s="281">
        <v>0</v>
      </c>
      <c r="Q78" s="281">
        <v>0</v>
      </c>
      <c r="R78" s="281">
        <v>0</v>
      </c>
      <c r="S78" s="281">
        <v>0</v>
      </c>
      <c r="T78" s="281">
        <v>0</v>
      </c>
      <c r="U78" s="281">
        <v>0</v>
      </c>
      <c r="V78" s="281">
        <v>0</v>
      </c>
      <c r="W78" s="281">
        <v>0</v>
      </c>
      <c r="X78" s="281">
        <v>0</v>
      </c>
      <c r="Y78" s="281">
        <v>0</v>
      </c>
      <c r="Z78" s="281">
        <v>0</v>
      </c>
      <c r="AA78" s="281">
        <v>0</v>
      </c>
      <c r="AB78" s="281">
        <v>0</v>
      </c>
      <c r="AC78" s="281">
        <v>0</v>
      </c>
      <c r="AD78" s="281">
        <v>0</v>
      </c>
      <c r="AE78" s="281">
        <v>0</v>
      </c>
      <c r="AF78" s="281">
        <v>0</v>
      </c>
      <c r="AG78" s="281">
        <v>0</v>
      </c>
      <c r="AH78" s="281">
        <v>0</v>
      </c>
      <c r="AI78" s="281">
        <v>0</v>
      </c>
      <c r="AJ78" s="281">
        <v>0</v>
      </c>
      <c r="AK78" s="281">
        <v>0</v>
      </c>
      <c r="AL78" s="281">
        <v>0</v>
      </c>
      <c r="AM78" s="281">
        <v>0</v>
      </c>
      <c r="AN78" s="281">
        <v>0</v>
      </c>
      <c r="AO78" s="281">
        <v>0</v>
      </c>
      <c r="AP78" s="281">
        <v>0</v>
      </c>
    </row>
    <row r="79" spans="1:42" customFormat="1" outlineLevel="2">
      <c r="A79" s="211" t="str">
        <f>A56&amp;"."&amp;A73&amp;"."&amp;A57&amp;"."&amp;B79</f>
        <v>1.o.2.6</v>
      </c>
      <c r="B79">
        <v>6</v>
      </c>
      <c r="C79" t="str">
        <f>'1-GBP'!C79</f>
        <v/>
      </c>
      <c r="M79" s="281">
        <v>0</v>
      </c>
      <c r="N79" s="281">
        <v>0</v>
      </c>
      <c r="O79" s="281">
        <v>0</v>
      </c>
      <c r="P79" s="281">
        <v>0</v>
      </c>
      <c r="Q79" s="281">
        <v>0</v>
      </c>
      <c r="R79" s="281">
        <v>0</v>
      </c>
      <c r="S79" s="281">
        <v>0</v>
      </c>
      <c r="T79" s="281">
        <v>0</v>
      </c>
      <c r="U79" s="281">
        <v>0</v>
      </c>
      <c r="V79" s="281">
        <v>0</v>
      </c>
      <c r="W79" s="281">
        <v>0</v>
      </c>
      <c r="X79" s="281">
        <v>0</v>
      </c>
      <c r="Y79" s="281">
        <v>0</v>
      </c>
      <c r="Z79" s="281">
        <v>0</v>
      </c>
      <c r="AA79" s="281">
        <v>0</v>
      </c>
      <c r="AB79" s="281">
        <v>0</v>
      </c>
      <c r="AC79" s="281">
        <v>0</v>
      </c>
      <c r="AD79" s="281">
        <v>0</v>
      </c>
      <c r="AE79" s="281">
        <v>0</v>
      </c>
      <c r="AF79" s="281">
        <v>0</v>
      </c>
      <c r="AG79" s="281">
        <v>0</v>
      </c>
      <c r="AH79" s="281">
        <v>0</v>
      </c>
      <c r="AI79" s="281">
        <v>0</v>
      </c>
      <c r="AJ79" s="281">
        <v>0</v>
      </c>
      <c r="AK79" s="281">
        <v>0</v>
      </c>
      <c r="AL79" s="281">
        <v>0</v>
      </c>
      <c r="AM79" s="281">
        <v>0</v>
      </c>
      <c r="AN79" s="281">
        <v>0</v>
      </c>
      <c r="AO79" s="281">
        <v>0</v>
      </c>
      <c r="AP79" s="281">
        <v>0</v>
      </c>
    </row>
    <row r="80" spans="1:42" customFormat="1" outlineLevel="2">
      <c r="A80" s="211" t="str">
        <f>A56&amp;"."&amp;A73&amp;"."&amp;A57&amp;"."&amp;B80</f>
        <v>1.o.2.7</v>
      </c>
      <c r="B80">
        <v>7</v>
      </c>
      <c r="C80" t="str">
        <f>'1-GBP'!C80</f>
        <v/>
      </c>
      <c r="M80" s="281">
        <v>0</v>
      </c>
      <c r="N80" s="281">
        <v>0</v>
      </c>
      <c r="O80" s="281">
        <v>0</v>
      </c>
      <c r="P80" s="281">
        <v>0</v>
      </c>
      <c r="Q80" s="281">
        <v>0</v>
      </c>
      <c r="R80" s="281">
        <v>0</v>
      </c>
      <c r="S80" s="281">
        <v>0</v>
      </c>
      <c r="T80" s="281">
        <v>0</v>
      </c>
      <c r="U80" s="281">
        <v>0</v>
      </c>
      <c r="V80" s="281">
        <v>0</v>
      </c>
      <c r="W80" s="281">
        <v>0</v>
      </c>
      <c r="X80" s="281">
        <v>0</v>
      </c>
      <c r="Y80" s="281">
        <v>0</v>
      </c>
      <c r="Z80" s="281">
        <v>0</v>
      </c>
      <c r="AA80" s="281">
        <v>0</v>
      </c>
      <c r="AB80" s="281">
        <v>0</v>
      </c>
      <c r="AC80" s="281">
        <v>0</v>
      </c>
      <c r="AD80" s="281">
        <v>0</v>
      </c>
      <c r="AE80" s="281">
        <v>0</v>
      </c>
      <c r="AF80" s="281">
        <v>0</v>
      </c>
      <c r="AG80" s="281">
        <v>0</v>
      </c>
      <c r="AH80" s="281">
        <v>0</v>
      </c>
      <c r="AI80" s="281">
        <v>0</v>
      </c>
      <c r="AJ80" s="281">
        <v>0</v>
      </c>
      <c r="AK80" s="281">
        <v>0</v>
      </c>
      <c r="AL80" s="281">
        <v>0</v>
      </c>
      <c r="AM80" s="281">
        <v>0</v>
      </c>
      <c r="AN80" s="281">
        <v>0</v>
      </c>
      <c r="AO80" s="281">
        <v>0</v>
      </c>
      <c r="AP80" s="281">
        <v>0</v>
      </c>
    </row>
    <row r="81" spans="1:42" customFormat="1" outlineLevel="2">
      <c r="A81" s="211" t="str">
        <f>A56&amp;"."&amp;A73&amp;"."&amp;A57&amp;"."&amp;B81</f>
        <v>1.o.2.8</v>
      </c>
      <c r="B81">
        <v>8</v>
      </c>
      <c r="C81" t="str">
        <f>'1-GBP'!C81</f>
        <v/>
      </c>
      <c r="M81" s="281">
        <v>0</v>
      </c>
      <c r="N81" s="281">
        <v>0</v>
      </c>
      <c r="O81" s="281">
        <v>0</v>
      </c>
      <c r="P81" s="281">
        <v>0</v>
      </c>
      <c r="Q81" s="281">
        <v>0</v>
      </c>
      <c r="R81" s="281">
        <v>0</v>
      </c>
      <c r="S81" s="281">
        <v>0</v>
      </c>
      <c r="T81" s="281">
        <v>0</v>
      </c>
      <c r="U81" s="281">
        <v>0</v>
      </c>
      <c r="V81" s="281">
        <v>0</v>
      </c>
      <c r="W81" s="281">
        <v>0</v>
      </c>
      <c r="X81" s="281">
        <v>0</v>
      </c>
      <c r="Y81" s="281">
        <v>0</v>
      </c>
      <c r="Z81" s="281">
        <v>0</v>
      </c>
      <c r="AA81" s="281">
        <v>0</v>
      </c>
      <c r="AB81" s="281">
        <v>0</v>
      </c>
      <c r="AC81" s="281">
        <v>0</v>
      </c>
      <c r="AD81" s="281">
        <v>0</v>
      </c>
      <c r="AE81" s="281">
        <v>0</v>
      </c>
      <c r="AF81" s="281">
        <v>0</v>
      </c>
      <c r="AG81" s="281">
        <v>0</v>
      </c>
      <c r="AH81" s="281">
        <v>0</v>
      </c>
      <c r="AI81" s="281">
        <v>0</v>
      </c>
      <c r="AJ81" s="281">
        <v>0</v>
      </c>
      <c r="AK81" s="281">
        <v>0</v>
      </c>
      <c r="AL81" s="281">
        <v>0</v>
      </c>
      <c r="AM81" s="281">
        <v>0</v>
      </c>
      <c r="AN81" s="281">
        <v>0</v>
      </c>
      <c r="AO81" s="281">
        <v>0</v>
      </c>
      <c r="AP81" s="281">
        <v>0</v>
      </c>
    </row>
    <row r="82" spans="1:42" customFormat="1" outlineLevel="2">
      <c r="A82" s="211" t="str">
        <f>A56&amp;"."&amp;A73&amp;"."&amp;A57&amp;"."&amp;B82</f>
        <v>1.o.2.9</v>
      </c>
      <c r="B82">
        <v>9</v>
      </c>
      <c r="C82" t="str">
        <f>'1-GBP'!C82</f>
        <v/>
      </c>
      <c r="M82" s="281">
        <v>0</v>
      </c>
      <c r="N82" s="281">
        <v>0</v>
      </c>
      <c r="O82" s="281">
        <v>0</v>
      </c>
      <c r="P82" s="281">
        <v>0</v>
      </c>
      <c r="Q82" s="281">
        <v>0</v>
      </c>
      <c r="R82" s="281">
        <v>0</v>
      </c>
      <c r="S82" s="281">
        <v>0</v>
      </c>
      <c r="T82" s="281">
        <v>0</v>
      </c>
      <c r="U82" s="281">
        <v>0</v>
      </c>
      <c r="V82" s="281">
        <v>0</v>
      </c>
      <c r="W82" s="281">
        <v>0</v>
      </c>
      <c r="X82" s="281">
        <v>0</v>
      </c>
      <c r="Y82" s="281">
        <v>0</v>
      </c>
      <c r="Z82" s="281">
        <v>0</v>
      </c>
      <c r="AA82" s="281">
        <v>0</v>
      </c>
      <c r="AB82" s="281">
        <v>0</v>
      </c>
      <c r="AC82" s="281">
        <v>0</v>
      </c>
      <c r="AD82" s="281">
        <v>0</v>
      </c>
      <c r="AE82" s="281">
        <v>0</v>
      </c>
      <c r="AF82" s="281">
        <v>0</v>
      </c>
      <c r="AG82" s="281">
        <v>0</v>
      </c>
      <c r="AH82" s="281">
        <v>0</v>
      </c>
      <c r="AI82" s="281">
        <v>0</v>
      </c>
      <c r="AJ82" s="281">
        <v>0</v>
      </c>
      <c r="AK82" s="281">
        <v>0</v>
      </c>
      <c r="AL82" s="281">
        <v>0</v>
      </c>
      <c r="AM82" s="281">
        <v>0</v>
      </c>
      <c r="AN82" s="281">
        <v>0</v>
      </c>
      <c r="AO82" s="281">
        <v>0</v>
      </c>
      <c r="AP82" s="281">
        <v>0</v>
      </c>
    </row>
    <row r="83" spans="1:42" customFormat="1" outlineLevel="2">
      <c r="A83" s="211" t="str">
        <f>A56&amp;"."&amp;A73&amp;"."&amp;A57&amp;"."&amp;B83</f>
        <v>1.o.2.10</v>
      </c>
      <c r="B83">
        <v>10</v>
      </c>
      <c r="C83" t="str">
        <f>'1-GBP'!C83</f>
        <v/>
      </c>
      <c r="M83" s="281">
        <v>0</v>
      </c>
      <c r="N83" s="281">
        <v>0</v>
      </c>
      <c r="O83" s="281">
        <v>0</v>
      </c>
      <c r="P83" s="281">
        <v>0</v>
      </c>
      <c r="Q83" s="281">
        <v>0</v>
      </c>
      <c r="R83" s="281">
        <v>0</v>
      </c>
      <c r="S83" s="281">
        <v>0</v>
      </c>
      <c r="T83" s="281">
        <v>0</v>
      </c>
      <c r="U83" s="281">
        <v>0</v>
      </c>
      <c r="V83" s="281">
        <v>0</v>
      </c>
      <c r="W83" s="281">
        <v>0</v>
      </c>
      <c r="X83" s="281">
        <v>0</v>
      </c>
      <c r="Y83" s="281">
        <v>0</v>
      </c>
      <c r="Z83" s="281">
        <v>0</v>
      </c>
      <c r="AA83" s="281">
        <v>0</v>
      </c>
      <c r="AB83" s="281">
        <v>0</v>
      </c>
      <c r="AC83" s="281">
        <v>0</v>
      </c>
      <c r="AD83" s="281">
        <v>0</v>
      </c>
      <c r="AE83" s="281">
        <v>0</v>
      </c>
      <c r="AF83" s="281">
        <v>0</v>
      </c>
      <c r="AG83" s="281">
        <v>0</v>
      </c>
      <c r="AH83" s="281">
        <v>0</v>
      </c>
      <c r="AI83" s="281">
        <v>0</v>
      </c>
      <c r="AJ83" s="281">
        <v>0</v>
      </c>
      <c r="AK83" s="281">
        <v>0</v>
      </c>
      <c r="AL83" s="281">
        <v>0</v>
      </c>
      <c r="AM83" s="281">
        <v>0</v>
      </c>
      <c r="AN83" s="281">
        <v>0</v>
      </c>
      <c r="AO83" s="281">
        <v>0</v>
      </c>
      <c r="AP83" s="281">
        <v>0</v>
      </c>
    </row>
    <row r="84" spans="1:42" customFormat="1" outlineLevel="2">
      <c r="A84" s="211" t="str">
        <f>A56&amp;"."&amp;A73&amp;"."&amp;A57&amp;"."&amp;B84</f>
        <v>1.o.2.11</v>
      </c>
      <c r="B84">
        <v>11</v>
      </c>
      <c r="C84" t="str">
        <f>'1-GBP'!C84</f>
        <v/>
      </c>
      <c r="M84" s="281">
        <v>0</v>
      </c>
      <c r="N84" s="281">
        <v>0</v>
      </c>
      <c r="O84" s="281">
        <v>0</v>
      </c>
      <c r="P84" s="281">
        <v>0</v>
      </c>
      <c r="Q84" s="281">
        <v>0</v>
      </c>
      <c r="R84" s="281">
        <v>0</v>
      </c>
      <c r="S84" s="281">
        <v>0</v>
      </c>
      <c r="T84" s="281">
        <v>0</v>
      </c>
      <c r="U84" s="281">
        <v>0</v>
      </c>
      <c r="V84" s="281">
        <v>0</v>
      </c>
      <c r="W84" s="281">
        <v>0</v>
      </c>
      <c r="X84" s="281">
        <v>0</v>
      </c>
      <c r="Y84" s="281">
        <v>0</v>
      </c>
      <c r="Z84" s="281">
        <v>0</v>
      </c>
      <c r="AA84" s="281">
        <v>0</v>
      </c>
      <c r="AB84" s="281">
        <v>0</v>
      </c>
      <c r="AC84" s="281">
        <v>0</v>
      </c>
      <c r="AD84" s="281">
        <v>0</v>
      </c>
      <c r="AE84" s="281">
        <v>0</v>
      </c>
      <c r="AF84" s="281">
        <v>0</v>
      </c>
      <c r="AG84" s="281">
        <v>0</v>
      </c>
      <c r="AH84" s="281">
        <v>0</v>
      </c>
      <c r="AI84" s="281">
        <v>0</v>
      </c>
      <c r="AJ84" s="281">
        <v>0</v>
      </c>
      <c r="AK84" s="281">
        <v>0</v>
      </c>
      <c r="AL84" s="281">
        <v>0</v>
      </c>
      <c r="AM84" s="281">
        <v>0</v>
      </c>
      <c r="AN84" s="281">
        <v>0</v>
      </c>
      <c r="AO84" s="281">
        <v>0</v>
      </c>
      <c r="AP84" s="281">
        <v>0</v>
      </c>
    </row>
    <row r="85" spans="1:42" customFormat="1" outlineLevel="2">
      <c r="A85" s="211" t="str">
        <f>A56&amp;"."&amp;A73&amp;"."&amp;A57&amp;"."&amp;B85</f>
        <v>1.o.2.12</v>
      </c>
      <c r="B85">
        <v>12</v>
      </c>
      <c r="C85" t="str">
        <f>'1-GBP'!C85</f>
        <v/>
      </c>
      <c r="M85" s="281">
        <v>0</v>
      </c>
      <c r="N85" s="281">
        <v>0</v>
      </c>
      <c r="O85" s="281">
        <v>0</v>
      </c>
      <c r="P85" s="281">
        <v>0</v>
      </c>
      <c r="Q85" s="281">
        <v>0</v>
      </c>
      <c r="R85" s="281">
        <v>0</v>
      </c>
      <c r="S85" s="281">
        <v>0</v>
      </c>
      <c r="T85" s="281">
        <v>0</v>
      </c>
      <c r="U85" s="281">
        <v>0</v>
      </c>
      <c r="V85" s="281">
        <v>0</v>
      </c>
      <c r="W85" s="281">
        <v>0</v>
      </c>
      <c r="X85" s="281">
        <v>0</v>
      </c>
      <c r="Y85" s="281">
        <v>0</v>
      </c>
      <c r="Z85" s="281">
        <v>0</v>
      </c>
      <c r="AA85" s="281">
        <v>0</v>
      </c>
      <c r="AB85" s="281">
        <v>0</v>
      </c>
      <c r="AC85" s="281">
        <v>0</v>
      </c>
      <c r="AD85" s="281">
        <v>0</v>
      </c>
      <c r="AE85" s="281">
        <v>0</v>
      </c>
      <c r="AF85" s="281">
        <v>0</v>
      </c>
      <c r="AG85" s="281">
        <v>0</v>
      </c>
      <c r="AH85" s="281">
        <v>0</v>
      </c>
      <c r="AI85" s="281">
        <v>0</v>
      </c>
      <c r="AJ85" s="281">
        <v>0</v>
      </c>
      <c r="AK85" s="281">
        <v>0</v>
      </c>
      <c r="AL85" s="281">
        <v>0</v>
      </c>
      <c r="AM85" s="281">
        <v>0</v>
      </c>
      <c r="AN85" s="281">
        <v>0</v>
      </c>
      <c r="AO85" s="281">
        <v>0</v>
      </c>
      <c r="AP85" s="281">
        <v>0</v>
      </c>
    </row>
    <row r="86" spans="1:42" customFormat="1" outlineLevel="1" collapsed="1">
      <c r="A86" s="212"/>
      <c r="B86" s="201">
        <f>B85-COUNTIFS(C74:C85,"")</f>
        <v>2</v>
      </c>
      <c r="C86" s="201" t="s">
        <v>285</v>
      </c>
      <c r="D86" s="201"/>
      <c r="E86" s="201"/>
      <c r="F86" s="201"/>
      <c r="G86" s="201"/>
      <c r="H86" s="201"/>
      <c r="I86" s="201"/>
      <c r="J86" s="201"/>
      <c r="K86" s="201"/>
      <c r="L86" s="201"/>
      <c r="M86" s="280">
        <f>SUM(M74:M85)</f>
        <v>0</v>
      </c>
      <c r="N86" s="280">
        <f t="shared" ref="N86:AP86" si="8">SUM(N74:N85)</f>
        <v>0</v>
      </c>
      <c r="O86" s="280">
        <f t="shared" si="8"/>
        <v>0</v>
      </c>
      <c r="P86" s="280">
        <f t="shared" si="8"/>
        <v>0</v>
      </c>
      <c r="Q86" s="280">
        <f t="shared" si="8"/>
        <v>0</v>
      </c>
      <c r="R86" s="280">
        <f t="shared" si="8"/>
        <v>0</v>
      </c>
      <c r="S86" s="280">
        <f t="shared" si="8"/>
        <v>0</v>
      </c>
      <c r="T86" s="280">
        <f t="shared" si="8"/>
        <v>0</v>
      </c>
      <c r="U86" s="280">
        <f t="shared" si="8"/>
        <v>0</v>
      </c>
      <c r="V86" s="280">
        <f t="shared" si="8"/>
        <v>0</v>
      </c>
      <c r="W86" s="280">
        <f t="shared" si="8"/>
        <v>0</v>
      </c>
      <c r="X86" s="280">
        <f t="shared" si="8"/>
        <v>0</v>
      </c>
      <c r="Y86" s="280">
        <f t="shared" si="8"/>
        <v>0</v>
      </c>
      <c r="Z86" s="280">
        <f t="shared" si="8"/>
        <v>0</v>
      </c>
      <c r="AA86" s="280">
        <f t="shared" si="8"/>
        <v>0</v>
      </c>
      <c r="AB86" s="280">
        <f t="shared" si="8"/>
        <v>0</v>
      </c>
      <c r="AC86" s="280">
        <f t="shared" si="8"/>
        <v>0</v>
      </c>
      <c r="AD86" s="280">
        <f t="shared" si="8"/>
        <v>0</v>
      </c>
      <c r="AE86" s="280">
        <f t="shared" si="8"/>
        <v>0</v>
      </c>
      <c r="AF86" s="280">
        <f t="shared" si="8"/>
        <v>0</v>
      </c>
      <c r="AG86" s="280">
        <f t="shared" si="8"/>
        <v>0</v>
      </c>
      <c r="AH86" s="280">
        <f t="shared" si="8"/>
        <v>0</v>
      </c>
      <c r="AI86" s="280">
        <f t="shared" si="8"/>
        <v>0</v>
      </c>
      <c r="AJ86" s="280">
        <f t="shared" si="8"/>
        <v>0</v>
      </c>
      <c r="AK86" s="280">
        <f t="shared" si="8"/>
        <v>0</v>
      </c>
      <c r="AL86" s="280">
        <f t="shared" si="8"/>
        <v>0</v>
      </c>
      <c r="AM86" s="280">
        <f t="shared" si="8"/>
        <v>0</v>
      </c>
      <c r="AN86" s="280">
        <f t="shared" si="8"/>
        <v>0</v>
      </c>
      <c r="AO86" s="280">
        <f t="shared" si="8"/>
        <v>0</v>
      </c>
      <c r="AP86" s="280">
        <f t="shared" si="8"/>
        <v>0</v>
      </c>
    </row>
    <row r="87" spans="1:42" customFormat="1" outlineLevel="1">
      <c r="A87" s="221"/>
      <c r="B87" s="222"/>
      <c r="C87" s="222"/>
      <c r="D87" s="222"/>
      <c r="E87" s="222"/>
      <c r="F87" s="222"/>
      <c r="G87" s="222"/>
      <c r="H87" s="222"/>
      <c r="I87" s="222"/>
      <c r="J87" s="222"/>
      <c r="K87" s="222"/>
      <c r="L87" s="222"/>
      <c r="M87" s="222"/>
      <c r="N87" s="222"/>
      <c r="O87" s="222"/>
      <c r="P87" s="222"/>
      <c r="Q87" s="222"/>
      <c r="R87" s="222"/>
      <c r="S87" s="222"/>
      <c r="T87" s="222"/>
      <c r="U87" s="222"/>
      <c r="V87" s="222"/>
      <c r="W87" s="222"/>
      <c r="X87" s="222"/>
      <c r="Y87" s="222"/>
      <c r="Z87" s="222"/>
      <c r="AA87" s="222"/>
      <c r="AB87" s="222"/>
      <c r="AC87" s="222"/>
      <c r="AD87" s="222"/>
      <c r="AE87" s="222"/>
      <c r="AF87" s="222"/>
      <c r="AG87" s="222"/>
      <c r="AH87" s="222"/>
      <c r="AI87" s="222"/>
      <c r="AJ87" s="222"/>
      <c r="AK87" s="222"/>
      <c r="AL87" s="222"/>
      <c r="AM87" s="222"/>
      <c r="AN87" s="222"/>
      <c r="AO87" s="222"/>
      <c r="AP87" s="222"/>
    </row>
    <row r="88" spans="1:42" customFormat="1" outlineLevel="1">
      <c r="A88" s="220" t="s">
        <v>254</v>
      </c>
      <c r="B88" s="220" t="s">
        <v>287</v>
      </c>
      <c r="C88" s="220" t="s">
        <v>284</v>
      </c>
      <c r="D88" s="220"/>
      <c r="E88" s="220"/>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row>
    <row r="89" spans="1:42" customFormat="1" outlineLevel="2">
      <c r="A89" s="211" t="str">
        <f>A56&amp;"."&amp;A88&amp;"."&amp;A57&amp;"."&amp;B89</f>
        <v>1.d.2.1</v>
      </c>
      <c r="B89">
        <v>1</v>
      </c>
      <c r="C89" t="str">
        <f>'1-GBP'!C89</f>
        <v/>
      </c>
      <c r="M89" s="281">
        <v>0</v>
      </c>
      <c r="N89" s="281">
        <v>0</v>
      </c>
      <c r="O89" s="281">
        <v>0</v>
      </c>
      <c r="P89" s="281">
        <v>0</v>
      </c>
      <c r="Q89" s="281">
        <v>0</v>
      </c>
      <c r="R89" s="281">
        <v>0</v>
      </c>
      <c r="S89" s="281">
        <v>0</v>
      </c>
      <c r="T89" s="281">
        <v>0</v>
      </c>
      <c r="U89" s="281">
        <v>0</v>
      </c>
      <c r="V89" s="281">
        <v>0</v>
      </c>
      <c r="W89" s="281">
        <v>0</v>
      </c>
      <c r="X89" s="281">
        <v>0</v>
      </c>
      <c r="Y89" s="281">
        <v>0</v>
      </c>
      <c r="Z89" s="281">
        <v>0</v>
      </c>
      <c r="AA89" s="281">
        <v>0</v>
      </c>
      <c r="AB89" s="281">
        <v>0</v>
      </c>
      <c r="AC89" s="281">
        <v>0</v>
      </c>
      <c r="AD89" s="281">
        <v>0</v>
      </c>
      <c r="AE89" s="281">
        <v>0</v>
      </c>
      <c r="AF89" s="281">
        <v>0</v>
      </c>
      <c r="AG89" s="281">
        <v>0</v>
      </c>
      <c r="AH89" s="281">
        <v>0</v>
      </c>
      <c r="AI89" s="281">
        <v>0</v>
      </c>
      <c r="AJ89" s="281">
        <v>0</v>
      </c>
      <c r="AK89" s="281">
        <v>0</v>
      </c>
      <c r="AL89" s="281">
        <v>0</v>
      </c>
      <c r="AM89" s="281">
        <v>0</v>
      </c>
      <c r="AN89" s="281">
        <v>0</v>
      </c>
      <c r="AO89" s="281">
        <v>0</v>
      </c>
      <c r="AP89" s="281">
        <v>0</v>
      </c>
    </row>
    <row r="90" spans="1:42" customFormat="1" outlineLevel="2">
      <c r="A90" s="211" t="str">
        <f>A56&amp;"."&amp;A88&amp;"."&amp;A57&amp;"."&amp;B90</f>
        <v>1.d.2.2</v>
      </c>
      <c r="B90">
        <v>2</v>
      </c>
      <c r="C90" t="str">
        <f>'1-GBP'!C90</f>
        <v/>
      </c>
      <c r="M90" s="281">
        <v>0</v>
      </c>
      <c r="N90" s="281">
        <v>0</v>
      </c>
      <c r="O90" s="281">
        <v>0</v>
      </c>
      <c r="P90" s="281">
        <v>0</v>
      </c>
      <c r="Q90" s="281">
        <v>0</v>
      </c>
      <c r="R90" s="281">
        <v>0</v>
      </c>
      <c r="S90" s="281">
        <v>0</v>
      </c>
      <c r="T90" s="281">
        <v>0</v>
      </c>
      <c r="U90" s="281">
        <v>0</v>
      </c>
      <c r="V90" s="281">
        <v>0</v>
      </c>
      <c r="W90" s="281">
        <v>0</v>
      </c>
      <c r="X90" s="281">
        <v>0</v>
      </c>
      <c r="Y90" s="281">
        <v>0</v>
      </c>
      <c r="Z90" s="281">
        <v>0</v>
      </c>
      <c r="AA90" s="281">
        <v>0</v>
      </c>
      <c r="AB90" s="281">
        <v>0</v>
      </c>
      <c r="AC90" s="281">
        <v>0</v>
      </c>
      <c r="AD90" s="281">
        <v>0</v>
      </c>
      <c r="AE90" s="281">
        <v>0</v>
      </c>
      <c r="AF90" s="281">
        <v>0</v>
      </c>
      <c r="AG90" s="281">
        <v>0</v>
      </c>
      <c r="AH90" s="281">
        <v>0</v>
      </c>
      <c r="AI90" s="281">
        <v>0</v>
      </c>
      <c r="AJ90" s="281">
        <v>0</v>
      </c>
      <c r="AK90" s="281">
        <v>0</v>
      </c>
      <c r="AL90" s="281">
        <v>0</v>
      </c>
      <c r="AM90" s="281">
        <v>0</v>
      </c>
      <c r="AN90" s="281">
        <v>0</v>
      </c>
      <c r="AO90" s="281">
        <v>0</v>
      </c>
      <c r="AP90" s="281">
        <v>0</v>
      </c>
    </row>
    <row r="91" spans="1:42" customFormat="1" outlineLevel="2">
      <c r="A91" s="211" t="str">
        <f>A56&amp;"."&amp;A88&amp;"."&amp;A57&amp;"."&amp;B91</f>
        <v>1.d.2.3</v>
      </c>
      <c r="B91">
        <v>3</v>
      </c>
      <c r="C91" t="str">
        <f>'1-GBP'!C91</f>
        <v/>
      </c>
      <c r="M91" s="281">
        <v>0</v>
      </c>
      <c r="N91" s="281">
        <v>0</v>
      </c>
      <c r="O91" s="281">
        <v>0</v>
      </c>
      <c r="P91" s="281">
        <v>0</v>
      </c>
      <c r="Q91" s="281">
        <v>0</v>
      </c>
      <c r="R91" s="281">
        <v>0</v>
      </c>
      <c r="S91" s="281">
        <v>0</v>
      </c>
      <c r="T91" s="281">
        <v>0</v>
      </c>
      <c r="U91" s="281">
        <v>0</v>
      </c>
      <c r="V91" s="281">
        <v>0</v>
      </c>
      <c r="W91" s="281">
        <v>0</v>
      </c>
      <c r="X91" s="281">
        <v>0</v>
      </c>
      <c r="Y91" s="281">
        <v>0</v>
      </c>
      <c r="Z91" s="281">
        <v>0</v>
      </c>
      <c r="AA91" s="281">
        <v>0</v>
      </c>
      <c r="AB91" s="281">
        <v>0</v>
      </c>
      <c r="AC91" s="281">
        <v>0</v>
      </c>
      <c r="AD91" s="281">
        <v>0</v>
      </c>
      <c r="AE91" s="281">
        <v>0</v>
      </c>
      <c r="AF91" s="281">
        <v>0</v>
      </c>
      <c r="AG91" s="281">
        <v>0</v>
      </c>
      <c r="AH91" s="281">
        <v>0</v>
      </c>
      <c r="AI91" s="281">
        <v>0</v>
      </c>
      <c r="AJ91" s="281">
        <v>0</v>
      </c>
      <c r="AK91" s="281">
        <v>0</v>
      </c>
      <c r="AL91" s="281">
        <v>0</v>
      </c>
      <c r="AM91" s="281">
        <v>0</v>
      </c>
      <c r="AN91" s="281">
        <v>0</v>
      </c>
      <c r="AO91" s="281">
        <v>0</v>
      </c>
      <c r="AP91" s="281">
        <v>0</v>
      </c>
    </row>
    <row r="92" spans="1:42" customFormat="1" outlineLevel="2">
      <c r="A92" s="211" t="str">
        <f>A56&amp;"."&amp;A88&amp;"."&amp;A57&amp;"."&amp;B92</f>
        <v>1.d.2.4</v>
      </c>
      <c r="B92">
        <v>4</v>
      </c>
      <c r="C92" t="str">
        <f>'1-GBP'!C92</f>
        <v/>
      </c>
      <c r="M92" s="281">
        <v>0</v>
      </c>
      <c r="N92" s="281">
        <v>0</v>
      </c>
      <c r="O92" s="281">
        <v>0</v>
      </c>
      <c r="P92" s="281">
        <v>0</v>
      </c>
      <c r="Q92" s="281">
        <v>0</v>
      </c>
      <c r="R92" s="281">
        <v>0</v>
      </c>
      <c r="S92" s="281">
        <v>0</v>
      </c>
      <c r="T92" s="281">
        <v>0</v>
      </c>
      <c r="U92" s="281">
        <v>0</v>
      </c>
      <c r="V92" s="281">
        <v>0</v>
      </c>
      <c r="W92" s="281">
        <v>0</v>
      </c>
      <c r="X92" s="281">
        <v>0</v>
      </c>
      <c r="Y92" s="281">
        <v>0</v>
      </c>
      <c r="Z92" s="281">
        <v>0</v>
      </c>
      <c r="AA92" s="281">
        <v>0</v>
      </c>
      <c r="AB92" s="281">
        <v>0</v>
      </c>
      <c r="AC92" s="281">
        <v>0</v>
      </c>
      <c r="AD92" s="281">
        <v>0</v>
      </c>
      <c r="AE92" s="281">
        <v>0</v>
      </c>
      <c r="AF92" s="281">
        <v>0</v>
      </c>
      <c r="AG92" s="281">
        <v>0</v>
      </c>
      <c r="AH92" s="281">
        <v>0</v>
      </c>
      <c r="AI92" s="281">
        <v>0</v>
      </c>
      <c r="AJ92" s="281">
        <v>0</v>
      </c>
      <c r="AK92" s="281">
        <v>0</v>
      </c>
      <c r="AL92" s="281">
        <v>0</v>
      </c>
      <c r="AM92" s="281">
        <v>0</v>
      </c>
      <c r="AN92" s="281">
        <v>0</v>
      </c>
      <c r="AO92" s="281">
        <v>0</v>
      </c>
      <c r="AP92" s="281">
        <v>0</v>
      </c>
    </row>
    <row r="93" spans="1:42" customFormat="1" outlineLevel="2">
      <c r="A93" s="211" t="str">
        <f>A56&amp;"."&amp;A88&amp;"."&amp;A57&amp;"."&amp;B93</f>
        <v>1.d.2.5</v>
      </c>
      <c r="B93">
        <v>5</v>
      </c>
      <c r="C93" t="str">
        <f>'1-GBP'!C93</f>
        <v/>
      </c>
      <c r="M93" s="281">
        <v>0</v>
      </c>
      <c r="N93" s="281">
        <v>0</v>
      </c>
      <c r="O93" s="281">
        <v>0</v>
      </c>
      <c r="P93" s="281">
        <v>0</v>
      </c>
      <c r="Q93" s="281">
        <v>0</v>
      </c>
      <c r="R93" s="281">
        <v>0</v>
      </c>
      <c r="S93" s="281">
        <v>0</v>
      </c>
      <c r="T93" s="281">
        <v>0</v>
      </c>
      <c r="U93" s="281">
        <v>0</v>
      </c>
      <c r="V93" s="281">
        <v>0</v>
      </c>
      <c r="W93" s="281">
        <v>0</v>
      </c>
      <c r="X93" s="281">
        <v>0</v>
      </c>
      <c r="Y93" s="281">
        <v>0</v>
      </c>
      <c r="Z93" s="281">
        <v>0</v>
      </c>
      <c r="AA93" s="281">
        <v>0</v>
      </c>
      <c r="AB93" s="281">
        <v>0</v>
      </c>
      <c r="AC93" s="281">
        <v>0</v>
      </c>
      <c r="AD93" s="281">
        <v>0</v>
      </c>
      <c r="AE93" s="281">
        <v>0</v>
      </c>
      <c r="AF93" s="281">
        <v>0</v>
      </c>
      <c r="AG93" s="281">
        <v>0</v>
      </c>
      <c r="AH93" s="281">
        <v>0</v>
      </c>
      <c r="AI93" s="281">
        <v>0</v>
      </c>
      <c r="AJ93" s="281">
        <v>0</v>
      </c>
      <c r="AK93" s="281">
        <v>0</v>
      </c>
      <c r="AL93" s="281">
        <v>0</v>
      </c>
      <c r="AM93" s="281">
        <v>0</v>
      </c>
      <c r="AN93" s="281">
        <v>0</v>
      </c>
      <c r="AO93" s="281">
        <v>0</v>
      </c>
      <c r="AP93" s="281">
        <v>0</v>
      </c>
    </row>
    <row r="94" spans="1:42" customFormat="1" outlineLevel="2">
      <c r="A94" s="211" t="str">
        <f>A56&amp;"."&amp;A88&amp;"."&amp;A57&amp;"."&amp;B94</f>
        <v>1.d.2.6</v>
      </c>
      <c r="B94">
        <v>6</v>
      </c>
      <c r="C94" t="str">
        <f>'1-GBP'!C94</f>
        <v/>
      </c>
      <c r="M94" s="281">
        <v>0</v>
      </c>
      <c r="N94" s="281">
        <v>0</v>
      </c>
      <c r="O94" s="281">
        <v>0</v>
      </c>
      <c r="P94" s="281">
        <v>0</v>
      </c>
      <c r="Q94" s="281">
        <v>0</v>
      </c>
      <c r="R94" s="281">
        <v>0</v>
      </c>
      <c r="S94" s="281">
        <v>0</v>
      </c>
      <c r="T94" s="281">
        <v>0</v>
      </c>
      <c r="U94" s="281">
        <v>0</v>
      </c>
      <c r="V94" s="281">
        <v>0</v>
      </c>
      <c r="W94" s="281">
        <v>0</v>
      </c>
      <c r="X94" s="281">
        <v>0</v>
      </c>
      <c r="Y94" s="281">
        <v>0</v>
      </c>
      <c r="Z94" s="281">
        <v>0</v>
      </c>
      <c r="AA94" s="281">
        <v>0</v>
      </c>
      <c r="AB94" s="281">
        <v>0</v>
      </c>
      <c r="AC94" s="281">
        <v>0</v>
      </c>
      <c r="AD94" s="281">
        <v>0</v>
      </c>
      <c r="AE94" s="281">
        <v>0</v>
      </c>
      <c r="AF94" s="281">
        <v>0</v>
      </c>
      <c r="AG94" s="281">
        <v>0</v>
      </c>
      <c r="AH94" s="281">
        <v>0</v>
      </c>
      <c r="AI94" s="281">
        <v>0</v>
      </c>
      <c r="AJ94" s="281">
        <v>0</v>
      </c>
      <c r="AK94" s="281">
        <v>0</v>
      </c>
      <c r="AL94" s="281">
        <v>0</v>
      </c>
      <c r="AM94" s="281">
        <v>0</v>
      </c>
      <c r="AN94" s="281">
        <v>0</v>
      </c>
      <c r="AO94" s="281">
        <v>0</v>
      </c>
      <c r="AP94" s="281">
        <v>0</v>
      </c>
    </row>
    <row r="95" spans="1:42" customFormat="1" outlineLevel="2">
      <c r="A95" s="211" t="str">
        <f>A56&amp;"."&amp;A88&amp;"."&amp;A57&amp;"."&amp;B95</f>
        <v>1.d.2.7</v>
      </c>
      <c r="B95">
        <v>7</v>
      </c>
      <c r="C95" t="str">
        <f>'1-GBP'!C95</f>
        <v/>
      </c>
      <c r="M95" s="281">
        <v>0</v>
      </c>
      <c r="N95" s="281">
        <v>0</v>
      </c>
      <c r="O95" s="281">
        <v>0</v>
      </c>
      <c r="P95" s="281">
        <v>0</v>
      </c>
      <c r="Q95" s="281">
        <v>0</v>
      </c>
      <c r="R95" s="281">
        <v>0</v>
      </c>
      <c r="S95" s="281">
        <v>0</v>
      </c>
      <c r="T95" s="281">
        <v>0</v>
      </c>
      <c r="U95" s="281">
        <v>0</v>
      </c>
      <c r="V95" s="281">
        <v>0</v>
      </c>
      <c r="W95" s="281">
        <v>0</v>
      </c>
      <c r="X95" s="281">
        <v>0</v>
      </c>
      <c r="Y95" s="281">
        <v>0</v>
      </c>
      <c r="Z95" s="281">
        <v>0</v>
      </c>
      <c r="AA95" s="281">
        <v>0</v>
      </c>
      <c r="AB95" s="281">
        <v>0</v>
      </c>
      <c r="AC95" s="281">
        <v>0</v>
      </c>
      <c r="AD95" s="281">
        <v>0</v>
      </c>
      <c r="AE95" s="281">
        <v>0</v>
      </c>
      <c r="AF95" s="281">
        <v>0</v>
      </c>
      <c r="AG95" s="281">
        <v>0</v>
      </c>
      <c r="AH95" s="281">
        <v>0</v>
      </c>
      <c r="AI95" s="281">
        <v>0</v>
      </c>
      <c r="AJ95" s="281">
        <v>0</v>
      </c>
      <c r="AK95" s="281">
        <v>0</v>
      </c>
      <c r="AL95" s="281">
        <v>0</v>
      </c>
      <c r="AM95" s="281">
        <v>0</v>
      </c>
      <c r="AN95" s="281">
        <v>0</v>
      </c>
      <c r="AO95" s="281">
        <v>0</v>
      </c>
      <c r="AP95" s="281">
        <v>0</v>
      </c>
    </row>
    <row r="96" spans="1:42" customFormat="1" outlineLevel="2">
      <c r="A96" s="211" t="str">
        <f>A56&amp;"."&amp;A88&amp;"."&amp;A57&amp;"."&amp;B96</f>
        <v>1.d.2.8</v>
      </c>
      <c r="B96">
        <v>8</v>
      </c>
      <c r="C96" t="str">
        <f>'1-GBP'!C96</f>
        <v/>
      </c>
      <c r="M96" s="281">
        <v>0</v>
      </c>
      <c r="N96" s="281">
        <v>0</v>
      </c>
      <c r="O96" s="281">
        <v>0</v>
      </c>
      <c r="P96" s="281">
        <v>0</v>
      </c>
      <c r="Q96" s="281">
        <v>0</v>
      </c>
      <c r="R96" s="281">
        <v>0</v>
      </c>
      <c r="S96" s="281">
        <v>0</v>
      </c>
      <c r="T96" s="281">
        <v>0</v>
      </c>
      <c r="U96" s="281">
        <v>0</v>
      </c>
      <c r="V96" s="281">
        <v>0</v>
      </c>
      <c r="W96" s="281">
        <v>0</v>
      </c>
      <c r="X96" s="281">
        <v>0</v>
      </c>
      <c r="Y96" s="281">
        <v>0</v>
      </c>
      <c r="Z96" s="281">
        <v>0</v>
      </c>
      <c r="AA96" s="281">
        <v>0</v>
      </c>
      <c r="AB96" s="281">
        <v>0</v>
      </c>
      <c r="AC96" s="281">
        <v>0</v>
      </c>
      <c r="AD96" s="281">
        <v>0</v>
      </c>
      <c r="AE96" s="281">
        <v>0</v>
      </c>
      <c r="AF96" s="281">
        <v>0</v>
      </c>
      <c r="AG96" s="281">
        <v>0</v>
      </c>
      <c r="AH96" s="281">
        <v>0</v>
      </c>
      <c r="AI96" s="281">
        <v>0</v>
      </c>
      <c r="AJ96" s="281">
        <v>0</v>
      </c>
      <c r="AK96" s="281">
        <v>0</v>
      </c>
      <c r="AL96" s="281">
        <v>0</v>
      </c>
      <c r="AM96" s="281">
        <v>0</v>
      </c>
      <c r="AN96" s="281">
        <v>0</v>
      </c>
      <c r="AO96" s="281">
        <v>0</v>
      </c>
      <c r="AP96" s="281">
        <v>0</v>
      </c>
    </row>
    <row r="97" spans="1:42" customFormat="1" outlineLevel="2">
      <c r="A97" s="211" t="str">
        <f>A56&amp;"."&amp;A88&amp;"."&amp;A57&amp;"."&amp;B97</f>
        <v>1.d.2.9</v>
      </c>
      <c r="B97">
        <v>9</v>
      </c>
      <c r="C97" t="str">
        <f>'1-GBP'!C97</f>
        <v/>
      </c>
      <c r="M97" s="281">
        <v>0</v>
      </c>
      <c r="N97" s="281">
        <v>0</v>
      </c>
      <c r="O97" s="281">
        <v>0</v>
      </c>
      <c r="P97" s="281">
        <v>0</v>
      </c>
      <c r="Q97" s="281">
        <v>0</v>
      </c>
      <c r="R97" s="281">
        <v>0</v>
      </c>
      <c r="S97" s="281">
        <v>0</v>
      </c>
      <c r="T97" s="281">
        <v>0</v>
      </c>
      <c r="U97" s="281">
        <v>0</v>
      </c>
      <c r="V97" s="281">
        <v>0</v>
      </c>
      <c r="W97" s="281">
        <v>0</v>
      </c>
      <c r="X97" s="281">
        <v>0</v>
      </c>
      <c r="Y97" s="281">
        <v>0</v>
      </c>
      <c r="Z97" s="281">
        <v>0</v>
      </c>
      <c r="AA97" s="281">
        <v>0</v>
      </c>
      <c r="AB97" s="281">
        <v>0</v>
      </c>
      <c r="AC97" s="281">
        <v>0</v>
      </c>
      <c r="AD97" s="281">
        <v>0</v>
      </c>
      <c r="AE97" s="281">
        <v>0</v>
      </c>
      <c r="AF97" s="281">
        <v>0</v>
      </c>
      <c r="AG97" s="281">
        <v>0</v>
      </c>
      <c r="AH97" s="281">
        <v>0</v>
      </c>
      <c r="AI97" s="281">
        <v>0</v>
      </c>
      <c r="AJ97" s="281">
        <v>0</v>
      </c>
      <c r="AK97" s="281">
        <v>0</v>
      </c>
      <c r="AL97" s="281">
        <v>0</v>
      </c>
      <c r="AM97" s="281">
        <v>0</v>
      </c>
      <c r="AN97" s="281">
        <v>0</v>
      </c>
      <c r="AO97" s="281">
        <v>0</v>
      </c>
      <c r="AP97" s="281">
        <v>0</v>
      </c>
    </row>
    <row r="98" spans="1:42" customFormat="1" outlineLevel="2">
      <c r="A98" s="211" t="str">
        <f>A56&amp;"."&amp;A88&amp;"."&amp;A57&amp;"."&amp;B98</f>
        <v>1.d.2.10</v>
      </c>
      <c r="B98">
        <v>10</v>
      </c>
      <c r="C98" t="str">
        <f>'1-GBP'!C98</f>
        <v/>
      </c>
      <c r="M98" s="281">
        <v>0</v>
      </c>
      <c r="N98" s="281">
        <v>0</v>
      </c>
      <c r="O98" s="281">
        <v>0</v>
      </c>
      <c r="P98" s="281">
        <v>0</v>
      </c>
      <c r="Q98" s="281">
        <v>0</v>
      </c>
      <c r="R98" s="281">
        <v>0</v>
      </c>
      <c r="S98" s="281">
        <v>0</v>
      </c>
      <c r="T98" s="281">
        <v>0</v>
      </c>
      <c r="U98" s="281">
        <v>0</v>
      </c>
      <c r="V98" s="281">
        <v>0</v>
      </c>
      <c r="W98" s="281">
        <v>0</v>
      </c>
      <c r="X98" s="281">
        <v>0</v>
      </c>
      <c r="Y98" s="281">
        <v>0</v>
      </c>
      <c r="Z98" s="281">
        <v>0</v>
      </c>
      <c r="AA98" s="281">
        <v>0</v>
      </c>
      <c r="AB98" s="281">
        <v>0</v>
      </c>
      <c r="AC98" s="281">
        <v>0</v>
      </c>
      <c r="AD98" s="281">
        <v>0</v>
      </c>
      <c r="AE98" s="281">
        <v>0</v>
      </c>
      <c r="AF98" s="281">
        <v>0</v>
      </c>
      <c r="AG98" s="281">
        <v>0</v>
      </c>
      <c r="AH98" s="281">
        <v>0</v>
      </c>
      <c r="AI98" s="281">
        <v>0</v>
      </c>
      <c r="AJ98" s="281">
        <v>0</v>
      </c>
      <c r="AK98" s="281">
        <v>0</v>
      </c>
      <c r="AL98" s="281">
        <v>0</v>
      </c>
      <c r="AM98" s="281">
        <v>0</v>
      </c>
      <c r="AN98" s="281">
        <v>0</v>
      </c>
      <c r="AO98" s="281">
        <v>0</v>
      </c>
      <c r="AP98" s="281">
        <v>0</v>
      </c>
    </row>
    <row r="99" spans="1:42" customFormat="1" outlineLevel="2">
      <c r="A99" s="211" t="str">
        <f>A56&amp;"."&amp;A88&amp;"."&amp;A57&amp;"."&amp;B99</f>
        <v>1.d.2.11</v>
      </c>
      <c r="B99">
        <v>11</v>
      </c>
      <c r="C99" t="str">
        <f>'1-GBP'!C99</f>
        <v/>
      </c>
      <c r="M99" s="281">
        <v>0</v>
      </c>
      <c r="N99" s="281">
        <v>0</v>
      </c>
      <c r="O99" s="281">
        <v>0</v>
      </c>
      <c r="P99" s="281">
        <v>0</v>
      </c>
      <c r="Q99" s="281">
        <v>0</v>
      </c>
      <c r="R99" s="281">
        <v>0</v>
      </c>
      <c r="S99" s="281">
        <v>0</v>
      </c>
      <c r="T99" s="281">
        <v>0</v>
      </c>
      <c r="U99" s="281">
        <v>0</v>
      </c>
      <c r="V99" s="281">
        <v>0</v>
      </c>
      <c r="W99" s="281">
        <v>0</v>
      </c>
      <c r="X99" s="281">
        <v>0</v>
      </c>
      <c r="Y99" s="281">
        <v>0</v>
      </c>
      <c r="Z99" s="281">
        <v>0</v>
      </c>
      <c r="AA99" s="281">
        <v>0</v>
      </c>
      <c r="AB99" s="281">
        <v>0</v>
      </c>
      <c r="AC99" s="281">
        <v>0</v>
      </c>
      <c r="AD99" s="281">
        <v>0</v>
      </c>
      <c r="AE99" s="281">
        <v>0</v>
      </c>
      <c r="AF99" s="281">
        <v>0</v>
      </c>
      <c r="AG99" s="281">
        <v>0</v>
      </c>
      <c r="AH99" s="281">
        <v>0</v>
      </c>
      <c r="AI99" s="281">
        <v>0</v>
      </c>
      <c r="AJ99" s="281">
        <v>0</v>
      </c>
      <c r="AK99" s="281">
        <v>0</v>
      </c>
      <c r="AL99" s="281">
        <v>0</v>
      </c>
      <c r="AM99" s="281">
        <v>0</v>
      </c>
      <c r="AN99" s="281">
        <v>0</v>
      </c>
      <c r="AO99" s="281">
        <v>0</v>
      </c>
      <c r="AP99" s="281">
        <v>0</v>
      </c>
    </row>
    <row r="100" spans="1:42" customFormat="1" outlineLevel="2">
      <c r="A100" s="211" t="str">
        <f>A56&amp;"."&amp;A88&amp;"."&amp;A57&amp;"."&amp;B100</f>
        <v>1.d.2.12</v>
      </c>
      <c r="B100">
        <v>12</v>
      </c>
      <c r="C100" t="str">
        <f>'1-GBP'!C100</f>
        <v/>
      </c>
      <c r="M100" s="281">
        <v>0</v>
      </c>
      <c r="N100" s="281">
        <v>0</v>
      </c>
      <c r="O100" s="281">
        <v>0</v>
      </c>
      <c r="P100" s="281">
        <v>0</v>
      </c>
      <c r="Q100" s="281">
        <v>0</v>
      </c>
      <c r="R100" s="281">
        <v>0</v>
      </c>
      <c r="S100" s="281">
        <v>0</v>
      </c>
      <c r="T100" s="281">
        <v>0</v>
      </c>
      <c r="U100" s="281">
        <v>0</v>
      </c>
      <c r="V100" s="281">
        <v>0</v>
      </c>
      <c r="W100" s="281">
        <v>0</v>
      </c>
      <c r="X100" s="281">
        <v>0</v>
      </c>
      <c r="Y100" s="281">
        <v>0</v>
      </c>
      <c r="Z100" s="281">
        <v>0</v>
      </c>
      <c r="AA100" s="281">
        <v>0</v>
      </c>
      <c r="AB100" s="281">
        <v>0</v>
      </c>
      <c r="AC100" s="281">
        <v>0</v>
      </c>
      <c r="AD100" s="281">
        <v>0</v>
      </c>
      <c r="AE100" s="281">
        <v>0</v>
      </c>
      <c r="AF100" s="281">
        <v>0</v>
      </c>
      <c r="AG100" s="281">
        <v>0</v>
      </c>
      <c r="AH100" s="281">
        <v>0</v>
      </c>
      <c r="AI100" s="281">
        <v>0</v>
      </c>
      <c r="AJ100" s="281">
        <v>0</v>
      </c>
      <c r="AK100" s="281">
        <v>0</v>
      </c>
      <c r="AL100" s="281">
        <v>0</v>
      </c>
      <c r="AM100" s="281">
        <v>0</v>
      </c>
      <c r="AN100" s="281">
        <v>0</v>
      </c>
      <c r="AO100" s="281">
        <v>0</v>
      </c>
      <c r="AP100" s="281">
        <v>0</v>
      </c>
    </row>
    <row r="101" spans="1:42" customFormat="1" outlineLevel="1" collapsed="1">
      <c r="A101" s="212"/>
      <c r="B101" s="201">
        <f>B100-COUNTIFS(C89:C100,"")</f>
        <v>0</v>
      </c>
      <c r="C101" s="201" t="s">
        <v>285</v>
      </c>
      <c r="D101" s="201"/>
      <c r="E101" s="201"/>
      <c r="F101" s="201"/>
      <c r="G101" s="201"/>
      <c r="H101" s="201"/>
      <c r="I101" s="201"/>
      <c r="J101" s="201"/>
      <c r="K101" s="201"/>
      <c r="L101" s="201"/>
      <c r="M101" s="280">
        <f t="shared" ref="M101:AP101" si="9">SUM(M89:M100)</f>
        <v>0</v>
      </c>
      <c r="N101" s="280">
        <f t="shared" si="9"/>
        <v>0</v>
      </c>
      <c r="O101" s="280">
        <f t="shared" si="9"/>
        <v>0</v>
      </c>
      <c r="P101" s="280">
        <f t="shared" si="9"/>
        <v>0</v>
      </c>
      <c r="Q101" s="280">
        <f t="shared" si="9"/>
        <v>0</v>
      </c>
      <c r="R101" s="280">
        <f t="shared" si="9"/>
        <v>0</v>
      </c>
      <c r="S101" s="280">
        <f t="shared" si="9"/>
        <v>0</v>
      </c>
      <c r="T101" s="280">
        <f t="shared" si="9"/>
        <v>0</v>
      </c>
      <c r="U101" s="280">
        <f t="shared" si="9"/>
        <v>0</v>
      </c>
      <c r="V101" s="280">
        <f t="shared" si="9"/>
        <v>0</v>
      </c>
      <c r="W101" s="280">
        <f t="shared" si="9"/>
        <v>0</v>
      </c>
      <c r="X101" s="280">
        <f t="shared" si="9"/>
        <v>0</v>
      </c>
      <c r="Y101" s="280">
        <f t="shared" si="9"/>
        <v>0</v>
      </c>
      <c r="Z101" s="280">
        <f t="shared" si="9"/>
        <v>0</v>
      </c>
      <c r="AA101" s="280">
        <f t="shared" si="9"/>
        <v>0</v>
      </c>
      <c r="AB101" s="280">
        <f t="shared" si="9"/>
        <v>0</v>
      </c>
      <c r="AC101" s="280">
        <f t="shared" si="9"/>
        <v>0</v>
      </c>
      <c r="AD101" s="280">
        <f t="shared" si="9"/>
        <v>0</v>
      </c>
      <c r="AE101" s="280">
        <f t="shared" si="9"/>
        <v>0</v>
      </c>
      <c r="AF101" s="280">
        <f t="shared" si="9"/>
        <v>0</v>
      </c>
      <c r="AG101" s="280">
        <f t="shared" si="9"/>
        <v>0</v>
      </c>
      <c r="AH101" s="280">
        <f t="shared" si="9"/>
        <v>0</v>
      </c>
      <c r="AI101" s="280">
        <f t="shared" si="9"/>
        <v>0</v>
      </c>
      <c r="AJ101" s="280">
        <f t="shared" si="9"/>
        <v>0</v>
      </c>
      <c r="AK101" s="280">
        <f t="shared" si="9"/>
        <v>0</v>
      </c>
      <c r="AL101" s="280">
        <f t="shared" si="9"/>
        <v>0</v>
      </c>
      <c r="AM101" s="280">
        <f t="shared" si="9"/>
        <v>0</v>
      </c>
      <c r="AN101" s="280">
        <f t="shared" si="9"/>
        <v>0</v>
      </c>
      <c r="AO101" s="280">
        <f t="shared" si="9"/>
        <v>0</v>
      </c>
      <c r="AP101" s="280">
        <f t="shared" si="9"/>
        <v>0</v>
      </c>
    </row>
    <row r="102" spans="1:42" customFormat="1" ht="16.149999999999999" outlineLevel="1" thickBot="1">
      <c r="A102" s="213"/>
      <c r="B102" s="202"/>
      <c r="C102" s="202"/>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c r="AH102" s="202"/>
      <c r="AI102" s="202"/>
      <c r="AJ102" s="202"/>
      <c r="AK102" s="202"/>
      <c r="AL102" s="202"/>
      <c r="AM102" s="202"/>
      <c r="AN102" s="202"/>
      <c r="AO102" s="202"/>
      <c r="AP102" s="202"/>
    </row>
    <row r="103" spans="1:42" customFormat="1" ht="16.149999999999999" outlineLevel="1" thickBot="1">
      <c r="A103" s="214" t="s">
        <v>288</v>
      </c>
      <c r="B103" s="203">
        <f>B101+B86+B71</f>
        <v>8</v>
      </c>
      <c r="C103" s="203" t="s">
        <v>289</v>
      </c>
      <c r="D103" s="203"/>
      <c r="E103" s="203"/>
      <c r="F103" s="203"/>
      <c r="G103" s="203" t="str">
        <f>+"Total "&amp;$B56&amp;" "&amp;$B57</f>
        <v>Total Phase 1 Teesside Offshore Transportation System</v>
      </c>
      <c r="H103" s="203"/>
      <c r="I103" s="203"/>
      <c r="J103" s="203"/>
      <c r="K103" s="203"/>
      <c r="L103" s="203"/>
      <c r="M103" s="284">
        <f t="shared" ref="M103:AP103" si="10">SUM(M71,M86,M101)</f>
        <v>0</v>
      </c>
      <c r="N103" s="284">
        <f t="shared" si="10"/>
        <v>0</v>
      </c>
      <c r="O103" s="284">
        <f t="shared" si="10"/>
        <v>0</v>
      </c>
      <c r="P103" s="284">
        <f t="shared" si="10"/>
        <v>0</v>
      </c>
      <c r="Q103" s="284">
        <f t="shared" si="10"/>
        <v>0</v>
      </c>
      <c r="R103" s="284">
        <f t="shared" si="10"/>
        <v>0</v>
      </c>
      <c r="S103" s="284">
        <f t="shared" si="10"/>
        <v>0</v>
      </c>
      <c r="T103" s="284">
        <f t="shared" si="10"/>
        <v>0</v>
      </c>
      <c r="U103" s="284">
        <f t="shared" si="10"/>
        <v>0</v>
      </c>
      <c r="V103" s="284">
        <f t="shared" si="10"/>
        <v>0</v>
      </c>
      <c r="W103" s="284">
        <f t="shared" si="10"/>
        <v>0</v>
      </c>
      <c r="X103" s="284">
        <f t="shared" si="10"/>
        <v>0</v>
      </c>
      <c r="Y103" s="284">
        <f t="shared" si="10"/>
        <v>0</v>
      </c>
      <c r="Z103" s="284">
        <f t="shared" si="10"/>
        <v>0</v>
      </c>
      <c r="AA103" s="284">
        <f t="shared" si="10"/>
        <v>0</v>
      </c>
      <c r="AB103" s="284">
        <f t="shared" si="10"/>
        <v>0</v>
      </c>
      <c r="AC103" s="284">
        <f t="shared" si="10"/>
        <v>0</v>
      </c>
      <c r="AD103" s="284">
        <f t="shared" si="10"/>
        <v>0</v>
      </c>
      <c r="AE103" s="284">
        <f t="shared" si="10"/>
        <v>0</v>
      </c>
      <c r="AF103" s="284">
        <f t="shared" si="10"/>
        <v>0</v>
      </c>
      <c r="AG103" s="284">
        <f t="shared" si="10"/>
        <v>0</v>
      </c>
      <c r="AH103" s="284">
        <f t="shared" si="10"/>
        <v>0</v>
      </c>
      <c r="AI103" s="284">
        <f t="shared" si="10"/>
        <v>0</v>
      </c>
      <c r="AJ103" s="284">
        <f t="shared" si="10"/>
        <v>0</v>
      </c>
      <c r="AK103" s="284">
        <f t="shared" si="10"/>
        <v>0</v>
      </c>
      <c r="AL103" s="284">
        <f t="shared" si="10"/>
        <v>0</v>
      </c>
      <c r="AM103" s="284">
        <f t="shared" si="10"/>
        <v>0</v>
      </c>
      <c r="AN103" s="284">
        <f t="shared" si="10"/>
        <v>0</v>
      </c>
      <c r="AO103" s="284">
        <f t="shared" si="10"/>
        <v>0</v>
      </c>
      <c r="AP103" s="284">
        <f t="shared" si="10"/>
        <v>0</v>
      </c>
    </row>
    <row r="104" spans="1:42" customFormat="1">
      <c r="A104" s="211"/>
    </row>
    <row r="105" spans="1:42" customFormat="1">
      <c r="A105" s="209" t="str">
        <f>_xlfn.TEXTBEFORE(J105,".")</f>
        <v>1</v>
      </c>
      <c r="B105" s="196" t="str">
        <f>_xlfn.XLOOKUP(A105,Select!$B$4:$B$65,Select!$C$4:$C$65)</f>
        <v>Phase 1</v>
      </c>
      <c r="C105" s="197"/>
      <c r="D105" s="197">
        <f>B120+B135+B150</f>
        <v>8</v>
      </c>
      <c r="E105" s="197" t="s">
        <v>281</v>
      </c>
      <c r="F105" s="197"/>
      <c r="G105" s="197"/>
      <c r="H105" s="197"/>
      <c r="I105" s="197" t="s">
        <v>282</v>
      </c>
      <c r="J105" s="197" t="str">
        <f>Select!$M$6</f>
        <v>1.3</v>
      </c>
      <c r="K105" s="197"/>
      <c r="L105" s="197"/>
      <c r="M105" s="197"/>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row>
    <row r="106" spans="1:42" customFormat="1" outlineLevel="1">
      <c r="A106" s="210" t="str">
        <f>_xlfn.TEXTAFTER(J105,".")</f>
        <v>3</v>
      </c>
      <c r="B106" s="199" t="str">
        <f>_xlfn.XLOOKUP($J105,Select!$K$4:$K$65,Select!$F$4:$F$65)</f>
        <v>Offshore Storage System (Endurance)</v>
      </c>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c r="AA106" s="199"/>
      <c r="AB106" s="199"/>
      <c r="AC106" s="199"/>
      <c r="AD106" s="199"/>
      <c r="AE106" s="199"/>
      <c r="AF106" s="199"/>
      <c r="AG106" s="199"/>
      <c r="AH106" s="199"/>
      <c r="AI106" s="199"/>
      <c r="AJ106" s="199"/>
      <c r="AK106" s="199"/>
      <c r="AL106" s="199"/>
      <c r="AM106" s="199"/>
      <c r="AN106" s="199"/>
      <c r="AO106" s="199"/>
      <c r="AP106" s="199"/>
    </row>
    <row r="107" spans="1:42" customFormat="1" outlineLevel="1">
      <c r="A107" s="220" t="s">
        <v>150</v>
      </c>
      <c r="B107" s="220" t="s">
        <v>283</v>
      </c>
      <c r="C107" s="220" t="s">
        <v>284</v>
      </c>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row>
    <row r="108" spans="1:42" customFormat="1" outlineLevel="2">
      <c r="A108" s="211" t="str">
        <f>A105&amp;"."&amp;A107&amp;"."&amp;A106&amp;"."&amp;B108</f>
        <v>1.c.3.1</v>
      </c>
      <c r="B108">
        <v>1</v>
      </c>
      <c r="C108" t="str">
        <f>'1-GBP'!C108</f>
        <v>EM01</v>
      </c>
      <c r="M108" s="281">
        <v>0</v>
      </c>
      <c r="N108" s="281">
        <v>0</v>
      </c>
      <c r="O108" s="281">
        <v>0</v>
      </c>
      <c r="P108" s="281">
        <v>0</v>
      </c>
      <c r="Q108" s="281">
        <v>0</v>
      </c>
      <c r="R108" s="281">
        <v>0</v>
      </c>
      <c r="S108" s="281">
        <v>0</v>
      </c>
      <c r="T108" s="281">
        <v>0</v>
      </c>
      <c r="U108" s="281">
        <v>0</v>
      </c>
      <c r="V108" s="281">
        <v>0</v>
      </c>
      <c r="W108" s="281">
        <v>0</v>
      </c>
      <c r="X108" s="281">
        <v>0</v>
      </c>
      <c r="Y108" s="281">
        <v>0</v>
      </c>
      <c r="Z108" s="281">
        <v>0</v>
      </c>
      <c r="AA108" s="281">
        <v>0</v>
      </c>
      <c r="AB108" s="281">
        <v>0</v>
      </c>
      <c r="AC108" s="281">
        <v>0</v>
      </c>
      <c r="AD108" s="281">
        <v>0</v>
      </c>
      <c r="AE108" s="281">
        <v>0</v>
      </c>
      <c r="AF108" s="281">
        <v>0</v>
      </c>
      <c r="AG108" s="281">
        <v>0</v>
      </c>
      <c r="AH108" s="281">
        <v>0</v>
      </c>
      <c r="AI108" s="281">
        <v>0</v>
      </c>
      <c r="AJ108" s="281">
        <v>0</v>
      </c>
      <c r="AK108" s="281">
        <v>0</v>
      </c>
      <c r="AL108" s="281">
        <v>0</v>
      </c>
      <c r="AM108" s="281">
        <v>0</v>
      </c>
      <c r="AN108" s="281">
        <v>0</v>
      </c>
      <c r="AO108" s="281">
        <v>0</v>
      </c>
      <c r="AP108" s="281">
        <v>0</v>
      </c>
    </row>
    <row r="109" spans="1:42" customFormat="1" outlineLevel="2">
      <c r="A109" s="211" t="str">
        <f>A105&amp;"."&amp;A107&amp;"."&amp;A106&amp;"."&amp;B109</f>
        <v>1.c.3.2</v>
      </c>
      <c r="B109">
        <v>2</v>
      </c>
      <c r="C109" t="str">
        <f>'1-GBP'!C109</f>
        <v>EC01</v>
      </c>
      <c r="M109" s="281">
        <v>0</v>
      </c>
      <c r="N109" s="281">
        <v>0</v>
      </c>
      <c r="O109" s="281">
        <v>0</v>
      </c>
      <c r="P109" s="281">
        <v>0</v>
      </c>
      <c r="Q109" s="281">
        <v>0</v>
      </c>
      <c r="R109" s="281">
        <v>0</v>
      </c>
      <c r="S109" s="281">
        <v>0</v>
      </c>
      <c r="T109" s="281">
        <v>0</v>
      </c>
      <c r="U109" s="281">
        <v>0</v>
      </c>
      <c r="V109" s="281">
        <v>0</v>
      </c>
      <c r="W109" s="281">
        <v>0</v>
      </c>
      <c r="X109" s="281">
        <v>0</v>
      </c>
      <c r="Y109" s="281">
        <v>0</v>
      </c>
      <c r="Z109" s="281">
        <v>0</v>
      </c>
      <c r="AA109" s="281">
        <v>0</v>
      </c>
      <c r="AB109" s="281">
        <v>0</v>
      </c>
      <c r="AC109" s="281">
        <v>0</v>
      </c>
      <c r="AD109" s="281">
        <v>0</v>
      </c>
      <c r="AE109" s="281">
        <v>0</v>
      </c>
      <c r="AF109" s="281">
        <v>0</v>
      </c>
      <c r="AG109" s="281">
        <v>0</v>
      </c>
      <c r="AH109" s="281">
        <v>0</v>
      </c>
      <c r="AI109" s="281">
        <v>0</v>
      </c>
      <c r="AJ109" s="281">
        <v>0</v>
      </c>
      <c r="AK109" s="281">
        <v>0</v>
      </c>
      <c r="AL109" s="281">
        <v>0</v>
      </c>
      <c r="AM109" s="281">
        <v>0</v>
      </c>
      <c r="AN109" s="281">
        <v>0</v>
      </c>
      <c r="AO109" s="281">
        <v>0</v>
      </c>
      <c r="AP109" s="281">
        <v>0</v>
      </c>
    </row>
    <row r="110" spans="1:42" customFormat="1" outlineLevel="2">
      <c r="A110" s="211" t="str">
        <f>A105&amp;"."&amp;A107&amp;"."&amp;A106&amp;"."&amp;B110</f>
        <v>1.c.3.3</v>
      </c>
      <c r="B110">
        <v>3</v>
      </c>
      <c r="C110" t="str">
        <f>'1-GBP'!C110</f>
        <v>EC02</v>
      </c>
      <c r="M110" s="281">
        <v>0</v>
      </c>
      <c r="N110" s="281">
        <v>0</v>
      </c>
      <c r="O110" s="281">
        <v>0</v>
      </c>
      <c r="P110" s="281">
        <v>0</v>
      </c>
      <c r="Q110" s="281">
        <v>0</v>
      </c>
      <c r="R110" s="281">
        <v>0</v>
      </c>
      <c r="S110" s="281">
        <v>0</v>
      </c>
      <c r="T110" s="281">
        <v>0</v>
      </c>
      <c r="U110" s="281">
        <v>0</v>
      </c>
      <c r="V110" s="281">
        <v>0</v>
      </c>
      <c r="W110" s="281">
        <v>0</v>
      </c>
      <c r="X110" s="281">
        <v>0</v>
      </c>
      <c r="Y110" s="281">
        <v>0</v>
      </c>
      <c r="Z110" s="281">
        <v>0</v>
      </c>
      <c r="AA110" s="281">
        <v>0</v>
      </c>
      <c r="AB110" s="281">
        <v>0</v>
      </c>
      <c r="AC110" s="281">
        <v>0</v>
      </c>
      <c r="AD110" s="281">
        <v>0</v>
      </c>
      <c r="AE110" s="281">
        <v>0</v>
      </c>
      <c r="AF110" s="281">
        <v>0</v>
      </c>
      <c r="AG110" s="281">
        <v>0</v>
      </c>
      <c r="AH110" s="281">
        <v>0</v>
      </c>
      <c r="AI110" s="281">
        <v>0</v>
      </c>
      <c r="AJ110" s="281">
        <v>0</v>
      </c>
      <c r="AK110" s="281">
        <v>0</v>
      </c>
      <c r="AL110" s="281">
        <v>0</v>
      </c>
      <c r="AM110" s="281">
        <v>0</v>
      </c>
      <c r="AN110" s="281">
        <v>0</v>
      </c>
      <c r="AO110" s="281">
        <v>0</v>
      </c>
      <c r="AP110" s="281">
        <v>0</v>
      </c>
    </row>
    <row r="111" spans="1:42" customFormat="1" outlineLevel="2">
      <c r="A111" s="211" t="str">
        <f>A105&amp;"."&amp;A107&amp;"."&amp;A106&amp;"."&amp;B111</f>
        <v>1.c.3.4</v>
      </c>
      <c r="B111">
        <v>4</v>
      </c>
      <c r="C111" t="str">
        <f>'1-GBP'!C111</f>
        <v>EC03</v>
      </c>
      <c r="M111" s="281">
        <v>0</v>
      </c>
      <c r="N111" s="281">
        <v>0</v>
      </c>
      <c r="O111" s="281">
        <v>0</v>
      </c>
      <c r="P111" s="281">
        <v>0</v>
      </c>
      <c r="Q111" s="281">
        <v>0</v>
      </c>
      <c r="R111" s="281">
        <v>0</v>
      </c>
      <c r="S111" s="281">
        <v>0</v>
      </c>
      <c r="T111" s="281">
        <v>0</v>
      </c>
      <c r="U111" s="281">
        <v>0</v>
      </c>
      <c r="V111" s="281">
        <v>0</v>
      </c>
      <c r="W111" s="281">
        <v>0</v>
      </c>
      <c r="X111" s="281">
        <v>0</v>
      </c>
      <c r="Y111" s="281">
        <v>0</v>
      </c>
      <c r="Z111" s="281">
        <v>0</v>
      </c>
      <c r="AA111" s="281">
        <v>0</v>
      </c>
      <c r="AB111" s="281">
        <v>0</v>
      </c>
      <c r="AC111" s="281">
        <v>0</v>
      </c>
      <c r="AD111" s="281">
        <v>0</v>
      </c>
      <c r="AE111" s="281">
        <v>0</v>
      </c>
      <c r="AF111" s="281">
        <v>0</v>
      </c>
      <c r="AG111" s="281">
        <v>0</v>
      </c>
      <c r="AH111" s="281">
        <v>0</v>
      </c>
      <c r="AI111" s="281">
        <v>0</v>
      </c>
      <c r="AJ111" s="281">
        <v>0</v>
      </c>
      <c r="AK111" s="281">
        <v>0</v>
      </c>
      <c r="AL111" s="281">
        <v>0</v>
      </c>
      <c r="AM111" s="281">
        <v>0</v>
      </c>
      <c r="AN111" s="281">
        <v>0</v>
      </c>
      <c r="AO111" s="281">
        <v>0</v>
      </c>
      <c r="AP111" s="281">
        <v>0</v>
      </c>
    </row>
    <row r="112" spans="1:42" customFormat="1" outlineLevel="2">
      <c r="A112" s="211" t="str">
        <f>A105&amp;"."&amp;A107&amp;"."&amp;A106&amp;"."&amp;B112</f>
        <v>1.c.3.5</v>
      </c>
      <c r="B112">
        <v>5</v>
      </c>
      <c r="C112" t="str">
        <f>'1-GBP'!C112</f>
        <v>EC04</v>
      </c>
      <c r="M112" s="281">
        <v>0</v>
      </c>
      <c r="N112" s="281">
        <v>0</v>
      </c>
      <c r="O112" s="281">
        <v>0</v>
      </c>
      <c r="P112" s="281">
        <v>0</v>
      </c>
      <c r="Q112" s="281">
        <v>0</v>
      </c>
      <c r="R112" s="281">
        <v>0</v>
      </c>
      <c r="S112" s="281">
        <v>0</v>
      </c>
      <c r="T112" s="281">
        <v>0</v>
      </c>
      <c r="U112" s="281">
        <v>0</v>
      </c>
      <c r="V112" s="281">
        <v>0</v>
      </c>
      <c r="W112" s="281">
        <v>0</v>
      </c>
      <c r="X112" s="281">
        <v>0</v>
      </c>
      <c r="Y112" s="281">
        <v>0</v>
      </c>
      <c r="Z112" s="281">
        <v>0</v>
      </c>
      <c r="AA112" s="281">
        <v>0</v>
      </c>
      <c r="AB112" s="281">
        <v>0</v>
      </c>
      <c r="AC112" s="281">
        <v>0</v>
      </c>
      <c r="AD112" s="281">
        <v>0</v>
      </c>
      <c r="AE112" s="281">
        <v>0</v>
      </c>
      <c r="AF112" s="281">
        <v>0</v>
      </c>
      <c r="AG112" s="281">
        <v>0</v>
      </c>
      <c r="AH112" s="281">
        <v>0</v>
      </c>
      <c r="AI112" s="281">
        <v>0</v>
      </c>
      <c r="AJ112" s="281">
        <v>0</v>
      </c>
      <c r="AK112" s="281">
        <v>0</v>
      </c>
      <c r="AL112" s="281">
        <v>0</v>
      </c>
      <c r="AM112" s="281">
        <v>0</v>
      </c>
      <c r="AN112" s="281">
        <v>0</v>
      </c>
      <c r="AO112" s="281">
        <v>0</v>
      </c>
      <c r="AP112" s="281">
        <v>0</v>
      </c>
    </row>
    <row r="113" spans="1:42" customFormat="1" outlineLevel="2">
      <c r="A113" s="211" t="str">
        <f>A105&amp;"."&amp;A107&amp;"."&amp;A106&amp;"."&amp;B113</f>
        <v>1.c.3.6</v>
      </c>
      <c r="B113">
        <v>6</v>
      </c>
      <c r="C113" t="str">
        <f>'1-GBP'!C113</f>
        <v>EC05</v>
      </c>
      <c r="M113" s="281">
        <v>0</v>
      </c>
      <c r="N113" s="281">
        <v>0</v>
      </c>
      <c r="O113" s="281">
        <v>0</v>
      </c>
      <c r="P113" s="281">
        <v>0</v>
      </c>
      <c r="Q113" s="281">
        <v>0</v>
      </c>
      <c r="R113" s="281">
        <v>0</v>
      </c>
      <c r="S113" s="281">
        <v>0</v>
      </c>
      <c r="T113" s="281">
        <v>0</v>
      </c>
      <c r="U113" s="281">
        <v>0</v>
      </c>
      <c r="V113" s="281">
        <v>0</v>
      </c>
      <c r="W113" s="281">
        <v>0</v>
      </c>
      <c r="X113" s="281">
        <v>0</v>
      </c>
      <c r="Y113" s="281">
        <v>0</v>
      </c>
      <c r="Z113" s="281">
        <v>0</v>
      </c>
      <c r="AA113" s="281">
        <v>0</v>
      </c>
      <c r="AB113" s="281">
        <v>0</v>
      </c>
      <c r="AC113" s="281">
        <v>0</v>
      </c>
      <c r="AD113" s="281">
        <v>0</v>
      </c>
      <c r="AE113" s="281">
        <v>0</v>
      </c>
      <c r="AF113" s="281">
        <v>0</v>
      </c>
      <c r="AG113" s="281">
        <v>0</v>
      </c>
      <c r="AH113" s="281">
        <v>0</v>
      </c>
      <c r="AI113" s="281">
        <v>0</v>
      </c>
      <c r="AJ113" s="281">
        <v>0</v>
      </c>
      <c r="AK113" s="281">
        <v>0</v>
      </c>
      <c r="AL113" s="281">
        <v>0</v>
      </c>
      <c r="AM113" s="281">
        <v>0</v>
      </c>
      <c r="AN113" s="281">
        <v>0</v>
      </c>
      <c r="AO113" s="281">
        <v>0</v>
      </c>
      <c r="AP113" s="281">
        <v>0</v>
      </c>
    </row>
    <row r="114" spans="1:42" customFormat="1" outlineLevel="2">
      <c r="A114" s="211" t="str">
        <f>A105&amp;"."&amp;A107&amp;"."&amp;A106&amp;"."&amp;B114</f>
        <v>1.c.3.7</v>
      </c>
      <c r="B114">
        <v>7</v>
      </c>
      <c r="C114" t="str">
        <f>'1-GBP'!C114</f>
        <v/>
      </c>
      <c r="M114" s="281">
        <v>0</v>
      </c>
      <c r="N114" s="281">
        <v>0</v>
      </c>
      <c r="O114" s="281">
        <v>0</v>
      </c>
      <c r="P114" s="281">
        <v>0</v>
      </c>
      <c r="Q114" s="281">
        <v>0</v>
      </c>
      <c r="R114" s="281">
        <v>0</v>
      </c>
      <c r="S114" s="281">
        <v>0</v>
      </c>
      <c r="T114" s="281">
        <v>0</v>
      </c>
      <c r="U114" s="281">
        <v>0</v>
      </c>
      <c r="V114" s="281">
        <v>0</v>
      </c>
      <c r="W114" s="281">
        <v>0</v>
      </c>
      <c r="X114" s="281">
        <v>0</v>
      </c>
      <c r="Y114" s="281">
        <v>0</v>
      </c>
      <c r="Z114" s="281">
        <v>0</v>
      </c>
      <c r="AA114" s="281">
        <v>0</v>
      </c>
      <c r="AB114" s="281">
        <v>0</v>
      </c>
      <c r="AC114" s="281">
        <v>0</v>
      </c>
      <c r="AD114" s="281">
        <v>0</v>
      </c>
      <c r="AE114" s="281">
        <v>0</v>
      </c>
      <c r="AF114" s="281">
        <v>0</v>
      </c>
      <c r="AG114" s="281">
        <v>0</v>
      </c>
      <c r="AH114" s="281">
        <v>0</v>
      </c>
      <c r="AI114" s="281">
        <v>0</v>
      </c>
      <c r="AJ114" s="281">
        <v>0</v>
      </c>
      <c r="AK114" s="281">
        <v>0</v>
      </c>
      <c r="AL114" s="281">
        <v>0</v>
      </c>
      <c r="AM114" s="281">
        <v>0</v>
      </c>
      <c r="AN114" s="281">
        <v>0</v>
      </c>
      <c r="AO114" s="281">
        <v>0</v>
      </c>
      <c r="AP114" s="281">
        <v>0</v>
      </c>
    </row>
    <row r="115" spans="1:42" customFormat="1" outlineLevel="2">
      <c r="A115" s="211" t="str">
        <f>A105&amp;"."&amp;A107&amp;"."&amp;A106&amp;"."&amp;B115</f>
        <v>1.c.3.8</v>
      </c>
      <c r="B115">
        <v>8</v>
      </c>
      <c r="C115" t="str">
        <f>'1-GBP'!C115</f>
        <v/>
      </c>
      <c r="M115" s="281">
        <v>0</v>
      </c>
      <c r="N115" s="281">
        <v>0</v>
      </c>
      <c r="O115" s="281">
        <v>0</v>
      </c>
      <c r="P115" s="281">
        <v>0</v>
      </c>
      <c r="Q115" s="281">
        <v>0</v>
      </c>
      <c r="R115" s="281">
        <v>0</v>
      </c>
      <c r="S115" s="281">
        <v>0</v>
      </c>
      <c r="T115" s="281">
        <v>0</v>
      </c>
      <c r="U115" s="281">
        <v>0</v>
      </c>
      <c r="V115" s="281">
        <v>0</v>
      </c>
      <c r="W115" s="281">
        <v>0</v>
      </c>
      <c r="X115" s="281">
        <v>0</v>
      </c>
      <c r="Y115" s="281">
        <v>0</v>
      </c>
      <c r="Z115" s="281">
        <v>0</v>
      </c>
      <c r="AA115" s="281">
        <v>0</v>
      </c>
      <c r="AB115" s="281">
        <v>0</v>
      </c>
      <c r="AC115" s="281">
        <v>0</v>
      </c>
      <c r="AD115" s="281">
        <v>0</v>
      </c>
      <c r="AE115" s="281">
        <v>0</v>
      </c>
      <c r="AF115" s="281">
        <v>0</v>
      </c>
      <c r="AG115" s="281">
        <v>0</v>
      </c>
      <c r="AH115" s="281">
        <v>0</v>
      </c>
      <c r="AI115" s="281">
        <v>0</v>
      </c>
      <c r="AJ115" s="281">
        <v>0</v>
      </c>
      <c r="AK115" s="281">
        <v>0</v>
      </c>
      <c r="AL115" s="281">
        <v>0</v>
      </c>
      <c r="AM115" s="281">
        <v>0</v>
      </c>
      <c r="AN115" s="281">
        <v>0</v>
      </c>
      <c r="AO115" s="281">
        <v>0</v>
      </c>
      <c r="AP115" s="281">
        <v>0</v>
      </c>
    </row>
    <row r="116" spans="1:42" customFormat="1" outlineLevel="2">
      <c r="A116" s="211" t="str">
        <f>A105&amp;"."&amp;A107&amp;"."&amp;A106&amp;"."&amp;B116</f>
        <v>1.c.3.9</v>
      </c>
      <c r="B116">
        <v>9</v>
      </c>
      <c r="C116" t="str">
        <f>'1-GBP'!C116</f>
        <v/>
      </c>
      <c r="M116" s="281">
        <v>0</v>
      </c>
      <c r="N116" s="281">
        <v>0</v>
      </c>
      <c r="O116" s="281">
        <v>0</v>
      </c>
      <c r="P116" s="281">
        <v>0</v>
      </c>
      <c r="Q116" s="281">
        <v>0</v>
      </c>
      <c r="R116" s="281">
        <v>0</v>
      </c>
      <c r="S116" s="281">
        <v>0</v>
      </c>
      <c r="T116" s="281">
        <v>0</v>
      </c>
      <c r="U116" s="281">
        <v>0</v>
      </c>
      <c r="V116" s="281">
        <v>0</v>
      </c>
      <c r="W116" s="281">
        <v>0</v>
      </c>
      <c r="X116" s="281">
        <v>0</v>
      </c>
      <c r="Y116" s="281">
        <v>0</v>
      </c>
      <c r="Z116" s="281">
        <v>0</v>
      </c>
      <c r="AA116" s="281">
        <v>0</v>
      </c>
      <c r="AB116" s="281">
        <v>0</v>
      </c>
      <c r="AC116" s="281">
        <v>0</v>
      </c>
      <c r="AD116" s="281">
        <v>0</v>
      </c>
      <c r="AE116" s="281">
        <v>0</v>
      </c>
      <c r="AF116" s="281">
        <v>0</v>
      </c>
      <c r="AG116" s="281">
        <v>0</v>
      </c>
      <c r="AH116" s="281">
        <v>0</v>
      </c>
      <c r="AI116" s="281">
        <v>0</v>
      </c>
      <c r="AJ116" s="281">
        <v>0</v>
      </c>
      <c r="AK116" s="281">
        <v>0</v>
      </c>
      <c r="AL116" s="281">
        <v>0</v>
      </c>
      <c r="AM116" s="281">
        <v>0</v>
      </c>
      <c r="AN116" s="281">
        <v>0</v>
      </c>
      <c r="AO116" s="281">
        <v>0</v>
      </c>
      <c r="AP116" s="281">
        <v>0</v>
      </c>
    </row>
    <row r="117" spans="1:42" customFormat="1" outlineLevel="2">
      <c r="A117" s="211" t="str">
        <f>A105&amp;"."&amp;A107&amp;"."&amp;A106&amp;"."&amp;B117</f>
        <v>1.c.3.10</v>
      </c>
      <c r="B117">
        <v>10</v>
      </c>
      <c r="C117" t="str">
        <f>'1-GBP'!C117</f>
        <v/>
      </c>
      <c r="M117" s="281">
        <v>0</v>
      </c>
      <c r="N117" s="281">
        <v>0</v>
      </c>
      <c r="O117" s="281">
        <v>0</v>
      </c>
      <c r="P117" s="281">
        <v>0</v>
      </c>
      <c r="Q117" s="281">
        <v>0</v>
      </c>
      <c r="R117" s="281">
        <v>0</v>
      </c>
      <c r="S117" s="281">
        <v>0</v>
      </c>
      <c r="T117" s="281">
        <v>0</v>
      </c>
      <c r="U117" s="281">
        <v>0</v>
      </c>
      <c r="V117" s="281">
        <v>0</v>
      </c>
      <c r="W117" s="281">
        <v>0</v>
      </c>
      <c r="X117" s="281">
        <v>0</v>
      </c>
      <c r="Y117" s="281">
        <v>0</v>
      </c>
      <c r="Z117" s="281">
        <v>0</v>
      </c>
      <c r="AA117" s="281">
        <v>0</v>
      </c>
      <c r="AB117" s="281">
        <v>0</v>
      </c>
      <c r="AC117" s="281">
        <v>0</v>
      </c>
      <c r="AD117" s="281">
        <v>0</v>
      </c>
      <c r="AE117" s="281">
        <v>0</v>
      </c>
      <c r="AF117" s="281">
        <v>0</v>
      </c>
      <c r="AG117" s="281">
        <v>0</v>
      </c>
      <c r="AH117" s="281">
        <v>0</v>
      </c>
      <c r="AI117" s="281">
        <v>0</v>
      </c>
      <c r="AJ117" s="281">
        <v>0</v>
      </c>
      <c r="AK117" s="281">
        <v>0</v>
      </c>
      <c r="AL117" s="281">
        <v>0</v>
      </c>
      <c r="AM117" s="281">
        <v>0</v>
      </c>
      <c r="AN117" s="281">
        <v>0</v>
      </c>
      <c r="AO117" s="281">
        <v>0</v>
      </c>
      <c r="AP117" s="281">
        <v>0</v>
      </c>
    </row>
    <row r="118" spans="1:42" customFormat="1" outlineLevel="2">
      <c r="A118" s="211" t="str">
        <f>A105&amp;"."&amp;A107&amp;"."&amp;A106&amp;"."&amp;B118</f>
        <v>1.c.3.11</v>
      </c>
      <c r="B118">
        <v>11</v>
      </c>
      <c r="C118" t="str">
        <f>'1-GBP'!C118</f>
        <v/>
      </c>
      <c r="M118" s="281">
        <v>0</v>
      </c>
      <c r="N118" s="281">
        <v>0</v>
      </c>
      <c r="O118" s="281">
        <v>0</v>
      </c>
      <c r="P118" s="281">
        <v>0</v>
      </c>
      <c r="Q118" s="281">
        <v>0</v>
      </c>
      <c r="R118" s="281">
        <v>0</v>
      </c>
      <c r="S118" s="281">
        <v>0</v>
      </c>
      <c r="T118" s="281">
        <v>0</v>
      </c>
      <c r="U118" s="281">
        <v>0</v>
      </c>
      <c r="V118" s="281">
        <v>0</v>
      </c>
      <c r="W118" s="281">
        <v>0</v>
      </c>
      <c r="X118" s="281">
        <v>0</v>
      </c>
      <c r="Y118" s="281">
        <v>0</v>
      </c>
      <c r="Z118" s="281">
        <v>0</v>
      </c>
      <c r="AA118" s="281">
        <v>0</v>
      </c>
      <c r="AB118" s="281">
        <v>0</v>
      </c>
      <c r="AC118" s="281">
        <v>0</v>
      </c>
      <c r="AD118" s="281">
        <v>0</v>
      </c>
      <c r="AE118" s="281">
        <v>0</v>
      </c>
      <c r="AF118" s="281">
        <v>0</v>
      </c>
      <c r="AG118" s="281">
        <v>0</v>
      </c>
      <c r="AH118" s="281">
        <v>0</v>
      </c>
      <c r="AI118" s="281">
        <v>0</v>
      </c>
      <c r="AJ118" s="281">
        <v>0</v>
      </c>
      <c r="AK118" s="281">
        <v>0</v>
      </c>
      <c r="AL118" s="281">
        <v>0</v>
      </c>
      <c r="AM118" s="281">
        <v>0</v>
      </c>
      <c r="AN118" s="281">
        <v>0</v>
      </c>
      <c r="AO118" s="281">
        <v>0</v>
      </c>
      <c r="AP118" s="281">
        <v>0</v>
      </c>
    </row>
    <row r="119" spans="1:42" customFormat="1" outlineLevel="2">
      <c r="A119" s="211" t="str">
        <f>A105&amp;"."&amp;A107&amp;"."&amp;A106&amp;"."&amp;B119</f>
        <v>1.c.3.12</v>
      </c>
      <c r="B119">
        <v>12</v>
      </c>
      <c r="C119" t="str">
        <f>'1-GBP'!C119</f>
        <v/>
      </c>
      <c r="M119" s="281">
        <v>0</v>
      </c>
      <c r="N119" s="281">
        <v>0</v>
      </c>
      <c r="O119" s="281">
        <v>0</v>
      </c>
      <c r="P119" s="281">
        <v>0</v>
      </c>
      <c r="Q119" s="281">
        <v>0</v>
      </c>
      <c r="R119" s="281">
        <v>0</v>
      </c>
      <c r="S119" s="281">
        <v>0</v>
      </c>
      <c r="T119" s="281">
        <v>0</v>
      </c>
      <c r="U119" s="281">
        <v>0</v>
      </c>
      <c r="V119" s="281">
        <v>0</v>
      </c>
      <c r="W119" s="281">
        <v>0</v>
      </c>
      <c r="X119" s="281">
        <v>0</v>
      </c>
      <c r="Y119" s="281">
        <v>0</v>
      </c>
      <c r="Z119" s="281">
        <v>0</v>
      </c>
      <c r="AA119" s="281">
        <v>0</v>
      </c>
      <c r="AB119" s="281">
        <v>0</v>
      </c>
      <c r="AC119" s="281">
        <v>0</v>
      </c>
      <c r="AD119" s="281">
        <v>0</v>
      </c>
      <c r="AE119" s="281">
        <v>0</v>
      </c>
      <c r="AF119" s="281">
        <v>0</v>
      </c>
      <c r="AG119" s="281">
        <v>0</v>
      </c>
      <c r="AH119" s="281">
        <v>0</v>
      </c>
      <c r="AI119" s="281">
        <v>0</v>
      </c>
      <c r="AJ119" s="281">
        <v>0</v>
      </c>
      <c r="AK119" s="281">
        <v>0</v>
      </c>
      <c r="AL119" s="281">
        <v>0</v>
      </c>
      <c r="AM119" s="281">
        <v>0</v>
      </c>
      <c r="AN119" s="281">
        <v>0</v>
      </c>
      <c r="AO119" s="281">
        <v>0</v>
      </c>
      <c r="AP119" s="281">
        <v>0</v>
      </c>
    </row>
    <row r="120" spans="1:42" customFormat="1" outlineLevel="1" collapsed="1">
      <c r="A120" s="212"/>
      <c r="B120" s="201">
        <f>B119-COUNTIFS(C108:C119,"")</f>
        <v>6</v>
      </c>
      <c r="C120" s="201" t="s">
        <v>285</v>
      </c>
      <c r="D120" s="201"/>
      <c r="E120" s="201"/>
      <c r="F120" s="201"/>
      <c r="G120" s="201"/>
      <c r="H120" s="201"/>
      <c r="I120" s="201"/>
      <c r="J120" s="201"/>
      <c r="K120" s="201"/>
      <c r="L120" s="201"/>
      <c r="M120" s="280">
        <f>SUM(M108:M119)</f>
        <v>0</v>
      </c>
      <c r="N120" s="280">
        <f>SUM(N108:N119)</f>
        <v>0</v>
      </c>
      <c r="O120" s="280">
        <f t="shared" ref="O120:AP120" si="11">SUM(O108:O119)</f>
        <v>0</v>
      </c>
      <c r="P120" s="280">
        <f t="shared" si="11"/>
        <v>0</v>
      </c>
      <c r="Q120" s="280">
        <f t="shared" si="11"/>
        <v>0</v>
      </c>
      <c r="R120" s="280">
        <f t="shared" si="11"/>
        <v>0</v>
      </c>
      <c r="S120" s="280">
        <f t="shared" si="11"/>
        <v>0</v>
      </c>
      <c r="T120" s="280">
        <f t="shared" si="11"/>
        <v>0</v>
      </c>
      <c r="U120" s="280">
        <f t="shared" si="11"/>
        <v>0</v>
      </c>
      <c r="V120" s="280">
        <f t="shared" si="11"/>
        <v>0</v>
      </c>
      <c r="W120" s="280">
        <f t="shared" si="11"/>
        <v>0</v>
      </c>
      <c r="X120" s="280">
        <f t="shared" si="11"/>
        <v>0</v>
      </c>
      <c r="Y120" s="280">
        <f t="shared" si="11"/>
        <v>0</v>
      </c>
      <c r="Z120" s="280">
        <f t="shared" si="11"/>
        <v>0</v>
      </c>
      <c r="AA120" s="280">
        <f t="shared" si="11"/>
        <v>0</v>
      </c>
      <c r="AB120" s="280">
        <f t="shared" si="11"/>
        <v>0</v>
      </c>
      <c r="AC120" s="280">
        <f t="shared" si="11"/>
        <v>0</v>
      </c>
      <c r="AD120" s="280">
        <f t="shared" si="11"/>
        <v>0</v>
      </c>
      <c r="AE120" s="280">
        <f t="shared" si="11"/>
        <v>0</v>
      </c>
      <c r="AF120" s="280">
        <f t="shared" si="11"/>
        <v>0</v>
      </c>
      <c r="AG120" s="280">
        <f t="shared" si="11"/>
        <v>0</v>
      </c>
      <c r="AH120" s="280">
        <f t="shared" si="11"/>
        <v>0</v>
      </c>
      <c r="AI120" s="280">
        <f t="shared" si="11"/>
        <v>0</v>
      </c>
      <c r="AJ120" s="280">
        <f t="shared" si="11"/>
        <v>0</v>
      </c>
      <c r="AK120" s="280">
        <f t="shared" si="11"/>
        <v>0</v>
      </c>
      <c r="AL120" s="280">
        <f t="shared" si="11"/>
        <v>0</v>
      </c>
      <c r="AM120" s="280">
        <f t="shared" si="11"/>
        <v>0</v>
      </c>
      <c r="AN120" s="280">
        <f t="shared" si="11"/>
        <v>0</v>
      </c>
      <c r="AO120" s="280">
        <f t="shared" si="11"/>
        <v>0</v>
      </c>
      <c r="AP120" s="280">
        <f t="shared" si="11"/>
        <v>0</v>
      </c>
    </row>
    <row r="121" spans="1:42" customFormat="1" outlineLevel="1">
      <c r="A121" s="211"/>
    </row>
    <row r="122" spans="1:42" customFormat="1" outlineLevel="1">
      <c r="A122" s="220" t="s">
        <v>216</v>
      </c>
      <c r="B122" s="220" t="s">
        <v>286</v>
      </c>
      <c r="C122" s="220" t="s">
        <v>284</v>
      </c>
      <c r="D122" s="220"/>
      <c r="E122" s="220"/>
      <c r="F122" s="220"/>
      <c r="G122" s="220"/>
      <c r="H122" s="220"/>
      <c r="I122" s="220"/>
      <c r="J122" s="220"/>
      <c r="K122" s="220"/>
      <c r="L122" s="220"/>
      <c r="M122" s="220"/>
      <c r="N122" s="220"/>
      <c r="O122" s="220"/>
      <c r="P122" s="220"/>
      <c r="Q122" s="220"/>
      <c r="R122" s="220"/>
      <c r="S122" s="220"/>
      <c r="T122" s="220"/>
      <c r="U122" s="220"/>
      <c r="V122" s="220"/>
      <c r="W122" s="220"/>
      <c r="X122" s="220"/>
      <c r="Y122" s="220"/>
      <c r="Z122" s="220"/>
      <c r="AA122" s="220"/>
      <c r="AB122" s="220"/>
      <c r="AC122" s="220"/>
      <c r="AD122" s="220"/>
      <c r="AE122" s="220"/>
      <c r="AF122" s="220"/>
      <c r="AG122" s="220"/>
      <c r="AH122" s="220"/>
      <c r="AI122" s="220"/>
      <c r="AJ122" s="220"/>
      <c r="AK122" s="220"/>
      <c r="AL122" s="220"/>
      <c r="AM122" s="220"/>
      <c r="AN122" s="220"/>
      <c r="AO122" s="220"/>
      <c r="AP122" s="220"/>
    </row>
    <row r="123" spans="1:42" customFormat="1" outlineLevel="2">
      <c r="A123" s="211" t="str">
        <f>A105&amp;"."&amp;A122&amp;"."&amp;A106&amp;"."&amp;B123</f>
        <v>1.o.3.1</v>
      </c>
      <c r="B123">
        <v>1</v>
      </c>
      <c r="C123" t="str">
        <f>'1-GBP'!C123</f>
        <v>Fixed</v>
      </c>
      <c r="M123" s="281">
        <v>0</v>
      </c>
      <c r="N123" s="281">
        <v>0</v>
      </c>
      <c r="O123" s="281">
        <v>0</v>
      </c>
      <c r="P123" s="281">
        <v>0</v>
      </c>
      <c r="Q123" s="281">
        <v>0</v>
      </c>
      <c r="R123" s="281">
        <v>0</v>
      </c>
      <c r="S123" s="281">
        <v>0</v>
      </c>
      <c r="T123" s="281">
        <v>0</v>
      </c>
      <c r="U123" s="281">
        <v>0</v>
      </c>
      <c r="V123" s="281">
        <v>0</v>
      </c>
      <c r="W123" s="281">
        <v>0</v>
      </c>
      <c r="X123" s="281">
        <v>0</v>
      </c>
      <c r="Y123" s="281">
        <v>0</v>
      </c>
      <c r="Z123" s="281">
        <v>0</v>
      </c>
      <c r="AA123" s="281">
        <v>0</v>
      </c>
      <c r="AB123" s="281">
        <v>0</v>
      </c>
      <c r="AC123" s="281">
        <v>0</v>
      </c>
      <c r="AD123" s="281">
        <v>0</v>
      </c>
      <c r="AE123" s="281">
        <v>0</v>
      </c>
      <c r="AF123" s="281">
        <v>0</v>
      </c>
      <c r="AG123" s="281">
        <v>0</v>
      </c>
      <c r="AH123" s="281">
        <v>0</v>
      </c>
      <c r="AI123" s="281">
        <v>0</v>
      </c>
      <c r="AJ123" s="281">
        <v>0</v>
      </c>
      <c r="AK123" s="281">
        <v>0</v>
      </c>
      <c r="AL123" s="281">
        <v>0</v>
      </c>
      <c r="AM123" s="281">
        <v>0</v>
      </c>
      <c r="AN123" s="281">
        <v>0</v>
      </c>
      <c r="AO123" s="281">
        <v>0</v>
      </c>
      <c r="AP123" s="281">
        <v>0</v>
      </c>
    </row>
    <row r="124" spans="1:42" customFormat="1" outlineLevel="2">
      <c r="A124" s="211" t="str">
        <f>A105&amp;"."&amp;A122&amp;"."&amp;A106&amp;"."&amp;B124</f>
        <v>1.o.3.2</v>
      </c>
      <c r="B124">
        <v>2</v>
      </c>
      <c r="C124" t="str">
        <f>'1-GBP'!C124</f>
        <v>Variable</v>
      </c>
      <c r="M124" s="281">
        <v>0</v>
      </c>
      <c r="N124" s="281">
        <v>0</v>
      </c>
      <c r="O124" s="281">
        <v>0</v>
      </c>
      <c r="P124" s="281">
        <v>0</v>
      </c>
      <c r="Q124" s="281">
        <v>0</v>
      </c>
      <c r="R124" s="281">
        <v>0</v>
      </c>
      <c r="S124" s="281">
        <v>0</v>
      </c>
      <c r="T124" s="281">
        <v>0</v>
      </c>
      <c r="U124" s="281">
        <v>0</v>
      </c>
      <c r="V124" s="281">
        <v>0</v>
      </c>
      <c r="W124" s="281">
        <v>0</v>
      </c>
      <c r="X124" s="281">
        <v>0</v>
      </c>
      <c r="Y124" s="281">
        <v>0</v>
      </c>
      <c r="Z124" s="281">
        <v>0</v>
      </c>
      <c r="AA124" s="281">
        <v>0</v>
      </c>
      <c r="AB124" s="281">
        <v>0</v>
      </c>
      <c r="AC124" s="281">
        <v>0</v>
      </c>
      <c r="AD124" s="281">
        <v>0</v>
      </c>
      <c r="AE124" s="281">
        <v>0</v>
      </c>
      <c r="AF124" s="281">
        <v>0</v>
      </c>
      <c r="AG124" s="281">
        <v>0</v>
      </c>
      <c r="AH124" s="281">
        <v>0</v>
      </c>
      <c r="AI124" s="281">
        <v>0</v>
      </c>
      <c r="AJ124" s="281">
        <v>0</v>
      </c>
      <c r="AK124" s="281">
        <v>0</v>
      </c>
      <c r="AL124" s="281">
        <v>0</v>
      </c>
      <c r="AM124" s="281">
        <v>0</v>
      </c>
      <c r="AN124" s="281">
        <v>0</v>
      </c>
      <c r="AO124" s="281">
        <v>0</v>
      </c>
      <c r="AP124" s="281">
        <v>0</v>
      </c>
    </row>
    <row r="125" spans="1:42" customFormat="1" outlineLevel="2">
      <c r="A125" s="211" t="str">
        <f>A105&amp;"."&amp;A122&amp;"."&amp;A106&amp;"."&amp;B125</f>
        <v>1.o.3.3</v>
      </c>
      <c r="B125">
        <v>3</v>
      </c>
      <c r="C125" t="str">
        <f>'1-GBP'!C125</f>
        <v/>
      </c>
      <c r="M125" s="281">
        <v>0</v>
      </c>
      <c r="N125" s="281">
        <v>0</v>
      </c>
      <c r="O125" s="281">
        <v>0</v>
      </c>
      <c r="P125" s="281">
        <v>0</v>
      </c>
      <c r="Q125" s="281">
        <v>0</v>
      </c>
      <c r="R125" s="281">
        <v>0</v>
      </c>
      <c r="S125" s="281">
        <v>0</v>
      </c>
      <c r="T125" s="281">
        <v>0</v>
      </c>
      <c r="U125" s="281">
        <v>0</v>
      </c>
      <c r="V125" s="281">
        <v>0</v>
      </c>
      <c r="W125" s="281">
        <v>0</v>
      </c>
      <c r="X125" s="281">
        <v>0</v>
      </c>
      <c r="Y125" s="281">
        <v>0</v>
      </c>
      <c r="Z125" s="281">
        <v>0</v>
      </c>
      <c r="AA125" s="281">
        <v>0</v>
      </c>
      <c r="AB125" s="281">
        <v>0</v>
      </c>
      <c r="AC125" s="281">
        <v>0</v>
      </c>
      <c r="AD125" s="281">
        <v>0</v>
      </c>
      <c r="AE125" s="281">
        <v>0</v>
      </c>
      <c r="AF125" s="281">
        <v>0</v>
      </c>
      <c r="AG125" s="281">
        <v>0</v>
      </c>
      <c r="AH125" s="281">
        <v>0</v>
      </c>
      <c r="AI125" s="281">
        <v>0</v>
      </c>
      <c r="AJ125" s="281">
        <v>0</v>
      </c>
      <c r="AK125" s="281">
        <v>0</v>
      </c>
      <c r="AL125" s="281">
        <v>0</v>
      </c>
      <c r="AM125" s="281">
        <v>0</v>
      </c>
      <c r="AN125" s="281">
        <v>0</v>
      </c>
      <c r="AO125" s="281">
        <v>0</v>
      </c>
      <c r="AP125" s="281">
        <v>0</v>
      </c>
    </row>
    <row r="126" spans="1:42" customFormat="1" outlineLevel="2">
      <c r="A126" s="211" t="str">
        <f>A105&amp;"."&amp;A122&amp;"."&amp;A106&amp;"."&amp;B126</f>
        <v>1.o.3.4</v>
      </c>
      <c r="B126">
        <v>4</v>
      </c>
      <c r="C126" t="str">
        <f>'1-GBP'!C126</f>
        <v/>
      </c>
      <c r="M126" s="281">
        <v>0</v>
      </c>
      <c r="N126" s="281">
        <v>0</v>
      </c>
      <c r="O126" s="281">
        <v>0</v>
      </c>
      <c r="P126" s="281">
        <v>0</v>
      </c>
      <c r="Q126" s="281">
        <v>0</v>
      </c>
      <c r="R126" s="281">
        <v>0</v>
      </c>
      <c r="S126" s="281">
        <v>0</v>
      </c>
      <c r="T126" s="281">
        <v>0</v>
      </c>
      <c r="U126" s="281">
        <v>0</v>
      </c>
      <c r="V126" s="281">
        <v>0</v>
      </c>
      <c r="W126" s="281">
        <v>0</v>
      </c>
      <c r="X126" s="281">
        <v>0</v>
      </c>
      <c r="Y126" s="281">
        <v>0</v>
      </c>
      <c r="Z126" s="281">
        <v>0</v>
      </c>
      <c r="AA126" s="281">
        <v>0</v>
      </c>
      <c r="AB126" s="281">
        <v>0</v>
      </c>
      <c r="AC126" s="281">
        <v>0</v>
      </c>
      <c r="AD126" s="281">
        <v>0</v>
      </c>
      <c r="AE126" s="281">
        <v>0</v>
      </c>
      <c r="AF126" s="281">
        <v>0</v>
      </c>
      <c r="AG126" s="281">
        <v>0</v>
      </c>
      <c r="AH126" s="281">
        <v>0</v>
      </c>
      <c r="AI126" s="281">
        <v>0</v>
      </c>
      <c r="AJ126" s="281">
        <v>0</v>
      </c>
      <c r="AK126" s="281">
        <v>0</v>
      </c>
      <c r="AL126" s="281">
        <v>0</v>
      </c>
      <c r="AM126" s="281">
        <v>0</v>
      </c>
      <c r="AN126" s="281">
        <v>0</v>
      </c>
      <c r="AO126" s="281">
        <v>0</v>
      </c>
      <c r="AP126" s="281">
        <v>0</v>
      </c>
    </row>
    <row r="127" spans="1:42" customFormat="1" outlineLevel="2">
      <c r="A127" s="211" t="str">
        <f>A105&amp;"."&amp;A122&amp;"."&amp;A106&amp;"."&amp;B127</f>
        <v>1.o.3.5</v>
      </c>
      <c r="B127">
        <v>5</v>
      </c>
      <c r="C127" t="str">
        <f>'1-GBP'!C127</f>
        <v/>
      </c>
      <c r="M127" s="281">
        <v>0</v>
      </c>
      <c r="N127" s="281">
        <v>0</v>
      </c>
      <c r="O127" s="281">
        <v>0</v>
      </c>
      <c r="P127" s="281">
        <v>0</v>
      </c>
      <c r="Q127" s="281">
        <v>0</v>
      </c>
      <c r="R127" s="281">
        <v>0</v>
      </c>
      <c r="S127" s="281">
        <v>0</v>
      </c>
      <c r="T127" s="281">
        <v>0</v>
      </c>
      <c r="U127" s="281">
        <v>0</v>
      </c>
      <c r="V127" s="281">
        <v>0</v>
      </c>
      <c r="W127" s="281">
        <v>0</v>
      </c>
      <c r="X127" s="281">
        <v>0</v>
      </c>
      <c r="Y127" s="281">
        <v>0</v>
      </c>
      <c r="Z127" s="281">
        <v>0</v>
      </c>
      <c r="AA127" s="281">
        <v>0</v>
      </c>
      <c r="AB127" s="281">
        <v>0</v>
      </c>
      <c r="AC127" s="281">
        <v>0</v>
      </c>
      <c r="AD127" s="281">
        <v>0</v>
      </c>
      <c r="AE127" s="281">
        <v>0</v>
      </c>
      <c r="AF127" s="281">
        <v>0</v>
      </c>
      <c r="AG127" s="281">
        <v>0</v>
      </c>
      <c r="AH127" s="281">
        <v>0</v>
      </c>
      <c r="AI127" s="281">
        <v>0</v>
      </c>
      <c r="AJ127" s="281">
        <v>0</v>
      </c>
      <c r="AK127" s="281">
        <v>0</v>
      </c>
      <c r="AL127" s="281">
        <v>0</v>
      </c>
      <c r="AM127" s="281">
        <v>0</v>
      </c>
      <c r="AN127" s="281">
        <v>0</v>
      </c>
      <c r="AO127" s="281">
        <v>0</v>
      </c>
      <c r="AP127" s="281">
        <v>0</v>
      </c>
    </row>
    <row r="128" spans="1:42" customFormat="1" outlineLevel="2">
      <c r="A128" s="211" t="str">
        <f>A105&amp;"."&amp;A122&amp;"."&amp;A106&amp;"."&amp;B128</f>
        <v>1.o.3.6</v>
      </c>
      <c r="B128">
        <v>6</v>
      </c>
      <c r="C128" t="str">
        <f>'1-GBP'!C128</f>
        <v/>
      </c>
      <c r="M128" s="281">
        <v>0</v>
      </c>
      <c r="N128" s="281">
        <v>0</v>
      </c>
      <c r="O128" s="281">
        <v>0</v>
      </c>
      <c r="P128" s="281">
        <v>0</v>
      </c>
      <c r="Q128" s="281">
        <v>0</v>
      </c>
      <c r="R128" s="281">
        <v>0</v>
      </c>
      <c r="S128" s="281">
        <v>0</v>
      </c>
      <c r="T128" s="281">
        <v>0</v>
      </c>
      <c r="U128" s="281">
        <v>0</v>
      </c>
      <c r="V128" s="281">
        <v>0</v>
      </c>
      <c r="W128" s="281">
        <v>0</v>
      </c>
      <c r="X128" s="281">
        <v>0</v>
      </c>
      <c r="Y128" s="281">
        <v>0</v>
      </c>
      <c r="Z128" s="281">
        <v>0</v>
      </c>
      <c r="AA128" s="281">
        <v>0</v>
      </c>
      <c r="AB128" s="281">
        <v>0</v>
      </c>
      <c r="AC128" s="281">
        <v>0</v>
      </c>
      <c r="AD128" s="281">
        <v>0</v>
      </c>
      <c r="AE128" s="281">
        <v>0</v>
      </c>
      <c r="AF128" s="281">
        <v>0</v>
      </c>
      <c r="AG128" s="281">
        <v>0</v>
      </c>
      <c r="AH128" s="281">
        <v>0</v>
      </c>
      <c r="AI128" s="281">
        <v>0</v>
      </c>
      <c r="AJ128" s="281">
        <v>0</v>
      </c>
      <c r="AK128" s="281">
        <v>0</v>
      </c>
      <c r="AL128" s="281">
        <v>0</v>
      </c>
      <c r="AM128" s="281">
        <v>0</v>
      </c>
      <c r="AN128" s="281">
        <v>0</v>
      </c>
      <c r="AO128" s="281">
        <v>0</v>
      </c>
      <c r="AP128" s="281">
        <v>0</v>
      </c>
    </row>
    <row r="129" spans="1:42" customFormat="1" outlineLevel="2">
      <c r="A129" s="211" t="str">
        <f>A105&amp;"."&amp;A122&amp;"."&amp;A106&amp;"."&amp;B129</f>
        <v>1.o.3.7</v>
      </c>
      <c r="B129">
        <v>7</v>
      </c>
      <c r="C129" t="str">
        <f>'1-GBP'!C129</f>
        <v/>
      </c>
      <c r="M129" s="281">
        <v>0</v>
      </c>
      <c r="N129" s="281">
        <v>0</v>
      </c>
      <c r="O129" s="281">
        <v>0</v>
      </c>
      <c r="P129" s="281">
        <v>0</v>
      </c>
      <c r="Q129" s="281">
        <v>0</v>
      </c>
      <c r="R129" s="281">
        <v>0</v>
      </c>
      <c r="S129" s="281">
        <v>0</v>
      </c>
      <c r="T129" s="281">
        <v>0</v>
      </c>
      <c r="U129" s="281">
        <v>0</v>
      </c>
      <c r="V129" s="281">
        <v>0</v>
      </c>
      <c r="W129" s="281">
        <v>0</v>
      </c>
      <c r="X129" s="281">
        <v>0</v>
      </c>
      <c r="Y129" s="281">
        <v>0</v>
      </c>
      <c r="Z129" s="281">
        <v>0</v>
      </c>
      <c r="AA129" s="281">
        <v>0</v>
      </c>
      <c r="AB129" s="281">
        <v>0</v>
      </c>
      <c r="AC129" s="281">
        <v>0</v>
      </c>
      <c r="AD129" s="281">
        <v>0</v>
      </c>
      <c r="AE129" s="281">
        <v>0</v>
      </c>
      <c r="AF129" s="281">
        <v>0</v>
      </c>
      <c r="AG129" s="281">
        <v>0</v>
      </c>
      <c r="AH129" s="281">
        <v>0</v>
      </c>
      <c r="AI129" s="281">
        <v>0</v>
      </c>
      <c r="AJ129" s="281">
        <v>0</v>
      </c>
      <c r="AK129" s="281">
        <v>0</v>
      </c>
      <c r="AL129" s="281">
        <v>0</v>
      </c>
      <c r="AM129" s="281">
        <v>0</v>
      </c>
      <c r="AN129" s="281">
        <v>0</v>
      </c>
      <c r="AO129" s="281">
        <v>0</v>
      </c>
      <c r="AP129" s="281">
        <v>0</v>
      </c>
    </row>
    <row r="130" spans="1:42" customFormat="1" outlineLevel="2">
      <c r="A130" s="211" t="str">
        <f>A105&amp;"."&amp;A122&amp;"."&amp;A106&amp;"."&amp;B130</f>
        <v>1.o.3.8</v>
      </c>
      <c r="B130">
        <v>8</v>
      </c>
      <c r="C130" t="str">
        <f>'1-GBP'!C130</f>
        <v/>
      </c>
      <c r="M130" s="281">
        <v>0</v>
      </c>
      <c r="N130" s="281">
        <v>0</v>
      </c>
      <c r="O130" s="281">
        <v>0</v>
      </c>
      <c r="P130" s="281">
        <v>0</v>
      </c>
      <c r="Q130" s="281">
        <v>0</v>
      </c>
      <c r="R130" s="281">
        <v>0</v>
      </c>
      <c r="S130" s="281">
        <v>0</v>
      </c>
      <c r="T130" s="281">
        <v>0</v>
      </c>
      <c r="U130" s="281">
        <v>0</v>
      </c>
      <c r="V130" s="281">
        <v>0</v>
      </c>
      <c r="W130" s="281">
        <v>0</v>
      </c>
      <c r="X130" s="281">
        <v>0</v>
      </c>
      <c r="Y130" s="281">
        <v>0</v>
      </c>
      <c r="Z130" s="281">
        <v>0</v>
      </c>
      <c r="AA130" s="281">
        <v>0</v>
      </c>
      <c r="AB130" s="281">
        <v>0</v>
      </c>
      <c r="AC130" s="281">
        <v>0</v>
      </c>
      <c r="AD130" s="281">
        <v>0</v>
      </c>
      <c r="AE130" s="281">
        <v>0</v>
      </c>
      <c r="AF130" s="281">
        <v>0</v>
      </c>
      <c r="AG130" s="281">
        <v>0</v>
      </c>
      <c r="AH130" s="281">
        <v>0</v>
      </c>
      <c r="AI130" s="281">
        <v>0</v>
      </c>
      <c r="AJ130" s="281">
        <v>0</v>
      </c>
      <c r="AK130" s="281">
        <v>0</v>
      </c>
      <c r="AL130" s="281">
        <v>0</v>
      </c>
      <c r="AM130" s="281">
        <v>0</v>
      </c>
      <c r="AN130" s="281">
        <v>0</v>
      </c>
      <c r="AO130" s="281">
        <v>0</v>
      </c>
      <c r="AP130" s="281">
        <v>0</v>
      </c>
    </row>
    <row r="131" spans="1:42" customFormat="1" outlineLevel="2">
      <c r="A131" s="211" t="str">
        <f>A105&amp;"."&amp;A122&amp;"."&amp;A106&amp;"."&amp;B131</f>
        <v>1.o.3.9</v>
      </c>
      <c r="B131">
        <v>9</v>
      </c>
      <c r="C131" t="str">
        <f>'1-GBP'!C131</f>
        <v/>
      </c>
      <c r="M131" s="281">
        <v>0</v>
      </c>
      <c r="N131" s="281">
        <v>0</v>
      </c>
      <c r="O131" s="281">
        <v>0</v>
      </c>
      <c r="P131" s="281">
        <v>0</v>
      </c>
      <c r="Q131" s="281">
        <v>0</v>
      </c>
      <c r="R131" s="281">
        <v>0</v>
      </c>
      <c r="S131" s="281">
        <v>0</v>
      </c>
      <c r="T131" s="281">
        <v>0</v>
      </c>
      <c r="U131" s="281">
        <v>0</v>
      </c>
      <c r="V131" s="281">
        <v>0</v>
      </c>
      <c r="W131" s="281">
        <v>0</v>
      </c>
      <c r="X131" s="281">
        <v>0</v>
      </c>
      <c r="Y131" s="281">
        <v>0</v>
      </c>
      <c r="Z131" s="281">
        <v>0</v>
      </c>
      <c r="AA131" s="281">
        <v>0</v>
      </c>
      <c r="AB131" s="281">
        <v>0</v>
      </c>
      <c r="AC131" s="281">
        <v>0</v>
      </c>
      <c r="AD131" s="281">
        <v>0</v>
      </c>
      <c r="AE131" s="281">
        <v>0</v>
      </c>
      <c r="AF131" s="281">
        <v>0</v>
      </c>
      <c r="AG131" s="281">
        <v>0</v>
      </c>
      <c r="AH131" s="281">
        <v>0</v>
      </c>
      <c r="AI131" s="281">
        <v>0</v>
      </c>
      <c r="AJ131" s="281">
        <v>0</v>
      </c>
      <c r="AK131" s="281">
        <v>0</v>
      </c>
      <c r="AL131" s="281">
        <v>0</v>
      </c>
      <c r="AM131" s="281">
        <v>0</v>
      </c>
      <c r="AN131" s="281">
        <v>0</v>
      </c>
      <c r="AO131" s="281">
        <v>0</v>
      </c>
      <c r="AP131" s="281">
        <v>0</v>
      </c>
    </row>
    <row r="132" spans="1:42" customFormat="1" outlineLevel="2">
      <c r="A132" s="211" t="str">
        <f>A105&amp;"."&amp;A122&amp;"."&amp;A106&amp;"."&amp;B132</f>
        <v>1.o.3.10</v>
      </c>
      <c r="B132">
        <v>10</v>
      </c>
      <c r="C132" t="str">
        <f>'1-GBP'!C132</f>
        <v/>
      </c>
      <c r="M132" s="281">
        <v>0</v>
      </c>
      <c r="N132" s="281">
        <v>0</v>
      </c>
      <c r="O132" s="281">
        <v>0</v>
      </c>
      <c r="P132" s="281">
        <v>0</v>
      </c>
      <c r="Q132" s="281">
        <v>0</v>
      </c>
      <c r="R132" s="281">
        <v>0</v>
      </c>
      <c r="S132" s="281">
        <v>0</v>
      </c>
      <c r="T132" s="281">
        <v>0</v>
      </c>
      <c r="U132" s="281">
        <v>0</v>
      </c>
      <c r="V132" s="281">
        <v>0</v>
      </c>
      <c r="W132" s="281">
        <v>0</v>
      </c>
      <c r="X132" s="281">
        <v>0</v>
      </c>
      <c r="Y132" s="281">
        <v>0</v>
      </c>
      <c r="Z132" s="281">
        <v>0</v>
      </c>
      <c r="AA132" s="281">
        <v>0</v>
      </c>
      <c r="AB132" s="281">
        <v>0</v>
      </c>
      <c r="AC132" s="281">
        <v>0</v>
      </c>
      <c r="AD132" s="281">
        <v>0</v>
      </c>
      <c r="AE132" s="281">
        <v>0</v>
      </c>
      <c r="AF132" s="281">
        <v>0</v>
      </c>
      <c r="AG132" s="281">
        <v>0</v>
      </c>
      <c r="AH132" s="281">
        <v>0</v>
      </c>
      <c r="AI132" s="281">
        <v>0</v>
      </c>
      <c r="AJ132" s="281">
        <v>0</v>
      </c>
      <c r="AK132" s="281">
        <v>0</v>
      </c>
      <c r="AL132" s="281">
        <v>0</v>
      </c>
      <c r="AM132" s="281">
        <v>0</v>
      </c>
      <c r="AN132" s="281">
        <v>0</v>
      </c>
      <c r="AO132" s="281">
        <v>0</v>
      </c>
      <c r="AP132" s="281">
        <v>0</v>
      </c>
    </row>
    <row r="133" spans="1:42" customFormat="1" outlineLevel="2">
      <c r="A133" s="211" t="str">
        <f>A105&amp;"."&amp;A122&amp;"."&amp;A106&amp;"."&amp;B133</f>
        <v>1.o.3.11</v>
      </c>
      <c r="B133">
        <v>11</v>
      </c>
      <c r="C133" t="str">
        <f>'1-GBP'!C133</f>
        <v/>
      </c>
      <c r="M133" s="281">
        <v>0</v>
      </c>
      <c r="N133" s="281">
        <v>0</v>
      </c>
      <c r="O133" s="281">
        <v>0</v>
      </c>
      <c r="P133" s="281">
        <v>0</v>
      </c>
      <c r="Q133" s="281">
        <v>0</v>
      </c>
      <c r="R133" s="281">
        <v>0</v>
      </c>
      <c r="S133" s="281">
        <v>0</v>
      </c>
      <c r="T133" s="281">
        <v>0</v>
      </c>
      <c r="U133" s="281">
        <v>0</v>
      </c>
      <c r="V133" s="281">
        <v>0</v>
      </c>
      <c r="W133" s="281">
        <v>0</v>
      </c>
      <c r="X133" s="281">
        <v>0</v>
      </c>
      <c r="Y133" s="281">
        <v>0</v>
      </c>
      <c r="Z133" s="281">
        <v>0</v>
      </c>
      <c r="AA133" s="281">
        <v>0</v>
      </c>
      <c r="AB133" s="281">
        <v>0</v>
      </c>
      <c r="AC133" s="281">
        <v>0</v>
      </c>
      <c r="AD133" s="281">
        <v>0</v>
      </c>
      <c r="AE133" s="281">
        <v>0</v>
      </c>
      <c r="AF133" s="281">
        <v>0</v>
      </c>
      <c r="AG133" s="281">
        <v>0</v>
      </c>
      <c r="AH133" s="281">
        <v>0</v>
      </c>
      <c r="AI133" s="281">
        <v>0</v>
      </c>
      <c r="AJ133" s="281">
        <v>0</v>
      </c>
      <c r="AK133" s="281">
        <v>0</v>
      </c>
      <c r="AL133" s="281">
        <v>0</v>
      </c>
      <c r="AM133" s="281">
        <v>0</v>
      </c>
      <c r="AN133" s="281">
        <v>0</v>
      </c>
      <c r="AO133" s="281">
        <v>0</v>
      </c>
      <c r="AP133" s="281">
        <v>0</v>
      </c>
    </row>
    <row r="134" spans="1:42" customFormat="1" outlineLevel="2">
      <c r="A134" s="211" t="str">
        <f>A105&amp;"."&amp;A122&amp;"."&amp;A106&amp;"."&amp;B134</f>
        <v>1.o.3.12</v>
      </c>
      <c r="B134">
        <v>12</v>
      </c>
      <c r="C134" t="str">
        <f>'1-GBP'!C134</f>
        <v/>
      </c>
      <c r="M134" s="281">
        <v>0</v>
      </c>
      <c r="N134" s="281">
        <v>0</v>
      </c>
      <c r="O134" s="281">
        <v>0</v>
      </c>
      <c r="P134" s="281">
        <v>0</v>
      </c>
      <c r="Q134" s="281">
        <v>0</v>
      </c>
      <c r="R134" s="281">
        <v>0</v>
      </c>
      <c r="S134" s="281">
        <v>0</v>
      </c>
      <c r="T134" s="281">
        <v>0</v>
      </c>
      <c r="U134" s="281">
        <v>0</v>
      </c>
      <c r="V134" s="281">
        <v>0</v>
      </c>
      <c r="W134" s="281">
        <v>0</v>
      </c>
      <c r="X134" s="281">
        <v>0</v>
      </c>
      <c r="Y134" s="281">
        <v>0</v>
      </c>
      <c r="Z134" s="281">
        <v>0</v>
      </c>
      <c r="AA134" s="281">
        <v>0</v>
      </c>
      <c r="AB134" s="281">
        <v>0</v>
      </c>
      <c r="AC134" s="281">
        <v>0</v>
      </c>
      <c r="AD134" s="281">
        <v>0</v>
      </c>
      <c r="AE134" s="281">
        <v>0</v>
      </c>
      <c r="AF134" s="281">
        <v>0</v>
      </c>
      <c r="AG134" s="281">
        <v>0</v>
      </c>
      <c r="AH134" s="281">
        <v>0</v>
      </c>
      <c r="AI134" s="281">
        <v>0</v>
      </c>
      <c r="AJ134" s="281">
        <v>0</v>
      </c>
      <c r="AK134" s="281">
        <v>0</v>
      </c>
      <c r="AL134" s="281">
        <v>0</v>
      </c>
      <c r="AM134" s="281">
        <v>0</v>
      </c>
      <c r="AN134" s="281">
        <v>0</v>
      </c>
      <c r="AO134" s="281">
        <v>0</v>
      </c>
      <c r="AP134" s="281">
        <v>0</v>
      </c>
    </row>
    <row r="135" spans="1:42" customFormat="1" outlineLevel="1" collapsed="1">
      <c r="A135" s="212"/>
      <c r="B135" s="201">
        <f>B134-COUNTIFS(C123:C134,"")</f>
        <v>2</v>
      </c>
      <c r="C135" s="201" t="s">
        <v>285</v>
      </c>
      <c r="D135" s="201"/>
      <c r="E135" s="201"/>
      <c r="F135" s="201"/>
      <c r="G135" s="201"/>
      <c r="H135" s="201"/>
      <c r="I135" s="201"/>
      <c r="J135" s="201"/>
      <c r="K135" s="201"/>
      <c r="L135" s="201"/>
      <c r="M135" s="280">
        <f t="shared" ref="M135:AP135" si="12">SUM(M123:M134)</f>
        <v>0</v>
      </c>
      <c r="N135" s="280">
        <f t="shared" si="12"/>
        <v>0</v>
      </c>
      <c r="O135" s="280">
        <f t="shared" si="12"/>
        <v>0</v>
      </c>
      <c r="P135" s="280">
        <f t="shared" si="12"/>
        <v>0</v>
      </c>
      <c r="Q135" s="280">
        <f t="shared" si="12"/>
        <v>0</v>
      </c>
      <c r="R135" s="280">
        <f t="shared" si="12"/>
        <v>0</v>
      </c>
      <c r="S135" s="280">
        <f t="shared" si="12"/>
        <v>0</v>
      </c>
      <c r="T135" s="280">
        <f t="shared" si="12"/>
        <v>0</v>
      </c>
      <c r="U135" s="280">
        <f t="shared" si="12"/>
        <v>0</v>
      </c>
      <c r="V135" s="280">
        <f t="shared" si="12"/>
        <v>0</v>
      </c>
      <c r="W135" s="280">
        <f t="shared" si="12"/>
        <v>0</v>
      </c>
      <c r="X135" s="280">
        <f t="shared" si="12"/>
        <v>0</v>
      </c>
      <c r="Y135" s="280">
        <f t="shared" si="12"/>
        <v>0</v>
      </c>
      <c r="Z135" s="280">
        <f t="shared" si="12"/>
        <v>0</v>
      </c>
      <c r="AA135" s="280">
        <f t="shared" si="12"/>
        <v>0</v>
      </c>
      <c r="AB135" s="280">
        <f t="shared" si="12"/>
        <v>0</v>
      </c>
      <c r="AC135" s="280">
        <f t="shared" si="12"/>
        <v>0</v>
      </c>
      <c r="AD135" s="280">
        <f t="shared" si="12"/>
        <v>0</v>
      </c>
      <c r="AE135" s="280">
        <f t="shared" si="12"/>
        <v>0</v>
      </c>
      <c r="AF135" s="280">
        <f t="shared" si="12"/>
        <v>0</v>
      </c>
      <c r="AG135" s="280">
        <f t="shared" si="12"/>
        <v>0</v>
      </c>
      <c r="AH135" s="280">
        <f t="shared" si="12"/>
        <v>0</v>
      </c>
      <c r="AI135" s="280">
        <f t="shared" si="12"/>
        <v>0</v>
      </c>
      <c r="AJ135" s="280">
        <f t="shared" si="12"/>
        <v>0</v>
      </c>
      <c r="AK135" s="280">
        <f t="shared" si="12"/>
        <v>0</v>
      </c>
      <c r="AL135" s="280">
        <f t="shared" si="12"/>
        <v>0</v>
      </c>
      <c r="AM135" s="280">
        <f t="shared" si="12"/>
        <v>0</v>
      </c>
      <c r="AN135" s="280">
        <f t="shared" si="12"/>
        <v>0</v>
      </c>
      <c r="AO135" s="280">
        <f t="shared" si="12"/>
        <v>0</v>
      </c>
      <c r="AP135" s="280">
        <f t="shared" si="12"/>
        <v>0</v>
      </c>
    </row>
    <row r="136" spans="1:42" customFormat="1" outlineLevel="1">
      <c r="A136" s="221"/>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2"/>
      <c r="AJ136" s="222"/>
      <c r="AK136" s="222"/>
      <c r="AL136" s="222"/>
      <c r="AM136" s="222"/>
      <c r="AN136" s="222"/>
      <c r="AO136" s="222"/>
      <c r="AP136" s="222"/>
    </row>
    <row r="137" spans="1:42" customFormat="1" outlineLevel="1">
      <c r="A137" s="220" t="s">
        <v>254</v>
      </c>
      <c r="B137" s="220" t="s">
        <v>287</v>
      </c>
      <c r="C137" s="220" t="s">
        <v>284</v>
      </c>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c r="AA137" s="220"/>
      <c r="AB137" s="220"/>
      <c r="AC137" s="220"/>
      <c r="AD137" s="220"/>
      <c r="AE137" s="220"/>
      <c r="AF137" s="220"/>
      <c r="AG137" s="220"/>
      <c r="AH137" s="220"/>
      <c r="AI137" s="220"/>
      <c r="AJ137" s="220"/>
      <c r="AK137" s="220"/>
      <c r="AL137" s="220"/>
      <c r="AM137" s="220"/>
      <c r="AN137" s="220"/>
      <c r="AO137" s="220"/>
      <c r="AP137" s="220"/>
    </row>
    <row r="138" spans="1:42" customFormat="1" outlineLevel="2">
      <c r="A138" s="211" t="str">
        <f>A105&amp;"."&amp;A137&amp;"."&amp;A106&amp;"."&amp;B138</f>
        <v>1.d.3.1</v>
      </c>
      <c r="B138">
        <v>1</v>
      </c>
      <c r="C138" t="str">
        <f>'1-GBP'!C138</f>
        <v/>
      </c>
      <c r="M138" s="281">
        <v>0</v>
      </c>
      <c r="N138" s="281">
        <v>0</v>
      </c>
      <c r="O138" s="281">
        <v>0</v>
      </c>
      <c r="P138" s="281">
        <v>0</v>
      </c>
      <c r="Q138" s="281">
        <v>0</v>
      </c>
      <c r="R138" s="281">
        <v>0</v>
      </c>
      <c r="S138" s="281">
        <v>0</v>
      </c>
      <c r="T138" s="281">
        <v>0</v>
      </c>
      <c r="U138" s="281">
        <v>0</v>
      </c>
      <c r="V138" s="281">
        <v>0</v>
      </c>
      <c r="W138" s="281">
        <v>0</v>
      </c>
      <c r="X138" s="281">
        <v>0</v>
      </c>
      <c r="Y138" s="281">
        <v>0</v>
      </c>
      <c r="Z138" s="281">
        <v>0</v>
      </c>
      <c r="AA138" s="281">
        <v>0</v>
      </c>
      <c r="AB138" s="281">
        <v>0</v>
      </c>
      <c r="AC138" s="281">
        <v>0</v>
      </c>
      <c r="AD138" s="281">
        <v>0</v>
      </c>
      <c r="AE138" s="281">
        <v>0</v>
      </c>
      <c r="AF138" s="281">
        <v>0</v>
      </c>
      <c r="AG138" s="281">
        <v>0</v>
      </c>
      <c r="AH138" s="281">
        <v>0</v>
      </c>
      <c r="AI138" s="281">
        <v>0</v>
      </c>
      <c r="AJ138" s="281">
        <v>0</v>
      </c>
      <c r="AK138" s="281">
        <v>0</v>
      </c>
      <c r="AL138" s="281">
        <v>0</v>
      </c>
      <c r="AM138" s="281">
        <v>0</v>
      </c>
      <c r="AN138" s="281">
        <v>0</v>
      </c>
      <c r="AO138" s="281">
        <v>0</v>
      </c>
      <c r="AP138" s="281">
        <v>0</v>
      </c>
    </row>
    <row r="139" spans="1:42" customFormat="1" outlineLevel="2">
      <c r="A139" s="211" t="str">
        <f>A105&amp;"."&amp;A137&amp;"."&amp;A106&amp;"."&amp;B139</f>
        <v>1.d.3.2</v>
      </c>
      <c r="B139">
        <v>2</v>
      </c>
      <c r="C139" t="str">
        <f>'1-GBP'!C139</f>
        <v/>
      </c>
      <c r="M139" s="281">
        <v>0</v>
      </c>
      <c r="N139" s="281">
        <v>0</v>
      </c>
      <c r="O139" s="281">
        <v>0</v>
      </c>
      <c r="P139" s="281">
        <v>0</v>
      </c>
      <c r="Q139" s="281">
        <v>0</v>
      </c>
      <c r="R139" s="281">
        <v>0</v>
      </c>
      <c r="S139" s="281">
        <v>0</v>
      </c>
      <c r="T139" s="281">
        <v>0</v>
      </c>
      <c r="U139" s="281">
        <v>0</v>
      </c>
      <c r="V139" s="281">
        <v>0</v>
      </c>
      <c r="W139" s="281">
        <v>0</v>
      </c>
      <c r="X139" s="281">
        <v>0</v>
      </c>
      <c r="Y139" s="281">
        <v>0</v>
      </c>
      <c r="Z139" s="281">
        <v>0</v>
      </c>
      <c r="AA139" s="281">
        <v>0</v>
      </c>
      <c r="AB139" s="281">
        <v>0</v>
      </c>
      <c r="AC139" s="281">
        <v>0</v>
      </c>
      <c r="AD139" s="281">
        <v>0</v>
      </c>
      <c r="AE139" s="281">
        <v>0</v>
      </c>
      <c r="AF139" s="281">
        <v>0</v>
      </c>
      <c r="AG139" s="281">
        <v>0</v>
      </c>
      <c r="AH139" s="281">
        <v>0</v>
      </c>
      <c r="AI139" s="281">
        <v>0</v>
      </c>
      <c r="AJ139" s="281">
        <v>0</v>
      </c>
      <c r="AK139" s="281">
        <v>0</v>
      </c>
      <c r="AL139" s="281">
        <v>0</v>
      </c>
      <c r="AM139" s="281">
        <v>0</v>
      </c>
      <c r="AN139" s="281">
        <v>0</v>
      </c>
      <c r="AO139" s="281">
        <v>0</v>
      </c>
      <c r="AP139" s="281">
        <v>0</v>
      </c>
    </row>
    <row r="140" spans="1:42" customFormat="1" outlineLevel="2">
      <c r="A140" s="211" t="str">
        <f>A105&amp;"."&amp;A137&amp;"."&amp;A106&amp;"."&amp;B140</f>
        <v>1.d.3.3</v>
      </c>
      <c r="B140">
        <v>3</v>
      </c>
      <c r="C140" t="str">
        <f>'1-GBP'!C140</f>
        <v/>
      </c>
      <c r="M140" s="281">
        <v>0</v>
      </c>
      <c r="N140" s="281">
        <v>0</v>
      </c>
      <c r="O140" s="281">
        <v>0</v>
      </c>
      <c r="P140" s="281">
        <v>0</v>
      </c>
      <c r="Q140" s="281">
        <v>0</v>
      </c>
      <c r="R140" s="281">
        <v>0</v>
      </c>
      <c r="S140" s="281">
        <v>0</v>
      </c>
      <c r="T140" s="281">
        <v>0</v>
      </c>
      <c r="U140" s="281">
        <v>0</v>
      </c>
      <c r="V140" s="281">
        <v>0</v>
      </c>
      <c r="W140" s="281">
        <v>0</v>
      </c>
      <c r="X140" s="281">
        <v>0</v>
      </c>
      <c r="Y140" s="281">
        <v>0</v>
      </c>
      <c r="Z140" s="281">
        <v>0</v>
      </c>
      <c r="AA140" s="281">
        <v>0</v>
      </c>
      <c r="AB140" s="281">
        <v>0</v>
      </c>
      <c r="AC140" s="281">
        <v>0</v>
      </c>
      <c r="AD140" s="281">
        <v>0</v>
      </c>
      <c r="AE140" s="281">
        <v>0</v>
      </c>
      <c r="AF140" s="281">
        <v>0</v>
      </c>
      <c r="AG140" s="281">
        <v>0</v>
      </c>
      <c r="AH140" s="281">
        <v>0</v>
      </c>
      <c r="AI140" s="281">
        <v>0</v>
      </c>
      <c r="AJ140" s="281">
        <v>0</v>
      </c>
      <c r="AK140" s="281">
        <v>0</v>
      </c>
      <c r="AL140" s="281">
        <v>0</v>
      </c>
      <c r="AM140" s="281">
        <v>0</v>
      </c>
      <c r="AN140" s="281">
        <v>0</v>
      </c>
      <c r="AO140" s="281">
        <v>0</v>
      </c>
      <c r="AP140" s="281">
        <v>0</v>
      </c>
    </row>
    <row r="141" spans="1:42" customFormat="1" outlineLevel="2">
      <c r="A141" s="211" t="str">
        <f>A105&amp;"."&amp;A137&amp;"."&amp;A106&amp;"."&amp;B141</f>
        <v>1.d.3.4</v>
      </c>
      <c r="B141">
        <v>4</v>
      </c>
      <c r="C141" t="str">
        <f>'1-GBP'!C141</f>
        <v/>
      </c>
      <c r="M141" s="281">
        <v>0</v>
      </c>
      <c r="N141" s="281">
        <v>0</v>
      </c>
      <c r="O141" s="281">
        <v>0</v>
      </c>
      <c r="P141" s="281">
        <v>0</v>
      </c>
      <c r="Q141" s="281">
        <v>0</v>
      </c>
      <c r="R141" s="281">
        <v>0</v>
      </c>
      <c r="S141" s="281">
        <v>0</v>
      </c>
      <c r="T141" s="281">
        <v>0</v>
      </c>
      <c r="U141" s="281">
        <v>0</v>
      </c>
      <c r="V141" s="281">
        <v>0</v>
      </c>
      <c r="W141" s="281">
        <v>0</v>
      </c>
      <c r="X141" s="281">
        <v>0</v>
      </c>
      <c r="Y141" s="281">
        <v>0</v>
      </c>
      <c r="Z141" s="281">
        <v>0</v>
      </c>
      <c r="AA141" s="281">
        <v>0</v>
      </c>
      <c r="AB141" s="281">
        <v>0</v>
      </c>
      <c r="AC141" s="281">
        <v>0</v>
      </c>
      <c r="AD141" s="281">
        <v>0</v>
      </c>
      <c r="AE141" s="281">
        <v>0</v>
      </c>
      <c r="AF141" s="281">
        <v>0</v>
      </c>
      <c r="AG141" s="281">
        <v>0</v>
      </c>
      <c r="AH141" s="281">
        <v>0</v>
      </c>
      <c r="AI141" s="281">
        <v>0</v>
      </c>
      <c r="AJ141" s="281">
        <v>0</v>
      </c>
      <c r="AK141" s="281">
        <v>0</v>
      </c>
      <c r="AL141" s="281">
        <v>0</v>
      </c>
      <c r="AM141" s="281">
        <v>0</v>
      </c>
      <c r="AN141" s="281">
        <v>0</v>
      </c>
      <c r="AO141" s="281">
        <v>0</v>
      </c>
      <c r="AP141" s="281">
        <v>0</v>
      </c>
    </row>
    <row r="142" spans="1:42" customFormat="1" outlineLevel="2">
      <c r="A142" s="211" t="str">
        <f>A105&amp;"."&amp;A137&amp;"."&amp;A106&amp;"."&amp;B142</f>
        <v>1.d.3.5</v>
      </c>
      <c r="B142">
        <v>5</v>
      </c>
      <c r="C142" t="str">
        <f>'1-GBP'!C142</f>
        <v/>
      </c>
      <c r="M142" s="281">
        <v>0</v>
      </c>
      <c r="N142" s="281">
        <v>0</v>
      </c>
      <c r="O142" s="281">
        <v>0</v>
      </c>
      <c r="P142" s="281">
        <v>0</v>
      </c>
      <c r="Q142" s="281">
        <v>0</v>
      </c>
      <c r="R142" s="281">
        <v>0</v>
      </c>
      <c r="S142" s="281">
        <v>0</v>
      </c>
      <c r="T142" s="281">
        <v>0</v>
      </c>
      <c r="U142" s="281">
        <v>0</v>
      </c>
      <c r="V142" s="281">
        <v>0</v>
      </c>
      <c r="W142" s="281">
        <v>0</v>
      </c>
      <c r="X142" s="281">
        <v>0</v>
      </c>
      <c r="Y142" s="281">
        <v>0</v>
      </c>
      <c r="Z142" s="281">
        <v>0</v>
      </c>
      <c r="AA142" s="281">
        <v>0</v>
      </c>
      <c r="AB142" s="281">
        <v>0</v>
      </c>
      <c r="AC142" s="281">
        <v>0</v>
      </c>
      <c r="AD142" s="281">
        <v>0</v>
      </c>
      <c r="AE142" s="281">
        <v>0</v>
      </c>
      <c r="AF142" s="281">
        <v>0</v>
      </c>
      <c r="AG142" s="281">
        <v>0</v>
      </c>
      <c r="AH142" s="281">
        <v>0</v>
      </c>
      <c r="AI142" s="281">
        <v>0</v>
      </c>
      <c r="AJ142" s="281">
        <v>0</v>
      </c>
      <c r="AK142" s="281">
        <v>0</v>
      </c>
      <c r="AL142" s="281">
        <v>0</v>
      </c>
      <c r="AM142" s="281">
        <v>0</v>
      </c>
      <c r="AN142" s="281">
        <v>0</v>
      </c>
      <c r="AO142" s="281">
        <v>0</v>
      </c>
      <c r="AP142" s="281">
        <v>0</v>
      </c>
    </row>
    <row r="143" spans="1:42" customFormat="1" outlineLevel="2">
      <c r="A143" s="211" t="str">
        <f>A105&amp;"."&amp;A137&amp;"."&amp;A106&amp;"."&amp;B143</f>
        <v>1.d.3.6</v>
      </c>
      <c r="B143">
        <v>6</v>
      </c>
      <c r="C143" t="str">
        <f>'1-GBP'!C143</f>
        <v/>
      </c>
      <c r="M143" s="281">
        <v>0</v>
      </c>
      <c r="N143" s="281">
        <v>0</v>
      </c>
      <c r="O143" s="281">
        <v>0</v>
      </c>
      <c r="P143" s="281">
        <v>0</v>
      </c>
      <c r="Q143" s="281">
        <v>0</v>
      </c>
      <c r="R143" s="281">
        <v>0</v>
      </c>
      <c r="S143" s="281">
        <v>0</v>
      </c>
      <c r="T143" s="281">
        <v>0</v>
      </c>
      <c r="U143" s="281">
        <v>0</v>
      </c>
      <c r="V143" s="281">
        <v>0</v>
      </c>
      <c r="W143" s="281">
        <v>0</v>
      </c>
      <c r="X143" s="281">
        <v>0</v>
      </c>
      <c r="Y143" s="281">
        <v>0</v>
      </c>
      <c r="Z143" s="281">
        <v>0</v>
      </c>
      <c r="AA143" s="281">
        <v>0</v>
      </c>
      <c r="AB143" s="281">
        <v>0</v>
      </c>
      <c r="AC143" s="281">
        <v>0</v>
      </c>
      <c r="AD143" s="281">
        <v>0</v>
      </c>
      <c r="AE143" s="281">
        <v>0</v>
      </c>
      <c r="AF143" s="281">
        <v>0</v>
      </c>
      <c r="AG143" s="281">
        <v>0</v>
      </c>
      <c r="AH143" s="281">
        <v>0</v>
      </c>
      <c r="AI143" s="281">
        <v>0</v>
      </c>
      <c r="AJ143" s="281">
        <v>0</v>
      </c>
      <c r="AK143" s="281">
        <v>0</v>
      </c>
      <c r="AL143" s="281">
        <v>0</v>
      </c>
      <c r="AM143" s="281">
        <v>0</v>
      </c>
      <c r="AN143" s="281">
        <v>0</v>
      </c>
      <c r="AO143" s="281">
        <v>0</v>
      </c>
      <c r="AP143" s="281">
        <v>0</v>
      </c>
    </row>
    <row r="144" spans="1:42" customFormat="1" outlineLevel="2">
      <c r="A144" s="211" t="str">
        <f>A105&amp;"."&amp;A137&amp;"."&amp;A106&amp;"."&amp;B144</f>
        <v>1.d.3.7</v>
      </c>
      <c r="B144">
        <v>7</v>
      </c>
      <c r="C144" t="str">
        <f>'1-GBP'!C144</f>
        <v/>
      </c>
      <c r="M144" s="281">
        <v>0</v>
      </c>
      <c r="N144" s="281">
        <v>0</v>
      </c>
      <c r="O144" s="281">
        <v>0</v>
      </c>
      <c r="P144" s="281">
        <v>0</v>
      </c>
      <c r="Q144" s="281">
        <v>0</v>
      </c>
      <c r="R144" s="281">
        <v>0</v>
      </c>
      <c r="S144" s="281">
        <v>0</v>
      </c>
      <c r="T144" s="281">
        <v>0</v>
      </c>
      <c r="U144" s="281">
        <v>0</v>
      </c>
      <c r="V144" s="281">
        <v>0</v>
      </c>
      <c r="W144" s="281">
        <v>0</v>
      </c>
      <c r="X144" s="281">
        <v>0</v>
      </c>
      <c r="Y144" s="281">
        <v>0</v>
      </c>
      <c r="Z144" s="281">
        <v>0</v>
      </c>
      <c r="AA144" s="281">
        <v>0</v>
      </c>
      <c r="AB144" s="281">
        <v>0</v>
      </c>
      <c r="AC144" s="281">
        <v>0</v>
      </c>
      <c r="AD144" s="281">
        <v>0</v>
      </c>
      <c r="AE144" s="281">
        <v>0</v>
      </c>
      <c r="AF144" s="281">
        <v>0</v>
      </c>
      <c r="AG144" s="281">
        <v>0</v>
      </c>
      <c r="AH144" s="281">
        <v>0</v>
      </c>
      <c r="AI144" s="281">
        <v>0</v>
      </c>
      <c r="AJ144" s="281">
        <v>0</v>
      </c>
      <c r="AK144" s="281">
        <v>0</v>
      </c>
      <c r="AL144" s="281">
        <v>0</v>
      </c>
      <c r="AM144" s="281">
        <v>0</v>
      </c>
      <c r="AN144" s="281">
        <v>0</v>
      </c>
      <c r="AO144" s="281">
        <v>0</v>
      </c>
      <c r="AP144" s="281">
        <v>0</v>
      </c>
    </row>
    <row r="145" spans="1:42" customFormat="1" outlineLevel="2">
      <c r="A145" s="211" t="str">
        <f>A105&amp;"."&amp;A137&amp;"."&amp;A106&amp;"."&amp;B145</f>
        <v>1.d.3.8</v>
      </c>
      <c r="B145">
        <v>8</v>
      </c>
      <c r="C145" t="str">
        <f>'1-GBP'!C145</f>
        <v/>
      </c>
      <c r="M145" s="281">
        <v>0</v>
      </c>
      <c r="N145" s="281">
        <v>0</v>
      </c>
      <c r="O145" s="281">
        <v>0</v>
      </c>
      <c r="P145" s="281">
        <v>0</v>
      </c>
      <c r="Q145" s="281">
        <v>0</v>
      </c>
      <c r="R145" s="281">
        <v>0</v>
      </c>
      <c r="S145" s="281">
        <v>0</v>
      </c>
      <c r="T145" s="281">
        <v>0</v>
      </c>
      <c r="U145" s="281">
        <v>0</v>
      </c>
      <c r="V145" s="281">
        <v>0</v>
      </c>
      <c r="W145" s="281">
        <v>0</v>
      </c>
      <c r="X145" s="281">
        <v>0</v>
      </c>
      <c r="Y145" s="281">
        <v>0</v>
      </c>
      <c r="Z145" s="281">
        <v>0</v>
      </c>
      <c r="AA145" s="281">
        <v>0</v>
      </c>
      <c r="AB145" s="281">
        <v>0</v>
      </c>
      <c r="AC145" s="281">
        <v>0</v>
      </c>
      <c r="AD145" s="281">
        <v>0</v>
      </c>
      <c r="AE145" s="281">
        <v>0</v>
      </c>
      <c r="AF145" s="281">
        <v>0</v>
      </c>
      <c r="AG145" s="281">
        <v>0</v>
      </c>
      <c r="AH145" s="281">
        <v>0</v>
      </c>
      <c r="AI145" s="281">
        <v>0</v>
      </c>
      <c r="AJ145" s="281">
        <v>0</v>
      </c>
      <c r="AK145" s="281">
        <v>0</v>
      </c>
      <c r="AL145" s="281">
        <v>0</v>
      </c>
      <c r="AM145" s="281">
        <v>0</v>
      </c>
      <c r="AN145" s="281">
        <v>0</v>
      </c>
      <c r="AO145" s="281">
        <v>0</v>
      </c>
      <c r="AP145" s="281">
        <v>0</v>
      </c>
    </row>
    <row r="146" spans="1:42" customFormat="1" outlineLevel="2">
      <c r="A146" s="211" t="str">
        <f>A105&amp;"."&amp;A137&amp;"."&amp;A106&amp;"."&amp;B146</f>
        <v>1.d.3.9</v>
      </c>
      <c r="B146">
        <v>9</v>
      </c>
      <c r="C146" t="str">
        <f>'1-GBP'!C146</f>
        <v/>
      </c>
      <c r="M146" s="281">
        <v>0</v>
      </c>
      <c r="N146" s="281">
        <v>0</v>
      </c>
      <c r="O146" s="281">
        <v>0</v>
      </c>
      <c r="P146" s="281">
        <v>0</v>
      </c>
      <c r="Q146" s="281">
        <v>0</v>
      </c>
      <c r="R146" s="281">
        <v>0</v>
      </c>
      <c r="S146" s="281">
        <v>0</v>
      </c>
      <c r="T146" s="281">
        <v>0</v>
      </c>
      <c r="U146" s="281">
        <v>0</v>
      </c>
      <c r="V146" s="281">
        <v>0</v>
      </c>
      <c r="W146" s="281">
        <v>0</v>
      </c>
      <c r="X146" s="281">
        <v>0</v>
      </c>
      <c r="Y146" s="281">
        <v>0</v>
      </c>
      <c r="Z146" s="281">
        <v>0</v>
      </c>
      <c r="AA146" s="281">
        <v>0</v>
      </c>
      <c r="AB146" s="281">
        <v>0</v>
      </c>
      <c r="AC146" s="281">
        <v>0</v>
      </c>
      <c r="AD146" s="281">
        <v>0</v>
      </c>
      <c r="AE146" s="281">
        <v>0</v>
      </c>
      <c r="AF146" s="281">
        <v>0</v>
      </c>
      <c r="AG146" s="281">
        <v>0</v>
      </c>
      <c r="AH146" s="281">
        <v>0</v>
      </c>
      <c r="AI146" s="281">
        <v>0</v>
      </c>
      <c r="AJ146" s="281">
        <v>0</v>
      </c>
      <c r="AK146" s="281">
        <v>0</v>
      </c>
      <c r="AL146" s="281">
        <v>0</v>
      </c>
      <c r="AM146" s="281">
        <v>0</v>
      </c>
      <c r="AN146" s="281">
        <v>0</v>
      </c>
      <c r="AO146" s="281">
        <v>0</v>
      </c>
      <c r="AP146" s="281">
        <v>0</v>
      </c>
    </row>
    <row r="147" spans="1:42" customFormat="1" outlineLevel="2">
      <c r="A147" s="211" t="str">
        <f>A105&amp;"."&amp;A137&amp;"."&amp;A106&amp;"."&amp;B147</f>
        <v>1.d.3.10</v>
      </c>
      <c r="B147">
        <v>10</v>
      </c>
      <c r="C147" t="str">
        <f>'1-GBP'!C147</f>
        <v/>
      </c>
      <c r="M147" s="281">
        <v>0</v>
      </c>
      <c r="N147" s="281">
        <v>0</v>
      </c>
      <c r="O147" s="281">
        <v>0</v>
      </c>
      <c r="P147" s="281">
        <v>0</v>
      </c>
      <c r="Q147" s="281">
        <v>0</v>
      </c>
      <c r="R147" s="281">
        <v>0</v>
      </c>
      <c r="S147" s="281">
        <v>0</v>
      </c>
      <c r="T147" s="281">
        <v>0</v>
      </c>
      <c r="U147" s="281">
        <v>0</v>
      </c>
      <c r="V147" s="281">
        <v>0</v>
      </c>
      <c r="W147" s="281">
        <v>0</v>
      </c>
      <c r="X147" s="281">
        <v>0</v>
      </c>
      <c r="Y147" s="281">
        <v>0</v>
      </c>
      <c r="Z147" s="281">
        <v>0</v>
      </c>
      <c r="AA147" s="281">
        <v>0</v>
      </c>
      <c r="AB147" s="281">
        <v>0</v>
      </c>
      <c r="AC147" s="281">
        <v>0</v>
      </c>
      <c r="AD147" s="281">
        <v>0</v>
      </c>
      <c r="AE147" s="281">
        <v>0</v>
      </c>
      <c r="AF147" s="281">
        <v>0</v>
      </c>
      <c r="AG147" s="281">
        <v>0</v>
      </c>
      <c r="AH147" s="281">
        <v>0</v>
      </c>
      <c r="AI147" s="281">
        <v>0</v>
      </c>
      <c r="AJ147" s="281">
        <v>0</v>
      </c>
      <c r="AK147" s="281">
        <v>0</v>
      </c>
      <c r="AL147" s="281">
        <v>0</v>
      </c>
      <c r="AM147" s="281">
        <v>0</v>
      </c>
      <c r="AN147" s="281">
        <v>0</v>
      </c>
      <c r="AO147" s="281">
        <v>0</v>
      </c>
      <c r="AP147" s="281">
        <v>0</v>
      </c>
    </row>
    <row r="148" spans="1:42" customFormat="1" outlineLevel="2">
      <c r="A148" s="211" t="str">
        <f>A105&amp;"."&amp;A137&amp;"."&amp;A106&amp;"."&amp;B148</f>
        <v>1.d.3.11</v>
      </c>
      <c r="B148">
        <v>11</v>
      </c>
      <c r="C148" t="str">
        <f>'1-GBP'!C148</f>
        <v/>
      </c>
      <c r="M148" s="281">
        <v>0</v>
      </c>
      <c r="N148" s="281">
        <v>0</v>
      </c>
      <c r="O148" s="281">
        <v>0</v>
      </c>
      <c r="P148" s="281">
        <v>0</v>
      </c>
      <c r="Q148" s="281">
        <v>0</v>
      </c>
      <c r="R148" s="281">
        <v>0</v>
      </c>
      <c r="S148" s="281">
        <v>0</v>
      </c>
      <c r="T148" s="281">
        <v>0</v>
      </c>
      <c r="U148" s="281">
        <v>0</v>
      </c>
      <c r="V148" s="281">
        <v>0</v>
      </c>
      <c r="W148" s="281">
        <v>0</v>
      </c>
      <c r="X148" s="281">
        <v>0</v>
      </c>
      <c r="Y148" s="281">
        <v>0</v>
      </c>
      <c r="Z148" s="281">
        <v>0</v>
      </c>
      <c r="AA148" s="281">
        <v>0</v>
      </c>
      <c r="AB148" s="281">
        <v>0</v>
      </c>
      <c r="AC148" s="281">
        <v>0</v>
      </c>
      <c r="AD148" s="281">
        <v>0</v>
      </c>
      <c r="AE148" s="281">
        <v>0</v>
      </c>
      <c r="AF148" s="281">
        <v>0</v>
      </c>
      <c r="AG148" s="281">
        <v>0</v>
      </c>
      <c r="AH148" s="281">
        <v>0</v>
      </c>
      <c r="AI148" s="281">
        <v>0</v>
      </c>
      <c r="AJ148" s="281">
        <v>0</v>
      </c>
      <c r="AK148" s="281">
        <v>0</v>
      </c>
      <c r="AL148" s="281">
        <v>0</v>
      </c>
      <c r="AM148" s="281">
        <v>0</v>
      </c>
      <c r="AN148" s="281">
        <v>0</v>
      </c>
      <c r="AO148" s="281">
        <v>0</v>
      </c>
      <c r="AP148" s="281">
        <v>0</v>
      </c>
    </row>
    <row r="149" spans="1:42" customFormat="1" outlineLevel="2">
      <c r="A149" s="211" t="str">
        <f>A105&amp;"."&amp;A137&amp;"."&amp;A106&amp;"."&amp;B149</f>
        <v>1.d.3.12</v>
      </c>
      <c r="B149">
        <v>12</v>
      </c>
      <c r="C149" t="str">
        <f>'1-GBP'!C149</f>
        <v/>
      </c>
      <c r="M149" s="281">
        <v>0</v>
      </c>
      <c r="N149" s="281">
        <v>0</v>
      </c>
      <c r="O149" s="281">
        <v>0</v>
      </c>
      <c r="P149" s="281">
        <v>0</v>
      </c>
      <c r="Q149" s="281">
        <v>0</v>
      </c>
      <c r="R149" s="281">
        <v>0</v>
      </c>
      <c r="S149" s="281">
        <v>0</v>
      </c>
      <c r="T149" s="281">
        <v>0</v>
      </c>
      <c r="U149" s="281">
        <v>0</v>
      </c>
      <c r="V149" s="281">
        <v>0</v>
      </c>
      <c r="W149" s="281">
        <v>0</v>
      </c>
      <c r="X149" s="281">
        <v>0</v>
      </c>
      <c r="Y149" s="281">
        <v>0</v>
      </c>
      <c r="Z149" s="281">
        <v>0</v>
      </c>
      <c r="AA149" s="281">
        <v>0</v>
      </c>
      <c r="AB149" s="281">
        <v>0</v>
      </c>
      <c r="AC149" s="281">
        <v>0</v>
      </c>
      <c r="AD149" s="281">
        <v>0</v>
      </c>
      <c r="AE149" s="281">
        <v>0</v>
      </c>
      <c r="AF149" s="281">
        <v>0</v>
      </c>
      <c r="AG149" s="281">
        <v>0</v>
      </c>
      <c r="AH149" s="281">
        <v>0</v>
      </c>
      <c r="AI149" s="281">
        <v>0</v>
      </c>
      <c r="AJ149" s="281">
        <v>0</v>
      </c>
      <c r="AK149" s="281">
        <v>0</v>
      </c>
      <c r="AL149" s="281">
        <v>0</v>
      </c>
      <c r="AM149" s="281">
        <v>0</v>
      </c>
      <c r="AN149" s="281">
        <v>0</v>
      </c>
      <c r="AO149" s="281">
        <v>0</v>
      </c>
      <c r="AP149" s="281">
        <v>0</v>
      </c>
    </row>
    <row r="150" spans="1:42" customFormat="1" outlineLevel="1" collapsed="1">
      <c r="A150" s="212"/>
      <c r="B150" s="201">
        <f>B149-COUNTIFS(C138:C149,"")</f>
        <v>0</v>
      </c>
      <c r="C150" s="201" t="s">
        <v>285</v>
      </c>
      <c r="D150" s="201"/>
      <c r="E150" s="201"/>
      <c r="F150" s="201"/>
      <c r="G150" s="201"/>
      <c r="H150" s="201"/>
      <c r="I150" s="201"/>
      <c r="J150" s="201"/>
      <c r="K150" s="201"/>
      <c r="L150" s="201"/>
      <c r="M150" s="280">
        <f t="shared" ref="M150:AP150" si="13">SUM(M138:M149)</f>
        <v>0</v>
      </c>
      <c r="N150" s="280">
        <f t="shared" si="13"/>
        <v>0</v>
      </c>
      <c r="O150" s="280">
        <f t="shared" si="13"/>
        <v>0</v>
      </c>
      <c r="P150" s="280">
        <f t="shared" si="13"/>
        <v>0</v>
      </c>
      <c r="Q150" s="280">
        <f t="shared" si="13"/>
        <v>0</v>
      </c>
      <c r="R150" s="280">
        <f t="shared" si="13"/>
        <v>0</v>
      </c>
      <c r="S150" s="280">
        <f t="shared" si="13"/>
        <v>0</v>
      </c>
      <c r="T150" s="280">
        <f t="shared" si="13"/>
        <v>0</v>
      </c>
      <c r="U150" s="280">
        <f t="shared" si="13"/>
        <v>0</v>
      </c>
      <c r="V150" s="280">
        <f t="shared" si="13"/>
        <v>0</v>
      </c>
      <c r="W150" s="280">
        <f t="shared" si="13"/>
        <v>0</v>
      </c>
      <c r="X150" s="280">
        <f t="shared" si="13"/>
        <v>0</v>
      </c>
      <c r="Y150" s="280">
        <f t="shared" si="13"/>
        <v>0</v>
      </c>
      <c r="Z150" s="280">
        <f t="shared" si="13"/>
        <v>0</v>
      </c>
      <c r="AA150" s="280">
        <f t="shared" si="13"/>
        <v>0</v>
      </c>
      <c r="AB150" s="280">
        <f t="shared" si="13"/>
        <v>0</v>
      </c>
      <c r="AC150" s="280">
        <f t="shared" si="13"/>
        <v>0</v>
      </c>
      <c r="AD150" s="280">
        <f t="shared" si="13"/>
        <v>0</v>
      </c>
      <c r="AE150" s="280">
        <f t="shared" si="13"/>
        <v>0</v>
      </c>
      <c r="AF150" s="280">
        <f t="shared" si="13"/>
        <v>0</v>
      </c>
      <c r="AG150" s="280">
        <f t="shared" si="13"/>
        <v>0</v>
      </c>
      <c r="AH150" s="280">
        <f t="shared" si="13"/>
        <v>0</v>
      </c>
      <c r="AI150" s="280">
        <f t="shared" si="13"/>
        <v>0</v>
      </c>
      <c r="AJ150" s="280">
        <f t="shared" si="13"/>
        <v>0</v>
      </c>
      <c r="AK150" s="280">
        <f t="shared" si="13"/>
        <v>0</v>
      </c>
      <c r="AL150" s="280">
        <f t="shared" si="13"/>
        <v>0</v>
      </c>
      <c r="AM150" s="280">
        <f t="shared" si="13"/>
        <v>0</v>
      </c>
      <c r="AN150" s="280">
        <f t="shared" si="13"/>
        <v>0</v>
      </c>
      <c r="AO150" s="280">
        <f t="shared" si="13"/>
        <v>0</v>
      </c>
      <c r="AP150" s="280">
        <f t="shared" si="13"/>
        <v>0</v>
      </c>
    </row>
    <row r="151" spans="1:42" customFormat="1" ht="16.149999999999999" outlineLevel="1" thickBot="1">
      <c r="A151" s="213"/>
      <c r="B151" s="202"/>
      <c r="C151" s="202"/>
      <c r="D151" s="202"/>
      <c r="E151" s="202"/>
      <c r="F151" s="202"/>
      <c r="G151" s="202"/>
      <c r="H151" s="202"/>
      <c r="I151" s="202"/>
      <c r="J151" s="202"/>
      <c r="K151" s="202"/>
      <c r="L151" s="202"/>
      <c r="M151" s="202"/>
      <c r="N151" s="202"/>
      <c r="O151" s="202"/>
      <c r="P151" s="202"/>
      <c r="Q151" s="202"/>
      <c r="R151" s="202"/>
      <c r="S151" s="202"/>
      <c r="T151" s="202"/>
      <c r="U151" s="202"/>
      <c r="V151" s="202"/>
      <c r="W151" s="202"/>
      <c r="X151" s="202"/>
      <c r="Y151" s="202"/>
      <c r="Z151" s="202"/>
      <c r="AA151" s="202"/>
      <c r="AB151" s="202"/>
      <c r="AC151" s="202"/>
      <c r="AD151" s="202"/>
      <c r="AE151" s="202"/>
      <c r="AF151" s="202"/>
      <c r="AG151" s="202"/>
      <c r="AH151" s="202"/>
      <c r="AI151" s="202"/>
      <c r="AJ151" s="202"/>
      <c r="AK151" s="202"/>
      <c r="AL151" s="202"/>
      <c r="AM151" s="202"/>
      <c r="AN151" s="202"/>
      <c r="AO151" s="202"/>
      <c r="AP151" s="202"/>
    </row>
    <row r="152" spans="1:42" customFormat="1" ht="16.149999999999999" outlineLevel="1" thickBot="1">
      <c r="A152" s="214" t="s">
        <v>288</v>
      </c>
      <c r="B152" s="203">
        <f>B150+B135+B120</f>
        <v>8</v>
      </c>
      <c r="C152" s="203" t="s">
        <v>289</v>
      </c>
      <c r="D152" s="203"/>
      <c r="E152" s="203"/>
      <c r="F152" s="203"/>
      <c r="G152" s="203" t="str">
        <f>+"Total "&amp;$B105&amp;" "&amp;$B106</f>
        <v>Total Phase 1 Offshore Storage System (Endurance)</v>
      </c>
      <c r="H152" s="203"/>
      <c r="I152" s="203"/>
      <c r="J152" s="203"/>
      <c r="K152" s="203"/>
      <c r="L152" s="203"/>
      <c r="M152" s="284">
        <f t="shared" ref="M152:AP152" si="14">SUM(M120,M135,M150)</f>
        <v>0</v>
      </c>
      <c r="N152" s="284">
        <f t="shared" si="14"/>
        <v>0</v>
      </c>
      <c r="O152" s="284">
        <f t="shared" si="14"/>
        <v>0</v>
      </c>
      <c r="P152" s="284">
        <f t="shared" si="14"/>
        <v>0</v>
      </c>
      <c r="Q152" s="284">
        <f t="shared" si="14"/>
        <v>0</v>
      </c>
      <c r="R152" s="284">
        <f t="shared" si="14"/>
        <v>0</v>
      </c>
      <c r="S152" s="284">
        <f t="shared" si="14"/>
        <v>0</v>
      </c>
      <c r="T152" s="284">
        <f t="shared" si="14"/>
        <v>0</v>
      </c>
      <c r="U152" s="284">
        <f t="shared" si="14"/>
        <v>0</v>
      </c>
      <c r="V152" s="284">
        <f t="shared" si="14"/>
        <v>0</v>
      </c>
      <c r="W152" s="284">
        <f t="shared" si="14"/>
        <v>0</v>
      </c>
      <c r="X152" s="284">
        <f t="shared" si="14"/>
        <v>0</v>
      </c>
      <c r="Y152" s="284">
        <f t="shared" si="14"/>
        <v>0</v>
      </c>
      <c r="Z152" s="284">
        <f t="shared" si="14"/>
        <v>0</v>
      </c>
      <c r="AA152" s="284">
        <f t="shared" si="14"/>
        <v>0</v>
      </c>
      <c r="AB152" s="284">
        <f t="shared" si="14"/>
        <v>0</v>
      </c>
      <c r="AC152" s="284">
        <f t="shared" si="14"/>
        <v>0</v>
      </c>
      <c r="AD152" s="284">
        <f t="shared" si="14"/>
        <v>0</v>
      </c>
      <c r="AE152" s="284">
        <f t="shared" si="14"/>
        <v>0</v>
      </c>
      <c r="AF152" s="284">
        <f t="shared" si="14"/>
        <v>0</v>
      </c>
      <c r="AG152" s="284">
        <f t="shared" si="14"/>
        <v>0</v>
      </c>
      <c r="AH152" s="284">
        <f t="shared" si="14"/>
        <v>0</v>
      </c>
      <c r="AI152" s="284">
        <f t="shared" si="14"/>
        <v>0</v>
      </c>
      <c r="AJ152" s="284">
        <f t="shared" si="14"/>
        <v>0</v>
      </c>
      <c r="AK152" s="284">
        <f t="shared" si="14"/>
        <v>0</v>
      </c>
      <c r="AL152" s="284">
        <f t="shared" si="14"/>
        <v>0</v>
      </c>
      <c r="AM152" s="284">
        <f t="shared" si="14"/>
        <v>0</v>
      </c>
      <c r="AN152" s="284">
        <f t="shared" si="14"/>
        <v>0</v>
      </c>
      <c r="AO152" s="284">
        <f t="shared" si="14"/>
        <v>0</v>
      </c>
      <c r="AP152" s="284">
        <f t="shared" si="14"/>
        <v>0</v>
      </c>
    </row>
    <row r="153" spans="1:42" customFormat="1">
      <c r="A153" s="211"/>
    </row>
    <row r="154" spans="1:42" customFormat="1">
      <c r="A154" s="209" t="str">
        <f>_xlfn.TEXTBEFORE(J154,".")</f>
        <v>1</v>
      </c>
      <c r="B154" s="196" t="str">
        <f>_xlfn.XLOOKUP(A154,Select!$B$4:$B$65,Select!$C$4:$C$65)</f>
        <v>Phase 1</v>
      </c>
      <c r="C154" s="197"/>
      <c r="D154" s="197">
        <f>B169+B184+B199</f>
        <v>5</v>
      </c>
      <c r="E154" s="197" t="s">
        <v>281</v>
      </c>
      <c r="F154" s="197"/>
      <c r="G154" s="197"/>
      <c r="H154" s="197"/>
      <c r="I154" s="197" t="s">
        <v>282</v>
      </c>
      <c r="J154" s="197" t="str">
        <f>Select!$M$7</f>
        <v>1.4</v>
      </c>
      <c r="K154" s="197"/>
      <c r="L154" s="197"/>
      <c r="M154" s="197"/>
      <c r="N154" s="198"/>
      <c r="O154" s="198"/>
      <c r="P154" s="198"/>
      <c r="Q154" s="198"/>
      <c r="R154" s="198"/>
      <c r="S154" s="198"/>
      <c r="T154" s="198"/>
      <c r="U154" s="198"/>
      <c r="V154" s="198"/>
      <c r="W154" s="198"/>
      <c r="X154" s="198"/>
      <c r="Y154" s="198"/>
      <c r="Z154" s="198"/>
      <c r="AA154" s="198"/>
      <c r="AB154" s="198"/>
      <c r="AC154" s="198"/>
      <c r="AD154" s="198"/>
      <c r="AE154" s="198"/>
      <c r="AF154" s="198"/>
      <c r="AG154" s="198"/>
      <c r="AH154" s="198"/>
      <c r="AI154" s="198"/>
      <c r="AJ154" s="198"/>
      <c r="AK154" s="198"/>
      <c r="AL154" s="198"/>
      <c r="AM154" s="198"/>
      <c r="AN154" s="198"/>
      <c r="AO154" s="198"/>
      <c r="AP154" s="198"/>
    </row>
    <row r="155" spans="1:42" customFormat="1" outlineLevel="1">
      <c r="A155" s="210" t="str">
        <f>_xlfn.TEXTAFTER(J154,".")</f>
        <v>4</v>
      </c>
      <c r="B155" s="199" t="str">
        <f>_xlfn.XLOOKUP($J154,Select!$K$4:$K$65,Select!$F$4:$F$65)</f>
        <v>Operator Other</v>
      </c>
      <c r="C155" s="199"/>
      <c r="D155" s="199"/>
      <c r="E155" s="199"/>
      <c r="F155" s="199"/>
      <c r="G155" s="199"/>
      <c r="H155" s="199"/>
      <c r="I155" s="199"/>
      <c r="J155" s="199"/>
      <c r="K155" s="199"/>
      <c r="L155" s="199"/>
      <c r="M155" s="199"/>
      <c r="N155" s="199"/>
      <c r="O155" s="199"/>
      <c r="P155" s="199"/>
      <c r="Q155" s="199"/>
      <c r="R155" s="199"/>
      <c r="S155" s="199"/>
      <c r="T155" s="199"/>
      <c r="U155" s="199"/>
      <c r="V155" s="199"/>
      <c r="W155" s="199"/>
      <c r="X155" s="199"/>
      <c r="Y155" s="199"/>
      <c r="Z155" s="199"/>
      <c r="AA155" s="199"/>
      <c r="AB155" s="199"/>
      <c r="AC155" s="199"/>
      <c r="AD155" s="199"/>
      <c r="AE155" s="199"/>
      <c r="AF155" s="199"/>
      <c r="AG155" s="199"/>
      <c r="AH155" s="199"/>
      <c r="AI155" s="199"/>
      <c r="AJ155" s="199"/>
      <c r="AK155" s="199"/>
      <c r="AL155" s="199"/>
      <c r="AM155" s="199"/>
      <c r="AN155" s="199"/>
      <c r="AO155" s="199"/>
      <c r="AP155" s="199"/>
    </row>
    <row r="156" spans="1:42" customFormat="1" outlineLevel="1">
      <c r="A156" s="220" t="s">
        <v>150</v>
      </c>
      <c r="B156" s="220" t="s">
        <v>283</v>
      </c>
      <c r="C156" s="220" t="s">
        <v>284</v>
      </c>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c r="AA156" s="220"/>
      <c r="AB156" s="220"/>
      <c r="AC156" s="220"/>
      <c r="AD156" s="220"/>
      <c r="AE156" s="220"/>
      <c r="AF156" s="220"/>
      <c r="AG156" s="220"/>
      <c r="AH156" s="220"/>
      <c r="AI156" s="220"/>
      <c r="AJ156" s="220"/>
      <c r="AK156" s="220"/>
      <c r="AL156" s="220"/>
      <c r="AM156" s="220"/>
      <c r="AN156" s="220"/>
      <c r="AO156" s="220"/>
      <c r="AP156" s="220"/>
    </row>
    <row r="157" spans="1:42" customFormat="1" outlineLevel="2">
      <c r="A157" s="211" t="str">
        <f>A154&amp;"."&amp;A156&amp;"."&amp;A155&amp;"."&amp;B157</f>
        <v>1.c.4.1</v>
      </c>
      <c r="B157">
        <v>1</v>
      </c>
      <c r="C157" t="str">
        <f>'1-GBP'!C157</f>
        <v>Operator PMT</v>
      </c>
      <c r="M157" s="281">
        <v>0</v>
      </c>
      <c r="N157" s="281">
        <v>0</v>
      </c>
      <c r="O157" s="281">
        <v>0</v>
      </c>
      <c r="P157" s="281">
        <v>0</v>
      </c>
      <c r="Q157" s="281">
        <v>0</v>
      </c>
      <c r="R157" s="281">
        <v>0</v>
      </c>
      <c r="S157" s="281">
        <v>0</v>
      </c>
      <c r="T157" s="281">
        <v>0</v>
      </c>
      <c r="U157" s="281">
        <v>0</v>
      </c>
      <c r="V157" s="281">
        <v>0</v>
      </c>
      <c r="W157" s="281">
        <v>0</v>
      </c>
      <c r="X157" s="281">
        <v>0</v>
      </c>
      <c r="Y157" s="281">
        <v>0</v>
      </c>
      <c r="Z157" s="281">
        <v>0</v>
      </c>
      <c r="AA157" s="281">
        <v>0</v>
      </c>
      <c r="AB157" s="281">
        <v>0</v>
      </c>
      <c r="AC157" s="281">
        <v>0</v>
      </c>
      <c r="AD157" s="281">
        <v>0</v>
      </c>
      <c r="AE157" s="281">
        <v>0</v>
      </c>
      <c r="AF157" s="281">
        <v>0</v>
      </c>
      <c r="AG157" s="281">
        <v>0</v>
      </c>
      <c r="AH157" s="281">
        <v>0</v>
      </c>
      <c r="AI157" s="281">
        <v>0</v>
      </c>
      <c r="AJ157" s="281">
        <v>0</v>
      </c>
      <c r="AK157" s="281">
        <v>0</v>
      </c>
      <c r="AL157" s="281">
        <v>0</v>
      </c>
      <c r="AM157" s="281">
        <v>0</v>
      </c>
      <c r="AN157" s="281">
        <v>0</v>
      </c>
      <c r="AO157" s="281">
        <v>0</v>
      </c>
      <c r="AP157" s="281">
        <v>0</v>
      </c>
    </row>
    <row r="158" spans="1:42" customFormat="1" outlineLevel="2">
      <c r="A158" s="211" t="str">
        <f>A154&amp;"."&amp;A156&amp;"."&amp;A155&amp;"."&amp;B158</f>
        <v>1.c.4.2</v>
      </c>
      <c r="B158">
        <v>2</v>
      </c>
      <c r="C158" t="str">
        <f>'1-GBP'!C158</f>
        <v>iPMT</v>
      </c>
      <c r="M158" s="281">
        <v>0</v>
      </c>
      <c r="N158" s="281">
        <v>0</v>
      </c>
      <c r="O158" s="281">
        <v>0</v>
      </c>
      <c r="P158" s="281">
        <v>0</v>
      </c>
      <c r="Q158" s="281">
        <v>0</v>
      </c>
      <c r="R158" s="281">
        <v>0</v>
      </c>
      <c r="S158" s="281">
        <v>0</v>
      </c>
      <c r="T158" s="281">
        <v>0</v>
      </c>
      <c r="U158" s="281">
        <v>0</v>
      </c>
      <c r="V158" s="281">
        <v>0</v>
      </c>
      <c r="W158" s="281">
        <v>0</v>
      </c>
      <c r="X158" s="281">
        <v>0</v>
      </c>
      <c r="Y158" s="281">
        <v>0</v>
      </c>
      <c r="Z158" s="281">
        <v>0</v>
      </c>
      <c r="AA158" s="281">
        <v>0</v>
      </c>
      <c r="AB158" s="281">
        <v>0</v>
      </c>
      <c r="AC158" s="281">
        <v>0</v>
      </c>
      <c r="AD158" s="281">
        <v>0</v>
      </c>
      <c r="AE158" s="281">
        <v>0</v>
      </c>
      <c r="AF158" s="281">
        <v>0</v>
      </c>
      <c r="AG158" s="281">
        <v>0</v>
      </c>
      <c r="AH158" s="281">
        <v>0</v>
      </c>
      <c r="AI158" s="281">
        <v>0</v>
      </c>
      <c r="AJ158" s="281">
        <v>0</v>
      </c>
      <c r="AK158" s="281">
        <v>0</v>
      </c>
      <c r="AL158" s="281">
        <v>0</v>
      </c>
      <c r="AM158" s="281">
        <v>0</v>
      </c>
      <c r="AN158" s="281">
        <v>0</v>
      </c>
      <c r="AO158" s="281">
        <v>0</v>
      </c>
      <c r="AP158" s="281">
        <v>0</v>
      </c>
    </row>
    <row r="159" spans="1:42" customFormat="1" outlineLevel="2">
      <c r="A159" s="211" t="str">
        <f>A154&amp;"."&amp;A156&amp;"."&amp;A155&amp;"."&amp;B159</f>
        <v>1.c.4.3</v>
      </c>
      <c r="B159">
        <v>3</v>
      </c>
      <c r="C159" t="str">
        <f>'1-GBP'!C159</f>
        <v>Operator Other</v>
      </c>
      <c r="M159" s="281">
        <v>0</v>
      </c>
      <c r="N159" s="281">
        <v>0</v>
      </c>
      <c r="O159" s="281">
        <v>0</v>
      </c>
      <c r="P159" s="281">
        <v>0</v>
      </c>
      <c r="Q159" s="281">
        <v>0</v>
      </c>
      <c r="R159" s="281">
        <v>0</v>
      </c>
      <c r="S159" s="281">
        <v>0</v>
      </c>
      <c r="T159" s="281">
        <v>0</v>
      </c>
      <c r="U159" s="281">
        <v>0</v>
      </c>
      <c r="V159" s="281">
        <v>0</v>
      </c>
      <c r="W159" s="281">
        <v>0</v>
      </c>
      <c r="X159" s="281">
        <v>0</v>
      </c>
      <c r="Y159" s="281">
        <v>0</v>
      </c>
      <c r="Z159" s="281">
        <v>0</v>
      </c>
      <c r="AA159" s="281">
        <v>0</v>
      </c>
      <c r="AB159" s="281">
        <v>0</v>
      </c>
      <c r="AC159" s="281">
        <v>0</v>
      </c>
      <c r="AD159" s="281">
        <v>0</v>
      </c>
      <c r="AE159" s="281">
        <v>0</v>
      </c>
      <c r="AF159" s="281">
        <v>0</v>
      </c>
      <c r="AG159" s="281">
        <v>0</v>
      </c>
      <c r="AH159" s="281">
        <v>0</v>
      </c>
      <c r="AI159" s="281">
        <v>0</v>
      </c>
      <c r="AJ159" s="281">
        <v>0</v>
      </c>
      <c r="AK159" s="281">
        <v>0</v>
      </c>
      <c r="AL159" s="281">
        <v>0</v>
      </c>
      <c r="AM159" s="281">
        <v>0</v>
      </c>
      <c r="AN159" s="281">
        <v>0</v>
      </c>
      <c r="AO159" s="281">
        <v>0</v>
      </c>
      <c r="AP159" s="281">
        <v>0</v>
      </c>
    </row>
    <row r="160" spans="1:42" customFormat="1" outlineLevel="2">
      <c r="A160" s="211" t="str">
        <f>A154&amp;"."&amp;A156&amp;"."&amp;A155&amp;"."&amp;B160</f>
        <v>1.c.4.4</v>
      </c>
      <c r="B160">
        <v>4</v>
      </c>
      <c r="C160" t="str">
        <f>'1-GBP'!C160</f>
        <v/>
      </c>
      <c r="M160" s="281">
        <v>0</v>
      </c>
      <c r="N160" s="281">
        <v>0</v>
      </c>
      <c r="O160" s="281">
        <v>0</v>
      </c>
      <c r="P160" s="281">
        <v>0</v>
      </c>
      <c r="Q160" s="281">
        <v>0</v>
      </c>
      <c r="R160" s="281">
        <v>0</v>
      </c>
      <c r="S160" s="281">
        <v>0</v>
      </c>
      <c r="T160" s="281">
        <v>0</v>
      </c>
      <c r="U160" s="281">
        <v>0</v>
      </c>
      <c r="V160" s="281">
        <v>0</v>
      </c>
      <c r="W160" s="281">
        <v>0</v>
      </c>
      <c r="X160" s="281">
        <v>0</v>
      </c>
      <c r="Y160" s="281">
        <v>0</v>
      </c>
      <c r="Z160" s="281">
        <v>0</v>
      </c>
      <c r="AA160" s="281">
        <v>0</v>
      </c>
      <c r="AB160" s="281">
        <v>0</v>
      </c>
      <c r="AC160" s="281">
        <v>0</v>
      </c>
      <c r="AD160" s="281">
        <v>0</v>
      </c>
      <c r="AE160" s="281">
        <v>0</v>
      </c>
      <c r="AF160" s="281">
        <v>0</v>
      </c>
      <c r="AG160" s="281">
        <v>0</v>
      </c>
      <c r="AH160" s="281">
        <v>0</v>
      </c>
      <c r="AI160" s="281">
        <v>0</v>
      </c>
      <c r="AJ160" s="281">
        <v>0</v>
      </c>
      <c r="AK160" s="281">
        <v>0</v>
      </c>
      <c r="AL160" s="281">
        <v>0</v>
      </c>
      <c r="AM160" s="281">
        <v>0</v>
      </c>
      <c r="AN160" s="281">
        <v>0</v>
      </c>
      <c r="AO160" s="281">
        <v>0</v>
      </c>
      <c r="AP160" s="281">
        <v>0</v>
      </c>
    </row>
    <row r="161" spans="1:42" customFormat="1" outlineLevel="2">
      <c r="A161" s="211" t="str">
        <f>A154&amp;"."&amp;A156&amp;"."&amp;A155&amp;"."&amp;B161</f>
        <v>1.c.4.5</v>
      </c>
      <c r="B161">
        <v>5</v>
      </c>
      <c r="C161" t="str">
        <f>'1-GBP'!C161</f>
        <v/>
      </c>
      <c r="M161" s="281">
        <v>0</v>
      </c>
      <c r="N161" s="281">
        <v>0</v>
      </c>
      <c r="O161" s="281">
        <v>0</v>
      </c>
      <c r="P161" s="281">
        <v>0</v>
      </c>
      <c r="Q161" s="281">
        <v>0</v>
      </c>
      <c r="R161" s="281">
        <v>0</v>
      </c>
      <c r="S161" s="281">
        <v>0</v>
      </c>
      <c r="T161" s="281">
        <v>0</v>
      </c>
      <c r="U161" s="281">
        <v>0</v>
      </c>
      <c r="V161" s="281">
        <v>0</v>
      </c>
      <c r="W161" s="281">
        <v>0</v>
      </c>
      <c r="X161" s="281">
        <v>0</v>
      </c>
      <c r="Y161" s="281">
        <v>0</v>
      </c>
      <c r="Z161" s="281">
        <v>0</v>
      </c>
      <c r="AA161" s="281">
        <v>0</v>
      </c>
      <c r="AB161" s="281">
        <v>0</v>
      </c>
      <c r="AC161" s="281">
        <v>0</v>
      </c>
      <c r="AD161" s="281">
        <v>0</v>
      </c>
      <c r="AE161" s="281">
        <v>0</v>
      </c>
      <c r="AF161" s="281">
        <v>0</v>
      </c>
      <c r="AG161" s="281">
        <v>0</v>
      </c>
      <c r="AH161" s="281">
        <v>0</v>
      </c>
      <c r="AI161" s="281">
        <v>0</v>
      </c>
      <c r="AJ161" s="281">
        <v>0</v>
      </c>
      <c r="AK161" s="281">
        <v>0</v>
      </c>
      <c r="AL161" s="281">
        <v>0</v>
      </c>
      <c r="AM161" s="281">
        <v>0</v>
      </c>
      <c r="AN161" s="281">
        <v>0</v>
      </c>
      <c r="AO161" s="281">
        <v>0</v>
      </c>
      <c r="AP161" s="281">
        <v>0</v>
      </c>
    </row>
    <row r="162" spans="1:42" customFormat="1" outlineLevel="2">
      <c r="A162" s="211" t="str">
        <f>A154&amp;"."&amp;A156&amp;"."&amp;A155&amp;"."&amp;B162</f>
        <v>1.c.4.6</v>
      </c>
      <c r="B162">
        <v>6</v>
      </c>
      <c r="C162" t="str">
        <f>'1-GBP'!C162</f>
        <v/>
      </c>
      <c r="M162" s="281">
        <v>0</v>
      </c>
      <c r="N162" s="281">
        <v>0</v>
      </c>
      <c r="O162" s="281">
        <v>0</v>
      </c>
      <c r="P162" s="281">
        <v>0</v>
      </c>
      <c r="Q162" s="281">
        <v>0</v>
      </c>
      <c r="R162" s="281">
        <v>0</v>
      </c>
      <c r="S162" s="281">
        <v>0</v>
      </c>
      <c r="T162" s="281">
        <v>0</v>
      </c>
      <c r="U162" s="281">
        <v>0</v>
      </c>
      <c r="V162" s="281">
        <v>0</v>
      </c>
      <c r="W162" s="281">
        <v>0</v>
      </c>
      <c r="X162" s="281">
        <v>0</v>
      </c>
      <c r="Y162" s="281">
        <v>0</v>
      </c>
      <c r="Z162" s="281">
        <v>0</v>
      </c>
      <c r="AA162" s="281">
        <v>0</v>
      </c>
      <c r="AB162" s="281">
        <v>0</v>
      </c>
      <c r="AC162" s="281">
        <v>0</v>
      </c>
      <c r="AD162" s="281">
        <v>0</v>
      </c>
      <c r="AE162" s="281">
        <v>0</v>
      </c>
      <c r="AF162" s="281">
        <v>0</v>
      </c>
      <c r="AG162" s="281">
        <v>0</v>
      </c>
      <c r="AH162" s="281">
        <v>0</v>
      </c>
      <c r="AI162" s="281">
        <v>0</v>
      </c>
      <c r="AJ162" s="281">
        <v>0</v>
      </c>
      <c r="AK162" s="281">
        <v>0</v>
      </c>
      <c r="AL162" s="281">
        <v>0</v>
      </c>
      <c r="AM162" s="281">
        <v>0</v>
      </c>
      <c r="AN162" s="281">
        <v>0</v>
      </c>
      <c r="AO162" s="281">
        <v>0</v>
      </c>
      <c r="AP162" s="281">
        <v>0</v>
      </c>
    </row>
    <row r="163" spans="1:42" customFormat="1" outlineLevel="2">
      <c r="A163" s="211" t="str">
        <f>A154&amp;"."&amp;A156&amp;"."&amp;A155&amp;"."&amp;B163</f>
        <v>1.c.4.7</v>
      </c>
      <c r="B163">
        <v>7</v>
      </c>
      <c r="C163" t="str">
        <f>'1-GBP'!C163</f>
        <v/>
      </c>
      <c r="M163" s="281">
        <v>0</v>
      </c>
      <c r="N163" s="281">
        <v>0</v>
      </c>
      <c r="O163" s="281">
        <v>0</v>
      </c>
      <c r="P163" s="281">
        <v>0</v>
      </c>
      <c r="Q163" s="281">
        <v>0</v>
      </c>
      <c r="R163" s="281">
        <v>0</v>
      </c>
      <c r="S163" s="281">
        <v>0</v>
      </c>
      <c r="T163" s="281">
        <v>0</v>
      </c>
      <c r="U163" s="281">
        <v>0</v>
      </c>
      <c r="V163" s="281">
        <v>0</v>
      </c>
      <c r="W163" s="281">
        <v>0</v>
      </c>
      <c r="X163" s="281">
        <v>0</v>
      </c>
      <c r="Y163" s="281">
        <v>0</v>
      </c>
      <c r="Z163" s="281">
        <v>0</v>
      </c>
      <c r="AA163" s="281">
        <v>0</v>
      </c>
      <c r="AB163" s="281">
        <v>0</v>
      </c>
      <c r="AC163" s="281">
        <v>0</v>
      </c>
      <c r="AD163" s="281">
        <v>0</v>
      </c>
      <c r="AE163" s="281">
        <v>0</v>
      </c>
      <c r="AF163" s="281">
        <v>0</v>
      </c>
      <c r="AG163" s="281">
        <v>0</v>
      </c>
      <c r="AH163" s="281">
        <v>0</v>
      </c>
      <c r="AI163" s="281">
        <v>0</v>
      </c>
      <c r="AJ163" s="281">
        <v>0</v>
      </c>
      <c r="AK163" s="281">
        <v>0</v>
      </c>
      <c r="AL163" s="281">
        <v>0</v>
      </c>
      <c r="AM163" s="281">
        <v>0</v>
      </c>
      <c r="AN163" s="281">
        <v>0</v>
      </c>
      <c r="AO163" s="281">
        <v>0</v>
      </c>
      <c r="AP163" s="281">
        <v>0</v>
      </c>
    </row>
    <row r="164" spans="1:42" customFormat="1" outlineLevel="2">
      <c r="A164" s="211" t="str">
        <f>A154&amp;"."&amp;A156&amp;"."&amp;A155&amp;"."&amp;B164</f>
        <v>1.c.4.8</v>
      </c>
      <c r="B164">
        <v>8</v>
      </c>
      <c r="C164" t="str">
        <f>'1-GBP'!C164</f>
        <v/>
      </c>
      <c r="M164" s="281">
        <v>0</v>
      </c>
      <c r="N164" s="281">
        <v>0</v>
      </c>
      <c r="O164" s="281">
        <v>0</v>
      </c>
      <c r="P164" s="281">
        <v>0</v>
      </c>
      <c r="Q164" s="281">
        <v>0</v>
      </c>
      <c r="R164" s="281">
        <v>0</v>
      </c>
      <c r="S164" s="281">
        <v>0</v>
      </c>
      <c r="T164" s="281">
        <v>0</v>
      </c>
      <c r="U164" s="281">
        <v>0</v>
      </c>
      <c r="V164" s="281">
        <v>0</v>
      </c>
      <c r="W164" s="281">
        <v>0</v>
      </c>
      <c r="X164" s="281">
        <v>0</v>
      </c>
      <c r="Y164" s="281">
        <v>0</v>
      </c>
      <c r="Z164" s="281">
        <v>0</v>
      </c>
      <c r="AA164" s="281">
        <v>0</v>
      </c>
      <c r="AB164" s="281">
        <v>0</v>
      </c>
      <c r="AC164" s="281">
        <v>0</v>
      </c>
      <c r="AD164" s="281">
        <v>0</v>
      </c>
      <c r="AE164" s="281">
        <v>0</v>
      </c>
      <c r="AF164" s="281">
        <v>0</v>
      </c>
      <c r="AG164" s="281">
        <v>0</v>
      </c>
      <c r="AH164" s="281">
        <v>0</v>
      </c>
      <c r="AI164" s="281">
        <v>0</v>
      </c>
      <c r="AJ164" s="281">
        <v>0</v>
      </c>
      <c r="AK164" s="281">
        <v>0</v>
      </c>
      <c r="AL164" s="281">
        <v>0</v>
      </c>
      <c r="AM164" s="281">
        <v>0</v>
      </c>
      <c r="AN164" s="281">
        <v>0</v>
      </c>
      <c r="AO164" s="281">
        <v>0</v>
      </c>
      <c r="AP164" s="281">
        <v>0</v>
      </c>
    </row>
    <row r="165" spans="1:42" customFormat="1" outlineLevel="2">
      <c r="A165" s="211" t="str">
        <f>A154&amp;"."&amp;A156&amp;"."&amp;A155&amp;"."&amp;B165</f>
        <v>1.c.4.9</v>
      </c>
      <c r="B165">
        <v>9</v>
      </c>
      <c r="C165" t="str">
        <f>'1-GBP'!C165</f>
        <v/>
      </c>
      <c r="M165" s="281">
        <v>0</v>
      </c>
      <c r="N165" s="281">
        <v>0</v>
      </c>
      <c r="O165" s="281">
        <v>0</v>
      </c>
      <c r="P165" s="281">
        <v>0</v>
      </c>
      <c r="Q165" s="281">
        <v>0</v>
      </c>
      <c r="R165" s="281">
        <v>0</v>
      </c>
      <c r="S165" s="281">
        <v>0</v>
      </c>
      <c r="T165" s="281">
        <v>0</v>
      </c>
      <c r="U165" s="281">
        <v>0</v>
      </c>
      <c r="V165" s="281">
        <v>0</v>
      </c>
      <c r="W165" s="281">
        <v>0</v>
      </c>
      <c r="X165" s="281">
        <v>0</v>
      </c>
      <c r="Y165" s="281">
        <v>0</v>
      </c>
      <c r="Z165" s="281">
        <v>0</v>
      </c>
      <c r="AA165" s="281">
        <v>0</v>
      </c>
      <c r="AB165" s="281">
        <v>0</v>
      </c>
      <c r="AC165" s="281">
        <v>0</v>
      </c>
      <c r="AD165" s="281">
        <v>0</v>
      </c>
      <c r="AE165" s="281">
        <v>0</v>
      </c>
      <c r="AF165" s="281">
        <v>0</v>
      </c>
      <c r="AG165" s="281">
        <v>0</v>
      </c>
      <c r="AH165" s="281">
        <v>0</v>
      </c>
      <c r="AI165" s="281">
        <v>0</v>
      </c>
      <c r="AJ165" s="281">
        <v>0</v>
      </c>
      <c r="AK165" s="281">
        <v>0</v>
      </c>
      <c r="AL165" s="281">
        <v>0</v>
      </c>
      <c r="AM165" s="281">
        <v>0</v>
      </c>
      <c r="AN165" s="281">
        <v>0</v>
      </c>
      <c r="AO165" s="281">
        <v>0</v>
      </c>
      <c r="AP165" s="281">
        <v>0</v>
      </c>
    </row>
    <row r="166" spans="1:42" customFormat="1" outlineLevel="2">
      <c r="A166" s="211" t="str">
        <f>A154&amp;"."&amp;A156&amp;"."&amp;A155&amp;"."&amp;B166</f>
        <v>1.c.4.10</v>
      </c>
      <c r="B166">
        <v>10</v>
      </c>
      <c r="C166" t="str">
        <f>'1-GBP'!C166</f>
        <v/>
      </c>
      <c r="M166" s="281">
        <v>0</v>
      </c>
      <c r="N166" s="281">
        <v>0</v>
      </c>
      <c r="O166" s="281">
        <v>0</v>
      </c>
      <c r="P166" s="281">
        <v>0</v>
      </c>
      <c r="Q166" s="281">
        <v>0</v>
      </c>
      <c r="R166" s="281">
        <v>0</v>
      </c>
      <c r="S166" s="281">
        <v>0</v>
      </c>
      <c r="T166" s="281">
        <v>0</v>
      </c>
      <c r="U166" s="281">
        <v>0</v>
      </c>
      <c r="V166" s="281">
        <v>0</v>
      </c>
      <c r="W166" s="281">
        <v>0</v>
      </c>
      <c r="X166" s="281">
        <v>0</v>
      </c>
      <c r="Y166" s="281">
        <v>0</v>
      </c>
      <c r="Z166" s="281">
        <v>0</v>
      </c>
      <c r="AA166" s="281">
        <v>0</v>
      </c>
      <c r="AB166" s="281">
        <v>0</v>
      </c>
      <c r="AC166" s="281">
        <v>0</v>
      </c>
      <c r="AD166" s="281">
        <v>0</v>
      </c>
      <c r="AE166" s="281">
        <v>0</v>
      </c>
      <c r="AF166" s="281">
        <v>0</v>
      </c>
      <c r="AG166" s="281">
        <v>0</v>
      </c>
      <c r="AH166" s="281">
        <v>0</v>
      </c>
      <c r="AI166" s="281">
        <v>0</v>
      </c>
      <c r="AJ166" s="281">
        <v>0</v>
      </c>
      <c r="AK166" s="281">
        <v>0</v>
      </c>
      <c r="AL166" s="281">
        <v>0</v>
      </c>
      <c r="AM166" s="281">
        <v>0</v>
      </c>
      <c r="AN166" s="281">
        <v>0</v>
      </c>
      <c r="AO166" s="281">
        <v>0</v>
      </c>
      <c r="AP166" s="281">
        <v>0</v>
      </c>
    </row>
    <row r="167" spans="1:42" customFormat="1" outlineLevel="2">
      <c r="A167" s="211" t="str">
        <f>A154&amp;"."&amp;A156&amp;"."&amp;A155&amp;"."&amp;B167</f>
        <v>1.c.4.11</v>
      </c>
      <c r="B167">
        <v>11</v>
      </c>
      <c r="C167" t="str">
        <f>'1-GBP'!C167</f>
        <v/>
      </c>
      <c r="M167" s="281">
        <v>0</v>
      </c>
      <c r="N167" s="281">
        <v>0</v>
      </c>
      <c r="O167" s="281">
        <v>0</v>
      </c>
      <c r="P167" s="281">
        <v>0</v>
      </c>
      <c r="Q167" s="281">
        <v>0</v>
      </c>
      <c r="R167" s="281">
        <v>0</v>
      </c>
      <c r="S167" s="281">
        <v>0</v>
      </c>
      <c r="T167" s="281">
        <v>0</v>
      </c>
      <c r="U167" s="281">
        <v>0</v>
      </c>
      <c r="V167" s="281">
        <v>0</v>
      </c>
      <c r="W167" s="281">
        <v>0</v>
      </c>
      <c r="X167" s="281">
        <v>0</v>
      </c>
      <c r="Y167" s="281">
        <v>0</v>
      </c>
      <c r="Z167" s="281">
        <v>0</v>
      </c>
      <c r="AA167" s="281">
        <v>0</v>
      </c>
      <c r="AB167" s="281">
        <v>0</v>
      </c>
      <c r="AC167" s="281">
        <v>0</v>
      </c>
      <c r="AD167" s="281">
        <v>0</v>
      </c>
      <c r="AE167" s="281">
        <v>0</v>
      </c>
      <c r="AF167" s="281">
        <v>0</v>
      </c>
      <c r="AG167" s="281">
        <v>0</v>
      </c>
      <c r="AH167" s="281">
        <v>0</v>
      </c>
      <c r="AI167" s="281">
        <v>0</v>
      </c>
      <c r="AJ167" s="281">
        <v>0</v>
      </c>
      <c r="AK167" s="281">
        <v>0</v>
      </c>
      <c r="AL167" s="281">
        <v>0</v>
      </c>
      <c r="AM167" s="281">
        <v>0</v>
      </c>
      <c r="AN167" s="281">
        <v>0</v>
      </c>
      <c r="AO167" s="281">
        <v>0</v>
      </c>
      <c r="AP167" s="281">
        <v>0</v>
      </c>
    </row>
    <row r="168" spans="1:42" customFormat="1" outlineLevel="2">
      <c r="A168" s="211" t="str">
        <f>A154&amp;"."&amp;A156&amp;"."&amp;A155&amp;"."&amp;B168</f>
        <v>1.c.4.12</v>
      </c>
      <c r="B168">
        <v>12</v>
      </c>
      <c r="C168" t="str">
        <f>'1-GBP'!C168</f>
        <v/>
      </c>
      <c r="M168" s="281">
        <v>0</v>
      </c>
      <c r="N168" s="281">
        <v>0</v>
      </c>
      <c r="O168" s="281">
        <v>0</v>
      </c>
      <c r="P168" s="281">
        <v>0</v>
      </c>
      <c r="Q168" s="281">
        <v>0</v>
      </c>
      <c r="R168" s="281">
        <v>0</v>
      </c>
      <c r="S168" s="281">
        <v>0</v>
      </c>
      <c r="T168" s="281">
        <v>0</v>
      </c>
      <c r="U168" s="281">
        <v>0</v>
      </c>
      <c r="V168" s="281">
        <v>0</v>
      </c>
      <c r="W168" s="281">
        <v>0</v>
      </c>
      <c r="X168" s="281">
        <v>0</v>
      </c>
      <c r="Y168" s="281">
        <v>0</v>
      </c>
      <c r="Z168" s="281">
        <v>0</v>
      </c>
      <c r="AA168" s="281">
        <v>0</v>
      </c>
      <c r="AB168" s="281">
        <v>0</v>
      </c>
      <c r="AC168" s="281">
        <v>0</v>
      </c>
      <c r="AD168" s="281">
        <v>0</v>
      </c>
      <c r="AE168" s="281">
        <v>0</v>
      </c>
      <c r="AF168" s="281">
        <v>0</v>
      </c>
      <c r="AG168" s="281">
        <v>0</v>
      </c>
      <c r="AH168" s="281">
        <v>0</v>
      </c>
      <c r="AI168" s="281">
        <v>0</v>
      </c>
      <c r="AJ168" s="281">
        <v>0</v>
      </c>
      <c r="AK168" s="281">
        <v>0</v>
      </c>
      <c r="AL168" s="281">
        <v>0</v>
      </c>
      <c r="AM168" s="281">
        <v>0</v>
      </c>
      <c r="AN168" s="281">
        <v>0</v>
      </c>
      <c r="AO168" s="281">
        <v>0</v>
      </c>
      <c r="AP168" s="281">
        <v>0</v>
      </c>
    </row>
    <row r="169" spans="1:42" customFormat="1" outlineLevel="1" collapsed="1">
      <c r="A169" s="212"/>
      <c r="B169" s="201">
        <f>B168-COUNTIFS(C157:C168,"")</f>
        <v>3</v>
      </c>
      <c r="C169" s="201" t="s">
        <v>285</v>
      </c>
      <c r="D169" s="201"/>
      <c r="E169" s="201"/>
      <c r="F169" s="201"/>
      <c r="G169" s="201"/>
      <c r="H169" s="201"/>
      <c r="I169" s="201"/>
      <c r="J169" s="201"/>
      <c r="K169" s="201"/>
      <c r="L169" s="201"/>
      <c r="M169" s="280">
        <f>SUM(M157:M168)</f>
        <v>0</v>
      </c>
      <c r="N169" s="280">
        <f>SUM(N157:N168)</f>
        <v>0</v>
      </c>
      <c r="O169" s="280">
        <f t="shared" ref="O169:AP169" si="15">SUM(O157:O168)</f>
        <v>0</v>
      </c>
      <c r="P169" s="280">
        <f t="shared" si="15"/>
        <v>0</v>
      </c>
      <c r="Q169" s="280">
        <f t="shared" si="15"/>
        <v>0</v>
      </c>
      <c r="R169" s="280">
        <f t="shared" si="15"/>
        <v>0</v>
      </c>
      <c r="S169" s="280">
        <f t="shared" si="15"/>
        <v>0</v>
      </c>
      <c r="T169" s="280">
        <f t="shared" si="15"/>
        <v>0</v>
      </c>
      <c r="U169" s="280">
        <f t="shared" si="15"/>
        <v>0</v>
      </c>
      <c r="V169" s="280">
        <f t="shared" si="15"/>
        <v>0</v>
      </c>
      <c r="W169" s="280">
        <f t="shared" si="15"/>
        <v>0</v>
      </c>
      <c r="X169" s="280">
        <f t="shared" si="15"/>
        <v>0</v>
      </c>
      <c r="Y169" s="280">
        <f t="shared" si="15"/>
        <v>0</v>
      </c>
      <c r="Z169" s="280">
        <f t="shared" si="15"/>
        <v>0</v>
      </c>
      <c r="AA169" s="280">
        <f t="shared" si="15"/>
        <v>0</v>
      </c>
      <c r="AB169" s="280">
        <f t="shared" si="15"/>
        <v>0</v>
      </c>
      <c r="AC169" s="280">
        <f t="shared" si="15"/>
        <v>0</v>
      </c>
      <c r="AD169" s="280">
        <f t="shared" si="15"/>
        <v>0</v>
      </c>
      <c r="AE169" s="280">
        <f t="shared" si="15"/>
        <v>0</v>
      </c>
      <c r="AF169" s="280">
        <f t="shared" si="15"/>
        <v>0</v>
      </c>
      <c r="AG169" s="280">
        <f t="shared" si="15"/>
        <v>0</v>
      </c>
      <c r="AH169" s="280">
        <f t="shared" si="15"/>
        <v>0</v>
      </c>
      <c r="AI169" s="280">
        <f t="shared" si="15"/>
        <v>0</v>
      </c>
      <c r="AJ169" s="280">
        <f t="shared" si="15"/>
        <v>0</v>
      </c>
      <c r="AK169" s="280">
        <f t="shared" si="15"/>
        <v>0</v>
      </c>
      <c r="AL169" s="280">
        <f t="shared" si="15"/>
        <v>0</v>
      </c>
      <c r="AM169" s="280">
        <f t="shared" si="15"/>
        <v>0</v>
      </c>
      <c r="AN169" s="280">
        <f t="shared" si="15"/>
        <v>0</v>
      </c>
      <c r="AO169" s="280">
        <f t="shared" si="15"/>
        <v>0</v>
      </c>
      <c r="AP169" s="280">
        <f t="shared" si="15"/>
        <v>0</v>
      </c>
    </row>
    <row r="170" spans="1:42" customFormat="1" outlineLevel="1">
      <c r="A170" s="211"/>
    </row>
    <row r="171" spans="1:42" customFormat="1" outlineLevel="1">
      <c r="A171" s="220" t="s">
        <v>216</v>
      </c>
      <c r="B171" s="220" t="s">
        <v>286</v>
      </c>
      <c r="C171" s="220" t="s">
        <v>284</v>
      </c>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c r="AA171" s="220"/>
      <c r="AB171" s="220"/>
      <c r="AC171" s="220"/>
      <c r="AD171" s="220"/>
      <c r="AE171" s="220"/>
      <c r="AF171" s="220"/>
      <c r="AG171" s="220"/>
      <c r="AH171" s="220"/>
      <c r="AI171" s="220"/>
      <c r="AJ171" s="220"/>
      <c r="AK171" s="220"/>
      <c r="AL171" s="220"/>
      <c r="AM171" s="220"/>
      <c r="AN171" s="220"/>
      <c r="AO171" s="220"/>
      <c r="AP171" s="220"/>
    </row>
    <row r="172" spans="1:42" customFormat="1" outlineLevel="2">
      <c r="A172" s="211" t="str">
        <f>A154&amp;"."&amp;A171&amp;"."&amp;A155&amp;"."&amp;B172</f>
        <v>1.o.4.1</v>
      </c>
      <c r="B172">
        <v>1</v>
      </c>
      <c r="C172" t="str">
        <f>'1-GBP'!C172</f>
        <v>Owners</v>
      </c>
      <c r="M172" s="281">
        <v>0</v>
      </c>
      <c r="N172" s="281">
        <v>0</v>
      </c>
      <c r="O172" s="281">
        <v>0</v>
      </c>
      <c r="P172" s="281">
        <v>0</v>
      </c>
      <c r="Q172" s="281">
        <v>0</v>
      </c>
      <c r="R172" s="281">
        <v>0</v>
      </c>
      <c r="S172" s="281">
        <v>0</v>
      </c>
      <c r="T172" s="281">
        <v>0</v>
      </c>
      <c r="U172" s="281">
        <v>0</v>
      </c>
      <c r="V172" s="281">
        <v>0</v>
      </c>
      <c r="W172" s="281">
        <v>0</v>
      </c>
      <c r="X172" s="281">
        <v>0</v>
      </c>
      <c r="Y172" s="281">
        <v>0</v>
      </c>
      <c r="Z172" s="281">
        <v>0</v>
      </c>
      <c r="AA172" s="281">
        <v>0</v>
      </c>
      <c r="AB172" s="281">
        <v>0</v>
      </c>
      <c r="AC172" s="281">
        <v>0</v>
      </c>
      <c r="AD172" s="281">
        <v>0</v>
      </c>
      <c r="AE172" s="281">
        <v>0</v>
      </c>
      <c r="AF172" s="281">
        <v>0</v>
      </c>
      <c r="AG172" s="281">
        <v>0</v>
      </c>
      <c r="AH172" s="281">
        <v>0</v>
      </c>
      <c r="AI172" s="281">
        <v>0</v>
      </c>
      <c r="AJ172" s="281">
        <v>0</v>
      </c>
      <c r="AK172" s="281">
        <v>0</v>
      </c>
      <c r="AL172" s="281">
        <v>0</v>
      </c>
      <c r="AM172" s="281">
        <v>0</v>
      </c>
      <c r="AN172" s="281">
        <v>0</v>
      </c>
      <c r="AO172" s="281">
        <v>0</v>
      </c>
      <c r="AP172" s="281">
        <v>0</v>
      </c>
    </row>
    <row r="173" spans="1:42" customFormat="1" outlineLevel="2">
      <c r="A173" s="211" t="str">
        <f>A154&amp;"."&amp;A171&amp;"."&amp;A155&amp;"."&amp;B173</f>
        <v>1.o.4.2</v>
      </c>
      <c r="B173">
        <v>2</v>
      </c>
      <c r="C173" t="str">
        <f>'1-GBP'!C173</f>
        <v>Other</v>
      </c>
      <c r="M173" s="281">
        <v>0</v>
      </c>
      <c r="N173" s="281">
        <v>0</v>
      </c>
      <c r="O173" s="281">
        <v>0</v>
      </c>
      <c r="P173" s="281">
        <v>0</v>
      </c>
      <c r="Q173" s="281">
        <v>0</v>
      </c>
      <c r="R173" s="281">
        <v>0</v>
      </c>
      <c r="S173" s="281">
        <v>0</v>
      </c>
      <c r="T173" s="281">
        <v>0</v>
      </c>
      <c r="U173" s="281">
        <v>0</v>
      </c>
      <c r="V173" s="281">
        <v>0</v>
      </c>
      <c r="W173" s="281">
        <v>0</v>
      </c>
      <c r="X173" s="281">
        <v>0</v>
      </c>
      <c r="Y173" s="281">
        <v>0</v>
      </c>
      <c r="Z173" s="281">
        <v>0</v>
      </c>
      <c r="AA173" s="281">
        <v>0</v>
      </c>
      <c r="AB173" s="281">
        <v>0</v>
      </c>
      <c r="AC173" s="281">
        <v>0</v>
      </c>
      <c r="AD173" s="281">
        <v>0</v>
      </c>
      <c r="AE173" s="281">
        <v>0</v>
      </c>
      <c r="AF173" s="281">
        <v>0</v>
      </c>
      <c r="AG173" s="281">
        <v>0</v>
      </c>
      <c r="AH173" s="281">
        <v>0</v>
      </c>
      <c r="AI173" s="281">
        <v>0</v>
      </c>
      <c r="AJ173" s="281">
        <v>0</v>
      </c>
      <c r="AK173" s="281">
        <v>0</v>
      </c>
      <c r="AL173" s="281">
        <v>0</v>
      </c>
      <c r="AM173" s="281">
        <v>0</v>
      </c>
      <c r="AN173" s="281">
        <v>0</v>
      </c>
      <c r="AO173" s="281">
        <v>0</v>
      </c>
      <c r="AP173" s="281">
        <v>0</v>
      </c>
    </row>
    <row r="174" spans="1:42" customFormat="1" outlineLevel="2">
      <c r="A174" s="211" t="str">
        <f>A154&amp;"."&amp;A171&amp;"."&amp;A155&amp;"."&amp;B174</f>
        <v>1.o.4.3</v>
      </c>
      <c r="B174">
        <v>3</v>
      </c>
      <c r="C174" t="str">
        <f>'1-GBP'!C174</f>
        <v/>
      </c>
      <c r="M174" s="281">
        <v>0</v>
      </c>
      <c r="N174" s="281">
        <v>0</v>
      </c>
      <c r="O174" s="281">
        <v>0</v>
      </c>
      <c r="P174" s="281">
        <v>0</v>
      </c>
      <c r="Q174" s="281">
        <v>0</v>
      </c>
      <c r="R174" s="281">
        <v>0</v>
      </c>
      <c r="S174" s="281">
        <v>0</v>
      </c>
      <c r="T174" s="281">
        <v>0</v>
      </c>
      <c r="U174" s="281">
        <v>0</v>
      </c>
      <c r="V174" s="281">
        <v>0</v>
      </c>
      <c r="W174" s="281">
        <v>0</v>
      </c>
      <c r="X174" s="281">
        <v>0</v>
      </c>
      <c r="Y174" s="281">
        <v>0</v>
      </c>
      <c r="Z174" s="281">
        <v>0</v>
      </c>
      <c r="AA174" s="281">
        <v>0</v>
      </c>
      <c r="AB174" s="281">
        <v>0</v>
      </c>
      <c r="AC174" s="281">
        <v>0</v>
      </c>
      <c r="AD174" s="281">
        <v>0</v>
      </c>
      <c r="AE174" s="281">
        <v>0</v>
      </c>
      <c r="AF174" s="281">
        <v>0</v>
      </c>
      <c r="AG174" s="281">
        <v>0</v>
      </c>
      <c r="AH174" s="281">
        <v>0</v>
      </c>
      <c r="AI174" s="281">
        <v>0</v>
      </c>
      <c r="AJ174" s="281">
        <v>0</v>
      </c>
      <c r="AK174" s="281">
        <v>0</v>
      </c>
      <c r="AL174" s="281">
        <v>0</v>
      </c>
      <c r="AM174" s="281">
        <v>0</v>
      </c>
      <c r="AN174" s="281">
        <v>0</v>
      </c>
      <c r="AO174" s="281">
        <v>0</v>
      </c>
      <c r="AP174" s="281">
        <v>0</v>
      </c>
    </row>
    <row r="175" spans="1:42" customFormat="1" outlineLevel="2">
      <c r="A175" s="211" t="str">
        <f>A154&amp;"."&amp;A171&amp;"."&amp;A155&amp;"."&amp;B175</f>
        <v>1.o.4.4</v>
      </c>
      <c r="B175">
        <v>4</v>
      </c>
      <c r="C175" t="str">
        <f>'1-GBP'!C175</f>
        <v/>
      </c>
      <c r="M175" s="281">
        <v>0</v>
      </c>
      <c r="N175" s="281">
        <v>0</v>
      </c>
      <c r="O175" s="281">
        <v>0</v>
      </c>
      <c r="P175" s="281">
        <v>0</v>
      </c>
      <c r="Q175" s="281">
        <v>0</v>
      </c>
      <c r="R175" s="281">
        <v>0</v>
      </c>
      <c r="S175" s="281">
        <v>0</v>
      </c>
      <c r="T175" s="281">
        <v>0</v>
      </c>
      <c r="U175" s="281">
        <v>0</v>
      </c>
      <c r="V175" s="281">
        <v>0</v>
      </c>
      <c r="W175" s="281">
        <v>0</v>
      </c>
      <c r="X175" s="281">
        <v>0</v>
      </c>
      <c r="Y175" s="281">
        <v>0</v>
      </c>
      <c r="Z175" s="281">
        <v>0</v>
      </c>
      <c r="AA175" s="281">
        <v>0</v>
      </c>
      <c r="AB175" s="281">
        <v>0</v>
      </c>
      <c r="AC175" s="281">
        <v>0</v>
      </c>
      <c r="AD175" s="281">
        <v>0</v>
      </c>
      <c r="AE175" s="281">
        <v>0</v>
      </c>
      <c r="AF175" s="281">
        <v>0</v>
      </c>
      <c r="AG175" s="281">
        <v>0</v>
      </c>
      <c r="AH175" s="281">
        <v>0</v>
      </c>
      <c r="AI175" s="281">
        <v>0</v>
      </c>
      <c r="AJ175" s="281">
        <v>0</v>
      </c>
      <c r="AK175" s="281">
        <v>0</v>
      </c>
      <c r="AL175" s="281">
        <v>0</v>
      </c>
      <c r="AM175" s="281">
        <v>0</v>
      </c>
      <c r="AN175" s="281">
        <v>0</v>
      </c>
      <c r="AO175" s="281">
        <v>0</v>
      </c>
      <c r="AP175" s="281">
        <v>0</v>
      </c>
    </row>
    <row r="176" spans="1:42" customFormat="1" outlineLevel="2">
      <c r="A176" s="211" t="str">
        <f>A154&amp;"."&amp;A171&amp;"."&amp;A155&amp;"."&amp;B176</f>
        <v>1.o.4.5</v>
      </c>
      <c r="B176">
        <v>5</v>
      </c>
      <c r="C176" t="str">
        <f>'1-GBP'!C176</f>
        <v/>
      </c>
      <c r="M176" s="281">
        <v>0</v>
      </c>
      <c r="N176" s="281">
        <v>0</v>
      </c>
      <c r="O176" s="281">
        <v>0</v>
      </c>
      <c r="P176" s="281">
        <v>0</v>
      </c>
      <c r="Q176" s="281">
        <v>0</v>
      </c>
      <c r="R176" s="281">
        <v>0</v>
      </c>
      <c r="S176" s="281">
        <v>0</v>
      </c>
      <c r="T176" s="281">
        <v>0</v>
      </c>
      <c r="U176" s="281">
        <v>0</v>
      </c>
      <c r="V176" s="281">
        <v>0</v>
      </c>
      <c r="W176" s="281">
        <v>0</v>
      </c>
      <c r="X176" s="281">
        <v>0</v>
      </c>
      <c r="Y176" s="281">
        <v>0</v>
      </c>
      <c r="Z176" s="281">
        <v>0</v>
      </c>
      <c r="AA176" s="281">
        <v>0</v>
      </c>
      <c r="AB176" s="281">
        <v>0</v>
      </c>
      <c r="AC176" s="281">
        <v>0</v>
      </c>
      <c r="AD176" s="281">
        <v>0</v>
      </c>
      <c r="AE176" s="281">
        <v>0</v>
      </c>
      <c r="AF176" s="281">
        <v>0</v>
      </c>
      <c r="AG176" s="281">
        <v>0</v>
      </c>
      <c r="AH176" s="281">
        <v>0</v>
      </c>
      <c r="AI176" s="281">
        <v>0</v>
      </c>
      <c r="AJ176" s="281">
        <v>0</v>
      </c>
      <c r="AK176" s="281">
        <v>0</v>
      </c>
      <c r="AL176" s="281">
        <v>0</v>
      </c>
      <c r="AM176" s="281">
        <v>0</v>
      </c>
      <c r="AN176" s="281">
        <v>0</v>
      </c>
      <c r="AO176" s="281">
        <v>0</v>
      </c>
      <c r="AP176" s="281">
        <v>0</v>
      </c>
    </row>
    <row r="177" spans="1:42" customFormat="1" outlineLevel="2">
      <c r="A177" s="211" t="str">
        <f>A154&amp;"."&amp;A171&amp;"."&amp;A155&amp;"."&amp;B177</f>
        <v>1.o.4.6</v>
      </c>
      <c r="B177">
        <v>6</v>
      </c>
      <c r="C177" t="str">
        <f>'1-GBP'!C177</f>
        <v/>
      </c>
      <c r="M177" s="281">
        <v>0</v>
      </c>
      <c r="N177" s="281">
        <v>0</v>
      </c>
      <c r="O177" s="281">
        <v>0</v>
      </c>
      <c r="P177" s="281">
        <v>0</v>
      </c>
      <c r="Q177" s="281">
        <v>0</v>
      </c>
      <c r="R177" s="281">
        <v>0</v>
      </c>
      <c r="S177" s="281">
        <v>0</v>
      </c>
      <c r="T177" s="281">
        <v>0</v>
      </c>
      <c r="U177" s="281">
        <v>0</v>
      </c>
      <c r="V177" s="281">
        <v>0</v>
      </c>
      <c r="W177" s="281">
        <v>0</v>
      </c>
      <c r="X177" s="281">
        <v>0</v>
      </c>
      <c r="Y177" s="281">
        <v>0</v>
      </c>
      <c r="Z177" s="281">
        <v>0</v>
      </c>
      <c r="AA177" s="281">
        <v>0</v>
      </c>
      <c r="AB177" s="281">
        <v>0</v>
      </c>
      <c r="AC177" s="281">
        <v>0</v>
      </c>
      <c r="AD177" s="281">
        <v>0</v>
      </c>
      <c r="AE177" s="281">
        <v>0</v>
      </c>
      <c r="AF177" s="281">
        <v>0</v>
      </c>
      <c r="AG177" s="281">
        <v>0</v>
      </c>
      <c r="AH177" s="281">
        <v>0</v>
      </c>
      <c r="AI177" s="281">
        <v>0</v>
      </c>
      <c r="AJ177" s="281">
        <v>0</v>
      </c>
      <c r="AK177" s="281">
        <v>0</v>
      </c>
      <c r="AL177" s="281">
        <v>0</v>
      </c>
      <c r="AM177" s="281">
        <v>0</v>
      </c>
      <c r="AN177" s="281">
        <v>0</v>
      </c>
      <c r="AO177" s="281">
        <v>0</v>
      </c>
      <c r="AP177" s="281">
        <v>0</v>
      </c>
    </row>
    <row r="178" spans="1:42" customFormat="1" outlineLevel="2">
      <c r="A178" s="211" t="str">
        <f>A154&amp;"."&amp;A171&amp;"."&amp;A155&amp;"."&amp;B178</f>
        <v>1.o.4.7</v>
      </c>
      <c r="B178">
        <v>7</v>
      </c>
      <c r="C178" t="str">
        <f>'1-GBP'!C178</f>
        <v/>
      </c>
      <c r="M178" s="281">
        <v>0</v>
      </c>
      <c r="N178" s="281">
        <v>0</v>
      </c>
      <c r="O178" s="281">
        <v>0</v>
      </c>
      <c r="P178" s="281">
        <v>0</v>
      </c>
      <c r="Q178" s="281">
        <v>0</v>
      </c>
      <c r="R178" s="281">
        <v>0</v>
      </c>
      <c r="S178" s="281">
        <v>0</v>
      </c>
      <c r="T178" s="281">
        <v>0</v>
      </c>
      <c r="U178" s="281">
        <v>0</v>
      </c>
      <c r="V178" s="281">
        <v>0</v>
      </c>
      <c r="W178" s="281">
        <v>0</v>
      </c>
      <c r="X178" s="281">
        <v>0</v>
      </c>
      <c r="Y178" s="281">
        <v>0</v>
      </c>
      <c r="Z178" s="281">
        <v>0</v>
      </c>
      <c r="AA178" s="281">
        <v>0</v>
      </c>
      <c r="AB178" s="281">
        <v>0</v>
      </c>
      <c r="AC178" s="281">
        <v>0</v>
      </c>
      <c r="AD178" s="281">
        <v>0</v>
      </c>
      <c r="AE178" s="281">
        <v>0</v>
      </c>
      <c r="AF178" s="281">
        <v>0</v>
      </c>
      <c r="AG178" s="281">
        <v>0</v>
      </c>
      <c r="AH178" s="281">
        <v>0</v>
      </c>
      <c r="AI178" s="281">
        <v>0</v>
      </c>
      <c r="AJ178" s="281">
        <v>0</v>
      </c>
      <c r="AK178" s="281">
        <v>0</v>
      </c>
      <c r="AL178" s="281">
        <v>0</v>
      </c>
      <c r="AM178" s="281">
        <v>0</v>
      </c>
      <c r="AN178" s="281">
        <v>0</v>
      </c>
      <c r="AO178" s="281">
        <v>0</v>
      </c>
      <c r="AP178" s="281">
        <v>0</v>
      </c>
    </row>
    <row r="179" spans="1:42" customFormat="1" outlineLevel="2">
      <c r="A179" s="211" t="str">
        <f>A154&amp;"."&amp;A171&amp;"."&amp;A155&amp;"."&amp;B179</f>
        <v>1.o.4.8</v>
      </c>
      <c r="B179">
        <v>8</v>
      </c>
      <c r="C179" t="str">
        <f>'1-GBP'!C179</f>
        <v/>
      </c>
      <c r="M179" s="281">
        <v>0</v>
      </c>
      <c r="N179" s="281">
        <v>0</v>
      </c>
      <c r="O179" s="281">
        <v>0</v>
      </c>
      <c r="P179" s="281">
        <v>0</v>
      </c>
      <c r="Q179" s="281">
        <v>0</v>
      </c>
      <c r="R179" s="281">
        <v>0</v>
      </c>
      <c r="S179" s="281">
        <v>0</v>
      </c>
      <c r="T179" s="281">
        <v>0</v>
      </c>
      <c r="U179" s="281">
        <v>0</v>
      </c>
      <c r="V179" s="281">
        <v>0</v>
      </c>
      <c r="W179" s="281">
        <v>0</v>
      </c>
      <c r="X179" s="281">
        <v>0</v>
      </c>
      <c r="Y179" s="281">
        <v>0</v>
      </c>
      <c r="Z179" s="281">
        <v>0</v>
      </c>
      <c r="AA179" s="281">
        <v>0</v>
      </c>
      <c r="AB179" s="281">
        <v>0</v>
      </c>
      <c r="AC179" s="281">
        <v>0</v>
      </c>
      <c r="AD179" s="281">
        <v>0</v>
      </c>
      <c r="AE179" s="281">
        <v>0</v>
      </c>
      <c r="AF179" s="281">
        <v>0</v>
      </c>
      <c r="AG179" s="281">
        <v>0</v>
      </c>
      <c r="AH179" s="281">
        <v>0</v>
      </c>
      <c r="AI179" s="281">
        <v>0</v>
      </c>
      <c r="AJ179" s="281">
        <v>0</v>
      </c>
      <c r="AK179" s="281">
        <v>0</v>
      </c>
      <c r="AL179" s="281">
        <v>0</v>
      </c>
      <c r="AM179" s="281">
        <v>0</v>
      </c>
      <c r="AN179" s="281">
        <v>0</v>
      </c>
      <c r="AO179" s="281">
        <v>0</v>
      </c>
      <c r="AP179" s="281">
        <v>0</v>
      </c>
    </row>
    <row r="180" spans="1:42" customFormat="1" outlineLevel="2">
      <c r="A180" s="211" t="str">
        <f>A154&amp;"."&amp;A171&amp;"."&amp;A155&amp;"."&amp;B180</f>
        <v>1.o.4.9</v>
      </c>
      <c r="B180">
        <v>9</v>
      </c>
      <c r="C180" t="str">
        <f>'1-GBP'!C180</f>
        <v/>
      </c>
      <c r="M180" s="281">
        <v>0</v>
      </c>
      <c r="N180" s="281">
        <v>0</v>
      </c>
      <c r="O180" s="281">
        <v>0</v>
      </c>
      <c r="P180" s="281">
        <v>0</v>
      </c>
      <c r="Q180" s="281">
        <v>0</v>
      </c>
      <c r="R180" s="281">
        <v>0</v>
      </c>
      <c r="S180" s="281">
        <v>0</v>
      </c>
      <c r="T180" s="281">
        <v>0</v>
      </c>
      <c r="U180" s="281">
        <v>0</v>
      </c>
      <c r="V180" s="281">
        <v>0</v>
      </c>
      <c r="W180" s="281">
        <v>0</v>
      </c>
      <c r="X180" s="281">
        <v>0</v>
      </c>
      <c r="Y180" s="281">
        <v>0</v>
      </c>
      <c r="Z180" s="281">
        <v>0</v>
      </c>
      <c r="AA180" s="281">
        <v>0</v>
      </c>
      <c r="AB180" s="281">
        <v>0</v>
      </c>
      <c r="AC180" s="281">
        <v>0</v>
      </c>
      <c r="AD180" s="281">
        <v>0</v>
      </c>
      <c r="AE180" s="281">
        <v>0</v>
      </c>
      <c r="AF180" s="281">
        <v>0</v>
      </c>
      <c r="AG180" s="281">
        <v>0</v>
      </c>
      <c r="AH180" s="281">
        <v>0</v>
      </c>
      <c r="AI180" s="281">
        <v>0</v>
      </c>
      <c r="AJ180" s="281">
        <v>0</v>
      </c>
      <c r="AK180" s="281">
        <v>0</v>
      </c>
      <c r="AL180" s="281">
        <v>0</v>
      </c>
      <c r="AM180" s="281">
        <v>0</v>
      </c>
      <c r="AN180" s="281">
        <v>0</v>
      </c>
      <c r="AO180" s="281">
        <v>0</v>
      </c>
      <c r="AP180" s="281">
        <v>0</v>
      </c>
    </row>
    <row r="181" spans="1:42" customFormat="1" outlineLevel="2">
      <c r="A181" s="211" t="str">
        <f>A154&amp;"."&amp;A171&amp;"."&amp;A155&amp;"."&amp;B181</f>
        <v>1.o.4.10</v>
      </c>
      <c r="B181">
        <v>10</v>
      </c>
      <c r="C181" t="str">
        <f>'1-GBP'!C181</f>
        <v/>
      </c>
      <c r="M181" s="281">
        <v>0</v>
      </c>
      <c r="N181" s="281">
        <v>0</v>
      </c>
      <c r="O181" s="281">
        <v>0</v>
      </c>
      <c r="P181" s="281">
        <v>0</v>
      </c>
      <c r="Q181" s="281">
        <v>0</v>
      </c>
      <c r="R181" s="281">
        <v>0</v>
      </c>
      <c r="S181" s="281">
        <v>0</v>
      </c>
      <c r="T181" s="281">
        <v>0</v>
      </c>
      <c r="U181" s="281">
        <v>0</v>
      </c>
      <c r="V181" s="281">
        <v>0</v>
      </c>
      <c r="W181" s="281">
        <v>0</v>
      </c>
      <c r="X181" s="281">
        <v>0</v>
      </c>
      <c r="Y181" s="281">
        <v>0</v>
      </c>
      <c r="Z181" s="281">
        <v>0</v>
      </c>
      <c r="AA181" s="281">
        <v>0</v>
      </c>
      <c r="AB181" s="281">
        <v>0</v>
      </c>
      <c r="AC181" s="281">
        <v>0</v>
      </c>
      <c r="AD181" s="281">
        <v>0</v>
      </c>
      <c r="AE181" s="281">
        <v>0</v>
      </c>
      <c r="AF181" s="281">
        <v>0</v>
      </c>
      <c r="AG181" s="281">
        <v>0</v>
      </c>
      <c r="AH181" s="281">
        <v>0</v>
      </c>
      <c r="AI181" s="281">
        <v>0</v>
      </c>
      <c r="AJ181" s="281">
        <v>0</v>
      </c>
      <c r="AK181" s="281">
        <v>0</v>
      </c>
      <c r="AL181" s="281">
        <v>0</v>
      </c>
      <c r="AM181" s="281">
        <v>0</v>
      </c>
      <c r="AN181" s="281">
        <v>0</v>
      </c>
      <c r="AO181" s="281">
        <v>0</v>
      </c>
      <c r="AP181" s="281">
        <v>0</v>
      </c>
    </row>
    <row r="182" spans="1:42" customFormat="1" outlineLevel="2">
      <c r="A182" s="211" t="str">
        <f>A154&amp;"."&amp;A171&amp;"."&amp;A155&amp;"."&amp;B182</f>
        <v>1.o.4.11</v>
      </c>
      <c r="B182">
        <v>11</v>
      </c>
      <c r="C182" t="str">
        <f>'1-GBP'!C182</f>
        <v/>
      </c>
      <c r="M182" s="281">
        <v>0</v>
      </c>
      <c r="N182" s="281">
        <v>0</v>
      </c>
      <c r="O182" s="281">
        <v>0</v>
      </c>
      <c r="P182" s="281">
        <v>0</v>
      </c>
      <c r="Q182" s="281">
        <v>0</v>
      </c>
      <c r="R182" s="281">
        <v>0</v>
      </c>
      <c r="S182" s="281">
        <v>0</v>
      </c>
      <c r="T182" s="281">
        <v>0</v>
      </c>
      <c r="U182" s="281">
        <v>0</v>
      </c>
      <c r="V182" s="281">
        <v>0</v>
      </c>
      <c r="W182" s="281">
        <v>0</v>
      </c>
      <c r="X182" s="281">
        <v>0</v>
      </c>
      <c r="Y182" s="281">
        <v>0</v>
      </c>
      <c r="Z182" s="281">
        <v>0</v>
      </c>
      <c r="AA182" s="281">
        <v>0</v>
      </c>
      <c r="AB182" s="281">
        <v>0</v>
      </c>
      <c r="AC182" s="281">
        <v>0</v>
      </c>
      <c r="AD182" s="281">
        <v>0</v>
      </c>
      <c r="AE182" s="281">
        <v>0</v>
      </c>
      <c r="AF182" s="281">
        <v>0</v>
      </c>
      <c r="AG182" s="281">
        <v>0</v>
      </c>
      <c r="AH182" s="281">
        <v>0</v>
      </c>
      <c r="AI182" s="281">
        <v>0</v>
      </c>
      <c r="AJ182" s="281">
        <v>0</v>
      </c>
      <c r="AK182" s="281">
        <v>0</v>
      </c>
      <c r="AL182" s="281">
        <v>0</v>
      </c>
      <c r="AM182" s="281">
        <v>0</v>
      </c>
      <c r="AN182" s="281">
        <v>0</v>
      </c>
      <c r="AO182" s="281">
        <v>0</v>
      </c>
      <c r="AP182" s="281">
        <v>0</v>
      </c>
    </row>
    <row r="183" spans="1:42" customFormat="1" outlineLevel="2">
      <c r="A183" s="211" t="str">
        <f>A154&amp;"."&amp;A171&amp;"."&amp;A155&amp;"."&amp;B183</f>
        <v>1.o.4.12</v>
      </c>
      <c r="B183">
        <v>12</v>
      </c>
      <c r="C183" t="str">
        <f>'1-GBP'!C183</f>
        <v/>
      </c>
      <c r="M183" s="281">
        <v>0</v>
      </c>
      <c r="N183" s="281">
        <v>0</v>
      </c>
      <c r="O183" s="281">
        <v>0</v>
      </c>
      <c r="P183" s="281">
        <v>0</v>
      </c>
      <c r="Q183" s="281">
        <v>0</v>
      </c>
      <c r="R183" s="281">
        <v>0</v>
      </c>
      <c r="S183" s="281">
        <v>0</v>
      </c>
      <c r="T183" s="281">
        <v>0</v>
      </c>
      <c r="U183" s="281">
        <v>0</v>
      </c>
      <c r="V183" s="281">
        <v>0</v>
      </c>
      <c r="W183" s="281">
        <v>0</v>
      </c>
      <c r="X183" s="281">
        <v>0</v>
      </c>
      <c r="Y183" s="281">
        <v>0</v>
      </c>
      <c r="Z183" s="281">
        <v>0</v>
      </c>
      <c r="AA183" s="281">
        <v>0</v>
      </c>
      <c r="AB183" s="281">
        <v>0</v>
      </c>
      <c r="AC183" s="281">
        <v>0</v>
      </c>
      <c r="AD183" s="281">
        <v>0</v>
      </c>
      <c r="AE183" s="281">
        <v>0</v>
      </c>
      <c r="AF183" s="281">
        <v>0</v>
      </c>
      <c r="AG183" s="281">
        <v>0</v>
      </c>
      <c r="AH183" s="281">
        <v>0</v>
      </c>
      <c r="AI183" s="281">
        <v>0</v>
      </c>
      <c r="AJ183" s="281">
        <v>0</v>
      </c>
      <c r="AK183" s="281">
        <v>0</v>
      </c>
      <c r="AL183" s="281">
        <v>0</v>
      </c>
      <c r="AM183" s="281">
        <v>0</v>
      </c>
      <c r="AN183" s="281">
        <v>0</v>
      </c>
      <c r="AO183" s="281">
        <v>0</v>
      </c>
      <c r="AP183" s="281">
        <v>0</v>
      </c>
    </row>
    <row r="184" spans="1:42" customFormat="1" outlineLevel="1" collapsed="1">
      <c r="A184" s="212"/>
      <c r="B184" s="201">
        <f>B183-COUNTIFS(C172:C183,"")</f>
        <v>2</v>
      </c>
      <c r="C184" s="201" t="s">
        <v>285</v>
      </c>
      <c r="D184" s="201"/>
      <c r="E184" s="201"/>
      <c r="F184" s="201"/>
      <c r="G184" s="201"/>
      <c r="H184" s="201"/>
      <c r="I184" s="201"/>
      <c r="J184" s="201"/>
      <c r="K184" s="201"/>
      <c r="L184" s="201"/>
      <c r="M184" s="280">
        <f t="shared" ref="M184:AP184" si="16">SUM(M172:M183)</f>
        <v>0</v>
      </c>
      <c r="N184" s="280">
        <f t="shared" si="16"/>
        <v>0</v>
      </c>
      <c r="O184" s="280">
        <f t="shared" si="16"/>
        <v>0</v>
      </c>
      <c r="P184" s="280">
        <f t="shared" si="16"/>
        <v>0</v>
      </c>
      <c r="Q184" s="280">
        <f t="shared" si="16"/>
        <v>0</v>
      </c>
      <c r="R184" s="280">
        <f t="shared" si="16"/>
        <v>0</v>
      </c>
      <c r="S184" s="280">
        <f t="shared" si="16"/>
        <v>0</v>
      </c>
      <c r="T184" s="280">
        <f t="shared" si="16"/>
        <v>0</v>
      </c>
      <c r="U184" s="280">
        <f t="shared" si="16"/>
        <v>0</v>
      </c>
      <c r="V184" s="280">
        <f t="shared" si="16"/>
        <v>0</v>
      </c>
      <c r="W184" s="280">
        <f t="shared" si="16"/>
        <v>0</v>
      </c>
      <c r="X184" s="280">
        <f t="shared" si="16"/>
        <v>0</v>
      </c>
      <c r="Y184" s="280">
        <f t="shared" si="16"/>
        <v>0</v>
      </c>
      <c r="Z184" s="280">
        <f t="shared" si="16"/>
        <v>0</v>
      </c>
      <c r="AA184" s="280">
        <f t="shared" si="16"/>
        <v>0</v>
      </c>
      <c r="AB184" s="280">
        <f t="shared" si="16"/>
        <v>0</v>
      </c>
      <c r="AC184" s="280">
        <f t="shared" si="16"/>
        <v>0</v>
      </c>
      <c r="AD184" s="280">
        <f t="shared" si="16"/>
        <v>0</v>
      </c>
      <c r="AE184" s="280">
        <f t="shared" si="16"/>
        <v>0</v>
      </c>
      <c r="AF184" s="280">
        <f t="shared" si="16"/>
        <v>0</v>
      </c>
      <c r="AG184" s="280">
        <f t="shared" si="16"/>
        <v>0</v>
      </c>
      <c r="AH184" s="280">
        <f t="shared" si="16"/>
        <v>0</v>
      </c>
      <c r="AI184" s="280">
        <f t="shared" si="16"/>
        <v>0</v>
      </c>
      <c r="AJ184" s="280">
        <f t="shared" si="16"/>
        <v>0</v>
      </c>
      <c r="AK184" s="280">
        <f t="shared" si="16"/>
        <v>0</v>
      </c>
      <c r="AL184" s="280">
        <f t="shared" si="16"/>
        <v>0</v>
      </c>
      <c r="AM184" s="280">
        <f t="shared" si="16"/>
        <v>0</v>
      </c>
      <c r="AN184" s="280">
        <f t="shared" si="16"/>
        <v>0</v>
      </c>
      <c r="AO184" s="280">
        <f t="shared" si="16"/>
        <v>0</v>
      </c>
      <c r="AP184" s="280">
        <f t="shared" si="16"/>
        <v>0</v>
      </c>
    </row>
    <row r="185" spans="1:42" customFormat="1" outlineLevel="1">
      <c r="A185" s="221"/>
      <c r="B185" s="222"/>
      <c r="C185" s="222"/>
      <c r="D185" s="222"/>
      <c r="E185" s="222"/>
      <c r="F185" s="222"/>
      <c r="G185" s="222"/>
      <c r="H185" s="222"/>
      <c r="I185" s="222"/>
      <c r="J185" s="222"/>
      <c r="K185" s="222"/>
      <c r="L185" s="222"/>
      <c r="M185" s="222"/>
      <c r="N185" s="222"/>
      <c r="O185" s="222"/>
      <c r="P185" s="222"/>
      <c r="Q185" s="222"/>
      <c r="R185" s="222"/>
      <c r="S185" s="222"/>
      <c r="T185" s="222"/>
      <c r="U185" s="222"/>
      <c r="V185" s="222"/>
      <c r="W185" s="222"/>
      <c r="X185" s="222"/>
      <c r="Y185" s="222"/>
      <c r="Z185" s="222"/>
      <c r="AA185" s="222"/>
      <c r="AB185" s="222"/>
      <c r="AC185" s="222"/>
      <c r="AD185" s="222"/>
      <c r="AE185" s="222"/>
      <c r="AF185" s="222"/>
      <c r="AG185" s="222"/>
      <c r="AH185" s="222"/>
      <c r="AI185" s="222"/>
      <c r="AJ185" s="222"/>
      <c r="AK185" s="222"/>
      <c r="AL185" s="222"/>
      <c r="AM185" s="222"/>
      <c r="AN185" s="222"/>
      <c r="AO185" s="222"/>
      <c r="AP185" s="222"/>
    </row>
    <row r="186" spans="1:42" customFormat="1" outlineLevel="1">
      <c r="A186" s="220" t="s">
        <v>254</v>
      </c>
      <c r="B186" s="220" t="s">
        <v>287</v>
      </c>
      <c r="C186" s="220" t="s">
        <v>284</v>
      </c>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c r="AA186" s="220"/>
      <c r="AB186" s="220"/>
      <c r="AC186" s="220"/>
      <c r="AD186" s="220"/>
      <c r="AE186" s="220"/>
      <c r="AF186" s="220"/>
      <c r="AG186" s="220"/>
      <c r="AH186" s="220"/>
      <c r="AI186" s="220"/>
      <c r="AJ186" s="220"/>
      <c r="AK186" s="220"/>
      <c r="AL186" s="220"/>
      <c r="AM186" s="220"/>
      <c r="AN186" s="220"/>
      <c r="AO186" s="220"/>
      <c r="AP186" s="220"/>
    </row>
    <row r="187" spans="1:42" customFormat="1" outlineLevel="2">
      <c r="A187" s="211" t="str">
        <f>A154&amp;"."&amp;A186&amp;"."&amp;A155&amp;"."&amp;B187</f>
        <v>1.d.4.1</v>
      </c>
      <c r="B187">
        <v>1</v>
      </c>
      <c r="C187" t="str">
        <f>'1-GBP'!C187</f>
        <v/>
      </c>
      <c r="M187" s="281">
        <v>0</v>
      </c>
      <c r="N187" s="281">
        <v>0</v>
      </c>
      <c r="O187" s="281">
        <v>0</v>
      </c>
      <c r="P187" s="281">
        <v>0</v>
      </c>
      <c r="Q187" s="281">
        <v>0</v>
      </c>
      <c r="R187" s="281">
        <v>0</v>
      </c>
      <c r="S187" s="281">
        <v>0</v>
      </c>
      <c r="T187" s="281">
        <v>0</v>
      </c>
      <c r="U187" s="281">
        <v>0</v>
      </c>
      <c r="V187" s="281">
        <v>0</v>
      </c>
      <c r="W187" s="281">
        <v>0</v>
      </c>
      <c r="X187" s="281">
        <v>0</v>
      </c>
      <c r="Y187" s="281">
        <v>0</v>
      </c>
      <c r="Z187" s="281">
        <v>0</v>
      </c>
      <c r="AA187" s="281">
        <v>0</v>
      </c>
      <c r="AB187" s="281">
        <v>0</v>
      </c>
      <c r="AC187" s="281">
        <v>0</v>
      </c>
      <c r="AD187" s="281">
        <v>0</v>
      </c>
      <c r="AE187" s="281">
        <v>0</v>
      </c>
      <c r="AF187" s="281">
        <v>0</v>
      </c>
      <c r="AG187" s="281">
        <v>0</v>
      </c>
      <c r="AH187" s="281">
        <v>0</v>
      </c>
      <c r="AI187" s="281">
        <v>0</v>
      </c>
      <c r="AJ187" s="281">
        <v>0</v>
      </c>
      <c r="AK187" s="281">
        <v>0</v>
      </c>
      <c r="AL187" s="281">
        <v>0</v>
      </c>
      <c r="AM187" s="281">
        <v>0</v>
      </c>
      <c r="AN187" s="281">
        <v>0</v>
      </c>
      <c r="AO187" s="281">
        <v>0</v>
      </c>
      <c r="AP187" s="281">
        <v>0</v>
      </c>
    </row>
    <row r="188" spans="1:42" customFormat="1" outlineLevel="2">
      <c r="A188" s="211" t="str">
        <f>A154&amp;"."&amp;A186&amp;"."&amp;A155&amp;"."&amp;B188</f>
        <v>1.d.4.2</v>
      </c>
      <c r="B188">
        <v>2</v>
      </c>
      <c r="C188" t="str">
        <f>'1-GBP'!C188</f>
        <v/>
      </c>
      <c r="M188" s="281">
        <v>0</v>
      </c>
      <c r="N188" s="281">
        <v>0</v>
      </c>
      <c r="O188" s="281">
        <v>0</v>
      </c>
      <c r="P188" s="281">
        <v>0</v>
      </c>
      <c r="Q188" s="281">
        <v>0</v>
      </c>
      <c r="R188" s="281">
        <v>0</v>
      </c>
      <c r="S188" s="281">
        <v>0</v>
      </c>
      <c r="T188" s="281">
        <v>0</v>
      </c>
      <c r="U188" s="281">
        <v>0</v>
      </c>
      <c r="V188" s="281">
        <v>0</v>
      </c>
      <c r="W188" s="281">
        <v>0</v>
      </c>
      <c r="X188" s="281">
        <v>0</v>
      </c>
      <c r="Y188" s="281">
        <v>0</v>
      </c>
      <c r="Z188" s="281">
        <v>0</v>
      </c>
      <c r="AA188" s="281">
        <v>0</v>
      </c>
      <c r="AB188" s="281">
        <v>0</v>
      </c>
      <c r="AC188" s="281">
        <v>0</v>
      </c>
      <c r="AD188" s="281">
        <v>0</v>
      </c>
      <c r="AE188" s="281">
        <v>0</v>
      </c>
      <c r="AF188" s="281">
        <v>0</v>
      </c>
      <c r="AG188" s="281">
        <v>0</v>
      </c>
      <c r="AH188" s="281">
        <v>0</v>
      </c>
      <c r="AI188" s="281">
        <v>0</v>
      </c>
      <c r="AJ188" s="281">
        <v>0</v>
      </c>
      <c r="AK188" s="281">
        <v>0</v>
      </c>
      <c r="AL188" s="281">
        <v>0</v>
      </c>
      <c r="AM188" s="281">
        <v>0</v>
      </c>
      <c r="AN188" s="281">
        <v>0</v>
      </c>
      <c r="AO188" s="281">
        <v>0</v>
      </c>
      <c r="AP188" s="281">
        <v>0</v>
      </c>
    </row>
    <row r="189" spans="1:42" customFormat="1" outlineLevel="2">
      <c r="A189" s="211" t="str">
        <f>A154&amp;"."&amp;A186&amp;"."&amp;A155&amp;"."&amp;B189</f>
        <v>1.d.4.3</v>
      </c>
      <c r="B189">
        <v>3</v>
      </c>
      <c r="C189" t="str">
        <f>'1-GBP'!C189</f>
        <v/>
      </c>
      <c r="M189" s="281">
        <v>0</v>
      </c>
      <c r="N189" s="281">
        <v>0</v>
      </c>
      <c r="O189" s="281">
        <v>0</v>
      </c>
      <c r="P189" s="281">
        <v>0</v>
      </c>
      <c r="Q189" s="281">
        <v>0</v>
      </c>
      <c r="R189" s="281">
        <v>0</v>
      </c>
      <c r="S189" s="281">
        <v>0</v>
      </c>
      <c r="T189" s="281">
        <v>0</v>
      </c>
      <c r="U189" s="281">
        <v>0</v>
      </c>
      <c r="V189" s="281">
        <v>0</v>
      </c>
      <c r="W189" s="281">
        <v>0</v>
      </c>
      <c r="X189" s="281">
        <v>0</v>
      </c>
      <c r="Y189" s="281">
        <v>0</v>
      </c>
      <c r="Z189" s="281">
        <v>0</v>
      </c>
      <c r="AA189" s="281">
        <v>0</v>
      </c>
      <c r="AB189" s="281">
        <v>0</v>
      </c>
      <c r="AC189" s="281">
        <v>0</v>
      </c>
      <c r="AD189" s="281">
        <v>0</v>
      </c>
      <c r="AE189" s="281">
        <v>0</v>
      </c>
      <c r="AF189" s="281">
        <v>0</v>
      </c>
      <c r="AG189" s="281">
        <v>0</v>
      </c>
      <c r="AH189" s="281">
        <v>0</v>
      </c>
      <c r="AI189" s="281">
        <v>0</v>
      </c>
      <c r="AJ189" s="281">
        <v>0</v>
      </c>
      <c r="AK189" s="281">
        <v>0</v>
      </c>
      <c r="AL189" s="281">
        <v>0</v>
      </c>
      <c r="AM189" s="281">
        <v>0</v>
      </c>
      <c r="AN189" s="281">
        <v>0</v>
      </c>
      <c r="AO189" s="281">
        <v>0</v>
      </c>
      <c r="AP189" s="281">
        <v>0</v>
      </c>
    </row>
    <row r="190" spans="1:42" customFormat="1" outlineLevel="2">
      <c r="A190" s="211" t="str">
        <f>A154&amp;"."&amp;A186&amp;"."&amp;A155&amp;"."&amp;B190</f>
        <v>1.d.4.4</v>
      </c>
      <c r="B190">
        <v>4</v>
      </c>
      <c r="C190" t="str">
        <f>'1-GBP'!C190</f>
        <v/>
      </c>
      <c r="M190" s="281">
        <v>0</v>
      </c>
      <c r="N190" s="281">
        <v>0</v>
      </c>
      <c r="O190" s="281">
        <v>0</v>
      </c>
      <c r="P190" s="281">
        <v>0</v>
      </c>
      <c r="Q190" s="281">
        <v>0</v>
      </c>
      <c r="R190" s="281">
        <v>0</v>
      </c>
      <c r="S190" s="281">
        <v>0</v>
      </c>
      <c r="T190" s="281">
        <v>0</v>
      </c>
      <c r="U190" s="281">
        <v>0</v>
      </c>
      <c r="V190" s="281">
        <v>0</v>
      </c>
      <c r="W190" s="281">
        <v>0</v>
      </c>
      <c r="X190" s="281">
        <v>0</v>
      </c>
      <c r="Y190" s="281">
        <v>0</v>
      </c>
      <c r="Z190" s="281">
        <v>0</v>
      </c>
      <c r="AA190" s="281">
        <v>0</v>
      </c>
      <c r="AB190" s="281">
        <v>0</v>
      </c>
      <c r="AC190" s="281">
        <v>0</v>
      </c>
      <c r="AD190" s="281">
        <v>0</v>
      </c>
      <c r="AE190" s="281">
        <v>0</v>
      </c>
      <c r="AF190" s="281">
        <v>0</v>
      </c>
      <c r="AG190" s="281">
        <v>0</v>
      </c>
      <c r="AH190" s="281">
        <v>0</v>
      </c>
      <c r="AI190" s="281">
        <v>0</v>
      </c>
      <c r="AJ190" s="281">
        <v>0</v>
      </c>
      <c r="AK190" s="281">
        <v>0</v>
      </c>
      <c r="AL190" s="281">
        <v>0</v>
      </c>
      <c r="AM190" s="281">
        <v>0</v>
      </c>
      <c r="AN190" s="281">
        <v>0</v>
      </c>
      <c r="AO190" s="281">
        <v>0</v>
      </c>
      <c r="AP190" s="281">
        <v>0</v>
      </c>
    </row>
    <row r="191" spans="1:42" customFormat="1" outlineLevel="2">
      <c r="A191" s="211" t="str">
        <f>A154&amp;"."&amp;A186&amp;"."&amp;A155&amp;"."&amp;B191</f>
        <v>1.d.4.5</v>
      </c>
      <c r="B191">
        <v>5</v>
      </c>
      <c r="C191" t="str">
        <f>'1-GBP'!C191</f>
        <v/>
      </c>
      <c r="M191" s="281">
        <v>0</v>
      </c>
      <c r="N191" s="281">
        <v>0</v>
      </c>
      <c r="O191" s="281">
        <v>0</v>
      </c>
      <c r="P191" s="281">
        <v>0</v>
      </c>
      <c r="Q191" s="281">
        <v>0</v>
      </c>
      <c r="R191" s="281">
        <v>0</v>
      </c>
      <c r="S191" s="281">
        <v>0</v>
      </c>
      <c r="T191" s="281">
        <v>0</v>
      </c>
      <c r="U191" s="281">
        <v>0</v>
      </c>
      <c r="V191" s="281">
        <v>0</v>
      </c>
      <c r="W191" s="281">
        <v>0</v>
      </c>
      <c r="X191" s="281">
        <v>0</v>
      </c>
      <c r="Y191" s="281">
        <v>0</v>
      </c>
      <c r="Z191" s="281">
        <v>0</v>
      </c>
      <c r="AA191" s="281">
        <v>0</v>
      </c>
      <c r="AB191" s="281">
        <v>0</v>
      </c>
      <c r="AC191" s="281">
        <v>0</v>
      </c>
      <c r="AD191" s="281">
        <v>0</v>
      </c>
      <c r="AE191" s="281">
        <v>0</v>
      </c>
      <c r="AF191" s="281">
        <v>0</v>
      </c>
      <c r="AG191" s="281">
        <v>0</v>
      </c>
      <c r="AH191" s="281">
        <v>0</v>
      </c>
      <c r="AI191" s="281">
        <v>0</v>
      </c>
      <c r="AJ191" s="281">
        <v>0</v>
      </c>
      <c r="AK191" s="281">
        <v>0</v>
      </c>
      <c r="AL191" s="281">
        <v>0</v>
      </c>
      <c r="AM191" s="281">
        <v>0</v>
      </c>
      <c r="AN191" s="281">
        <v>0</v>
      </c>
      <c r="AO191" s="281">
        <v>0</v>
      </c>
      <c r="AP191" s="281">
        <v>0</v>
      </c>
    </row>
    <row r="192" spans="1:42" customFormat="1" outlineLevel="2">
      <c r="A192" s="211" t="str">
        <f>A154&amp;"."&amp;A186&amp;"."&amp;A155&amp;"."&amp;B192</f>
        <v>1.d.4.6</v>
      </c>
      <c r="B192">
        <v>6</v>
      </c>
      <c r="C192" t="str">
        <f>'1-GBP'!C192</f>
        <v/>
      </c>
      <c r="M192" s="281">
        <v>0</v>
      </c>
      <c r="N192" s="281">
        <v>0</v>
      </c>
      <c r="O192" s="281">
        <v>0</v>
      </c>
      <c r="P192" s="281">
        <v>0</v>
      </c>
      <c r="Q192" s="281">
        <v>0</v>
      </c>
      <c r="R192" s="281">
        <v>0</v>
      </c>
      <c r="S192" s="281">
        <v>0</v>
      </c>
      <c r="T192" s="281">
        <v>0</v>
      </c>
      <c r="U192" s="281">
        <v>0</v>
      </c>
      <c r="V192" s="281">
        <v>0</v>
      </c>
      <c r="W192" s="281">
        <v>0</v>
      </c>
      <c r="X192" s="281">
        <v>0</v>
      </c>
      <c r="Y192" s="281">
        <v>0</v>
      </c>
      <c r="Z192" s="281">
        <v>0</v>
      </c>
      <c r="AA192" s="281">
        <v>0</v>
      </c>
      <c r="AB192" s="281">
        <v>0</v>
      </c>
      <c r="AC192" s="281">
        <v>0</v>
      </c>
      <c r="AD192" s="281">
        <v>0</v>
      </c>
      <c r="AE192" s="281">
        <v>0</v>
      </c>
      <c r="AF192" s="281">
        <v>0</v>
      </c>
      <c r="AG192" s="281">
        <v>0</v>
      </c>
      <c r="AH192" s="281">
        <v>0</v>
      </c>
      <c r="AI192" s="281">
        <v>0</v>
      </c>
      <c r="AJ192" s="281">
        <v>0</v>
      </c>
      <c r="AK192" s="281">
        <v>0</v>
      </c>
      <c r="AL192" s="281">
        <v>0</v>
      </c>
      <c r="AM192" s="281">
        <v>0</v>
      </c>
      <c r="AN192" s="281">
        <v>0</v>
      </c>
      <c r="AO192" s="281">
        <v>0</v>
      </c>
      <c r="AP192" s="281">
        <v>0</v>
      </c>
    </row>
    <row r="193" spans="1:42" customFormat="1" outlineLevel="2">
      <c r="A193" s="211" t="str">
        <f>A154&amp;"."&amp;A186&amp;"."&amp;A155&amp;"."&amp;B193</f>
        <v>1.d.4.7</v>
      </c>
      <c r="B193">
        <v>7</v>
      </c>
      <c r="C193" t="str">
        <f>'1-GBP'!C193</f>
        <v/>
      </c>
      <c r="M193" s="281">
        <v>0</v>
      </c>
      <c r="N193" s="281">
        <v>0</v>
      </c>
      <c r="O193" s="281">
        <v>0</v>
      </c>
      <c r="P193" s="281">
        <v>0</v>
      </c>
      <c r="Q193" s="281">
        <v>0</v>
      </c>
      <c r="R193" s="281">
        <v>0</v>
      </c>
      <c r="S193" s="281">
        <v>0</v>
      </c>
      <c r="T193" s="281">
        <v>0</v>
      </c>
      <c r="U193" s="281">
        <v>0</v>
      </c>
      <c r="V193" s="281">
        <v>0</v>
      </c>
      <c r="W193" s="281">
        <v>0</v>
      </c>
      <c r="X193" s="281">
        <v>0</v>
      </c>
      <c r="Y193" s="281">
        <v>0</v>
      </c>
      <c r="Z193" s="281">
        <v>0</v>
      </c>
      <c r="AA193" s="281">
        <v>0</v>
      </c>
      <c r="AB193" s="281">
        <v>0</v>
      </c>
      <c r="AC193" s="281">
        <v>0</v>
      </c>
      <c r="AD193" s="281">
        <v>0</v>
      </c>
      <c r="AE193" s="281">
        <v>0</v>
      </c>
      <c r="AF193" s="281">
        <v>0</v>
      </c>
      <c r="AG193" s="281">
        <v>0</v>
      </c>
      <c r="AH193" s="281">
        <v>0</v>
      </c>
      <c r="AI193" s="281">
        <v>0</v>
      </c>
      <c r="AJ193" s="281">
        <v>0</v>
      </c>
      <c r="AK193" s="281">
        <v>0</v>
      </c>
      <c r="AL193" s="281">
        <v>0</v>
      </c>
      <c r="AM193" s="281">
        <v>0</v>
      </c>
      <c r="AN193" s="281">
        <v>0</v>
      </c>
      <c r="AO193" s="281">
        <v>0</v>
      </c>
      <c r="AP193" s="281">
        <v>0</v>
      </c>
    </row>
    <row r="194" spans="1:42" customFormat="1" outlineLevel="2">
      <c r="A194" s="211" t="str">
        <f>A154&amp;"."&amp;A186&amp;"."&amp;A155&amp;"."&amp;B194</f>
        <v>1.d.4.8</v>
      </c>
      <c r="B194">
        <v>8</v>
      </c>
      <c r="C194" t="str">
        <f>'1-GBP'!C194</f>
        <v/>
      </c>
      <c r="M194" s="281">
        <v>0</v>
      </c>
      <c r="N194" s="281">
        <v>0</v>
      </c>
      <c r="O194" s="281">
        <v>0</v>
      </c>
      <c r="P194" s="281">
        <v>0</v>
      </c>
      <c r="Q194" s="281">
        <v>0</v>
      </c>
      <c r="R194" s="281">
        <v>0</v>
      </c>
      <c r="S194" s="281">
        <v>0</v>
      </c>
      <c r="T194" s="281">
        <v>0</v>
      </c>
      <c r="U194" s="281">
        <v>0</v>
      </c>
      <c r="V194" s="281">
        <v>0</v>
      </c>
      <c r="W194" s="281">
        <v>0</v>
      </c>
      <c r="X194" s="281">
        <v>0</v>
      </c>
      <c r="Y194" s="281">
        <v>0</v>
      </c>
      <c r="Z194" s="281">
        <v>0</v>
      </c>
      <c r="AA194" s="281">
        <v>0</v>
      </c>
      <c r="AB194" s="281">
        <v>0</v>
      </c>
      <c r="AC194" s="281">
        <v>0</v>
      </c>
      <c r="AD194" s="281">
        <v>0</v>
      </c>
      <c r="AE194" s="281">
        <v>0</v>
      </c>
      <c r="AF194" s="281">
        <v>0</v>
      </c>
      <c r="AG194" s="281">
        <v>0</v>
      </c>
      <c r="AH194" s="281">
        <v>0</v>
      </c>
      <c r="AI194" s="281">
        <v>0</v>
      </c>
      <c r="AJ194" s="281">
        <v>0</v>
      </c>
      <c r="AK194" s="281">
        <v>0</v>
      </c>
      <c r="AL194" s="281">
        <v>0</v>
      </c>
      <c r="AM194" s="281">
        <v>0</v>
      </c>
      <c r="AN194" s="281">
        <v>0</v>
      </c>
      <c r="AO194" s="281">
        <v>0</v>
      </c>
      <c r="AP194" s="281">
        <v>0</v>
      </c>
    </row>
    <row r="195" spans="1:42" customFormat="1" outlineLevel="2">
      <c r="A195" s="211" t="str">
        <f>A154&amp;"."&amp;A186&amp;"."&amp;A155&amp;"."&amp;B195</f>
        <v>1.d.4.9</v>
      </c>
      <c r="B195">
        <v>9</v>
      </c>
      <c r="C195" t="str">
        <f>'1-GBP'!C195</f>
        <v/>
      </c>
      <c r="M195" s="281">
        <v>0</v>
      </c>
      <c r="N195" s="281">
        <v>0</v>
      </c>
      <c r="O195" s="281">
        <v>0</v>
      </c>
      <c r="P195" s="281">
        <v>0</v>
      </c>
      <c r="Q195" s="281">
        <v>0</v>
      </c>
      <c r="R195" s="281">
        <v>0</v>
      </c>
      <c r="S195" s="281">
        <v>0</v>
      </c>
      <c r="T195" s="281">
        <v>0</v>
      </c>
      <c r="U195" s="281">
        <v>0</v>
      </c>
      <c r="V195" s="281">
        <v>0</v>
      </c>
      <c r="W195" s="281">
        <v>0</v>
      </c>
      <c r="X195" s="281">
        <v>0</v>
      </c>
      <c r="Y195" s="281">
        <v>0</v>
      </c>
      <c r="Z195" s="281">
        <v>0</v>
      </c>
      <c r="AA195" s="281">
        <v>0</v>
      </c>
      <c r="AB195" s="281">
        <v>0</v>
      </c>
      <c r="AC195" s="281">
        <v>0</v>
      </c>
      <c r="AD195" s="281">
        <v>0</v>
      </c>
      <c r="AE195" s="281">
        <v>0</v>
      </c>
      <c r="AF195" s="281">
        <v>0</v>
      </c>
      <c r="AG195" s="281">
        <v>0</v>
      </c>
      <c r="AH195" s="281">
        <v>0</v>
      </c>
      <c r="AI195" s="281">
        <v>0</v>
      </c>
      <c r="AJ195" s="281">
        <v>0</v>
      </c>
      <c r="AK195" s="281">
        <v>0</v>
      </c>
      <c r="AL195" s="281">
        <v>0</v>
      </c>
      <c r="AM195" s="281">
        <v>0</v>
      </c>
      <c r="AN195" s="281">
        <v>0</v>
      </c>
      <c r="AO195" s="281">
        <v>0</v>
      </c>
      <c r="AP195" s="281">
        <v>0</v>
      </c>
    </row>
    <row r="196" spans="1:42" customFormat="1" outlineLevel="2">
      <c r="A196" s="211" t="str">
        <f>A154&amp;"."&amp;A186&amp;"."&amp;A155&amp;"."&amp;B196</f>
        <v>1.d.4.10</v>
      </c>
      <c r="B196">
        <v>10</v>
      </c>
      <c r="C196" t="str">
        <f>'1-GBP'!C196</f>
        <v/>
      </c>
      <c r="M196" s="281">
        <v>0</v>
      </c>
      <c r="N196" s="281">
        <v>0</v>
      </c>
      <c r="O196" s="281">
        <v>0</v>
      </c>
      <c r="P196" s="281">
        <v>0</v>
      </c>
      <c r="Q196" s="281">
        <v>0</v>
      </c>
      <c r="R196" s="281">
        <v>0</v>
      </c>
      <c r="S196" s="281">
        <v>0</v>
      </c>
      <c r="T196" s="281">
        <v>0</v>
      </c>
      <c r="U196" s="281">
        <v>0</v>
      </c>
      <c r="V196" s="281">
        <v>0</v>
      </c>
      <c r="W196" s="281">
        <v>0</v>
      </c>
      <c r="X196" s="281">
        <v>0</v>
      </c>
      <c r="Y196" s="281">
        <v>0</v>
      </c>
      <c r="Z196" s="281">
        <v>0</v>
      </c>
      <c r="AA196" s="281">
        <v>0</v>
      </c>
      <c r="AB196" s="281">
        <v>0</v>
      </c>
      <c r="AC196" s="281">
        <v>0</v>
      </c>
      <c r="AD196" s="281">
        <v>0</v>
      </c>
      <c r="AE196" s="281">
        <v>0</v>
      </c>
      <c r="AF196" s="281">
        <v>0</v>
      </c>
      <c r="AG196" s="281">
        <v>0</v>
      </c>
      <c r="AH196" s="281">
        <v>0</v>
      </c>
      <c r="AI196" s="281">
        <v>0</v>
      </c>
      <c r="AJ196" s="281">
        <v>0</v>
      </c>
      <c r="AK196" s="281">
        <v>0</v>
      </c>
      <c r="AL196" s="281">
        <v>0</v>
      </c>
      <c r="AM196" s="281">
        <v>0</v>
      </c>
      <c r="AN196" s="281">
        <v>0</v>
      </c>
      <c r="AO196" s="281">
        <v>0</v>
      </c>
      <c r="AP196" s="281">
        <v>0</v>
      </c>
    </row>
    <row r="197" spans="1:42" customFormat="1" outlineLevel="2">
      <c r="A197" s="211" t="str">
        <f>A154&amp;"."&amp;A186&amp;"."&amp;A155&amp;"."&amp;B197</f>
        <v>1.d.4.11</v>
      </c>
      <c r="B197">
        <v>11</v>
      </c>
      <c r="C197" t="str">
        <f>'1-GBP'!C197</f>
        <v/>
      </c>
      <c r="M197" s="281">
        <v>0</v>
      </c>
      <c r="N197" s="281">
        <v>0</v>
      </c>
      <c r="O197" s="281">
        <v>0</v>
      </c>
      <c r="P197" s="281">
        <v>0</v>
      </c>
      <c r="Q197" s="281">
        <v>0</v>
      </c>
      <c r="R197" s="281">
        <v>0</v>
      </c>
      <c r="S197" s="281">
        <v>0</v>
      </c>
      <c r="T197" s="281">
        <v>0</v>
      </c>
      <c r="U197" s="281">
        <v>0</v>
      </c>
      <c r="V197" s="281">
        <v>0</v>
      </c>
      <c r="W197" s="281">
        <v>0</v>
      </c>
      <c r="X197" s="281">
        <v>0</v>
      </c>
      <c r="Y197" s="281">
        <v>0</v>
      </c>
      <c r="Z197" s="281">
        <v>0</v>
      </c>
      <c r="AA197" s="281">
        <v>0</v>
      </c>
      <c r="AB197" s="281">
        <v>0</v>
      </c>
      <c r="AC197" s="281">
        <v>0</v>
      </c>
      <c r="AD197" s="281">
        <v>0</v>
      </c>
      <c r="AE197" s="281">
        <v>0</v>
      </c>
      <c r="AF197" s="281">
        <v>0</v>
      </c>
      <c r="AG197" s="281">
        <v>0</v>
      </c>
      <c r="AH197" s="281">
        <v>0</v>
      </c>
      <c r="AI197" s="281">
        <v>0</v>
      </c>
      <c r="AJ197" s="281">
        <v>0</v>
      </c>
      <c r="AK197" s="281">
        <v>0</v>
      </c>
      <c r="AL197" s="281">
        <v>0</v>
      </c>
      <c r="AM197" s="281">
        <v>0</v>
      </c>
      <c r="AN197" s="281">
        <v>0</v>
      </c>
      <c r="AO197" s="281">
        <v>0</v>
      </c>
      <c r="AP197" s="281">
        <v>0</v>
      </c>
    </row>
    <row r="198" spans="1:42" customFormat="1" outlineLevel="2">
      <c r="A198" s="211" t="str">
        <f>A154&amp;"."&amp;A186&amp;"."&amp;A155&amp;"."&amp;B198</f>
        <v>1.d.4.12</v>
      </c>
      <c r="B198">
        <v>12</v>
      </c>
      <c r="C198" t="str">
        <f>'1-GBP'!C198</f>
        <v/>
      </c>
      <c r="M198" s="281">
        <v>0</v>
      </c>
      <c r="N198" s="281">
        <v>0</v>
      </c>
      <c r="O198" s="281">
        <v>0</v>
      </c>
      <c r="P198" s="281">
        <v>0</v>
      </c>
      <c r="Q198" s="281">
        <v>0</v>
      </c>
      <c r="R198" s="281">
        <v>0</v>
      </c>
      <c r="S198" s="281">
        <v>0</v>
      </c>
      <c r="T198" s="281">
        <v>0</v>
      </c>
      <c r="U198" s="281">
        <v>0</v>
      </c>
      <c r="V198" s="281">
        <v>0</v>
      </c>
      <c r="W198" s="281">
        <v>0</v>
      </c>
      <c r="X198" s="281">
        <v>0</v>
      </c>
      <c r="Y198" s="281">
        <v>0</v>
      </c>
      <c r="Z198" s="281">
        <v>0</v>
      </c>
      <c r="AA198" s="281">
        <v>0</v>
      </c>
      <c r="AB198" s="281">
        <v>0</v>
      </c>
      <c r="AC198" s="281">
        <v>0</v>
      </c>
      <c r="AD198" s="281">
        <v>0</v>
      </c>
      <c r="AE198" s="281">
        <v>0</v>
      </c>
      <c r="AF198" s="281">
        <v>0</v>
      </c>
      <c r="AG198" s="281">
        <v>0</v>
      </c>
      <c r="AH198" s="281">
        <v>0</v>
      </c>
      <c r="AI198" s="281">
        <v>0</v>
      </c>
      <c r="AJ198" s="281">
        <v>0</v>
      </c>
      <c r="AK198" s="281">
        <v>0</v>
      </c>
      <c r="AL198" s="281">
        <v>0</v>
      </c>
      <c r="AM198" s="281">
        <v>0</v>
      </c>
      <c r="AN198" s="281">
        <v>0</v>
      </c>
      <c r="AO198" s="281">
        <v>0</v>
      </c>
      <c r="AP198" s="281">
        <v>0</v>
      </c>
    </row>
    <row r="199" spans="1:42" customFormat="1" outlineLevel="1" collapsed="1">
      <c r="A199" s="212"/>
      <c r="B199" s="201">
        <f>B198-COUNTIFS(C187:C198,"")</f>
        <v>0</v>
      </c>
      <c r="C199" s="201" t="s">
        <v>285</v>
      </c>
      <c r="D199" s="201"/>
      <c r="E199" s="201"/>
      <c r="F199" s="201"/>
      <c r="G199" s="201"/>
      <c r="H199" s="201"/>
      <c r="I199" s="201"/>
      <c r="J199" s="201"/>
      <c r="K199" s="201"/>
      <c r="L199" s="201"/>
      <c r="M199" s="280">
        <f t="shared" ref="M199:AP199" si="17">SUM(M187:M198)</f>
        <v>0</v>
      </c>
      <c r="N199" s="280">
        <f t="shared" si="17"/>
        <v>0</v>
      </c>
      <c r="O199" s="280">
        <f t="shared" si="17"/>
        <v>0</v>
      </c>
      <c r="P199" s="280">
        <f t="shared" si="17"/>
        <v>0</v>
      </c>
      <c r="Q199" s="280">
        <f t="shared" si="17"/>
        <v>0</v>
      </c>
      <c r="R199" s="280">
        <f t="shared" si="17"/>
        <v>0</v>
      </c>
      <c r="S199" s="280">
        <f t="shared" si="17"/>
        <v>0</v>
      </c>
      <c r="T199" s="280">
        <f t="shared" si="17"/>
        <v>0</v>
      </c>
      <c r="U199" s="280">
        <f t="shared" si="17"/>
        <v>0</v>
      </c>
      <c r="V199" s="280">
        <f t="shared" si="17"/>
        <v>0</v>
      </c>
      <c r="W199" s="280">
        <f t="shared" si="17"/>
        <v>0</v>
      </c>
      <c r="X199" s="280">
        <f t="shared" si="17"/>
        <v>0</v>
      </c>
      <c r="Y199" s="280">
        <f t="shared" si="17"/>
        <v>0</v>
      </c>
      <c r="Z199" s="280">
        <f t="shared" si="17"/>
        <v>0</v>
      </c>
      <c r="AA199" s="280">
        <f t="shared" si="17"/>
        <v>0</v>
      </c>
      <c r="AB199" s="280">
        <f t="shared" si="17"/>
        <v>0</v>
      </c>
      <c r="AC199" s="280">
        <f t="shared" si="17"/>
        <v>0</v>
      </c>
      <c r="AD199" s="280">
        <f t="shared" si="17"/>
        <v>0</v>
      </c>
      <c r="AE199" s="280">
        <f t="shared" si="17"/>
        <v>0</v>
      </c>
      <c r="AF199" s="280">
        <f t="shared" si="17"/>
        <v>0</v>
      </c>
      <c r="AG199" s="280">
        <f t="shared" si="17"/>
        <v>0</v>
      </c>
      <c r="AH199" s="280">
        <f t="shared" si="17"/>
        <v>0</v>
      </c>
      <c r="AI199" s="280">
        <f t="shared" si="17"/>
        <v>0</v>
      </c>
      <c r="AJ199" s="280">
        <f t="shared" si="17"/>
        <v>0</v>
      </c>
      <c r="AK199" s="280">
        <f t="shared" si="17"/>
        <v>0</v>
      </c>
      <c r="AL199" s="280">
        <f t="shared" si="17"/>
        <v>0</v>
      </c>
      <c r="AM199" s="280">
        <f t="shared" si="17"/>
        <v>0</v>
      </c>
      <c r="AN199" s="280">
        <f t="shared" si="17"/>
        <v>0</v>
      </c>
      <c r="AO199" s="280">
        <f t="shared" si="17"/>
        <v>0</v>
      </c>
      <c r="AP199" s="280">
        <f t="shared" si="17"/>
        <v>0</v>
      </c>
    </row>
    <row r="200" spans="1:42" customFormat="1" ht="16.149999999999999" outlineLevel="1" thickBot="1">
      <c r="A200" s="213"/>
      <c r="B200" s="202"/>
      <c r="C200" s="202"/>
      <c r="D200" s="202"/>
      <c r="E200" s="202"/>
      <c r="F200" s="202"/>
      <c r="G200" s="202"/>
      <c r="H200" s="202"/>
      <c r="I200" s="202"/>
      <c r="J200" s="202"/>
      <c r="K200" s="202"/>
      <c r="L200" s="202"/>
      <c r="M200" s="313"/>
      <c r="N200" s="313"/>
      <c r="O200" s="313"/>
      <c r="P200" s="313"/>
      <c r="Q200" s="313"/>
      <c r="R200" s="313"/>
      <c r="S200" s="313"/>
      <c r="T200" s="313"/>
      <c r="U200" s="313"/>
      <c r="V200" s="313"/>
      <c r="W200" s="313"/>
      <c r="X200" s="313"/>
      <c r="Y200" s="313"/>
      <c r="Z200" s="313"/>
      <c r="AA200" s="313"/>
      <c r="AB200" s="313"/>
      <c r="AC200" s="313"/>
      <c r="AD200" s="313"/>
      <c r="AE200" s="313"/>
      <c r="AF200" s="313"/>
      <c r="AG200" s="313"/>
      <c r="AH200" s="313"/>
      <c r="AI200" s="313"/>
      <c r="AJ200" s="313"/>
      <c r="AK200" s="313"/>
      <c r="AL200" s="313"/>
      <c r="AM200" s="313"/>
      <c r="AN200" s="313"/>
      <c r="AO200" s="313"/>
      <c r="AP200" s="313"/>
    </row>
    <row r="201" spans="1:42" customFormat="1" ht="16.149999999999999" outlineLevel="1" thickBot="1">
      <c r="A201" s="214" t="s">
        <v>288</v>
      </c>
      <c r="B201" s="203">
        <f>B199+B184+B169</f>
        <v>5</v>
      </c>
      <c r="C201" s="203" t="s">
        <v>289</v>
      </c>
      <c r="D201" s="203"/>
      <c r="E201" s="203"/>
      <c r="F201" s="203"/>
      <c r="G201" s="203" t="str">
        <f>+"Total "&amp;$B154&amp;" "&amp;$B155</f>
        <v>Total Phase 1 Operator Other</v>
      </c>
      <c r="H201" s="203"/>
      <c r="I201" s="203"/>
      <c r="J201" s="203"/>
      <c r="K201" s="203"/>
      <c r="L201" s="203"/>
      <c r="M201" s="284">
        <f t="shared" ref="M201:AP201" si="18">SUM(M169,M184,M199)</f>
        <v>0</v>
      </c>
      <c r="N201" s="284">
        <f t="shared" si="18"/>
        <v>0</v>
      </c>
      <c r="O201" s="284">
        <f t="shared" si="18"/>
        <v>0</v>
      </c>
      <c r="P201" s="284">
        <f t="shared" si="18"/>
        <v>0</v>
      </c>
      <c r="Q201" s="284">
        <f t="shared" si="18"/>
        <v>0</v>
      </c>
      <c r="R201" s="284">
        <f t="shared" si="18"/>
        <v>0</v>
      </c>
      <c r="S201" s="284">
        <f t="shared" si="18"/>
        <v>0</v>
      </c>
      <c r="T201" s="284">
        <f t="shared" si="18"/>
        <v>0</v>
      </c>
      <c r="U201" s="284">
        <f t="shared" si="18"/>
        <v>0</v>
      </c>
      <c r="V201" s="284">
        <f t="shared" si="18"/>
        <v>0</v>
      </c>
      <c r="W201" s="284">
        <f t="shared" si="18"/>
        <v>0</v>
      </c>
      <c r="X201" s="284">
        <f t="shared" si="18"/>
        <v>0</v>
      </c>
      <c r="Y201" s="284">
        <f t="shared" si="18"/>
        <v>0</v>
      </c>
      <c r="Z201" s="284">
        <f t="shared" si="18"/>
        <v>0</v>
      </c>
      <c r="AA201" s="284">
        <f t="shared" si="18"/>
        <v>0</v>
      </c>
      <c r="AB201" s="284">
        <f t="shared" si="18"/>
        <v>0</v>
      </c>
      <c r="AC201" s="284">
        <f t="shared" si="18"/>
        <v>0</v>
      </c>
      <c r="AD201" s="284">
        <f t="shared" si="18"/>
        <v>0</v>
      </c>
      <c r="AE201" s="284">
        <f t="shared" si="18"/>
        <v>0</v>
      </c>
      <c r="AF201" s="284">
        <f t="shared" si="18"/>
        <v>0</v>
      </c>
      <c r="AG201" s="284">
        <f t="shared" si="18"/>
        <v>0</v>
      </c>
      <c r="AH201" s="284">
        <f t="shared" si="18"/>
        <v>0</v>
      </c>
      <c r="AI201" s="284">
        <f t="shared" si="18"/>
        <v>0</v>
      </c>
      <c r="AJ201" s="284">
        <f t="shared" si="18"/>
        <v>0</v>
      </c>
      <c r="AK201" s="284">
        <f t="shared" si="18"/>
        <v>0</v>
      </c>
      <c r="AL201" s="284">
        <f t="shared" si="18"/>
        <v>0</v>
      </c>
      <c r="AM201" s="284">
        <f t="shared" si="18"/>
        <v>0</v>
      </c>
      <c r="AN201" s="284">
        <f t="shared" si="18"/>
        <v>0</v>
      </c>
      <c r="AO201" s="284">
        <f t="shared" si="18"/>
        <v>0</v>
      </c>
      <c r="AP201" s="284">
        <f t="shared" si="18"/>
        <v>0</v>
      </c>
    </row>
    <row r="202" spans="1:42" customFormat="1">
      <c r="A202" s="211"/>
    </row>
    <row r="203" spans="1:42" customFormat="1">
      <c r="A203" s="209" t="str">
        <f>_xlfn.TEXTBEFORE(J203,".")</f>
        <v>1</v>
      </c>
      <c r="B203" s="196" t="str">
        <f>_xlfn.XLOOKUP($A203,Select!$B$4:$B$65,Select!$C$4:$C$65)</f>
        <v>Phase 1</v>
      </c>
      <c r="C203" s="197"/>
      <c r="D203" s="197">
        <f>B218+B233+B248</f>
        <v>6</v>
      </c>
      <c r="E203" s="197" t="s">
        <v>281</v>
      </c>
      <c r="F203" s="197"/>
      <c r="G203" s="197"/>
      <c r="H203" s="197"/>
      <c r="I203" s="197" t="s">
        <v>282</v>
      </c>
      <c r="J203" s="197" t="str">
        <f>Select!$M$8</f>
        <v>1.5</v>
      </c>
      <c r="K203" s="197"/>
      <c r="L203" s="197"/>
      <c r="M203" s="197"/>
      <c r="N203" s="198"/>
      <c r="O203" s="198"/>
      <c r="P203" s="198"/>
      <c r="Q203" s="198"/>
      <c r="R203" s="198"/>
      <c r="S203" s="198"/>
      <c r="T203" s="198"/>
      <c r="U203" s="198"/>
      <c r="V203" s="198"/>
      <c r="W203" s="198"/>
      <c r="X203" s="198"/>
      <c r="Y203" s="198"/>
      <c r="Z203" s="198"/>
      <c r="AA203" s="198"/>
      <c r="AB203" s="198"/>
      <c r="AC203" s="198"/>
      <c r="AD203" s="198"/>
      <c r="AE203" s="198"/>
      <c r="AF203" s="198"/>
      <c r="AG203" s="198"/>
      <c r="AH203" s="198"/>
      <c r="AI203" s="198"/>
      <c r="AJ203" s="198"/>
      <c r="AK203" s="198"/>
      <c r="AL203" s="198"/>
      <c r="AM203" s="198"/>
      <c r="AN203" s="198"/>
      <c r="AO203" s="198"/>
      <c r="AP203" s="198"/>
    </row>
    <row r="204" spans="1:42" customFormat="1" outlineLevel="1">
      <c r="A204" s="210" t="str">
        <f>_xlfn.TEXTAFTER(J203,".")</f>
        <v>5</v>
      </c>
      <c r="B204" s="199" t="str">
        <f>_xlfn.XLOOKUP($J203,Select!$K$4:$K$65,Select!$F$4:$F$65)</f>
        <v>IJV Costs</v>
      </c>
      <c r="C204" s="199"/>
      <c r="D204" s="199"/>
      <c r="E204" s="199"/>
      <c r="F204" s="199"/>
      <c r="G204" s="199"/>
      <c r="H204" s="199"/>
      <c r="I204" s="199"/>
      <c r="J204" s="199"/>
      <c r="K204" s="199"/>
      <c r="L204" s="199"/>
      <c r="M204" s="199"/>
      <c r="N204" s="199"/>
      <c r="O204" s="199"/>
      <c r="P204" s="199"/>
      <c r="Q204" s="199"/>
      <c r="R204" s="199"/>
      <c r="S204" s="199"/>
      <c r="T204" s="199"/>
      <c r="U204" s="199"/>
      <c r="V204" s="199"/>
      <c r="W204" s="199"/>
      <c r="X204" s="199"/>
      <c r="Y204" s="199"/>
      <c r="Z204" s="199"/>
      <c r="AA204" s="199"/>
      <c r="AB204" s="199"/>
      <c r="AC204" s="199"/>
      <c r="AD204" s="199"/>
      <c r="AE204" s="199"/>
      <c r="AF204" s="199"/>
      <c r="AG204" s="199"/>
      <c r="AH204" s="199"/>
      <c r="AI204" s="199"/>
      <c r="AJ204" s="199"/>
      <c r="AK204" s="199"/>
      <c r="AL204" s="199"/>
      <c r="AM204" s="199"/>
      <c r="AN204" s="199"/>
      <c r="AO204" s="199"/>
      <c r="AP204" s="199"/>
    </row>
    <row r="205" spans="1:42" customFormat="1" outlineLevel="1">
      <c r="A205" s="220" t="s">
        <v>150</v>
      </c>
      <c r="B205" s="220" t="s">
        <v>283</v>
      </c>
      <c r="C205" s="220" t="s">
        <v>284</v>
      </c>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c r="AA205" s="220"/>
      <c r="AB205" s="220"/>
      <c r="AC205" s="220"/>
      <c r="AD205" s="220"/>
      <c r="AE205" s="220"/>
      <c r="AF205" s="220"/>
      <c r="AG205" s="220"/>
      <c r="AH205" s="220"/>
      <c r="AI205" s="220"/>
      <c r="AJ205" s="220"/>
      <c r="AK205" s="220"/>
      <c r="AL205" s="220"/>
      <c r="AM205" s="220"/>
      <c r="AN205" s="220"/>
      <c r="AO205" s="220"/>
      <c r="AP205" s="220"/>
    </row>
    <row r="206" spans="1:42" customFormat="1" outlineLevel="2">
      <c r="A206" s="211" t="str">
        <f>A203&amp;"."&amp;A205&amp;"."&amp;A204&amp;"."&amp;B206</f>
        <v>1.c.5.1</v>
      </c>
      <c r="B206">
        <v>1</v>
      </c>
      <c r="C206" t="str">
        <f>'1-GBP'!C206</f>
        <v>Hornsea 4 Commercial Agreement</v>
      </c>
      <c r="M206" s="281">
        <v>0</v>
      </c>
      <c r="N206" s="281">
        <v>0</v>
      </c>
      <c r="O206" s="281">
        <v>0</v>
      </c>
      <c r="P206" s="281">
        <v>0</v>
      </c>
      <c r="Q206" s="281">
        <v>0</v>
      </c>
      <c r="R206" s="281">
        <v>0</v>
      </c>
      <c r="S206" s="281">
        <v>0</v>
      </c>
      <c r="T206" s="281">
        <v>0</v>
      </c>
      <c r="U206" s="281">
        <v>0</v>
      </c>
      <c r="V206" s="281">
        <v>0</v>
      </c>
      <c r="W206" s="281">
        <v>0</v>
      </c>
      <c r="X206" s="281">
        <v>0</v>
      </c>
      <c r="Y206" s="281">
        <v>0</v>
      </c>
      <c r="Z206" s="281">
        <v>0</v>
      </c>
      <c r="AA206" s="281">
        <v>0</v>
      </c>
      <c r="AB206" s="281">
        <v>0</v>
      </c>
      <c r="AC206" s="281">
        <v>0</v>
      </c>
      <c r="AD206" s="281">
        <v>0</v>
      </c>
      <c r="AE206" s="281">
        <v>0</v>
      </c>
      <c r="AF206" s="281">
        <v>0</v>
      </c>
      <c r="AG206" s="281">
        <v>0</v>
      </c>
      <c r="AH206" s="281">
        <v>0</v>
      </c>
      <c r="AI206" s="281">
        <v>0</v>
      </c>
      <c r="AJ206" s="281">
        <v>0</v>
      </c>
      <c r="AK206" s="281">
        <v>0</v>
      </c>
      <c r="AL206" s="281">
        <v>0</v>
      </c>
      <c r="AM206" s="281">
        <v>0</v>
      </c>
      <c r="AN206" s="281">
        <v>0</v>
      </c>
      <c r="AO206" s="281">
        <v>0</v>
      </c>
      <c r="AP206" s="281">
        <v>0</v>
      </c>
    </row>
    <row r="207" spans="1:42" customFormat="1" outlineLevel="2">
      <c r="A207" s="211" t="str">
        <f>A203&amp;"."&amp;A205&amp;"."&amp;A204&amp;"."&amp;B207</f>
        <v>1.c.5.2</v>
      </c>
      <c r="B207">
        <v>2</v>
      </c>
      <c r="C207" t="str">
        <f>'1-GBP'!C207</f>
        <v>Insurances</v>
      </c>
      <c r="M207" s="281">
        <v>0</v>
      </c>
      <c r="N207" s="281">
        <v>0</v>
      </c>
      <c r="O207" s="281">
        <v>0</v>
      </c>
      <c r="P207" s="281">
        <v>0</v>
      </c>
      <c r="Q207" s="281">
        <v>0</v>
      </c>
      <c r="R207" s="281">
        <v>0</v>
      </c>
      <c r="S207" s="281">
        <v>0</v>
      </c>
      <c r="T207" s="281">
        <v>0</v>
      </c>
      <c r="U207" s="281">
        <v>0</v>
      </c>
      <c r="V207" s="281">
        <v>0</v>
      </c>
      <c r="W207" s="281">
        <v>0</v>
      </c>
      <c r="X207" s="281">
        <v>0</v>
      </c>
      <c r="Y207" s="281">
        <v>0</v>
      </c>
      <c r="Z207" s="281">
        <v>0</v>
      </c>
      <c r="AA207" s="281">
        <v>0</v>
      </c>
      <c r="AB207" s="281">
        <v>0</v>
      </c>
      <c r="AC207" s="281">
        <v>0</v>
      </c>
      <c r="AD207" s="281">
        <v>0</v>
      </c>
      <c r="AE207" s="281">
        <v>0</v>
      </c>
      <c r="AF207" s="281">
        <v>0</v>
      </c>
      <c r="AG207" s="281">
        <v>0</v>
      </c>
      <c r="AH207" s="281">
        <v>0</v>
      </c>
      <c r="AI207" s="281">
        <v>0</v>
      </c>
      <c r="AJ207" s="281">
        <v>0</v>
      </c>
      <c r="AK207" s="281">
        <v>0</v>
      </c>
      <c r="AL207" s="281">
        <v>0</v>
      </c>
      <c r="AM207" s="281">
        <v>0</v>
      </c>
      <c r="AN207" s="281">
        <v>0</v>
      </c>
      <c r="AO207" s="281">
        <v>0</v>
      </c>
      <c r="AP207" s="281">
        <v>0</v>
      </c>
    </row>
    <row r="208" spans="1:42" customFormat="1" outlineLevel="2">
      <c r="A208" s="211" t="str">
        <f>A203&amp;"."&amp;A205&amp;"."&amp;A204&amp;"."&amp;B208</f>
        <v>1.c.5.3</v>
      </c>
      <c r="B208">
        <v>3</v>
      </c>
      <c r="C208" t="str">
        <f>'1-GBP'!C208</f>
        <v>OGCI</v>
      </c>
      <c r="M208" s="281">
        <v>0</v>
      </c>
      <c r="N208" s="281">
        <v>0</v>
      </c>
      <c r="O208" s="281">
        <v>0</v>
      </c>
      <c r="P208" s="281">
        <v>0</v>
      </c>
      <c r="Q208" s="281">
        <v>0</v>
      </c>
      <c r="R208" s="281">
        <v>0</v>
      </c>
      <c r="S208" s="281">
        <v>0</v>
      </c>
      <c r="T208" s="281">
        <v>0</v>
      </c>
      <c r="U208" s="281">
        <v>0</v>
      </c>
      <c r="V208" s="281">
        <v>0</v>
      </c>
      <c r="W208" s="281">
        <v>0</v>
      </c>
      <c r="X208" s="281">
        <v>0</v>
      </c>
      <c r="Y208" s="281">
        <v>0</v>
      </c>
      <c r="Z208" s="281">
        <v>0</v>
      </c>
      <c r="AA208" s="281">
        <v>0</v>
      </c>
      <c r="AB208" s="281">
        <v>0</v>
      </c>
      <c r="AC208" s="281">
        <v>0</v>
      </c>
      <c r="AD208" s="281">
        <v>0</v>
      </c>
      <c r="AE208" s="281">
        <v>0</v>
      </c>
      <c r="AF208" s="281">
        <v>0</v>
      </c>
      <c r="AG208" s="281">
        <v>0</v>
      </c>
      <c r="AH208" s="281">
        <v>0</v>
      </c>
      <c r="AI208" s="281">
        <v>0</v>
      </c>
      <c r="AJ208" s="281">
        <v>0</v>
      </c>
      <c r="AK208" s="281">
        <v>0</v>
      </c>
      <c r="AL208" s="281">
        <v>0</v>
      </c>
      <c r="AM208" s="281">
        <v>0</v>
      </c>
      <c r="AN208" s="281">
        <v>0</v>
      </c>
      <c r="AO208" s="281">
        <v>0</v>
      </c>
      <c r="AP208" s="281">
        <v>0</v>
      </c>
    </row>
    <row r="209" spans="1:42" customFormat="1" outlineLevel="2">
      <c r="A209" s="211" t="str">
        <f>A203&amp;"."&amp;A205&amp;"."&amp;A204&amp;"."&amp;B209</f>
        <v>1.c.5.4</v>
      </c>
      <c r="B209">
        <v>4</v>
      </c>
      <c r="C209" t="str">
        <f>'1-GBP'!C209</f>
        <v>Land Lease</v>
      </c>
      <c r="M209" s="281">
        <v>0</v>
      </c>
      <c r="N209" s="281">
        <v>0</v>
      </c>
      <c r="O209" s="281">
        <v>0</v>
      </c>
      <c r="P209" s="281">
        <v>0</v>
      </c>
      <c r="Q209" s="281">
        <v>0</v>
      </c>
      <c r="R209" s="281">
        <v>0</v>
      </c>
      <c r="S209" s="281">
        <v>0</v>
      </c>
      <c r="T209" s="281">
        <v>0</v>
      </c>
      <c r="U209" s="281">
        <v>0</v>
      </c>
      <c r="V209" s="281">
        <v>0</v>
      </c>
      <c r="W209" s="281">
        <v>0</v>
      </c>
      <c r="X209" s="281">
        <v>0</v>
      </c>
      <c r="Y209" s="281">
        <v>0</v>
      </c>
      <c r="Z209" s="281">
        <v>0</v>
      </c>
      <c r="AA209" s="281">
        <v>0</v>
      </c>
      <c r="AB209" s="281">
        <v>0</v>
      </c>
      <c r="AC209" s="281">
        <v>0</v>
      </c>
      <c r="AD209" s="281">
        <v>0</v>
      </c>
      <c r="AE209" s="281">
        <v>0</v>
      </c>
      <c r="AF209" s="281">
        <v>0</v>
      </c>
      <c r="AG209" s="281">
        <v>0</v>
      </c>
      <c r="AH209" s="281">
        <v>0</v>
      </c>
      <c r="AI209" s="281">
        <v>0</v>
      </c>
      <c r="AJ209" s="281">
        <v>0</v>
      </c>
      <c r="AK209" s="281">
        <v>0</v>
      </c>
      <c r="AL209" s="281">
        <v>0</v>
      </c>
      <c r="AM209" s="281">
        <v>0</v>
      </c>
      <c r="AN209" s="281">
        <v>0</v>
      </c>
      <c r="AO209" s="281">
        <v>0</v>
      </c>
      <c r="AP209" s="281">
        <v>0</v>
      </c>
    </row>
    <row r="210" spans="1:42" customFormat="1" outlineLevel="2">
      <c r="A210" s="211" t="str">
        <f>A203&amp;"."&amp;A205&amp;"."&amp;A204&amp;"."&amp;B210</f>
        <v>1.c.5.5</v>
      </c>
      <c r="B210">
        <v>5</v>
      </c>
      <c r="C210" t="str">
        <f>'1-GBP'!C210</f>
        <v xml:space="preserve">Other IJV </v>
      </c>
      <c r="M210" s="281">
        <v>0</v>
      </c>
      <c r="N210" s="281">
        <v>0</v>
      </c>
      <c r="O210" s="281">
        <v>0</v>
      </c>
      <c r="P210" s="281">
        <v>0</v>
      </c>
      <c r="Q210" s="281">
        <v>0</v>
      </c>
      <c r="R210" s="281">
        <v>0</v>
      </c>
      <c r="S210" s="281">
        <v>0</v>
      </c>
      <c r="T210" s="281">
        <v>0</v>
      </c>
      <c r="U210" s="281">
        <v>0</v>
      </c>
      <c r="V210" s="281">
        <v>0</v>
      </c>
      <c r="W210" s="281">
        <v>0</v>
      </c>
      <c r="X210" s="281">
        <v>0</v>
      </c>
      <c r="Y210" s="281">
        <v>0</v>
      </c>
      <c r="Z210" s="281">
        <v>0</v>
      </c>
      <c r="AA210" s="281">
        <v>0</v>
      </c>
      <c r="AB210" s="281">
        <v>0</v>
      </c>
      <c r="AC210" s="281">
        <v>0</v>
      </c>
      <c r="AD210" s="281">
        <v>0</v>
      </c>
      <c r="AE210" s="281">
        <v>0</v>
      </c>
      <c r="AF210" s="281">
        <v>0</v>
      </c>
      <c r="AG210" s="281">
        <v>0</v>
      </c>
      <c r="AH210" s="281">
        <v>0</v>
      </c>
      <c r="AI210" s="281">
        <v>0</v>
      </c>
      <c r="AJ210" s="281">
        <v>0</v>
      </c>
      <c r="AK210" s="281">
        <v>0</v>
      </c>
      <c r="AL210" s="281">
        <v>0</v>
      </c>
      <c r="AM210" s="281">
        <v>0</v>
      </c>
      <c r="AN210" s="281">
        <v>0</v>
      </c>
      <c r="AO210" s="281">
        <v>0</v>
      </c>
      <c r="AP210" s="281">
        <v>0</v>
      </c>
    </row>
    <row r="211" spans="1:42" customFormat="1" outlineLevel="2">
      <c r="A211" s="211" t="str">
        <f>A203&amp;"."&amp;A205&amp;"."&amp;A204&amp;"."&amp;B211</f>
        <v>1.c.5.6</v>
      </c>
      <c r="B211">
        <v>6</v>
      </c>
      <c r="C211" t="str">
        <f>'1-GBP'!C211</f>
        <v>Third Party Fees</v>
      </c>
      <c r="M211" s="281">
        <v>0</v>
      </c>
      <c r="N211" s="281">
        <v>0</v>
      </c>
      <c r="O211" s="281">
        <v>0</v>
      </c>
      <c r="P211" s="281">
        <v>0</v>
      </c>
      <c r="Q211" s="281">
        <v>0</v>
      </c>
      <c r="R211" s="281">
        <v>0</v>
      </c>
      <c r="S211" s="281">
        <v>0</v>
      </c>
      <c r="T211" s="281">
        <v>0</v>
      </c>
      <c r="U211" s="281">
        <v>0</v>
      </c>
      <c r="V211" s="281">
        <v>0</v>
      </c>
      <c r="W211" s="281">
        <v>0</v>
      </c>
      <c r="X211" s="281">
        <v>0</v>
      </c>
      <c r="Y211" s="281">
        <v>0</v>
      </c>
      <c r="Z211" s="281">
        <v>0</v>
      </c>
      <c r="AA211" s="281">
        <v>0</v>
      </c>
      <c r="AB211" s="281">
        <v>0</v>
      </c>
      <c r="AC211" s="281">
        <v>0</v>
      </c>
      <c r="AD211" s="281">
        <v>0</v>
      </c>
      <c r="AE211" s="281">
        <v>0</v>
      </c>
      <c r="AF211" s="281">
        <v>0</v>
      </c>
      <c r="AG211" s="281">
        <v>0</v>
      </c>
      <c r="AH211" s="281">
        <v>0</v>
      </c>
      <c r="AI211" s="281">
        <v>0</v>
      </c>
      <c r="AJ211" s="281">
        <v>0</v>
      </c>
      <c r="AK211" s="281">
        <v>0</v>
      </c>
      <c r="AL211" s="281">
        <v>0</v>
      </c>
      <c r="AM211" s="281">
        <v>0</v>
      </c>
      <c r="AN211" s="281">
        <v>0</v>
      </c>
      <c r="AO211" s="281">
        <v>0</v>
      </c>
      <c r="AP211" s="281">
        <v>0</v>
      </c>
    </row>
    <row r="212" spans="1:42" customFormat="1" outlineLevel="2">
      <c r="A212" s="211" t="str">
        <f>A203&amp;"."&amp;A205&amp;"."&amp;A204&amp;"."&amp;B212</f>
        <v>1.c.5.7</v>
      </c>
      <c r="B212">
        <v>7</v>
      </c>
      <c r="C212" t="str">
        <f>'1-GBP'!C212</f>
        <v/>
      </c>
      <c r="M212" s="281">
        <v>0</v>
      </c>
      <c r="N212" s="281">
        <v>0</v>
      </c>
      <c r="O212" s="281">
        <v>0</v>
      </c>
      <c r="P212" s="281">
        <v>0</v>
      </c>
      <c r="Q212" s="281">
        <v>0</v>
      </c>
      <c r="R212" s="281">
        <v>0</v>
      </c>
      <c r="S212" s="281">
        <v>0</v>
      </c>
      <c r="T212" s="281">
        <v>0</v>
      </c>
      <c r="U212" s="281">
        <v>0</v>
      </c>
      <c r="V212" s="281">
        <v>0</v>
      </c>
      <c r="W212" s="281">
        <v>0</v>
      </c>
      <c r="X212" s="281">
        <v>0</v>
      </c>
      <c r="Y212" s="281">
        <v>0</v>
      </c>
      <c r="Z212" s="281">
        <v>0</v>
      </c>
      <c r="AA212" s="281">
        <v>0</v>
      </c>
      <c r="AB212" s="281">
        <v>0</v>
      </c>
      <c r="AC212" s="281">
        <v>0</v>
      </c>
      <c r="AD212" s="281">
        <v>0</v>
      </c>
      <c r="AE212" s="281">
        <v>0</v>
      </c>
      <c r="AF212" s="281">
        <v>0</v>
      </c>
      <c r="AG212" s="281">
        <v>0</v>
      </c>
      <c r="AH212" s="281">
        <v>0</v>
      </c>
      <c r="AI212" s="281">
        <v>0</v>
      </c>
      <c r="AJ212" s="281">
        <v>0</v>
      </c>
      <c r="AK212" s="281">
        <v>0</v>
      </c>
      <c r="AL212" s="281">
        <v>0</v>
      </c>
      <c r="AM212" s="281">
        <v>0</v>
      </c>
      <c r="AN212" s="281">
        <v>0</v>
      </c>
      <c r="AO212" s="281">
        <v>0</v>
      </c>
      <c r="AP212" s="281">
        <v>0</v>
      </c>
    </row>
    <row r="213" spans="1:42" customFormat="1" outlineLevel="2">
      <c r="A213" s="211" t="str">
        <f>A203&amp;"."&amp;A205&amp;"."&amp;A204&amp;"."&amp;B213</f>
        <v>1.c.5.8</v>
      </c>
      <c r="B213">
        <v>8</v>
      </c>
      <c r="C213" t="str">
        <f>'1-GBP'!C213</f>
        <v/>
      </c>
      <c r="M213" s="281">
        <v>0</v>
      </c>
      <c r="N213" s="281">
        <v>0</v>
      </c>
      <c r="O213" s="281">
        <v>0</v>
      </c>
      <c r="P213" s="281">
        <v>0</v>
      </c>
      <c r="Q213" s="281">
        <v>0</v>
      </c>
      <c r="R213" s="281">
        <v>0</v>
      </c>
      <c r="S213" s="281">
        <v>0</v>
      </c>
      <c r="T213" s="281">
        <v>0</v>
      </c>
      <c r="U213" s="281">
        <v>0</v>
      </c>
      <c r="V213" s="281">
        <v>0</v>
      </c>
      <c r="W213" s="281">
        <v>0</v>
      </c>
      <c r="X213" s="281">
        <v>0</v>
      </c>
      <c r="Y213" s="281">
        <v>0</v>
      </c>
      <c r="Z213" s="281">
        <v>0</v>
      </c>
      <c r="AA213" s="281">
        <v>0</v>
      </c>
      <c r="AB213" s="281">
        <v>0</v>
      </c>
      <c r="AC213" s="281">
        <v>0</v>
      </c>
      <c r="AD213" s="281">
        <v>0</v>
      </c>
      <c r="AE213" s="281">
        <v>0</v>
      </c>
      <c r="AF213" s="281">
        <v>0</v>
      </c>
      <c r="AG213" s="281">
        <v>0</v>
      </c>
      <c r="AH213" s="281">
        <v>0</v>
      </c>
      <c r="AI213" s="281">
        <v>0</v>
      </c>
      <c r="AJ213" s="281">
        <v>0</v>
      </c>
      <c r="AK213" s="281">
        <v>0</v>
      </c>
      <c r="AL213" s="281">
        <v>0</v>
      </c>
      <c r="AM213" s="281">
        <v>0</v>
      </c>
      <c r="AN213" s="281">
        <v>0</v>
      </c>
      <c r="AO213" s="281">
        <v>0</v>
      </c>
      <c r="AP213" s="281">
        <v>0</v>
      </c>
    </row>
    <row r="214" spans="1:42" customFormat="1" outlineLevel="2">
      <c r="A214" s="211" t="str">
        <f>A203&amp;"."&amp;A205&amp;"."&amp;A204&amp;"."&amp;B214</f>
        <v>1.c.5.9</v>
      </c>
      <c r="B214">
        <v>9</v>
      </c>
      <c r="C214" t="str">
        <f>'1-GBP'!C214</f>
        <v/>
      </c>
      <c r="M214" s="281">
        <v>0</v>
      </c>
      <c r="N214" s="281">
        <v>0</v>
      </c>
      <c r="O214" s="281">
        <v>0</v>
      </c>
      <c r="P214" s="281">
        <v>0</v>
      </c>
      <c r="Q214" s="281">
        <v>0</v>
      </c>
      <c r="R214" s="281">
        <v>0</v>
      </c>
      <c r="S214" s="281">
        <v>0</v>
      </c>
      <c r="T214" s="281">
        <v>0</v>
      </c>
      <c r="U214" s="281">
        <v>0</v>
      </c>
      <c r="V214" s="281">
        <v>0</v>
      </c>
      <c r="W214" s="281">
        <v>0</v>
      </c>
      <c r="X214" s="281">
        <v>0</v>
      </c>
      <c r="Y214" s="281">
        <v>0</v>
      </c>
      <c r="Z214" s="281">
        <v>0</v>
      </c>
      <c r="AA214" s="281">
        <v>0</v>
      </c>
      <c r="AB214" s="281">
        <v>0</v>
      </c>
      <c r="AC214" s="281">
        <v>0</v>
      </c>
      <c r="AD214" s="281">
        <v>0</v>
      </c>
      <c r="AE214" s="281">
        <v>0</v>
      </c>
      <c r="AF214" s="281">
        <v>0</v>
      </c>
      <c r="AG214" s="281">
        <v>0</v>
      </c>
      <c r="AH214" s="281">
        <v>0</v>
      </c>
      <c r="AI214" s="281">
        <v>0</v>
      </c>
      <c r="AJ214" s="281">
        <v>0</v>
      </c>
      <c r="AK214" s="281">
        <v>0</v>
      </c>
      <c r="AL214" s="281">
        <v>0</v>
      </c>
      <c r="AM214" s="281">
        <v>0</v>
      </c>
      <c r="AN214" s="281">
        <v>0</v>
      </c>
      <c r="AO214" s="281">
        <v>0</v>
      </c>
      <c r="AP214" s="281">
        <v>0</v>
      </c>
    </row>
    <row r="215" spans="1:42" customFormat="1" outlineLevel="2">
      <c r="A215" s="211" t="str">
        <f>A203&amp;"."&amp;A205&amp;"."&amp;A204&amp;"."&amp;B215</f>
        <v>1.c.5.10</v>
      </c>
      <c r="B215">
        <v>10</v>
      </c>
      <c r="C215" t="str">
        <f>'1-GBP'!C215</f>
        <v/>
      </c>
      <c r="M215" s="281">
        <v>0</v>
      </c>
      <c r="N215" s="281">
        <v>0</v>
      </c>
      <c r="O215" s="281">
        <v>0</v>
      </c>
      <c r="P215" s="281">
        <v>0</v>
      </c>
      <c r="Q215" s="281">
        <v>0</v>
      </c>
      <c r="R215" s="281">
        <v>0</v>
      </c>
      <c r="S215" s="281">
        <v>0</v>
      </c>
      <c r="T215" s="281">
        <v>0</v>
      </c>
      <c r="U215" s="281">
        <v>0</v>
      </c>
      <c r="V215" s="281">
        <v>0</v>
      </c>
      <c r="W215" s="281">
        <v>0</v>
      </c>
      <c r="X215" s="281">
        <v>0</v>
      </c>
      <c r="Y215" s="281">
        <v>0</v>
      </c>
      <c r="Z215" s="281">
        <v>0</v>
      </c>
      <c r="AA215" s="281">
        <v>0</v>
      </c>
      <c r="AB215" s="281">
        <v>0</v>
      </c>
      <c r="AC215" s="281">
        <v>0</v>
      </c>
      <c r="AD215" s="281">
        <v>0</v>
      </c>
      <c r="AE215" s="281">
        <v>0</v>
      </c>
      <c r="AF215" s="281">
        <v>0</v>
      </c>
      <c r="AG215" s="281">
        <v>0</v>
      </c>
      <c r="AH215" s="281">
        <v>0</v>
      </c>
      <c r="AI215" s="281">
        <v>0</v>
      </c>
      <c r="AJ215" s="281">
        <v>0</v>
      </c>
      <c r="AK215" s="281">
        <v>0</v>
      </c>
      <c r="AL215" s="281">
        <v>0</v>
      </c>
      <c r="AM215" s="281">
        <v>0</v>
      </c>
      <c r="AN215" s="281">
        <v>0</v>
      </c>
      <c r="AO215" s="281">
        <v>0</v>
      </c>
      <c r="AP215" s="281">
        <v>0</v>
      </c>
    </row>
    <row r="216" spans="1:42" customFormat="1" outlineLevel="2">
      <c r="A216" s="211" t="str">
        <f>A203&amp;"."&amp;A205&amp;"."&amp;A204&amp;"."&amp;B216</f>
        <v>1.c.5.11</v>
      </c>
      <c r="B216">
        <v>11</v>
      </c>
      <c r="C216" t="str">
        <f>'1-GBP'!C216</f>
        <v/>
      </c>
      <c r="M216" s="281">
        <v>0</v>
      </c>
      <c r="N216" s="281">
        <v>0</v>
      </c>
      <c r="O216" s="281">
        <v>0</v>
      </c>
      <c r="P216" s="281">
        <v>0</v>
      </c>
      <c r="Q216" s="281">
        <v>0</v>
      </c>
      <c r="R216" s="281">
        <v>0</v>
      </c>
      <c r="S216" s="281">
        <v>0</v>
      </c>
      <c r="T216" s="281">
        <v>0</v>
      </c>
      <c r="U216" s="281">
        <v>0</v>
      </c>
      <c r="V216" s="281">
        <v>0</v>
      </c>
      <c r="W216" s="281">
        <v>0</v>
      </c>
      <c r="X216" s="281">
        <v>0</v>
      </c>
      <c r="Y216" s="281">
        <v>0</v>
      </c>
      <c r="Z216" s="281">
        <v>0</v>
      </c>
      <c r="AA216" s="281">
        <v>0</v>
      </c>
      <c r="AB216" s="281">
        <v>0</v>
      </c>
      <c r="AC216" s="281">
        <v>0</v>
      </c>
      <c r="AD216" s="281">
        <v>0</v>
      </c>
      <c r="AE216" s="281">
        <v>0</v>
      </c>
      <c r="AF216" s="281">
        <v>0</v>
      </c>
      <c r="AG216" s="281">
        <v>0</v>
      </c>
      <c r="AH216" s="281">
        <v>0</v>
      </c>
      <c r="AI216" s="281">
        <v>0</v>
      </c>
      <c r="AJ216" s="281">
        <v>0</v>
      </c>
      <c r="AK216" s="281">
        <v>0</v>
      </c>
      <c r="AL216" s="281">
        <v>0</v>
      </c>
      <c r="AM216" s="281">
        <v>0</v>
      </c>
      <c r="AN216" s="281">
        <v>0</v>
      </c>
      <c r="AO216" s="281">
        <v>0</v>
      </c>
      <c r="AP216" s="281">
        <v>0</v>
      </c>
    </row>
    <row r="217" spans="1:42" customFormat="1" outlineLevel="2">
      <c r="A217" s="211" t="str">
        <f>A203&amp;"."&amp;A205&amp;"."&amp;A204&amp;"."&amp;B217</f>
        <v>1.c.5.12</v>
      </c>
      <c r="B217">
        <v>12</v>
      </c>
      <c r="C217" t="str">
        <f>'1-GBP'!C217</f>
        <v/>
      </c>
      <c r="M217" s="281">
        <v>0</v>
      </c>
      <c r="N217" s="281">
        <v>0</v>
      </c>
      <c r="O217" s="281">
        <v>0</v>
      </c>
      <c r="P217" s="281">
        <v>0</v>
      </c>
      <c r="Q217" s="281">
        <v>0</v>
      </c>
      <c r="R217" s="281">
        <v>0</v>
      </c>
      <c r="S217" s="281">
        <v>0</v>
      </c>
      <c r="T217" s="281">
        <v>0</v>
      </c>
      <c r="U217" s="281">
        <v>0</v>
      </c>
      <c r="V217" s="281">
        <v>0</v>
      </c>
      <c r="W217" s="281">
        <v>0</v>
      </c>
      <c r="X217" s="281">
        <v>0</v>
      </c>
      <c r="Y217" s="281">
        <v>0</v>
      </c>
      <c r="Z217" s="281">
        <v>0</v>
      </c>
      <c r="AA217" s="281">
        <v>0</v>
      </c>
      <c r="AB217" s="281">
        <v>0</v>
      </c>
      <c r="AC217" s="281">
        <v>0</v>
      </c>
      <c r="AD217" s="281">
        <v>0</v>
      </c>
      <c r="AE217" s="281">
        <v>0</v>
      </c>
      <c r="AF217" s="281">
        <v>0</v>
      </c>
      <c r="AG217" s="281">
        <v>0</v>
      </c>
      <c r="AH217" s="281">
        <v>0</v>
      </c>
      <c r="AI217" s="281">
        <v>0</v>
      </c>
      <c r="AJ217" s="281">
        <v>0</v>
      </c>
      <c r="AK217" s="281">
        <v>0</v>
      </c>
      <c r="AL217" s="281">
        <v>0</v>
      </c>
      <c r="AM217" s="281">
        <v>0</v>
      </c>
      <c r="AN217" s="281">
        <v>0</v>
      </c>
      <c r="AO217" s="281">
        <v>0</v>
      </c>
      <c r="AP217" s="281">
        <v>0</v>
      </c>
    </row>
    <row r="218" spans="1:42" customFormat="1" outlineLevel="1" collapsed="1">
      <c r="A218" s="212"/>
      <c r="B218" s="201">
        <f>B217-COUNTIFS(C206:C217,"")</f>
        <v>6</v>
      </c>
      <c r="C218" s="201" t="s">
        <v>285</v>
      </c>
      <c r="D218" s="201"/>
      <c r="E218" s="201"/>
      <c r="F218" s="201"/>
      <c r="G218" s="201"/>
      <c r="H218" s="201"/>
      <c r="I218" s="201"/>
      <c r="J218" s="201"/>
      <c r="K218" s="201"/>
      <c r="L218" s="201"/>
      <c r="M218" s="280">
        <f>SUM(M206:M217)</f>
        <v>0</v>
      </c>
      <c r="N218" s="280">
        <f>SUM(N206:N217)</f>
        <v>0</v>
      </c>
      <c r="O218" s="280">
        <f t="shared" ref="O218:AP218" si="19">SUM(O206:O217)</f>
        <v>0</v>
      </c>
      <c r="P218" s="280">
        <f t="shared" si="19"/>
        <v>0</v>
      </c>
      <c r="Q218" s="280">
        <f t="shared" si="19"/>
        <v>0</v>
      </c>
      <c r="R218" s="280">
        <f t="shared" si="19"/>
        <v>0</v>
      </c>
      <c r="S218" s="280">
        <f t="shared" si="19"/>
        <v>0</v>
      </c>
      <c r="T218" s="280">
        <f t="shared" si="19"/>
        <v>0</v>
      </c>
      <c r="U218" s="280">
        <f t="shared" si="19"/>
        <v>0</v>
      </c>
      <c r="V218" s="280">
        <f t="shared" si="19"/>
        <v>0</v>
      </c>
      <c r="W218" s="280">
        <f t="shared" si="19"/>
        <v>0</v>
      </c>
      <c r="X218" s="280">
        <f t="shared" si="19"/>
        <v>0</v>
      </c>
      <c r="Y218" s="280">
        <f t="shared" si="19"/>
        <v>0</v>
      </c>
      <c r="Z218" s="280">
        <f t="shared" si="19"/>
        <v>0</v>
      </c>
      <c r="AA218" s="280">
        <f t="shared" si="19"/>
        <v>0</v>
      </c>
      <c r="AB218" s="280">
        <f t="shared" si="19"/>
        <v>0</v>
      </c>
      <c r="AC218" s="280">
        <f t="shared" si="19"/>
        <v>0</v>
      </c>
      <c r="AD218" s="280">
        <f t="shared" si="19"/>
        <v>0</v>
      </c>
      <c r="AE218" s="280">
        <f t="shared" si="19"/>
        <v>0</v>
      </c>
      <c r="AF218" s="280">
        <f t="shared" si="19"/>
        <v>0</v>
      </c>
      <c r="AG218" s="280">
        <f t="shared" si="19"/>
        <v>0</v>
      </c>
      <c r="AH218" s="280">
        <f t="shared" si="19"/>
        <v>0</v>
      </c>
      <c r="AI218" s="280">
        <f t="shared" si="19"/>
        <v>0</v>
      </c>
      <c r="AJ218" s="280">
        <f t="shared" si="19"/>
        <v>0</v>
      </c>
      <c r="AK218" s="280">
        <f t="shared" si="19"/>
        <v>0</v>
      </c>
      <c r="AL218" s="280">
        <f t="shared" si="19"/>
        <v>0</v>
      </c>
      <c r="AM218" s="280">
        <f t="shared" si="19"/>
        <v>0</v>
      </c>
      <c r="AN218" s="280">
        <f t="shared" si="19"/>
        <v>0</v>
      </c>
      <c r="AO218" s="280">
        <f t="shared" si="19"/>
        <v>0</v>
      </c>
      <c r="AP218" s="280">
        <f t="shared" si="19"/>
        <v>0</v>
      </c>
    </row>
    <row r="219" spans="1:42" customFormat="1" outlineLevel="1">
      <c r="A219" s="211"/>
    </row>
    <row r="220" spans="1:42" customFormat="1" outlineLevel="1">
      <c r="A220" s="220" t="s">
        <v>216</v>
      </c>
      <c r="B220" s="220" t="s">
        <v>286</v>
      </c>
      <c r="C220" s="220" t="s">
        <v>284</v>
      </c>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c r="AA220" s="220"/>
      <c r="AB220" s="220"/>
      <c r="AC220" s="220"/>
      <c r="AD220" s="220"/>
      <c r="AE220" s="220"/>
      <c r="AF220" s="220"/>
      <c r="AG220" s="220"/>
      <c r="AH220" s="220"/>
      <c r="AI220" s="220"/>
      <c r="AJ220" s="220"/>
      <c r="AK220" s="220"/>
      <c r="AL220" s="220"/>
      <c r="AM220" s="220"/>
      <c r="AN220" s="220"/>
      <c r="AO220" s="220"/>
      <c r="AP220" s="220"/>
    </row>
    <row r="221" spans="1:42" customFormat="1" outlineLevel="2">
      <c r="A221" s="211" t="str">
        <f>A203&amp;"."&amp;A220&amp;"."&amp;A204&amp;"."&amp;B221</f>
        <v>1.o.5.1</v>
      </c>
      <c r="B221">
        <v>1</v>
      </c>
      <c r="C221" t="str">
        <f>'1-GBP'!C221</f>
        <v/>
      </c>
      <c r="M221" s="281">
        <v>0</v>
      </c>
      <c r="N221" s="281">
        <v>0</v>
      </c>
      <c r="O221" s="281">
        <v>0</v>
      </c>
      <c r="P221" s="281">
        <v>0</v>
      </c>
      <c r="Q221" s="281">
        <v>0</v>
      </c>
      <c r="R221" s="281">
        <v>0</v>
      </c>
      <c r="S221" s="281">
        <v>0</v>
      </c>
      <c r="T221" s="281">
        <v>0</v>
      </c>
      <c r="U221" s="281">
        <v>0</v>
      </c>
      <c r="V221" s="281">
        <v>0</v>
      </c>
      <c r="W221" s="281">
        <v>0</v>
      </c>
      <c r="X221" s="281">
        <v>0</v>
      </c>
      <c r="Y221" s="281">
        <v>0</v>
      </c>
      <c r="Z221" s="281">
        <v>0</v>
      </c>
      <c r="AA221" s="281">
        <v>0</v>
      </c>
      <c r="AB221" s="281">
        <v>0</v>
      </c>
      <c r="AC221" s="281">
        <v>0</v>
      </c>
      <c r="AD221" s="281">
        <v>0</v>
      </c>
      <c r="AE221" s="281">
        <v>0</v>
      </c>
      <c r="AF221" s="281">
        <v>0</v>
      </c>
      <c r="AG221" s="281">
        <v>0</v>
      </c>
      <c r="AH221" s="281">
        <v>0</v>
      </c>
      <c r="AI221" s="281">
        <v>0</v>
      </c>
      <c r="AJ221" s="281">
        <v>0</v>
      </c>
      <c r="AK221" s="281">
        <v>0</v>
      </c>
      <c r="AL221" s="281">
        <v>0</v>
      </c>
      <c r="AM221" s="281">
        <v>0</v>
      </c>
      <c r="AN221" s="281">
        <v>0</v>
      </c>
      <c r="AO221" s="281">
        <v>0</v>
      </c>
      <c r="AP221" s="281">
        <v>0</v>
      </c>
    </row>
    <row r="222" spans="1:42" customFormat="1" outlineLevel="2">
      <c r="A222" s="211" t="str">
        <f>A203&amp;"."&amp;A220&amp;"."&amp;A204&amp;"."&amp;B222</f>
        <v>1.o.5.2</v>
      </c>
      <c r="B222">
        <v>2</v>
      </c>
      <c r="C222" t="str">
        <f>'1-GBP'!C222</f>
        <v/>
      </c>
      <c r="M222" s="281">
        <v>0</v>
      </c>
      <c r="N222" s="281">
        <v>0</v>
      </c>
      <c r="O222" s="281">
        <v>0</v>
      </c>
      <c r="P222" s="281">
        <v>0</v>
      </c>
      <c r="Q222" s="281">
        <v>0</v>
      </c>
      <c r="R222" s="281">
        <v>0</v>
      </c>
      <c r="S222" s="281">
        <v>0</v>
      </c>
      <c r="T222" s="281">
        <v>0</v>
      </c>
      <c r="U222" s="281">
        <v>0</v>
      </c>
      <c r="V222" s="281">
        <v>0</v>
      </c>
      <c r="W222" s="281">
        <v>0</v>
      </c>
      <c r="X222" s="281">
        <v>0</v>
      </c>
      <c r="Y222" s="281">
        <v>0</v>
      </c>
      <c r="Z222" s="281">
        <v>0</v>
      </c>
      <c r="AA222" s="281">
        <v>0</v>
      </c>
      <c r="AB222" s="281">
        <v>0</v>
      </c>
      <c r="AC222" s="281">
        <v>0</v>
      </c>
      <c r="AD222" s="281">
        <v>0</v>
      </c>
      <c r="AE222" s="281">
        <v>0</v>
      </c>
      <c r="AF222" s="281">
        <v>0</v>
      </c>
      <c r="AG222" s="281">
        <v>0</v>
      </c>
      <c r="AH222" s="281">
        <v>0</v>
      </c>
      <c r="AI222" s="281">
        <v>0</v>
      </c>
      <c r="AJ222" s="281">
        <v>0</v>
      </c>
      <c r="AK222" s="281">
        <v>0</v>
      </c>
      <c r="AL222" s="281">
        <v>0</v>
      </c>
      <c r="AM222" s="281">
        <v>0</v>
      </c>
      <c r="AN222" s="281">
        <v>0</v>
      </c>
      <c r="AO222" s="281">
        <v>0</v>
      </c>
      <c r="AP222" s="281">
        <v>0</v>
      </c>
    </row>
    <row r="223" spans="1:42" customFormat="1" outlineLevel="2">
      <c r="A223" s="211" t="str">
        <f>A203&amp;"."&amp;A220&amp;"."&amp;A204&amp;"."&amp;B223</f>
        <v>1.o.5.3</v>
      </c>
      <c r="B223">
        <v>3</v>
      </c>
      <c r="C223" t="str">
        <f>'1-GBP'!C223</f>
        <v/>
      </c>
      <c r="M223" s="281">
        <v>0</v>
      </c>
      <c r="N223" s="281">
        <v>0</v>
      </c>
      <c r="O223" s="281">
        <v>0</v>
      </c>
      <c r="P223" s="281">
        <v>0</v>
      </c>
      <c r="Q223" s="281">
        <v>0</v>
      </c>
      <c r="R223" s="281">
        <v>0</v>
      </c>
      <c r="S223" s="281">
        <v>0</v>
      </c>
      <c r="T223" s="281">
        <v>0</v>
      </c>
      <c r="U223" s="281">
        <v>0</v>
      </c>
      <c r="V223" s="281">
        <v>0</v>
      </c>
      <c r="W223" s="281">
        <v>0</v>
      </c>
      <c r="X223" s="281">
        <v>0</v>
      </c>
      <c r="Y223" s="281">
        <v>0</v>
      </c>
      <c r="Z223" s="281">
        <v>0</v>
      </c>
      <c r="AA223" s="281">
        <v>0</v>
      </c>
      <c r="AB223" s="281">
        <v>0</v>
      </c>
      <c r="AC223" s="281">
        <v>0</v>
      </c>
      <c r="AD223" s="281">
        <v>0</v>
      </c>
      <c r="AE223" s="281">
        <v>0</v>
      </c>
      <c r="AF223" s="281">
        <v>0</v>
      </c>
      <c r="AG223" s="281">
        <v>0</v>
      </c>
      <c r="AH223" s="281">
        <v>0</v>
      </c>
      <c r="AI223" s="281">
        <v>0</v>
      </c>
      <c r="AJ223" s="281">
        <v>0</v>
      </c>
      <c r="AK223" s="281">
        <v>0</v>
      </c>
      <c r="AL223" s="281">
        <v>0</v>
      </c>
      <c r="AM223" s="281">
        <v>0</v>
      </c>
      <c r="AN223" s="281">
        <v>0</v>
      </c>
      <c r="AO223" s="281">
        <v>0</v>
      </c>
      <c r="AP223" s="281">
        <v>0</v>
      </c>
    </row>
    <row r="224" spans="1:42" customFormat="1" outlineLevel="2">
      <c r="A224" s="211" t="str">
        <f>A203&amp;"."&amp;A220&amp;"."&amp;A204&amp;"."&amp;B224</f>
        <v>1.o.5.4</v>
      </c>
      <c r="B224">
        <v>4</v>
      </c>
      <c r="C224" t="str">
        <f>'1-GBP'!C224</f>
        <v/>
      </c>
      <c r="M224" s="281">
        <v>0</v>
      </c>
      <c r="N224" s="281">
        <v>0</v>
      </c>
      <c r="O224" s="281">
        <v>0</v>
      </c>
      <c r="P224" s="281">
        <v>0</v>
      </c>
      <c r="Q224" s="281">
        <v>0</v>
      </c>
      <c r="R224" s="281">
        <v>0</v>
      </c>
      <c r="S224" s="281">
        <v>0</v>
      </c>
      <c r="T224" s="281">
        <v>0</v>
      </c>
      <c r="U224" s="281">
        <v>0</v>
      </c>
      <c r="V224" s="281">
        <v>0</v>
      </c>
      <c r="W224" s="281">
        <v>0</v>
      </c>
      <c r="X224" s="281">
        <v>0</v>
      </c>
      <c r="Y224" s="281">
        <v>0</v>
      </c>
      <c r="Z224" s="281">
        <v>0</v>
      </c>
      <c r="AA224" s="281">
        <v>0</v>
      </c>
      <c r="AB224" s="281">
        <v>0</v>
      </c>
      <c r="AC224" s="281">
        <v>0</v>
      </c>
      <c r="AD224" s="281">
        <v>0</v>
      </c>
      <c r="AE224" s="281">
        <v>0</v>
      </c>
      <c r="AF224" s="281">
        <v>0</v>
      </c>
      <c r="AG224" s="281">
        <v>0</v>
      </c>
      <c r="AH224" s="281">
        <v>0</v>
      </c>
      <c r="AI224" s="281">
        <v>0</v>
      </c>
      <c r="AJ224" s="281">
        <v>0</v>
      </c>
      <c r="AK224" s="281">
        <v>0</v>
      </c>
      <c r="AL224" s="281">
        <v>0</v>
      </c>
      <c r="AM224" s="281">
        <v>0</v>
      </c>
      <c r="AN224" s="281">
        <v>0</v>
      </c>
      <c r="AO224" s="281">
        <v>0</v>
      </c>
      <c r="AP224" s="281">
        <v>0</v>
      </c>
    </row>
    <row r="225" spans="1:42" customFormat="1" outlineLevel="2">
      <c r="A225" s="211" t="str">
        <f>A203&amp;"."&amp;A220&amp;"."&amp;A204&amp;"."&amp;B225</f>
        <v>1.o.5.5</v>
      </c>
      <c r="B225">
        <v>5</v>
      </c>
      <c r="C225" t="str">
        <f>'1-GBP'!C225</f>
        <v/>
      </c>
      <c r="M225" s="281">
        <v>0</v>
      </c>
      <c r="N225" s="281">
        <v>0</v>
      </c>
      <c r="O225" s="281">
        <v>0</v>
      </c>
      <c r="P225" s="281">
        <v>0</v>
      </c>
      <c r="Q225" s="281">
        <v>0</v>
      </c>
      <c r="R225" s="281">
        <v>0</v>
      </c>
      <c r="S225" s="281">
        <v>0</v>
      </c>
      <c r="T225" s="281">
        <v>0</v>
      </c>
      <c r="U225" s="281">
        <v>0</v>
      </c>
      <c r="V225" s="281">
        <v>0</v>
      </c>
      <c r="W225" s="281">
        <v>0</v>
      </c>
      <c r="X225" s="281">
        <v>0</v>
      </c>
      <c r="Y225" s="281">
        <v>0</v>
      </c>
      <c r="Z225" s="281">
        <v>0</v>
      </c>
      <c r="AA225" s="281">
        <v>0</v>
      </c>
      <c r="AB225" s="281">
        <v>0</v>
      </c>
      <c r="AC225" s="281">
        <v>0</v>
      </c>
      <c r="AD225" s="281">
        <v>0</v>
      </c>
      <c r="AE225" s="281">
        <v>0</v>
      </c>
      <c r="AF225" s="281">
        <v>0</v>
      </c>
      <c r="AG225" s="281">
        <v>0</v>
      </c>
      <c r="AH225" s="281">
        <v>0</v>
      </c>
      <c r="AI225" s="281">
        <v>0</v>
      </c>
      <c r="AJ225" s="281">
        <v>0</v>
      </c>
      <c r="AK225" s="281">
        <v>0</v>
      </c>
      <c r="AL225" s="281">
        <v>0</v>
      </c>
      <c r="AM225" s="281">
        <v>0</v>
      </c>
      <c r="AN225" s="281">
        <v>0</v>
      </c>
      <c r="AO225" s="281">
        <v>0</v>
      </c>
      <c r="AP225" s="281">
        <v>0</v>
      </c>
    </row>
    <row r="226" spans="1:42" customFormat="1" outlineLevel="2">
      <c r="A226" s="211" t="str">
        <f>A203&amp;"."&amp;A220&amp;"."&amp;A204&amp;"."&amp;B226</f>
        <v>1.o.5.6</v>
      </c>
      <c r="B226">
        <v>6</v>
      </c>
      <c r="C226" t="str">
        <f>'1-GBP'!C226</f>
        <v/>
      </c>
      <c r="M226" s="281">
        <v>0</v>
      </c>
      <c r="N226" s="281">
        <v>0</v>
      </c>
      <c r="O226" s="281">
        <v>0</v>
      </c>
      <c r="P226" s="281">
        <v>0</v>
      </c>
      <c r="Q226" s="281">
        <v>0</v>
      </c>
      <c r="R226" s="281">
        <v>0</v>
      </c>
      <c r="S226" s="281">
        <v>0</v>
      </c>
      <c r="T226" s="281">
        <v>0</v>
      </c>
      <c r="U226" s="281">
        <v>0</v>
      </c>
      <c r="V226" s="281">
        <v>0</v>
      </c>
      <c r="W226" s="281">
        <v>0</v>
      </c>
      <c r="X226" s="281">
        <v>0</v>
      </c>
      <c r="Y226" s="281">
        <v>0</v>
      </c>
      <c r="Z226" s="281">
        <v>0</v>
      </c>
      <c r="AA226" s="281">
        <v>0</v>
      </c>
      <c r="AB226" s="281">
        <v>0</v>
      </c>
      <c r="AC226" s="281">
        <v>0</v>
      </c>
      <c r="AD226" s="281">
        <v>0</v>
      </c>
      <c r="AE226" s="281">
        <v>0</v>
      </c>
      <c r="AF226" s="281">
        <v>0</v>
      </c>
      <c r="AG226" s="281">
        <v>0</v>
      </c>
      <c r="AH226" s="281">
        <v>0</v>
      </c>
      <c r="AI226" s="281">
        <v>0</v>
      </c>
      <c r="AJ226" s="281">
        <v>0</v>
      </c>
      <c r="AK226" s="281">
        <v>0</v>
      </c>
      <c r="AL226" s="281">
        <v>0</v>
      </c>
      <c r="AM226" s="281">
        <v>0</v>
      </c>
      <c r="AN226" s="281">
        <v>0</v>
      </c>
      <c r="AO226" s="281">
        <v>0</v>
      </c>
      <c r="AP226" s="281">
        <v>0</v>
      </c>
    </row>
    <row r="227" spans="1:42" customFormat="1" outlineLevel="2">
      <c r="A227" s="211" t="str">
        <f>A203&amp;"."&amp;A220&amp;"."&amp;A204&amp;"."&amp;B227</f>
        <v>1.o.5.7</v>
      </c>
      <c r="B227">
        <v>7</v>
      </c>
      <c r="C227" t="str">
        <f>'1-GBP'!C227</f>
        <v/>
      </c>
      <c r="M227" s="281">
        <v>0</v>
      </c>
      <c r="N227" s="281">
        <v>0</v>
      </c>
      <c r="O227" s="281">
        <v>0</v>
      </c>
      <c r="P227" s="281">
        <v>0</v>
      </c>
      <c r="Q227" s="281">
        <v>0</v>
      </c>
      <c r="R227" s="281">
        <v>0</v>
      </c>
      <c r="S227" s="281">
        <v>0</v>
      </c>
      <c r="T227" s="281">
        <v>0</v>
      </c>
      <c r="U227" s="281">
        <v>0</v>
      </c>
      <c r="V227" s="281">
        <v>0</v>
      </c>
      <c r="W227" s="281">
        <v>0</v>
      </c>
      <c r="X227" s="281">
        <v>0</v>
      </c>
      <c r="Y227" s="281">
        <v>0</v>
      </c>
      <c r="Z227" s="281">
        <v>0</v>
      </c>
      <c r="AA227" s="281">
        <v>0</v>
      </c>
      <c r="AB227" s="281">
        <v>0</v>
      </c>
      <c r="AC227" s="281">
        <v>0</v>
      </c>
      <c r="AD227" s="281">
        <v>0</v>
      </c>
      <c r="AE227" s="281">
        <v>0</v>
      </c>
      <c r="AF227" s="281">
        <v>0</v>
      </c>
      <c r="AG227" s="281">
        <v>0</v>
      </c>
      <c r="AH227" s="281">
        <v>0</v>
      </c>
      <c r="AI227" s="281">
        <v>0</v>
      </c>
      <c r="AJ227" s="281">
        <v>0</v>
      </c>
      <c r="AK227" s="281">
        <v>0</v>
      </c>
      <c r="AL227" s="281">
        <v>0</v>
      </c>
      <c r="AM227" s="281">
        <v>0</v>
      </c>
      <c r="AN227" s="281">
        <v>0</v>
      </c>
      <c r="AO227" s="281">
        <v>0</v>
      </c>
      <c r="AP227" s="281">
        <v>0</v>
      </c>
    </row>
    <row r="228" spans="1:42" customFormat="1" outlineLevel="2">
      <c r="A228" s="211" t="str">
        <f>A203&amp;"."&amp;A220&amp;"."&amp;A204&amp;"."&amp;B228</f>
        <v>1.o.5.8</v>
      </c>
      <c r="B228">
        <v>8</v>
      </c>
      <c r="C228" t="str">
        <f>'1-GBP'!C228</f>
        <v/>
      </c>
      <c r="M228" s="281">
        <v>0</v>
      </c>
      <c r="N228" s="281">
        <v>0</v>
      </c>
      <c r="O228" s="281">
        <v>0</v>
      </c>
      <c r="P228" s="281">
        <v>0</v>
      </c>
      <c r="Q228" s="281">
        <v>0</v>
      </c>
      <c r="R228" s="281">
        <v>0</v>
      </c>
      <c r="S228" s="281">
        <v>0</v>
      </c>
      <c r="T228" s="281">
        <v>0</v>
      </c>
      <c r="U228" s="281">
        <v>0</v>
      </c>
      <c r="V228" s="281">
        <v>0</v>
      </c>
      <c r="W228" s="281">
        <v>0</v>
      </c>
      <c r="X228" s="281">
        <v>0</v>
      </c>
      <c r="Y228" s="281">
        <v>0</v>
      </c>
      <c r="Z228" s="281">
        <v>0</v>
      </c>
      <c r="AA228" s="281">
        <v>0</v>
      </c>
      <c r="AB228" s="281">
        <v>0</v>
      </c>
      <c r="AC228" s="281">
        <v>0</v>
      </c>
      <c r="AD228" s="281">
        <v>0</v>
      </c>
      <c r="AE228" s="281">
        <v>0</v>
      </c>
      <c r="AF228" s="281">
        <v>0</v>
      </c>
      <c r="AG228" s="281">
        <v>0</v>
      </c>
      <c r="AH228" s="281">
        <v>0</v>
      </c>
      <c r="AI228" s="281">
        <v>0</v>
      </c>
      <c r="AJ228" s="281">
        <v>0</v>
      </c>
      <c r="AK228" s="281">
        <v>0</v>
      </c>
      <c r="AL228" s="281">
        <v>0</v>
      </c>
      <c r="AM228" s="281">
        <v>0</v>
      </c>
      <c r="AN228" s="281">
        <v>0</v>
      </c>
      <c r="AO228" s="281">
        <v>0</v>
      </c>
      <c r="AP228" s="281">
        <v>0</v>
      </c>
    </row>
    <row r="229" spans="1:42" customFormat="1" outlineLevel="2">
      <c r="A229" s="211" t="str">
        <f>A203&amp;"."&amp;A220&amp;"."&amp;A204&amp;"."&amp;B229</f>
        <v>1.o.5.9</v>
      </c>
      <c r="B229">
        <v>9</v>
      </c>
      <c r="C229" t="str">
        <f>'1-GBP'!C229</f>
        <v/>
      </c>
      <c r="M229" s="281">
        <v>0</v>
      </c>
      <c r="N229" s="281">
        <v>0</v>
      </c>
      <c r="O229" s="281">
        <v>0</v>
      </c>
      <c r="P229" s="281">
        <v>0</v>
      </c>
      <c r="Q229" s="281">
        <v>0</v>
      </c>
      <c r="R229" s="281">
        <v>0</v>
      </c>
      <c r="S229" s="281">
        <v>0</v>
      </c>
      <c r="T229" s="281">
        <v>0</v>
      </c>
      <c r="U229" s="281">
        <v>0</v>
      </c>
      <c r="V229" s="281">
        <v>0</v>
      </c>
      <c r="W229" s="281">
        <v>0</v>
      </c>
      <c r="X229" s="281">
        <v>0</v>
      </c>
      <c r="Y229" s="281">
        <v>0</v>
      </c>
      <c r="Z229" s="281">
        <v>0</v>
      </c>
      <c r="AA229" s="281">
        <v>0</v>
      </c>
      <c r="AB229" s="281">
        <v>0</v>
      </c>
      <c r="AC229" s="281">
        <v>0</v>
      </c>
      <c r="AD229" s="281">
        <v>0</v>
      </c>
      <c r="AE229" s="281">
        <v>0</v>
      </c>
      <c r="AF229" s="281">
        <v>0</v>
      </c>
      <c r="AG229" s="281">
        <v>0</v>
      </c>
      <c r="AH229" s="281">
        <v>0</v>
      </c>
      <c r="AI229" s="281">
        <v>0</v>
      </c>
      <c r="AJ229" s="281">
        <v>0</v>
      </c>
      <c r="AK229" s="281">
        <v>0</v>
      </c>
      <c r="AL229" s="281">
        <v>0</v>
      </c>
      <c r="AM229" s="281">
        <v>0</v>
      </c>
      <c r="AN229" s="281">
        <v>0</v>
      </c>
      <c r="AO229" s="281">
        <v>0</v>
      </c>
      <c r="AP229" s="281">
        <v>0</v>
      </c>
    </row>
    <row r="230" spans="1:42" customFormat="1" outlineLevel="2">
      <c r="A230" s="211" t="str">
        <f>A203&amp;"."&amp;A220&amp;"."&amp;A204&amp;"."&amp;B230</f>
        <v>1.o.5.10</v>
      </c>
      <c r="B230">
        <v>10</v>
      </c>
      <c r="C230" t="str">
        <f>'1-GBP'!C230</f>
        <v/>
      </c>
      <c r="M230" s="281">
        <v>0</v>
      </c>
      <c r="N230" s="281">
        <v>0</v>
      </c>
      <c r="O230" s="281">
        <v>0</v>
      </c>
      <c r="P230" s="281">
        <v>0</v>
      </c>
      <c r="Q230" s="281">
        <v>0</v>
      </c>
      <c r="R230" s="281">
        <v>0</v>
      </c>
      <c r="S230" s="281">
        <v>0</v>
      </c>
      <c r="T230" s="281">
        <v>0</v>
      </c>
      <c r="U230" s="281">
        <v>0</v>
      </c>
      <c r="V230" s="281">
        <v>0</v>
      </c>
      <c r="W230" s="281">
        <v>0</v>
      </c>
      <c r="X230" s="281">
        <v>0</v>
      </c>
      <c r="Y230" s="281">
        <v>0</v>
      </c>
      <c r="Z230" s="281">
        <v>0</v>
      </c>
      <c r="AA230" s="281">
        <v>0</v>
      </c>
      <c r="AB230" s="281">
        <v>0</v>
      </c>
      <c r="AC230" s="281">
        <v>0</v>
      </c>
      <c r="AD230" s="281">
        <v>0</v>
      </c>
      <c r="AE230" s="281">
        <v>0</v>
      </c>
      <c r="AF230" s="281">
        <v>0</v>
      </c>
      <c r="AG230" s="281">
        <v>0</v>
      </c>
      <c r="AH230" s="281">
        <v>0</v>
      </c>
      <c r="AI230" s="281">
        <v>0</v>
      </c>
      <c r="AJ230" s="281">
        <v>0</v>
      </c>
      <c r="AK230" s="281">
        <v>0</v>
      </c>
      <c r="AL230" s="281">
        <v>0</v>
      </c>
      <c r="AM230" s="281">
        <v>0</v>
      </c>
      <c r="AN230" s="281">
        <v>0</v>
      </c>
      <c r="AO230" s="281">
        <v>0</v>
      </c>
      <c r="AP230" s="281">
        <v>0</v>
      </c>
    </row>
    <row r="231" spans="1:42" customFormat="1" outlineLevel="2">
      <c r="A231" s="211" t="str">
        <f>A203&amp;"."&amp;A220&amp;"."&amp;A204&amp;"."&amp;B231</f>
        <v>1.o.5.11</v>
      </c>
      <c r="B231">
        <v>11</v>
      </c>
      <c r="C231" t="str">
        <f>'1-GBP'!C231</f>
        <v/>
      </c>
      <c r="M231" s="281">
        <v>0</v>
      </c>
      <c r="N231" s="281">
        <v>0</v>
      </c>
      <c r="O231" s="281">
        <v>0</v>
      </c>
      <c r="P231" s="281">
        <v>0</v>
      </c>
      <c r="Q231" s="281">
        <v>0</v>
      </c>
      <c r="R231" s="281">
        <v>0</v>
      </c>
      <c r="S231" s="281">
        <v>0</v>
      </c>
      <c r="T231" s="281">
        <v>0</v>
      </c>
      <c r="U231" s="281">
        <v>0</v>
      </c>
      <c r="V231" s="281">
        <v>0</v>
      </c>
      <c r="W231" s="281">
        <v>0</v>
      </c>
      <c r="X231" s="281">
        <v>0</v>
      </c>
      <c r="Y231" s="281">
        <v>0</v>
      </c>
      <c r="Z231" s="281">
        <v>0</v>
      </c>
      <c r="AA231" s="281">
        <v>0</v>
      </c>
      <c r="AB231" s="281">
        <v>0</v>
      </c>
      <c r="AC231" s="281">
        <v>0</v>
      </c>
      <c r="AD231" s="281">
        <v>0</v>
      </c>
      <c r="AE231" s="281">
        <v>0</v>
      </c>
      <c r="AF231" s="281">
        <v>0</v>
      </c>
      <c r="AG231" s="281">
        <v>0</v>
      </c>
      <c r="AH231" s="281">
        <v>0</v>
      </c>
      <c r="AI231" s="281">
        <v>0</v>
      </c>
      <c r="AJ231" s="281">
        <v>0</v>
      </c>
      <c r="AK231" s="281">
        <v>0</v>
      </c>
      <c r="AL231" s="281">
        <v>0</v>
      </c>
      <c r="AM231" s="281">
        <v>0</v>
      </c>
      <c r="AN231" s="281">
        <v>0</v>
      </c>
      <c r="AO231" s="281">
        <v>0</v>
      </c>
      <c r="AP231" s="281">
        <v>0</v>
      </c>
    </row>
    <row r="232" spans="1:42" customFormat="1" outlineLevel="2">
      <c r="A232" s="211" t="str">
        <f>A203&amp;"."&amp;A220&amp;"."&amp;A204&amp;"."&amp;B232</f>
        <v>1.o.5.12</v>
      </c>
      <c r="B232">
        <v>12</v>
      </c>
      <c r="C232" t="str">
        <f>'1-GBP'!C232</f>
        <v/>
      </c>
      <c r="M232" s="281">
        <v>0</v>
      </c>
      <c r="N232" s="281">
        <v>0</v>
      </c>
      <c r="O232" s="281">
        <v>0</v>
      </c>
      <c r="P232" s="281">
        <v>0</v>
      </c>
      <c r="Q232" s="281">
        <v>0</v>
      </c>
      <c r="R232" s="281">
        <v>0</v>
      </c>
      <c r="S232" s="281">
        <v>0</v>
      </c>
      <c r="T232" s="281">
        <v>0</v>
      </c>
      <c r="U232" s="281">
        <v>0</v>
      </c>
      <c r="V232" s="281">
        <v>0</v>
      </c>
      <c r="W232" s="281">
        <v>0</v>
      </c>
      <c r="X232" s="281">
        <v>0</v>
      </c>
      <c r="Y232" s="281">
        <v>0</v>
      </c>
      <c r="Z232" s="281">
        <v>0</v>
      </c>
      <c r="AA232" s="281">
        <v>0</v>
      </c>
      <c r="AB232" s="281">
        <v>0</v>
      </c>
      <c r="AC232" s="281">
        <v>0</v>
      </c>
      <c r="AD232" s="281">
        <v>0</v>
      </c>
      <c r="AE232" s="281">
        <v>0</v>
      </c>
      <c r="AF232" s="281">
        <v>0</v>
      </c>
      <c r="AG232" s="281">
        <v>0</v>
      </c>
      <c r="AH232" s="281">
        <v>0</v>
      </c>
      <c r="AI232" s="281">
        <v>0</v>
      </c>
      <c r="AJ232" s="281">
        <v>0</v>
      </c>
      <c r="AK232" s="281">
        <v>0</v>
      </c>
      <c r="AL232" s="281">
        <v>0</v>
      </c>
      <c r="AM232" s="281">
        <v>0</v>
      </c>
      <c r="AN232" s="281">
        <v>0</v>
      </c>
      <c r="AO232" s="281">
        <v>0</v>
      </c>
      <c r="AP232" s="281">
        <v>0</v>
      </c>
    </row>
    <row r="233" spans="1:42" customFormat="1" outlineLevel="1" collapsed="1">
      <c r="A233" s="212"/>
      <c r="B233" s="201">
        <f>B232-COUNTIFS(C221:C232,"")</f>
        <v>0</v>
      </c>
      <c r="C233" s="201" t="s">
        <v>285</v>
      </c>
      <c r="D233" s="201"/>
      <c r="E233" s="201"/>
      <c r="F233" s="201"/>
      <c r="G233" s="201"/>
      <c r="H233" s="201"/>
      <c r="I233" s="201"/>
      <c r="J233" s="201"/>
      <c r="K233" s="201"/>
      <c r="L233" s="201"/>
      <c r="M233" s="280">
        <f t="shared" ref="M233:AP233" si="20">SUM(M221:M232)</f>
        <v>0</v>
      </c>
      <c r="N233" s="280">
        <f t="shared" si="20"/>
        <v>0</v>
      </c>
      <c r="O233" s="280">
        <f t="shared" si="20"/>
        <v>0</v>
      </c>
      <c r="P233" s="280">
        <f t="shared" si="20"/>
        <v>0</v>
      </c>
      <c r="Q233" s="280">
        <f t="shared" si="20"/>
        <v>0</v>
      </c>
      <c r="R233" s="280">
        <f t="shared" si="20"/>
        <v>0</v>
      </c>
      <c r="S233" s="280">
        <f t="shared" si="20"/>
        <v>0</v>
      </c>
      <c r="T233" s="280">
        <f t="shared" si="20"/>
        <v>0</v>
      </c>
      <c r="U233" s="280">
        <f t="shared" si="20"/>
        <v>0</v>
      </c>
      <c r="V233" s="280">
        <f t="shared" si="20"/>
        <v>0</v>
      </c>
      <c r="W233" s="280">
        <f t="shared" si="20"/>
        <v>0</v>
      </c>
      <c r="X233" s="280">
        <f t="shared" si="20"/>
        <v>0</v>
      </c>
      <c r="Y233" s="280">
        <f t="shared" si="20"/>
        <v>0</v>
      </c>
      <c r="Z233" s="280">
        <f t="shared" si="20"/>
        <v>0</v>
      </c>
      <c r="AA233" s="280">
        <f t="shared" si="20"/>
        <v>0</v>
      </c>
      <c r="AB233" s="280">
        <f t="shared" si="20"/>
        <v>0</v>
      </c>
      <c r="AC233" s="280">
        <f t="shared" si="20"/>
        <v>0</v>
      </c>
      <c r="AD233" s="280">
        <f t="shared" si="20"/>
        <v>0</v>
      </c>
      <c r="AE233" s="280">
        <f t="shared" si="20"/>
        <v>0</v>
      </c>
      <c r="AF233" s="280">
        <f t="shared" si="20"/>
        <v>0</v>
      </c>
      <c r="AG233" s="280">
        <f t="shared" si="20"/>
        <v>0</v>
      </c>
      <c r="AH233" s="280">
        <f t="shared" si="20"/>
        <v>0</v>
      </c>
      <c r="AI233" s="280">
        <f t="shared" si="20"/>
        <v>0</v>
      </c>
      <c r="AJ233" s="280">
        <f t="shared" si="20"/>
        <v>0</v>
      </c>
      <c r="AK233" s="280">
        <f t="shared" si="20"/>
        <v>0</v>
      </c>
      <c r="AL233" s="280">
        <f t="shared" si="20"/>
        <v>0</v>
      </c>
      <c r="AM233" s="280">
        <f t="shared" si="20"/>
        <v>0</v>
      </c>
      <c r="AN233" s="280">
        <f t="shared" si="20"/>
        <v>0</v>
      </c>
      <c r="AO233" s="280">
        <f t="shared" si="20"/>
        <v>0</v>
      </c>
      <c r="AP233" s="280">
        <f t="shared" si="20"/>
        <v>0</v>
      </c>
    </row>
    <row r="234" spans="1:42" customFormat="1" outlineLevel="1">
      <c r="A234" s="221"/>
      <c r="B234" s="222"/>
      <c r="C234" s="222"/>
      <c r="D234" s="222"/>
      <c r="E234" s="222"/>
      <c r="F234" s="222"/>
      <c r="G234" s="222"/>
      <c r="H234" s="222"/>
      <c r="I234" s="222"/>
      <c r="J234" s="222"/>
      <c r="K234" s="222"/>
      <c r="L234" s="222"/>
      <c r="M234" s="222"/>
      <c r="N234" s="222"/>
      <c r="O234" s="222"/>
      <c r="P234" s="222"/>
      <c r="Q234" s="222"/>
      <c r="R234" s="222"/>
      <c r="S234" s="222"/>
      <c r="T234" s="222"/>
      <c r="U234" s="222"/>
      <c r="V234" s="222"/>
      <c r="W234" s="222"/>
      <c r="X234" s="222"/>
      <c r="Y234" s="222"/>
      <c r="Z234" s="222"/>
      <c r="AA234" s="222"/>
      <c r="AB234" s="222"/>
      <c r="AC234" s="222"/>
      <c r="AD234" s="222"/>
      <c r="AE234" s="222"/>
      <c r="AF234" s="222"/>
      <c r="AG234" s="222"/>
      <c r="AH234" s="222"/>
      <c r="AI234" s="222"/>
      <c r="AJ234" s="222"/>
      <c r="AK234" s="222"/>
      <c r="AL234" s="222"/>
      <c r="AM234" s="222"/>
      <c r="AN234" s="222"/>
      <c r="AO234" s="222"/>
      <c r="AP234" s="222"/>
    </row>
    <row r="235" spans="1:42" customFormat="1" outlineLevel="1">
      <c r="A235" s="220" t="s">
        <v>254</v>
      </c>
      <c r="B235" s="220" t="s">
        <v>287</v>
      </c>
      <c r="C235" s="220" t="s">
        <v>284</v>
      </c>
      <c r="D235" s="220"/>
      <c r="E235" s="220"/>
      <c r="F235" s="220"/>
      <c r="G235" s="220"/>
      <c r="H235" s="220"/>
      <c r="I235" s="220"/>
      <c r="J235" s="220"/>
      <c r="K235" s="220"/>
      <c r="L235" s="220"/>
      <c r="M235" s="220"/>
      <c r="N235" s="220"/>
      <c r="O235" s="220"/>
      <c r="P235" s="220"/>
      <c r="Q235" s="220"/>
      <c r="R235" s="220"/>
      <c r="S235" s="220"/>
      <c r="T235" s="220"/>
      <c r="U235" s="220"/>
      <c r="V235" s="220"/>
      <c r="W235" s="220"/>
      <c r="X235" s="220"/>
      <c r="Y235" s="220"/>
      <c r="Z235" s="220"/>
      <c r="AA235" s="220"/>
      <c r="AB235" s="220"/>
      <c r="AC235" s="220"/>
      <c r="AD235" s="220"/>
      <c r="AE235" s="220"/>
      <c r="AF235" s="220"/>
      <c r="AG235" s="220"/>
      <c r="AH235" s="220"/>
      <c r="AI235" s="220"/>
      <c r="AJ235" s="220"/>
      <c r="AK235" s="220"/>
      <c r="AL235" s="220"/>
      <c r="AM235" s="220"/>
      <c r="AN235" s="220"/>
      <c r="AO235" s="220"/>
      <c r="AP235" s="220"/>
    </row>
    <row r="236" spans="1:42" customFormat="1" outlineLevel="2">
      <c r="A236" s="211" t="str">
        <f>A203&amp;"."&amp;A235&amp;"."&amp;A204&amp;"."&amp;B236</f>
        <v>1.d.5.1</v>
      </c>
      <c r="B236">
        <v>1</v>
      </c>
      <c r="C236" t="str">
        <f>'1-GBP'!C236</f>
        <v/>
      </c>
      <c r="M236" s="281">
        <v>0</v>
      </c>
      <c r="N236" s="281">
        <v>0</v>
      </c>
      <c r="O236" s="281">
        <v>0</v>
      </c>
      <c r="P236" s="281">
        <v>0</v>
      </c>
      <c r="Q236" s="281">
        <v>0</v>
      </c>
      <c r="R236" s="281">
        <v>0</v>
      </c>
      <c r="S236" s="281">
        <v>0</v>
      </c>
      <c r="T236" s="281">
        <v>0</v>
      </c>
      <c r="U236" s="281">
        <v>0</v>
      </c>
      <c r="V236" s="281">
        <v>0</v>
      </c>
      <c r="W236" s="281">
        <v>0</v>
      </c>
      <c r="X236" s="281">
        <v>0</v>
      </c>
      <c r="Y236" s="281">
        <v>0</v>
      </c>
      <c r="Z236" s="281">
        <v>0</v>
      </c>
      <c r="AA236" s="281">
        <v>0</v>
      </c>
      <c r="AB236" s="281">
        <v>0</v>
      </c>
      <c r="AC236" s="281">
        <v>0</v>
      </c>
      <c r="AD236" s="281">
        <v>0</v>
      </c>
      <c r="AE236" s="281">
        <v>0</v>
      </c>
      <c r="AF236" s="281">
        <v>0</v>
      </c>
      <c r="AG236" s="281">
        <v>0</v>
      </c>
      <c r="AH236" s="281">
        <v>0</v>
      </c>
      <c r="AI236" s="281">
        <v>0</v>
      </c>
      <c r="AJ236" s="281">
        <v>0</v>
      </c>
      <c r="AK236" s="281">
        <v>0</v>
      </c>
      <c r="AL236" s="281">
        <v>0</v>
      </c>
      <c r="AM236" s="281">
        <v>0</v>
      </c>
      <c r="AN236" s="281">
        <v>0</v>
      </c>
      <c r="AO236" s="281">
        <v>0</v>
      </c>
      <c r="AP236" s="281">
        <v>0</v>
      </c>
    </row>
    <row r="237" spans="1:42" customFormat="1" outlineLevel="2">
      <c r="A237" s="211" t="str">
        <f>A203&amp;"."&amp;A235&amp;"."&amp;A204&amp;"."&amp;B237</f>
        <v>1.d.5.2</v>
      </c>
      <c r="B237">
        <v>2</v>
      </c>
      <c r="C237" t="str">
        <f>'1-GBP'!C237</f>
        <v/>
      </c>
      <c r="M237" s="281">
        <v>0</v>
      </c>
      <c r="N237" s="281">
        <v>0</v>
      </c>
      <c r="O237" s="281">
        <v>0</v>
      </c>
      <c r="P237" s="281">
        <v>0</v>
      </c>
      <c r="Q237" s="281">
        <v>0</v>
      </c>
      <c r="R237" s="281">
        <v>0</v>
      </c>
      <c r="S237" s="281">
        <v>0</v>
      </c>
      <c r="T237" s="281">
        <v>0</v>
      </c>
      <c r="U237" s="281">
        <v>0</v>
      </c>
      <c r="V237" s="281">
        <v>0</v>
      </c>
      <c r="W237" s="281">
        <v>0</v>
      </c>
      <c r="X237" s="281">
        <v>0</v>
      </c>
      <c r="Y237" s="281">
        <v>0</v>
      </c>
      <c r="Z237" s="281">
        <v>0</v>
      </c>
      <c r="AA237" s="281">
        <v>0</v>
      </c>
      <c r="AB237" s="281">
        <v>0</v>
      </c>
      <c r="AC237" s="281">
        <v>0</v>
      </c>
      <c r="AD237" s="281">
        <v>0</v>
      </c>
      <c r="AE237" s="281">
        <v>0</v>
      </c>
      <c r="AF237" s="281">
        <v>0</v>
      </c>
      <c r="AG237" s="281">
        <v>0</v>
      </c>
      <c r="AH237" s="281">
        <v>0</v>
      </c>
      <c r="AI237" s="281">
        <v>0</v>
      </c>
      <c r="AJ237" s="281">
        <v>0</v>
      </c>
      <c r="AK237" s="281">
        <v>0</v>
      </c>
      <c r="AL237" s="281">
        <v>0</v>
      </c>
      <c r="AM237" s="281">
        <v>0</v>
      </c>
      <c r="AN237" s="281">
        <v>0</v>
      </c>
      <c r="AO237" s="281">
        <v>0</v>
      </c>
      <c r="AP237" s="281">
        <v>0</v>
      </c>
    </row>
    <row r="238" spans="1:42" customFormat="1" outlineLevel="2">
      <c r="A238" s="211" t="str">
        <f>A203&amp;"."&amp;A235&amp;"."&amp;A204&amp;"."&amp;B238</f>
        <v>1.d.5.3</v>
      </c>
      <c r="B238">
        <v>3</v>
      </c>
      <c r="C238" t="str">
        <f>'1-GBP'!C238</f>
        <v/>
      </c>
      <c r="M238" s="281">
        <v>0</v>
      </c>
      <c r="N238" s="281">
        <v>0</v>
      </c>
      <c r="O238" s="281">
        <v>0</v>
      </c>
      <c r="P238" s="281">
        <v>0</v>
      </c>
      <c r="Q238" s="281">
        <v>0</v>
      </c>
      <c r="R238" s="281">
        <v>0</v>
      </c>
      <c r="S238" s="281">
        <v>0</v>
      </c>
      <c r="T238" s="281">
        <v>0</v>
      </c>
      <c r="U238" s="281">
        <v>0</v>
      </c>
      <c r="V238" s="281">
        <v>0</v>
      </c>
      <c r="W238" s="281">
        <v>0</v>
      </c>
      <c r="X238" s="281">
        <v>0</v>
      </c>
      <c r="Y238" s="281">
        <v>0</v>
      </c>
      <c r="Z238" s="281">
        <v>0</v>
      </c>
      <c r="AA238" s="281">
        <v>0</v>
      </c>
      <c r="AB238" s="281">
        <v>0</v>
      </c>
      <c r="AC238" s="281">
        <v>0</v>
      </c>
      <c r="AD238" s="281">
        <v>0</v>
      </c>
      <c r="AE238" s="281">
        <v>0</v>
      </c>
      <c r="AF238" s="281">
        <v>0</v>
      </c>
      <c r="AG238" s="281">
        <v>0</v>
      </c>
      <c r="AH238" s="281">
        <v>0</v>
      </c>
      <c r="AI238" s="281">
        <v>0</v>
      </c>
      <c r="AJ238" s="281">
        <v>0</v>
      </c>
      <c r="AK238" s="281">
        <v>0</v>
      </c>
      <c r="AL238" s="281">
        <v>0</v>
      </c>
      <c r="AM238" s="281">
        <v>0</v>
      </c>
      <c r="AN238" s="281">
        <v>0</v>
      </c>
      <c r="AO238" s="281">
        <v>0</v>
      </c>
      <c r="AP238" s="281">
        <v>0</v>
      </c>
    </row>
    <row r="239" spans="1:42" customFormat="1" outlineLevel="2">
      <c r="A239" s="211" t="str">
        <f>A203&amp;"."&amp;A235&amp;"."&amp;A204&amp;"."&amp;B239</f>
        <v>1.d.5.4</v>
      </c>
      <c r="B239">
        <v>4</v>
      </c>
      <c r="C239" t="str">
        <f>'1-GBP'!C239</f>
        <v/>
      </c>
      <c r="M239" s="281">
        <v>0</v>
      </c>
      <c r="N239" s="281">
        <v>0</v>
      </c>
      <c r="O239" s="281">
        <v>0</v>
      </c>
      <c r="P239" s="281">
        <v>0</v>
      </c>
      <c r="Q239" s="281">
        <v>0</v>
      </c>
      <c r="R239" s="281">
        <v>0</v>
      </c>
      <c r="S239" s="281">
        <v>0</v>
      </c>
      <c r="T239" s="281">
        <v>0</v>
      </c>
      <c r="U239" s="281">
        <v>0</v>
      </c>
      <c r="V239" s="281">
        <v>0</v>
      </c>
      <c r="W239" s="281">
        <v>0</v>
      </c>
      <c r="X239" s="281">
        <v>0</v>
      </c>
      <c r="Y239" s="281">
        <v>0</v>
      </c>
      <c r="Z239" s="281">
        <v>0</v>
      </c>
      <c r="AA239" s="281">
        <v>0</v>
      </c>
      <c r="AB239" s="281">
        <v>0</v>
      </c>
      <c r="AC239" s="281">
        <v>0</v>
      </c>
      <c r="AD239" s="281">
        <v>0</v>
      </c>
      <c r="AE239" s="281">
        <v>0</v>
      </c>
      <c r="AF239" s="281">
        <v>0</v>
      </c>
      <c r="AG239" s="281">
        <v>0</v>
      </c>
      <c r="AH239" s="281">
        <v>0</v>
      </c>
      <c r="AI239" s="281">
        <v>0</v>
      </c>
      <c r="AJ239" s="281">
        <v>0</v>
      </c>
      <c r="AK239" s="281">
        <v>0</v>
      </c>
      <c r="AL239" s="281">
        <v>0</v>
      </c>
      <c r="AM239" s="281">
        <v>0</v>
      </c>
      <c r="AN239" s="281">
        <v>0</v>
      </c>
      <c r="AO239" s="281">
        <v>0</v>
      </c>
      <c r="AP239" s="281">
        <v>0</v>
      </c>
    </row>
    <row r="240" spans="1:42" customFormat="1" outlineLevel="2">
      <c r="A240" s="211" t="str">
        <f>A203&amp;"."&amp;A235&amp;"."&amp;A204&amp;"."&amp;B240</f>
        <v>1.d.5.5</v>
      </c>
      <c r="B240">
        <v>5</v>
      </c>
      <c r="C240" t="str">
        <f>'1-GBP'!C240</f>
        <v/>
      </c>
      <c r="M240" s="281">
        <v>0</v>
      </c>
      <c r="N240" s="281">
        <v>0</v>
      </c>
      <c r="O240" s="281">
        <v>0</v>
      </c>
      <c r="P240" s="281">
        <v>0</v>
      </c>
      <c r="Q240" s="281">
        <v>0</v>
      </c>
      <c r="R240" s="281">
        <v>0</v>
      </c>
      <c r="S240" s="281">
        <v>0</v>
      </c>
      <c r="T240" s="281">
        <v>0</v>
      </c>
      <c r="U240" s="281">
        <v>0</v>
      </c>
      <c r="V240" s="281">
        <v>0</v>
      </c>
      <c r="W240" s="281">
        <v>0</v>
      </c>
      <c r="X240" s="281">
        <v>0</v>
      </c>
      <c r="Y240" s="281">
        <v>0</v>
      </c>
      <c r="Z240" s="281">
        <v>0</v>
      </c>
      <c r="AA240" s="281">
        <v>0</v>
      </c>
      <c r="AB240" s="281">
        <v>0</v>
      </c>
      <c r="AC240" s="281">
        <v>0</v>
      </c>
      <c r="AD240" s="281">
        <v>0</v>
      </c>
      <c r="AE240" s="281">
        <v>0</v>
      </c>
      <c r="AF240" s="281">
        <v>0</v>
      </c>
      <c r="AG240" s="281">
        <v>0</v>
      </c>
      <c r="AH240" s="281">
        <v>0</v>
      </c>
      <c r="AI240" s="281">
        <v>0</v>
      </c>
      <c r="AJ240" s="281">
        <v>0</v>
      </c>
      <c r="AK240" s="281">
        <v>0</v>
      </c>
      <c r="AL240" s="281">
        <v>0</v>
      </c>
      <c r="AM240" s="281">
        <v>0</v>
      </c>
      <c r="AN240" s="281">
        <v>0</v>
      </c>
      <c r="AO240" s="281">
        <v>0</v>
      </c>
      <c r="AP240" s="281">
        <v>0</v>
      </c>
    </row>
    <row r="241" spans="1:42" customFormat="1" outlineLevel="2">
      <c r="A241" s="211" t="str">
        <f>A203&amp;"."&amp;A235&amp;"."&amp;A204&amp;"."&amp;B241</f>
        <v>1.d.5.6</v>
      </c>
      <c r="B241">
        <v>6</v>
      </c>
      <c r="C241" t="str">
        <f>'1-GBP'!C241</f>
        <v/>
      </c>
      <c r="M241" s="281">
        <v>0</v>
      </c>
      <c r="N241" s="281">
        <v>0</v>
      </c>
      <c r="O241" s="281">
        <v>0</v>
      </c>
      <c r="P241" s="281">
        <v>0</v>
      </c>
      <c r="Q241" s="281">
        <v>0</v>
      </c>
      <c r="R241" s="281">
        <v>0</v>
      </c>
      <c r="S241" s="281">
        <v>0</v>
      </c>
      <c r="T241" s="281">
        <v>0</v>
      </c>
      <c r="U241" s="281">
        <v>0</v>
      </c>
      <c r="V241" s="281">
        <v>0</v>
      </c>
      <c r="W241" s="281">
        <v>0</v>
      </c>
      <c r="X241" s="281">
        <v>0</v>
      </c>
      <c r="Y241" s="281">
        <v>0</v>
      </c>
      <c r="Z241" s="281">
        <v>0</v>
      </c>
      <c r="AA241" s="281">
        <v>0</v>
      </c>
      <c r="AB241" s="281">
        <v>0</v>
      </c>
      <c r="AC241" s="281">
        <v>0</v>
      </c>
      <c r="AD241" s="281">
        <v>0</v>
      </c>
      <c r="AE241" s="281">
        <v>0</v>
      </c>
      <c r="AF241" s="281">
        <v>0</v>
      </c>
      <c r="AG241" s="281">
        <v>0</v>
      </c>
      <c r="AH241" s="281">
        <v>0</v>
      </c>
      <c r="AI241" s="281">
        <v>0</v>
      </c>
      <c r="AJ241" s="281">
        <v>0</v>
      </c>
      <c r="AK241" s="281">
        <v>0</v>
      </c>
      <c r="AL241" s="281">
        <v>0</v>
      </c>
      <c r="AM241" s="281">
        <v>0</v>
      </c>
      <c r="AN241" s="281">
        <v>0</v>
      </c>
      <c r="AO241" s="281">
        <v>0</v>
      </c>
      <c r="AP241" s="281">
        <v>0</v>
      </c>
    </row>
    <row r="242" spans="1:42" customFormat="1" outlineLevel="2">
      <c r="A242" s="211" t="str">
        <f>A203&amp;"."&amp;A235&amp;"."&amp;A204&amp;"."&amp;B242</f>
        <v>1.d.5.7</v>
      </c>
      <c r="B242">
        <v>7</v>
      </c>
      <c r="C242" t="str">
        <f>'1-GBP'!C242</f>
        <v/>
      </c>
      <c r="M242" s="281">
        <v>0</v>
      </c>
      <c r="N242" s="281">
        <v>0</v>
      </c>
      <c r="O242" s="281">
        <v>0</v>
      </c>
      <c r="P242" s="281">
        <v>0</v>
      </c>
      <c r="Q242" s="281">
        <v>0</v>
      </c>
      <c r="R242" s="281">
        <v>0</v>
      </c>
      <c r="S242" s="281">
        <v>0</v>
      </c>
      <c r="T242" s="281">
        <v>0</v>
      </c>
      <c r="U242" s="281">
        <v>0</v>
      </c>
      <c r="V242" s="281">
        <v>0</v>
      </c>
      <c r="W242" s="281">
        <v>0</v>
      </c>
      <c r="X242" s="281">
        <v>0</v>
      </c>
      <c r="Y242" s="281">
        <v>0</v>
      </c>
      <c r="Z242" s="281">
        <v>0</v>
      </c>
      <c r="AA242" s="281">
        <v>0</v>
      </c>
      <c r="AB242" s="281">
        <v>0</v>
      </c>
      <c r="AC242" s="281">
        <v>0</v>
      </c>
      <c r="AD242" s="281">
        <v>0</v>
      </c>
      <c r="AE242" s="281">
        <v>0</v>
      </c>
      <c r="AF242" s="281">
        <v>0</v>
      </c>
      <c r="AG242" s="281">
        <v>0</v>
      </c>
      <c r="AH242" s="281">
        <v>0</v>
      </c>
      <c r="AI242" s="281">
        <v>0</v>
      </c>
      <c r="AJ242" s="281">
        <v>0</v>
      </c>
      <c r="AK242" s="281">
        <v>0</v>
      </c>
      <c r="AL242" s="281">
        <v>0</v>
      </c>
      <c r="AM242" s="281">
        <v>0</v>
      </c>
      <c r="AN242" s="281">
        <v>0</v>
      </c>
      <c r="AO242" s="281">
        <v>0</v>
      </c>
      <c r="AP242" s="281">
        <v>0</v>
      </c>
    </row>
    <row r="243" spans="1:42" customFormat="1" outlineLevel="2">
      <c r="A243" s="211" t="str">
        <f>A203&amp;"."&amp;A235&amp;"."&amp;A204&amp;"."&amp;B243</f>
        <v>1.d.5.8</v>
      </c>
      <c r="B243">
        <v>8</v>
      </c>
      <c r="C243" t="str">
        <f>'1-GBP'!C243</f>
        <v/>
      </c>
      <c r="M243" s="281">
        <v>0</v>
      </c>
      <c r="N243" s="281">
        <v>0</v>
      </c>
      <c r="O243" s="281">
        <v>0</v>
      </c>
      <c r="P243" s="281">
        <v>0</v>
      </c>
      <c r="Q243" s="281">
        <v>0</v>
      </c>
      <c r="R243" s="281">
        <v>0</v>
      </c>
      <c r="S243" s="281">
        <v>0</v>
      </c>
      <c r="T243" s="281">
        <v>0</v>
      </c>
      <c r="U243" s="281">
        <v>0</v>
      </c>
      <c r="V243" s="281">
        <v>0</v>
      </c>
      <c r="W243" s="281">
        <v>0</v>
      </c>
      <c r="X243" s="281">
        <v>0</v>
      </c>
      <c r="Y243" s="281">
        <v>0</v>
      </c>
      <c r="Z243" s="281">
        <v>0</v>
      </c>
      <c r="AA243" s="281">
        <v>0</v>
      </c>
      <c r="AB243" s="281">
        <v>0</v>
      </c>
      <c r="AC243" s="281">
        <v>0</v>
      </c>
      <c r="AD243" s="281">
        <v>0</v>
      </c>
      <c r="AE243" s="281">
        <v>0</v>
      </c>
      <c r="AF243" s="281">
        <v>0</v>
      </c>
      <c r="AG243" s="281">
        <v>0</v>
      </c>
      <c r="AH243" s="281">
        <v>0</v>
      </c>
      <c r="AI243" s="281">
        <v>0</v>
      </c>
      <c r="AJ243" s="281">
        <v>0</v>
      </c>
      <c r="AK243" s="281">
        <v>0</v>
      </c>
      <c r="AL243" s="281">
        <v>0</v>
      </c>
      <c r="AM243" s="281">
        <v>0</v>
      </c>
      <c r="AN243" s="281">
        <v>0</v>
      </c>
      <c r="AO243" s="281">
        <v>0</v>
      </c>
      <c r="AP243" s="281">
        <v>0</v>
      </c>
    </row>
    <row r="244" spans="1:42" customFormat="1" outlineLevel="2">
      <c r="A244" s="211" t="str">
        <f>A203&amp;"."&amp;A235&amp;"."&amp;A204&amp;"."&amp;B244</f>
        <v>1.d.5.9</v>
      </c>
      <c r="B244">
        <v>9</v>
      </c>
      <c r="C244" t="str">
        <f>'1-GBP'!C244</f>
        <v/>
      </c>
      <c r="M244" s="281">
        <v>0</v>
      </c>
      <c r="N244" s="281">
        <v>0</v>
      </c>
      <c r="O244" s="281">
        <v>0</v>
      </c>
      <c r="P244" s="281">
        <v>0</v>
      </c>
      <c r="Q244" s="281">
        <v>0</v>
      </c>
      <c r="R244" s="281">
        <v>0</v>
      </c>
      <c r="S244" s="281">
        <v>0</v>
      </c>
      <c r="T244" s="281">
        <v>0</v>
      </c>
      <c r="U244" s="281">
        <v>0</v>
      </c>
      <c r="V244" s="281">
        <v>0</v>
      </c>
      <c r="W244" s="281">
        <v>0</v>
      </c>
      <c r="X244" s="281">
        <v>0</v>
      </c>
      <c r="Y244" s="281">
        <v>0</v>
      </c>
      <c r="Z244" s="281">
        <v>0</v>
      </c>
      <c r="AA244" s="281">
        <v>0</v>
      </c>
      <c r="AB244" s="281">
        <v>0</v>
      </c>
      <c r="AC244" s="281">
        <v>0</v>
      </c>
      <c r="AD244" s="281">
        <v>0</v>
      </c>
      <c r="AE244" s="281">
        <v>0</v>
      </c>
      <c r="AF244" s="281">
        <v>0</v>
      </c>
      <c r="AG244" s="281">
        <v>0</v>
      </c>
      <c r="AH244" s="281">
        <v>0</v>
      </c>
      <c r="AI244" s="281">
        <v>0</v>
      </c>
      <c r="AJ244" s="281">
        <v>0</v>
      </c>
      <c r="AK244" s="281">
        <v>0</v>
      </c>
      <c r="AL244" s="281">
        <v>0</v>
      </c>
      <c r="AM244" s="281">
        <v>0</v>
      </c>
      <c r="AN244" s="281">
        <v>0</v>
      </c>
      <c r="AO244" s="281">
        <v>0</v>
      </c>
      <c r="AP244" s="281">
        <v>0</v>
      </c>
    </row>
    <row r="245" spans="1:42" customFormat="1" outlineLevel="2">
      <c r="A245" s="211" t="str">
        <f>A203&amp;"."&amp;A235&amp;"."&amp;A204&amp;"."&amp;B245</f>
        <v>1.d.5.10</v>
      </c>
      <c r="B245">
        <v>10</v>
      </c>
      <c r="C245" t="str">
        <f>'1-GBP'!C245</f>
        <v/>
      </c>
      <c r="M245" s="281">
        <v>0</v>
      </c>
      <c r="N245" s="281">
        <v>0</v>
      </c>
      <c r="O245" s="281">
        <v>0</v>
      </c>
      <c r="P245" s="281">
        <v>0</v>
      </c>
      <c r="Q245" s="281">
        <v>0</v>
      </c>
      <c r="R245" s="281">
        <v>0</v>
      </c>
      <c r="S245" s="281">
        <v>0</v>
      </c>
      <c r="T245" s="281">
        <v>0</v>
      </c>
      <c r="U245" s="281">
        <v>0</v>
      </c>
      <c r="V245" s="281">
        <v>0</v>
      </c>
      <c r="W245" s="281">
        <v>0</v>
      </c>
      <c r="X245" s="281">
        <v>0</v>
      </c>
      <c r="Y245" s="281">
        <v>0</v>
      </c>
      <c r="Z245" s="281">
        <v>0</v>
      </c>
      <c r="AA245" s="281">
        <v>0</v>
      </c>
      <c r="AB245" s="281">
        <v>0</v>
      </c>
      <c r="AC245" s="281">
        <v>0</v>
      </c>
      <c r="AD245" s="281">
        <v>0</v>
      </c>
      <c r="AE245" s="281">
        <v>0</v>
      </c>
      <c r="AF245" s="281">
        <v>0</v>
      </c>
      <c r="AG245" s="281">
        <v>0</v>
      </c>
      <c r="AH245" s="281">
        <v>0</v>
      </c>
      <c r="AI245" s="281">
        <v>0</v>
      </c>
      <c r="AJ245" s="281">
        <v>0</v>
      </c>
      <c r="AK245" s="281">
        <v>0</v>
      </c>
      <c r="AL245" s="281">
        <v>0</v>
      </c>
      <c r="AM245" s="281">
        <v>0</v>
      </c>
      <c r="AN245" s="281">
        <v>0</v>
      </c>
      <c r="AO245" s="281">
        <v>0</v>
      </c>
      <c r="AP245" s="281">
        <v>0</v>
      </c>
    </row>
    <row r="246" spans="1:42" customFormat="1" outlineLevel="2">
      <c r="A246" s="211" t="str">
        <f>A203&amp;"."&amp;A235&amp;"."&amp;A204&amp;"."&amp;B246</f>
        <v>1.d.5.11</v>
      </c>
      <c r="B246">
        <v>11</v>
      </c>
      <c r="C246" t="str">
        <f>'1-GBP'!C246</f>
        <v/>
      </c>
      <c r="M246" s="281">
        <v>0</v>
      </c>
      <c r="N246" s="281">
        <v>0</v>
      </c>
      <c r="O246" s="281">
        <v>0</v>
      </c>
      <c r="P246" s="281">
        <v>0</v>
      </c>
      <c r="Q246" s="281">
        <v>0</v>
      </c>
      <c r="R246" s="281">
        <v>0</v>
      </c>
      <c r="S246" s="281">
        <v>0</v>
      </c>
      <c r="T246" s="281">
        <v>0</v>
      </c>
      <c r="U246" s="281">
        <v>0</v>
      </c>
      <c r="V246" s="281">
        <v>0</v>
      </c>
      <c r="W246" s="281">
        <v>0</v>
      </c>
      <c r="X246" s="281">
        <v>0</v>
      </c>
      <c r="Y246" s="281">
        <v>0</v>
      </c>
      <c r="Z246" s="281">
        <v>0</v>
      </c>
      <c r="AA246" s="281">
        <v>0</v>
      </c>
      <c r="AB246" s="281">
        <v>0</v>
      </c>
      <c r="AC246" s="281">
        <v>0</v>
      </c>
      <c r="AD246" s="281">
        <v>0</v>
      </c>
      <c r="AE246" s="281">
        <v>0</v>
      </c>
      <c r="AF246" s="281">
        <v>0</v>
      </c>
      <c r="AG246" s="281">
        <v>0</v>
      </c>
      <c r="AH246" s="281">
        <v>0</v>
      </c>
      <c r="AI246" s="281">
        <v>0</v>
      </c>
      <c r="AJ246" s="281">
        <v>0</v>
      </c>
      <c r="AK246" s="281">
        <v>0</v>
      </c>
      <c r="AL246" s="281">
        <v>0</v>
      </c>
      <c r="AM246" s="281">
        <v>0</v>
      </c>
      <c r="AN246" s="281">
        <v>0</v>
      </c>
      <c r="AO246" s="281">
        <v>0</v>
      </c>
      <c r="AP246" s="281">
        <v>0</v>
      </c>
    </row>
    <row r="247" spans="1:42" customFormat="1" outlineLevel="2">
      <c r="A247" s="211" t="str">
        <f>A203&amp;"."&amp;A235&amp;"."&amp;A204&amp;"."&amp;B247</f>
        <v>1.d.5.12</v>
      </c>
      <c r="B247">
        <v>12</v>
      </c>
      <c r="C247" t="str">
        <f>'1-GBP'!C247</f>
        <v/>
      </c>
      <c r="M247" s="281">
        <v>0</v>
      </c>
      <c r="N247" s="281">
        <v>0</v>
      </c>
      <c r="O247" s="281">
        <v>0</v>
      </c>
      <c r="P247" s="281">
        <v>0</v>
      </c>
      <c r="Q247" s="281">
        <v>0</v>
      </c>
      <c r="R247" s="281">
        <v>0</v>
      </c>
      <c r="S247" s="281">
        <v>0</v>
      </c>
      <c r="T247" s="281">
        <v>0</v>
      </c>
      <c r="U247" s="281">
        <v>0</v>
      </c>
      <c r="V247" s="281">
        <v>0</v>
      </c>
      <c r="W247" s="281">
        <v>0</v>
      </c>
      <c r="X247" s="281">
        <v>0</v>
      </c>
      <c r="Y247" s="281">
        <v>0</v>
      </c>
      <c r="Z247" s="281">
        <v>0</v>
      </c>
      <c r="AA247" s="281">
        <v>0</v>
      </c>
      <c r="AB247" s="281">
        <v>0</v>
      </c>
      <c r="AC247" s="281">
        <v>0</v>
      </c>
      <c r="AD247" s="281">
        <v>0</v>
      </c>
      <c r="AE247" s="281">
        <v>0</v>
      </c>
      <c r="AF247" s="281">
        <v>0</v>
      </c>
      <c r="AG247" s="281">
        <v>0</v>
      </c>
      <c r="AH247" s="281">
        <v>0</v>
      </c>
      <c r="AI247" s="281">
        <v>0</v>
      </c>
      <c r="AJ247" s="281">
        <v>0</v>
      </c>
      <c r="AK247" s="281">
        <v>0</v>
      </c>
      <c r="AL247" s="281">
        <v>0</v>
      </c>
      <c r="AM247" s="281">
        <v>0</v>
      </c>
      <c r="AN247" s="281">
        <v>0</v>
      </c>
      <c r="AO247" s="281">
        <v>0</v>
      </c>
      <c r="AP247" s="281">
        <v>0</v>
      </c>
    </row>
    <row r="248" spans="1:42" customFormat="1" outlineLevel="1" collapsed="1">
      <c r="A248" s="212"/>
      <c r="B248" s="201">
        <f>B247-COUNTIFS(C236:C247,"")</f>
        <v>0</v>
      </c>
      <c r="C248" s="201" t="s">
        <v>285</v>
      </c>
      <c r="D248" s="201"/>
      <c r="E248" s="201"/>
      <c r="F248" s="201"/>
      <c r="G248" s="201"/>
      <c r="H248" s="201"/>
      <c r="I248" s="201"/>
      <c r="J248" s="201"/>
      <c r="K248" s="201"/>
      <c r="L248" s="201"/>
      <c r="M248" s="280">
        <f t="shared" ref="M248:AP248" si="21">SUM(M236:M247)</f>
        <v>0</v>
      </c>
      <c r="N248" s="280">
        <f t="shared" si="21"/>
        <v>0</v>
      </c>
      <c r="O248" s="280">
        <f t="shared" si="21"/>
        <v>0</v>
      </c>
      <c r="P248" s="280">
        <f t="shared" si="21"/>
        <v>0</v>
      </c>
      <c r="Q248" s="280">
        <f t="shared" si="21"/>
        <v>0</v>
      </c>
      <c r="R248" s="280">
        <f t="shared" si="21"/>
        <v>0</v>
      </c>
      <c r="S248" s="280">
        <f t="shared" si="21"/>
        <v>0</v>
      </c>
      <c r="T248" s="280">
        <f t="shared" si="21"/>
        <v>0</v>
      </c>
      <c r="U248" s="280">
        <f t="shared" si="21"/>
        <v>0</v>
      </c>
      <c r="V248" s="280">
        <f t="shared" si="21"/>
        <v>0</v>
      </c>
      <c r="W248" s="280">
        <f t="shared" si="21"/>
        <v>0</v>
      </c>
      <c r="X248" s="280">
        <f t="shared" si="21"/>
        <v>0</v>
      </c>
      <c r="Y248" s="280">
        <f t="shared" si="21"/>
        <v>0</v>
      </c>
      <c r="Z248" s="280">
        <f t="shared" si="21"/>
        <v>0</v>
      </c>
      <c r="AA248" s="280">
        <f t="shared" si="21"/>
        <v>0</v>
      </c>
      <c r="AB248" s="280">
        <f t="shared" si="21"/>
        <v>0</v>
      </c>
      <c r="AC248" s="280">
        <f t="shared" si="21"/>
        <v>0</v>
      </c>
      <c r="AD248" s="280">
        <f t="shared" si="21"/>
        <v>0</v>
      </c>
      <c r="AE248" s="280">
        <f t="shared" si="21"/>
        <v>0</v>
      </c>
      <c r="AF248" s="280">
        <f t="shared" si="21"/>
        <v>0</v>
      </c>
      <c r="AG248" s="280">
        <f t="shared" si="21"/>
        <v>0</v>
      </c>
      <c r="AH248" s="280">
        <f t="shared" si="21"/>
        <v>0</v>
      </c>
      <c r="AI248" s="280">
        <f t="shared" si="21"/>
        <v>0</v>
      </c>
      <c r="AJ248" s="280">
        <f t="shared" si="21"/>
        <v>0</v>
      </c>
      <c r="AK248" s="280">
        <f t="shared" si="21"/>
        <v>0</v>
      </c>
      <c r="AL248" s="280">
        <f t="shared" si="21"/>
        <v>0</v>
      </c>
      <c r="AM248" s="280">
        <f t="shared" si="21"/>
        <v>0</v>
      </c>
      <c r="AN248" s="280">
        <f t="shared" si="21"/>
        <v>0</v>
      </c>
      <c r="AO248" s="280">
        <f t="shared" si="21"/>
        <v>0</v>
      </c>
      <c r="AP248" s="280">
        <f t="shared" si="21"/>
        <v>0</v>
      </c>
    </row>
    <row r="249" spans="1:42" customFormat="1" ht="16.149999999999999" outlineLevel="1" thickBot="1">
      <c r="A249" s="213"/>
      <c r="B249" s="202"/>
      <c r="C249" s="202"/>
      <c r="D249" s="202"/>
      <c r="E249" s="202"/>
      <c r="F249" s="202"/>
      <c r="G249" s="202"/>
      <c r="H249" s="202"/>
      <c r="I249" s="202"/>
      <c r="J249" s="202"/>
      <c r="K249" s="202"/>
      <c r="L249" s="202"/>
      <c r="M249" s="313"/>
      <c r="N249" s="313"/>
      <c r="O249" s="313"/>
      <c r="P249" s="313"/>
      <c r="Q249" s="313"/>
      <c r="R249" s="313"/>
      <c r="S249" s="313"/>
      <c r="T249" s="313"/>
      <c r="U249" s="313"/>
      <c r="V249" s="313"/>
      <c r="W249" s="313"/>
      <c r="X249" s="313"/>
      <c r="Y249" s="313"/>
      <c r="Z249" s="313"/>
      <c r="AA249" s="313"/>
      <c r="AB249" s="313"/>
      <c r="AC249" s="313"/>
      <c r="AD249" s="313"/>
      <c r="AE249" s="313"/>
      <c r="AF249" s="313"/>
      <c r="AG249" s="313"/>
      <c r="AH249" s="313"/>
      <c r="AI249" s="313"/>
      <c r="AJ249" s="313"/>
      <c r="AK249" s="313"/>
      <c r="AL249" s="313"/>
      <c r="AM249" s="313"/>
      <c r="AN249" s="313"/>
      <c r="AO249" s="313"/>
      <c r="AP249" s="313"/>
    </row>
    <row r="250" spans="1:42" customFormat="1" ht="16.149999999999999" outlineLevel="1" thickBot="1">
      <c r="A250" s="214" t="s">
        <v>288</v>
      </c>
      <c r="B250" s="203">
        <f>B248+B233+B218</f>
        <v>6</v>
      </c>
      <c r="C250" s="203" t="s">
        <v>289</v>
      </c>
      <c r="D250" s="203"/>
      <c r="E250" s="203"/>
      <c r="F250" s="203"/>
      <c r="G250" s="203" t="str">
        <f>+"Total "&amp;$B203&amp;" "&amp;$B204</f>
        <v>Total Phase 1 IJV Costs</v>
      </c>
      <c r="H250" s="203"/>
      <c r="I250" s="203"/>
      <c r="J250" s="203"/>
      <c r="K250" s="203"/>
      <c r="L250" s="203"/>
      <c r="M250" s="284">
        <f t="shared" ref="M250:AP250" si="22">SUM(M218,M233,M248)</f>
        <v>0</v>
      </c>
      <c r="N250" s="284">
        <f t="shared" si="22"/>
        <v>0</v>
      </c>
      <c r="O250" s="284">
        <f t="shared" si="22"/>
        <v>0</v>
      </c>
      <c r="P250" s="284">
        <f t="shared" si="22"/>
        <v>0</v>
      </c>
      <c r="Q250" s="284">
        <f t="shared" si="22"/>
        <v>0</v>
      </c>
      <c r="R250" s="284">
        <f t="shared" si="22"/>
        <v>0</v>
      </c>
      <c r="S250" s="284">
        <f t="shared" si="22"/>
        <v>0</v>
      </c>
      <c r="T250" s="284">
        <f t="shared" si="22"/>
        <v>0</v>
      </c>
      <c r="U250" s="284">
        <f t="shared" si="22"/>
        <v>0</v>
      </c>
      <c r="V250" s="284">
        <f t="shared" si="22"/>
        <v>0</v>
      </c>
      <c r="W250" s="284">
        <f t="shared" si="22"/>
        <v>0</v>
      </c>
      <c r="X250" s="284">
        <f t="shared" si="22"/>
        <v>0</v>
      </c>
      <c r="Y250" s="284">
        <f t="shared" si="22"/>
        <v>0</v>
      </c>
      <c r="Z250" s="284">
        <f t="shared" si="22"/>
        <v>0</v>
      </c>
      <c r="AA250" s="284">
        <f t="shared" si="22"/>
        <v>0</v>
      </c>
      <c r="AB250" s="284">
        <f t="shared" si="22"/>
        <v>0</v>
      </c>
      <c r="AC250" s="284">
        <f t="shared" si="22"/>
        <v>0</v>
      </c>
      <c r="AD250" s="284">
        <f t="shared" si="22"/>
        <v>0</v>
      </c>
      <c r="AE250" s="284">
        <f t="shared" si="22"/>
        <v>0</v>
      </c>
      <c r="AF250" s="284">
        <f t="shared" si="22"/>
        <v>0</v>
      </c>
      <c r="AG250" s="284">
        <f t="shared" si="22"/>
        <v>0</v>
      </c>
      <c r="AH250" s="284">
        <f t="shared" si="22"/>
        <v>0</v>
      </c>
      <c r="AI250" s="284">
        <f t="shared" si="22"/>
        <v>0</v>
      </c>
      <c r="AJ250" s="284">
        <f t="shared" si="22"/>
        <v>0</v>
      </c>
      <c r="AK250" s="284">
        <f t="shared" si="22"/>
        <v>0</v>
      </c>
      <c r="AL250" s="284">
        <f t="shared" si="22"/>
        <v>0</v>
      </c>
      <c r="AM250" s="284">
        <f t="shared" si="22"/>
        <v>0</v>
      </c>
      <c r="AN250" s="284">
        <f t="shared" si="22"/>
        <v>0</v>
      </c>
      <c r="AO250" s="284">
        <f t="shared" si="22"/>
        <v>0</v>
      </c>
      <c r="AP250" s="284">
        <f t="shared" si="22"/>
        <v>0</v>
      </c>
    </row>
    <row r="251" spans="1:42" customFormat="1">
      <c r="A251" s="211"/>
    </row>
    <row r="252" spans="1:42" customFormat="1">
      <c r="A252" s="209" t="str">
        <f>_xlfn.TEXTBEFORE(J252,".")</f>
        <v>1</v>
      </c>
      <c r="B252" s="196" t="str">
        <f>_xlfn.XLOOKUP($A252,Select!$B$4:$B$65,Select!$C$4:$C$65)</f>
        <v>Phase 1</v>
      </c>
      <c r="C252" s="197"/>
      <c r="D252" s="197">
        <f>B267+B282+B297</f>
        <v>4</v>
      </c>
      <c r="E252" s="197" t="s">
        <v>281</v>
      </c>
      <c r="F252" s="197"/>
      <c r="G252" s="197"/>
      <c r="H252" s="197"/>
      <c r="I252" s="197" t="s">
        <v>282</v>
      </c>
      <c r="J252" s="197" t="str">
        <f>Select!$M$9</f>
        <v>1.6</v>
      </c>
      <c r="K252" s="197"/>
      <c r="L252" s="197"/>
      <c r="M252" s="197"/>
      <c r="N252" s="198"/>
      <c r="O252" s="198"/>
      <c r="P252" s="198"/>
      <c r="Q252" s="198"/>
      <c r="R252" s="198"/>
      <c r="S252" s="198"/>
      <c r="T252" s="198"/>
      <c r="U252" s="198"/>
      <c r="V252" s="198"/>
      <c r="W252" s="198"/>
      <c r="X252" s="198"/>
      <c r="Y252" s="198"/>
      <c r="Z252" s="198"/>
      <c r="AA252" s="198"/>
      <c r="AB252" s="198"/>
      <c r="AC252" s="198"/>
      <c r="AD252" s="198"/>
      <c r="AE252" s="198"/>
      <c r="AF252" s="198"/>
      <c r="AG252" s="198"/>
      <c r="AH252" s="198"/>
      <c r="AI252" s="198"/>
      <c r="AJ252" s="198"/>
      <c r="AK252" s="198"/>
      <c r="AL252" s="198"/>
      <c r="AM252" s="198"/>
      <c r="AN252" s="198"/>
      <c r="AO252" s="198"/>
      <c r="AP252" s="198"/>
    </row>
    <row r="253" spans="1:42" customFormat="1" outlineLevel="1">
      <c r="A253" s="210" t="str">
        <f>_xlfn.TEXTAFTER(J252,".")</f>
        <v>6</v>
      </c>
      <c r="B253" s="199" t="str">
        <f>_xlfn.XLOOKUP($J252,Select!$K$4:$K$65,Select!$F$4:$F$65)</f>
        <v>Energy Costs</v>
      </c>
      <c r="C253" s="199"/>
      <c r="D253" s="199"/>
      <c r="E253" s="199"/>
      <c r="F253" s="199"/>
      <c r="G253" s="199"/>
      <c r="H253" s="199"/>
      <c r="I253" s="199"/>
      <c r="J253" s="199"/>
      <c r="K253" s="199"/>
      <c r="L253" s="199"/>
      <c r="M253" s="199"/>
      <c r="N253" s="199"/>
      <c r="O253" s="199"/>
      <c r="P253" s="199"/>
      <c r="Q253" s="199"/>
      <c r="R253" s="199"/>
      <c r="S253" s="199"/>
      <c r="T253" s="199"/>
      <c r="U253" s="199"/>
      <c r="V253" s="199"/>
      <c r="W253" s="199"/>
      <c r="X253" s="199"/>
      <c r="Y253" s="199"/>
      <c r="Z253" s="199"/>
      <c r="AA253" s="199"/>
      <c r="AB253" s="199"/>
      <c r="AC253" s="199"/>
      <c r="AD253" s="199"/>
      <c r="AE253" s="199"/>
      <c r="AF253" s="199"/>
      <c r="AG253" s="199"/>
      <c r="AH253" s="199"/>
      <c r="AI253" s="199"/>
      <c r="AJ253" s="199"/>
      <c r="AK253" s="199"/>
      <c r="AL253" s="199"/>
      <c r="AM253" s="199"/>
      <c r="AN253" s="199"/>
      <c r="AO253" s="199"/>
      <c r="AP253" s="199"/>
    </row>
    <row r="254" spans="1:42" customFormat="1" outlineLevel="1">
      <c r="A254" s="220" t="s">
        <v>150</v>
      </c>
      <c r="B254" s="220" t="s">
        <v>283</v>
      </c>
      <c r="C254" s="220" t="s">
        <v>284</v>
      </c>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c r="AA254" s="220"/>
      <c r="AB254" s="220"/>
      <c r="AC254" s="220"/>
      <c r="AD254" s="220"/>
      <c r="AE254" s="220"/>
      <c r="AF254" s="220"/>
      <c r="AG254" s="220"/>
      <c r="AH254" s="220"/>
      <c r="AI254" s="220"/>
      <c r="AJ254" s="220"/>
      <c r="AK254" s="220"/>
      <c r="AL254" s="220"/>
      <c r="AM254" s="220"/>
      <c r="AN254" s="220"/>
      <c r="AO254" s="220"/>
      <c r="AP254" s="220"/>
    </row>
    <row r="255" spans="1:42" customFormat="1" outlineLevel="2">
      <c r="A255" s="211" t="str">
        <f>A252&amp;"."&amp;A254&amp;"."&amp;A253&amp;"."&amp;B255</f>
        <v>1.c.6.1</v>
      </c>
      <c r="B255">
        <v>1</v>
      </c>
      <c r="C255" t="str">
        <f>'1-GBP'!C255</f>
        <v/>
      </c>
      <c r="M255" s="281">
        <v>0</v>
      </c>
      <c r="N255" s="281">
        <v>0</v>
      </c>
      <c r="O255" s="281">
        <v>0</v>
      </c>
      <c r="P255" s="281">
        <v>0</v>
      </c>
      <c r="Q255" s="281">
        <v>0</v>
      </c>
      <c r="R255" s="281">
        <v>0</v>
      </c>
      <c r="S255" s="281">
        <v>0</v>
      </c>
      <c r="T255" s="281">
        <v>0</v>
      </c>
      <c r="U255" s="281">
        <v>0</v>
      </c>
      <c r="V255" s="281">
        <v>0</v>
      </c>
      <c r="W255" s="281">
        <v>0</v>
      </c>
      <c r="X255" s="281">
        <v>0</v>
      </c>
      <c r="Y255" s="281">
        <v>0</v>
      </c>
      <c r="Z255" s="281">
        <v>0</v>
      </c>
      <c r="AA255" s="281">
        <v>0</v>
      </c>
      <c r="AB255" s="281">
        <v>0</v>
      </c>
      <c r="AC255" s="281">
        <v>0</v>
      </c>
      <c r="AD255" s="281">
        <v>0</v>
      </c>
      <c r="AE255" s="281">
        <v>0</v>
      </c>
      <c r="AF255" s="281">
        <v>0</v>
      </c>
      <c r="AG255" s="281">
        <v>0</v>
      </c>
      <c r="AH255" s="281">
        <v>0</v>
      </c>
      <c r="AI255" s="281">
        <v>0</v>
      </c>
      <c r="AJ255" s="281">
        <v>0</v>
      </c>
      <c r="AK255" s="281">
        <v>0</v>
      </c>
      <c r="AL255" s="281">
        <v>0</v>
      </c>
      <c r="AM255" s="281">
        <v>0</v>
      </c>
      <c r="AN255" s="281">
        <v>0</v>
      </c>
      <c r="AO255" s="281">
        <v>0</v>
      </c>
      <c r="AP255" s="281">
        <v>0</v>
      </c>
    </row>
    <row r="256" spans="1:42" customFormat="1" outlineLevel="2">
      <c r="A256" s="211" t="str">
        <f>A252&amp;"."&amp;A254&amp;"."&amp;A253&amp;"."&amp;B256</f>
        <v>1.c.6.2</v>
      </c>
      <c r="B256">
        <v>2</v>
      </c>
      <c r="C256" t="str">
        <f>'1-GBP'!C256</f>
        <v/>
      </c>
      <c r="M256" s="281">
        <v>0</v>
      </c>
      <c r="N256" s="281">
        <v>0</v>
      </c>
      <c r="O256" s="281">
        <v>0</v>
      </c>
      <c r="P256" s="281">
        <v>0</v>
      </c>
      <c r="Q256" s="281">
        <v>0</v>
      </c>
      <c r="R256" s="281">
        <v>0</v>
      </c>
      <c r="S256" s="281">
        <v>0</v>
      </c>
      <c r="T256" s="281">
        <v>0</v>
      </c>
      <c r="U256" s="281">
        <v>0</v>
      </c>
      <c r="V256" s="281">
        <v>0</v>
      </c>
      <c r="W256" s="281">
        <v>0</v>
      </c>
      <c r="X256" s="281">
        <v>0</v>
      </c>
      <c r="Y256" s="281">
        <v>0</v>
      </c>
      <c r="Z256" s="281">
        <v>0</v>
      </c>
      <c r="AA256" s="281">
        <v>0</v>
      </c>
      <c r="AB256" s="281">
        <v>0</v>
      </c>
      <c r="AC256" s="281">
        <v>0</v>
      </c>
      <c r="AD256" s="281">
        <v>0</v>
      </c>
      <c r="AE256" s="281">
        <v>0</v>
      </c>
      <c r="AF256" s="281">
        <v>0</v>
      </c>
      <c r="AG256" s="281">
        <v>0</v>
      </c>
      <c r="AH256" s="281">
        <v>0</v>
      </c>
      <c r="AI256" s="281">
        <v>0</v>
      </c>
      <c r="AJ256" s="281">
        <v>0</v>
      </c>
      <c r="AK256" s="281">
        <v>0</v>
      </c>
      <c r="AL256" s="281">
        <v>0</v>
      </c>
      <c r="AM256" s="281">
        <v>0</v>
      </c>
      <c r="AN256" s="281">
        <v>0</v>
      </c>
      <c r="AO256" s="281">
        <v>0</v>
      </c>
      <c r="AP256" s="281">
        <v>0</v>
      </c>
    </row>
    <row r="257" spans="1:42" customFormat="1" outlineLevel="2">
      <c r="A257" s="211" t="str">
        <f>A252&amp;"."&amp;A254&amp;"."&amp;A253&amp;"."&amp;B257</f>
        <v>1.c.6.3</v>
      </c>
      <c r="B257">
        <v>3</v>
      </c>
      <c r="C257" t="str">
        <f>'1-GBP'!C257</f>
        <v/>
      </c>
      <c r="M257" s="281">
        <v>0</v>
      </c>
      <c r="N257" s="281">
        <v>0</v>
      </c>
      <c r="O257" s="281">
        <v>0</v>
      </c>
      <c r="P257" s="281">
        <v>0</v>
      </c>
      <c r="Q257" s="281">
        <v>0</v>
      </c>
      <c r="R257" s="281">
        <v>0</v>
      </c>
      <c r="S257" s="281">
        <v>0</v>
      </c>
      <c r="T257" s="281">
        <v>0</v>
      </c>
      <c r="U257" s="281">
        <v>0</v>
      </c>
      <c r="V257" s="281">
        <v>0</v>
      </c>
      <c r="W257" s="281">
        <v>0</v>
      </c>
      <c r="X257" s="281">
        <v>0</v>
      </c>
      <c r="Y257" s="281">
        <v>0</v>
      </c>
      <c r="Z257" s="281">
        <v>0</v>
      </c>
      <c r="AA257" s="281">
        <v>0</v>
      </c>
      <c r="AB257" s="281">
        <v>0</v>
      </c>
      <c r="AC257" s="281">
        <v>0</v>
      </c>
      <c r="AD257" s="281">
        <v>0</v>
      </c>
      <c r="AE257" s="281">
        <v>0</v>
      </c>
      <c r="AF257" s="281">
        <v>0</v>
      </c>
      <c r="AG257" s="281">
        <v>0</v>
      </c>
      <c r="AH257" s="281">
        <v>0</v>
      </c>
      <c r="AI257" s="281">
        <v>0</v>
      </c>
      <c r="AJ257" s="281">
        <v>0</v>
      </c>
      <c r="AK257" s="281">
        <v>0</v>
      </c>
      <c r="AL257" s="281">
        <v>0</v>
      </c>
      <c r="AM257" s="281">
        <v>0</v>
      </c>
      <c r="AN257" s="281">
        <v>0</v>
      </c>
      <c r="AO257" s="281">
        <v>0</v>
      </c>
      <c r="AP257" s="281">
        <v>0</v>
      </c>
    </row>
    <row r="258" spans="1:42" customFormat="1" outlineLevel="2">
      <c r="A258" s="211" t="str">
        <f>A252&amp;"."&amp;A254&amp;"."&amp;A253&amp;"."&amp;B258</f>
        <v>1.c.6.4</v>
      </c>
      <c r="B258">
        <v>4</v>
      </c>
      <c r="C258" t="str">
        <f>'1-GBP'!C258</f>
        <v/>
      </c>
      <c r="M258" s="281">
        <v>0</v>
      </c>
      <c r="N258" s="281">
        <v>0</v>
      </c>
      <c r="O258" s="281">
        <v>0</v>
      </c>
      <c r="P258" s="281">
        <v>0</v>
      </c>
      <c r="Q258" s="281">
        <v>0</v>
      </c>
      <c r="R258" s="281">
        <v>0</v>
      </c>
      <c r="S258" s="281">
        <v>0</v>
      </c>
      <c r="T258" s="281">
        <v>0</v>
      </c>
      <c r="U258" s="281">
        <v>0</v>
      </c>
      <c r="V258" s="281">
        <v>0</v>
      </c>
      <c r="W258" s="281">
        <v>0</v>
      </c>
      <c r="X258" s="281">
        <v>0</v>
      </c>
      <c r="Y258" s="281">
        <v>0</v>
      </c>
      <c r="Z258" s="281">
        <v>0</v>
      </c>
      <c r="AA258" s="281">
        <v>0</v>
      </c>
      <c r="AB258" s="281">
        <v>0</v>
      </c>
      <c r="AC258" s="281">
        <v>0</v>
      </c>
      <c r="AD258" s="281">
        <v>0</v>
      </c>
      <c r="AE258" s="281">
        <v>0</v>
      </c>
      <c r="AF258" s="281">
        <v>0</v>
      </c>
      <c r="AG258" s="281">
        <v>0</v>
      </c>
      <c r="AH258" s="281">
        <v>0</v>
      </c>
      <c r="AI258" s="281">
        <v>0</v>
      </c>
      <c r="AJ258" s="281">
        <v>0</v>
      </c>
      <c r="AK258" s="281">
        <v>0</v>
      </c>
      <c r="AL258" s="281">
        <v>0</v>
      </c>
      <c r="AM258" s="281">
        <v>0</v>
      </c>
      <c r="AN258" s="281">
        <v>0</v>
      </c>
      <c r="AO258" s="281">
        <v>0</v>
      </c>
      <c r="AP258" s="281">
        <v>0</v>
      </c>
    </row>
    <row r="259" spans="1:42" customFormat="1" outlineLevel="2">
      <c r="A259" s="211" t="str">
        <f>A252&amp;"."&amp;A254&amp;"."&amp;A253&amp;"."&amp;B259</f>
        <v>1.c.6.5</v>
      </c>
      <c r="B259">
        <v>5</v>
      </c>
      <c r="C259" t="str">
        <f>'1-GBP'!C259</f>
        <v/>
      </c>
      <c r="M259" s="281">
        <v>0</v>
      </c>
      <c r="N259" s="281">
        <v>0</v>
      </c>
      <c r="O259" s="281">
        <v>0</v>
      </c>
      <c r="P259" s="281">
        <v>0</v>
      </c>
      <c r="Q259" s="281">
        <v>0</v>
      </c>
      <c r="R259" s="281">
        <v>0</v>
      </c>
      <c r="S259" s="281">
        <v>0</v>
      </c>
      <c r="T259" s="281">
        <v>0</v>
      </c>
      <c r="U259" s="281">
        <v>0</v>
      </c>
      <c r="V259" s="281">
        <v>0</v>
      </c>
      <c r="W259" s="281">
        <v>0</v>
      </c>
      <c r="X259" s="281">
        <v>0</v>
      </c>
      <c r="Y259" s="281">
        <v>0</v>
      </c>
      <c r="Z259" s="281">
        <v>0</v>
      </c>
      <c r="AA259" s="281">
        <v>0</v>
      </c>
      <c r="AB259" s="281">
        <v>0</v>
      </c>
      <c r="AC259" s="281">
        <v>0</v>
      </c>
      <c r="AD259" s="281">
        <v>0</v>
      </c>
      <c r="AE259" s="281">
        <v>0</v>
      </c>
      <c r="AF259" s="281">
        <v>0</v>
      </c>
      <c r="AG259" s="281">
        <v>0</v>
      </c>
      <c r="AH259" s="281">
        <v>0</v>
      </c>
      <c r="AI259" s="281">
        <v>0</v>
      </c>
      <c r="AJ259" s="281">
        <v>0</v>
      </c>
      <c r="AK259" s="281">
        <v>0</v>
      </c>
      <c r="AL259" s="281">
        <v>0</v>
      </c>
      <c r="AM259" s="281">
        <v>0</v>
      </c>
      <c r="AN259" s="281">
        <v>0</v>
      </c>
      <c r="AO259" s="281">
        <v>0</v>
      </c>
      <c r="AP259" s="281">
        <v>0</v>
      </c>
    </row>
    <row r="260" spans="1:42" customFormat="1" outlineLevel="2">
      <c r="A260" s="211" t="str">
        <f>A252&amp;"."&amp;A254&amp;"."&amp;A253&amp;"."&amp;B260</f>
        <v>1.c.6.6</v>
      </c>
      <c r="B260">
        <v>6</v>
      </c>
      <c r="C260" t="str">
        <f>'1-GBP'!C260</f>
        <v/>
      </c>
      <c r="M260" s="281">
        <v>0</v>
      </c>
      <c r="N260" s="281">
        <v>0</v>
      </c>
      <c r="O260" s="281">
        <v>0</v>
      </c>
      <c r="P260" s="281">
        <v>0</v>
      </c>
      <c r="Q260" s="281">
        <v>0</v>
      </c>
      <c r="R260" s="281">
        <v>0</v>
      </c>
      <c r="S260" s="281">
        <v>0</v>
      </c>
      <c r="T260" s="281">
        <v>0</v>
      </c>
      <c r="U260" s="281">
        <v>0</v>
      </c>
      <c r="V260" s="281">
        <v>0</v>
      </c>
      <c r="W260" s="281">
        <v>0</v>
      </c>
      <c r="X260" s="281">
        <v>0</v>
      </c>
      <c r="Y260" s="281">
        <v>0</v>
      </c>
      <c r="Z260" s="281">
        <v>0</v>
      </c>
      <c r="AA260" s="281">
        <v>0</v>
      </c>
      <c r="AB260" s="281">
        <v>0</v>
      </c>
      <c r="AC260" s="281">
        <v>0</v>
      </c>
      <c r="AD260" s="281">
        <v>0</v>
      </c>
      <c r="AE260" s="281">
        <v>0</v>
      </c>
      <c r="AF260" s="281">
        <v>0</v>
      </c>
      <c r="AG260" s="281">
        <v>0</v>
      </c>
      <c r="AH260" s="281">
        <v>0</v>
      </c>
      <c r="AI260" s="281">
        <v>0</v>
      </c>
      <c r="AJ260" s="281">
        <v>0</v>
      </c>
      <c r="AK260" s="281">
        <v>0</v>
      </c>
      <c r="AL260" s="281">
        <v>0</v>
      </c>
      <c r="AM260" s="281">
        <v>0</v>
      </c>
      <c r="AN260" s="281">
        <v>0</v>
      </c>
      <c r="AO260" s="281">
        <v>0</v>
      </c>
      <c r="AP260" s="281">
        <v>0</v>
      </c>
    </row>
    <row r="261" spans="1:42" customFormat="1" outlineLevel="2">
      <c r="A261" s="211" t="str">
        <f>A252&amp;"."&amp;A254&amp;"."&amp;A253&amp;"."&amp;B261</f>
        <v>1.c.6.7</v>
      </c>
      <c r="B261">
        <v>7</v>
      </c>
      <c r="C261" t="str">
        <f>'1-GBP'!C261</f>
        <v/>
      </c>
      <c r="M261" s="281">
        <v>0</v>
      </c>
      <c r="N261" s="281">
        <v>0</v>
      </c>
      <c r="O261" s="281">
        <v>0</v>
      </c>
      <c r="P261" s="281">
        <v>0</v>
      </c>
      <c r="Q261" s="281">
        <v>0</v>
      </c>
      <c r="R261" s="281">
        <v>0</v>
      </c>
      <c r="S261" s="281">
        <v>0</v>
      </c>
      <c r="T261" s="281">
        <v>0</v>
      </c>
      <c r="U261" s="281">
        <v>0</v>
      </c>
      <c r="V261" s="281">
        <v>0</v>
      </c>
      <c r="W261" s="281">
        <v>0</v>
      </c>
      <c r="X261" s="281">
        <v>0</v>
      </c>
      <c r="Y261" s="281">
        <v>0</v>
      </c>
      <c r="Z261" s="281">
        <v>0</v>
      </c>
      <c r="AA261" s="281">
        <v>0</v>
      </c>
      <c r="AB261" s="281">
        <v>0</v>
      </c>
      <c r="AC261" s="281">
        <v>0</v>
      </c>
      <c r="AD261" s="281">
        <v>0</v>
      </c>
      <c r="AE261" s="281">
        <v>0</v>
      </c>
      <c r="AF261" s="281">
        <v>0</v>
      </c>
      <c r="AG261" s="281">
        <v>0</v>
      </c>
      <c r="AH261" s="281">
        <v>0</v>
      </c>
      <c r="AI261" s="281">
        <v>0</v>
      </c>
      <c r="AJ261" s="281">
        <v>0</v>
      </c>
      <c r="AK261" s="281">
        <v>0</v>
      </c>
      <c r="AL261" s="281">
        <v>0</v>
      </c>
      <c r="AM261" s="281">
        <v>0</v>
      </c>
      <c r="AN261" s="281">
        <v>0</v>
      </c>
      <c r="AO261" s="281">
        <v>0</v>
      </c>
      <c r="AP261" s="281">
        <v>0</v>
      </c>
    </row>
    <row r="262" spans="1:42" customFormat="1" outlineLevel="2">
      <c r="A262" s="211" t="str">
        <f>A252&amp;"."&amp;A254&amp;"."&amp;A253&amp;"."&amp;B262</f>
        <v>1.c.6.8</v>
      </c>
      <c r="B262">
        <v>8</v>
      </c>
      <c r="C262" t="str">
        <f>'1-GBP'!C262</f>
        <v/>
      </c>
      <c r="M262" s="281">
        <v>0</v>
      </c>
      <c r="N262" s="281">
        <v>0</v>
      </c>
      <c r="O262" s="281">
        <v>0</v>
      </c>
      <c r="P262" s="281">
        <v>0</v>
      </c>
      <c r="Q262" s="281">
        <v>0</v>
      </c>
      <c r="R262" s="281">
        <v>0</v>
      </c>
      <c r="S262" s="281">
        <v>0</v>
      </c>
      <c r="T262" s="281">
        <v>0</v>
      </c>
      <c r="U262" s="281">
        <v>0</v>
      </c>
      <c r="V262" s="281">
        <v>0</v>
      </c>
      <c r="W262" s="281">
        <v>0</v>
      </c>
      <c r="X262" s="281">
        <v>0</v>
      </c>
      <c r="Y262" s="281">
        <v>0</v>
      </c>
      <c r="Z262" s="281">
        <v>0</v>
      </c>
      <c r="AA262" s="281">
        <v>0</v>
      </c>
      <c r="AB262" s="281">
        <v>0</v>
      </c>
      <c r="AC262" s="281">
        <v>0</v>
      </c>
      <c r="AD262" s="281">
        <v>0</v>
      </c>
      <c r="AE262" s="281">
        <v>0</v>
      </c>
      <c r="AF262" s="281">
        <v>0</v>
      </c>
      <c r="AG262" s="281">
        <v>0</v>
      </c>
      <c r="AH262" s="281">
        <v>0</v>
      </c>
      <c r="AI262" s="281">
        <v>0</v>
      </c>
      <c r="AJ262" s="281">
        <v>0</v>
      </c>
      <c r="AK262" s="281">
        <v>0</v>
      </c>
      <c r="AL262" s="281">
        <v>0</v>
      </c>
      <c r="AM262" s="281">
        <v>0</v>
      </c>
      <c r="AN262" s="281">
        <v>0</v>
      </c>
      <c r="AO262" s="281">
        <v>0</v>
      </c>
      <c r="AP262" s="281">
        <v>0</v>
      </c>
    </row>
    <row r="263" spans="1:42" customFormat="1" outlineLevel="2">
      <c r="A263" s="211" t="str">
        <f>A252&amp;"."&amp;A254&amp;"."&amp;A253&amp;"."&amp;B263</f>
        <v>1.c.6.9</v>
      </c>
      <c r="B263">
        <v>9</v>
      </c>
      <c r="C263" t="str">
        <f>'1-GBP'!C263</f>
        <v/>
      </c>
      <c r="M263" s="281">
        <v>0</v>
      </c>
      <c r="N263" s="281">
        <v>0</v>
      </c>
      <c r="O263" s="281">
        <v>0</v>
      </c>
      <c r="P263" s="281">
        <v>0</v>
      </c>
      <c r="Q263" s="281">
        <v>0</v>
      </c>
      <c r="R263" s="281">
        <v>0</v>
      </c>
      <c r="S263" s="281">
        <v>0</v>
      </c>
      <c r="T263" s="281">
        <v>0</v>
      </c>
      <c r="U263" s="281">
        <v>0</v>
      </c>
      <c r="V263" s="281">
        <v>0</v>
      </c>
      <c r="W263" s="281">
        <v>0</v>
      </c>
      <c r="X263" s="281">
        <v>0</v>
      </c>
      <c r="Y263" s="281">
        <v>0</v>
      </c>
      <c r="Z263" s="281">
        <v>0</v>
      </c>
      <c r="AA263" s="281">
        <v>0</v>
      </c>
      <c r="AB263" s="281">
        <v>0</v>
      </c>
      <c r="AC263" s="281">
        <v>0</v>
      </c>
      <c r="AD263" s="281">
        <v>0</v>
      </c>
      <c r="AE263" s="281">
        <v>0</v>
      </c>
      <c r="AF263" s="281">
        <v>0</v>
      </c>
      <c r="AG263" s="281">
        <v>0</v>
      </c>
      <c r="AH263" s="281">
        <v>0</v>
      </c>
      <c r="AI263" s="281">
        <v>0</v>
      </c>
      <c r="AJ263" s="281">
        <v>0</v>
      </c>
      <c r="AK263" s="281">
        <v>0</v>
      </c>
      <c r="AL263" s="281">
        <v>0</v>
      </c>
      <c r="AM263" s="281">
        <v>0</v>
      </c>
      <c r="AN263" s="281">
        <v>0</v>
      </c>
      <c r="AO263" s="281">
        <v>0</v>
      </c>
      <c r="AP263" s="281">
        <v>0</v>
      </c>
    </row>
    <row r="264" spans="1:42" customFormat="1" outlineLevel="2">
      <c r="A264" s="211" t="str">
        <f>A252&amp;"."&amp;A254&amp;"."&amp;A253&amp;"."&amp;B264</f>
        <v>1.c.6.10</v>
      </c>
      <c r="B264">
        <v>10</v>
      </c>
      <c r="C264" t="str">
        <f>'1-GBP'!C264</f>
        <v/>
      </c>
      <c r="M264" s="281">
        <v>0</v>
      </c>
      <c r="N264" s="281">
        <v>0</v>
      </c>
      <c r="O264" s="281">
        <v>0</v>
      </c>
      <c r="P264" s="281">
        <v>0</v>
      </c>
      <c r="Q264" s="281">
        <v>0</v>
      </c>
      <c r="R264" s="281">
        <v>0</v>
      </c>
      <c r="S264" s="281">
        <v>0</v>
      </c>
      <c r="T264" s="281">
        <v>0</v>
      </c>
      <c r="U264" s="281">
        <v>0</v>
      </c>
      <c r="V264" s="281">
        <v>0</v>
      </c>
      <c r="W264" s="281">
        <v>0</v>
      </c>
      <c r="X264" s="281">
        <v>0</v>
      </c>
      <c r="Y264" s="281">
        <v>0</v>
      </c>
      <c r="Z264" s="281">
        <v>0</v>
      </c>
      <c r="AA264" s="281">
        <v>0</v>
      </c>
      <c r="AB264" s="281">
        <v>0</v>
      </c>
      <c r="AC264" s="281">
        <v>0</v>
      </c>
      <c r="AD264" s="281">
        <v>0</v>
      </c>
      <c r="AE264" s="281">
        <v>0</v>
      </c>
      <c r="AF264" s="281">
        <v>0</v>
      </c>
      <c r="AG264" s="281">
        <v>0</v>
      </c>
      <c r="AH264" s="281">
        <v>0</v>
      </c>
      <c r="AI264" s="281">
        <v>0</v>
      </c>
      <c r="AJ264" s="281">
        <v>0</v>
      </c>
      <c r="AK264" s="281">
        <v>0</v>
      </c>
      <c r="AL264" s="281">
        <v>0</v>
      </c>
      <c r="AM264" s="281">
        <v>0</v>
      </c>
      <c r="AN264" s="281">
        <v>0</v>
      </c>
      <c r="AO264" s="281">
        <v>0</v>
      </c>
      <c r="AP264" s="281">
        <v>0</v>
      </c>
    </row>
    <row r="265" spans="1:42" customFormat="1" outlineLevel="2">
      <c r="A265" s="211" t="str">
        <f>A252&amp;"."&amp;A254&amp;"."&amp;A253&amp;"."&amp;B265</f>
        <v>1.c.6.11</v>
      </c>
      <c r="B265">
        <v>11</v>
      </c>
      <c r="C265" t="str">
        <f>'1-GBP'!C265</f>
        <v/>
      </c>
      <c r="M265" s="281">
        <v>0</v>
      </c>
      <c r="N265" s="281">
        <v>0</v>
      </c>
      <c r="O265" s="281">
        <v>0</v>
      </c>
      <c r="P265" s="281">
        <v>0</v>
      </c>
      <c r="Q265" s="281">
        <v>0</v>
      </c>
      <c r="R265" s="281">
        <v>0</v>
      </c>
      <c r="S265" s="281">
        <v>0</v>
      </c>
      <c r="T265" s="281">
        <v>0</v>
      </c>
      <c r="U265" s="281">
        <v>0</v>
      </c>
      <c r="V265" s="281">
        <v>0</v>
      </c>
      <c r="W265" s="281">
        <v>0</v>
      </c>
      <c r="X265" s="281">
        <v>0</v>
      </c>
      <c r="Y265" s="281">
        <v>0</v>
      </c>
      <c r="Z265" s="281">
        <v>0</v>
      </c>
      <c r="AA265" s="281">
        <v>0</v>
      </c>
      <c r="AB265" s="281">
        <v>0</v>
      </c>
      <c r="AC265" s="281">
        <v>0</v>
      </c>
      <c r="AD265" s="281">
        <v>0</v>
      </c>
      <c r="AE265" s="281">
        <v>0</v>
      </c>
      <c r="AF265" s="281">
        <v>0</v>
      </c>
      <c r="AG265" s="281">
        <v>0</v>
      </c>
      <c r="AH265" s="281">
        <v>0</v>
      </c>
      <c r="AI265" s="281">
        <v>0</v>
      </c>
      <c r="AJ265" s="281">
        <v>0</v>
      </c>
      <c r="AK265" s="281">
        <v>0</v>
      </c>
      <c r="AL265" s="281">
        <v>0</v>
      </c>
      <c r="AM265" s="281">
        <v>0</v>
      </c>
      <c r="AN265" s="281">
        <v>0</v>
      </c>
      <c r="AO265" s="281">
        <v>0</v>
      </c>
      <c r="AP265" s="281">
        <v>0</v>
      </c>
    </row>
    <row r="266" spans="1:42" customFormat="1" outlineLevel="2">
      <c r="A266" s="211" t="str">
        <f>A252&amp;"."&amp;A254&amp;"."&amp;A253&amp;"."&amp;B266</f>
        <v>1.c.6.12</v>
      </c>
      <c r="B266">
        <v>12</v>
      </c>
      <c r="C266" t="str">
        <f>'1-GBP'!C266</f>
        <v/>
      </c>
      <c r="M266" s="281">
        <v>0</v>
      </c>
      <c r="N266" s="281">
        <v>0</v>
      </c>
      <c r="O266" s="281">
        <v>0</v>
      </c>
      <c r="P266" s="281">
        <v>0</v>
      </c>
      <c r="Q266" s="281">
        <v>0</v>
      </c>
      <c r="R266" s="281">
        <v>0</v>
      </c>
      <c r="S266" s="281">
        <v>0</v>
      </c>
      <c r="T266" s="281">
        <v>0</v>
      </c>
      <c r="U266" s="281">
        <v>0</v>
      </c>
      <c r="V266" s="281">
        <v>0</v>
      </c>
      <c r="W266" s="281">
        <v>0</v>
      </c>
      <c r="X266" s="281">
        <v>0</v>
      </c>
      <c r="Y266" s="281">
        <v>0</v>
      </c>
      <c r="Z266" s="281">
        <v>0</v>
      </c>
      <c r="AA266" s="281">
        <v>0</v>
      </c>
      <c r="AB266" s="281">
        <v>0</v>
      </c>
      <c r="AC266" s="281">
        <v>0</v>
      </c>
      <c r="AD266" s="281">
        <v>0</v>
      </c>
      <c r="AE266" s="281">
        <v>0</v>
      </c>
      <c r="AF266" s="281">
        <v>0</v>
      </c>
      <c r="AG266" s="281">
        <v>0</v>
      </c>
      <c r="AH266" s="281">
        <v>0</v>
      </c>
      <c r="AI266" s="281">
        <v>0</v>
      </c>
      <c r="AJ266" s="281">
        <v>0</v>
      </c>
      <c r="AK266" s="281">
        <v>0</v>
      </c>
      <c r="AL266" s="281">
        <v>0</v>
      </c>
      <c r="AM266" s="281">
        <v>0</v>
      </c>
      <c r="AN266" s="281">
        <v>0</v>
      </c>
      <c r="AO266" s="281">
        <v>0</v>
      </c>
      <c r="AP266" s="281">
        <v>0</v>
      </c>
    </row>
    <row r="267" spans="1:42" customFormat="1" outlineLevel="1" collapsed="1">
      <c r="A267" s="212"/>
      <c r="B267" s="201">
        <f>B266-COUNTIFS(C255:C266,"")</f>
        <v>0</v>
      </c>
      <c r="C267" s="201" t="s">
        <v>285</v>
      </c>
      <c r="D267" s="201"/>
      <c r="E267" s="201"/>
      <c r="F267" s="201"/>
      <c r="G267" s="201"/>
      <c r="H267" s="201"/>
      <c r="I267" s="201"/>
      <c r="J267" s="201"/>
      <c r="K267" s="201"/>
      <c r="L267" s="201"/>
      <c r="M267" s="280">
        <f>SUM(M255:M266)</f>
        <v>0</v>
      </c>
      <c r="N267" s="280">
        <f>SUM(N255:N266)</f>
        <v>0</v>
      </c>
      <c r="O267" s="280">
        <f t="shared" ref="O267:AP267" si="23">SUM(O255:O266)</f>
        <v>0</v>
      </c>
      <c r="P267" s="280">
        <f t="shared" si="23"/>
        <v>0</v>
      </c>
      <c r="Q267" s="280">
        <f t="shared" si="23"/>
        <v>0</v>
      </c>
      <c r="R267" s="280">
        <f t="shared" si="23"/>
        <v>0</v>
      </c>
      <c r="S267" s="280">
        <f t="shared" si="23"/>
        <v>0</v>
      </c>
      <c r="T267" s="280">
        <f t="shared" si="23"/>
        <v>0</v>
      </c>
      <c r="U267" s="280">
        <f t="shared" si="23"/>
        <v>0</v>
      </c>
      <c r="V267" s="280">
        <f t="shared" si="23"/>
        <v>0</v>
      </c>
      <c r="W267" s="280">
        <f t="shared" si="23"/>
        <v>0</v>
      </c>
      <c r="X267" s="280">
        <f t="shared" si="23"/>
        <v>0</v>
      </c>
      <c r="Y267" s="280">
        <f t="shared" si="23"/>
        <v>0</v>
      </c>
      <c r="Z267" s="280">
        <f t="shared" si="23"/>
        <v>0</v>
      </c>
      <c r="AA267" s="280">
        <f t="shared" si="23"/>
        <v>0</v>
      </c>
      <c r="AB267" s="280">
        <f t="shared" si="23"/>
        <v>0</v>
      </c>
      <c r="AC267" s="280">
        <f t="shared" si="23"/>
        <v>0</v>
      </c>
      <c r="AD267" s="280">
        <f t="shared" si="23"/>
        <v>0</v>
      </c>
      <c r="AE267" s="280">
        <f t="shared" si="23"/>
        <v>0</v>
      </c>
      <c r="AF267" s="280">
        <f t="shared" si="23"/>
        <v>0</v>
      </c>
      <c r="AG267" s="280">
        <f t="shared" si="23"/>
        <v>0</v>
      </c>
      <c r="AH267" s="280">
        <f t="shared" si="23"/>
        <v>0</v>
      </c>
      <c r="AI267" s="280">
        <f t="shared" si="23"/>
        <v>0</v>
      </c>
      <c r="AJ267" s="280">
        <f t="shared" si="23"/>
        <v>0</v>
      </c>
      <c r="AK267" s="280">
        <f t="shared" si="23"/>
        <v>0</v>
      </c>
      <c r="AL267" s="280">
        <f t="shared" si="23"/>
        <v>0</v>
      </c>
      <c r="AM267" s="280">
        <f t="shared" si="23"/>
        <v>0</v>
      </c>
      <c r="AN267" s="280">
        <f t="shared" si="23"/>
        <v>0</v>
      </c>
      <c r="AO267" s="280">
        <f t="shared" si="23"/>
        <v>0</v>
      </c>
      <c r="AP267" s="280">
        <f t="shared" si="23"/>
        <v>0</v>
      </c>
    </row>
    <row r="268" spans="1:42" customFormat="1" outlineLevel="1">
      <c r="A268" s="211"/>
    </row>
    <row r="269" spans="1:42" customFormat="1" outlineLevel="1">
      <c r="A269" s="220" t="s">
        <v>216</v>
      </c>
      <c r="B269" s="220" t="s">
        <v>286</v>
      </c>
      <c r="C269" s="220" t="s">
        <v>284</v>
      </c>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c r="AA269" s="220"/>
      <c r="AB269" s="220"/>
      <c r="AC269" s="220"/>
      <c r="AD269" s="220"/>
      <c r="AE269" s="220"/>
      <c r="AF269" s="220"/>
      <c r="AG269" s="220"/>
      <c r="AH269" s="220"/>
      <c r="AI269" s="220"/>
      <c r="AJ269" s="220"/>
      <c r="AK269" s="220"/>
      <c r="AL269" s="220"/>
      <c r="AM269" s="220"/>
      <c r="AN269" s="220"/>
      <c r="AO269" s="220"/>
      <c r="AP269" s="220"/>
    </row>
    <row r="270" spans="1:42" customFormat="1" outlineLevel="2">
      <c r="A270" s="211" t="str">
        <f>A252&amp;"."&amp;A269&amp;"."&amp;A253&amp;"."&amp;B270</f>
        <v>1.o.6.1</v>
      </c>
      <c r="B270">
        <v>1</v>
      </c>
      <c r="C270" t="str">
        <f>'1-GBP'!C270</f>
        <v>Onshore Gathering System</v>
      </c>
      <c r="M270" s="281">
        <v>0</v>
      </c>
      <c r="N270" s="281">
        <v>0</v>
      </c>
      <c r="O270" s="281">
        <v>0</v>
      </c>
      <c r="P270" s="281">
        <v>0</v>
      </c>
      <c r="Q270" s="281">
        <v>0</v>
      </c>
      <c r="R270" s="281">
        <v>0</v>
      </c>
      <c r="S270" s="281">
        <v>0</v>
      </c>
      <c r="T270" s="281">
        <v>0</v>
      </c>
      <c r="U270" s="281">
        <v>0</v>
      </c>
      <c r="V270" s="281">
        <v>0</v>
      </c>
      <c r="W270" s="281">
        <v>0</v>
      </c>
      <c r="X270" s="281">
        <v>0</v>
      </c>
      <c r="Y270" s="281">
        <v>0</v>
      </c>
      <c r="Z270" s="281">
        <v>0</v>
      </c>
      <c r="AA270" s="281">
        <v>0</v>
      </c>
      <c r="AB270" s="281">
        <v>0</v>
      </c>
      <c r="AC270" s="281">
        <v>0</v>
      </c>
      <c r="AD270" s="281">
        <v>0</v>
      </c>
      <c r="AE270" s="281">
        <v>0</v>
      </c>
      <c r="AF270" s="281">
        <v>0</v>
      </c>
      <c r="AG270" s="281">
        <v>0</v>
      </c>
      <c r="AH270" s="281">
        <v>0</v>
      </c>
      <c r="AI270" s="281">
        <v>0</v>
      </c>
      <c r="AJ270" s="281">
        <v>0</v>
      </c>
      <c r="AK270" s="281">
        <v>0</v>
      </c>
      <c r="AL270" s="281">
        <v>0</v>
      </c>
      <c r="AM270" s="281">
        <v>0</v>
      </c>
      <c r="AN270" s="281">
        <v>0</v>
      </c>
      <c r="AO270" s="281">
        <v>0</v>
      </c>
      <c r="AP270" s="281">
        <v>0</v>
      </c>
    </row>
    <row r="271" spans="1:42" customFormat="1" outlineLevel="2">
      <c r="A271" s="211" t="str">
        <f>A252&amp;"."&amp;A269&amp;"."&amp;A253&amp;"."&amp;B271</f>
        <v>1.o.6.2</v>
      </c>
      <c r="B271">
        <v>2</v>
      </c>
      <c r="C271" t="str">
        <f>'1-GBP'!C271</f>
        <v>Booster HP Compression</v>
      </c>
      <c r="M271" s="281">
        <v>0</v>
      </c>
      <c r="N271" s="281">
        <v>0</v>
      </c>
      <c r="O271" s="281">
        <v>0</v>
      </c>
      <c r="P271" s="281">
        <v>0</v>
      </c>
      <c r="Q271" s="281">
        <v>0</v>
      </c>
      <c r="R271" s="281">
        <v>0</v>
      </c>
      <c r="S271" s="281">
        <v>0</v>
      </c>
      <c r="T271" s="281">
        <v>0</v>
      </c>
      <c r="U271" s="281">
        <v>0</v>
      </c>
      <c r="V271" s="281">
        <v>0</v>
      </c>
      <c r="W271" s="281">
        <v>0</v>
      </c>
      <c r="X271" s="281">
        <v>0</v>
      </c>
      <c r="Y271" s="281">
        <v>0</v>
      </c>
      <c r="Z271" s="281">
        <v>0</v>
      </c>
      <c r="AA271" s="281">
        <v>0</v>
      </c>
      <c r="AB271" s="281">
        <v>0</v>
      </c>
      <c r="AC271" s="281">
        <v>0</v>
      </c>
      <c r="AD271" s="281">
        <v>0</v>
      </c>
      <c r="AE271" s="281">
        <v>0</v>
      </c>
      <c r="AF271" s="281">
        <v>0</v>
      </c>
      <c r="AG271" s="281">
        <v>0</v>
      </c>
      <c r="AH271" s="281">
        <v>0</v>
      </c>
      <c r="AI271" s="281">
        <v>0</v>
      </c>
      <c r="AJ271" s="281">
        <v>0</v>
      </c>
      <c r="AK271" s="281">
        <v>0</v>
      </c>
      <c r="AL271" s="281">
        <v>0</v>
      </c>
      <c r="AM271" s="281">
        <v>0</v>
      </c>
      <c r="AN271" s="281">
        <v>0</v>
      </c>
      <c r="AO271" s="281">
        <v>0</v>
      </c>
      <c r="AP271" s="281">
        <v>0</v>
      </c>
    </row>
    <row r="272" spans="1:42" customFormat="1" outlineLevel="2">
      <c r="A272" s="211" t="str">
        <f>A252&amp;"."&amp;A269&amp;"."&amp;A253&amp;"."&amp;B272</f>
        <v>1.o.6.3</v>
      </c>
      <c r="B272">
        <v>3</v>
      </c>
      <c r="C272" t="str">
        <f>'1-GBP'!C272</f>
        <v>Offshore</v>
      </c>
      <c r="M272" s="281">
        <v>0</v>
      </c>
      <c r="N272" s="281">
        <v>0</v>
      </c>
      <c r="O272" s="281">
        <v>0</v>
      </c>
      <c r="P272" s="281">
        <v>0</v>
      </c>
      <c r="Q272" s="281">
        <v>0</v>
      </c>
      <c r="R272" s="281">
        <v>0</v>
      </c>
      <c r="S272" s="281">
        <v>0</v>
      </c>
      <c r="T272" s="281">
        <v>0</v>
      </c>
      <c r="U272" s="281">
        <v>0</v>
      </c>
      <c r="V272" s="281">
        <v>0</v>
      </c>
      <c r="W272" s="281">
        <v>0</v>
      </c>
      <c r="X272" s="281">
        <v>0</v>
      </c>
      <c r="Y272" s="281">
        <v>0</v>
      </c>
      <c r="Z272" s="281">
        <v>0</v>
      </c>
      <c r="AA272" s="281">
        <v>0</v>
      </c>
      <c r="AB272" s="281">
        <v>0</v>
      </c>
      <c r="AC272" s="281">
        <v>0</v>
      </c>
      <c r="AD272" s="281">
        <v>0</v>
      </c>
      <c r="AE272" s="281">
        <v>0</v>
      </c>
      <c r="AF272" s="281">
        <v>0</v>
      </c>
      <c r="AG272" s="281">
        <v>0</v>
      </c>
      <c r="AH272" s="281">
        <v>0</v>
      </c>
      <c r="AI272" s="281">
        <v>0</v>
      </c>
      <c r="AJ272" s="281">
        <v>0</v>
      </c>
      <c r="AK272" s="281">
        <v>0</v>
      </c>
      <c r="AL272" s="281">
        <v>0</v>
      </c>
      <c r="AM272" s="281">
        <v>0</v>
      </c>
      <c r="AN272" s="281">
        <v>0</v>
      </c>
      <c r="AO272" s="281">
        <v>0</v>
      </c>
      <c r="AP272" s="281">
        <v>0</v>
      </c>
    </row>
    <row r="273" spans="1:42" customFormat="1" outlineLevel="2">
      <c r="A273" s="211" t="str">
        <f>A252&amp;"."&amp;A269&amp;"."&amp;A253&amp;"."&amp;B273</f>
        <v>1.o.6.4</v>
      </c>
      <c r="B273">
        <v>4</v>
      </c>
      <c r="C273" t="str">
        <f>'1-GBP'!C273</f>
        <v>Wells</v>
      </c>
      <c r="M273" s="281">
        <v>0</v>
      </c>
      <c r="N273" s="281">
        <v>0</v>
      </c>
      <c r="O273" s="281">
        <v>0</v>
      </c>
      <c r="P273" s="281">
        <v>0</v>
      </c>
      <c r="Q273" s="281">
        <v>0</v>
      </c>
      <c r="R273" s="281">
        <v>0</v>
      </c>
      <c r="S273" s="281">
        <v>0</v>
      </c>
      <c r="T273" s="281">
        <v>0</v>
      </c>
      <c r="U273" s="281">
        <v>0</v>
      </c>
      <c r="V273" s="281">
        <v>0</v>
      </c>
      <c r="W273" s="281">
        <v>0</v>
      </c>
      <c r="X273" s="281">
        <v>0</v>
      </c>
      <c r="Y273" s="281">
        <v>0</v>
      </c>
      <c r="Z273" s="281">
        <v>0</v>
      </c>
      <c r="AA273" s="281">
        <v>0</v>
      </c>
      <c r="AB273" s="281">
        <v>0</v>
      </c>
      <c r="AC273" s="281">
        <v>0</v>
      </c>
      <c r="AD273" s="281">
        <v>0</v>
      </c>
      <c r="AE273" s="281">
        <v>0</v>
      </c>
      <c r="AF273" s="281">
        <v>0</v>
      </c>
      <c r="AG273" s="281">
        <v>0</v>
      </c>
      <c r="AH273" s="281">
        <v>0</v>
      </c>
      <c r="AI273" s="281">
        <v>0</v>
      </c>
      <c r="AJ273" s="281">
        <v>0</v>
      </c>
      <c r="AK273" s="281">
        <v>0</v>
      </c>
      <c r="AL273" s="281">
        <v>0</v>
      </c>
      <c r="AM273" s="281">
        <v>0</v>
      </c>
      <c r="AN273" s="281">
        <v>0</v>
      </c>
      <c r="AO273" s="281">
        <v>0</v>
      </c>
      <c r="AP273" s="281">
        <v>0</v>
      </c>
    </row>
    <row r="274" spans="1:42" customFormat="1" outlineLevel="2">
      <c r="A274" s="211" t="str">
        <f>A252&amp;"."&amp;A269&amp;"."&amp;A253&amp;"."&amp;B274</f>
        <v>1.o.6.5</v>
      </c>
      <c r="B274">
        <v>5</v>
      </c>
      <c r="C274" t="str">
        <f>'1-GBP'!C274</f>
        <v/>
      </c>
      <c r="M274" s="281">
        <v>0</v>
      </c>
      <c r="N274" s="281">
        <v>0</v>
      </c>
      <c r="O274" s="281">
        <v>0</v>
      </c>
      <c r="P274" s="281">
        <v>0</v>
      </c>
      <c r="Q274" s="281">
        <v>0</v>
      </c>
      <c r="R274" s="281">
        <v>0</v>
      </c>
      <c r="S274" s="281">
        <v>0</v>
      </c>
      <c r="T274" s="281">
        <v>0</v>
      </c>
      <c r="U274" s="281">
        <v>0</v>
      </c>
      <c r="V274" s="281">
        <v>0</v>
      </c>
      <c r="W274" s="281">
        <v>0</v>
      </c>
      <c r="X274" s="281">
        <v>0</v>
      </c>
      <c r="Y274" s="281">
        <v>0</v>
      </c>
      <c r="Z274" s="281">
        <v>0</v>
      </c>
      <c r="AA274" s="281">
        <v>0</v>
      </c>
      <c r="AB274" s="281">
        <v>0</v>
      </c>
      <c r="AC274" s="281">
        <v>0</v>
      </c>
      <c r="AD274" s="281">
        <v>0</v>
      </c>
      <c r="AE274" s="281">
        <v>0</v>
      </c>
      <c r="AF274" s="281">
        <v>0</v>
      </c>
      <c r="AG274" s="281">
        <v>0</v>
      </c>
      <c r="AH274" s="281">
        <v>0</v>
      </c>
      <c r="AI274" s="281">
        <v>0</v>
      </c>
      <c r="AJ274" s="281">
        <v>0</v>
      </c>
      <c r="AK274" s="281">
        <v>0</v>
      </c>
      <c r="AL274" s="281">
        <v>0</v>
      </c>
      <c r="AM274" s="281">
        <v>0</v>
      </c>
      <c r="AN274" s="281">
        <v>0</v>
      </c>
      <c r="AO274" s="281">
        <v>0</v>
      </c>
      <c r="AP274" s="281">
        <v>0</v>
      </c>
    </row>
    <row r="275" spans="1:42" customFormat="1" outlineLevel="2">
      <c r="A275" s="211" t="str">
        <f>A252&amp;"."&amp;A269&amp;"."&amp;A253&amp;"."&amp;B275</f>
        <v>1.o.6.6</v>
      </c>
      <c r="B275">
        <v>6</v>
      </c>
      <c r="C275" t="str">
        <f>'1-GBP'!C275</f>
        <v/>
      </c>
      <c r="M275" s="281">
        <v>0</v>
      </c>
      <c r="N275" s="281">
        <v>0</v>
      </c>
      <c r="O275" s="281">
        <v>0</v>
      </c>
      <c r="P275" s="281">
        <v>0</v>
      </c>
      <c r="Q275" s="281">
        <v>0</v>
      </c>
      <c r="R275" s="281">
        <v>0</v>
      </c>
      <c r="S275" s="281">
        <v>0</v>
      </c>
      <c r="T275" s="281">
        <v>0</v>
      </c>
      <c r="U275" s="281">
        <v>0</v>
      </c>
      <c r="V275" s="281">
        <v>0</v>
      </c>
      <c r="W275" s="281">
        <v>0</v>
      </c>
      <c r="X275" s="281">
        <v>0</v>
      </c>
      <c r="Y275" s="281">
        <v>0</v>
      </c>
      <c r="Z275" s="281">
        <v>0</v>
      </c>
      <c r="AA275" s="281">
        <v>0</v>
      </c>
      <c r="AB275" s="281">
        <v>0</v>
      </c>
      <c r="AC275" s="281">
        <v>0</v>
      </c>
      <c r="AD275" s="281">
        <v>0</v>
      </c>
      <c r="AE275" s="281">
        <v>0</v>
      </c>
      <c r="AF275" s="281">
        <v>0</v>
      </c>
      <c r="AG275" s="281">
        <v>0</v>
      </c>
      <c r="AH275" s="281">
        <v>0</v>
      </c>
      <c r="AI275" s="281">
        <v>0</v>
      </c>
      <c r="AJ275" s="281">
        <v>0</v>
      </c>
      <c r="AK275" s="281">
        <v>0</v>
      </c>
      <c r="AL275" s="281">
        <v>0</v>
      </c>
      <c r="AM275" s="281">
        <v>0</v>
      </c>
      <c r="AN275" s="281">
        <v>0</v>
      </c>
      <c r="AO275" s="281">
        <v>0</v>
      </c>
      <c r="AP275" s="281">
        <v>0</v>
      </c>
    </row>
    <row r="276" spans="1:42" customFormat="1" outlineLevel="2">
      <c r="A276" s="211" t="str">
        <f>A252&amp;"."&amp;A269&amp;"."&amp;A253&amp;"."&amp;B276</f>
        <v>1.o.6.7</v>
      </c>
      <c r="B276">
        <v>7</v>
      </c>
      <c r="C276" t="str">
        <f>'1-GBP'!C276</f>
        <v/>
      </c>
      <c r="M276" s="281">
        <v>0</v>
      </c>
      <c r="N276" s="281">
        <v>0</v>
      </c>
      <c r="O276" s="281">
        <v>0</v>
      </c>
      <c r="P276" s="281">
        <v>0</v>
      </c>
      <c r="Q276" s="281">
        <v>0</v>
      </c>
      <c r="R276" s="281">
        <v>0</v>
      </c>
      <c r="S276" s="281">
        <v>0</v>
      </c>
      <c r="T276" s="281">
        <v>0</v>
      </c>
      <c r="U276" s="281">
        <v>0</v>
      </c>
      <c r="V276" s="281">
        <v>0</v>
      </c>
      <c r="W276" s="281">
        <v>0</v>
      </c>
      <c r="X276" s="281">
        <v>0</v>
      </c>
      <c r="Y276" s="281">
        <v>0</v>
      </c>
      <c r="Z276" s="281">
        <v>0</v>
      </c>
      <c r="AA276" s="281">
        <v>0</v>
      </c>
      <c r="AB276" s="281">
        <v>0</v>
      </c>
      <c r="AC276" s="281">
        <v>0</v>
      </c>
      <c r="AD276" s="281">
        <v>0</v>
      </c>
      <c r="AE276" s="281">
        <v>0</v>
      </c>
      <c r="AF276" s="281">
        <v>0</v>
      </c>
      <c r="AG276" s="281">
        <v>0</v>
      </c>
      <c r="AH276" s="281">
        <v>0</v>
      </c>
      <c r="AI276" s="281">
        <v>0</v>
      </c>
      <c r="AJ276" s="281">
        <v>0</v>
      </c>
      <c r="AK276" s="281">
        <v>0</v>
      </c>
      <c r="AL276" s="281">
        <v>0</v>
      </c>
      <c r="AM276" s="281">
        <v>0</v>
      </c>
      <c r="AN276" s="281">
        <v>0</v>
      </c>
      <c r="AO276" s="281">
        <v>0</v>
      </c>
      <c r="AP276" s="281">
        <v>0</v>
      </c>
    </row>
    <row r="277" spans="1:42" customFormat="1" outlineLevel="2">
      <c r="A277" s="211" t="str">
        <f>A252&amp;"."&amp;A269&amp;"."&amp;A253&amp;"."&amp;B277</f>
        <v>1.o.6.8</v>
      </c>
      <c r="B277">
        <v>8</v>
      </c>
      <c r="C277" t="str">
        <f>'1-GBP'!C277</f>
        <v/>
      </c>
      <c r="M277" s="281">
        <v>0</v>
      </c>
      <c r="N277" s="281">
        <v>0</v>
      </c>
      <c r="O277" s="281">
        <v>0</v>
      </c>
      <c r="P277" s="281">
        <v>0</v>
      </c>
      <c r="Q277" s="281">
        <v>0</v>
      </c>
      <c r="R277" s="281">
        <v>0</v>
      </c>
      <c r="S277" s="281">
        <v>0</v>
      </c>
      <c r="T277" s="281">
        <v>0</v>
      </c>
      <c r="U277" s="281">
        <v>0</v>
      </c>
      <c r="V277" s="281">
        <v>0</v>
      </c>
      <c r="W277" s="281">
        <v>0</v>
      </c>
      <c r="X277" s="281">
        <v>0</v>
      </c>
      <c r="Y277" s="281">
        <v>0</v>
      </c>
      <c r="Z277" s="281">
        <v>0</v>
      </c>
      <c r="AA277" s="281">
        <v>0</v>
      </c>
      <c r="AB277" s="281">
        <v>0</v>
      </c>
      <c r="AC277" s="281">
        <v>0</v>
      </c>
      <c r="AD277" s="281">
        <v>0</v>
      </c>
      <c r="AE277" s="281">
        <v>0</v>
      </c>
      <c r="AF277" s="281">
        <v>0</v>
      </c>
      <c r="AG277" s="281">
        <v>0</v>
      </c>
      <c r="AH277" s="281">
        <v>0</v>
      </c>
      <c r="AI277" s="281">
        <v>0</v>
      </c>
      <c r="AJ277" s="281">
        <v>0</v>
      </c>
      <c r="AK277" s="281">
        <v>0</v>
      </c>
      <c r="AL277" s="281">
        <v>0</v>
      </c>
      <c r="AM277" s="281">
        <v>0</v>
      </c>
      <c r="AN277" s="281">
        <v>0</v>
      </c>
      <c r="AO277" s="281">
        <v>0</v>
      </c>
      <c r="AP277" s="281">
        <v>0</v>
      </c>
    </row>
    <row r="278" spans="1:42" customFormat="1" outlineLevel="2">
      <c r="A278" s="211" t="str">
        <f>A252&amp;"."&amp;A269&amp;"."&amp;A253&amp;"."&amp;B278</f>
        <v>1.o.6.9</v>
      </c>
      <c r="B278">
        <v>9</v>
      </c>
      <c r="C278" t="str">
        <f>'1-GBP'!C278</f>
        <v/>
      </c>
      <c r="M278" s="281">
        <v>0</v>
      </c>
      <c r="N278" s="281">
        <v>0</v>
      </c>
      <c r="O278" s="281">
        <v>0</v>
      </c>
      <c r="P278" s="281">
        <v>0</v>
      </c>
      <c r="Q278" s="281">
        <v>0</v>
      </c>
      <c r="R278" s="281">
        <v>0</v>
      </c>
      <c r="S278" s="281">
        <v>0</v>
      </c>
      <c r="T278" s="281">
        <v>0</v>
      </c>
      <c r="U278" s="281">
        <v>0</v>
      </c>
      <c r="V278" s="281">
        <v>0</v>
      </c>
      <c r="W278" s="281">
        <v>0</v>
      </c>
      <c r="X278" s="281">
        <v>0</v>
      </c>
      <c r="Y278" s="281">
        <v>0</v>
      </c>
      <c r="Z278" s="281">
        <v>0</v>
      </c>
      <c r="AA278" s="281">
        <v>0</v>
      </c>
      <c r="AB278" s="281">
        <v>0</v>
      </c>
      <c r="AC278" s="281">
        <v>0</v>
      </c>
      <c r="AD278" s="281">
        <v>0</v>
      </c>
      <c r="AE278" s="281">
        <v>0</v>
      </c>
      <c r="AF278" s="281">
        <v>0</v>
      </c>
      <c r="AG278" s="281">
        <v>0</v>
      </c>
      <c r="AH278" s="281">
        <v>0</v>
      </c>
      <c r="AI278" s="281">
        <v>0</v>
      </c>
      <c r="AJ278" s="281">
        <v>0</v>
      </c>
      <c r="AK278" s="281">
        <v>0</v>
      </c>
      <c r="AL278" s="281">
        <v>0</v>
      </c>
      <c r="AM278" s="281">
        <v>0</v>
      </c>
      <c r="AN278" s="281">
        <v>0</v>
      </c>
      <c r="AO278" s="281">
        <v>0</v>
      </c>
      <c r="AP278" s="281">
        <v>0</v>
      </c>
    </row>
    <row r="279" spans="1:42" customFormat="1" outlineLevel="2">
      <c r="A279" s="211" t="str">
        <f>A252&amp;"."&amp;A269&amp;"."&amp;A253&amp;"."&amp;B279</f>
        <v>1.o.6.10</v>
      </c>
      <c r="B279">
        <v>10</v>
      </c>
      <c r="C279" t="str">
        <f>'1-GBP'!C279</f>
        <v/>
      </c>
      <c r="M279" s="281">
        <v>0</v>
      </c>
      <c r="N279" s="281">
        <v>0</v>
      </c>
      <c r="O279" s="281">
        <v>0</v>
      </c>
      <c r="P279" s="281">
        <v>0</v>
      </c>
      <c r="Q279" s="281">
        <v>0</v>
      </c>
      <c r="R279" s="281">
        <v>0</v>
      </c>
      <c r="S279" s="281">
        <v>0</v>
      </c>
      <c r="T279" s="281">
        <v>0</v>
      </c>
      <c r="U279" s="281">
        <v>0</v>
      </c>
      <c r="V279" s="281">
        <v>0</v>
      </c>
      <c r="W279" s="281">
        <v>0</v>
      </c>
      <c r="X279" s="281">
        <v>0</v>
      </c>
      <c r="Y279" s="281">
        <v>0</v>
      </c>
      <c r="Z279" s="281">
        <v>0</v>
      </c>
      <c r="AA279" s="281">
        <v>0</v>
      </c>
      <c r="AB279" s="281">
        <v>0</v>
      </c>
      <c r="AC279" s="281">
        <v>0</v>
      </c>
      <c r="AD279" s="281">
        <v>0</v>
      </c>
      <c r="AE279" s="281">
        <v>0</v>
      </c>
      <c r="AF279" s="281">
        <v>0</v>
      </c>
      <c r="AG279" s="281">
        <v>0</v>
      </c>
      <c r="AH279" s="281">
        <v>0</v>
      </c>
      <c r="AI279" s="281">
        <v>0</v>
      </c>
      <c r="AJ279" s="281">
        <v>0</v>
      </c>
      <c r="AK279" s="281">
        <v>0</v>
      </c>
      <c r="AL279" s="281">
        <v>0</v>
      </c>
      <c r="AM279" s="281">
        <v>0</v>
      </c>
      <c r="AN279" s="281">
        <v>0</v>
      </c>
      <c r="AO279" s="281">
        <v>0</v>
      </c>
      <c r="AP279" s="281">
        <v>0</v>
      </c>
    </row>
    <row r="280" spans="1:42" customFormat="1" outlineLevel="2">
      <c r="A280" s="211" t="str">
        <f>A252&amp;"."&amp;A269&amp;"."&amp;A253&amp;"."&amp;B280</f>
        <v>1.o.6.11</v>
      </c>
      <c r="B280">
        <v>11</v>
      </c>
      <c r="C280" t="str">
        <f>'1-GBP'!C280</f>
        <v/>
      </c>
      <c r="M280" s="281">
        <v>0</v>
      </c>
      <c r="N280" s="281">
        <v>0</v>
      </c>
      <c r="O280" s="281">
        <v>0</v>
      </c>
      <c r="P280" s="281">
        <v>0</v>
      </c>
      <c r="Q280" s="281">
        <v>0</v>
      </c>
      <c r="R280" s="281">
        <v>0</v>
      </c>
      <c r="S280" s="281">
        <v>0</v>
      </c>
      <c r="T280" s="281">
        <v>0</v>
      </c>
      <c r="U280" s="281">
        <v>0</v>
      </c>
      <c r="V280" s="281">
        <v>0</v>
      </c>
      <c r="W280" s="281">
        <v>0</v>
      </c>
      <c r="X280" s="281">
        <v>0</v>
      </c>
      <c r="Y280" s="281">
        <v>0</v>
      </c>
      <c r="Z280" s="281">
        <v>0</v>
      </c>
      <c r="AA280" s="281">
        <v>0</v>
      </c>
      <c r="AB280" s="281">
        <v>0</v>
      </c>
      <c r="AC280" s="281">
        <v>0</v>
      </c>
      <c r="AD280" s="281">
        <v>0</v>
      </c>
      <c r="AE280" s="281">
        <v>0</v>
      </c>
      <c r="AF280" s="281">
        <v>0</v>
      </c>
      <c r="AG280" s="281">
        <v>0</v>
      </c>
      <c r="AH280" s="281">
        <v>0</v>
      </c>
      <c r="AI280" s="281">
        <v>0</v>
      </c>
      <c r="AJ280" s="281">
        <v>0</v>
      </c>
      <c r="AK280" s="281">
        <v>0</v>
      </c>
      <c r="AL280" s="281">
        <v>0</v>
      </c>
      <c r="AM280" s="281">
        <v>0</v>
      </c>
      <c r="AN280" s="281">
        <v>0</v>
      </c>
      <c r="AO280" s="281">
        <v>0</v>
      </c>
      <c r="AP280" s="281">
        <v>0</v>
      </c>
    </row>
    <row r="281" spans="1:42" customFormat="1" outlineLevel="2">
      <c r="A281" s="211" t="str">
        <f>A252&amp;"."&amp;A269&amp;"."&amp;A253&amp;"."&amp;B281</f>
        <v>1.o.6.12</v>
      </c>
      <c r="B281">
        <v>12</v>
      </c>
      <c r="C281" t="str">
        <f>'1-GBP'!C281</f>
        <v/>
      </c>
      <c r="M281" s="281">
        <v>0</v>
      </c>
      <c r="N281" s="281">
        <v>0</v>
      </c>
      <c r="O281" s="281">
        <v>0</v>
      </c>
      <c r="P281" s="281">
        <v>0</v>
      </c>
      <c r="Q281" s="281">
        <v>0</v>
      </c>
      <c r="R281" s="281">
        <v>0</v>
      </c>
      <c r="S281" s="281">
        <v>0</v>
      </c>
      <c r="T281" s="281">
        <v>0</v>
      </c>
      <c r="U281" s="281">
        <v>0</v>
      </c>
      <c r="V281" s="281">
        <v>0</v>
      </c>
      <c r="W281" s="281">
        <v>0</v>
      </c>
      <c r="X281" s="281">
        <v>0</v>
      </c>
      <c r="Y281" s="281">
        <v>0</v>
      </c>
      <c r="Z281" s="281">
        <v>0</v>
      </c>
      <c r="AA281" s="281">
        <v>0</v>
      </c>
      <c r="AB281" s="281">
        <v>0</v>
      </c>
      <c r="AC281" s="281">
        <v>0</v>
      </c>
      <c r="AD281" s="281">
        <v>0</v>
      </c>
      <c r="AE281" s="281">
        <v>0</v>
      </c>
      <c r="AF281" s="281">
        <v>0</v>
      </c>
      <c r="AG281" s="281">
        <v>0</v>
      </c>
      <c r="AH281" s="281">
        <v>0</v>
      </c>
      <c r="AI281" s="281">
        <v>0</v>
      </c>
      <c r="AJ281" s="281">
        <v>0</v>
      </c>
      <c r="AK281" s="281">
        <v>0</v>
      </c>
      <c r="AL281" s="281">
        <v>0</v>
      </c>
      <c r="AM281" s="281">
        <v>0</v>
      </c>
      <c r="AN281" s="281">
        <v>0</v>
      </c>
      <c r="AO281" s="281">
        <v>0</v>
      </c>
      <c r="AP281" s="281">
        <v>0</v>
      </c>
    </row>
    <row r="282" spans="1:42" customFormat="1" outlineLevel="1" collapsed="1">
      <c r="A282" s="212"/>
      <c r="B282" s="201">
        <f>B281-COUNTIFS(C270:C281,"")</f>
        <v>4</v>
      </c>
      <c r="C282" s="201" t="s">
        <v>285</v>
      </c>
      <c r="D282" s="201"/>
      <c r="E282" s="201"/>
      <c r="F282" s="201"/>
      <c r="G282" s="201"/>
      <c r="H282" s="201"/>
      <c r="I282" s="201"/>
      <c r="J282" s="201"/>
      <c r="K282" s="201"/>
      <c r="L282" s="201"/>
      <c r="M282" s="280">
        <f t="shared" ref="M282:AP282" si="24">SUM(M270:M281)</f>
        <v>0</v>
      </c>
      <c r="N282" s="280">
        <f t="shared" si="24"/>
        <v>0</v>
      </c>
      <c r="O282" s="280">
        <f t="shared" si="24"/>
        <v>0</v>
      </c>
      <c r="P282" s="280">
        <f t="shared" si="24"/>
        <v>0</v>
      </c>
      <c r="Q282" s="280">
        <f t="shared" si="24"/>
        <v>0</v>
      </c>
      <c r="R282" s="280">
        <f t="shared" si="24"/>
        <v>0</v>
      </c>
      <c r="S282" s="280">
        <f t="shared" si="24"/>
        <v>0</v>
      </c>
      <c r="T282" s="280">
        <f t="shared" si="24"/>
        <v>0</v>
      </c>
      <c r="U282" s="280">
        <f t="shared" si="24"/>
        <v>0</v>
      </c>
      <c r="V282" s="280">
        <f t="shared" si="24"/>
        <v>0</v>
      </c>
      <c r="W282" s="280">
        <f t="shared" si="24"/>
        <v>0</v>
      </c>
      <c r="X282" s="280">
        <f t="shared" si="24"/>
        <v>0</v>
      </c>
      <c r="Y282" s="280">
        <f t="shared" si="24"/>
        <v>0</v>
      </c>
      <c r="Z282" s="280">
        <f t="shared" si="24"/>
        <v>0</v>
      </c>
      <c r="AA282" s="280">
        <f t="shared" si="24"/>
        <v>0</v>
      </c>
      <c r="AB282" s="280">
        <f t="shared" si="24"/>
        <v>0</v>
      </c>
      <c r="AC282" s="280">
        <f t="shared" si="24"/>
        <v>0</v>
      </c>
      <c r="AD282" s="280">
        <f t="shared" si="24"/>
        <v>0</v>
      </c>
      <c r="AE282" s="280">
        <f t="shared" si="24"/>
        <v>0</v>
      </c>
      <c r="AF282" s="280">
        <f t="shared" si="24"/>
        <v>0</v>
      </c>
      <c r="AG282" s="280">
        <f t="shared" si="24"/>
        <v>0</v>
      </c>
      <c r="AH282" s="280">
        <f t="shared" si="24"/>
        <v>0</v>
      </c>
      <c r="AI282" s="280">
        <f t="shared" si="24"/>
        <v>0</v>
      </c>
      <c r="AJ282" s="280">
        <f t="shared" si="24"/>
        <v>0</v>
      </c>
      <c r="AK282" s="280">
        <f t="shared" si="24"/>
        <v>0</v>
      </c>
      <c r="AL282" s="280">
        <f t="shared" si="24"/>
        <v>0</v>
      </c>
      <c r="AM282" s="280">
        <f t="shared" si="24"/>
        <v>0</v>
      </c>
      <c r="AN282" s="280">
        <f t="shared" si="24"/>
        <v>0</v>
      </c>
      <c r="AO282" s="280">
        <f t="shared" si="24"/>
        <v>0</v>
      </c>
      <c r="AP282" s="280">
        <f t="shared" si="24"/>
        <v>0</v>
      </c>
    </row>
    <row r="283" spans="1:42" customFormat="1" outlineLevel="1">
      <c r="A283" s="221"/>
      <c r="B283" s="222"/>
      <c r="C283" s="222"/>
      <c r="D283" s="222"/>
      <c r="E283" s="222"/>
      <c r="F283" s="222"/>
      <c r="G283" s="222"/>
      <c r="H283" s="222"/>
      <c r="I283" s="222"/>
      <c r="J283" s="222"/>
      <c r="K283" s="222"/>
      <c r="L283" s="222"/>
      <c r="M283" s="222"/>
      <c r="N283" s="222"/>
      <c r="O283" s="222"/>
      <c r="P283" s="222"/>
      <c r="Q283" s="222"/>
      <c r="R283" s="222"/>
      <c r="S283" s="222"/>
      <c r="T283" s="222"/>
      <c r="U283" s="222"/>
      <c r="V283" s="222"/>
      <c r="W283" s="222"/>
      <c r="X283" s="222"/>
      <c r="Y283" s="222"/>
      <c r="Z283" s="222"/>
      <c r="AA283" s="222"/>
      <c r="AB283" s="222"/>
      <c r="AC283" s="222"/>
      <c r="AD283" s="222"/>
      <c r="AE283" s="222"/>
      <c r="AF283" s="222"/>
      <c r="AG283" s="222"/>
      <c r="AH283" s="222"/>
      <c r="AI283" s="222"/>
      <c r="AJ283" s="222"/>
      <c r="AK283" s="222"/>
      <c r="AL283" s="222"/>
      <c r="AM283" s="222"/>
      <c r="AN283" s="222"/>
      <c r="AO283" s="222"/>
      <c r="AP283" s="222"/>
    </row>
    <row r="284" spans="1:42" customFormat="1" outlineLevel="1">
      <c r="A284" s="220" t="s">
        <v>254</v>
      </c>
      <c r="B284" s="220" t="s">
        <v>287</v>
      </c>
      <c r="C284" s="220" t="s">
        <v>284</v>
      </c>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c r="AA284" s="220"/>
      <c r="AB284" s="220"/>
      <c r="AC284" s="220"/>
      <c r="AD284" s="220"/>
      <c r="AE284" s="220"/>
      <c r="AF284" s="220"/>
      <c r="AG284" s="220"/>
      <c r="AH284" s="220"/>
      <c r="AI284" s="220"/>
      <c r="AJ284" s="220"/>
      <c r="AK284" s="220"/>
      <c r="AL284" s="220"/>
      <c r="AM284" s="220"/>
      <c r="AN284" s="220"/>
      <c r="AO284" s="220"/>
      <c r="AP284" s="220"/>
    </row>
    <row r="285" spans="1:42" customFormat="1" outlineLevel="2">
      <c r="A285" s="211" t="str">
        <f>A252&amp;"."&amp;A284&amp;"."&amp;A253&amp;"."&amp;B285</f>
        <v>1.d.6.1</v>
      </c>
      <c r="B285">
        <v>1</v>
      </c>
      <c r="C285" t="str">
        <f>'1-GBP'!C285</f>
        <v/>
      </c>
      <c r="M285" s="281">
        <v>0</v>
      </c>
      <c r="N285" s="281">
        <v>0</v>
      </c>
      <c r="O285" s="281">
        <v>0</v>
      </c>
      <c r="P285" s="281">
        <v>0</v>
      </c>
      <c r="Q285" s="281">
        <v>0</v>
      </c>
      <c r="R285" s="281">
        <v>0</v>
      </c>
      <c r="S285" s="281">
        <v>0</v>
      </c>
      <c r="T285" s="281">
        <v>0</v>
      </c>
      <c r="U285" s="281">
        <v>0</v>
      </c>
      <c r="V285" s="281">
        <v>0</v>
      </c>
      <c r="W285" s="281">
        <v>0</v>
      </c>
      <c r="X285" s="281">
        <v>0</v>
      </c>
      <c r="Y285" s="281">
        <v>0</v>
      </c>
      <c r="Z285" s="281">
        <v>0</v>
      </c>
      <c r="AA285" s="281">
        <v>0</v>
      </c>
      <c r="AB285" s="281">
        <v>0</v>
      </c>
      <c r="AC285" s="281">
        <v>0</v>
      </c>
      <c r="AD285" s="281">
        <v>0</v>
      </c>
      <c r="AE285" s="281">
        <v>0</v>
      </c>
      <c r="AF285" s="281">
        <v>0</v>
      </c>
      <c r="AG285" s="281">
        <v>0</v>
      </c>
      <c r="AH285" s="281">
        <v>0</v>
      </c>
      <c r="AI285" s="281">
        <v>0</v>
      </c>
      <c r="AJ285" s="281">
        <v>0</v>
      </c>
      <c r="AK285" s="281">
        <v>0</v>
      </c>
      <c r="AL285" s="281">
        <v>0</v>
      </c>
      <c r="AM285" s="281">
        <v>0</v>
      </c>
      <c r="AN285" s="281">
        <v>0</v>
      </c>
      <c r="AO285" s="281">
        <v>0</v>
      </c>
      <c r="AP285" s="281">
        <v>0</v>
      </c>
    </row>
    <row r="286" spans="1:42" customFormat="1" outlineLevel="2">
      <c r="A286" s="211" t="str">
        <f>A252&amp;"."&amp;A284&amp;"."&amp;A253&amp;"."&amp;B286</f>
        <v>1.d.6.2</v>
      </c>
      <c r="B286">
        <v>2</v>
      </c>
      <c r="C286" t="str">
        <f>'1-GBP'!C286</f>
        <v/>
      </c>
      <c r="M286" s="281">
        <v>0</v>
      </c>
      <c r="N286" s="281">
        <v>0</v>
      </c>
      <c r="O286" s="281">
        <v>0</v>
      </c>
      <c r="P286" s="281">
        <v>0</v>
      </c>
      <c r="Q286" s="281">
        <v>0</v>
      </c>
      <c r="R286" s="281">
        <v>0</v>
      </c>
      <c r="S286" s="281">
        <v>0</v>
      </c>
      <c r="T286" s="281">
        <v>0</v>
      </c>
      <c r="U286" s="281">
        <v>0</v>
      </c>
      <c r="V286" s="281">
        <v>0</v>
      </c>
      <c r="W286" s="281">
        <v>0</v>
      </c>
      <c r="X286" s="281">
        <v>0</v>
      </c>
      <c r="Y286" s="281">
        <v>0</v>
      </c>
      <c r="Z286" s="281">
        <v>0</v>
      </c>
      <c r="AA286" s="281">
        <v>0</v>
      </c>
      <c r="AB286" s="281">
        <v>0</v>
      </c>
      <c r="AC286" s="281">
        <v>0</v>
      </c>
      <c r="AD286" s="281">
        <v>0</v>
      </c>
      <c r="AE286" s="281">
        <v>0</v>
      </c>
      <c r="AF286" s="281">
        <v>0</v>
      </c>
      <c r="AG286" s="281">
        <v>0</v>
      </c>
      <c r="AH286" s="281">
        <v>0</v>
      </c>
      <c r="AI286" s="281">
        <v>0</v>
      </c>
      <c r="AJ286" s="281">
        <v>0</v>
      </c>
      <c r="AK286" s="281">
        <v>0</v>
      </c>
      <c r="AL286" s="281">
        <v>0</v>
      </c>
      <c r="AM286" s="281">
        <v>0</v>
      </c>
      <c r="AN286" s="281">
        <v>0</v>
      </c>
      <c r="AO286" s="281">
        <v>0</v>
      </c>
      <c r="AP286" s="281">
        <v>0</v>
      </c>
    </row>
    <row r="287" spans="1:42" customFormat="1" outlineLevel="2">
      <c r="A287" s="211" t="str">
        <f>A252&amp;"."&amp;A284&amp;"."&amp;A253&amp;"."&amp;B287</f>
        <v>1.d.6.3</v>
      </c>
      <c r="B287">
        <v>3</v>
      </c>
      <c r="C287" t="str">
        <f>'1-GBP'!C287</f>
        <v/>
      </c>
      <c r="M287" s="281">
        <v>0</v>
      </c>
      <c r="N287" s="281">
        <v>0</v>
      </c>
      <c r="O287" s="281">
        <v>0</v>
      </c>
      <c r="P287" s="281">
        <v>0</v>
      </c>
      <c r="Q287" s="281">
        <v>0</v>
      </c>
      <c r="R287" s="281">
        <v>0</v>
      </c>
      <c r="S287" s="281">
        <v>0</v>
      </c>
      <c r="T287" s="281">
        <v>0</v>
      </c>
      <c r="U287" s="281">
        <v>0</v>
      </c>
      <c r="V287" s="281">
        <v>0</v>
      </c>
      <c r="W287" s="281">
        <v>0</v>
      </c>
      <c r="X287" s="281">
        <v>0</v>
      </c>
      <c r="Y287" s="281">
        <v>0</v>
      </c>
      <c r="Z287" s="281">
        <v>0</v>
      </c>
      <c r="AA287" s="281">
        <v>0</v>
      </c>
      <c r="AB287" s="281">
        <v>0</v>
      </c>
      <c r="AC287" s="281">
        <v>0</v>
      </c>
      <c r="AD287" s="281">
        <v>0</v>
      </c>
      <c r="AE287" s="281">
        <v>0</v>
      </c>
      <c r="AF287" s="281">
        <v>0</v>
      </c>
      <c r="AG287" s="281">
        <v>0</v>
      </c>
      <c r="AH287" s="281">
        <v>0</v>
      </c>
      <c r="AI287" s="281">
        <v>0</v>
      </c>
      <c r="AJ287" s="281">
        <v>0</v>
      </c>
      <c r="AK287" s="281">
        <v>0</v>
      </c>
      <c r="AL287" s="281">
        <v>0</v>
      </c>
      <c r="AM287" s="281">
        <v>0</v>
      </c>
      <c r="AN287" s="281">
        <v>0</v>
      </c>
      <c r="AO287" s="281">
        <v>0</v>
      </c>
      <c r="AP287" s="281">
        <v>0</v>
      </c>
    </row>
    <row r="288" spans="1:42" customFormat="1" outlineLevel="2">
      <c r="A288" s="211" t="str">
        <f>A252&amp;"."&amp;A284&amp;"."&amp;A253&amp;"."&amp;B288</f>
        <v>1.d.6.4</v>
      </c>
      <c r="B288">
        <v>4</v>
      </c>
      <c r="C288" t="str">
        <f>'1-GBP'!C288</f>
        <v/>
      </c>
      <c r="M288" s="281">
        <v>0</v>
      </c>
      <c r="N288" s="281">
        <v>0</v>
      </c>
      <c r="O288" s="281">
        <v>0</v>
      </c>
      <c r="P288" s="281">
        <v>0</v>
      </c>
      <c r="Q288" s="281">
        <v>0</v>
      </c>
      <c r="R288" s="281">
        <v>0</v>
      </c>
      <c r="S288" s="281">
        <v>0</v>
      </c>
      <c r="T288" s="281">
        <v>0</v>
      </c>
      <c r="U288" s="281">
        <v>0</v>
      </c>
      <c r="V288" s="281">
        <v>0</v>
      </c>
      <c r="W288" s="281">
        <v>0</v>
      </c>
      <c r="X288" s="281">
        <v>0</v>
      </c>
      <c r="Y288" s="281">
        <v>0</v>
      </c>
      <c r="Z288" s="281">
        <v>0</v>
      </c>
      <c r="AA288" s="281">
        <v>0</v>
      </c>
      <c r="AB288" s="281">
        <v>0</v>
      </c>
      <c r="AC288" s="281">
        <v>0</v>
      </c>
      <c r="AD288" s="281">
        <v>0</v>
      </c>
      <c r="AE288" s="281">
        <v>0</v>
      </c>
      <c r="AF288" s="281">
        <v>0</v>
      </c>
      <c r="AG288" s="281">
        <v>0</v>
      </c>
      <c r="AH288" s="281">
        <v>0</v>
      </c>
      <c r="AI288" s="281">
        <v>0</v>
      </c>
      <c r="AJ288" s="281">
        <v>0</v>
      </c>
      <c r="AK288" s="281">
        <v>0</v>
      </c>
      <c r="AL288" s="281">
        <v>0</v>
      </c>
      <c r="AM288" s="281">
        <v>0</v>
      </c>
      <c r="AN288" s="281">
        <v>0</v>
      </c>
      <c r="AO288" s="281">
        <v>0</v>
      </c>
      <c r="AP288" s="281">
        <v>0</v>
      </c>
    </row>
    <row r="289" spans="1:42" customFormat="1" outlineLevel="2">
      <c r="A289" s="211" t="str">
        <f>A252&amp;"."&amp;A284&amp;"."&amp;A253&amp;"."&amp;B289</f>
        <v>1.d.6.5</v>
      </c>
      <c r="B289">
        <v>5</v>
      </c>
      <c r="C289" t="str">
        <f>'1-GBP'!C289</f>
        <v/>
      </c>
      <c r="M289" s="281">
        <v>0</v>
      </c>
      <c r="N289" s="281">
        <v>0</v>
      </c>
      <c r="O289" s="281">
        <v>0</v>
      </c>
      <c r="P289" s="281">
        <v>0</v>
      </c>
      <c r="Q289" s="281">
        <v>0</v>
      </c>
      <c r="R289" s="281">
        <v>0</v>
      </c>
      <c r="S289" s="281">
        <v>0</v>
      </c>
      <c r="T289" s="281">
        <v>0</v>
      </c>
      <c r="U289" s="281">
        <v>0</v>
      </c>
      <c r="V289" s="281">
        <v>0</v>
      </c>
      <c r="W289" s="281">
        <v>0</v>
      </c>
      <c r="X289" s="281">
        <v>0</v>
      </c>
      <c r="Y289" s="281">
        <v>0</v>
      </c>
      <c r="Z289" s="281">
        <v>0</v>
      </c>
      <c r="AA289" s="281">
        <v>0</v>
      </c>
      <c r="AB289" s="281">
        <v>0</v>
      </c>
      <c r="AC289" s="281">
        <v>0</v>
      </c>
      <c r="AD289" s="281">
        <v>0</v>
      </c>
      <c r="AE289" s="281">
        <v>0</v>
      </c>
      <c r="AF289" s="281">
        <v>0</v>
      </c>
      <c r="AG289" s="281">
        <v>0</v>
      </c>
      <c r="AH289" s="281">
        <v>0</v>
      </c>
      <c r="AI289" s="281">
        <v>0</v>
      </c>
      <c r="AJ289" s="281">
        <v>0</v>
      </c>
      <c r="AK289" s="281">
        <v>0</v>
      </c>
      <c r="AL289" s="281">
        <v>0</v>
      </c>
      <c r="AM289" s="281">
        <v>0</v>
      </c>
      <c r="AN289" s="281">
        <v>0</v>
      </c>
      <c r="AO289" s="281">
        <v>0</v>
      </c>
      <c r="AP289" s="281">
        <v>0</v>
      </c>
    </row>
    <row r="290" spans="1:42" customFormat="1" outlineLevel="2">
      <c r="A290" s="211" t="str">
        <f>A252&amp;"."&amp;A284&amp;"."&amp;A253&amp;"."&amp;B290</f>
        <v>1.d.6.6</v>
      </c>
      <c r="B290">
        <v>6</v>
      </c>
      <c r="C290" t="str">
        <f>'1-GBP'!C290</f>
        <v/>
      </c>
      <c r="M290" s="281">
        <v>0</v>
      </c>
      <c r="N290" s="281">
        <v>0</v>
      </c>
      <c r="O290" s="281">
        <v>0</v>
      </c>
      <c r="P290" s="281">
        <v>0</v>
      </c>
      <c r="Q290" s="281">
        <v>0</v>
      </c>
      <c r="R290" s="281">
        <v>0</v>
      </c>
      <c r="S290" s="281">
        <v>0</v>
      </c>
      <c r="T290" s="281">
        <v>0</v>
      </c>
      <c r="U290" s="281">
        <v>0</v>
      </c>
      <c r="V290" s="281">
        <v>0</v>
      </c>
      <c r="W290" s="281">
        <v>0</v>
      </c>
      <c r="X290" s="281">
        <v>0</v>
      </c>
      <c r="Y290" s="281">
        <v>0</v>
      </c>
      <c r="Z290" s="281">
        <v>0</v>
      </c>
      <c r="AA290" s="281">
        <v>0</v>
      </c>
      <c r="AB290" s="281">
        <v>0</v>
      </c>
      <c r="AC290" s="281">
        <v>0</v>
      </c>
      <c r="AD290" s="281">
        <v>0</v>
      </c>
      <c r="AE290" s="281">
        <v>0</v>
      </c>
      <c r="AF290" s="281">
        <v>0</v>
      </c>
      <c r="AG290" s="281">
        <v>0</v>
      </c>
      <c r="AH290" s="281">
        <v>0</v>
      </c>
      <c r="AI290" s="281">
        <v>0</v>
      </c>
      <c r="AJ290" s="281">
        <v>0</v>
      </c>
      <c r="AK290" s="281">
        <v>0</v>
      </c>
      <c r="AL290" s="281">
        <v>0</v>
      </c>
      <c r="AM290" s="281">
        <v>0</v>
      </c>
      <c r="AN290" s="281">
        <v>0</v>
      </c>
      <c r="AO290" s="281">
        <v>0</v>
      </c>
      <c r="AP290" s="281">
        <v>0</v>
      </c>
    </row>
    <row r="291" spans="1:42" customFormat="1" outlineLevel="2">
      <c r="A291" s="211" t="str">
        <f>A252&amp;"."&amp;A284&amp;"."&amp;A253&amp;"."&amp;B291</f>
        <v>1.d.6.7</v>
      </c>
      <c r="B291">
        <v>7</v>
      </c>
      <c r="C291" t="str">
        <f>'1-GBP'!C291</f>
        <v/>
      </c>
      <c r="M291" s="281">
        <v>0</v>
      </c>
      <c r="N291" s="281">
        <v>0</v>
      </c>
      <c r="O291" s="281">
        <v>0</v>
      </c>
      <c r="P291" s="281">
        <v>0</v>
      </c>
      <c r="Q291" s="281">
        <v>0</v>
      </c>
      <c r="R291" s="281">
        <v>0</v>
      </c>
      <c r="S291" s="281">
        <v>0</v>
      </c>
      <c r="T291" s="281">
        <v>0</v>
      </c>
      <c r="U291" s="281">
        <v>0</v>
      </c>
      <c r="V291" s="281">
        <v>0</v>
      </c>
      <c r="W291" s="281">
        <v>0</v>
      </c>
      <c r="X291" s="281">
        <v>0</v>
      </c>
      <c r="Y291" s="281">
        <v>0</v>
      </c>
      <c r="Z291" s="281">
        <v>0</v>
      </c>
      <c r="AA291" s="281">
        <v>0</v>
      </c>
      <c r="AB291" s="281">
        <v>0</v>
      </c>
      <c r="AC291" s="281">
        <v>0</v>
      </c>
      <c r="AD291" s="281">
        <v>0</v>
      </c>
      <c r="AE291" s="281">
        <v>0</v>
      </c>
      <c r="AF291" s="281">
        <v>0</v>
      </c>
      <c r="AG291" s="281">
        <v>0</v>
      </c>
      <c r="AH291" s="281">
        <v>0</v>
      </c>
      <c r="AI291" s="281">
        <v>0</v>
      </c>
      <c r="AJ291" s="281">
        <v>0</v>
      </c>
      <c r="AK291" s="281">
        <v>0</v>
      </c>
      <c r="AL291" s="281">
        <v>0</v>
      </c>
      <c r="AM291" s="281">
        <v>0</v>
      </c>
      <c r="AN291" s="281">
        <v>0</v>
      </c>
      <c r="AO291" s="281">
        <v>0</v>
      </c>
      <c r="AP291" s="281">
        <v>0</v>
      </c>
    </row>
    <row r="292" spans="1:42" customFormat="1" outlineLevel="2">
      <c r="A292" s="211" t="str">
        <f>A252&amp;"."&amp;A284&amp;"."&amp;A253&amp;"."&amp;B292</f>
        <v>1.d.6.8</v>
      </c>
      <c r="B292">
        <v>8</v>
      </c>
      <c r="C292" t="str">
        <f>'1-GBP'!C292</f>
        <v/>
      </c>
      <c r="M292" s="281">
        <v>0</v>
      </c>
      <c r="N292" s="281">
        <v>0</v>
      </c>
      <c r="O292" s="281">
        <v>0</v>
      </c>
      <c r="P292" s="281">
        <v>0</v>
      </c>
      <c r="Q292" s="281">
        <v>0</v>
      </c>
      <c r="R292" s="281">
        <v>0</v>
      </c>
      <c r="S292" s="281">
        <v>0</v>
      </c>
      <c r="T292" s="281">
        <v>0</v>
      </c>
      <c r="U292" s="281">
        <v>0</v>
      </c>
      <c r="V292" s="281">
        <v>0</v>
      </c>
      <c r="W292" s="281">
        <v>0</v>
      </c>
      <c r="X292" s="281">
        <v>0</v>
      </c>
      <c r="Y292" s="281">
        <v>0</v>
      </c>
      <c r="Z292" s="281">
        <v>0</v>
      </c>
      <c r="AA292" s="281">
        <v>0</v>
      </c>
      <c r="AB292" s="281">
        <v>0</v>
      </c>
      <c r="AC292" s="281">
        <v>0</v>
      </c>
      <c r="AD292" s="281">
        <v>0</v>
      </c>
      <c r="AE292" s="281">
        <v>0</v>
      </c>
      <c r="AF292" s="281">
        <v>0</v>
      </c>
      <c r="AG292" s="281">
        <v>0</v>
      </c>
      <c r="AH292" s="281">
        <v>0</v>
      </c>
      <c r="AI292" s="281">
        <v>0</v>
      </c>
      <c r="AJ292" s="281">
        <v>0</v>
      </c>
      <c r="AK292" s="281">
        <v>0</v>
      </c>
      <c r="AL292" s="281">
        <v>0</v>
      </c>
      <c r="AM292" s="281">
        <v>0</v>
      </c>
      <c r="AN292" s="281">
        <v>0</v>
      </c>
      <c r="AO292" s="281">
        <v>0</v>
      </c>
      <c r="AP292" s="281">
        <v>0</v>
      </c>
    </row>
    <row r="293" spans="1:42" customFormat="1" outlineLevel="2">
      <c r="A293" s="211" t="str">
        <f>A252&amp;"."&amp;A284&amp;"."&amp;A253&amp;"."&amp;B293</f>
        <v>1.d.6.9</v>
      </c>
      <c r="B293">
        <v>9</v>
      </c>
      <c r="C293" t="str">
        <f>'1-GBP'!C293</f>
        <v/>
      </c>
      <c r="M293" s="281">
        <v>0</v>
      </c>
      <c r="N293" s="281">
        <v>0</v>
      </c>
      <c r="O293" s="281">
        <v>0</v>
      </c>
      <c r="P293" s="281">
        <v>0</v>
      </c>
      <c r="Q293" s="281">
        <v>0</v>
      </c>
      <c r="R293" s="281">
        <v>0</v>
      </c>
      <c r="S293" s="281">
        <v>0</v>
      </c>
      <c r="T293" s="281">
        <v>0</v>
      </c>
      <c r="U293" s="281">
        <v>0</v>
      </c>
      <c r="V293" s="281">
        <v>0</v>
      </c>
      <c r="W293" s="281">
        <v>0</v>
      </c>
      <c r="X293" s="281">
        <v>0</v>
      </c>
      <c r="Y293" s="281">
        <v>0</v>
      </c>
      <c r="Z293" s="281">
        <v>0</v>
      </c>
      <c r="AA293" s="281">
        <v>0</v>
      </c>
      <c r="AB293" s="281">
        <v>0</v>
      </c>
      <c r="AC293" s="281">
        <v>0</v>
      </c>
      <c r="AD293" s="281">
        <v>0</v>
      </c>
      <c r="AE293" s="281">
        <v>0</v>
      </c>
      <c r="AF293" s="281">
        <v>0</v>
      </c>
      <c r="AG293" s="281">
        <v>0</v>
      </c>
      <c r="AH293" s="281">
        <v>0</v>
      </c>
      <c r="AI293" s="281">
        <v>0</v>
      </c>
      <c r="AJ293" s="281">
        <v>0</v>
      </c>
      <c r="AK293" s="281">
        <v>0</v>
      </c>
      <c r="AL293" s="281">
        <v>0</v>
      </c>
      <c r="AM293" s="281">
        <v>0</v>
      </c>
      <c r="AN293" s="281">
        <v>0</v>
      </c>
      <c r="AO293" s="281">
        <v>0</v>
      </c>
      <c r="AP293" s="281">
        <v>0</v>
      </c>
    </row>
    <row r="294" spans="1:42" customFormat="1" outlineLevel="2">
      <c r="A294" s="211" t="str">
        <f>A252&amp;"."&amp;A284&amp;"."&amp;A253&amp;"."&amp;B294</f>
        <v>1.d.6.10</v>
      </c>
      <c r="B294">
        <v>10</v>
      </c>
      <c r="C294" t="str">
        <f>'1-GBP'!C294</f>
        <v/>
      </c>
      <c r="M294" s="281">
        <v>0</v>
      </c>
      <c r="N294" s="281">
        <v>0</v>
      </c>
      <c r="O294" s="281">
        <v>0</v>
      </c>
      <c r="P294" s="281">
        <v>0</v>
      </c>
      <c r="Q294" s="281">
        <v>0</v>
      </c>
      <c r="R294" s="281">
        <v>0</v>
      </c>
      <c r="S294" s="281">
        <v>0</v>
      </c>
      <c r="T294" s="281">
        <v>0</v>
      </c>
      <c r="U294" s="281">
        <v>0</v>
      </c>
      <c r="V294" s="281">
        <v>0</v>
      </c>
      <c r="W294" s="281">
        <v>0</v>
      </c>
      <c r="X294" s="281">
        <v>0</v>
      </c>
      <c r="Y294" s="281">
        <v>0</v>
      </c>
      <c r="Z294" s="281">
        <v>0</v>
      </c>
      <c r="AA294" s="281">
        <v>0</v>
      </c>
      <c r="AB294" s="281">
        <v>0</v>
      </c>
      <c r="AC294" s="281">
        <v>0</v>
      </c>
      <c r="AD294" s="281">
        <v>0</v>
      </c>
      <c r="AE294" s="281">
        <v>0</v>
      </c>
      <c r="AF294" s="281">
        <v>0</v>
      </c>
      <c r="AG294" s="281">
        <v>0</v>
      </c>
      <c r="AH294" s="281">
        <v>0</v>
      </c>
      <c r="AI294" s="281">
        <v>0</v>
      </c>
      <c r="AJ294" s="281">
        <v>0</v>
      </c>
      <c r="AK294" s="281">
        <v>0</v>
      </c>
      <c r="AL294" s="281">
        <v>0</v>
      </c>
      <c r="AM294" s="281">
        <v>0</v>
      </c>
      <c r="AN294" s="281">
        <v>0</v>
      </c>
      <c r="AO294" s="281">
        <v>0</v>
      </c>
      <c r="AP294" s="281">
        <v>0</v>
      </c>
    </row>
    <row r="295" spans="1:42" customFormat="1" outlineLevel="2">
      <c r="A295" s="211" t="str">
        <f>A252&amp;"."&amp;A284&amp;"."&amp;A253&amp;"."&amp;B295</f>
        <v>1.d.6.11</v>
      </c>
      <c r="B295">
        <v>11</v>
      </c>
      <c r="C295" t="str">
        <f>'1-GBP'!C295</f>
        <v/>
      </c>
      <c r="M295" s="281">
        <v>0</v>
      </c>
      <c r="N295" s="281">
        <v>0</v>
      </c>
      <c r="O295" s="281">
        <v>0</v>
      </c>
      <c r="P295" s="281">
        <v>0</v>
      </c>
      <c r="Q295" s="281">
        <v>0</v>
      </c>
      <c r="R295" s="281">
        <v>0</v>
      </c>
      <c r="S295" s="281">
        <v>0</v>
      </c>
      <c r="T295" s="281">
        <v>0</v>
      </c>
      <c r="U295" s="281">
        <v>0</v>
      </c>
      <c r="V295" s="281">
        <v>0</v>
      </c>
      <c r="W295" s="281">
        <v>0</v>
      </c>
      <c r="X295" s="281">
        <v>0</v>
      </c>
      <c r="Y295" s="281">
        <v>0</v>
      </c>
      <c r="Z295" s="281">
        <v>0</v>
      </c>
      <c r="AA295" s="281">
        <v>0</v>
      </c>
      <c r="AB295" s="281">
        <v>0</v>
      </c>
      <c r="AC295" s="281">
        <v>0</v>
      </c>
      <c r="AD295" s="281">
        <v>0</v>
      </c>
      <c r="AE295" s="281">
        <v>0</v>
      </c>
      <c r="AF295" s="281">
        <v>0</v>
      </c>
      <c r="AG295" s="281">
        <v>0</v>
      </c>
      <c r="AH295" s="281">
        <v>0</v>
      </c>
      <c r="AI295" s="281">
        <v>0</v>
      </c>
      <c r="AJ295" s="281">
        <v>0</v>
      </c>
      <c r="AK295" s="281">
        <v>0</v>
      </c>
      <c r="AL295" s="281">
        <v>0</v>
      </c>
      <c r="AM295" s="281">
        <v>0</v>
      </c>
      <c r="AN295" s="281">
        <v>0</v>
      </c>
      <c r="AO295" s="281">
        <v>0</v>
      </c>
      <c r="AP295" s="281">
        <v>0</v>
      </c>
    </row>
    <row r="296" spans="1:42" customFormat="1" outlineLevel="2">
      <c r="A296" s="211" t="str">
        <f>A252&amp;"."&amp;A284&amp;"."&amp;A253&amp;"."&amp;B296</f>
        <v>1.d.6.12</v>
      </c>
      <c r="B296">
        <v>12</v>
      </c>
      <c r="C296" t="str">
        <f>'1-GBP'!C296</f>
        <v/>
      </c>
      <c r="M296" s="281">
        <v>0</v>
      </c>
      <c r="N296" s="281">
        <v>0</v>
      </c>
      <c r="O296" s="281">
        <v>0</v>
      </c>
      <c r="P296" s="281">
        <v>0</v>
      </c>
      <c r="Q296" s="281">
        <v>0</v>
      </c>
      <c r="R296" s="281">
        <v>0</v>
      </c>
      <c r="S296" s="281">
        <v>0</v>
      </c>
      <c r="T296" s="281">
        <v>0</v>
      </c>
      <c r="U296" s="281">
        <v>0</v>
      </c>
      <c r="V296" s="281">
        <v>0</v>
      </c>
      <c r="W296" s="281">
        <v>0</v>
      </c>
      <c r="X296" s="281">
        <v>0</v>
      </c>
      <c r="Y296" s="281">
        <v>0</v>
      </c>
      <c r="Z296" s="281">
        <v>0</v>
      </c>
      <c r="AA296" s="281">
        <v>0</v>
      </c>
      <c r="AB296" s="281">
        <v>0</v>
      </c>
      <c r="AC296" s="281">
        <v>0</v>
      </c>
      <c r="AD296" s="281">
        <v>0</v>
      </c>
      <c r="AE296" s="281">
        <v>0</v>
      </c>
      <c r="AF296" s="281">
        <v>0</v>
      </c>
      <c r="AG296" s="281">
        <v>0</v>
      </c>
      <c r="AH296" s="281">
        <v>0</v>
      </c>
      <c r="AI296" s="281">
        <v>0</v>
      </c>
      <c r="AJ296" s="281">
        <v>0</v>
      </c>
      <c r="AK296" s="281">
        <v>0</v>
      </c>
      <c r="AL296" s="281">
        <v>0</v>
      </c>
      <c r="AM296" s="281">
        <v>0</v>
      </c>
      <c r="AN296" s="281">
        <v>0</v>
      </c>
      <c r="AO296" s="281">
        <v>0</v>
      </c>
      <c r="AP296" s="281">
        <v>0</v>
      </c>
    </row>
    <row r="297" spans="1:42" customFormat="1" outlineLevel="1" collapsed="1">
      <c r="A297" s="212"/>
      <c r="B297" s="201">
        <f>B296-COUNTIFS(C285:C296,"")</f>
        <v>0</v>
      </c>
      <c r="C297" s="201" t="s">
        <v>285</v>
      </c>
      <c r="D297" s="201"/>
      <c r="E297" s="201"/>
      <c r="F297" s="201"/>
      <c r="G297" s="201"/>
      <c r="H297" s="201"/>
      <c r="I297" s="201"/>
      <c r="J297" s="201"/>
      <c r="K297" s="201"/>
      <c r="L297" s="201"/>
      <c r="M297" s="280">
        <f t="shared" ref="M297:AP297" si="25">SUM(M285:M296)</f>
        <v>0</v>
      </c>
      <c r="N297" s="280">
        <f t="shared" si="25"/>
        <v>0</v>
      </c>
      <c r="O297" s="280">
        <f t="shared" si="25"/>
        <v>0</v>
      </c>
      <c r="P297" s="280">
        <f t="shared" si="25"/>
        <v>0</v>
      </c>
      <c r="Q297" s="280">
        <f t="shared" si="25"/>
        <v>0</v>
      </c>
      <c r="R297" s="280">
        <f t="shared" si="25"/>
        <v>0</v>
      </c>
      <c r="S297" s="280">
        <f t="shared" si="25"/>
        <v>0</v>
      </c>
      <c r="T297" s="280">
        <f t="shared" si="25"/>
        <v>0</v>
      </c>
      <c r="U297" s="280">
        <f t="shared" si="25"/>
        <v>0</v>
      </c>
      <c r="V297" s="280">
        <f t="shared" si="25"/>
        <v>0</v>
      </c>
      <c r="W297" s="280">
        <f t="shared" si="25"/>
        <v>0</v>
      </c>
      <c r="X297" s="280">
        <f t="shared" si="25"/>
        <v>0</v>
      </c>
      <c r="Y297" s="280">
        <f t="shared" si="25"/>
        <v>0</v>
      </c>
      <c r="Z297" s="280">
        <f t="shared" si="25"/>
        <v>0</v>
      </c>
      <c r="AA297" s="280">
        <f t="shared" si="25"/>
        <v>0</v>
      </c>
      <c r="AB297" s="280">
        <f t="shared" si="25"/>
        <v>0</v>
      </c>
      <c r="AC297" s="280">
        <f t="shared" si="25"/>
        <v>0</v>
      </c>
      <c r="AD297" s="280">
        <f t="shared" si="25"/>
        <v>0</v>
      </c>
      <c r="AE297" s="280">
        <f t="shared" si="25"/>
        <v>0</v>
      </c>
      <c r="AF297" s="280">
        <f t="shared" si="25"/>
        <v>0</v>
      </c>
      <c r="AG297" s="280">
        <f t="shared" si="25"/>
        <v>0</v>
      </c>
      <c r="AH297" s="280">
        <f t="shared" si="25"/>
        <v>0</v>
      </c>
      <c r="AI297" s="280">
        <f t="shared" si="25"/>
        <v>0</v>
      </c>
      <c r="AJ297" s="280">
        <f t="shared" si="25"/>
        <v>0</v>
      </c>
      <c r="AK297" s="280">
        <f t="shared" si="25"/>
        <v>0</v>
      </c>
      <c r="AL297" s="280">
        <f t="shared" si="25"/>
        <v>0</v>
      </c>
      <c r="AM297" s="280">
        <f t="shared" si="25"/>
        <v>0</v>
      </c>
      <c r="AN297" s="280">
        <f t="shared" si="25"/>
        <v>0</v>
      </c>
      <c r="AO297" s="280">
        <f t="shared" si="25"/>
        <v>0</v>
      </c>
      <c r="AP297" s="280">
        <f t="shared" si="25"/>
        <v>0</v>
      </c>
    </row>
    <row r="298" spans="1:42" customFormat="1" ht="16.149999999999999" outlineLevel="1" thickBot="1">
      <c r="A298" s="213"/>
      <c r="B298" s="202"/>
      <c r="C298" s="202"/>
      <c r="D298" s="202"/>
      <c r="E298" s="202"/>
      <c r="F298" s="202"/>
      <c r="G298" s="202"/>
      <c r="H298" s="202"/>
      <c r="I298" s="202"/>
      <c r="J298" s="202"/>
      <c r="K298" s="202"/>
      <c r="L298" s="202"/>
      <c r="M298" s="313"/>
      <c r="N298" s="313"/>
      <c r="O298" s="313"/>
      <c r="P298" s="313"/>
      <c r="Q298" s="313"/>
      <c r="R298" s="313"/>
      <c r="S298" s="313"/>
      <c r="T298" s="313"/>
      <c r="U298" s="313"/>
      <c r="V298" s="313"/>
      <c r="W298" s="313"/>
      <c r="X298" s="313"/>
      <c r="Y298" s="313"/>
      <c r="Z298" s="313"/>
      <c r="AA298" s="313"/>
      <c r="AB298" s="313"/>
      <c r="AC298" s="313"/>
      <c r="AD298" s="313"/>
      <c r="AE298" s="313"/>
      <c r="AF298" s="313"/>
      <c r="AG298" s="313"/>
      <c r="AH298" s="313"/>
      <c r="AI298" s="313"/>
      <c r="AJ298" s="313"/>
      <c r="AK298" s="313"/>
      <c r="AL298" s="313"/>
      <c r="AM298" s="313"/>
      <c r="AN298" s="313"/>
      <c r="AO298" s="313"/>
      <c r="AP298" s="313"/>
    </row>
    <row r="299" spans="1:42" customFormat="1" ht="16.149999999999999" outlineLevel="1" thickBot="1">
      <c r="A299" s="214" t="s">
        <v>288</v>
      </c>
      <c r="B299" s="203">
        <f>B297+B282+B267</f>
        <v>4</v>
      </c>
      <c r="C299" s="203" t="s">
        <v>289</v>
      </c>
      <c r="D299" s="203"/>
      <c r="E299" s="203"/>
      <c r="F299" s="203"/>
      <c r="G299" s="203" t="str">
        <f>+"Total "&amp;$B252&amp;" "&amp;$B253</f>
        <v>Total Phase 1 Energy Costs</v>
      </c>
      <c r="H299" s="203"/>
      <c r="I299" s="203"/>
      <c r="J299" s="203"/>
      <c r="K299" s="203"/>
      <c r="L299" s="203"/>
      <c r="M299" s="284">
        <f t="shared" ref="M299:AP299" si="26">SUM(M267,M282,M297)</f>
        <v>0</v>
      </c>
      <c r="N299" s="284">
        <f t="shared" si="26"/>
        <v>0</v>
      </c>
      <c r="O299" s="284">
        <f t="shared" si="26"/>
        <v>0</v>
      </c>
      <c r="P299" s="284">
        <f t="shared" si="26"/>
        <v>0</v>
      </c>
      <c r="Q299" s="284">
        <f t="shared" si="26"/>
        <v>0</v>
      </c>
      <c r="R299" s="284">
        <f t="shared" si="26"/>
        <v>0</v>
      </c>
      <c r="S299" s="284">
        <f t="shared" si="26"/>
        <v>0</v>
      </c>
      <c r="T299" s="284">
        <f t="shared" si="26"/>
        <v>0</v>
      </c>
      <c r="U299" s="284">
        <f t="shared" si="26"/>
        <v>0</v>
      </c>
      <c r="V299" s="284">
        <f t="shared" si="26"/>
        <v>0</v>
      </c>
      <c r="W299" s="284">
        <f t="shared" si="26"/>
        <v>0</v>
      </c>
      <c r="X299" s="284">
        <f t="shared" si="26"/>
        <v>0</v>
      </c>
      <c r="Y299" s="284">
        <f t="shared" si="26"/>
        <v>0</v>
      </c>
      <c r="Z299" s="284">
        <f t="shared" si="26"/>
        <v>0</v>
      </c>
      <c r="AA299" s="284">
        <f t="shared" si="26"/>
        <v>0</v>
      </c>
      <c r="AB299" s="284">
        <f t="shared" si="26"/>
        <v>0</v>
      </c>
      <c r="AC299" s="284">
        <f t="shared" si="26"/>
        <v>0</v>
      </c>
      <c r="AD299" s="284">
        <f t="shared" si="26"/>
        <v>0</v>
      </c>
      <c r="AE299" s="284">
        <f t="shared" si="26"/>
        <v>0</v>
      </c>
      <c r="AF299" s="284">
        <f t="shared" si="26"/>
        <v>0</v>
      </c>
      <c r="AG299" s="284">
        <f t="shared" si="26"/>
        <v>0</v>
      </c>
      <c r="AH299" s="284">
        <f t="shared" si="26"/>
        <v>0</v>
      </c>
      <c r="AI299" s="284">
        <f t="shared" si="26"/>
        <v>0</v>
      </c>
      <c r="AJ299" s="284">
        <f t="shared" si="26"/>
        <v>0</v>
      </c>
      <c r="AK299" s="284">
        <f t="shared" si="26"/>
        <v>0</v>
      </c>
      <c r="AL299" s="284">
        <f t="shared" si="26"/>
        <v>0</v>
      </c>
      <c r="AM299" s="284">
        <f t="shared" si="26"/>
        <v>0</v>
      </c>
      <c r="AN299" s="284">
        <f t="shared" si="26"/>
        <v>0</v>
      </c>
      <c r="AO299" s="284">
        <f t="shared" si="26"/>
        <v>0</v>
      </c>
      <c r="AP299" s="284">
        <f t="shared" si="26"/>
        <v>0</v>
      </c>
    </row>
    <row r="300" spans="1:42" customFormat="1">
      <c r="A300" s="211"/>
    </row>
    <row r="301" spans="1:42" customFormat="1">
      <c r="A301" s="209" t="str">
        <f>_xlfn.TEXTBEFORE(J301,".")</f>
        <v>1</v>
      </c>
      <c r="B301" s="196" t="str">
        <f>_xlfn.XLOOKUP($A301,Select!$B$4:$B$65,Select!$C$4:$C$65)</f>
        <v>Phase 1</v>
      </c>
      <c r="C301" s="197"/>
      <c r="D301" s="197">
        <f>B316+B331+B346</f>
        <v>3</v>
      </c>
      <c r="E301" s="197" t="s">
        <v>281</v>
      </c>
      <c r="F301" s="197"/>
      <c r="G301" s="197"/>
      <c r="H301" s="197"/>
      <c r="I301" s="197" t="s">
        <v>282</v>
      </c>
      <c r="J301" s="197" t="str">
        <f>Select!$M$10</f>
        <v>1.7</v>
      </c>
      <c r="K301" s="197"/>
      <c r="L301" s="197"/>
      <c r="M301" s="197"/>
      <c r="N301" s="198"/>
      <c r="O301" s="198"/>
      <c r="P301" s="198"/>
      <c r="Q301" s="198"/>
      <c r="R301" s="198"/>
      <c r="S301" s="198"/>
      <c r="T301" s="198"/>
      <c r="U301" s="198"/>
      <c r="V301" s="198"/>
      <c r="W301" s="198"/>
      <c r="X301" s="198"/>
      <c r="Y301" s="198"/>
      <c r="Z301" s="198"/>
      <c r="AA301" s="198"/>
      <c r="AB301" s="198"/>
      <c r="AC301" s="198"/>
      <c r="AD301" s="198"/>
      <c r="AE301" s="198"/>
      <c r="AF301" s="198"/>
      <c r="AG301" s="198"/>
      <c r="AH301" s="198"/>
      <c r="AI301" s="198"/>
      <c r="AJ301" s="198"/>
      <c r="AK301" s="198"/>
      <c r="AL301" s="198"/>
      <c r="AM301" s="198"/>
      <c r="AN301" s="198"/>
      <c r="AO301" s="198"/>
      <c r="AP301" s="198"/>
    </row>
    <row r="302" spans="1:42" customFormat="1" outlineLevel="1">
      <c r="A302" s="210" t="str">
        <f>_xlfn.TEXTAFTER(J301,".")</f>
        <v>7</v>
      </c>
      <c r="B302" s="199" t="str">
        <f>_xlfn.XLOOKUP($J301,Select!$K$4:$K$65,Select!$F$4:$F$65)</f>
        <v>Opex Allowance (IJV)</v>
      </c>
      <c r="C302" s="199"/>
      <c r="D302" s="199"/>
      <c r="E302" s="199"/>
      <c r="F302" s="199"/>
      <c r="G302" s="199"/>
      <c r="H302" s="199"/>
      <c r="I302" s="199"/>
      <c r="J302" s="199"/>
      <c r="K302" s="199"/>
      <c r="L302" s="199"/>
      <c r="M302" s="199"/>
      <c r="N302" s="199"/>
      <c r="O302" s="199"/>
      <c r="P302" s="199"/>
      <c r="Q302" s="199"/>
      <c r="R302" s="199"/>
      <c r="S302" s="199"/>
      <c r="T302" s="199"/>
      <c r="U302" s="199"/>
      <c r="V302" s="199"/>
      <c r="W302" s="199"/>
      <c r="X302" s="199"/>
      <c r="Y302" s="199"/>
      <c r="Z302" s="199"/>
      <c r="AA302" s="199"/>
      <c r="AB302" s="199"/>
      <c r="AC302" s="199"/>
      <c r="AD302" s="199"/>
      <c r="AE302" s="199"/>
      <c r="AF302" s="199"/>
      <c r="AG302" s="199"/>
      <c r="AH302" s="199"/>
      <c r="AI302" s="199"/>
      <c r="AJ302" s="199"/>
      <c r="AK302" s="199"/>
      <c r="AL302" s="199"/>
      <c r="AM302" s="199"/>
      <c r="AN302" s="199"/>
      <c r="AO302" s="199"/>
      <c r="AP302" s="199"/>
    </row>
    <row r="303" spans="1:42" customFormat="1" outlineLevel="1">
      <c r="A303" s="220" t="s">
        <v>150</v>
      </c>
      <c r="B303" s="220" t="s">
        <v>283</v>
      </c>
      <c r="C303" s="220" t="s">
        <v>284</v>
      </c>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c r="AA303" s="220"/>
      <c r="AB303" s="220"/>
      <c r="AC303" s="220"/>
      <c r="AD303" s="220"/>
      <c r="AE303" s="220"/>
      <c r="AF303" s="220"/>
      <c r="AG303" s="220"/>
      <c r="AH303" s="220"/>
      <c r="AI303" s="220"/>
      <c r="AJ303" s="220"/>
      <c r="AK303" s="220"/>
      <c r="AL303" s="220"/>
      <c r="AM303" s="220"/>
      <c r="AN303" s="220"/>
      <c r="AO303" s="220"/>
      <c r="AP303" s="220"/>
    </row>
    <row r="304" spans="1:42" customFormat="1" outlineLevel="2">
      <c r="A304" s="211" t="str">
        <f>A301&amp;"."&amp;A303&amp;"."&amp;A302&amp;"."&amp;B304</f>
        <v>1.c.7.1</v>
      </c>
      <c r="B304">
        <v>1</v>
      </c>
      <c r="C304" t="str">
        <f>'1-GBP'!C304</f>
        <v/>
      </c>
      <c r="M304" s="281">
        <v>0</v>
      </c>
      <c r="N304" s="281">
        <v>0</v>
      </c>
      <c r="O304" s="281">
        <v>0</v>
      </c>
      <c r="P304" s="281">
        <v>0</v>
      </c>
      <c r="Q304" s="281">
        <v>0</v>
      </c>
      <c r="R304" s="281">
        <v>0</v>
      </c>
      <c r="S304" s="281">
        <v>0</v>
      </c>
      <c r="T304" s="281">
        <v>0</v>
      </c>
      <c r="U304" s="281">
        <v>0</v>
      </c>
      <c r="V304" s="281">
        <v>0</v>
      </c>
      <c r="W304" s="281">
        <v>0</v>
      </c>
      <c r="X304" s="281">
        <v>0</v>
      </c>
      <c r="Y304" s="281">
        <v>0</v>
      </c>
      <c r="Z304" s="281">
        <v>0</v>
      </c>
      <c r="AA304" s="281">
        <v>0</v>
      </c>
      <c r="AB304" s="281">
        <v>0</v>
      </c>
      <c r="AC304" s="281">
        <v>0</v>
      </c>
      <c r="AD304" s="281">
        <v>0</v>
      </c>
      <c r="AE304" s="281">
        <v>0</v>
      </c>
      <c r="AF304" s="281">
        <v>0</v>
      </c>
      <c r="AG304" s="281">
        <v>0</v>
      </c>
      <c r="AH304" s="281">
        <v>0</v>
      </c>
      <c r="AI304" s="281">
        <v>0</v>
      </c>
      <c r="AJ304" s="281">
        <v>0</v>
      </c>
      <c r="AK304" s="281">
        <v>0</v>
      </c>
      <c r="AL304" s="281">
        <v>0</v>
      </c>
      <c r="AM304" s="281">
        <v>0</v>
      </c>
      <c r="AN304" s="281">
        <v>0</v>
      </c>
      <c r="AO304" s="281">
        <v>0</v>
      </c>
      <c r="AP304" s="281">
        <v>0</v>
      </c>
    </row>
    <row r="305" spans="1:42" customFormat="1" outlineLevel="2">
      <c r="A305" s="211" t="str">
        <f>A301&amp;"."&amp;A303&amp;"."&amp;A302&amp;"."&amp;B305</f>
        <v>1.c.7.2</v>
      </c>
      <c r="B305">
        <v>2</v>
      </c>
      <c r="C305" t="str">
        <f>'1-GBP'!C305</f>
        <v/>
      </c>
      <c r="M305" s="281">
        <v>0</v>
      </c>
      <c r="N305" s="281">
        <v>0</v>
      </c>
      <c r="O305" s="281">
        <v>0</v>
      </c>
      <c r="P305" s="281">
        <v>0</v>
      </c>
      <c r="Q305" s="281">
        <v>0</v>
      </c>
      <c r="R305" s="281">
        <v>0</v>
      </c>
      <c r="S305" s="281">
        <v>0</v>
      </c>
      <c r="T305" s="281">
        <v>0</v>
      </c>
      <c r="U305" s="281">
        <v>0</v>
      </c>
      <c r="V305" s="281">
        <v>0</v>
      </c>
      <c r="W305" s="281">
        <v>0</v>
      </c>
      <c r="X305" s="281">
        <v>0</v>
      </c>
      <c r="Y305" s="281">
        <v>0</v>
      </c>
      <c r="Z305" s="281">
        <v>0</v>
      </c>
      <c r="AA305" s="281">
        <v>0</v>
      </c>
      <c r="AB305" s="281">
        <v>0</v>
      </c>
      <c r="AC305" s="281">
        <v>0</v>
      </c>
      <c r="AD305" s="281">
        <v>0</v>
      </c>
      <c r="AE305" s="281">
        <v>0</v>
      </c>
      <c r="AF305" s="281">
        <v>0</v>
      </c>
      <c r="AG305" s="281">
        <v>0</v>
      </c>
      <c r="AH305" s="281">
        <v>0</v>
      </c>
      <c r="AI305" s="281">
        <v>0</v>
      </c>
      <c r="AJ305" s="281">
        <v>0</v>
      </c>
      <c r="AK305" s="281">
        <v>0</v>
      </c>
      <c r="AL305" s="281">
        <v>0</v>
      </c>
      <c r="AM305" s="281">
        <v>0</v>
      </c>
      <c r="AN305" s="281">
        <v>0</v>
      </c>
      <c r="AO305" s="281">
        <v>0</v>
      </c>
      <c r="AP305" s="281">
        <v>0</v>
      </c>
    </row>
    <row r="306" spans="1:42" customFormat="1" outlineLevel="2">
      <c r="A306" s="211" t="str">
        <f>A301&amp;"."&amp;A303&amp;"."&amp;A302&amp;"."&amp;B306</f>
        <v>1.c.7.3</v>
      </c>
      <c r="B306">
        <v>3</v>
      </c>
      <c r="C306" t="str">
        <f>'1-GBP'!C306</f>
        <v/>
      </c>
      <c r="M306" s="281">
        <v>0</v>
      </c>
      <c r="N306" s="281">
        <v>0</v>
      </c>
      <c r="O306" s="281">
        <v>0</v>
      </c>
      <c r="P306" s="281">
        <v>0</v>
      </c>
      <c r="Q306" s="281">
        <v>0</v>
      </c>
      <c r="R306" s="281">
        <v>0</v>
      </c>
      <c r="S306" s="281">
        <v>0</v>
      </c>
      <c r="T306" s="281">
        <v>0</v>
      </c>
      <c r="U306" s="281">
        <v>0</v>
      </c>
      <c r="V306" s="281">
        <v>0</v>
      </c>
      <c r="W306" s="281">
        <v>0</v>
      </c>
      <c r="X306" s="281">
        <v>0</v>
      </c>
      <c r="Y306" s="281">
        <v>0</v>
      </c>
      <c r="Z306" s="281">
        <v>0</v>
      </c>
      <c r="AA306" s="281">
        <v>0</v>
      </c>
      <c r="AB306" s="281">
        <v>0</v>
      </c>
      <c r="AC306" s="281">
        <v>0</v>
      </c>
      <c r="AD306" s="281">
        <v>0</v>
      </c>
      <c r="AE306" s="281">
        <v>0</v>
      </c>
      <c r="AF306" s="281">
        <v>0</v>
      </c>
      <c r="AG306" s="281">
        <v>0</v>
      </c>
      <c r="AH306" s="281">
        <v>0</v>
      </c>
      <c r="AI306" s="281">
        <v>0</v>
      </c>
      <c r="AJ306" s="281">
        <v>0</v>
      </c>
      <c r="AK306" s="281">
        <v>0</v>
      </c>
      <c r="AL306" s="281">
        <v>0</v>
      </c>
      <c r="AM306" s="281">
        <v>0</v>
      </c>
      <c r="AN306" s="281">
        <v>0</v>
      </c>
      <c r="AO306" s="281">
        <v>0</v>
      </c>
      <c r="AP306" s="281">
        <v>0</v>
      </c>
    </row>
    <row r="307" spans="1:42" customFormat="1" outlineLevel="2">
      <c r="A307" s="211" t="str">
        <f>A301&amp;"."&amp;A303&amp;"."&amp;A302&amp;"."&amp;B307</f>
        <v>1.c.7.4</v>
      </c>
      <c r="B307">
        <v>4</v>
      </c>
      <c r="C307" t="str">
        <f>'1-GBP'!C307</f>
        <v/>
      </c>
      <c r="M307" s="281">
        <v>0</v>
      </c>
      <c r="N307" s="281">
        <v>0</v>
      </c>
      <c r="O307" s="281">
        <v>0</v>
      </c>
      <c r="P307" s="281">
        <v>0</v>
      </c>
      <c r="Q307" s="281">
        <v>0</v>
      </c>
      <c r="R307" s="281">
        <v>0</v>
      </c>
      <c r="S307" s="281">
        <v>0</v>
      </c>
      <c r="T307" s="281">
        <v>0</v>
      </c>
      <c r="U307" s="281">
        <v>0</v>
      </c>
      <c r="V307" s="281">
        <v>0</v>
      </c>
      <c r="W307" s="281">
        <v>0</v>
      </c>
      <c r="X307" s="281">
        <v>0</v>
      </c>
      <c r="Y307" s="281">
        <v>0</v>
      </c>
      <c r="Z307" s="281">
        <v>0</v>
      </c>
      <c r="AA307" s="281">
        <v>0</v>
      </c>
      <c r="AB307" s="281">
        <v>0</v>
      </c>
      <c r="AC307" s="281">
        <v>0</v>
      </c>
      <c r="AD307" s="281">
        <v>0</v>
      </c>
      <c r="AE307" s="281">
        <v>0</v>
      </c>
      <c r="AF307" s="281">
        <v>0</v>
      </c>
      <c r="AG307" s="281">
        <v>0</v>
      </c>
      <c r="AH307" s="281">
        <v>0</v>
      </c>
      <c r="AI307" s="281">
        <v>0</v>
      </c>
      <c r="AJ307" s="281">
        <v>0</v>
      </c>
      <c r="AK307" s="281">
        <v>0</v>
      </c>
      <c r="AL307" s="281">
        <v>0</v>
      </c>
      <c r="AM307" s="281">
        <v>0</v>
      </c>
      <c r="AN307" s="281">
        <v>0</v>
      </c>
      <c r="AO307" s="281">
        <v>0</v>
      </c>
      <c r="AP307" s="281">
        <v>0</v>
      </c>
    </row>
    <row r="308" spans="1:42" customFormat="1" outlineLevel="2">
      <c r="A308" s="211" t="str">
        <f>A301&amp;"."&amp;A303&amp;"."&amp;A302&amp;"."&amp;B308</f>
        <v>1.c.7.5</v>
      </c>
      <c r="B308">
        <v>5</v>
      </c>
      <c r="C308" t="str">
        <f>'1-GBP'!C308</f>
        <v/>
      </c>
      <c r="M308" s="281">
        <v>0</v>
      </c>
      <c r="N308" s="281">
        <v>0</v>
      </c>
      <c r="O308" s="281">
        <v>0</v>
      </c>
      <c r="P308" s="281">
        <v>0</v>
      </c>
      <c r="Q308" s="281">
        <v>0</v>
      </c>
      <c r="R308" s="281">
        <v>0</v>
      </c>
      <c r="S308" s="281">
        <v>0</v>
      </c>
      <c r="T308" s="281">
        <v>0</v>
      </c>
      <c r="U308" s="281">
        <v>0</v>
      </c>
      <c r="V308" s="281">
        <v>0</v>
      </c>
      <c r="W308" s="281">
        <v>0</v>
      </c>
      <c r="X308" s="281">
        <v>0</v>
      </c>
      <c r="Y308" s="281">
        <v>0</v>
      </c>
      <c r="Z308" s="281">
        <v>0</v>
      </c>
      <c r="AA308" s="281">
        <v>0</v>
      </c>
      <c r="AB308" s="281">
        <v>0</v>
      </c>
      <c r="AC308" s="281">
        <v>0</v>
      </c>
      <c r="AD308" s="281">
        <v>0</v>
      </c>
      <c r="AE308" s="281">
        <v>0</v>
      </c>
      <c r="AF308" s="281">
        <v>0</v>
      </c>
      <c r="AG308" s="281">
        <v>0</v>
      </c>
      <c r="AH308" s="281">
        <v>0</v>
      </c>
      <c r="AI308" s="281">
        <v>0</v>
      </c>
      <c r="AJ308" s="281">
        <v>0</v>
      </c>
      <c r="AK308" s="281">
        <v>0</v>
      </c>
      <c r="AL308" s="281">
        <v>0</v>
      </c>
      <c r="AM308" s="281">
        <v>0</v>
      </c>
      <c r="AN308" s="281">
        <v>0</v>
      </c>
      <c r="AO308" s="281">
        <v>0</v>
      </c>
      <c r="AP308" s="281">
        <v>0</v>
      </c>
    </row>
    <row r="309" spans="1:42" customFormat="1" outlineLevel="2">
      <c r="A309" s="211" t="str">
        <f>A301&amp;"."&amp;A303&amp;"."&amp;A302&amp;"."&amp;B309</f>
        <v>1.c.7.6</v>
      </c>
      <c r="B309">
        <v>6</v>
      </c>
      <c r="C309" t="str">
        <f>'1-GBP'!C309</f>
        <v/>
      </c>
      <c r="M309" s="281">
        <v>0</v>
      </c>
      <c r="N309" s="281">
        <v>0</v>
      </c>
      <c r="O309" s="281">
        <v>0</v>
      </c>
      <c r="P309" s="281">
        <v>0</v>
      </c>
      <c r="Q309" s="281">
        <v>0</v>
      </c>
      <c r="R309" s="281">
        <v>0</v>
      </c>
      <c r="S309" s="281">
        <v>0</v>
      </c>
      <c r="T309" s="281">
        <v>0</v>
      </c>
      <c r="U309" s="281">
        <v>0</v>
      </c>
      <c r="V309" s="281">
        <v>0</v>
      </c>
      <c r="W309" s="281">
        <v>0</v>
      </c>
      <c r="X309" s="281">
        <v>0</v>
      </c>
      <c r="Y309" s="281">
        <v>0</v>
      </c>
      <c r="Z309" s="281">
        <v>0</v>
      </c>
      <c r="AA309" s="281">
        <v>0</v>
      </c>
      <c r="AB309" s="281">
        <v>0</v>
      </c>
      <c r="AC309" s="281">
        <v>0</v>
      </c>
      <c r="AD309" s="281">
        <v>0</v>
      </c>
      <c r="AE309" s="281">
        <v>0</v>
      </c>
      <c r="AF309" s="281">
        <v>0</v>
      </c>
      <c r="AG309" s="281">
        <v>0</v>
      </c>
      <c r="AH309" s="281">
        <v>0</v>
      </c>
      <c r="AI309" s="281">
        <v>0</v>
      </c>
      <c r="AJ309" s="281">
        <v>0</v>
      </c>
      <c r="AK309" s="281">
        <v>0</v>
      </c>
      <c r="AL309" s="281">
        <v>0</v>
      </c>
      <c r="AM309" s="281">
        <v>0</v>
      </c>
      <c r="AN309" s="281">
        <v>0</v>
      </c>
      <c r="AO309" s="281">
        <v>0</v>
      </c>
      <c r="AP309" s="281">
        <v>0</v>
      </c>
    </row>
    <row r="310" spans="1:42" customFormat="1" outlineLevel="2">
      <c r="A310" s="211" t="str">
        <f>A301&amp;"."&amp;A303&amp;"."&amp;A302&amp;"."&amp;B310</f>
        <v>1.c.7.7</v>
      </c>
      <c r="B310">
        <v>7</v>
      </c>
      <c r="C310" t="str">
        <f>'1-GBP'!C310</f>
        <v/>
      </c>
      <c r="M310" s="281">
        <v>0</v>
      </c>
      <c r="N310" s="281">
        <v>0</v>
      </c>
      <c r="O310" s="281">
        <v>0</v>
      </c>
      <c r="P310" s="281">
        <v>0</v>
      </c>
      <c r="Q310" s="281">
        <v>0</v>
      </c>
      <c r="R310" s="281">
        <v>0</v>
      </c>
      <c r="S310" s="281">
        <v>0</v>
      </c>
      <c r="T310" s="281">
        <v>0</v>
      </c>
      <c r="U310" s="281">
        <v>0</v>
      </c>
      <c r="V310" s="281">
        <v>0</v>
      </c>
      <c r="W310" s="281">
        <v>0</v>
      </c>
      <c r="X310" s="281">
        <v>0</v>
      </c>
      <c r="Y310" s="281">
        <v>0</v>
      </c>
      <c r="Z310" s="281">
        <v>0</v>
      </c>
      <c r="AA310" s="281">
        <v>0</v>
      </c>
      <c r="AB310" s="281">
        <v>0</v>
      </c>
      <c r="AC310" s="281">
        <v>0</v>
      </c>
      <c r="AD310" s="281">
        <v>0</v>
      </c>
      <c r="AE310" s="281">
        <v>0</v>
      </c>
      <c r="AF310" s="281">
        <v>0</v>
      </c>
      <c r="AG310" s="281">
        <v>0</v>
      </c>
      <c r="AH310" s="281">
        <v>0</v>
      </c>
      <c r="AI310" s="281">
        <v>0</v>
      </c>
      <c r="AJ310" s="281">
        <v>0</v>
      </c>
      <c r="AK310" s="281">
        <v>0</v>
      </c>
      <c r="AL310" s="281">
        <v>0</v>
      </c>
      <c r="AM310" s="281">
        <v>0</v>
      </c>
      <c r="AN310" s="281">
        <v>0</v>
      </c>
      <c r="AO310" s="281">
        <v>0</v>
      </c>
      <c r="AP310" s="281">
        <v>0</v>
      </c>
    </row>
    <row r="311" spans="1:42" customFormat="1" outlineLevel="2">
      <c r="A311" s="211" t="str">
        <f>A301&amp;"."&amp;A303&amp;"."&amp;A302&amp;"."&amp;B311</f>
        <v>1.c.7.8</v>
      </c>
      <c r="B311">
        <v>8</v>
      </c>
      <c r="C311" t="str">
        <f>'1-GBP'!C311</f>
        <v/>
      </c>
      <c r="M311" s="281">
        <v>0</v>
      </c>
      <c r="N311" s="281">
        <v>0</v>
      </c>
      <c r="O311" s="281">
        <v>0</v>
      </c>
      <c r="P311" s="281">
        <v>0</v>
      </c>
      <c r="Q311" s="281">
        <v>0</v>
      </c>
      <c r="R311" s="281">
        <v>0</v>
      </c>
      <c r="S311" s="281">
        <v>0</v>
      </c>
      <c r="T311" s="281">
        <v>0</v>
      </c>
      <c r="U311" s="281">
        <v>0</v>
      </c>
      <c r="V311" s="281">
        <v>0</v>
      </c>
      <c r="W311" s="281">
        <v>0</v>
      </c>
      <c r="X311" s="281">
        <v>0</v>
      </c>
      <c r="Y311" s="281">
        <v>0</v>
      </c>
      <c r="Z311" s="281">
        <v>0</v>
      </c>
      <c r="AA311" s="281">
        <v>0</v>
      </c>
      <c r="AB311" s="281">
        <v>0</v>
      </c>
      <c r="AC311" s="281">
        <v>0</v>
      </c>
      <c r="AD311" s="281">
        <v>0</v>
      </c>
      <c r="AE311" s="281">
        <v>0</v>
      </c>
      <c r="AF311" s="281">
        <v>0</v>
      </c>
      <c r="AG311" s="281">
        <v>0</v>
      </c>
      <c r="AH311" s="281">
        <v>0</v>
      </c>
      <c r="AI311" s="281">
        <v>0</v>
      </c>
      <c r="AJ311" s="281">
        <v>0</v>
      </c>
      <c r="AK311" s="281">
        <v>0</v>
      </c>
      <c r="AL311" s="281">
        <v>0</v>
      </c>
      <c r="AM311" s="281">
        <v>0</v>
      </c>
      <c r="AN311" s="281">
        <v>0</v>
      </c>
      <c r="AO311" s="281">
        <v>0</v>
      </c>
      <c r="AP311" s="281">
        <v>0</v>
      </c>
    </row>
    <row r="312" spans="1:42" customFormat="1" outlineLevel="2">
      <c r="A312" s="211" t="str">
        <f>A301&amp;"."&amp;A303&amp;"."&amp;A302&amp;"."&amp;B312</f>
        <v>1.c.7.9</v>
      </c>
      <c r="B312">
        <v>9</v>
      </c>
      <c r="C312" t="str">
        <f>'1-GBP'!C312</f>
        <v/>
      </c>
      <c r="M312" s="281">
        <v>0</v>
      </c>
      <c r="N312" s="281">
        <v>0</v>
      </c>
      <c r="O312" s="281">
        <v>0</v>
      </c>
      <c r="P312" s="281">
        <v>0</v>
      </c>
      <c r="Q312" s="281">
        <v>0</v>
      </c>
      <c r="R312" s="281">
        <v>0</v>
      </c>
      <c r="S312" s="281">
        <v>0</v>
      </c>
      <c r="T312" s="281">
        <v>0</v>
      </c>
      <c r="U312" s="281">
        <v>0</v>
      </c>
      <c r="V312" s="281">
        <v>0</v>
      </c>
      <c r="W312" s="281">
        <v>0</v>
      </c>
      <c r="X312" s="281">
        <v>0</v>
      </c>
      <c r="Y312" s="281">
        <v>0</v>
      </c>
      <c r="Z312" s="281">
        <v>0</v>
      </c>
      <c r="AA312" s="281">
        <v>0</v>
      </c>
      <c r="AB312" s="281">
        <v>0</v>
      </c>
      <c r="AC312" s="281">
        <v>0</v>
      </c>
      <c r="AD312" s="281">
        <v>0</v>
      </c>
      <c r="AE312" s="281">
        <v>0</v>
      </c>
      <c r="AF312" s="281">
        <v>0</v>
      </c>
      <c r="AG312" s="281">
        <v>0</v>
      </c>
      <c r="AH312" s="281">
        <v>0</v>
      </c>
      <c r="AI312" s="281">
        <v>0</v>
      </c>
      <c r="AJ312" s="281">
        <v>0</v>
      </c>
      <c r="AK312" s="281">
        <v>0</v>
      </c>
      <c r="AL312" s="281">
        <v>0</v>
      </c>
      <c r="AM312" s="281">
        <v>0</v>
      </c>
      <c r="AN312" s="281">
        <v>0</v>
      </c>
      <c r="AO312" s="281">
        <v>0</v>
      </c>
      <c r="AP312" s="281">
        <v>0</v>
      </c>
    </row>
    <row r="313" spans="1:42" customFormat="1" outlineLevel="2">
      <c r="A313" s="211" t="str">
        <f>A301&amp;"."&amp;A303&amp;"."&amp;A302&amp;"."&amp;B313</f>
        <v>1.c.7.10</v>
      </c>
      <c r="B313">
        <v>10</v>
      </c>
      <c r="C313" t="str">
        <f>'1-GBP'!C313</f>
        <v/>
      </c>
      <c r="M313" s="281">
        <v>0</v>
      </c>
      <c r="N313" s="281">
        <v>0</v>
      </c>
      <c r="O313" s="281">
        <v>0</v>
      </c>
      <c r="P313" s="281">
        <v>0</v>
      </c>
      <c r="Q313" s="281">
        <v>0</v>
      </c>
      <c r="R313" s="281">
        <v>0</v>
      </c>
      <c r="S313" s="281">
        <v>0</v>
      </c>
      <c r="T313" s="281">
        <v>0</v>
      </c>
      <c r="U313" s="281">
        <v>0</v>
      </c>
      <c r="V313" s="281">
        <v>0</v>
      </c>
      <c r="W313" s="281">
        <v>0</v>
      </c>
      <c r="X313" s="281">
        <v>0</v>
      </c>
      <c r="Y313" s="281">
        <v>0</v>
      </c>
      <c r="Z313" s="281">
        <v>0</v>
      </c>
      <c r="AA313" s="281">
        <v>0</v>
      </c>
      <c r="AB313" s="281">
        <v>0</v>
      </c>
      <c r="AC313" s="281">
        <v>0</v>
      </c>
      <c r="AD313" s="281">
        <v>0</v>
      </c>
      <c r="AE313" s="281">
        <v>0</v>
      </c>
      <c r="AF313" s="281">
        <v>0</v>
      </c>
      <c r="AG313" s="281">
        <v>0</v>
      </c>
      <c r="AH313" s="281">
        <v>0</v>
      </c>
      <c r="AI313" s="281">
        <v>0</v>
      </c>
      <c r="AJ313" s="281">
        <v>0</v>
      </c>
      <c r="AK313" s="281">
        <v>0</v>
      </c>
      <c r="AL313" s="281">
        <v>0</v>
      </c>
      <c r="AM313" s="281">
        <v>0</v>
      </c>
      <c r="AN313" s="281">
        <v>0</v>
      </c>
      <c r="AO313" s="281">
        <v>0</v>
      </c>
      <c r="AP313" s="281">
        <v>0</v>
      </c>
    </row>
    <row r="314" spans="1:42" customFormat="1" outlineLevel="2">
      <c r="A314" s="211" t="str">
        <f>A301&amp;"."&amp;A303&amp;"."&amp;A302&amp;"."&amp;B314</f>
        <v>1.c.7.11</v>
      </c>
      <c r="B314">
        <v>11</v>
      </c>
      <c r="C314" t="str">
        <f>'1-GBP'!C314</f>
        <v/>
      </c>
      <c r="M314" s="281">
        <v>0</v>
      </c>
      <c r="N314" s="281">
        <v>0</v>
      </c>
      <c r="O314" s="281">
        <v>0</v>
      </c>
      <c r="P314" s="281">
        <v>0</v>
      </c>
      <c r="Q314" s="281">
        <v>0</v>
      </c>
      <c r="R314" s="281">
        <v>0</v>
      </c>
      <c r="S314" s="281">
        <v>0</v>
      </c>
      <c r="T314" s="281">
        <v>0</v>
      </c>
      <c r="U314" s="281">
        <v>0</v>
      </c>
      <c r="V314" s="281">
        <v>0</v>
      </c>
      <c r="W314" s="281">
        <v>0</v>
      </c>
      <c r="X314" s="281">
        <v>0</v>
      </c>
      <c r="Y314" s="281">
        <v>0</v>
      </c>
      <c r="Z314" s="281">
        <v>0</v>
      </c>
      <c r="AA314" s="281">
        <v>0</v>
      </c>
      <c r="AB314" s="281">
        <v>0</v>
      </c>
      <c r="AC314" s="281">
        <v>0</v>
      </c>
      <c r="AD314" s="281">
        <v>0</v>
      </c>
      <c r="AE314" s="281">
        <v>0</v>
      </c>
      <c r="AF314" s="281">
        <v>0</v>
      </c>
      <c r="AG314" s="281">
        <v>0</v>
      </c>
      <c r="AH314" s="281">
        <v>0</v>
      </c>
      <c r="AI314" s="281">
        <v>0</v>
      </c>
      <c r="AJ314" s="281">
        <v>0</v>
      </c>
      <c r="AK314" s="281">
        <v>0</v>
      </c>
      <c r="AL314" s="281">
        <v>0</v>
      </c>
      <c r="AM314" s="281">
        <v>0</v>
      </c>
      <c r="AN314" s="281">
        <v>0</v>
      </c>
      <c r="AO314" s="281">
        <v>0</v>
      </c>
      <c r="AP314" s="281">
        <v>0</v>
      </c>
    </row>
    <row r="315" spans="1:42" customFormat="1" outlineLevel="2">
      <c r="A315" s="211" t="str">
        <f>A301&amp;"."&amp;A303&amp;"."&amp;A302&amp;"."&amp;B315</f>
        <v>1.c.7.12</v>
      </c>
      <c r="B315">
        <v>12</v>
      </c>
      <c r="C315" t="str">
        <f>'1-GBP'!C315</f>
        <v/>
      </c>
      <c r="M315" s="281">
        <v>0</v>
      </c>
      <c r="N315" s="281">
        <v>0</v>
      </c>
      <c r="O315" s="281">
        <v>0</v>
      </c>
      <c r="P315" s="281">
        <v>0</v>
      </c>
      <c r="Q315" s="281">
        <v>0</v>
      </c>
      <c r="R315" s="281">
        <v>0</v>
      </c>
      <c r="S315" s="281">
        <v>0</v>
      </c>
      <c r="T315" s="281">
        <v>0</v>
      </c>
      <c r="U315" s="281">
        <v>0</v>
      </c>
      <c r="V315" s="281">
        <v>0</v>
      </c>
      <c r="W315" s="281">
        <v>0</v>
      </c>
      <c r="X315" s="281">
        <v>0</v>
      </c>
      <c r="Y315" s="281">
        <v>0</v>
      </c>
      <c r="Z315" s="281">
        <v>0</v>
      </c>
      <c r="AA315" s="281">
        <v>0</v>
      </c>
      <c r="AB315" s="281">
        <v>0</v>
      </c>
      <c r="AC315" s="281">
        <v>0</v>
      </c>
      <c r="AD315" s="281">
        <v>0</v>
      </c>
      <c r="AE315" s="281">
        <v>0</v>
      </c>
      <c r="AF315" s="281">
        <v>0</v>
      </c>
      <c r="AG315" s="281">
        <v>0</v>
      </c>
      <c r="AH315" s="281">
        <v>0</v>
      </c>
      <c r="AI315" s="281">
        <v>0</v>
      </c>
      <c r="AJ315" s="281">
        <v>0</v>
      </c>
      <c r="AK315" s="281">
        <v>0</v>
      </c>
      <c r="AL315" s="281">
        <v>0</v>
      </c>
      <c r="AM315" s="281">
        <v>0</v>
      </c>
      <c r="AN315" s="281">
        <v>0</v>
      </c>
      <c r="AO315" s="281">
        <v>0</v>
      </c>
      <c r="AP315" s="281">
        <v>0</v>
      </c>
    </row>
    <row r="316" spans="1:42" customFormat="1" outlineLevel="1" collapsed="1">
      <c r="A316" s="212"/>
      <c r="B316" s="201">
        <f>B315-COUNTIFS(C304:C315,"")</f>
        <v>0</v>
      </c>
      <c r="C316" s="201" t="s">
        <v>285</v>
      </c>
      <c r="D316" s="201"/>
      <c r="E316" s="201"/>
      <c r="F316" s="201"/>
      <c r="G316" s="201"/>
      <c r="H316" s="201"/>
      <c r="I316" s="201"/>
      <c r="J316" s="201"/>
      <c r="K316" s="201"/>
      <c r="L316" s="201"/>
      <c r="M316" s="280">
        <f>SUM(M304:M315)</f>
        <v>0</v>
      </c>
      <c r="N316" s="280">
        <f>SUM(N304:N315)</f>
        <v>0</v>
      </c>
      <c r="O316" s="280">
        <f t="shared" ref="O316:AP316" si="27">SUM(O304:O315)</f>
        <v>0</v>
      </c>
      <c r="P316" s="280">
        <f t="shared" si="27"/>
        <v>0</v>
      </c>
      <c r="Q316" s="280">
        <f t="shared" si="27"/>
        <v>0</v>
      </c>
      <c r="R316" s="280">
        <f t="shared" si="27"/>
        <v>0</v>
      </c>
      <c r="S316" s="280">
        <f t="shared" si="27"/>
        <v>0</v>
      </c>
      <c r="T316" s="280">
        <f t="shared" si="27"/>
        <v>0</v>
      </c>
      <c r="U316" s="280">
        <f t="shared" si="27"/>
        <v>0</v>
      </c>
      <c r="V316" s="280">
        <f t="shared" si="27"/>
        <v>0</v>
      </c>
      <c r="W316" s="280">
        <f t="shared" si="27"/>
        <v>0</v>
      </c>
      <c r="X316" s="280">
        <f t="shared" si="27"/>
        <v>0</v>
      </c>
      <c r="Y316" s="280">
        <f t="shared" si="27"/>
        <v>0</v>
      </c>
      <c r="Z316" s="280">
        <f t="shared" si="27"/>
        <v>0</v>
      </c>
      <c r="AA316" s="280">
        <f t="shared" si="27"/>
        <v>0</v>
      </c>
      <c r="AB316" s="280">
        <f t="shared" si="27"/>
        <v>0</v>
      </c>
      <c r="AC316" s="280">
        <f t="shared" si="27"/>
        <v>0</v>
      </c>
      <c r="AD316" s="280">
        <f t="shared" si="27"/>
        <v>0</v>
      </c>
      <c r="AE316" s="280">
        <f t="shared" si="27"/>
        <v>0</v>
      </c>
      <c r="AF316" s="280">
        <f t="shared" si="27"/>
        <v>0</v>
      </c>
      <c r="AG316" s="280">
        <f t="shared" si="27"/>
        <v>0</v>
      </c>
      <c r="AH316" s="280">
        <f t="shared" si="27"/>
        <v>0</v>
      </c>
      <c r="AI316" s="280">
        <f t="shared" si="27"/>
        <v>0</v>
      </c>
      <c r="AJ316" s="280">
        <f t="shared" si="27"/>
        <v>0</v>
      </c>
      <c r="AK316" s="280">
        <f t="shared" si="27"/>
        <v>0</v>
      </c>
      <c r="AL316" s="280">
        <f t="shared" si="27"/>
        <v>0</v>
      </c>
      <c r="AM316" s="280">
        <f t="shared" si="27"/>
        <v>0</v>
      </c>
      <c r="AN316" s="280">
        <f t="shared" si="27"/>
        <v>0</v>
      </c>
      <c r="AO316" s="280">
        <f t="shared" si="27"/>
        <v>0</v>
      </c>
      <c r="AP316" s="280">
        <f t="shared" si="27"/>
        <v>0</v>
      </c>
    </row>
    <row r="317" spans="1:42" customFormat="1" outlineLevel="1">
      <c r="A317" s="211"/>
    </row>
    <row r="318" spans="1:42" customFormat="1" outlineLevel="1">
      <c r="A318" s="220" t="s">
        <v>216</v>
      </c>
      <c r="B318" s="220" t="s">
        <v>286</v>
      </c>
      <c r="C318" s="220" t="s">
        <v>284</v>
      </c>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c r="AA318" s="220"/>
      <c r="AB318" s="220"/>
      <c r="AC318" s="220"/>
      <c r="AD318" s="220"/>
      <c r="AE318" s="220"/>
      <c r="AF318" s="220"/>
      <c r="AG318" s="220"/>
      <c r="AH318" s="220"/>
      <c r="AI318" s="220"/>
      <c r="AJ318" s="220"/>
      <c r="AK318" s="220"/>
      <c r="AL318" s="220"/>
      <c r="AM318" s="220"/>
      <c r="AN318" s="220"/>
      <c r="AO318" s="220"/>
      <c r="AP318" s="220"/>
    </row>
    <row r="319" spans="1:42" customFormat="1" outlineLevel="2">
      <c r="A319" s="211" t="str">
        <f>A301&amp;"."&amp;A318&amp;"."&amp;A302&amp;"."&amp;B319</f>
        <v>1.o.7.1</v>
      </c>
      <c r="B319">
        <v>1</v>
      </c>
      <c r="C319" t="str">
        <f>'1-GBP'!C319</f>
        <v>IJV Costs (ASP, Labour etc)</v>
      </c>
      <c r="M319" s="281">
        <v>0</v>
      </c>
      <c r="N319" s="281">
        <v>0</v>
      </c>
      <c r="O319" s="281">
        <v>0</v>
      </c>
      <c r="P319" s="281">
        <v>0</v>
      </c>
      <c r="Q319" s="281">
        <v>0</v>
      </c>
      <c r="R319" s="281">
        <v>0</v>
      </c>
      <c r="S319" s="281">
        <v>0</v>
      </c>
      <c r="T319" s="281">
        <v>0</v>
      </c>
      <c r="U319" s="281">
        <v>0</v>
      </c>
      <c r="V319" s="281">
        <v>0</v>
      </c>
      <c r="W319" s="281">
        <v>0</v>
      </c>
      <c r="X319" s="281">
        <v>0</v>
      </c>
      <c r="Y319" s="281">
        <v>0</v>
      </c>
      <c r="Z319" s="281">
        <v>0</v>
      </c>
      <c r="AA319" s="281">
        <v>0</v>
      </c>
      <c r="AB319" s="281">
        <v>0</v>
      </c>
      <c r="AC319" s="281">
        <v>0</v>
      </c>
      <c r="AD319" s="281">
        <v>0</v>
      </c>
      <c r="AE319" s="281">
        <v>0</v>
      </c>
      <c r="AF319" s="281">
        <v>0</v>
      </c>
      <c r="AG319" s="281">
        <v>0</v>
      </c>
      <c r="AH319" s="281">
        <v>0</v>
      </c>
      <c r="AI319" s="281">
        <v>0</v>
      </c>
      <c r="AJ319" s="281">
        <v>0</v>
      </c>
      <c r="AK319" s="281">
        <v>0</v>
      </c>
      <c r="AL319" s="281">
        <v>0</v>
      </c>
      <c r="AM319" s="281">
        <v>0</v>
      </c>
      <c r="AN319" s="281">
        <v>0</v>
      </c>
      <c r="AO319" s="281">
        <v>0</v>
      </c>
      <c r="AP319" s="281">
        <v>0</v>
      </c>
    </row>
    <row r="320" spans="1:42" customFormat="1" outlineLevel="2">
      <c r="A320" s="211" t="str">
        <f>A301&amp;"."&amp;A318&amp;"."&amp;A302&amp;"."&amp;B320</f>
        <v>1.o.7.2</v>
      </c>
      <c r="B320">
        <v>2</v>
      </c>
      <c r="C320" t="str">
        <f>'1-GBP'!C320</f>
        <v>Land Leases</v>
      </c>
      <c r="M320" s="281">
        <v>0</v>
      </c>
      <c r="N320" s="281">
        <v>0</v>
      </c>
      <c r="O320" s="281">
        <v>0</v>
      </c>
      <c r="P320" s="281">
        <v>0</v>
      </c>
      <c r="Q320" s="281">
        <v>0</v>
      </c>
      <c r="R320" s="281">
        <v>0</v>
      </c>
      <c r="S320" s="281">
        <v>0</v>
      </c>
      <c r="T320" s="281">
        <v>0</v>
      </c>
      <c r="U320" s="281">
        <v>0</v>
      </c>
      <c r="V320" s="281">
        <v>0</v>
      </c>
      <c r="W320" s="281">
        <v>0</v>
      </c>
      <c r="X320" s="281">
        <v>0</v>
      </c>
      <c r="Y320" s="281">
        <v>0</v>
      </c>
      <c r="Z320" s="281">
        <v>0</v>
      </c>
      <c r="AA320" s="281">
        <v>0</v>
      </c>
      <c r="AB320" s="281">
        <v>0</v>
      </c>
      <c r="AC320" s="281">
        <v>0</v>
      </c>
      <c r="AD320" s="281">
        <v>0</v>
      </c>
      <c r="AE320" s="281">
        <v>0</v>
      </c>
      <c r="AF320" s="281">
        <v>0</v>
      </c>
      <c r="AG320" s="281">
        <v>0</v>
      </c>
      <c r="AH320" s="281">
        <v>0</v>
      </c>
      <c r="AI320" s="281">
        <v>0</v>
      </c>
      <c r="AJ320" s="281">
        <v>0</v>
      </c>
      <c r="AK320" s="281">
        <v>0</v>
      </c>
      <c r="AL320" s="281">
        <v>0</v>
      </c>
      <c r="AM320" s="281">
        <v>0</v>
      </c>
      <c r="AN320" s="281">
        <v>0</v>
      </c>
      <c r="AO320" s="281">
        <v>0</v>
      </c>
      <c r="AP320" s="281">
        <v>0</v>
      </c>
    </row>
    <row r="321" spans="1:42" customFormat="1" outlineLevel="2">
      <c r="A321" s="211" t="str">
        <f>A301&amp;"."&amp;A318&amp;"."&amp;A302&amp;"."&amp;B321</f>
        <v>1.o.7.3</v>
      </c>
      <c r="B321">
        <v>3</v>
      </c>
      <c r="C321" t="str">
        <f>'1-GBP'!C321</f>
        <v>Financing Costs, Insurance, Hedging etc</v>
      </c>
      <c r="M321" s="281">
        <v>0</v>
      </c>
      <c r="N321" s="281">
        <v>0</v>
      </c>
      <c r="O321" s="281">
        <v>0</v>
      </c>
      <c r="P321" s="281">
        <v>0</v>
      </c>
      <c r="Q321" s="281">
        <v>0</v>
      </c>
      <c r="R321" s="281">
        <v>0</v>
      </c>
      <c r="S321" s="281">
        <v>0</v>
      </c>
      <c r="T321" s="281">
        <v>0</v>
      </c>
      <c r="U321" s="281">
        <v>0</v>
      </c>
      <c r="V321" s="281">
        <v>0</v>
      </c>
      <c r="W321" s="281">
        <v>0</v>
      </c>
      <c r="X321" s="281">
        <v>0</v>
      </c>
      <c r="Y321" s="281">
        <v>0</v>
      </c>
      <c r="Z321" s="281">
        <v>0</v>
      </c>
      <c r="AA321" s="281">
        <v>0</v>
      </c>
      <c r="AB321" s="281">
        <v>0</v>
      </c>
      <c r="AC321" s="281">
        <v>0</v>
      </c>
      <c r="AD321" s="281">
        <v>0</v>
      </c>
      <c r="AE321" s="281">
        <v>0</v>
      </c>
      <c r="AF321" s="281">
        <v>0</v>
      </c>
      <c r="AG321" s="281">
        <v>0</v>
      </c>
      <c r="AH321" s="281">
        <v>0</v>
      </c>
      <c r="AI321" s="281">
        <v>0</v>
      </c>
      <c r="AJ321" s="281">
        <v>0</v>
      </c>
      <c r="AK321" s="281">
        <v>0</v>
      </c>
      <c r="AL321" s="281">
        <v>0</v>
      </c>
      <c r="AM321" s="281">
        <v>0</v>
      </c>
      <c r="AN321" s="281">
        <v>0</v>
      </c>
      <c r="AO321" s="281">
        <v>0</v>
      </c>
      <c r="AP321" s="281">
        <v>0</v>
      </c>
    </row>
    <row r="322" spans="1:42" customFormat="1" outlineLevel="2">
      <c r="A322" s="211" t="str">
        <f>A301&amp;"."&amp;A318&amp;"."&amp;A302&amp;"."&amp;B322</f>
        <v>1.o.7.4</v>
      </c>
      <c r="B322">
        <v>4</v>
      </c>
      <c r="C322" t="str">
        <f>'1-GBP'!C322</f>
        <v/>
      </c>
      <c r="M322" s="281">
        <v>0</v>
      </c>
      <c r="N322" s="281">
        <v>0</v>
      </c>
      <c r="O322" s="281">
        <v>0</v>
      </c>
      <c r="P322" s="281">
        <v>0</v>
      </c>
      <c r="Q322" s="281">
        <v>0</v>
      </c>
      <c r="R322" s="281">
        <v>0</v>
      </c>
      <c r="S322" s="281">
        <v>0</v>
      </c>
      <c r="T322" s="281">
        <v>0</v>
      </c>
      <c r="U322" s="281">
        <v>0</v>
      </c>
      <c r="V322" s="281">
        <v>0</v>
      </c>
      <c r="W322" s="281">
        <v>0</v>
      </c>
      <c r="X322" s="281">
        <v>0</v>
      </c>
      <c r="Y322" s="281">
        <v>0</v>
      </c>
      <c r="Z322" s="281">
        <v>0</v>
      </c>
      <c r="AA322" s="281">
        <v>0</v>
      </c>
      <c r="AB322" s="281">
        <v>0</v>
      </c>
      <c r="AC322" s="281">
        <v>0</v>
      </c>
      <c r="AD322" s="281">
        <v>0</v>
      </c>
      <c r="AE322" s="281">
        <v>0</v>
      </c>
      <c r="AF322" s="281">
        <v>0</v>
      </c>
      <c r="AG322" s="281">
        <v>0</v>
      </c>
      <c r="AH322" s="281">
        <v>0</v>
      </c>
      <c r="AI322" s="281">
        <v>0</v>
      </c>
      <c r="AJ322" s="281">
        <v>0</v>
      </c>
      <c r="AK322" s="281">
        <v>0</v>
      </c>
      <c r="AL322" s="281">
        <v>0</v>
      </c>
      <c r="AM322" s="281">
        <v>0</v>
      </c>
      <c r="AN322" s="281">
        <v>0</v>
      </c>
      <c r="AO322" s="281">
        <v>0</v>
      </c>
      <c r="AP322" s="281">
        <v>0</v>
      </c>
    </row>
    <row r="323" spans="1:42" customFormat="1" outlineLevel="2">
      <c r="A323" s="211" t="str">
        <f>A301&amp;"."&amp;A318&amp;"."&amp;A302&amp;"."&amp;B323</f>
        <v>1.o.7.5</v>
      </c>
      <c r="B323">
        <v>5</v>
      </c>
      <c r="C323" t="str">
        <f>'1-GBP'!C323</f>
        <v/>
      </c>
      <c r="M323" s="281">
        <v>0</v>
      </c>
      <c r="N323" s="281">
        <v>0</v>
      </c>
      <c r="O323" s="281">
        <v>0</v>
      </c>
      <c r="P323" s="281">
        <v>0</v>
      </c>
      <c r="Q323" s="281">
        <v>0</v>
      </c>
      <c r="R323" s="281">
        <v>0</v>
      </c>
      <c r="S323" s="281">
        <v>0</v>
      </c>
      <c r="T323" s="281">
        <v>0</v>
      </c>
      <c r="U323" s="281">
        <v>0</v>
      </c>
      <c r="V323" s="281">
        <v>0</v>
      </c>
      <c r="W323" s="281">
        <v>0</v>
      </c>
      <c r="X323" s="281">
        <v>0</v>
      </c>
      <c r="Y323" s="281">
        <v>0</v>
      </c>
      <c r="Z323" s="281">
        <v>0</v>
      </c>
      <c r="AA323" s="281">
        <v>0</v>
      </c>
      <c r="AB323" s="281">
        <v>0</v>
      </c>
      <c r="AC323" s="281">
        <v>0</v>
      </c>
      <c r="AD323" s="281">
        <v>0</v>
      </c>
      <c r="AE323" s="281">
        <v>0</v>
      </c>
      <c r="AF323" s="281">
        <v>0</v>
      </c>
      <c r="AG323" s="281">
        <v>0</v>
      </c>
      <c r="AH323" s="281">
        <v>0</v>
      </c>
      <c r="AI323" s="281">
        <v>0</v>
      </c>
      <c r="AJ323" s="281">
        <v>0</v>
      </c>
      <c r="AK323" s="281">
        <v>0</v>
      </c>
      <c r="AL323" s="281">
        <v>0</v>
      </c>
      <c r="AM323" s="281">
        <v>0</v>
      </c>
      <c r="AN323" s="281">
        <v>0</v>
      </c>
      <c r="AO323" s="281">
        <v>0</v>
      </c>
      <c r="AP323" s="281">
        <v>0</v>
      </c>
    </row>
    <row r="324" spans="1:42" customFormat="1" outlineLevel="2">
      <c r="A324" s="211" t="str">
        <f>A301&amp;"."&amp;A318&amp;"."&amp;A302&amp;"."&amp;B324</f>
        <v>1.o.7.6</v>
      </c>
      <c r="B324">
        <v>6</v>
      </c>
      <c r="C324" t="str">
        <f>'1-GBP'!C324</f>
        <v/>
      </c>
      <c r="M324" s="281">
        <v>0</v>
      </c>
      <c r="N324" s="281">
        <v>0</v>
      </c>
      <c r="O324" s="281">
        <v>0</v>
      </c>
      <c r="P324" s="281">
        <v>0</v>
      </c>
      <c r="Q324" s="281">
        <v>0</v>
      </c>
      <c r="R324" s="281">
        <v>0</v>
      </c>
      <c r="S324" s="281">
        <v>0</v>
      </c>
      <c r="T324" s="281">
        <v>0</v>
      </c>
      <c r="U324" s="281">
        <v>0</v>
      </c>
      <c r="V324" s="281">
        <v>0</v>
      </c>
      <c r="W324" s="281">
        <v>0</v>
      </c>
      <c r="X324" s="281">
        <v>0</v>
      </c>
      <c r="Y324" s="281">
        <v>0</v>
      </c>
      <c r="Z324" s="281">
        <v>0</v>
      </c>
      <c r="AA324" s="281">
        <v>0</v>
      </c>
      <c r="AB324" s="281">
        <v>0</v>
      </c>
      <c r="AC324" s="281">
        <v>0</v>
      </c>
      <c r="AD324" s="281">
        <v>0</v>
      </c>
      <c r="AE324" s="281">
        <v>0</v>
      </c>
      <c r="AF324" s="281">
        <v>0</v>
      </c>
      <c r="AG324" s="281">
        <v>0</v>
      </c>
      <c r="AH324" s="281">
        <v>0</v>
      </c>
      <c r="AI324" s="281">
        <v>0</v>
      </c>
      <c r="AJ324" s="281">
        <v>0</v>
      </c>
      <c r="AK324" s="281">
        <v>0</v>
      </c>
      <c r="AL324" s="281">
        <v>0</v>
      </c>
      <c r="AM324" s="281">
        <v>0</v>
      </c>
      <c r="AN324" s="281">
        <v>0</v>
      </c>
      <c r="AO324" s="281">
        <v>0</v>
      </c>
      <c r="AP324" s="281">
        <v>0</v>
      </c>
    </row>
    <row r="325" spans="1:42" customFormat="1" outlineLevel="2">
      <c r="A325" s="211" t="str">
        <f>A301&amp;"."&amp;A318&amp;"."&amp;A302&amp;"."&amp;B325</f>
        <v>1.o.7.7</v>
      </c>
      <c r="B325">
        <v>7</v>
      </c>
      <c r="C325" t="str">
        <f>'1-GBP'!C325</f>
        <v/>
      </c>
      <c r="M325" s="281">
        <v>0</v>
      </c>
      <c r="N325" s="281">
        <v>0</v>
      </c>
      <c r="O325" s="281">
        <v>0</v>
      </c>
      <c r="P325" s="281">
        <v>0</v>
      </c>
      <c r="Q325" s="281">
        <v>0</v>
      </c>
      <c r="R325" s="281">
        <v>0</v>
      </c>
      <c r="S325" s="281">
        <v>0</v>
      </c>
      <c r="T325" s="281">
        <v>0</v>
      </c>
      <c r="U325" s="281">
        <v>0</v>
      </c>
      <c r="V325" s="281">
        <v>0</v>
      </c>
      <c r="W325" s="281">
        <v>0</v>
      </c>
      <c r="X325" s="281">
        <v>0</v>
      </c>
      <c r="Y325" s="281">
        <v>0</v>
      </c>
      <c r="Z325" s="281">
        <v>0</v>
      </c>
      <c r="AA325" s="281">
        <v>0</v>
      </c>
      <c r="AB325" s="281">
        <v>0</v>
      </c>
      <c r="AC325" s="281">
        <v>0</v>
      </c>
      <c r="AD325" s="281">
        <v>0</v>
      </c>
      <c r="AE325" s="281">
        <v>0</v>
      </c>
      <c r="AF325" s="281">
        <v>0</v>
      </c>
      <c r="AG325" s="281">
        <v>0</v>
      </c>
      <c r="AH325" s="281">
        <v>0</v>
      </c>
      <c r="AI325" s="281">
        <v>0</v>
      </c>
      <c r="AJ325" s="281">
        <v>0</v>
      </c>
      <c r="AK325" s="281">
        <v>0</v>
      </c>
      <c r="AL325" s="281">
        <v>0</v>
      </c>
      <c r="AM325" s="281">
        <v>0</v>
      </c>
      <c r="AN325" s="281">
        <v>0</v>
      </c>
      <c r="AO325" s="281">
        <v>0</v>
      </c>
      <c r="AP325" s="281">
        <v>0</v>
      </c>
    </row>
    <row r="326" spans="1:42" customFormat="1" outlineLevel="2">
      <c r="A326" s="211" t="str">
        <f>A301&amp;"."&amp;A318&amp;"."&amp;A302&amp;"."&amp;B326</f>
        <v>1.o.7.8</v>
      </c>
      <c r="B326">
        <v>8</v>
      </c>
      <c r="C326" t="str">
        <f>'1-GBP'!C326</f>
        <v/>
      </c>
      <c r="M326" s="281">
        <v>0</v>
      </c>
      <c r="N326" s="281">
        <v>0</v>
      </c>
      <c r="O326" s="281">
        <v>0</v>
      </c>
      <c r="P326" s="281">
        <v>0</v>
      </c>
      <c r="Q326" s="281">
        <v>0</v>
      </c>
      <c r="R326" s="281">
        <v>0</v>
      </c>
      <c r="S326" s="281">
        <v>0</v>
      </c>
      <c r="T326" s="281">
        <v>0</v>
      </c>
      <c r="U326" s="281">
        <v>0</v>
      </c>
      <c r="V326" s="281">
        <v>0</v>
      </c>
      <c r="W326" s="281">
        <v>0</v>
      </c>
      <c r="X326" s="281">
        <v>0</v>
      </c>
      <c r="Y326" s="281">
        <v>0</v>
      </c>
      <c r="Z326" s="281">
        <v>0</v>
      </c>
      <c r="AA326" s="281">
        <v>0</v>
      </c>
      <c r="AB326" s="281">
        <v>0</v>
      </c>
      <c r="AC326" s="281">
        <v>0</v>
      </c>
      <c r="AD326" s="281">
        <v>0</v>
      </c>
      <c r="AE326" s="281">
        <v>0</v>
      </c>
      <c r="AF326" s="281">
        <v>0</v>
      </c>
      <c r="AG326" s="281">
        <v>0</v>
      </c>
      <c r="AH326" s="281">
        <v>0</v>
      </c>
      <c r="AI326" s="281">
        <v>0</v>
      </c>
      <c r="AJ326" s="281">
        <v>0</v>
      </c>
      <c r="AK326" s="281">
        <v>0</v>
      </c>
      <c r="AL326" s="281">
        <v>0</v>
      </c>
      <c r="AM326" s="281">
        <v>0</v>
      </c>
      <c r="AN326" s="281">
        <v>0</v>
      </c>
      <c r="AO326" s="281">
        <v>0</v>
      </c>
      <c r="AP326" s="281">
        <v>0</v>
      </c>
    </row>
    <row r="327" spans="1:42" customFormat="1" outlineLevel="2">
      <c r="A327" s="211" t="str">
        <f>A301&amp;"."&amp;A318&amp;"."&amp;A302&amp;"."&amp;B327</f>
        <v>1.o.7.9</v>
      </c>
      <c r="B327">
        <v>9</v>
      </c>
      <c r="C327" t="str">
        <f>'1-GBP'!C327</f>
        <v/>
      </c>
      <c r="M327" s="281">
        <v>0</v>
      </c>
      <c r="N327" s="281">
        <v>0</v>
      </c>
      <c r="O327" s="281">
        <v>0</v>
      </c>
      <c r="P327" s="281">
        <v>0</v>
      </c>
      <c r="Q327" s="281">
        <v>0</v>
      </c>
      <c r="R327" s="281">
        <v>0</v>
      </c>
      <c r="S327" s="281">
        <v>0</v>
      </c>
      <c r="T327" s="281">
        <v>0</v>
      </c>
      <c r="U327" s="281">
        <v>0</v>
      </c>
      <c r="V327" s="281">
        <v>0</v>
      </c>
      <c r="W327" s="281">
        <v>0</v>
      </c>
      <c r="X327" s="281">
        <v>0</v>
      </c>
      <c r="Y327" s="281">
        <v>0</v>
      </c>
      <c r="Z327" s="281">
        <v>0</v>
      </c>
      <c r="AA327" s="281">
        <v>0</v>
      </c>
      <c r="AB327" s="281">
        <v>0</v>
      </c>
      <c r="AC327" s="281">
        <v>0</v>
      </c>
      <c r="AD327" s="281">
        <v>0</v>
      </c>
      <c r="AE327" s="281">
        <v>0</v>
      </c>
      <c r="AF327" s="281">
        <v>0</v>
      </c>
      <c r="AG327" s="281">
        <v>0</v>
      </c>
      <c r="AH327" s="281">
        <v>0</v>
      </c>
      <c r="AI327" s="281">
        <v>0</v>
      </c>
      <c r="AJ327" s="281">
        <v>0</v>
      </c>
      <c r="AK327" s="281">
        <v>0</v>
      </c>
      <c r="AL327" s="281">
        <v>0</v>
      </c>
      <c r="AM327" s="281">
        <v>0</v>
      </c>
      <c r="AN327" s="281">
        <v>0</v>
      </c>
      <c r="AO327" s="281">
        <v>0</v>
      </c>
      <c r="AP327" s="281">
        <v>0</v>
      </c>
    </row>
    <row r="328" spans="1:42" customFormat="1" outlineLevel="2">
      <c r="A328" s="211" t="str">
        <f>A301&amp;"."&amp;A318&amp;"."&amp;A302&amp;"."&amp;B328</f>
        <v>1.o.7.10</v>
      </c>
      <c r="B328">
        <v>10</v>
      </c>
      <c r="C328" t="str">
        <f>'1-GBP'!C328</f>
        <v/>
      </c>
      <c r="M328" s="281">
        <v>0</v>
      </c>
      <c r="N328" s="281">
        <v>0</v>
      </c>
      <c r="O328" s="281">
        <v>0</v>
      </c>
      <c r="P328" s="281">
        <v>0</v>
      </c>
      <c r="Q328" s="281">
        <v>0</v>
      </c>
      <c r="R328" s="281">
        <v>0</v>
      </c>
      <c r="S328" s="281">
        <v>0</v>
      </c>
      <c r="T328" s="281">
        <v>0</v>
      </c>
      <c r="U328" s="281">
        <v>0</v>
      </c>
      <c r="V328" s="281">
        <v>0</v>
      </c>
      <c r="W328" s="281">
        <v>0</v>
      </c>
      <c r="X328" s="281">
        <v>0</v>
      </c>
      <c r="Y328" s="281">
        <v>0</v>
      </c>
      <c r="Z328" s="281">
        <v>0</v>
      </c>
      <c r="AA328" s="281">
        <v>0</v>
      </c>
      <c r="AB328" s="281">
        <v>0</v>
      </c>
      <c r="AC328" s="281">
        <v>0</v>
      </c>
      <c r="AD328" s="281">
        <v>0</v>
      </c>
      <c r="AE328" s="281">
        <v>0</v>
      </c>
      <c r="AF328" s="281">
        <v>0</v>
      </c>
      <c r="AG328" s="281">
        <v>0</v>
      </c>
      <c r="AH328" s="281">
        <v>0</v>
      </c>
      <c r="AI328" s="281">
        <v>0</v>
      </c>
      <c r="AJ328" s="281">
        <v>0</v>
      </c>
      <c r="AK328" s="281">
        <v>0</v>
      </c>
      <c r="AL328" s="281">
        <v>0</v>
      </c>
      <c r="AM328" s="281">
        <v>0</v>
      </c>
      <c r="AN328" s="281">
        <v>0</v>
      </c>
      <c r="AO328" s="281">
        <v>0</v>
      </c>
      <c r="AP328" s="281">
        <v>0</v>
      </c>
    </row>
    <row r="329" spans="1:42" customFormat="1" outlineLevel="2">
      <c r="A329" s="211" t="str">
        <f>A301&amp;"."&amp;A318&amp;"."&amp;A302&amp;"."&amp;B329</f>
        <v>1.o.7.11</v>
      </c>
      <c r="B329">
        <v>11</v>
      </c>
      <c r="C329" t="str">
        <f>'1-GBP'!C329</f>
        <v/>
      </c>
      <c r="M329" s="281">
        <v>0</v>
      </c>
      <c r="N329" s="281">
        <v>0</v>
      </c>
      <c r="O329" s="281">
        <v>0</v>
      </c>
      <c r="P329" s="281">
        <v>0</v>
      </c>
      <c r="Q329" s="281">
        <v>0</v>
      </c>
      <c r="R329" s="281">
        <v>0</v>
      </c>
      <c r="S329" s="281">
        <v>0</v>
      </c>
      <c r="T329" s="281">
        <v>0</v>
      </c>
      <c r="U329" s="281">
        <v>0</v>
      </c>
      <c r="V329" s="281">
        <v>0</v>
      </c>
      <c r="W329" s="281">
        <v>0</v>
      </c>
      <c r="X329" s="281">
        <v>0</v>
      </c>
      <c r="Y329" s="281">
        <v>0</v>
      </c>
      <c r="Z329" s="281">
        <v>0</v>
      </c>
      <c r="AA329" s="281">
        <v>0</v>
      </c>
      <c r="AB329" s="281">
        <v>0</v>
      </c>
      <c r="AC329" s="281">
        <v>0</v>
      </c>
      <c r="AD329" s="281">
        <v>0</v>
      </c>
      <c r="AE329" s="281">
        <v>0</v>
      </c>
      <c r="AF329" s="281">
        <v>0</v>
      </c>
      <c r="AG329" s="281">
        <v>0</v>
      </c>
      <c r="AH329" s="281">
        <v>0</v>
      </c>
      <c r="AI329" s="281">
        <v>0</v>
      </c>
      <c r="AJ329" s="281">
        <v>0</v>
      </c>
      <c r="AK329" s="281">
        <v>0</v>
      </c>
      <c r="AL329" s="281">
        <v>0</v>
      </c>
      <c r="AM329" s="281">
        <v>0</v>
      </c>
      <c r="AN329" s="281">
        <v>0</v>
      </c>
      <c r="AO329" s="281">
        <v>0</v>
      </c>
      <c r="AP329" s="281">
        <v>0</v>
      </c>
    </row>
    <row r="330" spans="1:42" customFormat="1" outlineLevel="2">
      <c r="A330" s="211" t="str">
        <f>A301&amp;"."&amp;A318&amp;"."&amp;A302&amp;"."&amp;B330</f>
        <v>1.o.7.12</v>
      </c>
      <c r="B330">
        <v>12</v>
      </c>
      <c r="C330" t="str">
        <f>'1-GBP'!C330</f>
        <v/>
      </c>
      <c r="M330" s="281">
        <v>0</v>
      </c>
      <c r="N330" s="281">
        <v>0</v>
      </c>
      <c r="O330" s="281">
        <v>0</v>
      </c>
      <c r="P330" s="281">
        <v>0</v>
      </c>
      <c r="Q330" s="281">
        <v>0</v>
      </c>
      <c r="R330" s="281">
        <v>0</v>
      </c>
      <c r="S330" s="281">
        <v>0</v>
      </c>
      <c r="T330" s="281">
        <v>0</v>
      </c>
      <c r="U330" s="281">
        <v>0</v>
      </c>
      <c r="V330" s="281">
        <v>0</v>
      </c>
      <c r="W330" s="281">
        <v>0</v>
      </c>
      <c r="X330" s="281">
        <v>0</v>
      </c>
      <c r="Y330" s="281">
        <v>0</v>
      </c>
      <c r="Z330" s="281">
        <v>0</v>
      </c>
      <c r="AA330" s="281">
        <v>0</v>
      </c>
      <c r="AB330" s="281">
        <v>0</v>
      </c>
      <c r="AC330" s="281">
        <v>0</v>
      </c>
      <c r="AD330" s="281">
        <v>0</v>
      </c>
      <c r="AE330" s="281">
        <v>0</v>
      </c>
      <c r="AF330" s="281">
        <v>0</v>
      </c>
      <c r="AG330" s="281">
        <v>0</v>
      </c>
      <c r="AH330" s="281">
        <v>0</v>
      </c>
      <c r="AI330" s="281">
        <v>0</v>
      </c>
      <c r="AJ330" s="281">
        <v>0</v>
      </c>
      <c r="AK330" s="281">
        <v>0</v>
      </c>
      <c r="AL330" s="281">
        <v>0</v>
      </c>
      <c r="AM330" s="281">
        <v>0</v>
      </c>
      <c r="AN330" s="281">
        <v>0</v>
      </c>
      <c r="AO330" s="281">
        <v>0</v>
      </c>
      <c r="AP330" s="281">
        <v>0</v>
      </c>
    </row>
    <row r="331" spans="1:42" customFormat="1" outlineLevel="1" collapsed="1">
      <c r="A331" s="212"/>
      <c r="B331" s="201">
        <f>B330-COUNTIFS(C319:C330,"")</f>
        <v>3</v>
      </c>
      <c r="C331" s="201" t="s">
        <v>285</v>
      </c>
      <c r="D331" s="201"/>
      <c r="E331" s="201"/>
      <c r="F331" s="201"/>
      <c r="G331" s="201"/>
      <c r="H331" s="201"/>
      <c r="I331" s="201"/>
      <c r="J331" s="201"/>
      <c r="K331" s="201"/>
      <c r="L331" s="201"/>
      <c r="M331" s="280">
        <f t="shared" ref="M331:AP331" si="28">SUM(M319:M330)</f>
        <v>0</v>
      </c>
      <c r="N331" s="280">
        <f t="shared" si="28"/>
        <v>0</v>
      </c>
      <c r="O331" s="280">
        <f t="shared" si="28"/>
        <v>0</v>
      </c>
      <c r="P331" s="280">
        <f t="shared" si="28"/>
        <v>0</v>
      </c>
      <c r="Q331" s="280">
        <f t="shared" si="28"/>
        <v>0</v>
      </c>
      <c r="R331" s="280">
        <f t="shared" si="28"/>
        <v>0</v>
      </c>
      <c r="S331" s="280">
        <f t="shared" si="28"/>
        <v>0</v>
      </c>
      <c r="T331" s="280">
        <f t="shared" si="28"/>
        <v>0</v>
      </c>
      <c r="U331" s="280">
        <f t="shared" si="28"/>
        <v>0</v>
      </c>
      <c r="V331" s="280">
        <f t="shared" si="28"/>
        <v>0</v>
      </c>
      <c r="W331" s="280">
        <f t="shared" si="28"/>
        <v>0</v>
      </c>
      <c r="X331" s="280">
        <f t="shared" si="28"/>
        <v>0</v>
      </c>
      <c r="Y331" s="280">
        <f t="shared" si="28"/>
        <v>0</v>
      </c>
      <c r="Z331" s="280">
        <f t="shared" si="28"/>
        <v>0</v>
      </c>
      <c r="AA331" s="280">
        <f t="shared" si="28"/>
        <v>0</v>
      </c>
      <c r="AB331" s="280">
        <f t="shared" si="28"/>
        <v>0</v>
      </c>
      <c r="AC331" s="280">
        <f t="shared" si="28"/>
        <v>0</v>
      </c>
      <c r="AD331" s="280">
        <f t="shared" si="28"/>
        <v>0</v>
      </c>
      <c r="AE331" s="280">
        <f t="shared" si="28"/>
        <v>0</v>
      </c>
      <c r="AF331" s="280">
        <f t="shared" si="28"/>
        <v>0</v>
      </c>
      <c r="AG331" s="280">
        <f t="shared" si="28"/>
        <v>0</v>
      </c>
      <c r="AH331" s="280">
        <f t="shared" si="28"/>
        <v>0</v>
      </c>
      <c r="AI331" s="280">
        <f t="shared" si="28"/>
        <v>0</v>
      </c>
      <c r="AJ331" s="280">
        <f t="shared" si="28"/>
        <v>0</v>
      </c>
      <c r="AK331" s="280">
        <f t="shared" si="28"/>
        <v>0</v>
      </c>
      <c r="AL331" s="280">
        <f t="shared" si="28"/>
        <v>0</v>
      </c>
      <c r="AM331" s="280">
        <f t="shared" si="28"/>
        <v>0</v>
      </c>
      <c r="AN331" s="280">
        <f t="shared" si="28"/>
        <v>0</v>
      </c>
      <c r="AO331" s="280">
        <f t="shared" si="28"/>
        <v>0</v>
      </c>
      <c r="AP331" s="280">
        <f t="shared" si="28"/>
        <v>0</v>
      </c>
    </row>
    <row r="332" spans="1:42" customFormat="1" outlineLevel="1">
      <c r="A332" s="221"/>
      <c r="B332" s="222"/>
      <c r="C332" s="222"/>
      <c r="D332" s="222"/>
      <c r="E332" s="222"/>
      <c r="F332" s="222"/>
      <c r="G332" s="222"/>
      <c r="H332" s="222"/>
      <c r="I332" s="222"/>
      <c r="J332" s="222"/>
      <c r="K332" s="222"/>
      <c r="L332" s="222"/>
      <c r="M332" s="222"/>
      <c r="N332" s="222"/>
      <c r="O332" s="222"/>
      <c r="P332" s="222"/>
      <c r="Q332" s="222"/>
      <c r="R332" s="222"/>
      <c r="S332" s="222"/>
      <c r="T332" s="222"/>
      <c r="U332" s="222"/>
      <c r="V332" s="222"/>
      <c r="W332" s="222"/>
      <c r="X332" s="222"/>
      <c r="Y332" s="222"/>
      <c r="Z332" s="222"/>
      <c r="AA332" s="222"/>
      <c r="AB332" s="222"/>
      <c r="AC332" s="222"/>
      <c r="AD332" s="222"/>
      <c r="AE332" s="222"/>
      <c r="AF332" s="222"/>
      <c r="AG332" s="222"/>
      <c r="AH332" s="222"/>
      <c r="AI332" s="222"/>
      <c r="AJ332" s="222"/>
      <c r="AK332" s="222"/>
      <c r="AL332" s="222"/>
      <c r="AM332" s="222"/>
      <c r="AN332" s="222"/>
      <c r="AO332" s="222"/>
      <c r="AP332" s="222"/>
    </row>
    <row r="333" spans="1:42" customFormat="1" outlineLevel="1">
      <c r="A333" s="220" t="s">
        <v>254</v>
      </c>
      <c r="B333" s="220" t="s">
        <v>287</v>
      </c>
      <c r="C333" s="220" t="s">
        <v>284</v>
      </c>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c r="AA333" s="220"/>
      <c r="AB333" s="220"/>
      <c r="AC333" s="220"/>
      <c r="AD333" s="220"/>
      <c r="AE333" s="220"/>
      <c r="AF333" s="220"/>
      <c r="AG333" s="220"/>
      <c r="AH333" s="220"/>
      <c r="AI333" s="220"/>
      <c r="AJ333" s="220"/>
      <c r="AK333" s="220"/>
      <c r="AL333" s="220"/>
      <c r="AM333" s="220"/>
      <c r="AN333" s="220"/>
      <c r="AO333" s="220"/>
      <c r="AP333" s="220"/>
    </row>
    <row r="334" spans="1:42" customFormat="1" outlineLevel="2">
      <c r="A334" s="211" t="str">
        <f>A301&amp;"."&amp;A333&amp;"."&amp;A302&amp;"."&amp;B334</f>
        <v>1.d.7.1</v>
      </c>
      <c r="B334">
        <v>1</v>
      </c>
      <c r="C334" t="str">
        <f>'1-GBP'!C334</f>
        <v/>
      </c>
      <c r="M334" s="281">
        <v>0</v>
      </c>
      <c r="N334" s="281">
        <v>0</v>
      </c>
      <c r="O334" s="281">
        <v>0</v>
      </c>
      <c r="P334" s="281">
        <v>0</v>
      </c>
      <c r="Q334" s="281">
        <v>0</v>
      </c>
      <c r="R334" s="281">
        <v>0</v>
      </c>
      <c r="S334" s="281">
        <v>0</v>
      </c>
      <c r="T334" s="281">
        <v>0</v>
      </c>
      <c r="U334" s="281">
        <v>0</v>
      </c>
      <c r="V334" s="281">
        <v>0</v>
      </c>
      <c r="W334" s="281">
        <v>0</v>
      </c>
      <c r="X334" s="281">
        <v>0</v>
      </c>
      <c r="Y334" s="281">
        <v>0</v>
      </c>
      <c r="Z334" s="281">
        <v>0</v>
      </c>
      <c r="AA334" s="281">
        <v>0</v>
      </c>
      <c r="AB334" s="281">
        <v>0</v>
      </c>
      <c r="AC334" s="281">
        <v>0</v>
      </c>
      <c r="AD334" s="281">
        <v>0</v>
      </c>
      <c r="AE334" s="281">
        <v>0</v>
      </c>
      <c r="AF334" s="281">
        <v>0</v>
      </c>
      <c r="AG334" s="281">
        <v>0</v>
      </c>
      <c r="AH334" s="281">
        <v>0</v>
      </c>
      <c r="AI334" s="281">
        <v>0</v>
      </c>
      <c r="AJ334" s="281">
        <v>0</v>
      </c>
      <c r="AK334" s="281">
        <v>0</v>
      </c>
      <c r="AL334" s="281">
        <v>0</v>
      </c>
      <c r="AM334" s="281">
        <v>0</v>
      </c>
      <c r="AN334" s="281">
        <v>0</v>
      </c>
      <c r="AO334" s="281">
        <v>0</v>
      </c>
      <c r="AP334" s="281">
        <v>0</v>
      </c>
    </row>
    <row r="335" spans="1:42" customFormat="1" outlineLevel="2">
      <c r="A335" s="211" t="str">
        <f>A301&amp;"."&amp;A333&amp;"."&amp;A302&amp;"."&amp;B335</f>
        <v>1.d.7.2</v>
      </c>
      <c r="B335">
        <v>2</v>
      </c>
      <c r="C335" t="str">
        <f>'1-GBP'!C335</f>
        <v/>
      </c>
      <c r="M335" s="281">
        <v>0</v>
      </c>
      <c r="N335" s="281">
        <v>0</v>
      </c>
      <c r="O335" s="281">
        <v>0</v>
      </c>
      <c r="P335" s="281">
        <v>0</v>
      </c>
      <c r="Q335" s="281">
        <v>0</v>
      </c>
      <c r="R335" s="281">
        <v>0</v>
      </c>
      <c r="S335" s="281">
        <v>0</v>
      </c>
      <c r="T335" s="281">
        <v>0</v>
      </c>
      <c r="U335" s="281">
        <v>0</v>
      </c>
      <c r="V335" s="281">
        <v>0</v>
      </c>
      <c r="W335" s="281">
        <v>0</v>
      </c>
      <c r="X335" s="281">
        <v>0</v>
      </c>
      <c r="Y335" s="281">
        <v>0</v>
      </c>
      <c r="Z335" s="281">
        <v>0</v>
      </c>
      <c r="AA335" s="281">
        <v>0</v>
      </c>
      <c r="AB335" s="281">
        <v>0</v>
      </c>
      <c r="AC335" s="281">
        <v>0</v>
      </c>
      <c r="AD335" s="281">
        <v>0</v>
      </c>
      <c r="AE335" s="281">
        <v>0</v>
      </c>
      <c r="AF335" s="281">
        <v>0</v>
      </c>
      <c r="AG335" s="281">
        <v>0</v>
      </c>
      <c r="AH335" s="281">
        <v>0</v>
      </c>
      <c r="AI335" s="281">
        <v>0</v>
      </c>
      <c r="AJ335" s="281">
        <v>0</v>
      </c>
      <c r="AK335" s="281">
        <v>0</v>
      </c>
      <c r="AL335" s="281">
        <v>0</v>
      </c>
      <c r="AM335" s="281">
        <v>0</v>
      </c>
      <c r="AN335" s="281">
        <v>0</v>
      </c>
      <c r="AO335" s="281">
        <v>0</v>
      </c>
      <c r="AP335" s="281">
        <v>0</v>
      </c>
    </row>
    <row r="336" spans="1:42" customFormat="1" outlineLevel="2">
      <c r="A336" s="211" t="str">
        <f>A301&amp;"."&amp;A333&amp;"."&amp;A302&amp;"."&amp;B336</f>
        <v>1.d.7.3</v>
      </c>
      <c r="B336">
        <v>3</v>
      </c>
      <c r="C336" t="str">
        <f>'1-GBP'!C336</f>
        <v/>
      </c>
      <c r="M336" s="281">
        <v>0</v>
      </c>
      <c r="N336" s="281">
        <v>0</v>
      </c>
      <c r="O336" s="281">
        <v>0</v>
      </c>
      <c r="P336" s="281">
        <v>0</v>
      </c>
      <c r="Q336" s="281">
        <v>0</v>
      </c>
      <c r="R336" s="281">
        <v>0</v>
      </c>
      <c r="S336" s="281">
        <v>0</v>
      </c>
      <c r="T336" s="281">
        <v>0</v>
      </c>
      <c r="U336" s="281">
        <v>0</v>
      </c>
      <c r="V336" s="281">
        <v>0</v>
      </c>
      <c r="W336" s="281">
        <v>0</v>
      </c>
      <c r="X336" s="281">
        <v>0</v>
      </c>
      <c r="Y336" s="281">
        <v>0</v>
      </c>
      <c r="Z336" s="281">
        <v>0</v>
      </c>
      <c r="AA336" s="281">
        <v>0</v>
      </c>
      <c r="AB336" s="281">
        <v>0</v>
      </c>
      <c r="AC336" s="281">
        <v>0</v>
      </c>
      <c r="AD336" s="281">
        <v>0</v>
      </c>
      <c r="AE336" s="281">
        <v>0</v>
      </c>
      <c r="AF336" s="281">
        <v>0</v>
      </c>
      <c r="AG336" s="281">
        <v>0</v>
      </c>
      <c r="AH336" s="281">
        <v>0</v>
      </c>
      <c r="AI336" s="281">
        <v>0</v>
      </c>
      <c r="AJ336" s="281">
        <v>0</v>
      </c>
      <c r="AK336" s="281">
        <v>0</v>
      </c>
      <c r="AL336" s="281">
        <v>0</v>
      </c>
      <c r="AM336" s="281">
        <v>0</v>
      </c>
      <c r="AN336" s="281">
        <v>0</v>
      </c>
      <c r="AO336" s="281">
        <v>0</v>
      </c>
      <c r="AP336" s="281">
        <v>0</v>
      </c>
    </row>
    <row r="337" spans="1:42" customFormat="1" outlineLevel="2">
      <c r="A337" s="211" t="str">
        <f>A301&amp;"."&amp;A333&amp;"."&amp;A302&amp;"."&amp;B337</f>
        <v>1.d.7.4</v>
      </c>
      <c r="B337">
        <v>4</v>
      </c>
      <c r="C337" t="str">
        <f>'1-GBP'!C337</f>
        <v/>
      </c>
      <c r="M337" s="281">
        <v>0</v>
      </c>
      <c r="N337" s="281">
        <v>0</v>
      </c>
      <c r="O337" s="281">
        <v>0</v>
      </c>
      <c r="P337" s="281">
        <v>0</v>
      </c>
      <c r="Q337" s="281">
        <v>0</v>
      </c>
      <c r="R337" s="281">
        <v>0</v>
      </c>
      <c r="S337" s="281">
        <v>0</v>
      </c>
      <c r="T337" s="281">
        <v>0</v>
      </c>
      <c r="U337" s="281">
        <v>0</v>
      </c>
      <c r="V337" s="281">
        <v>0</v>
      </c>
      <c r="W337" s="281">
        <v>0</v>
      </c>
      <c r="X337" s="281">
        <v>0</v>
      </c>
      <c r="Y337" s="281">
        <v>0</v>
      </c>
      <c r="Z337" s="281">
        <v>0</v>
      </c>
      <c r="AA337" s="281">
        <v>0</v>
      </c>
      <c r="AB337" s="281">
        <v>0</v>
      </c>
      <c r="AC337" s="281">
        <v>0</v>
      </c>
      <c r="AD337" s="281">
        <v>0</v>
      </c>
      <c r="AE337" s="281">
        <v>0</v>
      </c>
      <c r="AF337" s="281">
        <v>0</v>
      </c>
      <c r="AG337" s="281">
        <v>0</v>
      </c>
      <c r="AH337" s="281">
        <v>0</v>
      </c>
      <c r="AI337" s="281">
        <v>0</v>
      </c>
      <c r="AJ337" s="281">
        <v>0</v>
      </c>
      <c r="AK337" s="281">
        <v>0</v>
      </c>
      <c r="AL337" s="281">
        <v>0</v>
      </c>
      <c r="AM337" s="281">
        <v>0</v>
      </c>
      <c r="AN337" s="281">
        <v>0</v>
      </c>
      <c r="AO337" s="281">
        <v>0</v>
      </c>
      <c r="AP337" s="281">
        <v>0</v>
      </c>
    </row>
    <row r="338" spans="1:42" customFormat="1" outlineLevel="2">
      <c r="A338" s="211" t="str">
        <f>A301&amp;"."&amp;A333&amp;"."&amp;A302&amp;"."&amp;B338</f>
        <v>1.d.7.5</v>
      </c>
      <c r="B338">
        <v>5</v>
      </c>
      <c r="C338" t="str">
        <f>'1-GBP'!C338</f>
        <v/>
      </c>
      <c r="M338" s="281">
        <v>0</v>
      </c>
      <c r="N338" s="281">
        <v>0</v>
      </c>
      <c r="O338" s="281">
        <v>0</v>
      </c>
      <c r="P338" s="281">
        <v>0</v>
      </c>
      <c r="Q338" s="281">
        <v>0</v>
      </c>
      <c r="R338" s="281">
        <v>0</v>
      </c>
      <c r="S338" s="281">
        <v>0</v>
      </c>
      <c r="T338" s="281">
        <v>0</v>
      </c>
      <c r="U338" s="281">
        <v>0</v>
      </c>
      <c r="V338" s="281">
        <v>0</v>
      </c>
      <c r="W338" s="281">
        <v>0</v>
      </c>
      <c r="X338" s="281">
        <v>0</v>
      </c>
      <c r="Y338" s="281">
        <v>0</v>
      </c>
      <c r="Z338" s="281">
        <v>0</v>
      </c>
      <c r="AA338" s="281">
        <v>0</v>
      </c>
      <c r="AB338" s="281">
        <v>0</v>
      </c>
      <c r="AC338" s="281">
        <v>0</v>
      </c>
      <c r="AD338" s="281">
        <v>0</v>
      </c>
      <c r="AE338" s="281">
        <v>0</v>
      </c>
      <c r="AF338" s="281">
        <v>0</v>
      </c>
      <c r="AG338" s="281">
        <v>0</v>
      </c>
      <c r="AH338" s="281">
        <v>0</v>
      </c>
      <c r="AI338" s="281">
        <v>0</v>
      </c>
      <c r="AJ338" s="281">
        <v>0</v>
      </c>
      <c r="AK338" s="281">
        <v>0</v>
      </c>
      <c r="AL338" s="281">
        <v>0</v>
      </c>
      <c r="AM338" s="281">
        <v>0</v>
      </c>
      <c r="AN338" s="281">
        <v>0</v>
      </c>
      <c r="AO338" s="281">
        <v>0</v>
      </c>
      <c r="AP338" s="281">
        <v>0</v>
      </c>
    </row>
    <row r="339" spans="1:42" customFormat="1" outlineLevel="2">
      <c r="A339" s="211" t="str">
        <f>A301&amp;"."&amp;A333&amp;"."&amp;A302&amp;"."&amp;B339</f>
        <v>1.d.7.6</v>
      </c>
      <c r="B339">
        <v>6</v>
      </c>
      <c r="C339" t="str">
        <f>'1-GBP'!C339</f>
        <v/>
      </c>
      <c r="M339" s="281">
        <v>0</v>
      </c>
      <c r="N339" s="281">
        <v>0</v>
      </c>
      <c r="O339" s="281">
        <v>0</v>
      </c>
      <c r="P339" s="281">
        <v>0</v>
      </c>
      <c r="Q339" s="281">
        <v>0</v>
      </c>
      <c r="R339" s="281">
        <v>0</v>
      </c>
      <c r="S339" s="281">
        <v>0</v>
      </c>
      <c r="T339" s="281">
        <v>0</v>
      </c>
      <c r="U339" s="281">
        <v>0</v>
      </c>
      <c r="V339" s="281">
        <v>0</v>
      </c>
      <c r="W339" s="281">
        <v>0</v>
      </c>
      <c r="X339" s="281">
        <v>0</v>
      </c>
      <c r="Y339" s="281">
        <v>0</v>
      </c>
      <c r="Z339" s="281">
        <v>0</v>
      </c>
      <c r="AA339" s="281">
        <v>0</v>
      </c>
      <c r="AB339" s="281">
        <v>0</v>
      </c>
      <c r="AC339" s="281">
        <v>0</v>
      </c>
      <c r="AD339" s="281">
        <v>0</v>
      </c>
      <c r="AE339" s="281">
        <v>0</v>
      </c>
      <c r="AF339" s="281">
        <v>0</v>
      </c>
      <c r="AG339" s="281">
        <v>0</v>
      </c>
      <c r="AH339" s="281">
        <v>0</v>
      </c>
      <c r="AI339" s="281">
        <v>0</v>
      </c>
      <c r="AJ339" s="281">
        <v>0</v>
      </c>
      <c r="AK339" s="281">
        <v>0</v>
      </c>
      <c r="AL339" s="281">
        <v>0</v>
      </c>
      <c r="AM339" s="281">
        <v>0</v>
      </c>
      <c r="AN339" s="281">
        <v>0</v>
      </c>
      <c r="AO339" s="281">
        <v>0</v>
      </c>
      <c r="AP339" s="281">
        <v>0</v>
      </c>
    </row>
    <row r="340" spans="1:42" customFormat="1" outlineLevel="2">
      <c r="A340" s="211" t="str">
        <f>A301&amp;"."&amp;A333&amp;"."&amp;A302&amp;"."&amp;B340</f>
        <v>1.d.7.7</v>
      </c>
      <c r="B340">
        <v>7</v>
      </c>
      <c r="C340" t="str">
        <f>'1-GBP'!C340</f>
        <v/>
      </c>
      <c r="M340" s="281">
        <v>0</v>
      </c>
      <c r="N340" s="281">
        <v>0</v>
      </c>
      <c r="O340" s="281">
        <v>0</v>
      </c>
      <c r="P340" s="281">
        <v>0</v>
      </c>
      <c r="Q340" s="281">
        <v>0</v>
      </c>
      <c r="R340" s="281">
        <v>0</v>
      </c>
      <c r="S340" s="281">
        <v>0</v>
      </c>
      <c r="T340" s="281">
        <v>0</v>
      </c>
      <c r="U340" s="281">
        <v>0</v>
      </c>
      <c r="V340" s="281">
        <v>0</v>
      </c>
      <c r="W340" s="281">
        <v>0</v>
      </c>
      <c r="X340" s="281">
        <v>0</v>
      </c>
      <c r="Y340" s="281">
        <v>0</v>
      </c>
      <c r="Z340" s="281">
        <v>0</v>
      </c>
      <c r="AA340" s="281">
        <v>0</v>
      </c>
      <c r="AB340" s="281">
        <v>0</v>
      </c>
      <c r="AC340" s="281">
        <v>0</v>
      </c>
      <c r="AD340" s="281">
        <v>0</v>
      </c>
      <c r="AE340" s="281">
        <v>0</v>
      </c>
      <c r="AF340" s="281">
        <v>0</v>
      </c>
      <c r="AG340" s="281">
        <v>0</v>
      </c>
      <c r="AH340" s="281">
        <v>0</v>
      </c>
      <c r="AI340" s="281">
        <v>0</v>
      </c>
      <c r="AJ340" s="281">
        <v>0</v>
      </c>
      <c r="AK340" s="281">
        <v>0</v>
      </c>
      <c r="AL340" s="281">
        <v>0</v>
      </c>
      <c r="AM340" s="281">
        <v>0</v>
      </c>
      <c r="AN340" s="281">
        <v>0</v>
      </c>
      <c r="AO340" s="281">
        <v>0</v>
      </c>
      <c r="AP340" s="281">
        <v>0</v>
      </c>
    </row>
    <row r="341" spans="1:42" customFormat="1" outlineLevel="2">
      <c r="A341" s="211" t="str">
        <f>A301&amp;"."&amp;A333&amp;"."&amp;A302&amp;"."&amp;B341</f>
        <v>1.d.7.8</v>
      </c>
      <c r="B341">
        <v>8</v>
      </c>
      <c r="C341" t="str">
        <f>'1-GBP'!C341</f>
        <v/>
      </c>
      <c r="M341" s="281">
        <v>0</v>
      </c>
      <c r="N341" s="281">
        <v>0</v>
      </c>
      <c r="O341" s="281">
        <v>0</v>
      </c>
      <c r="P341" s="281">
        <v>0</v>
      </c>
      <c r="Q341" s="281">
        <v>0</v>
      </c>
      <c r="R341" s="281">
        <v>0</v>
      </c>
      <c r="S341" s="281">
        <v>0</v>
      </c>
      <c r="T341" s="281">
        <v>0</v>
      </c>
      <c r="U341" s="281">
        <v>0</v>
      </c>
      <c r="V341" s="281">
        <v>0</v>
      </c>
      <c r="W341" s="281">
        <v>0</v>
      </c>
      <c r="X341" s="281">
        <v>0</v>
      </c>
      <c r="Y341" s="281">
        <v>0</v>
      </c>
      <c r="Z341" s="281">
        <v>0</v>
      </c>
      <c r="AA341" s="281">
        <v>0</v>
      </c>
      <c r="AB341" s="281">
        <v>0</v>
      </c>
      <c r="AC341" s="281">
        <v>0</v>
      </c>
      <c r="AD341" s="281">
        <v>0</v>
      </c>
      <c r="AE341" s="281">
        <v>0</v>
      </c>
      <c r="AF341" s="281">
        <v>0</v>
      </c>
      <c r="AG341" s="281">
        <v>0</v>
      </c>
      <c r="AH341" s="281">
        <v>0</v>
      </c>
      <c r="AI341" s="281">
        <v>0</v>
      </c>
      <c r="AJ341" s="281">
        <v>0</v>
      </c>
      <c r="AK341" s="281">
        <v>0</v>
      </c>
      <c r="AL341" s="281">
        <v>0</v>
      </c>
      <c r="AM341" s="281">
        <v>0</v>
      </c>
      <c r="AN341" s="281">
        <v>0</v>
      </c>
      <c r="AO341" s="281">
        <v>0</v>
      </c>
      <c r="AP341" s="281">
        <v>0</v>
      </c>
    </row>
    <row r="342" spans="1:42" customFormat="1" outlineLevel="2">
      <c r="A342" s="211" t="str">
        <f>A301&amp;"."&amp;A333&amp;"."&amp;A302&amp;"."&amp;B342</f>
        <v>1.d.7.9</v>
      </c>
      <c r="B342">
        <v>9</v>
      </c>
      <c r="C342" t="str">
        <f>'1-GBP'!C342</f>
        <v/>
      </c>
      <c r="M342" s="281">
        <v>0</v>
      </c>
      <c r="N342" s="281">
        <v>0</v>
      </c>
      <c r="O342" s="281">
        <v>0</v>
      </c>
      <c r="P342" s="281">
        <v>0</v>
      </c>
      <c r="Q342" s="281">
        <v>0</v>
      </c>
      <c r="R342" s="281">
        <v>0</v>
      </c>
      <c r="S342" s="281">
        <v>0</v>
      </c>
      <c r="T342" s="281">
        <v>0</v>
      </c>
      <c r="U342" s="281">
        <v>0</v>
      </c>
      <c r="V342" s="281">
        <v>0</v>
      </c>
      <c r="W342" s="281">
        <v>0</v>
      </c>
      <c r="X342" s="281">
        <v>0</v>
      </c>
      <c r="Y342" s="281">
        <v>0</v>
      </c>
      <c r="Z342" s="281">
        <v>0</v>
      </c>
      <c r="AA342" s="281">
        <v>0</v>
      </c>
      <c r="AB342" s="281">
        <v>0</v>
      </c>
      <c r="AC342" s="281">
        <v>0</v>
      </c>
      <c r="AD342" s="281">
        <v>0</v>
      </c>
      <c r="AE342" s="281">
        <v>0</v>
      </c>
      <c r="AF342" s="281">
        <v>0</v>
      </c>
      <c r="AG342" s="281">
        <v>0</v>
      </c>
      <c r="AH342" s="281">
        <v>0</v>
      </c>
      <c r="AI342" s="281">
        <v>0</v>
      </c>
      <c r="AJ342" s="281">
        <v>0</v>
      </c>
      <c r="AK342" s="281">
        <v>0</v>
      </c>
      <c r="AL342" s="281">
        <v>0</v>
      </c>
      <c r="AM342" s="281">
        <v>0</v>
      </c>
      <c r="AN342" s="281">
        <v>0</v>
      </c>
      <c r="AO342" s="281">
        <v>0</v>
      </c>
      <c r="AP342" s="281">
        <v>0</v>
      </c>
    </row>
    <row r="343" spans="1:42" customFormat="1" outlineLevel="2">
      <c r="A343" s="211" t="str">
        <f>A301&amp;"."&amp;A333&amp;"."&amp;A302&amp;"."&amp;B343</f>
        <v>1.d.7.10</v>
      </c>
      <c r="B343">
        <v>10</v>
      </c>
      <c r="C343" t="str">
        <f>'1-GBP'!C343</f>
        <v/>
      </c>
      <c r="M343" s="281">
        <v>0</v>
      </c>
      <c r="N343" s="281">
        <v>0</v>
      </c>
      <c r="O343" s="281">
        <v>0</v>
      </c>
      <c r="P343" s="281">
        <v>0</v>
      </c>
      <c r="Q343" s="281">
        <v>0</v>
      </c>
      <c r="R343" s="281">
        <v>0</v>
      </c>
      <c r="S343" s="281">
        <v>0</v>
      </c>
      <c r="T343" s="281">
        <v>0</v>
      </c>
      <c r="U343" s="281">
        <v>0</v>
      </c>
      <c r="V343" s="281">
        <v>0</v>
      </c>
      <c r="W343" s="281">
        <v>0</v>
      </c>
      <c r="X343" s="281">
        <v>0</v>
      </c>
      <c r="Y343" s="281">
        <v>0</v>
      </c>
      <c r="Z343" s="281">
        <v>0</v>
      </c>
      <c r="AA343" s="281">
        <v>0</v>
      </c>
      <c r="AB343" s="281">
        <v>0</v>
      </c>
      <c r="AC343" s="281">
        <v>0</v>
      </c>
      <c r="AD343" s="281">
        <v>0</v>
      </c>
      <c r="AE343" s="281">
        <v>0</v>
      </c>
      <c r="AF343" s="281">
        <v>0</v>
      </c>
      <c r="AG343" s="281">
        <v>0</v>
      </c>
      <c r="AH343" s="281">
        <v>0</v>
      </c>
      <c r="AI343" s="281">
        <v>0</v>
      </c>
      <c r="AJ343" s="281">
        <v>0</v>
      </c>
      <c r="AK343" s="281">
        <v>0</v>
      </c>
      <c r="AL343" s="281">
        <v>0</v>
      </c>
      <c r="AM343" s="281">
        <v>0</v>
      </c>
      <c r="AN343" s="281">
        <v>0</v>
      </c>
      <c r="AO343" s="281">
        <v>0</v>
      </c>
      <c r="AP343" s="281">
        <v>0</v>
      </c>
    </row>
    <row r="344" spans="1:42" customFormat="1" outlineLevel="2">
      <c r="A344" s="211" t="str">
        <f>A301&amp;"."&amp;A333&amp;"."&amp;A302&amp;"."&amp;B344</f>
        <v>1.d.7.11</v>
      </c>
      <c r="B344">
        <v>11</v>
      </c>
      <c r="C344" t="str">
        <f>'1-GBP'!C344</f>
        <v/>
      </c>
      <c r="M344" s="281">
        <v>0</v>
      </c>
      <c r="N344" s="281">
        <v>0</v>
      </c>
      <c r="O344" s="281">
        <v>0</v>
      </c>
      <c r="P344" s="281">
        <v>0</v>
      </c>
      <c r="Q344" s="281">
        <v>0</v>
      </c>
      <c r="R344" s="281">
        <v>0</v>
      </c>
      <c r="S344" s="281">
        <v>0</v>
      </c>
      <c r="T344" s="281">
        <v>0</v>
      </c>
      <c r="U344" s="281">
        <v>0</v>
      </c>
      <c r="V344" s="281">
        <v>0</v>
      </c>
      <c r="W344" s="281">
        <v>0</v>
      </c>
      <c r="X344" s="281">
        <v>0</v>
      </c>
      <c r="Y344" s="281">
        <v>0</v>
      </c>
      <c r="Z344" s="281">
        <v>0</v>
      </c>
      <c r="AA344" s="281">
        <v>0</v>
      </c>
      <c r="AB344" s="281">
        <v>0</v>
      </c>
      <c r="AC344" s="281">
        <v>0</v>
      </c>
      <c r="AD344" s="281">
        <v>0</v>
      </c>
      <c r="AE344" s="281">
        <v>0</v>
      </c>
      <c r="AF344" s="281">
        <v>0</v>
      </c>
      <c r="AG344" s="281">
        <v>0</v>
      </c>
      <c r="AH344" s="281">
        <v>0</v>
      </c>
      <c r="AI344" s="281">
        <v>0</v>
      </c>
      <c r="AJ344" s="281">
        <v>0</v>
      </c>
      <c r="AK344" s="281">
        <v>0</v>
      </c>
      <c r="AL344" s="281">
        <v>0</v>
      </c>
      <c r="AM344" s="281">
        <v>0</v>
      </c>
      <c r="AN344" s="281">
        <v>0</v>
      </c>
      <c r="AO344" s="281">
        <v>0</v>
      </c>
      <c r="AP344" s="281">
        <v>0</v>
      </c>
    </row>
    <row r="345" spans="1:42" customFormat="1" outlineLevel="2">
      <c r="A345" s="211" t="str">
        <f>A301&amp;"."&amp;A333&amp;"."&amp;A302&amp;"."&amp;B345</f>
        <v>1.d.7.12</v>
      </c>
      <c r="B345">
        <v>12</v>
      </c>
      <c r="C345" t="str">
        <f>'1-GBP'!C345</f>
        <v/>
      </c>
      <c r="M345" s="281">
        <v>0</v>
      </c>
      <c r="N345" s="281">
        <v>0</v>
      </c>
      <c r="O345" s="281">
        <v>0</v>
      </c>
      <c r="P345" s="281">
        <v>0</v>
      </c>
      <c r="Q345" s="281">
        <v>0</v>
      </c>
      <c r="R345" s="281">
        <v>0</v>
      </c>
      <c r="S345" s="281">
        <v>0</v>
      </c>
      <c r="T345" s="281">
        <v>0</v>
      </c>
      <c r="U345" s="281">
        <v>0</v>
      </c>
      <c r="V345" s="281">
        <v>0</v>
      </c>
      <c r="W345" s="281">
        <v>0</v>
      </c>
      <c r="X345" s="281">
        <v>0</v>
      </c>
      <c r="Y345" s="281">
        <v>0</v>
      </c>
      <c r="Z345" s="281">
        <v>0</v>
      </c>
      <c r="AA345" s="281">
        <v>0</v>
      </c>
      <c r="AB345" s="281">
        <v>0</v>
      </c>
      <c r="AC345" s="281">
        <v>0</v>
      </c>
      <c r="AD345" s="281">
        <v>0</v>
      </c>
      <c r="AE345" s="281">
        <v>0</v>
      </c>
      <c r="AF345" s="281">
        <v>0</v>
      </c>
      <c r="AG345" s="281">
        <v>0</v>
      </c>
      <c r="AH345" s="281">
        <v>0</v>
      </c>
      <c r="AI345" s="281">
        <v>0</v>
      </c>
      <c r="AJ345" s="281">
        <v>0</v>
      </c>
      <c r="AK345" s="281">
        <v>0</v>
      </c>
      <c r="AL345" s="281">
        <v>0</v>
      </c>
      <c r="AM345" s="281">
        <v>0</v>
      </c>
      <c r="AN345" s="281">
        <v>0</v>
      </c>
      <c r="AO345" s="281">
        <v>0</v>
      </c>
      <c r="AP345" s="281">
        <v>0</v>
      </c>
    </row>
    <row r="346" spans="1:42" customFormat="1" outlineLevel="1" collapsed="1">
      <c r="A346" s="212"/>
      <c r="B346" s="201">
        <f>B345-COUNTIFS(C334:C345,"")</f>
        <v>0</v>
      </c>
      <c r="C346" s="201" t="s">
        <v>285</v>
      </c>
      <c r="D346" s="201"/>
      <c r="E346" s="201"/>
      <c r="F346" s="201"/>
      <c r="G346" s="201"/>
      <c r="H346" s="201"/>
      <c r="I346" s="201"/>
      <c r="J346" s="201"/>
      <c r="K346" s="201"/>
      <c r="L346" s="201"/>
      <c r="M346" s="280">
        <f t="shared" ref="M346:AP346" si="29">SUM(M334:M345)</f>
        <v>0</v>
      </c>
      <c r="N346" s="280">
        <f t="shared" si="29"/>
        <v>0</v>
      </c>
      <c r="O346" s="280">
        <f t="shared" si="29"/>
        <v>0</v>
      </c>
      <c r="P346" s="280">
        <f t="shared" si="29"/>
        <v>0</v>
      </c>
      <c r="Q346" s="280">
        <f t="shared" si="29"/>
        <v>0</v>
      </c>
      <c r="R346" s="280">
        <f t="shared" si="29"/>
        <v>0</v>
      </c>
      <c r="S346" s="280">
        <f t="shared" si="29"/>
        <v>0</v>
      </c>
      <c r="T346" s="280">
        <f t="shared" si="29"/>
        <v>0</v>
      </c>
      <c r="U346" s="280">
        <f t="shared" si="29"/>
        <v>0</v>
      </c>
      <c r="V346" s="280">
        <f t="shared" si="29"/>
        <v>0</v>
      </c>
      <c r="W346" s="280">
        <f t="shared" si="29"/>
        <v>0</v>
      </c>
      <c r="X346" s="280">
        <f t="shared" si="29"/>
        <v>0</v>
      </c>
      <c r="Y346" s="280">
        <f t="shared" si="29"/>
        <v>0</v>
      </c>
      <c r="Z346" s="280">
        <f t="shared" si="29"/>
        <v>0</v>
      </c>
      <c r="AA346" s="280">
        <f t="shared" si="29"/>
        <v>0</v>
      </c>
      <c r="AB346" s="280">
        <f t="shared" si="29"/>
        <v>0</v>
      </c>
      <c r="AC346" s="280">
        <f t="shared" si="29"/>
        <v>0</v>
      </c>
      <c r="AD346" s="280">
        <f t="shared" si="29"/>
        <v>0</v>
      </c>
      <c r="AE346" s="280">
        <f t="shared" si="29"/>
        <v>0</v>
      </c>
      <c r="AF346" s="280">
        <f t="shared" si="29"/>
        <v>0</v>
      </c>
      <c r="AG346" s="280">
        <f t="shared" si="29"/>
        <v>0</v>
      </c>
      <c r="AH346" s="280">
        <f t="shared" si="29"/>
        <v>0</v>
      </c>
      <c r="AI346" s="280">
        <f t="shared" si="29"/>
        <v>0</v>
      </c>
      <c r="AJ346" s="280">
        <f t="shared" si="29"/>
        <v>0</v>
      </c>
      <c r="AK346" s="280">
        <f t="shared" si="29"/>
        <v>0</v>
      </c>
      <c r="AL346" s="280">
        <f t="shared" si="29"/>
        <v>0</v>
      </c>
      <c r="AM346" s="280">
        <f t="shared" si="29"/>
        <v>0</v>
      </c>
      <c r="AN346" s="280">
        <f t="shared" si="29"/>
        <v>0</v>
      </c>
      <c r="AO346" s="280">
        <f t="shared" si="29"/>
        <v>0</v>
      </c>
      <c r="AP346" s="280">
        <f t="shared" si="29"/>
        <v>0</v>
      </c>
    </row>
    <row r="347" spans="1:42" customFormat="1" ht="16.149999999999999" outlineLevel="1" thickBot="1">
      <c r="A347" s="213"/>
      <c r="B347" s="202"/>
      <c r="C347" s="202"/>
      <c r="D347" s="202"/>
      <c r="E347" s="202"/>
      <c r="F347" s="202"/>
      <c r="G347" s="202"/>
      <c r="H347" s="202"/>
      <c r="I347" s="202"/>
      <c r="J347" s="202"/>
      <c r="K347" s="202"/>
      <c r="L347" s="202"/>
      <c r="M347" s="313"/>
      <c r="N347" s="313"/>
      <c r="O347" s="313"/>
      <c r="P347" s="313"/>
      <c r="Q347" s="313"/>
      <c r="R347" s="313"/>
      <c r="S347" s="313"/>
      <c r="T347" s="313"/>
      <c r="U347" s="313"/>
      <c r="V347" s="313"/>
      <c r="W347" s="313"/>
      <c r="X347" s="313"/>
      <c r="Y347" s="313"/>
      <c r="Z347" s="313"/>
      <c r="AA347" s="313"/>
      <c r="AB347" s="313"/>
      <c r="AC347" s="313"/>
      <c r="AD347" s="313"/>
      <c r="AE347" s="313"/>
      <c r="AF347" s="313"/>
      <c r="AG347" s="313"/>
      <c r="AH347" s="313"/>
      <c r="AI347" s="313"/>
      <c r="AJ347" s="313"/>
      <c r="AK347" s="313"/>
      <c r="AL347" s="313"/>
      <c r="AM347" s="313"/>
      <c r="AN347" s="313"/>
      <c r="AO347" s="313"/>
      <c r="AP347" s="313"/>
    </row>
    <row r="348" spans="1:42" customFormat="1" ht="16.149999999999999" outlineLevel="1" thickBot="1">
      <c r="A348" s="214" t="s">
        <v>288</v>
      </c>
      <c r="B348" s="203">
        <f>B346+B331+B316</f>
        <v>3</v>
      </c>
      <c r="C348" s="203" t="s">
        <v>289</v>
      </c>
      <c r="D348" s="203"/>
      <c r="E348" s="203"/>
      <c r="F348" s="203"/>
      <c r="G348" s="203" t="str">
        <f>+"Total "&amp;$B301&amp;" "&amp;$B302</f>
        <v>Total Phase 1 Opex Allowance (IJV)</v>
      </c>
      <c r="H348" s="203"/>
      <c r="I348" s="203"/>
      <c r="J348" s="203"/>
      <c r="K348" s="203"/>
      <c r="L348" s="203"/>
      <c r="M348" s="284">
        <f t="shared" ref="M348:AP348" si="30">SUM(M316,M331,M346)</f>
        <v>0</v>
      </c>
      <c r="N348" s="284">
        <f t="shared" si="30"/>
        <v>0</v>
      </c>
      <c r="O348" s="284">
        <f t="shared" si="30"/>
        <v>0</v>
      </c>
      <c r="P348" s="284">
        <f t="shared" si="30"/>
        <v>0</v>
      </c>
      <c r="Q348" s="284">
        <f t="shared" si="30"/>
        <v>0</v>
      </c>
      <c r="R348" s="284">
        <f t="shared" si="30"/>
        <v>0</v>
      </c>
      <c r="S348" s="284">
        <f t="shared" si="30"/>
        <v>0</v>
      </c>
      <c r="T348" s="284">
        <f t="shared" si="30"/>
        <v>0</v>
      </c>
      <c r="U348" s="284">
        <f t="shared" si="30"/>
        <v>0</v>
      </c>
      <c r="V348" s="284">
        <f t="shared" si="30"/>
        <v>0</v>
      </c>
      <c r="W348" s="284">
        <f t="shared" si="30"/>
        <v>0</v>
      </c>
      <c r="X348" s="284">
        <f t="shared" si="30"/>
        <v>0</v>
      </c>
      <c r="Y348" s="284">
        <f t="shared" si="30"/>
        <v>0</v>
      </c>
      <c r="Z348" s="284">
        <f t="shared" si="30"/>
        <v>0</v>
      </c>
      <c r="AA348" s="284">
        <f t="shared" si="30"/>
        <v>0</v>
      </c>
      <c r="AB348" s="284">
        <f t="shared" si="30"/>
        <v>0</v>
      </c>
      <c r="AC348" s="284">
        <f t="shared" si="30"/>
        <v>0</v>
      </c>
      <c r="AD348" s="284">
        <f t="shared" si="30"/>
        <v>0</v>
      </c>
      <c r="AE348" s="284">
        <f t="shared" si="30"/>
        <v>0</v>
      </c>
      <c r="AF348" s="284">
        <f t="shared" si="30"/>
        <v>0</v>
      </c>
      <c r="AG348" s="284">
        <f t="shared" si="30"/>
        <v>0</v>
      </c>
      <c r="AH348" s="284">
        <f t="shared" si="30"/>
        <v>0</v>
      </c>
      <c r="AI348" s="284">
        <f t="shared" si="30"/>
        <v>0</v>
      </c>
      <c r="AJ348" s="284">
        <f t="shared" si="30"/>
        <v>0</v>
      </c>
      <c r="AK348" s="284">
        <f t="shared" si="30"/>
        <v>0</v>
      </c>
      <c r="AL348" s="284">
        <f t="shared" si="30"/>
        <v>0</v>
      </c>
      <c r="AM348" s="284">
        <f t="shared" si="30"/>
        <v>0</v>
      </c>
      <c r="AN348" s="284">
        <f t="shared" si="30"/>
        <v>0</v>
      </c>
      <c r="AO348" s="284">
        <f t="shared" si="30"/>
        <v>0</v>
      </c>
      <c r="AP348" s="284">
        <f t="shared" si="30"/>
        <v>0</v>
      </c>
    </row>
    <row r="349" spans="1:42" customFormat="1">
      <c r="A349" s="211"/>
    </row>
    <row r="350" spans="1:42" customFormat="1">
      <c r="A350" s="209" t="str">
        <f>_xlfn.TEXTBEFORE(J350,".")</f>
        <v>1</v>
      </c>
      <c r="B350" s="196" t="str">
        <f>_xlfn.XLOOKUP($A350,Select!$B$4:$B$65,Select!$C$4:$C$65)</f>
        <v>Phase 1</v>
      </c>
      <c r="C350" s="197"/>
      <c r="D350" s="197">
        <f>B365+B380+B395</f>
        <v>2</v>
      </c>
      <c r="E350" s="197" t="s">
        <v>281</v>
      </c>
      <c r="F350" s="197"/>
      <c r="G350" s="197"/>
      <c r="H350" s="197"/>
      <c r="I350" s="197" t="s">
        <v>282</v>
      </c>
      <c r="J350" s="197" t="str">
        <f>Select!$M$11</f>
        <v>1.8</v>
      </c>
      <c r="K350" s="197"/>
      <c r="L350" s="197"/>
      <c r="M350" s="197"/>
      <c r="N350" s="198"/>
      <c r="O350" s="198"/>
      <c r="P350" s="198"/>
      <c r="Q350" s="198"/>
      <c r="R350" s="198"/>
      <c r="S350" s="198"/>
      <c r="T350" s="198"/>
      <c r="U350" s="198"/>
      <c r="V350" s="198"/>
      <c r="W350" s="198"/>
      <c r="X350" s="198"/>
      <c r="Y350" s="198"/>
      <c r="Z350" s="198"/>
      <c r="AA350" s="198"/>
      <c r="AB350" s="198"/>
      <c r="AC350" s="198"/>
      <c r="AD350" s="198"/>
      <c r="AE350" s="198"/>
      <c r="AF350" s="198"/>
      <c r="AG350" s="198"/>
      <c r="AH350" s="198"/>
      <c r="AI350" s="198"/>
      <c r="AJ350" s="198"/>
      <c r="AK350" s="198"/>
      <c r="AL350" s="198"/>
      <c r="AM350" s="198"/>
      <c r="AN350" s="198"/>
      <c r="AO350" s="198"/>
      <c r="AP350" s="198"/>
    </row>
    <row r="351" spans="1:42" customFormat="1" outlineLevel="1">
      <c r="A351" s="210" t="str">
        <f>_xlfn.TEXTAFTER(J350,".")</f>
        <v>8</v>
      </c>
      <c r="B351" s="199" t="str">
        <f>_xlfn.XLOOKUP($J350,Select!$K$4:$K$65,Select!$F$4:$F$65)</f>
        <v>Contingency</v>
      </c>
      <c r="C351" s="199"/>
      <c r="D351" s="199"/>
      <c r="E351" s="199"/>
      <c r="F351" s="199"/>
      <c r="G351" s="199"/>
      <c r="H351" s="199"/>
      <c r="I351" s="199"/>
      <c r="J351" s="199"/>
      <c r="K351" s="199"/>
      <c r="L351" s="199"/>
      <c r="M351" s="199"/>
      <c r="N351" s="199"/>
      <c r="O351" s="199"/>
      <c r="P351" s="199"/>
      <c r="Q351" s="199"/>
      <c r="R351" s="199"/>
      <c r="S351" s="199"/>
      <c r="T351" s="199"/>
      <c r="U351" s="199"/>
      <c r="V351" s="199"/>
      <c r="W351" s="199"/>
      <c r="X351" s="199"/>
      <c r="Y351" s="199"/>
      <c r="Z351" s="199"/>
      <c r="AA351" s="199"/>
      <c r="AB351" s="199"/>
      <c r="AC351" s="199"/>
      <c r="AD351" s="199"/>
      <c r="AE351" s="199"/>
      <c r="AF351" s="199"/>
      <c r="AG351" s="199"/>
      <c r="AH351" s="199"/>
      <c r="AI351" s="199"/>
      <c r="AJ351" s="199"/>
      <c r="AK351" s="199"/>
      <c r="AL351" s="199"/>
      <c r="AM351" s="199"/>
      <c r="AN351" s="199"/>
      <c r="AO351" s="199"/>
      <c r="AP351" s="199"/>
    </row>
    <row r="352" spans="1:42" customFormat="1" outlineLevel="1">
      <c r="A352" s="220" t="s">
        <v>150</v>
      </c>
      <c r="B352" s="220" t="s">
        <v>283</v>
      </c>
      <c r="C352" s="220" t="s">
        <v>284</v>
      </c>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c r="AA352" s="220"/>
      <c r="AB352" s="220"/>
      <c r="AC352" s="220"/>
      <c r="AD352" s="220"/>
      <c r="AE352" s="220"/>
      <c r="AF352" s="220"/>
      <c r="AG352" s="220"/>
      <c r="AH352" s="220"/>
      <c r="AI352" s="220"/>
      <c r="AJ352" s="220"/>
      <c r="AK352" s="220"/>
      <c r="AL352" s="220"/>
      <c r="AM352" s="220"/>
      <c r="AN352" s="220"/>
      <c r="AO352" s="220"/>
      <c r="AP352" s="220"/>
    </row>
    <row r="353" spans="1:42" customFormat="1" outlineLevel="2">
      <c r="A353" s="211" t="str">
        <f>A350&amp;"."&amp;A352&amp;"."&amp;A351&amp;"."&amp;B353</f>
        <v>1.c.8.1</v>
      </c>
      <c r="B353">
        <v>1</v>
      </c>
      <c r="C353" t="str">
        <f>'1-GBP'!C353</f>
        <v>Contingency</v>
      </c>
      <c r="M353" s="281">
        <v>0</v>
      </c>
      <c r="N353" s="281">
        <v>0</v>
      </c>
      <c r="O353" s="281">
        <v>0</v>
      </c>
      <c r="P353" s="281">
        <v>0</v>
      </c>
      <c r="Q353" s="281">
        <v>0</v>
      </c>
      <c r="R353" s="281">
        <v>0</v>
      </c>
      <c r="S353" s="281">
        <v>0</v>
      </c>
      <c r="T353" s="281">
        <v>0</v>
      </c>
      <c r="U353" s="281">
        <v>0</v>
      </c>
      <c r="V353" s="281">
        <v>0</v>
      </c>
      <c r="W353" s="281">
        <v>0</v>
      </c>
      <c r="X353" s="281">
        <v>0</v>
      </c>
      <c r="Y353" s="281">
        <v>0</v>
      </c>
      <c r="Z353" s="281">
        <v>0</v>
      </c>
      <c r="AA353" s="281">
        <v>0</v>
      </c>
      <c r="AB353" s="281">
        <v>0</v>
      </c>
      <c r="AC353" s="281">
        <v>0</v>
      </c>
      <c r="AD353" s="281">
        <v>0</v>
      </c>
      <c r="AE353" s="281">
        <v>0</v>
      </c>
      <c r="AF353" s="281">
        <v>0</v>
      </c>
      <c r="AG353" s="281">
        <v>0</v>
      </c>
      <c r="AH353" s="281">
        <v>0</v>
      </c>
      <c r="AI353" s="281">
        <v>0</v>
      </c>
      <c r="AJ353" s="281">
        <v>0</v>
      </c>
      <c r="AK353" s="281">
        <v>0</v>
      </c>
      <c r="AL353" s="281">
        <v>0</v>
      </c>
      <c r="AM353" s="281">
        <v>0</v>
      </c>
      <c r="AN353" s="281">
        <v>0</v>
      </c>
      <c r="AO353" s="281">
        <v>0</v>
      </c>
      <c r="AP353" s="281">
        <v>0</v>
      </c>
    </row>
    <row r="354" spans="1:42" customFormat="1" outlineLevel="2">
      <c r="A354" s="211" t="str">
        <f>A350&amp;"."&amp;A352&amp;"."&amp;A351&amp;"."&amp;B354</f>
        <v>1.c.8.2</v>
      </c>
      <c r="B354">
        <v>2</v>
      </c>
      <c r="C354" t="str">
        <f>'1-GBP'!C354</f>
        <v/>
      </c>
      <c r="M354" s="281">
        <v>0</v>
      </c>
      <c r="N354" s="281">
        <v>0</v>
      </c>
      <c r="O354" s="281">
        <v>0</v>
      </c>
      <c r="P354" s="281">
        <v>0</v>
      </c>
      <c r="Q354" s="281">
        <v>0</v>
      </c>
      <c r="R354" s="281">
        <v>0</v>
      </c>
      <c r="S354" s="281">
        <v>0</v>
      </c>
      <c r="T354" s="281">
        <v>0</v>
      </c>
      <c r="U354" s="281">
        <v>0</v>
      </c>
      <c r="V354" s="281">
        <v>0</v>
      </c>
      <c r="W354" s="281">
        <v>0</v>
      </c>
      <c r="X354" s="281">
        <v>0</v>
      </c>
      <c r="Y354" s="281">
        <v>0</v>
      </c>
      <c r="Z354" s="281">
        <v>0</v>
      </c>
      <c r="AA354" s="281">
        <v>0</v>
      </c>
      <c r="AB354" s="281">
        <v>0</v>
      </c>
      <c r="AC354" s="281">
        <v>0</v>
      </c>
      <c r="AD354" s="281">
        <v>0</v>
      </c>
      <c r="AE354" s="281">
        <v>0</v>
      </c>
      <c r="AF354" s="281">
        <v>0</v>
      </c>
      <c r="AG354" s="281">
        <v>0</v>
      </c>
      <c r="AH354" s="281">
        <v>0</v>
      </c>
      <c r="AI354" s="281">
        <v>0</v>
      </c>
      <c r="AJ354" s="281">
        <v>0</v>
      </c>
      <c r="AK354" s="281">
        <v>0</v>
      </c>
      <c r="AL354" s="281">
        <v>0</v>
      </c>
      <c r="AM354" s="281">
        <v>0</v>
      </c>
      <c r="AN354" s="281">
        <v>0</v>
      </c>
      <c r="AO354" s="281">
        <v>0</v>
      </c>
      <c r="AP354" s="281">
        <v>0</v>
      </c>
    </row>
    <row r="355" spans="1:42" customFormat="1" outlineLevel="2">
      <c r="A355" s="211" t="str">
        <f>A350&amp;"."&amp;A352&amp;"."&amp;A351&amp;"."&amp;B355</f>
        <v>1.c.8.3</v>
      </c>
      <c r="B355">
        <v>3</v>
      </c>
      <c r="C355" t="str">
        <f>'1-GBP'!C355</f>
        <v/>
      </c>
      <c r="M355" s="281">
        <v>0</v>
      </c>
      <c r="N355" s="281">
        <v>0</v>
      </c>
      <c r="O355" s="281">
        <v>0</v>
      </c>
      <c r="P355" s="281">
        <v>0</v>
      </c>
      <c r="Q355" s="281">
        <v>0</v>
      </c>
      <c r="R355" s="281">
        <v>0</v>
      </c>
      <c r="S355" s="281">
        <v>0</v>
      </c>
      <c r="T355" s="281">
        <v>0</v>
      </c>
      <c r="U355" s="281">
        <v>0</v>
      </c>
      <c r="V355" s="281">
        <v>0</v>
      </c>
      <c r="W355" s="281">
        <v>0</v>
      </c>
      <c r="X355" s="281">
        <v>0</v>
      </c>
      <c r="Y355" s="281">
        <v>0</v>
      </c>
      <c r="Z355" s="281">
        <v>0</v>
      </c>
      <c r="AA355" s="281">
        <v>0</v>
      </c>
      <c r="AB355" s="281">
        <v>0</v>
      </c>
      <c r="AC355" s="281">
        <v>0</v>
      </c>
      <c r="AD355" s="281">
        <v>0</v>
      </c>
      <c r="AE355" s="281">
        <v>0</v>
      </c>
      <c r="AF355" s="281">
        <v>0</v>
      </c>
      <c r="AG355" s="281">
        <v>0</v>
      </c>
      <c r="AH355" s="281">
        <v>0</v>
      </c>
      <c r="AI355" s="281">
        <v>0</v>
      </c>
      <c r="AJ355" s="281">
        <v>0</v>
      </c>
      <c r="AK355" s="281">
        <v>0</v>
      </c>
      <c r="AL355" s="281">
        <v>0</v>
      </c>
      <c r="AM355" s="281">
        <v>0</v>
      </c>
      <c r="AN355" s="281">
        <v>0</v>
      </c>
      <c r="AO355" s="281">
        <v>0</v>
      </c>
      <c r="AP355" s="281">
        <v>0</v>
      </c>
    </row>
    <row r="356" spans="1:42" customFormat="1" outlineLevel="2">
      <c r="A356" s="211" t="str">
        <f>A350&amp;"."&amp;A352&amp;"."&amp;A351&amp;"."&amp;B356</f>
        <v>1.c.8.4</v>
      </c>
      <c r="B356">
        <v>4</v>
      </c>
      <c r="C356" t="str">
        <f>'1-GBP'!C356</f>
        <v/>
      </c>
      <c r="M356" s="281">
        <v>0</v>
      </c>
      <c r="N356" s="281">
        <v>0</v>
      </c>
      <c r="O356" s="281">
        <v>0</v>
      </c>
      <c r="P356" s="281">
        <v>0</v>
      </c>
      <c r="Q356" s="281">
        <v>0</v>
      </c>
      <c r="R356" s="281">
        <v>0</v>
      </c>
      <c r="S356" s="281">
        <v>0</v>
      </c>
      <c r="T356" s="281">
        <v>0</v>
      </c>
      <c r="U356" s="281">
        <v>0</v>
      </c>
      <c r="V356" s="281">
        <v>0</v>
      </c>
      <c r="W356" s="281">
        <v>0</v>
      </c>
      <c r="X356" s="281">
        <v>0</v>
      </c>
      <c r="Y356" s="281">
        <v>0</v>
      </c>
      <c r="Z356" s="281">
        <v>0</v>
      </c>
      <c r="AA356" s="281">
        <v>0</v>
      </c>
      <c r="AB356" s="281">
        <v>0</v>
      </c>
      <c r="AC356" s="281">
        <v>0</v>
      </c>
      <c r="AD356" s="281">
        <v>0</v>
      </c>
      <c r="AE356" s="281">
        <v>0</v>
      </c>
      <c r="AF356" s="281">
        <v>0</v>
      </c>
      <c r="AG356" s="281">
        <v>0</v>
      </c>
      <c r="AH356" s="281">
        <v>0</v>
      </c>
      <c r="AI356" s="281">
        <v>0</v>
      </c>
      <c r="AJ356" s="281">
        <v>0</v>
      </c>
      <c r="AK356" s="281">
        <v>0</v>
      </c>
      <c r="AL356" s="281">
        <v>0</v>
      </c>
      <c r="AM356" s="281">
        <v>0</v>
      </c>
      <c r="AN356" s="281">
        <v>0</v>
      </c>
      <c r="AO356" s="281">
        <v>0</v>
      </c>
      <c r="AP356" s="281">
        <v>0</v>
      </c>
    </row>
    <row r="357" spans="1:42" customFormat="1" outlineLevel="2">
      <c r="A357" s="211" t="str">
        <f>A350&amp;"."&amp;A352&amp;"."&amp;A351&amp;"."&amp;B357</f>
        <v>1.c.8.5</v>
      </c>
      <c r="B357">
        <v>5</v>
      </c>
      <c r="C357" t="str">
        <f>'1-GBP'!C357</f>
        <v/>
      </c>
      <c r="M357" s="281">
        <v>0</v>
      </c>
      <c r="N357" s="281">
        <v>0</v>
      </c>
      <c r="O357" s="281">
        <v>0</v>
      </c>
      <c r="P357" s="281">
        <v>0</v>
      </c>
      <c r="Q357" s="281">
        <v>0</v>
      </c>
      <c r="R357" s="281">
        <v>0</v>
      </c>
      <c r="S357" s="281">
        <v>0</v>
      </c>
      <c r="T357" s="281">
        <v>0</v>
      </c>
      <c r="U357" s="281">
        <v>0</v>
      </c>
      <c r="V357" s="281">
        <v>0</v>
      </c>
      <c r="W357" s="281">
        <v>0</v>
      </c>
      <c r="X357" s="281">
        <v>0</v>
      </c>
      <c r="Y357" s="281">
        <v>0</v>
      </c>
      <c r="Z357" s="281">
        <v>0</v>
      </c>
      <c r="AA357" s="281">
        <v>0</v>
      </c>
      <c r="AB357" s="281">
        <v>0</v>
      </c>
      <c r="AC357" s="281">
        <v>0</v>
      </c>
      <c r="AD357" s="281">
        <v>0</v>
      </c>
      <c r="AE357" s="281">
        <v>0</v>
      </c>
      <c r="AF357" s="281">
        <v>0</v>
      </c>
      <c r="AG357" s="281">
        <v>0</v>
      </c>
      <c r="AH357" s="281">
        <v>0</v>
      </c>
      <c r="AI357" s="281">
        <v>0</v>
      </c>
      <c r="AJ357" s="281">
        <v>0</v>
      </c>
      <c r="AK357" s="281">
        <v>0</v>
      </c>
      <c r="AL357" s="281">
        <v>0</v>
      </c>
      <c r="AM357" s="281">
        <v>0</v>
      </c>
      <c r="AN357" s="281">
        <v>0</v>
      </c>
      <c r="AO357" s="281">
        <v>0</v>
      </c>
      <c r="AP357" s="281">
        <v>0</v>
      </c>
    </row>
    <row r="358" spans="1:42" customFormat="1" outlineLevel="2">
      <c r="A358" s="211" t="str">
        <f>A350&amp;"."&amp;A352&amp;"."&amp;A351&amp;"."&amp;B358</f>
        <v>1.c.8.6</v>
      </c>
      <c r="B358">
        <v>6</v>
      </c>
      <c r="C358" t="str">
        <f>'1-GBP'!C358</f>
        <v/>
      </c>
      <c r="M358" s="281">
        <v>0</v>
      </c>
      <c r="N358" s="281">
        <v>0</v>
      </c>
      <c r="O358" s="281">
        <v>0</v>
      </c>
      <c r="P358" s="281">
        <v>0</v>
      </c>
      <c r="Q358" s="281">
        <v>0</v>
      </c>
      <c r="R358" s="281">
        <v>0</v>
      </c>
      <c r="S358" s="281">
        <v>0</v>
      </c>
      <c r="T358" s="281">
        <v>0</v>
      </c>
      <c r="U358" s="281">
        <v>0</v>
      </c>
      <c r="V358" s="281">
        <v>0</v>
      </c>
      <c r="W358" s="281">
        <v>0</v>
      </c>
      <c r="X358" s="281">
        <v>0</v>
      </c>
      <c r="Y358" s="281">
        <v>0</v>
      </c>
      <c r="Z358" s="281">
        <v>0</v>
      </c>
      <c r="AA358" s="281">
        <v>0</v>
      </c>
      <c r="AB358" s="281">
        <v>0</v>
      </c>
      <c r="AC358" s="281">
        <v>0</v>
      </c>
      <c r="AD358" s="281">
        <v>0</v>
      </c>
      <c r="AE358" s="281">
        <v>0</v>
      </c>
      <c r="AF358" s="281">
        <v>0</v>
      </c>
      <c r="AG358" s="281">
        <v>0</v>
      </c>
      <c r="AH358" s="281">
        <v>0</v>
      </c>
      <c r="AI358" s="281">
        <v>0</v>
      </c>
      <c r="AJ358" s="281">
        <v>0</v>
      </c>
      <c r="AK358" s="281">
        <v>0</v>
      </c>
      <c r="AL358" s="281">
        <v>0</v>
      </c>
      <c r="AM358" s="281">
        <v>0</v>
      </c>
      <c r="AN358" s="281">
        <v>0</v>
      </c>
      <c r="AO358" s="281">
        <v>0</v>
      </c>
      <c r="AP358" s="281">
        <v>0</v>
      </c>
    </row>
    <row r="359" spans="1:42" customFormat="1" outlineLevel="2">
      <c r="A359" s="211" t="str">
        <f>A350&amp;"."&amp;A352&amp;"."&amp;A351&amp;"."&amp;B359</f>
        <v>1.c.8.7</v>
      </c>
      <c r="B359">
        <v>7</v>
      </c>
      <c r="C359" t="str">
        <f>'1-GBP'!C359</f>
        <v/>
      </c>
      <c r="M359" s="281">
        <v>0</v>
      </c>
      <c r="N359" s="281">
        <v>0</v>
      </c>
      <c r="O359" s="281">
        <v>0</v>
      </c>
      <c r="P359" s="281">
        <v>0</v>
      </c>
      <c r="Q359" s="281">
        <v>0</v>
      </c>
      <c r="R359" s="281">
        <v>0</v>
      </c>
      <c r="S359" s="281">
        <v>0</v>
      </c>
      <c r="T359" s="281">
        <v>0</v>
      </c>
      <c r="U359" s="281">
        <v>0</v>
      </c>
      <c r="V359" s="281">
        <v>0</v>
      </c>
      <c r="W359" s="281">
        <v>0</v>
      </c>
      <c r="X359" s="281">
        <v>0</v>
      </c>
      <c r="Y359" s="281">
        <v>0</v>
      </c>
      <c r="Z359" s="281">
        <v>0</v>
      </c>
      <c r="AA359" s="281">
        <v>0</v>
      </c>
      <c r="AB359" s="281">
        <v>0</v>
      </c>
      <c r="AC359" s="281">
        <v>0</v>
      </c>
      <c r="AD359" s="281">
        <v>0</v>
      </c>
      <c r="AE359" s="281">
        <v>0</v>
      </c>
      <c r="AF359" s="281">
        <v>0</v>
      </c>
      <c r="AG359" s="281">
        <v>0</v>
      </c>
      <c r="AH359" s="281">
        <v>0</v>
      </c>
      <c r="AI359" s="281">
        <v>0</v>
      </c>
      <c r="AJ359" s="281">
        <v>0</v>
      </c>
      <c r="AK359" s="281">
        <v>0</v>
      </c>
      <c r="AL359" s="281">
        <v>0</v>
      </c>
      <c r="AM359" s="281">
        <v>0</v>
      </c>
      <c r="AN359" s="281">
        <v>0</v>
      </c>
      <c r="AO359" s="281">
        <v>0</v>
      </c>
      <c r="AP359" s="281">
        <v>0</v>
      </c>
    </row>
    <row r="360" spans="1:42" customFormat="1" outlineLevel="2">
      <c r="A360" s="211" t="str">
        <f>A350&amp;"."&amp;A352&amp;"."&amp;A351&amp;"."&amp;B360</f>
        <v>1.c.8.8</v>
      </c>
      <c r="B360">
        <v>8</v>
      </c>
      <c r="C360" t="str">
        <f>'1-GBP'!C360</f>
        <v/>
      </c>
      <c r="M360" s="281">
        <v>0</v>
      </c>
      <c r="N360" s="281">
        <v>0</v>
      </c>
      <c r="O360" s="281">
        <v>0</v>
      </c>
      <c r="P360" s="281">
        <v>0</v>
      </c>
      <c r="Q360" s="281">
        <v>0</v>
      </c>
      <c r="R360" s="281">
        <v>0</v>
      </c>
      <c r="S360" s="281">
        <v>0</v>
      </c>
      <c r="T360" s="281">
        <v>0</v>
      </c>
      <c r="U360" s="281">
        <v>0</v>
      </c>
      <c r="V360" s="281">
        <v>0</v>
      </c>
      <c r="W360" s="281">
        <v>0</v>
      </c>
      <c r="X360" s="281">
        <v>0</v>
      </c>
      <c r="Y360" s="281">
        <v>0</v>
      </c>
      <c r="Z360" s="281">
        <v>0</v>
      </c>
      <c r="AA360" s="281">
        <v>0</v>
      </c>
      <c r="AB360" s="281">
        <v>0</v>
      </c>
      <c r="AC360" s="281">
        <v>0</v>
      </c>
      <c r="AD360" s="281">
        <v>0</v>
      </c>
      <c r="AE360" s="281">
        <v>0</v>
      </c>
      <c r="AF360" s="281">
        <v>0</v>
      </c>
      <c r="AG360" s="281">
        <v>0</v>
      </c>
      <c r="AH360" s="281">
        <v>0</v>
      </c>
      <c r="AI360" s="281">
        <v>0</v>
      </c>
      <c r="AJ360" s="281">
        <v>0</v>
      </c>
      <c r="AK360" s="281">
        <v>0</v>
      </c>
      <c r="AL360" s="281">
        <v>0</v>
      </c>
      <c r="AM360" s="281">
        <v>0</v>
      </c>
      <c r="AN360" s="281">
        <v>0</v>
      </c>
      <c r="AO360" s="281">
        <v>0</v>
      </c>
      <c r="AP360" s="281">
        <v>0</v>
      </c>
    </row>
    <row r="361" spans="1:42" customFormat="1" outlineLevel="2">
      <c r="A361" s="211" t="str">
        <f>A350&amp;"."&amp;A352&amp;"."&amp;A351&amp;"."&amp;B361</f>
        <v>1.c.8.9</v>
      </c>
      <c r="B361">
        <v>9</v>
      </c>
      <c r="C361" t="str">
        <f>'1-GBP'!C361</f>
        <v/>
      </c>
      <c r="M361" s="281">
        <v>0</v>
      </c>
      <c r="N361" s="281">
        <v>0</v>
      </c>
      <c r="O361" s="281">
        <v>0</v>
      </c>
      <c r="P361" s="281">
        <v>0</v>
      </c>
      <c r="Q361" s="281">
        <v>0</v>
      </c>
      <c r="R361" s="281">
        <v>0</v>
      </c>
      <c r="S361" s="281">
        <v>0</v>
      </c>
      <c r="T361" s="281">
        <v>0</v>
      </c>
      <c r="U361" s="281">
        <v>0</v>
      </c>
      <c r="V361" s="281">
        <v>0</v>
      </c>
      <c r="W361" s="281">
        <v>0</v>
      </c>
      <c r="X361" s="281">
        <v>0</v>
      </c>
      <c r="Y361" s="281">
        <v>0</v>
      </c>
      <c r="Z361" s="281">
        <v>0</v>
      </c>
      <c r="AA361" s="281">
        <v>0</v>
      </c>
      <c r="AB361" s="281">
        <v>0</v>
      </c>
      <c r="AC361" s="281">
        <v>0</v>
      </c>
      <c r="AD361" s="281">
        <v>0</v>
      </c>
      <c r="AE361" s="281">
        <v>0</v>
      </c>
      <c r="AF361" s="281">
        <v>0</v>
      </c>
      <c r="AG361" s="281">
        <v>0</v>
      </c>
      <c r="AH361" s="281">
        <v>0</v>
      </c>
      <c r="AI361" s="281">
        <v>0</v>
      </c>
      <c r="AJ361" s="281">
        <v>0</v>
      </c>
      <c r="AK361" s="281">
        <v>0</v>
      </c>
      <c r="AL361" s="281">
        <v>0</v>
      </c>
      <c r="AM361" s="281">
        <v>0</v>
      </c>
      <c r="AN361" s="281">
        <v>0</v>
      </c>
      <c r="AO361" s="281">
        <v>0</v>
      </c>
      <c r="AP361" s="281">
        <v>0</v>
      </c>
    </row>
    <row r="362" spans="1:42" customFormat="1" outlineLevel="2">
      <c r="A362" s="211" t="str">
        <f>A350&amp;"."&amp;A352&amp;"."&amp;A351&amp;"."&amp;B362</f>
        <v>1.c.8.10</v>
      </c>
      <c r="B362">
        <v>10</v>
      </c>
      <c r="C362" t="str">
        <f>'1-GBP'!C362</f>
        <v/>
      </c>
      <c r="M362" s="281">
        <v>0</v>
      </c>
      <c r="N362" s="281">
        <v>0</v>
      </c>
      <c r="O362" s="281">
        <v>0</v>
      </c>
      <c r="P362" s="281">
        <v>0</v>
      </c>
      <c r="Q362" s="281">
        <v>0</v>
      </c>
      <c r="R362" s="281">
        <v>0</v>
      </c>
      <c r="S362" s="281">
        <v>0</v>
      </c>
      <c r="T362" s="281">
        <v>0</v>
      </c>
      <c r="U362" s="281">
        <v>0</v>
      </c>
      <c r="V362" s="281">
        <v>0</v>
      </c>
      <c r="W362" s="281">
        <v>0</v>
      </c>
      <c r="X362" s="281">
        <v>0</v>
      </c>
      <c r="Y362" s="281">
        <v>0</v>
      </c>
      <c r="Z362" s="281">
        <v>0</v>
      </c>
      <c r="AA362" s="281">
        <v>0</v>
      </c>
      <c r="AB362" s="281">
        <v>0</v>
      </c>
      <c r="AC362" s="281">
        <v>0</v>
      </c>
      <c r="AD362" s="281">
        <v>0</v>
      </c>
      <c r="AE362" s="281">
        <v>0</v>
      </c>
      <c r="AF362" s="281">
        <v>0</v>
      </c>
      <c r="AG362" s="281">
        <v>0</v>
      </c>
      <c r="AH362" s="281">
        <v>0</v>
      </c>
      <c r="AI362" s="281">
        <v>0</v>
      </c>
      <c r="AJ362" s="281">
        <v>0</v>
      </c>
      <c r="AK362" s="281">
        <v>0</v>
      </c>
      <c r="AL362" s="281">
        <v>0</v>
      </c>
      <c r="AM362" s="281">
        <v>0</v>
      </c>
      <c r="AN362" s="281">
        <v>0</v>
      </c>
      <c r="AO362" s="281">
        <v>0</v>
      </c>
      <c r="AP362" s="281">
        <v>0</v>
      </c>
    </row>
    <row r="363" spans="1:42" customFormat="1" outlineLevel="2">
      <c r="A363" s="211" t="str">
        <f>A350&amp;"."&amp;A352&amp;"."&amp;A351&amp;"."&amp;B363</f>
        <v>1.c.8.11</v>
      </c>
      <c r="B363">
        <v>11</v>
      </c>
      <c r="C363" t="str">
        <f>'1-GBP'!C363</f>
        <v/>
      </c>
      <c r="M363" s="281">
        <v>0</v>
      </c>
      <c r="N363" s="281">
        <v>0</v>
      </c>
      <c r="O363" s="281">
        <v>0</v>
      </c>
      <c r="P363" s="281">
        <v>0</v>
      </c>
      <c r="Q363" s="281">
        <v>0</v>
      </c>
      <c r="R363" s="281">
        <v>0</v>
      </c>
      <c r="S363" s="281">
        <v>0</v>
      </c>
      <c r="T363" s="281">
        <v>0</v>
      </c>
      <c r="U363" s="281">
        <v>0</v>
      </c>
      <c r="V363" s="281">
        <v>0</v>
      </c>
      <c r="W363" s="281">
        <v>0</v>
      </c>
      <c r="X363" s="281">
        <v>0</v>
      </c>
      <c r="Y363" s="281">
        <v>0</v>
      </c>
      <c r="Z363" s="281">
        <v>0</v>
      </c>
      <c r="AA363" s="281">
        <v>0</v>
      </c>
      <c r="AB363" s="281">
        <v>0</v>
      </c>
      <c r="AC363" s="281">
        <v>0</v>
      </c>
      <c r="AD363" s="281">
        <v>0</v>
      </c>
      <c r="AE363" s="281">
        <v>0</v>
      </c>
      <c r="AF363" s="281">
        <v>0</v>
      </c>
      <c r="AG363" s="281">
        <v>0</v>
      </c>
      <c r="AH363" s="281">
        <v>0</v>
      </c>
      <c r="AI363" s="281">
        <v>0</v>
      </c>
      <c r="AJ363" s="281">
        <v>0</v>
      </c>
      <c r="AK363" s="281">
        <v>0</v>
      </c>
      <c r="AL363" s="281">
        <v>0</v>
      </c>
      <c r="AM363" s="281">
        <v>0</v>
      </c>
      <c r="AN363" s="281">
        <v>0</v>
      </c>
      <c r="AO363" s="281">
        <v>0</v>
      </c>
      <c r="AP363" s="281">
        <v>0</v>
      </c>
    </row>
    <row r="364" spans="1:42" customFormat="1" outlineLevel="2">
      <c r="A364" s="211" t="str">
        <f>A350&amp;"."&amp;A352&amp;"."&amp;A351&amp;"."&amp;B364</f>
        <v>1.c.8.12</v>
      </c>
      <c r="B364">
        <v>12</v>
      </c>
      <c r="C364" t="str">
        <f>'1-GBP'!C364</f>
        <v/>
      </c>
      <c r="M364" s="281">
        <v>0</v>
      </c>
      <c r="N364" s="281">
        <v>0</v>
      </c>
      <c r="O364" s="281">
        <v>0</v>
      </c>
      <c r="P364" s="281">
        <v>0</v>
      </c>
      <c r="Q364" s="281">
        <v>0</v>
      </c>
      <c r="R364" s="281">
        <v>0</v>
      </c>
      <c r="S364" s="281">
        <v>0</v>
      </c>
      <c r="T364" s="281">
        <v>0</v>
      </c>
      <c r="U364" s="281">
        <v>0</v>
      </c>
      <c r="V364" s="281">
        <v>0</v>
      </c>
      <c r="W364" s="281">
        <v>0</v>
      </c>
      <c r="X364" s="281">
        <v>0</v>
      </c>
      <c r="Y364" s="281">
        <v>0</v>
      </c>
      <c r="Z364" s="281">
        <v>0</v>
      </c>
      <c r="AA364" s="281">
        <v>0</v>
      </c>
      <c r="AB364" s="281">
        <v>0</v>
      </c>
      <c r="AC364" s="281">
        <v>0</v>
      </c>
      <c r="AD364" s="281">
        <v>0</v>
      </c>
      <c r="AE364" s="281">
        <v>0</v>
      </c>
      <c r="AF364" s="281">
        <v>0</v>
      </c>
      <c r="AG364" s="281">
        <v>0</v>
      </c>
      <c r="AH364" s="281">
        <v>0</v>
      </c>
      <c r="AI364" s="281">
        <v>0</v>
      </c>
      <c r="AJ364" s="281">
        <v>0</v>
      </c>
      <c r="AK364" s="281">
        <v>0</v>
      </c>
      <c r="AL364" s="281">
        <v>0</v>
      </c>
      <c r="AM364" s="281">
        <v>0</v>
      </c>
      <c r="AN364" s="281">
        <v>0</v>
      </c>
      <c r="AO364" s="281">
        <v>0</v>
      </c>
      <c r="AP364" s="281">
        <v>0</v>
      </c>
    </row>
    <row r="365" spans="1:42" customFormat="1" outlineLevel="1" collapsed="1">
      <c r="A365" s="212"/>
      <c r="B365" s="201">
        <f>B364-COUNTIFS(C353:C364,"")</f>
        <v>1</v>
      </c>
      <c r="C365" s="201" t="s">
        <v>285</v>
      </c>
      <c r="D365" s="201"/>
      <c r="E365" s="201"/>
      <c r="F365" s="201"/>
      <c r="G365" s="201"/>
      <c r="H365" s="201"/>
      <c r="I365" s="201"/>
      <c r="J365" s="201"/>
      <c r="K365" s="201"/>
      <c r="L365" s="201"/>
      <c r="M365" s="280">
        <f>SUM(M353:M364)</f>
        <v>0</v>
      </c>
      <c r="N365" s="280">
        <f>SUM(N353:N364)</f>
        <v>0</v>
      </c>
      <c r="O365" s="280">
        <f t="shared" ref="O365:AP365" si="31">SUM(O353:O364)</f>
        <v>0</v>
      </c>
      <c r="P365" s="280">
        <f t="shared" si="31"/>
        <v>0</v>
      </c>
      <c r="Q365" s="280">
        <f t="shared" si="31"/>
        <v>0</v>
      </c>
      <c r="R365" s="280">
        <f t="shared" si="31"/>
        <v>0</v>
      </c>
      <c r="S365" s="280">
        <f t="shared" si="31"/>
        <v>0</v>
      </c>
      <c r="T365" s="280">
        <f t="shared" si="31"/>
        <v>0</v>
      </c>
      <c r="U365" s="280">
        <f t="shared" si="31"/>
        <v>0</v>
      </c>
      <c r="V365" s="280">
        <f t="shared" si="31"/>
        <v>0</v>
      </c>
      <c r="W365" s="280">
        <f t="shared" si="31"/>
        <v>0</v>
      </c>
      <c r="X365" s="280">
        <f t="shared" si="31"/>
        <v>0</v>
      </c>
      <c r="Y365" s="280">
        <f t="shared" si="31"/>
        <v>0</v>
      </c>
      <c r="Z365" s="280">
        <f t="shared" si="31"/>
        <v>0</v>
      </c>
      <c r="AA365" s="280">
        <f t="shared" si="31"/>
        <v>0</v>
      </c>
      <c r="AB365" s="280">
        <f t="shared" si="31"/>
        <v>0</v>
      </c>
      <c r="AC365" s="280">
        <f t="shared" si="31"/>
        <v>0</v>
      </c>
      <c r="AD365" s="280">
        <f t="shared" si="31"/>
        <v>0</v>
      </c>
      <c r="AE365" s="280">
        <f t="shared" si="31"/>
        <v>0</v>
      </c>
      <c r="AF365" s="280">
        <f t="shared" si="31"/>
        <v>0</v>
      </c>
      <c r="AG365" s="280">
        <f t="shared" si="31"/>
        <v>0</v>
      </c>
      <c r="AH365" s="280">
        <f t="shared" si="31"/>
        <v>0</v>
      </c>
      <c r="AI365" s="280">
        <f t="shared" si="31"/>
        <v>0</v>
      </c>
      <c r="AJ365" s="280">
        <f t="shared" si="31"/>
        <v>0</v>
      </c>
      <c r="AK365" s="280">
        <f t="shared" si="31"/>
        <v>0</v>
      </c>
      <c r="AL365" s="280">
        <f t="shared" si="31"/>
        <v>0</v>
      </c>
      <c r="AM365" s="280">
        <f t="shared" si="31"/>
        <v>0</v>
      </c>
      <c r="AN365" s="280">
        <f t="shared" si="31"/>
        <v>0</v>
      </c>
      <c r="AO365" s="280">
        <f t="shared" si="31"/>
        <v>0</v>
      </c>
      <c r="AP365" s="280">
        <f t="shared" si="31"/>
        <v>0</v>
      </c>
    </row>
    <row r="366" spans="1:42" customFormat="1" outlineLevel="1">
      <c r="A366" s="211"/>
    </row>
    <row r="367" spans="1:42" customFormat="1" outlineLevel="1">
      <c r="A367" s="220" t="s">
        <v>216</v>
      </c>
      <c r="B367" s="220" t="s">
        <v>286</v>
      </c>
      <c r="C367" s="220" t="s">
        <v>284</v>
      </c>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c r="AA367" s="220"/>
      <c r="AB367" s="220"/>
      <c r="AC367" s="220"/>
      <c r="AD367" s="220"/>
      <c r="AE367" s="220"/>
      <c r="AF367" s="220"/>
      <c r="AG367" s="220"/>
      <c r="AH367" s="220"/>
      <c r="AI367" s="220"/>
      <c r="AJ367" s="220"/>
      <c r="AK367" s="220"/>
      <c r="AL367" s="220"/>
      <c r="AM367" s="220"/>
      <c r="AN367" s="220"/>
      <c r="AO367" s="220"/>
      <c r="AP367" s="220"/>
    </row>
    <row r="368" spans="1:42" customFormat="1" outlineLevel="2">
      <c r="A368" s="211" t="str">
        <f>A350&amp;"."&amp;A367&amp;"."&amp;A351&amp;"."&amp;B368</f>
        <v>1.o.8.1</v>
      </c>
      <c r="B368">
        <v>1</v>
      </c>
      <c r="C368" t="str">
        <f>'1-GBP'!C368</f>
        <v>Contingency</v>
      </c>
      <c r="M368" s="281">
        <v>0</v>
      </c>
      <c r="N368" s="281">
        <v>0</v>
      </c>
      <c r="O368" s="281">
        <v>0</v>
      </c>
      <c r="P368" s="281">
        <v>0</v>
      </c>
      <c r="Q368" s="281">
        <v>0</v>
      </c>
      <c r="R368" s="281">
        <v>0</v>
      </c>
      <c r="S368" s="281">
        <v>0</v>
      </c>
      <c r="T368" s="281">
        <v>0</v>
      </c>
      <c r="U368" s="281">
        <v>0</v>
      </c>
      <c r="V368" s="281">
        <v>0</v>
      </c>
      <c r="W368" s="281">
        <v>0</v>
      </c>
      <c r="X368" s="281">
        <v>0</v>
      </c>
      <c r="Y368" s="281">
        <v>0</v>
      </c>
      <c r="Z368" s="281">
        <v>0</v>
      </c>
      <c r="AA368" s="281">
        <v>0</v>
      </c>
      <c r="AB368" s="281">
        <v>0</v>
      </c>
      <c r="AC368" s="281">
        <v>0</v>
      </c>
      <c r="AD368" s="281">
        <v>0</v>
      </c>
      <c r="AE368" s="281">
        <v>0</v>
      </c>
      <c r="AF368" s="281">
        <v>0</v>
      </c>
      <c r="AG368" s="281">
        <v>0</v>
      </c>
      <c r="AH368" s="281">
        <v>0</v>
      </c>
      <c r="AI368" s="281">
        <v>0</v>
      </c>
      <c r="AJ368" s="281">
        <v>0</v>
      </c>
      <c r="AK368" s="281">
        <v>0</v>
      </c>
      <c r="AL368" s="281">
        <v>0</v>
      </c>
      <c r="AM368" s="281">
        <v>0</v>
      </c>
      <c r="AN368" s="281">
        <v>0</v>
      </c>
      <c r="AO368" s="281">
        <v>0</v>
      </c>
      <c r="AP368" s="281">
        <v>0</v>
      </c>
    </row>
    <row r="369" spans="1:42" customFormat="1" outlineLevel="2">
      <c r="A369" s="211" t="str">
        <f>A350&amp;"."&amp;A367&amp;"."&amp;A351&amp;"."&amp;B369</f>
        <v>1.o.8.2</v>
      </c>
      <c r="B369">
        <v>2</v>
      </c>
      <c r="C369" t="str">
        <f>'1-GBP'!C369</f>
        <v/>
      </c>
      <c r="M369" s="281">
        <v>0</v>
      </c>
      <c r="N369" s="281">
        <v>0</v>
      </c>
      <c r="O369" s="281">
        <v>0</v>
      </c>
      <c r="P369" s="281">
        <v>0</v>
      </c>
      <c r="Q369" s="281">
        <v>0</v>
      </c>
      <c r="R369" s="281">
        <v>0</v>
      </c>
      <c r="S369" s="281">
        <v>0</v>
      </c>
      <c r="T369" s="281">
        <v>0</v>
      </c>
      <c r="U369" s="281">
        <v>0</v>
      </c>
      <c r="V369" s="281">
        <v>0</v>
      </c>
      <c r="W369" s="281">
        <v>0</v>
      </c>
      <c r="X369" s="281">
        <v>0</v>
      </c>
      <c r="Y369" s="281">
        <v>0</v>
      </c>
      <c r="Z369" s="281">
        <v>0</v>
      </c>
      <c r="AA369" s="281">
        <v>0</v>
      </c>
      <c r="AB369" s="281">
        <v>0</v>
      </c>
      <c r="AC369" s="281">
        <v>0</v>
      </c>
      <c r="AD369" s="281">
        <v>0</v>
      </c>
      <c r="AE369" s="281">
        <v>0</v>
      </c>
      <c r="AF369" s="281">
        <v>0</v>
      </c>
      <c r="AG369" s="281">
        <v>0</v>
      </c>
      <c r="AH369" s="281">
        <v>0</v>
      </c>
      <c r="AI369" s="281">
        <v>0</v>
      </c>
      <c r="AJ369" s="281">
        <v>0</v>
      </c>
      <c r="AK369" s="281">
        <v>0</v>
      </c>
      <c r="AL369" s="281">
        <v>0</v>
      </c>
      <c r="AM369" s="281">
        <v>0</v>
      </c>
      <c r="AN369" s="281">
        <v>0</v>
      </c>
      <c r="AO369" s="281">
        <v>0</v>
      </c>
      <c r="AP369" s="281">
        <v>0</v>
      </c>
    </row>
    <row r="370" spans="1:42" customFormat="1" outlineLevel="2">
      <c r="A370" s="211" t="str">
        <f>A350&amp;"."&amp;A367&amp;"."&amp;A351&amp;"."&amp;B370</f>
        <v>1.o.8.3</v>
      </c>
      <c r="B370">
        <v>3</v>
      </c>
      <c r="C370" t="str">
        <f>'1-GBP'!C370</f>
        <v/>
      </c>
      <c r="M370" s="281">
        <v>0</v>
      </c>
      <c r="N370" s="281">
        <v>0</v>
      </c>
      <c r="O370" s="281">
        <v>0</v>
      </c>
      <c r="P370" s="281">
        <v>0</v>
      </c>
      <c r="Q370" s="281">
        <v>0</v>
      </c>
      <c r="R370" s="281">
        <v>0</v>
      </c>
      <c r="S370" s="281">
        <v>0</v>
      </c>
      <c r="T370" s="281">
        <v>0</v>
      </c>
      <c r="U370" s="281">
        <v>0</v>
      </c>
      <c r="V370" s="281">
        <v>0</v>
      </c>
      <c r="W370" s="281">
        <v>0</v>
      </c>
      <c r="X370" s="281">
        <v>0</v>
      </c>
      <c r="Y370" s="281">
        <v>0</v>
      </c>
      <c r="Z370" s="281">
        <v>0</v>
      </c>
      <c r="AA370" s="281">
        <v>0</v>
      </c>
      <c r="AB370" s="281">
        <v>0</v>
      </c>
      <c r="AC370" s="281">
        <v>0</v>
      </c>
      <c r="AD370" s="281">
        <v>0</v>
      </c>
      <c r="AE370" s="281">
        <v>0</v>
      </c>
      <c r="AF370" s="281">
        <v>0</v>
      </c>
      <c r="AG370" s="281">
        <v>0</v>
      </c>
      <c r="AH370" s="281">
        <v>0</v>
      </c>
      <c r="AI370" s="281">
        <v>0</v>
      </c>
      <c r="AJ370" s="281">
        <v>0</v>
      </c>
      <c r="AK370" s="281">
        <v>0</v>
      </c>
      <c r="AL370" s="281">
        <v>0</v>
      </c>
      <c r="AM370" s="281">
        <v>0</v>
      </c>
      <c r="AN370" s="281">
        <v>0</v>
      </c>
      <c r="AO370" s="281">
        <v>0</v>
      </c>
      <c r="AP370" s="281">
        <v>0</v>
      </c>
    </row>
    <row r="371" spans="1:42" customFormat="1" outlineLevel="2">
      <c r="A371" s="211" t="str">
        <f>A350&amp;"."&amp;A367&amp;"."&amp;A351&amp;"."&amp;B371</f>
        <v>1.o.8.4</v>
      </c>
      <c r="B371">
        <v>4</v>
      </c>
      <c r="C371" t="str">
        <f>'1-GBP'!C371</f>
        <v/>
      </c>
      <c r="M371" s="281">
        <v>0</v>
      </c>
      <c r="N371" s="281">
        <v>0</v>
      </c>
      <c r="O371" s="281">
        <v>0</v>
      </c>
      <c r="P371" s="281">
        <v>0</v>
      </c>
      <c r="Q371" s="281">
        <v>0</v>
      </c>
      <c r="R371" s="281">
        <v>0</v>
      </c>
      <c r="S371" s="281">
        <v>0</v>
      </c>
      <c r="T371" s="281">
        <v>0</v>
      </c>
      <c r="U371" s="281">
        <v>0</v>
      </c>
      <c r="V371" s="281">
        <v>0</v>
      </c>
      <c r="W371" s="281">
        <v>0</v>
      </c>
      <c r="X371" s="281">
        <v>0</v>
      </c>
      <c r="Y371" s="281">
        <v>0</v>
      </c>
      <c r="Z371" s="281">
        <v>0</v>
      </c>
      <c r="AA371" s="281">
        <v>0</v>
      </c>
      <c r="AB371" s="281">
        <v>0</v>
      </c>
      <c r="AC371" s="281">
        <v>0</v>
      </c>
      <c r="AD371" s="281">
        <v>0</v>
      </c>
      <c r="AE371" s="281">
        <v>0</v>
      </c>
      <c r="AF371" s="281">
        <v>0</v>
      </c>
      <c r="AG371" s="281">
        <v>0</v>
      </c>
      <c r="AH371" s="281">
        <v>0</v>
      </c>
      <c r="AI371" s="281">
        <v>0</v>
      </c>
      <c r="AJ371" s="281">
        <v>0</v>
      </c>
      <c r="AK371" s="281">
        <v>0</v>
      </c>
      <c r="AL371" s="281">
        <v>0</v>
      </c>
      <c r="AM371" s="281">
        <v>0</v>
      </c>
      <c r="AN371" s="281">
        <v>0</v>
      </c>
      <c r="AO371" s="281">
        <v>0</v>
      </c>
      <c r="AP371" s="281">
        <v>0</v>
      </c>
    </row>
    <row r="372" spans="1:42" customFormat="1" outlineLevel="2">
      <c r="A372" s="211" t="str">
        <f>A350&amp;"."&amp;A367&amp;"."&amp;A351&amp;"."&amp;B372</f>
        <v>1.o.8.5</v>
      </c>
      <c r="B372">
        <v>5</v>
      </c>
      <c r="C372" t="str">
        <f>'1-GBP'!C372</f>
        <v/>
      </c>
      <c r="M372" s="281">
        <v>0</v>
      </c>
      <c r="N372" s="281">
        <v>0</v>
      </c>
      <c r="O372" s="281">
        <v>0</v>
      </c>
      <c r="P372" s="281">
        <v>0</v>
      </c>
      <c r="Q372" s="281">
        <v>0</v>
      </c>
      <c r="R372" s="281">
        <v>0</v>
      </c>
      <c r="S372" s="281">
        <v>0</v>
      </c>
      <c r="T372" s="281">
        <v>0</v>
      </c>
      <c r="U372" s="281">
        <v>0</v>
      </c>
      <c r="V372" s="281">
        <v>0</v>
      </c>
      <c r="W372" s="281">
        <v>0</v>
      </c>
      <c r="X372" s="281">
        <v>0</v>
      </c>
      <c r="Y372" s="281">
        <v>0</v>
      </c>
      <c r="Z372" s="281">
        <v>0</v>
      </c>
      <c r="AA372" s="281">
        <v>0</v>
      </c>
      <c r="AB372" s="281">
        <v>0</v>
      </c>
      <c r="AC372" s="281">
        <v>0</v>
      </c>
      <c r="AD372" s="281">
        <v>0</v>
      </c>
      <c r="AE372" s="281">
        <v>0</v>
      </c>
      <c r="AF372" s="281">
        <v>0</v>
      </c>
      <c r="AG372" s="281">
        <v>0</v>
      </c>
      <c r="AH372" s="281">
        <v>0</v>
      </c>
      <c r="AI372" s="281">
        <v>0</v>
      </c>
      <c r="AJ372" s="281">
        <v>0</v>
      </c>
      <c r="AK372" s="281">
        <v>0</v>
      </c>
      <c r="AL372" s="281">
        <v>0</v>
      </c>
      <c r="AM372" s="281">
        <v>0</v>
      </c>
      <c r="AN372" s="281">
        <v>0</v>
      </c>
      <c r="AO372" s="281">
        <v>0</v>
      </c>
      <c r="AP372" s="281">
        <v>0</v>
      </c>
    </row>
    <row r="373" spans="1:42" customFormat="1" outlineLevel="2">
      <c r="A373" s="211" t="str">
        <f>A350&amp;"."&amp;A367&amp;"."&amp;A351&amp;"."&amp;B373</f>
        <v>1.o.8.6</v>
      </c>
      <c r="B373">
        <v>6</v>
      </c>
      <c r="C373" t="str">
        <f>'1-GBP'!C373</f>
        <v/>
      </c>
      <c r="M373" s="281">
        <v>0</v>
      </c>
      <c r="N373" s="281">
        <v>0</v>
      </c>
      <c r="O373" s="281">
        <v>0</v>
      </c>
      <c r="P373" s="281">
        <v>0</v>
      </c>
      <c r="Q373" s="281">
        <v>0</v>
      </c>
      <c r="R373" s="281">
        <v>0</v>
      </c>
      <c r="S373" s="281">
        <v>0</v>
      </c>
      <c r="T373" s="281">
        <v>0</v>
      </c>
      <c r="U373" s="281">
        <v>0</v>
      </c>
      <c r="V373" s="281">
        <v>0</v>
      </c>
      <c r="W373" s="281">
        <v>0</v>
      </c>
      <c r="X373" s="281">
        <v>0</v>
      </c>
      <c r="Y373" s="281">
        <v>0</v>
      </c>
      <c r="Z373" s="281">
        <v>0</v>
      </c>
      <c r="AA373" s="281">
        <v>0</v>
      </c>
      <c r="AB373" s="281">
        <v>0</v>
      </c>
      <c r="AC373" s="281">
        <v>0</v>
      </c>
      <c r="AD373" s="281">
        <v>0</v>
      </c>
      <c r="AE373" s="281">
        <v>0</v>
      </c>
      <c r="AF373" s="281">
        <v>0</v>
      </c>
      <c r="AG373" s="281">
        <v>0</v>
      </c>
      <c r="AH373" s="281">
        <v>0</v>
      </c>
      <c r="AI373" s="281">
        <v>0</v>
      </c>
      <c r="AJ373" s="281">
        <v>0</v>
      </c>
      <c r="AK373" s="281">
        <v>0</v>
      </c>
      <c r="AL373" s="281">
        <v>0</v>
      </c>
      <c r="AM373" s="281">
        <v>0</v>
      </c>
      <c r="AN373" s="281">
        <v>0</v>
      </c>
      <c r="AO373" s="281">
        <v>0</v>
      </c>
      <c r="AP373" s="281">
        <v>0</v>
      </c>
    </row>
    <row r="374" spans="1:42" customFormat="1" outlineLevel="2">
      <c r="A374" s="211" t="str">
        <f>A350&amp;"."&amp;A367&amp;"."&amp;A351&amp;"."&amp;B374</f>
        <v>1.o.8.7</v>
      </c>
      <c r="B374">
        <v>7</v>
      </c>
      <c r="C374" t="str">
        <f>'1-GBP'!C374</f>
        <v/>
      </c>
      <c r="M374" s="281">
        <v>0</v>
      </c>
      <c r="N374" s="281">
        <v>0</v>
      </c>
      <c r="O374" s="281">
        <v>0</v>
      </c>
      <c r="P374" s="281">
        <v>0</v>
      </c>
      <c r="Q374" s="281">
        <v>0</v>
      </c>
      <c r="R374" s="281">
        <v>0</v>
      </c>
      <c r="S374" s="281">
        <v>0</v>
      </c>
      <c r="T374" s="281">
        <v>0</v>
      </c>
      <c r="U374" s="281">
        <v>0</v>
      </c>
      <c r="V374" s="281">
        <v>0</v>
      </c>
      <c r="W374" s="281">
        <v>0</v>
      </c>
      <c r="X374" s="281">
        <v>0</v>
      </c>
      <c r="Y374" s="281">
        <v>0</v>
      </c>
      <c r="Z374" s="281">
        <v>0</v>
      </c>
      <c r="AA374" s="281">
        <v>0</v>
      </c>
      <c r="AB374" s="281">
        <v>0</v>
      </c>
      <c r="AC374" s="281">
        <v>0</v>
      </c>
      <c r="AD374" s="281">
        <v>0</v>
      </c>
      <c r="AE374" s="281">
        <v>0</v>
      </c>
      <c r="AF374" s="281">
        <v>0</v>
      </c>
      <c r="AG374" s="281">
        <v>0</v>
      </c>
      <c r="AH374" s="281">
        <v>0</v>
      </c>
      <c r="AI374" s="281">
        <v>0</v>
      </c>
      <c r="AJ374" s="281">
        <v>0</v>
      </c>
      <c r="AK374" s="281">
        <v>0</v>
      </c>
      <c r="AL374" s="281">
        <v>0</v>
      </c>
      <c r="AM374" s="281">
        <v>0</v>
      </c>
      <c r="AN374" s="281">
        <v>0</v>
      </c>
      <c r="AO374" s="281">
        <v>0</v>
      </c>
      <c r="AP374" s="281">
        <v>0</v>
      </c>
    </row>
    <row r="375" spans="1:42" customFormat="1" outlineLevel="2">
      <c r="A375" s="211" t="str">
        <f>A350&amp;"."&amp;A367&amp;"."&amp;A351&amp;"."&amp;B375</f>
        <v>1.o.8.8</v>
      </c>
      <c r="B375">
        <v>8</v>
      </c>
      <c r="C375" t="str">
        <f>'1-GBP'!C375</f>
        <v/>
      </c>
      <c r="M375" s="281">
        <v>0</v>
      </c>
      <c r="N375" s="281">
        <v>0</v>
      </c>
      <c r="O375" s="281">
        <v>0</v>
      </c>
      <c r="P375" s="281">
        <v>0</v>
      </c>
      <c r="Q375" s="281">
        <v>0</v>
      </c>
      <c r="R375" s="281">
        <v>0</v>
      </c>
      <c r="S375" s="281">
        <v>0</v>
      </c>
      <c r="T375" s="281">
        <v>0</v>
      </c>
      <c r="U375" s="281">
        <v>0</v>
      </c>
      <c r="V375" s="281">
        <v>0</v>
      </c>
      <c r="W375" s="281">
        <v>0</v>
      </c>
      <c r="X375" s="281">
        <v>0</v>
      </c>
      <c r="Y375" s="281">
        <v>0</v>
      </c>
      <c r="Z375" s="281">
        <v>0</v>
      </c>
      <c r="AA375" s="281">
        <v>0</v>
      </c>
      <c r="AB375" s="281">
        <v>0</v>
      </c>
      <c r="AC375" s="281">
        <v>0</v>
      </c>
      <c r="AD375" s="281">
        <v>0</v>
      </c>
      <c r="AE375" s="281">
        <v>0</v>
      </c>
      <c r="AF375" s="281">
        <v>0</v>
      </c>
      <c r="AG375" s="281">
        <v>0</v>
      </c>
      <c r="AH375" s="281">
        <v>0</v>
      </c>
      <c r="AI375" s="281">
        <v>0</v>
      </c>
      <c r="AJ375" s="281">
        <v>0</v>
      </c>
      <c r="AK375" s="281">
        <v>0</v>
      </c>
      <c r="AL375" s="281">
        <v>0</v>
      </c>
      <c r="AM375" s="281">
        <v>0</v>
      </c>
      <c r="AN375" s="281">
        <v>0</v>
      </c>
      <c r="AO375" s="281">
        <v>0</v>
      </c>
      <c r="AP375" s="281">
        <v>0</v>
      </c>
    </row>
    <row r="376" spans="1:42" customFormat="1" outlineLevel="2">
      <c r="A376" s="211" t="str">
        <f>A350&amp;"."&amp;A367&amp;"."&amp;A351&amp;"."&amp;B376</f>
        <v>1.o.8.9</v>
      </c>
      <c r="B376">
        <v>9</v>
      </c>
      <c r="C376" t="str">
        <f>'1-GBP'!C376</f>
        <v/>
      </c>
      <c r="M376" s="281">
        <v>0</v>
      </c>
      <c r="N376" s="281">
        <v>0</v>
      </c>
      <c r="O376" s="281">
        <v>0</v>
      </c>
      <c r="P376" s="281">
        <v>0</v>
      </c>
      <c r="Q376" s="281">
        <v>0</v>
      </c>
      <c r="R376" s="281">
        <v>0</v>
      </c>
      <c r="S376" s="281">
        <v>0</v>
      </c>
      <c r="T376" s="281">
        <v>0</v>
      </c>
      <c r="U376" s="281">
        <v>0</v>
      </c>
      <c r="V376" s="281">
        <v>0</v>
      </c>
      <c r="W376" s="281">
        <v>0</v>
      </c>
      <c r="X376" s="281">
        <v>0</v>
      </c>
      <c r="Y376" s="281">
        <v>0</v>
      </c>
      <c r="Z376" s="281">
        <v>0</v>
      </c>
      <c r="AA376" s="281">
        <v>0</v>
      </c>
      <c r="AB376" s="281">
        <v>0</v>
      </c>
      <c r="AC376" s="281">
        <v>0</v>
      </c>
      <c r="AD376" s="281">
        <v>0</v>
      </c>
      <c r="AE376" s="281">
        <v>0</v>
      </c>
      <c r="AF376" s="281">
        <v>0</v>
      </c>
      <c r="AG376" s="281">
        <v>0</v>
      </c>
      <c r="AH376" s="281">
        <v>0</v>
      </c>
      <c r="AI376" s="281">
        <v>0</v>
      </c>
      <c r="AJ376" s="281">
        <v>0</v>
      </c>
      <c r="AK376" s="281">
        <v>0</v>
      </c>
      <c r="AL376" s="281">
        <v>0</v>
      </c>
      <c r="AM376" s="281">
        <v>0</v>
      </c>
      <c r="AN376" s="281">
        <v>0</v>
      </c>
      <c r="AO376" s="281">
        <v>0</v>
      </c>
      <c r="AP376" s="281">
        <v>0</v>
      </c>
    </row>
    <row r="377" spans="1:42" customFormat="1" outlineLevel="2">
      <c r="A377" s="211" t="str">
        <f>A350&amp;"."&amp;A367&amp;"."&amp;A351&amp;"."&amp;B377</f>
        <v>1.o.8.10</v>
      </c>
      <c r="B377">
        <v>10</v>
      </c>
      <c r="C377" t="str">
        <f>'1-GBP'!C377</f>
        <v/>
      </c>
      <c r="M377" s="281">
        <v>0</v>
      </c>
      <c r="N377" s="281">
        <v>0</v>
      </c>
      <c r="O377" s="281">
        <v>0</v>
      </c>
      <c r="P377" s="281">
        <v>0</v>
      </c>
      <c r="Q377" s="281">
        <v>0</v>
      </c>
      <c r="R377" s="281">
        <v>0</v>
      </c>
      <c r="S377" s="281">
        <v>0</v>
      </c>
      <c r="T377" s="281">
        <v>0</v>
      </c>
      <c r="U377" s="281">
        <v>0</v>
      </c>
      <c r="V377" s="281">
        <v>0</v>
      </c>
      <c r="W377" s="281">
        <v>0</v>
      </c>
      <c r="X377" s="281">
        <v>0</v>
      </c>
      <c r="Y377" s="281">
        <v>0</v>
      </c>
      <c r="Z377" s="281">
        <v>0</v>
      </c>
      <c r="AA377" s="281">
        <v>0</v>
      </c>
      <c r="AB377" s="281">
        <v>0</v>
      </c>
      <c r="AC377" s="281">
        <v>0</v>
      </c>
      <c r="AD377" s="281">
        <v>0</v>
      </c>
      <c r="AE377" s="281">
        <v>0</v>
      </c>
      <c r="AF377" s="281">
        <v>0</v>
      </c>
      <c r="AG377" s="281">
        <v>0</v>
      </c>
      <c r="AH377" s="281">
        <v>0</v>
      </c>
      <c r="AI377" s="281">
        <v>0</v>
      </c>
      <c r="AJ377" s="281">
        <v>0</v>
      </c>
      <c r="AK377" s="281">
        <v>0</v>
      </c>
      <c r="AL377" s="281">
        <v>0</v>
      </c>
      <c r="AM377" s="281">
        <v>0</v>
      </c>
      <c r="AN377" s="281">
        <v>0</v>
      </c>
      <c r="AO377" s="281">
        <v>0</v>
      </c>
      <c r="AP377" s="281">
        <v>0</v>
      </c>
    </row>
    <row r="378" spans="1:42" customFormat="1" outlineLevel="2">
      <c r="A378" s="211" t="str">
        <f>A350&amp;"."&amp;A367&amp;"."&amp;A351&amp;"."&amp;B378</f>
        <v>1.o.8.11</v>
      </c>
      <c r="B378">
        <v>11</v>
      </c>
      <c r="C378" t="str">
        <f>'1-GBP'!C378</f>
        <v/>
      </c>
      <c r="M378" s="281">
        <v>0</v>
      </c>
      <c r="N378" s="281">
        <v>0</v>
      </c>
      <c r="O378" s="281">
        <v>0</v>
      </c>
      <c r="P378" s="281">
        <v>0</v>
      </c>
      <c r="Q378" s="281">
        <v>0</v>
      </c>
      <c r="R378" s="281">
        <v>0</v>
      </c>
      <c r="S378" s="281">
        <v>0</v>
      </c>
      <c r="T378" s="281">
        <v>0</v>
      </c>
      <c r="U378" s="281">
        <v>0</v>
      </c>
      <c r="V378" s="281">
        <v>0</v>
      </c>
      <c r="W378" s="281">
        <v>0</v>
      </c>
      <c r="X378" s="281">
        <v>0</v>
      </c>
      <c r="Y378" s="281">
        <v>0</v>
      </c>
      <c r="Z378" s="281">
        <v>0</v>
      </c>
      <c r="AA378" s="281">
        <v>0</v>
      </c>
      <c r="AB378" s="281">
        <v>0</v>
      </c>
      <c r="AC378" s="281">
        <v>0</v>
      </c>
      <c r="AD378" s="281">
        <v>0</v>
      </c>
      <c r="AE378" s="281">
        <v>0</v>
      </c>
      <c r="AF378" s="281">
        <v>0</v>
      </c>
      <c r="AG378" s="281">
        <v>0</v>
      </c>
      <c r="AH378" s="281">
        <v>0</v>
      </c>
      <c r="AI378" s="281">
        <v>0</v>
      </c>
      <c r="AJ378" s="281">
        <v>0</v>
      </c>
      <c r="AK378" s="281">
        <v>0</v>
      </c>
      <c r="AL378" s="281">
        <v>0</v>
      </c>
      <c r="AM378" s="281">
        <v>0</v>
      </c>
      <c r="AN378" s="281">
        <v>0</v>
      </c>
      <c r="AO378" s="281">
        <v>0</v>
      </c>
      <c r="AP378" s="281">
        <v>0</v>
      </c>
    </row>
    <row r="379" spans="1:42" customFormat="1" outlineLevel="2">
      <c r="A379" s="211" t="str">
        <f>A350&amp;"."&amp;A367&amp;"."&amp;A351&amp;"."&amp;B379</f>
        <v>1.o.8.12</v>
      </c>
      <c r="B379">
        <v>12</v>
      </c>
      <c r="C379" t="str">
        <f>'1-GBP'!C379</f>
        <v/>
      </c>
      <c r="M379" s="281">
        <v>0</v>
      </c>
      <c r="N379" s="281">
        <v>0</v>
      </c>
      <c r="O379" s="281">
        <v>0</v>
      </c>
      <c r="P379" s="281">
        <v>0</v>
      </c>
      <c r="Q379" s="281">
        <v>0</v>
      </c>
      <c r="R379" s="281">
        <v>0</v>
      </c>
      <c r="S379" s="281">
        <v>0</v>
      </c>
      <c r="T379" s="281">
        <v>0</v>
      </c>
      <c r="U379" s="281">
        <v>0</v>
      </c>
      <c r="V379" s="281">
        <v>0</v>
      </c>
      <c r="W379" s="281">
        <v>0</v>
      </c>
      <c r="X379" s="281">
        <v>0</v>
      </c>
      <c r="Y379" s="281">
        <v>0</v>
      </c>
      <c r="Z379" s="281">
        <v>0</v>
      </c>
      <c r="AA379" s="281">
        <v>0</v>
      </c>
      <c r="AB379" s="281">
        <v>0</v>
      </c>
      <c r="AC379" s="281">
        <v>0</v>
      </c>
      <c r="AD379" s="281">
        <v>0</v>
      </c>
      <c r="AE379" s="281">
        <v>0</v>
      </c>
      <c r="AF379" s="281">
        <v>0</v>
      </c>
      <c r="AG379" s="281">
        <v>0</v>
      </c>
      <c r="AH379" s="281">
        <v>0</v>
      </c>
      <c r="AI379" s="281">
        <v>0</v>
      </c>
      <c r="AJ379" s="281">
        <v>0</v>
      </c>
      <c r="AK379" s="281">
        <v>0</v>
      </c>
      <c r="AL379" s="281">
        <v>0</v>
      </c>
      <c r="AM379" s="281">
        <v>0</v>
      </c>
      <c r="AN379" s="281">
        <v>0</v>
      </c>
      <c r="AO379" s="281">
        <v>0</v>
      </c>
      <c r="AP379" s="281">
        <v>0</v>
      </c>
    </row>
    <row r="380" spans="1:42" customFormat="1" outlineLevel="1" collapsed="1">
      <c r="A380" s="212"/>
      <c r="B380" s="201">
        <f>B379-COUNTIFS(C368:C379,"")</f>
        <v>1</v>
      </c>
      <c r="C380" s="201" t="s">
        <v>285</v>
      </c>
      <c r="D380" s="201"/>
      <c r="E380" s="201"/>
      <c r="F380" s="201"/>
      <c r="G380" s="201"/>
      <c r="H380" s="201"/>
      <c r="I380" s="201"/>
      <c r="J380" s="201"/>
      <c r="K380" s="201"/>
      <c r="L380" s="201"/>
      <c r="M380" s="280">
        <f t="shared" ref="M380:AP380" si="32">SUM(M368:M379)</f>
        <v>0</v>
      </c>
      <c r="N380" s="280">
        <f t="shared" si="32"/>
        <v>0</v>
      </c>
      <c r="O380" s="280">
        <f t="shared" si="32"/>
        <v>0</v>
      </c>
      <c r="P380" s="280">
        <f t="shared" si="32"/>
        <v>0</v>
      </c>
      <c r="Q380" s="280">
        <f t="shared" si="32"/>
        <v>0</v>
      </c>
      <c r="R380" s="280">
        <f t="shared" si="32"/>
        <v>0</v>
      </c>
      <c r="S380" s="280">
        <f t="shared" si="32"/>
        <v>0</v>
      </c>
      <c r="T380" s="280">
        <f t="shared" si="32"/>
        <v>0</v>
      </c>
      <c r="U380" s="280">
        <f t="shared" si="32"/>
        <v>0</v>
      </c>
      <c r="V380" s="280">
        <f t="shared" si="32"/>
        <v>0</v>
      </c>
      <c r="W380" s="280">
        <f t="shared" si="32"/>
        <v>0</v>
      </c>
      <c r="X380" s="280">
        <f t="shared" si="32"/>
        <v>0</v>
      </c>
      <c r="Y380" s="280">
        <f t="shared" si="32"/>
        <v>0</v>
      </c>
      <c r="Z380" s="280">
        <f t="shared" si="32"/>
        <v>0</v>
      </c>
      <c r="AA380" s="280">
        <f t="shared" si="32"/>
        <v>0</v>
      </c>
      <c r="AB380" s="280">
        <f t="shared" si="32"/>
        <v>0</v>
      </c>
      <c r="AC380" s="280">
        <f t="shared" si="32"/>
        <v>0</v>
      </c>
      <c r="AD380" s="280">
        <f t="shared" si="32"/>
        <v>0</v>
      </c>
      <c r="AE380" s="280">
        <f t="shared" si="32"/>
        <v>0</v>
      </c>
      <c r="AF380" s="280">
        <f t="shared" si="32"/>
        <v>0</v>
      </c>
      <c r="AG380" s="280">
        <f t="shared" si="32"/>
        <v>0</v>
      </c>
      <c r="AH380" s="280">
        <f t="shared" si="32"/>
        <v>0</v>
      </c>
      <c r="AI380" s="280">
        <f t="shared" si="32"/>
        <v>0</v>
      </c>
      <c r="AJ380" s="280">
        <f t="shared" si="32"/>
        <v>0</v>
      </c>
      <c r="AK380" s="280">
        <f t="shared" si="32"/>
        <v>0</v>
      </c>
      <c r="AL380" s="280">
        <f t="shared" si="32"/>
        <v>0</v>
      </c>
      <c r="AM380" s="280">
        <f t="shared" si="32"/>
        <v>0</v>
      </c>
      <c r="AN380" s="280">
        <f t="shared" si="32"/>
        <v>0</v>
      </c>
      <c r="AO380" s="280">
        <f t="shared" si="32"/>
        <v>0</v>
      </c>
      <c r="AP380" s="280">
        <f t="shared" si="32"/>
        <v>0</v>
      </c>
    </row>
    <row r="381" spans="1:42" customFormat="1" outlineLevel="1">
      <c r="A381" s="221"/>
      <c r="B381" s="222"/>
      <c r="C381" s="222"/>
      <c r="D381" s="222"/>
      <c r="E381" s="222"/>
      <c r="F381" s="222"/>
      <c r="G381" s="222"/>
      <c r="H381" s="222"/>
      <c r="I381" s="222"/>
      <c r="J381" s="222"/>
      <c r="K381" s="222"/>
      <c r="L381" s="222"/>
      <c r="M381" s="222"/>
      <c r="N381" s="222"/>
      <c r="O381" s="222"/>
      <c r="P381" s="222"/>
      <c r="Q381" s="222"/>
      <c r="R381" s="222"/>
      <c r="S381" s="222"/>
      <c r="T381" s="222"/>
      <c r="U381" s="222"/>
      <c r="V381" s="222"/>
      <c r="W381" s="222"/>
      <c r="X381" s="222"/>
      <c r="Y381" s="222"/>
      <c r="Z381" s="222"/>
      <c r="AA381" s="222"/>
      <c r="AB381" s="222"/>
      <c r="AC381" s="222"/>
      <c r="AD381" s="222"/>
      <c r="AE381" s="222"/>
      <c r="AF381" s="222"/>
      <c r="AG381" s="222"/>
      <c r="AH381" s="222"/>
      <c r="AI381" s="222"/>
      <c r="AJ381" s="222"/>
      <c r="AK381" s="222"/>
      <c r="AL381" s="222"/>
      <c r="AM381" s="222"/>
      <c r="AN381" s="222"/>
      <c r="AO381" s="222"/>
      <c r="AP381" s="222"/>
    </row>
    <row r="382" spans="1:42" customFormat="1" outlineLevel="1">
      <c r="A382" s="220" t="s">
        <v>254</v>
      </c>
      <c r="B382" s="220" t="s">
        <v>287</v>
      </c>
      <c r="C382" s="220" t="s">
        <v>284</v>
      </c>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c r="AA382" s="220"/>
      <c r="AB382" s="220"/>
      <c r="AC382" s="220"/>
      <c r="AD382" s="220"/>
      <c r="AE382" s="220"/>
      <c r="AF382" s="220"/>
      <c r="AG382" s="220"/>
      <c r="AH382" s="220"/>
      <c r="AI382" s="220"/>
      <c r="AJ382" s="220"/>
      <c r="AK382" s="220"/>
      <c r="AL382" s="220"/>
      <c r="AM382" s="220"/>
      <c r="AN382" s="220"/>
      <c r="AO382" s="220"/>
      <c r="AP382" s="220"/>
    </row>
    <row r="383" spans="1:42" customFormat="1" outlineLevel="2">
      <c r="A383" s="211" t="str">
        <f>A350&amp;"."&amp;A382&amp;"."&amp;A351&amp;"."&amp;B383</f>
        <v>1.d.8.1</v>
      </c>
      <c r="B383">
        <v>1</v>
      </c>
      <c r="C383" t="str">
        <f>'1-GBP'!C383</f>
        <v/>
      </c>
      <c r="M383" s="281">
        <v>0</v>
      </c>
      <c r="N383" s="281">
        <v>0</v>
      </c>
      <c r="O383" s="281">
        <v>0</v>
      </c>
      <c r="P383" s="281">
        <v>0</v>
      </c>
      <c r="Q383" s="281">
        <v>0</v>
      </c>
      <c r="R383" s="281">
        <v>0</v>
      </c>
      <c r="S383" s="281">
        <v>0</v>
      </c>
      <c r="T383" s="281">
        <v>0</v>
      </c>
      <c r="U383" s="281">
        <v>0</v>
      </c>
      <c r="V383" s="281">
        <v>0</v>
      </c>
      <c r="W383" s="281">
        <v>0</v>
      </c>
      <c r="X383" s="281">
        <v>0</v>
      </c>
      <c r="Y383" s="281">
        <v>0</v>
      </c>
      <c r="Z383" s="281">
        <v>0</v>
      </c>
      <c r="AA383" s="281">
        <v>0</v>
      </c>
      <c r="AB383" s="281">
        <v>0</v>
      </c>
      <c r="AC383" s="281">
        <v>0</v>
      </c>
      <c r="AD383" s="281">
        <v>0</v>
      </c>
      <c r="AE383" s="281">
        <v>0</v>
      </c>
      <c r="AF383" s="281">
        <v>0</v>
      </c>
      <c r="AG383" s="281">
        <v>0</v>
      </c>
      <c r="AH383" s="281">
        <v>0</v>
      </c>
      <c r="AI383" s="281">
        <v>0</v>
      </c>
      <c r="AJ383" s="281">
        <v>0</v>
      </c>
      <c r="AK383" s="281">
        <v>0</v>
      </c>
      <c r="AL383" s="281">
        <v>0</v>
      </c>
      <c r="AM383" s="281">
        <v>0</v>
      </c>
      <c r="AN383" s="281">
        <v>0</v>
      </c>
      <c r="AO383" s="281">
        <v>0</v>
      </c>
      <c r="AP383" s="281">
        <v>0</v>
      </c>
    </row>
    <row r="384" spans="1:42" customFormat="1" outlineLevel="2">
      <c r="A384" s="211" t="str">
        <f>A350&amp;"."&amp;A382&amp;"."&amp;A351&amp;"."&amp;B384</f>
        <v>1.d.8.2</v>
      </c>
      <c r="B384">
        <v>2</v>
      </c>
      <c r="C384" t="str">
        <f>'1-GBP'!C384</f>
        <v/>
      </c>
      <c r="M384" s="281">
        <v>0</v>
      </c>
      <c r="N384" s="281">
        <v>0</v>
      </c>
      <c r="O384" s="281">
        <v>0</v>
      </c>
      <c r="P384" s="281">
        <v>0</v>
      </c>
      <c r="Q384" s="281">
        <v>0</v>
      </c>
      <c r="R384" s="281">
        <v>0</v>
      </c>
      <c r="S384" s="281">
        <v>0</v>
      </c>
      <c r="T384" s="281">
        <v>0</v>
      </c>
      <c r="U384" s="281">
        <v>0</v>
      </c>
      <c r="V384" s="281">
        <v>0</v>
      </c>
      <c r="W384" s="281">
        <v>0</v>
      </c>
      <c r="X384" s="281">
        <v>0</v>
      </c>
      <c r="Y384" s="281">
        <v>0</v>
      </c>
      <c r="Z384" s="281">
        <v>0</v>
      </c>
      <c r="AA384" s="281">
        <v>0</v>
      </c>
      <c r="AB384" s="281">
        <v>0</v>
      </c>
      <c r="AC384" s="281">
        <v>0</v>
      </c>
      <c r="AD384" s="281">
        <v>0</v>
      </c>
      <c r="AE384" s="281">
        <v>0</v>
      </c>
      <c r="AF384" s="281">
        <v>0</v>
      </c>
      <c r="AG384" s="281">
        <v>0</v>
      </c>
      <c r="AH384" s="281">
        <v>0</v>
      </c>
      <c r="AI384" s="281">
        <v>0</v>
      </c>
      <c r="AJ384" s="281">
        <v>0</v>
      </c>
      <c r="AK384" s="281">
        <v>0</v>
      </c>
      <c r="AL384" s="281">
        <v>0</v>
      </c>
      <c r="AM384" s="281">
        <v>0</v>
      </c>
      <c r="AN384" s="281">
        <v>0</v>
      </c>
      <c r="AO384" s="281">
        <v>0</v>
      </c>
      <c r="AP384" s="281">
        <v>0</v>
      </c>
    </row>
    <row r="385" spans="1:42" customFormat="1" outlineLevel="2">
      <c r="A385" s="211" t="str">
        <f>A350&amp;"."&amp;A382&amp;"."&amp;A351&amp;"."&amp;B385</f>
        <v>1.d.8.3</v>
      </c>
      <c r="B385">
        <v>3</v>
      </c>
      <c r="C385" t="str">
        <f>'1-GBP'!C385</f>
        <v/>
      </c>
      <c r="M385" s="281">
        <v>0</v>
      </c>
      <c r="N385" s="281">
        <v>0</v>
      </c>
      <c r="O385" s="281">
        <v>0</v>
      </c>
      <c r="P385" s="281">
        <v>0</v>
      </c>
      <c r="Q385" s="281">
        <v>0</v>
      </c>
      <c r="R385" s="281">
        <v>0</v>
      </c>
      <c r="S385" s="281">
        <v>0</v>
      </c>
      <c r="T385" s="281">
        <v>0</v>
      </c>
      <c r="U385" s="281">
        <v>0</v>
      </c>
      <c r="V385" s="281">
        <v>0</v>
      </c>
      <c r="W385" s="281">
        <v>0</v>
      </c>
      <c r="X385" s="281">
        <v>0</v>
      </c>
      <c r="Y385" s="281">
        <v>0</v>
      </c>
      <c r="Z385" s="281">
        <v>0</v>
      </c>
      <c r="AA385" s="281">
        <v>0</v>
      </c>
      <c r="AB385" s="281">
        <v>0</v>
      </c>
      <c r="AC385" s="281">
        <v>0</v>
      </c>
      <c r="AD385" s="281">
        <v>0</v>
      </c>
      <c r="AE385" s="281">
        <v>0</v>
      </c>
      <c r="AF385" s="281">
        <v>0</v>
      </c>
      <c r="AG385" s="281">
        <v>0</v>
      </c>
      <c r="AH385" s="281">
        <v>0</v>
      </c>
      <c r="AI385" s="281">
        <v>0</v>
      </c>
      <c r="AJ385" s="281">
        <v>0</v>
      </c>
      <c r="AK385" s="281">
        <v>0</v>
      </c>
      <c r="AL385" s="281">
        <v>0</v>
      </c>
      <c r="AM385" s="281">
        <v>0</v>
      </c>
      <c r="AN385" s="281">
        <v>0</v>
      </c>
      <c r="AO385" s="281">
        <v>0</v>
      </c>
      <c r="AP385" s="281">
        <v>0</v>
      </c>
    </row>
    <row r="386" spans="1:42" customFormat="1" outlineLevel="2">
      <c r="A386" s="211" t="str">
        <f>A350&amp;"."&amp;A382&amp;"."&amp;A351&amp;"."&amp;B386</f>
        <v>1.d.8.4</v>
      </c>
      <c r="B386">
        <v>4</v>
      </c>
      <c r="C386" t="str">
        <f>'1-GBP'!C386</f>
        <v/>
      </c>
      <c r="M386" s="281">
        <v>0</v>
      </c>
      <c r="N386" s="281">
        <v>0</v>
      </c>
      <c r="O386" s="281">
        <v>0</v>
      </c>
      <c r="P386" s="281">
        <v>0</v>
      </c>
      <c r="Q386" s="281">
        <v>0</v>
      </c>
      <c r="R386" s="281">
        <v>0</v>
      </c>
      <c r="S386" s="281">
        <v>0</v>
      </c>
      <c r="T386" s="281">
        <v>0</v>
      </c>
      <c r="U386" s="281">
        <v>0</v>
      </c>
      <c r="V386" s="281">
        <v>0</v>
      </c>
      <c r="W386" s="281">
        <v>0</v>
      </c>
      <c r="X386" s="281">
        <v>0</v>
      </c>
      <c r="Y386" s="281">
        <v>0</v>
      </c>
      <c r="Z386" s="281">
        <v>0</v>
      </c>
      <c r="AA386" s="281">
        <v>0</v>
      </c>
      <c r="AB386" s="281">
        <v>0</v>
      </c>
      <c r="AC386" s="281">
        <v>0</v>
      </c>
      <c r="AD386" s="281">
        <v>0</v>
      </c>
      <c r="AE386" s="281">
        <v>0</v>
      </c>
      <c r="AF386" s="281">
        <v>0</v>
      </c>
      <c r="AG386" s="281">
        <v>0</v>
      </c>
      <c r="AH386" s="281">
        <v>0</v>
      </c>
      <c r="AI386" s="281">
        <v>0</v>
      </c>
      <c r="AJ386" s="281">
        <v>0</v>
      </c>
      <c r="AK386" s="281">
        <v>0</v>
      </c>
      <c r="AL386" s="281">
        <v>0</v>
      </c>
      <c r="AM386" s="281">
        <v>0</v>
      </c>
      <c r="AN386" s="281">
        <v>0</v>
      </c>
      <c r="AO386" s="281">
        <v>0</v>
      </c>
      <c r="AP386" s="281">
        <v>0</v>
      </c>
    </row>
    <row r="387" spans="1:42" customFormat="1" outlineLevel="2">
      <c r="A387" s="211" t="str">
        <f>A350&amp;"."&amp;A382&amp;"."&amp;A351&amp;"."&amp;B387</f>
        <v>1.d.8.5</v>
      </c>
      <c r="B387">
        <v>5</v>
      </c>
      <c r="C387" t="str">
        <f>'1-GBP'!C387</f>
        <v/>
      </c>
      <c r="M387" s="281">
        <v>0</v>
      </c>
      <c r="N387" s="281">
        <v>0</v>
      </c>
      <c r="O387" s="281">
        <v>0</v>
      </c>
      <c r="P387" s="281">
        <v>0</v>
      </c>
      <c r="Q387" s="281">
        <v>0</v>
      </c>
      <c r="R387" s="281">
        <v>0</v>
      </c>
      <c r="S387" s="281">
        <v>0</v>
      </c>
      <c r="T387" s="281">
        <v>0</v>
      </c>
      <c r="U387" s="281">
        <v>0</v>
      </c>
      <c r="V387" s="281">
        <v>0</v>
      </c>
      <c r="W387" s="281">
        <v>0</v>
      </c>
      <c r="X387" s="281">
        <v>0</v>
      </c>
      <c r="Y387" s="281">
        <v>0</v>
      </c>
      <c r="Z387" s="281">
        <v>0</v>
      </c>
      <c r="AA387" s="281">
        <v>0</v>
      </c>
      <c r="AB387" s="281">
        <v>0</v>
      </c>
      <c r="AC387" s="281">
        <v>0</v>
      </c>
      <c r="AD387" s="281">
        <v>0</v>
      </c>
      <c r="AE387" s="281">
        <v>0</v>
      </c>
      <c r="AF387" s="281">
        <v>0</v>
      </c>
      <c r="AG387" s="281">
        <v>0</v>
      </c>
      <c r="AH387" s="281">
        <v>0</v>
      </c>
      <c r="AI387" s="281">
        <v>0</v>
      </c>
      <c r="AJ387" s="281">
        <v>0</v>
      </c>
      <c r="AK387" s="281">
        <v>0</v>
      </c>
      <c r="AL387" s="281">
        <v>0</v>
      </c>
      <c r="AM387" s="281">
        <v>0</v>
      </c>
      <c r="AN387" s="281">
        <v>0</v>
      </c>
      <c r="AO387" s="281">
        <v>0</v>
      </c>
      <c r="AP387" s="281">
        <v>0</v>
      </c>
    </row>
    <row r="388" spans="1:42" customFormat="1" outlineLevel="2">
      <c r="A388" s="211" t="str">
        <f>A350&amp;"."&amp;A382&amp;"."&amp;A351&amp;"."&amp;B388</f>
        <v>1.d.8.6</v>
      </c>
      <c r="B388">
        <v>6</v>
      </c>
      <c r="C388" t="str">
        <f>'1-GBP'!C388</f>
        <v/>
      </c>
      <c r="M388" s="281">
        <v>0</v>
      </c>
      <c r="N388" s="281">
        <v>0</v>
      </c>
      <c r="O388" s="281">
        <v>0</v>
      </c>
      <c r="P388" s="281">
        <v>0</v>
      </c>
      <c r="Q388" s="281">
        <v>0</v>
      </c>
      <c r="R388" s="281">
        <v>0</v>
      </c>
      <c r="S388" s="281">
        <v>0</v>
      </c>
      <c r="T388" s="281">
        <v>0</v>
      </c>
      <c r="U388" s="281">
        <v>0</v>
      </c>
      <c r="V388" s="281">
        <v>0</v>
      </c>
      <c r="W388" s="281">
        <v>0</v>
      </c>
      <c r="X388" s="281">
        <v>0</v>
      </c>
      <c r="Y388" s="281">
        <v>0</v>
      </c>
      <c r="Z388" s="281">
        <v>0</v>
      </c>
      <c r="AA388" s="281">
        <v>0</v>
      </c>
      <c r="AB388" s="281">
        <v>0</v>
      </c>
      <c r="AC388" s="281">
        <v>0</v>
      </c>
      <c r="AD388" s="281">
        <v>0</v>
      </c>
      <c r="AE388" s="281">
        <v>0</v>
      </c>
      <c r="AF388" s="281">
        <v>0</v>
      </c>
      <c r="AG388" s="281">
        <v>0</v>
      </c>
      <c r="AH388" s="281">
        <v>0</v>
      </c>
      <c r="AI388" s="281">
        <v>0</v>
      </c>
      <c r="AJ388" s="281">
        <v>0</v>
      </c>
      <c r="AK388" s="281">
        <v>0</v>
      </c>
      <c r="AL388" s="281">
        <v>0</v>
      </c>
      <c r="AM388" s="281">
        <v>0</v>
      </c>
      <c r="AN388" s="281">
        <v>0</v>
      </c>
      <c r="AO388" s="281">
        <v>0</v>
      </c>
      <c r="AP388" s="281">
        <v>0</v>
      </c>
    </row>
    <row r="389" spans="1:42" customFormat="1" outlineLevel="2">
      <c r="A389" s="211" t="str">
        <f>A350&amp;"."&amp;A382&amp;"."&amp;A351&amp;"."&amp;B389</f>
        <v>1.d.8.7</v>
      </c>
      <c r="B389">
        <v>7</v>
      </c>
      <c r="C389" t="str">
        <f>'1-GBP'!C389</f>
        <v/>
      </c>
      <c r="M389" s="281">
        <v>0</v>
      </c>
      <c r="N389" s="281">
        <v>0</v>
      </c>
      <c r="O389" s="281">
        <v>0</v>
      </c>
      <c r="P389" s="281">
        <v>0</v>
      </c>
      <c r="Q389" s="281">
        <v>0</v>
      </c>
      <c r="R389" s="281">
        <v>0</v>
      </c>
      <c r="S389" s="281">
        <v>0</v>
      </c>
      <c r="T389" s="281">
        <v>0</v>
      </c>
      <c r="U389" s="281">
        <v>0</v>
      </c>
      <c r="V389" s="281">
        <v>0</v>
      </c>
      <c r="W389" s="281">
        <v>0</v>
      </c>
      <c r="X389" s="281">
        <v>0</v>
      </c>
      <c r="Y389" s="281">
        <v>0</v>
      </c>
      <c r="Z389" s="281">
        <v>0</v>
      </c>
      <c r="AA389" s="281">
        <v>0</v>
      </c>
      <c r="AB389" s="281">
        <v>0</v>
      </c>
      <c r="AC389" s="281">
        <v>0</v>
      </c>
      <c r="AD389" s="281">
        <v>0</v>
      </c>
      <c r="AE389" s="281">
        <v>0</v>
      </c>
      <c r="AF389" s="281">
        <v>0</v>
      </c>
      <c r="AG389" s="281">
        <v>0</v>
      </c>
      <c r="AH389" s="281">
        <v>0</v>
      </c>
      <c r="AI389" s="281">
        <v>0</v>
      </c>
      <c r="AJ389" s="281">
        <v>0</v>
      </c>
      <c r="AK389" s="281">
        <v>0</v>
      </c>
      <c r="AL389" s="281">
        <v>0</v>
      </c>
      <c r="AM389" s="281">
        <v>0</v>
      </c>
      <c r="AN389" s="281">
        <v>0</v>
      </c>
      <c r="AO389" s="281">
        <v>0</v>
      </c>
      <c r="AP389" s="281">
        <v>0</v>
      </c>
    </row>
    <row r="390" spans="1:42" customFormat="1" outlineLevel="2">
      <c r="A390" s="211" t="str">
        <f>A350&amp;"."&amp;A382&amp;"."&amp;A351&amp;"."&amp;B390</f>
        <v>1.d.8.8</v>
      </c>
      <c r="B390">
        <v>8</v>
      </c>
      <c r="C390" t="str">
        <f>'1-GBP'!C390</f>
        <v/>
      </c>
      <c r="M390" s="281">
        <v>0</v>
      </c>
      <c r="N390" s="281">
        <v>0</v>
      </c>
      <c r="O390" s="281">
        <v>0</v>
      </c>
      <c r="P390" s="281">
        <v>0</v>
      </c>
      <c r="Q390" s="281">
        <v>0</v>
      </c>
      <c r="R390" s="281">
        <v>0</v>
      </c>
      <c r="S390" s="281">
        <v>0</v>
      </c>
      <c r="T390" s="281">
        <v>0</v>
      </c>
      <c r="U390" s="281">
        <v>0</v>
      </c>
      <c r="V390" s="281">
        <v>0</v>
      </c>
      <c r="W390" s="281">
        <v>0</v>
      </c>
      <c r="X390" s="281">
        <v>0</v>
      </c>
      <c r="Y390" s="281">
        <v>0</v>
      </c>
      <c r="Z390" s="281">
        <v>0</v>
      </c>
      <c r="AA390" s="281">
        <v>0</v>
      </c>
      <c r="AB390" s="281">
        <v>0</v>
      </c>
      <c r="AC390" s="281">
        <v>0</v>
      </c>
      <c r="AD390" s="281">
        <v>0</v>
      </c>
      <c r="AE390" s="281">
        <v>0</v>
      </c>
      <c r="AF390" s="281">
        <v>0</v>
      </c>
      <c r="AG390" s="281">
        <v>0</v>
      </c>
      <c r="AH390" s="281">
        <v>0</v>
      </c>
      <c r="AI390" s="281">
        <v>0</v>
      </c>
      <c r="AJ390" s="281">
        <v>0</v>
      </c>
      <c r="AK390" s="281">
        <v>0</v>
      </c>
      <c r="AL390" s="281">
        <v>0</v>
      </c>
      <c r="AM390" s="281">
        <v>0</v>
      </c>
      <c r="AN390" s="281">
        <v>0</v>
      </c>
      <c r="AO390" s="281">
        <v>0</v>
      </c>
      <c r="AP390" s="281">
        <v>0</v>
      </c>
    </row>
    <row r="391" spans="1:42" customFormat="1" outlineLevel="2">
      <c r="A391" s="211" t="str">
        <f>A350&amp;"."&amp;A382&amp;"."&amp;A351&amp;"."&amp;B391</f>
        <v>1.d.8.9</v>
      </c>
      <c r="B391">
        <v>9</v>
      </c>
      <c r="C391" t="str">
        <f>'1-GBP'!C391</f>
        <v/>
      </c>
      <c r="M391" s="281">
        <v>0</v>
      </c>
      <c r="N391" s="281">
        <v>0</v>
      </c>
      <c r="O391" s="281">
        <v>0</v>
      </c>
      <c r="P391" s="281">
        <v>0</v>
      </c>
      <c r="Q391" s="281">
        <v>0</v>
      </c>
      <c r="R391" s="281">
        <v>0</v>
      </c>
      <c r="S391" s="281">
        <v>0</v>
      </c>
      <c r="T391" s="281">
        <v>0</v>
      </c>
      <c r="U391" s="281">
        <v>0</v>
      </c>
      <c r="V391" s="281">
        <v>0</v>
      </c>
      <c r="W391" s="281">
        <v>0</v>
      </c>
      <c r="X391" s="281">
        <v>0</v>
      </c>
      <c r="Y391" s="281">
        <v>0</v>
      </c>
      <c r="Z391" s="281">
        <v>0</v>
      </c>
      <c r="AA391" s="281">
        <v>0</v>
      </c>
      <c r="AB391" s="281">
        <v>0</v>
      </c>
      <c r="AC391" s="281">
        <v>0</v>
      </c>
      <c r="AD391" s="281">
        <v>0</v>
      </c>
      <c r="AE391" s="281">
        <v>0</v>
      </c>
      <c r="AF391" s="281">
        <v>0</v>
      </c>
      <c r="AG391" s="281">
        <v>0</v>
      </c>
      <c r="AH391" s="281">
        <v>0</v>
      </c>
      <c r="AI391" s="281">
        <v>0</v>
      </c>
      <c r="AJ391" s="281">
        <v>0</v>
      </c>
      <c r="AK391" s="281">
        <v>0</v>
      </c>
      <c r="AL391" s="281">
        <v>0</v>
      </c>
      <c r="AM391" s="281">
        <v>0</v>
      </c>
      <c r="AN391" s="281">
        <v>0</v>
      </c>
      <c r="AO391" s="281">
        <v>0</v>
      </c>
      <c r="AP391" s="281">
        <v>0</v>
      </c>
    </row>
    <row r="392" spans="1:42" customFormat="1" outlineLevel="2">
      <c r="A392" s="211" t="str">
        <f>A350&amp;"."&amp;A382&amp;"."&amp;A351&amp;"."&amp;B392</f>
        <v>1.d.8.10</v>
      </c>
      <c r="B392">
        <v>10</v>
      </c>
      <c r="C392" t="str">
        <f>'1-GBP'!C392</f>
        <v/>
      </c>
      <c r="M392" s="281">
        <v>0</v>
      </c>
      <c r="N392" s="281">
        <v>0</v>
      </c>
      <c r="O392" s="281">
        <v>0</v>
      </c>
      <c r="P392" s="281">
        <v>0</v>
      </c>
      <c r="Q392" s="281">
        <v>0</v>
      </c>
      <c r="R392" s="281">
        <v>0</v>
      </c>
      <c r="S392" s="281">
        <v>0</v>
      </c>
      <c r="T392" s="281">
        <v>0</v>
      </c>
      <c r="U392" s="281">
        <v>0</v>
      </c>
      <c r="V392" s="281">
        <v>0</v>
      </c>
      <c r="W392" s="281">
        <v>0</v>
      </c>
      <c r="X392" s="281">
        <v>0</v>
      </c>
      <c r="Y392" s="281">
        <v>0</v>
      </c>
      <c r="Z392" s="281">
        <v>0</v>
      </c>
      <c r="AA392" s="281">
        <v>0</v>
      </c>
      <c r="AB392" s="281">
        <v>0</v>
      </c>
      <c r="AC392" s="281">
        <v>0</v>
      </c>
      <c r="AD392" s="281">
        <v>0</v>
      </c>
      <c r="AE392" s="281">
        <v>0</v>
      </c>
      <c r="AF392" s="281">
        <v>0</v>
      </c>
      <c r="AG392" s="281">
        <v>0</v>
      </c>
      <c r="AH392" s="281">
        <v>0</v>
      </c>
      <c r="AI392" s="281">
        <v>0</v>
      </c>
      <c r="AJ392" s="281">
        <v>0</v>
      </c>
      <c r="AK392" s="281">
        <v>0</v>
      </c>
      <c r="AL392" s="281">
        <v>0</v>
      </c>
      <c r="AM392" s="281">
        <v>0</v>
      </c>
      <c r="AN392" s="281">
        <v>0</v>
      </c>
      <c r="AO392" s="281">
        <v>0</v>
      </c>
      <c r="AP392" s="281">
        <v>0</v>
      </c>
    </row>
    <row r="393" spans="1:42" customFormat="1" outlineLevel="2">
      <c r="A393" s="211" t="str">
        <f>A350&amp;"."&amp;A382&amp;"."&amp;A351&amp;"."&amp;B393</f>
        <v>1.d.8.11</v>
      </c>
      <c r="B393">
        <v>11</v>
      </c>
      <c r="C393" t="str">
        <f>'1-GBP'!C393</f>
        <v/>
      </c>
      <c r="M393" s="281">
        <v>0</v>
      </c>
      <c r="N393" s="281">
        <v>0</v>
      </c>
      <c r="O393" s="281">
        <v>0</v>
      </c>
      <c r="P393" s="281">
        <v>0</v>
      </c>
      <c r="Q393" s="281">
        <v>0</v>
      </c>
      <c r="R393" s="281">
        <v>0</v>
      </c>
      <c r="S393" s="281">
        <v>0</v>
      </c>
      <c r="T393" s="281">
        <v>0</v>
      </c>
      <c r="U393" s="281">
        <v>0</v>
      </c>
      <c r="V393" s="281">
        <v>0</v>
      </c>
      <c r="W393" s="281">
        <v>0</v>
      </c>
      <c r="X393" s="281">
        <v>0</v>
      </c>
      <c r="Y393" s="281">
        <v>0</v>
      </c>
      <c r="Z393" s="281">
        <v>0</v>
      </c>
      <c r="AA393" s="281">
        <v>0</v>
      </c>
      <c r="AB393" s="281">
        <v>0</v>
      </c>
      <c r="AC393" s="281">
        <v>0</v>
      </c>
      <c r="AD393" s="281">
        <v>0</v>
      </c>
      <c r="AE393" s="281">
        <v>0</v>
      </c>
      <c r="AF393" s="281">
        <v>0</v>
      </c>
      <c r="AG393" s="281">
        <v>0</v>
      </c>
      <c r="AH393" s="281">
        <v>0</v>
      </c>
      <c r="AI393" s="281">
        <v>0</v>
      </c>
      <c r="AJ393" s="281">
        <v>0</v>
      </c>
      <c r="AK393" s="281">
        <v>0</v>
      </c>
      <c r="AL393" s="281">
        <v>0</v>
      </c>
      <c r="AM393" s="281">
        <v>0</v>
      </c>
      <c r="AN393" s="281">
        <v>0</v>
      </c>
      <c r="AO393" s="281">
        <v>0</v>
      </c>
      <c r="AP393" s="281">
        <v>0</v>
      </c>
    </row>
    <row r="394" spans="1:42" customFormat="1" outlineLevel="2">
      <c r="A394" s="211" t="str">
        <f>A350&amp;"."&amp;A382&amp;"."&amp;A351&amp;"."&amp;B394</f>
        <v>1.d.8.12</v>
      </c>
      <c r="B394">
        <v>12</v>
      </c>
      <c r="C394" t="str">
        <f>'1-GBP'!C394</f>
        <v/>
      </c>
      <c r="M394" s="281">
        <v>0</v>
      </c>
      <c r="N394" s="281">
        <v>0</v>
      </c>
      <c r="O394" s="281">
        <v>0</v>
      </c>
      <c r="P394" s="281">
        <v>0</v>
      </c>
      <c r="Q394" s="281">
        <v>0</v>
      </c>
      <c r="R394" s="281">
        <v>0</v>
      </c>
      <c r="S394" s="281">
        <v>0</v>
      </c>
      <c r="T394" s="281">
        <v>0</v>
      </c>
      <c r="U394" s="281">
        <v>0</v>
      </c>
      <c r="V394" s="281">
        <v>0</v>
      </c>
      <c r="W394" s="281">
        <v>0</v>
      </c>
      <c r="X394" s="281">
        <v>0</v>
      </c>
      <c r="Y394" s="281">
        <v>0</v>
      </c>
      <c r="Z394" s="281">
        <v>0</v>
      </c>
      <c r="AA394" s="281">
        <v>0</v>
      </c>
      <c r="AB394" s="281">
        <v>0</v>
      </c>
      <c r="AC394" s="281">
        <v>0</v>
      </c>
      <c r="AD394" s="281">
        <v>0</v>
      </c>
      <c r="AE394" s="281">
        <v>0</v>
      </c>
      <c r="AF394" s="281">
        <v>0</v>
      </c>
      <c r="AG394" s="281">
        <v>0</v>
      </c>
      <c r="AH394" s="281">
        <v>0</v>
      </c>
      <c r="AI394" s="281">
        <v>0</v>
      </c>
      <c r="AJ394" s="281">
        <v>0</v>
      </c>
      <c r="AK394" s="281">
        <v>0</v>
      </c>
      <c r="AL394" s="281">
        <v>0</v>
      </c>
      <c r="AM394" s="281">
        <v>0</v>
      </c>
      <c r="AN394" s="281">
        <v>0</v>
      </c>
      <c r="AO394" s="281">
        <v>0</v>
      </c>
      <c r="AP394" s="281">
        <v>0</v>
      </c>
    </row>
    <row r="395" spans="1:42" customFormat="1" outlineLevel="1" collapsed="1">
      <c r="A395" s="212"/>
      <c r="B395" s="201">
        <f>B394-COUNTIFS(C383:C394,"")</f>
        <v>0</v>
      </c>
      <c r="C395" s="201" t="s">
        <v>285</v>
      </c>
      <c r="D395" s="201"/>
      <c r="E395" s="201"/>
      <c r="F395" s="201"/>
      <c r="G395" s="201"/>
      <c r="H395" s="201"/>
      <c r="I395" s="201"/>
      <c r="J395" s="201"/>
      <c r="K395" s="201"/>
      <c r="L395" s="201"/>
      <c r="M395" s="280">
        <f t="shared" ref="M395:AP395" si="33">SUM(M383:M394)</f>
        <v>0</v>
      </c>
      <c r="N395" s="280">
        <f t="shared" si="33"/>
        <v>0</v>
      </c>
      <c r="O395" s="280">
        <f t="shared" si="33"/>
        <v>0</v>
      </c>
      <c r="P395" s="280">
        <f t="shared" si="33"/>
        <v>0</v>
      </c>
      <c r="Q395" s="280">
        <f t="shared" si="33"/>
        <v>0</v>
      </c>
      <c r="R395" s="280">
        <f t="shared" si="33"/>
        <v>0</v>
      </c>
      <c r="S395" s="280">
        <f t="shared" si="33"/>
        <v>0</v>
      </c>
      <c r="T395" s="280">
        <f t="shared" si="33"/>
        <v>0</v>
      </c>
      <c r="U395" s="280">
        <f t="shared" si="33"/>
        <v>0</v>
      </c>
      <c r="V395" s="280">
        <f t="shared" si="33"/>
        <v>0</v>
      </c>
      <c r="W395" s="280">
        <f t="shared" si="33"/>
        <v>0</v>
      </c>
      <c r="X395" s="280">
        <f t="shared" si="33"/>
        <v>0</v>
      </c>
      <c r="Y395" s="280">
        <f t="shared" si="33"/>
        <v>0</v>
      </c>
      <c r="Z395" s="280">
        <f t="shared" si="33"/>
        <v>0</v>
      </c>
      <c r="AA395" s="280">
        <f t="shared" si="33"/>
        <v>0</v>
      </c>
      <c r="AB395" s="280">
        <f t="shared" si="33"/>
        <v>0</v>
      </c>
      <c r="AC395" s="280">
        <f t="shared" si="33"/>
        <v>0</v>
      </c>
      <c r="AD395" s="280">
        <f t="shared" si="33"/>
        <v>0</v>
      </c>
      <c r="AE395" s="280">
        <f t="shared" si="33"/>
        <v>0</v>
      </c>
      <c r="AF395" s="280">
        <f t="shared" si="33"/>
        <v>0</v>
      </c>
      <c r="AG395" s="280">
        <f t="shared" si="33"/>
        <v>0</v>
      </c>
      <c r="AH395" s="280">
        <f t="shared" si="33"/>
        <v>0</v>
      </c>
      <c r="AI395" s="280">
        <f t="shared" si="33"/>
        <v>0</v>
      </c>
      <c r="AJ395" s="280">
        <f t="shared" si="33"/>
        <v>0</v>
      </c>
      <c r="AK395" s="280">
        <f t="shared" si="33"/>
        <v>0</v>
      </c>
      <c r="AL395" s="280">
        <f t="shared" si="33"/>
        <v>0</v>
      </c>
      <c r="AM395" s="280">
        <f t="shared" si="33"/>
        <v>0</v>
      </c>
      <c r="AN395" s="280">
        <f t="shared" si="33"/>
        <v>0</v>
      </c>
      <c r="AO395" s="280">
        <f t="shared" si="33"/>
        <v>0</v>
      </c>
      <c r="AP395" s="280">
        <f t="shared" si="33"/>
        <v>0</v>
      </c>
    </row>
    <row r="396" spans="1:42" customFormat="1" ht="16.149999999999999" outlineLevel="1" thickBot="1">
      <c r="A396" s="213"/>
      <c r="B396" s="202"/>
      <c r="C396" s="202"/>
      <c r="D396" s="202"/>
      <c r="E396" s="202"/>
      <c r="F396" s="202"/>
      <c r="G396" s="202"/>
      <c r="H396" s="202"/>
      <c r="I396" s="202"/>
      <c r="J396" s="202"/>
      <c r="K396" s="202"/>
      <c r="L396" s="202"/>
      <c r="M396" s="313"/>
      <c r="N396" s="313"/>
      <c r="O396" s="313"/>
      <c r="P396" s="313"/>
      <c r="Q396" s="313"/>
      <c r="R396" s="313"/>
      <c r="S396" s="313"/>
      <c r="T396" s="313"/>
      <c r="U396" s="313"/>
      <c r="V396" s="313"/>
      <c r="W396" s="313"/>
      <c r="X396" s="313"/>
      <c r="Y396" s="313"/>
      <c r="Z396" s="313"/>
      <c r="AA396" s="313"/>
      <c r="AB396" s="313"/>
      <c r="AC396" s="313"/>
      <c r="AD396" s="313"/>
      <c r="AE396" s="313"/>
      <c r="AF396" s="313"/>
      <c r="AG396" s="313"/>
      <c r="AH396" s="313"/>
      <c r="AI396" s="313"/>
      <c r="AJ396" s="313"/>
      <c r="AK396" s="313"/>
      <c r="AL396" s="313"/>
      <c r="AM396" s="313"/>
      <c r="AN396" s="313"/>
      <c r="AO396" s="313"/>
      <c r="AP396" s="313"/>
    </row>
    <row r="397" spans="1:42" customFormat="1" ht="16.149999999999999" outlineLevel="1" thickBot="1">
      <c r="A397" s="214" t="s">
        <v>288</v>
      </c>
      <c r="B397" s="203">
        <f>B395+B380+B365</f>
        <v>2</v>
      </c>
      <c r="C397" s="203" t="s">
        <v>289</v>
      </c>
      <c r="D397" s="203"/>
      <c r="E397" s="203"/>
      <c r="F397" s="203"/>
      <c r="G397" s="203" t="str">
        <f>+"Total "&amp;$B350&amp;" "&amp;$B351</f>
        <v>Total Phase 1 Contingency</v>
      </c>
      <c r="H397" s="203"/>
      <c r="I397" s="203"/>
      <c r="J397" s="203"/>
      <c r="K397" s="203"/>
      <c r="L397" s="203"/>
      <c r="M397" s="284">
        <f t="shared" ref="M397:AP397" si="34">SUM(M365,M380,M395)</f>
        <v>0</v>
      </c>
      <c r="N397" s="284">
        <f t="shared" si="34"/>
        <v>0</v>
      </c>
      <c r="O397" s="284">
        <f t="shared" si="34"/>
        <v>0</v>
      </c>
      <c r="P397" s="284">
        <f t="shared" si="34"/>
        <v>0</v>
      </c>
      <c r="Q397" s="284">
        <f t="shared" si="34"/>
        <v>0</v>
      </c>
      <c r="R397" s="284">
        <f t="shared" si="34"/>
        <v>0</v>
      </c>
      <c r="S397" s="284">
        <f t="shared" si="34"/>
        <v>0</v>
      </c>
      <c r="T397" s="284">
        <f t="shared" si="34"/>
        <v>0</v>
      </c>
      <c r="U397" s="284">
        <f t="shared" si="34"/>
        <v>0</v>
      </c>
      <c r="V397" s="284">
        <f t="shared" si="34"/>
        <v>0</v>
      </c>
      <c r="W397" s="284">
        <f t="shared" si="34"/>
        <v>0</v>
      </c>
      <c r="X397" s="284">
        <f t="shared" si="34"/>
        <v>0</v>
      </c>
      <c r="Y397" s="284">
        <f t="shared" si="34"/>
        <v>0</v>
      </c>
      <c r="Z397" s="284">
        <f t="shared" si="34"/>
        <v>0</v>
      </c>
      <c r="AA397" s="284">
        <f t="shared" si="34"/>
        <v>0</v>
      </c>
      <c r="AB397" s="284">
        <f t="shared" si="34"/>
        <v>0</v>
      </c>
      <c r="AC397" s="284">
        <f t="shared" si="34"/>
        <v>0</v>
      </c>
      <c r="AD397" s="284">
        <f t="shared" si="34"/>
        <v>0</v>
      </c>
      <c r="AE397" s="284">
        <f t="shared" si="34"/>
        <v>0</v>
      </c>
      <c r="AF397" s="284">
        <f t="shared" si="34"/>
        <v>0</v>
      </c>
      <c r="AG397" s="284">
        <f t="shared" si="34"/>
        <v>0</v>
      </c>
      <c r="AH397" s="284">
        <f t="shared" si="34"/>
        <v>0</v>
      </c>
      <c r="AI397" s="284">
        <f t="shared" si="34"/>
        <v>0</v>
      </c>
      <c r="AJ397" s="284">
        <f t="shared" si="34"/>
        <v>0</v>
      </c>
      <c r="AK397" s="284">
        <f t="shared" si="34"/>
        <v>0</v>
      </c>
      <c r="AL397" s="284">
        <f t="shared" si="34"/>
        <v>0</v>
      </c>
      <c r="AM397" s="284">
        <f t="shared" si="34"/>
        <v>0</v>
      </c>
      <c r="AN397" s="284">
        <f t="shared" si="34"/>
        <v>0</v>
      </c>
      <c r="AO397" s="284">
        <f t="shared" si="34"/>
        <v>0</v>
      </c>
      <c r="AP397" s="284">
        <f t="shared" si="34"/>
        <v>0</v>
      </c>
    </row>
    <row r="398" spans="1:42" customFormat="1">
      <c r="A398" s="211"/>
    </row>
    <row r="399" spans="1:42" customFormat="1">
      <c r="A399" s="209" t="str">
        <f>_xlfn.TEXTBEFORE(J399,".")</f>
        <v>3</v>
      </c>
      <c r="B399" s="196" t="str">
        <f>_xlfn.XLOOKUP($A399,Select!$B$4:$B$65,Select!$C$4:$C$65)</f>
        <v>Phase 3</v>
      </c>
      <c r="C399" s="197"/>
      <c r="D399" s="197">
        <f>B414+B429+B444</f>
        <v>5</v>
      </c>
      <c r="E399" s="197" t="s">
        <v>281</v>
      </c>
      <c r="F399" s="197"/>
      <c r="G399" s="197"/>
      <c r="H399" s="197"/>
      <c r="I399" s="197" t="s">
        <v>282</v>
      </c>
      <c r="J399" s="197" t="str">
        <f>Select!$M$12</f>
        <v>3.1</v>
      </c>
      <c r="K399" s="197"/>
      <c r="L399" s="197"/>
      <c r="M399" s="197"/>
      <c r="N399" s="198"/>
      <c r="O399" s="198"/>
      <c r="P399" s="198"/>
      <c r="Q399" s="198"/>
      <c r="R399" s="198"/>
      <c r="S399" s="198"/>
      <c r="T399" s="198"/>
      <c r="U399" s="198"/>
      <c r="V399" s="198"/>
      <c r="W399" s="198"/>
      <c r="X399" s="198"/>
      <c r="Y399" s="198"/>
      <c r="Z399" s="198"/>
      <c r="AA399" s="198"/>
      <c r="AB399" s="198"/>
      <c r="AC399" s="198"/>
      <c r="AD399" s="198"/>
      <c r="AE399" s="198"/>
      <c r="AF399" s="198"/>
      <c r="AG399" s="198"/>
      <c r="AH399" s="198"/>
      <c r="AI399" s="198"/>
      <c r="AJ399" s="198"/>
      <c r="AK399" s="198"/>
      <c r="AL399" s="198"/>
      <c r="AM399" s="198"/>
      <c r="AN399" s="198"/>
      <c r="AO399" s="198"/>
      <c r="AP399" s="198"/>
    </row>
    <row r="400" spans="1:42" customFormat="1" outlineLevel="1">
      <c r="A400" s="210" t="str">
        <f>_xlfn.TEXTAFTER(J399,".")</f>
        <v>1</v>
      </c>
      <c r="B400" s="199" t="str">
        <f>_xlfn.XLOOKUP($J399,Select!$K$4:$K$65,Select!$F$4:$F$65)</f>
        <v>Humber Onshore Transportation System</v>
      </c>
      <c r="C400" s="199"/>
      <c r="D400" s="199"/>
      <c r="E400" s="199"/>
      <c r="F400" s="199"/>
      <c r="G400" s="199"/>
      <c r="H400" s="199"/>
      <c r="I400" s="199"/>
      <c r="J400" s="199"/>
      <c r="K400" s="199"/>
      <c r="L400" s="199"/>
      <c r="M400" s="199"/>
      <c r="N400" s="199"/>
      <c r="O400" s="199"/>
      <c r="P400" s="199"/>
      <c r="Q400" s="199"/>
      <c r="R400" s="199"/>
      <c r="S400" s="199"/>
      <c r="T400" s="199"/>
      <c r="U400" s="199"/>
      <c r="V400" s="199"/>
      <c r="W400" s="199"/>
      <c r="X400" s="199"/>
      <c r="Y400" s="199"/>
      <c r="Z400" s="199"/>
      <c r="AA400" s="199"/>
      <c r="AB400" s="199"/>
      <c r="AC400" s="199"/>
      <c r="AD400" s="199"/>
      <c r="AE400" s="199"/>
      <c r="AF400" s="199"/>
      <c r="AG400" s="199"/>
      <c r="AH400" s="199"/>
      <c r="AI400" s="199"/>
      <c r="AJ400" s="199"/>
      <c r="AK400" s="199"/>
      <c r="AL400" s="199"/>
      <c r="AM400" s="199"/>
      <c r="AN400" s="199"/>
      <c r="AO400" s="199"/>
      <c r="AP400" s="199"/>
    </row>
    <row r="401" spans="1:42" customFormat="1" outlineLevel="1">
      <c r="A401" s="220" t="s">
        <v>150</v>
      </c>
      <c r="B401" s="220" t="s">
        <v>283</v>
      </c>
      <c r="C401" s="220" t="s">
        <v>284</v>
      </c>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c r="AA401" s="220"/>
      <c r="AB401" s="220"/>
      <c r="AC401" s="220"/>
      <c r="AD401" s="220"/>
      <c r="AE401" s="220"/>
      <c r="AF401" s="220"/>
      <c r="AG401" s="220"/>
      <c r="AH401" s="220"/>
      <c r="AI401" s="220"/>
      <c r="AJ401" s="220"/>
      <c r="AK401" s="220"/>
      <c r="AL401" s="220"/>
      <c r="AM401" s="220"/>
      <c r="AN401" s="220"/>
      <c r="AO401" s="220"/>
      <c r="AP401" s="220"/>
    </row>
    <row r="402" spans="1:42" customFormat="1" outlineLevel="2">
      <c r="A402" s="211" t="str">
        <f>A399&amp;"."&amp;A401&amp;"."&amp;A400&amp;"."&amp;B402</f>
        <v>3.c.1.1</v>
      </c>
      <c r="B402">
        <v>1</v>
      </c>
      <c r="C402" t="str">
        <f>'1-GBP'!C402</f>
        <v/>
      </c>
      <c r="M402" s="281">
        <v>0</v>
      </c>
      <c r="N402" s="281">
        <v>0</v>
      </c>
      <c r="O402" s="281">
        <v>0</v>
      </c>
      <c r="P402" s="281">
        <v>0</v>
      </c>
      <c r="Q402" s="281">
        <v>0</v>
      </c>
      <c r="R402" s="281">
        <v>0</v>
      </c>
      <c r="S402" s="281">
        <v>0</v>
      </c>
      <c r="T402" s="281">
        <v>0</v>
      </c>
      <c r="U402" s="281">
        <v>0</v>
      </c>
      <c r="V402" s="281">
        <v>0</v>
      </c>
      <c r="W402" s="281">
        <v>0</v>
      </c>
      <c r="X402" s="281">
        <v>0</v>
      </c>
      <c r="Y402" s="281">
        <v>0</v>
      </c>
      <c r="Z402" s="281">
        <v>0</v>
      </c>
      <c r="AA402" s="281">
        <v>0</v>
      </c>
      <c r="AB402" s="281">
        <v>0</v>
      </c>
      <c r="AC402" s="281">
        <v>0</v>
      </c>
      <c r="AD402" s="281">
        <v>0</v>
      </c>
      <c r="AE402" s="281">
        <v>0</v>
      </c>
      <c r="AF402" s="281">
        <v>0</v>
      </c>
      <c r="AG402" s="281">
        <v>0</v>
      </c>
      <c r="AH402" s="281">
        <v>0</v>
      </c>
      <c r="AI402" s="281">
        <v>0</v>
      </c>
      <c r="AJ402" s="281">
        <v>0</v>
      </c>
      <c r="AK402" s="281">
        <v>0</v>
      </c>
      <c r="AL402" s="281">
        <v>0</v>
      </c>
      <c r="AM402" s="281">
        <v>0</v>
      </c>
      <c r="AN402" s="281">
        <v>0</v>
      </c>
      <c r="AO402" s="281">
        <v>0</v>
      </c>
      <c r="AP402" s="281">
        <v>0</v>
      </c>
    </row>
    <row r="403" spans="1:42" customFormat="1" outlineLevel="2">
      <c r="A403" s="211" t="str">
        <f>A399&amp;"."&amp;A401&amp;"."&amp;A400&amp;"."&amp;B403</f>
        <v>3.c.1.2</v>
      </c>
      <c r="B403">
        <v>2</v>
      </c>
      <c r="C403" t="str">
        <f>'1-GBP'!C403</f>
        <v/>
      </c>
      <c r="M403" s="281">
        <v>0</v>
      </c>
      <c r="N403" s="281">
        <v>0</v>
      </c>
      <c r="O403" s="281">
        <v>0</v>
      </c>
      <c r="P403" s="281">
        <v>0</v>
      </c>
      <c r="Q403" s="281">
        <v>0</v>
      </c>
      <c r="R403" s="281">
        <v>0</v>
      </c>
      <c r="S403" s="281">
        <v>0</v>
      </c>
      <c r="T403" s="281">
        <v>0</v>
      </c>
      <c r="U403" s="281">
        <v>0</v>
      </c>
      <c r="V403" s="281">
        <v>0</v>
      </c>
      <c r="W403" s="281">
        <v>0</v>
      </c>
      <c r="X403" s="281">
        <v>0</v>
      </c>
      <c r="Y403" s="281">
        <v>0</v>
      </c>
      <c r="Z403" s="281">
        <v>0</v>
      </c>
      <c r="AA403" s="281">
        <v>0</v>
      </c>
      <c r="AB403" s="281">
        <v>0</v>
      </c>
      <c r="AC403" s="281">
        <v>0</v>
      </c>
      <c r="AD403" s="281">
        <v>0</v>
      </c>
      <c r="AE403" s="281">
        <v>0</v>
      </c>
      <c r="AF403" s="281">
        <v>0</v>
      </c>
      <c r="AG403" s="281">
        <v>0</v>
      </c>
      <c r="AH403" s="281">
        <v>0</v>
      </c>
      <c r="AI403" s="281">
        <v>0</v>
      </c>
      <c r="AJ403" s="281">
        <v>0</v>
      </c>
      <c r="AK403" s="281">
        <v>0</v>
      </c>
      <c r="AL403" s="281">
        <v>0</v>
      </c>
      <c r="AM403" s="281">
        <v>0</v>
      </c>
      <c r="AN403" s="281">
        <v>0</v>
      </c>
      <c r="AO403" s="281">
        <v>0</v>
      </c>
      <c r="AP403" s="281">
        <v>0</v>
      </c>
    </row>
    <row r="404" spans="1:42" customFormat="1" outlineLevel="2">
      <c r="A404" s="211" t="str">
        <f>A399&amp;"."&amp;A401&amp;"."&amp;A400&amp;"."&amp;B404</f>
        <v>3.c.1.3</v>
      </c>
      <c r="B404">
        <v>3</v>
      </c>
      <c r="C404" t="str">
        <f>'1-GBP'!C404</f>
        <v/>
      </c>
      <c r="M404" s="281">
        <v>0</v>
      </c>
      <c r="N404" s="281">
        <v>0</v>
      </c>
      <c r="O404" s="281">
        <v>0</v>
      </c>
      <c r="P404" s="281">
        <v>0</v>
      </c>
      <c r="Q404" s="281">
        <v>0</v>
      </c>
      <c r="R404" s="281">
        <v>0</v>
      </c>
      <c r="S404" s="281">
        <v>0</v>
      </c>
      <c r="T404" s="281">
        <v>0</v>
      </c>
      <c r="U404" s="281">
        <v>0</v>
      </c>
      <c r="V404" s="281">
        <v>0</v>
      </c>
      <c r="W404" s="281">
        <v>0</v>
      </c>
      <c r="X404" s="281">
        <v>0</v>
      </c>
      <c r="Y404" s="281">
        <v>0</v>
      </c>
      <c r="Z404" s="281">
        <v>0</v>
      </c>
      <c r="AA404" s="281">
        <v>0</v>
      </c>
      <c r="AB404" s="281">
        <v>0</v>
      </c>
      <c r="AC404" s="281">
        <v>0</v>
      </c>
      <c r="AD404" s="281">
        <v>0</v>
      </c>
      <c r="AE404" s="281">
        <v>0</v>
      </c>
      <c r="AF404" s="281">
        <v>0</v>
      </c>
      <c r="AG404" s="281">
        <v>0</v>
      </c>
      <c r="AH404" s="281">
        <v>0</v>
      </c>
      <c r="AI404" s="281">
        <v>0</v>
      </c>
      <c r="AJ404" s="281">
        <v>0</v>
      </c>
      <c r="AK404" s="281">
        <v>0</v>
      </c>
      <c r="AL404" s="281">
        <v>0</v>
      </c>
      <c r="AM404" s="281">
        <v>0</v>
      </c>
      <c r="AN404" s="281">
        <v>0</v>
      </c>
      <c r="AO404" s="281">
        <v>0</v>
      </c>
      <c r="AP404" s="281">
        <v>0</v>
      </c>
    </row>
    <row r="405" spans="1:42" customFormat="1" outlineLevel="2">
      <c r="A405" s="211" t="str">
        <f>A399&amp;"."&amp;A401&amp;"."&amp;A400&amp;"."&amp;B405</f>
        <v>3.c.1.4</v>
      </c>
      <c r="B405">
        <v>4</v>
      </c>
      <c r="C405" t="str">
        <f>'1-GBP'!C405</f>
        <v/>
      </c>
      <c r="M405" s="281">
        <v>0</v>
      </c>
      <c r="N405" s="281">
        <v>0</v>
      </c>
      <c r="O405" s="281">
        <v>0</v>
      </c>
      <c r="P405" s="281">
        <v>0</v>
      </c>
      <c r="Q405" s="281">
        <v>0</v>
      </c>
      <c r="R405" s="281">
        <v>0</v>
      </c>
      <c r="S405" s="281">
        <v>0</v>
      </c>
      <c r="T405" s="281">
        <v>0</v>
      </c>
      <c r="U405" s="281">
        <v>0</v>
      </c>
      <c r="V405" s="281">
        <v>0</v>
      </c>
      <c r="W405" s="281">
        <v>0</v>
      </c>
      <c r="X405" s="281">
        <v>0</v>
      </c>
      <c r="Y405" s="281">
        <v>0</v>
      </c>
      <c r="Z405" s="281">
        <v>0</v>
      </c>
      <c r="AA405" s="281">
        <v>0</v>
      </c>
      <c r="AB405" s="281">
        <v>0</v>
      </c>
      <c r="AC405" s="281">
        <v>0</v>
      </c>
      <c r="AD405" s="281">
        <v>0</v>
      </c>
      <c r="AE405" s="281">
        <v>0</v>
      </c>
      <c r="AF405" s="281">
        <v>0</v>
      </c>
      <c r="AG405" s="281">
        <v>0</v>
      </c>
      <c r="AH405" s="281">
        <v>0</v>
      </c>
      <c r="AI405" s="281">
        <v>0</v>
      </c>
      <c r="AJ405" s="281">
        <v>0</v>
      </c>
      <c r="AK405" s="281">
        <v>0</v>
      </c>
      <c r="AL405" s="281">
        <v>0</v>
      </c>
      <c r="AM405" s="281">
        <v>0</v>
      </c>
      <c r="AN405" s="281">
        <v>0</v>
      </c>
      <c r="AO405" s="281">
        <v>0</v>
      </c>
      <c r="AP405" s="281">
        <v>0</v>
      </c>
    </row>
    <row r="406" spans="1:42" customFormat="1" outlineLevel="2">
      <c r="A406" s="211" t="str">
        <f>A399&amp;"."&amp;A401&amp;"."&amp;A400&amp;"."&amp;B406</f>
        <v>3.c.1.5</v>
      </c>
      <c r="B406">
        <v>5</v>
      </c>
      <c r="C406" t="str">
        <f>'1-GBP'!C406</f>
        <v/>
      </c>
      <c r="M406" s="281">
        <v>0</v>
      </c>
      <c r="N406" s="281">
        <v>0</v>
      </c>
      <c r="O406" s="281">
        <v>0</v>
      </c>
      <c r="P406" s="281">
        <v>0</v>
      </c>
      <c r="Q406" s="281">
        <v>0</v>
      </c>
      <c r="R406" s="281">
        <v>0</v>
      </c>
      <c r="S406" s="281">
        <v>0</v>
      </c>
      <c r="T406" s="281">
        <v>0</v>
      </c>
      <c r="U406" s="281">
        <v>0</v>
      </c>
      <c r="V406" s="281">
        <v>0</v>
      </c>
      <c r="W406" s="281">
        <v>0</v>
      </c>
      <c r="X406" s="281">
        <v>0</v>
      </c>
      <c r="Y406" s="281">
        <v>0</v>
      </c>
      <c r="Z406" s="281">
        <v>0</v>
      </c>
      <c r="AA406" s="281">
        <v>0</v>
      </c>
      <c r="AB406" s="281">
        <v>0</v>
      </c>
      <c r="AC406" s="281">
        <v>0</v>
      </c>
      <c r="AD406" s="281">
        <v>0</v>
      </c>
      <c r="AE406" s="281">
        <v>0</v>
      </c>
      <c r="AF406" s="281">
        <v>0</v>
      </c>
      <c r="AG406" s="281">
        <v>0</v>
      </c>
      <c r="AH406" s="281">
        <v>0</v>
      </c>
      <c r="AI406" s="281">
        <v>0</v>
      </c>
      <c r="AJ406" s="281">
        <v>0</v>
      </c>
      <c r="AK406" s="281">
        <v>0</v>
      </c>
      <c r="AL406" s="281">
        <v>0</v>
      </c>
      <c r="AM406" s="281">
        <v>0</v>
      </c>
      <c r="AN406" s="281">
        <v>0</v>
      </c>
      <c r="AO406" s="281">
        <v>0</v>
      </c>
      <c r="AP406" s="281">
        <v>0</v>
      </c>
    </row>
    <row r="407" spans="1:42" customFormat="1" outlineLevel="2">
      <c r="A407" s="211" t="str">
        <f>A399&amp;"."&amp;A401&amp;"."&amp;A400&amp;"."&amp;B407</f>
        <v>3.c.1.6</v>
      </c>
      <c r="B407">
        <v>6</v>
      </c>
      <c r="C407" t="str">
        <f>'1-GBP'!C407</f>
        <v/>
      </c>
      <c r="M407" s="281">
        <v>0</v>
      </c>
      <c r="N407" s="281">
        <v>0</v>
      </c>
      <c r="O407" s="281">
        <v>0</v>
      </c>
      <c r="P407" s="281">
        <v>0</v>
      </c>
      <c r="Q407" s="281">
        <v>0</v>
      </c>
      <c r="R407" s="281">
        <v>0</v>
      </c>
      <c r="S407" s="281">
        <v>0</v>
      </c>
      <c r="T407" s="281">
        <v>0</v>
      </c>
      <c r="U407" s="281">
        <v>0</v>
      </c>
      <c r="V407" s="281">
        <v>0</v>
      </c>
      <c r="W407" s="281">
        <v>0</v>
      </c>
      <c r="X407" s="281">
        <v>0</v>
      </c>
      <c r="Y407" s="281">
        <v>0</v>
      </c>
      <c r="Z407" s="281">
        <v>0</v>
      </c>
      <c r="AA407" s="281">
        <v>0</v>
      </c>
      <c r="AB407" s="281">
        <v>0</v>
      </c>
      <c r="AC407" s="281">
        <v>0</v>
      </c>
      <c r="AD407" s="281">
        <v>0</v>
      </c>
      <c r="AE407" s="281">
        <v>0</v>
      </c>
      <c r="AF407" s="281">
        <v>0</v>
      </c>
      <c r="AG407" s="281">
        <v>0</v>
      </c>
      <c r="AH407" s="281">
        <v>0</v>
      </c>
      <c r="AI407" s="281">
        <v>0</v>
      </c>
      <c r="AJ407" s="281">
        <v>0</v>
      </c>
      <c r="AK407" s="281">
        <v>0</v>
      </c>
      <c r="AL407" s="281">
        <v>0</v>
      </c>
      <c r="AM407" s="281">
        <v>0</v>
      </c>
      <c r="AN407" s="281">
        <v>0</v>
      </c>
      <c r="AO407" s="281">
        <v>0</v>
      </c>
      <c r="AP407" s="281">
        <v>0</v>
      </c>
    </row>
    <row r="408" spans="1:42" customFormat="1" outlineLevel="2">
      <c r="A408" s="211" t="str">
        <f>A399&amp;"."&amp;A401&amp;"."&amp;A400&amp;"."&amp;B408</f>
        <v>3.c.1.7</v>
      </c>
      <c r="B408">
        <v>7</v>
      </c>
      <c r="C408" t="str">
        <f>'1-GBP'!C408</f>
        <v/>
      </c>
      <c r="M408" s="281">
        <v>0</v>
      </c>
      <c r="N408" s="281">
        <v>0</v>
      </c>
      <c r="O408" s="281">
        <v>0</v>
      </c>
      <c r="P408" s="281">
        <v>0</v>
      </c>
      <c r="Q408" s="281">
        <v>0</v>
      </c>
      <c r="R408" s="281">
        <v>0</v>
      </c>
      <c r="S408" s="281">
        <v>0</v>
      </c>
      <c r="T408" s="281">
        <v>0</v>
      </c>
      <c r="U408" s="281">
        <v>0</v>
      </c>
      <c r="V408" s="281">
        <v>0</v>
      </c>
      <c r="W408" s="281">
        <v>0</v>
      </c>
      <c r="X408" s="281">
        <v>0</v>
      </c>
      <c r="Y408" s="281">
        <v>0</v>
      </c>
      <c r="Z408" s="281">
        <v>0</v>
      </c>
      <c r="AA408" s="281">
        <v>0</v>
      </c>
      <c r="AB408" s="281">
        <v>0</v>
      </c>
      <c r="AC408" s="281">
        <v>0</v>
      </c>
      <c r="AD408" s="281">
        <v>0</v>
      </c>
      <c r="AE408" s="281">
        <v>0</v>
      </c>
      <c r="AF408" s="281">
        <v>0</v>
      </c>
      <c r="AG408" s="281">
        <v>0</v>
      </c>
      <c r="AH408" s="281">
        <v>0</v>
      </c>
      <c r="AI408" s="281">
        <v>0</v>
      </c>
      <c r="AJ408" s="281">
        <v>0</v>
      </c>
      <c r="AK408" s="281">
        <v>0</v>
      </c>
      <c r="AL408" s="281">
        <v>0</v>
      </c>
      <c r="AM408" s="281">
        <v>0</v>
      </c>
      <c r="AN408" s="281">
        <v>0</v>
      </c>
      <c r="AO408" s="281">
        <v>0</v>
      </c>
      <c r="AP408" s="281">
        <v>0</v>
      </c>
    </row>
    <row r="409" spans="1:42" customFormat="1" outlineLevel="2">
      <c r="A409" s="211" t="str">
        <f>A399&amp;"."&amp;A401&amp;"."&amp;A400&amp;"."&amp;B409</f>
        <v>3.c.1.8</v>
      </c>
      <c r="B409">
        <v>8</v>
      </c>
      <c r="C409" t="str">
        <f>'1-GBP'!C409</f>
        <v/>
      </c>
      <c r="M409" s="281">
        <v>0</v>
      </c>
      <c r="N409" s="281">
        <v>0</v>
      </c>
      <c r="O409" s="281">
        <v>0</v>
      </c>
      <c r="P409" s="281">
        <v>0</v>
      </c>
      <c r="Q409" s="281">
        <v>0</v>
      </c>
      <c r="R409" s="281">
        <v>0</v>
      </c>
      <c r="S409" s="281">
        <v>0</v>
      </c>
      <c r="T409" s="281">
        <v>0</v>
      </c>
      <c r="U409" s="281">
        <v>0</v>
      </c>
      <c r="V409" s="281">
        <v>0</v>
      </c>
      <c r="W409" s="281">
        <v>0</v>
      </c>
      <c r="X409" s="281">
        <v>0</v>
      </c>
      <c r="Y409" s="281">
        <v>0</v>
      </c>
      <c r="Z409" s="281">
        <v>0</v>
      </c>
      <c r="AA409" s="281">
        <v>0</v>
      </c>
      <c r="AB409" s="281">
        <v>0</v>
      </c>
      <c r="AC409" s="281">
        <v>0</v>
      </c>
      <c r="AD409" s="281">
        <v>0</v>
      </c>
      <c r="AE409" s="281">
        <v>0</v>
      </c>
      <c r="AF409" s="281">
        <v>0</v>
      </c>
      <c r="AG409" s="281">
        <v>0</v>
      </c>
      <c r="AH409" s="281">
        <v>0</v>
      </c>
      <c r="AI409" s="281">
        <v>0</v>
      </c>
      <c r="AJ409" s="281">
        <v>0</v>
      </c>
      <c r="AK409" s="281">
        <v>0</v>
      </c>
      <c r="AL409" s="281">
        <v>0</v>
      </c>
      <c r="AM409" s="281">
        <v>0</v>
      </c>
      <c r="AN409" s="281">
        <v>0</v>
      </c>
      <c r="AO409" s="281">
        <v>0</v>
      </c>
      <c r="AP409" s="281">
        <v>0</v>
      </c>
    </row>
    <row r="410" spans="1:42" customFormat="1" outlineLevel="2">
      <c r="A410" s="211" t="str">
        <f>A399&amp;"."&amp;A401&amp;"."&amp;A400&amp;"."&amp;B410</f>
        <v>3.c.1.9</v>
      </c>
      <c r="B410">
        <v>9</v>
      </c>
      <c r="C410" t="str">
        <f>'1-GBP'!C410</f>
        <v/>
      </c>
      <c r="M410" s="281">
        <v>0</v>
      </c>
      <c r="N410" s="281">
        <v>0</v>
      </c>
      <c r="O410" s="281">
        <v>0</v>
      </c>
      <c r="P410" s="281">
        <v>0</v>
      </c>
      <c r="Q410" s="281">
        <v>0</v>
      </c>
      <c r="R410" s="281">
        <v>0</v>
      </c>
      <c r="S410" s="281">
        <v>0</v>
      </c>
      <c r="T410" s="281">
        <v>0</v>
      </c>
      <c r="U410" s="281">
        <v>0</v>
      </c>
      <c r="V410" s="281">
        <v>0</v>
      </c>
      <c r="W410" s="281">
        <v>0</v>
      </c>
      <c r="X410" s="281">
        <v>0</v>
      </c>
      <c r="Y410" s="281">
        <v>0</v>
      </c>
      <c r="Z410" s="281">
        <v>0</v>
      </c>
      <c r="AA410" s="281">
        <v>0</v>
      </c>
      <c r="AB410" s="281">
        <v>0</v>
      </c>
      <c r="AC410" s="281">
        <v>0</v>
      </c>
      <c r="AD410" s="281">
        <v>0</v>
      </c>
      <c r="AE410" s="281">
        <v>0</v>
      </c>
      <c r="AF410" s="281">
        <v>0</v>
      </c>
      <c r="AG410" s="281">
        <v>0</v>
      </c>
      <c r="AH410" s="281">
        <v>0</v>
      </c>
      <c r="AI410" s="281">
        <v>0</v>
      </c>
      <c r="AJ410" s="281">
        <v>0</v>
      </c>
      <c r="AK410" s="281">
        <v>0</v>
      </c>
      <c r="AL410" s="281">
        <v>0</v>
      </c>
      <c r="AM410" s="281">
        <v>0</v>
      </c>
      <c r="AN410" s="281">
        <v>0</v>
      </c>
      <c r="AO410" s="281">
        <v>0</v>
      </c>
      <c r="AP410" s="281">
        <v>0</v>
      </c>
    </row>
    <row r="411" spans="1:42" customFormat="1" outlineLevel="2">
      <c r="A411" s="211" t="str">
        <f>A399&amp;"."&amp;A401&amp;"."&amp;A400&amp;"."&amp;B411</f>
        <v>3.c.1.10</v>
      </c>
      <c r="B411">
        <v>10</v>
      </c>
      <c r="C411" t="str">
        <f>'1-GBP'!C411</f>
        <v/>
      </c>
      <c r="M411" s="281">
        <v>0</v>
      </c>
      <c r="N411" s="281">
        <v>0</v>
      </c>
      <c r="O411" s="281">
        <v>0</v>
      </c>
      <c r="P411" s="281">
        <v>0</v>
      </c>
      <c r="Q411" s="281">
        <v>0</v>
      </c>
      <c r="R411" s="281">
        <v>0</v>
      </c>
      <c r="S411" s="281">
        <v>0</v>
      </c>
      <c r="T411" s="281">
        <v>0</v>
      </c>
      <c r="U411" s="281">
        <v>0</v>
      </c>
      <c r="V411" s="281">
        <v>0</v>
      </c>
      <c r="W411" s="281">
        <v>0</v>
      </c>
      <c r="X411" s="281">
        <v>0</v>
      </c>
      <c r="Y411" s="281">
        <v>0</v>
      </c>
      <c r="Z411" s="281">
        <v>0</v>
      </c>
      <c r="AA411" s="281">
        <v>0</v>
      </c>
      <c r="AB411" s="281">
        <v>0</v>
      </c>
      <c r="AC411" s="281">
        <v>0</v>
      </c>
      <c r="AD411" s="281">
        <v>0</v>
      </c>
      <c r="AE411" s="281">
        <v>0</v>
      </c>
      <c r="AF411" s="281">
        <v>0</v>
      </c>
      <c r="AG411" s="281">
        <v>0</v>
      </c>
      <c r="AH411" s="281">
        <v>0</v>
      </c>
      <c r="AI411" s="281">
        <v>0</v>
      </c>
      <c r="AJ411" s="281">
        <v>0</v>
      </c>
      <c r="AK411" s="281">
        <v>0</v>
      </c>
      <c r="AL411" s="281">
        <v>0</v>
      </c>
      <c r="AM411" s="281">
        <v>0</v>
      </c>
      <c r="AN411" s="281">
        <v>0</v>
      </c>
      <c r="AO411" s="281">
        <v>0</v>
      </c>
      <c r="AP411" s="281">
        <v>0</v>
      </c>
    </row>
    <row r="412" spans="1:42" customFormat="1" outlineLevel="2">
      <c r="A412" s="211" t="str">
        <f>A399&amp;"."&amp;A401&amp;"."&amp;A400&amp;"."&amp;B412</f>
        <v>3.c.1.11</v>
      </c>
      <c r="B412">
        <v>11</v>
      </c>
      <c r="C412" t="str">
        <f>'1-GBP'!C412</f>
        <v/>
      </c>
      <c r="M412" s="281">
        <v>0</v>
      </c>
      <c r="N412" s="281">
        <v>0</v>
      </c>
      <c r="O412" s="281">
        <v>0</v>
      </c>
      <c r="P412" s="281">
        <v>0</v>
      </c>
      <c r="Q412" s="281">
        <v>0</v>
      </c>
      <c r="R412" s="281">
        <v>0</v>
      </c>
      <c r="S412" s="281">
        <v>0</v>
      </c>
      <c r="T412" s="281">
        <v>0</v>
      </c>
      <c r="U412" s="281">
        <v>0</v>
      </c>
      <c r="V412" s="281">
        <v>0</v>
      </c>
      <c r="W412" s="281">
        <v>0</v>
      </c>
      <c r="X412" s="281">
        <v>0</v>
      </c>
      <c r="Y412" s="281">
        <v>0</v>
      </c>
      <c r="Z412" s="281">
        <v>0</v>
      </c>
      <c r="AA412" s="281">
        <v>0</v>
      </c>
      <c r="AB412" s="281">
        <v>0</v>
      </c>
      <c r="AC412" s="281">
        <v>0</v>
      </c>
      <c r="AD412" s="281">
        <v>0</v>
      </c>
      <c r="AE412" s="281">
        <v>0</v>
      </c>
      <c r="AF412" s="281">
        <v>0</v>
      </c>
      <c r="AG412" s="281">
        <v>0</v>
      </c>
      <c r="AH412" s="281">
        <v>0</v>
      </c>
      <c r="AI412" s="281">
        <v>0</v>
      </c>
      <c r="AJ412" s="281">
        <v>0</v>
      </c>
      <c r="AK412" s="281">
        <v>0</v>
      </c>
      <c r="AL412" s="281">
        <v>0</v>
      </c>
      <c r="AM412" s="281">
        <v>0</v>
      </c>
      <c r="AN412" s="281">
        <v>0</v>
      </c>
      <c r="AO412" s="281">
        <v>0</v>
      </c>
      <c r="AP412" s="281">
        <v>0</v>
      </c>
    </row>
    <row r="413" spans="1:42" customFormat="1" outlineLevel="2">
      <c r="A413" s="211" t="str">
        <f>A399&amp;"."&amp;A401&amp;"."&amp;A400&amp;"."&amp;B413</f>
        <v>3.c.1.12</v>
      </c>
      <c r="B413">
        <v>12</v>
      </c>
      <c r="C413" t="str">
        <f>'1-GBP'!C413</f>
        <v/>
      </c>
      <c r="M413" s="281">
        <v>0</v>
      </c>
      <c r="N413" s="281">
        <v>0</v>
      </c>
      <c r="O413" s="281">
        <v>0</v>
      </c>
      <c r="P413" s="281">
        <v>0</v>
      </c>
      <c r="Q413" s="281">
        <v>0</v>
      </c>
      <c r="R413" s="281">
        <v>0</v>
      </c>
      <c r="S413" s="281">
        <v>0</v>
      </c>
      <c r="T413" s="281">
        <v>0</v>
      </c>
      <c r="U413" s="281">
        <v>0</v>
      </c>
      <c r="V413" s="281">
        <v>0</v>
      </c>
      <c r="W413" s="281">
        <v>0</v>
      </c>
      <c r="X413" s="281">
        <v>0</v>
      </c>
      <c r="Y413" s="281">
        <v>0</v>
      </c>
      <c r="Z413" s="281">
        <v>0</v>
      </c>
      <c r="AA413" s="281">
        <v>0</v>
      </c>
      <c r="AB413" s="281">
        <v>0</v>
      </c>
      <c r="AC413" s="281">
        <v>0</v>
      </c>
      <c r="AD413" s="281">
        <v>0</v>
      </c>
      <c r="AE413" s="281">
        <v>0</v>
      </c>
      <c r="AF413" s="281">
        <v>0</v>
      </c>
      <c r="AG413" s="281">
        <v>0</v>
      </c>
      <c r="AH413" s="281">
        <v>0</v>
      </c>
      <c r="AI413" s="281">
        <v>0</v>
      </c>
      <c r="AJ413" s="281">
        <v>0</v>
      </c>
      <c r="AK413" s="281">
        <v>0</v>
      </c>
      <c r="AL413" s="281">
        <v>0</v>
      </c>
      <c r="AM413" s="281">
        <v>0</v>
      </c>
      <c r="AN413" s="281">
        <v>0</v>
      </c>
      <c r="AO413" s="281">
        <v>0</v>
      </c>
      <c r="AP413" s="281">
        <v>0</v>
      </c>
    </row>
    <row r="414" spans="1:42" customFormat="1" outlineLevel="1" collapsed="1">
      <c r="A414" s="212"/>
      <c r="B414" s="201">
        <f>B413-COUNTIFS(C402:C413,"")</f>
        <v>0</v>
      </c>
      <c r="C414" s="201" t="s">
        <v>285</v>
      </c>
      <c r="D414" s="201"/>
      <c r="E414" s="201"/>
      <c r="F414" s="201"/>
      <c r="G414" s="201"/>
      <c r="H414" s="201"/>
      <c r="I414" s="201"/>
      <c r="J414" s="201"/>
      <c r="K414" s="201"/>
      <c r="L414" s="201"/>
      <c r="M414" s="280">
        <f>SUM(M402:M413)</f>
        <v>0</v>
      </c>
      <c r="N414" s="280">
        <f>SUM(N402:N413)</f>
        <v>0</v>
      </c>
      <c r="O414" s="280">
        <f t="shared" ref="O414:AP414" si="35">SUM(O402:O413)</f>
        <v>0</v>
      </c>
      <c r="P414" s="280">
        <f t="shared" si="35"/>
        <v>0</v>
      </c>
      <c r="Q414" s="280">
        <f t="shared" si="35"/>
        <v>0</v>
      </c>
      <c r="R414" s="280">
        <f t="shared" si="35"/>
        <v>0</v>
      </c>
      <c r="S414" s="280">
        <f t="shared" si="35"/>
        <v>0</v>
      </c>
      <c r="T414" s="280">
        <f t="shared" si="35"/>
        <v>0</v>
      </c>
      <c r="U414" s="280">
        <f t="shared" si="35"/>
        <v>0</v>
      </c>
      <c r="V414" s="280">
        <f t="shared" si="35"/>
        <v>0</v>
      </c>
      <c r="W414" s="280">
        <f t="shared" si="35"/>
        <v>0</v>
      </c>
      <c r="X414" s="280">
        <f t="shared" si="35"/>
        <v>0</v>
      </c>
      <c r="Y414" s="280">
        <f t="shared" si="35"/>
        <v>0</v>
      </c>
      <c r="Z414" s="280">
        <f t="shared" si="35"/>
        <v>0</v>
      </c>
      <c r="AA414" s="280">
        <f t="shared" si="35"/>
        <v>0</v>
      </c>
      <c r="AB414" s="280">
        <f t="shared" si="35"/>
        <v>0</v>
      </c>
      <c r="AC414" s="280">
        <f t="shared" si="35"/>
        <v>0</v>
      </c>
      <c r="AD414" s="280">
        <f t="shared" si="35"/>
        <v>0</v>
      </c>
      <c r="AE414" s="280">
        <f t="shared" si="35"/>
        <v>0</v>
      </c>
      <c r="AF414" s="280">
        <f t="shared" si="35"/>
        <v>0</v>
      </c>
      <c r="AG414" s="280">
        <f t="shared" si="35"/>
        <v>0</v>
      </c>
      <c r="AH414" s="280">
        <f t="shared" si="35"/>
        <v>0</v>
      </c>
      <c r="AI414" s="280">
        <f t="shared" si="35"/>
        <v>0</v>
      </c>
      <c r="AJ414" s="280">
        <f t="shared" si="35"/>
        <v>0</v>
      </c>
      <c r="AK414" s="280">
        <f t="shared" si="35"/>
        <v>0</v>
      </c>
      <c r="AL414" s="280">
        <f t="shared" si="35"/>
        <v>0</v>
      </c>
      <c r="AM414" s="280">
        <f t="shared" si="35"/>
        <v>0</v>
      </c>
      <c r="AN414" s="280">
        <f t="shared" si="35"/>
        <v>0</v>
      </c>
      <c r="AO414" s="280">
        <f t="shared" si="35"/>
        <v>0</v>
      </c>
      <c r="AP414" s="280">
        <f t="shared" si="35"/>
        <v>0</v>
      </c>
    </row>
    <row r="415" spans="1:42" customFormat="1" outlineLevel="1">
      <c r="A415" s="211"/>
    </row>
    <row r="416" spans="1:42" customFormat="1" outlineLevel="1">
      <c r="A416" s="220" t="s">
        <v>216</v>
      </c>
      <c r="B416" s="220" t="s">
        <v>286</v>
      </c>
      <c r="C416" s="220" t="s">
        <v>284</v>
      </c>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c r="AA416" s="220"/>
      <c r="AB416" s="220"/>
      <c r="AC416" s="220"/>
      <c r="AD416" s="220"/>
      <c r="AE416" s="220"/>
      <c r="AF416" s="220"/>
      <c r="AG416" s="220"/>
      <c r="AH416" s="220"/>
      <c r="AI416" s="220"/>
      <c r="AJ416" s="220"/>
      <c r="AK416" s="220"/>
      <c r="AL416" s="220"/>
      <c r="AM416" s="220"/>
      <c r="AN416" s="220"/>
      <c r="AO416" s="220"/>
      <c r="AP416" s="220"/>
    </row>
    <row r="417" spans="1:42" customFormat="1" outlineLevel="2">
      <c r="A417" s="211" t="str">
        <f>A399&amp;"."&amp;A416&amp;"."&amp;A400&amp;"."&amp;B417</f>
        <v>3.o.1.1</v>
      </c>
      <c r="B417">
        <v>1</v>
      </c>
      <c r="C417" t="str">
        <f>'1-GBP'!C417</f>
        <v/>
      </c>
      <c r="M417" s="281">
        <v>0</v>
      </c>
      <c r="N417" s="281">
        <v>0</v>
      </c>
      <c r="O417" s="281">
        <v>0</v>
      </c>
      <c r="P417" s="281">
        <v>0</v>
      </c>
      <c r="Q417" s="281">
        <v>0</v>
      </c>
      <c r="R417" s="281">
        <v>0</v>
      </c>
      <c r="S417" s="281">
        <v>0</v>
      </c>
      <c r="T417" s="281">
        <v>0</v>
      </c>
      <c r="U417" s="281">
        <v>0</v>
      </c>
      <c r="V417" s="281">
        <v>0</v>
      </c>
      <c r="W417" s="281">
        <v>0</v>
      </c>
      <c r="X417" s="281">
        <v>0</v>
      </c>
      <c r="Y417" s="281">
        <v>0</v>
      </c>
      <c r="Z417" s="281">
        <v>0</v>
      </c>
      <c r="AA417" s="281">
        <v>0</v>
      </c>
      <c r="AB417" s="281">
        <v>0</v>
      </c>
      <c r="AC417" s="281">
        <v>0</v>
      </c>
      <c r="AD417" s="281">
        <v>0</v>
      </c>
      <c r="AE417" s="281">
        <v>0</v>
      </c>
      <c r="AF417" s="281">
        <v>0</v>
      </c>
      <c r="AG417" s="281">
        <v>0</v>
      </c>
      <c r="AH417" s="281">
        <v>0</v>
      </c>
      <c r="AI417" s="281">
        <v>0</v>
      </c>
      <c r="AJ417" s="281">
        <v>0</v>
      </c>
      <c r="AK417" s="281">
        <v>0</v>
      </c>
      <c r="AL417" s="281">
        <v>0</v>
      </c>
      <c r="AM417" s="281">
        <v>0</v>
      </c>
      <c r="AN417" s="281">
        <v>0</v>
      </c>
      <c r="AO417" s="281">
        <v>0</v>
      </c>
      <c r="AP417" s="281">
        <v>0</v>
      </c>
    </row>
    <row r="418" spans="1:42" customFormat="1" outlineLevel="2">
      <c r="A418" s="211" t="str">
        <f>A399&amp;"."&amp;A416&amp;"."&amp;A400&amp;"."&amp;B418</f>
        <v>3.o.1.2</v>
      </c>
      <c r="B418">
        <v>2</v>
      </c>
      <c r="C418" t="str">
        <f>'1-GBP'!C418</f>
        <v/>
      </c>
      <c r="M418" s="281">
        <v>0</v>
      </c>
      <c r="N418" s="281">
        <v>0</v>
      </c>
      <c r="O418" s="281">
        <v>0</v>
      </c>
      <c r="P418" s="281">
        <v>0</v>
      </c>
      <c r="Q418" s="281">
        <v>0</v>
      </c>
      <c r="R418" s="281">
        <v>0</v>
      </c>
      <c r="S418" s="281">
        <v>0</v>
      </c>
      <c r="T418" s="281">
        <v>0</v>
      </c>
      <c r="U418" s="281">
        <v>0</v>
      </c>
      <c r="V418" s="281">
        <v>0</v>
      </c>
      <c r="W418" s="281">
        <v>0</v>
      </c>
      <c r="X418" s="281">
        <v>0</v>
      </c>
      <c r="Y418" s="281">
        <v>0</v>
      </c>
      <c r="Z418" s="281">
        <v>0</v>
      </c>
      <c r="AA418" s="281">
        <v>0</v>
      </c>
      <c r="AB418" s="281">
        <v>0</v>
      </c>
      <c r="AC418" s="281">
        <v>0</v>
      </c>
      <c r="AD418" s="281">
        <v>0</v>
      </c>
      <c r="AE418" s="281">
        <v>0</v>
      </c>
      <c r="AF418" s="281">
        <v>0</v>
      </c>
      <c r="AG418" s="281">
        <v>0</v>
      </c>
      <c r="AH418" s="281">
        <v>0</v>
      </c>
      <c r="AI418" s="281">
        <v>0</v>
      </c>
      <c r="AJ418" s="281">
        <v>0</v>
      </c>
      <c r="AK418" s="281">
        <v>0</v>
      </c>
      <c r="AL418" s="281">
        <v>0</v>
      </c>
      <c r="AM418" s="281">
        <v>0</v>
      </c>
      <c r="AN418" s="281">
        <v>0</v>
      </c>
      <c r="AO418" s="281">
        <v>0</v>
      </c>
      <c r="AP418" s="281">
        <v>0</v>
      </c>
    </row>
    <row r="419" spans="1:42" customFormat="1" outlineLevel="2">
      <c r="A419" s="211" t="str">
        <f>A399&amp;"."&amp;A416&amp;"."&amp;A400&amp;"."&amp;B419</f>
        <v>3.o.1.3</v>
      </c>
      <c r="B419">
        <v>3</v>
      </c>
      <c r="C419" t="str">
        <f>'1-GBP'!C419</f>
        <v/>
      </c>
      <c r="M419" s="281">
        <v>0</v>
      </c>
      <c r="N419" s="281">
        <v>0</v>
      </c>
      <c r="O419" s="281">
        <v>0</v>
      </c>
      <c r="P419" s="281">
        <v>0</v>
      </c>
      <c r="Q419" s="281">
        <v>0</v>
      </c>
      <c r="R419" s="281">
        <v>0</v>
      </c>
      <c r="S419" s="281">
        <v>0</v>
      </c>
      <c r="T419" s="281">
        <v>0</v>
      </c>
      <c r="U419" s="281">
        <v>0</v>
      </c>
      <c r="V419" s="281">
        <v>0</v>
      </c>
      <c r="W419" s="281">
        <v>0</v>
      </c>
      <c r="X419" s="281">
        <v>0</v>
      </c>
      <c r="Y419" s="281">
        <v>0</v>
      </c>
      <c r="Z419" s="281">
        <v>0</v>
      </c>
      <c r="AA419" s="281">
        <v>0</v>
      </c>
      <c r="AB419" s="281">
        <v>0</v>
      </c>
      <c r="AC419" s="281">
        <v>0</v>
      </c>
      <c r="AD419" s="281">
        <v>0</v>
      </c>
      <c r="AE419" s="281">
        <v>0</v>
      </c>
      <c r="AF419" s="281">
        <v>0</v>
      </c>
      <c r="AG419" s="281">
        <v>0</v>
      </c>
      <c r="AH419" s="281">
        <v>0</v>
      </c>
      <c r="AI419" s="281">
        <v>0</v>
      </c>
      <c r="AJ419" s="281">
        <v>0</v>
      </c>
      <c r="AK419" s="281">
        <v>0</v>
      </c>
      <c r="AL419" s="281">
        <v>0</v>
      </c>
      <c r="AM419" s="281">
        <v>0</v>
      </c>
      <c r="AN419" s="281">
        <v>0</v>
      </c>
      <c r="AO419" s="281">
        <v>0</v>
      </c>
      <c r="AP419" s="281">
        <v>0</v>
      </c>
    </row>
    <row r="420" spans="1:42" customFormat="1" outlineLevel="2">
      <c r="A420" s="211" t="str">
        <f>A399&amp;"."&amp;A416&amp;"."&amp;A400&amp;"."&amp;B420</f>
        <v>3.o.1.4</v>
      </c>
      <c r="B420">
        <v>4</v>
      </c>
      <c r="C420" t="str">
        <f>'1-GBP'!C420</f>
        <v/>
      </c>
      <c r="M420" s="281">
        <v>0</v>
      </c>
      <c r="N420" s="281">
        <v>0</v>
      </c>
      <c r="O420" s="281">
        <v>0</v>
      </c>
      <c r="P420" s="281">
        <v>0</v>
      </c>
      <c r="Q420" s="281">
        <v>0</v>
      </c>
      <c r="R420" s="281">
        <v>0</v>
      </c>
      <c r="S420" s="281">
        <v>0</v>
      </c>
      <c r="T420" s="281">
        <v>0</v>
      </c>
      <c r="U420" s="281">
        <v>0</v>
      </c>
      <c r="V420" s="281">
        <v>0</v>
      </c>
      <c r="W420" s="281">
        <v>0</v>
      </c>
      <c r="X420" s="281">
        <v>0</v>
      </c>
      <c r="Y420" s="281">
        <v>0</v>
      </c>
      <c r="Z420" s="281">
        <v>0</v>
      </c>
      <c r="AA420" s="281">
        <v>0</v>
      </c>
      <c r="AB420" s="281">
        <v>0</v>
      </c>
      <c r="AC420" s="281">
        <v>0</v>
      </c>
      <c r="AD420" s="281">
        <v>0</v>
      </c>
      <c r="AE420" s="281">
        <v>0</v>
      </c>
      <c r="AF420" s="281">
        <v>0</v>
      </c>
      <c r="AG420" s="281">
        <v>0</v>
      </c>
      <c r="AH420" s="281">
        <v>0</v>
      </c>
      <c r="AI420" s="281">
        <v>0</v>
      </c>
      <c r="AJ420" s="281">
        <v>0</v>
      </c>
      <c r="AK420" s="281">
        <v>0</v>
      </c>
      <c r="AL420" s="281">
        <v>0</v>
      </c>
      <c r="AM420" s="281">
        <v>0</v>
      </c>
      <c r="AN420" s="281">
        <v>0</v>
      </c>
      <c r="AO420" s="281">
        <v>0</v>
      </c>
      <c r="AP420" s="281">
        <v>0</v>
      </c>
    </row>
    <row r="421" spans="1:42" customFormat="1" outlineLevel="2">
      <c r="A421" s="211" t="str">
        <f>A399&amp;"."&amp;A416&amp;"."&amp;A400&amp;"."&amp;B421</f>
        <v>3.o.1.5</v>
      </c>
      <c r="B421">
        <v>5</v>
      </c>
      <c r="C421" t="str">
        <f>'1-GBP'!C421</f>
        <v/>
      </c>
      <c r="M421" s="281">
        <v>0</v>
      </c>
      <c r="N421" s="281">
        <v>0</v>
      </c>
      <c r="O421" s="281">
        <v>0</v>
      </c>
      <c r="P421" s="281">
        <v>0</v>
      </c>
      <c r="Q421" s="281">
        <v>0</v>
      </c>
      <c r="R421" s="281">
        <v>0</v>
      </c>
      <c r="S421" s="281">
        <v>0</v>
      </c>
      <c r="T421" s="281">
        <v>0</v>
      </c>
      <c r="U421" s="281">
        <v>0</v>
      </c>
      <c r="V421" s="281">
        <v>0</v>
      </c>
      <c r="W421" s="281">
        <v>0</v>
      </c>
      <c r="X421" s="281">
        <v>0</v>
      </c>
      <c r="Y421" s="281">
        <v>0</v>
      </c>
      <c r="Z421" s="281">
        <v>0</v>
      </c>
      <c r="AA421" s="281">
        <v>0</v>
      </c>
      <c r="AB421" s="281">
        <v>0</v>
      </c>
      <c r="AC421" s="281">
        <v>0</v>
      </c>
      <c r="AD421" s="281">
        <v>0</v>
      </c>
      <c r="AE421" s="281">
        <v>0</v>
      </c>
      <c r="AF421" s="281">
        <v>0</v>
      </c>
      <c r="AG421" s="281">
        <v>0</v>
      </c>
      <c r="AH421" s="281">
        <v>0</v>
      </c>
      <c r="AI421" s="281">
        <v>0</v>
      </c>
      <c r="AJ421" s="281">
        <v>0</v>
      </c>
      <c r="AK421" s="281">
        <v>0</v>
      </c>
      <c r="AL421" s="281">
        <v>0</v>
      </c>
      <c r="AM421" s="281">
        <v>0</v>
      </c>
      <c r="AN421" s="281">
        <v>0</v>
      </c>
      <c r="AO421" s="281">
        <v>0</v>
      </c>
      <c r="AP421" s="281">
        <v>0</v>
      </c>
    </row>
    <row r="422" spans="1:42" customFormat="1" outlineLevel="2">
      <c r="A422" s="211" t="str">
        <f>A399&amp;"."&amp;A416&amp;"."&amp;A400&amp;"."&amp;B422</f>
        <v>3.o.1.6</v>
      </c>
      <c r="B422">
        <v>6</v>
      </c>
      <c r="C422" t="str">
        <f>'1-GBP'!C422</f>
        <v/>
      </c>
      <c r="M422" s="281">
        <v>0</v>
      </c>
      <c r="N422" s="281">
        <v>0</v>
      </c>
      <c r="O422" s="281">
        <v>0</v>
      </c>
      <c r="P422" s="281">
        <v>0</v>
      </c>
      <c r="Q422" s="281">
        <v>0</v>
      </c>
      <c r="R422" s="281">
        <v>0</v>
      </c>
      <c r="S422" s="281">
        <v>0</v>
      </c>
      <c r="T422" s="281">
        <v>0</v>
      </c>
      <c r="U422" s="281">
        <v>0</v>
      </c>
      <c r="V422" s="281">
        <v>0</v>
      </c>
      <c r="W422" s="281">
        <v>0</v>
      </c>
      <c r="X422" s="281">
        <v>0</v>
      </c>
      <c r="Y422" s="281">
        <v>0</v>
      </c>
      <c r="Z422" s="281">
        <v>0</v>
      </c>
      <c r="AA422" s="281">
        <v>0</v>
      </c>
      <c r="AB422" s="281">
        <v>0</v>
      </c>
      <c r="AC422" s="281">
        <v>0</v>
      </c>
      <c r="AD422" s="281">
        <v>0</v>
      </c>
      <c r="AE422" s="281">
        <v>0</v>
      </c>
      <c r="AF422" s="281">
        <v>0</v>
      </c>
      <c r="AG422" s="281">
        <v>0</v>
      </c>
      <c r="AH422" s="281">
        <v>0</v>
      </c>
      <c r="AI422" s="281">
        <v>0</v>
      </c>
      <c r="AJ422" s="281">
        <v>0</v>
      </c>
      <c r="AK422" s="281">
        <v>0</v>
      </c>
      <c r="AL422" s="281">
        <v>0</v>
      </c>
      <c r="AM422" s="281">
        <v>0</v>
      </c>
      <c r="AN422" s="281">
        <v>0</v>
      </c>
      <c r="AO422" s="281">
        <v>0</v>
      </c>
      <c r="AP422" s="281">
        <v>0</v>
      </c>
    </row>
    <row r="423" spans="1:42" customFormat="1" outlineLevel="2">
      <c r="A423" s="211" t="str">
        <f>A399&amp;"."&amp;A416&amp;"."&amp;A400&amp;"."&amp;B423</f>
        <v>3.o.1.7</v>
      </c>
      <c r="B423">
        <v>7</v>
      </c>
      <c r="C423" t="str">
        <f>'1-GBP'!C423</f>
        <v/>
      </c>
      <c r="M423" s="281">
        <v>0</v>
      </c>
      <c r="N423" s="281">
        <v>0</v>
      </c>
      <c r="O423" s="281">
        <v>0</v>
      </c>
      <c r="P423" s="281">
        <v>0</v>
      </c>
      <c r="Q423" s="281">
        <v>0</v>
      </c>
      <c r="R423" s="281">
        <v>0</v>
      </c>
      <c r="S423" s="281">
        <v>0</v>
      </c>
      <c r="T423" s="281">
        <v>0</v>
      </c>
      <c r="U423" s="281">
        <v>0</v>
      </c>
      <c r="V423" s="281">
        <v>0</v>
      </c>
      <c r="W423" s="281">
        <v>0</v>
      </c>
      <c r="X423" s="281">
        <v>0</v>
      </c>
      <c r="Y423" s="281">
        <v>0</v>
      </c>
      <c r="Z423" s="281">
        <v>0</v>
      </c>
      <c r="AA423" s="281">
        <v>0</v>
      </c>
      <c r="AB423" s="281">
        <v>0</v>
      </c>
      <c r="AC423" s="281">
        <v>0</v>
      </c>
      <c r="AD423" s="281">
        <v>0</v>
      </c>
      <c r="AE423" s="281">
        <v>0</v>
      </c>
      <c r="AF423" s="281">
        <v>0</v>
      </c>
      <c r="AG423" s="281">
        <v>0</v>
      </c>
      <c r="AH423" s="281">
        <v>0</v>
      </c>
      <c r="AI423" s="281">
        <v>0</v>
      </c>
      <c r="AJ423" s="281">
        <v>0</v>
      </c>
      <c r="AK423" s="281">
        <v>0</v>
      </c>
      <c r="AL423" s="281">
        <v>0</v>
      </c>
      <c r="AM423" s="281">
        <v>0</v>
      </c>
      <c r="AN423" s="281">
        <v>0</v>
      </c>
      <c r="AO423" s="281">
        <v>0</v>
      </c>
      <c r="AP423" s="281">
        <v>0</v>
      </c>
    </row>
    <row r="424" spans="1:42" customFormat="1" outlineLevel="2">
      <c r="A424" s="211" t="str">
        <f>A399&amp;"."&amp;A416&amp;"."&amp;A400&amp;"."&amp;B424</f>
        <v>3.o.1.8</v>
      </c>
      <c r="B424">
        <v>8</v>
      </c>
      <c r="C424" t="str">
        <f>'1-GBP'!C424</f>
        <v/>
      </c>
      <c r="M424" s="281">
        <v>0</v>
      </c>
      <c r="N424" s="281">
        <v>0</v>
      </c>
      <c r="O424" s="281">
        <v>0</v>
      </c>
      <c r="P424" s="281">
        <v>0</v>
      </c>
      <c r="Q424" s="281">
        <v>0</v>
      </c>
      <c r="R424" s="281">
        <v>0</v>
      </c>
      <c r="S424" s="281">
        <v>0</v>
      </c>
      <c r="T424" s="281">
        <v>0</v>
      </c>
      <c r="U424" s="281">
        <v>0</v>
      </c>
      <c r="V424" s="281">
        <v>0</v>
      </c>
      <c r="W424" s="281">
        <v>0</v>
      </c>
      <c r="X424" s="281">
        <v>0</v>
      </c>
      <c r="Y424" s="281">
        <v>0</v>
      </c>
      <c r="Z424" s="281">
        <v>0</v>
      </c>
      <c r="AA424" s="281">
        <v>0</v>
      </c>
      <c r="AB424" s="281">
        <v>0</v>
      </c>
      <c r="AC424" s="281">
        <v>0</v>
      </c>
      <c r="AD424" s="281">
        <v>0</v>
      </c>
      <c r="AE424" s="281">
        <v>0</v>
      </c>
      <c r="AF424" s="281">
        <v>0</v>
      </c>
      <c r="AG424" s="281">
        <v>0</v>
      </c>
      <c r="AH424" s="281">
        <v>0</v>
      </c>
      <c r="AI424" s="281">
        <v>0</v>
      </c>
      <c r="AJ424" s="281">
        <v>0</v>
      </c>
      <c r="AK424" s="281">
        <v>0</v>
      </c>
      <c r="AL424" s="281">
        <v>0</v>
      </c>
      <c r="AM424" s="281">
        <v>0</v>
      </c>
      <c r="AN424" s="281">
        <v>0</v>
      </c>
      <c r="AO424" s="281">
        <v>0</v>
      </c>
      <c r="AP424" s="281">
        <v>0</v>
      </c>
    </row>
    <row r="425" spans="1:42" customFormat="1" outlineLevel="2">
      <c r="A425" s="211" t="str">
        <f>A399&amp;"."&amp;A416&amp;"."&amp;A400&amp;"."&amp;B425</f>
        <v>3.o.1.9</v>
      </c>
      <c r="B425">
        <v>9</v>
      </c>
      <c r="C425" t="str">
        <f>'1-GBP'!C425</f>
        <v/>
      </c>
      <c r="M425" s="281">
        <v>0</v>
      </c>
      <c r="N425" s="281">
        <v>0</v>
      </c>
      <c r="O425" s="281">
        <v>0</v>
      </c>
      <c r="P425" s="281">
        <v>0</v>
      </c>
      <c r="Q425" s="281">
        <v>0</v>
      </c>
      <c r="R425" s="281">
        <v>0</v>
      </c>
      <c r="S425" s="281">
        <v>0</v>
      </c>
      <c r="T425" s="281">
        <v>0</v>
      </c>
      <c r="U425" s="281">
        <v>0</v>
      </c>
      <c r="V425" s="281">
        <v>0</v>
      </c>
      <c r="W425" s="281">
        <v>0</v>
      </c>
      <c r="X425" s="281">
        <v>0</v>
      </c>
      <c r="Y425" s="281">
        <v>0</v>
      </c>
      <c r="Z425" s="281">
        <v>0</v>
      </c>
      <c r="AA425" s="281">
        <v>0</v>
      </c>
      <c r="AB425" s="281">
        <v>0</v>
      </c>
      <c r="AC425" s="281">
        <v>0</v>
      </c>
      <c r="AD425" s="281">
        <v>0</v>
      </c>
      <c r="AE425" s="281">
        <v>0</v>
      </c>
      <c r="AF425" s="281">
        <v>0</v>
      </c>
      <c r="AG425" s="281">
        <v>0</v>
      </c>
      <c r="AH425" s="281">
        <v>0</v>
      </c>
      <c r="AI425" s="281">
        <v>0</v>
      </c>
      <c r="AJ425" s="281">
        <v>0</v>
      </c>
      <c r="AK425" s="281">
        <v>0</v>
      </c>
      <c r="AL425" s="281">
        <v>0</v>
      </c>
      <c r="AM425" s="281">
        <v>0</v>
      </c>
      <c r="AN425" s="281">
        <v>0</v>
      </c>
      <c r="AO425" s="281">
        <v>0</v>
      </c>
      <c r="AP425" s="281">
        <v>0</v>
      </c>
    </row>
    <row r="426" spans="1:42" customFormat="1" outlineLevel="2">
      <c r="A426" s="211" t="str">
        <f>A399&amp;"."&amp;A416&amp;"."&amp;A400&amp;"."&amp;B426</f>
        <v>3.o.1.10</v>
      </c>
      <c r="B426">
        <v>10</v>
      </c>
      <c r="C426" t="str">
        <f>'1-GBP'!C426</f>
        <v/>
      </c>
      <c r="M426" s="281">
        <v>0</v>
      </c>
      <c r="N426" s="281">
        <v>0</v>
      </c>
      <c r="O426" s="281">
        <v>0</v>
      </c>
      <c r="P426" s="281">
        <v>0</v>
      </c>
      <c r="Q426" s="281">
        <v>0</v>
      </c>
      <c r="R426" s="281">
        <v>0</v>
      </c>
      <c r="S426" s="281">
        <v>0</v>
      </c>
      <c r="T426" s="281">
        <v>0</v>
      </c>
      <c r="U426" s="281">
        <v>0</v>
      </c>
      <c r="V426" s="281">
        <v>0</v>
      </c>
      <c r="W426" s="281">
        <v>0</v>
      </c>
      <c r="X426" s="281">
        <v>0</v>
      </c>
      <c r="Y426" s="281">
        <v>0</v>
      </c>
      <c r="Z426" s="281">
        <v>0</v>
      </c>
      <c r="AA426" s="281">
        <v>0</v>
      </c>
      <c r="AB426" s="281">
        <v>0</v>
      </c>
      <c r="AC426" s="281">
        <v>0</v>
      </c>
      <c r="AD426" s="281">
        <v>0</v>
      </c>
      <c r="AE426" s="281">
        <v>0</v>
      </c>
      <c r="AF426" s="281">
        <v>0</v>
      </c>
      <c r="AG426" s="281">
        <v>0</v>
      </c>
      <c r="AH426" s="281">
        <v>0</v>
      </c>
      <c r="AI426" s="281">
        <v>0</v>
      </c>
      <c r="AJ426" s="281">
        <v>0</v>
      </c>
      <c r="AK426" s="281">
        <v>0</v>
      </c>
      <c r="AL426" s="281">
        <v>0</v>
      </c>
      <c r="AM426" s="281">
        <v>0</v>
      </c>
      <c r="AN426" s="281">
        <v>0</v>
      </c>
      <c r="AO426" s="281">
        <v>0</v>
      </c>
      <c r="AP426" s="281">
        <v>0</v>
      </c>
    </row>
    <row r="427" spans="1:42" customFormat="1" outlineLevel="2">
      <c r="A427" s="211" t="str">
        <f>A399&amp;"."&amp;A416&amp;"."&amp;A400&amp;"."&amp;B427</f>
        <v>3.o.1.11</v>
      </c>
      <c r="B427">
        <v>11</v>
      </c>
      <c r="C427" t="str">
        <f>'1-GBP'!C427</f>
        <v/>
      </c>
      <c r="M427" s="281">
        <v>0</v>
      </c>
      <c r="N427" s="281">
        <v>0</v>
      </c>
      <c r="O427" s="281">
        <v>0</v>
      </c>
      <c r="P427" s="281">
        <v>0</v>
      </c>
      <c r="Q427" s="281">
        <v>0</v>
      </c>
      <c r="R427" s="281">
        <v>0</v>
      </c>
      <c r="S427" s="281">
        <v>0</v>
      </c>
      <c r="T427" s="281">
        <v>0</v>
      </c>
      <c r="U427" s="281">
        <v>0</v>
      </c>
      <c r="V427" s="281">
        <v>0</v>
      </c>
      <c r="W427" s="281">
        <v>0</v>
      </c>
      <c r="X427" s="281">
        <v>0</v>
      </c>
      <c r="Y427" s="281">
        <v>0</v>
      </c>
      <c r="Z427" s="281">
        <v>0</v>
      </c>
      <c r="AA427" s="281">
        <v>0</v>
      </c>
      <c r="AB427" s="281">
        <v>0</v>
      </c>
      <c r="AC427" s="281">
        <v>0</v>
      </c>
      <c r="AD427" s="281">
        <v>0</v>
      </c>
      <c r="AE427" s="281">
        <v>0</v>
      </c>
      <c r="AF427" s="281">
        <v>0</v>
      </c>
      <c r="AG427" s="281">
        <v>0</v>
      </c>
      <c r="AH427" s="281">
        <v>0</v>
      </c>
      <c r="AI427" s="281">
        <v>0</v>
      </c>
      <c r="AJ427" s="281">
        <v>0</v>
      </c>
      <c r="AK427" s="281">
        <v>0</v>
      </c>
      <c r="AL427" s="281">
        <v>0</v>
      </c>
      <c r="AM427" s="281">
        <v>0</v>
      </c>
      <c r="AN427" s="281">
        <v>0</v>
      </c>
      <c r="AO427" s="281">
        <v>0</v>
      </c>
      <c r="AP427" s="281">
        <v>0</v>
      </c>
    </row>
    <row r="428" spans="1:42" customFormat="1" outlineLevel="2">
      <c r="A428" s="211" t="str">
        <f>A399&amp;"."&amp;A416&amp;"."&amp;A400&amp;"."&amp;B428</f>
        <v>3.o.1.12</v>
      </c>
      <c r="B428">
        <v>12</v>
      </c>
      <c r="C428" t="str">
        <f>'1-GBP'!C428</f>
        <v/>
      </c>
      <c r="M428" s="281">
        <v>0</v>
      </c>
      <c r="N428" s="281">
        <v>0</v>
      </c>
      <c r="O428" s="281">
        <v>0</v>
      </c>
      <c r="P428" s="281">
        <v>0</v>
      </c>
      <c r="Q428" s="281">
        <v>0</v>
      </c>
      <c r="R428" s="281">
        <v>0</v>
      </c>
      <c r="S428" s="281">
        <v>0</v>
      </c>
      <c r="T428" s="281">
        <v>0</v>
      </c>
      <c r="U428" s="281">
        <v>0</v>
      </c>
      <c r="V428" s="281">
        <v>0</v>
      </c>
      <c r="W428" s="281">
        <v>0</v>
      </c>
      <c r="X428" s="281">
        <v>0</v>
      </c>
      <c r="Y428" s="281">
        <v>0</v>
      </c>
      <c r="Z428" s="281">
        <v>0</v>
      </c>
      <c r="AA428" s="281">
        <v>0</v>
      </c>
      <c r="AB428" s="281">
        <v>0</v>
      </c>
      <c r="AC428" s="281">
        <v>0</v>
      </c>
      <c r="AD428" s="281">
        <v>0</v>
      </c>
      <c r="AE428" s="281">
        <v>0</v>
      </c>
      <c r="AF428" s="281">
        <v>0</v>
      </c>
      <c r="AG428" s="281">
        <v>0</v>
      </c>
      <c r="AH428" s="281">
        <v>0</v>
      </c>
      <c r="AI428" s="281">
        <v>0</v>
      </c>
      <c r="AJ428" s="281">
        <v>0</v>
      </c>
      <c r="AK428" s="281">
        <v>0</v>
      </c>
      <c r="AL428" s="281">
        <v>0</v>
      </c>
      <c r="AM428" s="281">
        <v>0</v>
      </c>
      <c r="AN428" s="281">
        <v>0</v>
      </c>
      <c r="AO428" s="281">
        <v>0</v>
      </c>
      <c r="AP428" s="281">
        <v>0</v>
      </c>
    </row>
    <row r="429" spans="1:42" customFormat="1" outlineLevel="1" collapsed="1">
      <c r="A429" s="212"/>
      <c r="B429" s="201">
        <f>B428-COUNTIFS(C417:C428,"")</f>
        <v>0</v>
      </c>
      <c r="C429" s="201" t="s">
        <v>285</v>
      </c>
      <c r="D429" s="201"/>
      <c r="E429" s="201"/>
      <c r="F429" s="201"/>
      <c r="G429" s="201"/>
      <c r="H429" s="201"/>
      <c r="I429" s="201"/>
      <c r="J429" s="201"/>
      <c r="K429" s="201"/>
      <c r="L429" s="201"/>
      <c r="M429" s="280">
        <f t="shared" ref="M429:AP429" si="36">SUM(M417:M428)</f>
        <v>0</v>
      </c>
      <c r="N429" s="280">
        <f t="shared" si="36"/>
        <v>0</v>
      </c>
      <c r="O429" s="280">
        <f t="shared" si="36"/>
        <v>0</v>
      </c>
      <c r="P429" s="280">
        <f t="shared" si="36"/>
        <v>0</v>
      </c>
      <c r="Q429" s="280">
        <f t="shared" si="36"/>
        <v>0</v>
      </c>
      <c r="R429" s="280">
        <f t="shared" si="36"/>
        <v>0</v>
      </c>
      <c r="S429" s="280">
        <f t="shared" si="36"/>
        <v>0</v>
      </c>
      <c r="T429" s="280">
        <f t="shared" si="36"/>
        <v>0</v>
      </c>
      <c r="U429" s="280">
        <f t="shared" si="36"/>
        <v>0</v>
      </c>
      <c r="V429" s="280">
        <f t="shared" si="36"/>
        <v>0</v>
      </c>
      <c r="W429" s="280">
        <f t="shared" si="36"/>
        <v>0</v>
      </c>
      <c r="X429" s="280">
        <f t="shared" si="36"/>
        <v>0</v>
      </c>
      <c r="Y429" s="280">
        <f t="shared" si="36"/>
        <v>0</v>
      </c>
      <c r="Z429" s="280">
        <f t="shared" si="36"/>
        <v>0</v>
      </c>
      <c r="AA429" s="280">
        <f t="shared" si="36"/>
        <v>0</v>
      </c>
      <c r="AB429" s="280">
        <f t="shared" si="36"/>
        <v>0</v>
      </c>
      <c r="AC429" s="280">
        <f t="shared" si="36"/>
        <v>0</v>
      </c>
      <c r="AD429" s="280">
        <f t="shared" si="36"/>
        <v>0</v>
      </c>
      <c r="AE429" s="280">
        <f t="shared" si="36"/>
        <v>0</v>
      </c>
      <c r="AF429" s="280">
        <f t="shared" si="36"/>
        <v>0</v>
      </c>
      <c r="AG429" s="280">
        <f t="shared" si="36"/>
        <v>0</v>
      </c>
      <c r="AH429" s="280">
        <f t="shared" si="36"/>
        <v>0</v>
      </c>
      <c r="AI429" s="280">
        <f t="shared" si="36"/>
        <v>0</v>
      </c>
      <c r="AJ429" s="280">
        <f t="shared" si="36"/>
        <v>0</v>
      </c>
      <c r="AK429" s="280">
        <f t="shared" si="36"/>
        <v>0</v>
      </c>
      <c r="AL429" s="280">
        <f t="shared" si="36"/>
        <v>0</v>
      </c>
      <c r="AM429" s="280">
        <f t="shared" si="36"/>
        <v>0</v>
      </c>
      <c r="AN429" s="280">
        <f t="shared" si="36"/>
        <v>0</v>
      </c>
      <c r="AO429" s="280">
        <f t="shared" si="36"/>
        <v>0</v>
      </c>
      <c r="AP429" s="280">
        <f t="shared" si="36"/>
        <v>0</v>
      </c>
    </row>
    <row r="430" spans="1:42" customFormat="1" outlineLevel="1">
      <c r="A430" s="221"/>
      <c r="B430" s="222"/>
      <c r="C430" s="222"/>
      <c r="D430" s="222"/>
      <c r="E430" s="222"/>
      <c r="F430" s="222"/>
      <c r="G430" s="222"/>
      <c r="H430" s="222"/>
      <c r="I430" s="222"/>
      <c r="J430" s="222"/>
      <c r="K430" s="222"/>
      <c r="L430" s="222"/>
      <c r="M430" s="222"/>
      <c r="N430" s="222"/>
      <c r="O430" s="222"/>
      <c r="P430" s="222"/>
      <c r="Q430" s="222"/>
      <c r="R430" s="222"/>
      <c r="S430" s="222"/>
      <c r="T430" s="222"/>
      <c r="U430" s="222"/>
      <c r="V430" s="222"/>
      <c r="W430" s="222"/>
      <c r="X430" s="222"/>
      <c r="Y430" s="222"/>
      <c r="Z430" s="222"/>
      <c r="AA430" s="222"/>
      <c r="AB430" s="222"/>
      <c r="AC430" s="222"/>
      <c r="AD430" s="222"/>
      <c r="AE430" s="222"/>
      <c r="AF430" s="222"/>
      <c r="AG430" s="222"/>
      <c r="AH430" s="222"/>
      <c r="AI430" s="222"/>
      <c r="AJ430" s="222"/>
      <c r="AK430" s="222"/>
      <c r="AL430" s="222"/>
      <c r="AM430" s="222"/>
      <c r="AN430" s="222"/>
      <c r="AO430" s="222"/>
      <c r="AP430" s="222"/>
    </row>
    <row r="431" spans="1:42" customFormat="1" outlineLevel="1">
      <c r="A431" s="220" t="s">
        <v>254</v>
      </c>
      <c r="B431" s="220" t="s">
        <v>287</v>
      </c>
      <c r="C431" s="220" t="s">
        <v>284</v>
      </c>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c r="AA431" s="220"/>
      <c r="AB431" s="220"/>
      <c r="AC431" s="220"/>
      <c r="AD431" s="220"/>
      <c r="AE431" s="220"/>
      <c r="AF431" s="220"/>
      <c r="AG431" s="220"/>
      <c r="AH431" s="220"/>
      <c r="AI431" s="220"/>
      <c r="AJ431" s="220"/>
      <c r="AK431" s="220"/>
      <c r="AL431" s="220"/>
      <c r="AM431" s="220"/>
      <c r="AN431" s="220"/>
      <c r="AO431" s="220"/>
      <c r="AP431" s="220"/>
    </row>
    <row r="432" spans="1:42" customFormat="1" outlineLevel="2">
      <c r="A432" s="211" t="str">
        <f>A399&amp;"."&amp;A431&amp;"."&amp;A400&amp;"."&amp;B432</f>
        <v>3.d.1.1</v>
      </c>
      <c r="B432">
        <v>1</v>
      </c>
      <c r="C432" t="str">
        <f>'1-GBP'!C432</f>
        <v>Operator PMT</v>
      </c>
      <c r="M432" s="281">
        <v>0</v>
      </c>
      <c r="N432" s="281">
        <v>0</v>
      </c>
      <c r="O432" s="281">
        <v>0</v>
      </c>
      <c r="P432" s="281">
        <v>0</v>
      </c>
      <c r="Q432" s="281">
        <v>0</v>
      </c>
      <c r="R432" s="281">
        <v>0</v>
      </c>
      <c r="S432" s="281">
        <v>0</v>
      </c>
      <c r="T432" s="281">
        <v>0</v>
      </c>
      <c r="U432" s="281">
        <v>0</v>
      </c>
      <c r="V432" s="281">
        <v>0</v>
      </c>
      <c r="W432" s="281">
        <v>0</v>
      </c>
      <c r="X432" s="281">
        <v>0</v>
      </c>
      <c r="Y432" s="281">
        <v>0</v>
      </c>
      <c r="Z432" s="281">
        <v>0</v>
      </c>
      <c r="AA432" s="281">
        <v>0</v>
      </c>
      <c r="AB432" s="281">
        <v>0</v>
      </c>
      <c r="AC432" s="281">
        <v>0</v>
      </c>
      <c r="AD432" s="281">
        <v>0</v>
      </c>
      <c r="AE432" s="281">
        <v>0</v>
      </c>
      <c r="AF432" s="281">
        <v>0</v>
      </c>
      <c r="AG432" s="281">
        <v>0</v>
      </c>
      <c r="AH432" s="281">
        <v>0</v>
      </c>
      <c r="AI432" s="281">
        <v>0</v>
      </c>
      <c r="AJ432" s="281">
        <v>0</v>
      </c>
      <c r="AK432" s="281">
        <v>0</v>
      </c>
      <c r="AL432" s="281">
        <v>0</v>
      </c>
      <c r="AM432" s="281">
        <v>0</v>
      </c>
      <c r="AN432" s="281">
        <v>0</v>
      </c>
      <c r="AO432" s="281">
        <v>0</v>
      </c>
      <c r="AP432" s="281">
        <v>0</v>
      </c>
    </row>
    <row r="433" spans="1:42" customFormat="1" outlineLevel="2">
      <c r="A433" s="211" t="str">
        <f>A399&amp;"."&amp;A431&amp;"."&amp;A400&amp;"."&amp;B433</f>
        <v>3.d.1.2</v>
      </c>
      <c r="B433">
        <v>2</v>
      </c>
      <c r="C433" t="str">
        <f>'1-GBP'!C433</f>
        <v>Pre-FEED Contractor</v>
      </c>
      <c r="M433" s="281">
        <v>0</v>
      </c>
      <c r="N433" s="281">
        <v>0</v>
      </c>
      <c r="O433" s="281">
        <v>0</v>
      </c>
      <c r="P433" s="281">
        <v>0</v>
      </c>
      <c r="Q433" s="281">
        <v>0</v>
      </c>
      <c r="R433" s="281">
        <v>0</v>
      </c>
      <c r="S433" s="281">
        <v>0</v>
      </c>
      <c r="T433" s="281">
        <v>0</v>
      </c>
      <c r="U433" s="281">
        <v>0</v>
      </c>
      <c r="V433" s="281">
        <v>0</v>
      </c>
      <c r="W433" s="281">
        <v>0</v>
      </c>
      <c r="X433" s="281">
        <v>0</v>
      </c>
      <c r="Y433" s="281">
        <v>0</v>
      </c>
      <c r="Z433" s="281">
        <v>0</v>
      </c>
      <c r="AA433" s="281">
        <v>0</v>
      </c>
      <c r="AB433" s="281">
        <v>0</v>
      </c>
      <c r="AC433" s="281">
        <v>0</v>
      </c>
      <c r="AD433" s="281">
        <v>0</v>
      </c>
      <c r="AE433" s="281">
        <v>0</v>
      </c>
      <c r="AF433" s="281">
        <v>0</v>
      </c>
      <c r="AG433" s="281">
        <v>0</v>
      </c>
      <c r="AH433" s="281">
        <v>0</v>
      </c>
      <c r="AI433" s="281">
        <v>0</v>
      </c>
      <c r="AJ433" s="281">
        <v>0</v>
      </c>
      <c r="AK433" s="281">
        <v>0</v>
      </c>
      <c r="AL433" s="281">
        <v>0</v>
      </c>
      <c r="AM433" s="281">
        <v>0</v>
      </c>
      <c r="AN433" s="281">
        <v>0</v>
      </c>
      <c r="AO433" s="281">
        <v>0</v>
      </c>
      <c r="AP433" s="281">
        <v>0</v>
      </c>
    </row>
    <row r="434" spans="1:42" customFormat="1" outlineLevel="2">
      <c r="A434" s="211" t="str">
        <f>A399&amp;"."&amp;A431&amp;"."&amp;A400&amp;"."&amp;B434</f>
        <v>3.d.1.3</v>
      </c>
      <c r="B434">
        <v>3</v>
      </c>
      <c r="C434" t="str">
        <f>'1-GBP'!C434</f>
        <v>Other</v>
      </c>
      <c r="M434" s="281">
        <v>0</v>
      </c>
      <c r="N434" s="281">
        <v>0</v>
      </c>
      <c r="O434" s="281">
        <v>0</v>
      </c>
      <c r="P434" s="281">
        <v>0</v>
      </c>
      <c r="Q434" s="281">
        <v>0</v>
      </c>
      <c r="R434" s="281">
        <v>0</v>
      </c>
      <c r="S434" s="281">
        <v>0</v>
      </c>
      <c r="T434" s="281">
        <v>0</v>
      </c>
      <c r="U434" s="281">
        <v>0</v>
      </c>
      <c r="V434" s="281">
        <v>0</v>
      </c>
      <c r="W434" s="281">
        <v>0</v>
      </c>
      <c r="X434" s="281">
        <v>0</v>
      </c>
      <c r="Y434" s="281">
        <v>0</v>
      </c>
      <c r="Z434" s="281">
        <v>0</v>
      </c>
      <c r="AA434" s="281">
        <v>0</v>
      </c>
      <c r="AB434" s="281">
        <v>0</v>
      </c>
      <c r="AC434" s="281">
        <v>0</v>
      </c>
      <c r="AD434" s="281">
        <v>0</v>
      </c>
      <c r="AE434" s="281">
        <v>0</v>
      </c>
      <c r="AF434" s="281">
        <v>0</v>
      </c>
      <c r="AG434" s="281">
        <v>0</v>
      </c>
      <c r="AH434" s="281">
        <v>0</v>
      </c>
      <c r="AI434" s="281">
        <v>0</v>
      </c>
      <c r="AJ434" s="281">
        <v>0</v>
      </c>
      <c r="AK434" s="281">
        <v>0</v>
      </c>
      <c r="AL434" s="281">
        <v>0</v>
      </c>
      <c r="AM434" s="281">
        <v>0</v>
      </c>
      <c r="AN434" s="281">
        <v>0</v>
      </c>
      <c r="AO434" s="281">
        <v>0</v>
      </c>
      <c r="AP434" s="281">
        <v>0</v>
      </c>
    </row>
    <row r="435" spans="1:42" customFormat="1" outlineLevel="2">
      <c r="A435" s="211" t="str">
        <f>A399&amp;"."&amp;A431&amp;"."&amp;A400&amp;"."&amp;B435</f>
        <v>3.d.1.4</v>
      </c>
      <c r="B435">
        <v>4</v>
      </c>
      <c r="C435" t="str">
        <f>'1-GBP'!C435</f>
        <v>NGV</v>
      </c>
      <c r="M435" s="281">
        <v>0</v>
      </c>
      <c r="N435" s="281">
        <v>0</v>
      </c>
      <c r="O435" s="281">
        <v>0</v>
      </c>
      <c r="P435" s="281">
        <v>0</v>
      </c>
      <c r="Q435" s="281">
        <v>0</v>
      </c>
      <c r="R435" s="281">
        <v>0</v>
      </c>
      <c r="S435" s="281">
        <v>0</v>
      </c>
      <c r="T435" s="281">
        <v>0</v>
      </c>
      <c r="U435" s="281">
        <v>0</v>
      </c>
      <c r="V435" s="281">
        <v>0</v>
      </c>
      <c r="W435" s="281">
        <v>0</v>
      </c>
      <c r="X435" s="281">
        <v>0</v>
      </c>
      <c r="Y435" s="281">
        <v>0</v>
      </c>
      <c r="Z435" s="281">
        <v>0</v>
      </c>
      <c r="AA435" s="281">
        <v>0</v>
      </c>
      <c r="AB435" s="281">
        <v>0</v>
      </c>
      <c r="AC435" s="281">
        <v>0</v>
      </c>
      <c r="AD435" s="281">
        <v>0</v>
      </c>
      <c r="AE435" s="281">
        <v>0</v>
      </c>
      <c r="AF435" s="281">
        <v>0</v>
      </c>
      <c r="AG435" s="281">
        <v>0</v>
      </c>
      <c r="AH435" s="281">
        <v>0</v>
      </c>
      <c r="AI435" s="281">
        <v>0</v>
      </c>
      <c r="AJ435" s="281">
        <v>0</v>
      </c>
      <c r="AK435" s="281">
        <v>0</v>
      </c>
      <c r="AL435" s="281">
        <v>0</v>
      </c>
      <c r="AM435" s="281">
        <v>0</v>
      </c>
      <c r="AN435" s="281">
        <v>0</v>
      </c>
      <c r="AO435" s="281">
        <v>0</v>
      </c>
      <c r="AP435" s="281">
        <v>0</v>
      </c>
    </row>
    <row r="436" spans="1:42" customFormat="1" outlineLevel="2">
      <c r="A436" s="211" t="str">
        <f>A399&amp;"."&amp;A431&amp;"."&amp;A400&amp;"."&amp;B436</f>
        <v>3.d.1.5</v>
      </c>
      <c r="B436">
        <v>5</v>
      </c>
      <c r="C436" t="str">
        <f>'1-GBP'!C436</f>
        <v>Other IJV Costs</v>
      </c>
      <c r="M436" s="281">
        <v>0</v>
      </c>
      <c r="N436" s="281">
        <v>0</v>
      </c>
      <c r="O436" s="281">
        <v>0</v>
      </c>
      <c r="P436" s="281">
        <v>0</v>
      </c>
      <c r="Q436" s="281">
        <v>0</v>
      </c>
      <c r="R436" s="281">
        <v>0</v>
      </c>
      <c r="S436" s="281">
        <v>0</v>
      </c>
      <c r="T436" s="281">
        <v>0</v>
      </c>
      <c r="U436" s="281">
        <v>0</v>
      </c>
      <c r="V436" s="281">
        <v>0</v>
      </c>
      <c r="W436" s="281">
        <v>0</v>
      </c>
      <c r="X436" s="281">
        <v>0</v>
      </c>
      <c r="Y436" s="281">
        <v>0</v>
      </c>
      <c r="Z436" s="281">
        <v>0</v>
      </c>
      <c r="AA436" s="281">
        <v>0</v>
      </c>
      <c r="AB436" s="281">
        <v>0</v>
      </c>
      <c r="AC436" s="281">
        <v>0</v>
      </c>
      <c r="AD436" s="281">
        <v>0</v>
      </c>
      <c r="AE436" s="281">
        <v>0</v>
      </c>
      <c r="AF436" s="281">
        <v>0</v>
      </c>
      <c r="AG436" s="281">
        <v>0</v>
      </c>
      <c r="AH436" s="281">
        <v>0</v>
      </c>
      <c r="AI436" s="281">
        <v>0</v>
      </c>
      <c r="AJ436" s="281">
        <v>0</v>
      </c>
      <c r="AK436" s="281">
        <v>0</v>
      </c>
      <c r="AL436" s="281">
        <v>0</v>
      </c>
      <c r="AM436" s="281">
        <v>0</v>
      </c>
      <c r="AN436" s="281">
        <v>0</v>
      </c>
      <c r="AO436" s="281">
        <v>0</v>
      </c>
      <c r="AP436" s="281">
        <v>0</v>
      </c>
    </row>
    <row r="437" spans="1:42" customFormat="1" outlineLevel="2">
      <c r="A437" s="211" t="str">
        <f>A399&amp;"."&amp;A431&amp;"."&amp;A400&amp;"."&amp;B437</f>
        <v>3.d.1.6</v>
      </c>
      <c r="B437">
        <v>6</v>
      </c>
      <c r="C437" t="str">
        <f>'1-GBP'!C437</f>
        <v/>
      </c>
      <c r="M437" s="281">
        <v>0</v>
      </c>
      <c r="N437" s="281">
        <v>0</v>
      </c>
      <c r="O437" s="281">
        <v>0</v>
      </c>
      <c r="P437" s="281">
        <v>0</v>
      </c>
      <c r="Q437" s="281">
        <v>0</v>
      </c>
      <c r="R437" s="281">
        <v>0</v>
      </c>
      <c r="S437" s="281">
        <v>0</v>
      </c>
      <c r="T437" s="281">
        <v>0</v>
      </c>
      <c r="U437" s="281">
        <v>0</v>
      </c>
      <c r="V437" s="281">
        <v>0</v>
      </c>
      <c r="W437" s="281">
        <v>0</v>
      </c>
      <c r="X437" s="281">
        <v>0</v>
      </c>
      <c r="Y437" s="281">
        <v>0</v>
      </c>
      <c r="Z437" s="281">
        <v>0</v>
      </c>
      <c r="AA437" s="281">
        <v>0</v>
      </c>
      <c r="AB437" s="281">
        <v>0</v>
      </c>
      <c r="AC437" s="281">
        <v>0</v>
      </c>
      <c r="AD437" s="281">
        <v>0</v>
      </c>
      <c r="AE437" s="281">
        <v>0</v>
      </c>
      <c r="AF437" s="281">
        <v>0</v>
      </c>
      <c r="AG437" s="281">
        <v>0</v>
      </c>
      <c r="AH437" s="281">
        <v>0</v>
      </c>
      <c r="AI437" s="281">
        <v>0</v>
      </c>
      <c r="AJ437" s="281">
        <v>0</v>
      </c>
      <c r="AK437" s="281">
        <v>0</v>
      </c>
      <c r="AL437" s="281">
        <v>0</v>
      </c>
      <c r="AM437" s="281">
        <v>0</v>
      </c>
      <c r="AN437" s="281">
        <v>0</v>
      </c>
      <c r="AO437" s="281">
        <v>0</v>
      </c>
      <c r="AP437" s="281">
        <v>0</v>
      </c>
    </row>
    <row r="438" spans="1:42" customFormat="1" outlineLevel="2">
      <c r="A438" s="211" t="str">
        <f>A399&amp;"."&amp;A431&amp;"."&amp;A400&amp;"."&amp;B438</f>
        <v>3.d.1.7</v>
      </c>
      <c r="B438">
        <v>7</v>
      </c>
      <c r="C438" t="str">
        <f>'1-GBP'!C438</f>
        <v/>
      </c>
      <c r="M438" s="281">
        <v>0</v>
      </c>
      <c r="N438" s="281">
        <v>0</v>
      </c>
      <c r="O438" s="281">
        <v>0</v>
      </c>
      <c r="P438" s="281">
        <v>0</v>
      </c>
      <c r="Q438" s="281">
        <v>0</v>
      </c>
      <c r="R438" s="281">
        <v>0</v>
      </c>
      <c r="S438" s="281">
        <v>0</v>
      </c>
      <c r="T438" s="281">
        <v>0</v>
      </c>
      <c r="U438" s="281">
        <v>0</v>
      </c>
      <c r="V438" s="281">
        <v>0</v>
      </c>
      <c r="W438" s="281">
        <v>0</v>
      </c>
      <c r="X438" s="281">
        <v>0</v>
      </c>
      <c r="Y438" s="281">
        <v>0</v>
      </c>
      <c r="Z438" s="281">
        <v>0</v>
      </c>
      <c r="AA438" s="281">
        <v>0</v>
      </c>
      <c r="AB438" s="281">
        <v>0</v>
      </c>
      <c r="AC438" s="281">
        <v>0</v>
      </c>
      <c r="AD438" s="281">
        <v>0</v>
      </c>
      <c r="AE438" s="281">
        <v>0</v>
      </c>
      <c r="AF438" s="281">
        <v>0</v>
      </c>
      <c r="AG438" s="281">
        <v>0</v>
      </c>
      <c r="AH438" s="281">
        <v>0</v>
      </c>
      <c r="AI438" s="281">
        <v>0</v>
      </c>
      <c r="AJ438" s="281">
        <v>0</v>
      </c>
      <c r="AK438" s="281">
        <v>0</v>
      </c>
      <c r="AL438" s="281">
        <v>0</v>
      </c>
      <c r="AM438" s="281">
        <v>0</v>
      </c>
      <c r="AN438" s="281">
        <v>0</v>
      </c>
      <c r="AO438" s="281">
        <v>0</v>
      </c>
      <c r="AP438" s="281">
        <v>0</v>
      </c>
    </row>
    <row r="439" spans="1:42" customFormat="1" outlineLevel="2">
      <c r="A439" s="211" t="str">
        <f>A399&amp;"."&amp;A431&amp;"."&amp;A400&amp;"."&amp;B439</f>
        <v>3.d.1.8</v>
      </c>
      <c r="B439">
        <v>8</v>
      </c>
      <c r="C439" t="str">
        <f>'1-GBP'!C439</f>
        <v/>
      </c>
      <c r="M439" s="281">
        <v>0</v>
      </c>
      <c r="N439" s="281">
        <v>0</v>
      </c>
      <c r="O439" s="281">
        <v>0</v>
      </c>
      <c r="P439" s="281">
        <v>0</v>
      </c>
      <c r="Q439" s="281">
        <v>0</v>
      </c>
      <c r="R439" s="281">
        <v>0</v>
      </c>
      <c r="S439" s="281">
        <v>0</v>
      </c>
      <c r="T439" s="281">
        <v>0</v>
      </c>
      <c r="U439" s="281">
        <v>0</v>
      </c>
      <c r="V439" s="281">
        <v>0</v>
      </c>
      <c r="W439" s="281">
        <v>0</v>
      </c>
      <c r="X439" s="281">
        <v>0</v>
      </c>
      <c r="Y439" s="281">
        <v>0</v>
      </c>
      <c r="Z439" s="281">
        <v>0</v>
      </c>
      <c r="AA439" s="281">
        <v>0</v>
      </c>
      <c r="AB439" s="281">
        <v>0</v>
      </c>
      <c r="AC439" s="281">
        <v>0</v>
      </c>
      <c r="AD439" s="281">
        <v>0</v>
      </c>
      <c r="AE439" s="281">
        <v>0</v>
      </c>
      <c r="AF439" s="281">
        <v>0</v>
      </c>
      <c r="AG439" s="281">
        <v>0</v>
      </c>
      <c r="AH439" s="281">
        <v>0</v>
      </c>
      <c r="AI439" s="281">
        <v>0</v>
      </c>
      <c r="AJ439" s="281">
        <v>0</v>
      </c>
      <c r="AK439" s="281">
        <v>0</v>
      </c>
      <c r="AL439" s="281">
        <v>0</v>
      </c>
      <c r="AM439" s="281">
        <v>0</v>
      </c>
      <c r="AN439" s="281">
        <v>0</v>
      </c>
      <c r="AO439" s="281">
        <v>0</v>
      </c>
      <c r="AP439" s="281">
        <v>0</v>
      </c>
    </row>
    <row r="440" spans="1:42" customFormat="1" outlineLevel="2">
      <c r="A440" s="211" t="str">
        <f>A399&amp;"."&amp;A431&amp;"."&amp;A400&amp;"."&amp;B440</f>
        <v>3.d.1.9</v>
      </c>
      <c r="B440">
        <v>9</v>
      </c>
      <c r="C440" t="str">
        <f>'1-GBP'!C440</f>
        <v/>
      </c>
      <c r="M440" s="281">
        <v>0</v>
      </c>
      <c r="N440" s="281">
        <v>0</v>
      </c>
      <c r="O440" s="281">
        <v>0</v>
      </c>
      <c r="P440" s="281">
        <v>0</v>
      </c>
      <c r="Q440" s="281">
        <v>0</v>
      </c>
      <c r="R440" s="281">
        <v>0</v>
      </c>
      <c r="S440" s="281">
        <v>0</v>
      </c>
      <c r="T440" s="281">
        <v>0</v>
      </c>
      <c r="U440" s="281">
        <v>0</v>
      </c>
      <c r="V440" s="281">
        <v>0</v>
      </c>
      <c r="W440" s="281">
        <v>0</v>
      </c>
      <c r="X440" s="281">
        <v>0</v>
      </c>
      <c r="Y440" s="281">
        <v>0</v>
      </c>
      <c r="Z440" s="281">
        <v>0</v>
      </c>
      <c r="AA440" s="281">
        <v>0</v>
      </c>
      <c r="AB440" s="281">
        <v>0</v>
      </c>
      <c r="AC440" s="281">
        <v>0</v>
      </c>
      <c r="AD440" s="281">
        <v>0</v>
      </c>
      <c r="AE440" s="281">
        <v>0</v>
      </c>
      <c r="AF440" s="281">
        <v>0</v>
      </c>
      <c r="AG440" s="281">
        <v>0</v>
      </c>
      <c r="AH440" s="281">
        <v>0</v>
      </c>
      <c r="AI440" s="281">
        <v>0</v>
      </c>
      <c r="AJ440" s="281">
        <v>0</v>
      </c>
      <c r="AK440" s="281">
        <v>0</v>
      </c>
      <c r="AL440" s="281">
        <v>0</v>
      </c>
      <c r="AM440" s="281">
        <v>0</v>
      </c>
      <c r="AN440" s="281">
        <v>0</v>
      </c>
      <c r="AO440" s="281">
        <v>0</v>
      </c>
      <c r="AP440" s="281">
        <v>0</v>
      </c>
    </row>
    <row r="441" spans="1:42" customFormat="1" outlineLevel="2">
      <c r="A441" s="211" t="str">
        <f>A399&amp;"."&amp;A431&amp;"."&amp;A400&amp;"."&amp;B441</f>
        <v>3.d.1.10</v>
      </c>
      <c r="B441">
        <v>10</v>
      </c>
      <c r="C441" t="str">
        <f>'1-GBP'!C441</f>
        <v/>
      </c>
      <c r="M441" s="281">
        <v>0</v>
      </c>
      <c r="N441" s="281">
        <v>0</v>
      </c>
      <c r="O441" s="281">
        <v>0</v>
      </c>
      <c r="P441" s="281">
        <v>0</v>
      </c>
      <c r="Q441" s="281">
        <v>0</v>
      </c>
      <c r="R441" s="281">
        <v>0</v>
      </c>
      <c r="S441" s="281">
        <v>0</v>
      </c>
      <c r="T441" s="281">
        <v>0</v>
      </c>
      <c r="U441" s="281">
        <v>0</v>
      </c>
      <c r="V441" s="281">
        <v>0</v>
      </c>
      <c r="W441" s="281">
        <v>0</v>
      </c>
      <c r="X441" s="281">
        <v>0</v>
      </c>
      <c r="Y441" s="281">
        <v>0</v>
      </c>
      <c r="Z441" s="281">
        <v>0</v>
      </c>
      <c r="AA441" s="281">
        <v>0</v>
      </c>
      <c r="AB441" s="281">
        <v>0</v>
      </c>
      <c r="AC441" s="281">
        <v>0</v>
      </c>
      <c r="AD441" s="281">
        <v>0</v>
      </c>
      <c r="AE441" s="281">
        <v>0</v>
      </c>
      <c r="AF441" s="281">
        <v>0</v>
      </c>
      <c r="AG441" s="281">
        <v>0</v>
      </c>
      <c r="AH441" s="281">
        <v>0</v>
      </c>
      <c r="AI441" s="281">
        <v>0</v>
      </c>
      <c r="AJ441" s="281">
        <v>0</v>
      </c>
      <c r="AK441" s="281">
        <v>0</v>
      </c>
      <c r="AL441" s="281">
        <v>0</v>
      </c>
      <c r="AM441" s="281">
        <v>0</v>
      </c>
      <c r="AN441" s="281">
        <v>0</v>
      </c>
      <c r="AO441" s="281">
        <v>0</v>
      </c>
      <c r="AP441" s="281">
        <v>0</v>
      </c>
    </row>
    <row r="442" spans="1:42" customFormat="1" outlineLevel="2">
      <c r="A442" s="211" t="str">
        <f>A399&amp;"."&amp;A431&amp;"."&amp;A400&amp;"."&amp;B442</f>
        <v>3.d.1.11</v>
      </c>
      <c r="B442">
        <v>11</v>
      </c>
      <c r="C442" t="str">
        <f>'1-GBP'!C442</f>
        <v/>
      </c>
      <c r="M442" s="281">
        <v>0</v>
      </c>
      <c r="N442" s="281">
        <v>0</v>
      </c>
      <c r="O442" s="281">
        <v>0</v>
      </c>
      <c r="P442" s="281">
        <v>0</v>
      </c>
      <c r="Q442" s="281">
        <v>0</v>
      </c>
      <c r="R442" s="281">
        <v>0</v>
      </c>
      <c r="S442" s="281">
        <v>0</v>
      </c>
      <c r="T442" s="281">
        <v>0</v>
      </c>
      <c r="U442" s="281">
        <v>0</v>
      </c>
      <c r="V442" s="281">
        <v>0</v>
      </c>
      <c r="W442" s="281">
        <v>0</v>
      </c>
      <c r="X442" s="281">
        <v>0</v>
      </c>
      <c r="Y442" s="281">
        <v>0</v>
      </c>
      <c r="Z442" s="281">
        <v>0</v>
      </c>
      <c r="AA442" s="281">
        <v>0</v>
      </c>
      <c r="AB442" s="281">
        <v>0</v>
      </c>
      <c r="AC442" s="281">
        <v>0</v>
      </c>
      <c r="AD442" s="281">
        <v>0</v>
      </c>
      <c r="AE442" s="281">
        <v>0</v>
      </c>
      <c r="AF442" s="281">
        <v>0</v>
      </c>
      <c r="AG442" s="281">
        <v>0</v>
      </c>
      <c r="AH442" s="281">
        <v>0</v>
      </c>
      <c r="AI442" s="281">
        <v>0</v>
      </c>
      <c r="AJ442" s="281">
        <v>0</v>
      </c>
      <c r="AK442" s="281">
        <v>0</v>
      </c>
      <c r="AL442" s="281">
        <v>0</v>
      </c>
      <c r="AM442" s="281">
        <v>0</v>
      </c>
      <c r="AN442" s="281">
        <v>0</v>
      </c>
      <c r="AO442" s="281">
        <v>0</v>
      </c>
      <c r="AP442" s="281">
        <v>0</v>
      </c>
    </row>
    <row r="443" spans="1:42" customFormat="1" outlineLevel="2">
      <c r="A443" s="211" t="str">
        <f>A399&amp;"."&amp;A431&amp;"."&amp;A400&amp;"."&amp;B443</f>
        <v>3.d.1.12</v>
      </c>
      <c r="B443">
        <v>12</v>
      </c>
      <c r="C443" t="str">
        <f>'1-GBP'!C443</f>
        <v/>
      </c>
      <c r="M443" s="281">
        <v>0</v>
      </c>
      <c r="N443" s="281">
        <v>0</v>
      </c>
      <c r="O443" s="281">
        <v>0</v>
      </c>
      <c r="P443" s="281">
        <v>0</v>
      </c>
      <c r="Q443" s="281">
        <v>0</v>
      </c>
      <c r="R443" s="281">
        <v>0</v>
      </c>
      <c r="S443" s="281">
        <v>0</v>
      </c>
      <c r="T443" s="281">
        <v>0</v>
      </c>
      <c r="U443" s="281">
        <v>0</v>
      </c>
      <c r="V443" s="281">
        <v>0</v>
      </c>
      <c r="W443" s="281">
        <v>0</v>
      </c>
      <c r="X443" s="281">
        <v>0</v>
      </c>
      <c r="Y443" s="281">
        <v>0</v>
      </c>
      <c r="Z443" s="281">
        <v>0</v>
      </c>
      <c r="AA443" s="281">
        <v>0</v>
      </c>
      <c r="AB443" s="281">
        <v>0</v>
      </c>
      <c r="AC443" s="281">
        <v>0</v>
      </c>
      <c r="AD443" s="281">
        <v>0</v>
      </c>
      <c r="AE443" s="281">
        <v>0</v>
      </c>
      <c r="AF443" s="281">
        <v>0</v>
      </c>
      <c r="AG443" s="281">
        <v>0</v>
      </c>
      <c r="AH443" s="281">
        <v>0</v>
      </c>
      <c r="AI443" s="281">
        <v>0</v>
      </c>
      <c r="AJ443" s="281">
        <v>0</v>
      </c>
      <c r="AK443" s="281">
        <v>0</v>
      </c>
      <c r="AL443" s="281">
        <v>0</v>
      </c>
      <c r="AM443" s="281">
        <v>0</v>
      </c>
      <c r="AN443" s="281">
        <v>0</v>
      </c>
      <c r="AO443" s="281">
        <v>0</v>
      </c>
      <c r="AP443" s="281">
        <v>0</v>
      </c>
    </row>
    <row r="444" spans="1:42" customFormat="1" outlineLevel="1" collapsed="1">
      <c r="A444" s="212"/>
      <c r="B444" s="201">
        <f>B443-COUNTIFS(C432:C443,"")</f>
        <v>5</v>
      </c>
      <c r="C444" s="201" t="s">
        <v>285</v>
      </c>
      <c r="D444" s="201"/>
      <c r="E444" s="201"/>
      <c r="F444" s="201"/>
      <c r="G444" s="201"/>
      <c r="H444" s="201"/>
      <c r="I444" s="201"/>
      <c r="J444" s="201"/>
      <c r="K444" s="201"/>
      <c r="L444" s="201"/>
      <c r="M444" s="280">
        <f t="shared" ref="M444:AP444" si="37">SUM(M432:M443)</f>
        <v>0</v>
      </c>
      <c r="N444" s="280">
        <f t="shared" si="37"/>
        <v>0</v>
      </c>
      <c r="O444" s="280">
        <f t="shared" si="37"/>
        <v>0</v>
      </c>
      <c r="P444" s="280">
        <f t="shared" si="37"/>
        <v>0</v>
      </c>
      <c r="Q444" s="280">
        <f t="shared" si="37"/>
        <v>0</v>
      </c>
      <c r="R444" s="280">
        <f t="shared" si="37"/>
        <v>0</v>
      </c>
      <c r="S444" s="280">
        <f t="shared" si="37"/>
        <v>0</v>
      </c>
      <c r="T444" s="280">
        <f t="shared" si="37"/>
        <v>0</v>
      </c>
      <c r="U444" s="280">
        <f t="shared" si="37"/>
        <v>0</v>
      </c>
      <c r="V444" s="280">
        <f t="shared" si="37"/>
        <v>0</v>
      </c>
      <c r="W444" s="280">
        <f t="shared" si="37"/>
        <v>0</v>
      </c>
      <c r="X444" s="280">
        <f t="shared" si="37"/>
        <v>0</v>
      </c>
      <c r="Y444" s="280">
        <f t="shared" si="37"/>
        <v>0</v>
      </c>
      <c r="Z444" s="280">
        <f t="shared" si="37"/>
        <v>0</v>
      </c>
      <c r="AA444" s="280">
        <f t="shared" si="37"/>
        <v>0</v>
      </c>
      <c r="AB444" s="280">
        <f t="shared" si="37"/>
        <v>0</v>
      </c>
      <c r="AC444" s="280">
        <f t="shared" si="37"/>
        <v>0</v>
      </c>
      <c r="AD444" s="280">
        <f t="shared" si="37"/>
        <v>0</v>
      </c>
      <c r="AE444" s="280">
        <f t="shared" si="37"/>
        <v>0</v>
      </c>
      <c r="AF444" s="280">
        <f t="shared" si="37"/>
        <v>0</v>
      </c>
      <c r="AG444" s="280">
        <f t="shared" si="37"/>
        <v>0</v>
      </c>
      <c r="AH444" s="280">
        <f t="shared" si="37"/>
        <v>0</v>
      </c>
      <c r="AI444" s="280">
        <f t="shared" si="37"/>
        <v>0</v>
      </c>
      <c r="AJ444" s="280">
        <f t="shared" si="37"/>
        <v>0</v>
      </c>
      <c r="AK444" s="280">
        <f t="shared" si="37"/>
        <v>0</v>
      </c>
      <c r="AL444" s="280">
        <f t="shared" si="37"/>
        <v>0</v>
      </c>
      <c r="AM444" s="280">
        <f t="shared" si="37"/>
        <v>0</v>
      </c>
      <c r="AN444" s="280">
        <f t="shared" si="37"/>
        <v>0</v>
      </c>
      <c r="AO444" s="280">
        <f t="shared" si="37"/>
        <v>0</v>
      </c>
      <c r="AP444" s="280">
        <f t="shared" si="37"/>
        <v>0</v>
      </c>
    </row>
    <row r="445" spans="1:42" customFormat="1" ht="16.149999999999999" outlineLevel="1" thickBot="1">
      <c r="A445" s="213"/>
      <c r="B445" s="202"/>
      <c r="C445" s="202"/>
      <c r="D445" s="202"/>
      <c r="E445" s="202"/>
      <c r="F445" s="202"/>
      <c r="G445" s="202"/>
      <c r="H445" s="202"/>
      <c r="I445" s="202"/>
      <c r="J445" s="202"/>
      <c r="K445" s="202"/>
      <c r="L445" s="202"/>
      <c r="M445" s="313"/>
      <c r="N445" s="313"/>
      <c r="O445" s="313"/>
      <c r="P445" s="313"/>
      <c r="Q445" s="313"/>
      <c r="R445" s="313"/>
      <c r="S445" s="313"/>
      <c r="T445" s="313"/>
      <c r="U445" s="313"/>
      <c r="V445" s="313"/>
      <c r="W445" s="313"/>
      <c r="X445" s="313"/>
      <c r="Y445" s="313"/>
      <c r="Z445" s="313"/>
      <c r="AA445" s="313"/>
      <c r="AB445" s="313"/>
      <c r="AC445" s="313"/>
      <c r="AD445" s="313"/>
      <c r="AE445" s="313"/>
      <c r="AF445" s="313"/>
      <c r="AG445" s="313"/>
      <c r="AH445" s="313"/>
      <c r="AI445" s="313"/>
      <c r="AJ445" s="313"/>
      <c r="AK445" s="313"/>
      <c r="AL445" s="313"/>
      <c r="AM445" s="313"/>
      <c r="AN445" s="313"/>
      <c r="AO445" s="313"/>
      <c r="AP445" s="313"/>
    </row>
    <row r="446" spans="1:42" customFormat="1" ht="16.149999999999999" outlineLevel="1" thickBot="1">
      <c r="A446" s="214" t="s">
        <v>288</v>
      </c>
      <c r="B446" s="203">
        <f>B444+B429+B414</f>
        <v>5</v>
      </c>
      <c r="C446" s="203" t="s">
        <v>289</v>
      </c>
      <c r="D446" s="203"/>
      <c r="E446" s="203"/>
      <c r="F446" s="203"/>
      <c r="G446" s="203" t="str">
        <f>+"Total "&amp;$B399&amp;" "&amp;$B400</f>
        <v>Total Phase 3 Humber Onshore Transportation System</v>
      </c>
      <c r="H446" s="203"/>
      <c r="I446" s="203"/>
      <c r="J446" s="203"/>
      <c r="K446" s="203"/>
      <c r="L446" s="203"/>
      <c r="M446" s="284">
        <f t="shared" ref="M446:AP446" si="38">SUM(M414,M429,M444)</f>
        <v>0</v>
      </c>
      <c r="N446" s="284">
        <f t="shared" si="38"/>
        <v>0</v>
      </c>
      <c r="O446" s="284">
        <f t="shared" si="38"/>
        <v>0</v>
      </c>
      <c r="P446" s="284">
        <f t="shared" si="38"/>
        <v>0</v>
      </c>
      <c r="Q446" s="284">
        <f t="shared" si="38"/>
        <v>0</v>
      </c>
      <c r="R446" s="284">
        <f t="shared" si="38"/>
        <v>0</v>
      </c>
      <c r="S446" s="284">
        <f t="shared" si="38"/>
        <v>0</v>
      </c>
      <c r="T446" s="284">
        <f t="shared" si="38"/>
        <v>0</v>
      </c>
      <c r="U446" s="284">
        <f t="shared" si="38"/>
        <v>0</v>
      </c>
      <c r="V446" s="284">
        <f t="shared" si="38"/>
        <v>0</v>
      </c>
      <c r="W446" s="284">
        <f t="shared" si="38"/>
        <v>0</v>
      </c>
      <c r="X446" s="284">
        <f t="shared" si="38"/>
        <v>0</v>
      </c>
      <c r="Y446" s="284">
        <f t="shared" si="38"/>
        <v>0</v>
      </c>
      <c r="Z446" s="284">
        <f t="shared" si="38"/>
        <v>0</v>
      </c>
      <c r="AA446" s="284">
        <f t="shared" si="38"/>
        <v>0</v>
      </c>
      <c r="AB446" s="284">
        <f t="shared" si="38"/>
        <v>0</v>
      </c>
      <c r="AC446" s="284">
        <f t="shared" si="38"/>
        <v>0</v>
      </c>
      <c r="AD446" s="284">
        <f t="shared" si="38"/>
        <v>0</v>
      </c>
      <c r="AE446" s="284">
        <f t="shared" si="38"/>
        <v>0</v>
      </c>
      <c r="AF446" s="284">
        <f t="shared" si="38"/>
        <v>0</v>
      </c>
      <c r="AG446" s="284">
        <f t="shared" si="38"/>
        <v>0</v>
      </c>
      <c r="AH446" s="284">
        <f t="shared" si="38"/>
        <v>0</v>
      </c>
      <c r="AI446" s="284">
        <f t="shared" si="38"/>
        <v>0</v>
      </c>
      <c r="AJ446" s="284">
        <f t="shared" si="38"/>
        <v>0</v>
      </c>
      <c r="AK446" s="284">
        <f t="shared" si="38"/>
        <v>0</v>
      </c>
      <c r="AL446" s="284">
        <f t="shared" si="38"/>
        <v>0</v>
      </c>
      <c r="AM446" s="284">
        <f t="shared" si="38"/>
        <v>0</v>
      </c>
      <c r="AN446" s="284">
        <f t="shared" si="38"/>
        <v>0</v>
      </c>
      <c r="AO446" s="284">
        <f t="shared" si="38"/>
        <v>0</v>
      </c>
      <c r="AP446" s="284">
        <f t="shared" si="38"/>
        <v>0</v>
      </c>
    </row>
    <row r="447" spans="1:42" customFormat="1">
      <c r="A447" s="211"/>
    </row>
    <row r="448" spans="1:42" customFormat="1">
      <c r="A448" s="209" t="str">
        <f>_xlfn.TEXTBEFORE(J448,".")</f>
        <v>3</v>
      </c>
      <c r="B448" s="196" t="str">
        <f>_xlfn.XLOOKUP($A448,Select!$B$4:$B$65,Select!$C$4:$C$65)</f>
        <v>Phase 3</v>
      </c>
      <c r="C448" s="197"/>
      <c r="D448" s="197">
        <f>B463+B478+B493</f>
        <v>6</v>
      </c>
      <c r="E448" s="197" t="s">
        <v>281</v>
      </c>
      <c r="F448" s="197"/>
      <c r="G448" s="197"/>
      <c r="H448" s="197"/>
      <c r="I448" s="197" t="s">
        <v>282</v>
      </c>
      <c r="J448" s="197" t="str">
        <f>Select!$M$13</f>
        <v>3.2</v>
      </c>
      <c r="K448" s="197"/>
      <c r="L448" s="197"/>
      <c r="M448" s="197"/>
      <c r="N448" s="198"/>
      <c r="O448" s="198"/>
      <c r="P448" s="198"/>
      <c r="Q448" s="198"/>
      <c r="R448" s="198"/>
      <c r="S448" s="198"/>
      <c r="T448" s="198"/>
      <c r="U448" s="198"/>
      <c r="V448" s="198"/>
      <c r="W448" s="198"/>
      <c r="X448" s="198"/>
      <c r="Y448" s="198"/>
      <c r="Z448" s="198"/>
      <c r="AA448" s="198"/>
      <c r="AB448" s="198"/>
      <c r="AC448" s="198"/>
      <c r="AD448" s="198"/>
      <c r="AE448" s="198"/>
      <c r="AF448" s="198"/>
      <c r="AG448" s="198"/>
      <c r="AH448" s="198"/>
      <c r="AI448" s="198"/>
      <c r="AJ448" s="198"/>
      <c r="AK448" s="198"/>
      <c r="AL448" s="198"/>
      <c r="AM448" s="198"/>
      <c r="AN448" s="198"/>
      <c r="AO448" s="198"/>
      <c r="AP448" s="198"/>
    </row>
    <row r="449" spans="1:42" customFormat="1" outlineLevel="1">
      <c r="A449" s="210" t="str">
        <f>_xlfn.TEXTAFTER(J448,".")</f>
        <v>2</v>
      </c>
      <c r="B449" s="199" t="str">
        <f>_xlfn.XLOOKUP($J448,Select!$K$4:$K$65,Select!$F$4:$F$65)</f>
        <v>CS006 &amp; CS007 Storage Systems</v>
      </c>
      <c r="C449" s="199"/>
      <c r="D449" s="199"/>
      <c r="E449" s="199"/>
      <c r="F449" s="199"/>
      <c r="G449" s="199"/>
      <c r="H449" s="199"/>
      <c r="I449" s="199"/>
      <c r="J449" s="199"/>
      <c r="K449" s="199"/>
      <c r="L449" s="199"/>
      <c r="M449" s="199"/>
      <c r="N449" s="199"/>
      <c r="O449" s="199"/>
      <c r="P449" s="199"/>
      <c r="Q449" s="199"/>
      <c r="R449" s="199"/>
      <c r="S449" s="199"/>
      <c r="T449" s="199"/>
      <c r="U449" s="199"/>
      <c r="V449" s="199"/>
      <c r="W449" s="199"/>
      <c r="X449" s="199"/>
      <c r="Y449" s="199"/>
      <c r="Z449" s="199"/>
      <c r="AA449" s="199"/>
      <c r="AB449" s="199"/>
      <c r="AC449" s="199"/>
      <c r="AD449" s="199"/>
      <c r="AE449" s="199"/>
      <c r="AF449" s="199"/>
      <c r="AG449" s="199"/>
      <c r="AH449" s="199"/>
      <c r="AI449" s="199"/>
      <c r="AJ449" s="199"/>
      <c r="AK449" s="199"/>
      <c r="AL449" s="199"/>
      <c r="AM449" s="199"/>
      <c r="AN449" s="199"/>
      <c r="AO449" s="199"/>
      <c r="AP449" s="199"/>
    </row>
    <row r="450" spans="1:42" customFormat="1" outlineLevel="1">
      <c r="A450" s="220" t="s">
        <v>150</v>
      </c>
      <c r="B450" s="220" t="s">
        <v>283</v>
      </c>
      <c r="C450" s="220" t="s">
        <v>284</v>
      </c>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c r="AA450" s="220"/>
      <c r="AB450" s="220"/>
      <c r="AC450" s="220"/>
      <c r="AD450" s="220"/>
      <c r="AE450" s="220"/>
      <c r="AF450" s="220"/>
      <c r="AG450" s="220"/>
      <c r="AH450" s="220"/>
      <c r="AI450" s="220"/>
      <c r="AJ450" s="220"/>
      <c r="AK450" s="220"/>
      <c r="AL450" s="220"/>
      <c r="AM450" s="220"/>
      <c r="AN450" s="220"/>
      <c r="AO450" s="220"/>
      <c r="AP450" s="220"/>
    </row>
    <row r="451" spans="1:42" customFormat="1" outlineLevel="2">
      <c r="A451" s="211" t="str">
        <f>A448&amp;"."&amp;A450&amp;"."&amp;A449&amp;"."&amp;B451</f>
        <v>3.c.2.1</v>
      </c>
      <c r="B451">
        <v>1</v>
      </c>
      <c r="C451" t="str">
        <f>'1-GBP'!C451</f>
        <v/>
      </c>
      <c r="M451" s="281">
        <v>0</v>
      </c>
      <c r="N451" s="281">
        <v>0</v>
      </c>
      <c r="O451" s="281">
        <v>0</v>
      </c>
      <c r="P451" s="281">
        <v>0</v>
      </c>
      <c r="Q451" s="281">
        <v>0</v>
      </c>
      <c r="R451" s="281">
        <v>0</v>
      </c>
      <c r="S451" s="281">
        <v>0</v>
      </c>
      <c r="T451" s="281">
        <v>0</v>
      </c>
      <c r="U451" s="281">
        <v>0</v>
      </c>
      <c r="V451" s="281">
        <v>0</v>
      </c>
      <c r="W451" s="281">
        <v>0</v>
      </c>
      <c r="X451" s="281">
        <v>0</v>
      </c>
      <c r="Y451" s="281">
        <v>0</v>
      </c>
      <c r="Z451" s="281">
        <v>0</v>
      </c>
      <c r="AA451" s="281">
        <v>0</v>
      </c>
      <c r="AB451" s="281">
        <v>0</v>
      </c>
      <c r="AC451" s="281">
        <v>0</v>
      </c>
      <c r="AD451" s="281">
        <v>0</v>
      </c>
      <c r="AE451" s="281">
        <v>0</v>
      </c>
      <c r="AF451" s="281">
        <v>0</v>
      </c>
      <c r="AG451" s="281">
        <v>0</v>
      </c>
      <c r="AH451" s="281">
        <v>0</v>
      </c>
      <c r="AI451" s="281">
        <v>0</v>
      </c>
      <c r="AJ451" s="281">
        <v>0</v>
      </c>
      <c r="AK451" s="281">
        <v>0</v>
      </c>
      <c r="AL451" s="281">
        <v>0</v>
      </c>
      <c r="AM451" s="281">
        <v>0</v>
      </c>
      <c r="AN451" s="281">
        <v>0</v>
      </c>
      <c r="AO451" s="281">
        <v>0</v>
      </c>
      <c r="AP451" s="281">
        <v>0</v>
      </c>
    </row>
    <row r="452" spans="1:42" customFormat="1" outlineLevel="2">
      <c r="A452" s="211" t="str">
        <f>A448&amp;"."&amp;A450&amp;"."&amp;A449&amp;"."&amp;B452</f>
        <v>3.c.2.2</v>
      </c>
      <c r="B452">
        <v>2</v>
      </c>
      <c r="C452" t="str">
        <f>'1-GBP'!C452</f>
        <v/>
      </c>
      <c r="M452" s="281">
        <v>0</v>
      </c>
      <c r="N452" s="281">
        <v>0</v>
      </c>
      <c r="O452" s="281">
        <v>0</v>
      </c>
      <c r="P452" s="281">
        <v>0</v>
      </c>
      <c r="Q452" s="281">
        <v>0</v>
      </c>
      <c r="R452" s="281">
        <v>0</v>
      </c>
      <c r="S452" s="281">
        <v>0</v>
      </c>
      <c r="T452" s="281">
        <v>0</v>
      </c>
      <c r="U452" s="281">
        <v>0</v>
      </c>
      <c r="V452" s="281">
        <v>0</v>
      </c>
      <c r="W452" s="281">
        <v>0</v>
      </c>
      <c r="X452" s="281">
        <v>0</v>
      </c>
      <c r="Y452" s="281">
        <v>0</v>
      </c>
      <c r="Z452" s="281">
        <v>0</v>
      </c>
      <c r="AA452" s="281">
        <v>0</v>
      </c>
      <c r="AB452" s="281">
        <v>0</v>
      </c>
      <c r="AC452" s="281">
        <v>0</v>
      </c>
      <c r="AD452" s="281">
        <v>0</v>
      </c>
      <c r="AE452" s="281">
        <v>0</v>
      </c>
      <c r="AF452" s="281">
        <v>0</v>
      </c>
      <c r="AG452" s="281">
        <v>0</v>
      </c>
      <c r="AH452" s="281">
        <v>0</v>
      </c>
      <c r="AI452" s="281">
        <v>0</v>
      </c>
      <c r="AJ452" s="281">
        <v>0</v>
      </c>
      <c r="AK452" s="281">
        <v>0</v>
      </c>
      <c r="AL452" s="281">
        <v>0</v>
      </c>
      <c r="AM452" s="281">
        <v>0</v>
      </c>
      <c r="AN452" s="281">
        <v>0</v>
      </c>
      <c r="AO452" s="281">
        <v>0</v>
      </c>
      <c r="AP452" s="281">
        <v>0</v>
      </c>
    </row>
    <row r="453" spans="1:42" customFormat="1" outlineLevel="2">
      <c r="A453" s="211" t="str">
        <f>A448&amp;"."&amp;A450&amp;"."&amp;A449&amp;"."&amp;B453</f>
        <v>3.c.2.3</v>
      </c>
      <c r="B453">
        <v>3</v>
      </c>
      <c r="C453" t="str">
        <f>'1-GBP'!C453</f>
        <v/>
      </c>
      <c r="M453" s="281">
        <v>0</v>
      </c>
      <c r="N453" s="281">
        <v>0</v>
      </c>
      <c r="O453" s="281">
        <v>0</v>
      </c>
      <c r="P453" s="281">
        <v>0</v>
      </c>
      <c r="Q453" s="281">
        <v>0</v>
      </c>
      <c r="R453" s="281">
        <v>0</v>
      </c>
      <c r="S453" s="281">
        <v>0</v>
      </c>
      <c r="T453" s="281">
        <v>0</v>
      </c>
      <c r="U453" s="281">
        <v>0</v>
      </c>
      <c r="V453" s="281">
        <v>0</v>
      </c>
      <c r="W453" s="281">
        <v>0</v>
      </c>
      <c r="X453" s="281">
        <v>0</v>
      </c>
      <c r="Y453" s="281">
        <v>0</v>
      </c>
      <c r="Z453" s="281">
        <v>0</v>
      </c>
      <c r="AA453" s="281">
        <v>0</v>
      </c>
      <c r="AB453" s="281">
        <v>0</v>
      </c>
      <c r="AC453" s="281">
        <v>0</v>
      </c>
      <c r="AD453" s="281">
        <v>0</v>
      </c>
      <c r="AE453" s="281">
        <v>0</v>
      </c>
      <c r="AF453" s="281">
        <v>0</v>
      </c>
      <c r="AG453" s="281">
        <v>0</v>
      </c>
      <c r="AH453" s="281">
        <v>0</v>
      </c>
      <c r="AI453" s="281">
        <v>0</v>
      </c>
      <c r="AJ453" s="281">
        <v>0</v>
      </c>
      <c r="AK453" s="281">
        <v>0</v>
      </c>
      <c r="AL453" s="281">
        <v>0</v>
      </c>
      <c r="AM453" s="281">
        <v>0</v>
      </c>
      <c r="AN453" s="281">
        <v>0</v>
      </c>
      <c r="AO453" s="281">
        <v>0</v>
      </c>
      <c r="AP453" s="281">
        <v>0</v>
      </c>
    </row>
    <row r="454" spans="1:42" customFormat="1" outlineLevel="2">
      <c r="A454" s="211" t="str">
        <f>A448&amp;"."&amp;A450&amp;"."&amp;A449&amp;"."&amp;B454</f>
        <v>3.c.2.4</v>
      </c>
      <c r="B454">
        <v>4</v>
      </c>
      <c r="C454" t="str">
        <f>'1-GBP'!C454</f>
        <v/>
      </c>
      <c r="M454" s="281">
        <v>0</v>
      </c>
      <c r="N454" s="281">
        <v>0</v>
      </c>
      <c r="O454" s="281">
        <v>0</v>
      </c>
      <c r="P454" s="281">
        <v>0</v>
      </c>
      <c r="Q454" s="281">
        <v>0</v>
      </c>
      <c r="R454" s="281">
        <v>0</v>
      </c>
      <c r="S454" s="281">
        <v>0</v>
      </c>
      <c r="T454" s="281">
        <v>0</v>
      </c>
      <c r="U454" s="281">
        <v>0</v>
      </c>
      <c r="V454" s="281">
        <v>0</v>
      </c>
      <c r="W454" s="281">
        <v>0</v>
      </c>
      <c r="X454" s="281">
        <v>0</v>
      </c>
      <c r="Y454" s="281">
        <v>0</v>
      </c>
      <c r="Z454" s="281">
        <v>0</v>
      </c>
      <c r="AA454" s="281">
        <v>0</v>
      </c>
      <c r="AB454" s="281">
        <v>0</v>
      </c>
      <c r="AC454" s="281">
        <v>0</v>
      </c>
      <c r="AD454" s="281">
        <v>0</v>
      </c>
      <c r="AE454" s="281">
        <v>0</v>
      </c>
      <c r="AF454" s="281">
        <v>0</v>
      </c>
      <c r="AG454" s="281">
        <v>0</v>
      </c>
      <c r="AH454" s="281">
        <v>0</v>
      </c>
      <c r="AI454" s="281">
        <v>0</v>
      </c>
      <c r="AJ454" s="281">
        <v>0</v>
      </c>
      <c r="AK454" s="281">
        <v>0</v>
      </c>
      <c r="AL454" s="281">
        <v>0</v>
      </c>
      <c r="AM454" s="281">
        <v>0</v>
      </c>
      <c r="AN454" s="281">
        <v>0</v>
      </c>
      <c r="AO454" s="281">
        <v>0</v>
      </c>
      <c r="AP454" s="281">
        <v>0</v>
      </c>
    </row>
    <row r="455" spans="1:42" customFormat="1" outlineLevel="2">
      <c r="A455" s="211" t="str">
        <f>A448&amp;"."&amp;A450&amp;"."&amp;A449&amp;"."&amp;B455</f>
        <v>3.c.2.5</v>
      </c>
      <c r="B455">
        <v>5</v>
      </c>
      <c r="C455" t="str">
        <f>'1-GBP'!C455</f>
        <v/>
      </c>
      <c r="M455" s="281">
        <v>0</v>
      </c>
      <c r="N455" s="281">
        <v>0</v>
      </c>
      <c r="O455" s="281">
        <v>0</v>
      </c>
      <c r="P455" s="281">
        <v>0</v>
      </c>
      <c r="Q455" s="281">
        <v>0</v>
      </c>
      <c r="R455" s="281">
        <v>0</v>
      </c>
      <c r="S455" s="281">
        <v>0</v>
      </c>
      <c r="T455" s="281">
        <v>0</v>
      </c>
      <c r="U455" s="281">
        <v>0</v>
      </c>
      <c r="V455" s="281">
        <v>0</v>
      </c>
      <c r="W455" s="281">
        <v>0</v>
      </c>
      <c r="X455" s="281">
        <v>0</v>
      </c>
      <c r="Y455" s="281">
        <v>0</v>
      </c>
      <c r="Z455" s="281">
        <v>0</v>
      </c>
      <c r="AA455" s="281">
        <v>0</v>
      </c>
      <c r="AB455" s="281">
        <v>0</v>
      </c>
      <c r="AC455" s="281">
        <v>0</v>
      </c>
      <c r="AD455" s="281">
        <v>0</v>
      </c>
      <c r="AE455" s="281">
        <v>0</v>
      </c>
      <c r="AF455" s="281">
        <v>0</v>
      </c>
      <c r="AG455" s="281">
        <v>0</v>
      </c>
      <c r="AH455" s="281">
        <v>0</v>
      </c>
      <c r="AI455" s="281">
        <v>0</v>
      </c>
      <c r="AJ455" s="281">
        <v>0</v>
      </c>
      <c r="AK455" s="281">
        <v>0</v>
      </c>
      <c r="AL455" s="281">
        <v>0</v>
      </c>
      <c r="AM455" s="281">
        <v>0</v>
      </c>
      <c r="AN455" s="281">
        <v>0</v>
      </c>
      <c r="AO455" s="281">
        <v>0</v>
      </c>
      <c r="AP455" s="281">
        <v>0</v>
      </c>
    </row>
    <row r="456" spans="1:42" customFormat="1" outlineLevel="2">
      <c r="A456" s="211" t="str">
        <f>A448&amp;"."&amp;A450&amp;"."&amp;A449&amp;"."&amp;B456</f>
        <v>3.c.2.6</v>
      </c>
      <c r="B456">
        <v>6</v>
      </c>
      <c r="C456" t="str">
        <f>'1-GBP'!C456</f>
        <v/>
      </c>
      <c r="M456" s="281">
        <v>0</v>
      </c>
      <c r="N456" s="281">
        <v>0</v>
      </c>
      <c r="O456" s="281">
        <v>0</v>
      </c>
      <c r="P456" s="281">
        <v>0</v>
      </c>
      <c r="Q456" s="281">
        <v>0</v>
      </c>
      <c r="R456" s="281">
        <v>0</v>
      </c>
      <c r="S456" s="281">
        <v>0</v>
      </c>
      <c r="T456" s="281">
        <v>0</v>
      </c>
      <c r="U456" s="281">
        <v>0</v>
      </c>
      <c r="V456" s="281">
        <v>0</v>
      </c>
      <c r="W456" s="281">
        <v>0</v>
      </c>
      <c r="X456" s="281">
        <v>0</v>
      </c>
      <c r="Y456" s="281">
        <v>0</v>
      </c>
      <c r="Z456" s="281">
        <v>0</v>
      </c>
      <c r="AA456" s="281">
        <v>0</v>
      </c>
      <c r="AB456" s="281">
        <v>0</v>
      </c>
      <c r="AC456" s="281">
        <v>0</v>
      </c>
      <c r="AD456" s="281">
        <v>0</v>
      </c>
      <c r="AE456" s="281">
        <v>0</v>
      </c>
      <c r="AF456" s="281">
        <v>0</v>
      </c>
      <c r="AG456" s="281">
        <v>0</v>
      </c>
      <c r="AH456" s="281">
        <v>0</v>
      </c>
      <c r="AI456" s="281">
        <v>0</v>
      </c>
      <c r="AJ456" s="281">
        <v>0</v>
      </c>
      <c r="AK456" s="281">
        <v>0</v>
      </c>
      <c r="AL456" s="281">
        <v>0</v>
      </c>
      <c r="AM456" s="281">
        <v>0</v>
      </c>
      <c r="AN456" s="281">
        <v>0</v>
      </c>
      <c r="AO456" s="281">
        <v>0</v>
      </c>
      <c r="AP456" s="281">
        <v>0</v>
      </c>
    </row>
    <row r="457" spans="1:42" customFormat="1" outlineLevel="2">
      <c r="A457" s="211" t="str">
        <f>A448&amp;"."&amp;A450&amp;"."&amp;A449&amp;"."&amp;B457</f>
        <v>3.c.2.7</v>
      </c>
      <c r="B457">
        <v>7</v>
      </c>
      <c r="C457" t="str">
        <f>'1-GBP'!C457</f>
        <v/>
      </c>
      <c r="M457" s="281">
        <v>0</v>
      </c>
      <c r="N457" s="281">
        <v>0</v>
      </c>
      <c r="O457" s="281">
        <v>0</v>
      </c>
      <c r="P457" s="281">
        <v>0</v>
      </c>
      <c r="Q457" s="281">
        <v>0</v>
      </c>
      <c r="R457" s="281">
        <v>0</v>
      </c>
      <c r="S457" s="281">
        <v>0</v>
      </c>
      <c r="T457" s="281">
        <v>0</v>
      </c>
      <c r="U457" s="281">
        <v>0</v>
      </c>
      <c r="V457" s="281">
        <v>0</v>
      </c>
      <c r="W457" s="281">
        <v>0</v>
      </c>
      <c r="X457" s="281">
        <v>0</v>
      </c>
      <c r="Y457" s="281">
        <v>0</v>
      </c>
      <c r="Z457" s="281">
        <v>0</v>
      </c>
      <c r="AA457" s="281">
        <v>0</v>
      </c>
      <c r="AB457" s="281">
        <v>0</v>
      </c>
      <c r="AC457" s="281">
        <v>0</v>
      </c>
      <c r="AD457" s="281">
        <v>0</v>
      </c>
      <c r="AE457" s="281">
        <v>0</v>
      </c>
      <c r="AF457" s="281">
        <v>0</v>
      </c>
      <c r="AG457" s="281">
        <v>0</v>
      </c>
      <c r="AH457" s="281">
        <v>0</v>
      </c>
      <c r="AI457" s="281">
        <v>0</v>
      </c>
      <c r="AJ457" s="281">
        <v>0</v>
      </c>
      <c r="AK457" s="281">
        <v>0</v>
      </c>
      <c r="AL457" s="281">
        <v>0</v>
      </c>
      <c r="AM457" s="281">
        <v>0</v>
      </c>
      <c r="AN457" s="281">
        <v>0</v>
      </c>
      <c r="AO457" s="281">
        <v>0</v>
      </c>
      <c r="AP457" s="281">
        <v>0</v>
      </c>
    </row>
    <row r="458" spans="1:42" customFormat="1" outlineLevel="2">
      <c r="A458" s="211" t="str">
        <f>A448&amp;"."&amp;A450&amp;"."&amp;A449&amp;"."&amp;B458</f>
        <v>3.c.2.8</v>
      </c>
      <c r="B458">
        <v>8</v>
      </c>
      <c r="C458" t="str">
        <f>'1-GBP'!C458</f>
        <v/>
      </c>
      <c r="M458" s="281">
        <v>0</v>
      </c>
      <c r="N458" s="281">
        <v>0</v>
      </c>
      <c r="O458" s="281">
        <v>0</v>
      </c>
      <c r="P458" s="281">
        <v>0</v>
      </c>
      <c r="Q458" s="281">
        <v>0</v>
      </c>
      <c r="R458" s="281">
        <v>0</v>
      </c>
      <c r="S458" s="281">
        <v>0</v>
      </c>
      <c r="T458" s="281">
        <v>0</v>
      </c>
      <c r="U458" s="281">
        <v>0</v>
      </c>
      <c r="V458" s="281">
        <v>0</v>
      </c>
      <c r="W458" s="281">
        <v>0</v>
      </c>
      <c r="X458" s="281">
        <v>0</v>
      </c>
      <c r="Y458" s="281">
        <v>0</v>
      </c>
      <c r="Z458" s="281">
        <v>0</v>
      </c>
      <c r="AA458" s="281">
        <v>0</v>
      </c>
      <c r="AB458" s="281">
        <v>0</v>
      </c>
      <c r="AC458" s="281">
        <v>0</v>
      </c>
      <c r="AD458" s="281">
        <v>0</v>
      </c>
      <c r="AE458" s="281">
        <v>0</v>
      </c>
      <c r="AF458" s="281">
        <v>0</v>
      </c>
      <c r="AG458" s="281">
        <v>0</v>
      </c>
      <c r="AH458" s="281">
        <v>0</v>
      </c>
      <c r="AI458" s="281">
        <v>0</v>
      </c>
      <c r="AJ458" s="281">
        <v>0</v>
      </c>
      <c r="AK458" s="281">
        <v>0</v>
      </c>
      <c r="AL458" s="281">
        <v>0</v>
      </c>
      <c r="AM458" s="281">
        <v>0</v>
      </c>
      <c r="AN458" s="281">
        <v>0</v>
      </c>
      <c r="AO458" s="281">
        <v>0</v>
      </c>
      <c r="AP458" s="281">
        <v>0</v>
      </c>
    </row>
    <row r="459" spans="1:42" customFormat="1" outlineLevel="2">
      <c r="A459" s="211" t="str">
        <f>A448&amp;"."&amp;A450&amp;"."&amp;A449&amp;"."&amp;B459</f>
        <v>3.c.2.9</v>
      </c>
      <c r="B459">
        <v>9</v>
      </c>
      <c r="C459" t="str">
        <f>'1-GBP'!C459</f>
        <v/>
      </c>
      <c r="M459" s="281">
        <v>0</v>
      </c>
      <c r="N459" s="281">
        <v>0</v>
      </c>
      <c r="O459" s="281">
        <v>0</v>
      </c>
      <c r="P459" s="281">
        <v>0</v>
      </c>
      <c r="Q459" s="281">
        <v>0</v>
      </c>
      <c r="R459" s="281">
        <v>0</v>
      </c>
      <c r="S459" s="281">
        <v>0</v>
      </c>
      <c r="T459" s="281">
        <v>0</v>
      </c>
      <c r="U459" s="281">
        <v>0</v>
      </c>
      <c r="V459" s="281">
        <v>0</v>
      </c>
      <c r="W459" s="281">
        <v>0</v>
      </c>
      <c r="X459" s="281">
        <v>0</v>
      </c>
      <c r="Y459" s="281">
        <v>0</v>
      </c>
      <c r="Z459" s="281">
        <v>0</v>
      </c>
      <c r="AA459" s="281">
        <v>0</v>
      </c>
      <c r="AB459" s="281">
        <v>0</v>
      </c>
      <c r="AC459" s="281">
        <v>0</v>
      </c>
      <c r="AD459" s="281">
        <v>0</v>
      </c>
      <c r="AE459" s="281">
        <v>0</v>
      </c>
      <c r="AF459" s="281">
        <v>0</v>
      </c>
      <c r="AG459" s="281">
        <v>0</v>
      </c>
      <c r="AH459" s="281">
        <v>0</v>
      </c>
      <c r="AI459" s="281">
        <v>0</v>
      </c>
      <c r="AJ459" s="281">
        <v>0</v>
      </c>
      <c r="AK459" s="281">
        <v>0</v>
      </c>
      <c r="AL459" s="281">
        <v>0</v>
      </c>
      <c r="AM459" s="281">
        <v>0</v>
      </c>
      <c r="AN459" s="281">
        <v>0</v>
      </c>
      <c r="AO459" s="281">
        <v>0</v>
      </c>
      <c r="AP459" s="281">
        <v>0</v>
      </c>
    </row>
    <row r="460" spans="1:42" customFormat="1" outlineLevel="2">
      <c r="A460" s="211" t="str">
        <f>A448&amp;"."&amp;A450&amp;"."&amp;A449&amp;"."&amp;B460</f>
        <v>3.c.2.10</v>
      </c>
      <c r="B460">
        <v>10</v>
      </c>
      <c r="C460" t="str">
        <f>'1-GBP'!C460</f>
        <v/>
      </c>
      <c r="M460" s="281">
        <v>0</v>
      </c>
      <c r="N460" s="281">
        <v>0</v>
      </c>
      <c r="O460" s="281">
        <v>0</v>
      </c>
      <c r="P460" s="281">
        <v>0</v>
      </c>
      <c r="Q460" s="281">
        <v>0</v>
      </c>
      <c r="R460" s="281">
        <v>0</v>
      </c>
      <c r="S460" s="281">
        <v>0</v>
      </c>
      <c r="T460" s="281">
        <v>0</v>
      </c>
      <c r="U460" s="281">
        <v>0</v>
      </c>
      <c r="V460" s="281">
        <v>0</v>
      </c>
      <c r="W460" s="281">
        <v>0</v>
      </c>
      <c r="X460" s="281">
        <v>0</v>
      </c>
      <c r="Y460" s="281">
        <v>0</v>
      </c>
      <c r="Z460" s="281">
        <v>0</v>
      </c>
      <c r="AA460" s="281">
        <v>0</v>
      </c>
      <c r="AB460" s="281">
        <v>0</v>
      </c>
      <c r="AC460" s="281">
        <v>0</v>
      </c>
      <c r="AD460" s="281">
        <v>0</v>
      </c>
      <c r="AE460" s="281">
        <v>0</v>
      </c>
      <c r="AF460" s="281">
        <v>0</v>
      </c>
      <c r="AG460" s="281">
        <v>0</v>
      </c>
      <c r="AH460" s="281">
        <v>0</v>
      </c>
      <c r="AI460" s="281">
        <v>0</v>
      </c>
      <c r="AJ460" s="281">
        <v>0</v>
      </c>
      <c r="AK460" s="281">
        <v>0</v>
      </c>
      <c r="AL460" s="281">
        <v>0</v>
      </c>
      <c r="AM460" s="281">
        <v>0</v>
      </c>
      <c r="AN460" s="281">
        <v>0</v>
      </c>
      <c r="AO460" s="281">
        <v>0</v>
      </c>
      <c r="AP460" s="281">
        <v>0</v>
      </c>
    </row>
    <row r="461" spans="1:42" customFormat="1" outlineLevel="2">
      <c r="A461" s="211" t="str">
        <f>A448&amp;"."&amp;A450&amp;"."&amp;A449&amp;"."&amp;B461</f>
        <v>3.c.2.11</v>
      </c>
      <c r="B461">
        <v>11</v>
      </c>
      <c r="C461" t="str">
        <f>'1-GBP'!C461</f>
        <v/>
      </c>
      <c r="M461" s="281">
        <v>0</v>
      </c>
      <c r="N461" s="281">
        <v>0</v>
      </c>
      <c r="O461" s="281">
        <v>0</v>
      </c>
      <c r="P461" s="281">
        <v>0</v>
      </c>
      <c r="Q461" s="281">
        <v>0</v>
      </c>
      <c r="R461" s="281">
        <v>0</v>
      </c>
      <c r="S461" s="281">
        <v>0</v>
      </c>
      <c r="T461" s="281">
        <v>0</v>
      </c>
      <c r="U461" s="281">
        <v>0</v>
      </c>
      <c r="V461" s="281">
        <v>0</v>
      </c>
      <c r="W461" s="281">
        <v>0</v>
      </c>
      <c r="X461" s="281">
        <v>0</v>
      </c>
      <c r="Y461" s="281">
        <v>0</v>
      </c>
      <c r="Z461" s="281">
        <v>0</v>
      </c>
      <c r="AA461" s="281">
        <v>0</v>
      </c>
      <c r="AB461" s="281">
        <v>0</v>
      </c>
      <c r="AC461" s="281">
        <v>0</v>
      </c>
      <c r="AD461" s="281">
        <v>0</v>
      </c>
      <c r="AE461" s="281">
        <v>0</v>
      </c>
      <c r="AF461" s="281">
        <v>0</v>
      </c>
      <c r="AG461" s="281">
        <v>0</v>
      </c>
      <c r="AH461" s="281">
        <v>0</v>
      </c>
      <c r="AI461" s="281">
        <v>0</v>
      </c>
      <c r="AJ461" s="281">
        <v>0</v>
      </c>
      <c r="AK461" s="281">
        <v>0</v>
      </c>
      <c r="AL461" s="281">
        <v>0</v>
      </c>
      <c r="AM461" s="281">
        <v>0</v>
      </c>
      <c r="AN461" s="281">
        <v>0</v>
      </c>
      <c r="AO461" s="281">
        <v>0</v>
      </c>
      <c r="AP461" s="281">
        <v>0</v>
      </c>
    </row>
    <row r="462" spans="1:42" customFormat="1" outlineLevel="2">
      <c r="A462" s="211" t="str">
        <f>A448&amp;"."&amp;A450&amp;"."&amp;A449&amp;"."&amp;B462</f>
        <v>3.c.2.12</v>
      </c>
      <c r="B462">
        <v>12</v>
      </c>
      <c r="C462" t="str">
        <f>'1-GBP'!C462</f>
        <v/>
      </c>
      <c r="M462" s="281">
        <v>0</v>
      </c>
      <c r="N462" s="281">
        <v>0</v>
      </c>
      <c r="O462" s="281">
        <v>0</v>
      </c>
      <c r="P462" s="281">
        <v>0</v>
      </c>
      <c r="Q462" s="281">
        <v>0</v>
      </c>
      <c r="R462" s="281">
        <v>0</v>
      </c>
      <c r="S462" s="281">
        <v>0</v>
      </c>
      <c r="T462" s="281">
        <v>0</v>
      </c>
      <c r="U462" s="281">
        <v>0</v>
      </c>
      <c r="V462" s="281">
        <v>0</v>
      </c>
      <c r="W462" s="281">
        <v>0</v>
      </c>
      <c r="X462" s="281">
        <v>0</v>
      </c>
      <c r="Y462" s="281">
        <v>0</v>
      </c>
      <c r="Z462" s="281">
        <v>0</v>
      </c>
      <c r="AA462" s="281">
        <v>0</v>
      </c>
      <c r="AB462" s="281">
        <v>0</v>
      </c>
      <c r="AC462" s="281">
        <v>0</v>
      </c>
      <c r="AD462" s="281">
        <v>0</v>
      </c>
      <c r="AE462" s="281">
        <v>0</v>
      </c>
      <c r="AF462" s="281">
        <v>0</v>
      </c>
      <c r="AG462" s="281">
        <v>0</v>
      </c>
      <c r="AH462" s="281">
        <v>0</v>
      </c>
      <c r="AI462" s="281">
        <v>0</v>
      </c>
      <c r="AJ462" s="281">
        <v>0</v>
      </c>
      <c r="AK462" s="281">
        <v>0</v>
      </c>
      <c r="AL462" s="281">
        <v>0</v>
      </c>
      <c r="AM462" s="281">
        <v>0</v>
      </c>
      <c r="AN462" s="281">
        <v>0</v>
      </c>
      <c r="AO462" s="281">
        <v>0</v>
      </c>
      <c r="AP462" s="281">
        <v>0</v>
      </c>
    </row>
    <row r="463" spans="1:42" customFormat="1" outlineLevel="1" collapsed="1">
      <c r="A463" s="212"/>
      <c r="B463" s="201">
        <f>B462-COUNTIFS(C451:C462,"")</f>
        <v>0</v>
      </c>
      <c r="C463" s="201" t="s">
        <v>285</v>
      </c>
      <c r="D463" s="201"/>
      <c r="E463" s="201"/>
      <c r="F463" s="201"/>
      <c r="G463" s="201"/>
      <c r="H463" s="201"/>
      <c r="I463" s="201"/>
      <c r="J463" s="201"/>
      <c r="K463" s="201"/>
      <c r="L463" s="201"/>
      <c r="M463" s="280">
        <f>SUM(M451:M462)</f>
        <v>0</v>
      </c>
      <c r="N463" s="280">
        <f>SUM(N451:N462)</f>
        <v>0</v>
      </c>
      <c r="O463" s="280">
        <f t="shared" ref="O463:AP463" si="39">SUM(O451:O462)</f>
        <v>0</v>
      </c>
      <c r="P463" s="280">
        <f t="shared" si="39"/>
        <v>0</v>
      </c>
      <c r="Q463" s="280">
        <f t="shared" si="39"/>
        <v>0</v>
      </c>
      <c r="R463" s="280">
        <f t="shared" si="39"/>
        <v>0</v>
      </c>
      <c r="S463" s="280">
        <f t="shared" si="39"/>
        <v>0</v>
      </c>
      <c r="T463" s="280">
        <f t="shared" si="39"/>
        <v>0</v>
      </c>
      <c r="U463" s="280">
        <f t="shared" si="39"/>
        <v>0</v>
      </c>
      <c r="V463" s="280">
        <f t="shared" si="39"/>
        <v>0</v>
      </c>
      <c r="W463" s="280">
        <f t="shared" si="39"/>
        <v>0</v>
      </c>
      <c r="X463" s="280">
        <f t="shared" si="39"/>
        <v>0</v>
      </c>
      <c r="Y463" s="280">
        <f t="shared" si="39"/>
        <v>0</v>
      </c>
      <c r="Z463" s="280">
        <f t="shared" si="39"/>
        <v>0</v>
      </c>
      <c r="AA463" s="280">
        <f t="shared" si="39"/>
        <v>0</v>
      </c>
      <c r="AB463" s="280">
        <f t="shared" si="39"/>
        <v>0</v>
      </c>
      <c r="AC463" s="280">
        <f t="shared" si="39"/>
        <v>0</v>
      </c>
      <c r="AD463" s="280">
        <f t="shared" si="39"/>
        <v>0</v>
      </c>
      <c r="AE463" s="280">
        <f t="shared" si="39"/>
        <v>0</v>
      </c>
      <c r="AF463" s="280">
        <f t="shared" si="39"/>
        <v>0</v>
      </c>
      <c r="AG463" s="280">
        <f t="shared" si="39"/>
        <v>0</v>
      </c>
      <c r="AH463" s="280">
        <f t="shared" si="39"/>
        <v>0</v>
      </c>
      <c r="AI463" s="280">
        <f t="shared" si="39"/>
        <v>0</v>
      </c>
      <c r="AJ463" s="280">
        <f t="shared" si="39"/>
        <v>0</v>
      </c>
      <c r="AK463" s="280">
        <f t="shared" si="39"/>
        <v>0</v>
      </c>
      <c r="AL463" s="280">
        <f t="shared" si="39"/>
        <v>0</v>
      </c>
      <c r="AM463" s="280">
        <f t="shared" si="39"/>
        <v>0</v>
      </c>
      <c r="AN463" s="280">
        <f t="shared" si="39"/>
        <v>0</v>
      </c>
      <c r="AO463" s="280">
        <f t="shared" si="39"/>
        <v>0</v>
      </c>
      <c r="AP463" s="280">
        <f t="shared" si="39"/>
        <v>0</v>
      </c>
    </row>
    <row r="464" spans="1:42" customFormat="1" outlineLevel="1"/>
    <row r="465" spans="1:42" customFormat="1" outlineLevel="1">
      <c r="A465" s="220" t="s">
        <v>216</v>
      </c>
      <c r="B465" s="220" t="s">
        <v>286</v>
      </c>
      <c r="C465" s="220" t="s">
        <v>284</v>
      </c>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c r="AA465" s="220"/>
      <c r="AB465" s="220"/>
      <c r="AC465" s="220"/>
      <c r="AD465" s="220"/>
      <c r="AE465" s="220"/>
      <c r="AF465" s="220"/>
      <c r="AG465" s="220"/>
      <c r="AH465" s="220"/>
      <c r="AI465" s="220"/>
      <c r="AJ465" s="220"/>
      <c r="AK465" s="220"/>
      <c r="AL465" s="220"/>
      <c r="AM465" s="220"/>
      <c r="AN465" s="220"/>
      <c r="AO465" s="220"/>
      <c r="AP465" s="220"/>
    </row>
    <row r="466" spans="1:42" customFormat="1" outlineLevel="2">
      <c r="A466" s="211" t="str">
        <f>A448&amp;"."&amp;A465&amp;"."&amp;A449&amp;"."&amp;B466</f>
        <v>3.o.2.1</v>
      </c>
      <c r="B466">
        <v>1</v>
      </c>
      <c r="C466" t="str">
        <f>'1-GBP'!C466</f>
        <v/>
      </c>
      <c r="M466" s="281">
        <v>0</v>
      </c>
      <c r="N466" s="281">
        <v>0</v>
      </c>
      <c r="O466" s="281">
        <v>0</v>
      </c>
      <c r="P466" s="281">
        <v>0</v>
      </c>
      <c r="Q466" s="281">
        <v>0</v>
      </c>
      <c r="R466" s="281">
        <v>0</v>
      </c>
      <c r="S466" s="281">
        <v>0</v>
      </c>
      <c r="T466" s="281">
        <v>0</v>
      </c>
      <c r="U466" s="281">
        <v>0</v>
      </c>
      <c r="V466" s="281">
        <v>0</v>
      </c>
      <c r="W466" s="281">
        <v>0</v>
      </c>
      <c r="X466" s="281">
        <v>0</v>
      </c>
      <c r="Y466" s="281">
        <v>0</v>
      </c>
      <c r="Z466" s="281">
        <v>0</v>
      </c>
      <c r="AA466" s="281">
        <v>0</v>
      </c>
      <c r="AB466" s="281">
        <v>0</v>
      </c>
      <c r="AC466" s="281">
        <v>0</v>
      </c>
      <c r="AD466" s="281">
        <v>0</v>
      </c>
      <c r="AE466" s="281">
        <v>0</v>
      </c>
      <c r="AF466" s="281">
        <v>0</v>
      </c>
      <c r="AG466" s="281">
        <v>0</v>
      </c>
      <c r="AH466" s="281">
        <v>0</v>
      </c>
      <c r="AI466" s="281">
        <v>0</v>
      </c>
      <c r="AJ466" s="281">
        <v>0</v>
      </c>
      <c r="AK466" s="281">
        <v>0</v>
      </c>
      <c r="AL466" s="281">
        <v>0</v>
      </c>
      <c r="AM466" s="281">
        <v>0</v>
      </c>
      <c r="AN466" s="281">
        <v>0</v>
      </c>
      <c r="AO466" s="281">
        <v>0</v>
      </c>
      <c r="AP466" s="281">
        <v>0</v>
      </c>
    </row>
    <row r="467" spans="1:42" customFormat="1" outlineLevel="2">
      <c r="A467" s="211" t="str">
        <f>A448&amp;"."&amp;A465&amp;"."&amp;A449&amp;"."&amp;B467</f>
        <v>3.o.2.2</v>
      </c>
      <c r="B467">
        <v>2</v>
      </c>
      <c r="C467" t="str">
        <f>'1-GBP'!C467</f>
        <v/>
      </c>
      <c r="M467" s="281">
        <v>0</v>
      </c>
      <c r="N467" s="281">
        <v>0</v>
      </c>
      <c r="O467" s="281">
        <v>0</v>
      </c>
      <c r="P467" s="281">
        <v>0</v>
      </c>
      <c r="Q467" s="281">
        <v>0</v>
      </c>
      <c r="R467" s="281">
        <v>0</v>
      </c>
      <c r="S467" s="281">
        <v>0</v>
      </c>
      <c r="T467" s="281">
        <v>0</v>
      </c>
      <c r="U467" s="281">
        <v>0</v>
      </c>
      <c r="V467" s="281">
        <v>0</v>
      </c>
      <c r="W467" s="281">
        <v>0</v>
      </c>
      <c r="X467" s="281">
        <v>0</v>
      </c>
      <c r="Y467" s="281">
        <v>0</v>
      </c>
      <c r="Z467" s="281">
        <v>0</v>
      </c>
      <c r="AA467" s="281">
        <v>0</v>
      </c>
      <c r="AB467" s="281">
        <v>0</v>
      </c>
      <c r="AC467" s="281">
        <v>0</v>
      </c>
      <c r="AD467" s="281">
        <v>0</v>
      </c>
      <c r="AE467" s="281">
        <v>0</v>
      </c>
      <c r="AF467" s="281">
        <v>0</v>
      </c>
      <c r="AG467" s="281">
        <v>0</v>
      </c>
      <c r="AH467" s="281">
        <v>0</v>
      </c>
      <c r="AI467" s="281">
        <v>0</v>
      </c>
      <c r="AJ467" s="281">
        <v>0</v>
      </c>
      <c r="AK467" s="281">
        <v>0</v>
      </c>
      <c r="AL467" s="281">
        <v>0</v>
      </c>
      <c r="AM467" s="281">
        <v>0</v>
      </c>
      <c r="AN467" s="281">
        <v>0</v>
      </c>
      <c r="AO467" s="281">
        <v>0</v>
      </c>
      <c r="AP467" s="281">
        <v>0</v>
      </c>
    </row>
    <row r="468" spans="1:42" customFormat="1" outlineLevel="2">
      <c r="A468" s="211" t="str">
        <f>A448&amp;"."&amp;A465&amp;"."&amp;A449&amp;"."&amp;B468</f>
        <v>3.o.2.3</v>
      </c>
      <c r="B468">
        <v>3</v>
      </c>
      <c r="C468" t="str">
        <f>'1-GBP'!C468</f>
        <v/>
      </c>
      <c r="M468" s="281">
        <v>0</v>
      </c>
      <c r="N468" s="281">
        <v>0</v>
      </c>
      <c r="O468" s="281">
        <v>0</v>
      </c>
      <c r="P468" s="281">
        <v>0</v>
      </c>
      <c r="Q468" s="281">
        <v>0</v>
      </c>
      <c r="R468" s="281">
        <v>0</v>
      </c>
      <c r="S468" s="281">
        <v>0</v>
      </c>
      <c r="T468" s="281">
        <v>0</v>
      </c>
      <c r="U468" s="281">
        <v>0</v>
      </c>
      <c r="V468" s="281">
        <v>0</v>
      </c>
      <c r="W468" s="281">
        <v>0</v>
      </c>
      <c r="X468" s="281">
        <v>0</v>
      </c>
      <c r="Y468" s="281">
        <v>0</v>
      </c>
      <c r="Z468" s="281">
        <v>0</v>
      </c>
      <c r="AA468" s="281">
        <v>0</v>
      </c>
      <c r="AB468" s="281">
        <v>0</v>
      </c>
      <c r="AC468" s="281">
        <v>0</v>
      </c>
      <c r="AD468" s="281">
        <v>0</v>
      </c>
      <c r="AE468" s="281">
        <v>0</v>
      </c>
      <c r="AF468" s="281">
        <v>0</v>
      </c>
      <c r="AG468" s="281">
        <v>0</v>
      </c>
      <c r="AH468" s="281">
        <v>0</v>
      </c>
      <c r="AI468" s="281">
        <v>0</v>
      </c>
      <c r="AJ468" s="281">
        <v>0</v>
      </c>
      <c r="AK468" s="281">
        <v>0</v>
      </c>
      <c r="AL468" s="281">
        <v>0</v>
      </c>
      <c r="AM468" s="281">
        <v>0</v>
      </c>
      <c r="AN468" s="281">
        <v>0</v>
      </c>
      <c r="AO468" s="281">
        <v>0</v>
      </c>
      <c r="AP468" s="281">
        <v>0</v>
      </c>
    </row>
    <row r="469" spans="1:42" customFormat="1" outlineLevel="2">
      <c r="A469" s="211" t="str">
        <f>A448&amp;"."&amp;A465&amp;"."&amp;A449&amp;"."&amp;B469</f>
        <v>3.o.2.4</v>
      </c>
      <c r="B469">
        <v>4</v>
      </c>
      <c r="C469" t="str">
        <f>'1-GBP'!C469</f>
        <v/>
      </c>
      <c r="M469" s="281">
        <v>0</v>
      </c>
      <c r="N469" s="281">
        <v>0</v>
      </c>
      <c r="O469" s="281">
        <v>0</v>
      </c>
      <c r="P469" s="281">
        <v>0</v>
      </c>
      <c r="Q469" s="281">
        <v>0</v>
      </c>
      <c r="R469" s="281">
        <v>0</v>
      </c>
      <c r="S469" s="281">
        <v>0</v>
      </c>
      <c r="T469" s="281">
        <v>0</v>
      </c>
      <c r="U469" s="281">
        <v>0</v>
      </c>
      <c r="V469" s="281">
        <v>0</v>
      </c>
      <c r="W469" s="281">
        <v>0</v>
      </c>
      <c r="X469" s="281">
        <v>0</v>
      </c>
      <c r="Y469" s="281">
        <v>0</v>
      </c>
      <c r="Z469" s="281">
        <v>0</v>
      </c>
      <c r="AA469" s="281">
        <v>0</v>
      </c>
      <c r="AB469" s="281">
        <v>0</v>
      </c>
      <c r="AC469" s="281">
        <v>0</v>
      </c>
      <c r="AD469" s="281">
        <v>0</v>
      </c>
      <c r="AE469" s="281">
        <v>0</v>
      </c>
      <c r="AF469" s="281">
        <v>0</v>
      </c>
      <c r="AG469" s="281">
        <v>0</v>
      </c>
      <c r="AH469" s="281">
        <v>0</v>
      </c>
      <c r="AI469" s="281">
        <v>0</v>
      </c>
      <c r="AJ469" s="281">
        <v>0</v>
      </c>
      <c r="AK469" s="281">
        <v>0</v>
      </c>
      <c r="AL469" s="281">
        <v>0</v>
      </c>
      <c r="AM469" s="281">
        <v>0</v>
      </c>
      <c r="AN469" s="281">
        <v>0</v>
      </c>
      <c r="AO469" s="281">
        <v>0</v>
      </c>
      <c r="AP469" s="281">
        <v>0</v>
      </c>
    </row>
    <row r="470" spans="1:42" customFormat="1" outlineLevel="2">
      <c r="A470" s="211" t="str">
        <f>A448&amp;"."&amp;A465&amp;"."&amp;A449&amp;"."&amp;B470</f>
        <v>3.o.2.5</v>
      </c>
      <c r="B470">
        <v>5</v>
      </c>
      <c r="C470" t="str">
        <f>'1-GBP'!C470</f>
        <v/>
      </c>
      <c r="M470" s="281">
        <v>0</v>
      </c>
      <c r="N470" s="281">
        <v>0</v>
      </c>
      <c r="O470" s="281">
        <v>0</v>
      </c>
      <c r="P470" s="281">
        <v>0</v>
      </c>
      <c r="Q470" s="281">
        <v>0</v>
      </c>
      <c r="R470" s="281">
        <v>0</v>
      </c>
      <c r="S470" s="281">
        <v>0</v>
      </c>
      <c r="T470" s="281">
        <v>0</v>
      </c>
      <c r="U470" s="281">
        <v>0</v>
      </c>
      <c r="V470" s="281">
        <v>0</v>
      </c>
      <c r="W470" s="281">
        <v>0</v>
      </c>
      <c r="X470" s="281">
        <v>0</v>
      </c>
      <c r="Y470" s="281">
        <v>0</v>
      </c>
      <c r="Z470" s="281">
        <v>0</v>
      </c>
      <c r="AA470" s="281">
        <v>0</v>
      </c>
      <c r="AB470" s="281">
        <v>0</v>
      </c>
      <c r="AC470" s="281">
        <v>0</v>
      </c>
      <c r="AD470" s="281">
        <v>0</v>
      </c>
      <c r="AE470" s="281">
        <v>0</v>
      </c>
      <c r="AF470" s="281">
        <v>0</v>
      </c>
      <c r="AG470" s="281">
        <v>0</v>
      </c>
      <c r="AH470" s="281">
        <v>0</v>
      </c>
      <c r="AI470" s="281">
        <v>0</v>
      </c>
      <c r="AJ470" s="281">
        <v>0</v>
      </c>
      <c r="AK470" s="281">
        <v>0</v>
      </c>
      <c r="AL470" s="281">
        <v>0</v>
      </c>
      <c r="AM470" s="281">
        <v>0</v>
      </c>
      <c r="AN470" s="281">
        <v>0</v>
      </c>
      <c r="AO470" s="281">
        <v>0</v>
      </c>
      <c r="AP470" s="281">
        <v>0</v>
      </c>
    </row>
    <row r="471" spans="1:42" customFormat="1" outlineLevel="2">
      <c r="A471" s="211" t="str">
        <f>A448&amp;"."&amp;A465&amp;"."&amp;A449&amp;"."&amp;B471</f>
        <v>3.o.2.6</v>
      </c>
      <c r="B471">
        <v>6</v>
      </c>
      <c r="C471" t="str">
        <f>'1-GBP'!C471</f>
        <v/>
      </c>
      <c r="M471" s="281">
        <v>0</v>
      </c>
      <c r="N471" s="281">
        <v>0</v>
      </c>
      <c r="O471" s="281">
        <v>0</v>
      </c>
      <c r="P471" s="281">
        <v>0</v>
      </c>
      <c r="Q471" s="281">
        <v>0</v>
      </c>
      <c r="R471" s="281">
        <v>0</v>
      </c>
      <c r="S471" s="281">
        <v>0</v>
      </c>
      <c r="T471" s="281">
        <v>0</v>
      </c>
      <c r="U471" s="281">
        <v>0</v>
      </c>
      <c r="V471" s="281">
        <v>0</v>
      </c>
      <c r="W471" s="281">
        <v>0</v>
      </c>
      <c r="X471" s="281">
        <v>0</v>
      </c>
      <c r="Y471" s="281">
        <v>0</v>
      </c>
      <c r="Z471" s="281">
        <v>0</v>
      </c>
      <c r="AA471" s="281">
        <v>0</v>
      </c>
      <c r="AB471" s="281">
        <v>0</v>
      </c>
      <c r="AC471" s="281">
        <v>0</v>
      </c>
      <c r="AD471" s="281">
        <v>0</v>
      </c>
      <c r="AE471" s="281">
        <v>0</v>
      </c>
      <c r="AF471" s="281">
        <v>0</v>
      </c>
      <c r="AG471" s="281">
        <v>0</v>
      </c>
      <c r="AH471" s="281">
        <v>0</v>
      </c>
      <c r="AI471" s="281">
        <v>0</v>
      </c>
      <c r="AJ471" s="281">
        <v>0</v>
      </c>
      <c r="AK471" s="281">
        <v>0</v>
      </c>
      <c r="AL471" s="281">
        <v>0</v>
      </c>
      <c r="AM471" s="281">
        <v>0</v>
      </c>
      <c r="AN471" s="281">
        <v>0</v>
      </c>
      <c r="AO471" s="281">
        <v>0</v>
      </c>
      <c r="AP471" s="281">
        <v>0</v>
      </c>
    </row>
    <row r="472" spans="1:42" customFormat="1" outlineLevel="2">
      <c r="A472" s="211" t="str">
        <f>A448&amp;"."&amp;A465&amp;"."&amp;A449&amp;"."&amp;B472</f>
        <v>3.o.2.7</v>
      </c>
      <c r="B472">
        <v>7</v>
      </c>
      <c r="C472" t="str">
        <f>'1-GBP'!C472</f>
        <v/>
      </c>
      <c r="M472" s="281">
        <v>0</v>
      </c>
      <c r="N472" s="281">
        <v>0</v>
      </c>
      <c r="O472" s="281">
        <v>0</v>
      </c>
      <c r="P472" s="281">
        <v>0</v>
      </c>
      <c r="Q472" s="281">
        <v>0</v>
      </c>
      <c r="R472" s="281">
        <v>0</v>
      </c>
      <c r="S472" s="281">
        <v>0</v>
      </c>
      <c r="T472" s="281">
        <v>0</v>
      </c>
      <c r="U472" s="281">
        <v>0</v>
      </c>
      <c r="V472" s="281">
        <v>0</v>
      </c>
      <c r="W472" s="281">
        <v>0</v>
      </c>
      <c r="X472" s="281">
        <v>0</v>
      </c>
      <c r="Y472" s="281">
        <v>0</v>
      </c>
      <c r="Z472" s="281">
        <v>0</v>
      </c>
      <c r="AA472" s="281">
        <v>0</v>
      </c>
      <c r="AB472" s="281">
        <v>0</v>
      </c>
      <c r="AC472" s="281">
        <v>0</v>
      </c>
      <c r="AD472" s="281">
        <v>0</v>
      </c>
      <c r="AE472" s="281">
        <v>0</v>
      </c>
      <c r="AF472" s="281">
        <v>0</v>
      </c>
      <c r="AG472" s="281">
        <v>0</v>
      </c>
      <c r="AH472" s="281">
        <v>0</v>
      </c>
      <c r="AI472" s="281">
        <v>0</v>
      </c>
      <c r="AJ472" s="281">
        <v>0</v>
      </c>
      <c r="AK472" s="281">
        <v>0</v>
      </c>
      <c r="AL472" s="281">
        <v>0</v>
      </c>
      <c r="AM472" s="281">
        <v>0</v>
      </c>
      <c r="AN472" s="281">
        <v>0</v>
      </c>
      <c r="AO472" s="281">
        <v>0</v>
      </c>
      <c r="AP472" s="281">
        <v>0</v>
      </c>
    </row>
    <row r="473" spans="1:42" customFormat="1" outlineLevel="2">
      <c r="A473" s="211" t="str">
        <f>A448&amp;"."&amp;A465&amp;"."&amp;A449&amp;"."&amp;B473</f>
        <v>3.o.2.8</v>
      </c>
      <c r="B473">
        <v>8</v>
      </c>
      <c r="C473" t="str">
        <f>'1-GBP'!C473</f>
        <v/>
      </c>
      <c r="M473" s="281">
        <v>0</v>
      </c>
      <c r="N473" s="281">
        <v>0</v>
      </c>
      <c r="O473" s="281">
        <v>0</v>
      </c>
      <c r="P473" s="281">
        <v>0</v>
      </c>
      <c r="Q473" s="281">
        <v>0</v>
      </c>
      <c r="R473" s="281">
        <v>0</v>
      </c>
      <c r="S473" s="281">
        <v>0</v>
      </c>
      <c r="T473" s="281">
        <v>0</v>
      </c>
      <c r="U473" s="281">
        <v>0</v>
      </c>
      <c r="V473" s="281">
        <v>0</v>
      </c>
      <c r="W473" s="281">
        <v>0</v>
      </c>
      <c r="X473" s="281">
        <v>0</v>
      </c>
      <c r="Y473" s="281">
        <v>0</v>
      </c>
      <c r="Z473" s="281">
        <v>0</v>
      </c>
      <c r="AA473" s="281">
        <v>0</v>
      </c>
      <c r="AB473" s="281">
        <v>0</v>
      </c>
      <c r="AC473" s="281">
        <v>0</v>
      </c>
      <c r="AD473" s="281">
        <v>0</v>
      </c>
      <c r="AE473" s="281">
        <v>0</v>
      </c>
      <c r="AF473" s="281">
        <v>0</v>
      </c>
      <c r="AG473" s="281">
        <v>0</v>
      </c>
      <c r="AH473" s="281">
        <v>0</v>
      </c>
      <c r="AI473" s="281">
        <v>0</v>
      </c>
      <c r="AJ473" s="281">
        <v>0</v>
      </c>
      <c r="AK473" s="281">
        <v>0</v>
      </c>
      <c r="AL473" s="281">
        <v>0</v>
      </c>
      <c r="AM473" s="281">
        <v>0</v>
      </c>
      <c r="AN473" s="281">
        <v>0</v>
      </c>
      <c r="AO473" s="281">
        <v>0</v>
      </c>
      <c r="AP473" s="281">
        <v>0</v>
      </c>
    </row>
    <row r="474" spans="1:42" customFormat="1" outlineLevel="2">
      <c r="A474" s="211" t="str">
        <f>A448&amp;"."&amp;A465&amp;"."&amp;A449&amp;"."&amp;B474</f>
        <v>3.o.2.9</v>
      </c>
      <c r="B474">
        <v>9</v>
      </c>
      <c r="C474" t="str">
        <f>'1-GBP'!C474</f>
        <v/>
      </c>
      <c r="M474" s="281">
        <v>0</v>
      </c>
      <c r="N474" s="281">
        <v>0</v>
      </c>
      <c r="O474" s="281">
        <v>0</v>
      </c>
      <c r="P474" s="281">
        <v>0</v>
      </c>
      <c r="Q474" s="281">
        <v>0</v>
      </c>
      <c r="R474" s="281">
        <v>0</v>
      </c>
      <c r="S474" s="281">
        <v>0</v>
      </c>
      <c r="T474" s="281">
        <v>0</v>
      </c>
      <c r="U474" s="281">
        <v>0</v>
      </c>
      <c r="V474" s="281">
        <v>0</v>
      </c>
      <c r="W474" s="281">
        <v>0</v>
      </c>
      <c r="X474" s="281">
        <v>0</v>
      </c>
      <c r="Y474" s="281">
        <v>0</v>
      </c>
      <c r="Z474" s="281">
        <v>0</v>
      </c>
      <c r="AA474" s="281">
        <v>0</v>
      </c>
      <c r="AB474" s="281">
        <v>0</v>
      </c>
      <c r="AC474" s="281">
        <v>0</v>
      </c>
      <c r="AD474" s="281">
        <v>0</v>
      </c>
      <c r="AE474" s="281">
        <v>0</v>
      </c>
      <c r="AF474" s="281">
        <v>0</v>
      </c>
      <c r="AG474" s="281">
        <v>0</v>
      </c>
      <c r="AH474" s="281">
        <v>0</v>
      </c>
      <c r="AI474" s="281">
        <v>0</v>
      </c>
      <c r="AJ474" s="281">
        <v>0</v>
      </c>
      <c r="AK474" s="281">
        <v>0</v>
      </c>
      <c r="AL474" s="281">
        <v>0</v>
      </c>
      <c r="AM474" s="281">
        <v>0</v>
      </c>
      <c r="AN474" s="281">
        <v>0</v>
      </c>
      <c r="AO474" s="281">
        <v>0</v>
      </c>
      <c r="AP474" s="281">
        <v>0</v>
      </c>
    </row>
    <row r="475" spans="1:42" customFormat="1" outlineLevel="2">
      <c r="A475" s="211" t="str">
        <f>A448&amp;"."&amp;A465&amp;"."&amp;A449&amp;"."&amp;B475</f>
        <v>3.o.2.10</v>
      </c>
      <c r="B475">
        <v>10</v>
      </c>
      <c r="C475" t="str">
        <f>'1-GBP'!C475</f>
        <v/>
      </c>
      <c r="M475" s="281">
        <v>0</v>
      </c>
      <c r="N475" s="281">
        <v>0</v>
      </c>
      <c r="O475" s="281">
        <v>0</v>
      </c>
      <c r="P475" s="281">
        <v>0</v>
      </c>
      <c r="Q475" s="281">
        <v>0</v>
      </c>
      <c r="R475" s="281">
        <v>0</v>
      </c>
      <c r="S475" s="281">
        <v>0</v>
      </c>
      <c r="T475" s="281">
        <v>0</v>
      </c>
      <c r="U475" s="281">
        <v>0</v>
      </c>
      <c r="V475" s="281">
        <v>0</v>
      </c>
      <c r="W475" s="281">
        <v>0</v>
      </c>
      <c r="X475" s="281">
        <v>0</v>
      </c>
      <c r="Y475" s="281">
        <v>0</v>
      </c>
      <c r="Z475" s="281">
        <v>0</v>
      </c>
      <c r="AA475" s="281">
        <v>0</v>
      </c>
      <c r="AB475" s="281">
        <v>0</v>
      </c>
      <c r="AC475" s="281">
        <v>0</v>
      </c>
      <c r="AD475" s="281">
        <v>0</v>
      </c>
      <c r="AE475" s="281">
        <v>0</v>
      </c>
      <c r="AF475" s="281">
        <v>0</v>
      </c>
      <c r="AG475" s="281">
        <v>0</v>
      </c>
      <c r="AH475" s="281">
        <v>0</v>
      </c>
      <c r="AI475" s="281">
        <v>0</v>
      </c>
      <c r="AJ475" s="281">
        <v>0</v>
      </c>
      <c r="AK475" s="281">
        <v>0</v>
      </c>
      <c r="AL475" s="281">
        <v>0</v>
      </c>
      <c r="AM475" s="281">
        <v>0</v>
      </c>
      <c r="AN475" s="281">
        <v>0</v>
      </c>
      <c r="AO475" s="281">
        <v>0</v>
      </c>
      <c r="AP475" s="281">
        <v>0</v>
      </c>
    </row>
    <row r="476" spans="1:42" customFormat="1" outlineLevel="2">
      <c r="A476" s="211" t="str">
        <f>A448&amp;"."&amp;A465&amp;"."&amp;A449&amp;"."&amp;B476</f>
        <v>3.o.2.11</v>
      </c>
      <c r="B476">
        <v>11</v>
      </c>
      <c r="C476" t="str">
        <f>'1-GBP'!C476</f>
        <v/>
      </c>
      <c r="M476" s="281">
        <v>0</v>
      </c>
      <c r="N476" s="281">
        <v>0</v>
      </c>
      <c r="O476" s="281">
        <v>0</v>
      </c>
      <c r="P476" s="281">
        <v>0</v>
      </c>
      <c r="Q476" s="281">
        <v>0</v>
      </c>
      <c r="R476" s="281">
        <v>0</v>
      </c>
      <c r="S476" s="281">
        <v>0</v>
      </c>
      <c r="T476" s="281">
        <v>0</v>
      </c>
      <c r="U476" s="281">
        <v>0</v>
      </c>
      <c r="V476" s="281">
        <v>0</v>
      </c>
      <c r="W476" s="281">
        <v>0</v>
      </c>
      <c r="X476" s="281">
        <v>0</v>
      </c>
      <c r="Y476" s="281">
        <v>0</v>
      </c>
      <c r="Z476" s="281">
        <v>0</v>
      </c>
      <c r="AA476" s="281">
        <v>0</v>
      </c>
      <c r="AB476" s="281">
        <v>0</v>
      </c>
      <c r="AC476" s="281">
        <v>0</v>
      </c>
      <c r="AD476" s="281">
        <v>0</v>
      </c>
      <c r="AE476" s="281">
        <v>0</v>
      </c>
      <c r="AF476" s="281">
        <v>0</v>
      </c>
      <c r="AG476" s="281">
        <v>0</v>
      </c>
      <c r="AH476" s="281">
        <v>0</v>
      </c>
      <c r="AI476" s="281">
        <v>0</v>
      </c>
      <c r="AJ476" s="281">
        <v>0</v>
      </c>
      <c r="AK476" s="281">
        <v>0</v>
      </c>
      <c r="AL476" s="281">
        <v>0</v>
      </c>
      <c r="AM476" s="281">
        <v>0</v>
      </c>
      <c r="AN476" s="281">
        <v>0</v>
      </c>
      <c r="AO476" s="281">
        <v>0</v>
      </c>
      <c r="AP476" s="281">
        <v>0</v>
      </c>
    </row>
    <row r="477" spans="1:42" customFormat="1" outlineLevel="2">
      <c r="A477" s="211" t="str">
        <f>A448&amp;"."&amp;A465&amp;"."&amp;A449&amp;"."&amp;B477</f>
        <v>3.o.2.12</v>
      </c>
      <c r="B477">
        <v>12</v>
      </c>
      <c r="C477" t="str">
        <f>'1-GBP'!C477</f>
        <v/>
      </c>
      <c r="M477" s="281">
        <v>0</v>
      </c>
      <c r="N477" s="281">
        <v>0</v>
      </c>
      <c r="O477" s="281">
        <v>0</v>
      </c>
      <c r="P477" s="281">
        <v>0</v>
      </c>
      <c r="Q477" s="281">
        <v>0</v>
      </c>
      <c r="R477" s="281">
        <v>0</v>
      </c>
      <c r="S477" s="281">
        <v>0</v>
      </c>
      <c r="T477" s="281">
        <v>0</v>
      </c>
      <c r="U477" s="281">
        <v>0</v>
      </c>
      <c r="V477" s="281">
        <v>0</v>
      </c>
      <c r="W477" s="281">
        <v>0</v>
      </c>
      <c r="X477" s="281">
        <v>0</v>
      </c>
      <c r="Y477" s="281">
        <v>0</v>
      </c>
      <c r="Z477" s="281">
        <v>0</v>
      </c>
      <c r="AA477" s="281">
        <v>0</v>
      </c>
      <c r="AB477" s="281">
        <v>0</v>
      </c>
      <c r="AC477" s="281">
        <v>0</v>
      </c>
      <c r="AD477" s="281">
        <v>0</v>
      </c>
      <c r="AE477" s="281">
        <v>0</v>
      </c>
      <c r="AF477" s="281">
        <v>0</v>
      </c>
      <c r="AG477" s="281">
        <v>0</v>
      </c>
      <c r="AH477" s="281">
        <v>0</v>
      </c>
      <c r="AI477" s="281">
        <v>0</v>
      </c>
      <c r="AJ477" s="281">
        <v>0</v>
      </c>
      <c r="AK477" s="281">
        <v>0</v>
      </c>
      <c r="AL477" s="281">
        <v>0</v>
      </c>
      <c r="AM477" s="281">
        <v>0</v>
      </c>
      <c r="AN477" s="281">
        <v>0</v>
      </c>
      <c r="AO477" s="281">
        <v>0</v>
      </c>
      <c r="AP477" s="281">
        <v>0</v>
      </c>
    </row>
    <row r="478" spans="1:42" customFormat="1" outlineLevel="1" collapsed="1">
      <c r="A478" s="212"/>
      <c r="B478" s="201">
        <f>B477-COUNTIFS(C466:C477,"")</f>
        <v>0</v>
      </c>
      <c r="C478" s="201" t="s">
        <v>285</v>
      </c>
      <c r="D478" s="201"/>
      <c r="E478" s="201"/>
      <c r="F478" s="201"/>
      <c r="G478" s="201"/>
      <c r="H478" s="201"/>
      <c r="I478" s="201"/>
      <c r="J478" s="201"/>
      <c r="K478" s="201"/>
      <c r="L478" s="201"/>
      <c r="M478" s="280">
        <f>SUM(M466:M477)</f>
        <v>0</v>
      </c>
      <c r="N478" s="280">
        <f>SUM(N466:N477)</f>
        <v>0</v>
      </c>
      <c r="O478" s="280">
        <f t="shared" ref="O478:AP478" si="40">SUM(O466:O477)</f>
        <v>0</v>
      </c>
      <c r="P478" s="280">
        <f t="shared" si="40"/>
        <v>0</v>
      </c>
      <c r="Q478" s="280">
        <f t="shared" si="40"/>
        <v>0</v>
      </c>
      <c r="R478" s="280">
        <f t="shared" si="40"/>
        <v>0</v>
      </c>
      <c r="S478" s="280">
        <f t="shared" si="40"/>
        <v>0</v>
      </c>
      <c r="T478" s="280">
        <f t="shared" si="40"/>
        <v>0</v>
      </c>
      <c r="U478" s="280">
        <f t="shared" si="40"/>
        <v>0</v>
      </c>
      <c r="V478" s="280">
        <f t="shared" si="40"/>
        <v>0</v>
      </c>
      <c r="W478" s="280">
        <f t="shared" si="40"/>
        <v>0</v>
      </c>
      <c r="X478" s="280">
        <f t="shared" si="40"/>
        <v>0</v>
      </c>
      <c r="Y478" s="280">
        <f t="shared" si="40"/>
        <v>0</v>
      </c>
      <c r="Z478" s="280">
        <f t="shared" si="40"/>
        <v>0</v>
      </c>
      <c r="AA478" s="280">
        <f t="shared" si="40"/>
        <v>0</v>
      </c>
      <c r="AB478" s="280">
        <f t="shared" si="40"/>
        <v>0</v>
      </c>
      <c r="AC478" s="280">
        <f t="shared" si="40"/>
        <v>0</v>
      </c>
      <c r="AD478" s="280">
        <f t="shared" si="40"/>
        <v>0</v>
      </c>
      <c r="AE478" s="280">
        <f t="shared" si="40"/>
        <v>0</v>
      </c>
      <c r="AF478" s="280">
        <f t="shared" si="40"/>
        <v>0</v>
      </c>
      <c r="AG478" s="280">
        <f t="shared" si="40"/>
        <v>0</v>
      </c>
      <c r="AH478" s="280">
        <f t="shared" si="40"/>
        <v>0</v>
      </c>
      <c r="AI478" s="280">
        <f t="shared" si="40"/>
        <v>0</v>
      </c>
      <c r="AJ478" s="280">
        <f t="shared" si="40"/>
        <v>0</v>
      </c>
      <c r="AK478" s="280">
        <f t="shared" si="40"/>
        <v>0</v>
      </c>
      <c r="AL478" s="280">
        <f t="shared" si="40"/>
        <v>0</v>
      </c>
      <c r="AM478" s="280">
        <f t="shared" si="40"/>
        <v>0</v>
      </c>
      <c r="AN478" s="280">
        <f t="shared" si="40"/>
        <v>0</v>
      </c>
      <c r="AO478" s="280">
        <f t="shared" si="40"/>
        <v>0</v>
      </c>
      <c r="AP478" s="280">
        <f t="shared" si="40"/>
        <v>0</v>
      </c>
    </row>
    <row r="479" spans="1:42" customFormat="1" outlineLevel="1">
      <c r="A479" s="221"/>
      <c r="B479" s="222"/>
      <c r="C479" s="222"/>
      <c r="D479" s="222"/>
      <c r="E479" s="222"/>
      <c r="F479" s="222"/>
      <c r="G479" s="222"/>
      <c r="H479" s="222"/>
      <c r="I479" s="222"/>
      <c r="J479" s="222"/>
      <c r="K479" s="222"/>
      <c r="L479" s="222"/>
      <c r="M479" s="222"/>
      <c r="N479" s="222"/>
      <c r="O479" s="222"/>
      <c r="P479" s="222"/>
      <c r="Q479" s="222"/>
      <c r="R479" s="222"/>
      <c r="S479" s="222"/>
      <c r="T479" s="222"/>
      <c r="U479" s="222"/>
      <c r="V479" s="222"/>
      <c r="W479" s="222"/>
      <c r="X479" s="222"/>
      <c r="Y479" s="222"/>
      <c r="Z479" s="222"/>
      <c r="AA479" s="222"/>
      <c r="AB479" s="222"/>
      <c r="AC479" s="222"/>
      <c r="AD479" s="222"/>
      <c r="AE479" s="222"/>
      <c r="AF479" s="222"/>
      <c r="AG479" s="222"/>
      <c r="AH479" s="222"/>
      <c r="AI479" s="222"/>
      <c r="AJ479" s="222"/>
      <c r="AK479" s="222"/>
      <c r="AL479" s="222"/>
      <c r="AM479" s="222"/>
      <c r="AN479" s="222"/>
      <c r="AO479" s="222"/>
      <c r="AP479" s="222"/>
    </row>
    <row r="480" spans="1:42" customFormat="1" outlineLevel="1">
      <c r="A480" s="220" t="s">
        <v>254</v>
      </c>
      <c r="B480" s="220" t="s">
        <v>287</v>
      </c>
      <c r="C480" s="220" t="s">
        <v>284</v>
      </c>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c r="AA480" s="220"/>
      <c r="AB480" s="220"/>
      <c r="AC480" s="220"/>
      <c r="AD480" s="220"/>
      <c r="AE480" s="220"/>
      <c r="AF480" s="220"/>
      <c r="AG480" s="220"/>
      <c r="AH480" s="220"/>
      <c r="AI480" s="220"/>
      <c r="AJ480" s="220"/>
      <c r="AK480" s="220"/>
      <c r="AL480" s="220"/>
      <c r="AM480" s="220"/>
      <c r="AN480" s="220"/>
      <c r="AO480" s="220"/>
      <c r="AP480" s="220"/>
    </row>
    <row r="481" spans="1:42" customFormat="1" outlineLevel="2">
      <c r="A481" s="211" t="str">
        <f>A448&amp;"."&amp;A480&amp;"."&amp;A449&amp;"."&amp;B481</f>
        <v>3.d.2.1</v>
      </c>
      <c r="B481">
        <v>1</v>
      </c>
      <c r="C481" t="str">
        <f>'1-GBP'!C481</f>
        <v>Operator PMT</v>
      </c>
      <c r="M481" s="281">
        <v>0</v>
      </c>
      <c r="N481" s="281">
        <v>0</v>
      </c>
      <c r="O481" s="281">
        <v>0</v>
      </c>
      <c r="P481" s="281">
        <v>0</v>
      </c>
      <c r="Q481" s="281">
        <v>0</v>
      </c>
      <c r="R481" s="281">
        <v>0</v>
      </c>
      <c r="S481" s="281">
        <v>0</v>
      </c>
      <c r="T481" s="281">
        <v>0</v>
      </c>
      <c r="U481" s="281">
        <v>0</v>
      </c>
      <c r="V481" s="281">
        <v>0</v>
      </c>
      <c r="W481" s="281">
        <v>0</v>
      </c>
      <c r="X481" s="281">
        <v>0</v>
      </c>
      <c r="Y481" s="281">
        <v>0</v>
      </c>
      <c r="Z481" s="281">
        <v>0</v>
      </c>
      <c r="AA481" s="281">
        <v>0</v>
      </c>
      <c r="AB481" s="281">
        <v>0</v>
      </c>
      <c r="AC481" s="281">
        <v>0</v>
      </c>
      <c r="AD481" s="281">
        <v>0</v>
      </c>
      <c r="AE481" s="281">
        <v>0</v>
      </c>
      <c r="AF481" s="281">
        <v>0</v>
      </c>
      <c r="AG481" s="281">
        <v>0</v>
      </c>
      <c r="AH481" s="281">
        <v>0</v>
      </c>
      <c r="AI481" s="281">
        <v>0</v>
      </c>
      <c r="AJ481" s="281">
        <v>0</v>
      </c>
      <c r="AK481" s="281">
        <v>0</v>
      </c>
      <c r="AL481" s="281">
        <v>0</v>
      </c>
      <c r="AM481" s="281">
        <v>0</v>
      </c>
      <c r="AN481" s="281">
        <v>0</v>
      </c>
      <c r="AO481" s="281">
        <v>0</v>
      </c>
      <c r="AP481" s="281">
        <v>0</v>
      </c>
    </row>
    <row r="482" spans="1:42" customFormat="1" outlineLevel="2">
      <c r="A482" s="211" t="str">
        <f>A448&amp;"."&amp;A480&amp;"."&amp;A449&amp;"."&amp;B482</f>
        <v>3.d.2.2</v>
      </c>
      <c r="B482">
        <v>2</v>
      </c>
      <c r="C482" t="str">
        <f>'1-GBP'!C482</f>
        <v>BC37 appraisal</v>
      </c>
      <c r="M482" s="281">
        <v>0</v>
      </c>
      <c r="N482" s="281">
        <v>0</v>
      </c>
      <c r="O482" s="281">
        <v>0</v>
      </c>
      <c r="P482" s="281">
        <v>0</v>
      </c>
      <c r="Q482" s="281">
        <v>0</v>
      </c>
      <c r="R482" s="281">
        <v>0</v>
      </c>
      <c r="S482" s="281">
        <v>0</v>
      </c>
      <c r="T482" s="281">
        <v>0</v>
      </c>
      <c r="U482" s="281">
        <v>0</v>
      </c>
      <c r="V482" s="281">
        <v>0</v>
      </c>
      <c r="W482" s="281">
        <v>0</v>
      </c>
      <c r="X482" s="281">
        <v>0</v>
      </c>
      <c r="Y482" s="281">
        <v>0</v>
      </c>
      <c r="Z482" s="281">
        <v>0</v>
      </c>
      <c r="AA482" s="281">
        <v>0</v>
      </c>
      <c r="AB482" s="281">
        <v>0</v>
      </c>
      <c r="AC482" s="281">
        <v>0</v>
      </c>
      <c r="AD482" s="281">
        <v>0</v>
      </c>
      <c r="AE482" s="281">
        <v>0</v>
      </c>
      <c r="AF482" s="281">
        <v>0</v>
      </c>
      <c r="AG482" s="281">
        <v>0</v>
      </c>
      <c r="AH482" s="281">
        <v>0</v>
      </c>
      <c r="AI482" s="281">
        <v>0</v>
      </c>
      <c r="AJ482" s="281">
        <v>0</v>
      </c>
      <c r="AK482" s="281">
        <v>0</v>
      </c>
      <c r="AL482" s="281">
        <v>0</v>
      </c>
      <c r="AM482" s="281">
        <v>0</v>
      </c>
      <c r="AN482" s="281">
        <v>0</v>
      </c>
      <c r="AO482" s="281">
        <v>0</v>
      </c>
      <c r="AP482" s="281">
        <v>0</v>
      </c>
    </row>
    <row r="483" spans="1:42" customFormat="1" outlineLevel="2">
      <c r="A483" s="211" t="str">
        <f>A448&amp;"."&amp;A480&amp;"."&amp;A449&amp;"."&amp;B483</f>
        <v>3.d.2.3</v>
      </c>
      <c r="B483">
        <v>3</v>
      </c>
      <c r="C483" t="str">
        <f>'1-GBP'!C483</f>
        <v>BC39 appraisal</v>
      </c>
      <c r="M483" s="281">
        <v>0</v>
      </c>
      <c r="N483" s="281">
        <v>0</v>
      </c>
      <c r="O483" s="281">
        <v>0</v>
      </c>
      <c r="P483" s="281">
        <v>0</v>
      </c>
      <c r="Q483" s="281">
        <v>0</v>
      </c>
      <c r="R483" s="281">
        <v>0</v>
      </c>
      <c r="S483" s="281">
        <v>0</v>
      </c>
      <c r="T483" s="281">
        <v>0</v>
      </c>
      <c r="U483" s="281">
        <v>0</v>
      </c>
      <c r="V483" s="281">
        <v>0</v>
      </c>
      <c r="W483" s="281">
        <v>0</v>
      </c>
      <c r="X483" s="281">
        <v>0</v>
      </c>
      <c r="Y483" s="281">
        <v>0</v>
      </c>
      <c r="Z483" s="281">
        <v>0</v>
      </c>
      <c r="AA483" s="281">
        <v>0</v>
      </c>
      <c r="AB483" s="281">
        <v>0</v>
      </c>
      <c r="AC483" s="281">
        <v>0</v>
      </c>
      <c r="AD483" s="281">
        <v>0</v>
      </c>
      <c r="AE483" s="281">
        <v>0</v>
      </c>
      <c r="AF483" s="281">
        <v>0</v>
      </c>
      <c r="AG483" s="281">
        <v>0</v>
      </c>
      <c r="AH483" s="281">
        <v>0</v>
      </c>
      <c r="AI483" s="281">
        <v>0</v>
      </c>
      <c r="AJ483" s="281">
        <v>0</v>
      </c>
      <c r="AK483" s="281">
        <v>0</v>
      </c>
      <c r="AL483" s="281">
        <v>0</v>
      </c>
      <c r="AM483" s="281">
        <v>0</v>
      </c>
      <c r="AN483" s="281">
        <v>0</v>
      </c>
      <c r="AO483" s="281">
        <v>0</v>
      </c>
      <c r="AP483" s="281">
        <v>0</v>
      </c>
    </row>
    <row r="484" spans="1:42" customFormat="1" outlineLevel="2">
      <c r="A484" s="211" t="str">
        <f>A448&amp;"."&amp;A480&amp;"."&amp;A449&amp;"."&amp;B484</f>
        <v>3.d.2.4</v>
      </c>
      <c r="B484">
        <v>4</v>
      </c>
      <c r="C484" t="str">
        <f>'1-GBP'!C484</f>
        <v>Other Costs</v>
      </c>
      <c r="M484" s="281">
        <v>0</v>
      </c>
      <c r="N484" s="281">
        <v>0</v>
      </c>
      <c r="O484" s="281">
        <v>0</v>
      </c>
      <c r="P484" s="281">
        <v>0</v>
      </c>
      <c r="Q484" s="281">
        <v>0</v>
      </c>
      <c r="R484" s="281">
        <v>0</v>
      </c>
      <c r="S484" s="281">
        <v>0</v>
      </c>
      <c r="T484" s="281">
        <v>0</v>
      </c>
      <c r="U484" s="281">
        <v>0</v>
      </c>
      <c r="V484" s="281">
        <v>0</v>
      </c>
      <c r="W484" s="281">
        <v>0</v>
      </c>
      <c r="X484" s="281">
        <v>0</v>
      </c>
      <c r="Y484" s="281">
        <v>0</v>
      </c>
      <c r="Z484" s="281">
        <v>0</v>
      </c>
      <c r="AA484" s="281">
        <v>0</v>
      </c>
      <c r="AB484" s="281">
        <v>0</v>
      </c>
      <c r="AC484" s="281">
        <v>0</v>
      </c>
      <c r="AD484" s="281">
        <v>0</v>
      </c>
      <c r="AE484" s="281">
        <v>0</v>
      </c>
      <c r="AF484" s="281">
        <v>0</v>
      </c>
      <c r="AG484" s="281">
        <v>0</v>
      </c>
      <c r="AH484" s="281">
        <v>0</v>
      </c>
      <c r="AI484" s="281">
        <v>0</v>
      </c>
      <c r="AJ484" s="281">
        <v>0</v>
      </c>
      <c r="AK484" s="281">
        <v>0</v>
      </c>
      <c r="AL484" s="281">
        <v>0</v>
      </c>
      <c r="AM484" s="281">
        <v>0</v>
      </c>
      <c r="AN484" s="281">
        <v>0</v>
      </c>
      <c r="AO484" s="281">
        <v>0</v>
      </c>
      <c r="AP484" s="281">
        <v>0</v>
      </c>
    </row>
    <row r="485" spans="1:42" customFormat="1" outlineLevel="2">
      <c r="A485" s="211" t="str">
        <f>A448&amp;"."&amp;A480&amp;"."&amp;A449&amp;"."&amp;B485</f>
        <v>3.d.2.5</v>
      </c>
      <c r="B485">
        <v>5</v>
      </c>
      <c r="C485" t="str">
        <f>'1-GBP'!C485</f>
        <v>Other IJV Costs</v>
      </c>
      <c r="M485" s="281">
        <v>0</v>
      </c>
      <c r="N485" s="281">
        <v>0</v>
      </c>
      <c r="O485" s="281">
        <v>0</v>
      </c>
      <c r="P485" s="281">
        <v>0</v>
      </c>
      <c r="Q485" s="281">
        <v>0</v>
      </c>
      <c r="R485" s="281">
        <v>0</v>
      </c>
      <c r="S485" s="281">
        <v>0</v>
      </c>
      <c r="T485" s="281">
        <v>0</v>
      </c>
      <c r="U485" s="281">
        <v>0</v>
      </c>
      <c r="V485" s="281">
        <v>0</v>
      </c>
      <c r="W485" s="281">
        <v>0</v>
      </c>
      <c r="X485" s="281">
        <v>0</v>
      </c>
      <c r="Y485" s="281">
        <v>0</v>
      </c>
      <c r="Z485" s="281">
        <v>0</v>
      </c>
      <c r="AA485" s="281">
        <v>0</v>
      </c>
      <c r="AB485" s="281">
        <v>0</v>
      </c>
      <c r="AC485" s="281">
        <v>0</v>
      </c>
      <c r="AD485" s="281">
        <v>0</v>
      </c>
      <c r="AE485" s="281">
        <v>0</v>
      </c>
      <c r="AF485" s="281">
        <v>0</v>
      </c>
      <c r="AG485" s="281">
        <v>0</v>
      </c>
      <c r="AH485" s="281">
        <v>0</v>
      </c>
      <c r="AI485" s="281">
        <v>0</v>
      </c>
      <c r="AJ485" s="281">
        <v>0</v>
      </c>
      <c r="AK485" s="281">
        <v>0</v>
      </c>
      <c r="AL485" s="281">
        <v>0</v>
      </c>
      <c r="AM485" s="281">
        <v>0</v>
      </c>
      <c r="AN485" s="281">
        <v>0</v>
      </c>
      <c r="AO485" s="281">
        <v>0</v>
      </c>
      <c r="AP485" s="281">
        <v>0</v>
      </c>
    </row>
    <row r="486" spans="1:42" customFormat="1" outlineLevel="2">
      <c r="A486" s="211" t="str">
        <f>A448&amp;"."&amp;A480&amp;"."&amp;A449&amp;"."&amp;B486</f>
        <v>3.d.2.6</v>
      </c>
      <c r="B486">
        <v>6</v>
      </c>
      <c r="C486" t="str">
        <f>'1-GBP'!C486</f>
        <v>Contingency</v>
      </c>
      <c r="M486" s="281">
        <v>0</v>
      </c>
      <c r="N486" s="281">
        <v>0</v>
      </c>
      <c r="O486" s="281">
        <v>0</v>
      </c>
      <c r="P486" s="281">
        <v>0</v>
      </c>
      <c r="Q486" s="281">
        <v>0</v>
      </c>
      <c r="R486" s="281">
        <v>0</v>
      </c>
      <c r="S486" s="281">
        <v>0</v>
      </c>
      <c r="T486" s="281">
        <v>0</v>
      </c>
      <c r="U486" s="281">
        <v>0</v>
      </c>
      <c r="V486" s="281">
        <v>0</v>
      </c>
      <c r="W486" s="281">
        <v>0</v>
      </c>
      <c r="X486" s="281">
        <v>0</v>
      </c>
      <c r="Y486" s="281">
        <v>0</v>
      </c>
      <c r="Z486" s="281">
        <v>0</v>
      </c>
      <c r="AA486" s="281">
        <v>0</v>
      </c>
      <c r="AB486" s="281">
        <v>0</v>
      </c>
      <c r="AC486" s="281">
        <v>0</v>
      </c>
      <c r="AD486" s="281">
        <v>0</v>
      </c>
      <c r="AE486" s="281">
        <v>0</v>
      </c>
      <c r="AF486" s="281">
        <v>0</v>
      </c>
      <c r="AG486" s="281">
        <v>0</v>
      </c>
      <c r="AH486" s="281">
        <v>0</v>
      </c>
      <c r="AI486" s="281">
        <v>0</v>
      </c>
      <c r="AJ486" s="281">
        <v>0</v>
      </c>
      <c r="AK486" s="281">
        <v>0</v>
      </c>
      <c r="AL486" s="281">
        <v>0</v>
      </c>
      <c r="AM486" s="281">
        <v>0</v>
      </c>
      <c r="AN486" s="281">
        <v>0</v>
      </c>
      <c r="AO486" s="281">
        <v>0</v>
      </c>
      <c r="AP486" s="281">
        <v>0</v>
      </c>
    </row>
    <row r="487" spans="1:42" customFormat="1" outlineLevel="2">
      <c r="A487" s="211" t="str">
        <f>A448&amp;"."&amp;A480&amp;"."&amp;A449&amp;"."&amp;B487</f>
        <v>3.d.2.7</v>
      </c>
      <c r="B487">
        <v>7</v>
      </c>
      <c r="C487" t="str">
        <f>'1-GBP'!C487</f>
        <v/>
      </c>
      <c r="M487" s="281">
        <v>0</v>
      </c>
      <c r="N487" s="281">
        <v>0</v>
      </c>
      <c r="O487" s="281">
        <v>0</v>
      </c>
      <c r="P487" s="281">
        <v>0</v>
      </c>
      <c r="Q487" s="281">
        <v>0</v>
      </c>
      <c r="R487" s="281">
        <v>0</v>
      </c>
      <c r="S487" s="281">
        <v>0</v>
      </c>
      <c r="T487" s="281">
        <v>0</v>
      </c>
      <c r="U487" s="281">
        <v>0</v>
      </c>
      <c r="V487" s="281">
        <v>0</v>
      </c>
      <c r="W487" s="281">
        <v>0</v>
      </c>
      <c r="X487" s="281">
        <v>0</v>
      </c>
      <c r="Y487" s="281">
        <v>0</v>
      </c>
      <c r="Z487" s="281">
        <v>0</v>
      </c>
      <c r="AA487" s="281">
        <v>0</v>
      </c>
      <c r="AB487" s="281">
        <v>0</v>
      </c>
      <c r="AC487" s="281">
        <v>0</v>
      </c>
      <c r="AD487" s="281">
        <v>0</v>
      </c>
      <c r="AE487" s="281">
        <v>0</v>
      </c>
      <c r="AF487" s="281">
        <v>0</v>
      </c>
      <c r="AG487" s="281">
        <v>0</v>
      </c>
      <c r="AH487" s="281">
        <v>0</v>
      </c>
      <c r="AI487" s="281">
        <v>0</v>
      </c>
      <c r="AJ487" s="281">
        <v>0</v>
      </c>
      <c r="AK487" s="281">
        <v>0</v>
      </c>
      <c r="AL487" s="281">
        <v>0</v>
      </c>
      <c r="AM487" s="281">
        <v>0</v>
      </c>
      <c r="AN487" s="281">
        <v>0</v>
      </c>
      <c r="AO487" s="281">
        <v>0</v>
      </c>
      <c r="AP487" s="281">
        <v>0</v>
      </c>
    </row>
    <row r="488" spans="1:42" customFormat="1" outlineLevel="2">
      <c r="A488" s="211" t="str">
        <f>A448&amp;"."&amp;A480&amp;"."&amp;A449&amp;"."&amp;B488</f>
        <v>3.d.2.8</v>
      </c>
      <c r="B488">
        <v>8</v>
      </c>
      <c r="C488" t="str">
        <f>'1-GBP'!C488</f>
        <v/>
      </c>
      <c r="M488" s="281">
        <v>0</v>
      </c>
      <c r="N488" s="281">
        <v>0</v>
      </c>
      <c r="O488" s="281">
        <v>0</v>
      </c>
      <c r="P488" s="281">
        <v>0</v>
      </c>
      <c r="Q488" s="281">
        <v>0</v>
      </c>
      <c r="R488" s="281">
        <v>0</v>
      </c>
      <c r="S488" s="281">
        <v>0</v>
      </c>
      <c r="T488" s="281">
        <v>0</v>
      </c>
      <c r="U488" s="281">
        <v>0</v>
      </c>
      <c r="V488" s="281">
        <v>0</v>
      </c>
      <c r="W488" s="281">
        <v>0</v>
      </c>
      <c r="X488" s="281">
        <v>0</v>
      </c>
      <c r="Y488" s="281">
        <v>0</v>
      </c>
      <c r="Z488" s="281">
        <v>0</v>
      </c>
      <c r="AA488" s="281">
        <v>0</v>
      </c>
      <c r="AB488" s="281">
        <v>0</v>
      </c>
      <c r="AC488" s="281">
        <v>0</v>
      </c>
      <c r="AD488" s="281">
        <v>0</v>
      </c>
      <c r="AE488" s="281">
        <v>0</v>
      </c>
      <c r="AF488" s="281">
        <v>0</v>
      </c>
      <c r="AG488" s="281">
        <v>0</v>
      </c>
      <c r="AH488" s="281">
        <v>0</v>
      </c>
      <c r="AI488" s="281">
        <v>0</v>
      </c>
      <c r="AJ488" s="281">
        <v>0</v>
      </c>
      <c r="AK488" s="281">
        <v>0</v>
      </c>
      <c r="AL488" s="281">
        <v>0</v>
      </c>
      <c r="AM488" s="281">
        <v>0</v>
      </c>
      <c r="AN488" s="281">
        <v>0</v>
      </c>
      <c r="AO488" s="281">
        <v>0</v>
      </c>
      <c r="AP488" s="281">
        <v>0</v>
      </c>
    </row>
    <row r="489" spans="1:42" customFormat="1" outlineLevel="2">
      <c r="A489" s="211" t="str">
        <f>A448&amp;"."&amp;A480&amp;"."&amp;A449&amp;"."&amp;B489</f>
        <v>3.d.2.9</v>
      </c>
      <c r="B489">
        <v>9</v>
      </c>
      <c r="C489" t="str">
        <f>'1-GBP'!C489</f>
        <v/>
      </c>
      <c r="M489" s="281">
        <v>0</v>
      </c>
      <c r="N489" s="281">
        <v>0</v>
      </c>
      <c r="O489" s="281">
        <v>0</v>
      </c>
      <c r="P489" s="281">
        <v>0</v>
      </c>
      <c r="Q489" s="281">
        <v>0</v>
      </c>
      <c r="R489" s="281">
        <v>0</v>
      </c>
      <c r="S489" s="281">
        <v>0</v>
      </c>
      <c r="T489" s="281">
        <v>0</v>
      </c>
      <c r="U489" s="281">
        <v>0</v>
      </c>
      <c r="V489" s="281">
        <v>0</v>
      </c>
      <c r="W489" s="281">
        <v>0</v>
      </c>
      <c r="X489" s="281">
        <v>0</v>
      </c>
      <c r="Y489" s="281">
        <v>0</v>
      </c>
      <c r="Z489" s="281">
        <v>0</v>
      </c>
      <c r="AA489" s="281">
        <v>0</v>
      </c>
      <c r="AB489" s="281">
        <v>0</v>
      </c>
      <c r="AC489" s="281">
        <v>0</v>
      </c>
      <c r="AD489" s="281">
        <v>0</v>
      </c>
      <c r="AE489" s="281">
        <v>0</v>
      </c>
      <c r="AF489" s="281">
        <v>0</v>
      </c>
      <c r="AG489" s="281">
        <v>0</v>
      </c>
      <c r="AH489" s="281">
        <v>0</v>
      </c>
      <c r="AI489" s="281">
        <v>0</v>
      </c>
      <c r="AJ489" s="281">
        <v>0</v>
      </c>
      <c r="AK489" s="281">
        <v>0</v>
      </c>
      <c r="AL489" s="281">
        <v>0</v>
      </c>
      <c r="AM489" s="281">
        <v>0</v>
      </c>
      <c r="AN489" s="281">
        <v>0</v>
      </c>
      <c r="AO489" s="281">
        <v>0</v>
      </c>
      <c r="AP489" s="281">
        <v>0</v>
      </c>
    </row>
    <row r="490" spans="1:42" customFormat="1" outlineLevel="2">
      <c r="A490" s="211" t="str">
        <f>A448&amp;"."&amp;A480&amp;"."&amp;A449&amp;"."&amp;B490</f>
        <v>3.d.2.10</v>
      </c>
      <c r="B490">
        <v>10</v>
      </c>
      <c r="C490" t="str">
        <f>'1-GBP'!C490</f>
        <v/>
      </c>
      <c r="M490" s="281">
        <v>0</v>
      </c>
      <c r="N490" s="281">
        <v>0</v>
      </c>
      <c r="O490" s="281">
        <v>0</v>
      </c>
      <c r="P490" s="281">
        <v>0</v>
      </c>
      <c r="Q490" s="281">
        <v>0</v>
      </c>
      <c r="R490" s="281">
        <v>0</v>
      </c>
      <c r="S490" s="281">
        <v>0</v>
      </c>
      <c r="T490" s="281">
        <v>0</v>
      </c>
      <c r="U490" s="281">
        <v>0</v>
      </c>
      <c r="V490" s="281">
        <v>0</v>
      </c>
      <c r="W490" s="281">
        <v>0</v>
      </c>
      <c r="X490" s="281">
        <v>0</v>
      </c>
      <c r="Y490" s="281">
        <v>0</v>
      </c>
      <c r="Z490" s="281">
        <v>0</v>
      </c>
      <c r="AA490" s="281">
        <v>0</v>
      </c>
      <c r="AB490" s="281">
        <v>0</v>
      </c>
      <c r="AC490" s="281">
        <v>0</v>
      </c>
      <c r="AD490" s="281">
        <v>0</v>
      </c>
      <c r="AE490" s="281">
        <v>0</v>
      </c>
      <c r="AF490" s="281">
        <v>0</v>
      </c>
      <c r="AG490" s="281">
        <v>0</v>
      </c>
      <c r="AH490" s="281">
        <v>0</v>
      </c>
      <c r="AI490" s="281">
        <v>0</v>
      </c>
      <c r="AJ490" s="281">
        <v>0</v>
      </c>
      <c r="AK490" s="281">
        <v>0</v>
      </c>
      <c r="AL490" s="281">
        <v>0</v>
      </c>
      <c r="AM490" s="281">
        <v>0</v>
      </c>
      <c r="AN490" s="281">
        <v>0</v>
      </c>
      <c r="AO490" s="281">
        <v>0</v>
      </c>
      <c r="AP490" s="281">
        <v>0</v>
      </c>
    </row>
    <row r="491" spans="1:42" customFormat="1" outlineLevel="2">
      <c r="A491" s="211" t="str">
        <f>A448&amp;"."&amp;A480&amp;"."&amp;A449&amp;"."&amp;B491</f>
        <v>3.d.2.11</v>
      </c>
      <c r="B491">
        <v>11</v>
      </c>
      <c r="C491" t="str">
        <f>'1-GBP'!C491</f>
        <v/>
      </c>
      <c r="M491" s="281">
        <v>0</v>
      </c>
      <c r="N491" s="281">
        <v>0</v>
      </c>
      <c r="O491" s="281">
        <v>0</v>
      </c>
      <c r="P491" s="281">
        <v>0</v>
      </c>
      <c r="Q491" s="281">
        <v>0</v>
      </c>
      <c r="R491" s="281">
        <v>0</v>
      </c>
      <c r="S491" s="281">
        <v>0</v>
      </c>
      <c r="T491" s="281">
        <v>0</v>
      </c>
      <c r="U491" s="281">
        <v>0</v>
      </c>
      <c r="V491" s="281">
        <v>0</v>
      </c>
      <c r="W491" s="281">
        <v>0</v>
      </c>
      <c r="X491" s="281">
        <v>0</v>
      </c>
      <c r="Y491" s="281">
        <v>0</v>
      </c>
      <c r="Z491" s="281">
        <v>0</v>
      </c>
      <c r="AA491" s="281">
        <v>0</v>
      </c>
      <c r="AB491" s="281">
        <v>0</v>
      </c>
      <c r="AC491" s="281">
        <v>0</v>
      </c>
      <c r="AD491" s="281">
        <v>0</v>
      </c>
      <c r="AE491" s="281">
        <v>0</v>
      </c>
      <c r="AF491" s="281">
        <v>0</v>
      </c>
      <c r="AG491" s="281">
        <v>0</v>
      </c>
      <c r="AH491" s="281">
        <v>0</v>
      </c>
      <c r="AI491" s="281">
        <v>0</v>
      </c>
      <c r="AJ491" s="281">
        <v>0</v>
      </c>
      <c r="AK491" s="281">
        <v>0</v>
      </c>
      <c r="AL491" s="281">
        <v>0</v>
      </c>
      <c r="AM491" s="281">
        <v>0</v>
      </c>
      <c r="AN491" s="281">
        <v>0</v>
      </c>
      <c r="AO491" s="281">
        <v>0</v>
      </c>
      <c r="AP491" s="281">
        <v>0</v>
      </c>
    </row>
    <row r="492" spans="1:42" customFormat="1" outlineLevel="2">
      <c r="A492" s="211" t="str">
        <f>A448&amp;"."&amp;A480&amp;"."&amp;A449&amp;"."&amp;B492</f>
        <v>3.d.2.12</v>
      </c>
      <c r="B492">
        <v>12</v>
      </c>
      <c r="C492" t="str">
        <f>'1-GBP'!C492</f>
        <v/>
      </c>
      <c r="M492" s="281">
        <v>0</v>
      </c>
      <c r="N492" s="281">
        <v>0</v>
      </c>
      <c r="O492" s="281">
        <v>0</v>
      </c>
      <c r="P492" s="281">
        <v>0</v>
      </c>
      <c r="Q492" s="281">
        <v>0</v>
      </c>
      <c r="R492" s="281">
        <v>0</v>
      </c>
      <c r="S492" s="281">
        <v>0</v>
      </c>
      <c r="T492" s="281">
        <v>0</v>
      </c>
      <c r="U492" s="281">
        <v>0</v>
      </c>
      <c r="V492" s="281">
        <v>0</v>
      </c>
      <c r="W492" s="281">
        <v>0</v>
      </c>
      <c r="X492" s="281">
        <v>0</v>
      </c>
      <c r="Y492" s="281">
        <v>0</v>
      </c>
      <c r="Z492" s="281">
        <v>0</v>
      </c>
      <c r="AA492" s="281">
        <v>0</v>
      </c>
      <c r="AB492" s="281">
        <v>0</v>
      </c>
      <c r="AC492" s="281">
        <v>0</v>
      </c>
      <c r="AD492" s="281">
        <v>0</v>
      </c>
      <c r="AE492" s="281">
        <v>0</v>
      </c>
      <c r="AF492" s="281">
        <v>0</v>
      </c>
      <c r="AG492" s="281">
        <v>0</v>
      </c>
      <c r="AH492" s="281">
        <v>0</v>
      </c>
      <c r="AI492" s="281">
        <v>0</v>
      </c>
      <c r="AJ492" s="281">
        <v>0</v>
      </c>
      <c r="AK492" s="281">
        <v>0</v>
      </c>
      <c r="AL492" s="281">
        <v>0</v>
      </c>
      <c r="AM492" s="281">
        <v>0</v>
      </c>
      <c r="AN492" s="281">
        <v>0</v>
      </c>
      <c r="AO492" s="281">
        <v>0</v>
      </c>
      <c r="AP492" s="281">
        <v>0</v>
      </c>
    </row>
    <row r="493" spans="1:42" customFormat="1" outlineLevel="1" collapsed="1">
      <c r="A493" s="212"/>
      <c r="B493" s="201">
        <f>B492-COUNTIFS(C481:C492,"")</f>
        <v>6</v>
      </c>
      <c r="C493" s="201" t="s">
        <v>285</v>
      </c>
      <c r="D493" s="201"/>
      <c r="E493" s="201"/>
      <c r="F493" s="201"/>
      <c r="G493" s="201"/>
      <c r="H493" s="201"/>
      <c r="I493" s="201"/>
      <c r="J493" s="201"/>
      <c r="K493" s="201"/>
      <c r="L493" s="201"/>
      <c r="M493" s="280">
        <f t="shared" ref="M493:AP493" si="41">SUM(M481:M492)</f>
        <v>0</v>
      </c>
      <c r="N493" s="280">
        <f t="shared" si="41"/>
        <v>0</v>
      </c>
      <c r="O493" s="280">
        <f t="shared" si="41"/>
        <v>0</v>
      </c>
      <c r="P493" s="280">
        <f t="shared" si="41"/>
        <v>0</v>
      </c>
      <c r="Q493" s="280">
        <f t="shared" si="41"/>
        <v>0</v>
      </c>
      <c r="R493" s="280">
        <f t="shared" si="41"/>
        <v>0</v>
      </c>
      <c r="S493" s="280">
        <f t="shared" si="41"/>
        <v>0</v>
      </c>
      <c r="T493" s="280">
        <f t="shared" si="41"/>
        <v>0</v>
      </c>
      <c r="U493" s="280">
        <f t="shared" si="41"/>
        <v>0</v>
      </c>
      <c r="V493" s="280">
        <f t="shared" si="41"/>
        <v>0</v>
      </c>
      <c r="W493" s="280">
        <f t="shared" si="41"/>
        <v>0</v>
      </c>
      <c r="X493" s="280">
        <f t="shared" si="41"/>
        <v>0</v>
      </c>
      <c r="Y493" s="280">
        <f t="shared" si="41"/>
        <v>0</v>
      </c>
      <c r="Z493" s="280">
        <f t="shared" si="41"/>
        <v>0</v>
      </c>
      <c r="AA493" s="280">
        <f t="shared" si="41"/>
        <v>0</v>
      </c>
      <c r="AB493" s="280">
        <f t="shared" si="41"/>
        <v>0</v>
      </c>
      <c r="AC493" s="280">
        <f t="shared" si="41"/>
        <v>0</v>
      </c>
      <c r="AD493" s="280">
        <f t="shared" si="41"/>
        <v>0</v>
      </c>
      <c r="AE493" s="280">
        <f t="shared" si="41"/>
        <v>0</v>
      </c>
      <c r="AF493" s="280">
        <f t="shared" si="41"/>
        <v>0</v>
      </c>
      <c r="AG493" s="280">
        <f t="shared" si="41"/>
        <v>0</v>
      </c>
      <c r="AH493" s="280">
        <f t="shared" si="41"/>
        <v>0</v>
      </c>
      <c r="AI493" s="280">
        <f t="shared" si="41"/>
        <v>0</v>
      </c>
      <c r="AJ493" s="280">
        <f t="shared" si="41"/>
        <v>0</v>
      </c>
      <c r="AK493" s="280">
        <f t="shared" si="41"/>
        <v>0</v>
      </c>
      <c r="AL493" s="280">
        <f t="shared" si="41"/>
        <v>0</v>
      </c>
      <c r="AM493" s="280">
        <f t="shared" si="41"/>
        <v>0</v>
      </c>
      <c r="AN493" s="280">
        <f t="shared" si="41"/>
        <v>0</v>
      </c>
      <c r="AO493" s="280">
        <f t="shared" si="41"/>
        <v>0</v>
      </c>
      <c r="AP493" s="280">
        <f t="shared" si="41"/>
        <v>0</v>
      </c>
    </row>
    <row r="494" spans="1:42" customFormat="1" ht="16.149999999999999" outlineLevel="1" thickBot="1">
      <c r="A494" s="213"/>
      <c r="B494" s="202"/>
      <c r="C494" s="202"/>
      <c r="D494" s="202"/>
      <c r="E494" s="202"/>
      <c r="F494" s="202"/>
      <c r="G494" s="202"/>
      <c r="H494" s="202"/>
      <c r="I494" s="202"/>
      <c r="J494" s="202"/>
      <c r="K494" s="202"/>
      <c r="L494" s="202"/>
      <c r="M494" s="313"/>
      <c r="N494" s="313"/>
      <c r="O494" s="313"/>
      <c r="P494" s="313"/>
      <c r="Q494" s="313"/>
      <c r="R494" s="313"/>
      <c r="S494" s="313"/>
      <c r="T494" s="313"/>
      <c r="U494" s="313"/>
      <c r="V494" s="313"/>
      <c r="W494" s="313"/>
      <c r="X494" s="313"/>
      <c r="Y494" s="313"/>
      <c r="Z494" s="313"/>
      <c r="AA494" s="313"/>
      <c r="AB494" s="313"/>
      <c r="AC494" s="313"/>
      <c r="AD494" s="313"/>
      <c r="AE494" s="313"/>
      <c r="AF494" s="313"/>
      <c r="AG494" s="313"/>
      <c r="AH494" s="313"/>
      <c r="AI494" s="313"/>
      <c r="AJ494" s="313"/>
      <c r="AK494" s="313"/>
      <c r="AL494" s="313"/>
      <c r="AM494" s="313"/>
      <c r="AN494" s="313"/>
      <c r="AO494" s="313"/>
      <c r="AP494" s="313"/>
    </row>
    <row r="495" spans="1:42" customFormat="1" ht="16.149999999999999" outlineLevel="1" thickBot="1">
      <c r="A495" s="214" t="s">
        <v>288</v>
      </c>
      <c r="B495" s="203">
        <f>B493+B478+B463</f>
        <v>6</v>
      </c>
      <c r="C495" s="203" t="s">
        <v>289</v>
      </c>
      <c r="D495" s="203"/>
      <c r="E495" s="203"/>
      <c r="F495" s="203"/>
      <c r="G495" s="203" t="str">
        <f>+"Total "&amp;$B448&amp;" "&amp;$B449</f>
        <v>Total Phase 3 CS006 &amp; CS007 Storage Systems</v>
      </c>
      <c r="H495" s="203"/>
      <c r="I495" s="203"/>
      <c r="J495" s="203"/>
      <c r="K495" s="203"/>
      <c r="L495" s="203"/>
      <c r="M495" s="284">
        <f t="shared" ref="M495:AP495" si="42">SUM(M463,M478,M493)</f>
        <v>0</v>
      </c>
      <c r="N495" s="284">
        <f t="shared" si="42"/>
        <v>0</v>
      </c>
      <c r="O495" s="284">
        <f t="shared" si="42"/>
        <v>0</v>
      </c>
      <c r="P495" s="284">
        <f t="shared" si="42"/>
        <v>0</v>
      </c>
      <c r="Q495" s="284">
        <f t="shared" si="42"/>
        <v>0</v>
      </c>
      <c r="R495" s="284">
        <f t="shared" si="42"/>
        <v>0</v>
      </c>
      <c r="S495" s="284">
        <f t="shared" si="42"/>
        <v>0</v>
      </c>
      <c r="T495" s="284">
        <f t="shared" si="42"/>
        <v>0</v>
      </c>
      <c r="U495" s="284">
        <f t="shared" si="42"/>
        <v>0</v>
      </c>
      <c r="V495" s="284">
        <f t="shared" si="42"/>
        <v>0</v>
      </c>
      <c r="W495" s="284">
        <f t="shared" si="42"/>
        <v>0</v>
      </c>
      <c r="X495" s="284">
        <f t="shared" si="42"/>
        <v>0</v>
      </c>
      <c r="Y495" s="284">
        <f t="shared" si="42"/>
        <v>0</v>
      </c>
      <c r="Z495" s="284">
        <f t="shared" si="42"/>
        <v>0</v>
      </c>
      <c r="AA495" s="284">
        <f t="shared" si="42"/>
        <v>0</v>
      </c>
      <c r="AB495" s="284">
        <f t="shared" si="42"/>
        <v>0</v>
      </c>
      <c r="AC495" s="284">
        <f t="shared" si="42"/>
        <v>0</v>
      </c>
      <c r="AD495" s="284">
        <f t="shared" si="42"/>
        <v>0</v>
      </c>
      <c r="AE495" s="284">
        <f t="shared" si="42"/>
        <v>0</v>
      </c>
      <c r="AF495" s="284">
        <f t="shared" si="42"/>
        <v>0</v>
      </c>
      <c r="AG495" s="284">
        <f t="shared" si="42"/>
        <v>0</v>
      </c>
      <c r="AH495" s="284">
        <f t="shared" si="42"/>
        <v>0</v>
      </c>
      <c r="AI495" s="284">
        <f t="shared" si="42"/>
        <v>0</v>
      </c>
      <c r="AJ495" s="284">
        <f t="shared" si="42"/>
        <v>0</v>
      </c>
      <c r="AK495" s="284">
        <f t="shared" si="42"/>
        <v>0</v>
      </c>
      <c r="AL495" s="284">
        <f t="shared" si="42"/>
        <v>0</v>
      </c>
      <c r="AM495" s="284">
        <f t="shared" si="42"/>
        <v>0</v>
      </c>
      <c r="AN495" s="284">
        <f t="shared" si="42"/>
        <v>0</v>
      </c>
      <c r="AO495" s="284">
        <f t="shared" si="42"/>
        <v>0</v>
      </c>
      <c r="AP495" s="284">
        <f t="shared" si="42"/>
        <v>0</v>
      </c>
    </row>
    <row r="497" spans="1:42" customFormat="1" ht="16.149999999999999" thickBot="1">
      <c r="A497" s="216" t="s">
        <v>285</v>
      </c>
      <c r="B497" s="159"/>
      <c r="C497" s="159"/>
      <c r="D497" s="159"/>
      <c r="E497" s="159"/>
      <c r="F497" s="159"/>
      <c r="G497" s="159"/>
      <c r="H497" s="159"/>
      <c r="I497" s="159"/>
      <c r="J497" s="159"/>
      <c r="K497" s="159"/>
      <c r="L497" s="159"/>
      <c r="M497" s="282">
        <f>M495+M446+M397+M348+M299+M250+M201+M152+M103+M53</f>
        <v>0</v>
      </c>
      <c r="N497" s="282">
        <f t="shared" ref="N497:AP497" si="43">N495+N446+N397+N348+N299+N250+N201+N152+N103+N53</f>
        <v>0</v>
      </c>
      <c r="O497" s="282">
        <f t="shared" si="43"/>
        <v>0</v>
      </c>
      <c r="P497" s="282">
        <f t="shared" si="43"/>
        <v>0</v>
      </c>
      <c r="Q497" s="282">
        <f t="shared" si="43"/>
        <v>0</v>
      </c>
      <c r="R497" s="282">
        <f t="shared" si="43"/>
        <v>0</v>
      </c>
      <c r="S497" s="282">
        <f t="shared" si="43"/>
        <v>0</v>
      </c>
      <c r="T497" s="282">
        <f t="shared" si="43"/>
        <v>0</v>
      </c>
      <c r="U497" s="282">
        <f t="shared" si="43"/>
        <v>0</v>
      </c>
      <c r="V497" s="282">
        <f t="shared" si="43"/>
        <v>0</v>
      </c>
      <c r="W497" s="282">
        <f t="shared" si="43"/>
        <v>0</v>
      </c>
      <c r="X497" s="282">
        <f t="shared" si="43"/>
        <v>0</v>
      </c>
      <c r="Y497" s="282">
        <f t="shared" si="43"/>
        <v>0</v>
      </c>
      <c r="Z497" s="282">
        <f t="shared" si="43"/>
        <v>0</v>
      </c>
      <c r="AA497" s="282">
        <f t="shared" si="43"/>
        <v>0</v>
      </c>
      <c r="AB497" s="282">
        <f t="shared" si="43"/>
        <v>0</v>
      </c>
      <c r="AC497" s="282">
        <f t="shared" si="43"/>
        <v>0</v>
      </c>
      <c r="AD497" s="282">
        <f t="shared" si="43"/>
        <v>0</v>
      </c>
      <c r="AE497" s="282">
        <f t="shared" si="43"/>
        <v>0</v>
      </c>
      <c r="AF497" s="282">
        <f t="shared" si="43"/>
        <v>0</v>
      </c>
      <c r="AG497" s="282">
        <f t="shared" si="43"/>
        <v>0</v>
      </c>
      <c r="AH497" s="282">
        <f t="shared" si="43"/>
        <v>0</v>
      </c>
      <c r="AI497" s="282">
        <f t="shared" si="43"/>
        <v>0</v>
      </c>
      <c r="AJ497" s="282">
        <f t="shared" si="43"/>
        <v>0</v>
      </c>
      <c r="AK497" s="282">
        <f t="shared" si="43"/>
        <v>0</v>
      </c>
      <c r="AL497" s="282">
        <f t="shared" si="43"/>
        <v>0</v>
      </c>
      <c r="AM497" s="282">
        <f t="shared" si="43"/>
        <v>0</v>
      </c>
      <c r="AN497" s="282">
        <f t="shared" si="43"/>
        <v>0</v>
      </c>
      <c r="AO497" s="282">
        <f t="shared" si="43"/>
        <v>0</v>
      </c>
      <c r="AP497" s="282">
        <f t="shared" si="43"/>
        <v>0</v>
      </c>
    </row>
    <row r="498" spans="1:42" customFormat="1" ht="16.149999999999999" thickTop="1">
      <c r="A498" s="217"/>
    </row>
    <row r="499" spans="1:42" customFormat="1">
      <c r="A499" s="217"/>
    </row>
    <row r="500" spans="1:42" customFormat="1">
      <c r="A500" s="220" t="s">
        <v>290</v>
      </c>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c r="AA500" s="220"/>
      <c r="AB500" s="220"/>
      <c r="AC500" s="220"/>
      <c r="AD500" s="220"/>
      <c r="AE500" s="220"/>
      <c r="AF500" s="220"/>
      <c r="AG500" s="220"/>
      <c r="AH500" s="220"/>
      <c r="AI500" s="220"/>
      <c r="AJ500" s="220"/>
      <c r="AK500" s="220"/>
      <c r="AL500" s="220"/>
      <c r="AM500" s="220"/>
      <c r="AN500" s="220"/>
      <c r="AO500" s="220"/>
      <c r="AP500" s="220"/>
    </row>
    <row r="501" spans="1:42" customFormat="1">
      <c r="A501" s="217"/>
    </row>
    <row r="502" spans="1:42" customFormat="1">
      <c r="A502" s="253" t="s">
        <v>291</v>
      </c>
      <c r="B502" s="250"/>
      <c r="C502" s="250"/>
      <c r="D502" s="250"/>
      <c r="E502" s="250"/>
      <c r="F502" s="250"/>
      <c r="G502" s="250"/>
      <c r="H502" s="250"/>
      <c r="I502" s="250"/>
      <c r="J502" s="250"/>
      <c r="K502" s="250"/>
      <c r="L502" s="250"/>
      <c r="M502" s="250"/>
      <c r="N502" s="250"/>
      <c r="O502" s="250"/>
      <c r="P502" s="250"/>
      <c r="Q502" s="250"/>
      <c r="R502" s="250"/>
      <c r="S502" s="250"/>
      <c r="T502" s="250"/>
      <c r="U502" s="250"/>
      <c r="V502" s="250"/>
      <c r="W502" s="250"/>
      <c r="X502" s="250"/>
      <c r="Y502" s="250"/>
      <c r="Z502" s="250"/>
      <c r="AA502" s="250"/>
      <c r="AB502" s="250"/>
      <c r="AC502" s="250"/>
      <c r="AD502" s="250"/>
      <c r="AE502" s="250"/>
      <c r="AF502" s="250"/>
      <c r="AG502" s="250"/>
      <c r="AH502" s="250"/>
      <c r="AI502" s="250"/>
      <c r="AJ502" s="250"/>
      <c r="AK502" s="250"/>
      <c r="AL502" s="250"/>
      <c r="AM502" s="250"/>
      <c r="AN502" s="250"/>
      <c r="AO502" s="250"/>
      <c r="AP502" s="250"/>
    </row>
    <row r="503" spans="1:42" customFormat="1" outlineLevel="1">
      <c r="A503" s="217" t="s">
        <v>292</v>
      </c>
    </row>
    <row r="504" spans="1:42" customFormat="1" outlineLevel="1">
      <c r="A504" s="217" t="s">
        <v>293</v>
      </c>
    </row>
    <row r="505" spans="1:42" customFormat="1" outlineLevel="1">
      <c r="A505" s="217"/>
    </row>
    <row r="506" spans="1:42" customFormat="1" outlineLevel="1">
      <c r="A506" s="217"/>
    </row>
    <row r="507" spans="1:42" customFormat="1">
      <c r="A507" s="252" t="s">
        <v>294</v>
      </c>
      <c r="B507" s="251"/>
      <c r="C507" s="251"/>
      <c r="D507" s="251"/>
      <c r="E507" s="251"/>
      <c r="F507" s="251"/>
      <c r="G507" s="251"/>
      <c r="H507" s="251"/>
      <c r="I507" s="251"/>
      <c r="J507" s="251"/>
      <c r="K507" s="251"/>
      <c r="L507" s="251"/>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row>
    <row r="508" spans="1:42" customFormat="1" outlineLevel="1"/>
    <row r="509" spans="1:42" customFormat="1" outlineLevel="1"/>
    <row r="510" spans="1:42" customFormat="1" outlineLevel="1"/>
    <row r="511" spans="1:42" customFormat="1" outlineLevel="1"/>
    <row r="512" spans="1:42" s="260" customFormat="1" ht="14.25">
      <c r="A512" s="218" t="s">
        <v>295</v>
      </c>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92AFD-04C3-456F-9723-17AC95B0B675}">
  <sheetPr codeName="Sheet10">
    <tabColor theme="4" tint="0.79998168889431442"/>
    <outlinePr summaryBelow="0"/>
  </sheetPr>
  <dimension ref="A1:EG512"/>
  <sheetViews>
    <sheetView topLeftCell="G479" zoomScaleNormal="100" workbookViewId="0">
      <selection activeCell="N497" sqref="N497"/>
    </sheetView>
  </sheetViews>
  <sheetFormatPr defaultRowHeight="15.75" outlineLevelRow="2"/>
  <cols>
    <col min="1" max="1" width="9.375" style="78" customWidth="1"/>
    <col min="2" max="2" width="7" style="7" customWidth="1"/>
    <col min="3" max="11" width="8.625" style="7" customWidth="1"/>
    <col min="12" max="12" width="11.25" customWidth="1"/>
    <col min="13" max="137" width="11.25" style="7" customWidth="1"/>
  </cols>
  <sheetData>
    <row r="1" spans="1:42" s="78" customFormat="1" ht="14.25">
      <c r="A1" s="207" t="s">
        <v>310</v>
      </c>
      <c r="B1" s="33"/>
      <c r="C1" s="33"/>
      <c r="D1" s="33"/>
      <c r="E1" s="33"/>
      <c r="F1" s="33"/>
      <c r="G1" s="33"/>
      <c r="H1" s="33"/>
      <c r="I1" s="33"/>
      <c r="J1" s="33"/>
      <c r="K1" s="185"/>
      <c r="L1" s="33"/>
      <c r="M1" s="191" t="str">
        <f>_xlfn.XLOOKUP(M$2,'Cover Sheet'!$B$25:$B$60,'Cover Sheet'!$E$25:$E$60)</f>
        <v>Previous Year</v>
      </c>
      <c r="N1" s="191" t="str">
        <f>_xlfn.XLOOKUP(N$2,'Cover Sheet'!$B$25:$B$60,'Cover Sheet'!$E$25:$E$60)</f>
        <v>Current year</v>
      </c>
      <c r="O1" s="191" t="str">
        <f>_xlfn.XLOOKUP(O$2,'Cover Sheet'!$B$25:$B$60,'Cover Sheet'!$E$25:$E$60)</f>
        <v>Forecast</v>
      </c>
      <c r="P1" s="191" t="str">
        <f>_xlfn.XLOOKUP(P$2,'Cover Sheet'!$B$25:$B$60,'Cover Sheet'!$E$25:$E$60)</f>
        <v>Forecast</v>
      </c>
      <c r="Q1" s="191" t="str">
        <f>_xlfn.XLOOKUP(Q$2,'Cover Sheet'!$B$25:$B$60,'Cover Sheet'!$E$25:$E$60)</f>
        <v>Forecast</v>
      </c>
      <c r="R1" s="191" t="str">
        <f>_xlfn.XLOOKUP(R$2,'Cover Sheet'!$B$25:$B$60,'Cover Sheet'!$E$25:$E$60)</f>
        <v>Forecast</v>
      </c>
      <c r="S1" s="191" t="str">
        <f>_xlfn.XLOOKUP(S$2,'Cover Sheet'!$B$25:$B$60,'Cover Sheet'!$E$25:$E$60)</f>
        <v>Forecast</v>
      </c>
      <c r="T1" s="191" t="str">
        <f>_xlfn.XLOOKUP(T$2,'Cover Sheet'!$B$25:$B$60,'Cover Sheet'!$E$25:$E$60)</f>
        <v>Forecast</v>
      </c>
      <c r="U1" s="191" t="str">
        <f>_xlfn.XLOOKUP(U$2,'Cover Sheet'!$B$25:$B$60,'Cover Sheet'!$E$25:$E$60)</f>
        <v>Forecast</v>
      </c>
      <c r="V1" s="191" t="str">
        <f>_xlfn.XLOOKUP(V$2,'Cover Sheet'!$B$25:$B$60,'Cover Sheet'!$E$25:$E$60)</f>
        <v>Forecast</v>
      </c>
      <c r="W1" s="191" t="str">
        <f>_xlfn.XLOOKUP(W$2,'Cover Sheet'!$B$25:$B$60,'Cover Sheet'!$E$25:$E$60)</f>
        <v>Forecast</v>
      </c>
      <c r="X1" s="191" t="str">
        <f>_xlfn.XLOOKUP(X$2,'Cover Sheet'!$B$25:$B$60,'Cover Sheet'!$E$25:$E$60)</f>
        <v>Forecast</v>
      </c>
      <c r="Y1" s="191" t="str">
        <f>_xlfn.XLOOKUP(Y$2,'Cover Sheet'!$B$25:$B$60,'Cover Sheet'!$E$25:$E$60)</f>
        <v>Forecast</v>
      </c>
      <c r="Z1" s="191" t="str">
        <f>_xlfn.XLOOKUP(Z$2,'Cover Sheet'!$B$25:$B$60,'Cover Sheet'!$E$25:$E$60)</f>
        <v>Forecast</v>
      </c>
      <c r="AA1" s="191" t="str">
        <f>_xlfn.XLOOKUP(AA$2,'Cover Sheet'!$B$25:$B$60,'Cover Sheet'!$E$25:$E$60)</f>
        <v>Forecast</v>
      </c>
      <c r="AB1" s="191" t="str">
        <f>_xlfn.XLOOKUP(AB$2,'Cover Sheet'!$B$25:$B$60,'Cover Sheet'!$E$25:$E$60)</f>
        <v>Forecast</v>
      </c>
      <c r="AC1" s="191" t="str">
        <f>_xlfn.XLOOKUP(AC$2,'Cover Sheet'!$B$25:$B$60,'Cover Sheet'!$E$25:$E$60)</f>
        <v>Forecast</v>
      </c>
      <c r="AD1" s="191" t="str">
        <f>_xlfn.XLOOKUP(AD$2,'Cover Sheet'!$B$25:$B$60,'Cover Sheet'!$E$25:$E$60)</f>
        <v>Forecast</v>
      </c>
      <c r="AE1" s="191" t="str">
        <f>_xlfn.XLOOKUP(AE$2,'Cover Sheet'!$B$25:$B$60,'Cover Sheet'!$E$25:$E$60)</f>
        <v>Forecast</v>
      </c>
      <c r="AF1" s="191" t="str">
        <f>_xlfn.XLOOKUP(AF$2,'Cover Sheet'!$B$25:$B$60,'Cover Sheet'!$E$25:$E$60)</f>
        <v>Forecast</v>
      </c>
      <c r="AG1" s="191" t="str">
        <f>_xlfn.XLOOKUP(AG$2,'Cover Sheet'!$B$25:$B$60,'Cover Sheet'!$E$25:$E$60)</f>
        <v>Forecast</v>
      </c>
      <c r="AH1" s="191" t="str">
        <f>_xlfn.XLOOKUP(AH$2,'Cover Sheet'!$B$25:$B$60,'Cover Sheet'!$E$25:$E$60)</f>
        <v>Forecast</v>
      </c>
      <c r="AI1" s="191" t="str">
        <f>_xlfn.XLOOKUP(AI$2,'Cover Sheet'!$B$25:$B$60,'Cover Sheet'!$E$25:$E$60)</f>
        <v>Forecast</v>
      </c>
      <c r="AJ1" s="191" t="str">
        <f>_xlfn.XLOOKUP(AJ$2,'Cover Sheet'!$B$25:$B$60,'Cover Sheet'!$E$25:$E$60)</f>
        <v>Forecast</v>
      </c>
      <c r="AK1" s="191" t="str">
        <f>_xlfn.XLOOKUP(AK$2,'Cover Sheet'!$B$25:$B$60,'Cover Sheet'!$E$25:$E$60)</f>
        <v>Forecast</v>
      </c>
      <c r="AL1" s="191" t="str">
        <f>_xlfn.XLOOKUP(AL$2,'Cover Sheet'!$B$25:$B$60,'Cover Sheet'!$E$25:$E$60)</f>
        <v>Forecast</v>
      </c>
      <c r="AM1" s="191" t="str">
        <f>_xlfn.XLOOKUP(AM$2,'Cover Sheet'!$B$25:$B$60,'Cover Sheet'!$E$25:$E$60)</f>
        <v>Forecast</v>
      </c>
      <c r="AN1" s="191" t="str">
        <f>_xlfn.XLOOKUP(AN$2,'Cover Sheet'!$B$25:$B$60,'Cover Sheet'!$E$25:$E$60)</f>
        <v>Forecast</v>
      </c>
      <c r="AO1" s="191" t="str">
        <f>_xlfn.XLOOKUP(AO$2,'Cover Sheet'!$B$25:$B$60,'Cover Sheet'!$E$25:$E$60)</f>
        <v>Forecast</v>
      </c>
      <c r="AP1" s="279" t="str">
        <f>_xlfn.XLOOKUP(AP$2,'Cover Sheet'!$B$25:$B$60,'Cover Sheet'!$E$25:$E$60)</f>
        <v>Forecast</v>
      </c>
    </row>
    <row r="2" spans="1:42" s="292" customFormat="1" ht="14.25">
      <c r="A2" s="207" t="s">
        <v>276</v>
      </c>
      <c r="B2" s="33"/>
      <c r="C2" s="33"/>
      <c r="D2" s="33"/>
      <c r="E2" s="33"/>
      <c r="F2" s="33"/>
      <c r="G2" s="33"/>
      <c r="H2" s="33"/>
      <c r="I2" s="33"/>
      <c r="J2" s="33"/>
      <c r="K2" s="185"/>
      <c r="L2" s="34"/>
      <c r="M2" s="275">
        <f t="shared" ref="M2:AP2" si="0">DATE(M4-1,4,1)</f>
        <v>45383</v>
      </c>
      <c r="N2" s="275">
        <f t="shared" si="0"/>
        <v>45748</v>
      </c>
      <c r="O2" s="275">
        <f t="shared" si="0"/>
        <v>46113</v>
      </c>
      <c r="P2" s="275">
        <f t="shared" si="0"/>
        <v>46478</v>
      </c>
      <c r="Q2" s="275">
        <f t="shared" si="0"/>
        <v>46844</v>
      </c>
      <c r="R2" s="275">
        <f t="shared" si="0"/>
        <v>47209</v>
      </c>
      <c r="S2" s="275">
        <f t="shared" si="0"/>
        <v>47574</v>
      </c>
      <c r="T2" s="275">
        <f t="shared" si="0"/>
        <v>47939</v>
      </c>
      <c r="U2" s="275">
        <f t="shared" si="0"/>
        <v>48305</v>
      </c>
      <c r="V2" s="275">
        <f t="shared" si="0"/>
        <v>48670</v>
      </c>
      <c r="W2" s="275">
        <f t="shared" si="0"/>
        <v>49035</v>
      </c>
      <c r="X2" s="275">
        <f t="shared" si="0"/>
        <v>49400</v>
      </c>
      <c r="Y2" s="275">
        <f t="shared" si="0"/>
        <v>49766</v>
      </c>
      <c r="Z2" s="275">
        <f t="shared" si="0"/>
        <v>50131</v>
      </c>
      <c r="AA2" s="275">
        <f t="shared" si="0"/>
        <v>50496</v>
      </c>
      <c r="AB2" s="275">
        <f t="shared" si="0"/>
        <v>50861</v>
      </c>
      <c r="AC2" s="275">
        <f t="shared" si="0"/>
        <v>51227</v>
      </c>
      <c r="AD2" s="275">
        <f t="shared" si="0"/>
        <v>51592</v>
      </c>
      <c r="AE2" s="275">
        <f t="shared" si="0"/>
        <v>51957</v>
      </c>
      <c r="AF2" s="275">
        <f t="shared" si="0"/>
        <v>52322</v>
      </c>
      <c r="AG2" s="275">
        <f t="shared" si="0"/>
        <v>52688</v>
      </c>
      <c r="AH2" s="275">
        <f t="shared" si="0"/>
        <v>53053</v>
      </c>
      <c r="AI2" s="275">
        <f t="shared" si="0"/>
        <v>53418</v>
      </c>
      <c r="AJ2" s="275">
        <f t="shared" si="0"/>
        <v>53783</v>
      </c>
      <c r="AK2" s="275">
        <f t="shared" si="0"/>
        <v>54149</v>
      </c>
      <c r="AL2" s="275">
        <f t="shared" si="0"/>
        <v>54514</v>
      </c>
      <c r="AM2" s="275">
        <f t="shared" si="0"/>
        <v>54879</v>
      </c>
      <c r="AN2" s="275">
        <f t="shared" si="0"/>
        <v>55244</v>
      </c>
      <c r="AO2" s="275">
        <f t="shared" si="0"/>
        <v>55610</v>
      </c>
      <c r="AP2" s="278">
        <f t="shared" si="0"/>
        <v>55975</v>
      </c>
    </row>
    <row r="3" spans="1:42" s="292" customFormat="1" ht="14.25">
      <c r="A3" s="207" t="s">
        <v>311</v>
      </c>
      <c r="B3" s="33"/>
      <c r="C3" s="33"/>
      <c r="D3" s="33"/>
      <c r="E3" s="187" t="s">
        <v>277</v>
      </c>
      <c r="F3" s="33"/>
      <c r="G3" s="33"/>
      <c r="H3" s="33"/>
      <c r="I3" s="33"/>
      <c r="J3" s="33"/>
      <c r="K3" s="185"/>
      <c r="L3" s="34"/>
      <c r="M3" s="275">
        <f t="shared" ref="M3:AP3" si="1">DATE(M4,3,31)</f>
        <v>45747</v>
      </c>
      <c r="N3" s="275">
        <f t="shared" si="1"/>
        <v>46112</v>
      </c>
      <c r="O3" s="275">
        <f t="shared" si="1"/>
        <v>46477</v>
      </c>
      <c r="P3" s="275">
        <f t="shared" si="1"/>
        <v>46843</v>
      </c>
      <c r="Q3" s="275">
        <f t="shared" si="1"/>
        <v>47208</v>
      </c>
      <c r="R3" s="275">
        <f t="shared" si="1"/>
        <v>47573</v>
      </c>
      <c r="S3" s="275">
        <f t="shared" si="1"/>
        <v>47938</v>
      </c>
      <c r="T3" s="275">
        <f t="shared" si="1"/>
        <v>48304</v>
      </c>
      <c r="U3" s="275">
        <f t="shared" si="1"/>
        <v>48669</v>
      </c>
      <c r="V3" s="275">
        <f t="shared" si="1"/>
        <v>49034</v>
      </c>
      <c r="W3" s="275">
        <f t="shared" si="1"/>
        <v>49399</v>
      </c>
      <c r="X3" s="275">
        <f t="shared" si="1"/>
        <v>49765</v>
      </c>
      <c r="Y3" s="275">
        <f t="shared" si="1"/>
        <v>50130</v>
      </c>
      <c r="Z3" s="275">
        <f t="shared" si="1"/>
        <v>50495</v>
      </c>
      <c r="AA3" s="275">
        <f t="shared" si="1"/>
        <v>50860</v>
      </c>
      <c r="AB3" s="275">
        <f t="shared" si="1"/>
        <v>51226</v>
      </c>
      <c r="AC3" s="275">
        <f t="shared" si="1"/>
        <v>51591</v>
      </c>
      <c r="AD3" s="275">
        <f t="shared" si="1"/>
        <v>51956</v>
      </c>
      <c r="AE3" s="275">
        <f t="shared" si="1"/>
        <v>52321</v>
      </c>
      <c r="AF3" s="275">
        <f t="shared" si="1"/>
        <v>52687</v>
      </c>
      <c r="AG3" s="275">
        <f t="shared" si="1"/>
        <v>53052</v>
      </c>
      <c r="AH3" s="275">
        <f t="shared" si="1"/>
        <v>53417</v>
      </c>
      <c r="AI3" s="275">
        <f t="shared" si="1"/>
        <v>53782</v>
      </c>
      <c r="AJ3" s="275">
        <f t="shared" si="1"/>
        <v>54148</v>
      </c>
      <c r="AK3" s="275">
        <f t="shared" si="1"/>
        <v>54513</v>
      </c>
      <c r="AL3" s="275">
        <f t="shared" si="1"/>
        <v>54878</v>
      </c>
      <c r="AM3" s="275">
        <f t="shared" si="1"/>
        <v>55243</v>
      </c>
      <c r="AN3" s="275">
        <f t="shared" si="1"/>
        <v>55609</v>
      </c>
      <c r="AO3" s="275">
        <f t="shared" si="1"/>
        <v>55974</v>
      </c>
      <c r="AP3" s="278">
        <f t="shared" si="1"/>
        <v>56339</v>
      </c>
    </row>
    <row r="4" spans="1:42" s="78" customFormat="1" ht="14.25">
      <c r="A4" s="207" t="str">
        <f>Licensee</f>
        <v>NEP</v>
      </c>
      <c r="B4" s="188"/>
      <c r="C4" s="339" t="str">
        <f>IF($D$4=$D$5,"","Error!")</f>
        <v/>
      </c>
      <c r="D4" s="33">
        <f>Select!$H$2</f>
        <v>54</v>
      </c>
      <c r="E4" s="33" t="s">
        <v>279</v>
      </c>
      <c r="F4" s="188"/>
      <c r="G4" s="188"/>
      <c r="H4" s="188"/>
      <c r="I4" s="188"/>
      <c r="J4" s="188"/>
      <c r="K4" s="188"/>
      <c r="L4" s="33"/>
      <c r="M4" s="191">
        <v>2025</v>
      </c>
      <c r="N4" s="191">
        <f>M4+1</f>
        <v>2026</v>
      </c>
      <c r="O4" s="191">
        <f t="shared" ref="O4:AP4" si="2">N4+1</f>
        <v>2027</v>
      </c>
      <c r="P4" s="191">
        <f t="shared" si="2"/>
        <v>2028</v>
      </c>
      <c r="Q4" s="191">
        <f t="shared" si="2"/>
        <v>2029</v>
      </c>
      <c r="R4" s="191">
        <f t="shared" si="2"/>
        <v>2030</v>
      </c>
      <c r="S4" s="191">
        <f t="shared" si="2"/>
        <v>2031</v>
      </c>
      <c r="T4" s="191">
        <f t="shared" si="2"/>
        <v>2032</v>
      </c>
      <c r="U4" s="191">
        <f t="shared" si="2"/>
        <v>2033</v>
      </c>
      <c r="V4" s="191">
        <f t="shared" si="2"/>
        <v>2034</v>
      </c>
      <c r="W4" s="191">
        <f t="shared" si="2"/>
        <v>2035</v>
      </c>
      <c r="X4" s="191">
        <f t="shared" si="2"/>
        <v>2036</v>
      </c>
      <c r="Y4" s="191">
        <f t="shared" si="2"/>
        <v>2037</v>
      </c>
      <c r="Z4" s="191">
        <f t="shared" si="2"/>
        <v>2038</v>
      </c>
      <c r="AA4" s="191">
        <f t="shared" si="2"/>
        <v>2039</v>
      </c>
      <c r="AB4" s="191">
        <f t="shared" si="2"/>
        <v>2040</v>
      </c>
      <c r="AC4" s="191">
        <f t="shared" si="2"/>
        <v>2041</v>
      </c>
      <c r="AD4" s="191">
        <f t="shared" si="2"/>
        <v>2042</v>
      </c>
      <c r="AE4" s="191">
        <f t="shared" si="2"/>
        <v>2043</v>
      </c>
      <c r="AF4" s="191">
        <f t="shared" si="2"/>
        <v>2044</v>
      </c>
      <c r="AG4" s="191">
        <f t="shared" si="2"/>
        <v>2045</v>
      </c>
      <c r="AH4" s="191">
        <f t="shared" si="2"/>
        <v>2046</v>
      </c>
      <c r="AI4" s="191">
        <f t="shared" si="2"/>
        <v>2047</v>
      </c>
      <c r="AJ4" s="191">
        <f t="shared" si="2"/>
        <v>2048</v>
      </c>
      <c r="AK4" s="191">
        <f t="shared" si="2"/>
        <v>2049</v>
      </c>
      <c r="AL4" s="191">
        <f t="shared" si="2"/>
        <v>2050</v>
      </c>
      <c r="AM4" s="191">
        <f t="shared" si="2"/>
        <v>2051</v>
      </c>
      <c r="AN4" s="191">
        <f t="shared" si="2"/>
        <v>2052</v>
      </c>
      <c r="AO4" s="191">
        <f t="shared" si="2"/>
        <v>2053</v>
      </c>
      <c r="AP4" s="279">
        <f t="shared" si="2"/>
        <v>2054</v>
      </c>
    </row>
    <row r="5" spans="1:42" s="78" customFormat="1" ht="14.25">
      <c r="A5" s="208"/>
      <c r="B5" s="193"/>
      <c r="C5" s="193"/>
      <c r="D5" s="33">
        <f>SUM(D6:D952)</f>
        <v>54</v>
      </c>
      <c r="E5" s="33" t="s">
        <v>280</v>
      </c>
      <c r="F5" s="193"/>
      <c r="G5" s="193"/>
      <c r="H5" s="193"/>
      <c r="I5" s="193"/>
      <c r="J5" s="193"/>
      <c r="K5" s="193"/>
      <c r="L5" s="193"/>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row>
    <row r="6" spans="1:42">
      <c r="A6" s="209" t="str">
        <f>_xlfn.TEXTBEFORE(J6,".")</f>
        <v>1</v>
      </c>
      <c r="B6" s="196" t="str">
        <f>_xlfn.XLOOKUP(A6,Select!$B$4:$B$65,Select!$C$4:$C$65)</f>
        <v>Phase 1</v>
      </c>
      <c r="C6" s="197"/>
      <c r="D6" s="197">
        <f>B21+B36+B51</f>
        <v>7</v>
      </c>
      <c r="E6" s="197" t="s">
        <v>281</v>
      </c>
      <c r="F6" s="197"/>
      <c r="G6" s="197"/>
      <c r="H6" s="197"/>
      <c r="I6" s="197" t="s">
        <v>282</v>
      </c>
      <c r="J6" s="197" t="str">
        <f>Select!$M$4</f>
        <v>1.1</v>
      </c>
      <c r="K6" s="197"/>
      <c r="L6" s="345"/>
      <c r="M6" s="197"/>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row>
    <row r="7" spans="1:42" outlineLevel="1">
      <c r="A7" s="210" t="str">
        <f>_xlfn.TEXTAFTER(J6,".")</f>
        <v>1</v>
      </c>
      <c r="B7" s="199" t="str">
        <f>_xlfn.XLOOKUP($J6,Select!$K$4:$K$65,Select!$F$4:$F$65)</f>
        <v>Teesside Onshore Transportation System</v>
      </c>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199"/>
      <c r="AH7" s="199"/>
      <c r="AI7" s="199"/>
      <c r="AJ7" s="199"/>
      <c r="AK7" s="199"/>
      <c r="AL7" s="199"/>
      <c r="AM7" s="199"/>
      <c r="AN7" s="199"/>
      <c r="AO7" s="199"/>
      <c r="AP7" s="199"/>
    </row>
    <row r="8" spans="1:42" outlineLevel="1">
      <c r="A8" s="220" t="s">
        <v>150</v>
      </c>
      <c r="B8" s="220" t="s">
        <v>283</v>
      </c>
      <c r="C8" s="220" t="s">
        <v>284</v>
      </c>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row>
    <row r="9" spans="1:42" outlineLevel="2">
      <c r="A9" s="211" t="str">
        <f>A6&amp;"."&amp;A8&amp;"."&amp;A7&amp;"."&amp;B9</f>
        <v>1.c.1.1</v>
      </c>
      <c r="B9">
        <v>1</v>
      </c>
      <c r="C9" t="str">
        <f>'1-GBP'!C9</f>
        <v>HP Compression &amp; Export System (EPCC)</v>
      </c>
      <c r="D9"/>
      <c r="E9"/>
      <c r="F9"/>
      <c r="G9"/>
      <c r="H9"/>
      <c r="I9"/>
      <c r="J9"/>
      <c r="K9"/>
      <c r="M9" s="281">
        <v>0</v>
      </c>
      <c r="N9" s="281">
        <v>0</v>
      </c>
      <c r="O9" s="281">
        <v>0</v>
      </c>
      <c r="P9" s="281">
        <v>0</v>
      </c>
      <c r="Q9" s="281">
        <v>0</v>
      </c>
      <c r="R9" s="281">
        <v>0</v>
      </c>
      <c r="S9" s="281">
        <v>0</v>
      </c>
      <c r="T9" s="281">
        <v>0</v>
      </c>
      <c r="U9" s="281">
        <v>0</v>
      </c>
      <c r="V9" s="281">
        <v>0</v>
      </c>
      <c r="W9" s="281">
        <v>0</v>
      </c>
      <c r="X9" s="281">
        <v>0</v>
      </c>
      <c r="Y9" s="281">
        <v>0</v>
      </c>
      <c r="Z9" s="281">
        <v>0</v>
      </c>
      <c r="AA9" s="281">
        <v>0</v>
      </c>
      <c r="AB9" s="281">
        <v>0</v>
      </c>
      <c r="AC9" s="281">
        <v>0</v>
      </c>
      <c r="AD9" s="281">
        <v>0</v>
      </c>
      <c r="AE9" s="281">
        <v>0</v>
      </c>
      <c r="AF9" s="281">
        <v>0</v>
      </c>
      <c r="AG9" s="281">
        <v>0</v>
      </c>
      <c r="AH9" s="281">
        <v>0</v>
      </c>
      <c r="AI9" s="281">
        <v>0</v>
      </c>
      <c r="AJ9" s="281">
        <v>0</v>
      </c>
      <c r="AK9" s="281">
        <v>0</v>
      </c>
      <c r="AL9" s="281">
        <v>0</v>
      </c>
      <c r="AM9" s="281">
        <v>0</v>
      </c>
      <c r="AN9" s="281">
        <v>0</v>
      </c>
      <c r="AO9" s="281">
        <v>0</v>
      </c>
      <c r="AP9" s="281">
        <v>0</v>
      </c>
    </row>
    <row r="10" spans="1:42" outlineLevel="2">
      <c r="A10" s="211" t="str">
        <f>A6&amp;"."&amp;A8&amp;"."&amp;A7&amp;"."&amp;B10</f>
        <v>1.c.1.2</v>
      </c>
      <c r="B10">
        <v>2</v>
      </c>
      <c r="C10" t="str">
        <f>'1-GBP'!C10</f>
        <v>OSBL EPCM</v>
      </c>
      <c r="D10"/>
      <c r="E10"/>
      <c r="F10"/>
      <c r="G10"/>
      <c r="H10"/>
      <c r="I10"/>
      <c r="J10"/>
      <c r="K10"/>
      <c r="M10" s="281">
        <v>0</v>
      </c>
      <c r="N10" s="281">
        <v>0</v>
      </c>
      <c r="O10" s="281">
        <v>0</v>
      </c>
      <c r="P10" s="281">
        <v>0</v>
      </c>
      <c r="Q10" s="281">
        <v>0</v>
      </c>
      <c r="R10" s="281">
        <v>0</v>
      </c>
      <c r="S10" s="281">
        <v>0</v>
      </c>
      <c r="T10" s="281">
        <v>0</v>
      </c>
      <c r="U10" s="281">
        <v>0</v>
      </c>
      <c r="V10" s="281">
        <v>0</v>
      </c>
      <c r="W10" s="281">
        <v>0</v>
      </c>
      <c r="X10" s="281">
        <v>0</v>
      </c>
      <c r="Y10" s="281">
        <v>0</v>
      </c>
      <c r="Z10" s="281">
        <v>0</v>
      </c>
      <c r="AA10" s="281">
        <v>0</v>
      </c>
      <c r="AB10" s="281">
        <v>0</v>
      </c>
      <c r="AC10" s="281">
        <v>0</v>
      </c>
      <c r="AD10" s="281">
        <v>0</v>
      </c>
      <c r="AE10" s="281">
        <v>0</v>
      </c>
      <c r="AF10" s="281">
        <v>0</v>
      </c>
      <c r="AG10" s="281">
        <v>0</v>
      </c>
      <c r="AH10" s="281">
        <v>0</v>
      </c>
      <c r="AI10" s="281">
        <v>0</v>
      </c>
      <c r="AJ10" s="281">
        <v>0</v>
      </c>
      <c r="AK10" s="281">
        <v>0</v>
      </c>
      <c r="AL10" s="281">
        <v>0</v>
      </c>
      <c r="AM10" s="281">
        <v>0</v>
      </c>
      <c r="AN10" s="281">
        <v>0</v>
      </c>
      <c r="AO10" s="281">
        <v>0</v>
      </c>
      <c r="AP10" s="281">
        <v>0</v>
      </c>
    </row>
    <row r="11" spans="1:42" outlineLevel="2">
      <c r="A11" s="211" t="str">
        <f>A6&amp;"."&amp;A8&amp;"."&amp;A7&amp;"."&amp;B11</f>
        <v>1.c.1.3</v>
      </c>
      <c r="B11">
        <v>3</v>
      </c>
      <c r="C11" t="str">
        <f>'1-GBP'!C11</f>
        <v>OSBL procurement &amp; construction</v>
      </c>
      <c r="D11"/>
      <c r="E11"/>
      <c r="F11"/>
      <c r="G11"/>
      <c r="H11"/>
      <c r="I11"/>
      <c r="J11"/>
      <c r="K11"/>
      <c r="M11" s="281">
        <v>0</v>
      </c>
      <c r="N11" s="281">
        <v>0</v>
      </c>
      <c r="O11" s="281">
        <v>0</v>
      </c>
      <c r="P11" s="281">
        <v>0</v>
      </c>
      <c r="Q11" s="281">
        <v>0</v>
      </c>
      <c r="R11" s="281">
        <v>0</v>
      </c>
      <c r="S11" s="281">
        <v>0</v>
      </c>
      <c r="T11" s="281">
        <v>0</v>
      </c>
      <c r="U11" s="281">
        <v>0</v>
      </c>
      <c r="V11" s="281">
        <v>0</v>
      </c>
      <c r="W11" s="281">
        <v>0</v>
      </c>
      <c r="X11" s="281">
        <v>0</v>
      </c>
      <c r="Y11" s="281">
        <v>0</v>
      </c>
      <c r="Z11" s="281">
        <v>0</v>
      </c>
      <c r="AA11" s="281">
        <v>0</v>
      </c>
      <c r="AB11" s="281">
        <v>0</v>
      </c>
      <c r="AC11" s="281">
        <v>0</v>
      </c>
      <c r="AD11" s="281">
        <v>0</v>
      </c>
      <c r="AE11" s="281">
        <v>0</v>
      </c>
      <c r="AF11" s="281">
        <v>0</v>
      </c>
      <c r="AG11" s="281">
        <v>0</v>
      </c>
      <c r="AH11" s="281">
        <v>0</v>
      </c>
      <c r="AI11" s="281">
        <v>0</v>
      </c>
      <c r="AJ11" s="281">
        <v>0</v>
      </c>
      <c r="AK11" s="281">
        <v>0</v>
      </c>
      <c r="AL11" s="281">
        <v>0</v>
      </c>
      <c r="AM11" s="281">
        <v>0</v>
      </c>
      <c r="AN11" s="281">
        <v>0</v>
      </c>
      <c r="AO11" s="281">
        <v>0</v>
      </c>
      <c r="AP11" s="281">
        <v>0</v>
      </c>
    </row>
    <row r="12" spans="1:42" outlineLevel="2">
      <c r="A12" s="211" t="str">
        <f>A6&amp;"."&amp;A8&amp;"."&amp;A7&amp;"."&amp;B12</f>
        <v>1.c.1.4</v>
      </c>
      <c r="B12">
        <v>4</v>
      </c>
      <c r="C12" t="str">
        <f>'1-GBP'!C12</f>
        <v/>
      </c>
      <c r="D12"/>
      <c r="E12"/>
      <c r="F12"/>
      <c r="G12"/>
      <c r="H12"/>
      <c r="I12"/>
      <c r="J12"/>
      <c r="K12"/>
      <c r="M12" s="281">
        <v>0</v>
      </c>
      <c r="N12" s="281">
        <v>0</v>
      </c>
      <c r="O12" s="281">
        <v>0</v>
      </c>
      <c r="P12" s="281">
        <v>0</v>
      </c>
      <c r="Q12" s="281">
        <v>0</v>
      </c>
      <c r="R12" s="281">
        <v>0</v>
      </c>
      <c r="S12" s="281">
        <v>0</v>
      </c>
      <c r="T12" s="281">
        <v>0</v>
      </c>
      <c r="U12" s="281">
        <v>0</v>
      </c>
      <c r="V12" s="281">
        <v>0</v>
      </c>
      <c r="W12" s="281">
        <v>0</v>
      </c>
      <c r="X12" s="281">
        <v>0</v>
      </c>
      <c r="Y12" s="281">
        <v>0</v>
      </c>
      <c r="Z12" s="281">
        <v>0</v>
      </c>
      <c r="AA12" s="281">
        <v>0</v>
      </c>
      <c r="AB12" s="281">
        <v>0</v>
      </c>
      <c r="AC12" s="281">
        <v>0</v>
      </c>
      <c r="AD12" s="281">
        <v>0</v>
      </c>
      <c r="AE12" s="281">
        <v>0</v>
      </c>
      <c r="AF12" s="281">
        <v>0</v>
      </c>
      <c r="AG12" s="281">
        <v>0</v>
      </c>
      <c r="AH12" s="281">
        <v>0</v>
      </c>
      <c r="AI12" s="281">
        <v>0</v>
      </c>
      <c r="AJ12" s="281">
        <v>0</v>
      </c>
      <c r="AK12" s="281">
        <v>0</v>
      </c>
      <c r="AL12" s="281">
        <v>0</v>
      </c>
      <c r="AM12" s="281">
        <v>0</v>
      </c>
      <c r="AN12" s="281">
        <v>0</v>
      </c>
      <c r="AO12" s="281">
        <v>0</v>
      </c>
      <c r="AP12" s="281">
        <v>0</v>
      </c>
    </row>
    <row r="13" spans="1:42" outlineLevel="2">
      <c r="A13" s="211" t="str">
        <f>A6&amp;"."&amp;A8&amp;"."&amp;A7&amp;"."&amp;B13</f>
        <v>1.c.1.5</v>
      </c>
      <c r="B13">
        <v>5</v>
      </c>
      <c r="C13" t="str">
        <f>'1-GBP'!C13</f>
        <v/>
      </c>
      <c r="D13"/>
      <c r="E13"/>
      <c r="F13"/>
      <c r="G13"/>
      <c r="H13"/>
      <c r="I13"/>
      <c r="J13"/>
      <c r="K13"/>
      <c r="M13" s="281">
        <v>0</v>
      </c>
      <c r="N13" s="281">
        <v>0</v>
      </c>
      <c r="O13" s="281">
        <v>0</v>
      </c>
      <c r="P13" s="281">
        <v>0</v>
      </c>
      <c r="Q13" s="281">
        <v>0</v>
      </c>
      <c r="R13" s="281">
        <v>0</v>
      </c>
      <c r="S13" s="281">
        <v>0</v>
      </c>
      <c r="T13" s="281">
        <v>0</v>
      </c>
      <c r="U13" s="281">
        <v>0</v>
      </c>
      <c r="V13" s="281">
        <v>0</v>
      </c>
      <c r="W13" s="281">
        <v>0</v>
      </c>
      <c r="X13" s="281">
        <v>0</v>
      </c>
      <c r="Y13" s="281">
        <v>0</v>
      </c>
      <c r="Z13" s="281">
        <v>0</v>
      </c>
      <c r="AA13" s="281">
        <v>0</v>
      </c>
      <c r="AB13" s="281">
        <v>0</v>
      </c>
      <c r="AC13" s="281">
        <v>0</v>
      </c>
      <c r="AD13" s="281">
        <v>0</v>
      </c>
      <c r="AE13" s="281">
        <v>0</v>
      </c>
      <c r="AF13" s="281">
        <v>0</v>
      </c>
      <c r="AG13" s="281">
        <v>0</v>
      </c>
      <c r="AH13" s="281">
        <v>0</v>
      </c>
      <c r="AI13" s="281">
        <v>0</v>
      </c>
      <c r="AJ13" s="281">
        <v>0</v>
      </c>
      <c r="AK13" s="281">
        <v>0</v>
      </c>
      <c r="AL13" s="281">
        <v>0</v>
      </c>
      <c r="AM13" s="281">
        <v>0</v>
      </c>
      <c r="AN13" s="281">
        <v>0</v>
      </c>
      <c r="AO13" s="281">
        <v>0</v>
      </c>
      <c r="AP13" s="281">
        <v>0</v>
      </c>
    </row>
    <row r="14" spans="1:42" outlineLevel="2">
      <c r="A14" s="211" t="str">
        <f>A6&amp;"."&amp;A8&amp;"."&amp;A7&amp;"."&amp;B14</f>
        <v>1.c.1.6</v>
      </c>
      <c r="B14">
        <v>6</v>
      </c>
      <c r="C14" t="str">
        <f>'1-GBP'!C14</f>
        <v/>
      </c>
      <c r="D14"/>
      <c r="E14"/>
      <c r="F14"/>
      <c r="G14"/>
      <c r="H14"/>
      <c r="I14"/>
      <c r="J14"/>
      <c r="K14"/>
      <c r="M14" s="281">
        <v>0</v>
      </c>
      <c r="N14" s="281">
        <v>0</v>
      </c>
      <c r="O14" s="281">
        <v>0</v>
      </c>
      <c r="P14" s="281">
        <v>0</v>
      </c>
      <c r="Q14" s="281">
        <v>0</v>
      </c>
      <c r="R14" s="281">
        <v>0</v>
      </c>
      <c r="S14" s="281">
        <v>0</v>
      </c>
      <c r="T14" s="281">
        <v>0</v>
      </c>
      <c r="U14" s="281">
        <v>0</v>
      </c>
      <c r="V14" s="281">
        <v>0</v>
      </c>
      <c r="W14" s="281">
        <v>0</v>
      </c>
      <c r="X14" s="281">
        <v>0</v>
      </c>
      <c r="Y14" s="281">
        <v>0</v>
      </c>
      <c r="Z14" s="281">
        <v>0</v>
      </c>
      <c r="AA14" s="281">
        <v>0</v>
      </c>
      <c r="AB14" s="281">
        <v>0</v>
      </c>
      <c r="AC14" s="281">
        <v>0</v>
      </c>
      <c r="AD14" s="281">
        <v>0</v>
      </c>
      <c r="AE14" s="281">
        <v>0</v>
      </c>
      <c r="AF14" s="281">
        <v>0</v>
      </c>
      <c r="AG14" s="281">
        <v>0</v>
      </c>
      <c r="AH14" s="281">
        <v>0</v>
      </c>
      <c r="AI14" s="281">
        <v>0</v>
      </c>
      <c r="AJ14" s="281">
        <v>0</v>
      </c>
      <c r="AK14" s="281">
        <v>0</v>
      </c>
      <c r="AL14" s="281">
        <v>0</v>
      </c>
      <c r="AM14" s="281">
        <v>0</v>
      </c>
      <c r="AN14" s="281">
        <v>0</v>
      </c>
      <c r="AO14" s="281">
        <v>0</v>
      </c>
      <c r="AP14" s="281">
        <v>0</v>
      </c>
    </row>
    <row r="15" spans="1:42" outlineLevel="2">
      <c r="A15" s="211" t="str">
        <f>A6&amp;"."&amp;A8&amp;"."&amp;A7&amp;"."&amp;B15</f>
        <v>1.c.1.7</v>
      </c>
      <c r="B15">
        <v>7</v>
      </c>
      <c r="C15" t="str">
        <f>'1-GBP'!C15</f>
        <v/>
      </c>
      <c r="D15"/>
      <c r="E15"/>
      <c r="F15"/>
      <c r="G15"/>
      <c r="H15"/>
      <c r="I15"/>
      <c r="J15"/>
      <c r="K15"/>
      <c r="M15" s="281">
        <v>0</v>
      </c>
      <c r="N15" s="281">
        <v>0</v>
      </c>
      <c r="O15" s="281">
        <v>0</v>
      </c>
      <c r="P15" s="281">
        <v>0</v>
      </c>
      <c r="Q15" s="281">
        <v>0</v>
      </c>
      <c r="R15" s="281">
        <v>0</v>
      </c>
      <c r="S15" s="281">
        <v>0</v>
      </c>
      <c r="T15" s="281">
        <v>0</v>
      </c>
      <c r="U15" s="281">
        <v>0</v>
      </c>
      <c r="V15" s="281">
        <v>0</v>
      </c>
      <c r="W15" s="281">
        <v>0</v>
      </c>
      <c r="X15" s="281">
        <v>0</v>
      </c>
      <c r="Y15" s="281">
        <v>0</v>
      </c>
      <c r="Z15" s="281">
        <v>0</v>
      </c>
      <c r="AA15" s="281">
        <v>0</v>
      </c>
      <c r="AB15" s="281">
        <v>0</v>
      </c>
      <c r="AC15" s="281">
        <v>0</v>
      </c>
      <c r="AD15" s="281">
        <v>0</v>
      </c>
      <c r="AE15" s="281">
        <v>0</v>
      </c>
      <c r="AF15" s="281">
        <v>0</v>
      </c>
      <c r="AG15" s="281">
        <v>0</v>
      </c>
      <c r="AH15" s="281">
        <v>0</v>
      </c>
      <c r="AI15" s="281">
        <v>0</v>
      </c>
      <c r="AJ15" s="281">
        <v>0</v>
      </c>
      <c r="AK15" s="281">
        <v>0</v>
      </c>
      <c r="AL15" s="281">
        <v>0</v>
      </c>
      <c r="AM15" s="281">
        <v>0</v>
      </c>
      <c r="AN15" s="281">
        <v>0</v>
      </c>
      <c r="AO15" s="281">
        <v>0</v>
      </c>
      <c r="AP15" s="281">
        <v>0</v>
      </c>
    </row>
    <row r="16" spans="1:42" outlineLevel="2">
      <c r="A16" s="211" t="str">
        <f>A6&amp;"."&amp;A8&amp;"."&amp;A7&amp;"."&amp;B16</f>
        <v>1.c.1.8</v>
      </c>
      <c r="B16">
        <v>8</v>
      </c>
      <c r="C16" t="str">
        <f>'1-GBP'!C16</f>
        <v/>
      </c>
      <c r="D16"/>
      <c r="E16"/>
      <c r="F16"/>
      <c r="G16"/>
      <c r="H16"/>
      <c r="I16"/>
      <c r="J16"/>
      <c r="K16"/>
      <c r="M16" s="281">
        <v>0</v>
      </c>
      <c r="N16" s="281">
        <v>0</v>
      </c>
      <c r="O16" s="281">
        <v>0</v>
      </c>
      <c r="P16" s="281">
        <v>0</v>
      </c>
      <c r="Q16" s="281">
        <v>0</v>
      </c>
      <c r="R16" s="281">
        <v>0</v>
      </c>
      <c r="S16" s="281">
        <v>0</v>
      </c>
      <c r="T16" s="281">
        <v>0</v>
      </c>
      <c r="U16" s="281">
        <v>0</v>
      </c>
      <c r="V16" s="281">
        <v>0</v>
      </c>
      <c r="W16" s="281">
        <v>0</v>
      </c>
      <c r="X16" s="281">
        <v>0</v>
      </c>
      <c r="Y16" s="281">
        <v>0</v>
      </c>
      <c r="Z16" s="281">
        <v>0</v>
      </c>
      <c r="AA16" s="281">
        <v>0</v>
      </c>
      <c r="AB16" s="281">
        <v>0</v>
      </c>
      <c r="AC16" s="281">
        <v>0</v>
      </c>
      <c r="AD16" s="281">
        <v>0</v>
      </c>
      <c r="AE16" s="281">
        <v>0</v>
      </c>
      <c r="AF16" s="281">
        <v>0</v>
      </c>
      <c r="AG16" s="281">
        <v>0</v>
      </c>
      <c r="AH16" s="281">
        <v>0</v>
      </c>
      <c r="AI16" s="281">
        <v>0</v>
      </c>
      <c r="AJ16" s="281">
        <v>0</v>
      </c>
      <c r="AK16" s="281">
        <v>0</v>
      </c>
      <c r="AL16" s="281">
        <v>0</v>
      </c>
      <c r="AM16" s="281">
        <v>0</v>
      </c>
      <c r="AN16" s="281">
        <v>0</v>
      </c>
      <c r="AO16" s="281">
        <v>0</v>
      </c>
      <c r="AP16" s="281">
        <v>0</v>
      </c>
    </row>
    <row r="17" spans="1:42" outlineLevel="2">
      <c r="A17" s="211" t="str">
        <f>A6&amp;"."&amp;A8&amp;"."&amp;A7&amp;"."&amp;B17</f>
        <v>1.c.1.9</v>
      </c>
      <c r="B17">
        <v>9</v>
      </c>
      <c r="C17" t="str">
        <f>'1-GBP'!C17</f>
        <v/>
      </c>
      <c r="D17"/>
      <c r="E17"/>
      <c r="F17"/>
      <c r="G17"/>
      <c r="H17"/>
      <c r="I17"/>
      <c r="J17"/>
      <c r="K17"/>
      <c r="M17" s="281">
        <v>0</v>
      </c>
      <c r="N17" s="281">
        <v>0</v>
      </c>
      <c r="O17" s="281">
        <v>0</v>
      </c>
      <c r="P17" s="281">
        <v>0</v>
      </c>
      <c r="Q17" s="281">
        <v>0</v>
      </c>
      <c r="R17" s="281">
        <v>0</v>
      </c>
      <c r="S17" s="281">
        <v>0</v>
      </c>
      <c r="T17" s="281">
        <v>0</v>
      </c>
      <c r="U17" s="281">
        <v>0</v>
      </c>
      <c r="V17" s="281">
        <v>0</v>
      </c>
      <c r="W17" s="281">
        <v>0</v>
      </c>
      <c r="X17" s="281">
        <v>0</v>
      </c>
      <c r="Y17" s="281">
        <v>0</v>
      </c>
      <c r="Z17" s="281">
        <v>0</v>
      </c>
      <c r="AA17" s="281">
        <v>0</v>
      </c>
      <c r="AB17" s="281">
        <v>0</v>
      </c>
      <c r="AC17" s="281">
        <v>0</v>
      </c>
      <c r="AD17" s="281">
        <v>0</v>
      </c>
      <c r="AE17" s="281">
        <v>0</v>
      </c>
      <c r="AF17" s="281">
        <v>0</v>
      </c>
      <c r="AG17" s="281">
        <v>0</v>
      </c>
      <c r="AH17" s="281">
        <v>0</v>
      </c>
      <c r="AI17" s="281">
        <v>0</v>
      </c>
      <c r="AJ17" s="281">
        <v>0</v>
      </c>
      <c r="AK17" s="281">
        <v>0</v>
      </c>
      <c r="AL17" s="281">
        <v>0</v>
      </c>
      <c r="AM17" s="281">
        <v>0</v>
      </c>
      <c r="AN17" s="281">
        <v>0</v>
      </c>
      <c r="AO17" s="281">
        <v>0</v>
      </c>
      <c r="AP17" s="281">
        <v>0</v>
      </c>
    </row>
    <row r="18" spans="1:42" outlineLevel="2">
      <c r="A18" s="211" t="str">
        <f>A6&amp;"."&amp;A8&amp;"."&amp;A7&amp;"."&amp;B18</f>
        <v>1.c.1.10</v>
      </c>
      <c r="B18">
        <v>10</v>
      </c>
      <c r="C18" t="str">
        <f>'1-GBP'!C18</f>
        <v/>
      </c>
      <c r="D18"/>
      <c r="E18"/>
      <c r="F18"/>
      <c r="G18"/>
      <c r="H18"/>
      <c r="I18"/>
      <c r="J18"/>
      <c r="K18"/>
      <c r="M18" s="281">
        <v>0</v>
      </c>
      <c r="N18" s="281">
        <v>0</v>
      </c>
      <c r="O18" s="281">
        <v>0</v>
      </c>
      <c r="P18" s="281">
        <v>0</v>
      </c>
      <c r="Q18" s="281">
        <v>0</v>
      </c>
      <c r="R18" s="281">
        <v>0</v>
      </c>
      <c r="S18" s="281">
        <v>0</v>
      </c>
      <c r="T18" s="281">
        <v>0</v>
      </c>
      <c r="U18" s="281">
        <v>0</v>
      </c>
      <c r="V18" s="281">
        <v>0</v>
      </c>
      <c r="W18" s="281">
        <v>0</v>
      </c>
      <c r="X18" s="281">
        <v>0</v>
      </c>
      <c r="Y18" s="281">
        <v>0</v>
      </c>
      <c r="Z18" s="281">
        <v>0</v>
      </c>
      <c r="AA18" s="281">
        <v>0</v>
      </c>
      <c r="AB18" s="281">
        <v>0</v>
      </c>
      <c r="AC18" s="281">
        <v>0</v>
      </c>
      <c r="AD18" s="281">
        <v>0</v>
      </c>
      <c r="AE18" s="281">
        <v>0</v>
      </c>
      <c r="AF18" s="281">
        <v>0</v>
      </c>
      <c r="AG18" s="281">
        <v>0</v>
      </c>
      <c r="AH18" s="281">
        <v>0</v>
      </c>
      <c r="AI18" s="281">
        <v>0</v>
      </c>
      <c r="AJ18" s="281">
        <v>0</v>
      </c>
      <c r="AK18" s="281">
        <v>0</v>
      </c>
      <c r="AL18" s="281">
        <v>0</v>
      </c>
      <c r="AM18" s="281">
        <v>0</v>
      </c>
      <c r="AN18" s="281">
        <v>0</v>
      </c>
      <c r="AO18" s="281">
        <v>0</v>
      </c>
      <c r="AP18" s="281">
        <v>0</v>
      </c>
    </row>
    <row r="19" spans="1:42" outlineLevel="2">
      <c r="A19" s="211" t="str">
        <f>A6&amp;"."&amp;A8&amp;"."&amp;A7&amp;"."&amp;B19</f>
        <v>1.c.1.11</v>
      </c>
      <c r="B19">
        <v>11</v>
      </c>
      <c r="C19" t="str">
        <f>'1-GBP'!C19</f>
        <v/>
      </c>
      <c r="D19"/>
      <c r="E19"/>
      <c r="F19"/>
      <c r="G19"/>
      <c r="H19"/>
      <c r="I19"/>
      <c r="J19"/>
      <c r="K19"/>
      <c r="M19" s="281">
        <v>0</v>
      </c>
      <c r="N19" s="281">
        <v>0</v>
      </c>
      <c r="O19" s="281">
        <v>0</v>
      </c>
      <c r="P19" s="281">
        <v>0</v>
      </c>
      <c r="Q19" s="281">
        <v>0</v>
      </c>
      <c r="R19" s="281">
        <v>0</v>
      </c>
      <c r="S19" s="281">
        <v>0</v>
      </c>
      <c r="T19" s="281">
        <v>0</v>
      </c>
      <c r="U19" s="281">
        <v>0</v>
      </c>
      <c r="V19" s="281">
        <v>0</v>
      </c>
      <c r="W19" s="281">
        <v>0</v>
      </c>
      <c r="X19" s="281">
        <v>0</v>
      </c>
      <c r="Y19" s="281">
        <v>0</v>
      </c>
      <c r="Z19" s="281">
        <v>0</v>
      </c>
      <c r="AA19" s="281">
        <v>0</v>
      </c>
      <c r="AB19" s="281">
        <v>0</v>
      </c>
      <c r="AC19" s="281">
        <v>0</v>
      </c>
      <c r="AD19" s="281">
        <v>0</v>
      </c>
      <c r="AE19" s="281">
        <v>0</v>
      </c>
      <c r="AF19" s="281">
        <v>0</v>
      </c>
      <c r="AG19" s="281">
        <v>0</v>
      </c>
      <c r="AH19" s="281">
        <v>0</v>
      </c>
      <c r="AI19" s="281">
        <v>0</v>
      </c>
      <c r="AJ19" s="281">
        <v>0</v>
      </c>
      <c r="AK19" s="281">
        <v>0</v>
      </c>
      <c r="AL19" s="281">
        <v>0</v>
      </c>
      <c r="AM19" s="281">
        <v>0</v>
      </c>
      <c r="AN19" s="281">
        <v>0</v>
      </c>
      <c r="AO19" s="281">
        <v>0</v>
      </c>
      <c r="AP19" s="281">
        <v>0</v>
      </c>
    </row>
    <row r="20" spans="1:42" outlineLevel="2">
      <c r="A20" s="211" t="str">
        <f>A6&amp;"."&amp;A8&amp;"."&amp;A7&amp;"."&amp;B20</f>
        <v>1.c.1.12</v>
      </c>
      <c r="B20">
        <v>12</v>
      </c>
      <c r="C20" t="str">
        <f>'1-GBP'!C20</f>
        <v/>
      </c>
      <c r="D20"/>
      <c r="E20"/>
      <c r="F20"/>
      <c r="G20"/>
      <c r="H20"/>
      <c r="I20"/>
      <c r="J20"/>
      <c r="K20"/>
      <c r="M20" s="281">
        <v>0</v>
      </c>
      <c r="N20" s="281">
        <v>0</v>
      </c>
      <c r="O20" s="281">
        <v>0</v>
      </c>
      <c r="P20" s="281">
        <v>0</v>
      </c>
      <c r="Q20" s="281">
        <v>0</v>
      </c>
      <c r="R20" s="281">
        <v>0</v>
      </c>
      <c r="S20" s="281">
        <v>0</v>
      </c>
      <c r="T20" s="281">
        <v>0</v>
      </c>
      <c r="U20" s="281">
        <v>0</v>
      </c>
      <c r="V20" s="281">
        <v>0</v>
      </c>
      <c r="W20" s="281">
        <v>0</v>
      </c>
      <c r="X20" s="281">
        <v>0</v>
      </c>
      <c r="Y20" s="281">
        <v>0</v>
      </c>
      <c r="Z20" s="281">
        <v>0</v>
      </c>
      <c r="AA20" s="281">
        <v>0</v>
      </c>
      <c r="AB20" s="281">
        <v>0</v>
      </c>
      <c r="AC20" s="281">
        <v>0</v>
      </c>
      <c r="AD20" s="281">
        <v>0</v>
      </c>
      <c r="AE20" s="281">
        <v>0</v>
      </c>
      <c r="AF20" s="281">
        <v>0</v>
      </c>
      <c r="AG20" s="281">
        <v>0</v>
      </c>
      <c r="AH20" s="281">
        <v>0</v>
      </c>
      <c r="AI20" s="281">
        <v>0</v>
      </c>
      <c r="AJ20" s="281">
        <v>0</v>
      </c>
      <c r="AK20" s="281">
        <v>0</v>
      </c>
      <c r="AL20" s="281">
        <v>0</v>
      </c>
      <c r="AM20" s="281">
        <v>0</v>
      </c>
      <c r="AN20" s="281">
        <v>0</v>
      </c>
      <c r="AO20" s="281">
        <v>0</v>
      </c>
      <c r="AP20" s="281">
        <v>0</v>
      </c>
    </row>
    <row r="21" spans="1:42" outlineLevel="1">
      <c r="A21" s="212"/>
      <c r="B21" s="201">
        <f>B20-COUNTIFS(C9:C20,"")</f>
        <v>3</v>
      </c>
      <c r="C21" s="201" t="s">
        <v>285</v>
      </c>
      <c r="D21" s="201"/>
      <c r="E21" s="201"/>
      <c r="F21" s="201"/>
      <c r="G21" s="201"/>
      <c r="H21" s="201"/>
      <c r="I21" s="201"/>
      <c r="J21" s="201"/>
      <c r="K21" s="201"/>
      <c r="L21" s="201"/>
      <c r="M21" s="280">
        <f>SUM(M9:M20)</f>
        <v>0</v>
      </c>
      <c r="N21" s="280">
        <f>SUM(N9:N20)</f>
        <v>0</v>
      </c>
      <c r="O21" s="280">
        <f t="shared" ref="O21:AP21" si="3">SUM(O9:O20)</f>
        <v>0</v>
      </c>
      <c r="P21" s="280">
        <f t="shared" si="3"/>
        <v>0</v>
      </c>
      <c r="Q21" s="280">
        <f t="shared" si="3"/>
        <v>0</v>
      </c>
      <c r="R21" s="280">
        <f t="shared" si="3"/>
        <v>0</v>
      </c>
      <c r="S21" s="280">
        <f t="shared" si="3"/>
        <v>0</v>
      </c>
      <c r="T21" s="280">
        <f t="shared" si="3"/>
        <v>0</v>
      </c>
      <c r="U21" s="280">
        <f t="shared" si="3"/>
        <v>0</v>
      </c>
      <c r="V21" s="280">
        <f t="shared" si="3"/>
        <v>0</v>
      </c>
      <c r="W21" s="280">
        <f t="shared" si="3"/>
        <v>0</v>
      </c>
      <c r="X21" s="280">
        <f t="shared" si="3"/>
        <v>0</v>
      </c>
      <c r="Y21" s="280">
        <f t="shared" si="3"/>
        <v>0</v>
      </c>
      <c r="Z21" s="280">
        <f t="shared" si="3"/>
        <v>0</v>
      </c>
      <c r="AA21" s="280">
        <f t="shared" si="3"/>
        <v>0</v>
      </c>
      <c r="AB21" s="280">
        <f t="shared" si="3"/>
        <v>0</v>
      </c>
      <c r="AC21" s="280">
        <f t="shared" si="3"/>
        <v>0</v>
      </c>
      <c r="AD21" s="280">
        <f t="shared" si="3"/>
        <v>0</v>
      </c>
      <c r="AE21" s="280">
        <f t="shared" si="3"/>
        <v>0</v>
      </c>
      <c r="AF21" s="280">
        <f t="shared" si="3"/>
        <v>0</v>
      </c>
      <c r="AG21" s="280">
        <f t="shared" si="3"/>
        <v>0</v>
      </c>
      <c r="AH21" s="280">
        <f t="shared" si="3"/>
        <v>0</v>
      </c>
      <c r="AI21" s="280">
        <f t="shared" si="3"/>
        <v>0</v>
      </c>
      <c r="AJ21" s="280">
        <f t="shared" si="3"/>
        <v>0</v>
      </c>
      <c r="AK21" s="280">
        <f t="shared" si="3"/>
        <v>0</v>
      </c>
      <c r="AL21" s="280">
        <f t="shared" si="3"/>
        <v>0</v>
      </c>
      <c r="AM21" s="280">
        <f t="shared" si="3"/>
        <v>0</v>
      </c>
      <c r="AN21" s="280">
        <f t="shared" si="3"/>
        <v>0</v>
      </c>
      <c r="AO21" s="280">
        <f t="shared" si="3"/>
        <v>0</v>
      </c>
      <c r="AP21" s="280">
        <f t="shared" si="3"/>
        <v>0</v>
      </c>
    </row>
    <row r="22" spans="1:42" outlineLevel="1">
      <c r="A22" s="211"/>
      <c r="B22"/>
      <c r="C22"/>
      <c r="D22"/>
      <c r="E22"/>
      <c r="F22"/>
      <c r="G22"/>
      <c r="H22"/>
      <c r="I22"/>
      <c r="J22"/>
      <c r="K22"/>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row>
    <row r="23" spans="1:42" outlineLevel="1">
      <c r="A23" s="220" t="s">
        <v>216</v>
      </c>
      <c r="B23" s="220" t="s">
        <v>286</v>
      </c>
      <c r="C23" s="220" t="s">
        <v>284</v>
      </c>
      <c r="D23" s="220"/>
      <c r="E23" s="220"/>
      <c r="F23" s="220"/>
      <c r="G23" s="220"/>
      <c r="H23" s="220"/>
      <c r="I23" s="220"/>
      <c r="J23" s="220"/>
      <c r="K23" s="220"/>
      <c r="L23" s="220"/>
      <c r="M23" s="315"/>
      <c r="N23" s="315"/>
      <c r="O23" s="315"/>
      <c r="P23" s="315"/>
      <c r="Q23" s="315"/>
      <c r="R23" s="315"/>
      <c r="S23" s="315"/>
      <c r="T23" s="315"/>
      <c r="U23" s="315"/>
      <c r="V23" s="315"/>
      <c r="W23" s="315"/>
      <c r="X23" s="315"/>
      <c r="Y23" s="315"/>
      <c r="Z23" s="315"/>
      <c r="AA23" s="315"/>
      <c r="AB23" s="315"/>
      <c r="AC23" s="315"/>
      <c r="AD23" s="315"/>
      <c r="AE23" s="315"/>
      <c r="AF23" s="315"/>
      <c r="AG23" s="315"/>
      <c r="AH23" s="315"/>
      <c r="AI23" s="315"/>
      <c r="AJ23" s="315"/>
      <c r="AK23" s="315"/>
      <c r="AL23" s="315"/>
      <c r="AM23" s="315"/>
      <c r="AN23" s="315"/>
      <c r="AO23" s="315"/>
      <c r="AP23" s="315"/>
    </row>
    <row r="24" spans="1:42" outlineLevel="2">
      <c r="A24" s="211" t="str">
        <f>A6&amp;"."&amp;A23&amp;"."&amp;A7&amp;"."&amp;B24</f>
        <v>1.o.1.1</v>
      </c>
      <c r="B24">
        <v>1</v>
      </c>
      <c r="C24" t="str">
        <f>'1-GBP'!C24</f>
        <v>Fixed</v>
      </c>
      <c r="D24"/>
      <c r="E24"/>
      <c r="F24"/>
      <c r="G24"/>
      <c r="H24"/>
      <c r="I24"/>
      <c r="J24"/>
      <c r="K24"/>
      <c r="M24" s="281">
        <v>0</v>
      </c>
      <c r="N24" s="281">
        <v>0</v>
      </c>
      <c r="O24" s="281">
        <v>0</v>
      </c>
      <c r="P24" s="281">
        <v>0</v>
      </c>
      <c r="Q24" s="281">
        <v>0</v>
      </c>
      <c r="R24" s="281">
        <v>0</v>
      </c>
      <c r="S24" s="281">
        <v>0</v>
      </c>
      <c r="T24" s="281">
        <v>0</v>
      </c>
      <c r="U24" s="281">
        <v>0</v>
      </c>
      <c r="V24" s="281">
        <v>0</v>
      </c>
      <c r="W24" s="281">
        <v>0</v>
      </c>
      <c r="X24" s="281">
        <v>0</v>
      </c>
      <c r="Y24" s="281">
        <v>0</v>
      </c>
      <c r="Z24" s="281">
        <v>0</v>
      </c>
      <c r="AA24" s="281">
        <v>0</v>
      </c>
      <c r="AB24" s="281">
        <v>0</v>
      </c>
      <c r="AC24" s="281">
        <v>0</v>
      </c>
      <c r="AD24" s="281">
        <v>0</v>
      </c>
      <c r="AE24" s="281">
        <v>0</v>
      </c>
      <c r="AF24" s="281">
        <v>0</v>
      </c>
      <c r="AG24" s="281">
        <v>0</v>
      </c>
      <c r="AH24" s="281">
        <v>0</v>
      </c>
      <c r="AI24" s="281">
        <v>0</v>
      </c>
      <c r="AJ24" s="281">
        <v>0</v>
      </c>
      <c r="AK24" s="281">
        <v>0</v>
      </c>
      <c r="AL24" s="281">
        <v>0</v>
      </c>
      <c r="AM24" s="281">
        <v>0</v>
      </c>
      <c r="AN24" s="281">
        <v>0</v>
      </c>
      <c r="AO24" s="281">
        <v>0</v>
      </c>
      <c r="AP24" s="281">
        <v>0</v>
      </c>
    </row>
    <row r="25" spans="1:42" outlineLevel="2">
      <c r="A25" s="211" t="str">
        <f>A6&amp;"."&amp;A23&amp;"."&amp;A7&amp;"."&amp;B25</f>
        <v>1.o.1.2</v>
      </c>
      <c r="B25">
        <v>2</v>
      </c>
      <c r="C25" t="str">
        <f>'1-GBP'!C25</f>
        <v>Variable</v>
      </c>
      <c r="D25"/>
      <c r="E25"/>
      <c r="F25"/>
      <c r="G25"/>
      <c r="H25"/>
      <c r="I25"/>
      <c r="J25"/>
      <c r="K25"/>
      <c r="M25" s="281">
        <v>0</v>
      </c>
      <c r="N25" s="281">
        <v>0</v>
      </c>
      <c r="O25" s="281">
        <v>0</v>
      </c>
      <c r="P25" s="281">
        <v>0</v>
      </c>
      <c r="Q25" s="281">
        <v>0</v>
      </c>
      <c r="R25" s="281">
        <v>0</v>
      </c>
      <c r="S25" s="281">
        <v>0</v>
      </c>
      <c r="T25" s="281">
        <v>0</v>
      </c>
      <c r="U25" s="281">
        <v>0</v>
      </c>
      <c r="V25" s="281">
        <v>0</v>
      </c>
      <c r="W25" s="281">
        <v>0</v>
      </c>
      <c r="X25" s="281">
        <v>0</v>
      </c>
      <c r="Y25" s="281">
        <v>0</v>
      </c>
      <c r="Z25" s="281">
        <v>0</v>
      </c>
      <c r="AA25" s="281">
        <v>0</v>
      </c>
      <c r="AB25" s="281">
        <v>0</v>
      </c>
      <c r="AC25" s="281">
        <v>0</v>
      </c>
      <c r="AD25" s="281">
        <v>0</v>
      </c>
      <c r="AE25" s="281">
        <v>0</v>
      </c>
      <c r="AF25" s="281">
        <v>0</v>
      </c>
      <c r="AG25" s="281">
        <v>0</v>
      </c>
      <c r="AH25" s="281">
        <v>0</v>
      </c>
      <c r="AI25" s="281">
        <v>0</v>
      </c>
      <c r="AJ25" s="281">
        <v>0</v>
      </c>
      <c r="AK25" s="281">
        <v>0</v>
      </c>
      <c r="AL25" s="281">
        <v>0</v>
      </c>
      <c r="AM25" s="281">
        <v>0</v>
      </c>
      <c r="AN25" s="281">
        <v>0</v>
      </c>
      <c r="AO25" s="281">
        <v>0</v>
      </c>
      <c r="AP25" s="281">
        <v>0</v>
      </c>
    </row>
    <row r="26" spans="1:42" outlineLevel="2">
      <c r="A26" s="211" t="str">
        <f>A6&amp;"."&amp;A23&amp;"."&amp;A7&amp;"."&amp;B26</f>
        <v>1.o.1.3</v>
      </c>
      <c r="B26">
        <v>3</v>
      </c>
      <c r="C26" t="str">
        <f>'1-GBP'!C26</f>
        <v>Common Facilities - Fixed</v>
      </c>
      <c r="D26"/>
      <c r="E26"/>
      <c r="F26"/>
      <c r="G26"/>
      <c r="H26"/>
      <c r="I26"/>
      <c r="J26"/>
      <c r="K26"/>
      <c r="M26" s="281">
        <v>0</v>
      </c>
      <c r="N26" s="281">
        <v>0</v>
      </c>
      <c r="O26" s="281">
        <v>0</v>
      </c>
      <c r="P26" s="281">
        <v>0</v>
      </c>
      <c r="Q26" s="281">
        <v>0</v>
      </c>
      <c r="R26" s="281">
        <v>0</v>
      </c>
      <c r="S26" s="281">
        <v>0</v>
      </c>
      <c r="T26" s="281">
        <v>0</v>
      </c>
      <c r="U26" s="281">
        <v>0</v>
      </c>
      <c r="V26" s="281">
        <v>0</v>
      </c>
      <c r="W26" s="281">
        <v>0</v>
      </c>
      <c r="X26" s="281">
        <v>0</v>
      </c>
      <c r="Y26" s="281">
        <v>0</v>
      </c>
      <c r="Z26" s="281">
        <v>0</v>
      </c>
      <c r="AA26" s="281">
        <v>0</v>
      </c>
      <c r="AB26" s="281">
        <v>0</v>
      </c>
      <c r="AC26" s="281">
        <v>0</v>
      </c>
      <c r="AD26" s="281">
        <v>0</v>
      </c>
      <c r="AE26" s="281">
        <v>0</v>
      </c>
      <c r="AF26" s="281">
        <v>0</v>
      </c>
      <c r="AG26" s="281">
        <v>0</v>
      </c>
      <c r="AH26" s="281">
        <v>0</v>
      </c>
      <c r="AI26" s="281">
        <v>0</v>
      </c>
      <c r="AJ26" s="281">
        <v>0</v>
      </c>
      <c r="AK26" s="281">
        <v>0</v>
      </c>
      <c r="AL26" s="281">
        <v>0</v>
      </c>
      <c r="AM26" s="281">
        <v>0</v>
      </c>
      <c r="AN26" s="281">
        <v>0</v>
      </c>
      <c r="AO26" s="281">
        <v>0</v>
      </c>
      <c r="AP26" s="281">
        <v>0</v>
      </c>
    </row>
    <row r="27" spans="1:42" outlineLevel="2">
      <c r="A27" s="211" t="str">
        <f>A6&amp;"."&amp;A23&amp;"."&amp;A7&amp;"."&amp;B27</f>
        <v>1.o.1.4</v>
      </c>
      <c r="B27">
        <v>4</v>
      </c>
      <c r="C27" t="str">
        <f>'1-GBP'!C27</f>
        <v>Common Facilities - Operating/Variable</v>
      </c>
      <c r="D27"/>
      <c r="E27"/>
      <c r="F27"/>
      <c r="G27"/>
      <c r="H27"/>
      <c r="I27"/>
      <c r="J27"/>
      <c r="K27"/>
      <c r="M27" s="281">
        <v>0</v>
      </c>
      <c r="N27" s="281">
        <v>0</v>
      </c>
      <c r="O27" s="281">
        <v>0</v>
      </c>
      <c r="P27" s="281">
        <v>0</v>
      </c>
      <c r="Q27" s="281">
        <v>0</v>
      </c>
      <c r="R27" s="281">
        <v>0</v>
      </c>
      <c r="S27" s="281">
        <v>0</v>
      </c>
      <c r="T27" s="281">
        <v>0</v>
      </c>
      <c r="U27" s="281">
        <v>0</v>
      </c>
      <c r="V27" s="281">
        <v>0</v>
      </c>
      <c r="W27" s="281">
        <v>0</v>
      </c>
      <c r="X27" s="281">
        <v>0</v>
      </c>
      <c r="Y27" s="281">
        <v>0</v>
      </c>
      <c r="Z27" s="281">
        <v>0</v>
      </c>
      <c r="AA27" s="281">
        <v>0</v>
      </c>
      <c r="AB27" s="281">
        <v>0</v>
      </c>
      <c r="AC27" s="281">
        <v>0</v>
      </c>
      <c r="AD27" s="281">
        <v>0</v>
      </c>
      <c r="AE27" s="281">
        <v>0</v>
      </c>
      <c r="AF27" s="281">
        <v>0</v>
      </c>
      <c r="AG27" s="281">
        <v>0</v>
      </c>
      <c r="AH27" s="281">
        <v>0</v>
      </c>
      <c r="AI27" s="281">
        <v>0</v>
      </c>
      <c r="AJ27" s="281">
        <v>0</v>
      </c>
      <c r="AK27" s="281">
        <v>0</v>
      </c>
      <c r="AL27" s="281">
        <v>0</v>
      </c>
      <c r="AM27" s="281">
        <v>0</v>
      </c>
      <c r="AN27" s="281">
        <v>0</v>
      </c>
      <c r="AO27" s="281">
        <v>0</v>
      </c>
      <c r="AP27" s="281">
        <v>0</v>
      </c>
    </row>
    <row r="28" spans="1:42" outlineLevel="2">
      <c r="A28" s="211" t="str">
        <f>A6&amp;"."&amp;A23&amp;"."&amp;A7&amp;"."&amp;B28</f>
        <v>1.o.1.5</v>
      </c>
      <c r="B28">
        <v>5</v>
      </c>
      <c r="C28" t="str">
        <f>'1-GBP'!C28</f>
        <v/>
      </c>
      <c r="D28"/>
      <c r="E28"/>
      <c r="F28"/>
      <c r="G28"/>
      <c r="H28"/>
      <c r="I28"/>
      <c r="J28"/>
      <c r="K28"/>
      <c r="M28" s="281">
        <v>0</v>
      </c>
      <c r="N28" s="281">
        <v>0</v>
      </c>
      <c r="O28" s="281">
        <v>0</v>
      </c>
      <c r="P28" s="281">
        <v>0</v>
      </c>
      <c r="Q28" s="281">
        <v>0</v>
      </c>
      <c r="R28" s="281">
        <v>0</v>
      </c>
      <c r="S28" s="281">
        <v>0</v>
      </c>
      <c r="T28" s="281">
        <v>0</v>
      </c>
      <c r="U28" s="281">
        <v>0</v>
      </c>
      <c r="V28" s="281">
        <v>0</v>
      </c>
      <c r="W28" s="281">
        <v>0</v>
      </c>
      <c r="X28" s="281">
        <v>0</v>
      </c>
      <c r="Y28" s="281">
        <v>0</v>
      </c>
      <c r="Z28" s="281">
        <v>0</v>
      </c>
      <c r="AA28" s="281">
        <v>0</v>
      </c>
      <c r="AB28" s="281">
        <v>0</v>
      </c>
      <c r="AC28" s="281">
        <v>0</v>
      </c>
      <c r="AD28" s="281">
        <v>0</v>
      </c>
      <c r="AE28" s="281">
        <v>0</v>
      </c>
      <c r="AF28" s="281">
        <v>0</v>
      </c>
      <c r="AG28" s="281">
        <v>0</v>
      </c>
      <c r="AH28" s="281">
        <v>0</v>
      </c>
      <c r="AI28" s="281">
        <v>0</v>
      </c>
      <c r="AJ28" s="281">
        <v>0</v>
      </c>
      <c r="AK28" s="281">
        <v>0</v>
      </c>
      <c r="AL28" s="281">
        <v>0</v>
      </c>
      <c r="AM28" s="281">
        <v>0</v>
      </c>
      <c r="AN28" s="281">
        <v>0</v>
      </c>
      <c r="AO28" s="281">
        <v>0</v>
      </c>
      <c r="AP28" s="281">
        <v>0</v>
      </c>
    </row>
    <row r="29" spans="1:42" outlineLevel="2">
      <c r="A29" s="211" t="str">
        <f>A6&amp;"."&amp;A23&amp;"."&amp;A7&amp;"."&amp;B29</f>
        <v>1.o.1.6</v>
      </c>
      <c r="B29">
        <v>6</v>
      </c>
      <c r="C29" t="str">
        <f>'1-GBP'!C29</f>
        <v/>
      </c>
      <c r="D29"/>
      <c r="E29"/>
      <c r="F29"/>
      <c r="G29"/>
      <c r="H29"/>
      <c r="I29"/>
      <c r="J29"/>
      <c r="K29"/>
      <c r="M29" s="281">
        <v>0</v>
      </c>
      <c r="N29" s="281">
        <v>0</v>
      </c>
      <c r="O29" s="281">
        <v>0</v>
      </c>
      <c r="P29" s="281">
        <v>0</v>
      </c>
      <c r="Q29" s="281">
        <v>0</v>
      </c>
      <c r="R29" s="281">
        <v>0</v>
      </c>
      <c r="S29" s="281">
        <v>0</v>
      </c>
      <c r="T29" s="281">
        <v>0</v>
      </c>
      <c r="U29" s="281">
        <v>0</v>
      </c>
      <c r="V29" s="281">
        <v>0</v>
      </c>
      <c r="W29" s="281">
        <v>0</v>
      </c>
      <c r="X29" s="281">
        <v>0</v>
      </c>
      <c r="Y29" s="281">
        <v>0</v>
      </c>
      <c r="Z29" s="281">
        <v>0</v>
      </c>
      <c r="AA29" s="281">
        <v>0</v>
      </c>
      <c r="AB29" s="281">
        <v>0</v>
      </c>
      <c r="AC29" s="281">
        <v>0</v>
      </c>
      <c r="AD29" s="281">
        <v>0</v>
      </c>
      <c r="AE29" s="281">
        <v>0</v>
      </c>
      <c r="AF29" s="281">
        <v>0</v>
      </c>
      <c r="AG29" s="281">
        <v>0</v>
      </c>
      <c r="AH29" s="281">
        <v>0</v>
      </c>
      <c r="AI29" s="281">
        <v>0</v>
      </c>
      <c r="AJ29" s="281">
        <v>0</v>
      </c>
      <c r="AK29" s="281">
        <v>0</v>
      </c>
      <c r="AL29" s="281">
        <v>0</v>
      </c>
      <c r="AM29" s="281">
        <v>0</v>
      </c>
      <c r="AN29" s="281">
        <v>0</v>
      </c>
      <c r="AO29" s="281">
        <v>0</v>
      </c>
      <c r="AP29" s="281">
        <v>0</v>
      </c>
    </row>
    <row r="30" spans="1:42" outlineLevel="2">
      <c r="A30" s="211" t="str">
        <f>A6&amp;"."&amp;A23&amp;"."&amp;A7&amp;"."&amp;B30</f>
        <v>1.o.1.7</v>
      </c>
      <c r="B30">
        <v>7</v>
      </c>
      <c r="C30" t="str">
        <f>'1-GBP'!C30</f>
        <v/>
      </c>
      <c r="D30"/>
      <c r="E30"/>
      <c r="F30"/>
      <c r="G30"/>
      <c r="H30"/>
      <c r="I30"/>
      <c r="J30"/>
      <c r="K30"/>
      <c r="M30" s="281">
        <v>0</v>
      </c>
      <c r="N30" s="281">
        <v>0</v>
      </c>
      <c r="O30" s="281">
        <v>0</v>
      </c>
      <c r="P30" s="281">
        <v>0</v>
      </c>
      <c r="Q30" s="281">
        <v>0</v>
      </c>
      <c r="R30" s="281">
        <v>0</v>
      </c>
      <c r="S30" s="281">
        <v>0</v>
      </c>
      <c r="T30" s="281">
        <v>0</v>
      </c>
      <c r="U30" s="281">
        <v>0</v>
      </c>
      <c r="V30" s="281">
        <v>0</v>
      </c>
      <c r="W30" s="281">
        <v>0</v>
      </c>
      <c r="X30" s="281">
        <v>0</v>
      </c>
      <c r="Y30" s="281">
        <v>0</v>
      </c>
      <c r="Z30" s="281">
        <v>0</v>
      </c>
      <c r="AA30" s="281">
        <v>0</v>
      </c>
      <c r="AB30" s="281">
        <v>0</v>
      </c>
      <c r="AC30" s="281">
        <v>0</v>
      </c>
      <c r="AD30" s="281">
        <v>0</v>
      </c>
      <c r="AE30" s="281">
        <v>0</v>
      </c>
      <c r="AF30" s="281">
        <v>0</v>
      </c>
      <c r="AG30" s="281">
        <v>0</v>
      </c>
      <c r="AH30" s="281">
        <v>0</v>
      </c>
      <c r="AI30" s="281">
        <v>0</v>
      </c>
      <c r="AJ30" s="281">
        <v>0</v>
      </c>
      <c r="AK30" s="281">
        <v>0</v>
      </c>
      <c r="AL30" s="281">
        <v>0</v>
      </c>
      <c r="AM30" s="281">
        <v>0</v>
      </c>
      <c r="AN30" s="281">
        <v>0</v>
      </c>
      <c r="AO30" s="281">
        <v>0</v>
      </c>
      <c r="AP30" s="281">
        <v>0</v>
      </c>
    </row>
    <row r="31" spans="1:42" outlineLevel="2">
      <c r="A31" s="211" t="str">
        <f>A6&amp;"."&amp;A23&amp;"."&amp;A7&amp;"."&amp;B31</f>
        <v>1.o.1.8</v>
      </c>
      <c r="B31">
        <v>8</v>
      </c>
      <c r="C31" t="str">
        <f>'1-GBP'!C31</f>
        <v/>
      </c>
      <c r="D31"/>
      <c r="E31"/>
      <c r="F31"/>
      <c r="G31"/>
      <c r="H31"/>
      <c r="I31"/>
      <c r="J31"/>
      <c r="K31"/>
      <c r="M31" s="281">
        <v>0</v>
      </c>
      <c r="N31" s="281">
        <v>0</v>
      </c>
      <c r="O31" s="281">
        <v>0</v>
      </c>
      <c r="P31" s="281">
        <v>0</v>
      </c>
      <c r="Q31" s="281">
        <v>0</v>
      </c>
      <c r="R31" s="281">
        <v>0</v>
      </c>
      <c r="S31" s="281">
        <v>0</v>
      </c>
      <c r="T31" s="281">
        <v>0</v>
      </c>
      <c r="U31" s="281">
        <v>0</v>
      </c>
      <c r="V31" s="281">
        <v>0</v>
      </c>
      <c r="W31" s="281">
        <v>0</v>
      </c>
      <c r="X31" s="281">
        <v>0</v>
      </c>
      <c r="Y31" s="281">
        <v>0</v>
      </c>
      <c r="Z31" s="281">
        <v>0</v>
      </c>
      <c r="AA31" s="281">
        <v>0</v>
      </c>
      <c r="AB31" s="281">
        <v>0</v>
      </c>
      <c r="AC31" s="281">
        <v>0</v>
      </c>
      <c r="AD31" s="281">
        <v>0</v>
      </c>
      <c r="AE31" s="281">
        <v>0</v>
      </c>
      <c r="AF31" s="281">
        <v>0</v>
      </c>
      <c r="AG31" s="281">
        <v>0</v>
      </c>
      <c r="AH31" s="281">
        <v>0</v>
      </c>
      <c r="AI31" s="281">
        <v>0</v>
      </c>
      <c r="AJ31" s="281">
        <v>0</v>
      </c>
      <c r="AK31" s="281">
        <v>0</v>
      </c>
      <c r="AL31" s="281">
        <v>0</v>
      </c>
      <c r="AM31" s="281">
        <v>0</v>
      </c>
      <c r="AN31" s="281">
        <v>0</v>
      </c>
      <c r="AO31" s="281">
        <v>0</v>
      </c>
      <c r="AP31" s="281">
        <v>0</v>
      </c>
    </row>
    <row r="32" spans="1:42" outlineLevel="2">
      <c r="A32" s="211" t="str">
        <f>A6&amp;"."&amp;A23&amp;"."&amp;A7&amp;"."&amp;B32</f>
        <v>1.o.1.9</v>
      </c>
      <c r="B32">
        <v>9</v>
      </c>
      <c r="C32" t="str">
        <f>'1-GBP'!C32</f>
        <v/>
      </c>
      <c r="D32"/>
      <c r="E32"/>
      <c r="F32"/>
      <c r="G32"/>
      <c r="H32"/>
      <c r="I32"/>
      <c r="J32"/>
      <c r="K32"/>
      <c r="M32" s="281">
        <v>0</v>
      </c>
      <c r="N32" s="281">
        <v>0</v>
      </c>
      <c r="O32" s="281">
        <v>0</v>
      </c>
      <c r="P32" s="281">
        <v>0</v>
      </c>
      <c r="Q32" s="281">
        <v>0</v>
      </c>
      <c r="R32" s="281">
        <v>0</v>
      </c>
      <c r="S32" s="281">
        <v>0</v>
      </c>
      <c r="T32" s="281">
        <v>0</v>
      </c>
      <c r="U32" s="281">
        <v>0</v>
      </c>
      <c r="V32" s="281">
        <v>0</v>
      </c>
      <c r="W32" s="281">
        <v>0</v>
      </c>
      <c r="X32" s="281">
        <v>0</v>
      </c>
      <c r="Y32" s="281">
        <v>0</v>
      </c>
      <c r="Z32" s="281">
        <v>0</v>
      </c>
      <c r="AA32" s="281">
        <v>0</v>
      </c>
      <c r="AB32" s="281">
        <v>0</v>
      </c>
      <c r="AC32" s="281">
        <v>0</v>
      </c>
      <c r="AD32" s="281">
        <v>0</v>
      </c>
      <c r="AE32" s="281">
        <v>0</v>
      </c>
      <c r="AF32" s="281">
        <v>0</v>
      </c>
      <c r="AG32" s="281">
        <v>0</v>
      </c>
      <c r="AH32" s="281">
        <v>0</v>
      </c>
      <c r="AI32" s="281">
        <v>0</v>
      </c>
      <c r="AJ32" s="281">
        <v>0</v>
      </c>
      <c r="AK32" s="281">
        <v>0</v>
      </c>
      <c r="AL32" s="281">
        <v>0</v>
      </c>
      <c r="AM32" s="281">
        <v>0</v>
      </c>
      <c r="AN32" s="281">
        <v>0</v>
      </c>
      <c r="AO32" s="281">
        <v>0</v>
      </c>
      <c r="AP32" s="281">
        <v>0</v>
      </c>
    </row>
    <row r="33" spans="1:42" outlineLevel="2">
      <c r="A33" s="211" t="str">
        <f>A6&amp;"."&amp;A23&amp;"."&amp;A7&amp;"."&amp;B33</f>
        <v>1.o.1.10</v>
      </c>
      <c r="B33">
        <v>10</v>
      </c>
      <c r="C33" t="str">
        <f>'1-GBP'!C33</f>
        <v/>
      </c>
      <c r="D33"/>
      <c r="E33"/>
      <c r="F33"/>
      <c r="G33"/>
      <c r="H33"/>
      <c r="I33"/>
      <c r="J33"/>
      <c r="K33"/>
      <c r="M33" s="281">
        <v>0</v>
      </c>
      <c r="N33" s="281">
        <v>0</v>
      </c>
      <c r="O33" s="281">
        <v>0</v>
      </c>
      <c r="P33" s="281">
        <v>0</v>
      </c>
      <c r="Q33" s="281">
        <v>0</v>
      </c>
      <c r="R33" s="281">
        <v>0</v>
      </c>
      <c r="S33" s="281">
        <v>0</v>
      </c>
      <c r="T33" s="281">
        <v>0</v>
      </c>
      <c r="U33" s="281">
        <v>0</v>
      </c>
      <c r="V33" s="281">
        <v>0</v>
      </c>
      <c r="W33" s="281">
        <v>0</v>
      </c>
      <c r="X33" s="281">
        <v>0</v>
      </c>
      <c r="Y33" s="281">
        <v>0</v>
      </c>
      <c r="Z33" s="281">
        <v>0</v>
      </c>
      <c r="AA33" s="281">
        <v>0</v>
      </c>
      <c r="AB33" s="281">
        <v>0</v>
      </c>
      <c r="AC33" s="281">
        <v>0</v>
      </c>
      <c r="AD33" s="281">
        <v>0</v>
      </c>
      <c r="AE33" s="281">
        <v>0</v>
      </c>
      <c r="AF33" s="281">
        <v>0</v>
      </c>
      <c r="AG33" s="281">
        <v>0</v>
      </c>
      <c r="AH33" s="281">
        <v>0</v>
      </c>
      <c r="AI33" s="281">
        <v>0</v>
      </c>
      <c r="AJ33" s="281">
        <v>0</v>
      </c>
      <c r="AK33" s="281">
        <v>0</v>
      </c>
      <c r="AL33" s="281">
        <v>0</v>
      </c>
      <c r="AM33" s="281">
        <v>0</v>
      </c>
      <c r="AN33" s="281">
        <v>0</v>
      </c>
      <c r="AO33" s="281">
        <v>0</v>
      </c>
      <c r="AP33" s="281">
        <v>0</v>
      </c>
    </row>
    <row r="34" spans="1:42" outlineLevel="2">
      <c r="A34" s="211" t="str">
        <f>A6&amp;"."&amp;A23&amp;"."&amp;A7&amp;"."&amp;B34</f>
        <v>1.o.1.11</v>
      </c>
      <c r="B34">
        <v>11</v>
      </c>
      <c r="C34" t="str">
        <f>'1-GBP'!C34</f>
        <v/>
      </c>
      <c r="D34"/>
      <c r="E34"/>
      <c r="F34"/>
      <c r="G34"/>
      <c r="H34"/>
      <c r="I34"/>
      <c r="J34"/>
      <c r="K34"/>
      <c r="M34" s="281">
        <v>0</v>
      </c>
      <c r="N34" s="281">
        <v>0</v>
      </c>
      <c r="O34" s="281">
        <v>0</v>
      </c>
      <c r="P34" s="281">
        <v>0</v>
      </c>
      <c r="Q34" s="281">
        <v>0</v>
      </c>
      <c r="R34" s="281">
        <v>0</v>
      </c>
      <c r="S34" s="281">
        <v>0</v>
      </c>
      <c r="T34" s="281">
        <v>0</v>
      </c>
      <c r="U34" s="281">
        <v>0</v>
      </c>
      <c r="V34" s="281">
        <v>0</v>
      </c>
      <c r="W34" s="281">
        <v>0</v>
      </c>
      <c r="X34" s="281">
        <v>0</v>
      </c>
      <c r="Y34" s="281">
        <v>0</v>
      </c>
      <c r="Z34" s="281">
        <v>0</v>
      </c>
      <c r="AA34" s="281">
        <v>0</v>
      </c>
      <c r="AB34" s="281">
        <v>0</v>
      </c>
      <c r="AC34" s="281">
        <v>0</v>
      </c>
      <c r="AD34" s="281">
        <v>0</v>
      </c>
      <c r="AE34" s="281">
        <v>0</v>
      </c>
      <c r="AF34" s="281">
        <v>0</v>
      </c>
      <c r="AG34" s="281">
        <v>0</v>
      </c>
      <c r="AH34" s="281">
        <v>0</v>
      </c>
      <c r="AI34" s="281">
        <v>0</v>
      </c>
      <c r="AJ34" s="281">
        <v>0</v>
      </c>
      <c r="AK34" s="281">
        <v>0</v>
      </c>
      <c r="AL34" s="281">
        <v>0</v>
      </c>
      <c r="AM34" s="281">
        <v>0</v>
      </c>
      <c r="AN34" s="281">
        <v>0</v>
      </c>
      <c r="AO34" s="281">
        <v>0</v>
      </c>
      <c r="AP34" s="281">
        <v>0</v>
      </c>
    </row>
    <row r="35" spans="1:42" outlineLevel="2">
      <c r="A35" s="211" t="str">
        <f>A6&amp;"."&amp;A23&amp;"."&amp;A7&amp;"."&amp;B35</f>
        <v>1.o.1.12</v>
      </c>
      <c r="B35">
        <v>12</v>
      </c>
      <c r="C35" t="str">
        <f>'1-GBP'!C35</f>
        <v/>
      </c>
      <c r="D35"/>
      <c r="E35"/>
      <c r="F35"/>
      <c r="G35"/>
      <c r="H35"/>
      <c r="I35"/>
      <c r="J35"/>
      <c r="K35"/>
      <c r="M35" s="281">
        <v>0</v>
      </c>
      <c r="N35" s="281">
        <v>0</v>
      </c>
      <c r="O35" s="281">
        <v>0</v>
      </c>
      <c r="P35" s="281">
        <v>0</v>
      </c>
      <c r="Q35" s="281">
        <v>0</v>
      </c>
      <c r="R35" s="281">
        <v>0</v>
      </c>
      <c r="S35" s="281">
        <v>0</v>
      </c>
      <c r="T35" s="281">
        <v>0</v>
      </c>
      <c r="U35" s="281">
        <v>0</v>
      </c>
      <c r="V35" s="281">
        <v>0</v>
      </c>
      <c r="W35" s="281">
        <v>0</v>
      </c>
      <c r="X35" s="281">
        <v>0</v>
      </c>
      <c r="Y35" s="281">
        <v>0</v>
      </c>
      <c r="Z35" s="281">
        <v>0</v>
      </c>
      <c r="AA35" s="281">
        <v>0</v>
      </c>
      <c r="AB35" s="281">
        <v>0</v>
      </c>
      <c r="AC35" s="281">
        <v>0</v>
      </c>
      <c r="AD35" s="281">
        <v>0</v>
      </c>
      <c r="AE35" s="281">
        <v>0</v>
      </c>
      <c r="AF35" s="281">
        <v>0</v>
      </c>
      <c r="AG35" s="281">
        <v>0</v>
      </c>
      <c r="AH35" s="281">
        <v>0</v>
      </c>
      <c r="AI35" s="281">
        <v>0</v>
      </c>
      <c r="AJ35" s="281">
        <v>0</v>
      </c>
      <c r="AK35" s="281">
        <v>0</v>
      </c>
      <c r="AL35" s="281">
        <v>0</v>
      </c>
      <c r="AM35" s="281">
        <v>0</v>
      </c>
      <c r="AN35" s="281">
        <v>0</v>
      </c>
      <c r="AO35" s="281">
        <v>0</v>
      </c>
      <c r="AP35" s="281">
        <v>0</v>
      </c>
    </row>
    <row r="36" spans="1:42" outlineLevel="1">
      <c r="A36" s="212"/>
      <c r="B36" s="201">
        <f>B35-COUNTIFS(C24:C35,"")</f>
        <v>4</v>
      </c>
      <c r="C36" s="201" t="s">
        <v>285</v>
      </c>
      <c r="D36" s="201"/>
      <c r="E36" s="201"/>
      <c r="F36" s="201"/>
      <c r="G36" s="201"/>
      <c r="H36" s="201"/>
      <c r="I36" s="201"/>
      <c r="J36" s="201"/>
      <c r="K36" s="201"/>
      <c r="L36" s="201"/>
      <c r="M36" s="280">
        <f t="shared" ref="M36:AP36" si="4">SUM(M24:M35)</f>
        <v>0</v>
      </c>
      <c r="N36" s="280">
        <f t="shared" si="4"/>
        <v>0</v>
      </c>
      <c r="O36" s="280">
        <f t="shared" si="4"/>
        <v>0</v>
      </c>
      <c r="P36" s="280">
        <f t="shared" si="4"/>
        <v>0</v>
      </c>
      <c r="Q36" s="280">
        <f t="shared" si="4"/>
        <v>0</v>
      </c>
      <c r="R36" s="280">
        <f t="shared" si="4"/>
        <v>0</v>
      </c>
      <c r="S36" s="280">
        <f t="shared" si="4"/>
        <v>0</v>
      </c>
      <c r="T36" s="280">
        <f t="shared" si="4"/>
        <v>0</v>
      </c>
      <c r="U36" s="280">
        <f t="shared" si="4"/>
        <v>0</v>
      </c>
      <c r="V36" s="280">
        <f t="shared" si="4"/>
        <v>0</v>
      </c>
      <c r="W36" s="280">
        <f t="shared" si="4"/>
        <v>0</v>
      </c>
      <c r="X36" s="280">
        <f t="shared" si="4"/>
        <v>0</v>
      </c>
      <c r="Y36" s="280">
        <f t="shared" si="4"/>
        <v>0</v>
      </c>
      <c r="Z36" s="280">
        <f t="shared" si="4"/>
        <v>0</v>
      </c>
      <c r="AA36" s="280">
        <f t="shared" si="4"/>
        <v>0</v>
      </c>
      <c r="AB36" s="280">
        <f t="shared" si="4"/>
        <v>0</v>
      </c>
      <c r="AC36" s="280">
        <f t="shared" si="4"/>
        <v>0</v>
      </c>
      <c r="AD36" s="280">
        <f t="shared" si="4"/>
        <v>0</v>
      </c>
      <c r="AE36" s="280">
        <f t="shared" si="4"/>
        <v>0</v>
      </c>
      <c r="AF36" s="280">
        <f t="shared" si="4"/>
        <v>0</v>
      </c>
      <c r="AG36" s="280">
        <f t="shared" si="4"/>
        <v>0</v>
      </c>
      <c r="AH36" s="280">
        <f t="shared" si="4"/>
        <v>0</v>
      </c>
      <c r="AI36" s="280">
        <f t="shared" si="4"/>
        <v>0</v>
      </c>
      <c r="AJ36" s="280">
        <f t="shared" si="4"/>
        <v>0</v>
      </c>
      <c r="AK36" s="280">
        <f t="shared" si="4"/>
        <v>0</v>
      </c>
      <c r="AL36" s="280">
        <f t="shared" si="4"/>
        <v>0</v>
      </c>
      <c r="AM36" s="280">
        <f t="shared" si="4"/>
        <v>0</v>
      </c>
      <c r="AN36" s="280">
        <f t="shared" si="4"/>
        <v>0</v>
      </c>
      <c r="AO36" s="280">
        <f t="shared" si="4"/>
        <v>0</v>
      </c>
      <c r="AP36" s="280">
        <f t="shared" si="4"/>
        <v>0</v>
      </c>
    </row>
    <row r="37" spans="1:42" outlineLevel="1">
      <c r="A37" s="221"/>
      <c r="B37" s="222"/>
      <c r="C37" s="222"/>
      <c r="D37" s="222"/>
      <c r="E37" s="222"/>
      <c r="F37" s="222"/>
      <c r="G37" s="222"/>
      <c r="H37" s="222"/>
      <c r="I37" s="222"/>
      <c r="J37" s="222"/>
      <c r="K37" s="222"/>
      <c r="L37" s="222"/>
      <c r="M37" s="317"/>
      <c r="N37" s="317"/>
      <c r="O37" s="317"/>
      <c r="P37" s="317"/>
      <c r="Q37" s="317"/>
      <c r="R37" s="317"/>
      <c r="S37" s="317"/>
      <c r="T37" s="317"/>
      <c r="U37" s="317"/>
      <c r="V37" s="317"/>
      <c r="W37" s="317"/>
      <c r="X37" s="317"/>
      <c r="Y37" s="317"/>
      <c r="Z37" s="317"/>
      <c r="AA37" s="317"/>
      <c r="AB37" s="317"/>
      <c r="AC37" s="317"/>
      <c r="AD37" s="317"/>
      <c r="AE37" s="317"/>
      <c r="AF37" s="317"/>
      <c r="AG37" s="317"/>
      <c r="AH37" s="317"/>
      <c r="AI37" s="317"/>
      <c r="AJ37" s="317"/>
      <c r="AK37" s="317"/>
      <c r="AL37" s="317"/>
      <c r="AM37" s="317"/>
      <c r="AN37" s="317"/>
      <c r="AO37" s="317"/>
      <c r="AP37" s="317"/>
    </row>
    <row r="38" spans="1:42" outlineLevel="1">
      <c r="A38" s="220" t="s">
        <v>254</v>
      </c>
      <c r="B38" s="220" t="s">
        <v>287</v>
      </c>
      <c r="C38" s="220" t="s">
        <v>284</v>
      </c>
      <c r="D38" s="220"/>
      <c r="E38" s="220"/>
      <c r="F38" s="220"/>
      <c r="G38" s="220"/>
      <c r="H38" s="220"/>
      <c r="I38" s="220"/>
      <c r="J38" s="220"/>
      <c r="K38" s="220"/>
      <c r="L38" s="220"/>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15"/>
      <c r="AM38" s="315"/>
      <c r="AN38" s="315"/>
      <c r="AO38" s="315"/>
      <c r="AP38" s="315"/>
    </row>
    <row r="39" spans="1:42" outlineLevel="2">
      <c r="A39" s="211" t="str">
        <f>A6&amp;"."&amp;A38&amp;"."&amp;A7&amp;"."&amp;B39</f>
        <v>1.d.1.1</v>
      </c>
      <c r="B39">
        <v>1</v>
      </c>
      <c r="C39" t="str">
        <f>'1-GBP'!C39</f>
        <v/>
      </c>
      <c r="D39"/>
      <c r="E39"/>
      <c r="F39"/>
      <c r="G39"/>
      <c r="H39"/>
      <c r="I39"/>
      <c r="J39"/>
      <c r="K39"/>
      <c r="M39" s="281">
        <v>0</v>
      </c>
      <c r="N39" s="281">
        <v>0</v>
      </c>
      <c r="O39" s="281">
        <v>0</v>
      </c>
      <c r="P39" s="281">
        <v>0</v>
      </c>
      <c r="Q39" s="281">
        <v>0</v>
      </c>
      <c r="R39" s="281">
        <v>0</v>
      </c>
      <c r="S39" s="281">
        <v>0</v>
      </c>
      <c r="T39" s="281">
        <v>0</v>
      </c>
      <c r="U39" s="281">
        <v>0</v>
      </c>
      <c r="V39" s="281">
        <v>0</v>
      </c>
      <c r="W39" s="281">
        <v>0</v>
      </c>
      <c r="X39" s="281">
        <v>0</v>
      </c>
      <c r="Y39" s="281">
        <v>0</v>
      </c>
      <c r="Z39" s="281">
        <v>0</v>
      </c>
      <c r="AA39" s="281">
        <v>0</v>
      </c>
      <c r="AB39" s="281">
        <v>0</v>
      </c>
      <c r="AC39" s="281">
        <v>0</v>
      </c>
      <c r="AD39" s="281">
        <v>0</v>
      </c>
      <c r="AE39" s="281">
        <v>0</v>
      </c>
      <c r="AF39" s="281">
        <v>0</v>
      </c>
      <c r="AG39" s="281">
        <v>0</v>
      </c>
      <c r="AH39" s="281">
        <v>0</v>
      </c>
      <c r="AI39" s="281">
        <v>0</v>
      </c>
      <c r="AJ39" s="281">
        <v>0</v>
      </c>
      <c r="AK39" s="281">
        <v>0</v>
      </c>
      <c r="AL39" s="281">
        <v>0</v>
      </c>
      <c r="AM39" s="281">
        <v>0</v>
      </c>
      <c r="AN39" s="281">
        <v>0</v>
      </c>
      <c r="AO39" s="281">
        <v>0</v>
      </c>
      <c r="AP39" s="281">
        <v>0</v>
      </c>
    </row>
    <row r="40" spans="1:42" outlineLevel="2">
      <c r="A40" s="211" t="str">
        <f>A6&amp;"."&amp;A38&amp;"."&amp;A7&amp;"."&amp;B40</f>
        <v>1.d.1.2</v>
      </c>
      <c r="B40">
        <v>2</v>
      </c>
      <c r="C40" t="str">
        <f>'1-GBP'!C40</f>
        <v/>
      </c>
      <c r="D40"/>
      <c r="E40"/>
      <c r="F40"/>
      <c r="G40"/>
      <c r="H40"/>
      <c r="I40"/>
      <c r="J40"/>
      <c r="K40"/>
      <c r="M40" s="281">
        <v>0</v>
      </c>
      <c r="N40" s="281">
        <v>0</v>
      </c>
      <c r="O40" s="281">
        <v>0</v>
      </c>
      <c r="P40" s="281">
        <v>0</v>
      </c>
      <c r="Q40" s="281">
        <v>0</v>
      </c>
      <c r="R40" s="281">
        <v>0</v>
      </c>
      <c r="S40" s="281">
        <v>0</v>
      </c>
      <c r="T40" s="281">
        <v>0</v>
      </c>
      <c r="U40" s="281">
        <v>0</v>
      </c>
      <c r="V40" s="281">
        <v>0</v>
      </c>
      <c r="W40" s="281">
        <v>0</v>
      </c>
      <c r="X40" s="281">
        <v>0</v>
      </c>
      <c r="Y40" s="281">
        <v>0</v>
      </c>
      <c r="Z40" s="281">
        <v>0</v>
      </c>
      <c r="AA40" s="281">
        <v>0</v>
      </c>
      <c r="AB40" s="281">
        <v>0</v>
      </c>
      <c r="AC40" s="281">
        <v>0</v>
      </c>
      <c r="AD40" s="281">
        <v>0</v>
      </c>
      <c r="AE40" s="281">
        <v>0</v>
      </c>
      <c r="AF40" s="281">
        <v>0</v>
      </c>
      <c r="AG40" s="281">
        <v>0</v>
      </c>
      <c r="AH40" s="281">
        <v>0</v>
      </c>
      <c r="AI40" s="281">
        <v>0</v>
      </c>
      <c r="AJ40" s="281">
        <v>0</v>
      </c>
      <c r="AK40" s="281">
        <v>0</v>
      </c>
      <c r="AL40" s="281">
        <v>0</v>
      </c>
      <c r="AM40" s="281">
        <v>0</v>
      </c>
      <c r="AN40" s="281">
        <v>0</v>
      </c>
      <c r="AO40" s="281">
        <v>0</v>
      </c>
      <c r="AP40" s="281">
        <v>0</v>
      </c>
    </row>
    <row r="41" spans="1:42" outlineLevel="2">
      <c r="A41" s="211" t="str">
        <f>A6&amp;"."&amp;A38&amp;"."&amp;A7&amp;"."&amp;B41</f>
        <v>1.d.1.3</v>
      </c>
      <c r="B41">
        <v>3</v>
      </c>
      <c r="C41" t="str">
        <f>'1-GBP'!C41</f>
        <v/>
      </c>
      <c r="D41"/>
      <c r="E41"/>
      <c r="F41"/>
      <c r="G41"/>
      <c r="H41"/>
      <c r="I41"/>
      <c r="J41"/>
      <c r="K41"/>
      <c r="M41" s="281">
        <v>0</v>
      </c>
      <c r="N41" s="281">
        <v>0</v>
      </c>
      <c r="O41" s="281">
        <v>0</v>
      </c>
      <c r="P41" s="281">
        <v>0</v>
      </c>
      <c r="Q41" s="281">
        <v>0</v>
      </c>
      <c r="R41" s="281">
        <v>0</v>
      </c>
      <c r="S41" s="281">
        <v>0</v>
      </c>
      <c r="T41" s="281">
        <v>0</v>
      </c>
      <c r="U41" s="281">
        <v>0</v>
      </c>
      <c r="V41" s="281">
        <v>0</v>
      </c>
      <c r="W41" s="281">
        <v>0</v>
      </c>
      <c r="X41" s="281">
        <v>0</v>
      </c>
      <c r="Y41" s="281">
        <v>0</v>
      </c>
      <c r="Z41" s="281">
        <v>0</v>
      </c>
      <c r="AA41" s="281">
        <v>0</v>
      </c>
      <c r="AB41" s="281">
        <v>0</v>
      </c>
      <c r="AC41" s="281">
        <v>0</v>
      </c>
      <c r="AD41" s="281">
        <v>0</v>
      </c>
      <c r="AE41" s="281">
        <v>0</v>
      </c>
      <c r="AF41" s="281">
        <v>0</v>
      </c>
      <c r="AG41" s="281">
        <v>0</v>
      </c>
      <c r="AH41" s="281">
        <v>0</v>
      </c>
      <c r="AI41" s="281">
        <v>0</v>
      </c>
      <c r="AJ41" s="281">
        <v>0</v>
      </c>
      <c r="AK41" s="281">
        <v>0</v>
      </c>
      <c r="AL41" s="281">
        <v>0</v>
      </c>
      <c r="AM41" s="281">
        <v>0</v>
      </c>
      <c r="AN41" s="281">
        <v>0</v>
      </c>
      <c r="AO41" s="281">
        <v>0</v>
      </c>
      <c r="AP41" s="281">
        <v>0</v>
      </c>
    </row>
    <row r="42" spans="1:42" outlineLevel="2">
      <c r="A42" s="211" t="str">
        <f>A6&amp;"."&amp;A38&amp;"."&amp;A7&amp;"."&amp;B42</f>
        <v>1.d.1.4</v>
      </c>
      <c r="B42">
        <v>4</v>
      </c>
      <c r="C42" t="str">
        <f>'1-GBP'!C42</f>
        <v/>
      </c>
      <c r="D42"/>
      <c r="E42"/>
      <c r="F42"/>
      <c r="G42"/>
      <c r="H42"/>
      <c r="I42"/>
      <c r="J42"/>
      <c r="K42"/>
      <c r="M42" s="281">
        <v>0</v>
      </c>
      <c r="N42" s="281">
        <v>0</v>
      </c>
      <c r="O42" s="281">
        <v>0</v>
      </c>
      <c r="P42" s="281">
        <v>0</v>
      </c>
      <c r="Q42" s="281">
        <v>0</v>
      </c>
      <c r="R42" s="281">
        <v>0</v>
      </c>
      <c r="S42" s="281">
        <v>0</v>
      </c>
      <c r="T42" s="281">
        <v>0</v>
      </c>
      <c r="U42" s="281">
        <v>0</v>
      </c>
      <c r="V42" s="281">
        <v>0</v>
      </c>
      <c r="W42" s="281">
        <v>0</v>
      </c>
      <c r="X42" s="281">
        <v>0</v>
      </c>
      <c r="Y42" s="281">
        <v>0</v>
      </c>
      <c r="Z42" s="281">
        <v>0</v>
      </c>
      <c r="AA42" s="281">
        <v>0</v>
      </c>
      <c r="AB42" s="281">
        <v>0</v>
      </c>
      <c r="AC42" s="281">
        <v>0</v>
      </c>
      <c r="AD42" s="281">
        <v>0</v>
      </c>
      <c r="AE42" s="281">
        <v>0</v>
      </c>
      <c r="AF42" s="281">
        <v>0</v>
      </c>
      <c r="AG42" s="281">
        <v>0</v>
      </c>
      <c r="AH42" s="281">
        <v>0</v>
      </c>
      <c r="AI42" s="281">
        <v>0</v>
      </c>
      <c r="AJ42" s="281">
        <v>0</v>
      </c>
      <c r="AK42" s="281">
        <v>0</v>
      </c>
      <c r="AL42" s="281">
        <v>0</v>
      </c>
      <c r="AM42" s="281">
        <v>0</v>
      </c>
      <c r="AN42" s="281">
        <v>0</v>
      </c>
      <c r="AO42" s="281">
        <v>0</v>
      </c>
      <c r="AP42" s="281">
        <v>0</v>
      </c>
    </row>
    <row r="43" spans="1:42" outlineLevel="2">
      <c r="A43" s="211" t="str">
        <f>A6&amp;"."&amp;A38&amp;"."&amp;A7&amp;"."&amp;B43</f>
        <v>1.d.1.5</v>
      </c>
      <c r="B43">
        <v>5</v>
      </c>
      <c r="C43" t="str">
        <f>'1-GBP'!C43</f>
        <v/>
      </c>
      <c r="D43"/>
      <c r="E43"/>
      <c r="F43"/>
      <c r="G43"/>
      <c r="H43"/>
      <c r="I43"/>
      <c r="J43"/>
      <c r="K43"/>
      <c r="M43" s="281">
        <v>0</v>
      </c>
      <c r="N43" s="281">
        <v>0</v>
      </c>
      <c r="O43" s="281">
        <v>0</v>
      </c>
      <c r="P43" s="281">
        <v>0</v>
      </c>
      <c r="Q43" s="281">
        <v>0</v>
      </c>
      <c r="R43" s="281">
        <v>0</v>
      </c>
      <c r="S43" s="281">
        <v>0</v>
      </c>
      <c r="T43" s="281">
        <v>0</v>
      </c>
      <c r="U43" s="281">
        <v>0</v>
      </c>
      <c r="V43" s="281">
        <v>0</v>
      </c>
      <c r="W43" s="281">
        <v>0</v>
      </c>
      <c r="X43" s="281">
        <v>0</v>
      </c>
      <c r="Y43" s="281">
        <v>0</v>
      </c>
      <c r="Z43" s="281">
        <v>0</v>
      </c>
      <c r="AA43" s="281">
        <v>0</v>
      </c>
      <c r="AB43" s="281">
        <v>0</v>
      </c>
      <c r="AC43" s="281">
        <v>0</v>
      </c>
      <c r="AD43" s="281">
        <v>0</v>
      </c>
      <c r="AE43" s="281">
        <v>0</v>
      </c>
      <c r="AF43" s="281">
        <v>0</v>
      </c>
      <c r="AG43" s="281">
        <v>0</v>
      </c>
      <c r="AH43" s="281">
        <v>0</v>
      </c>
      <c r="AI43" s="281">
        <v>0</v>
      </c>
      <c r="AJ43" s="281">
        <v>0</v>
      </c>
      <c r="AK43" s="281">
        <v>0</v>
      </c>
      <c r="AL43" s="281">
        <v>0</v>
      </c>
      <c r="AM43" s="281">
        <v>0</v>
      </c>
      <c r="AN43" s="281">
        <v>0</v>
      </c>
      <c r="AO43" s="281">
        <v>0</v>
      </c>
      <c r="AP43" s="281">
        <v>0</v>
      </c>
    </row>
    <row r="44" spans="1:42" outlineLevel="2">
      <c r="A44" s="211" t="str">
        <f>A6&amp;"."&amp;A38&amp;"."&amp;A7&amp;"."&amp;B44</f>
        <v>1.d.1.6</v>
      </c>
      <c r="B44">
        <v>6</v>
      </c>
      <c r="C44" t="str">
        <f>'1-GBP'!C44</f>
        <v/>
      </c>
      <c r="D44"/>
      <c r="E44"/>
      <c r="F44"/>
      <c r="G44"/>
      <c r="H44"/>
      <c r="I44"/>
      <c r="J44"/>
      <c r="K44"/>
      <c r="M44" s="281">
        <v>0</v>
      </c>
      <c r="N44" s="281">
        <v>0</v>
      </c>
      <c r="O44" s="281">
        <v>0</v>
      </c>
      <c r="P44" s="281">
        <v>0</v>
      </c>
      <c r="Q44" s="281">
        <v>0</v>
      </c>
      <c r="R44" s="281">
        <v>0</v>
      </c>
      <c r="S44" s="281">
        <v>0</v>
      </c>
      <c r="T44" s="281">
        <v>0</v>
      </c>
      <c r="U44" s="281">
        <v>0</v>
      </c>
      <c r="V44" s="281">
        <v>0</v>
      </c>
      <c r="W44" s="281">
        <v>0</v>
      </c>
      <c r="X44" s="281">
        <v>0</v>
      </c>
      <c r="Y44" s="281">
        <v>0</v>
      </c>
      <c r="Z44" s="281">
        <v>0</v>
      </c>
      <c r="AA44" s="281">
        <v>0</v>
      </c>
      <c r="AB44" s="281">
        <v>0</v>
      </c>
      <c r="AC44" s="281">
        <v>0</v>
      </c>
      <c r="AD44" s="281">
        <v>0</v>
      </c>
      <c r="AE44" s="281">
        <v>0</v>
      </c>
      <c r="AF44" s="281">
        <v>0</v>
      </c>
      <c r="AG44" s="281">
        <v>0</v>
      </c>
      <c r="AH44" s="281">
        <v>0</v>
      </c>
      <c r="AI44" s="281">
        <v>0</v>
      </c>
      <c r="AJ44" s="281">
        <v>0</v>
      </c>
      <c r="AK44" s="281">
        <v>0</v>
      </c>
      <c r="AL44" s="281">
        <v>0</v>
      </c>
      <c r="AM44" s="281">
        <v>0</v>
      </c>
      <c r="AN44" s="281">
        <v>0</v>
      </c>
      <c r="AO44" s="281">
        <v>0</v>
      </c>
      <c r="AP44" s="281">
        <v>0</v>
      </c>
    </row>
    <row r="45" spans="1:42" outlineLevel="2">
      <c r="A45" s="211" t="str">
        <f>A6&amp;"."&amp;A38&amp;"."&amp;A7&amp;"."&amp;B45</f>
        <v>1.d.1.7</v>
      </c>
      <c r="B45">
        <v>7</v>
      </c>
      <c r="C45" t="str">
        <f>'1-GBP'!C45</f>
        <v/>
      </c>
      <c r="D45"/>
      <c r="E45"/>
      <c r="F45"/>
      <c r="G45"/>
      <c r="H45"/>
      <c r="I45"/>
      <c r="J45"/>
      <c r="K45"/>
      <c r="M45" s="281">
        <v>0</v>
      </c>
      <c r="N45" s="281">
        <v>0</v>
      </c>
      <c r="O45" s="281">
        <v>0</v>
      </c>
      <c r="P45" s="281">
        <v>0</v>
      </c>
      <c r="Q45" s="281">
        <v>0</v>
      </c>
      <c r="R45" s="281">
        <v>0</v>
      </c>
      <c r="S45" s="281">
        <v>0</v>
      </c>
      <c r="T45" s="281">
        <v>0</v>
      </c>
      <c r="U45" s="281">
        <v>0</v>
      </c>
      <c r="V45" s="281">
        <v>0</v>
      </c>
      <c r="W45" s="281">
        <v>0</v>
      </c>
      <c r="X45" s="281">
        <v>0</v>
      </c>
      <c r="Y45" s="281">
        <v>0</v>
      </c>
      <c r="Z45" s="281">
        <v>0</v>
      </c>
      <c r="AA45" s="281">
        <v>0</v>
      </c>
      <c r="AB45" s="281">
        <v>0</v>
      </c>
      <c r="AC45" s="281">
        <v>0</v>
      </c>
      <c r="AD45" s="281">
        <v>0</v>
      </c>
      <c r="AE45" s="281">
        <v>0</v>
      </c>
      <c r="AF45" s="281">
        <v>0</v>
      </c>
      <c r="AG45" s="281">
        <v>0</v>
      </c>
      <c r="AH45" s="281">
        <v>0</v>
      </c>
      <c r="AI45" s="281">
        <v>0</v>
      </c>
      <c r="AJ45" s="281">
        <v>0</v>
      </c>
      <c r="AK45" s="281">
        <v>0</v>
      </c>
      <c r="AL45" s="281">
        <v>0</v>
      </c>
      <c r="AM45" s="281">
        <v>0</v>
      </c>
      <c r="AN45" s="281">
        <v>0</v>
      </c>
      <c r="AO45" s="281">
        <v>0</v>
      </c>
      <c r="AP45" s="281">
        <v>0</v>
      </c>
    </row>
    <row r="46" spans="1:42" outlineLevel="2">
      <c r="A46" s="211" t="str">
        <f>A6&amp;"."&amp;A38&amp;"."&amp;A7&amp;"."&amp;B46</f>
        <v>1.d.1.8</v>
      </c>
      <c r="B46">
        <v>8</v>
      </c>
      <c r="C46" t="str">
        <f>'1-GBP'!C46</f>
        <v/>
      </c>
      <c r="D46"/>
      <c r="E46"/>
      <c r="F46"/>
      <c r="G46"/>
      <c r="H46"/>
      <c r="I46"/>
      <c r="J46"/>
      <c r="K46"/>
      <c r="M46" s="281">
        <v>0</v>
      </c>
      <c r="N46" s="281">
        <v>0</v>
      </c>
      <c r="O46" s="281">
        <v>0</v>
      </c>
      <c r="P46" s="281">
        <v>0</v>
      </c>
      <c r="Q46" s="281">
        <v>0</v>
      </c>
      <c r="R46" s="281">
        <v>0</v>
      </c>
      <c r="S46" s="281">
        <v>0</v>
      </c>
      <c r="T46" s="281">
        <v>0</v>
      </c>
      <c r="U46" s="281">
        <v>0</v>
      </c>
      <c r="V46" s="281">
        <v>0</v>
      </c>
      <c r="W46" s="281">
        <v>0</v>
      </c>
      <c r="X46" s="281">
        <v>0</v>
      </c>
      <c r="Y46" s="281">
        <v>0</v>
      </c>
      <c r="Z46" s="281">
        <v>0</v>
      </c>
      <c r="AA46" s="281">
        <v>0</v>
      </c>
      <c r="AB46" s="281">
        <v>0</v>
      </c>
      <c r="AC46" s="281">
        <v>0</v>
      </c>
      <c r="AD46" s="281">
        <v>0</v>
      </c>
      <c r="AE46" s="281">
        <v>0</v>
      </c>
      <c r="AF46" s="281">
        <v>0</v>
      </c>
      <c r="AG46" s="281">
        <v>0</v>
      </c>
      <c r="AH46" s="281">
        <v>0</v>
      </c>
      <c r="AI46" s="281">
        <v>0</v>
      </c>
      <c r="AJ46" s="281">
        <v>0</v>
      </c>
      <c r="AK46" s="281">
        <v>0</v>
      </c>
      <c r="AL46" s="281">
        <v>0</v>
      </c>
      <c r="AM46" s="281">
        <v>0</v>
      </c>
      <c r="AN46" s="281">
        <v>0</v>
      </c>
      <c r="AO46" s="281">
        <v>0</v>
      </c>
      <c r="AP46" s="281">
        <v>0</v>
      </c>
    </row>
    <row r="47" spans="1:42" outlineLevel="2">
      <c r="A47" s="211" t="str">
        <f>A6&amp;"."&amp;A38&amp;"."&amp;A7&amp;"."&amp;B47</f>
        <v>1.d.1.9</v>
      </c>
      <c r="B47">
        <v>9</v>
      </c>
      <c r="C47" t="str">
        <f>'1-GBP'!C47</f>
        <v/>
      </c>
      <c r="D47"/>
      <c r="E47"/>
      <c r="F47"/>
      <c r="G47"/>
      <c r="H47"/>
      <c r="I47"/>
      <c r="J47"/>
      <c r="K47"/>
      <c r="M47" s="281">
        <v>0</v>
      </c>
      <c r="N47" s="281">
        <v>0</v>
      </c>
      <c r="O47" s="281">
        <v>0</v>
      </c>
      <c r="P47" s="281">
        <v>0</v>
      </c>
      <c r="Q47" s="281">
        <v>0</v>
      </c>
      <c r="R47" s="281">
        <v>0</v>
      </c>
      <c r="S47" s="281">
        <v>0</v>
      </c>
      <c r="T47" s="281">
        <v>0</v>
      </c>
      <c r="U47" s="281">
        <v>0</v>
      </c>
      <c r="V47" s="281">
        <v>0</v>
      </c>
      <c r="W47" s="281">
        <v>0</v>
      </c>
      <c r="X47" s="281">
        <v>0</v>
      </c>
      <c r="Y47" s="281">
        <v>0</v>
      </c>
      <c r="Z47" s="281">
        <v>0</v>
      </c>
      <c r="AA47" s="281">
        <v>0</v>
      </c>
      <c r="AB47" s="281">
        <v>0</v>
      </c>
      <c r="AC47" s="281">
        <v>0</v>
      </c>
      <c r="AD47" s="281">
        <v>0</v>
      </c>
      <c r="AE47" s="281">
        <v>0</v>
      </c>
      <c r="AF47" s="281">
        <v>0</v>
      </c>
      <c r="AG47" s="281">
        <v>0</v>
      </c>
      <c r="AH47" s="281">
        <v>0</v>
      </c>
      <c r="AI47" s="281">
        <v>0</v>
      </c>
      <c r="AJ47" s="281">
        <v>0</v>
      </c>
      <c r="AK47" s="281">
        <v>0</v>
      </c>
      <c r="AL47" s="281">
        <v>0</v>
      </c>
      <c r="AM47" s="281">
        <v>0</v>
      </c>
      <c r="AN47" s="281">
        <v>0</v>
      </c>
      <c r="AO47" s="281">
        <v>0</v>
      </c>
      <c r="AP47" s="281">
        <v>0</v>
      </c>
    </row>
    <row r="48" spans="1:42" outlineLevel="2">
      <c r="A48" s="211" t="str">
        <f>A6&amp;"."&amp;A38&amp;"."&amp;A7&amp;"."&amp;B48</f>
        <v>1.d.1.10</v>
      </c>
      <c r="B48">
        <v>10</v>
      </c>
      <c r="C48" t="str">
        <f>'1-GBP'!C48</f>
        <v/>
      </c>
      <c r="D48"/>
      <c r="E48"/>
      <c r="F48"/>
      <c r="G48"/>
      <c r="H48"/>
      <c r="I48"/>
      <c r="J48"/>
      <c r="K48"/>
      <c r="M48" s="281">
        <v>0</v>
      </c>
      <c r="N48" s="281">
        <v>0</v>
      </c>
      <c r="O48" s="281">
        <v>0</v>
      </c>
      <c r="P48" s="281">
        <v>0</v>
      </c>
      <c r="Q48" s="281">
        <v>0</v>
      </c>
      <c r="R48" s="281">
        <v>0</v>
      </c>
      <c r="S48" s="281">
        <v>0</v>
      </c>
      <c r="T48" s="281">
        <v>0</v>
      </c>
      <c r="U48" s="281">
        <v>0</v>
      </c>
      <c r="V48" s="281">
        <v>0</v>
      </c>
      <c r="W48" s="281">
        <v>0</v>
      </c>
      <c r="X48" s="281">
        <v>0</v>
      </c>
      <c r="Y48" s="281">
        <v>0</v>
      </c>
      <c r="Z48" s="281">
        <v>0</v>
      </c>
      <c r="AA48" s="281">
        <v>0</v>
      </c>
      <c r="AB48" s="281">
        <v>0</v>
      </c>
      <c r="AC48" s="281">
        <v>0</v>
      </c>
      <c r="AD48" s="281">
        <v>0</v>
      </c>
      <c r="AE48" s="281">
        <v>0</v>
      </c>
      <c r="AF48" s="281">
        <v>0</v>
      </c>
      <c r="AG48" s="281">
        <v>0</v>
      </c>
      <c r="AH48" s="281">
        <v>0</v>
      </c>
      <c r="AI48" s="281">
        <v>0</v>
      </c>
      <c r="AJ48" s="281">
        <v>0</v>
      </c>
      <c r="AK48" s="281">
        <v>0</v>
      </c>
      <c r="AL48" s="281">
        <v>0</v>
      </c>
      <c r="AM48" s="281">
        <v>0</v>
      </c>
      <c r="AN48" s="281">
        <v>0</v>
      </c>
      <c r="AO48" s="281">
        <v>0</v>
      </c>
      <c r="AP48" s="281">
        <v>0</v>
      </c>
    </row>
    <row r="49" spans="1:42" outlineLevel="2">
      <c r="A49" s="211" t="str">
        <f>A6&amp;"."&amp;A38&amp;"."&amp;A7&amp;"."&amp;B49</f>
        <v>1.d.1.11</v>
      </c>
      <c r="B49">
        <v>11</v>
      </c>
      <c r="C49" t="str">
        <f>'1-GBP'!C49</f>
        <v/>
      </c>
      <c r="D49"/>
      <c r="E49"/>
      <c r="F49"/>
      <c r="G49"/>
      <c r="H49"/>
      <c r="I49"/>
      <c r="J49"/>
      <c r="K49"/>
      <c r="M49" s="281">
        <v>0</v>
      </c>
      <c r="N49" s="281">
        <v>0</v>
      </c>
      <c r="O49" s="281">
        <v>0</v>
      </c>
      <c r="P49" s="281">
        <v>0</v>
      </c>
      <c r="Q49" s="281">
        <v>0</v>
      </c>
      <c r="R49" s="281">
        <v>0</v>
      </c>
      <c r="S49" s="281">
        <v>0</v>
      </c>
      <c r="T49" s="281">
        <v>0</v>
      </c>
      <c r="U49" s="281">
        <v>0</v>
      </c>
      <c r="V49" s="281">
        <v>0</v>
      </c>
      <c r="W49" s="281">
        <v>0</v>
      </c>
      <c r="X49" s="281">
        <v>0</v>
      </c>
      <c r="Y49" s="281">
        <v>0</v>
      </c>
      <c r="Z49" s="281">
        <v>0</v>
      </c>
      <c r="AA49" s="281">
        <v>0</v>
      </c>
      <c r="AB49" s="281">
        <v>0</v>
      </c>
      <c r="AC49" s="281">
        <v>0</v>
      </c>
      <c r="AD49" s="281">
        <v>0</v>
      </c>
      <c r="AE49" s="281">
        <v>0</v>
      </c>
      <c r="AF49" s="281">
        <v>0</v>
      </c>
      <c r="AG49" s="281">
        <v>0</v>
      </c>
      <c r="AH49" s="281">
        <v>0</v>
      </c>
      <c r="AI49" s="281">
        <v>0</v>
      </c>
      <c r="AJ49" s="281">
        <v>0</v>
      </c>
      <c r="AK49" s="281">
        <v>0</v>
      </c>
      <c r="AL49" s="281">
        <v>0</v>
      </c>
      <c r="AM49" s="281">
        <v>0</v>
      </c>
      <c r="AN49" s="281">
        <v>0</v>
      </c>
      <c r="AO49" s="281">
        <v>0</v>
      </c>
      <c r="AP49" s="281">
        <v>0</v>
      </c>
    </row>
    <row r="50" spans="1:42" outlineLevel="2">
      <c r="A50" s="211" t="str">
        <f>A6&amp;"."&amp;A38&amp;"."&amp;A7&amp;"."&amp;B50</f>
        <v>1.d.1.12</v>
      </c>
      <c r="B50">
        <v>12</v>
      </c>
      <c r="C50" t="str">
        <f>'1-GBP'!C50</f>
        <v/>
      </c>
      <c r="D50"/>
      <c r="E50"/>
      <c r="F50"/>
      <c r="G50"/>
      <c r="H50"/>
      <c r="I50"/>
      <c r="J50"/>
      <c r="K50"/>
      <c r="M50" s="281">
        <v>0</v>
      </c>
      <c r="N50" s="281">
        <v>0</v>
      </c>
      <c r="O50" s="281">
        <v>0</v>
      </c>
      <c r="P50" s="281">
        <v>0</v>
      </c>
      <c r="Q50" s="281">
        <v>0</v>
      </c>
      <c r="R50" s="281">
        <v>0</v>
      </c>
      <c r="S50" s="281">
        <v>0</v>
      </c>
      <c r="T50" s="281">
        <v>0</v>
      </c>
      <c r="U50" s="281">
        <v>0</v>
      </c>
      <c r="V50" s="281">
        <v>0</v>
      </c>
      <c r="W50" s="281">
        <v>0</v>
      </c>
      <c r="X50" s="281">
        <v>0</v>
      </c>
      <c r="Y50" s="281">
        <v>0</v>
      </c>
      <c r="Z50" s="281">
        <v>0</v>
      </c>
      <c r="AA50" s="281">
        <v>0</v>
      </c>
      <c r="AB50" s="281">
        <v>0</v>
      </c>
      <c r="AC50" s="281">
        <v>0</v>
      </c>
      <c r="AD50" s="281">
        <v>0</v>
      </c>
      <c r="AE50" s="281">
        <v>0</v>
      </c>
      <c r="AF50" s="281">
        <v>0</v>
      </c>
      <c r="AG50" s="281">
        <v>0</v>
      </c>
      <c r="AH50" s="281">
        <v>0</v>
      </c>
      <c r="AI50" s="281">
        <v>0</v>
      </c>
      <c r="AJ50" s="281">
        <v>0</v>
      </c>
      <c r="AK50" s="281">
        <v>0</v>
      </c>
      <c r="AL50" s="281">
        <v>0</v>
      </c>
      <c r="AM50" s="281">
        <v>0</v>
      </c>
      <c r="AN50" s="281">
        <v>0</v>
      </c>
      <c r="AO50" s="281">
        <v>0</v>
      </c>
      <c r="AP50" s="281">
        <v>0</v>
      </c>
    </row>
    <row r="51" spans="1:42" outlineLevel="1">
      <c r="A51" s="212"/>
      <c r="B51" s="201">
        <f>B50-COUNTIFS(C39:C50,"")</f>
        <v>0</v>
      </c>
      <c r="C51" s="201" t="s">
        <v>285</v>
      </c>
      <c r="D51" s="201"/>
      <c r="E51" s="201"/>
      <c r="F51" s="201"/>
      <c r="G51" s="201"/>
      <c r="H51" s="201"/>
      <c r="I51" s="201"/>
      <c r="J51" s="201"/>
      <c r="K51" s="201"/>
      <c r="L51" s="201"/>
      <c r="M51" s="280">
        <f>SUM(M39:M50)</f>
        <v>0</v>
      </c>
      <c r="N51" s="280">
        <f>SUM(N39:N50)</f>
        <v>0</v>
      </c>
      <c r="O51" s="280">
        <f t="shared" ref="O51:AP51" si="5">SUM(O39:O50)</f>
        <v>0</v>
      </c>
      <c r="P51" s="280">
        <f t="shared" si="5"/>
        <v>0</v>
      </c>
      <c r="Q51" s="280">
        <f t="shared" si="5"/>
        <v>0</v>
      </c>
      <c r="R51" s="280">
        <f t="shared" si="5"/>
        <v>0</v>
      </c>
      <c r="S51" s="280">
        <f t="shared" si="5"/>
        <v>0</v>
      </c>
      <c r="T51" s="280">
        <f t="shared" si="5"/>
        <v>0</v>
      </c>
      <c r="U51" s="280">
        <f t="shared" si="5"/>
        <v>0</v>
      </c>
      <c r="V51" s="280">
        <f t="shared" si="5"/>
        <v>0</v>
      </c>
      <c r="W51" s="280">
        <f t="shared" si="5"/>
        <v>0</v>
      </c>
      <c r="X51" s="280">
        <f t="shared" si="5"/>
        <v>0</v>
      </c>
      <c r="Y51" s="280">
        <f t="shared" si="5"/>
        <v>0</v>
      </c>
      <c r="Z51" s="280">
        <f t="shared" si="5"/>
        <v>0</v>
      </c>
      <c r="AA51" s="280">
        <f t="shared" si="5"/>
        <v>0</v>
      </c>
      <c r="AB51" s="280">
        <f t="shared" si="5"/>
        <v>0</v>
      </c>
      <c r="AC51" s="280">
        <f t="shared" si="5"/>
        <v>0</v>
      </c>
      <c r="AD51" s="280">
        <f t="shared" si="5"/>
        <v>0</v>
      </c>
      <c r="AE51" s="280">
        <f t="shared" si="5"/>
        <v>0</v>
      </c>
      <c r="AF51" s="280">
        <f t="shared" si="5"/>
        <v>0</v>
      </c>
      <c r="AG51" s="280">
        <f t="shared" si="5"/>
        <v>0</v>
      </c>
      <c r="AH51" s="280">
        <f t="shared" si="5"/>
        <v>0</v>
      </c>
      <c r="AI51" s="280">
        <f t="shared" si="5"/>
        <v>0</v>
      </c>
      <c r="AJ51" s="280">
        <f t="shared" si="5"/>
        <v>0</v>
      </c>
      <c r="AK51" s="280">
        <f t="shared" si="5"/>
        <v>0</v>
      </c>
      <c r="AL51" s="280">
        <f t="shared" si="5"/>
        <v>0</v>
      </c>
      <c r="AM51" s="280">
        <f t="shared" si="5"/>
        <v>0</v>
      </c>
      <c r="AN51" s="280">
        <f t="shared" si="5"/>
        <v>0</v>
      </c>
      <c r="AO51" s="280">
        <f t="shared" si="5"/>
        <v>0</v>
      </c>
      <c r="AP51" s="280">
        <f t="shared" si="5"/>
        <v>0</v>
      </c>
    </row>
    <row r="52" spans="1:42" ht="16.149999999999999" outlineLevel="1" thickBot="1">
      <c r="A52" s="213"/>
      <c r="B52" s="202"/>
      <c r="C52" s="202"/>
      <c r="D52" s="202"/>
      <c r="E52" s="202"/>
      <c r="F52" s="202"/>
      <c r="G52" s="202"/>
      <c r="H52" s="202"/>
      <c r="I52" s="202"/>
      <c r="J52" s="202"/>
      <c r="K52" s="202"/>
      <c r="L52" s="202"/>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row>
    <row r="53" spans="1:42" ht="16.149999999999999" outlineLevel="1" thickBot="1">
      <c r="A53" s="214" t="s">
        <v>288</v>
      </c>
      <c r="B53" s="203">
        <f>B51+B36+B21</f>
        <v>7</v>
      </c>
      <c r="C53" s="203" t="s">
        <v>289</v>
      </c>
      <c r="D53" s="203"/>
      <c r="E53" s="203"/>
      <c r="F53" s="203"/>
      <c r="G53" s="203" t="str">
        <f>+"Total "&amp;$B6&amp;" "&amp;$B7</f>
        <v>Total Phase 1 Teesside Onshore Transportation System</v>
      </c>
      <c r="H53" s="203"/>
      <c r="I53" s="203"/>
      <c r="J53" s="203"/>
      <c r="K53" s="203"/>
      <c r="L53" s="203"/>
      <c r="M53" s="284">
        <f t="shared" ref="M53:AP53" si="6">SUM(M21,M36,M51)</f>
        <v>0</v>
      </c>
      <c r="N53" s="284">
        <f t="shared" si="6"/>
        <v>0</v>
      </c>
      <c r="O53" s="284">
        <f t="shared" si="6"/>
        <v>0</v>
      </c>
      <c r="P53" s="284">
        <f t="shared" si="6"/>
        <v>0</v>
      </c>
      <c r="Q53" s="284">
        <f t="shared" si="6"/>
        <v>0</v>
      </c>
      <c r="R53" s="284">
        <f t="shared" si="6"/>
        <v>0</v>
      </c>
      <c r="S53" s="284">
        <f t="shared" si="6"/>
        <v>0</v>
      </c>
      <c r="T53" s="284">
        <f t="shared" si="6"/>
        <v>0</v>
      </c>
      <c r="U53" s="284">
        <f t="shared" si="6"/>
        <v>0</v>
      </c>
      <c r="V53" s="284">
        <f t="shared" si="6"/>
        <v>0</v>
      </c>
      <c r="W53" s="284">
        <f t="shared" si="6"/>
        <v>0</v>
      </c>
      <c r="X53" s="284">
        <f t="shared" si="6"/>
        <v>0</v>
      </c>
      <c r="Y53" s="284">
        <f t="shared" si="6"/>
        <v>0</v>
      </c>
      <c r="Z53" s="284">
        <f t="shared" si="6"/>
        <v>0</v>
      </c>
      <c r="AA53" s="284">
        <f t="shared" si="6"/>
        <v>0</v>
      </c>
      <c r="AB53" s="284">
        <f t="shared" si="6"/>
        <v>0</v>
      </c>
      <c r="AC53" s="284">
        <f t="shared" si="6"/>
        <v>0</v>
      </c>
      <c r="AD53" s="284">
        <f t="shared" si="6"/>
        <v>0</v>
      </c>
      <c r="AE53" s="284">
        <f t="shared" si="6"/>
        <v>0</v>
      </c>
      <c r="AF53" s="284">
        <f t="shared" si="6"/>
        <v>0</v>
      </c>
      <c r="AG53" s="284">
        <f t="shared" si="6"/>
        <v>0</v>
      </c>
      <c r="AH53" s="284">
        <f t="shared" si="6"/>
        <v>0</v>
      </c>
      <c r="AI53" s="284">
        <f t="shared" si="6"/>
        <v>0</v>
      </c>
      <c r="AJ53" s="284">
        <f t="shared" si="6"/>
        <v>0</v>
      </c>
      <c r="AK53" s="284">
        <f t="shared" si="6"/>
        <v>0</v>
      </c>
      <c r="AL53" s="284">
        <f t="shared" si="6"/>
        <v>0</v>
      </c>
      <c r="AM53" s="284">
        <f t="shared" si="6"/>
        <v>0</v>
      </c>
      <c r="AN53" s="284">
        <f t="shared" si="6"/>
        <v>0</v>
      </c>
      <c r="AO53" s="284">
        <f t="shared" si="6"/>
        <v>0</v>
      </c>
      <c r="AP53" s="284">
        <f t="shared" si="6"/>
        <v>0</v>
      </c>
    </row>
    <row r="54" spans="1:42" outlineLevel="1">
      <c r="A54" s="211"/>
      <c r="B54"/>
      <c r="C54"/>
      <c r="D54"/>
      <c r="E54"/>
      <c r="F54"/>
      <c r="G54"/>
      <c r="H54"/>
      <c r="I54"/>
      <c r="J54"/>
      <c r="K54"/>
      <c r="M54" s="314"/>
      <c r="N54" s="314"/>
      <c r="O54" s="314"/>
      <c r="P54" s="314"/>
      <c r="Q54" s="314"/>
      <c r="R54" s="314"/>
      <c r="S54" s="314"/>
      <c r="T54" s="314"/>
      <c r="U54" s="314"/>
      <c r="V54" s="314"/>
      <c r="W54" s="314"/>
      <c r="X54" s="314"/>
      <c r="Y54" s="314"/>
      <c r="Z54" s="314"/>
      <c r="AA54" s="314"/>
      <c r="AB54" s="314"/>
      <c r="AC54" s="314"/>
      <c r="AD54" s="314"/>
      <c r="AE54" s="314"/>
      <c r="AF54" s="314"/>
      <c r="AG54" s="314"/>
      <c r="AH54" s="314"/>
      <c r="AI54" s="314"/>
      <c r="AJ54" s="314"/>
      <c r="AK54" s="314"/>
      <c r="AL54" s="314"/>
      <c r="AM54" s="314"/>
      <c r="AN54" s="314"/>
      <c r="AO54" s="314"/>
      <c r="AP54" s="314"/>
    </row>
    <row r="55" spans="1:42" collapsed="1">
      <c r="A55" s="211"/>
      <c r="B55"/>
      <c r="C55"/>
      <c r="D55"/>
      <c r="E55"/>
      <c r="F55"/>
      <c r="G55"/>
      <c r="H55"/>
      <c r="I55"/>
      <c r="J55"/>
      <c r="K55"/>
      <c r="M55" s="314"/>
      <c r="N55" s="314"/>
      <c r="O55" s="314"/>
      <c r="P55" s="314"/>
      <c r="Q55" s="314"/>
      <c r="R55" s="314"/>
      <c r="S55" s="314"/>
      <c r="T55" s="314"/>
      <c r="U55" s="314"/>
      <c r="V55" s="314"/>
      <c r="W55" s="314"/>
      <c r="X55" s="314"/>
      <c r="Y55" s="314"/>
      <c r="Z55" s="314"/>
      <c r="AA55" s="314"/>
      <c r="AB55" s="314"/>
      <c r="AC55" s="314"/>
      <c r="AD55" s="314"/>
      <c r="AE55" s="314"/>
      <c r="AF55" s="314"/>
      <c r="AG55" s="314"/>
      <c r="AH55" s="314"/>
      <c r="AI55" s="314"/>
      <c r="AJ55" s="314"/>
      <c r="AK55" s="314"/>
      <c r="AL55" s="314"/>
      <c r="AM55" s="314"/>
      <c r="AN55" s="314"/>
      <c r="AO55" s="314"/>
      <c r="AP55" s="314"/>
    </row>
    <row r="56" spans="1:42">
      <c r="A56" s="209" t="str">
        <f>_xlfn.TEXTBEFORE(J56,".")</f>
        <v>1</v>
      </c>
      <c r="B56" s="196" t="str">
        <f>_xlfn.XLOOKUP(A56,Select!$B$4:$B$65,Select!$C$4:$C$65)</f>
        <v>Phase 1</v>
      </c>
      <c r="C56" s="197"/>
      <c r="D56" s="197">
        <f>B71+B86+B101</f>
        <v>8</v>
      </c>
      <c r="E56" s="197" t="s">
        <v>281</v>
      </c>
      <c r="F56" s="197"/>
      <c r="G56" s="197"/>
      <c r="H56" s="197"/>
      <c r="I56" s="197" t="s">
        <v>282</v>
      </c>
      <c r="J56" s="197" t="str">
        <f>Select!$M$5</f>
        <v>1.2</v>
      </c>
      <c r="K56" s="197"/>
      <c r="L56" s="197"/>
      <c r="M56" s="318"/>
      <c r="N56" s="319"/>
      <c r="O56" s="319"/>
      <c r="P56" s="319"/>
      <c r="Q56" s="319"/>
      <c r="R56" s="319"/>
      <c r="S56" s="319"/>
      <c r="T56" s="319"/>
      <c r="U56" s="319"/>
      <c r="V56" s="319"/>
      <c r="W56" s="319"/>
      <c r="X56" s="319"/>
      <c r="Y56" s="319"/>
      <c r="Z56" s="319"/>
      <c r="AA56" s="319"/>
      <c r="AB56" s="319"/>
      <c r="AC56" s="319"/>
      <c r="AD56" s="319"/>
      <c r="AE56" s="319"/>
      <c r="AF56" s="319"/>
      <c r="AG56" s="319"/>
      <c r="AH56" s="319"/>
      <c r="AI56" s="319"/>
      <c r="AJ56" s="319"/>
      <c r="AK56" s="319"/>
      <c r="AL56" s="319"/>
      <c r="AM56" s="319"/>
      <c r="AN56" s="319"/>
      <c r="AO56" s="319"/>
      <c r="AP56" s="319"/>
    </row>
    <row r="57" spans="1:42" outlineLevel="1">
      <c r="A57" s="210" t="str">
        <f>_xlfn.TEXTAFTER(J56,".")</f>
        <v>2</v>
      </c>
      <c r="B57" s="199" t="str">
        <f>_xlfn.XLOOKUP($J56,Select!$K$4:$K$65,Select!$F$4:$F$65)</f>
        <v>Teesside Offshore Transportation System</v>
      </c>
      <c r="C57" s="199"/>
      <c r="D57" s="199"/>
      <c r="E57" s="199"/>
      <c r="F57" s="199"/>
      <c r="G57" s="199"/>
      <c r="H57" s="199"/>
      <c r="I57" s="199"/>
      <c r="J57" s="199"/>
      <c r="K57" s="199"/>
      <c r="L57" s="199"/>
      <c r="M57" s="320"/>
      <c r="N57" s="320"/>
      <c r="O57" s="320"/>
      <c r="P57" s="320"/>
      <c r="Q57" s="320"/>
      <c r="R57" s="320"/>
      <c r="S57" s="320"/>
      <c r="T57" s="320"/>
      <c r="U57" s="320"/>
      <c r="V57" s="320"/>
      <c r="W57" s="320"/>
      <c r="X57" s="320"/>
      <c r="Y57" s="320"/>
      <c r="Z57" s="320"/>
      <c r="AA57" s="320"/>
      <c r="AB57" s="320"/>
      <c r="AC57" s="320"/>
      <c r="AD57" s="320"/>
      <c r="AE57" s="320"/>
      <c r="AF57" s="320"/>
      <c r="AG57" s="320"/>
      <c r="AH57" s="320"/>
      <c r="AI57" s="320"/>
      <c r="AJ57" s="320"/>
      <c r="AK57" s="320"/>
      <c r="AL57" s="320"/>
      <c r="AM57" s="320"/>
      <c r="AN57" s="320"/>
      <c r="AO57" s="320"/>
      <c r="AP57" s="320"/>
    </row>
    <row r="58" spans="1:42" outlineLevel="1">
      <c r="A58" s="220" t="s">
        <v>150</v>
      </c>
      <c r="B58" s="220" t="s">
        <v>283</v>
      </c>
      <c r="C58" s="220" t="s">
        <v>284</v>
      </c>
      <c r="D58" s="220"/>
      <c r="E58" s="220"/>
      <c r="F58" s="220"/>
      <c r="G58" s="220"/>
      <c r="H58" s="220"/>
      <c r="I58" s="220"/>
      <c r="J58" s="220"/>
      <c r="K58" s="220"/>
      <c r="L58" s="220"/>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row>
    <row r="59" spans="1:42" outlineLevel="2">
      <c r="A59" s="211" t="str">
        <f>A56&amp;"."&amp;A58&amp;"."&amp;A57&amp;"."&amp;B59</f>
        <v>1.c.2.1</v>
      </c>
      <c r="B59">
        <v>1</v>
      </c>
      <c r="C59" t="str">
        <f>'1-GBP'!C59</f>
        <v>EPCI #1 : Pipeline Installation &amp; Landfall</v>
      </c>
      <c r="D59"/>
      <c r="E59"/>
      <c r="F59"/>
      <c r="G59"/>
      <c r="H59"/>
      <c r="I59"/>
      <c r="J59"/>
      <c r="K59"/>
      <c r="M59" s="281">
        <v>0</v>
      </c>
      <c r="N59" s="281">
        <v>0</v>
      </c>
      <c r="O59" s="281">
        <v>0</v>
      </c>
      <c r="P59" s="281">
        <v>0</v>
      </c>
      <c r="Q59" s="281">
        <v>0</v>
      </c>
      <c r="R59" s="281">
        <v>0</v>
      </c>
      <c r="S59" s="281">
        <v>0</v>
      </c>
      <c r="T59" s="281">
        <v>0</v>
      </c>
      <c r="U59" s="281">
        <v>0</v>
      </c>
      <c r="V59" s="281">
        <v>0</v>
      </c>
      <c r="W59" s="281">
        <v>0</v>
      </c>
      <c r="X59" s="281">
        <v>0</v>
      </c>
      <c r="Y59" s="281">
        <v>0</v>
      </c>
      <c r="Z59" s="281">
        <v>0</v>
      </c>
      <c r="AA59" s="281">
        <v>0</v>
      </c>
      <c r="AB59" s="281">
        <v>0</v>
      </c>
      <c r="AC59" s="281">
        <v>0</v>
      </c>
      <c r="AD59" s="281">
        <v>0</v>
      </c>
      <c r="AE59" s="281">
        <v>0</v>
      </c>
      <c r="AF59" s="281">
        <v>0</v>
      </c>
      <c r="AG59" s="281">
        <v>0</v>
      </c>
      <c r="AH59" s="281">
        <v>0</v>
      </c>
      <c r="AI59" s="281">
        <v>0</v>
      </c>
      <c r="AJ59" s="281">
        <v>0</v>
      </c>
      <c r="AK59" s="281">
        <v>0</v>
      </c>
      <c r="AL59" s="281">
        <v>0</v>
      </c>
      <c r="AM59" s="281">
        <v>0</v>
      </c>
      <c r="AN59" s="281">
        <v>0</v>
      </c>
      <c r="AO59" s="281">
        <v>0</v>
      </c>
      <c r="AP59" s="281">
        <v>0</v>
      </c>
    </row>
    <row r="60" spans="1:42" outlineLevel="2">
      <c r="A60" s="211" t="str">
        <f>A56&amp;"."&amp;A58&amp;"."&amp;A57&amp;"."&amp;B60</f>
        <v>1.c.2.2</v>
      </c>
      <c r="B60">
        <v>2</v>
      </c>
      <c r="C60" t="str">
        <f>'1-GBP'!C60</f>
        <v>EPCI #2 :  SPS supply and Install (include flowline)</v>
      </c>
      <c r="D60"/>
      <c r="E60"/>
      <c r="F60"/>
      <c r="G60"/>
      <c r="H60"/>
      <c r="I60"/>
      <c r="J60"/>
      <c r="K60"/>
      <c r="M60" s="281">
        <v>0</v>
      </c>
      <c r="N60" s="281">
        <v>0</v>
      </c>
      <c r="O60" s="281">
        <v>0</v>
      </c>
      <c r="P60" s="281">
        <v>0</v>
      </c>
      <c r="Q60" s="281">
        <v>0</v>
      </c>
      <c r="R60" s="281">
        <v>0</v>
      </c>
      <c r="S60" s="281">
        <v>0</v>
      </c>
      <c r="T60" s="281">
        <v>0</v>
      </c>
      <c r="U60" s="281">
        <v>0</v>
      </c>
      <c r="V60" s="281">
        <v>0</v>
      </c>
      <c r="W60" s="281">
        <v>0</v>
      </c>
      <c r="X60" s="281">
        <v>0</v>
      </c>
      <c r="Y60" s="281">
        <v>0</v>
      </c>
      <c r="Z60" s="281">
        <v>0</v>
      </c>
      <c r="AA60" s="281">
        <v>0</v>
      </c>
      <c r="AB60" s="281">
        <v>0</v>
      </c>
      <c r="AC60" s="281">
        <v>0</v>
      </c>
      <c r="AD60" s="281">
        <v>0</v>
      </c>
      <c r="AE60" s="281">
        <v>0</v>
      </c>
      <c r="AF60" s="281">
        <v>0</v>
      </c>
      <c r="AG60" s="281">
        <v>0</v>
      </c>
      <c r="AH60" s="281">
        <v>0</v>
      </c>
      <c r="AI60" s="281">
        <v>0</v>
      </c>
      <c r="AJ60" s="281">
        <v>0</v>
      </c>
      <c r="AK60" s="281">
        <v>0</v>
      </c>
      <c r="AL60" s="281">
        <v>0</v>
      </c>
      <c r="AM60" s="281">
        <v>0</v>
      </c>
      <c r="AN60" s="281">
        <v>0</v>
      </c>
      <c r="AO60" s="281">
        <v>0</v>
      </c>
      <c r="AP60" s="281">
        <v>0</v>
      </c>
    </row>
    <row r="61" spans="1:42" outlineLevel="2">
      <c r="A61" s="211" t="str">
        <f>A56&amp;"."&amp;A58&amp;"."&amp;A57&amp;"."&amp;B61</f>
        <v>1.c.2.3</v>
      </c>
      <c r="B61">
        <v>3</v>
      </c>
      <c r="C61" t="str">
        <f>'1-GBP'!C61</f>
        <v>EPCI #3 : Power &amp; communications cable</v>
      </c>
      <c r="D61"/>
      <c r="E61"/>
      <c r="F61"/>
      <c r="G61"/>
      <c r="H61"/>
      <c r="I61"/>
      <c r="J61"/>
      <c r="K61"/>
      <c r="M61" s="281">
        <v>0</v>
      </c>
      <c r="N61" s="281">
        <v>0</v>
      </c>
      <c r="O61" s="281">
        <v>0</v>
      </c>
      <c r="P61" s="281">
        <v>0</v>
      </c>
      <c r="Q61" s="281">
        <v>0</v>
      </c>
      <c r="R61" s="281">
        <v>0</v>
      </c>
      <c r="S61" s="281">
        <v>0</v>
      </c>
      <c r="T61" s="281">
        <v>0</v>
      </c>
      <c r="U61" s="281">
        <v>0</v>
      </c>
      <c r="V61" s="281">
        <v>0</v>
      </c>
      <c r="W61" s="281">
        <v>0</v>
      </c>
      <c r="X61" s="281">
        <v>0</v>
      </c>
      <c r="Y61" s="281">
        <v>0</v>
      </c>
      <c r="Z61" s="281">
        <v>0</v>
      </c>
      <c r="AA61" s="281">
        <v>0</v>
      </c>
      <c r="AB61" s="281">
        <v>0</v>
      </c>
      <c r="AC61" s="281">
        <v>0</v>
      </c>
      <c r="AD61" s="281">
        <v>0</v>
      </c>
      <c r="AE61" s="281">
        <v>0</v>
      </c>
      <c r="AF61" s="281">
        <v>0</v>
      </c>
      <c r="AG61" s="281">
        <v>0</v>
      </c>
      <c r="AH61" s="281">
        <v>0</v>
      </c>
      <c r="AI61" s="281">
        <v>0</v>
      </c>
      <c r="AJ61" s="281">
        <v>0</v>
      </c>
      <c r="AK61" s="281">
        <v>0</v>
      </c>
      <c r="AL61" s="281">
        <v>0</v>
      </c>
      <c r="AM61" s="281">
        <v>0</v>
      </c>
      <c r="AN61" s="281">
        <v>0</v>
      </c>
      <c r="AO61" s="281">
        <v>0</v>
      </c>
      <c r="AP61" s="281">
        <v>0</v>
      </c>
    </row>
    <row r="62" spans="1:42" outlineLevel="2">
      <c r="A62" s="211" t="str">
        <f>A56&amp;"."&amp;A58&amp;"."&amp;A57&amp;"."&amp;B62</f>
        <v>1.c.2.4</v>
      </c>
      <c r="B62">
        <v>4</v>
      </c>
      <c r="C62" t="str">
        <f>'1-GBP'!C62</f>
        <v>Linepipe fabrication and supply</v>
      </c>
      <c r="D62"/>
      <c r="E62"/>
      <c r="F62"/>
      <c r="G62"/>
      <c r="H62"/>
      <c r="I62"/>
      <c r="J62"/>
      <c r="K62"/>
      <c r="M62" s="281">
        <v>0</v>
      </c>
      <c r="N62" s="281">
        <v>0</v>
      </c>
      <c r="O62" s="281">
        <v>0</v>
      </c>
      <c r="P62" s="281">
        <v>0</v>
      </c>
      <c r="Q62" s="281">
        <v>0</v>
      </c>
      <c r="R62" s="281">
        <v>0</v>
      </c>
      <c r="S62" s="281">
        <v>0</v>
      </c>
      <c r="T62" s="281">
        <v>0</v>
      </c>
      <c r="U62" s="281">
        <v>0</v>
      </c>
      <c r="V62" s="281">
        <v>0</v>
      </c>
      <c r="W62" s="281">
        <v>0</v>
      </c>
      <c r="X62" s="281">
        <v>0</v>
      </c>
      <c r="Y62" s="281">
        <v>0</v>
      </c>
      <c r="Z62" s="281">
        <v>0</v>
      </c>
      <c r="AA62" s="281">
        <v>0</v>
      </c>
      <c r="AB62" s="281">
        <v>0</v>
      </c>
      <c r="AC62" s="281">
        <v>0</v>
      </c>
      <c r="AD62" s="281">
        <v>0</v>
      </c>
      <c r="AE62" s="281">
        <v>0</v>
      </c>
      <c r="AF62" s="281">
        <v>0</v>
      </c>
      <c r="AG62" s="281">
        <v>0</v>
      </c>
      <c r="AH62" s="281">
        <v>0</v>
      </c>
      <c r="AI62" s="281">
        <v>0</v>
      </c>
      <c r="AJ62" s="281">
        <v>0</v>
      </c>
      <c r="AK62" s="281">
        <v>0</v>
      </c>
      <c r="AL62" s="281">
        <v>0</v>
      </c>
      <c r="AM62" s="281">
        <v>0</v>
      </c>
      <c r="AN62" s="281">
        <v>0</v>
      </c>
      <c r="AO62" s="281">
        <v>0</v>
      </c>
      <c r="AP62" s="281">
        <v>0</v>
      </c>
    </row>
    <row r="63" spans="1:42" outlineLevel="2">
      <c r="A63" s="211" t="str">
        <f>A56&amp;"."&amp;A58&amp;"."&amp;A57&amp;"."&amp;B63</f>
        <v>1.c.2.5</v>
      </c>
      <c r="B63">
        <v>5</v>
      </c>
      <c r="C63" t="str">
        <f>'1-GBP'!C63</f>
        <v>Offshore Systems Engineering</v>
      </c>
      <c r="D63"/>
      <c r="E63"/>
      <c r="F63"/>
      <c r="G63"/>
      <c r="H63"/>
      <c r="I63"/>
      <c r="J63"/>
      <c r="K63"/>
      <c r="M63" s="281">
        <v>0</v>
      </c>
      <c r="N63" s="281">
        <v>0</v>
      </c>
      <c r="O63" s="281">
        <v>0</v>
      </c>
      <c r="P63" s="281">
        <v>0</v>
      </c>
      <c r="Q63" s="281">
        <v>0</v>
      </c>
      <c r="R63" s="281">
        <v>0</v>
      </c>
      <c r="S63" s="281">
        <v>0</v>
      </c>
      <c r="T63" s="281">
        <v>0</v>
      </c>
      <c r="U63" s="281">
        <v>0</v>
      </c>
      <c r="V63" s="281">
        <v>0</v>
      </c>
      <c r="W63" s="281">
        <v>0</v>
      </c>
      <c r="X63" s="281">
        <v>0</v>
      </c>
      <c r="Y63" s="281">
        <v>0</v>
      </c>
      <c r="Z63" s="281">
        <v>0</v>
      </c>
      <c r="AA63" s="281">
        <v>0</v>
      </c>
      <c r="AB63" s="281">
        <v>0</v>
      </c>
      <c r="AC63" s="281">
        <v>0</v>
      </c>
      <c r="AD63" s="281">
        <v>0</v>
      </c>
      <c r="AE63" s="281">
        <v>0</v>
      </c>
      <c r="AF63" s="281">
        <v>0</v>
      </c>
      <c r="AG63" s="281">
        <v>0</v>
      </c>
      <c r="AH63" s="281">
        <v>0</v>
      </c>
      <c r="AI63" s="281">
        <v>0</v>
      </c>
      <c r="AJ63" s="281">
        <v>0</v>
      </c>
      <c r="AK63" s="281">
        <v>0</v>
      </c>
      <c r="AL63" s="281">
        <v>0</v>
      </c>
      <c r="AM63" s="281">
        <v>0</v>
      </c>
      <c r="AN63" s="281">
        <v>0</v>
      </c>
      <c r="AO63" s="281">
        <v>0</v>
      </c>
      <c r="AP63" s="281">
        <v>0</v>
      </c>
    </row>
    <row r="64" spans="1:42" outlineLevel="2">
      <c r="A64" s="211" t="str">
        <f>A56&amp;"."&amp;A58&amp;"."&amp;A57&amp;"."&amp;B64</f>
        <v>1.c.2.6</v>
      </c>
      <c r="B64">
        <v>6</v>
      </c>
      <c r="C64" t="str">
        <f>'1-GBP'!C64</f>
        <v>Tier 2 Contract</v>
      </c>
      <c r="D64"/>
      <c r="E64"/>
      <c r="F64"/>
      <c r="G64"/>
      <c r="H64"/>
      <c r="I64"/>
      <c r="J64"/>
      <c r="K64"/>
      <c r="M64" s="281">
        <v>0</v>
      </c>
      <c r="N64" s="281">
        <v>0</v>
      </c>
      <c r="O64" s="281">
        <v>0</v>
      </c>
      <c r="P64" s="281">
        <v>0</v>
      </c>
      <c r="Q64" s="281">
        <v>0</v>
      </c>
      <c r="R64" s="281">
        <v>0</v>
      </c>
      <c r="S64" s="281">
        <v>0</v>
      </c>
      <c r="T64" s="281">
        <v>0</v>
      </c>
      <c r="U64" s="281">
        <v>0</v>
      </c>
      <c r="V64" s="281">
        <v>0</v>
      </c>
      <c r="W64" s="281">
        <v>0</v>
      </c>
      <c r="X64" s="281">
        <v>0</v>
      </c>
      <c r="Y64" s="281">
        <v>0</v>
      </c>
      <c r="Z64" s="281">
        <v>0</v>
      </c>
      <c r="AA64" s="281">
        <v>0</v>
      </c>
      <c r="AB64" s="281">
        <v>0</v>
      </c>
      <c r="AC64" s="281">
        <v>0</v>
      </c>
      <c r="AD64" s="281">
        <v>0</v>
      </c>
      <c r="AE64" s="281">
        <v>0</v>
      </c>
      <c r="AF64" s="281">
        <v>0</v>
      </c>
      <c r="AG64" s="281">
        <v>0</v>
      </c>
      <c r="AH64" s="281">
        <v>0</v>
      </c>
      <c r="AI64" s="281">
        <v>0</v>
      </c>
      <c r="AJ64" s="281">
        <v>0</v>
      </c>
      <c r="AK64" s="281">
        <v>0</v>
      </c>
      <c r="AL64" s="281">
        <v>0</v>
      </c>
      <c r="AM64" s="281">
        <v>0</v>
      </c>
      <c r="AN64" s="281">
        <v>0</v>
      </c>
      <c r="AO64" s="281">
        <v>0</v>
      </c>
      <c r="AP64" s="281">
        <v>0</v>
      </c>
    </row>
    <row r="65" spans="1:42" outlineLevel="2">
      <c r="A65" s="211" t="str">
        <f>A56&amp;"."&amp;A58&amp;"."&amp;A57&amp;"."&amp;B65</f>
        <v>1.c.2.7</v>
      </c>
      <c r="B65">
        <v>7</v>
      </c>
      <c r="C65" t="str">
        <f>'1-GBP'!C65</f>
        <v/>
      </c>
      <c r="D65"/>
      <c r="E65"/>
      <c r="F65"/>
      <c r="G65"/>
      <c r="H65"/>
      <c r="I65"/>
      <c r="J65"/>
      <c r="K65"/>
      <c r="M65" s="281">
        <v>0</v>
      </c>
      <c r="N65" s="281">
        <v>0</v>
      </c>
      <c r="O65" s="281">
        <v>0</v>
      </c>
      <c r="P65" s="281">
        <v>0</v>
      </c>
      <c r="Q65" s="281">
        <v>0</v>
      </c>
      <c r="R65" s="281">
        <v>0</v>
      </c>
      <c r="S65" s="281">
        <v>0</v>
      </c>
      <c r="T65" s="281">
        <v>0</v>
      </c>
      <c r="U65" s="281">
        <v>0</v>
      </c>
      <c r="V65" s="281">
        <v>0</v>
      </c>
      <c r="W65" s="281">
        <v>0</v>
      </c>
      <c r="X65" s="281">
        <v>0</v>
      </c>
      <c r="Y65" s="281">
        <v>0</v>
      </c>
      <c r="Z65" s="281">
        <v>0</v>
      </c>
      <c r="AA65" s="281">
        <v>0</v>
      </c>
      <c r="AB65" s="281">
        <v>0</v>
      </c>
      <c r="AC65" s="281">
        <v>0</v>
      </c>
      <c r="AD65" s="281">
        <v>0</v>
      </c>
      <c r="AE65" s="281">
        <v>0</v>
      </c>
      <c r="AF65" s="281">
        <v>0</v>
      </c>
      <c r="AG65" s="281">
        <v>0</v>
      </c>
      <c r="AH65" s="281">
        <v>0</v>
      </c>
      <c r="AI65" s="281">
        <v>0</v>
      </c>
      <c r="AJ65" s="281">
        <v>0</v>
      </c>
      <c r="AK65" s="281">
        <v>0</v>
      </c>
      <c r="AL65" s="281">
        <v>0</v>
      </c>
      <c r="AM65" s="281">
        <v>0</v>
      </c>
      <c r="AN65" s="281">
        <v>0</v>
      </c>
      <c r="AO65" s="281">
        <v>0</v>
      </c>
      <c r="AP65" s="281">
        <v>0</v>
      </c>
    </row>
    <row r="66" spans="1:42" outlineLevel="2">
      <c r="A66" s="211" t="str">
        <f>A56&amp;"."&amp;A58&amp;"."&amp;A57&amp;"."&amp;B66</f>
        <v>1.c.2.8</v>
      </c>
      <c r="B66">
        <v>8</v>
      </c>
      <c r="C66" t="str">
        <f>'1-GBP'!C66</f>
        <v/>
      </c>
      <c r="D66"/>
      <c r="E66"/>
      <c r="F66"/>
      <c r="G66"/>
      <c r="H66"/>
      <c r="I66"/>
      <c r="J66"/>
      <c r="K66"/>
      <c r="M66" s="281">
        <v>0</v>
      </c>
      <c r="N66" s="281">
        <v>0</v>
      </c>
      <c r="O66" s="281">
        <v>0</v>
      </c>
      <c r="P66" s="281">
        <v>0</v>
      </c>
      <c r="Q66" s="281">
        <v>0</v>
      </c>
      <c r="R66" s="281">
        <v>0</v>
      </c>
      <c r="S66" s="281">
        <v>0</v>
      </c>
      <c r="T66" s="281">
        <v>0</v>
      </c>
      <c r="U66" s="281">
        <v>0</v>
      </c>
      <c r="V66" s="281">
        <v>0</v>
      </c>
      <c r="W66" s="281">
        <v>0</v>
      </c>
      <c r="X66" s="281">
        <v>0</v>
      </c>
      <c r="Y66" s="281">
        <v>0</v>
      </c>
      <c r="Z66" s="281">
        <v>0</v>
      </c>
      <c r="AA66" s="281">
        <v>0</v>
      </c>
      <c r="AB66" s="281">
        <v>0</v>
      </c>
      <c r="AC66" s="281">
        <v>0</v>
      </c>
      <c r="AD66" s="281">
        <v>0</v>
      </c>
      <c r="AE66" s="281">
        <v>0</v>
      </c>
      <c r="AF66" s="281">
        <v>0</v>
      </c>
      <c r="AG66" s="281">
        <v>0</v>
      </c>
      <c r="AH66" s="281">
        <v>0</v>
      </c>
      <c r="AI66" s="281">
        <v>0</v>
      </c>
      <c r="AJ66" s="281">
        <v>0</v>
      </c>
      <c r="AK66" s="281">
        <v>0</v>
      </c>
      <c r="AL66" s="281">
        <v>0</v>
      </c>
      <c r="AM66" s="281">
        <v>0</v>
      </c>
      <c r="AN66" s="281">
        <v>0</v>
      </c>
      <c r="AO66" s="281">
        <v>0</v>
      </c>
      <c r="AP66" s="281">
        <v>0</v>
      </c>
    </row>
    <row r="67" spans="1:42" outlineLevel="2">
      <c r="A67" s="211" t="str">
        <f>A56&amp;"."&amp;A58&amp;"."&amp;A57&amp;"."&amp;B67</f>
        <v>1.c.2.9</v>
      </c>
      <c r="B67">
        <v>9</v>
      </c>
      <c r="C67" t="str">
        <f>'1-GBP'!C67</f>
        <v/>
      </c>
      <c r="D67"/>
      <c r="E67"/>
      <c r="F67"/>
      <c r="G67"/>
      <c r="H67"/>
      <c r="I67"/>
      <c r="J67"/>
      <c r="K67"/>
      <c r="M67" s="281">
        <v>0</v>
      </c>
      <c r="N67" s="281">
        <v>0</v>
      </c>
      <c r="O67" s="281">
        <v>0</v>
      </c>
      <c r="P67" s="281">
        <v>0</v>
      </c>
      <c r="Q67" s="281">
        <v>0</v>
      </c>
      <c r="R67" s="281">
        <v>0</v>
      </c>
      <c r="S67" s="281">
        <v>0</v>
      </c>
      <c r="T67" s="281">
        <v>0</v>
      </c>
      <c r="U67" s="281">
        <v>0</v>
      </c>
      <c r="V67" s="281">
        <v>0</v>
      </c>
      <c r="W67" s="281">
        <v>0</v>
      </c>
      <c r="X67" s="281">
        <v>0</v>
      </c>
      <c r="Y67" s="281">
        <v>0</v>
      </c>
      <c r="Z67" s="281">
        <v>0</v>
      </c>
      <c r="AA67" s="281">
        <v>0</v>
      </c>
      <c r="AB67" s="281">
        <v>0</v>
      </c>
      <c r="AC67" s="281">
        <v>0</v>
      </c>
      <c r="AD67" s="281">
        <v>0</v>
      </c>
      <c r="AE67" s="281">
        <v>0</v>
      </c>
      <c r="AF67" s="281">
        <v>0</v>
      </c>
      <c r="AG67" s="281">
        <v>0</v>
      </c>
      <c r="AH67" s="281">
        <v>0</v>
      </c>
      <c r="AI67" s="281">
        <v>0</v>
      </c>
      <c r="AJ67" s="281">
        <v>0</v>
      </c>
      <c r="AK67" s="281">
        <v>0</v>
      </c>
      <c r="AL67" s="281">
        <v>0</v>
      </c>
      <c r="AM67" s="281">
        <v>0</v>
      </c>
      <c r="AN67" s="281">
        <v>0</v>
      </c>
      <c r="AO67" s="281">
        <v>0</v>
      </c>
      <c r="AP67" s="281">
        <v>0</v>
      </c>
    </row>
    <row r="68" spans="1:42" outlineLevel="2">
      <c r="A68" s="211" t="str">
        <f>A56&amp;"."&amp;A58&amp;"."&amp;A57&amp;"."&amp;B68</f>
        <v>1.c.2.10</v>
      </c>
      <c r="B68">
        <v>10</v>
      </c>
      <c r="C68" t="str">
        <f>'1-GBP'!C68</f>
        <v/>
      </c>
      <c r="D68"/>
      <c r="E68"/>
      <c r="F68"/>
      <c r="G68"/>
      <c r="H68"/>
      <c r="I68"/>
      <c r="J68"/>
      <c r="K68"/>
      <c r="M68" s="281">
        <v>0</v>
      </c>
      <c r="N68" s="281">
        <v>0</v>
      </c>
      <c r="O68" s="281">
        <v>0</v>
      </c>
      <c r="P68" s="281">
        <v>0</v>
      </c>
      <c r="Q68" s="281">
        <v>0</v>
      </c>
      <c r="R68" s="281">
        <v>0</v>
      </c>
      <c r="S68" s="281">
        <v>0</v>
      </c>
      <c r="T68" s="281">
        <v>0</v>
      </c>
      <c r="U68" s="281">
        <v>0</v>
      </c>
      <c r="V68" s="281">
        <v>0</v>
      </c>
      <c r="W68" s="281">
        <v>0</v>
      </c>
      <c r="X68" s="281">
        <v>0</v>
      </c>
      <c r="Y68" s="281">
        <v>0</v>
      </c>
      <c r="Z68" s="281">
        <v>0</v>
      </c>
      <c r="AA68" s="281">
        <v>0</v>
      </c>
      <c r="AB68" s="281">
        <v>0</v>
      </c>
      <c r="AC68" s="281">
        <v>0</v>
      </c>
      <c r="AD68" s="281">
        <v>0</v>
      </c>
      <c r="AE68" s="281">
        <v>0</v>
      </c>
      <c r="AF68" s="281">
        <v>0</v>
      </c>
      <c r="AG68" s="281">
        <v>0</v>
      </c>
      <c r="AH68" s="281">
        <v>0</v>
      </c>
      <c r="AI68" s="281">
        <v>0</v>
      </c>
      <c r="AJ68" s="281">
        <v>0</v>
      </c>
      <c r="AK68" s="281">
        <v>0</v>
      </c>
      <c r="AL68" s="281">
        <v>0</v>
      </c>
      <c r="AM68" s="281">
        <v>0</v>
      </c>
      <c r="AN68" s="281">
        <v>0</v>
      </c>
      <c r="AO68" s="281">
        <v>0</v>
      </c>
      <c r="AP68" s="281">
        <v>0</v>
      </c>
    </row>
    <row r="69" spans="1:42" outlineLevel="2">
      <c r="A69" s="211" t="str">
        <f>A56&amp;"."&amp;A58&amp;"."&amp;A57&amp;"."&amp;B69</f>
        <v>1.c.2.11</v>
      </c>
      <c r="B69">
        <v>11</v>
      </c>
      <c r="C69" t="str">
        <f>'1-GBP'!C69</f>
        <v/>
      </c>
      <c r="D69"/>
      <c r="E69"/>
      <c r="F69"/>
      <c r="G69"/>
      <c r="H69"/>
      <c r="I69"/>
      <c r="J69"/>
      <c r="K69"/>
      <c r="M69" s="281">
        <v>0</v>
      </c>
      <c r="N69" s="281">
        <v>0</v>
      </c>
      <c r="O69" s="281">
        <v>0</v>
      </c>
      <c r="P69" s="281">
        <v>0</v>
      </c>
      <c r="Q69" s="281">
        <v>0</v>
      </c>
      <c r="R69" s="281">
        <v>0</v>
      </c>
      <c r="S69" s="281">
        <v>0</v>
      </c>
      <c r="T69" s="281">
        <v>0</v>
      </c>
      <c r="U69" s="281">
        <v>0</v>
      </c>
      <c r="V69" s="281">
        <v>0</v>
      </c>
      <c r="W69" s="281">
        <v>0</v>
      </c>
      <c r="X69" s="281">
        <v>0</v>
      </c>
      <c r="Y69" s="281">
        <v>0</v>
      </c>
      <c r="Z69" s="281">
        <v>0</v>
      </c>
      <c r="AA69" s="281">
        <v>0</v>
      </c>
      <c r="AB69" s="281">
        <v>0</v>
      </c>
      <c r="AC69" s="281">
        <v>0</v>
      </c>
      <c r="AD69" s="281">
        <v>0</v>
      </c>
      <c r="AE69" s="281">
        <v>0</v>
      </c>
      <c r="AF69" s="281">
        <v>0</v>
      </c>
      <c r="AG69" s="281">
        <v>0</v>
      </c>
      <c r="AH69" s="281">
        <v>0</v>
      </c>
      <c r="AI69" s="281">
        <v>0</v>
      </c>
      <c r="AJ69" s="281">
        <v>0</v>
      </c>
      <c r="AK69" s="281">
        <v>0</v>
      </c>
      <c r="AL69" s="281">
        <v>0</v>
      </c>
      <c r="AM69" s="281">
        <v>0</v>
      </c>
      <c r="AN69" s="281">
        <v>0</v>
      </c>
      <c r="AO69" s="281">
        <v>0</v>
      </c>
      <c r="AP69" s="281">
        <v>0</v>
      </c>
    </row>
    <row r="70" spans="1:42" outlineLevel="2">
      <c r="A70" s="211" t="str">
        <f>A56&amp;"."&amp;A58&amp;"."&amp;A57&amp;"."&amp;B70</f>
        <v>1.c.2.12</v>
      </c>
      <c r="B70">
        <v>12</v>
      </c>
      <c r="C70" t="str">
        <f>'1-GBP'!C70</f>
        <v/>
      </c>
      <c r="D70"/>
      <c r="E70"/>
      <c r="F70"/>
      <c r="G70"/>
      <c r="H70"/>
      <c r="I70"/>
      <c r="J70"/>
      <c r="K70"/>
      <c r="M70" s="281">
        <v>0</v>
      </c>
      <c r="N70" s="281">
        <v>0</v>
      </c>
      <c r="O70" s="281">
        <v>0</v>
      </c>
      <c r="P70" s="281">
        <v>0</v>
      </c>
      <c r="Q70" s="281">
        <v>0</v>
      </c>
      <c r="R70" s="281">
        <v>0</v>
      </c>
      <c r="S70" s="281">
        <v>0</v>
      </c>
      <c r="T70" s="281">
        <v>0</v>
      </c>
      <c r="U70" s="281">
        <v>0</v>
      </c>
      <c r="V70" s="281">
        <v>0</v>
      </c>
      <c r="W70" s="281">
        <v>0</v>
      </c>
      <c r="X70" s="281">
        <v>0</v>
      </c>
      <c r="Y70" s="281">
        <v>0</v>
      </c>
      <c r="Z70" s="281">
        <v>0</v>
      </c>
      <c r="AA70" s="281">
        <v>0</v>
      </c>
      <c r="AB70" s="281">
        <v>0</v>
      </c>
      <c r="AC70" s="281">
        <v>0</v>
      </c>
      <c r="AD70" s="281">
        <v>0</v>
      </c>
      <c r="AE70" s="281">
        <v>0</v>
      </c>
      <c r="AF70" s="281">
        <v>0</v>
      </c>
      <c r="AG70" s="281">
        <v>0</v>
      </c>
      <c r="AH70" s="281">
        <v>0</v>
      </c>
      <c r="AI70" s="281">
        <v>0</v>
      </c>
      <c r="AJ70" s="281">
        <v>0</v>
      </c>
      <c r="AK70" s="281">
        <v>0</v>
      </c>
      <c r="AL70" s="281">
        <v>0</v>
      </c>
      <c r="AM70" s="281">
        <v>0</v>
      </c>
      <c r="AN70" s="281">
        <v>0</v>
      </c>
      <c r="AO70" s="281">
        <v>0</v>
      </c>
      <c r="AP70" s="281">
        <v>0</v>
      </c>
    </row>
    <row r="71" spans="1:42" outlineLevel="1">
      <c r="A71" s="212"/>
      <c r="B71" s="201">
        <f>B70-COUNTIFS(C59:C70,"")</f>
        <v>6</v>
      </c>
      <c r="C71" s="201" t="s">
        <v>285</v>
      </c>
      <c r="D71" s="201"/>
      <c r="E71" s="201"/>
      <c r="F71" s="201"/>
      <c r="G71" s="201"/>
      <c r="H71" s="201"/>
      <c r="I71" s="201"/>
      <c r="J71" s="201"/>
      <c r="K71" s="201"/>
      <c r="L71" s="201"/>
      <c r="M71" s="280">
        <f>SUM(M59:M70)</f>
        <v>0</v>
      </c>
      <c r="N71" s="280">
        <f>SUM(N59:N70)</f>
        <v>0</v>
      </c>
      <c r="O71" s="280">
        <f t="shared" ref="O71:AP71" si="7">SUM(O59:O70)</f>
        <v>0</v>
      </c>
      <c r="P71" s="280">
        <f t="shared" si="7"/>
        <v>0</v>
      </c>
      <c r="Q71" s="280">
        <f t="shared" si="7"/>
        <v>0</v>
      </c>
      <c r="R71" s="280">
        <f t="shared" si="7"/>
        <v>0</v>
      </c>
      <c r="S71" s="280">
        <f t="shared" si="7"/>
        <v>0</v>
      </c>
      <c r="T71" s="280">
        <f t="shared" si="7"/>
        <v>0</v>
      </c>
      <c r="U71" s="280">
        <f t="shared" si="7"/>
        <v>0</v>
      </c>
      <c r="V71" s="280">
        <f t="shared" si="7"/>
        <v>0</v>
      </c>
      <c r="W71" s="280">
        <f t="shared" si="7"/>
        <v>0</v>
      </c>
      <c r="X71" s="280">
        <f t="shared" si="7"/>
        <v>0</v>
      </c>
      <c r="Y71" s="280">
        <f t="shared" si="7"/>
        <v>0</v>
      </c>
      <c r="Z71" s="280">
        <f t="shared" si="7"/>
        <v>0</v>
      </c>
      <c r="AA71" s="280">
        <f t="shared" si="7"/>
        <v>0</v>
      </c>
      <c r="AB71" s="280">
        <f t="shared" si="7"/>
        <v>0</v>
      </c>
      <c r="AC71" s="280">
        <f t="shared" si="7"/>
        <v>0</v>
      </c>
      <c r="AD71" s="280">
        <f t="shared" si="7"/>
        <v>0</v>
      </c>
      <c r="AE71" s="280">
        <f t="shared" si="7"/>
        <v>0</v>
      </c>
      <c r="AF71" s="280">
        <f t="shared" si="7"/>
        <v>0</v>
      </c>
      <c r="AG71" s="280">
        <f t="shared" si="7"/>
        <v>0</v>
      </c>
      <c r="AH71" s="280">
        <f t="shared" si="7"/>
        <v>0</v>
      </c>
      <c r="AI71" s="280">
        <f t="shared" si="7"/>
        <v>0</v>
      </c>
      <c r="AJ71" s="280">
        <f t="shared" si="7"/>
        <v>0</v>
      </c>
      <c r="AK71" s="280">
        <f t="shared" si="7"/>
        <v>0</v>
      </c>
      <c r="AL71" s="280">
        <f t="shared" si="7"/>
        <v>0</v>
      </c>
      <c r="AM71" s="280">
        <f t="shared" si="7"/>
        <v>0</v>
      </c>
      <c r="AN71" s="280">
        <f t="shared" si="7"/>
        <v>0</v>
      </c>
      <c r="AO71" s="280">
        <f t="shared" si="7"/>
        <v>0</v>
      </c>
      <c r="AP71" s="280">
        <f t="shared" si="7"/>
        <v>0</v>
      </c>
    </row>
    <row r="72" spans="1:42" outlineLevel="1">
      <c r="A72" s="211"/>
      <c r="B72"/>
      <c r="C72"/>
      <c r="D72"/>
      <c r="E72"/>
      <c r="F72"/>
      <c r="G72"/>
      <c r="H72"/>
      <c r="I72"/>
      <c r="J72"/>
      <c r="K72"/>
      <c r="M72" s="314"/>
      <c r="N72" s="31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4"/>
    </row>
    <row r="73" spans="1:42" outlineLevel="1">
      <c r="A73" s="220" t="s">
        <v>216</v>
      </c>
      <c r="B73" s="220" t="s">
        <v>286</v>
      </c>
      <c r="C73" s="220" t="s">
        <v>284</v>
      </c>
      <c r="D73" s="220"/>
      <c r="E73" s="220"/>
      <c r="F73" s="220"/>
      <c r="G73" s="220"/>
      <c r="H73" s="220"/>
      <c r="I73" s="220"/>
      <c r="J73" s="220"/>
      <c r="K73" s="220"/>
      <c r="L73" s="220"/>
      <c r="M73" s="315"/>
      <c r="N73" s="315"/>
      <c r="O73" s="315"/>
      <c r="P73" s="315"/>
      <c r="Q73" s="315"/>
      <c r="R73" s="315"/>
      <c r="S73" s="315"/>
      <c r="T73" s="315"/>
      <c r="U73" s="315"/>
      <c r="V73" s="315"/>
      <c r="W73" s="315"/>
      <c r="X73" s="315"/>
      <c r="Y73" s="315"/>
      <c r="Z73" s="315"/>
      <c r="AA73" s="315"/>
      <c r="AB73" s="315"/>
      <c r="AC73" s="315"/>
      <c r="AD73" s="315"/>
      <c r="AE73" s="315"/>
      <c r="AF73" s="315"/>
      <c r="AG73" s="315"/>
      <c r="AH73" s="315"/>
      <c r="AI73" s="315"/>
      <c r="AJ73" s="315"/>
      <c r="AK73" s="315"/>
      <c r="AL73" s="315"/>
      <c r="AM73" s="315"/>
      <c r="AN73" s="315"/>
      <c r="AO73" s="315"/>
      <c r="AP73" s="315"/>
    </row>
    <row r="74" spans="1:42" outlineLevel="2">
      <c r="A74" s="211" t="str">
        <f>A56&amp;"."&amp;A73&amp;"."&amp;A57&amp;"."&amp;B74</f>
        <v>1.o.2.1</v>
      </c>
      <c r="B74">
        <v>1</v>
      </c>
      <c r="C74" t="str">
        <f>'1-GBP'!C74</f>
        <v>Fixed</v>
      </c>
      <c r="D74"/>
      <c r="E74"/>
      <c r="F74"/>
      <c r="G74"/>
      <c r="H74"/>
      <c r="I74"/>
      <c r="J74"/>
      <c r="K74"/>
      <c r="M74" s="281">
        <v>0</v>
      </c>
      <c r="N74" s="281">
        <v>0</v>
      </c>
      <c r="O74" s="281">
        <v>0</v>
      </c>
      <c r="P74" s="281">
        <v>0</v>
      </c>
      <c r="Q74" s="281">
        <v>0</v>
      </c>
      <c r="R74" s="281">
        <v>0</v>
      </c>
      <c r="S74" s="281">
        <v>0</v>
      </c>
      <c r="T74" s="281">
        <v>0</v>
      </c>
      <c r="U74" s="281">
        <v>0</v>
      </c>
      <c r="V74" s="281">
        <v>0</v>
      </c>
      <c r="W74" s="281">
        <v>0</v>
      </c>
      <c r="X74" s="281">
        <v>0</v>
      </c>
      <c r="Y74" s="281">
        <v>0</v>
      </c>
      <c r="Z74" s="281">
        <v>0</v>
      </c>
      <c r="AA74" s="281">
        <v>0</v>
      </c>
      <c r="AB74" s="281">
        <v>0</v>
      </c>
      <c r="AC74" s="281">
        <v>0</v>
      </c>
      <c r="AD74" s="281">
        <v>0</v>
      </c>
      <c r="AE74" s="281">
        <v>0</v>
      </c>
      <c r="AF74" s="281">
        <v>0</v>
      </c>
      <c r="AG74" s="281">
        <v>0</v>
      </c>
      <c r="AH74" s="281">
        <v>0</v>
      </c>
      <c r="AI74" s="281">
        <v>0</v>
      </c>
      <c r="AJ74" s="281">
        <v>0</v>
      </c>
      <c r="AK74" s="281">
        <v>0</v>
      </c>
      <c r="AL74" s="281">
        <v>0</v>
      </c>
      <c r="AM74" s="281">
        <v>0</v>
      </c>
      <c r="AN74" s="281">
        <v>0</v>
      </c>
      <c r="AO74" s="281">
        <v>0</v>
      </c>
      <c r="AP74" s="281">
        <v>0</v>
      </c>
    </row>
    <row r="75" spans="1:42" outlineLevel="2">
      <c r="A75" s="211" t="str">
        <f>A56&amp;"."&amp;A73&amp;"."&amp;A57&amp;"."&amp;B75</f>
        <v>1.o.2.2</v>
      </c>
      <c r="B75">
        <v>2</v>
      </c>
      <c r="C75" t="str">
        <f>'1-GBP'!C75</f>
        <v>Variable</v>
      </c>
      <c r="D75"/>
      <c r="E75"/>
      <c r="F75"/>
      <c r="G75"/>
      <c r="H75"/>
      <c r="I75"/>
      <c r="J75"/>
      <c r="K75"/>
      <c r="M75" s="281">
        <v>0</v>
      </c>
      <c r="N75" s="281">
        <v>0</v>
      </c>
      <c r="O75" s="281">
        <v>0</v>
      </c>
      <c r="P75" s="281">
        <v>0</v>
      </c>
      <c r="Q75" s="281">
        <v>0</v>
      </c>
      <c r="R75" s="281">
        <v>0</v>
      </c>
      <c r="S75" s="281">
        <v>0</v>
      </c>
      <c r="T75" s="281">
        <v>0</v>
      </c>
      <c r="U75" s="281">
        <v>0</v>
      </c>
      <c r="V75" s="281">
        <v>0</v>
      </c>
      <c r="W75" s="281">
        <v>0</v>
      </c>
      <c r="X75" s="281">
        <v>0</v>
      </c>
      <c r="Y75" s="281">
        <v>0</v>
      </c>
      <c r="Z75" s="281">
        <v>0</v>
      </c>
      <c r="AA75" s="281">
        <v>0</v>
      </c>
      <c r="AB75" s="281">
        <v>0</v>
      </c>
      <c r="AC75" s="281">
        <v>0</v>
      </c>
      <c r="AD75" s="281">
        <v>0</v>
      </c>
      <c r="AE75" s="281">
        <v>0</v>
      </c>
      <c r="AF75" s="281">
        <v>0</v>
      </c>
      <c r="AG75" s="281">
        <v>0</v>
      </c>
      <c r="AH75" s="281">
        <v>0</v>
      </c>
      <c r="AI75" s="281">
        <v>0</v>
      </c>
      <c r="AJ75" s="281">
        <v>0</v>
      </c>
      <c r="AK75" s="281">
        <v>0</v>
      </c>
      <c r="AL75" s="281">
        <v>0</v>
      </c>
      <c r="AM75" s="281">
        <v>0</v>
      </c>
      <c r="AN75" s="281">
        <v>0</v>
      </c>
      <c r="AO75" s="281">
        <v>0</v>
      </c>
      <c r="AP75" s="281">
        <v>0</v>
      </c>
    </row>
    <row r="76" spans="1:42" outlineLevel="2">
      <c r="A76" s="211" t="str">
        <f>A56&amp;"."&amp;A73&amp;"."&amp;A57&amp;"."&amp;B76</f>
        <v>1.o.2.3</v>
      </c>
      <c r="B76">
        <v>3</v>
      </c>
      <c r="C76" t="str">
        <f>'1-GBP'!C76</f>
        <v/>
      </c>
      <c r="D76"/>
      <c r="E76"/>
      <c r="F76"/>
      <c r="G76"/>
      <c r="H76"/>
      <c r="I76"/>
      <c r="J76"/>
      <c r="K76"/>
      <c r="M76" s="281">
        <v>0</v>
      </c>
      <c r="N76" s="281">
        <v>0</v>
      </c>
      <c r="O76" s="281">
        <v>0</v>
      </c>
      <c r="P76" s="281">
        <v>0</v>
      </c>
      <c r="Q76" s="281">
        <v>0</v>
      </c>
      <c r="R76" s="281">
        <v>0</v>
      </c>
      <c r="S76" s="281">
        <v>0</v>
      </c>
      <c r="T76" s="281">
        <v>0</v>
      </c>
      <c r="U76" s="281">
        <v>0</v>
      </c>
      <c r="V76" s="281">
        <v>0</v>
      </c>
      <c r="W76" s="281">
        <v>0</v>
      </c>
      <c r="X76" s="281">
        <v>0</v>
      </c>
      <c r="Y76" s="281">
        <v>0</v>
      </c>
      <c r="Z76" s="281">
        <v>0</v>
      </c>
      <c r="AA76" s="281">
        <v>0</v>
      </c>
      <c r="AB76" s="281">
        <v>0</v>
      </c>
      <c r="AC76" s="281">
        <v>0</v>
      </c>
      <c r="AD76" s="281">
        <v>0</v>
      </c>
      <c r="AE76" s="281">
        <v>0</v>
      </c>
      <c r="AF76" s="281">
        <v>0</v>
      </c>
      <c r="AG76" s="281">
        <v>0</v>
      </c>
      <c r="AH76" s="281">
        <v>0</v>
      </c>
      <c r="AI76" s="281">
        <v>0</v>
      </c>
      <c r="AJ76" s="281">
        <v>0</v>
      </c>
      <c r="AK76" s="281">
        <v>0</v>
      </c>
      <c r="AL76" s="281">
        <v>0</v>
      </c>
      <c r="AM76" s="281">
        <v>0</v>
      </c>
      <c r="AN76" s="281">
        <v>0</v>
      </c>
      <c r="AO76" s="281">
        <v>0</v>
      </c>
      <c r="AP76" s="281">
        <v>0</v>
      </c>
    </row>
    <row r="77" spans="1:42" outlineLevel="2">
      <c r="A77" s="211" t="str">
        <f>A56&amp;"."&amp;A73&amp;"."&amp;A57&amp;"."&amp;B77</f>
        <v>1.o.2.4</v>
      </c>
      <c r="B77">
        <v>4</v>
      </c>
      <c r="C77" t="str">
        <f>'1-GBP'!C77</f>
        <v/>
      </c>
      <c r="D77"/>
      <c r="E77"/>
      <c r="F77"/>
      <c r="G77"/>
      <c r="H77"/>
      <c r="I77"/>
      <c r="J77"/>
      <c r="K77"/>
      <c r="M77" s="281">
        <v>0</v>
      </c>
      <c r="N77" s="281">
        <v>0</v>
      </c>
      <c r="O77" s="281">
        <v>0</v>
      </c>
      <c r="P77" s="281">
        <v>0</v>
      </c>
      <c r="Q77" s="281">
        <v>0</v>
      </c>
      <c r="R77" s="281">
        <v>0</v>
      </c>
      <c r="S77" s="281">
        <v>0</v>
      </c>
      <c r="T77" s="281">
        <v>0</v>
      </c>
      <c r="U77" s="281">
        <v>0</v>
      </c>
      <c r="V77" s="281">
        <v>0</v>
      </c>
      <c r="W77" s="281">
        <v>0</v>
      </c>
      <c r="X77" s="281">
        <v>0</v>
      </c>
      <c r="Y77" s="281">
        <v>0</v>
      </c>
      <c r="Z77" s="281">
        <v>0</v>
      </c>
      <c r="AA77" s="281">
        <v>0</v>
      </c>
      <c r="AB77" s="281">
        <v>0</v>
      </c>
      <c r="AC77" s="281">
        <v>0</v>
      </c>
      <c r="AD77" s="281">
        <v>0</v>
      </c>
      <c r="AE77" s="281">
        <v>0</v>
      </c>
      <c r="AF77" s="281">
        <v>0</v>
      </c>
      <c r="AG77" s="281">
        <v>0</v>
      </c>
      <c r="AH77" s="281">
        <v>0</v>
      </c>
      <c r="AI77" s="281">
        <v>0</v>
      </c>
      <c r="AJ77" s="281">
        <v>0</v>
      </c>
      <c r="AK77" s="281">
        <v>0</v>
      </c>
      <c r="AL77" s="281">
        <v>0</v>
      </c>
      <c r="AM77" s="281">
        <v>0</v>
      </c>
      <c r="AN77" s="281">
        <v>0</v>
      </c>
      <c r="AO77" s="281">
        <v>0</v>
      </c>
      <c r="AP77" s="281">
        <v>0</v>
      </c>
    </row>
    <row r="78" spans="1:42" outlineLevel="2">
      <c r="A78" s="211" t="str">
        <f>A56&amp;"."&amp;A73&amp;"."&amp;A57&amp;"."&amp;B78</f>
        <v>1.o.2.5</v>
      </c>
      <c r="B78">
        <v>5</v>
      </c>
      <c r="C78" t="str">
        <f>'1-GBP'!C78</f>
        <v/>
      </c>
      <c r="D78"/>
      <c r="E78"/>
      <c r="F78"/>
      <c r="G78"/>
      <c r="H78"/>
      <c r="I78"/>
      <c r="J78"/>
      <c r="K78"/>
      <c r="M78" s="281">
        <v>0</v>
      </c>
      <c r="N78" s="281">
        <v>0</v>
      </c>
      <c r="O78" s="281">
        <v>0</v>
      </c>
      <c r="P78" s="281">
        <v>0</v>
      </c>
      <c r="Q78" s="281">
        <v>0</v>
      </c>
      <c r="R78" s="281">
        <v>0</v>
      </c>
      <c r="S78" s="281">
        <v>0</v>
      </c>
      <c r="T78" s="281">
        <v>0</v>
      </c>
      <c r="U78" s="281">
        <v>0</v>
      </c>
      <c r="V78" s="281">
        <v>0</v>
      </c>
      <c r="W78" s="281">
        <v>0</v>
      </c>
      <c r="X78" s="281">
        <v>0</v>
      </c>
      <c r="Y78" s="281">
        <v>0</v>
      </c>
      <c r="Z78" s="281">
        <v>0</v>
      </c>
      <c r="AA78" s="281">
        <v>0</v>
      </c>
      <c r="AB78" s="281">
        <v>0</v>
      </c>
      <c r="AC78" s="281">
        <v>0</v>
      </c>
      <c r="AD78" s="281">
        <v>0</v>
      </c>
      <c r="AE78" s="281">
        <v>0</v>
      </c>
      <c r="AF78" s="281">
        <v>0</v>
      </c>
      <c r="AG78" s="281">
        <v>0</v>
      </c>
      <c r="AH78" s="281">
        <v>0</v>
      </c>
      <c r="AI78" s="281">
        <v>0</v>
      </c>
      <c r="AJ78" s="281">
        <v>0</v>
      </c>
      <c r="AK78" s="281">
        <v>0</v>
      </c>
      <c r="AL78" s="281">
        <v>0</v>
      </c>
      <c r="AM78" s="281">
        <v>0</v>
      </c>
      <c r="AN78" s="281">
        <v>0</v>
      </c>
      <c r="AO78" s="281">
        <v>0</v>
      </c>
      <c r="AP78" s="281">
        <v>0</v>
      </c>
    </row>
    <row r="79" spans="1:42" outlineLevel="2">
      <c r="A79" s="211" t="str">
        <f>A56&amp;"."&amp;A73&amp;"."&amp;A57&amp;"."&amp;B79</f>
        <v>1.o.2.6</v>
      </c>
      <c r="B79">
        <v>6</v>
      </c>
      <c r="C79" t="str">
        <f>'1-GBP'!C79</f>
        <v/>
      </c>
      <c r="D79"/>
      <c r="E79"/>
      <c r="F79"/>
      <c r="G79"/>
      <c r="H79"/>
      <c r="I79"/>
      <c r="J79"/>
      <c r="K79"/>
      <c r="M79" s="281">
        <v>0</v>
      </c>
      <c r="N79" s="281">
        <v>0</v>
      </c>
      <c r="O79" s="281">
        <v>0</v>
      </c>
      <c r="P79" s="281">
        <v>0</v>
      </c>
      <c r="Q79" s="281">
        <v>0</v>
      </c>
      <c r="R79" s="281">
        <v>0</v>
      </c>
      <c r="S79" s="281">
        <v>0</v>
      </c>
      <c r="T79" s="281">
        <v>0</v>
      </c>
      <c r="U79" s="281">
        <v>0</v>
      </c>
      <c r="V79" s="281">
        <v>0</v>
      </c>
      <c r="W79" s="281">
        <v>0</v>
      </c>
      <c r="X79" s="281">
        <v>0</v>
      </c>
      <c r="Y79" s="281">
        <v>0</v>
      </c>
      <c r="Z79" s="281">
        <v>0</v>
      </c>
      <c r="AA79" s="281">
        <v>0</v>
      </c>
      <c r="AB79" s="281">
        <v>0</v>
      </c>
      <c r="AC79" s="281">
        <v>0</v>
      </c>
      <c r="AD79" s="281">
        <v>0</v>
      </c>
      <c r="AE79" s="281">
        <v>0</v>
      </c>
      <c r="AF79" s="281">
        <v>0</v>
      </c>
      <c r="AG79" s="281">
        <v>0</v>
      </c>
      <c r="AH79" s="281">
        <v>0</v>
      </c>
      <c r="AI79" s="281">
        <v>0</v>
      </c>
      <c r="AJ79" s="281">
        <v>0</v>
      </c>
      <c r="AK79" s="281">
        <v>0</v>
      </c>
      <c r="AL79" s="281">
        <v>0</v>
      </c>
      <c r="AM79" s="281">
        <v>0</v>
      </c>
      <c r="AN79" s="281">
        <v>0</v>
      </c>
      <c r="AO79" s="281">
        <v>0</v>
      </c>
      <c r="AP79" s="281">
        <v>0</v>
      </c>
    </row>
    <row r="80" spans="1:42" outlineLevel="2">
      <c r="A80" s="211" t="str">
        <f>A56&amp;"."&amp;A73&amp;"."&amp;A57&amp;"."&amp;B80</f>
        <v>1.o.2.7</v>
      </c>
      <c r="B80">
        <v>7</v>
      </c>
      <c r="C80" t="str">
        <f>'1-GBP'!C80</f>
        <v/>
      </c>
      <c r="D80"/>
      <c r="E80"/>
      <c r="F80"/>
      <c r="G80"/>
      <c r="H80"/>
      <c r="I80"/>
      <c r="J80"/>
      <c r="K80"/>
      <c r="M80" s="281">
        <v>0</v>
      </c>
      <c r="N80" s="281">
        <v>0</v>
      </c>
      <c r="O80" s="281">
        <v>0</v>
      </c>
      <c r="P80" s="281">
        <v>0</v>
      </c>
      <c r="Q80" s="281">
        <v>0</v>
      </c>
      <c r="R80" s="281">
        <v>0</v>
      </c>
      <c r="S80" s="281">
        <v>0</v>
      </c>
      <c r="T80" s="281">
        <v>0</v>
      </c>
      <c r="U80" s="281">
        <v>0</v>
      </c>
      <c r="V80" s="281">
        <v>0</v>
      </c>
      <c r="W80" s="281">
        <v>0</v>
      </c>
      <c r="X80" s="281">
        <v>0</v>
      </c>
      <c r="Y80" s="281">
        <v>0</v>
      </c>
      <c r="Z80" s="281">
        <v>0</v>
      </c>
      <c r="AA80" s="281">
        <v>0</v>
      </c>
      <c r="AB80" s="281">
        <v>0</v>
      </c>
      <c r="AC80" s="281">
        <v>0</v>
      </c>
      <c r="AD80" s="281">
        <v>0</v>
      </c>
      <c r="AE80" s="281">
        <v>0</v>
      </c>
      <c r="AF80" s="281">
        <v>0</v>
      </c>
      <c r="AG80" s="281">
        <v>0</v>
      </c>
      <c r="AH80" s="281">
        <v>0</v>
      </c>
      <c r="AI80" s="281">
        <v>0</v>
      </c>
      <c r="AJ80" s="281">
        <v>0</v>
      </c>
      <c r="AK80" s="281">
        <v>0</v>
      </c>
      <c r="AL80" s="281">
        <v>0</v>
      </c>
      <c r="AM80" s="281">
        <v>0</v>
      </c>
      <c r="AN80" s="281">
        <v>0</v>
      </c>
      <c r="AO80" s="281">
        <v>0</v>
      </c>
      <c r="AP80" s="281">
        <v>0</v>
      </c>
    </row>
    <row r="81" spans="1:42" outlineLevel="2">
      <c r="A81" s="211" t="str">
        <f>A56&amp;"."&amp;A73&amp;"."&amp;A57&amp;"."&amp;B81</f>
        <v>1.o.2.8</v>
      </c>
      <c r="B81">
        <v>8</v>
      </c>
      <c r="C81" t="str">
        <f>'1-GBP'!C81</f>
        <v/>
      </c>
      <c r="D81"/>
      <c r="E81"/>
      <c r="F81"/>
      <c r="G81"/>
      <c r="H81"/>
      <c r="I81"/>
      <c r="J81"/>
      <c r="K81"/>
      <c r="M81" s="281">
        <v>0</v>
      </c>
      <c r="N81" s="281">
        <v>0</v>
      </c>
      <c r="O81" s="281">
        <v>0</v>
      </c>
      <c r="P81" s="281">
        <v>0</v>
      </c>
      <c r="Q81" s="281">
        <v>0</v>
      </c>
      <c r="R81" s="281">
        <v>0</v>
      </c>
      <c r="S81" s="281">
        <v>0</v>
      </c>
      <c r="T81" s="281">
        <v>0</v>
      </c>
      <c r="U81" s="281">
        <v>0</v>
      </c>
      <c r="V81" s="281">
        <v>0</v>
      </c>
      <c r="W81" s="281">
        <v>0</v>
      </c>
      <c r="X81" s="281">
        <v>0</v>
      </c>
      <c r="Y81" s="281">
        <v>0</v>
      </c>
      <c r="Z81" s="281">
        <v>0</v>
      </c>
      <c r="AA81" s="281">
        <v>0</v>
      </c>
      <c r="AB81" s="281">
        <v>0</v>
      </c>
      <c r="AC81" s="281">
        <v>0</v>
      </c>
      <c r="AD81" s="281">
        <v>0</v>
      </c>
      <c r="AE81" s="281">
        <v>0</v>
      </c>
      <c r="AF81" s="281">
        <v>0</v>
      </c>
      <c r="AG81" s="281">
        <v>0</v>
      </c>
      <c r="AH81" s="281">
        <v>0</v>
      </c>
      <c r="AI81" s="281">
        <v>0</v>
      </c>
      <c r="AJ81" s="281">
        <v>0</v>
      </c>
      <c r="AK81" s="281">
        <v>0</v>
      </c>
      <c r="AL81" s="281">
        <v>0</v>
      </c>
      <c r="AM81" s="281">
        <v>0</v>
      </c>
      <c r="AN81" s="281">
        <v>0</v>
      </c>
      <c r="AO81" s="281">
        <v>0</v>
      </c>
      <c r="AP81" s="281">
        <v>0</v>
      </c>
    </row>
    <row r="82" spans="1:42" outlineLevel="2">
      <c r="A82" s="211" t="str">
        <f>A56&amp;"."&amp;A73&amp;"."&amp;A57&amp;"."&amp;B82</f>
        <v>1.o.2.9</v>
      </c>
      <c r="B82">
        <v>9</v>
      </c>
      <c r="C82" t="str">
        <f>'1-GBP'!C82</f>
        <v/>
      </c>
      <c r="D82"/>
      <c r="E82"/>
      <c r="F82"/>
      <c r="G82"/>
      <c r="H82"/>
      <c r="I82"/>
      <c r="J82"/>
      <c r="K82"/>
      <c r="M82" s="281">
        <v>0</v>
      </c>
      <c r="N82" s="281">
        <v>0</v>
      </c>
      <c r="O82" s="281">
        <v>0</v>
      </c>
      <c r="P82" s="281">
        <v>0</v>
      </c>
      <c r="Q82" s="281">
        <v>0</v>
      </c>
      <c r="R82" s="281">
        <v>0</v>
      </c>
      <c r="S82" s="281">
        <v>0</v>
      </c>
      <c r="T82" s="281">
        <v>0</v>
      </c>
      <c r="U82" s="281">
        <v>0</v>
      </c>
      <c r="V82" s="281">
        <v>0</v>
      </c>
      <c r="W82" s="281">
        <v>0</v>
      </c>
      <c r="X82" s="281">
        <v>0</v>
      </c>
      <c r="Y82" s="281">
        <v>0</v>
      </c>
      <c r="Z82" s="281">
        <v>0</v>
      </c>
      <c r="AA82" s="281">
        <v>0</v>
      </c>
      <c r="AB82" s="281">
        <v>0</v>
      </c>
      <c r="AC82" s="281">
        <v>0</v>
      </c>
      <c r="AD82" s="281">
        <v>0</v>
      </c>
      <c r="AE82" s="281">
        <v>0</v>
      </c>
      <c r="AF82" s="281">
        <v>0</v>
      </c>
      <c r="AG82" s="281">
        <v>0</v>
      </c>
      <c r="AH82" s="281">
        <v>0</v>
      </c>
      <c r="AI82" s="281">
        <v>0</v>
      </c>
      <c r="AJ82" s="281">
        <v>0</v>
      </c>
      <c r="AK82" s="281">
        <v>0</v>
      </c>
      <c r="AL82" s="281">
        <v>0</v>
      </c>
      <c r="AM82" s="281">
        <v>0</v>
      </c>
      <c r="AN82" s="281">
        <v>0</v>
      </c>
      <c r="AO82" s="281">
        <v>0</v>
      </c>
      <c r="AP82" s="281">
        <v>0</v>
      </c>
    </row>
    <row r="83" spans="1:42" outlineLevel="2">
      <c r="A83" s="211" t="str">
        <f>A56&amp;"."&amp;A73&amp;"."&amp;A57&amp;"."&amp;B83</f>
        <v>1.o.2.10</v>
      </c>
      <c r="B83">
        <v>10</v>
      </c>
      <c r="C83" t="str">
        <f>'1-GBP'!C83</f>
        <v/>
      </c>
      <c r="D83"/>
      <c r="E83"/>
      <c r="F83"/>
      <c r="G83"/>
      <c r="H83"/>
      <c r="I83"/>
      <c r="J83"/>
      <c r="K83"/>
      <c r="M83" s="281">
        <v>0</v>
      </c>
      <c r="N83" s="281">
        <v>0</v>
      </c>
      <c r="O83" s="281">
        <v>0</v>
      </c>
      <c r="P83" s="281">
        <v>0</v>
      </c>
      <c r="Q83" s="281">
        <v>0</v>
      </c>
      <c r="R83" s="281">
        <v>0</v>
      </c>
      <c r="S83" s="281">
        <v>0</v>
      </c>
      <c r="T83" s="281">
        <v>0</v>
      </c>
      <c r="U83" s="281">
        <v>0</v>
      </c>
      <c r="V83" s="281">
        <v>0</v>
      </c>
      <c r="W83" s="281">
        <v>0</v>
      </c>
      <c r="X83" s="281">
        <v>0</v>
      </c>
      <c r="Y83" s="281">
        <v>0</v>
      </c>
      <c r="Z83" s="281">
        <v>0</v>
      </c>
      <c r="AA83" s="281">
        <v>0</v>
      </c>
      <c r="AB83" s="281">
        <v>0</v>
      </c>
      <c r="AC83" s="281">
        <v>0</v>
      </c>
      <c r="AD83" s="281">
        <v>0</v>
      </c>
      <c r="AE83" s="281">
        <v>0</v>
      </c>
      <c r="AF83" s="281">
        <v>0</v>
      </c>
      <c r="AG83" s="281">
        <v>0</v>
      </c>
      <c r="AH83" s="281">
        <v>0</v>
      </c>
      <c r="AI83" s="281">
        <v>0</v>
      </c>
      <c r="AJ83" s="281">
        <v>0</v>
      </c>
      <c r="AK83" s="281">
        <v>0</v>
      </c>
      <c r="AL83" s="281">
        <v>0</v>
      </c>
      <c r="AM83" s="281">
        <v>0</v>
      </c>
      <c r="AN83" s="281">
        <v>0</v>
      </c>
      <c r="AO83" s="281">
        <v>0</v>
      </c>
      <c r="AP83" s="281">
        <v>0</v>
      </c>
    </row>
    <row r="84" spans="1:42" outlineLevel="2">
      <c r="A84" s="211" t="str">
        <f>A56&amp;"."&amp;A73&amp;"."&amp;A57&amp;"."&amp;B84</f>
        <v>1.o.2.11</v>
      </c>
      <c r="B84">
        <v>11</v>
      </c>
      <c r="C84" t="str">
        <f>'1-GBP'!C84</f>
        <v/>
      </c>
      <c r="D84"/>
      <c r="E84"/>
      <c r="F84"/>
      <c r="G84"/>
      <c r="H84"/>
      <c r="I84"/>
      <c r="J84"/>
      <c r="K84"/>
      <c r="M84" s="281">
        <v>0</v>
      </c>
      <c r="N84" s="281">
        <v>0</v>
      </c>
      <c r="O84" s="281">
        <v>0</v>
      </c>
      <c r="P84" s="281">
        <v>0</v>
      </c>
      <c r="Q84" s="281">
        <v>0</v>
      </c>
      <c r="R84" s="281">
        <v>0</v>
      </c>
      <c r="S84" s="281">
        <v>0</v>
      </c>
      <c r="T84" s="281">
        <v>0</v>
      </c>
      <c r="U84" s="281">
        <v>0</v>
      </c>
      <c r="V84" s="281">
        <v>0</v>
      </c>
      <c r="W84" s="281">
        <v>0</v>
      </c>
      <c r="X84" s="281">
        <v>0</v>
      </c>
      <c r="Y84" s="281">
        <v>0</v>
      </c>
      <c r="Z84" s="281">
        <v>0</v>
      </c>
      <c r="AA84" s="281">
        <v>0</v>
      </c>
      <c r="AB84" s="281">
        <v>0</v>
      </c>
      <c r="AC84" s="281">
        <v>0</v>
      </c>
      <c r="AD84" s="281">
        <v>0</v>
      </c>
      <c r="AE84" s="281">
        <v>0</v>
      </c>
      <c r="AF84" s="281">
        <v>0</v>
      </c>
      <c r="AG84" s="281">
        <v>0</v>
      </c>
      <c r="AH84" s="281">
        <v>0</v>
      </c>
      <c r="AI84" s="281">
        <v>0</v>
      </c>
      <c r="AJ84" s="281">
        <v>0</v>
      </c>
      <c r="AK84" s="281">
        <v>0</v>
      </c>
      <c r="AL84" s="281">
        <v>0</v>
      </c>
      <c r="AM84" s="281">
        <v>0</v>
      </c>
      <c r="AN84" s="281">
        <v>0</v>
      </c>
      <c r="AO84" s="281">
        <v>0</v>
      </c>
      <c r="AP84" s="281">
        <v>0</v>
      </c>
    </row>
    <row r="85" spans="1:42" outlineLevel="2">
      <c r="A85" s="211" t="str">
        <f>A56&amp;"."&amp;A73&amp;"."&amp;A57&amp;"."&amp;B85</f>
        <v>1.o.2.12</v>
      </c>
      <c r="B85">
        <v>12</v>
      </c>
      <c r="C85" t="str">
        <f>'1-GBP'!C85</f>
        <v/>
      </c>
      <c r="D85"/>
      <c r="E85"/>
      <c r="F85"/>
      <c r="G85"/>
      <c r="H85"/>
      <c r="I85"/>
      <c r="J85"/>
      <c r="K85"/>
      <c r="M85" s="281">
        <v>0</v>
      </c>
      <c r="N85" s="281">
        <v>0</v>
      </c>
      <c r="O85" s="281">
        <v>0</v>
      </c>
      <c r="P85" s="281">
        <v>0</v>
      </c>
      <c r="Q85" s="281">
        <v>0</v>
      </c>
      <c r="R85" s="281">
        <v>0</v>
      </c>
      <c r="S85" s="281">
        <v>0</v>
      </c>
      <c r="T85" s="281">
        <v>0</v>
      </c>
      <c r="U85" s="281">
        <v>0</v>
      </c>
      <c r="V85" s="281">
        <v>0</v>
      </c>
      <c r="W85" s="281">
        <v>0</v>
      </c>
      <c r="X85" s="281">
        <v>0</v>
      </c>
      <c r="Y85" s="281">
        <v>0</v>
      </c>
      <c r="Z85" s="281">
        <v>0</v>
      </c>
      <c r="AA85" s="281">
        <v>0</v>
      </c>
      <c r="AB85" s="281">
        <v>0</v>
      </c>
      <c r="AC85" s="281">
        <v>0</v>
      </c>
      <c r="AD85" s="281">
        <v>0</v>
      </c>
      <c r="AE85" s="281">
        <v>0</v>
      </c>
      <c r="AF85" s="281">
        <v>0</v>
      </c>
      <c r="AG85" s="281">
        <v>0</v>
      </c>
      <c r="AH85" s="281">
        <v>0</v>
      </c>
      <c r="AI85" s="281">
        <v>0</v>
      </c>
      <c r="AJ85" s="281">
        <v>0</v>
      </c>
      <c r="AK85" s="281">
        <v>0</v>
      </c>
      <c r="AL85" s="281">
        <v>0</v>
      </c>
      <c r="AM85" s="281">
        <v>0</v>
      </c>
      <c r="AN85" s="281">
        <v>0</v>
      </c>
      <c r="AO85" s="281">
        <v>0</v>
      </c>
      <c r="AP85" s="281">
        <v>0</v>
      </c>
    </row>
    <row r="86" spans="1:42" outlineLevel="1">
      <c r="A86" s="212"/>
      <c r="B86" s="201">
        <f>B85-COUNTIFS(C74:C85,"")</f>
        <v>2</v>
      </c>
      <c r="C86" s="201" t="s">
        <v>285</v>
      </c>
      <c r="D86" s="201"/>
      <c r="E86" s="201"/>
      <c r="F86" s="201"/>
      <c r="G86" s="201"/>
      <c r="H86" s="201"/>
      <c r="I86" s="201"/>
      <c r="J86" s="201"/>
      <c r="K86" s="201"/>
      <c r="L86" s="201"/>
      <c r="M86" s="280">
        <f>SUM(M74:M85)</f>
        <v>0</v>
      </c>
      <c r="N86" s="280">
        <f>SUM(N74:N85)</f>
        <v>0</v>
      </c>
      <c r="O86" s="280">
        <f t="shared" ref="O86:AP86" si="8">SUM(O74:O85)</f>
        <v>0</v>
      </c>
      <c r="P86" s="280">
        <f t="shared" si="8"/>
        <v>0</v>
      </c>
      <c r="Q86" s="280">
        <f t="shared" si="8"/>
        <v>0</v>
      </c>
      <c r="R86" s="280">
        <f t="shared" si="8"/>
        <v>0</v>
      </c>
      <c r="S86" s="280">
        <f t="shared" si="8"/>
        <v>0</v>
      </c>
      <c r="T86" s="280">
        <f t="shared" si="8"/>
        <v>0</v>
      </c>
      <c r="U86" s="280">
        <f t="shared" si="8"/>
        <v>0</v>
      </c>
      <c r="V86" s="280">
        <f t="shared" si="8"/>
        <v>0</v>
      </c>
      <c r="W86" s="280">
        <f t="shared" si="8"/>
        <v>0</v>
      </c>
      <c r="X86" s="280">
        <f t="shared" si="8"/>
        <v>0</v>
      </c>
      <c r="Y86" s="280">
        <f t="shared" si="8"/>
        <v>0</v>
      </c>
      <c r="Z86" s="280">
        <f t="shared" si="8"/>
        <v>0</v>
      </c>
      <c r="AA86" s="280">
        <f t="shared" si="8"/>
        <v>0</v>
      </c>
      <c r="AB86" s="280">
        <f t="shared" si="8"/>
        <v>0</v>
      </c>
      <c r="AC86" s="280">
        <f t="shared" si="8"/>
        <v>0</v>
      </c>
      <c r="AD86" s="280">
        <f t="shared" si="8"/>
        <v>0</v>
      </c>
      <c r="AE86" s="280">
        <f t="shared" si="8"/>
        <v>0</v>
      </c>
      <c r="AF86" s="280">
        <f t="shared" si="8"/>
        <v>0</v>
      </c>
      <c r="AG86" s="280">
        <f t="shared" si="8"/>
        <v>0</v>
      </c>
      <c r="AH86" s="280">
        <f t="shared" si="8"/>
        <v>0</v>
      </c>
      <c r="AI86" s="280">
        <f t="shared" si="8"/>
        <v>0</v>
      </c>
      <c r="AJ86" s="280">
        <f t="shared" si="8"/>
        <v>0</v>
      </c>
      <c r="AK86" s="280">
        <f t="shared" si="8"/>
        <v>0</v>
      </c>
      <c r="AL86" s="280">
        <f t="shared" si="8"/>
        <v>0</v>
      </c>
      <c r="AM86" s="280">
        <f t="shared" si="8"/>
        <v>0</v>
      </c>
      <c r="AN86" s="280">
        <f t="shared" si="8"/>
        <v>0</v>
      </c>
      <c r="AO86" s="280">
        <f t="shared" si="8"/>
        <v>0</v>
      </c>
      <c r="AP86" s="280">
        <f t="shared" si="8"/>
        <v>0</v>
      </c>
    </row>
    <row r="87" spans="1:42" outlineLevel="1">
      <c r="A87" s="221"/>
      <c r="B87" s="222"/>
      <c r="C87" s="222"/>
      <c r="D87" s="222"/>
      <c r="E87" s="222"/>
      <c r="F87" s="222"/>
      <c r="G87" s="222"/>
      <c r="H87" s="222"/>
      <c r="I87" s="222"/>
      <c r="J87" s="222"/>
      <c r="K87" s="222"/>
      <c r="L87" s="222"/>
      <c r="M87" s="317"/>
      <c r="N87" s="317"/>
      <c r="O87" s="317"/>
      <c r="P87" s="317"/>
      <c r="Q87" s="317"/>
      <c r="R87" s="317"/>
      <c r="S87" s="317"/>
      <c r="T87" s="317"/>
      <c r="U87" s="317"/>
      <c r="V87" s="317"/>
      <c r="W87" s="317"/>
      <c r="X87" s="317"/>
      <c r="Y87" s="317"/>
      <c r="Z87" s="317"/>
      <c r="AA87" s="317"/>
      <c r="AB87" s="317"/>
      <c r="AC87" s="317"/>
      <c r="AD87" s="317"/>
      <c r="AE87" s="317"/>
      <c r="AF87" s="317"/>
      <c r="AG87" s="317"/>
      <c r="AH87" s="317"/>
      <c r="AI87" s="317"/>
      <c r="AJ87" s="317"/>
      <c r="AK87" s="317"/>
      <c r="AL87" s="317"/>
      <c r="AM87" s="317"/>
      <c r="AN87" s="317"/>
      <c r="AO87" s="317"/>
      <c r="AP87" s="317"/>
    </row>
    <row r="88" spans="1:42" outlineLevel="1">
      <c r="A88" s="220" t="s">
        <v>254</v>
      </c>
      <c r="B88" s="220" t="s">
        <v>287</v>
      </c>
      <c r="C88" s="220" t="s">
        <v>284</v>
      </c>
      <c r="D88" s="220"/>
      <c r="E88" s="220"/>
      <c r="F88" s="220"/>
      <c r="G88" s="220"/>
      <c r="H88" s="220"/>
      <c r="I88" s="220"/>
      <c r="J88" s="220"/>
      <c r="K88" s="220"/>
      <c r="L88" s="220"/>
      <c r="M88" s="315"/>
      <c r="N88" s="315"/>
      <c r="O88" s="315"/>
      <c r="P88" s="315"/>
      <c r="Q88" s="315"/>
      <c r="R88" s="315"/>
      <c r="S88" s="315"/>
      <c r="T88" s="315"/>
      <c r="U88" s="315"/>
      <c r="V88" s="315"/>
      <c r="W88" s="315"/>
      <c r="X88" s="315"/>
      <c r="Y88" s="315"/>
      <c r="Z88" s="315"/>
      <c r="AA88" s="315"/>
      <c r="AB88" s="315"/>
      <c r="AC88" s="315"/>
      <c r="AD88" s="315"/>
      <c r="AE88" s="315"/>
      <c r="AF88" s="315"/>
      <c r="AG88" s="315"/>
      <c r="AH88" s="315"/>
      <c r="AI88" s="315"/>
      <c r="AJ88" s="315"/>
      <c r="AK88" s="315"/>
      <c r="AL88" s="315"/>
      <c r="AM88" s="315"/>
      <c r="AN88" s="315"/>
      <c r="AO88" s="315"/>
      <c r="AP88" s="315"/>
    </row>
    <row r="89" spans="1:42" outlineLevel="2">
      <c r="A89" s="211" t="str">
        <f>A56&amp;"."&amp;A88&amp;"."&amp;A57&amp;"."&amp;B89</f>
        <v>1.d.2.1</v>
      </c>
      <c r="B89">
        <v>1</v>
      </c>
      <c r="C89" t="str">
        <f>'1-GBP'!C89</f>
        <v/>
      </c>
      <c r="D89"/>
      <c r="E89"/>
      <c r="F89"/>
      <c r="G89"/>
      <c r="H89"/>
      <c r="I89"/>
      <c r="J89"/>
      <c r="K89"/>
      <c r="M89" s="281">
        <v>0</v>
      </c>
      <c r="N89" s="281">
        <v>0</v>
      </c>
      <c r="O89" s="281">
        <v>0</v>
      </c>
      <c r="P89" s="281">
        <v>0</v>
      </c>
      <c r="Q89" s="281">
        <v>0</v>
      </c>
      <c r="R89" s="281">
        <v>0</v>
      </c>
      <c r="S89" s="281">
        <v>0</v>
      </c>
      <c r="T89" s="281">
        <v>0</v>
      </c>
      <c r="U89" s="281">
        <v>0</v>
      </c>
      <c r="V89" s="281">
        <v>0</v>
      </c>
      <c r="W89" s="281">
        <v>0</v>
      </c>
      <c r="X89" s="281">
        <v>0</v>
      </c>
      <c r="Y89" s="281">
        <v>0</v>
      </c>
      <c r="Z89" s="281">
        <v>0</v>
      </c>
      <c r="AA89" s="281">
        <v>0</v>
      </c>
      <c r="AB89" s="281">
        <v>0</v>
      </c>
      <c r="AC89" s="281">
        <v>0</v>
      </c>
      <c r="AD89" s="281">
        <v>0</v>
      </c>
      <c r="AE89" s="281">
        <v>0</v>
      </c>
      <c r="AF89" s="281">
        <v>0</v>
      </c>
      <c r="AG89" s="281">
        <v>0</v>
      </c>
      <c r="AH89" s="281">
        <v>0</v>
      </c>
      <c r="AI89" s="281">
        <v>0</v>
      </c>
      <c r="AJ89" s="281">
        <v>0</v>
      </c>
      <c r="AK89" s="281">
        <v>0</v>
      </c>
      <c r="AL89" s="281">
        <v>0</v>
      </c>
      <c r="AM89" s="281">
        <v>0</v>
      </c>
      <c r="AN89" s="281">
        <v>0</v>
      </c>
      <c r="AO89" s="281">
        <v>0</v>
      </c>
      <c r="AP89" s="281">
        <v>0</v>
      </c>
    </row>
    <row r="90" spans="1:42" outlineLevel="2">
      <c r="A90" s="211" t="str">
        <f>A56&amp;"."&amp;A88&amp;"."&amp;A57&amp;"."&amp;B90</f>
        <v>1.d.2.2</v>
      </c>
      <c r="B90">
        <v>2</v>
      </c>
      <c r="C90" t="str">
        <f>'1-GBP'!C90</f>
        <v/>
      </c>
      <c r="D90"/>
      <c r="E90"/>
      <c r="F90"/>
      <c r="G90"/>
      <c r="H90"/>
      <c r="I90"/>
      <c r="J90"/>
      <c r="K90"/>
      <c r="M90" s="281">
        <v>0</v>
      </c>
      <c r="N90" s="281">
        <v>0</v>
      </c>
      <c r="O90" s="281">
        <v>0</v>
      </c>
      <c r="P90" s="281">
        <v>0</v>
      </c>
      <c r="Q90" s="281">
        <v>0</v>
      </c>
      <c r="R90" s="281">
        <v>0</v>
      </c>
      <c r="S90" s="281">
        <v>0</v>
      </c>
      <c r="T90" s="281">
        <v>0</v>
      </c>
      <c r="U90" s="281">
        <v>0</v>
      </c>
      <c r="V90" s="281">
        <v>0</v>
      </c>
      <c r="W90" s="281">
        <v>0</v>
      </c>
      <c r="X90" s="281">
        <v>0</v>
      </c>
      <c r="Y90" s="281">
        <v>0</v>
      </c>
      <c r="Z90" s="281">
        <v>0</v>
      </c>
      <c r="AA90" s="281">
        <v>0</v>
      </c>
      <c r="AB90" s="281">
        <v>0</v>
      </c>
      <c r="AC90" s="281">
        <v>0</v>
      </c>
      <c r="AD90" s="281">
        <v>0</v>
      </c>
      <c r="AE90" s="281">
        <v>0</v>
      </c>
      <c r="AF90" s="281">
        <v>0</v>
      </c>
      <c r="AG90" s="281">
        <v>0</v>
      </c>
      <c r="AH90" s="281">
        <v>0</v>
      </c>
      <c r="AI90" s="281">
        <v>0</v>
      </c>
      <c r="AJ90" s="281">
        <v>0</v>
      </c>
      <c r="AK90" s="281">
        <v>0</v>
      </c>
      <c r="AL90" s="281">
        <v>0</v>
      </c>
      <c r="AM90" s="281">
        <v>0</v>
      </c>
      <c r="AN90" s="281">
        <v>0</v>
      </c>
      <c r="AO90" s="281">
        <v>0</v>
      </c>
      <c r="AP90" s="281">
        <v>0</v>
      </c>
    </row>
    <row r="91" spans="1:42" outlineLevel="2">
      <c r="A91" s="211" t="str">
        <f>A56&amp;"."&amp;A88&amp;"."&amp;A57&amp;"."&amp;B91</f>
        <v>1.d.2.3</v>
      </c>
      <c r="B91">
        <v>3</v>
      </c>
      <c r="C91" t="str">
        <f>'1-GBP'!C91</f>
        <v/>
      </c>
      <c r="D91"/>
      <c r="E91"/>
      <c r="F91"/>
      <c r="G91"/>
      <c r="H91"/>
      <c r="I91"/>
      <c r="J91"/>
      <c r="K91"/>
      <c r="M91" s="281">
        <v>0</v>
      </c>
      <c r="N91" s="281">
        <v>0</v>
      </c>
      <c r="O91" s="281">
        <v>0</v>
      </c>
      <c r="P91" s="281">
        <v>0</v>
      </c>
      <c r="Q91" s="281">
        <v>0</v>
      </c>
      <c r="R91" s="281">
        <v>0</v>
      </c>
      <c r="S91" s="281">
        <v>0</v>
      </c>
      <c r="T91" s="281">
        <v>0</v>
      </c>
      <c r="U91" s="281">
        <v>0</v>
      </c>
      <c r="V91" s="281">
        <v>0</v>
      </c>
      <c r="W91" s="281">
        <v>0</v>
      </c>
      <c r="X91" s="281">
        <v>0</v>
      </c>
      <c r="Y91" s="281">
        <v>0</v>
      </c>
      <c r="Z91" s="281">
        <v>0</v>
      </c>
      <c r="AA91" s="281">
        <v>0</v>
      </c>
      <c r="AB91" s="281">
        <v>0</v>
      </c>
      <c r="AC91" s="281">
        <v>0</v>
      </c>
      <c r="AD91" s="281">
        <v>0</v>
      </c>
      <c r="AE91" s="281">
        <v>0</v>
      </c>
      <c r="AF91" s="281">
        <v>0</v>
      </c>
      <c r="AG91" s="281">
        <v>0</v>
      </c>
      <c r="AH91" s="281">
        <v>0</v>
      </c>
      <c r="AI91" s="281">
        <v>0</v>
      </c>
      <c r="AJ91" s="281">
        <v>0</v>
      </c>
      <c r="AK91" s="281">
        <v>0</v>
      </c>
      <c r="AL91" s="281">
        <v>0</v>
      </c>
      <c r="AM91" s="281">
        <v>0</v>
      </c>
      <c r="AN91" s="281">
        <v>0</v>
      </c>
      <c r="AO91" s="281">
        <v>0</v>
      </c>
      <c r="AP91" s="281">
        <v>0</v>
      </c>
    </row>
    <row r="92" spans="1:42" outlineLevel="2">
      <c r="A92" s="211" t="str">
        <f>A56&amp;"."&amp;A88&amp;"."&amp;A57&amp;"."&amp;B92</f>
        <v>1.d.2.4</v>
      </c>
      <c r="B92">
        <v>4</v>
      </c>
      <c r="C92" t="str">
        <f>'1-GBP'!C92</f>
        <v/>
      </c>
      <c r="D92"/>
      <c r="E92"/>
      <c r="F92"/>
      <c r="G92"/>
      <c r="H92"/>
      <c r="I92"/>
      <c r="J92"/>
      <c r="K92"/>
      <c r="M92" s="281">
        <v>0</v>
      </c>
      <c r="N92" s="281">
        <v>0</v>
      </c>
      <c r="O92" s="281">
        <v>0</v>
      </c>
      <c r="P92" s="281">
        <v>0</v>
      </c>
      <c r="Q92" s="281">
        <v>0</v>
      </c>
      <c r="R92" s="281">
        <v>0</v>
      </c>
      <c r="S92" s="281">
        <v>0</v>
      </c>
      <c r="T92" s="281">
        <v>0</v>
      </c>
      <c r="U92" s="281">
        <v>0</v>
      </c>
      <c r="V92" s="281">
        <v>0</v>
      </c>
      <c r="W92" s="281">
        <v>0</v>
      </c>
      <c r="X92" s="281">
        <v>0</v>
      </c>
      <c r="Y92" s="281">
        <v>0</v>
      </c>
      <c r="Z92" s="281">
        <v>0</v>
      </c>
      <c r="AA92" s="281">
        <v>0</v>
      </c>
      <c r="AB92" s="281">
        <v>0</v>
      </c>
      <c r="AC92" s="281">
        <v>0</v>
      </c>
      <c r="AD92" s="281">
        <v>0</v>
      </c>
      <c r="AE92" s="281">
        <v>0</v>
      </c>
      <c r="AF92" s="281">
        <v>0</v>
      </c>
      <c r="AG92" s="281">
        <v>0</v>
      </c>
      <c r="AH92" s="281">
        <v>0</v>
      </c>
      <c r="AI92" s="281">
        <v>0</v>
      </c>
      <c r="AJ92" s="281">
        <v>0</v>
      </c>
      <c r="AK92" s="281">
        <v>0</v>
      </c>
      <c r="AL92" s="281">
        <v>0</v>
      </c>
      <c r="AM92" s="281">
        <v>0</v>
      </c>
      <c r="AN92" s="281">
        <v>0</v>
      </c>
      <c r="AO92" s="281">
        <v>0</v>
      </c>
      <c r="AP92" s="281">
        <v>0</v>
      </c>
    </row>
    <row r="93" spans="1:42" outlineLevel="2">
      <c r="A93" s="211" t="str">
        <f>A56&amp;"."&amp;A88&amp;"."&amp;A57&amp;"."&amp;B93</f>
        <v>1.d.2.5</v>
      </c>
      <c r="B93">
        <v>5</v>
      </c>
      <c r="C93" t="str">
        <f>'1-GBP'!C93</f>
        <v/>
      </c>
      <c r="D93"/>
      <c r="E93"/>
      <c r="F93"/>
      <c r="G93"/>
      <c r="H93"/>
      <c r="I93"/>
      <c r="J93"/>
      <c r="K93"/>
      <c r="M93" s="281">
        <v>0</v>
      </c>
      <c r="N93" s="281">
        <v>0</v>
      </c>
      <c r="O93" s="281">
        <v>0</v>
      </c>
      <c r="P93" s="281">
        <v>0</v>
      </c>
      <c r="Q93" s="281">
        <v>0</v>
      </c>
      <c r="R93" s="281">
        <v>0</v>
      </c>
      <c r="S93" s="281">
        <v>0</v>
      </c>
      <c r="T93" s="281">
        <v>0</v>
      </c>
      <c r="U93" s="281">
        <v>0</v>
      </c>
      <c r="V93" s="281">
        <v>0</v>
      </c>
      <c r="W93" s="281">
        <v>0</v>
      </c>
      <c r="X93" s="281">
        <v>0</v>
      </c>
      <c r="Y93" s="281">
        <v>0</v>
      </c>
      <c r="Z93" s="281">
        <v>0</v>
      </c>
      <c r="AA93" s="281">
        <v>0</v>
      </c>
      <c r="AB93" s="281">
        <v>0</v>
      </c>
      <c r="AC93" s="281">
        <v>0</v>
      </c>
      <c r="AD93" s="281">
        <v>0</v>
      </c>
      <c r="AE93" s="281">
        <v>0</v>
      </c>
      <c r="AF93" s="281">
        <v>0</v>
      </c>
      <c r="AG93" s="281">
        <v>0</v>
      </c>
      <c r="AH93" s="281">
        <v>0</v>
      </c>
      <c r="AI93" s="281">
        <v>0</v>
      </c>
      <c r="AJ93" s="281">
        <v>0</v>
      </c>
      <c r="AK93" s="281">
        <v>0</v>
      </c>
      <c r="AL93" s="281">
        <v>0</v>
      </c>
      <c r="AM93" s="281">
        <v>0</v>
      </c>
      <c r="AN93" s="281">
        <v>0</v>
      </c>
      <c r="AO93" s="281">
        <v>0</v>
      </c>
      <c r="AP93" s="281">
        <v>0</v>
      </c>
    </row>
    <row r="94" spans="1:42" outlineLevel="2">
      <c r="A94" s="211" t="str">
        <f>A56&amp;"."&amp;A88&amp;"."&amp;A57&amp;"."&amp;B94</f>
        <v>1.d.2.6</v>
      </c>
      <c r="B94">
        <v>6</v>
      </c>
      <c r="C94" t="str">
        <f>'1-GBP'!C94</f>
        <v/>
      </c>
      <c r="D94"/>
      <c r="E94"/>
      <c r="F94"/>
      <c r="G94"/>
      <c r="H94"/>
      <c r="I94"/>
      <c r="J94"/>
      <c r="K94"/>
      <c r="M94" s="281">
        <v>0</v>
      </c>
      <c r="N94" s="281">
        <v>0</v>
      </c>
      <c r="O94" s="281">
        <v>0</v>
      </c>
      <c r="P94" s="281">
        <v>0</v>
      </c>
      <c r="Q94" s="281">
        <v>0</v>
      </c>
      <c r="R94" s="281">
        <v>0</v>
      </c>
      <c r="S94" s="281">
        <v>0</v>
      </c>
      <c r="T94" s="281">
        <v>0</v>
      </c>
      <c r="U94" s="281">
        <v>0</v>
      </c>
      <c r="V94" s="281">
        <v>0</v>
      </c>
      <c r="W94" s="281">
        <v>0</v>
      </c>
      <c r="X94" s="281">
        <v>0</v>
      </c>
      <c r="Y94" s="281">
        <v>0</v>
      </c>
      <c r="Z94" s="281">
        <v>0</v>
      </c>
      <c r="AA94" s="281">
        <v>0</v>
      </c>
      <c r="AB94" s="281">
        <v>0</v>
      </c>
      <c r="AC94" s="281">
        <v>0</v>
      </c>
      <c r="AD94" s="281">
        <v>0</v>
      </c>
      <c r="AE94" s="281">
        <v>0</v>
      </c>
      <c r="AF94" s="281">
        <v>0</v>
      </c>
      <c r="AG94" s="281">
        <v>0</v>
      </c>
      <c r="AH94" s="281">
        <v>0</v>
      </c>
      <c r="AI94" s="281">
        <v>0</v>
      </c>
      <c r="AJ94" s="281">
        <v>0</v>
      </c>
      <c r="AK94" s="281">
        <v>0</v>
      </c>
      <c r="AL94" s="281">
        <v>0</v>
      </c>
      <c r="AM94" s="281">
        <v>0</v>
      </c>
      <c r="AN94" s="281">
        <v>0</v>
      </c>
      <c r="AO94" s="281">
        <v>0</v>
      </c>
      <c r="AP94" s="281">
        <v>0</v>
      </c>
    </row>
    <row r="95" spans="1:42" outlineLevel="2">
      <c r="A95" s="211" t="str">
        <f>A56&amp;"."&amp;A88&amp;"."&amp;A57&amp;"."&amp;B95</f>
        <v>1.d.2.7</v>
      </c>
      <c r="B95">
        <v>7</v>
      </c>
      <c r="C95" t="str">
        <f>'1-GBP'!C95</f>
        <v/>
      </c>
      <c r="D95"/>
      <c r="E95"/>
      <c r="F95"/>
      <c r="G95"/>
      <c r="H95"/>
      <c r="I95"/>
      <c r="J95"/>
      <c r="K95"/>
      <c r="M95" s="281">
        <v>0</v>
      </c>
      <c r="N95" s="281">
        <v>0</v>
      </c>
      <c r="O95" s="281">
        <v>0</v>
      </c>
      <c r="P95" s="281">
        <v>0</v>
      </c>
      <c r="Q95" s="281">
        <v>0</v>
      </c>
      <c r="R95" s="281">
        <v>0</v>
      </c>
      <c r="S95" s="281">
        <v>0</v>
      </c>
      <c r="T95" s="281">
        <v>0</v>
      </c>
      <c r="U95" s="281">
        <v>0</v>
      </c>
      <c r="V95" s="281">
        <v>0</v>
      </c>
      <c r="W95" s="281">
        <v>0</v>
      </c>
      <c r="X95" s="281">
        <v>0</v>
      </c>
      <c r="Y95" s="281">
        <v>0</v>
      </c>
      <c r="Z95" s="281">
        <v>0</v>
      </c>
      <c r="AA95" s="281">
        <v>0</v>
      </c>
      <c r="AB95" s="281">
        <v>0</v>
      </c>
      <c r="AC95" s="281">
        <v>0</v>
      </c>
      <c r="AD95" s="281">
        <v>0</v>
      </c>
      <c r="AE95" s="281">
        <v>0</v>
      </c>
      <c r="AF95" s="281">
        <v>0</v>
      </c>
      <c r="AG95" s="281">
        <v>0</v>
      </c>
      <c r="AH95" s="281">
        <v>0</v>
      </c>
      <c r="AI95" s="281">
        <v>0</v>
      </c>
      <c r="AJ95" s="281">
        <v>0</v>
      </c>
      <c r="AK95" s="281">
        <v>0</v>
      </c>
      <c r="AL95" s="281">
        <v>0</v>
      </c>
      <c r="AM95" s="281">
        <v>0</v>
      </c>
      <c r="AN95" s="281">
        <v>0</v>
      </c>
      <c r="AO95" s="281">
        <v>0</v>
      </c>
      <c r="AP95" s="281">
        <v>0</v>
      </c>
    </row>
    <row r="96" spans="1:42" outlineLevel="2">
      <c r="A96" s="211" t="str">
        <f>A56&amp;"."&amp;A88&amp;"."&amp;A57&amp;"."&amp;B96</f>
        <v>1.d.2.8</v>
      </c>
      <c r="B96">
        <v>8</v>
      </c>
      <c r="C96" t="str">
        <f>'1-GBP'!C96</f>
        <v/>
      </c>
      <c r="D96"/>
      <c r="E96"/>
      <c r="F96"/>
      <c r="G96"/>
      <c r="H96"/>
      <c r="I96"/>
      <c r="J96"/>
      <c r="K96"/>
      <c r="M96" s="281">
        <v>0</v>
      </c>
      <c r="N96" s="281">
        <v>0</v>
      </c>
      <c r="O96" s="281">
        <v>0</v>
      </c>
      <c r="P96" s="281">
        <v>0</v>
      </c>
      <c r="Q96" s="281">
        <v>0</v>
      </c>
      <c r="R96" s="281">
        <v>0</v>
      </c>
      <c r="S96" s="281">
        <v>0</v>
      </c>
      <c r="T96" s="281">
        <v>0</v>
      </c>
      <c r="U96" s="281">
        <v>0</v>
      </c>
      <c r="V96" s="281">
        <v>0</v>
      </c>
      <c r="W96" s="281">
        <v>0</v>
      </c>
      <c r="X96" s="281">
        <v>0</v>
      </c>
      <c r="Y96" s="281">
        <v>0</v>
      </c>
      <c r="Z96" s="281">
        <v>0</v>
      </c>
      <c r="AA96" s="281">
        <v>0</v>
      </c>
      <c r="AB96" s="281">
        <v>0</v>
      </c>
      <c r="AC96" s="281">
        <v>0</v>
      </c>
      <c r="AD96" s="281">
        <v>0</v>
      </c>
      <c r="AE96" s="281">
        <v>0</v>
      </c>
      <c r="AF96" s="281">
        <v>0</v>
      </c>
      <c r="AG96" s="281">
        <v>0</v>
      </c>
      <c r="AH96" s="281">
        <v>0</v>
      </c>
      <c r="AI96" s="281">
        <v>0</v>
      </c>
      <c r="AJ96" s="281">
        <v>0</v>
      </c>
      <c r="AK96" s="281">
        <v>0</v>
      </c>
      <c r="AL96" s="281">
        <v>0</v>
      </c>
      <c r="AM96" s="281">
        <v>0</v>
      </c>
      <c r="AN96" s="281">
        <v>0</v>
      </c>
      <c r="AO96" s="281">
        <v>0</v>
      </c>
      <c r="AP96" s="281">
        <v>0</v>
      </c>
    </row>
    <row r="97" spans="1:42" outlineLevel="2">
      <c r="A97" s="211" t="str">
        <f>A56&amp;"."&amp;A88&amp;"."&amp;A57&amp;"."&amp;B97</f>
        <v>1.d.2.9</v>
      </c>
      <c r="B97">
        <v>9</v>
      </c>
      <c r="C97" t="str">
        <f>'1-GBP'!C97</f>
        <v/>
      </c>
      <c r="D97"/>
      <c r="E97"/>
      <c r="F97"/>
      <c r="G97"/>
      <c r="H97"/>
      <c r="I97"/>
      <c r="J97"/>
      <c r="K97"/>
      <c r="M97" s="281">
        <v>0</v>
      </c>
      <c r="N97" s="281">
        <v>0</v>
      </c>
      <c r="O97" s="281">
        <v>0</v>
      </c>
      <c r="P97" s="281">
        <v>0</v>
      </c>
      <c r="Q97" s="281">
        <v>0</v>
      </c>
      <c r="R97" s="281">
        <v>0</v>
      </c>
      <c r="S97" s="281">
        <v>0</v>
      </c>
      <c r="T97" s="281">
        <v>0</v>
      </c>
      <c r="U97" s="281">
        <v>0</v>
      </c>
      <c r="V97" s="281">
        <v>0</v>
      </c>
      <c r="W97" s="281">
        <v>0</v>
      </c>
      <c r="X97" s="281">
        <v>0</v>
      </c>
      <c r="Y97" s="281">
        <v>0</v>
      </c>
      <c r="Z97" s="281">
        <v>0</v>
      </c>
      <c r="AA97" s="281">
        <v>0</v>
      </c>
      <c r="AB97" s="281">
        <v>0</v>
      </c>
      <c r="AC97" s="281">
        <v>0</v>
      </c>
      <c r="AD97" s="281">
        <v>0</v>
      </c>
      <c r="AE97" s="281">
        <v>0</v>
      </c>
      <c r="AF97" s="281">
        <v>0</v>
      </c>
      <c r="AG97" s="281">
        <v>0</v>
      </c>
      <c r="AH97" s="281">
        <v>0</v>
      </c>
      <c r="AI97" s="281">
        <v>0</v>
      </c>
      <c r="AJ97" s="281">
        <v>0</v>
      </c>
      <c r="AK97" s="281">
        <v>0</v>
      </c>
      <c r="AL97" s="281">
        <v>0</v>
      </c>
      <c r="AM97" s="281">
        <v>0</v>
      </c>
      <c r="AN97" s="281">
        <v>0</v>
      </c>
      <c r="AO97" s="281">
        <v>0</v>
      </c>
      <c r="AP97" s="281">
        <v>0</v>
      </c>
    </row>
    <row r="98" spans="1:42" outlineLevel="2">
      <c r="A98" s="211" t="str">
        <f>A56&amp;"."&amp;A88&amp;"."&amp;A57&amp;"."&amp;B98</f>
        <v>1.d.2.10</v>
      </c>
      <c r="B98">
        <v>10</v>
      </c>
      <c r="C98" t="str">
        <f>'1-GBP'!C98</f>
        <v/>
      </c>
      <c r="D98"/>
      <c r="E98"/>
      <c r="F98"/>
      <c r="G98"/>
      <c r="H98"/>
      <c r="I98"/>
      <c r="J98"/>
      <c r="K98"/>
      <c r="M98" s="281">
        <v>0</v>
      </c>
      <c r="N98" s="281">
        <v>0</v>
      </c>
      <c r="O98" s="281">
        <v>0</v>
      </c>
      <c r="P98" s="281">
        <v>0</v>
      </c>
      <c r="Q98" s="281">
        <v>0</v>
      </c>
      <c r="R98" s="281">
        <v>0</v>
      </c>
      <c r="S98" s="281">
        <v>0</v>
      </c>
      <c r="T98" s="281">
        <v>0</v>
      </c>
      <c r="U98" s="281">
        <v>0</v>
      </c>
      <c r="V98" s="281">
        <v>0</v>
      </c>
      <c r="W98" s="281">
        <v>0</v>
      </c>
      <c r="X98" s="281">
        <v>0</v>
      </c>
      <c r="Y98" s="281">
        <v>0</v>
      </c>
      <c r="Z98" s="281">
        <v>0</v>
      </c>
      <c r="AA98" s="281">
        <v>0</v>
      </c>
      <c r="AB98" s="281">
        <v>0</v>
      </c>
      <c r="AC98" s="281">
        <v>0</v>
      </c>
      <c r="AD98" s="281">
        <v>0</v>
      </c>
      <c r="AE98" s="281">
        <v>0</v>
      </c>
      <c r="AF98" s="281">
        <v>0</v>
      </c>
      <c r="AG98" s="281">
        <v>0</v>
      </c>
      <c r="AH98" s="281">
        <v>0</v>
      </c>
      <c r="AI98" s="281">
        <v>0</v>
      </c>
      <c r="AJ98" s="281">
        <v>0</v>
      </c>
      <c r="AK98" s="281">
        <v>0</v>
      </c>
      <c r="AL98" s="281">
        <v>0</v>
      </c>
      <c r="AM98" s="281">
        <v>0</v>
      </c>
      <c r="AN98" s="281">
        <v>0</v>
      </c>
      <c r="AO98" s="281">
        <v>0</v>
      </c>
      <c r="AP98" s="281">
        <v>0</v>
      </c>
    </row>
    <row r="99" spans="1:42" outlineLevel="2">
      <c r="A99" s="211" t="str">
        <f>A56&amp;"."&amp;A88&amp;"."&amp;A57&amp;"."&amp;B99</f>
        <v>1.d.2.11</v>
      </c>
      <c r="B99">
        <v>11</v>
      </c>
      <c r="C99" t="str">
        <f>'1-GBP'!C99</f>
        <v/>
      </c>
      <c r="D99"/>
      <c r="E99"/>
      <c r="F99"/>
      <c r="G99"/>
      <c r="H99"/>
      <c r="I99"/>
      <c r="J99"/>
      <c r="K99"/>
      <c r="M99" s="281">
        <v>0</v>
      </c>
      <c r="N99" s="281">
        <v>0</v>
      </c>
      <c r="O99" s="281">
        <v>0</v>
      </c>
      <c r="P99" s="281">
        <v>0</v>
      </c>
      <c r="Q99" s="281">
        <v>0</v>
      </c>
      <c r="R99" s="281">
        <v>0</v>
      </c>
      <c r="S99" s="281">
        <v>0</v>
      </c>
      <c r="T99" s="281">
        <v>0</v>
      </c>
      <c r="U99" s="281">
        <v>0</v>
      </c>
      <c r="V99" s="281">
        <v>0</v>
      </c>
      <c r="W99" s="281">
        <v>0</v>
      </c>
      <c r="X99" s="281">
        <v>0</v>
      </c>
      <c r="Y99" s="281">
        <v>0</v>
      </c>
      <c r="Z99" s="281">
        <v>0</v>
      </c>
      <c r="AA99" s="281">
        <v>0</v>
      </c>
      <c r="AB99" s="281">
        <v>0</v>
      </c>
      <c r="AC99" s="281">
        <v>0</v>
      </c>
      <c r="AD99" s="281">
        <v>0</v>
      </c>
      <c r="AE99" s="281">
        <v>0</v>
      </c>
      <c r="AF99" s="281">
        <v>0</v>
      </c>
      <c r="AG99" s="281">
        <v>0</v>
      </c>
      <c r="AH99" s="281">
        <v>0</v>
      </c>
      <c r="AI99" s="281">
        <v>0</v>
      </c>
      <c r="AJ99" s="281">
        <v>0</v>
      </c>
      <c r="AK99" s="281">
        <v>0</v>
      </c>
      <c r="AL99" s="281">
        <v>0</v>
      </c>
      <c r="AM99" s="281">
        <v>0</v>
      </c>
      <c r="AN99" s="281">
        <v>0</v>
      </c>
      <c r="AO99" s="281">
        <v>0</v>
      </c>
      <c r="AP99" s="281">
        <v>0</v>
      </c>
    </row>
    <row r="100" spans="1:42" outlineLevel="2">
      <c r="A100" s="211" t="str">
        <f>A56&amp;"."&amp;A88&amp;"."&amp;A57&amp;"."&amp;B100</f>
        <v>1.d.2.12</v>
      </c>
      <c r="B100">
        <v>12</v>
      </c>
      <c r="C100" t="str">
        <f>'1-GBP'!C100</f>
        <v/>
      </c>
      <c r="D100"/>
      <c r="E100"/>
      <c r="F100"/>
      <c r="G100"/>
      <c r="H100"/>
      <c r="I100"/>
      <c r="J100"/>
      <c r="K100"/>
      <c r="M100" s="281">
        <v>0</v>
      </c>
      <c r="N100" s="281">
        <v>0</v>
      </c>
      <c r="O100" s="281">
        <v>0</v>
      </c>
      <c r="P100" s="281">
        <v>0</v>
      </c>
      <c r="Q100" s="281">
        <v>0</v>
      </c>
      <c r="R100" s="281">
        <v>0</v>
      </c>
      <c r="S100" s="281">
        <v>0</v>
      </c>
      <c r="T100" s="281">
        <v>0</v>
      </c>
      <c r="U100" s="281">
        <v>0</v>
      </c>
      <c r="V100" s="281">
        <v>0</v>
      </c>
      <c r="W100" s="281">
        <v>0</v>
      </c>
      <c r="X100" s="281">
        <v>0</v>
      </c>
      <c r="Y100" s="281">
        <v>0</v>
      </c>
      <c r="Z100" s="281">
        <v>0</v>
      </c>
      <c r="AA100" s="281">
        <v>0</v>
      </c>
      <c r="AB100" s="281">
        <v>0</v>
      </c>
      <c r="AC100" s="281">
        <v>0</v>
      </c>
      <c r="AD100" s="281">
        <v>0</v>
      </c>
      <c r="AE100" s="281">
        <v>0</v>
      </c>
      <c r="AF100" s="281">
        <v>0</v>
      </c>
      <c r="AG100" s="281">
        <v>0</v>
      </c>
      <c r="AH100" s="281">
        <v>0</v>
      </c>
      <c r="AI100" s="281">
        <v>0</v>
      </c>
      <c r="AJ100" s="281">
        <v>0</v>
      </c>
      <c r="AK100" s="281">
        <v>0</v>
      </c>
      <c r="AL100" s="281">
        <v>0</v>
      </c>
      <c r="AM100" s="281">
        <v>0</v>
      </c>
      <c r="AN100" s="281">
        <v>0</v>
      </c>
      <c r="AO100" s="281">
        <v>0</v>
      </c>
      <c r="AP100" s="281">
        <v>0</v>
      </c>
    </row>
    <row r="101" spans="1:42" outlineLevel="1">
      <c r="A101" s="212"/>
      <c r="B101" s="201">
        <f>B100-COUNTIFS(C89:C100,"")</f>
        <v>0</v>
      </c>
      <c r="C101" s="201" t="s">
        <v>285</v>
      </c>
      <c r="D101" s="201"/>
      <c r="E101" s="201"/>
      <c r="F101" s="201"/>
      <c r="G101" s="201"/>
      <c r="H101" s="201"/>
      <c r="I101" s="201"/>
      <c r="J101" s="201"/>
      <c r="K101" s="201"/>
      <c r="L101" s="201"/>
      <c r="M101" s="280">
        <f t="shared" ref="M101:AP101" si="9">SUM(M89:M100)</f>
        <v>0</v>
      </c>
      <c r="N101" s="280">
        <f t="shared" si="9"/>
        <v>0</v>
      </c>
      <c r="O101" s="280">
        <f t="shared" si="9"/>
        <v>0</v>
      </c>
      <c r="P101" s="280">
        <f t="shared" si="9"/>
        <v>0</v>
      </c>
      <c r="Q101" s="280">
        <f t="shared" si="9"/>
        <v>0</v>
      </c>
      <c r="R101" s="280">
        <f t="shared" si="9"/>
        <v>0</v>
      </c>
      <c r="S101" s="280">
        <f t="shared" si="9"/>
        <v>0</v>
      </c>
      <c r="T101" s="280">
        <f t="shared" si="9"/>
        <v>0</v>
      </c>
      <c r="U101" s="280">
        <f t="shared" si="9"/>
        <v>0</v>
      </c>
      <c r="V101" s="280">
        <f t="shared" si="9"/>
        <v>0</v>
      </c>
      <c r="W101" s="280">
        <f t="shared" si="9"/>
        <v>0</v>
      </c>
      <c r="X101" s="280">
        <f t="shared" si="9"/>
        <v>0</v>
      </c>
      <c r="Y101" s="280">
        <f t="shared" si="9"/>
        <v>0</v>
      </c>
      <c r="Z101" s="280">
        <f t="shared" si="9"/>
        <v>0</v>
      </c>
      <c r="AA101" s="280">
        <f t="shared" si="9"/>
        <v>0</v>
      </c>
      <c r="AB101" s="280">
        <f t="shared" si="9"/>
        <v>0</v>
      </c>
      <c r="AC101" s="280">
        <f t="shared" si="9"/>
        <v>0</v>
      </c>
      <c r="AD101" s="280">
        <f t="shared" si="9"/>
        <v>0</v>
      </c>
      <c r="AE101" s="280">
        <f t="shared" si="9"/>
        <v>0</v>
      </c>
      <c r="AF101" s="280">
        <f t="shared" si="9"/>
        <v>0</v>
      </c>
      <c r="AG101" s="280">
        <f t="shared" si="9"/>
        <v>0</v>
      </c>
      <c r="AH101" s="280">
        <f t="shared" si="9"/>
        <v>0</v>
      </c>
      <c r="AI101" s="280">
        <f t="shared" si="9"/>
        <v>0</v>
      </c>
      <c r="AJ101" s="280">
        <f t="shared" si="9"/>
        <v>0</v>
      </c>
      <c r="AK101" s="280">
        <f t="shared" si="9"/>
        <v>0</v>
      </c>
      <c r="AL101" s="280">
        <f t="shared" si="9"/>
        <v>0</v>
      </c>
      <c r="AM101" s="280">
        <f t="shared" si="9"/>
        <v>0</v>
      </c>
      <c r="AN101" s="280">
        <f t="shared" si="9"/>
        <v>0</v>
      </c>
      <c r="AO101" s="280">
        <f t="shared" si="9"/>
        <v>0</v>
      </c>
      <c r="AP101" s="280">
        <f t="shared" si="9"/>
        <v>0</v>
      </c>
    </row>
    <row r="102" spans="1:42" ht="16.149999999999999" outlineLevel="1" thickBot="1">
      <c r="A102" s="213"/>
      <c r="B102" s="202"/>
      <c r="C102" s="202"/>
      <c r="D102" s="202"/>
      <c r="E102" s="202"/>
      <c r="F102" s="202"/>
      <c r="G102" s="202"/>
      <c r="H102" s="202"/>
      <c r="I102" s="202"/>
      <c r="J102" s="202"/>
      <c r="K102" s="202"/>
      <c r="L102" s="202"/>
      <c r="M102" s="313"/>
      <c r="N102" s="313"/>
      <c r="O102" s="313"/>
      <c r="P102" s="313"/>
      <c r="Q102" s="313"/>
      <c r="R102" s="313"/>
      <c r="S102" s="313"/>
      <c r="T102" s="313"/>
      <c r="U102" s="313"/>
      <c r="V102" s="313"/>
      <c r="W102" s="313"/>
      <c r="X102" s="313"/>
      <c r="Y102" s="313"/>
      <c r="Z102" s="313"/>
      <c r="AA102" s="313"/>
      <c r="AB102" s="313"/>
      <c r="AC102" s="313"/>
      <c r="AD102" s="313"/>
      <c r="AE102" s="313"/>
      <c r="AF102" s="313"/>
      <c r="AG102" s="313"/>
      <c r="AH102" s="313"/>
      <c r="AI102" s="313"/>
      <c r="AJ102" s="313"/>
      <c r="AK102" s="313"/>
      <c r="AL102" s="313"/>
      <c r="AM102" s="313"/>
      <c r="AN102" s="313"/>
      <c r="AO102" s="313"/>
      <c r="AP102" s="313"/>
    </row>
    <row r="103" spans="1:42" ht="16.149999999999999" outlineLevel="1" thickBot="1">
      <c r="A103" s="214" t="s">
        <v>288</v>
      </c>
      <c r="B103" s="203">
        <f>B101+B86+B71</f>
        <v>8</v>
      </c>
      <c r="C103" s="203" t="s">
        <v>289</v>
      </c>
      <c r="D103" s="203"/>
      <c r="E103" s="203"/>
      <c r="F103" s="203"/>
      <c r="G103" s="203" t="str">
        <f>+"Total "&amp;$B56&amp;" "&amp;$B57</f>
        <v>Total Phase 1 Teesside Offshore Transportation System</v>
      </c>
      <c r="H103" s="203"/>
      <c r="I103" s="203"/>
      <c r="J103" s="203"/>
      <c r="K103" s="203"/>
      <c r="L103" s="203"/>
      <c r="M103" s="284">
        <f>SUM(M71,M86,M101)</f>
        <v>0</v>
      </c>
      <c r="N103" s="284">
        <f>SUM(N71,N86,N101)</f>
        <v>0</v>
      </c>
      <c r="O103" s="284">
        <f t="shared" ref="O103:AP103" si="10">SUM(O71,O86,O101)</f>
        <v>0</v>
      </c>
      <c r="P103" s="284">
        <f t="shared" si="10"/>
        <v>0</v>
      </c>
      <c r="Q103" s="284">
        <f t="shared" si="10"/>
        <v>0</v>
      </c>
      <c r="R103" s="284">
        <f t="shared" si="10"/>
        <v>0</v>
      </c>
      <c r="S103" s="284">
        <f t="shared" si="10"/>
        <v>0</v>
      </c>
      <c r="T103" s="284">
        <f t="shared" si="10"/>
        <v>0</v>
      </c>
      <c r="U103" s="284">
        <f t="shared" si="10"/>
        <v>0</v>
      </c>
      <c r="V103" s="284">
        <f t="shared" si="10"/>
        <v>0</v>
      </c>
      <c r="W103" s="284">
        <f t="shared" si="10"/>
        <v>0</v>
      </c>
      <c r="X103" s="284">
        <f t="shared" si="10"/>
        <v>0</v>
      </c>
      <c r="Y103" s="284">
        <f t="shared" si="10"/>
        <v>0</v>
      </c>
      <c r="Z103" s="284">
        <f t="shared" si="10"/>
        <v>0</v>
      </c>
      <c r="AA103" s="284">
        <f t="shared" si="10"/>
        <v>0</v>
      </c>
      <c r="AB103" s="284">
        <f t="shared" si="10"/>
        <v>0</v>
      </c>
      <c r="AC103" s="284">
        <f t="shared" si="10"/>
        <v>0</v>
      </c>
      <c r="AD103" s="284">
        <f t="shared" si="10"/>
        <v>0</v>
      </c>
      <c r="AE103" s="284">
        <f t="shared" si="10"/>
        <v>0</v>
      </c>
      <c r="AF103" s="284">
        <f t="shared" si="10"/>
        <v>0</v>
      </c>
      <c r="AG103" s="284">
        <f t="shared" si="10"/>
        <v>0</v>
      </c>
      <c r="AH103" s="284">
        <f t="shared" si="10"/>
        <v>0</v>
      </c>
      <c r="AI103" s="284">
        <f t="shared" si="10"/>
        <v>0</v>
      </c>
      <c r="AJ103" s="284">
        <f t="shared" si="10"/>
        <v>0</v>
      </c>
      <c r="AK103" s="284">
        <f t="shared" si="10"/>
        <v>0</v>
      </c>
      <c r="AL103" s="284">
        <f t="shared" si="10"/>
        <v>0</v>
      </c>
      <c r="AM103" s="284">
        <f t="shared" si="10"/>
        <v>0</v>
      </c>
      <c r="AN103" s="284">
        <f t="shared" si="10"/>
        <v>0</v>
      </c>
      <c r="AO103" s="284">
        <f t="shared" si="10"/>
        <v>0</v>
      </c>
      <c r="AP103" s="284">
        <f t="shared" si="10"/>
        <v>0</v>
      </c>
    </row>
    <row r="104" spans="1:42" collapsed="1">
      <c r="A104" s="211"/>
      <c r="B104"/>
      <c r="C104"/>
      <c r="D104"/>
      <c r="E104"/>
      <c r="F104"/>
      <c r="G104"/>
      <c r="H104"/>
      <c r="I104"/>
      <c r="J104"/>
      <c r="K104"/>
      <c r="M104" s="314"/>
      <c r="N104" s="314"/>
      <c r="O104" s="314"/>
      <c r="P104" s="314"/>
      <c r="Q104" s="314"/>
      <c r="R104" s="314"/>
      <c r="S104" s="314"/>
      <c r="T104" s="314"/>
      <c r="U104" s="314"/>
      <c r="V104" s="314"/>
      <c r="W104" s="314"/>
      <c r="X104" s="314"/>
      <c r="Y104" s="314"/>
      <c r="Z104" s="314"/>
      <c r="AA104" s="314"/>
      <c r="AB104" s="314"/>
      <c r="AC104" s="314"/>
      <c r="AD104" s="314"/>
      <c r="AE104" s="314"/>
      <c r="AF104" s="314"/>
      <c r="AG104" s="314"/>
      <c r="AH104" s="314"/>
      <c r="AI104" s="314"/>
      <c r="AJ104" s="314"/>
      <c r="AK104" s="314"/>
      <c r="AL104" s="314"/>
      <c r="AM104" s="314"/>
      <c r="AN104" s="314"/>
      <c r="AO104" s="314"/>
      <c r="AP104" s="314"/>
    </row>
    <row r="105" spans="1:42">
      <c r="A105" s="209" t="str">
        <f>_xlfn.TEXTBEFORE(J105,".")</f>
        <v>1</v>
      </c>
      <c r="B105" s="196" t="str">
        <f>_xlfn.XLOOKUP(A105,Select!$B$4:$B$65,Select!$C$4:$C$65)</f>
        <v>Phase 1</v>
      </c>
      <c r="C105" s="197"/>
      <c r="D105" s="197">
        <f>B120+B135+B150</f>
        <v>8</v>
      </c>
      <c r="E105" s="197" t="s">
        <v>281</v>
      </c>
      <c r="F105" s="197"/>
      <c r="G105" s="197"/>
      <c r="H105" s="197"/>
      <c r="I105" s="197" t="s">
        <v>282</v>
      </c>
      <c r="J105" s="197" t="str">
        <f>Select!$M$6</f>
        <v>1.3</v>
      </c>
      <c r="K105" s="197"/>
      <c r="L105" s="197"/>
      <c r="M105" s="318"/>
      <c r="N105" s="319"/>
      <c r="O105" s="319"/>
      <c r="P105" s="319"/>
      <c r="Q105" s="319"/>
      <c r="R105" s="319"/>
      <c r="S105" s="319"/>
      <c r="T105" s="319"/>
      <c r="U105" s="319"/>
      <c r="V105" s="319"/>
      <c r="W105" s="319"/>
      <c r="X105" s="319"/>
      <c r="Y105" s="319"/>
      <c r="Z105" s="319"/>
      <c r="AA105" s="319"/>
      <c r="AB105" s="319"/>
      <c r="AC105" s="319"/>
      <c r="AD105" s="319"/>
      <c r="AE105" s="319"/>
      <c r="AF105" s="319"/>
      <c r="AG105" s="319"/>
      <c r="AH105" s="319"/>
      <c r="AI105" s="319"/>
      <c r="AJ105" s="319"/>
      <c r="AK105" s="319"/>
      <c r="AL105" s="319"/>
      <c r="AM105" s="319"/>
      <c r="AN105" s="319"/>
      <c r="AO105" s="319"/>
      <c r="AP105" s="319"/>
    </row>
    <row r="106" spans="1:42" outlineLevel="1">
      <c r="A106" s="210" t="str">
        <f>_xlfn.TEXTAFTER(J105,".")</f>
        <v>3</v>
      </c>
      <c r="B106" s="199" t="str">
        <f>_xlfn.XLOOKUP($J105,Select!$K$4:$K$65,Select!$F$4:$F$65)</f>
        <v>Offshore Storage System (Endurance)</v>
      </c>
      <c r="C106" s="199"/>
      <c r="D106" s="199"/>
      <c r="E106" s="199"/>
      <c r="F106" s="199"/>
      <c r="G106" s="199"/>
      <c r="H106" s="199"/>
      <c r="I106" s="199"/>
      <c r="J106" s="199"/>
      <c r="K106" s="199"/>
      <c r="L106" s="199"/>
      <c r="M106" s="320"/>
      <c r="N106" s="320"/>
      <c r="O106" s="320"/>
      <c r="P106" s="320"/>
      <c r="Q106" s="320"/>
      <c r="R106" s="320"/>
      <c r="S106" s="320"/>
      <c r="T106" s="320"/>
      <c r="U106" s="320"/>
      <c r="V106" s="320"/>
      <c r="W106" s="320"/>
      <c r="X106" s="320"/>
      <c r="Y106" s="320"/>
      <c r="Z106" s="320"/>
      <c r="AA106" s="320"/>
      <c r="AB106" s="320"/>
      <c r="AC106" s="320"/>
      <c r="AD106" s="320"/>
      <c r="AE106" s="320"/>
      <c r="AF106" s="320"/>
      <c r="AG106" s="320"/>
      <c r="AH106" s="320"/>
      <c r="AI106" s="320"/>
      <c r="AJ106" s="320"/>
      <c r="AK106" s="320"/>
      <c r="AL106" s="320"/>
      <c r="AM106" s="320"/>
      <c r="AN106" s="320"/>
      <c r="AO106" s="320"/>
      <c r="AP106" s="320"/>
    </row>
    <row r="107" spans="1:42" outlineLevel="1">
      <c r="A107" s="220" t="s">
        <v>150</v>
      </c>
      <c r="B107" s="220" t="s">
        <v>283</v>
      </c>
      <c r="C107" s="220" t="s">
        <v>284</v>
      </c>
      <c r="D107" s="220"/>
      <c r="E107" s="220"/>
      <c r="F107" s="220"/>
      <c r="G107" s="220"/>
      <c r="H107" s="220"/>
      <c r="I107" s="220"/>
      <c r="J107" s="220"/>
      <c r="K107" s="220"/>
      <c r="L107" s="220"/>
      <c r="M107" s="315"/>
      <c r="N107" s="315"/>
      <c r="O107" s="315"/>
      <c r="P107" s="315"/>
      <c r="Q107" s="315"/>
      <c r="R107" s="315"/>
      <c r="S107" s="315"/>
      <c r="T107" s="315"/>
      <c r="U107" s="315"/>
      <c r="V107" s="315"/>
      <c r="W107" s="315"/>
      <c r="X107" s="315"/>
      <c r="Y107" s="315"/>
      <c r="Z107" s="315"/>
      <c r="AA107" s="315"/>
      <c r="AB107" s="315"/>
      <c r="AC107" s="315"/>
      <c r="AD107" s="315"/>
      <c r="AE107" s="315"/>
      <c r="AF107" s="315"/>
      <c r="AG107" s="315"/>
      <c r="AH107" s="315"/>
      <c r="AI107" s="315"/>
      <c r="AJ107" s="315"/>
      <c r="AK107" s="315"/>
      <c r="AL107" s="315"/>
      <c r="AM107" s="315"/>
      <c r="AN107" s="315"/>
      <c r="AO107" s="315"/>
      <c r="AP107" s="315"/>
    </row>
    <row r="108" spans="1:42" outlineLevel="2">
      <c r="A108" s="211" t="str">
        <f>A105&amp;"."&amp;A107&amp;"."&amp;A106&amp;"."&amp;B108</f>
        <v>1.c.3.1</v>
      </c>
      <c r="B108">
        <v>1</v>
      </c>
      <c r="C108" t="str">
        <f>'1-GBP'!C108</f>
        <v>EM01</v>
      </c>
      <c r="D108"/>
      <c r="E108"/>
      <c r="F108"/>
      <c r="G108"/>
      <c r="H108"/>
      <c r="I108"/>
      <c r="J108"/>
      <c r="K108"/>
      <c r="M108" s="281">
        <v>0</v>
      </c>
      <c r="N108" s="281">
        <v>0</v>
      </c>
      <c r="O108" s="281">
        <v>0</v>
      </c>
      <c r="P108" s="281">
        <v>0</v>
      </c>
      <c r="Q108" s="281">
        <v>0</v>
      </c>
      <c r="R108" s="281">
        <v>0</v>
      </c>
      <c r="S108" s="281">
        <v>0</v>
      </c>
      <c r="T108" s="281">
        <v>0</v>
      </c>
      <c r="U108" s="281">
        <v>0</v>
      </c>
      <c r="V108" s="281">
        <v>0</v>
      </c>
      <c r="W108" s="281">
        <v>0</v>
      </c>
      <c r="X108" s="281">
        <v>0</v>
      </c>
      <c r="Y108" s="281">
        <v>0</v>
      </c>
      <c r="Z108" s="281">
        <v>0</v>
      </c>
      <c r="AA108" s="281">
        <v>0</v>
      </c>
      <c r="AB108" s="281">
        <v>0</v>
      </c>
      <c r="AC108" s="281">
        <v>0</v>
      </c>
      <c r="AD108" s="281">
        <v>0</v>
      </c>
      <c r="AE108" s="281">
        <v>0</v>
      </c>
      <c r="AF108" s="281">
        <v>0</v>
      </c>
      <c r="AG108" s="281">
        <v>0</v>
      </c>
      <c r="AH108" s="281">
        <v>0</v>
      </c>
      <c r="AI108" s="281">
        <v>0</v>
      </c>
      <c r="AJ108" s="281">
        <v>0</v>
      </c>
      <c r="AK108" s="281">
        <v>0</v>
      </c>
      <c r="AL108" s="281">
        <v>0</v>
      </c>
      <c r="AM108" s="281">
        <v>0</v>
      </c>
      <c r="AN108" s="281">
        <v>0</v>
      </c>
      <c r="AO108" s="281">
        <v>0</v>
      </c>
      <c r="AP108" s="281">
        <v>0</v>
      </c>
    </row>
    <row r="109" spans="1:42" outlineLevel="2">
      <c r="A109" s="211" t="str">
        <f>A105&amp;"."&amp;A107&amp;"."&amp;A106&amp;"."&amp;B109</f>
        <v>1.c.3.2</v>
      </c>
      <c r="B109">
        <v>2</v>
      </c>
      <c r="C109" t="str">
        <f>'1-GBP'!C109</f>
        <v>EC01</v>
      </c>
      <c r="D109"/>
      <c r="E109"/>
      <c r="F109"/>
      <c r="G109"/>
      <c r="H109"/>
      <c r="I109"/>
      <c r="J109"/>
      <c r="K109"/>
      <c r="M109" s="281">
        <v>0</v>
      </c>
      <c r="N109" s="281">
        <v>0</v>
      </c>
      <c r="O109" s="281">
        <v>0</v>
      </c>
      <c r="P109" s="281">
        <v>0</v>
      </c>
      <c r="Q109" s="281">
        <v>0</v>
      </c>
      <c r="R109" s="281">
        <v>0</v>
      </c>
      <c r="S109" s="281">
        <v>0</v>
      </c>
      <c r="T109" s="281">
        <v>0</v>
      </c>
      <c r="U109" s="281">
        <v>0</v>
      </c>
      <c r="V109" s="281">
        <v>0</v>
      </c>
      <c r="W109" s="281">
        <v>0</v>
      </c>
      <c r="X109" s="281">
        <v>0</v>
      </c>
      <c r="Y109" s="281">
        <v>0</v>
      </c>
      <c r="Z109" s="281">
        <v>0</v>
      </c>
      <c r="AA109" s="281">
        <v>0</v>
      </c>
      <c r="AB109" s="281">
        <v>0</v>
      </c>
      <c r="AC109" s="281">
        <v>0</v>
      </c>
      <c r="AD109" s="281">
        <v>0</v>
      </c>
      <c r="AE109" s="281">
        <v>0</v>
      </c>
      <c r="AF109" s="281">
        <v>0</v>
      </c>
      <c r="AG109" s="281">
        <v>0</v>
      </c>
      <c r="AH109" s="281">
        <v>0</v>
      </c>
      <c r="AI109" s="281">
        <v>0</v>
      </c>
      <c r="AJ109" s="281">
        <v>0</v>
      </c>
      <c r="AK109" s="281">
        <v>0</v>
      </c>
      <c r="AL109" s="281">
        <v>0</v>
      </c>
      <c r="AM109" s="281">
        <v>0</v>
      </c>
      <c r="AN109" s="281">
        <v>0</v>
      </c>
      <c r="AO109" s="281">
        <v>0</v>
      </c>
      <c r="AP109" s="281">
        <v>0</v>
      </c>
    </row>
    <row r="110" spans="1:42" outlineLevel="2">
      <c r="A110" s="211" t="str">
        <f>A105&amp;"."&amp;A107&amp;"."&amp;A106&amp;"."&amp;B110</f>
        <v>1.c.3.3</v>
      </c>
      <c r="B110">
        <v>3</v>
      </c>
      <c r="C110" t="str">
        <f>'1-GBP'!C110</f>
        <v>EC02</v>
      </c>
      <c r="D110"/>
      <c r="E110"/>
      <c r="F110"/>
      <c r="G110"/>
      <c r="H110"/>
      <c r="I110"/>
      <c r="J110"/>
      <c r="K110"/>
      <c r="M110" s="281">
        <v>0</v>
      </c>
      <c r="N110" s="281">
        <v>0</v>
      </c>
      <c r="O110" s="281">
        <v>0</v>
      </c>
      <c r="P110" s="281">
        <v>0</v>
      </c>
      <c r="Q110" s="281">
        <v>0</v>
      </c>
      <c r="R110" s="281">
        <v>0</v>
      </c>
      <c r="S110" s="281">
        <v>0</v>
      </c>
      <c r="T110" s="281">
        <v>0</v>
      </c>
      <c r="U110" s="281">
        <v>0</v>
      </c>
      <c r="V110" s="281">
        <v>0</v>
      </c>
      <c r="W110" s="281">
        <v>0</v>
      </c>
      <c r="X110" s="281">
        <v>0</v>
      </c>
      <c r="Y110" s="281">
        <v>0</v>
      </c>
      <c r="Z110" s="281">
        <v>0</v>
      </c>
      <c r="AA110" s="281">
        <v>0</v>
      </c>
      <c r="AB110" s="281">
        <v>0</v>
      </c>
      <c r="AC110" s="281">
        <v>0</v>
      </c>
      <c r="AD110" s="281">
        <v>0</v>
      </c>
      <c r="AE110" s="281">
        <v>0</v>
      </c>
      <c r="AF110" s="281">
        <v>0</v>
      </c>
      <c r="AG110" s="281">
        <v>0</v>
      </c>
      <c r="AH110" s="281">
        <v>0</v>
      </c>
      <c r="AI110" s="281">
        <v>0</v>
      </c>
      <c r="AJ110" s="281">
        <v>0</v>
      </c>
      <c r="AK110" s="281">
        <v>0</v>
      </c>
      <c r="AL110" s="281">
        <v>0</v>
      </c>
      <c r="AM110" s="281">
        <v>0</v>
      </c>
      <c r="AN110" s="281">
        <v>0</v>
      </c>
      <c r="AO110" s="281">
        <v>0</v>
      </c>
      <c r="AP110" s="281">
        <v>0</v>
      </c>
    </row>
    <row r="111" spans="1:42" outlineLevel="2">
      <c r="A111" s="211" t="str">
        <f>A105&amp;"."&amp;A107&amp;"."&amp;A106&amp;"."&amp;B111</f>
        <v>1.c.3.4</v>
      </c>
      <c r="B111">
        <v>4</v>
      </c>
      <c r="C111" t="str">
        <f>'1-GBP'!C111</f>
        <v>EC03</v>
      </c>
      <c r="D111"/>
      <c r="E111"/>
      <c r="F111"/>
      <c r="G111"/>
      <c r="H111"/>
      <c r="I111"/>
      <c r="J111"/>
      <c r="K111"/>
      <c r="M111" s="281">
        <v>0</v>
      </c>
      <c r="N111" s="281">
        <v>0</v>
      </c>
      <c r="O111" s="281">
        <v>0</v>
      </c>
      <c r="P111" s="281">
        <v>0</v>
      </c>
      <c r="Q111" s="281">
        <v>0</v>
      </c>
      <c r="R111" s="281">
        <v>0</v>
      </c>
      <c r="S111" s="281">
        <v>0</v>
      </c>
      <c r="T111" s="281">
        <v>0</v>
      </c>
      <c r="U111" s="281">
        <v>0</v>
      </c>
      <c r="V111" s="281">
        <v>0</v>
      </c>
      <c r="W111" s="281">
        <v>0</v>
      </c>
      <c r="X111" s="281">
        <v>0</v>
      </c>
      <c r="Y111" s="281">
        <v>0</v>
      </c>
      <c r="Z111" s="281">
        <v>0</v>
      </c>
      <c r="AA111" s="281">
        <v>0</v>
      </c>
      <c r="AB111" s="281">
        <v>0</v>
      </c>
      <c r="AC111" s="281">
        <v>0</v>
      </c>
      <c r="AD111" s="281">
        <v>0</v>
      </c>
      <c r="AE111" s="281">
        <v>0</v>
      </c>
      <c r="AF111" s="281">
        <v>0</v>
      </c>
      <c r="AG111" s="281">
        <v>0</v>
      </c>
      <c r="AH111" s="281">
        <v>0</v>
      </c>
      <c r="AI111" s="281">
        <v>0</v>
      </c>
      <c r="AJ111" s="281">
        <v>0</v>
      </c>
      <c r="AK111" s="281">
        <v>0</v>
      </c>
      <c r="AL111" s="281">
        <v>0</v>
      </c>
      <c r="AM111" s="281">
        <v>0</v>
      </c>
      <c r="AN111" s="281">
        <v>0</v>
      </c>
      <c r="AO111" s="281">
        <v>0</v>
      </c>
      <c r="AP111" s="281">
        <v>0</v>
      </c>
    </row>
    <row r="112" spans="1:42" outlineLevel="2">
      <c r="A112" s="211" t="str">
        <f>A105&amp;"."&amp;A107&amp;"."&amp;A106&amp;"."&amp;B112</f>
        <v>1.c.3.5</v>
      </c>
      <c r="B112">
        <v>5</v>
      </c>
      <c r="C112" t="str">
        <f>'1-GBP'!C112</f>
        <v>EC04</v>
      </c>
      <c r="D112"/>
      <c r="E112"/>
      <c r="F112"/>
      <c r="G112"/>
      <c r="H112"/>
      <c r="I112"/>
      <c r="J112"/>
      <c r="K112"/>
      <c r="M112" s="281">
        <v>0</v>
      </c>
      <c r="N112" s="281">
        <v>0</v>
      </c>
      <c r="O112" s="281">
        <v>0</v>
      </c>
      <c r="P112" s="281">
        <v>0</v>
      </c>
      <c r="Q112" s="281">
        <v>0</v>
      </c>
      <c r="R112" s="281">
        <v>0</v>
      </c>
      <c r="S112" s="281">
        <v>0</v>
      </c>
      <c r="T112" s="281">
        <v>0</v>
      </c>
      <c r="U112" s="281">
        <v>0</v>
      </c>
      <c r="V112" s="281">
        <v>0</v>
      </c>
      <c r="W112" s="281">
        <v>0</v>
      </c>
      <c r="X112" s="281">
        <v>0</v>
      </c>
      <c r="Y112" s="281">
        <v>0</v>
      </c>
      <c r="Z112" s="281">
        <v>0</v>
      </c>
      <c r="AA112" s="281">
        <v>0</v>
      </c>
      <c r="AB112" s="281">
        <v>0</v>
      </c>
      <c r="AC112" s="281">
        <v>0</v>
      </c>
      <c r="AD112" s="281">
        <v>0</v>
      </c>
      <c r="AE112" s="281">
        <v>0</v>
      </c>
      <c r="AF112" s="281">
        <v>0</v>
      </c>
      <c r="AG112" s="281">
        <v>0</v>
      </c>
      <c r="AH112" s="281">
        <v>0</v>
      </c>
      <c r="AI112" s="281">
        <v>0</v>
      </c>
      <c r="AJ112" s="281">
        <v>0</v>
      </c>
      <c r="AK112" s="281">
        <v>0</v>
      </c>
      <c r="AL112" s="281">
        <v>0</v>
      </c>
      <c r="AM112" s="281">
        <v>0</v>
      </c>
      <c r="AN112" s="281">
        <v>0</v>
      </c>
      <c r="AO112" s="281">
        <v>0</v>
      </c>
      <c r="AP112" s="281">
        <v>0</v>
      </c>
    </row>
    <row r="113" spans="1:42" outlineLevel="2">
      <c r="A113" s="211" t="str">
        <f>A105&amp;"."&amp;A107&amp;"."&amp;A106&amp;"."&amp;B113</f>
        <v>1.c.3.6</v>
      </c>
      <c r="B113">
        <v>6</v>
      </c>
      <c r="C113" t="str">
        <f>'1-GBP'!C113</f>
        <v>EC05</v>
      </c>
      <c r="D113"/>
      <c r="E113"/>
      <c r="F113"/>
      <c r="G113"/>
      <c r="H113"/>
      <c r="I113"/>
      <c r="J113"/>
      <c r="K113"/>
      <c r="M113" s="281">
        <v>0</v>
      </c>
      <c r="N113" s="281">
        <v>0</v>
      </c>
      <c r="O113" s="281">
        <v>0</v>
      </c>
      <c r="P113" s="281">
        <v>0</v>
      </c>
      <c r="Q113" s="281">
        <v>0</v>
      </c>
      <c r="R113" s="281">
        <v>0</v>
      </c>
      <c r="S113" s="281">
        <v>0</v>
      </c>
      <c r="T113" s="281">
        <v>0</v>
      </c>
      <c r="U113" s="281">
        <v>0</v>
      </c>
      <c r="V113" s="281">
        <v>0</v>
      </c>
      <c r="W113" s="281">
        <v>0</v>
      </c>
      <c r="X113" s="281">
        <v>0</v>
      </c>
      <c r="Y113" s="281">
        <v>0</v>
      </c>
      <c r="Z113" s="281">
        <v>0</v>
      </c>
      <c r="AA113" s="281">
        <v>0</v>
      </c>
      <c r="AB113" s="281">
        <v>0</v>
      </c>
      <c r="AC113" s="281">
        <v>0</v>
      </c>
      <c r="AD113" s="281">
        <v>0</v>
      </c>
      <c r="AE113" s="281">
        <v>0</v>
      </c>
      <c r="AF113" s="281">
        <v>0</v>
      </c>
      <c r="AG113" s="281">
        <v>0</v>
      </c>
      <c r="AH113" s="281">
        <v>0</v>
      </c>
      <c r="AI113" s="281">
        <v>0</v>
      </c>
      <c r="AJ113" s="281">
        <v>0</v>
      </c>
      <c r="AK113" s="281">
        <v>0</v>
      </c>
      <c r="AL113" s="281">
        <v>0</v>
      </c>
      <c r="AM113" s="281">
        <v>0</v>
      </c>
      <c r="AN113" s="281">
        <v>0</v>
      </c>
      <c r="AO113" s="281">
        <v>0</v>
      </c>
      <c r="AP113" s="281">
        <v>0</v>
      </c>
    </row>
    <row r="114" spans="1:42" outlineLevel="2">
      <c r="A114" s="211" t="str">
        <f>A105&amp;"."&amp;A107&amp;"."&amp;A106&amp;"."&amp;B114</f>
        <v>1.c.3.7</v>
      </c>
      <c r="B114">
        <v>7</v>
      </c>
      <c r="C114" t="str">
        <f>'1-GBP'!C114</f>
        <v/>
      </c>
      <c r="D114"/>
      <c r="E114"/>
      <c r="F114"/>
      <c r="G114"/>
      <c r="H114"/>
      <c r="I114"/>
      <c r="J114"/>
      <c r="K114"/>
      <c r="M114" s="281">
        <v>0</v>
      </c>
      <c r="N114" s="281">
        <v>0</v>
      </c>
      <c r="O114" s="281">
        <v>0</v>
      </c>
      <c r="P114" s="281">
        <v>0</v>
      </c>
      <c r="Q114" s="281">
        <v>0</v>
      </c>
      <c r="R114" s="281">
        <v>0</v>
      </c>
      <c r="S114" s="281">
        <v>0</v>
      </c>
      <c r="T114" s="281">
        <v>0</v>
      </c>
      <c r="U114" s="281">
        <v>0</v>
      </c>
      <c r="V114" s="281">
        <v>0</v>
      </c>
      <c r="W114" s="281">
        <v>0</v>
      </c>
      <c r="X114" s="281">
        <v>0</v>
      </c>
      <c r="Y114" s="281">
        <v>0</v>
      </c>
      <c r="Z114" s="281">
        <v>0</v>
      </c>
      <c r="AA114" s="281">
        <v>0</v>
      </c>
      <c r="AB114" s="281">
        <v>0</v>
      </c>
      <c r="AC114" s="281">
        <v>0</v>
      </c>
      <c r="AD114" s="281">
        <v>0</v>
      </c>
      <c r="AE114" s="281">
        <v>0</v>
      </c>
      <c r="AF114" s="281">
        <v>0</v>
      </c>
      <c r="AG114" s="281">
        <v>0</v>
      </c>
      <c r="AH114" s="281">
        <v>0</v>
      </c>
      <c r="AI114" s="281">
        <v>0</v>
      </c>
      <c r="AJ114" s="281">
        <v>0</v>
      </c>
      <c r="AK114" s="281">
        <v>0</v>
      </c>
      <c r="AL114" s="281">
        <v>0</v>
      </c>
      <c r="AM114" s="281">
        <v>0</v>
      </c>
      <c r="AN114" s="281">
        <v>0</v>
      </c>
      <c r="AO114" s="281">
        <v>0</v>
      </c>
      <c r="AP114" s="281">
        <v>0</v>
      </c>
    </row>
    <row r="115" spans="1:42" outlineLevel="2">
      <c r="A115" s="211" t="str">
        <f>A105&amp;"."&amp;A107&amp;"."&amp;A106&amp;"."&amp;B115</f>
        <v>1.c.3.8</v>
      </c>
      <c r="B115">
        <v>8</v>
      </c>
      <c r="C115" t="str">
        <f>'1-GBP'!C115</f>
        <v/>
      </c>
      <c r="D115"/>
      <c r="E115"/>
      <c r="F115"/>
      <c r="G115"/>
      <c r="H115"/>
      <c r="I115"/>
      <c r="J115"/>
      <c r="K115"/>
      <c r="M115" s="281">
        <v>0</v>
      </c>
      <c r="N115" s="281">
        <v>0</v>
      </c>
      <c r="O115" s="281">
        <v>0</v>
      </c>
      <c r="P115" s="281">
        <v>0</v>
      </c>
      <c r="Q115" s="281">
        <v>0</v>
      </c>
      <c r="R115" s="281">
        <v>0</v>
      </c>
      <c r="S115" s="281">
        <v>0</v>
      </c>
      <c r="T115" s="281">
        <v>0</v>
      </c>
      <c r="U115" s="281">
        <v>0</v>
      </c>
      <c r="V115" s="281">
        <v>0</v>
      </c>
      <c r="W115" s="281">
        <v>0</v>
      </c>
      <c r="X115" s="281">
        <v>0</v>
      </c>
      <c r="Y115" s="281">
        <v>0</v>
      </c>
      <c r="Z115" s="281">
        <v>0</v>
      </c>
      <c r="AA115" s="281">
        <v>0</v>
      </c>
      <c r="AB115" s="281">
        <v>0</v>
      </c>
      <c r="AC115" s="281">
        <v>0</v>
      </c>
      <c r="AD115" s="281">
        <v>0</v>
      </c>
      <c r="AE115" s="281">
        <v>0</v>
      </c>
      <c r="AF115" s="281">
        <v>0</v>
      </c>
      <c r="AG115" s="281">
        <v>0</v>
      </c>
      <c r="AH115" s="281">
        <v>0</v>
      </c>
      <c r="AI115" s="281">
        <v>0</v>
      </c>
      <c r="AJ115" s="281">
        <v>0</v>
      </c>
      <c r="AK115" s="281">
        <v>0</v>
      </c>
      <c r="AL115" s="281">
        <v>0</v>
      </c>
      <c r="AM115" s="281">
        <v>0</v>
      </c>
      <c r="AN115" s="281">
        <v>0</v>
      </c>
      <c r="AO115" s="281">
        <v>0</v>
      </c>
      <c r="AP115" s="281">
        <v>0</v>
      </c>
    </row>
    <row r="116" spans="1:42" outlineLevel="2">
      <c r="A116" s="211" t="str">
        <f>A105&amp;"."&amp;A107&amp;"."&amp;A106&amp;"."&amp;B116</f>
        <v>1.c.3.9</v>
      </c>
      <c r="B116">
        <v>9</v>
      </c>
      <c r="C116" t="str">
        <f>'1-GBP'!C116</f>
        <v/>
      </c>
      <c r="D116"/>
      <c r="E116"/>
      <c r="F116"/>
      <c r="G116"/>
      <c r="H116"/>
      <c r="I116"/>
      <c r="J116"/>
      <c r="K116"/>
      <c r="M116" s="281">
        <v>0</v>
      </c>
      <c r="N116" s="281">
        <v>0</v>
      </c>
      <c r="O116" s="281">
        <v>0</v>
      </c>
      <c r="P116" s="281">
        <v>0</v>
      </c>
      <c r="Q116" s="281">
        <v>0</v>
      </c>
      <c r="R116" s="281">
        <v>0</v>
      </c>
      <c r="S116" s="281">
        <v>0</v>
      </c>
      <c r="T116" s="281">
        <v>0</v>
      </c>
      <c r="U116" s="281">
        <v>0</v>
      </c>
      <c r="V116" s="281">
        <v>0</v>
      </c>
      <c r="W116" s="281">
        <v>0</v>
      </c>
      <c r="X116" s="281">
        <v>0</v>
      </c>
      <c r="Y116" s="281">
        <v>0</v>
      </c>
      <c r="Z116" s="281">
        <v>0</v>
      </c>
      <c r="AA116" s="281">
        <v>0</v>
      </c>
      <c r="AB116" s="281">
        <v>0</v>
      </c>
      <c r="AC116" s="281">
        <v>0</v>
      </c>
      <c r="AD116" s="281">
        <v>0</v>
      </c>
      <c r="AE116" s="281">
        <v>0</v>
      </c>
      <c r="AF116" s="281">
        <v>0</v>
      </c>
      <c r="AG116" s="281">
        <v>0</v>
      </c>
      <c r="AH116" s="281">
        <v>0</v>
      </c>
      <c r="AI116" s="281">
        <v>0</v>
      </c>
      <c r="AJ116" s="281">
        <v>0</v>
      </c>
      <c r="AK116" s="281">
        <v>0</v>
      </c>
      <c r="AL116" s="281">
        <v>0</v>
      </c>
      <c r="AM116" s="281">
        <v>0</v>
      </c>
      <c r="AN116" s="281">
        <v>0</v>
      </c>
      <c r="AO116" s="281">
        <v>0</v>
      </c>
      <c r="AP116" s="281">
        <v>0</v>
      </c>
    </row>
    <row r="117" spans="1:42" outlineLevel="2">
      <c r="A117" s="211" t="str">
        <f>A105&amp;"."&amp;A107&amp;"."&amp;A106&amp;"."&amp;B117</f>
        <v>1.c.3.10</v>
      </c>
      <c r="B117">
        <v>10</v>
      </c>
      <c r="C117" t="str">
        <f>'1-GBP'!C117</f>
        <v/>
      </c>
      <c r="D117"/>
      <c r="E117"/>
      <c r="F117"/>
      <c r="G117"/>
      <c r="H117"/>
      <c r="I117"/>
      <c r="J117"/>
      <c r="K117"/>
      <c r="M117" s="281">
        <v>0</v>
      </c>
      <c r="N117" s="281">
        <v>0</v>
      </c>
      <c r="O117" s="281">
        <v>0</v>
      </c>
      <c r="P117" s="281">
        <v>0</v>
      </c>
      <c r="Q117" s="281">
        <v>0</v>
      </c>
      <c r="R117" s="281">
        <v>0</v>
      </c>
      <c r="S117" s="281">
        <v>0</v>
      </c>
      <c r="T117" s="281">
        <v>0</v>
      </c>
      <c r="U117" s="281">
        <v>0</v>
      </c>
      <c r="V117" s="281">
        <v>0</v>
      </c>
      <c r="W117" s="281">
        <v>0</v>
      </c>
      <c r="X117" s="281">
        <v>0</v>
      </c>
      <c r="Y117" s="281">
        <v>0</v>
      </c>
      <c r="Z117" s="281">
        <v>0</v>
      </c>
      <c r="AA117" s="281">
        <v>0</v>
      </c>
      <c r="AB117" s="281">
        <v>0</v>
      </c>
      <c r="AC117" s="281">
        <v>0</v>
      </c>
      <c r="AD117" s="281">
        <v>0</v>
      </c>
      <c r="AE117" s="281">
        <v>0</v>
      </c>
      <c r="AF117" s="281">
        <v>0</v>
      </c>
      <c r="AG117" s="281">
        <v>0</v>
      </c>
      <c r="AH117" s="281">
        <v>0</v>
      </c>
      <c r="AI117" s="281">
        <v>0</v>
      </c>
      <c r="AJ117" s="281">
        <v>0</v>
      </c>
      <c r="AK117" s="281">
        <v>0</v>
      </c>
      <c r="AL117" s="281">
        <v>0</v>
      </c>
      <c r="AM117" s="281">
        <v>0</v>
      </c>
      <c r="AN117" s="281">
        <v>0</v>
      </c>
      <c r="AO117" s="281">
        <v>0</v>
      </c>
      <c r="AP117" s="281">
        <v>0</v>
      </c>
    </row>
    <row r="118" spans="1:42" outlineLevel="2">
      <c r="A118" s="211" t="str">
        <f>A105&amp;"."&amp;A107&amp;"."&amp;A106&amp;"."&amp;B118</f>
        <v>1.c.3.11</v>
      </c>
      <c r="B118">
        <v>11</v>
      </c>
      <c r="C118" t="str">
        <f>'1-GBP'!C118</f>
        <v/>
      </c>
      <c r="D118"/>
      <c r="E118"/>
      <c r="F118"/>
      <c r="G118"/>
      <c r="H118"/>
      <c r="I118"/>
      <c r="J118"/>
      <c r="K118"/>
      <c r="M118" s="281">
        <v>0</v>
      </c>
      <c r="N118" s="281">
        <v>0</v>
      </c>
      <c r="O118" s="281">
        <v>0</v>
      </c>
      <c r="P118" s="281">
        <v>0</v>
      </c>
      <c r="Q118" s="281">
        <v>0</v>
      </c>
      <c r="R118" s="281">
        <v>0</v>
      </c>
      <c r="S118" s="281">
        <v>0</v>
      </c>
      <c r="T118" s="281">
        <v>0</v>
      </c>
      <c r="U118" s="281">
        <v>0</v>
      </c>
      <c r="V118" s="281">
        <v>0</v>
      </c>
      <c r="W118" s="281">
        <v>0</v>
      </c>
      <c r="X118" s="281">
        <v>0</v>
      </c>
      <c r="Y118" s="281">
        <v>0</v>
      </c>
      <c r="Z118" s="281">
        <v>0</v>
      </c>
      <c r="AA118" s="281">
        <v>0</v>
      </c>
      <c r="AB118" s="281">
        <v>0</v>
      </c>
      <c r="AC118" s="281">
        <v>0</v>
      </c>
      <c r="AD118" s="281">
        <v>0</v>
      </c>
      <c r="AE118" s="281">
        <v>0</v>
      </c>
      <c r="AF118" s="281">
        <v>0</v>
      </c>
      <c r="AG118" s="281">
        <v>0</v>
      </c>
      <c r="AH118" s="281">
        <v>0</v>
      </c>
      <c r="AI118" s="281">
        <v>0</v>
      </c>
      <c r="AJ118" s="281">
        <v>0</v>
      </c>
      <c r="AK118" s="281">
        <v>0</v>
      </c>
      <c r="AL118" s="281">
        <v>0</v>
      </c>
      <c r="AM118" s="281">
        <v>0</v>
      </c>
      <c r="AN118" s="281">
        <v>0</v>
      </c>
      <c r="AO118" s="281">
        <v>0</v>
      </c>
      <c r="AP118" s="281">
        <v>0</v>
      </c>
    </row>
    <row r="119" spans="1:42" outlineLevel="2">
      <c r="A119" s="211" t="str">
        <f>A105&amp;"."&amp;A107&amp;"."&amp;A106&amp;"."&amp;B119</f>
        <v>1.c.3.12</v>
      </c>
      <c r="B119">
        <v>12</v>
      </c>
      <c r="C119" t="str">
        <f>'1-GBP'!C119</f>
        <v/>
      </c>
      <c r="D119"/>
      <c r="E119"/>
      <c r="F119"/>
      <c r="G119"/>
      <c r="H119"/>
      <c r="I119"/>
      <c r="J119"/>
      <c r="K119"/>
      <c r="M119" s="281">
        <v>0</v>
      </c>
      <c r="N119" s="281">
        <v>0</v>
      </c>
      <c r="O119" s="281">
        <v>0</v>
      </c>
      <c r="P119" s="281">
        <v>0</v>
      </c>
      <c r="Q119" s="281">
        <v>0</v>
      </c>
      <c r="R119" s="281">
        <v>0</v>
      </c>
      <c r="S119" s="281">
        <v>0</v>
      </c>
      <c r="T119" s="281">
        <v>0</v>
      </c>
      <c r="U119" s="281">
        <v>0</v>
      </c>
      <c r="V119" s="281">
        <v>0</v>
      </c>
      <c r="W119" s="281">
        <v>0</v>
      </c>
      <c r="X119" s="281">
        <v>0</v>
      </c>
      <c r="Y119" s="281">
        <v>0</v>
      </c>
      <c r="Z119" s="281">
        <v>0</v>
      </c>
      <c r="AA119" s="281">
        <v>0</v>
      </c>
      <c r="AB119" s="281">
        <v>0</v>
      </c>
      <c r="AC119" s="281">
        <v>0</v>
      </c>
      <c r="AD119" s="281">
        <v>0</v>
      </c>
      <c r="AE119" s="281">
        <v>0</v>
      </c>
      <c r="AF119" s="281">
        <v>0</v>
      </c>
      <c r="AG119" s="281">
        <v>0</v>
      </c>
      <c r="AH119" s="281">
        <v>0</v>
      </c>
      <c r="AI119" s="281">
        <v>0</v>
      </c>
      <c r="AJ119" s="281">
        <v>0</v>
      </c>
      <c r="AK119" s="281">
        <v>0</v>
      </c>
      <c r="AL119" s="281">
        <v>0</v>
      </c>
      <c r="AM119" s="281">
        <v>0</v>
      </c>
      <c r="AN119" s="281">
        <v>0</v>
      </c>
      <c r="AO119" s="281">
        <v>0</v>
      </c>
      <c r="AP119" s="281">
        <v>0</v>
      </c>
    </row>
    <row r="120" spans="1:42" outlineLevel="1">
      <c r="A120" s="212"/>
      <c r="B120" s="201">
        <f>B119-COUNTIFS(C108:C119,"")</f>
        <v>6</v>
      </c>
      <c r="C120" s="201" t="s">
        <v>285</v>
      </c>
      <c r="D120" s="201"/>
      <c r="E120" s="201"/>
      <c r="F120" s="201"/>
      <c r="G120" s="201"/>
      <c r="H120" s="201"/>
      <c r="I120" s="201"/>
      <c r="J120" s="201"/>
      <c r="K120" s="201"/>
      <c r="L120" s="201"/>
      <c r="M120" s="280">
        <f>SUM(M108:M119)</f>
        <v>0</v>
      </c>
      <c r="N120" s="280">
        <f>SUM(N108:N119)</f>
        <v>0</v>
      </c>
      <c r="O120" s="280">
        <f t="shared" ref="O120:AP120" si="11">SUM(O108:O119)</f>
        <v>0</v>
      </c>
      <c r="P120" s="280">
        <f t="shared" si="11"/>
        <v>0</v>
      </c>
      <c r="Q120" s="280">
        <f t="shared" si="11"/>
        <v>0</v>
      </c>
      <c r="R120" s="280">
        <f t="shared" si="11"/>
        <v>0</v>
      </c>
      <c r="S120" s="280">
        <f t="shared" si="11"/>
        <v>0</v>
      </c>
      <c r="T120" s="280">
        <f t="shared" si="11"/>
        <v>0</v>
      </c>
      <c r="U120" s="280">
        <f t="shared" si="11"/>
        <v>0</v>
      </c>
      <c r="V120" s="280">
        <f t="shared" si="11"/>
        <v>0</v>
      </c>
      <c r="W120" s="280">
        <f t="shared" si="11"/>
        <v>0</v>
      </c>
      <c r="X120" s="280">
        <f t="shared" si="11"/>
        <v>0</v>
      </c>
      <c r="Y120" s="280">
        <f t="shared" si="11"/>
        <v>0</v>
      </c>
      <c r="Z120" s="280">
        <f t="shared" si="11"/>
        <v>0</v>
      </c>
      <c r="AA120" s="280">
        <f t="shared" si="11"/>
        <v>0</v>
      </c>
      <c r="AB120" s="280">
        <f t="shared" si="11"/>
        <v>0</v>
      </c>
      <c r="AC120" s="280">
        <f t="shared" si="11"/>
        <v>0</v>
      </c>
      <c r="AD120" s="280">
        <f t="shared" si="11"/>
        <v>0</v>
      </c>
      <c r="AE120" s="280">
        <f t="shared" si="11"/>
        <v>0</v>
      </c>
      <c r="AF120" s="280">
        <f t="shared" si="11"/>
        <v>0</v>
      </c>
      <c r="AG120" s="280">
        <f t="shared" si="11"/>
        <v>0</v>
      </c>
      <c r="AH120" s="280">
        <f t="shared" si="11"/>
        <v>0</v>
      </c>
      <c r="AI120" s="280">
        <f t="shared" si="11"/>
        <v>0</v>
      </c>
      <c r="AJ120" s="280">
        <f t="shared" si="11"/>
        <v>0</v>
      </c>
      <c r="AK120" s="280">
        <f t="shared" si="11"/>
        <v>0</v>
      </c>
      <c r="AL120" s="280">
        <f t="shared" si="11"/>
        <v>0</v>
      </c>
      <c r="AM120" s="280">
        <f t="shared" si="11"/>
        <v>0</v>
      </c>
      <c r="AN120" s="280">
        <f t="shared" si="11"/>
        <v>0</v>
      </c>
      <c r="AO120" s="280">
        <f t="shared" si="11"/>
        <v>0</v>
      </c>
      <c r="AP120" s="280">
        <f t="shared" si="11"/>
        <v>0</v>
      </c>
    </row>
    <row r="121" spans="1:42" outlineLevel="1">
      <c r="A121" s="211"/>
      <c r="B121"/>
      <c r="C121"/>
      <c r="D121"/>
      <c r="E121"/>
      <c r="F121"/>
      <c r="G121"/>
      <c r="H121"/>
      <c r="I121"/>
      <c r="J121"/>
      <c r="K121"/>
      <c r="M121" s="314"/>
      <c r="N121" s="314"/>
      <c r="O121" s="314"/>
      <c r="P121" s="314"/>
      <c r="Q121" s="314"/>
      <c r="R121" s="314"/>
      <c r="S121" s="314"/>
      <c r="T121" s="314"/>
      <c r="U121" s="314"/>
      <c r="V121" s="314"/>
      <c r="W121" s="314"/>
      <c r="X121" s="314"/>
      <c r="Y121" s="314"/>
      <c r="Z121" s="314"/>
      <c r="AA121" s="314"/>
      <c r="AB121" s="314"/>
      <c r="AC121" s="314"/>
      <c r="AD121" s="314"/>
      <c r="AE121" s="314"/>
      <c r="AF121" s="314"/>
      <c r="AG121" s="314"/>
      <c r="AH121" s="314"/>
      <c r="AI121" s="314"/>
      <c r="AJ121" s="314"/>
      <c r="AK121" s="314"/>
      <c r="AL121" s="314"/>
      <c r="AM121" s="314"/>
      <c r="AN121" s="314"/>
      <c r="AO121" s="314"/>
      <c r="AP121" s="314"/>
    </row>
    <row r="122" spans="1:42" outlineLevel="1">
      <c r="A122" s="220" t="s">
        <v>216</v>
      </c>
      <c r="B122" s="220" t="s">
        <v>286</v>
      </c>
      <c r="C122" s="220" t="s">
        <v>284</v>
      </c>
      <c r="D122" s="220"/>
      <c r="E122" s="220"/>
      <c r="F122" s="220"/>
      <c r="G122" s="220"/>
      <c r="H122" s="220"/>
      <c r="I122" s="220"/>
      <c r="J122" s="220"/>
      <c r="K122" s="220"/>
      <c r="L122" s="220"/>
      <c r="M122" s="315"/>
      <c r="N122" s="315"/>
      <c r="O122" s="315"/>
      <c r="P122" s="315"/>
      <c r="Q122" s="315"/>
      <c r="R122" s="315"/>
      <c r="S122" s="315"/>
      <c r="T122" s="315"/>
      <c r="U122" s="315"/>
      <c r="V122" s="315"/>
      <c r="W122" s="315"/>
      <c r="X122" s="315"/>
      <c r="Y122" s="315"/>
      <c r="Z122" s="315"/>
      <c r="AA122" s="315"/>
      <c r="AB122" s="315"/>
      <c r="AC122" s="315"/>
      <c r="AD122" s="315"/>
      <c r="AE122" s="315"/>
      <c r="AF122" s="315"/>
      <c r="AG122" s="315"/>
      <c r="AH122" s="315"/>
      <c r="AI122" s="315"/>
      <c r="AJ122" s="315"/>
      <c r="AK122" s="315"/>
      <c r="AL122" s="315"/>
      <c r="AM122" s="315"/>
      <c r="AN122" s="315"/>
      <c r="AO122" s="315"/>
      <c r="AP122" s="315"/>
    </row>
    <row r="123" spans="1:42" outlineLevel="2">
      <c r="A123" s="211" t="str">
        <f>A105&amp;"."&amp;A122&amp;"."&amp;A106&amp;"."&amp;B123</f>
        <v>1.o.3.1</v>
      </c>
      <c r="B123">
        <v>1</v>
      </c>
      <c r="C123" t="str">
        <f>'1-GBP'!C123</f>
        <v>Fixed</v>
      </c>
      <c r="D123"/>
      <c r="E123"/>
      <c r="F123"/>
      <c r="G123"/>
      <c r="H123"/>
      <c r="I123"/>
      <c r="J123"/>
      <c r="K123"/>
      <c r="M123" s="281">
        <v>0</v>
      </c>
      <c r="N123" s="281">
        <v>0</v>
      </c>
      <c r="O123" s="281">
        <v>0</v>
      </c>
      <c r="P123" s="281">
        <v>0</v>
      </c>
      <c r="Q123" s="281">
        <v>0</v>
      </c>
      <c r="R123" s="281">
        <v>0</v>
      </c>
      <c r="S123" s="281">
        <v>0</v>
      </c>
      <c r="T123" s="281">
        <v>0</v>
      </c>
      <c r="U123" s="281">
        <v>0</v>
      </c>
      <c r="V123" s="281">
        <v>0</v>
      </c>
      <c r="W123" s="281">
        <v>0</v>
      </c>
      <c r="X123" s="281">
        <v>0</v>
      </c>
      <c r="Y123" s="281">
        <v>0</v>
      </c>
      <c r="Z123" s="281">
        <v>0</v>
      </c>
      <c r="AA123" s="281">
        <v>0</v>
      </c>
      <c r="AB123" s="281">
        <v>0</v>
      </c>
      <c r="AC123" s="281">
        <v>0</v>
      </c>
      <c r="AD123" s="281">
        <v>0</v>
      </c>
      <c r="AE123" s="281">
        <v>0</v>
      </c>
      <c r="AF123" s="281">
        <v>0</v>
      </c>
      <c r="AG123" s="281">
        <v>0</v>
      </c>
      <c r="AH123" s="281">
        <v>0</v>
      </c>
      <c r="AI123" s="281">
        <v>0</v>
      </c>
      <c r="AJ123" s="281">
        <v>0</v>
      </c>
      <c r="AK123" s="281">
        <v>0</v>
      </c>
      <c r="AL123" s="281">
        <v>0</v>
      </c>
      <c r="AM123" s="281">
        <v>0</v>
      </c>
      <c r="AN123" s="281">
        <v>0</v>
      </c>
      <c r="AO123" s="281">
        <v>0</v>
      </c>
      <c r="AP123" s="281">
        <v>0</v>
      </c>
    </row>
    <row r="124" spans="1:42" outlineLevel="2">
      <c r="A124" s="211" t="str">
        <f>A105&amp;"."&amp;A122&amp;"."&amp;A106&amp;"."&amp;B124</f>
        <v>1.o.3.2</v>
      </c>
      <c r="B124">
        <v>2</v>
      </c>
      <c r="C124" t="str">
        <f>'1-GBP'!C124</f>
        <v>Variable</v>
      </c>
      <c r="D124"/>
      <c r="E124"/>
      <c r="F124"/>
      <c r="G124"/>
      <c r="H124"/>
      <c r="I124"/>
      <c r="J124"/>
      <c r="K124"/>
      <c r="M124" s="281">
        <v>0</v>
      </c>
      <c r="N124" s="281">
        <v>0</v>
      </c>
      <c r="O124" s="281">
        <v>0</v>
      </c>
      <c r="P124" s="281">
        <v>0</v>
      </c>
      <c r="Q124" s="281">
        <v>0</v>
      </c>
      <c r="R124" s="281">
        <v>0</v>
      </c>
      <c r="S124" s="281">
        <v>0</v>
      </c>
      <c r="T124" s="281">
        <v>0</v>
      </c>
      <c r="U124" s="281">
        <v>0</v>
      </c>
      <c r="V124" s="281">
        <v>0</v>
      </c>
      <c r="W124" s="281">
        <v>0</v>
      </c>
      <c r="X124" s="281">
        <v>0</v>
      </c>
      <c r="Y124" s="281">
        <v>0</v>
      </c>
      <c r="Z124" s="281">
        <v>0</v>
      </c>
      <c r="AA124" s="281">
        <v>0</v>
      </c>
      <c r="AB124" s="281">
        <v>0</v>
      </c>
      <c r="AC124" s="281">
        <v>0</v>
      </c>
      <c r="AD124" s="281">
        <v>0</v>
      </c>
      <c r="AE124" s="281">
        <v>0</v>
      </c>
      <c r="AF124" s="281">
        <v>0</v>
      </c>
      <c r="AG124" s="281">
        <v>0</v>
      </c>
      <c r="AH124" s="281">
        <v>0</v>
      </c>
      <c r="AI124" s="281">
        <v>0</v>
      </c>
      <c r="AJ124" s="281">
        <v>0</v>
      </c>
      <c r="AK124" s="281">
        <v>0</v>
      </c>
      <c r="AL124" s="281">
        <v>0</v>
      </c>
      <c r="AM124" s="281">
        <v>0</v>
      </c>
      <c r="AN124" s="281">
        <v>0</v>
      </c>
      <c r="AO124" s="281">
        <v>0</v>
      </c>
      <c r="AP124" s="281">
        <v>0</v>
      </c>
    </row>
    <row r="125" spans="1:42" outlineLevel="2">
      <c r="A125" s="211" t="str">
        <f>A105&amp;"."&amp;A122&amp;"."&amp;A106&amp;"."&amp;B125</f>
        <v>1.o.3.3</v>
      </c>
      <c r="B125">
        <v>3</v>
      </c>
      <c r="C125" t="str">
        <f>'1-GBP'!C125</f>
        <v/>
      </c>
      <c r="D125"/>
      <c r="E125"/>
      <c r="F125"/>
      <c r="G125"/>
      <c r="H125"/>
      <c r="I125"/>
      <c r="J125"/>
      <c r="K125"/>
      <c r="M125" s="281">
        <v>0</v>
      </c>
      <c r="N125" s="281">
        <v>0</v>
      </c>
      <c r="O125" s="281">
        <v>0</v>
      </c>
      <c r="P125" s="281">
        <v>0</v>
      </c>
      <c r="Q125" s="281">
        <v>0</v>
      </c>
      <c r="R125" s="281">
        <v>0</v>
      </c>
      <c r="S125" s="281">
        <v>0</v>
      </c>
      <c r="T125" s="281">
        <v>0</v>
      </c>
      <c r="U125" s="281">
        <v>0</v>
      </c>
      <c r="V125" s="281">
        <v>0</v>
      </c>
      <c r="W125" s="281">
        <v>0</v>
      </c>
      <c r="X125" s="281">
        <v>0</v>
      </c>
      <c r="Y125" s="281">
        <v>0</v>
      </c>
      <c r="Z125" s="281">
        <v>0</v>
      </c>
      <c r="AA125" s="281">
        <v>0</v>
      </c>
      <c r="AB125" s="281">
        <v>0</v>
      </c>
      <c r="AC125" s="281">
        <v>0</v>
      </c>
      <c r="AD125" s="281">
        <v>0</v>
      </c>
      <c r="AE125" s="281">
        <v>0</v>
      </c>
      <c r="AF125" s="281">
        <v>0</v>
      </c>
      <c r="AG125" s="281">
        <v>0</v>
      </c>
      <c r="AH125" s="281">
        <v>0</v>
      </c>
      <c r="AI125" s="281">
        <v>0</v>
      </c>
      <c r="AJ125" s="281">
        <v>0</v>
      </c>
      <c r="AK125" s="281">
        <v>0</v>
      </c>
      <c r="AL125" s="281">
        <v>0</v>
      </c>
      <c r="AM125" s="281">
        <v>0</v>
      </c>
      <c r="AN125" s="281">
        <v>0</v>
      </c>
      <c r="AO125" s="281">
        <v>0</v>
      </c>
      <c r="AP125" s="281">
        <v>0</v>
      </c>
    </row>
    <row r="126" spans="1:42" outlineLevel="2">
      <c r="A126" s="211" t="str">
        <f>A105&amp;"."&amp;A122&amp;"."&amp;A106&amp;"."&amp;B126</f>
        <v>1.o.3.4</v>
      </c>
      <c r="B126">
        <v>4</v>
      </c>
      <c r="C126" t="str">
        <f>'1-GBP'!C126</f>
        <v/>
      </c>
      <c r="D126"/>
      <c r="E126"/>
      <c r="F126"/>
      <c r="G126"/>
      <c r="H126"/>
      <c r="I126"/>
      <c r="J126"/>
      <c r="K126"/>
      <c r="M126" s="281">
        <v>0</v>
      </c>
      <c r="N126" s="281">
        <v>0</v>
      </c>
      <c r="O126" s="281">
        <v>0</v>
      </c>
      <c r="P126" s="281">
        <v>0</v>
      </c>
      <c r="Q126" s="281">
        <v>0</v>
      </c>
      <c r="R126" s="281">
        <v>0</v>
      </c>
      <c r="S126" s="281">
        <v>0</v>
      </c>
      <c r="T126" s="281">
        <v>0</v>
      </c>
      <c r="U126" s="281">
        <v>0</v>
      </c>
      <c r="V126" s="281">
        <v>0</v>
      </c>
      <c r="W126" s="281">
        <v>0</v>
      </c>
      <c r="X126" s="281">
        <v>0</v>
      </c>
      <c r="Y126" s="281">
        <v>0</v>
      </c>
      <c r="Z126" s="281">
        <v>0</v>
      </c>
      <c r="AA126" s="281">
        <v>0</v>
      </c>
      <c r="AB126" s="281">
        <v>0</v>
      </c>
      <c r="AC126" s="281">
        <v>0</v>
      </c>
      <c r="AD126" s="281">
        <v>0</v>
      </c>
      <c r="AE126" s="281">
        <v>0</v>
      </c>
      <c r="AF126" s="281">
        <v>0</v>
      </c>
      <c r="AG126" s="281">
        <v>0</v>
      </c>
      <c r="AH126" s="281">
        <v>0</v>
      </c>
      <c r="AI126" s="281">
        <v>0</v>
      </c>
      <c r="AJ126" s="281">
        <v>0</v>
      </c>
      <c r="AK126" s="281">
        <v>0</v>
      </c>
      <c r="AL126" s="281">
        <v>0</v>
      </c>
      <c r="AM126" s="281">
        <v>0</v>
      </c>
      <c r="AN126" s="281">
        <v>0</v>
      </c>
      <c r="AO126" s="281">
        <v>0</v>
      </c>
      <c r="AP126" s="281">
        <v>0</v>
      </c>
    </row>
    <row r="127" spans="1:42" outlineLevel="2">
      <c r="A127" s="211" t="str">
        <f>A105&amp;"."&amp;A122&amp;"."&amp;A106&amp;"."&amp;B127</f>
        <v>1.o.3.5</v>
      </c>
      <c r="B127">
        <v>5</v>
      </c>
      <c r="C127" t="str">
        <f>'1-GBP'!C127</f>
        <v/>
      </c>
      <c r="D127"/>
      <c r="E127"/>
      <c r="F127"/>
      <c r="G127"/>
      <c r="H127"/>
      <c r="I127"/>
      <c r="J127"/>
      <c r="K127"/>
      <c r="M127" s="281">
        <v>0</v>
      </c>
      <c r="N127" s="281">
        <v>0</v>
      </c>
      <c r="O127" s="281">
        <v>0</v>
      </c>
      <c r="P127" s="281">
        <v>0</v>
      </c>
      <c r="Q127" s="281">
        <v>0</v>
      </c>
      <c r="R127" s="281">
        <v>0</v>
      </c>
      <c r="S127" s="281">
        <v>0</v>
      </c>
      <c r="T127" s="281">
        <v>0</v>
      </c>
      <c r="U127" s="281">
        <v>0</v>
      </c>
      <c r="V127" s="281">
        <v>0</v>
      </c>
      <c r="W127" s="281">
        <v>0</v>
      </c>
      <c r="X127" s="281">
        <v>0</v>
      </c>
      <c r="Y127" s="281">
        <v>0</v>
      </c>
      <c r="Z127" s="281">
        <v>0</v>
      </c>
      <c r="AA127" s="281">
        <v>0</v>
      </c>
      <c r="AB127" s="281">
        <v>0</v>
      </c>
      <c r="AC127" s="281">
        <v>0</v>
      </c>
      <c r="AD127" s="281">
        <v>0</v>
      </c>
      <c r="AE127" s="281">
        <v>0</v>
      </c>
      <c r="AF127" s="281">
        <v>0</v>
      </c>
      <c r="AG127" s="281">
        <v>0</v>
      </c>
      <c r="AH127" s="281">
        <v>0</v>
      </c>
      <c r="AI127" s="281">
        <v>0</v>
      </c>
      <c r="AJ127" s="281">
        <v>0</v>
      </c>
      <c r="AK127" s="281">
        <v>0</v>
      </c>
      <c r="AL127" s="281">
        <v>0</v>
      </c>
      <c r="AM127" s="281">
        <v>0</v>
      </c>
      <c r="AN127" s="281">
        <v>0</v>
      </c>
      <c r="AO127" s="281">
        <v>0</v>
      </c>
      <c r="AP127" s="281">
        <v>0</v>
      </c>
    </row>
    <row r="128" spans="1:42" outlineLevel="2">
      <c r="A128" s="211" t="str">
        <f>A105&amp;"."&amp;A122&amp;"."&amp;A106&amp;"."&amp;B128</f>
        <v>1.o.3.6</v>
      </c>
      <c r="B128">
        <v>6</v>
      </c>
      <c r="C128" t="str">
        <f>'1-GBP'!C128</f>
        <v/>
      </c>
      <c r="D128"/>
      <c r="E128"/>
      <c r="F128"/>
      <c r="G128"/>
      <c r="H128"/>
      <c r="I128"/>
      <c r="J128"/>
      <c r="K128"/>
      <c r="M128" s="281">
        <v>0</v>
      </c>
      <c r="N128" s="281">
        <v>0</v>
      </c>
      <c r="O128" s="281">
        <v>0</v>
      </c>
      <c r="P128" s="281">
        <v>0</v>
      </c>
      <c r="Q128" s="281">
        <v>0</v>
      </c>
      <c r="R128" s="281">
        <v>0</v>
      </c>
      <c r="S128" s="281">
        <v>0</v>
      </c>
      <c r="T128" s="281">
        <v>0</v>
      </c>
      <c r="U128" s="281">
        <v>0</v>
      </c>
      <c r="V128" s="281">
        <v>0</v>
      </c>
      <c r="W128" s="281">
        <v>0</v>
      </c>
      <c r="X128" s="281">
        <v>0</v>
      </c>
      <c r="Y128" s="281">
        <v>0</v>
      </c>
      <c r="Z128" s="281">
        <v>0</v>
      </c>
      <c r="AA128" s="281">
        <v>0</v>
      </c>
      <c r="AB128" s="281">
        <v>0</v>
      </c>
      <c r="AC128" s="281">
        <v>0</v>
      </c>
      <c r="AD128" s="281">
        <v>0</v>
      </c>
      <c r="AE128" s="281">
        <v>0</v>
      </c>
      <c r="AF128" s="281">
        <v>0</v>
      </c>
      <c r="AG128" s="281">
        <v>0</v>
      </c>
      <c r="AH128" s="281">
        <v>0</v>
      </c>
      <c r="AI128" s="281">
        <v>0</v>
      </c>
      <c r="AJ128" s="281">
        <v>0</v>
      </c>
      <c r="AK128" s="281">
        <v>0</v>
      </c>
      <c r="AL128" s="281">
        <v>0</v>
      </c>
      <c r="AM128" s="281">
        <v>0</v>
      </c>
      <c r="AN128" s="281">
        <v>0</v>
      </c>
      <c r="AO128" s="281">
        <v>0</v>
      </c>
      <c r="AP128" s="281">
        <v>0</v>
      </c>
    </row>
    <row r="129" spans="1:42" outlineLevel="2">
      <c r="A129" s="211" t="str">
        <f>A105&amp;"."&amp;A122&amp;"."&amp;A106&amp;"."&amp;B129</f>
        <v>1.o.3.7</v>
      </c>
      <c r="B129">
        <v>7</v>
      </c>
      <c r="C129" t="str">
        <f>'1-GBP'!C129</f>
        <v/>
      </c>
      <c r="D129"/>
      <c r="E129"/>
      <c r="F129"/>
      <c r="G129"/>
      <c r="H129"/>
      <c r="I129"/>
      <c r="J129"/>
      <c r="K129"/>
      <c r="M129" s="281">
        <v>0</v>
      </c>
      <c r="N129" s="281">
        <v>0</v>
      </c>
      <c r="O129" s="281">
        <v>0</v>
      </c>
      <c r="P129" s="281">
        <v>0</v>
      </c>
      <c r="Q129" s="281">
        <v>0</v>
      </c>
      <c r="R129" s="281">
        <v>0</v>
      </c>
      <c r="S129" s="281">
        <v>0</v>
      </c>
      <c r="T129" s="281">
        <v>0</v>
      </c>
      <c r="U129" s="281">
        <v>0</v>
      </c>
      <c r="V129" s="281">
        <v>0</v>
      </c>
      <c r="W129" s="281">
        <v>0</v>
      </c>
      <c r="X129" s="281">
        <v>0</v>
      </c>
      <c r="Y129" s="281">
        <v>0</v>
      </c>
      <c r="Z129" s="281">
        <v>0</v>
      </c>
      <c r="AA129" s="281">
        <v>0</v>
      </c>
      <c r="AB129" s="281">
        <v>0</v>
      </c>
      <c r="AC129" s="281">
        <v>0</v>
      </c>
      <c r="AD129" s="281">
        <v>0</v>
      </c>
      <c r="AE129" s="281">
        <v>0</v>
      </c>
      <c r="AF129" s="281">
        <v>0</v>
      </c>
      <c r="AG129" s="281">
        <v>0</v>
      </c>
      <c r="AH129" s="281">
        <v>0</v>
      </c>
      <c r="AI129" s="281">
        <v>0</v>
      </c>
      <c r="AJ129" s="281">
        <v>0</v>
      </c>
      <c r="AK129" s="281">
        <v>0</v>
      </c>
      <c r="AL129" s="281">
        <v>0</v>
      </c>
      <c r="AM129" s="281">
        <v>0</v>
      </c>
      <c r="AN129" s="281">
        <v>0</v>
      </c>
      <c r="AO129" s="281">
        <v>0</v>
      </c>
      <c r="AP129" s="281">
        <v>0</v>
      </c>
    </row>
    <row r="130" spans="1:42" outlineLevel="2">
      <c r="A130" s="211" t="str">
        <f>A105&amp;"."&amp;A122&amp;"."&amp;A106&amp;"."&amp;B130</f>
        <v>1.o.3.8</v>
      </c>
      <c r="B130">
        <v>8</v>
      </c>
      <c r="C130" t="str">
        <f>'1-GBP'!C130</f>
        <v/>
      </c>
      <c r="D130"/>
      <c r="E130"/>
      <c r="F130"/>
      <c r="G130"/>
      <c r="H130"/>
      <c r="I130"/>
      <c r="J130"/>
      <c r="K130"/>
      <c r="M130" s="281">
        <v>0</v>
      </c>
      <c r="N130" s="281">
        <v>0</v>
      </c>
      <c r="O130" s="281">
        <v>0</v>
      </c>
      <c r="P130" s="281">
        <v>0</v>
      </c>
      <c r="Q130" s="281">
        <v>0</v>
      </c>
      <c r="R130" s="281">
        <v>0</v>
      </c>
      <c r="S130" s="281">
        <v>0</v>
      </c>
      <c r="T130" s="281">
        <v>0</v>
      </c>
      <c r="U130" s="281">
        <v>0</v>
      </c>
      <c r="V130" s="281">
        <v>0</v>
      </c>
      <c r="W130" s="281">
        <v>0</v>
      </c>
      <c r="X130" s="281">
        <v>0</v>
      </c>
      <c r="Y130" s="281">
        <v>0</v>
      </c>
      <c r="Z130" s="281">
        <v>0</v>
      </c>
      <c r="AA130" s="281">
        <v>0</v>
      </c>
      <c r="AB130" s="281">
        <v>0</v>
      </c>
      <c r="AC130" s="281">
        <v>0</v>
      </c>
      <c r="AD130" s="281">
        <v>0</v>
      </c>
      <c r="AE130" s="281">
        <v>0</v>
      </c>
      <c r="AF130" s="281">
        <v>0</v>
      </c>
      <c r="AG130" s="281">
        <v>0</v>
      </c>
      <c r="AH130" s="281">
        <v>0</v>
      </c>
      <c r="AI130" s="281">
        <v>0</v>
      </c>
      <c r="AJ130" s="281">
        <v>0</v>
      </c>
      <c r="AK130" s="281">
        <v>0</v>
      </c>
      <c r="AL130" s="281">
        <v>0</v>
      </c>
      <c r="AM130" s="281">
        <v>0</v>
      </c>
      <c r="AN130" s="281">
        <v>0</v>
      </c>
      <c r="AO130" s="281">
        <v>0</v>
      </c>
      <c r="AP130" s="281">
        <v>0</v>
      </c>
    </row>
    <row r="131" spans="1:42" outlineLevel="2">
      <c r="A131" s="211" t="str">
        <f>A105&amp;"."&amp;A122&amp;"."&amp;A106&amp;"."&amp;B131</f>
        <v>1.o.3.9</v>
      </c>
      <c r="B131">
        <v>9</v>
      </c>
      <c r="C131" t="str">
        <f>'1-GBP'!C131</f>
        <v/>
      </c>
      <c r="D131"/>
      <c r="E131"/>
      <c r="F131"/>
      <c r="G131"/>
      <c r="H131"/>
      <c r="I131"/>
      <c r="J131"/>
      <c r="K131"/>
      <c r="M131" s="281">
        <v>0</v>
      </c>
      <c r="N131" s="281">
        <v>0</v>
      </c>
      <c r="O131" s="281">
        <v>0</v>
      </c>
      <c r="P131" s="281">
        <v>0</v>
      </c>
      <c r="Q131" s="281">
        <v>0</v>
      </c>
      <c r="R131" s="281">
        <v>0</v>
      </c>
      <c r="S131" s="281">
        <v>0</v>
      </c>
      <c r="T131" s="281">
        <v>0</v>
      </c>
      <c r="U131" s="281">
        <v>0</v>
      </c>
      <c r="V131" s="281">
        <v>0</v>
      </c>
      <c r="W131" s="281">
        <v>0</v>
      </c>
      <c r="X131" s="281">
        <v>0</v>
      </c>
      <c r="Y131" s="281">
        <v>0</v>
      </c>
      <c r="Z131" s="281">
        <v>0</v>
      </c>
      <c r="AA131" s="281">
        <v>0</v>
      </c>
      <c r="AB131" s="281">
        <v>0</v>
      </c>
      <c r="AC131" s="281">
        <v>0</v>
      </c>
      <c r="AD131" s="281">
        <v>0</v>
      </c>
      <c r="AE131" s="281">
        <v>0</v>
      </c>
      <c r="AF131" s="281">
        <v>0</v>
      </c>
      <c r="AG131" s="281">
        <v>0</v>
      </c>
      <c r="AH131" s="281">
        <v>0</v>
      </c>
      <c r="AI131" s="281">
        <v>0</v>
      </c>
      <c r="AJ131" s="281">
        <v>0</v>
      </c>
      <c r="AK131" s="281">
        <v>0</v>
      </c>
      <c r="AL131" s="281">
        <v>0</v>
      </c>
      <c r="AM131" s="281">
        <v>0</v>
      </c>
      <c r="AN131" s="281">
        <v>0</v>
      </c>
      <c r="AO131" s="281">
        <v>0</v>
      </c>
      <c r="AP131" s="281">
        <v>0</v>
      </c>
    </row>
    <row r="132" spans="1:42" outlineLevel="2">
      <c r="A132" s="211" t="str">
        <f>A105&amp;"."&amp;A122&amp;"."&amp;A106&amp;"."&amp;B132</f>
        <v>1.o.3.10</v>
      </c>
      <c r="B132">
        <v>10</v>
      </c>
      <c r="C132" t="str">
        <f>'1-GBP'!C132</f>
        <v/>
      </c>
      <c r="D132"/>
      <c r="E132"/>
      <c r="F132"/>
      <c r="G132"/>
      <c r="H132"/>
      <c r="I132"/>
      <c r="J132"/>
      <c r="K132"/>
      <c r="M132" s="281">
        <v>0</v>
      </c>
      <c r="N132" s="281">
        <v>0</v>
      </c>
      <c r="O132" s="281">
        <v>0</v>
      </c>
      <c r="P132" s="281">
        <v>0</v>
      </c>
      <c r="Q132" s="281">
        <v>0</v>
      </c>
      <c r="R132" s="281">
        <v>0</v>
      </c>
      <c r="S132" s="281">
        <v>0</v>
      </c>
      <c r="T132" s="281">
        <v>0</v>
      </c>
      <c r="U132" s="281">
        <v>0</v>
      </c>
      <c r="V132" s="281">
        <v>0</v>
      </c>
      <c r="W132" s="281">
        <v>0</v>
      </c>
      <c r="X132" s="281">
        <v>0</v>
      </c>
      <c r="Y132" s="281">
        <v>0</v>
      </c>
      <c r="Z132" s="281">
        <v>0</v>
      </c>
      <c r="AA132" s="281">
        <v>0</v>
      </c>
      <c r="AB132" s="281">
        <v>0</v>
      </c>
      <c r="AC132" s="281">
        <v>0</v>
      </c>
      <c r="AD132" s="281">
        <v>0</v>
      </c>
      <c r="AE132" s="281">
        <v>0</v>
      </c>
      <c r="AF132" s="281">
        <v>0</v>
      </c>
      <c r="AG132" s="281">
        <v>0</v>
      </c>
      <c r="AH132" s="281">
        <v>0</v>
      </c>
      <c r="AI132" s="281">
        <v>0</v>
      </c>
      <c r="AJ132" s="281">
        <v>0</v>
      </c>
      <c r="AK132" s="281">
        <v>0</v>
      </c>
      <c r="AL132" s="281">
        <v>0</v>
      </c>
      <c r="AM132" s="281">
        <v>0</v>
      </c>
      <c r="AN132" s="281">
        <v>0</v>
      </c>
      <c r="AO132" s="281">
        <v>0</v>
      </c>
      <c r="AP132" s="281">
        <v>0</v>
      </c>
    </row>
    <row r="133" spans="1:42" outlineLevel="2">
      <c r="A133" s="211" t="str">
        <f>A105&amp;"."&amp;A122&amp;"."&amp;A106&amp;"."&amp;B133</f>
        <v>1.o.3.11</v>
      </c>
      <c r="B133">
        <v>11</v>
      </c>
      <c r="C133" t="str">
        <f>'1-GBP'!C133</f>
        <v/>
      </c>
      <c r="D133"/>
      <c r="E133"/>
      <c r="F133"/>
      <c r="G133"/>
      <c r="H133"/>
      <c r="I133"/>
      <c r="J133"/>
      <c r="K133"/>
      <c r="M133" s="281">
        <v>0</v>
      </c>
      <c r="N133" s="281">
        <v>0</v>
      </c>
      <c r="O133" s="281">
        <v>0</v>
      </c>
      <c r="P133" s="281">
        <v>0</v>
      </c>
      <c r="Q133" s="281">
        <v>0</v>
      </c>
      <c r="R133" s="281">
        <v>0</v>
      </c>
      <c r="S133" s="281">
        <v>0</v>
      </c>
      <c r="T133" s="281">
        <v>0</v>
      </c>
      <c r="U133" s="281">
        <v>0</v>
      </c>
      <c r="V133" s="281">
        <v>0</v>
      </c>
      <c r="W133" s="281">
        <v>0</v>
      </c>
      <c r="X133" s="281">
        <v>0</v>
      </c>
      <c r="Y133" s="281">
        <v>0</v>
      </c>
      <c r="Z133" s="281">
        <v>0</v>
      </c>
      <c r="AA133" s="281">
        <v>0</v>
      </c>
      <c r="AB133" s="281">
        <v>0</v>
      </c>
      <c r="AC133" s="281">
        <v>0</v>
      </c>
      <c r="AD133" s="281">
        <v>0</v>
      </c>
      <c r="AE133" s="281">
        <v>0</v>
      </c>
      <c r="AF133" s="281">
        <v>0</v>
      </c>
      <c r="AG133" s="281">
        <v>0</v>
      </c>
      <c r="AH133" s="281">
        <v>0</v>
      </c>
      <c r="AI133" s="281">
        <v>0</v>
      </c>
      <c r="AJ133" s="281">
        <v>0</v>
      </c>
      <c r="AK133" s="281">
        <v>0</v>
      </c>
      <c r="AL133" s="281">
        <v>0</v>
      </c>
      <c r="AM133" s="281">
        <v>0</v>
      </c>
      <c r="AN133" s="281">
        <v>0</v>
      </c>
      <c r="AO133" s="281">
        <v>0</v>
      </c>
      <c r="AP133" s="281">
        <v>0</v>
      </c>
    </row>
    <row r="134" spans="1:42" outlineLevel="2">
      <c r="A134" s="211" t="str">
        <f>A105&amp;"."&amp;A122&amp;"."&amp;A106&amp;"."&amp;B134</f>
        <v>1.o.3.12</v>
      </c>
      <c r="B134">
        <v>12</v>
      </c>
      <c r="C134" t="str">
        <f>'1-GBP'!C134</f>
        <v/>
      </c>
      <c r="D134"/>
      <c r="E134"/>
      <c r="F134"/>
      <c r="G134"/>
      <c r="H134"/>
      <c r="I134"/>
      <c r="J134"/>
      <c r="K134"/>
      <c r="M134" s="281">
        <v>0</v>
      </c>
      <c r="N134" s="281">
        <v>0</v>
      </c>
      <c r="O134" s="281">
        <v>0</v>
      </c>
      <c r="P134" s="281">
        <v>0</v>
      </c>
      <c r="Q134" s="281">
        <v>0</v>
      </c>
      <c r="R134" s="281">
        <v>0</v>
      </c>
      <c r="S134" s="281">
        <v>0</v>
      </c>
      <c r="T134" s="281">
        <v>0</v>
      </c>
      <c r="U134" s="281">
        <v>0</v>
      </c>
      <c r="V134" s="281">
        <v>0</v>
      </c>
      <c r="W134" s="281">
        <v>0</v>
      </c>
      <c r="X134" s="281">
        <v>0</v>
      </c>
      <c r="Y134" s="281">
        <v>0</v>
      </c>
      <c r="Z134" s="281">
        <v>0</v>
      </c>
      <c r="AA134" s="281">
        <v>0</v>
      </c>
      <c r="AB134" s="281">
        <v>0</v>
      </c>
      <c r="AC134" s="281">
        <v>0</v>
      </c>
      <c r="AD134" s="281">
        <v>0</v>
      </c>
      <c r="AE134" s="281">
        <v>0</v>
      </c>
      <c r="AF134" s="281">
        <v>0</v>
      </c>
      <c r="AG134" s="281">
        <v>0</v>
      </c>
      <c r="AH134" s="281">
        <v>0</v>
      </c>
      <c r="AI134" s="281">
        <v>0</v>
      </c>
      <c r="AJ134" s="281">
        <v>0</v>
      </c>
      <c r="AK134" s="281">
        <v>0</v>
      </c>
      <c r="AL134" s="281">
        <v>0</v>
      </c>
      <c r="AM134" s="281">
        <v>0</v>
      </c>
      <c r="AN134" s="281">
        <v>0</v>
      </c>
      <c r="AO134" s="281">
        <v>0</v>
      </c>
      <c r="AP134" s="281">
        <v>0</v>
      </c>
    </row>
    <row r="135" spans="1:42" outlineLevel="1">
      <c r="A135" s="212"/>
      <c r="B135" s="201">
        <f>B134-COUNTIFS(C123:C134,"")</f>
        <v>2</v>
      </c>
      <c r="C135" s="201" t="s">
        <v>285</v>
      </c>
      <c r="D135" s="201"/>
      <c r="E135" s="201"/>
      <c r="F135" s="201"/>
      <c r="G135" s="201"/>
      <c r="H135" s="201"/>
      <c r="I135" s="201"/>
      <c r="J135" s="201"/>
      <c r="K135" s="201"/>
      <c r="L135" s="201"/>
      <c r="M135" s="280">
        <f t="shared" ref="M135:AP135" si="12">SUM(M123:M134)</f>
        <v>0</v>
      </c>
      <c r="N135" s="280">
        <f t="shared" si="12"/>
        <v>0</v>
      </c>
      <c r="O135" s="280">
        <f t="shared" si="12"/>
        <v>0</v>
      </c>
      <c r="P135" s="280">
        <f t="shared" si="12"/>
        <v>0</v>
      </c>
      <c r="Q135" s="280">
        <f t="shared" si="12"/>
        <v>0</v>
      </c>
      <c r="R135" s="280">
        <f t="shared" si="12"/>
        <v>0</v>
      </c>
      <c r="S135" s="280">
        <f t="shared" si="12"/>
        <v>0</v>
      </c>
      <c r="T135" s="280">
        <f t="shared" si="12"/>
        <v>0</v>
      </c>
      <c r="U135" s="280">
        <f t="shared" si="12"/>
        <v>0</v>
      </c>
      <c r="V135" s="280">
        <f t="shared" si="12"/>
        <v>0</v>
      </c>
      <c r="W135" s="280">
        <f t="shared" si="12"/>
        <v>0</v>
      </c>
      <c r="X135" s="280">
        <f t="shared" si="12"/>
        <v>0</v>
      </c>
      <c r="Y135" s="280">
        <f t="shared" si="12"/>
        <v>0</v>
      </c>
      <c r="Z135" s="280">
        <f t="shared" si="12"/>
        <v>0</v>
      </c>
      <c r="AA135" s="280">
        <f t="shared" si="12"/>
        <v>0</v>
      </c>
      <c r="AB135" s="280">
        <f t="shared" si="12"/>
        <v>0</v>
      </c>
      <c r="AC135" s="280">
        <f t="shared" si="12"/>
        <v>0</v>
      </c>
      <c r="AD135" s="280">
        <f t="shared" si="12"/>
        <v>0</v>
      </c>
      <c r="AE135" s="280">
        <f t="shared" si="12"/>
        <v>0</v>
      </c>
      <c r="AF135" s="280">
        <f t="shared" si="12"/>
        <v>0</v>
      </c>
      <c r="AG135" s="280">
        <f t="shared" si="12"/>
        <v>0</v>
      </c>
      <c r="AH135" s="280">
        <f t="shared" si="12"/>
        <v>0</v>
      </c>
      <c r="AI135" s="280">
        <f t="shared" si="12"/>
        <v>0</v>
      </c>
      <c r="AJ135" s="280">
        <f t="shared" si="12"/>
        <v>0</v>
      </c>
      <c r="AK135" s="280">
        <f t="shared" si="12"/>
        <v>0</v>
      </c>
      <c r="AL135" s="280">
        <f t="shared" si="12"/>
        <v>0</v>
      </c>
      <c r="AM135" s="280">
        <f t="shared" si="12"/>
        <v>0</v>
      </c>
      <c r="AN135" s="280">
        <f t="shared" si="12"/>
        <v>0</v>
      </c>
      <c r="AO135" s="280">
        <f t="shared" si="12"/>
        <v>0</v>
      </c>
      <c r="AP135" s="280">
        <f t="shared" si="12"/>
        <v>0</v>
      </c>
    </row>
    <row r="136" spans="1:42" outlineLevel="1">
      <c r="A136" s="221"/>
      <c r="B136" s="222"/>
      <c r="C136" s="222"/>
      <c r="D136" s="222"/>
      <c r="E136" s="222"/>
      <c r="F136" s="222"/>
      <c r="G136" s="222"/>
      <c r="H136" s="222"/>
      <c r="I136" s="222"/>
      <c r="J136" s="222"/>
      <c r="K136" s="222"/>
      <c r="L136" s="222"/>
      <c r="M136" s="317"/>
      <c r="N136" s="317"/>
      <c r="O136" s="317"/>
      <c r="P136" s="317"/>
      <c r="Q136" s="317"/>
      <c r="R136" s="317"/>
      <c r="S136" s="317"/>
      <c r="T136" s="317"/>
      <c r="U136" s="317"/>
      <c r="V136" s="317"/>
      <c r="W136" s="317"/>
      <c r="X136" s="317"/>
      <c r="Y136" s="317"/>
      <c r="Z136" s="317"/>
      <c r="AA136" s="317"/>
      <c r="AB136" s="317"/>
      <c r="AC136" s="317"/>
      <c r="AD136" s="317"/>
      <c r="AE136" s="317"/>
      <c r="AF136" s="317"/>
      <c r="AG136" s="317"/>
      <c r="AH136" s="317"/>
      <c r="AI136" s="317"/>
      <c r="AJ136" s="317"/>
      <c r="AK136" s="317"/>
      <c r="AL136" s="317"/>
      <c r="AM136" s="317"/>
      <c r="AN136" s="317"/>
      <c r="AO136" s="317"/>
      <c r="AP136" s="317"/>
    </row>
    <row r="137" spans="1:42" outlineLevel="1">
      <c r="A137" s="220" t="s">
        <v>254</v>
      </c>
      <c r="B137" s="220" t="s">
        <v>287</v>
      </c>
      <c r="C137" s="220" t="s">
        <v>284</v>
      </c>
      <c r="D137" s="220"/>
      <c r="E137" s="220"/>
      <c r="F137" s="220"/>
      <c r="G137" s="220"/>
      <c r="H137" s="220"/>
      <c r="I137" s="220"/>
      <c r="J137" s="220"/>
      <c r="K137" s="220"/>
      <c r="L137" s="220"/>
      <c r="M137" s="315"/>
      <c r="N137" s="315"/>
      <c r="O137" s="315"/>
      <c r="P137" s="315"/>
      <c r="Q137" s="315"/>
      <c r="R137" s="315"/>
      <c r="S137" s="315"/>
      <c r="T137" s="315"/>
      <c r="U137" s="315"/>
      <c r="V137" s="315"/>
      <c r="W137" s="315"/>
      <c r="X137" s="315"/>
      <c r="Y137" s="315"/>
      <c r="Z137" s="315"/>
      <c r="AA137" s="315"/>
      <c r="AB137" s="315"/>
      <c r="AC137" s="315"/>
      <c r="AD137" s="315"/>
      <c r="AE137" s="315"/>
      <c r="AF137" s="315"/>
      <c r="AG137" s="315"/>
      <c r="AH137" s="315"/>
      <c r="AI137" s="315"/>
      <c r="AJ137" s="315"/>
      <c r="AK137" s="315"/>
      <c r="AL137" s="315"/>
      <c r="AM137" s="315"/>
      <c r="AN137" s="315"/>
      <c r="AO137" s="315"/>
      <c r="AP137" s="315"/>
    </row>
    <row r="138" spans="1:42" outlineLevel="2">
      <c r="A138" s="211" t="str">
        <f>A105&amp;"."&amp;A137&amp;"."&amp;A106&amp;"."&amp;B138</f>
        <v>1.d.3.1</v>
      </c>
      <c r="B138">
        <v>1</v>
      </c>
      <c r="C138" t="str">
        <f>'1-GBP'!C138</f>
        <v/>
      </c>
      <c r="D138"/>
      <c r="E138"/>
      <c r="F138"/>
      <c r="G138"/>
      <c r="H138"/>
      <c r="I138"/>
      <c r="J138"/>
      <c r="K138"/>
      <c r="M138" s="281">
        <v>0</v>
      </c>
      <c r="N138" s="281">
        <v>0</v>
      </c>
      <c r="O138" s="281">
        <v>0</v>
      </c>
      <c r="P138" s="281">
        <v>0</v>
      </c>
      <c r="Q138" s="281">
        <v>0</v>
      </c>
      <c r="R138" s="281">
        <v>0</v>
      </c>
      <c r="S138" s="281">
        <v>0</v>
      </c>
      <c r="T138" s="281">
        <v>0</v>
      </c>
      <c r="U138" s="281">
        <v>0</v>
      </c>
      <c r="V138" s="281">
        <v>0</v>
      </c>
      <c r="W138" s="281">
        <v>0</v>
      </c>
      <c r="X138" s="281">
        <v>0</v>
      </c>
      <c r="Y138" s="281">
        <v>0</v>
      </c>
      <c r="Z138" s="281">
        <v>0</v>
      </c>
      <c r="AA138" s="281">
        <v>0</v>
      </c>
      <c r="AB138" s="281">
        <v>0</v>
      </c>
      <c r="AC138" s="281">
        <v>0</v>
      </c>
      <c r="AD138" s="281">
        <v>0</v>
      </c>
      <c r="AE138" s="281">
        <v>0</v>
      </c>
      <c r="AF138" s="281">
        <v>0</v>
      </c>
      <c r="AG138" s="281">
        <v>0</v>
      </c>
      <c r="AH138" s="281">
        <v>0</v>
      </c>
      <c r="AI138" s="281">
        <v>0</v>
      </c>
      <c r="AJ138" s="281">
        <v>0</v>
      </c>
      <c r="AK138" s="281">
        <v>0</v>
      </c>
      <c r="AL138" s="281">
        <v>0</v>
      </c>
      <c r="AM138" s="281">
        <v>0</v>
      </c>
      <c r="AN138" s="281">
        <v>0</v>
      </c>
      <c r="AO138" s="281">
        <v>0</v>
      </c>
      <c r="AP138" s="281">
        <v>0</v>
      </c>
    </row>
    <row r="139" spans="1:42" outlineLevel="2">
      <c r="A139" s="211" t="str">
        <f>A105&amp;"."&amp;A137&amp;"."&amp;A106&amp;"."&amp;B139</f>
        <v>1.d.3.2</v>
      </c>
      <c r="B139">
        <v>2</v>
      </c>
      <c r="C139" t="str">
        <f>'1-GBP'!C139</f>
        <v/>
      </c>
      <c r="D139"/>
      <c r="E139"/>
      <c r="F139"/>
      <c r="G139"/>
      <c r="H139"/>
      <c r="I139"/>
      <c r="J139"/>
      <c r="K139"/>
      <c r="M139" s="281">
        <v>0</v>
      </c>
      <c r="N139" s="281">
        <v>0</v>
      </c>
      <c r="O139" s="281">
        <v>0</v>
      </c>
      <c r="P139" s="281">
        <v>0</v>
      </c>
      <c r="Q139" s="281">
        <v>0</v>
      </c>
      <c r="R139" s="281">
        <v>0</v>
      </c>
      <c r="S139" s="281">
        <v>0</v>
      </c>
      <c r="T139" s="281">
        <v>0</v>
      </c>
      <c r="U139" s="281">
        <v>0</v>
      </c>
      <c r="V139" s="281">
        <v>0</v>
      </c>
      <c r="W139" s="281">
        <v>0</v>
      </c>
      <c r="X139" s="281">
        <v>0</v>
      </c>
      <c r="Y139" s="281">
        <v>0</v>
      </c>
      <c r="Z139" s="281">
        <v>0</v>
      </c>
      <c r="AA139" s="281">
        <v>0</v>
      </c>
      <c r="AB139" s="281">
        <v>0</v>
      </c>
      <c r="AC139" s="281">
        <v>0</v>
      </c>
      <c r="AD139" s="281">
        <v>0</v>
      </c>
      <c r="AE139" s="281">
        <v>0</v>
      </c>
      <c r="AF139" s="281">
        <v>0</v>
      </c>
      <c r="AG139" s="281">
        <v>0</v>
      </c>
      <c r="AH139" s="281">
        <v>0</v>
      </c>
      <c r="AI139" s="281">
        <v>0</v>
      </c>
      <c r="AJ139" s="281">
        <v>0</v>
      </c>
      <c r="AK139" s="281">
        <v>0</v>
      </c>
      <c r="AL139" s="281">
        <v>0</v>
      </c>
      <c r="AM139" s="281">
        <v>0</v>
      </c>
      <c r="AN139" s="281">
        <v>0</v>
      </c>
      <c r="AO139" s="281">
        <v>0</v>
      </c>
      <c r="AP139" s="281">
        <v>0</v>
      </c>
    </row>
    <row r="140" spans="1:42" outlineLevel="2">
      <c r="A140" s="211" t="str">
        <f>A105&amp;"."&amp;A137&amp;"."&amp;A106&amp;"."&amp;B140</f>
        <v>1.d.3.3</v>
      </c>
      <c r="B140">
        <v>3</v>
      </c>
      <c r="C140" t="str">
        <f>'1-GBP'!C140</f>
        <v/>
      </c>
      <c r="D140"/>
      <c r="E140"/>
      <c r="F140"/>
      <c r="G140"/>
      <c r="H140"/>
      <c r="I140"/>
      <c r="J140"/>
      <c r="K140"/>
      <c r="M140" s="281">
        <v>0</v>
      </c>
      <c r="N140" s="281">
        <v>0</v>
      </c>
      <c r="O140" s="281">
        <v>0</v>
      </c>
      <c r="P140" s="281">
        <v>0</v>
      </c>
      <c r="Q140" s="281">
        <v>0</v>
      </c>
      <c r="R140" s="281">
        <v>0</v>
      </c>
      <c r="S140" s="281">
        <v>0</v>
      </c>
      <c r="T140" s="281">
        <v>0</v>
      </c>
      <c r="U140" s="281">
        <v>0</v>
      </c>
      <c r="V140" s="281">
        <v>0</v>
      </c>
      <c r="W140" s="281">
        <v>0</v>
      </c>
      <c r="X140" s="281">
        <v>0</v>
      </c>
      <c r="Y140" s="281">
        <v>0</v>
      </c>
      <c r="Z140" s="281">
        <v>0</v>
      </c>
      <c r="AA140" s="281">
        <v>0</v>
      </c>
      <c r="AB140" s="281">
        <v>0</v>
      </c>
      <c r="AC140" s="281">
        <v>0</v>
      </c>
      <c r="AD140" s="281">
        <v>0</v>
      </c>
      <c r="AE140" s="281">
        <v>0</v>
      </c>
      <c r="AF140" s="281">
        <v>0</v>
      </c>
      <c r="AG140" s="281">
        <v>0</v>
      </c>
      <c r="AH140" s="281">
        <v>0</v>
      </c>
      <c r="AI140" s="281">
        <v>0</v>
      </c>
      <c r="AJ140" s="281">
        <v>0</v>
      </c>
      <c r="AK140" s="281">
        <v>0</v>
      </c>
      <c r="AL140" s="281">
        <v>0</v>
      </c>
      <c r="AM140" s="281">
        <v>0</v>
      </c>
      <c r="AN140" s="281">
        <v>0</v>
      </c>
      <c r="AO140" s="281">
        <v>0</v>
      </c>
      <c r="AP140" s="281">
        <v>0</v>
      </c>
    </row>
    <row r="141" spans="1:42" outlineLevel="2">
      <c r="A141" s="211" t="str">
        <f>A105&amp;"."&amp;A137&amp;"."&amp;A106&amp;"."&amp;B141</f>
        <v>1.d.3.4</v>
      </c>
      <c r="B141">
        <v>4</v>
      </c>
      <c r="C141" t="str">
        <f>'1-GBP'!C141</f>
        <v/>
      </c>
      <c r="D141"/>
      <c r="E141"/>
      <c r="F141"/>
      <c r="G141"/>
      <c r="H141"/>
      <c r="I141"/>
      <c r="J141"/>
      <c r="K141"/>
      <c r="M141" s="281">
        <v>0</v>
      </c>
      <c r="N141" s="281">
        <v>0</v>
      </c>
      <c r="O141" s="281">
        <v>0</v>
      </c>
      <c r="P141" s="281">
        <v>0</v>
      </c>
      <c r="Q141" s="281">
        <v>0</v>
      </c>
      <c r="R141" s="281">
        <v>0</v>
      </c>
      <c r="S141" s="281">
        <v>0</v>
      </c>
      <c r="T141" s="281">
        <v>0</v>
      </c>
      <c r="U141" s="281">
        <v>0</v>
      </c>
      <c r="V141" s="281">
        <v>0</v>
      </c>
      <c r="W141" s="281">
        <v>0</v>
      </c>
      <c r="X141" s="281">
        <v>0</v>
      </c>
      <c r="Y141" s="281">
        <v>0</v>
      </c>
      <c r="Z141" s="281">
        <v>0</v>
      </c>
      <c r="AA141" s="281">
        <v>0</v>
      </c>
      <c r="AB141" s="281">
        <v>0</v>
      </c>
      <c r="AC141" s="281">
        <v>0</v>
      </c>
      <c r="AD141" s="281">
        <v>0</v>
      </c>
      <c r="AE141" s="281">
        <v>0</v>
      </c>
      <c r="AF141" s="281">
        <v>0</v>
      </c>
      <c r="AG141" s="281">
        <v>0</v>
      </c>
      <c r="AH141" s="281">
        <v>0</v>
      </c>
      <c r="AI141" s="281">
        <v>0</v>
      </c>
      <c r="AJ141" s="281">
        <v>0</v>
      </c>
      <c r="AK141" s="281">
        <v>0</v>
      </c>
      <c r="AL141" s="281">
        <v>0</v>
      </c>
      <c r="AM141" s="281">
        <v>0</v>
      </c>
      <c r="AN141" s="281">
        <v>0</v>
      </c>
      <c r="AO141" s="281">
        <v>0</v>
      </c>
      <c r="AP141" s="281">
        <v>0</v>
      </c>
    </row>
    <row r="142" spans="1:42" outlineLevel="2">
      <c r="A142" s="211" t="str">
        <f>A105&amp;"."&amp;A137&amp;"."&amp;A106&amp;"."&amp;B142</f>
        <v>1.d.3.5</v>
      </c>
      <c r="B142">
        <v>5</v>
      </c>
      <c r="C142" t="str">
        <f>'1-GBP'!C142</f>
        <v/>
      </c>
      <c r="D142"/>
      <c r="E142"/>
      <c r="F142"/>
      <c r="G142"/>
      <c r="H142"/>
      <c r="I142"/>
      <c r="J142"/>
      <c r="K142"/>
      <c r="M142" s="281">
        <v>0</v>
      </c>
      <c r="N142" s="281">
        <v>0</v>
      </c>
      <c r="O142" s="281">
        <v>0</v>
      </c>
      <c r="P142" s="281">
        <v>0</v>
      </c>
      <c r="Q142" s="281">
        <v>0</v>
      </c>
      <c r="R142" s="281">
        <v>0</v>
      </c>
      <c r="S142" s="281">
        <v>0</v>
      </c>
      <c r="T142" s="281">
        <v>0</v>
      </c>
      <c r="U142" s="281">
        <v>0</v>
      </c>
      <c r="V142" s="281">
        <v>0</v>
      </c>
      <c r="W142" s="281">
        <v>0</v>
      </c>
      <c r="X142" s="281">
        <v>0</v>
      </c>
      <c r="Y142" s="281">
        <v>0</v>
      </c>
      <c r="Z142" s="281">
        <v>0</v>
      </c>
      <c r="AA142" s="281">
        <v>0</v>
      </c>
      <c r="AB142" s="281">
        <v>0</v>
      </c>
      <c r="AC142" s="281">
        <v>0</v>
      </c>
      <c r="AD142" s="281">
        <v>0</v>
      </c>
      <c r="AE142" s="281">
        <v>0</v>
      </c>
      <c r="AF142" s="281">
        <v>0</v>
      </c>
      <c r="AG142" s="281">
        <v>0</v>
      </c>
      <c r="AH142" s="281">
        <v>0</v>
      </c>
      <c r="AI142" s="281">
        <v>0</v>
      </c>
      <c r="AJ142" s="281">
        <v>0</v>
      </c>
      <c r="AK142" s="281">
        <v>0</v>
      </c>
      <c r="AL142" s="281">
        <v>0</v>
      </c>
      <c r="AM142" s="281">
        <v>0</v>
      </c>
      <c r="AN142" s="281">
        <v>0</v>
      </c>
      <c r="AO142" s="281">
        <v>0</v>
      </c>
      <c r="AP142" s="281">
        <v>0</v>
      </c>
    </row>
    <row r="143" spans="1:42" outlineLevel="2">
      <c r="A143" s="211" t="str">
        <f>A105&amp;"."&amp;A137&amp;"."&amp;A106&amp;"."&amp;B143</f>
        <v>1.d.3.6</v>
      </c>
      <c r="B143">
        <v>6</v>
      </c>
      <c r="C143" t="str">
        <f>'1-GBP'!C143</f>
        <v/>
      </c>
      <c r="D143"/>
      <c r="E143"/>
      <c r="F143"/>
      <c r="G143"/>
      <c r="H143"/>
      <c r="I143"/>
      <c r="J143"/>
      <c r="K143"/>
      <c r="M143" s="281">
        <v>0</v>
      </c>
      <c r="N143" s="281">
        <v>0</v>
      </c>
      <c r="O143" s="281">
        <v>0</v>
      </c>
      <c r="P143" s="281">
        <v>0</v>
      </c>
      <c r="Q143" s="281">
        <v>0</v>
      </c>
      <c r="R143" s="281">
        <v>0</v>
      </c>
      <c r="S143" s="281">
        <v>0</v>
      </c>
      <c r="T143" s="281">
        <v>0</v>
      </c>
      <c r="U143" s="281">
        <v>0</v>
      </c>
      <c r="V143" s="281">
        <v>0</v>
      </c>
      <c r="W143" s="281">
        <v>0</v>
      </c>
      <c r="X143" s="281">
        <v>0</v>
      </c>
      <c r="Y143" s="281">
        <v>0</v>
      </c>
      <c r="Z143" s="281">
        <v>0</v>
      </c>
      <c r="AA143" s="281">
        <v>0</v>
      </c>
      <c r="AB143" s="281">
        <v>0</v>
      </c>
      <c r="AC143" s="281">
        <v>0</v>
      </c>
      <c r="AD143" s="281">
        <v>0</v>
      </c>
      <c r="AE143" s="281">
        <v>0</v>
      </c>
      <c r="AF143" s="281">
        <v>0</v>
      </c>
      <c r="AG143" s="281">
        <v>0</v>
      </c>
      <c r="AH143" s="281">
        <v>0</v>
      </c>
      <c r="AI143" s="281">
        <v>0</v>
      </c>
      <c r="AJ143" s="281">
        <v>0</v>
      </c>
      <c r="AK143" s="281">
        <v>0</v>
      </c>
      <c r="AL143" s="281">
        <v>0</v>
      </c>
      <c r="AM143" s="281">
        <v>0</v>
      </c>
      <c r="AN143" s="281">
        <v>0</v>
      </c>
      <c r="AO143" s="281">
        <v>0</v>
      </c>
      <c r="AP143" s="281">
        <v>0</v>
      </c>
    </row>
    <row r="144" spans="1:42" outlineLevel="2">
      <c r="A144" s="211" t="str">
        <f>A105&amp;"."&amp;A137&amp;"."&amp;A106&amp;"."&amp;B144</f>
        <v>1.d.3.7</v>
      </c>
      <c r="B144">
        <v>7</v>
      </c>
      <c r="C144" t="str">
        <f>'1-GBP'!C144</f>
        <v/>
      </c>
      <c r="D144"/>
      <c r="E144"/>
      <c r="F144"/>
      <c r="G144"/>
      <c r="H144"/>
      <c r="I144"/>
      <c r="J144"/>
      <c r="K144"/>
      <c r="M144" s="281">
        <v>0</v>
      </c>
      <c r="N144" s="281">
        <v>0</v>
      </c>
      <c r="O144" s="281">
        <v>0</v>
      </c>
      <c r="P144" s="281">
        <v>0</v>
      </c>
      <c r="Q144" s="281">
        <v>0</v>
      </c>
      <c r="R144" s="281">
        <v>0</v>
      </c>
      <c r="S144" s="281">
        <v>0</v>
      </c>
      <c r="T144" s="281">
        <v>0</v>
      </c>
      <c r="U144" s="281">
        <v>0</v>
      </c>
      <c r="V144" s="281">
        <v>0</v>
      </c>
      <c r="W144" s="281">
        <v>0</v>
      </c>
      <c r="X144" s="281">
        <v>0</v>
      </c>
      <c r="Y144" s="281">
        <v>0</v>
      </c>
      <c r="Z144" s="281">
        <v>0</v>
      </c>
      <c r="AA144" s="281">
        <v>0</v>
      </c>
      <c r="AB144" s="281">
        <v>0</v>
      </c>
      <c r="AC144" s="281">
        <v>0</v>
      </c>
      <c r="AD144" s="281">
        <v>0</v>
      </c>
      <c r="AE144" s="281">
        <v>0</v>
      </c>
      <c r="AF144" s="281">
        <v>0</v>
      </c>
      <c r="AG144" s="281">
        <v>0</v>
      </c>
      <c r="AH144" s="281">
        <v>0</v>
      </c>
      <c r="AI144" s="281">
        <v>0</v>
      </c>
      <c r="AJ144" s="281">
        <v>0</v>
      </c>
      <c r="AK144" s="281">
        <v>0</v>
      </c>
      <c r="AL144" s="281">
        <v>0</v>
      </c>
      <c r="AM144" s="281">
        <v>0</v>
      </c>
      <c r="AN144" s="281">
        <v>0</v>
      </c>
      <c r="AO144" s="281">
        <v>0</v>
      </c>
      <c r="AP144" s="281">
        <v>0</v>
      </c>
    </row>
    <row r="145" spans="1:42" outlineLevel="2">
      <c r="A145" s="211" t="str">
        <f>A105&amp;"."&amp;A137&amp;"."&amp;A106&amp;"."&amp;B145</f>
        <v>1.d.3.8</v>
      </c>
      <c r="B145">
        <v>8</v>
      </c>
      <c r="C145" t="str">
        <f>'1-GBP'!C145</f>
        <v/>
      </c>
      <c r="D145"/>
      <c r="E145"/>
      <c r="F145"/>
      <c r="G145"/>
      <c r="H145"/>
      <c r="I145"/>
      <c r="J145"/>
      <c r="K145"/>
      <c r="M145" s="281">
        <v>0</v>
      </c>
      <c r="N145" s="281">
        <v>0</v>
      </c>
      <c r="O145" s="281">
        <v>0</v>
      </c>
      <c r="P145" s="281">
        <v>0</v>
      </c>
      <c r="Q145" s="281">
        <v>0</v>
      </c>
      <c r="R145" s="281">
        <v>0</v>
      </c>
      <c r="S145" s="281">
        <v>0</v>
      </c>
      <c r="T145" s="281">
        <v>0</v>
      </c>
      <c r="U145" s="281">
        <v>0</v>
      </c>
      <c r="V145" s="281">
        <v>0</v>
      </c>
      <c r="W145" s="281">
        <v>0</v>
      </c>
      <c r="X145" s="281">
        <v>0</v>
      </c>
      <c r="Y145" s="281">
        <v>0</v>
      </c>
      <c r="Z145" s="281">
        <v>0</v>
      </c>
      <c r="AA145" s="281">
        <v>0</v>
      </c>
      <c r="AB145" s="281">
        <v>0</v>
      </c>
      <c r="AC145" s="281">
        <v>0</v>
      </c>
      <c r="AD145" s="281">
        <v>0</v>
      </c>
      <c r="AE145" s="281">
        <v>0</v>
      </c>
      <c r="AF145" s="281">
        <v>0</v>
      </c>
      <c r="AG145" s="281">
        <v>0</v>
      </c>
      <c r="AH145" s="281">
        <v>0</v>
      </c>
      <c r="AI145" s="281">
        <v>0</v>
      </c>
      <c r="AJ145" s="281">
        <v>0</v>
      </c>
      <c r="AK145" s="281">
        <v>0</v>
      </c>
      <c r="AL145" s="281">
        <v>0</v>
      </c>
      <c r="AM145" s="281">
        <v>0</v>
      </c>
      <c r="AN145" s="281">
        <v>0</v>
      </c>
      <c r="AO145" s="281">
        <v>0</v>
      </c>
      <c r="AP145" s="281">
        <v>0</v>
      </c>
    </row>
    <row r="146" spans="1:42" outlineLevel="2">
      <c r="A146" s="211" t="str">
        <f>A105&amp;"."&amp;A137&amp;"."&amp;A106&amp;"."&amp;B146</f>
        <v>1.d.3.9</v>
      </c>
      <c r="B146">
        <v>9</v>
      </c>
      <c r="C146" t="str">
        <f>'1-GBP'!C146</f>
        <v/>
      </c>
      <c r="D146"/>
      <c r="E146"/>
      <c r="F146"/>
      <c r="G146"/>
      <c r="H146"/>
      <c r="I146"/>
      <c r="J146"/>
      <c r="K146"/>
      <c r="M146" s="281">
        <v>0</v>
      </c>
      <c r="N146" s="281">
        <v>0</v>
      </c>
      <c r="O146" s="281">
        <v>0</v>
      </c>
      <c r="P146" s="281">
        <v>0</v>
      </c>
      <c r="Q146" s="281">
        <v>0</v>
      </c>
      <c r="R146" s="281">
        <v>0</v>
      </c>
      <c r="S146" s="281">
        <v>0</v>
      </c>
      <c r="T146" s="281">
        <v>0</v>
      </c>
      <c r="U146" s="281">
        <v>0</v>
      </c>
      <c r="V146" s="281">
        <v>0</v>
      </c>
      <c r="W146" s="281">
        <v>0</v>
      </c>
      <c r="X146" s="281">
        <v>0</v>
      </c>
      <c r="Y146" s="281">
        <v>0</v>
      </c>
      <c r="Z146" s="281">
        <v>0</v>
      </c>
      <c r="AA146" s="281">
        <v>0</v>
      </c>
      <c r="AB146" s="281">
        <v>0</v>
      </c>
      <c r="AC146" s="281">
        <v>0</v>
      </c>
      <c r="AD146" s="281">
        <v>0</v>
      </c>
      <c r="AE146" s="281">
        <v>0</v>
      </c>
      <c r="AF146" s="281">
        <v>0</v>
      </c>
      <c r="AG146" s="281">
        <v>0</v>
      </c>
      <c r="AH146" s="281">
        <v>0</v>
      </c>
      <c r="AI146" s="281">
        <v>0</v>
      </c>
      <c r="AJ146" s="281">
        <v>0</v>
      </c>
      <c r="AK146" s="281">
        <v>0</v>
      </c>
      <c r="AL146" s="281">
        <v>0</v>
      </c>
      <c r="AM146" s="281">
        <v>0</v>
      </c>
      <c r="AN146" s="281">
        <v>0</v>
      </c>
      <c r="AO146" s="281">
        <v>0</v>
      </c>
      <c r="AP146" s="281">
        <v>0</v>
      </c>
    </row>
    <row r="147" spans="1:42" outlineLevel="2">
      <c r="A147" s="211" t="str">
        <f>A105&amp;"."&amp;A137&amp;"."&amp;A106&amp;"."&amp;B147</f>
        <v>1.d.3.10</v>
      </c>
      <c r="B147">
        <v>10</v>
      </c>
      <c r="C147" t="str">
        <f>'1-GBP'!C147</f>
        <v/>
      </c>
      <c r="D147"/>
      <c r="E147"/>
      <c r="F147"/>
      <c r="G147"/>
      <c r="H147"/>
      <c r="I147"/>
      <c r="J147"/>
      <c r="K147"/>
      <c r="M147" s="281">
        <v>0</v>
      </c>
      <c r="N147" s="281">
        <v>0</v>
      </c>
      <c r="O147" s="281">
        <v>0</v>
      </c>
      <c r="P147" s="281">
        <v>0</v>
      </c>
      <c r="Q147" s="281">
        <v>0</v>
      </c>
      <c r="R147" s="281">
        <v>0</v>
      </c>
      <c r="S147" s="281">
        <v>0</v>
      </c>
      <c r="T147" s="281">
        <v>0</v>
      </c>
      <c r="U147" s="281">
        <v>0</v>
      </c>
      <c r="V147" s="281">
        <v>0</v>
      </c>
      <c r="W147" s="281">
        <v>0</v>
      </c>
      <c r="X147" s="281">
        <v>0</v>
      </c>
      <c r="Y147" s="281">
        <v>0</v>
      </c>
      <c r="Z147" s="281">
        <v>0</v>
      </c>
      <c r="AA147" s="281">
        <v>0</v>
      </c>
      <c r="AB147" s="281">
        <v>0</v>
      </c>
      <c r="AC147" s="281">
        <v>0</v>
      </c>
      <c r="AD147" s="281">
        <v>0</v>
      </c>
      <c r="AE147" s="281">
        <v>0</v>
      </c>
      <c r="AF147" s="281">
        <v>0</v>
      </c>
      <c r="AG147" s="281">
        <v>0</v>
      </c>
      <c r="AH147" s="281">
        <v>0</v>
      </c>
      <c r="AI147" s="281">
        <v>0</v>
      </c>
      <c r="AJ147" s="281">
        <v>0</v>
      </c>
      <c r="AK147" s="281">
        <v>0</v>
      </c>
      <c r="AL147" s="281">
        <v>0</v>
      </c>
      <c r="AM147" s="281">
        <v>0</v>
      </c>
      <c r="AN147" s="281">
        <v>0</v>
      </c>
      <c r="AO147" s="281">
        <v>0</v>
      </c>
      <c r="AP147" s="281">
        <v>0</v>
      </c>
    </row>
    <row r="148" spans="1:42" outlineLevel="2">
      <c r="A148" s="211" t="str">
        <f>A105&amp;"."&amp;A137&amp;"."&amp;A106&amp;"."&amp;B148</f>
        <v>1.d.3.11</v>
      </c>
      <c r="B148">
        <v>11</v>
      </c>
      <c r="C148" t="str">
        <f>'1-GBP'!C148</f>
        <v/>
      </c>
      <c r="D148"/>
      <c r="E148"/>
      <c r="F148"/>
      <c r="G148"/>
      <c r="H148"/>
      <c r="I148"/>
      <c r="J148"/>
      <c r="K148"/>
      <c r="M148" s="281">
        <v>0</v>
      </c>
      <c r="N148" s="281">
        <v>0</v>
      </c>
      <c r="O148" s="281">
        <v>0</v>
      </c>
      <c r="P148" s="281">
        <v>0</v>
      </c>
      <c r="Q148" s="281">
        <v>0</v>
      </c>
      <c r="R148" s="281">
        <v>0</v>
      </c>
      <c r="S148" s="281">
        <v>0</v>
      </c>
      <c r="T148" s="281">
        <v>0</v>
      </c>
      <c r="U148" s="281">
        <v>0</v>
      </c>
      <c r="V148" s="281">
        <v>0</v>
      </c>
      <c r="W148" s="281">
        <v>0</v>
      </c>
      <c r="X148" s="281">
        <v>0</v>
      </c>
      <c r="Y148" s="281">
        <v>0</v>
      </c>
      <c r="Z148" s="281">
        <v>0</v>
      </c>
      <c r="AA148" s="281">
        <v>0</v>
      </c>
      <c r="AB148" s="281">
        <v>0</v>
      </c>
      <c r="AC148" s="281">
        <v>0</v>
      </c>
      <c r="AD148" s="281">
        <v>0</v>
      </c>
      <c r="AE148" s="281">
        <v>0</v>
      </c>
      <c r="AF148" s="281">
        <v>0</v>
      </c>
      <c r="AG148" s="281">
        <v>0</v>
      </c>
      <c r="AH148" s="281">
        <v>0</v>
      </c>
      <c r="AI148" s="281">
        <v>0</v>
      </c>
      <c r="AJ148" s="281">
        <v>0</v>
      </c>
      <c r="AK148" s="281">
        <v>0</v>
      </c>
      <c r="AL148" s="281">
        <v>0</v>
      </c>
      <c r="AM148" s="281">
        <v>0</v>
      </c>
      <c r="AN148" s="281">
        <v>0</v>
      </c>
      <c r="AO148" s="281">
        <v>0</v>
      </c>
      <c r="AP148" s="281">
        <v>0</v>
      </c>
    </row>
    <row r="149" spans="1:42" outlineLevel="2">
      <c r="A149" s="211" t="str">
        <f>A105&amp;"."&amp;A137&amp;"."&amp;A106&amp;"."&amp;B149</f>
        <v>1.d.3.12</v>
      </c>
      <c r="B149">
        <v>12</v>
      </c>
      <c r="C149" t="str">
        <f>'1-GBP'!C149</f>
        <v/>
      </c>
      <c r="D149"/>
      <c r="E149"/>
      <c r="F149"/>
      <c r="G149"/>
      <c r="H149"/>
      <c r="I149"/>
      <c r="J149"/>
      <c r="K149"/>
      <c r="M149" s="281">
        <v>0</v>
      </c>
      <c r="N149" s="281">
        <v>0</v>
      </c>
      <c r="O149" s="281">
        <v>0</v>
      </c>
      <c r="P149" s="281">
        <v>0</v>
      </c>
      <c r="Q149" s="281">
        <v>0</v>
      </c>
      <c r="R149" s="281">
        <v>0</v>
      </c>
      <c r="S149" s="281">
        <v>0</v>
      </c>
      <c r="T149" s="281">
        <v>0</v>
      </c>
      <c r="U149" s="281">
        <v>0</v>
      </c>
      <c r="V149" s="281">
        <v>0</v>
      </c>
      <c r="W149" s="281">
        <v>0</v>
      </c>
      <c r="X149" s="281">
        <v>0</v>
      </c>
      <c r="Y149" s="281">
        <v>0</v>
      </c>
      <c r="Z149" s="281">
        <v>0</v>
      </c>
      <c r="AA149" s="281">
        <v>0</v>
      </c>
      <c r="AB149" s="281">
        <v>0</v>
      </c>
      <c r="AC149" s="281">
        <v>0</v>
      </c>
      <c r="AD149" s="281">
        <v>0</v>
      </c>
      <c r="AE149" s="281">
        <v>0</v>
      </c>
      <c r="AF149" s="281">
        <v>0</v>
      </c>
      <c r="AG149" s="281">
        <v>0</v>
      </c>
      <c r="AH149" s="281">
        <v>0</v>
      </c>
      <c r="AI149" s="281">
        <v>0</v>
      </c>
      <c r="AJ149" s="281">
        <v>0</v>
      </c>
      <c r="AK149" s="281">
        <v>0</v>
      </c>
      <c r="AL149" s="281">
        <v>0</v>
      </c>
      <c r="AM149" s="281">
        <v>0</v>
      </c>
      <c r="AN149" s="281">
        <v>0</v>
      </c>
      <c r="AO149" s="281">
        <v>0</v>
      </c>
      <c r="AP149" s="281">
        <v>0</v>
      </c>
    </row>
    <row r="150" spans="1:42" outlineLevel="1">
      <c r="A150" s="212"/>
      <c r="B150" s="201">
        <f>B149-COUNTIFS(C138:C149,"")</f>
        <v>0</v>
      </c>
      <c r="C150" s="201" t="s">
        <v>285</v>
      </c>
      <c r="D150" s="201"/>
      <c r="E150" s="201"/>
      <c r="F150" s="201"/>
      <c r="G150" s="201"/>
      <c r="H150" s="201"/>
      <c r="I150" s="201"/>
      <c r="J150" s="201"/>
      <c r="K150" s="201"/>
      <c r="L150" s="201"/>
      <c r="M150" s="280">
        <f t="shared" ref="M150:AP150" si="13">SUM(M138:M149)</f>
        <v>0</v>
      </c>
      <c r="N150" s="280">
        <f t="shared" si="13"/>
        <v>0</v>
      </c>
      <c r="O150" s="280">
        <f t="shared" si="13"/>
        <v>0</v>
      </c>
      <c r="P150" s="280">
        <f t="shared" si="13"/>
        <v>0</v>
      </c>
      <c r="Q150" s="280">
        <f t="shared" si="13"/>
        <v>0</v>
      </c>
      <c r="R150" s="280">
        <f t="shared" si="13"/>
        <v>0</v>
      </c>
      <c r="S150" s="280">
        <f t="shared" si="13"/>
        <v>0</v>
      </c>
      <c r="T150" s="280">
        <f t="shared" si="13"/>
        <v>0</v>
      </c>
      <c r="U150" s="280">
        <f t="shared" si="13"/>
        <v>0</v>
      </c>
      <c r="V150" s="280">
        <f t="shared" si="13"/>
        <v>0</v>
      </c>
      <c r="W150" s="280">
        <f t="shared" si="13"/>
        <v>0</v>
      </c>
      <c r="X150" s="280">
        <f t="shared" si="13"/>
        <v>0</v>
      </c>
      <c r="Y150" s="280">
        <f t="shared" si="13"/>
        <v>0</v>
      </c>
      <c r="Z150" s="280">
        <f t="shared" si="13"/>
        <v>0</v>
      </c>
      <c r="AA150" s="280">
        <f t="shared" si="13"/>
        <v>0</v>
      </c>
      <c r="AB150" s="280">
        <f t="shared" si="13"/>
        <v>0</v>
      </c>
      <c r="AC150" s="280">
        <f t="shared" si="13"/>
        <v>0</v>
      </c>
      <c r="AD150" s="280">
        <f t="shared" si="13"/>
        <v>0</v>
      </c>
      <c r="AE150" s="280">
        <f t="shared" si="13"/>
        <v>0</v>
      </c>
      <c r="AF150" s="280">
        <f t="shared" si="13"/>
        <v>0</v>
      </c>
      <c r="AG150" s="280">
        <f t="shared" si="13"/>
        <v>0</v>
      </c>
      <c r="AH150" s="280">
        <f t="shared" si="13"/>
        <v>0</v>
      </c>
      <c r="AI150" s="280">
        <f t="shared" si="13"/>
        <v>0</v>
      </c>
      <c r="AJ150" s="280">
        <f t="shared" si="13"/>
        <v>0</v>
      </c>
      <c r="AK150" s="280">
        <f t="shared" si="13"/>
        <v>0</v>
      </c>
      <c r="AL150" s="280">
        <f t="shared" si="13"/>
        <v>0</v>
      </c>
      <c r="AM150" s="280">
        <f t="shared" si="13"/>
        <v>0</v>
      </c>
      <c r="AN150" s="280">
        <f t="shared" si="13"/>
        <v>0</v>
      </c>
      <c r="AO150" s="280">
        <f t="shared" si="13"/>
        <v>0</v>
      </c>
      <c r="AP150" s="280">
        <f t="shared" si="13"/>
        <v>0</v>
      </c>
    </row>
    <row r="151" spans="1:42" ht="16.149999999999999" outlineLevel="1" thickBot="1">
      <c r="A151" s="213"/>
      <c r="B151" s="202"/>
      <c r="C151" s="202"/>
      <c r="D151" s="202"/>
      <c r="E151" s="202"/>
      <c r="F151" s="202"/>
      <c r="G151" s="202"/>
      <c r="H151" s="202"/>
      <c r="I151" s="202"/>
      <c r="J151" s="202"/>
      <c r="K151" s="202"/>
      <c r="L151" s="202"/>
      <c r="M151" s="313"/>
      <c r="N151" s="313"/>
      <c r="O151" s="313"/>
      <c r="P151" s="313"/>
      <c r="Q151" s="313"/>
      <c r="R151" s="313"/>
      <c r="S151" s="313"/>
      <c r="T151" s="313"/>
      <c r="U151" s="313"/>
      <c r="V151" s="313"/>
      <c r="W151" s="313"/>
      <c r="X151" s="313"/>
      <c r="Y151" s="313"/>
      <c r="Z151" s="313"/>
      <c r="AA151" s="313"/>
      <c r="AB151" s="313"/>
      <c r="AC151" s="313"/>
      <c r="AD151" s="313"/>
      <c r="AE151" s="313"/>
      <c r="AF151" s="313"/>
      <c r="AG151" s="313"/>
      <c r="AH151" s="313"/>
      <c r="AI151" s="313"/>
      <c r="AJ151" s="313"/>
      <c r="AK151" s="313"/>
      <c r="AL151" s="313"/>
      <c r="AM151" s="313"/>
      <c r="AN151" s="313"/>
      <c r="AO151" s="313"/>
      <c r="AP151" s="313"/>
    </row>
    <row r="152" spans="1:42" ht="16.149999999999999" outlineLevel="1" thickBot="1">
      <c r="A152" s="214" t="s">
        <v>288</v>
      </c>
      <c r="B152" s="203">
        <f>B150+B135+B120</f>
        <v>8</v>
      </c>
      <c r="C152" s="203" t="s">
        <v>289</v>
      </c>
      <c r="D152" s="203"/>
      <c r="E152" s="203"/>
      <c r="F152" s="203"/>
      <c r="G152" s="203" t="str">
        <f>+"Total "&amp;$B105&amp;" "&amp;$B106</f>
        <v>Total Phase 1 Offshore Storage System (Endurance)</v>
      </c>
      <c r="H152" s="203"/>
      <c r="I152" s="203"/>
      <c r="J152" s="203"/>
      <c r="K152" s="203"/>
      <c r="L152" s="203"/>
      <c r="M152" s="284">
        <f t="shared" ref="M152:AP152" si="14">SUM(M120,M135,M150)</f>
        <v>0</v>
      </c>
      <c r="N152" s="284">
        <f t="shared" si="14"/>
        <v>0</v>
      </c>
      <c r="O152" s="284">
        <f t="shared" si="14"/>
        <v>0</v>
      </c>
      <c r="P152" s="284">
        <f t="shared" si="14"/>
        <v>0</v>
      </c>
      <c r="Q152" s="284">
        <f t="shared" si="14"/>
        <v>0</v>
      </c>
      <c r="R152" s="284">
        <f t="shared" si="14"/>
        <v>0</v>
      </c>
      <c r="S152" s="284">
        <f t="shared" si="14"/>
        <v>0</v>
      </c>
      <c r="T152" s="284">
        <f t="shared" si="14"/>
        <v>0</v>
      </c>
      <c r="U152" s="284">
        <f t="shared" si="14"/>
        <v>0</v>
      </c>
      <c r="V152" s="284">
        <f t="shared" si="14"/>
        <v>0</v>
      </c>
      <c r="W152" s="284">
        <f t="shared" si="14"/>
        <v>0</v>
      </c>
      <c r="X152" s="284">
        <f t="shared" si="14"/>
        <v>0</v>
      </c>
      <c r="Y152" s="284">
        <f t="shared" si="14"/>
        <v>0</v>
      </c>
      <c r="Z152" s="284">
        <f t="shared" si="14"/>
        <v>0</v>
      </c>
      <c r="AA152" s="284">
        <f t="shared" si="14"/>
        <v>0</v>
      </c>
      <c r="AB152" s="284">
        <f t="shared" si="14"/>
        <v>0</v>
      </c>
      <c r="AC152" s="284">
        <f t="shared" si="14"/>
        <v>0</v>
      </c>
      <c r="AD152" s="284">
        <f t="shared" si="14"/>
        <v>0</v>
      </c>
      <c r="AE152" s="284">
        <f t="shared" si="14"/>
        <v>0</v>
      </c>
      <c r="AF152" s="284">
        <f t="shared" si="14"/>
        <v>0</v>
      </c>
      <c r="AG152" s="284">
        <f t="shared" si="14"/>
        <v>0</v>
      </c>
      <c r="AH152" s="284">
        <f t="shared" si="14"/>
        <v>0</v>
      </c>
      <c r="AI152" s="284">
        <f t="shared" si="14"/>
        <v>0</v>
      </c>
      <c r="AJ152" s="284">
        <f t="shared" si="14"/>
        <v>0</v>
      </c>
      <c r="AK152" s="284">
        <f t="shared" si="14"/>
        <v>0</v>
      </c>
      <c r="AL152" s="284">
        <f t="shared" si="14"/>
        <v>0</v>
      </c>
      <c r="AM152" s="284">
        <f t="shared" si="14"/>
        <v>0</v>
      </c>
      <c r="AN152" s="284">
        <f t="shared" si="14"/>
        <v>0</v>
      </c>
      <c r="AO152" s="284">
        <f t="shared" si="14"/>
        <v>0</v>
      </c>
      <c r="AP152" s="284">
        <f t="shared" si="14"/>
        <v>0</v>
      </c>
    </row>
    <row r="153" spans="1:42" collapsed="1">
      <c r="A153" s="211"/>
      <c r="B153"/>
      <c r="C153"/>
      <c r="D153"/>
      <c r="E153"/>
      <c r="F153"/>
      <c r="G153"/>
      <c r="H153"/>
      <c r="I153"/>
      <c r="J153"/>
      <c r="K153"/>
      <c r="M153" s="314"/>
      <c r="N153" s="314"/>
      <c r="O153" s="314"/>
      <c r="P153" s="314"/>
      <c r="Q153" s="314"/>
      <c r="R153" s="314"/>
      <c r="S153" s="314"/>
      <c r="T153" s="314"/>
      <c r="U153" s="314"/>
      <c r="V153" s="314"/>
      <c r="W153" s="314"/>
      <c r="X153" s="314"/>
      <c r="Y153" s="314"/>
      <c r="Z153" s="314"/>
      <c r="AA153" s="314"/>
      <c r="AB153" s="314"/>
      <c r="AC153" s="314"/>
      <c r="AD153" s="314"/>
      <c r="AE153" s="314"/>
      <c r="AF153" s="314"/>
      <c r="AG153" s="314"/>
      <c r="AH153" s="314"/>
      <c r="AI153" s="314"/>
      <c r="AJ153" s="314"/>
      <c r="AK153" s="314"/>
      <c r="AL153" s="314"/>
      <c r="AM153" s="314"/>
      <c r="AN153" s="314"/>
      <c r="AO153" s="314"/>
      <c r="AP153" s="314"/>
    </row>
    <row r="154" spans="1:42">
      <c r="A154" s="209" t="str">
        <f>_xlfn.TEXTBEFORE(J154,".")</f>
        <v>1</v>
      </c>
      <c r="B154" s="196" t="str">
        <f>_xlfn.XLOOKUP(A154,Select!$B$4:$B$65,Select!$C$4:$C$65)</f>
        <v>Phase 1</v>
      </c>
      <c r="C154" s="197"/>
      <c r="D154" s="197">
        <f>B169+B184+B199</f>
        <v>5</v>
      </c>
      <c r="E154" s="197" t="s">
        <v>281</v>
      </c>
      <c r="F154" s="197"/>
      <c r="G154" s="197"/>
      <c r="H154" s="197"/>
      <c r="I154" s="197" t="s">
        <v>282</v>
      </c>
      <c r="J154" s="197" t="str">
        <f>Select!$M$7</f>
        <v>1.4</v>
      </c>
      <c r="K154" s="197"/>
      <c r="L154" s="197"/>
      <c r="M154" s="318"/>
      <c r="N154" s="319"/>
      <c r="O154" s="319"/>
      <c r="P154" s="319"/>
      <c r="Q154" s="319"/>
      <c r="R154" s="319"/>
      <c r="S154" s="319"/>
      <c r="T154" s="319"/>
      <c r="U154" s="319"/>
      <c r="V154" s="319"/>
      <c r="W154" s="319"/>
      <c r="X154" s="319"/>
      <c r="Y154" s="319"/>
      <c r="Z154" s="319"/>
      <c r="AA154" s="319"/>
      <c r="AB154" s="319"/>
      <c r="AC154" s="319"/>
      <c r="AD154" s="319"/>
      <c r="AE154" s="319"/>
      <c r="AF154" s="319"/>
      <c r="AG154" s="319"/>
      <c r="AH154" s="319"/>
      <c r="AI154" s="319"/>
      <c r="AJ154" s="319"/>
      <c r="AK154" s="319"/>
      <c r="AL154" s="319"/>
      <c r="AM154" s="319"/>
      <c r="AN154" s="319"/>
      <c r="AO154" s="319"/>
      <c r="AP154" s="319"/>
    </row>
    <row r="155" spans="1:42" outlineLevel="1">
      <c r="A155" s="210" t="str">
        <f>_xlfn.TEXTAFTER(J154,".")</f>
        <v>4</v>
      </c>
      <c r="B155" s="199" t="str">
        <f>_xlfn.XLOOKUP($J154,Select!$K$4:$K$65,Select!$F$4:$F$65)</f>
        <v>Operator Other</v>
      </c>
      <c r="C155" s="199"/>
      <c r="D155" s="199"/>
      <c r="E155" s="199"/>
      <c r="F155" s="199"/>
      <c r="G155" s="199"/>
      <c r="H155" s="199"/>
      <c r="I155" s="199"/>
      <c r="J155" s="199"/>
      <c r="K155" s="199"/>
      <c r="L155" s="199"/>
      <c r="M155" s="320"/>
      <c r="N155" s="320"/>
      <c r="O155" s="320"/>
      <c r="P155" s="320"/>
      <c r="Q155" s="320"/>
      <c r="R155" s="320"/>
      <c r="S155" s="320"/>
      <c r="T155" s="320"/>
      <c r="U155" s="320"/>
      <c r="V155" s="320"/>
      <c r="W155" s="320"/>
      <c r="X155" s="320"/>
      <c r="Y155" s="320"/>
      <c r="Z155" s="320"/>
      <c r="AA155" s="320"/>
      <c r="AB155" s="320"/>
      <c r="AC155" s="320"/>
      <c r="AD155" s="320"/>
      <c r="AE155" s="320"/>
      <c r="AF155" s="320"/>
      <c r="AG155" s="320"/>
      <c r="AH155" s="320"/>
      <c r="AI155" s="320"/>
      <c r="AJ155" s="320"/>
      <c r="AK155" s="320"/>
      <c r="AL155" s="320"/>
      <c r="AM155" s="320"/>
      <c r="AN155" s="320"/>
      <c r="AO155" s="320"/>
      <c r="AP155" s="320"/>
    </row>
    <row r="156" spans="1:42" outlineLevel="1">
      <c r="A156" s="220" t="s">
        <v>150</v>
      </c>
      <c r="B156" s="220" t="s">
        <v>283</v>
      </c>
      <c r="C156" s="220" t="s">
        <v>284</v>
      </c>
      <c r="D156" s="220"/>
      <c r="E156" s="220"/>
      <c r="F156" s="220"/>
      <c r="G156" s="220"/>
      <c r="H156" s="220"/>
      <c r="I156" s="220"/>
      <c r="J156" s="220"/>
      <c r="K156" s="220"/>
      <c r="L156" s="220"/>
      <c r="M156" s="315"/>
      <c r="N156" s="315"/>
      <c r="O156" s="315"/>
      <c r="P156" s="315"/>
      <c r="Q156" s="315"/>
      <c r="R156" s="315"/>
      <c r="S156" s="315"/>
      <c r="T156" s="315"/>
      <c r="U156" s="315"/>
      <c r="V156" s="315"/>
      <c r="W156" s="315"/>
      <c r="X156" s="315"/>
      <c r="Y156" s="315"/>
      <c r="Z156" s="315"/>
      <c r="AA156" s="315"/>
      <c r="AB156" s="315"/>
      <c r="AC156" s="315"/>
      <c r="AD156" s="315"/>
      <c r="AE156" s="315"/>
      <c r="AF156" s="315"/>
      <c r="AG156" s="315"/>
      <c r="AH156" s="315"/>
      <c r="AI156" s="315"/>
      <c r="AJ156" s="315"/>
      <c r="AK156" s="315"/>
      <c r="AL156" s="315"/>
      <c r="AM156" s="315"/>
      <c r="AN156" s="315"/>
      <c r="AO156" s="315"/>
      <c r="AP156" s="315"/>
    </row>
    <row r="157" spans="1:42" outlineLevel="2">
      <c r="A157" s="211" t="str">
        <f>A154&amp;"."&amp;A156&amp;"."&amp;A155&amp;"."&amp;B157</f>
        <v>1.c.4.1</v>
      </c>
      <c r="B157">
        <v>1</v>
      </c>
      <c r="C157" t="str">
        <f>'1-GBP'!C157</f>
        <v>Operator PMT</v>
      </c>
      <c r="D157"/>
      <c r="E157"/>
      <c r="F157"/>
      <c r="G157"/>
      <c r="H157"/>
      <c r="I157"/>
      <c r="J157"/>
      <c r="K157"/>
      <c r="M157" s="281">
        <v>0</v>
      </c>
      <c r="N157" s="281">
        <v>0</v>
      </c>
      <c r="O157" s="281">
        <v>0</v>
      </c>
      <c r="P157" s="281">
        <v>0</v>
      </c>
      <c r="Q157" s="281">
        <v>0</v>
      </c>
      <c r="R157" s="281">
        <v>0</v>
      </c>
      <c r="S157" s="281">
        <v>0</v>
      </c>
      <c r="T157" s="281">
        <v>0</v>
      </c>
      <c r="U157" s="281">
        <v>0</v>
      </c>
      <c r="V157" s="281">
        <v>0</v>
      </c>
      <c r="W157" s="281">
        <v>0</v>
      </c>
      <c r="X157" s="281">
        <v>0</v>
      </c>
      <c r="Y157" s="281">
        <v>0</v>
      </c>
      <c r="Z157" s="281">
        <v>0</v>
      </c>
      <c r="AA157" s="281">
        <v>0</v>
      </c>
      <c r="AB157" s="281">
        <v>0</v>
      </c>
      <c r="AC157" s="281">
        <v>0</v>
      </c>
      <c r="AD157" s="281">
        <v>0</v>
      </c>
      <c r="AE157" s="281">
        <v>0</v>
      </c>
      <c r="AF157" s="281">
        <v>0</v>
      </c>
      <c r="AG157" s="281">
        <v>0</v>
      </c>
      <c r="AH157" s="281">
        <v>0</v>
      </c>
      <c r="AI157" s="281">
        <v>0</v>
      </c>
      <c r="AJ157" s="281">
        <v>0</v>
      </c>
      <c r="AK157" s="281">
        <v>0</v>
      </c>
      <c r="AL157" s="281">
        <v>0</v>
      </c>
      <c r="AM157" s="281">
        <v>0</v>
      </c>
      <c r="AN157" s="281">
        <v>0</v>
      </c>
      <c r="AO157" s="281">
        <v>0</v>
      </c>
      <c r="AP157" s="281">
        <v>0</v>
      </c>
    </row>
    <row r="158" spans="1:42" outlineLevel="2">
      <c r="A158" s="211" t="str">
        <f>A154&amp;"."&amp;A156&amp;"."&amp;A155&amp;"."&amp;B158</f>
        <v>1.c.4.2</v>
      </c>
      <c r="B158">
        <v>2</v>
      </c>
      <c r="C158" t="str">
        <f>'1-GBP'!C158</f>
        <v>iPMT</v>
      </c>
      <c r="D158"/>
      <c r="E158"/>
      <c r="F158"/>
      <c r="G158"/>
      <c r="H158"/>
      <c r="I158"/>
      <c r="J158"/>
      <c r="K158"/>
      <c r="M158" s="281">
        <v>0</v>
      </c>
      <c r="N158" s="281">
        <v>0</v>
      </c>
      <c r="O158" s="281">
        <v>0</v>
      </c>
      <c r="P158" s="281">
        <v>0</v>
      </c>
      <c r="Q158" s="281">
        <v>0</v>
      </c>
      <c r="R158" s="281">
        <v>0</v>
      </c>
      <c r="S158" s="281">
        <v>0</v>
      </c>
      <c r="T158" s="281">
        <v>0</v>
      </c>
      <c r="U158" s="281">
        <v>0</v>
      </c>
      <c r="V158" s="281">
        <v>0</v>
      </c>
      <c r="W158" s="281">
        <v>0</v>
      </c>
      <c r="X158" s="281">
        <v>0</v>
      </c>
      <c r="Y158" s="281">
        <v>0</v>
      </c>
      <c r="Z158" s="281">
        <v>0</v>
      </c>
      <c r="AA158" s="281">
        <v>0</v>
      </c>
      <c r="AB158" s="281">
        <v>0</v>
      </c>
      <c r="AC158" s="281">
        <v>0</v>
      </c>
      <c r="AD158" s="281">
        <v>0</v>
      </c>
      <c r="AE158" s="281">
        <v>0</v>
      </c>
      <c r="AF158" s="281">
        <v>0</v>
      </c>
      <c r="AG158" s="281">
        <v>0</v>
      </c>
      <c r="AH158" s="281">
        <v>0</v>
      </c>
      <c r="AI158" s="281">
        <v>0</v>
      </c>
      <c r="AJ158" s="281">
        <v>0</v>
      </c>
      <c r="AK158" s="281">
        <v>0</v>
      </c>
      <c r="AL158" s="281">
        <v>0</v>
      </c>
      <c r="AM158" s="281">
        <v>0</v>
      </c>
      <c r="AN158" s="281">
        <v>0</v>
      </c>
      <c r="AO158" s="281">
        <v>0</v>
      </c>
      <c r="AP158" s="281">
        <v>0</v>
      </c>
    </row>
    <row r="159" spans="1:42" outlineLevel="2">
      <c r="A159" s="211" t="str">
        <f>A154&amp;"."&amp;A156&amp;"."&amp;A155&amp;"."&amp;B159</f>
        <v>1.c.4.3</v>
      </c>
      <c r="B159">
        <v>3</v>
      </c>
      <c r="C159" t="str">
        <f>'1-GBP'!C159</f>
        <v>Operator Other</v>
      </c>
      <c r="D159"/>
      <c r="E159"/>
      <c r="F159"/>
      <c r="G159"/>
      <c r="H159"/>
      <c r="I159"/>
      <c r="J159"/>
      <c r="K159"/>
      <c r="M159" s="281">
        <v>0</v>
      </c>
      <c r="N159" s="281">
        <v>0</v>
      </c>
      <c r="O159" s="281">
        <v>0</v>
      </c>
      <c r="P159" s="281">
        <v>0</v>
      </c>
      <c r="Q159" s="281">
        <v>0</v>
      </c>
      <c r="R159" s="281">
        <v>0</v>
      </c>
      <c r="S159" s="281">
        <v>0</v>
      </c>
      <c r="T159" s="281">
        <v>0</v>
      </c>
      <c r="U159" s="281">
        <v>0</v>
      </c>
      <c r="V159" s="281">
        <v>0</v>
      </c>
      <c r="W159" s="281">
        <v>0</v>
      </c>
      <c r="X159" s="281">
        <v>0</v>
      </c>
      <c r="Y159" s="281">
        <v>0</v>
      </c>
      <c r="Z159" s="281">
        <v>0</v>
      </c>
      <c r="AA159" s="281">
        <v>0</v>
      </c>
      <c r="AB159" s="281">
        <v>0</v>
      </c>
      <c r="AC159" s="281">
        <v>0</v>
      </c>
      <c r="AD159" s="281">
        <v>0</v>
      </c>
      <c r="AE159" s="281">
        <v>0</v>
      </c>
      <c r="AF159" s="281">
        <v>0</v>
      </c>
      <c r="AG159" s="281">
        <v>0</v>
      </c>
      <c r="AH159" s="281">
        <v>0</v>
      </c>
      <c r="AI159" s="281">
        <v>0</v>
      </c>
      <c r="AJ159" s="281">
        <v>0</v>
      </c>
      <c r="AK159" s="281">
        <v>0</v>
      </c>
      <c r="AL159" s="281">
        <v>0</v>
      </c>
      <c r="AM159" s="281">
        <v>0</v>
      </c>
      <c r="AN159" s="281">
        <v>0</v>
      </c>
      <c r="AO159" s="281">
        <v>0</v>
      </c>
      <c r="AP159" s="281">
        <v>0</v>
      </c>
    </row>
    <row r="160" spans="1:42" outlineLevel="2">
      <c r="A160" s="211" t="str">
        <f>A154&amp;"."&amp;A156&amp;"."&amp;A155&amp;"."&amp;B160</f>
        <v>1.c.4.4</v>
      </c>
      <c r="B160">
        <v>4</v>
      </c>
      <c r="C160" t="str">
        <f>'1-GBP'!C160</f>
        <v/>
      </c>
      <c r="D160"/>
      <c r="E160"/>
      <c r="F160"/>
      <c r="G160"/>
      <c r="H160"/>
      <c r="I160"/>
      <c r="J160"/>
      <c r="K160"/>
      <c r="M160" s="281">
        <v>0</v>
      </c>
      <c r="N160" s="281">
        <v>0</v>
      </c>
      <c r="O160" s="281">
        <v>0</v>
      </c>
      <c r="P160" s="281">
        <v>0</v>
      </c>
      <c r="Q160" s="281">
        <v>0</v>
      </c>
      <c r="R160" s="281">
        <v>0</v>
      </c>
      <c r="S160" s="281">
        <v>0</v>
      </c>
      <c r="T160" s="281">
        <v>0</v>
      </c>
      <c r="U160" s="281">
        <v>0</v>
      </c>
      <c r="V160" s="281">
        <v>0</v>
      </c>
      <c r="W160" s="281">
        <v>0</v>
      </c>
      <c r="X160" s="281">
        <v>0</v>
      </c>
      <c r="Y160" s="281">
        <v>0</v>
      </c>
      <c r="Z160" s="281">
        <v>0</v>
      </c>
      <c r="AA160" s="281">
        <v>0</v>
      </c>
      <c r="AB160" s="281">
        <v>0</v>
      </c>
      <c r="AC160" s="281">
        <v>0</v>
      </c>
      <c r="AD160" s="281">
        <v>0</v>
      </c>
      <c r="AE160" s="281">
        <v>0</v>
      </c>
      <c r="AF160" s="281">
        <v>0</v>
      </c>
      <c r="AG160" s="281">
        <v>0</v>
      </c>
      <c r="AH160" s="281">
        <v>0</v>
      </c>
      <c r="AI160" s="281">
        <v>0</v>
      </c>
      <c r="AJ160" s="281">
        <v>0</v>
      </c>
      <c r="AK160" s="281">
        <v>0</v>
      </c>
      <c r="AL160" s="281">
        <v>0</v>
      </c>
      <c r="AM160" s="281">
        <v>0</v>
      </c>
      <c r="AN160" s="281">
        <v>0</v>
      </c>
      <c r="AO160" s="281">
        <v>0</v>
      </c>
      <c r="AP160" s="281">
        <v>0</v>
      </c>
    </row>
    <row r="161" spans="1:42" outlineLevel="2">
      <c r="A161" s="211" t="str">
        <f>A154&amp;"."&amp;A156&amp;"."&amp;A155&amp;"."&amp;B161</f>
        <v>1.c.4.5</v>
      </c>
      <c r="B161">
        <v>5</v>
      </c>
      <c r="C161" t="str">
        <f>'1-GBP'!C161</f>
        <v/>
      </c>
      <c r="D161"/>
      <c r="E161"/>
      <c r="F161"/>
      <c r="G161"/>
      <c r="H161"/>
      <c r="I161"/>
      <c r="J161"/>
      <c r="K161"/>
      <c r="M161" s="281">
        <v>0</v>
      </c>
      <c r="N161" s="281">
        <v>0</v>
      </c>
      <c r="O161" s="281">
        <v>0</v>
      </c>
      <c r="P161" s="281">
        <v>0</v>
      </c>
      <c r="Q161" s="281">
        <v>0</v>
      </c>
      <c r="R161" s="281">
        <v>0</v>
      </c>
      <c r="S161" s="281">
        <v>0</v>
      </c>
      <c r="T161" s="281">
        <v>0</v>
      </c>
      <c r="U161" s="281">
        <v>0</v>
      </c>
      <c r="V161" s="281">
        <v>0</v>
      </c>
      <c r="W161" s="281">
        <v>0</v>
      </c>
      <c r="X161" s="281">
        <v>0</v>
      </c>
      <c r="Y161" s="281">
        <v>0</v>
      </c>
      <c r="Z161" s="281">
        <v>0</v>
      </c>
      <c r="AA161" s="281">
        <v>0</v>
      </c>
      <c r="AB161" s="281">
        <v>0</v>
      </c>
      <c r="AC161" s="281">
        <v>0</v>
      </c>
      <c r="AD161" s="281">
        <v>0</v>
      </c>
      <c r="AE161" s="281">
        <v>0</v>
      </c>
      <c r="AF161" s="281">
        <v>0</v>
      </c>
      <c r="AG161" s="281">
        <v>0</v>
      </c>
      <c r="AH161" s="281">
        <v>0</v>
      </c>
      <c r="AI161" s="281">
        <v>0</v>
      </c>
      <c r="AJ161" s="281">
        <v>0</v>
      </c>
      <c r="AK161" s="281">
        <v>0</v>
      </c>
      <c r="AL161" s="281">
        <v>0</v>
      </c>
      <c r="AM161" s="281">
        <v>0</v>
      </c>
      <c r="AN161" s="281">
        <v>0</v>
      </c>
      <c r="AO161" s="281">
        <v>0</v>
      </c>
      <c r="AP161" s="281">
        <v>0</v>
      </c>
    </row>
    <row r="162" spans="1:42" outlineLevel="2">
      <c r="A162" s="211" t="str">
        <f>A154&amp;"."&amp;A156&amp;"."&amp;A155&amp;"."&amp;B162</f>
        <v>1.c.4.6</v>
      </c>
      <c r="B162">
        <v>6</v>
      </c>
      <c r="C162" t="str">
        <f>'1-GBP'!C162</f>
        <v/>
      </c>
      <c r="D162"/>
      <c r="E162"/>
      <c r="F162"/>
      <c r="G162"/>
      <c r="H162"/>
      <c r="I162"/>
      <c r="J162"/>
      <c r="K162"/>
      <c r="M162" s="281">
        <v>0</v>
      </c>
      <c r="N162" s="281">
        <v>0</v>
      </c>
      <c r="O162" s="281">
        <v>0</v>
      </c>
      <c r="P162" s="281">
        <v>0</v>
      </c>
      <c r="Q162" s="281">
        <v>0</v>
      </c>
      <c r="R162" s="281">
        <v>0</v>
      </c>
      <c r="S162" s="281">
        <v>0</v>
      </c>
      <c r="T162" s="281">
        <v>0</v>
      </c>
      <c r="U162" s="281">
        <v>0</v>
      </c>
      <c r="V162" s="281">
        <v>0</v>
      </c>
      <c r="W162" s="281">
        <v>0</v>
      </c>
      <c r="X162" s="281">
        <v>0</v>
      </c>
      <c r="Y162" s="281">
        <v>0</v>
      </c>
      <c r="Z162" s="281">
        <v>0</v>
      </c>
      <c r="AA162" s="281">
        <v>0</v>
      </c>
      <c r="AB162" s="281">
        <v>0</v>
      </c>
      <c r="AC162" s="281">
        <v>0</v>
      </c>
      <c r="AD162" s="281">
        <v>0</v>
      </c>
      <c r="AE162" s="281">
        <v>0</v>
      </c>
      <c r="AF162" s="281">
        <v>0</v>
      </c>
      <c r="AG162" s="281">
        <v>0</v>
      </c>
      <c r="AH162" s="281">
        <v>0</v>
      </c>
      <c r="AI162" s="281">
        <v>0</v>
      </c>
      <c r="AJ162" s="281">
        <v>0</v>
      </c>
      <c r="AK162" s="281">
        <v>0</v>
      </c>
      <c r="AL162" s="281">
        <v>0</v>
      </c>
      <c r="AM162" s="281">
        <v>0</v>
      </c>
      <c r="AN162" s="281">
        <v>0</v>
      </c>
      <c r="AO162" s="281">
        <v>0</v>
      </c>
      <c r="AP162" s="281">
        <v>0</v>
      </c>
    </row>
    <row r="163" spans="1:42" outlineLevel="2">
      <c r="A163" s="211" t="str">
        <f>A154&amp;"."&amp;A156&amp;"."&amp;A155&amp;"."&amp;B163</f>
        <v>1.c.4.7</v>
      </c>
      <c r="B163">
        <v>7</v>
      </c>
      <c r="C163" t="str">
        <f>'1-GBP'!C163</f>
        <v/>
      </c>
      <c r="D163"/>
      <c r="E163"/>
      <c r="F163"/>
      <c r="G163"/>
      <c r="H163"/>
      <c r="I163"/>
      <c r="J163"/>
      <c r="K163"/>
      <c r="M163" s="281">
        <v>0</v>
      </c>
      <c r="N163" s="281">
        <v>0</v>
      </c>
      <c r="O163" s="281">
        <v>0</v>
      </c>
      <c r="P163" s="281">
        <v>0</v>
      </c>
      <c r="Q163" s="281">
        <v>0</v>
      </c>
      <c r="R163" s="281">
        <v>0</v>
      </c>
      <c r="S163" s="281">
        <v>0</v>
      </c>
      <c r="T163" s="281">
        <v>0</v>
      </c>
      <c r="U163" s="281">
        <v>0</v>
      </c>
      <c r="V163" s="281">
        <v>0</v>
      </c>
      <c r="W163" s="281">
        <v>0</v>
      </c>
      <c r="X163" s="281">
        <v>0</v>
      </c>
      <c r="Y163" s="281">
        <v>0</v>
      </c>
      <c r="Z163" s="281">
        <v>0</v>
      </c>
      <c r="AA163" s="281">
        <v>0</v>
      </c>
      <c r="AB163" s="281">
        <v>0</v>
      </c>
      <c r="AC163" s="281">
        <v>0</v>
      </c>
      <c r="AD163" s="281">
        <v>0</v>
      </c>
      <c r="AE163" s="281">
        <v>0</v>
      </c>
      <c r="AF163" s="281">
        <v>0</v>
      </c>
      <c r="AG163" s="281">
        <v>0</v>
      </c>
      <c r="AH163" s="281">
        <v>0</v>
      </c>
      <c r="AI163" s="281">
        <v>0</v>
      </c>
      <c r="AJ163" s="281">
        <v>0</v>
      </c>
      <c r="AK163" s="281">
        <v>0</v>
      </c>
      <c r="AL163" s="281">
        <v>0</v>
      </c>
      <c r="AM163" s="281">
        <v>0</v>
      </c>
      <c r="AN163" s="281">
        <v>0</v>
      </c>
      <c r="AO163" s="281">
        <v>0</v>
      </c>
      <c r="AP163" s="281">
        <v>0</v>
      </c>
    </row>
    <row r="164" spans="1:42" outlineLevel="2">
      <c r="A164" s="211" t="str">
        <f>A154&amp;"."&amp;A156&amp;"."&amp;A155&amp;"."&amp;B164</f>
        <v>1.c.4.8</v>
      </c>
      <c r="B164">
        <v>8</v>
      </c>
      <c r="C164" t="str">
        <f>'1-GBP'!C164</f>
        <v/>
      </c>
      <c r="D164"/>
      <c r="E164"/>
      <c r="F164"/>
      <c r="G164"/>
      <c r="H164"/>
      <c r="I164"/>
      <c r="J164"/>
      <c r="K164"/>
      <c r="M164" s="281">
        <v>0</v>
      </c>
      <c r="N164" s="281">
        <v>0</v>
      </c>
      <c r="O164" s="281">
        <v>0</v>
      </c>
      <c r="P164" s="281">
        <v>0</v>
      </c>
      <c r="Q164" s="281">
        <v>0</v>
      </c>
      <c r="R164" s="281">
        <v>0</v>
      </c>
      <c r="S164" s="281">
        <v>0</v>
      </c>
      <c r="T164" s="281">
        <v>0</v>
      </c>
      <c r="U164" s="281">
        <v>0</v>
      </c>
      <c r="V164" s="281">
        <v>0</v>
      </c>
      <c r="W164" s="281">
        <v>0</v>
      </c>
      <c r="X164" s="281">
        <v>0</v>
      </c>
      <c r="Y164" s="281">
        <v>0</v>
      </c>
      <c r="Z164" s="281">
        <v>0</v>
      </c>
      <c r="AA164" s="281">
        <v>0</v>
      </c>
      <c r="AB164" s="281">
        <v>0</v>
      </c>
      <c r="AC164" s="281">
        <v>0</v>
      </c>
      <c r="AD164" s="281">
        <v>0</v>
      </c>
      <c r="AE164" s="281">
        <v>0</v>
      </c>
      <c r="AF164" s="281">
        <v>0</v>
      </c>
      <c r="AG164" s="281">
        <v>0</v>
      </c>
      <c r="AH164" s="281">
        <v>0</v>
      </c>
      <c r="AI164" s="281">
        <v>0</v>
      </c>
      <c r="AJ164" s="281">
        <v>0</v>
      </c>
      <c r="AK164" s="281">
        <v>0</v>
      </c>
      <c r="AL164" s="281">
        <v>0</v>
      </c>
      <c r="AM164" s="281">
        <v>0</v>
      </c>
      <c r="AN164" s="281">
        <v>0</v>
      </c>
      <c r="AO164" s="281">
        <v>0</v>
      </c>
      <c r="AP164" s="281">
        <v>0</v>
      </c>
    </row>
    <row r="165" spans="1:42" outlineLevel="2">
      <c r="A165" s="211" t="str">
        <f>A154&amp;"."&amp;A156&amp;"."&amp;A155&amp;"."&amp;B165</f>
        <v>1.c.4.9</v>
      </c>
      <c r="B165">
        <v>9</v>
      </c>
      <c r="C165" t="str">
        <f>'1-GBP'!C165</f>
        <v/>
      </c>
      <c r="D165"/>
      <c r="E165"/>
      <c r="F165"/>
      <c r="G165"/>
      <c r="H165"/>
      <c r="I165"/>
      <c r="J165"/>
      <c r="K165"/>
      <c r="M165" s="281">
        <v>0</v>
      </c>
      <c r="N165" s="281">
        <v>0</v>
      </c>
      <c r="O165" s="281">
        <v>0</v>
      </c>
      <c r="P165" s="281">
        <v>0</v>
      </c>
      <c r="Q165" s="281">
        <v>0</v>
      </c>
      <c r="R165" s="281">
        <v>0</v>
      </c>
      <c r="S165" s="281">
        <v>0</v>
      </c>
      <c r="T165" s="281">
        <v>0</v>
      </c>
      <c r="U165" s="281">
        <v>0</v>
      </c>
      <c r="V165" s="281">
        <v>0</v>
      </c>
      <c r="W165" s="281">
        <v>0</v>
      </c>
      <c r="X165" s="281">
        <v>0</v>
      </c>
      <c r="Y165" s="281">
        <v>0</v>
      </c>
      <c r="Z165" s="281">
        <v>0</v>
      </c>
      <c r="AA165" s="281">
        <v>0</v>
      </c>
      <c r="AB165" s="281">
        <v>0</v>
      </c>
      <c r="AC165" s="281">
        <v>0</v>
      </c>
      <c r="AD165" s="281">
        <v>0</v>
      </c>
      <c r="AE165" s="281">
        <v>0</v>
      </c>
      <c r="AF165" s="281">
        <v>0</v>
      </c>
      <c r="AG165" s="281">
        <v>0</v>
      </c>
      <c r="AH165" s="281">
        <v>0</v>
      </c>
      <c r="AI165" s="281">
        <v>0</v>
      </c>
      <c r="AJ165" s="281">
        <v>0</v>
      </c>
      <c r="AK165" s="281">
        <v>0</v>
      </c>
      <c r="AL165" s="281">
        <v>0</v>
      </c>
      <c r="AM165" s="281">
        <v>0</v>
      </c>
      <c r="AN165" s="281">
        <v>0</v>
      </c>
      <c r="AO165" s="281">
        <v>0</v>
      </c>
      <c r="AP165" s="281">
        <v>0</v>
      </c>
    </row>
    <row r="166" spans="1:42" outlineLevel="2">
      <c r="A166" s="211" t="str">
        <f>A154&amp;"."&amp;A156&amp;"."&amp;A155&amp;"."&amp;B166</f>
        <v>1.c.4.10</v>
      </c>
      <c r="B166">
        <v>10</v>
      </c>
      <c r="C166" t="str">
        <f>'1-GBP'!C166</f>
        <v/>
      </c>
      <c r="D166"/>
      <c r="E166"/>
      <c r="F166"/>
      <c r="G166"/>
      <c r="H166"/>
      <c r="I166"/>
      <c r="J166"/>
      <c r="K166"/>
      <c r="M166" s="281">
        <v>0</v>
      </c>
      <c r="N166" s="281">
        <v>0</v>
      </c>
      <c r="O166" s="281">
        <v>0</v>
      </c>
      <c r="P166" s="281">
        <v>0</v>
      </c>
      <c r="Q166" s="281">
        <v>0</v>
      </c>
      <c r="R166" s="281">
        <v>0</v>
      </c>
      <c r="S166" s="281">
        <v>0</v>
      </c>
      <c r="T166" s="281">
        <v>0</v>
      </c>
      <c r="U166" s="281">
        <v>0</v>
      </c>
      <c r="V166" s="281">
        <v>0</v>
      </c>
      <c r="W166" s="281">
        <v>0</v>
      </c>
      <c r="X166" s="281">
        <v>0</v>
      </c>
      <c r="Y166" s="281">
        <v>0</v>
      </c>
      <c r="Z166" s="281">
        <v>0</v>
      </c>
      <c r="AA166" s="281">
        <v>0</v>
      </c>
      <c r="AB166" s="281">
        <v>0</v>
      </c>
      <c r="AC166" s="281">
        <v>0</v>
      </c>
      <c r="AD166" s="281">
        <v>0</v>
      </c>
      <c r="AE166" s="281">
        <v>0</v>
      </c>
      <c r="AF166" s="281">
        <v>0</v>
      </c>
      <c r="AG166" s="281">
        <v>0</v>
      </c>
      <c r="AH166" s="281">
        <v>0</v>
      </c>
      <c r="AI166" s="281">
        <v>0</v>
      </c>
      <c r="AJ166" s="281">
        <v>0</v>
      </c>
      <c r="AK166" s="281">
        <v>0</v>
      </c>
      <c r="AL166" s="281">
        <v>0</v>
      </c>
      <c r="AM166" s="281">
        <v>0</v>
      </c>
      <c r="AN166" s="281">
        <v>0</v>
      </c>
      <c r="AO166" s="281">
        <v>0</v>
      </c>
      <c r="AP166" s="281">
        <v>0</v>
      </c>
    </row>
    <row r="167" spans="1:42" outlineLevel="2">
      <c r="A167" s="211" t="str">
        <f>A154&amp;"."&amp;A156&amp;"."&amp;A155&amp;"."&amp;B167</f>
        <v>1.c.4.11</v>
      </c>
      <c r="B167">
        <v>11</v>
      </c>
      <c r="C167" t="str">
        <f>'1-GBP'!C167</f>
        <v/>
      </c>
      <c r="D167"/>
      <c r="E167"/>
      <c r="F167"/>
      <c r="G167"/>
      <c r="H167"/>
      <c r="I167"/>
      <c r="J167"/>
      <c r="K167"/>
      <c r="M167" s="281">
        <v>0</v>
      </c>
      <c r="N167" s="281">
        <v>0</v>
      </c>
      <c r="O167" s="281">
        <v>0</v>
      </c>
      <c r="P167" s="281">
        <v>0</v>
      </c>
      <c r="Q167" s="281">
        <v>0</v>
      </c>
      <c r="R167" s="281">
        <v>0</v>
      </c>
      <c r="S167" s="281">
        <v>0</v>
      </c>
      <c r="T167" s="281">
        <v>0</v>
      </c>
      <c r="U167" s="281">
        <v>0</v>
      </c>
      <c r="V167" s="281">
        <v>0</v>
      </c>
      <c r="W167" s="281">
        <v>0</v>
      </c>
      <c r="X167" s="281">
        <v>0</v>
      </c>
      <c r="Y167" s="281">
        <v>0</v>
      </c>
      <c r="Z167" s="281">
        <v>0</v>
      </c>
      <c r="AA167" s="281">
        <v>0</v>
      </c>
      <c r="AB167" s="281">
        <v>0</v>
      </c>
      <c r="AC167" s="281">
        <v>0</v>
      </c>
      <c r="AD167" s="281">
        <v>0</v>
      </c>
      <c r="AE167" s="281">
        <v>0</v>
      </c>
      <c r="AF167" s="281">
        <v>0</v>
      </c>
      <c r="AG167" s="281">
        <v>0</v>
      </c>
      <c r="AH167" s="281">
        <v>0</v>
      </c>
      <c r="AI167" s="281">
        <v>0</v>
      </c>
      <c r="AJ167" s="281">
        <v>0</v>
      </c>
      <c r="AK167" s="281">
        <v>0</v>
      </c>
      <c r="AL167" s="281">
        <v>0</v>
      </c>
      <c r="AM167" s="281">
        <v>0</v>
      </c>
      <c r="AN167" s="281">
        <v>0</v>
      </c>
      <c r="AO167" s="281">
        <v>0</v>
      </c>
      <c r="AP167" s="281">
        <v>0</v>
      </c>
    </row>
    <row r="168" spans="1:42" outlineLevel="2">
      <c r="A168" s="211" t="str">
        <f>A154&amp;"."&amp;A156&amp;"."&amp;A155&amp;"."&amp;B168</f>
        <v>1.c.4.12</v>
      </c>
      <c r="B168">
        <v>12</v>
      </c>
      <c r="C168" t="str">
        <f>'1-GBP'!C168</f>
        <v/>
      </c>
      <c r="D168"/>
      <c r="E168"/>
      <c r="F168"/>
      <c r="G168"/>
      <c r="H168"/>
      <c r="I168"/>
      <c r="J168"/>
      <c r="K168"/>
      <c r="M168" s="281">
        <v>0</v>
      </c>
      <c r="N168" s="281">
        <v>0</v>
      </c>
      <c r="O168" s="281">
        <v>0</v>
      </c>
      <c r="P168" s="281">
        <v>0</v>
      </c>
      <c r="Q168" s="281">
        <v>0</v>
      </c>
      <c r="R168" s="281">
        <v>0</v>
      </c>
      <c r="S168" s="281">
        <v>0</v>
      </c>
      <c r="T168" s="281">
        <v>0</v>
      </c>
      <c r="U168" s="281">
        <v>0</v>
      </c>
      <c r="V168" s="281">
        <v>0</v>
      </c>
      <c r="W168" s="281">
        <v>0</v>
      </c>
      <c r="X168" s="281">
        <v>0</v>
      </c>
      <c r="Y168" s="281">
        <v>0</v>
      </c>
      <c r="Z168" s="281">
        <v>0</v>
      </c>
      <c r="AA168" s="281">
        <v>0</v>
      </c>
      <c r="AB168" s="281">
        <v>0</v>
      </c>
      <c r="AC168" s="281">
        <v>0</v>
      </c>
      <c r="AD168" s="281">
        <v>0</v>
      </c>
      <c r="AE168" s="281">
        <v>0</v>
      </c>
      <c r="AF168" s="281">
        <v>0</v>
      </c>
      <c r="AG168" s="281">
        <v>0</v>
      </c>
      <c r="AH168" s="281">
        <v>0</v>
      </c>
      <c r="AI168" s="281">
        <v>0</v>
      </c>
      <c r="AJ168" s="281">
        <v>0</v>
      </c>
      <c r="AK168" s="281">
        <v>0</v>
      </c>
      <c r="AL168" s="281">
        <v>0</v>
      </c>
      <c r="AM168" s="281">
        <v>0</v>
      </c>
      <c r="AN168" s="281">
        <v>0</v>
      </c>
      <c r="AO168" s="281">
        <v>0</v>
      </c>
      <c r="AP168" s="281">
        <v>0</v>
      </c>
    </row>
    <row r="169" spans="1:42" outlineLevel="1">
      <c r="A169" s="212"/>
      <c r="B169" s="201">
        <f>B168-COUNTIFS(C157:C168,"")</f>
        <v>3</v>
      </c>
      <c r="C169" s="201" t="s">
        <v>285</v>
      </c>
      <c r="D169" s="201"/>
      <c r="E169" s="201"/>
      <c r="F169" s="201"/>
      <c r="G169" s="201"/>
      <c r="H169" s="201"/>
      <c r="I169" s="201"/>
      <c r="J169" s="201"/>
      <c r="K169" s="201"/>
      <c r="L169" s="201"/>
      <c r="M169" s="280">
        <f>SUM(M157:M168)</f>
        <v>0</v>
      </c>
      <c r="N169" s="280">
        <f>SUM(N157:N168)</f>
        <v>0</v>
      </c>
      <c r="O169" s="280">
        <f t="shared" ref="O169:AP169" si="15">SUM(O157:O168)</f>
        <v>0</v>
      </c>
      <c r="P169" s="280">
        <f t="shared" si="15"/>
        <v>0</v>
      </c>
      <c r="Q169" s="280">
        <f t="shared" si="15"/>
        <v>0</v>
      </c>
      <c r="R169" s="280">
        <f t="shared" si="15"/>
        <v>0</v>
      </c>
      <c r="S169" s="280">
        <f t="shared" si="15"/>
        <v>0</v>
      </c>
      <c r="T169" s="280">
        <f t="shared" si="15"/>
        <v>0</v>
      </c>
      <c r="U169" s="280">
        <f t="shared" si="15"/>
        <v>0</v>
      </c>
      <c r="V169" s="280">
        <f t="shared" si="15"/>
        <v>0</v>
      </c>
      <c r="W169" s="280">
        <f t="shared" si="15"/>
        <v>0</v>
      </c>
      <c r="X169" s="280">
        <f t="shared" si="15"/>
        <v>0</v>
      </c>
      <c r="Y169" s="280">
        <f t="shared" si="15"/>
        <v>0</v>
      </c>
      <c r="Z169" s="280">
        <f t="shared" si="15"/>
        <v>0</v>
      </c>
      <c r="AA169" s="280">
        <f t="shared" si="15"/>
        <v>0</v>
      </c>
      <c r="AB169" s="280">
        <f t="shared" si="15"/>
        <v>0</v>
      </c>
      <c r="AC169" s="280">
        <f t="shared" si="15"/>
        <v>0</v>
      </c>
      <c r="AD169" s="280">
        <f t="shared" si="15"/>
        <v>0</v>
      </c>
      <c r="AE169" s="280">
        <f t="shared" si="15"/>
        <v>0</v>
      </c>
      <c r="AF169" s="280">
        <f t="shared" si="15"/>
        <v>0</v>
      </c>
      <c r="AG169" s="280">
        <f t="shared" si="15"/>
        <v>0</v>
      </c>
      <c r="AH169" s="280">
        <f t="shared" si="15"/>
        <v>0</v>
      </c>
      <c r="AI169" s="280">
        <f t="shared" si="15"/>
        <v>0</v>
      </c>
      <c r="AJ169" s="280">
        <f t="shared" si="15"/>
        <v>0</v>
      </c>
      <c r="AK169" s="280">
        <f t="shared" si="15"/>
        <v>0</v>
      </c>
      <c r="AL169" s="280">
        <f t="shared" si="15"/>
        <v>0</v>
      </c>
      <c r="AM169" s="280">
        <f t="shared" si="15"/>
        <v>0</v>
      </c>
      <c r="AN169" s="280">
        <f t="shared" si="15"/>
        <v>0</v>
      </c>
      <c r="AO169" s="280">
        <f t="shared" si="15"/>
        <v>0</v>
      </c>
      <c r="AP169" s="280">
        <f t="shared" si="15"/>
        <v>0</v>
      </c>
    </row>
    <row r="170" spans="1:42" outlineLevel="1">
      <c r="A170" s="211"/>
      <c r="B170"/>
      <c r="C170"/>
      <c r="D170"/>
      <c r="E170"/>
      <c r="F170"/>
      <c r="G170"/>
      <c r="H170"/>
      <c r="I170"/>
      <c r="J170"/>
      <c r="K170"/>
      <c r="M170" s="314"/>
      <c r="N170" s="314"/>
      <c r="O170" s="314"/>
      <c r="P170" s="314"/>
      <c r="Q170" s="314"/>
      <c r="R170" s="314"/>
      <c r="S170" s="314"/>
      <c r="T170" s="314"/>
      <c r="U170" s="314"/>
      <c r="V170" s="314"/>
      <c r="W170" s="314"/>
      <c r="X170" s="314"/>
      <c r="Y170" s="314"/>
      <c r="Z170" s="314"/>
      <c r="AA170" s="314"/>
      <c r="AB170" s="314"/>
      <c r="AC170" s="314"/>
      <c r="AD170" s="314"/>
      <c r="AE170" s="314"/>
      <c r="AF170" s="314"/>
      <c r="AG170" s="314"/>
      <c r="AH170" s="314"/>
      <c r="AI170" s="314"/>
      <c r="AJ170" s="314"/>
      <c r="AK170" s="314"/>
      <c r="AL170" s="314"/>
      <c r="AM170" s="314"/>
      <c r="AN170" s="314"/>
      <c r="AO170" s="314"/>
      <c r="AP170" s="314"/>
    </row>
    <row r="171" spans="1:42" outlineLevel="1">
      <c r="A171" s="220" t="s">
        <v>216</v>
      </c>
      <c r="B171" s="220" t="s">
        <v>286</v>
      </c>
      <c r="C171" s="220" t="s">
        <v>284</v>
      </c>
      <c r="D171" s="220"/>
      <c r="E171" s="220"/>
      <c r="F171" s="220"/>
      <c r="G171" s="220"/>
      <c r="H171" s="220"/>
      <c r="I171" s="220"/>
      <c r="J171" s="220"/>
      <c r="K171" s="220"/>
      <c r="L171" s="220"/>
      <c r="M171" s="315"/>
      <c r="N171" s="315"/>
      <c r="O171" s="315"/>
      <c r="P171" s="315"/>
      <c r="Q171" s="315"/>
      <c r="R171" s="315"/>
      <c r="S171" s="315"/>
      <c r="T171" s="315"/>
      <c r="U171" s="315"/>
      <c r="V171" s="315"/>
      <c r="W171" s="315"/>
      <c r="X171" s="315"/>
      <c r="Y171" s="315"/>
      <c r="Z171" s="315"/>
      <c r="AA171" s="315"/>
      <c r="AB171" s="315"/>
      <c r="AC171" s="315"/>
      <c r="AD171" s="315"/>
      <c r="AE171" s="315"/>
      <c r="AF171" s="315"/>
      <c r="AG171" s="315"/>
      <c r="AH171" s="315"/>
      <c r="AI171" s="315"/>
      <c r="AJ171" s="315"/>
      <c r="AK171" s="315"/>
      <c r="AL171" s="315"/>
      <c r="AM171" s="315"/>
      <c r="AN171" s="315"/>
      <c r="AO171" s="315"/>
      <c r="AP171" s="315"/>
    </row>
    <row r="172" spans="1:42" outlineLevel="2">
      <c r="A172" s="211" t="str">
        <f>A154&amp;"."&amp;A171&amp;"."&amp;A155&amp;"."&amp;B172</f>
        <v>1.o.4.1</v>
      </c>
      <c r="B172">
        <v>1</v>
      </c>
      <c r="C172" t="str">
        <f>'1-GBP'!C172</f>
        <v>Owners</v>
      </c>
      <c r="D172"/>
      <c r="E172"/>
      <c r="F172"/>
      <c r="G172"/>
      <c r="H172"/>
      <c r="I172"/>
      <c r="J172"/>
      <c r="K172"/>
      <c r="M172" s="281">
        <v>0</v>
      </c>
      <c r="N172" s="281">
        <v>0</v>
      </c>
      <c r="O172" s="281">
        <v>0</v>
      </c>
      <c r="P172" s="281">
        <v>0</v>
      </c>
      <c r="Q172" s="281">
        <v>0</v>
      </c>
      <c r="R172" s="281">
        <v>0</v>
      </c>
      <c r="S172" s="281">
        <v>0</v>
      </c>
      <c r="T172" s="281">
        <v>0</v>
      </c>
      <c r="U172" s="281">
        <v>0</v>
      </c>
      <c r="V172" s="281">
        <v>0</v>
      </c>
      <c r="W172" s="281">
        <v>0</v>
      </c>
      <c r="X172" s="281">
        <v>0</v>
      </c>
      <c r="Y172" s="281">
        <v>0</v>
      </c>
      <c r="Z172" s="281">
        <v>0</v>
      </c>
      <c r="AA172" s="281">
        <v>0</v>
      </c>
      <c r="AB172" s="281">
        <v>0</v>
      </c>
      <c r="AC172" s="281">
        <v>0</v>
      </c>
      <c r="AD172" s="281">
        <v>0</v>
      </c>
      <c r="AE172" s="281">
        <v>0</v>
      </c>
      <c r="AF172" s="281">
        <v>0</v>
      </c>
      <c r="AG172" s="281">
        <v>0</v>
      </c>
      <c r="AH172" s="281">
        <v>0</v>
      </c>
      <c r="AI172" s="281">
        <v>0</v>
      </c>
      <c r="AJ172" s="281">
        <v>0</v>
      </c>
      <c r="AK172" s="281">
        <v>0</v>
      </c>
      <c r="AL172" s="281">
        <v>0</v>
      </c>
      <c r="AM172" s="281">
        <v>0</v>
      </c>
      <c r="AN172" s="281">
        <v>0</v>
      </c>
      <c r="AO172" s="281">
        <v>0</v>
      </c>
      <c r="AP172" s="281">
        <v>0</v>
      </c>
    </row>
    <row r="173" spans="1:42" outlineLevel="2">
      <c r="A173" s="211" t="str">
        <f>A154&amp;"."&amp;A171&amp;"."&amp;A155&amp;"."&amp;B173</f>
        <v>1.o.4.2</v>
      </c>
      <c r="B173">
        <v>2</v>
      </c>
      <c r="C173" t="str">
        <f>'1-GBP'!C173</f>
        <v>Other</v>
      </c>
      <c r="D173"/>
      <c r="E173"/>
      <c r="F173"/>
      <c r="G173"/>
      <c r="H173"/>
      <c r="I173"/>
      <c r="J173"/>
      <c r="K173"/>
      <c r="M173" s="281">
        <v>0</v>
      </c>
      <c r="N173" s="281">
        <v>0</v>
      </c>
      <c r="O173" s="281">
        <v>0</v>
      </c>
      <c r="P173" s="281">
        <v>0</v>
      </c>
      <c r="Q173" s="281">
        <v>0</v>
      </c>
      <c r="R173" s="281">
        <v>0</v>
      </c>
      <c r="S173" s="281">
        <v>0</v>
      </c>
      <c r="T173" s="281">
        <v>0</v>
      </c>
      <c r="U173" s="281">
        <v>0</v>
      </c>
      <c r="V173" s="281">
        <v>0</v>
      </c>
      <c r="W173" s="281">
        <v>0</v>
      </c>
      <c r="X173" s="281">
        <v>0</v>
      </c>
      <c r="Y173" s="281">
        <v>0</v>
      </c>
      <c r="Z173" s="281">
        <v>0</v>
      </c>
      <c r="AA173" s="281">
        <v>0</v>
      </c>
      <c r="AB173" s="281">
        <v>0</v>
      </c>
      <c r="AC173" s="281">
        <v>0</v>
      </c>
      <c r="AD173" s="281">
        <v>0</v>
      </c>
      <c r="AE173" s="281">
        <v>0</v>
      </c>
      <c r="AF173" s="281">
        <v>0</v>
      </c>
      <c r="AG173" s="281">
        <v>0</v>
      </c>
      <c r="AH173" s="281">
        <v>0</v>
      </c>
      <c r="AI173" s="281">
        <v>0</v>
      </c>
      <c r="AJ173" s="281">
        <v>0</v>
      </c>
      <c r="AK173" s="281">
        <v>0</v>
      </c>
      <c r="AL173" s="281">
        <v>0</v>
      </c>
      <c r="AM173" s="281">
        <v>0</v>
      </c>
      <c r="AN173" s="281">
        <v>0</v>
      </c>
      <c r="AO173" s="281">
        <v>0</v>
      </c>
      <c r="AP173" s="281">
        <v>0</v>
      </c>
    </row>
    <row r="174" spans="1:42" outlineLevel="2">
      <c r="A174" s="211" t="str">
        <f>A154&amp;"."&amp;A171&amp;"."&amp;A155&amp;"."&amp;B174</f>
        <v>1.o.4.3</v>
      </c>
      <c r="B174">
        <v>3</v>
      </c>
      <c r="C174" t="str">
        <f>'1-GBP'!C174</f>
        <v/>
      </c>
      <c r="D174"/>
      <c r="E174"/>
      <c r="F174"/>
      <c r="G174"/>
      <c r="H174"/>
      <c r="I174"/>
      <c r="J174"/>
      <c r="K174"/>
      <c r="M174" s="281">
        <v>0</v>
      </c>
      <c r="N174" s="281">
        <v>0</v>
      </c>
      <c r="O174" s="281">
        <v>0</v>
      </c>
      <c r="P174" s="281">
        <v>0</v>
      </c>
      <c r="Q174" s="281">
        <v>0</v>
      </c>
      <c r="R174" s="281">
        <v>0</v>
      </c>
      <c r="S174" s="281">
        <v>0</v>
      </c>
      <c r="T174" s="281">
        <v>0</v>
      </c>
      <c r="U174" s="281">
        <v>0</v>
      </c>
      <c r="V174" s="281">
        <v>0</v>
      </c>
      <c r="W174" s="281">
        <v>0</v>
      </c>
      <c r="X174" s="281">
        <v>0</v>
      </c>
      <c r="Y174" s="281">
        <v>0</v>
      </c>
      <c r="Z174" s="281">
        <v>0</v>
      </c>
      <c r="AA174" s="281">
        <v>0</v>
      </c>
      <c r="AB174" s="281">
        <v>0</v>
      </c>
      <c r="AC174" s="281">
        <v>0</v>
      </c>
      <c r="AD174" s="281">
        <v>0</v>
      </c>
      <c r="AE174" s="281">
        <v>0</v>
      </c>
      <c r="AF174" s="281">
        <v>0</v>
      </c>
      <c r="AG174" s="281">
        <v>0</v>
      </c>
      <c r="AH174" s="281">
        <v>0</v>
      </c>
      <c r="AI174" s="281">
        <v>0</v>
      </c>
      <c r="AJ174" s="281">
        <v>0</v>
      </c>
      <c r="AK174" s="281">
        <v>0</v>
      </c>
      <c r="AL174" s="281">
        <v>0</v>
      </c>
      <c r="AM174" s="281">
        <v>0</v>
      </c>
      <c r="AN174" s="281">
        <v>0</v>
      </c>
      <c r="AO174" s="281">
        <v>0</v>
      </c>
      <c r="AP174" s="281">
        <v>0</v>
      </c>
    </row>
    <row r="175" spans="1:42" outlineLevel="2">
      <c r="A175" s="211" t="str">
        <f>A154&amp;"."&amp;A171&amp;"."&amp;A155&amp;"."&amp;B175</f>
        <v>1.o.4.4</v>
      </c>
      <c r="B175">
        <v>4</v>
      </c>
      <c r="C175" t="str">
        <f>'1-GBP'!C175</f>
        <v/>
      </c>
      <c r="D175"/>
      <c r="E175"/>
      <c r="F175"/>
      <c r="G175"/>
      <c r="H175"/>
      <c r="I175"/>
      <c r="J175"/>
      <c r="K175"/>
      <c r="M175" s="281">
        <v>0</v>
      </c>
      <c r="N175" s="281">
        <v>0</v>
      </c>
      <c r="O175" s="281">
        <v>0</v>
      </c>
      <c r="P175" s="281">
        <v>0</v>
      </c>
      <c r="Q175" s="281">
        <v>0</v>
      </c>
      <c r="R175" s="281">
        <v>0</v>
      </c>
      <c r="S175" s="281">
        <v>0</v>
      </c>
      <c r="T175" s="281">
        <v>0</v>
      </c>
      <c r="U175" s="281">
        <v>0</v>
      </c>
      <c r="V175" s="281">
        <v>0</v>
      </c>
      <c r="W175" s="281">
        <v>0</v>
      </c>
      <c r="X175" s="281">
        <v>0</v>
      </c>
      <c r="Y175" s="281">
        <v>0</v>
      </c>
      <c r="Z175" s="281">
        <v>0</v>
      </c>
      <c r="AA175" s="281">
        <v>0</v>
      </c>
      <c r="AB175" s="281">
        <v>0</v>
      </c>
      <c r="AC175" s="281">
        <v>0</v>
      </c>
      <c r="AD175" s="281">
        <v>0</v>
      </c>
      <c r="AE175" s="281">
        <v>0</v>
      </c>
      <c r="AF175" s="281">
        <v>0</v>
      </c>
      <c r="AG175" s="281">
        <v>0</v>
      </c>
      <c r="AH175" s="281">
        <v>0</v>
      </c>
      <c r="AI175" s="281">
        <v>0</v>
      </c>
      <c r="AJ175" s="281">
        <v>0</v>
      </c>
      <c r="AK175" s="281">
        <v>0</v>
      </c>
      <c r="AL175" s="281">
        <v>0</v>
      </c>
      <c r="AM175" s="281">
        <v>0</v>
      </c>
      <c r="AN175" s="281">
        <v>0</v>
      </c>
      <c r="AO175" s="281">
        <v>0</v>
      </c>
      <c r="AP175" s="281">
        <v>0</v>
      </c>
    </row>
    <row r="176" spans="1:42" outlineLevel="2">
      <c r="A176" s="211" t="str">
        <f>A154&amp;"."&amp;A171&amp;"."&amp;A155&amp;"."&amp;B176</f>
        <v>1.o.4.5</v>
      </c>
      <c r="B176">
        <v>5</v>
      </c>
      <c r="C176" t="str">
        <f>'1-GBP'!C176</f>
        <v/>
      </c>
      <c r="D176"/>
      <c r="E176"/>
      <c r="F176"/>
      <c r="G176"/>
      <c r="H176"/>
      <c r="I176"/>
      <c r="J176"/>
      <c r="K176"/>
      <c r="M176" s="281">
        <v>0</v>
      </c>
      <c r="N176" s="281">
        <v>0</v>
      </c>
      <c r="O176" s="281">
        <v>0</v>
      </c>
      <c r="P176" s="281">
        <v>0</v>
      </c>
      <c r="Q176" s="281">
        <v>0</v>
      </c>
      <c r="R176" s="281">
        <v>0</v>
      </c>
      <c r="S176" s="281">
        <v>0</v>
      </c>
      <c r="T176" s="281">
        <v>0</v>
      </c>
      <c r="U176" s="281">
        <v>0</v>
      </c>
      <c r="V176" s="281">
        <v>0</v>
      </c>
      <c r="W176" s="281">
        <v>0</v>
      </c>
      <c r="X176" s="281">
        <v>0</v>
      </c>
      <c r="Y176" s="281">
        <v>0</v>
      </c>
      <c r="Z176" s="281">
        <v>0</v>
      </c>
      <c r="AA176" s="281">
        <v>0</v>
      </c>
      <c r="AB176" s="281">
        <v>0</v>
      </c>
      <c r="AC176" s="281">
        <v>0</v>
      </c>
      <c r="AD176" s="281">
        <v>0</v>
      </c>
      <c r="AE176" s="281">
        <v>0</v>
      </c>
      <c r="AF176" s="281">
        <v>0</v>
      </c>
      <c r="AG176" s="281">
        <v>0</v>
      </c>
      <c r="AH176" s="281">
        <v>0</v>
      </c>
      <c r="AI176" s="281">
        <v>0</v>
      </c>
      <c r="AJ176" s="281">
        <v>0</v>
      </c>
      <c r="AK176" s="281">
        <v>0</v>
      </c>
      <c r="AL176" s="281">
        <v>0</v>
      </c>
      <c r="AM176" s="281">
        <v>0</v>
      </c>
      <c r="AN176" s="281">
        <v>0</v>
      </c>
      <c r="AO176" s="281">
        <v>0</v>
      </c>
      <c r="AP176" s="281">
        <v>0</v>
      </c>
    </row>
    <row r="177" spans="1:42" outlineLevel="2">
      <c r="A177" s="211" t="str">
        <f>A154&amp;"."&amp;A171&amp;"."&amp;A155&amp;"."&amp;B177</f>
        <v>1.o.4.6</v>
      </c>
      <c r="B177">
        <v>6</v>
      </c>
      <c r="C177" t="str">
        <f>'1-GBP'!C177</f>
        <v/>
      </c>
      <c r="D177"/>
      <c r="E177"/>
      <c r="F177"/>
      <c r="G177"/>
      <c r="H177"/>
      <c r="I177"/>
      <c r="J177"/>
      <c r="K177"/>
      <c r="M177" s="281">
        <v>0</v>
      </c>
      <c r="N177" s="281">
        <v>0</v>
      </c>
      <c r="O177" s="281">
        <v>0</v>
      </c>
      <c r="P177" s="281">
        <v>0</v>
      </c>
      <c r="Q177" s="281">
        <v>0</v>
      </c>
      <c r="R177" s="281">
        <v>0</v>
      </c>
      <c r="S177" s="281">
        <v>0</v>
      </c>
      <c r="T177" s="281">
        <v>0</v>
      </c>
      <c r="U177" s="281">
        <v>0</v>
      </c>
      <c r="V177" s="281">
        <v>0</v>
      </c>
      <c r="W177" s="281">
        <v>0</v>
      </c>
      <c r="X177" s="281">
        <v>0</v>
      </c>
      <c r="Y177" s="281">
        <v>0</v>
      </c>
      <c r="Z177" s="281">
        <v>0</v>
      </c>
      <c r="AA177" s="281">
        <v>0</v>
      </c>
      <c r="AB177" s="281">
        <v>0</v>
      </c>
      <c r="AC177" s="281">
        <v>0</v>
      </c>
      <c r="AD177" s="281">
        <v>0</v>
      </c>
      <c r="AE177" s="281">
        <v>0</v>
      </c>
      <c r="AF177" s="281">
        <v>0</v>
      </c>
      <c r="AG177" s="281">
        <v>0</v>
      </c>
      <c r="AH177" s="281">
        <v>0</v>
      </c>
      <c r="AI177" s="281">
        <v>0</v>
      </c>
      <c r="AJ177" s="281">
        <v>0</v>
      </c>
      <c r="AK177" s="281">
        <v>0</v>
      </c>
      <c r="AL177" s="281">
        <v>0</v>
      </c>
      <c r="AM177" s="281">
        <v>0</v>
      </c>
      <c r="AN177" s="281">
        <v>0</v>
      </c>
      <c r="AO177" s="281">
        <v>0</v>
      </c>
      <c r="AP177" s="281">
        <v>0</v>
      </c>
    </row>
    <row r="178" spans="1:42" outlineLevel="2">
      <c r="A178" s="211" t="str">
        <f>A154&amp;"."&amp;A171&amp;"."&amp;A155&amp;"."&amp;B178</f>
        <v>1.o.4.7</v>
      </c>
      <c r="B178">
        <v>7</v>
      </c>
      <c r="C178" t="str">
        <f>'1-GBP'!C178</f>
        <v/>
      </c>
      <c r="D178"/>
      <c r="E178"/>
      <c r="F178"/>
      <c r="G178"/>
      <c r="H178"/>
      <c r="I178"/>
      <c r="J178"/>
      <c r="K178"/>
      <c r="M178" s="281">
        <v>0</v>
      </c>
      <c r="N178" s="281">
        <v>0</v>
      </c>
      <c r="O178" s="281">
        <v>0</v>
      </c>
      <c r="P178" s="281">
        <v>0</v>
      </c>
      <c r="Q178" s="281">
        <v>0</v>
      </c>
      <c r="R178" s="281">
        <v>0</v>
      </c>
      <c r="S178" s="281">
        <v>0</v>
      </c>
      <c r="T178" s="281">
        <v>0</v>
      </c>
      <c r="U178" s="281">
        <v>0</v>
      </c>
      <c r="V178" s="281">
        <v>0</v>
      </c>
      <c r="W178" s="281">
        <v>0</v>
      </c>
      <c r="X178" s="281">
        <v>0</v>
      </c>
      <c r="Y178" s="281">
        <v>0</v>
      </c>
      <c r="Z178" s="281">
        <v>0</v>
      </c>
      <c r="AA178" s="281">
        <v>0</v>
      </c>
      <c r="AB178" s="281">
        <v>0</v>
      </c>
      <c r="AC178" s="281">
        <v>0</v>
      </c>
      <c r="AD178" s="281">
        <v>0</v>
      </c>
      <c r="AE178" s="281">
        <v>0</v>
      </c>
      <c r="AF178" s="281">
        <v>0</v>
      </c>
      <c r="AG178" s="281">
        <v>0</v>
      </c>
      <c r="AH178" s="281">
        <v>0</v>
      </c>
      <c r="AI178" s="281">
        <v>0</v>
      </c>
      <c r="AJ178" s="281">
        <v>0</v>
      </c>
      <c r="AK178" s="281">
        <v>0</v>
      </c>
      <c r="AL178" s="281">
        <v>0</v>
      </c>
      <c r="AM178" s="281">
        <v>0</v>
      </c>
      <c r="AN178" s="281">
        <v>0</v>
      </c>
      <c r="AO178" s="281">
        <v>0</v>
      </c>
      <c r="AP178" s="281">
        <v>0</v>
      </c>
    </row>
    <row r="179" spans="1:42" outlineLevel="2">
      <c r="A179" s="211" t="str">
        <f>A154&amp;"."&amp;A171&amp;"."&amp;A155&amp;"."&amp;B179</f>
        <v>1.o.4.8</v>
      </c>
      <c r="B179">
        <v>8</v>
      </c>
      <c r="C179" t="str">
        <f>'1-GBP'!C179</f>
        <v/>
      </c>
      <c r="D179"/>
      <c r="E179"/>
      <c r="F179"/>
      <c r="G179"/>
      <c r="H179"/>
      <c r="I179"/>
      <c r="J179"/>
      <c r="K179"/>
      <c r="M179" s="281">
        <v>0</v>
      </c>
      <c r="N179" s="281">
        <v>0</v>
      </c>
      <c r="O179" s="281">
        <v>0</v>
      </c>
      <c r="P179" s="281">
        <v>0</v>
      </c>
      <c r="Q179" s="281">
        <v>0</v>
      </c>
      <c r="R179" s="281">
        <v>0</v>
      </c>
      <c r="S179" s="281">
        <v>0</v>
      </c>
      <c r="T179" s="281">
        <v>0</v>
      </c>
      <c r="U179" s="281">
        <v>0</v>
      </c>
      <c r="V179" s="281">
        <v>0</v>
      </c>
      <c r="W179" s="281">
        <v>0</v>
      </c>
      <c r="X179" s="281">
        <v>0</v>
      </c>
      <c r="Y179" s="281">
        <v>0</v>
      </c>
      <c r="Z179" s="281">
        <v>0</v>
      </c>
      <c r="AA179" s="281">
        <v>0</v>
      </c>
      <c r="AB179" s="281">
        <v>0</v>
      </c>
      <c r="AC179" s="281">
        <v>0</v>
      </c>
      <c r="AD179" s="281">
        <v>0</v>
      </c>
      <c r="AE179" s="281">
        <v>0</v>
      </c>
      <c r="AF179" s="281">
        <v>0</v>
      </c>
      <c r="AG179" s="281">
        <v>0</v>
      </c>
      <c r="AH179" s="281">
        <v>0</v>
      </c>
      <c r="AI179" s="281">
        <v>0</v>
      </c>
      <c r="AJ179" s="281">
        <v>0</v>
      </c>
      <c r="AK179" s="281">
        <v>0</v>
      </c>
      <c r="AL179" s="281">
        <v>0</v>
      </c>
      <c r="AM179" s="281">
        <v>0</v>
      </c>
      <c r="AN179" s="281">
        <v>0</v>
      </c>
      <c r="AO179" s="281">
        <v>0</v>
      </c>
      <c r="AP179" s="281">
        <v>0</v>
      </c>
    </row>
    <row r="180" spans="1:42" outlineLevel="2">
      <c r="A180" s="211" t="str">
        <f>A154&amp;"."&amp;A171&amp;"."&amp;A155&amp;"."&amp;B180</f>
        <v>1.o.4.9</v>
      </c>
      <c r="B180">
        <v>9</v>
      </c>
      <c r="C180" t="str">
        <f>'1-GBP'!C180</f>
        <v/>
      </c>
      <c r="D180"/>
      <c r="E180"/>
      <c r="F180"/>
      <c r="G180"/>
      <c r="H180"/>
      <c r="I180"/>
      <c r="J180"/>
      <c r="K180"/>
      <c r="M180" s="281">
        <v>0</v>
      </c>
      <c r="N180" s="281">
        <v>0</v>
      </c>
      <c r="O180" s="281">
        <v>0</v>
      </c>
      <c r="P180" s="281">
        <v>0</v>
      </c>
      <c r="Q180" s="281">
        <v>0</v>
      </c>
      <c r="R180" s="281">
        <v>0</v>
      </c>
      <c r="S180" s="281">
        <v>0</v>
      </c>
      <c r="T180" s="281">
        <v>0</v>
      </c>
      <c r="U180" s="281">
        <v>0</v>
      </c>
      <c r="V180" s="281">
        <v>0</v>
      </c>
      <c r="W180" s="281">
        <v>0</v>
      </c>
      <c r="X180" s="281">
        <v>0</v>
      </c>
      <c r="Y180" s="281">
        <v>0</v>
      </c>
      <c r="Z180" s="281">
        <v>0</v>
      </c>
      <c r="AA180" s="281">
        <v>0</v>
      </c>
      <c r="AB180" s="281">
        <v>0</v>
      </c>
      <c r="AC180" s="281">
        <v>0</v>
      </c>
      <c r="AD180" s="281">
        <v>0</v>
      </c>
      <c r="AE180" s="281">
        <v>0</v>
      </c>
      <c r="AF180" s="281">
        <v>0</v>
      </c>
      <c r="AG180" s="281">
        <v>0</v>
      </c>
      <c r="AH180" s="281">
        <v>0</v>
      </c>
      <c r="AI180" s="281">
        <v>0</v>
      </c>
      <c r="AJ180" s="281">
        <v>0</v>
      </c>
      <c r="AK180" s="281">
        <v>0</v>
      </c>
      <c r="AL180" s="281">
        <v>0</v>
      </c>
      <c r="AM180" s="281">
        <v>0</v>
      </c>
      <c r="AN180" s="281">
        <v>0</v>
      </c>
      <c r="AO180" s="281">
        <v>0</v>
      </c>
      <c r="AP180" s="281">
        <v>0</v>
      </c>
    </row>
    <row r="181" spans="1:42" outlineLevel="2">
      <c r="A181" s="211" t="str">
        <f>A154&amp;"."&amp;A171&amp;"."&amp;A155&amp;"."&amp;B181</f>
        <v>1.o.4.10</v>
      </c>
      <c r="B181">
        <v>10</v>
      </c>
      <c r="C181" t="str">
        <f>'1-GBP'!C181</f>
        <v/>
      </c>
      <c r="D181"/>
      <c r="E181"/>
      <c r="F181"/>
      <c r="G181"/>
      <c r="H181"/>
      <c r="I181"/>
      <c r="J181"/>
      <c r="K181"/>
      <c r="M181" s="281">
        <v>0</v>
      </c>
      <c r="N181" s="281">
        <v>0</v>
      </c>
      <c r="O181" s="281">
        <v>0</v>
      </c>
      <c r="P181" s="281">
        <v>0</v>
      </c>
      <c r="Q181" s="281">
        <v>0</v>
      </c>
      <c r="R181" s="281">
        <v>0</v>
      </c>
      <c r="S181" s="281">
        <v>0</v>
      </c>
      <c r="T181" s="281">
        <v>0</v>
      </c>
      <c r="U181" s="281">
        <v>0</v>
      </c>
      <c r="V181" s="281">
        <v>0</v>
      </c>
      <c r="W181" s="281">
        <v>0</v>
      </c>
      <c r="X181" s="281">
        <v>0</v>
      </c>
      <c r="Y181" s="281">
        <v>0</v>
      </c>
      <c r="Z181" s="281">
        <v>0</v>
      </c>
      <c r="AA181" s="281">
        <v>0</v>
      </c>
      <c r="AB181" s="281">
        <v>0</v>
      </c>
      <c r="AC181" s="281">
        <v>0</v>
      </c>
      <c r="AD181" s="281">
        <v>0</v>
      </c>
      <c r="AE181" s="281">
        <v>0</v>
      </c>
      <c r="AF181" s="281">
        <v>0</v>
      </c>
      <c r="AG181" s="281">
        <v>0</v>
      </c>
      <c r="AH181" s="281">
        <v>0</v>
      </c>
      <c r="AI181" s="281">
        <v>0</v>
      </c>
      <c r="AJ181" s="281">
        <v>0</v>
      </c>
      <c r="AK181" s="281">
        <v>0</v>
      </c>
      <c r="AL181" s="281">
        <v>0</v>
      </c>
      <c r="AM181" s="281">
        <v>0</v>
      </c>
      <c r="AN181" s="281">
        <v>0</v>
      </c>
      <c r="AO181" s="281">
        <v>0</v>
      </c>
      <c r="AP181" s="281">
        <v>0</v>
      </c>
    </row>
    <row r="182" spans="1:42" outlineLevel="2">
      <c r="A182" s="211" t="str">
        <f>A154&amp;"."&amp;A171&amp;"."&amp;A155&amp;"."&amp;B182</f>
        <v>1.o.4.11</v>
      </c>
      <c r="B182">
        <v>11</v>
      </c>
      <c r="C182" t="str">
        <f>'1-GBP'!C182</f>
        <v/>
      </c>
      <c r="D182"/>
      <c r="E182"/>
      <c r="F182"/>
      <c r="G182"/>
      <c r="H182"/>
      <c r="I182"/>
      <c r="J182"/>
      <c r="K182"/>
      <c r="M182" s="281">
        <v>0</v>
      </c>
      <c r="N182" s="281">
        <v>0</v>
      </c>
      <c r="O182" s="281">
        <v>0</v>
      </c>
      <c r="P182" s="281">
        <v>0</v>
      </c>
      <c r="Q182" s="281">
        <v>0</v>
      </c>
      <c r="R182" s="281">
        <v>0</v>
      </c>
      <c r="S182" s="281">
        <v>0</v>
      </c>
      <c r="T182" s="281">
        <v>0</v>
      </c>
      <c r="U182" s="281">
        <v>0</v>
      </c>
      <c r="V182" s="281">
        <v>0</v>
      </c>
      <c r="W182" s="281">
        <v>0</v>
      </c>
      <c r="X182" s="281">
        <v>0</v>
      </c>
      <c r="Y182" s="281">
        <v>0</v>
      </c>
      <c r="Z182" s="281">
        <v>0</v>
      </c>
      <c r="AA182" s="281">
        <v>0</v>
      </c>
      <c r="AB182" s="281">
        <v>0</v>
      </c>
      <c r="AC182" s="281">
        <v>0</v>
      </c>
      <c r="AD182" s="281">
        <v>0</v>
      </c>
      <c r="AE182" s="281">
        <v>0</v>
      </c>
      <c r="AF182" s="281">
        <v>0</v>
      </c>
      <c r="AG182" s="281">
        <v>0</v>
      </c>
      <c r="AH182" s="281">
        <v>0</v>
      </c>
      <c r="AI182" s="281">
        <v>0</v>
      </c>
      <c r="AJ182" s="281">
        <v>0</v>
      </c>
      <c r="AK182" s="281">
        <v>0</v>
      </c>
      <c r="AL182" s="281">
        <v>0</v>
      </c>
      <c r="AM182" s="281">
        <v>0</v>
      </c>
      <c r="AN182" s="281">
        <v>0</v>
      </c>
      <c r="AO182" s="281">
        <v>0</v>
      </c>
      <c r="AP182" s="281">
        <v>0</v>
      </c>
    </row>
    <row r="183" spans="1:42" outlineLevel="2">
      <c r="A183" s="211" t="str">
        <f>A154&amp;"."&amp;A171&amp;"."&amp;A155&amp;"."&amp;B183</f>
        <v>1.o.4.12</v>
      </c>
      <c r="B183">
        <v>12</v>
      </c>
      <c r="C183" t="str">
        <f>'1-GBP'!C183</f>
        <v/>
      </c>
      <c r="D183"/>
      <c r="E183"/>
      <c r="F183"/>
      <c r="G183"/>
      <c r="H183"/>
      <c r="I183"/>
      <c r="J183"/>
      <c r="K183"/>
      <c r="M183" s="281">
        <v>0</v>
      </c>
      <c r="N183" s="281">
        <v>0</v>
      </c>
      <c r="O183" s="281">
        <v>0</v>
      </c>
      <c r="P183" s="281">
        <v>0</v>
      </c>
      <c r="Q183" s="281">
        <v>0</v>
      </c>
      <c r="R183" s="281">
        <v>0</v>
      </c>
      <c r="S183" s="281">
        <v>0</v>
      </c>
      <c r="T183" s="281">
        <v>0</v>
      </c>
      <c r="U183" s="281">
        <v>0</v>
      </c>
      <c r="V183" s="281">
        <v>0</v>
      </c>
      <c r="W183" s="281">
        <v>0</v>
      </c>
      <c r="X183" s="281">
        <v>0</v>
      </c>
      <c r="Y183" s="281">
        <v>0</v>
      </c>
      <c r="Z183" s="281">
        <v>0</v>
      </c>
      <c r="AA183" s="281">
        <v>0</v>
      </c>
      <c r="AB183" s="281">
        <v>0</v>
      </c>
      <c r="AC183" s="281">
        <v>0</v>
      </c>
      <c r="AD183" s="281">
        <v>0</v>
      </c>
      <c r="AE183" s="281">
        <v>0</v>
      </c>
      <c r="AF183" s="281">
        <v>0</v>
      </c>
      <c r="AG183" s="281">
        <v>0</v>
      </c>
      <c r="AH183" s="281">
        <v>0</v>
      </c>
      <c r="AI183" s="281">
        <v>0</v>
      </c>
      <c r="AJ183" s="281">
        <v>0</v>
      </c>
      <c r="AK183" s="281">
        <v>0</v>
      </c>
      <c r="AL183" s="281">
        <v>0</v>
      </c>
      <c r="AM183" s="281">
        <v>0</v>
      </c>
      <c r="AN183" s="281">
        <v>0</v>
      </c>
      <c r="AO183" s="281">
        <v>0</v>
      </c>
      <c r="AP183" s="281">
        <v>0</v>
      </c>
    </row>
    <row r="184" spans="1:42" outlineLevel="1">
      <c r="A184" s="212"/>
      <c r="B184" s="201">
        <f>B183-COUNTIFS(C172:C183,"")</f>
        <v>2</v>
      </c>
      <c r="C184" s="201" t="s">
        <v>285</v>
      </c>
      <c r="D184" s="201"/>
      <c r="E184" s="201"/>
      <c r="F184" s="201"/>
      <c r="G184" s="201"/>
      <c r="H184" s="201"/>
      <c r="I184" s="201"/>
      <c r="J184" s="201"/>
      <c r="K184" s="201"/>
      <c r="L184" s="201"/>
      <c r="M184" s="280">
        <f t="shared" ref="M184:AP184" si="16">SUM(M172:M183)</f>
        <v>0</v>
      </c>
      <c r="N184" s="280">
        <f t="shared" si="16"/>
        <v>0</v>
      </c>
      <c r="O184" s="280">
        <f t="shared" si="16"/>
        <v>0</v>
      </c>
      <c r="P184" s="280">
        <f t="shared" si="16"/>
        <v>0</v>
      </c>
      <c r="Q184" s="280">
        <f t="shared" si="16"/>
        <v>0</v>
      </c>
      <c r="R184" s="280">
        <f t="shared" si="16"/>
        <v>0</v>
      </c>
      <c r="S184" s="280">
        <f t="shared" si="16"/>
        <v>0</v>
      </c>
      <c r="T184" s="280">
        <f t="shared" si="16"/>
        <v>0</v>
      </c>
      <c r="U184" s="280">
        <f t="shared" si="16"/>
        <v>0</v>
      </c>
      <c r="V184" s="280">
        <f t="shared" si="16"/>
        <v>0</v>
      </c>
      <c r="W184" s="280">
        <f t="shared" si="16"/>
        <v>0</v>
      </c>
      <c r="X184" s="280">
        <f t="shared" si="16"/>
        <v>0</v>
      </c>
      <c r="Y184" s="280">
        <f t="shared" si="16"/>
        <v>0</v>
      </c>
      <c r="Z184" s="280">
        <f t="shared" si="16"/>
        <v>0</v>
      </c>
      <c r="AA184" s="280">
        <f t="shared" si="16"/>
        <v>0</v>
      </c>
      <c r="AB184" s="280">
        <f t="shared" si="16"/>
        <v>0</v>
      </c>
      <c r="AC184" s="280">
        <f t="shared" si="16"/>
        <v>0</v>
      </c>
      <c r="AD184" s="280">
        <f t="shared" si="16"/>
        <v>0</v>
      </c>
      <c r="AE184" s="280">
        <f t="shared" si="16"/>
        <v>0</v>
      </c>
      <c r="AF184" s="280">
        <f t="shared" si="16"/>
        <v>0</v>
      </c>
      <c r="AG184" s="280">
        <f t="shared" si="16"/>
        <v>0</v>
      </c>
      <c r="AH184" s="280">
        <f t="shared" si="16"/>
        <v>0</v>
      </c>
      <c r="AI184" s="280">
        <f t="shared" si="16"/>
        <v>0</v>
      </c>
      <c r="AJ184" s="280">
        <f t="shared" si="16"/>
        <v>0</v>
      </c>
      <c r="AK184" s="280">
        <f t="shared" si="16"/>
        <v>0</v>
      </c>
      <c r="AL184" s="280">
        <f t="shared" si="16"/>
        <v>0</v>
      </c>
      <c r="AM184" s="280">
        <f t="shared" si="16"/>
        <v>0</v>
      </c>
      <c r="AN184" s="280">
        <f t="shared" si="16"/>
        <v>0</v>
      </c>
      <c r="AO184" s="280">
        <f t="shared" si="16"/>
        <v>0</v>
      </c>
      <c r="AP184" s="280">
        <f t="shared" si="16"/>
        <v>0</v>
      </c>
    </row>
    <row r="185" spans="1:42" outlineLevel="1">
      <c r="A185" s="221"/>
      <c r="B185" s="222"/>
      <c r="C185" s="222"/>
      <c r="D185" s="222"/>
      <c r="E185" s="222"/>
      <c r="F185" s="222"/>
      <c r="G185" s="222"/>
      <c r="H185" s="222"/>
      <c r="I185" s="222"/>
      <c r="J185" s="222"/>
      <c r="K185" s="222"/>
      <c r="L185" s="222"/>
      <c r="M185" s="317"/>
      <c r="N185" s="317"/>
      <c r="O185" s="317"/>
      <c r="P185" s="317"/>
      <c r="Q185" s="317"/>
      <c r="R185" s="317"/>
      <c r="S185" s="317"/>
      <c r="T185" s="317"/>
      <c r="U185" s="317"/>
      <c r="V185" s="317"/>
      <c r="W185" s="317"/>
      <c r="X185" s="317"/>
      <c r="Y185" s="317"/>
      <c r="Z185" s="317"/>
      <c r="AA185" s="317"/>
      <c r="AB185" s="317"/>
      <c r="AC185" s="317"/>
      <c r="AD185" s="317"/>
      <c r="AE185" s="317"/>
      <c r="AF185" s="317"/>
      <c r="AG185" s="317"/>
      <c r="AH185" s="317"/>
      <c r="AI185" s="317"/>
      <c r="AJ185" s="317"/>
      <c r="AK185" s="317"/>
      <c r="AL185" s="317"/>
      <c r="AM185" s="317"/>
      <c r="AN185" s="317"/>
      <c r="AO185" s="317"/>
      <c r="AP185" s="317"/>
    </row>
    <row r="186" spans="1:42" outlineLevel="1" collapsed="1">
      <c r="A186" s="220" t="s">
        <v>254</v>
      </c>
      <c r="B186" s="220" t="s">
        <v>287</v>
      </c>
      <c r="C186" s="220" t="s">
        <v>284</v>
      </c>
      <c r="D186" s="220"/>
      <c r="E186" s="220"/>
      <c r="F186" s="220"/>
      <c r="G186" s="220"/>
      <c r="H186" s="220"/>
      <c r="I186" s="220"/>
      <c r="J186" s="220"/>
      <c r="K186" s="220"/>
      <c r="L186" s="220"/>
      <c r="M186" s="315"/>
      <c r="N186" s="315"/>
      <c r="O186" s="315"/>
      <c r="P186" s="315"/>
      <c r="Q186" s="315"/>
      <c r="R186" s="315"/>
      <c r="S186" s="315"/>
      <c r="T186" s="315"/>
      <c r="U186" s="315"/>
      <c r="V186" s="315"/>
      <c r="W186" s="315"/>
      <c r="X186" s="315"/>
      <c r="Y186" s="315"/>
      <c r="Z186" s="315"/>
      <c r="AA186" s="315"/>
      <c r="AB186" s="315"/>
      <c r="AC186" s="315"/>
      <c r="AD186" s="315"/>
      <c r="AE186" s="315"/>
      <c r="AF186" s="315"/>
      <c r="AG186" s="315"/>
      <c r="AH186" s="315"/>
      <c r="AI186" s="315"/>
      <c r="AJ186" s="315"/>
      <c r="AK186" s="315"/>
      <c r="AL186" s="315"/>
      <c r="AM186" s="315"/>
      <c r="AN186" s="315"/>
      <c r="AO186" s="315"/>
      <c r="AP186" s="315"/>
    </row>
    <row r="187" spans="1:42" hidden="1" outlineLevel="2">
      <c r="A187" s="211" t="str">
        <f>A154&amp;"."&amp;A186&amp;"."&amp;A155&amp;"."&amp;B187</f>
        <v>1.d.4.1</v>
      </c>
      <c r="B187">
        <v>1</v>
      </c>
      <c r="C187" t="str">
        <f>'1-GBP'!C187</f>
        <v/>
      </c>
      <c r="D187"/>
      <c r="E187"/>
      <c r="F187"/>
      <c r="G187"/>
      <c r="H187"/>
      <c r="I187"/>
      <c r="J187"/>
      <c r="K187"/>
      <c r="M187" s="281">
        <v>0</v>
      </c>
      <c r="N187" s="281">
        <v>0</v>
      </c>
      <c r="O187" s="281">
        <v>0</v>
      </c>
      <c r="P187" s="281">
        <v>0</v>
      </c>
      <c r="Q187" s="281">
        <v>0</v>
      </c>
      <c r="R187" s="281">
        <v>0</v>
      </c>
      <c r="S187" s="281">
        <v>0</v>
      </c>
      <c r="T187" s="281">
        <v>0</v>
      </c>
      <c r="U187" s="281">
        <v>0</v>
      </c>
      <c r="V187" s="281">
        <v>0</v>
      </c>
      <c r="W187" s="281">
        <v>0</v>
      </c>
      <c r="X187" s="281">
        <v>0</v>
      </c>
      <c r="Y187" s="281">
        <v>0</v>
      </c>
      <c r="Z187" s="281">
        <v>0</v>
      </c>
      <c r="AA187" s="281">
        <v>0</v>
      </c>
      <c r="AB187" s="281">
        <v>0</v>
      </c>
      <c r="AC187" s="281">
        <v>0</v>
      </c>
      <c r="AD187" s="281">
        <v>0</v>
      </c>
      <c r="AE187" s="281">
        <v>0</v>
      </c>
      <c r="AF187" s="281">
        <v>0</v>
      </c>
      <c r="AG187" s="281">
        <v>0</v>
      </c>
      <c r="AH187" s="281">
        <v>0</v>
      </c>
      <c r="AI187" s="281">
        <v>0</v>
      </c>
      <c r="AJ187" s="281">
        <v>0</v>
      </c>
      <c r="AK187" s="281">
        <v>0</v>
      </c>
      <c r="AL187" s="281">
        <v>0</v>
      </c>
      <c r="AM187" s="281">
        <v>0</v>
      </c>
      <c r="AN187" s="281">
        <v>0</v>
      </c>
      <c r="AO187" s="281">
        <v>0</v>
      </c>
      <c r="AP187" s="281">
        <v>0</v>
      </c>
    </row>
    <row r="188" spans="1:42" hidden="1" outlineLevel="2">
      <c r="A188" s="211" t="str">
        <f>A154&amp;"."&amp;A186&amp;"."&amp;A155&amp;"."&amp;B188</f>
        <v>1.d.4.2</v>
      </c>
      <c r="B188">
        <v>2</v>
      </c>
      <c r="C188" t="str">
        <f>'1-GBP'!C188</f>
        <v/>
      </c>
      <c r="D188"/>
      <c r="E188"/>
      <c r="F188"/>
      <c r="G188"/>
      <c r="H188"/>
      <c r="I188"/>
      <c r="J188"/>
      <c r="K188"/>
      <c r="M188" s="281">
        <v>0</v>
      </c>
      <c r="N188" s="281">
        <v>0</v>
      </c>
      <c r="O188" s="281">
        <v>0</v>
      </c>
      <c r="P188" s="281">
        <v>0</v>
      </c>
      <c r="Q188" s="281">
        <v>0</v>
      </c>
      <c r="R188" s="281">
        <v>0</v>
      </c>
      <c r="S188" s="281">
        <v>0</v>
      </c>
      <c r="T188" s="281">
        <v>0</v>
      </c>
      <c r="U188" s="281">
        <v>0</v>
      </c>
      <c r="V188" s="281">
        <v>0</v>
      </c>
      <c r="W188" s="281">
        <v>0</v>
      </c>
      <c r="X188" s="281">
        <v>0</v>
      </c>
      <c r="Y188" s="281">
        <v>0</v>
      </c>
      <c r="Z188" s="281">
        <v>0</v>
      </c>
      <c r="AA188" s="281">
        <v>0</v>
      </c>
      <c r="AB188" s="281">
        <v>0</v>
      </c>
      <c r="AC188" s="281">
        <v>0</v>
      </c>
      <c r="AD188" s="281">
        <v>0</v>
      </c>
      <c r="AE188" s="281">
        <v>0</v>
      </c>
      <c r="AF188" s="281">
        <v>0</v>
      </c>
      <c r="AG188" s="281">
        <v>0</v>
      </c>
      <c r="AH188" s="281">
        <v>0</v>
      </c>
      <c r="AI188" s="281">
        <v>0</v>
      </c>
      <c r="AJ188" s="281">
        <v>0</v>
      </c>
      <c r="AK188" s="281">
        <v>0</v>
      </c>
      <c r="AL188" s="281">
        <v>0</v>
      </c>
      <c r="AM188" s="281">
        <v>0</v>
      </c>
      <c r="AN188" s="281">
        <v>0</v>
      </c>
      <c r="AO188" s="281">
        <v>0</v>
      </c>
      <c r="AP188" s="281">
        <v>0</v>
      </c>
    </row>
    <row r="189" spans="1:42" hidden="1" outlineLevel="2">
      <c r="A189" s="211" t="str">
        <f>A154&amp;"."&amp;A186&amp;"."&amp;A155&amp;"."&amp;B189</f>
        <v>1.d.4.3</v>
      </c>
      <c r="B189">
        <v>3</v>
      </c>
      <c r="C189" t="str">
        <f>'1-GBP'!C189</f>
        <v/>
      </c>
      <c r="D189"/>
      <c r="E189"/>
      <c r="F189"/>
      <c r="G189"/>
      <c r="H189"/>
      <c r="I189"/>
      <c r="J189"/>
      <c r="K189"/>
      <c r="M189" s="281">
        <v>0</v>
      </c>
      <c r="N189" s="281">
        <v>0</v>
      </c>
      <c r="O189" s="281">
        <v>0</v>
      </c>
      <c r="P189" s="281">
        <v>0</v>
      </c>
      <c r="Q189" s="281">
        <v>0</v>
      </c>
      <c r="R189" s="281">
        <v>0</v>
      </c>
      <c r="S189" s="281">
        <v>0</v>
      </c>
      <c r="T189" s="281">
        <v>0</v>
      </c>
      <c r="U189" s="281">
        <v>0</v>
      </c>
      <c r="V189" s="281">
        <v>0</v>
      </c>
      <c r="W189" s="281">
        <v>0</v>
      </c>
      <c r="X189" s="281">
        <v>0</v>
      </c>
      <c r="Y189" s="281">
        <v>0</v>
      </c>
      <c r="Z189" s="281">
        <v>0</v>
      </c>
      <c r="AA189" s="281">
        <v>0</v>
      </c>
      <c r="AB189" s="281">
        <v>0</v>
      </c>
      <c r="AC189" s="281">
        <v>0</v>
      </c>
      <c r="AD189" s="281">
        <v>0</v>
      </c>
      <c r="AE189" s="281">
        <v>0</v>
      </c>
      <c r="AF189" s="281">
        <v>0</v>
      </c>
      <c r="AG189" s="281">
        <v>0</v>
      </c>
      <c r="AH189" s="281">
        <v>0</v>
      </c>
      <c r="AI189" s="281">
        <v>0</v>
      </c>
      <c r="AJ189" s="281">
        <v>0</v>
      </c>
      <c r="AK189" s="281">
        <v>0</v>
      </c>
      <c r="AL189" s="281">
        <v>0</v>
      </c>
      <c r="AM189" s="281">
        <v>0</v>
      </c>
      <c r="AN189" s="281">
        <v>0</v>
      </c>
      <c r="AO189" s="281">
        <v>0</v>
      </c>
      <c r="AP189" s="281">
        <v>0</v>
      </c>
    </row>
    <row r="190" spans="1:42" hidden="1" outlineLevel="2">
      <c r="A190" s="211" t="str">
        <f>A154&amp;"."&amp;A186&amp;"."&amp;A155&amp;"."&amp;B190</f>
        <v>1.d.4.4</v>
      </c>
      <c r="B190">
        <v>4</v>
      </c>
      <c r="C190" t="str">
        <f>'1-GBP'!C190</f>
        <v/>
      </c>
      <c r="D190"/>
      <c r="E190"/>
      <c r="F190"/>
      <c r="G190"/>
      <c r="H190"/>
      <c r="I190"/>
      <c r="J190"/>
      <c r="K190"/>
      <c r="M190" s="281">
        <v>0</v>
      </c>
      <c r="N190" s="281">
        <v>0</v>
      </c>
      <c r="O190" s="281">
        <v>0</v>
      </c>
      <c r="P190" s="281">
        <v>0</v>
      </c>
      <c r="Q190" s="281">
        <v>0</v>
      </c>
      <c r="R190" s="281">
        <v>0</v>
      </c>
      <c r="S190" s="281">
        <v>0</v>
      </c>
      <c r="T190" s="281">
        <v>0</v>
      </c>
      <c r="U190" s="281">
        <v>0</v>
      </c>
      <c r="V190" s="281">
        <v>0</v>
      </c>
      <c r="W190" s="281">
        <v>0</v>
      </c>
      <c r="X190" s="281">
        <v>0</v>
      </c>
      <c r="Y190" s="281">
        <v>0</v>
      </c>
      <c r="Z190" s="281">
        <v>0</v>
      </c>
      <c r="AA190" s="281">
        <v>0</v>
      </c>
      <c r="AB190" s="281">
        <v>0</v>
      </c>
      <c r="AC190" s="281">
        <v>0</v>
      </c>
      <c r="AD190" s="281">
        <v>0</v>
      </c>
      <c r="AE190" s="281">
        <v>0</v>
      </c>
      <c r="AF190" s="281">
        <v>0</v>
      </c>
      <c r="AG190" s="281">
        <v>0</v>
      </c>
      <c r="AH190" s="281">
        <v>0</v>
      </c>
      <c r="AI190" s="281">
        <v>0</v>
      </c>
      <c r="AJ190" s="281">
        <v>0</v>
      </c>
      <c r="AK190" s="281">
        <v>0</v>
      </c>
      <c r="AL190" s="281">
        <v>0</v>
      </c>
      <c r="AM190" s="281">
        <v>0</v>
      </c>
      <c r="AN190" s="281">
        <v>0</v>
      </c>
      <c r="AO190" s="281">
        <v>0</v>
      </c>
      <c r="AP190" s="281">
        <v>0</v>
      </c>
    </row>
    <row r="191" spans="1:42" hidden="1" outlineLevel="2">
      <c r="A191" s="211" t="str">
        <f>A154&amp;"."&amp;A186&amp;"."&amp;A155&amp;"."&amp;B191</f>
        <v>1.d.4.5</v>
      </c>
      <c r="B191">
        <v>5</v>
      </c>
      <c r="C191" t="str">
        <f>'1-GBP'!C191</f>
        <v/>
      </c>
      <c r="D191"/>
      <c r="E191"/>
      <c r="F191"/>
      <c r="G191"/>
      <c r="H191"/>
      <c r="I191"/>
      <c r="J191"/>
      <c r="K191"/>
      <c r="M191" s="281">
        <v>0</v>
      </c>
      <c r="N191" s="281">
        <v>0</v>
      </c>
      <c r="O191" s="281">
        <v>0</v>
      </c>
      <c r="P191" s="281">
        <v>0</v>
      </c>
      <c r="Q191" s="281">
        <v>0</v>
      </c>
      <c r="R191" s="281">
        <v>0</v>
      </c>
      <c r="S191" s="281">
        <v>0</v>
      </c>
      <c r="T191" s="281">
        <v>0</v>
      </c>
      <c r="U191" s="281">
        <v>0</v>
      </c>
      <c r="V191" s="281">
        <v>0</v>
      </c>
      <c r="W191" s="281">
        <v>0</v>
      </c>
      <c r="X191" s="281">
        <v>0</v>
      </c>
      <c r="Y191" s="281">
        <v>0</v>
      </c>
      <c r="Z191" s="281">
        <v>0</v>
      </c>
      <c r="AA191" s="281">
        <v>0</v>
      </c>
      <c r="AB191" s="281">
        <v>0</v>
      </c>
      <c r="AC191" s="281">
        <v>0</v>
      </c>
      <c r="AD191" s="281">
        <v>0</v>
      </c>
      <c r="AE191" s="281">
        <v>0</v>
      </c>
      <c r="AF191" s="281">
        <v>0</v>
      </c>
      <c r="AG191" s="281">
        <v>0</v>
      </c>
      <c r="AH191" s="281">
        <v>0</v>
      </c>
      <c r="AI191" s="281">
        <v>0</v>
      </c>
      <c r="AJ191" s="281">
        <v>0</v>
      </c>
      <c r="AK191" s="281">
        <v>0</v>
      </c>
      <c r="AL191" s="281">
        <v>0</v>
      </c>
      <c r="AM191" s="281">
        <v>0</v>
      </c>
      <c r="AN191" s="281">
        <v>0</v>
      </c>
      <c r="AO191" s="281">
        <v>0</v>
      </c>
      <c r="AP191" s="281">
        <v>0</v>
      </c>
    </row>
    <row r="192" spans="1:42" hidden="1" outlineLevel="2">
      <c r="A192" s="211" t="str">
        <f>A154&amp;"."&amp;A186&amp;"."&amp;A155&amp;"."&amp;B192</f>
        <v>1.d.4.6</v>
      </c>
      <c r="B192">
        <v>6</v>
      </c>
      <c r="C192" t="str">
        <f>'1-GBP'!C192</f>
        <v/>
      </c>
      <c r="D192"/>
      <c r="E192"/>
      <c r="F192"/>
      <c r="G192"/>
      <c r="H192"/>
      <c r="I192"/>
      <c r="J192"/>
      <c r="K192"/>
      <c r="M192" s="281">
        <v>0</v>
      </c>
      <c r="N192" s="281">
        <v>0</v>
      </c>
      <c r="O192" s="281">
        <v>0</v>
      </c>
      <c r="P192" s="281">
        <v>0</v>
      </c>
      <c r="Q192" s="281">
        <v>0</v>
      </c>
      <c r="R192" s="281">
        <v>0</v>
      </c>
      <c r="S192" s="281">
        <v>0</v>
      </c>
      <c r="T192" s="281">
        <v>0</v>
      </c>
      <c r="U192" s="281">
        <v>0</v>
      </c>
      <c r="V192" s="281">
        <v>0</v>
      </c>
      <c r="W192" s="281">
        <v>0</v>
      </c>
      <c r="X192" s="281">
        <v>0</v>
      </c>
      <c r="Y192" s="281">
        <v>0</v>
      </c>
      <c r="Z192" s="281">
        <v>0</v>
      </c>
      <c r="AA192" s="281">
        <v>0</v>
      </c>
      <c r="AB192" s="281">
        <v>0</v>
      </c>
      <c r="AC192" s="281">
        <v>0</v>
      </c>
      <c r="AD192" s="281">
        <v>0</v>
      </c>
      <c r="AE192" s="281">
        <v>0</v>
      </c>
      <c r="AF192" s="281">
        <v>0</v>
      </c>
      <c r="AG192" s="281">
        <v>0</v>
      </c>
      <c r="AH192" s="281">
        <v>0</v>
      </c>
      <c r="AI192" s="281">
        <v>0</v>
      </c>
      <c r="AJ192" s="281">
        <v>0</v>
      </c>
      <c r="AK192" s="281">
        <v>0</v>
      </c>
      <c r="AL192" s="281">
        <v>0</v>
      </c>
      <c r="AM192" s="281">
        <v>0</v>
      </c>
      <c r="AN192" s="281">
        <v>0</v>
      </c>
      <c r="AO192" s="281">
        <v>0</v>
      </c>
      <c r="AP192" s="281">
        <v>0</v>
      </c>
    </row>
    <row r="193" spans="1:42" hidden="1" outlineLevel="2">
      <c r="A193" s="211" t="str">
        <f>A154&amp;"."&amp;A186&amp;"."&amp;A155&amp;"."&amp;B193</f>
        <v>1.d.4.7</v>
      </c>
      <c r="B193">
        <v>7</v>
      </c>
      <c r="C193" t="str">
        <f>'1-GBP'!C193</f>
        <v/>
      </c>
      <c r="D193"/>
      <c r="E193"/>
      <c r="F193"/>
      <c r="G193"/>
      <c r="H193"/>
      <c r="I193"/>
      <c r="J193"/>
      <c r="K193"/>
      <c r="M193" s="281">
        <v>0</v>
      </c>
      <c r="N193" s="281">
        <v>0</v>
      </c>
      <c r="O193" s="281">
        <v>0</v>
      </c>
      <c r="P193" s="281">
        <v>0</v>
      </c>
      <c r="Q193" s="281">
        <v>0</v>
      </c>
      <c r="R193" s="281">
        <v>0</v>
      </c>
      <c r="S193" s="281">
        <v>0</v>
      </c>
      <c r="T193" s="281">
        <v>0</v>
      </c>
      <c r="U193" s="281">
        <v>0</v>
      </c>
      <c r="V193" s="281">
        <v>0</v>
      </c>
      <c r="W193" s="281">
        <v>0</v>
      </c>
      <c r="X193" s="281">
        <v>0</v>
      </c>
      <c r="Y193" s="281">
        <v>0</v>
      </c>
      <c r="Z193" s="281">
        <v>0</v>
      </c>
      <c r="AA193" s="281">
        <v>0</v>
      </c>
      <c r="AB193" s="281">
        <v>0</v>
      </c>
      <c r="AC193" s="281">
        <v>0</v>
      </c>
      <c r="AD193" s="281">
        <v>0</v>
      </c>
      <c r="AE193" s="281">
        <v>0</v>
      </c>
      <c r="AF193" s="281">
        <v>0</v>
      </c>
      <c r="AG193" s="281">
        <v>0</v>
      </c>
      <c r="AH193" s="281">
        <v>0</v>
      </c>
      <c r="AI193" s="281">
        <v>0</v>
      </c>
      <c r="AJ193" s="281">
        <v>0</v>
      </c>
      <c r="AK193" s="281">
        <v>0</v>
      </c>
      <c r="AL193" s="281">
        <v>0</v>
      </c>
      <c r="AM193" s="281">
        <v>0</v>
      </c>
      <c r="AN193" s="281">
        <v>0</v>
      </c>
      <c r="AO193" s="281">
        <v>0</v>
      </c>
      <c r="AP193" s="281">
        <v>0</v>
      </c>
    </row>
    <row r="194" spans="1:42" hidden="1" outlineLevel="2">
      <c r="A194" s="211" t="str">
        <f>A154&amp;"."&amp;A186&amp;"."&amp;A155&amp;"."&amp;B194</f>
        <v>1.d.4.8</v>
      </c>
      <c r="B194">
        <v>8</v>
      </c>
      <c r="C194" t="str">
        <f>'1-GBP'!C194</f>
        <v/>
      </c>
      <c r="D194"/>
      <c r="E194"/>
      <c r="F194"/>
      <c r="G194"/>
      <c r="H194"/>
      <c r="I194"/>
      <c r="J194"/>
      <c r="K194"/>
      <c r="M194" s="281">
        <v>0</v>
      </c>
      <c r="N194" s="281">
        <v>0</v>
      </c>
      <c r="O194" s="281">
        <v>0</v>
      </c>
      <c r="P194" s="281">
        <v>0</v>
      </c>
      <c r="Q194" s="281">
        <v>0</v>
      </c>
      <c r="R194" s="281">
        <v>0</v>
      </c>
      <c r="S194" s="281">
        <v>0</v>
      </c>
      <c r="T194" s="281">
        <v>0</v>
      </c>
      <c r="U194" s="281">
        <v>0</v>
      </c>
      <c r="V194" s="281">
        <v>0</v>
      </c>
      <c r="W194" s="281">
        <v>0</v>
      </c>
      <c r="X194" s="281">
        <v>0</v>
      </c>
      <c r="Y194" s="281">
        <v>0</v>
      </c>
      <c r="Z194" s="281">
        <v>0</v>
      </c>
      <c r="AA194" s="281">
        <v>0</v>
      </c>
      <c r="AB194" s="281">
        <v>0</v>
      </c>
      <c r="AC194" s="281">
        <v>0</v>
      </c>
      <c r="AD194" s="281">
        <v>0</v>
      </c>
      <c r="AE194" s="281">
        <v>0</v>
      </c>
      <c r="AF194" s="281">
        <v>0</v>
      </c>
      <c r="AG194" s="281">
        <v>0</v>
      </c>
      <c r="AH194" s="281">
        <v>0</v>
      </c>
      <c r="AI194" s="281">
        <v>0</v>
      </c>
      <c r="AJ194" s="281">
        <v>0</v>
      </c>
      <c r="AK194" s="281">
        <v>0</v>
      </c>
      <c r="AL194" s="281">
        <v>0</v>
      </c>
      <c r="AM194" s="281">
        <v>0</v>
      </c>
      <c r="AN194" s="281">
        <v>0</v>
      </c>
      <c r="AO194" s="281">
        <v>0</v>
      </c>
      <c r="AP194" s="281">
        <v>0</v>
      </c>
    </row>
    <row r="195" spans="1:42" hidden="1" outlineLevel="2">
      <c r="A195" s="211" t="str">
        <f>A154&amp;"."&amp;A186&amp;"."&amp;A155&amp;"."&amp;B195</f>
        <v>1.d.4.9</v>
      </c>
      <c r="B195">
        <v>9</v>
      </c>
      <c r="C195" t="str">
        <f>'1-GBP'!C195</f>
        <v/>
      </c>
      <c r="D195"/>
      <c r="E195"/>
      <c r="F195"/>
      <c r="G195"/>
      <c r="H195"/>
      <c r="I195"/>
      <c r="J195"/>
      <c r="K195"/>
      <c r="M195" s="281">
        <v>0</v>
      </c>
      <c r="N195" s="281">
        <v>0</v>
      </c>
      <c r="O195" s="281">
        <v>0</v>
      </c>
      <c r="P195" s="281">
        <v>0</v>
      </c>
      <c r="Q195" s="281">
        <v>0</v>
      </c>
      <c r="R195" s="281">
        <v>0</v>
      </c>
      <c r="S195" s="281">
        <v>0</v>
      </c>
      <c r="T195" s="281">
        <v>0</v>
      </c>
      <c r="U195" s="281">
        <v>0</v>
      </c>
      <c r="V195" s="281">
        <v>0</v>
      </c>
      <c r="W195" s="281">
        <v>0</v>
      </c>
      <c r="X195" s="281">
        <v>0</v>
      </c>
      <c r="Y195" s="281">
        <v>0</v>
      </c>
      <c r="Z195" s="281">
        <v>0</v>
      </c>
      <c r="AA195" s="281">
        <v>0</v>
      </c>
      <c r="AB195" s="281">
        <v>0</v>
      </c>
      <c r="AC195" s="281">
        <v>0</v>
      </c>
      <c r="AD195" s="281">
        <v>0</v>
      </c>
      <c r="AE195" s="281">
        <v>0</v>
      </c>
      <c r="AF195" s="281">
        <v>0</v>
      </c>
      <c r="AG195" s="281">
        <v>0</v>
      </c>
      <c r="AH195" s="281">
        <v>0</v>
      </c>
      <c r="AI195" s="281">
        <v>0</v>
      </c>
      <c r="AJ195" s="281">
        <v>0</v>
      </c>
      <c r="AK195" s="281">
        <v>0</v>
      </c>
      <c r="AL195" s="281">
        <v>0</v>
      </c>
      <c r="AM195" s="281">
        <v>0</v>
      </c>
      <c r="AN195" s="281">
        <v>0</v>
      </c>
      <c r="AO195" s="281">
        <v>0</v>
      </c>
      <c r="AP195" s="281">
        <v>0</v>
      </c>
    </row>
    <row r="196" spans="1:42" hidden="1" outlineLevel="2">
      <c r="A196" s="211" t="str">
        <f>A154&amp;"."&amp;A186&amp;"."&amp;A155&amp;"."&amp;B196</f>
        <v>1.d.4.10</v>
      </c>
      <c r="B196">
        <v>10</v>
      </c>
      <c r="C196" t="str">
        <f>'1-GBP'!C196</f>
        <v/>
      </c>
      <c r="D196"/>
      <c r="E196"/>
      <c r="F196"/>
      <c r="G196"/>
      <c r="H196"/>
      <c r="I196"/>
      <c r="J196"/>
      <c r="K196"/>
      <c r="M196" s="281">
        <v>0</v>
      </c>
      <c r="N196" s="281">
        <v>0</v>
      </c>
      <c r="O196" s="281">
        <v>0</v>
      </c>
      <c r="P196" s="281">
        <v>0</v>
      </c>
      <c r="Q196" s="281">
        <v>0</v>
      </c>
      <c r="R196" s="281">
        <v>0</v>
      </c>
      <c r="S196" s="281">
        <v>0</v>
      </c>
      <c r="T196" s="281">
        <v>0</v>
      </c>
      <c r="U196" s="281">
        <v>0</v>
      </c>
      <c r="V196" s="281">
        <v>0</v>
      </c>
      <c r="W196" s="281">
        <v>0</v>
      </c>
      <c r="X196" s="281">
        <v>0</v>
      </c>
      <c r="Y196" s="281">
        <v>0</v>
      </c>
      <c r="Z196" s="281">
        <v>0</v>
      </c>
      <c r="AA196" s="281">
        <v>0</v>
      </c>
      <c r="AB196" s="281">
        <v>0</v>
      </c>
      <c r="AC196" s="281">
        <v>0</v>
      </c>
      <c r="AD196" s="281">
        <v>0</v>
      </c>
      <c r="AE196" s="281">
        <v>0</v>
      </c>
      <c r="AF196" s="281">
        <v>0</v>
      </c>
      <c r="AG196" s="281">
        <v>0</v>
      </c>
      <c r="AH196" s="281">
        <v>0</v>
      </c>
      <c r="AI196" s="281">
        <v>0</v>
      </c>
      <c r="AJ196" s="281">
        <v>0</v>
      </c>
      <c r="AK196" s="281">
        <v>0</v>
      </c>
      <c r="AL196" s="281">
        <v>0</v>
      </c>
      <c r="AM196" s="281">
        <v>0</v>
      </c>
      <c r="AN196" s="281">
        <v>0</v>
      </c>
      <c r="AO196" s="281">
        <v>0</v>
      </c>
      <c r="AP196" s="281">
        <v>0</v>
      </c>
    </row>
    <row r="197" spans="1:42" hidden="1" outlineLevel="2">
      <c r="A197" s="211" t="str">
        <f>A154&amp;"."&amp;A186&amp;"."&amp;A155&amp;"."&amp;B197</f>
        <v>1.d.4.11</v>
      </c>
      <c r="B197">
        <v>11</v>
      </c>
      <c r="C197" t="str">
        <f>'1-GBP'!C197</f>
        <v/>
      </c>
      <c r="D197"/>
      <c r="E197"/>
      <c r="F197"/>
      <c r="G197"/>
      <c r="H197"/>
      <c r="I197"/>
      <c r="J197"/>
      <c r="K197"/>
      <c r="M197" s="281">
        <v>0</v>
      </c>
      <c r="N197" s="281">
        <v>0</v>
      </c>
      <c r="O197" s="281">
        <v>0</v>
      </c>
      <c r="P197" s="281">
        <v>0</v>
      </c>
      <c r="Q197" s="281">
        <v>0</v>
      </c>
      <c r="R197" s="281">
        <v>0</v>
      </c>
      <c r="S197" s="281">
        <v>0</v>
      </c>
      <c r="T197" s="281">
        <v>0</v>
      </c>
      <c r="U197" s="281">
        <v>0</v>
      </c>
      <c r="V197" s="281">
        <v>0</v>
      </c>
      <c r="W197" s="281">
        <v>0</v>
      </c>
      <c r="X197" s="281">
        <v>0</v>
      </c>
      <c r="Y197" s="281">
        <v>0</v>
      </c>
      <c r="Z197" s="281">
        <v>0</v>
      </c>
      <c r="AA197" s="281">
        <v>0</v>
      </c>
      <c r="AB197" s="281">
        <v>0</v>
      </c>
      <c r="AC197" s="281">
        <v>0</v>
      </c>
      <c r="AD197" s="281">
        <v>0</v>
      </c>
      <c r="AE197" s="281">
        <v>0</v>
      </c>
      <c r="AF197" s="281">
        <v>0</v>
      </c>
      <c r="AG197" s="281">
        <v>0</v>
      </c>
      <c r="AH197" s="281">
        <v>0</v>
      </c>
      <c r="AI197" s="281">
        <v>0</v>
      </c>
      <c r="AJ197" s="281">
        <v>0</v>
      </c>
      <c r="AK197" s="281">
        <v>0</v>
      </c>
      <c r="AL197" s="281">
        <v>0</v>
      </c>
      <c r="AM197" s="281">
        <v>0</v>
      </c>
      <c r="AN197" s="281">
        <v>0</v>
      </c>
      <c r="AO197" s="281">
        <v>0</v>
      </c>
      <c r="AP197" s="281">
        <v>0</v>
      </c>
    </row>
    <row r="198" spans="1:42" hidden="1" outlineLevel="2">
      <c r="A198" s="211" t="str">
        <f>A154&amp;"."&amp;A186&amp;"."&amp;A155&amp;"."&amp;B198</f>
        <v>1.d.4.12</v>
      </c>
      <c r="B198">
        <v>12</v>
      </c>
      <c r="C198" t="str">
        <f>'1-GBP'!C198</f>
        <v/>
      </c>
      <c r="D198"/>
      <c r="E198"/>
      <c r="F198"/>
      <c r="G198"/>
      <c r="H198"/>
      <c r="I198"/>
      <c r="J198"/>
      <c r="K198"/>
      <c r="M198" s="281">
        <v>0</v>
      </c>
      <c r="N198" s="281">
        <v>0</v>
      </c>
      <c r="O198" s="281">
        <v>0</v>
      </c>
      <c r="P198" s="281">
        <v>0</v>
      </c>
      <c r="Q198" s="281">
        <v>0</v>
      </c>
      <c r="R198" s="281">
        <v>0</v>
      </c>
      <c r="S198" s="281">
        <v>0</v>
      </c>
      <c r="T198" s="281">
        <v>0</v>
      </c>
      <c r="U198" s="281">
        <v>0</v>
      </c>
      <c r="V198" s="281">
        <v>0</v>
      </c>
      <c r="W198" s="281">
        <v>0</v>
      </c>
      <c r="X198" s="281">
        <v>0</v>
      </c>
      <c r="Y198" s="281">
        <v>0</v>
      </c>
      <c r="Z198" s="281">
        <v>0</v>
      </c>
      <c r="AA198" s="281">
        <v>0</v>
      </c>
      <c r="AB198" s="281">
        <v>0</v>
      </c>
      <c r="AC198" s="281">
        <v>0</v>
      </c>
      <c r="AD198" s="281">
        <v>0</v>
      </c>
      <c r="AE198" s="281">
        <v>0</v>
      </c>
      <c r="AF198" s="281">
        <v>0</v>
      </c>
      <c r="AG198" s="281">
        <v>0</v>
      </c>
      <c r="AH198" s="281">
        <v>0</v>
      </c>
      <c r="AI198" s="281">
        <v>0</v>
      </c>
      <c r="AJ198" s="281">
        <v>0</v>
      </c>
      <c r="AK198" s="281">
        <v>0</v>
      </c>
      <c r="AL198" s="281">
        <v>0</v>
      </c>
      <c r="AM198" s="281">
        <v>0</v>
      </c>
      <c r="AN198" s="281">
        <v>0</v>
      </c>
      <c r="AO198" s="281">
        <v>0</v>
      </c>
      <c r="AP198" s="281">
        <v>0</v>
      </c>
    </row>
    <row r="199" spans="1:42" outlineLevel="1">
      <c r="A199" s="212"/>
      <c r="B199" s="201">
        <f>B198-COUNTIFS(C187:C198,"")</f>
        <v>0</v>
      </c>
      <c r="C199" s="201" t="s">
        <v>285</v>
      </c>
      <c r="D199" s="201"/>
      <c r="E199" s="201"/>
      <c r="F199" s="201"/>
      <c r="G199" s="201"/>
      <c r="H199" s="201"/>
      <c r="I199" s="201"/>
      <c r="J199" s="201"/>
      <c r="K199" s="201"/>
      <c r="L199" s="201"/>
      <c r="M199" s="280">
        <f t="shared" ref="M199:AP199" si="17">SUM(M187:M198)</f>
        <v>0</v>
      </c>
      <c r="N199" s="280">
        <f t="shared" si="17"/>
        <v>0</v>
      </c>
      <c r="O199" s="280">
        <f t="shared" si="17"/>
        <v>0</v>
      </c>
      <c r="P199" s="280">
        <f t="shared" si="17"/>
        <v>0</v>
      </c>
      <c r="Q199" s="280">
        <f t="shared" si="17"/>
        <v>0</v>
      </c>
      <c r="R199" s="280">
        <f t="shared" si="17"/>
        <v>0</v>
      </c>
      <c r="S199" s="280">
        <f t="shared" si="17"/>
        <v>0</v>
      </c>
      <c r="T199" s="280">
        <f t="shared" si="17"/>
        <v>0</v>
      </c>
      <c r="U199" s="280">
        <f t="shared" si="17"/>
        <v>0</v>
      </c>
      <c r="V199" s="280">
        <f t="shared" si="17"/>
        <v>0</v>
      </c>
      <c r="W199" s="280">
        <f t="shared" si="17"/>
        <v>0</v>
      </c>
      <c r="X199" s="280">
        <f t="shared" si="17"/>
        <v>0</v>
      </c>
      <c r="Y199" s="280">
        <f t="shared" si="17"/>
        <v>0</v>
      </c>
      <c r="Z199" s="280">
        <f t="shared" si="17"/>
        <v>0</v>
      </c>
      <c r="AA199" s="280">
        <f t="shared" si="17"/>
        <v>0</v>
      </c>
      <c r="AB199" s="280">
        <f t="shared" si="17"/>
        <v>0</v>
      </c>
      <c r="AC199" s="280">
        <f t="shared" si="17"/>
        <v>0</v>
      </c>
      <c r="AD199" s="280">
        <f t="shared" si="17"/>
        <v>0</v>
      </c>
      <c r="AE199" s="280">
        <f t="shared" si="17"/>
        <v>0</v>
      </c>
      <c r="AF199" s="280">
        <f t="shared" si="17"/>
        <v>0</v>
      </c>
      <c r="AG199" s="280">
        <f t="shared" si="17"/>
        <v>0</v>
      </c>
      <c r="AH199" s="280">
        <f t="shared" si="17"/>
        <v>0</v>
      </c>
      <c r="AI199" s="280">
        <f t="shared" si="17"/>
        <v>0</v>
      </c>
      <c r="AJ199" s="280">
        <f t="shared" si="17"/>
        <v>0</v>
      </c>
      <c r="AK199" s="280">
        <f t="shared" si="17"/>
        <v>0</v>
      </c>
      <c r="AL199" s="280">
        <f t="shared" si="17"/>
        <v>0</v>
      </c>
      <c r="AM199" s="280">
        <f t="shared" si="17"/>
        <v>0</v>
      </c>
      <c r="AN199" s="280">
        <f t="shared" si="17"/>
        <v>0</v>
      </c>
      <c r="AO199" s="280">
        <f t="shared" si="17"/>
        <v>0</v>
      </c>
      <c r="AP199" s="280">
        <f t="shared" si="17"/>
        <v>0</v>
      </c>
    </row>
    <row r="200" spans="1:42" ht="16.149999999999999" outlineLevel="1" thickBot="1">
      <c r="A200" s="213"/>
      <c r="B200" s="202"/>
      <c r="C200" s="202"/>
      <c r="D200" s="202"/>
      <c r="E200" s="202"/>
      <c r="F200" s="202"/>
      <c r="G200" s="202"/>
      <c r="H200" s="202"/>
      <c r="I200" s="202"/>
      <c r="J200" s="202"/>
      <c r="K200" s="202"/>
      <c r="L200" s="202"/>
      <c r="M200" s="313"/>
      <c r="N200" s="313"/>
      <c r="O200" s="313"/>
      <c r="P200" s="313"/>
      <c r="Q200" s="313"/>
      <c r="R200" s="313"/>
      <c r="S200" s="313"/>
      <c r="T200" s="313"/>
      <c r="U200" s="313"/>
      <c r="V200" s="313"/>
      <c r="W200" s="313"/>
      <c r="X200" s="313"/>
      <c r="Y200" s="313"/>
      <c r="Z200" s="313"/>
      <c r="AA200" s="313"/>
      <c r="AB200" s="313"/>
      <c r="AC200" s="313"/>
      <c r="AD200" s="313"/>
      <c r="AE200" s="313"/>
      <c r="AF200" s="313"/>
      <c r="AG200" s="313"/>
      <c r="AH200" s="313"/>
      <c r="AI200" s="313"/>
      <c r="AJ200" s="313"/>
      <c r="AK200" s="313"/>
      <c r="AL200" s="313"/>
      <c r="AM200" s="313"/>
      <c r="AN200" s="313"/>
      <c r="AO200" s="313"/>
      <c r="AP200" s="313"/>
    </row>
    <row r="201" spans="1:42" ht="16.149999999999999" outlineLevel="1" thickBot="1">
      <c r="A201" s="214" t="s">
        <v>288</v>
      </c>
      <c r="B201" s="203">
        <f>B199+B184+B169</f>
        <v>5</v>
      </c>
      <c r="C201" s="203" t="s">
        <v>289</v>
      </c>
      <c r="D201" s="203"/>
      <c r="E201" s="203"/>
      <c r="F201" s="203"/>
      <c r="G201" s="203" t="str">
        <f>+"Total "&amp;$B154&amp;" "&amp;$B155</f>
        <v>Total Phase 1 Operator Other</v>
      </c>
      <c r="H201" s="203"/>
      <c r="I201" s="203"/>
      <c r="J201" s="203"/>
      <c r="K201" s="203"/>
      <c r="L201" s="203"/>
      <c r="M201" s="284">
        <f t="shared" ref="M201:AP201" si="18">SUM(M169,M184,M199)</f>
        <v>0</v>
      </c>
      <c r="N201" s="284">
        <f t="shared" si="18"/>
        <v>0</v>
      </c>
      <c r="O201" s="284">
        <f t="shared" si="18"/>
        <v>0</v>
      </c>
      <c r="P201" s="284">
        <f t="shared" si="18"/>
        <v>0</v>
      </c>
      <c r="Q201" s="284">
        <f t="shared" si="18"/>
        <v>0</v>
      </c>
      <c r="R201" s="284">
        <f t="shared" si="18"/>
        <v>0</v>
      </c>
      <c r="S201" s="284">
        <f t="shared" si="18"/>
        <v>0</v>
      </c>
      <c r="T201" s="284">
        <f t="shared" si="18"/>
        <v>0</v>
      </c>
      <c r="U201" s="284">
        <f t="shared" si="18"/>
        <v>0</v>
      </c>
      <c r="V201" s="284">
        <f t="shared" si="18"/>
        <v>0</v>
      </c>
      <c r="W201" s="284">
        <f t="shared" si="18"/>
        <v>0</v>
      </c>
      <c r="X201" s="284">
        <f t="shared" si="18"/>
        <v>0</v>
      </c>
      <c r="Y201" s="284">
        <f t="shared" si="18"/>
        <v>0</v>
      </c>
      <c r="Z201" s="284">
        <f t="shared" si="18"/>
        <v>0</v>
      </c>
      <c r="AA201" s="284">
        <f t="shared" si="18"/>
        <v>0</v>
      </c>
      <c r="AB201" s="284">
        <f t="shared" si="18"/>
        <v>0</v>
      </c>
      <c r="AC201" s="284">
        <f t="shared" si="18"/>
        <v>0</v>
      </c>
      <c r="AD201" s="284">
        <f t="shared" si="18"/>
        <v>0</v>
      </c>
      <c r="AE201" s="284">
        <f t="shared" si="18"/>
        <v>0</v>
      </c>
      <c r="AF201" s="284">
        <f t="shared" si="18"/>
        <v>0</v>
      </c>
      <c r="AG201" s="284">
        <f t="shared" si="18"/>
        <v>0</v>
      </c>
      <c r="AH201" s="284">
        <f t="shared" si="18"/>
        <v>0</v>
      </c>
      <c r="AI201" s="284">
        <f t="shared" si="18"/>
        <v>0</v>
      </c>
      <c r="AJ201" s="284">
        <f t="shared" si="18"/>
        <v>0</v>
      </c>
      <c r="AK201" s="284">
        <f t="shared" si="18"/>
        <v>0</v>
      </c>
      <c r="AL201" s="284">
        <f t="shared" si="18"/>
        <v>0</v>
      </c>
      <c r="AM201" s="284">
        <f t="shared" si="18"/>
        <v>0</v>
      </c>
      <c r="AN201" s="284">
        <f t="shared" si="18"/>
        <v>0</v>
      </c>
      <c r="AO201" s="284">
        <f t="shared" si="18"/>
        <v>0</v>
      </c>
      <c r="AP201" s="284">
        <f t="shared" si="18"/>
        <v>0</v>
      </c>
    </row>
    <row r="202" spans="1:42" collapsed="1">
      <c r="A202" s="211"/>
      <c r="B202"/>
      <c r="C202"/>
      <c r="D202"/>
      <c r="E202"/>
      <c r="F202"/>
      <c r="G202"/>
      <c r="H202"/>
      <c r="I202"/>
      <c r="J202"/>
      <c r="K202"/>
      <c r="M202" s="314"/>
      <c r="N202" s="314"/>
      <c r="O202" s="314"/>
      <c r="P202" s="314"/>
      <c r="Q202" s="314"/>
      <c r="R202" s="314"/>
      <c r="S202" s="314"/>
      <c r="T202" s="314"/>
      <c r="U202" s="314"/>
      <c r="V202" s="314"/>
      <c r="W202" s="314"/>
      <c r="X202" s="314"/>
      <c r="Y202" s="314"/>
      <c r="Z202" s="314"/>
      <c r="AA202" s="314"/>
      <c r="AB202" s="314"/>
      <c r="AC202" s="314"/>
      <c r="AD202" s="314"/>
      <c r="AE202" s="314"/>
      <c r="AF202" s="314"/>
      <c r="AG202" s="314"/>
      <c r="AH202" s="314"/>
      <c r="AI202" s="314"/>
      <c r="AJ202" s="314"/>
      <c r="AK202" s="314"/>
      <c r="AL202" s="314"/>
      <c r="AM202" s="314"/>
      <c r="AN202" s="314"/>
      <c r="AO202" s="314"/>
      <c r="AP202" s="314"/>
    </row>
    <row r="203" spans="1:42">
      <c r="A203" s="209" t="str">
        <f>_xlfn.TEXTBEFORE(J203,".")</f>
        <v>1</v>
      </c>
      <c r="B203" s="196" t="str">
        <f>_xlfn.XLOOKUP($A203,Select!$B$4:$B$65,Select!$C$4:$C$65)</f>
        <v>Phase 1</v>
      </c>
      <c r="C203" s="197"/>
      <c r="D203" s="197">
        <f>B218+B233+B248</f>
        <v>6</v>
      </c>
      <c r="E203" s="197" t="s">
        <v>281</v>
      </c>
      <c r="F203" s="197"/>
      <c r="G203" s="197"/>
      <c r="H203" s="197"/>
      <c r="I203" s="197" t="s">
        <v>282</v>
      </c>
      <c r="J203" s="197" t="str">
        <f>Select!$M$8</f>
        <v>1.5</v>
      </c>
      <c r="K203" s="197"/>
      <c r="L203" s="197"/>
      <c r="M203" s="318"/>
      <c r="N203" s="319"/>
      <c r="O203" s="319"/>
      <c r="P203" s="319"/>
      <c r="Q203" s="319"/>
      <c r="R203" s="319"/>
      <c r="S203" s="319"/>
      <c r="T203" s="319"/>
      <c r="U203" s="319"/>
      <c r="V203" s="319"/>
      <c r="W203" s="319"/>
      <c r="X203" s="319"/>
      <c r="Y203" s="319"/>
      <c r="Z203" s="319"/>
      <c r="AA203" s="319"/>
      <c r="AB203" s="319"/>
      <c r="AC203" s="319"/>
      <c r="AD203" s="319"/>
      <c r="AE203" s="319"/>
      <c r="AF203" s="319"/>
      <c r="AG203" s="319"/>
      <c r="AH203" s="319"/>
      <c r="AI203" s="319"/>
      <c r="AJ203" s="319"/>
      <c r="AK203" s="319"/>
      <c r="AL203" s="319"/>
      <c r="AM203" s="319"/>
      <c r="AN203" s="319"/>
      <c r="AO203" s="319"/>
      <c r="AP203" s="319"/>
    </row>
    <row r="204" spans="1:42" outlineLevel="1">
      <c r="A204" s="210" t="str">
        <f>_xlfn.TEXTAFTER(J203,".")</f>
        <v>5</v>
      </c>
      <c r="B204" s="199" t="str">
        <f>_xlfn.XLOOKUP($J203,Select!$K$4:$K$65,Select!$F$4:$F$65)</f>
        <v>IJV Costs</v>
      </c>
      <c r="C204" s="199"/>
      <c r="D204" s="199"/>
      <c r="E204" s="199"/>
      <c r="F204" s="199"/>
      <c r="G204" s="199"/>
      <c r="H204" s="199"/>
      <c r="I204" s="199"/>
      <c r="J204" s="199"/>
      <c r="K204" s="199"/>
      <c r="L204" s="199"/>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c r="AH204" s="320"/>
      <c r="AI204" s="320"/>
      <c r="AJ204" s="320"/>
      <c r="AK204" s="320"/>
      <c r="AL204" s="320"/>
      <c r="AM204" s="320"/>
      <c r="AN204" s="320"/>
      <c r="AO204" s="320"/>
      <c r="AP204" s="320"/>
    </row>
    <row r="205" spans="1:42" outlineLevel="1" collapsed="1">
      <c r="A205" s="220" t="s">
        <v>150</v>
      </c>
      <c r="B205" s="220" t="s">
        <v>283</v>
      </c>
      <c r="C205" s="220" t="s">
        <v>284</v>
      </c>
      <c r="D205" s="220"/>
      <c r="E205" s="220"/>
      <c r="F205" s="220"/>
      <c r="G205" s="220"/>
      <c r="H205" s="220"/>
      <c r="I205" s="220"/>
      <c r="J205" s="220"/>
      <c r="K205" s="220"/>
      <c r="L205" s="220"/>
      <c r="M205" s="315"/>
      <c r="N205" s="315"/>
      <c r="O205" s="315"/>
      <c r="P205" s="315"/>
      <c r="Q205" s="315"/>
      <c r="R205" s="315"/>
      <c r="S205" s="315"/>
      <c r="T205" s="315"/>
      <c r="U205" s="315"/>
      <c r="V205" s="315"/>
      <c r="W205" s="315"/>
      <c r="X205" s="315"/>
      <c r="Y205" s="315"/>
      <c r="Z205" s="315"/>
      <c r="AA205" s="315"/>
      <c r="AB205" s="315"/>
      <c r="AC205" s="315"/>
      <c r="AD205" s="315"/>
      <c r="AE205" s="315"/>
      <c r="AF205" s="315"/>
      <c r="AG205" s="315"/>
      <c r="AH205" s="315"/>
      <c r="AI205" s="315"/>
      <c r="AJ205" s="315"/>
      <c r="AK205" s="315"/>
      <c r="AL205" s="315"/>
      <c r="AM205" s="315"/>
      <c r="AN205" s="315"/>
      <c r="AO205" s="315"/>
      <c r="AP205" s="315"/>
    </row>
    <row r="206" spans="1:42" hidden="1" outlineLevel="2">
      <c r="A206" s="211" t="str">
        <f>A203&amp;"."&amp;A205&amp;"."&amp;A204&amp;"."&amp;B206</f>
        <v>1.c.5.1</v>
      </c>
      <c r="B206">
        <v>1</v>
      </c>
      <c r="C206" t="str">
        <f>'1-GBP'!C206</f>
        <v>Hornsea 4 Commercial Agreement</v>
      </c>
      <c r="D206"/>
      <c r="E206"/>
      <c r="F206"/>
      <c r="G206"/>
      <c r="H206"/>
      <c r="I206"/>
      <c r="J206"/>
      <c r="K206"/>
      <c r="M206" s="281">
        <v>0</v>
      </c>
      <c r="N206" s="281">
        <v>0</v>
      </c>
      <c r="O206" s="281">
        <v>0</v>
      </c>
      <c r="P206" s="281">
        <v>0</v>
      </c>
      <c r="Q206" s="281">
        <v>0</v>
      </c>
      <c r="R206" s="281">
        <v>0</v>
      </c>
      <c r="S206" s="281">
        <v>0</v>
      </c>
      <c r="T206" s="281">
        <v>0</v>
      </c>
      <c r="U206" s="281">
        <v>0</v>
      </c>
      <c r="V206" s="281">
        <v>0</v>
      </c>
      <c r="W206" s="281">
        <v>0</v>
      </c>
      <c r="X206" s="281">
        <v>0</v>
      </c>
      <c r="Y206" s="281">
        <v>0</v>
      </c>
      <c r="Z206" s="281">
        <v>0</v>
      </c>
      <c r="AA206" s="281">
        <v>0</v>
      </c>
      <c r="AB206" s="281">
        <v>0</v>
      </c>
      <c r="AC206" s="281">
        <v>0</v>
      </c>
      <c r="AD206" s="281">
        <v>0</v>
      </c>
      <c r="AE206" s="281">
        <v>0</v>
      </c>
      <c r="AF206" s="281">
        <v>0</v>
      </c>
      <c r="AG206" s="281">
        <v>0</v>
      </c>
      <c r="AH206" s="281">
        <v>0</v>
      </c>
      <c r="AI206" s="281">
        <v>0</v>
      </c>
      <c r="AJ206" s="281">
        <v>0</v>
      </c>
      <c r="AK206" s="281">
        <v>0</v>
      </c>
      <c r="AL206" s="281">
        <v>0</v>
      </c>
      <c r="AM206" s="281">
        <v>0</v>
      </c>
      <c r="AN206" s="281">
        <v>0</v>
      </c>
      <c r="AO206" s="281">
        <v>0</v>
      </c>
      <c r="AP206" s="281">
        <v>0</v>
      </c>
    </row>
    <row r="207" spans="1:42" hidden="1" outlineLevel="2">
      <c r="A207" s="211" t="str">
        <f>A203&amp;"."&amp;A205&amp;"."&amp;A204&amp;"."&amp;B207</f>
        <v>1.c.5.2</v>
      </c>
      <c r="B207">
        <v>2</v>
      </c>
      <c r="C207" t="str">
        <f>'1-GBP'!C207</f>
        <v>Insurances</v>
      </c>
      <c r="D207"/>
      <c r="E207"/>
      <c r="F207"/>
      <c r="G207"/>
      <c r="H207"/>
      <c r="I207"/>
      <c r="J207"/>
      <c r="K207"/>
      <c r="M207" s="281">
        <v>0</v>
      </c>
      <c r="N207" s="281">
        <v>0</v>
      </c>
      <c r="O207" s="281">
        <v>0</v>
      </c>
      <c r="P207" s="281">
        <v>0</v>
      </c>
      <c r="Q207" s="281">
        <v>0</v>
      </c>
      <c r="R207" s="281">
        <v>0</v>
      </c>
      <c r="S207" s="281">
        <v>0</v>
      </c>
      <c r="T207" s="281">
        <v>0</v>
      </c>
      <c r="U207" s="281">
        <v>0</v>
      </c>
      <c r="V207" s="281">
        <v>0</v>
      </c>
      <c r="W207" s="281">
        <v>0</v>
      </c>
      <c r="X207" s="281">
        <v>0</v>
      </c>
      <c r="Y207" s="281">
        <v>0</v>
      </c>
      <c r="Z207" s="281">
        <v>0</v>
      </c>
      <c r="AA207" s="281">
        <v>0</v>
      </c>
      <c r="AB207" s="281">
        <v>0</v>
      </c>
      <c r="AC207" s="281">
        <v>0</v>
      </c>
      <c r="AD207" s="281">
        <v>0</v>
      </c>
      <c r="AE207" s="281">
        <v>0</v>
      </c>
      <c r="AF207" s="281">
        <v>0</v>
      </c>
      <c r="AG207" s="281">
        <v>0</v>
      </c>
      <c r="AH207" s="281">
        <v>0</v>
      </c>
      <c r="AI207" s="281">
        <v>0</v>
      </c>
      <c r="AJ207" s="281">
        <v>0</v>
      </c>
      <c r="AK207" s="281">
        <v>0</v>
      </c>
      <c r="AL207" s="281">
        <v>0</v>
      </c>
      <c r="AM207" s="281">
        <v>0</v>
      </c>
      <c r="AN207" s="281">
        <v>0</v>
      </c>
      <c r="AO207" s="281">
        <v>0</v>
      </c>
      <c r="AP207" s="281">
        <v>0</v>
      </c>
    </row>
    <row r="208" spans="1:42" hidden="1" outlineLevel="2">
      <c r="A208" s="211" t="str">
        <f>A203&amp;"."&amp;A205&amp;"."&amp;A204&amp;"."&amp;B208</f>
        <v>1.c.5.3</v>
      </c>
      <c r="B208">
        <v>3</v>
      </c>
      <c r="C208" t="str">
        <f>'1-GBP'!C208</f>
        <v>OGCI</v>
      </c>
      <c r="D208"/>
      <c r="E208"/>
      <c r="F208"/>
      <c r="G208"/>
      <c r="H208"/>
      <c r="I208"/>
      <c r="J208"/>
      <c r="K208"/>
      <c r="M208" s="281">
        <v>0</v>
      </c>
      <c r="N208" s="281">
        <v>0</v>
      </c>
      <c r="O208" s="281">
        <v>0</v>
      </c>
      <c r="P208" s="281">
        <v>0</v>
      </c>
      <c r="Q208" s="281">
        <v>0</v>
      </c>
      <c r="R208" s="281">
        <v>0</v>
      </c>
      <c r="S208" s="281">
        <v>0</v>
      </c>
      <c r="T208" s="281">
        <v>0</v>
      </c>
      <c r="U208" s="281">
        <v>0</v>
      </c>
      <c r="V208" s="281">
        <v>0</v>
      </c>
      <c r="W208" s="281">
        <v>0</v>
      </c>
      <c r="X208" s="281">
        <v>0</v>
      </c>
      <c r="Y208" s="281">
        <v>0</v>
      </c>
      <c r="Z208" s="281">
        <v>0</v>
      </c>
      <c r="AA208" s="281">
        <v>0</v>
      </c>
      <c r="AB208" s="281">
        <v>0</v>
      </c>
      <c r="AC208" s="281">
        <v>0</v>
      </c>
      <c r="AD208" s="281">
        <v>0</v>
      </c>
      <c r="AE208" s="281">
        <v>0</v>
      </c>
      <c r="AF208" s="281">
        <v>0</v>
      </c>
      <c r="AG208" s="281">
        <v>0</v>
      </c>
      <c r="AH208" s="281">
        <v>0</v>
      </c>
      <c r="AI208" s="281">
        <v>0</v>
      </c>
      <c r="AJ208" s="281">
        <v>0</v>
      </c>
      <c r="AK208" s="281">
        <v>0</v>
      </c>
      <c r="AL208" s="281">
        <v>0</v>
      </c>
      <c r="AM208" s="281">
        <v>0</v>
      </c>
      <c r="AN208" s="281">
        <v>0</v>
      </c>
      <c r="AO208" s="281">
        <v>0</v>
      </c>
      <c r="AP208" s="281">
        <v>0</v>
      </c>
    </row>
    <row r="209" spans="1:42" hidden="1" outlineLevel="2">
      <c r="A209" s="211" t="str">
        <f>A203&amp;"."&amp;A205&amp;"."&amp;A204&amp;"."&amp;B209</f>
        <v>1.c.5.4</v>
      </c>
      <c r="B209">
        <v>4</v>
      </c>
      <c r="C209" t="str">
        <f>'1-GBP'!C209</f>
        <v>Land Lease</v>
      </c>
      <c r="D209"/>
      <c r="E209"/>
      <c r="F209"/>
      <c r="G209"/>
      <c r="H209"/>
      <c r="I209"/>
      <c r="J209"/>
      <c r="K209"/>
      <c r="M209" s="281">
        <v>0</v>
      </c>
      <c r="N209" s="281">
        <v>0</v>
      </c>
      <c r="O209" s="281">
        <v>0</v>
      </c>
      <c r="P209" s="281">
        <v>0</v>
      </c>
      <c r="Q209" s="281">
        <v>0</v>
      </c>
      <c r="R209" s="281">
        <v>0</v>
      </c>
      <c r="S209" s="281">
        <v>0</v>
      </c>
      <c r="T209" s="281">
        <v>0</v>
      </c>
      <c r="U209" s="281">
        <v>0</v>
      </c>
      <c r="V209" s="281">
        <v>0</v>
      </c>
      <c r="W209" s="281">
        <v>0</v>
      </c>
      <c r="X209" s="281">
        <v>0</v>
      </c>
      <c r="Y209" s="281">
        <v>0</v>
      </c>
      <c r="Z209" s="281">
        <v>0</v>
      </c>
      <c r="AA209" s="281">
        <v>0</v>
      </c>
      <c r="AB209" s="281">
        <v>0</v>
      </c>
      <c r="AC209" s="281">
        <v>0</v>
      </c>
      <c r="AD209" s="281">
        <v>0</v>
      </c>
      <c r="AE209" s="281">
        <v>0</v>
      </c>
      <c r="AF209" s="281">
        <v>0</v>
      </c>
      <c r="AG209" s="281">
        <v>0</v>
      </c>
      <c r="AH209" s="281">
        <v>0</v>
      </c>
      <c r="AI209" s="281">
        <v>0</v>
      </c>
      <c r="AJ209" s="281">
        <v>0</v>
      </c>
      <c r="AK209" s="281">
        <v>0</v>
      </c>
      <c r="AL209" s="281">
        <v>0</v>
      </c>
      <c r="AM209" s="281">
        <v>0</v>
      </c>
      <c r="AN209" s="281">
        <v>0</v>
      </c>
      <c r="AO209" s="281">
        <v>0</v>
      </c>
      <c r="AP209" s="281">
        <v>0</v>
      </c>
    </row>
    <row r="210" spans="1:42" hidden="1" outlineLevel="2">
      <c r="A210" s="211" t="str">
        <f>A203&amp;"."&amp;A205&amp;"."&amp;A204&amp;"."&amp;B210</f>
        <v>1.c.5.5</v>
      </c>
      <c r="B210">
        <v>5</v>
      </c>
      <c r="C210" t="str">
        <f>'1-GBP'!C210</f>
        <v xml:space="preserve">Other IJV </v>
      </c>
      <c r="D210"/>
      <c r="E210"/>
      <c r="F210"/>
      <c r="G210"/>
      <c r="H210"/>
      <c r="I210"/>
      <c r="J210"/>
      <c r="K210"/>
      <c r="M210" s="281">
        <v>0</v>
      </c>
      <c r="N210" s="281">
        <v>0</v>
      </c>
      <c r="O210" s="281">
        <v>0</v>
      </c>
      <c r="P210" s="281">
        <v>0</v>
      </c>
      <c r="Q210" s="281">
        <v>0</v>
      </c>
      <c r="R210" s="281">
        <v>0</v>
      </c>
      <c r="S210" s="281">
        <v>0</v>
      </c>
      <c r="T210" s="281">
        <v>0</v>
      </c>
      <c r="U210" s="281">
        <v>0</v>
      </c>
      <c r="V210" s="281">
        <v>0</v>
      </c>
      <c r="W210" s="281">
        <v>0</v>
      </c>
      <c r="X210" s="281">
        <v>0</v>
      </c>
      <c r="Y210" s="281">
        <v>0</v>
      </c>
      <c r="Z210" s="281">
        <v>0</v>
      </c>
      <c r="AA210" s="281">
        <v>0</v>
      </c>
      <c r="AB210" s="281">
        <v>0</v>
      </c>
      <c r="AC210" s="281">
        <v>0</v>
      </c>
      <c r="AD210" s="281">
        <v>0</v>
      </c>
      <c r="AE210" s="281">
        <v>0</v>
      </c>
      <c r="AF210" s="281">
        <v>0</v>
      </c>
      <c r="AG210" s="281">
        <v>0</v>
      </c>
      <c r="AH210" s="281">
        <v>0</v>
      </c>
      <c r="AI210" s="281">
        <v>0</v>
      </c>
      <c r="AJ210" s="281">
        <v>0</v>
      </c>
      <c r="AK210" s="281">
        <v>0</v>
      </c>
      <c r="AL210" s="281">
        <v>0</v>
      </c>
      <c r="AM210" s="281">
        <v>0</v>
      </c>
      <c r="AN210" s="281">
        <v>0</v>
      </c>
      <c r="AO210" s="281">
        <v>0</v>
      </c>
      <c r="AP210" s="281">
        <v>0</v>
      </c>
    </row>
    <row r="211" spans="1:42" hidden="1" outlineLevel="2">
      <c r="A211" s="211" t="str">
        <f>A203&amp;"."&amp;A205&amp;"."&amp;A204&amp;"."&amp;B211</f>
        <v>1.c.5.6</v>
      </c>
      <c r="B211">
        <v>6</v>
      </c>
      <c r="C211" t="str">
        <f>'1-GBP'!C211</f>
        <v>Third Party Fees</v>
      </c>
      <c r="D211"/>
      <c r="E211"/>
      <c r="F211"/>
      <c r="G211"/>
      <c r="H211"/>
      <c r="I211"/>
      <c r="J211"/>
      <c r="K211"/>
      <c r="M211" s="281">
        <v>0</v>
      </c>
      <c r="N211" s="281">
        <v>0</v>
      </c>
      <c r="O211" s="281">
        <v>0</v>
      </c>
      <c r="P211" s="281">
        <v>0</v>
      </c>
      <c r="Q211" s="281">
        <v>0</v>
      </c>
      <c r="R211" s="281">
        <v>0</v>
      </c>
      <c r="S211" s="281">
        <v>0</v>
      </c>
      <c r="T211" s="281">
        <v>0</v>
      </c>
      <c r="U211" s="281">
        <v>0</v>
      </c>
      <c r="V211" s="281">
        <v>0</v>
      </c>
      <c r="W211" s="281">
        <v>0</v>
      </c>
      <c r="X211" s="281">
        <v>0</v>
      </c>
      <c r="Y211" s="281">
        <v>0</v>
      </c>
      <c r="Z211" s="281">
        <v>0</v>
      </c>
      <c r="AA211" s="281">
        <v>0</v>
      </c>
      <c r="AB211" s="281">
        <v>0</v>
      </c>
      <c r="AC211" s="281">
        <v>0</v>
      </c>
      <c r="AD211" s="281">
        <v>0</v>
      </c>
      <c r="AE211" s="281">
        <v>0</v>
      </c>
      <c r="AF211" s="281">
        <v>0</v>
      </c>
      <c r="AG211" s="281">
        <v>0</v>
      </c>
      <c r="AH211" s="281">
        <v>0</v>
      </c>
      <c r="AI211" s="281">
        <v>0</v>
      </c>
      <c r="AJ211" s="281">
        <v>0</v>
      </c>
      <c r="AK211" s="281">
        <v>0</v>
      </c>
      <c r="AL211" s="281">
        <v>0</v>
      </c>
      <c r="AM211" s="281">
        <v>0</v>
      </c>
      <c r="AN211" s="281">
        <v>0</v>
      </c>
      <c r="AO211" s="281">
        <v>0</v>
      </c>
      <c r="AP211" s="281">
        <v>0</v>
      </c>
    </row>
    <row r="212" spans="1:42" hidden="1" outlineLevel="2">
      <c r="A212" s="211" t="str">
        <f>A203&amp;"."&amp;A205&amp;"."&amp;A204&amp;"."&amp;B212</f>
        <v>1.c.5.7</v>
      </c>
      <c r="B212">
        <v>7</v>
      </c>
      <c r="C212" t="str">
        <f>'1-GBP'!C212</f>
        <v/>
      </c>
      <c r="D212"/>
      <c r="E212"/>
      <c r="F212"/>
      <c r="G212"/>
      <c r="H212"/>
      <c r="I212"/>
      <c r="J212"/>
      <c r="K212"/>
      <c r="M212" s="281">
        <v>0</v>
      </c>
      <c r="N212" s="281">
        <v>0</v>
      </c>
      <c r="O212" s="281">
        <v>0</v>
      </c>
      <c r="P212" s="281">
        <v>0</v>
      </c>
      <c r="Q212" s="281">
        <v>0</v>
      </c>
      <c r="R212" s="281">
        <v>0</v>
      </c>
      <c r="S212" s="281">
        <v>0</v>
      </c>
      <c r="T212" s="281">
        <v>0</v>
      </c>
      <c r="U212" s="281">
        <v>0</v>
      </c>
      <c r="V212" s="281">
        <v>0</v>
      </c>
      <c r="W212" s="281">
        <v>0</v>
      </c>
      <c r="X212" s="281">
        <v>0</v>
      </c>
      <c r="Y212" s="281">
        <v>0</v>
      </c>
      <c r="Z212" s="281">
        <v>0</v>
      </c>
      <c r="AA212" s="281">
        <v>0</v>
      </c>
      <c r="AB212" s="281">
        <v>0</v>
      </c>
      <c r="AC212" s="281">
        <v>0</v>
      </c>
      <c r="AD212" s="281">
        <v>0</v>
      </c>
      <c r="AE212" s="281">
        <v>0</v>
      </c>
      <c r="AF212" s="281">
        <v>0</v>
      </c>
      <c r="AG212" s="281">
        <v>0</v>
      </c>
      <c r="AH212" s="281">
        <v>0</v>
      </c>
      <c r="AI212" s="281">
        <v>0</v>
      </c>
      <c r="AJ212" s="281">
        <v>0</v>
      </c>
      <c r="AK212" s="281">
        <v>0</v>
      </c>
      <c r="AL212" s="281">
        <v>0</v>
      </c>
      <c r="AM212" s="281">
        <v>0</v>
      </c>
      <c r="AN212" s="281">
        <v>0</v>
      </c>
      <c r="AO212" s="281">
        <v>0</v>
      </c>
      <c r="AP212" s="281">
        <v>0</v>
      </c>
    </row>
    <row r="213" spans="1:42" hidden="1" outlineLevel="2">
      <c r="A213" s="211" t="str">
        <f>A203&amp;"."&amp;A205&amp;"."&amp;A204&amp;"."&amp;B213</f>
        <v>1.c.5.8</v>
      </c>
      <c r="B213">
        <v>8</v>
      </c>
      <c r="C213" t="str">
        <f>'1-GBP'!C213</f>
        <v/>
      </c>
      <c r="D213"/>
      <c r="E213"/>
      <c r="F213"/>
      <c r="G213"/>
      <c r="H213"/>
      <c r="I213"/>
      <c r="J213"/>
      <c r="K213"/>
      <c r="M213" s="281">
        <v>0</v>
      </c>
      <c r="N213" s="281">
        <v>0</v>
      </c>
      <c r="O213" s="281">
        <v>0</v>
      </c>
      <c r="P213" s="281">
        <v>0</v>
      </c>
      <c r="Q213" s="281">
        <v>0</v>
      </c>
      <c r="R213" s="281">
        <v>0</v>
      </c>
      <c r="S213" s="281">
        <v>0</v>
      </c>
      <c r="T213" s="281">
        <v>0</v>
      </c>
      <c r="U213" s="281">
        <v>0</v>
      </c>
      <c r="V213" s="281">
        <v>0</v>
      </c>
      <c r="W213" s="281">
        <v>0</v>
      </c>
      <c r="X213" s="281">
        <v>0</v>
      </c>
      <c r="Y213" s="281">
        <v>0</v>
      </c>
      <c r="Z213" s="281">
        <v>0</v>
      </c>
      <c r="AA213" s="281">
        <v>0</v>
      </c>
      <c r="AB213" s="281">
        <v>0</v>
      </c>
      <c r="AC213" s="281">
        <v>0</v>
      </c>
      <c r="AD213" s="281">
        <v>0</v>
      </c>
      <c r="AE213" s="281">
        <v>0</v>
      </c>
      <c r="AF213" s="281">
        <v>0</v>
      </c>
      <c r="AG213" s="281">
        <v>0</v>
      </c>
      <c r="AH213" s="281">
        <v>0</v>
      </c>
      <c r="AI213" s="281">
        <v>0</v>
      </c>
      <c r="AJ213" s="281">
        <v>0</v>
      </c>
      <c r="AK213" s="281">
        <v>0</v>
      </c>
      <c r="AL213" s="281">
        <v>0</v>
      </c>
      <c r="AM213" s="281">
        <v>0</v>
      </c>
      <c r="AN213" s="281">
        <v>0</v>
      </c>
      <c r="AO213" s="281">
        <v>0</v>
      </c>
      <c r="AP213" s="281">
        <v>0</v>
      </c>
    </row>
    <row r="214" spans="1:42" hidden="1" outlineLevel="2">
      <c r="A214" s="211" t="str">
        <f>A203&amp;"."&amp;A205&amp;"."&amp;A204&amp;"."&amp;B214</f>
        <v>1.c.5.9</v>
      </c>
      <c r="B214">
        <v>9</v>
      </c>
      <c r="C214" t="str">
        <f>'1-GBP'!C214</f>
        <v/>
      </c>
      <c r="D214"/>
      <c r="E214"/>
      <c r="F214"/>
      <c r="G214"/>
      <c r="H214"/>
      <c r="I214"/>
      <c r="J214"/>
      <c r="K214"/>
      <c r="M214" s="281">
        <v>0</v>
      </c>
      <c r="N214" s="281">
        <v>0</v>
      </c>
      <c r="O214" s="281">
        <v>0</v>
      </c>
      <c r="P214" s="281">
        <v>0</v>
      </c>
      <c r="Q214" s="281">
        <v>0</v>
      </c>
      <c r="R214" s="281">
        <v>0</v>
      </c>
      <c r="S214" s="281">
        <v>0</v>
      </c>
      <c r="T214" s="281">
        <v>0</v>
      </c>
      <c r="U214" s="281">
        <v>0</v>
      </c>
      <c r="V214" s="281">
        <v>0</v>
      </c>
      <c r="W214" s="281">
        <v>0</v>
      </c>
      <c r="X214" s="281">
        <v>0</v>
      </c>
      <c r="Y214" s="281">
        <v>0</v>
      </c>
      <c r="Z214" s="281">
        <v>0</v>
      </c>
      <c r="AA214" s="281">
        <v>0</v>
      </c>
      <c r="AB214" s="281">
        <v>0</v>
      </c>
      <c r="AC214" s="281">
        <v>0</v>
      </c>
      <c r="AD214" s="281">
        <v>0</v>
      </c>
      <c r="AE214" s="281">
        <v>0</v>
      </c>
      <c r="AF214" s="281">
        <v>0</v>
      </c>
      <c r="AG214" s="281">
        <v>0</v>
      </c>
      <c r="AH214" s="281">
        <v>0</v>
      </c>
      <c r="AI214" s="281">
        <v>0</v>
      </c>
      <c r="AJ214" s="281">
        <v>0</v>
      </c>
      <c r="AK214" s="281">
        <v>0</v>
      </c>
      <c r="AL214" s="281">
        <v>0</v>
      </c>
      <c r="AM214" s="281">
        <v>0</v>
      </c>
      <c r="AN214" s="281">
        <v>0</v>
      </c>
      <c r="AO214" s="281">
        <v>0</v>
      </c>
      <c r="AP214" s="281">
        <v>0</v>
      </c>
    </row>
    <row r="215" spans="1:42" hidden="1" outlineLevel="2">
      <c r="A215" s="211" t="str">
        <f>A203&amp;"."&amp;A205&amp;"."&amp;A204&amp;"."&amp;B215</f>
        <v>1.c.5.10</v>
      </c>
      <c r="B215">
        <v>10</v>
      </c>
      <c r="C215" t="str">
        <f>'1-GBP'!C215</f>
        <v/>
      </c>
      <c r="D215"/>
      <c r="E215"/>
      <c r="F215"/>
      <c r="G215"/>
      <c r="H215"/>
      <c r="I215"/>
      <c r="J215"/>
      <c r="K215"/>
      <c r="M215" s="281">
        <v>0</v>
      </c>
      <c r="N215" s="281">
        <v>0</v>
      </c>
      <c r="O215" s="281">
        <v>0</v>
      </c>
      <c r="P215" s="281">
        <v>0</v>
      </c>
      <c r="Q215" s="281">
        <v>0</v>
      </c>
      <c r="R215" s="281">
        <v>0</v>
      </c>
      <c r="S215" s="281">
        <v>0</v>
      </c>
      <c r="T215" s="281">
        <v>0</v>
      </c>
      <c r="U215" s="281">
        <v>0</v>
      </c>
      <c r="V215" s="281">
        <v>0</v>
      </c>
      <c r="W215" s="281">
        <v>0</v>
      </c>
      <c r="X215" s="281">
        <v>0</v>
      </c>
      <c r="Y215" s="281">
        <v>0</v>
      </c>
      <c r="Z215" s="281">
        <v>0</v>
      </c>
      <c r="AA215" s="281">
        <v>0</v>
      </c>
      <c r="AB215" s="281">
        <v>0</v>
      </c>
      <c r="AC215" s="281">
        <v>0</v>
      </c>
      <c r="AD215" s="281">
        <v>0</v>
      </c>
      <c r="AE215" s="281">
        <v>0</v>
      </c>
      <c r="AF215" s="281">
        <v>0</v>
      </c>
      <c r="AG215" s="281">
        <v>0</v>
      </c>
      <c r="AH215" s="281">
        <v>0</v>
      </c>
      <c r="AI215" s="281">
        <v>0</v>
      </c>
      <c r="AJ215" s="281">
        <v>0</v>
      </c>
      <c r="AK215" s="281">
        <v>0</v>
      </c>
      <c r="AL215" s="281">
        <v>0</v>
      </c>
      <c r="AM215" s="281">
        <v>0</v>
      </c>
      <c r="AN215" s="281">
        <v>0</v>
      </c>
      <c r="AO215" s="281">
        <v>0</v>
      </c>
      <c r="AP215" s="281">
        <v>0</v>
      </c>
    </row>
    <row r="216" spans="1:42" hidden="1" outlineLevel="2">
      <c r="A216" s="211" t="str">
        <f>A203&amp;"."&amp;A205&amp;"."&amp;A204&amp;"."&amp;B216</f>
        <v>1.c.5.11</v>
      </c>
      <c r="B216">
        <v>11</v>
      </c>
      <c r="C216" t="str">
        <f>'1-GBP'!C216</f>
        <v/>
      </c>
      <c r="D216"/>
      <c r="E216"/>
      <c r="F216"/>
      <c r="G216"/>
      <c r="H216"/>
      <c r="I216"/>
      <c r="J216"/>
      <c r="K216"/>
      <c r="M216" s="281">
        <v>0</v>
      </c>
      <c r="N216" s="281">
        <v>0</v>
      </c>
      <c r="O216" s="281">
        <v>0</v>
      </c>
      <c r="P216" s="281">
        <v>0</v>
      </c>
      <c r="Q216" s="281">
        <v>0</v>
      </c>
      <c r="R216" s="281">
        <v>0</v>
      </c>
      <c r="S216" s="281">
        <v>0</v>
      </c>
      <c r="T216" s="281">
        <v>0</v>
      </c>
      <c r="U216" s="281">
        <v>0</v>
      </c>
      <c r="V216" s="281">
        <v>0</v>
      </c>
      <c r="W216" s="281">
        <v>0</v>
      </c>
      <c r="X216" s="281">
        <v>0</v>
      </c>
      <c r="Y216" s="281">
        <v>0</v>
      </c>
      <c r="Z216" s="281">
        <v>0</v>
      </c>
      <c r="AA216" s="281">
        <v>0</v>
      </c>
      <c r="AB216" s="281">
        <v>0</v>
      </c>
      <c r="AC216" s="281">
        <v>0</v>
      </c>
      <c r="AD216" s="281">
        <v>0</v>
      </c>
      <c r="AE216" s="281">
        <v>0</v>
      </c>
      <c r="AF216" s="281">
        <v>0</v>
      </c>
      <c r="AG216" s="281">
        <v>0</v>
      </c>
      <c r="AH216" s="281">
        <v>0</v>
      </c>
      <c r="AI216" s="281">
        <v>0</v>
      </c>
      <c r="AJ216" s="281">
        <v>0</v>
      </c>
      <c r="AK216" s="281">
        <v>0</v>
      </c>
      <c r="AL216" s="281">
        <v>0</v>
      </c>
      <c r="AM216" s="281">
        <v>0</v>
      </c>
      <c r="AN216" s="281">
        <v>0</v>
      </c>
      <c r="AO216" s="281">
        <v>0</v>
      </c>
      <c r="AP216" s="281">
        <v>0</v>
      </c>
    </row>
    <row r="217" spans="1:42" hidden="1" outlineLevel="2">
      <c r="A217" s="211" t="str">
        <f>A203&amp;"."&amp;A205&amp;"."&amp;A204&amp;"."&amp;B217</f>
        <v>1.c.5.12</v>
      </c>
      <c r="B217">
        <v>12</v>
      </c>
      <c r="C217" t="str">
        <f>'1-GBP'!C217</f>
        <v/>
      </c>
      <c r="D217"/>
      <c r="E217"/>
      <c r="F217"/>
      <c r="G217"/>
      <c r="H217"/>
      <c r="I217"/>
      <c r="J217"/>
      <c r="K217"/>
      <c r="M217" s="281">
        <v>0</v>
      </c>
      <c r="N217" s="281">
        <v>0</v>
      </c>
      <c r="O217" s="281">
        <v>0</v>
      </c>
      <c r="P217" s="281">
        <v>0</v>
      </c>
      <c r="Q217" s="281">
        <v>0</v>
      </c>
      <c r="R217" s="281">
        <v>0</v>
      </c>
      <c r="S217" s="281">
        <v>0</v>
      </c>
      <c r="T217" s="281">
        <v>0</v>
      </c>
      <c r="U217" s="281">
        <v>0</v>
      </c>
      <c r="V217" s="281">
        <v>0</v>
      </c>
      <c r="W217" s="281">
        <v>0</v>
      </c>
      <c r="X217" s="281">
        <v>0</v>
      </c>
      <c r="Y217" s="281">
        <v>0</v>
      </c>
      <c r="Z217" s="281">
        <v>0</v>
      </c>
      <c r="AA217" s="281">
        <v>0</v>
      </c>
      <c r="AB217" s="281">
        <v>0</v>
      </c>
      <c r="AC217" s="281">
        <v>0</v>
      </c>
      <c r="AD217" s="281">
        <v>0</v>
      </c>
      <c r="AE217" s="281">
        <v>0</v>
      </c>
      <c r="AF217" s="281">
        <v>0</v>
      </c>
      <c r="AG217" s="281">
        <v>0</v>
      </c>
      <c r="AH217" s="281">
        <v>0</v>
      </c>
      <c r="AI217" s="281">
        <v>0</v>
      </c>
      <c r="AJ217" s="281">
        <v>0</v>
      </c>
      <c r="AK217" s="281">
        <v>0</v>
      </c>
      <c r="AL217" s="281">
        <v>0</v>
      </c>
      <c r="AM217" s="281">
        <v>0</v>
      </c>
      <c r="AN217" s="281">
        <v>0</v>
      </c>
      <c r="AO217" s="281">
        <v>0</v>
      </c>
      <c r="AP217" s="281">
        <v>0</v>
      </c>
    </row>
    <row r="218" spans="1:42" outlineLevel="1">
      <c r="A218" s="212"/>
      <c r="B218" s="201">
        <f>B217-COUNTIFS(C206:C217,"")</f>
        <v>6</v>
      </c>
      <c r="C218" s="201" t="s">
        <v>285</v>
      </c>
      <c r="D218" s="201"/>
      <c r="E218" s="201"/>
      <c r="F218" s="201"/>
      <c r="G218" s="201"/>
      <c r="H218" s="201"/>
      <c r="I218" s="201"/>
      <c r="J218" s="201"/>
      <c r="K218" s="201"/>
      <c r="L218" s="201"/>
      <c r="M218" s="280">
        <f>SUM(M206:M217)</f>
        <v>0</v>
      </c>
      <c r="N218" s="280">
        <f>SUM(N206:N217)</f>
        <v>0</v>
      </c>
      <c r="O218" s="280">
        <f t="shared" ref="O218:AP218" si="19">SUM(O206:O217)</f>
        <v>0</v>
      </c>
      <c r="P218" s="280">
        <f t="shared" si="19"/>
        <v>0</v>
      </c>
      <c r="Q218" s="280">
        <f t="shared" si="19"/>
        <v>0</v>
      </c>
      <c r="R218" s="280">
        <f t="shared" si="19"/>
        <v>0</v>
      </c>
      <c r="S218" s="280">
        <f t="shared" si="19"/>
        <v>0</v>
      </c>
      <c r="T218" s="280">
        <f t="shared" si="19"/>
        <v>0</v>
      </c>
      <c r="U218" s="280">
        <f t="shared" si="19"/>
        <v>0</v>
      </c>
      <c r="V218" s="280">
        <f t="shared" si="19"/>
        <v>0</v>
      </c>
      <c r="W218" s="280">
        <f t="shared" si="19"/>
        <v>0</v>
      </c>
      <c r="X218" s="280">
        <f t="shared" si="19"/>
        <v>0</v>
      </c>
      <c r="Y218" s="280">
        <f t="shared" si="19"/>
        <v>0</v>
      </c>
      <c r="Z218" s="280">
        <f t="shared" si="19"/>
        <v>0</v>
      </c>
      <c r="AA218" s="280">
        <f t="shared" si="19"/>
        <v>0</v>
      </c>
      <c r="AB218" s="280">
        <f t="shared" si="19"/>
        <v>0</v>
      </c>
      <c r="AC218" s="280">
        <f t="shared" si="19"/>
        <v>0</v>
      </c>
      <c r="AD218" s="280">
        <f t="shared" si="19"/>
        <v>0</v>
      </c>
      <c r="AE218" s="280">
        <f t="shared" si="19"/>
        <v>0</v>
      </c>
      <c r="AF218" s="280">
        <f t="shared" si="19"/>
        <v>0</v>
      </c>
      <c r="AG218" s="280">
        <f t="shared" si="19"/>
        <v>0</v>
      </c>
      <c r="AH218" s="280">
        <f t="shared" si="19"/>
        <v>0</v>
      </c>
      <c r="AI218" s="280">
        <f t="shared" si="19"/>
        <v>0</v>
      </c>
      <c r="AJ218" s="280">
        <f t="shared" si="19"/>
        <v>0</v>
      </c>
      <c r="AK218" s="280">
        <f t="shared" si="19"/>
        <v>0</v>
      </c>
      <c r="AL218" s="280">
        <f t="shared" si="19"/>
        <v>0</v>
      </c>
      <c r="AM218" s="280">
        <f t="shared" si="19"/>
        <v>0</v>
      </c>
      <c r="AN218" s="280">
        <f t="shared" si="19"/>
        <v>0</v>
      </c>
      <c r="AO218" s="280">
        <f t="shared" si="19"/>
        <v>0</v>
      </c>
      <c r="AP218" s="280">
        <f t="shared" si="19"/>
        <v>0</v>
      </c>
    </row>
    <row r="219" spans="1:42" outlineLevel="1">
      <c r="A219" s="211"/>
      <c r="B219"/>
      <c r="C219"/>
      <c r="D219"/>
      <c r="E219"/>
      <c r="F219"/>
      <c r="G219"/>
      <c r="H219"/>
      <c r="I219"/>
      <c r="J219"/>
      <c r="K219"/>
      <c r="M219" s="314"/>
      <c r="N219" s="314"/>
      <c r="O219" s="314"/>
      <c r="P219" s="314"/>
      <c r="Q219" s="314"/>
      <c r="R219" s="314"/>
      <c r="S219" s="314"/>
      <c r="T219" s="314"/>
      <c r="U219" s="314"/>
      <c r="V219" s="314"/>
      <c r="W219" s="314"/>
      <c r="X219" s="314"/>
      <c r="Y219" s="314"/>
      <c r="Z219" s="314"/>
      <c r="AA219" s="314"/>
      <c r="AB219" s="314"/>
      <c r="AC219" s="314"/>
      <c r="AD219" s="314"/>
      <c r="AE219" s="314"/>
      <c r="AF219" s="314"/>
      <c r="AG219" s="314"/>
      <c r="AH219" s="314"/>
      <c r="AI219" s="314"/>
      <c r="AJ219" s="314"/>
      <c r="AK219" s="314"/>
      <c r="AL219" s="314"/>
      <c r="AM219" s="314"/>
      <c r="AN219" s="314"/>
      <c r="AO219" s="314"/>
      <c r="AP219" s="314"/>
    </row>
    <row r="220" spans="1:42" outlineLevel="1">
      <c r="A220" s="220" t="s">
        <v>216</v>
      </c>
      <c r="B220" s="220" t="s">
        <v>286</v>
      </c>
      <c r="C220" s="220" t="s">
        <v>284</v>
      </c>
      <c r="D220" s="220"/>
      <c r="E220" s="220"/>
      <c r="F220" s="220"/>
      <c r="G220" s="220"/>
      <c r="H220" s="220"/>
      <c r="I220" s="220"/>
      <c r="J220" s="220"/>
      <c r="K220" s="220"/>
      <c r="L220" s="220"/>
      <c r="M220" s="315"/>
      <c r="N220" s="315"/>
      <c r="O220" s="315"/>
      <c r="P220" s="315"/>
      <c r="Q220" s="315"/>
      <c r="R220" s="315"/>
      <c r="S220" s="315"/>
      <c r="T220" s="315"/>
      <c r="U220" s="315"/>
      <c r="V220" s="315"/>
      <c r="W220" s="315"/>
      <c r="X220" s="315"/>
      <c r="Y220" s="315"/>
      <c r="Z220" s="315"/>
      <c r="AA220" s="315"/>
      <c r="AB220" s="315"/>
      <c r="AC220" s="315"/>
      <c r="AD220" s="315"/>
      <c r="AE220" s="315"/>
      <c r="AF220" s="315"/>
      <c r="AG220" s="315"/>
      <c r="AH220" s="315"/>
      <c r="AI220" s="315"/>
      <c r="AJ220" s="315"/>
      <c r="AK220" s="315"/>
      <c r="AL220" s="315"/>
      <c r="AM220" s="315"/>
      <c r="AN220" s="315"/>
      <c r="AO220" s="315"/>
      <c r="AP220" s="315"/>
    </row>
    <row r="221" spans="1:42" outlineLevel="2">
      <c r="A221" s="211" t="str">
        <f>A203&amp;"."&amp;A220&amp;"."&amp;A204&amp;"."&amp;B221</f>
        <v>1.o.5.1</v>
      </c>
      <c r="B221">
        <v>1</v>
      </c>
      <c r="C221" t="str">
        <f>'1-GBP'!C221</f>
        <v/>
      </c>
      <c r="D221"/>
      <c r="E221"/>
      <c r="F221"/>
      <c r="G221"/>
      <c r="H221"/>
      <c r="I221"/>
      <c r="J221"/>
      <c r="K221"/>
      <c r="M221" s="281">
        <v>0</v>
      </c>
      <c r="N221" s="281">
        <v>0</v>
      </c>
      <c r="O221" s="281">
        <v>0</v>
      </c>
      <c r="P221" s="281">
        <v>0</v>
      </c>
      <c r="Q221" s="281">
        <v>0</v>
      </c>
      <c r="R221" s="281">
        <v>0</v>
      </c>
      <c r="S221" s="281">
        <v>0</v>
      </c>
      <c r="T221" s="281">
        <v>0</v>
      </c>
      <c r="U221" s="281">
        <v>0</v>
      </c>
      <c r="V221" s="281">
        <v>0</v>
      </c>
      <c r="W221" s="281">
        <v>0</v>
      </c>
      <c r="X221" s="281">
        <v>0</v>
      </c>
      <c r="Y221" s="281">
        <v>0</v>
      </c>
      <c r="Z221" s="281">
        <v>0</v>
      </c>
      <c r="AA221" s="281">
        <v>0</v>
      </c>
      <c r="AB221" s="281">
        <v>0</v>
      </c>
      <c r="AC221" s="281">
        <v>0</v>
      </c>
      <c r="AD221" s="281">
        <v>0</v>
      </c>
      <c r="AE221" s="281">
        <v>0</v>
      </c>
      <c r="AF221" s="281">
        <v>0</v>
      </c>
      <c r="AG221" s="281">
        <v>0</v>
      </c>
      <c r="AH221" s="281">
        <v>0</v>
      </c>
      <c r="AI221" s="281">
        <v>0</v>
      </c>
      <c r="AJ221" s="281">
        <v>0</v>
      </c>
      <c r="AK221" s="281">
        <v>0</v>
      </c>
      <c r="AL221" s="281">
        <v>0</v>
      </c>
      <c r="AM221" s="281">
        <v>0</v>
      </c>
      <c r="AN221" s="281">
        <v>0</v>
      </c>
      <c r="AO221" s="281">
        <v>0</v>
      </c>
      <c r="AP221" s="281">
        <v>0</v>
      </c>
    </row>
    <row r="222" spans="1:42" outlineLevel="2">
      <c r="A222" s="211" t="str">
        <f>A203&amp;"."&amp;A220&amp;"."&amp;A204&amp;"."&amp;B222</f>
        <v>1.o.5.2</v>
      </c>
      <c r="B222">
        <v>2</v>
      </c>
      <c r="C222" t="str">
        <f>'1-GBP'!C222</f>
        <v/>
      </c>
      <c r="D222"/>
      <c r="E222"/>
      <c r="F222"/>
      <c r="G222"/>
      <c r="H222"/>
      <c r="I222"/>
      <c r="J222"/>
      <c r="K222"/>
      <c r="M222" s="281">
        <v>0</v>
      </c>
      <c r="N222" s="281">
        <v>0</v>
      </c>
      <c r="O222" s="281">
        <v>0</v>
      </c>
      <c r="P222" s="281">
        <v>0</v>
      </c>
      <c r="Q222" s="281">
        <v>0</v>
      </c>
      <c r="R222" s="281">
        <v>0</v>
      </c>
      <c r="S222" s="281">
        <v>0</v>
      </c>
      <c r="T222" s="281">
        <v>0</v>
      </c>
      <c r="U222" s="281">
        <v>0</v>
      </c>
      <c r="V222" s="281">
        <v>0</v>
      </c>
      <c r="W222" s="281">
        <v>0</v>
      </c>
      <c r="X222" s="281">
        <v>0</v>
      </c>
      <c r="Y222" s="281">
        <v>0</v>
      </c>
      <c r="Z222" s="281">
        <v>0</v>
      </c>
      <c r="AA222" s="281">
        <v>0</v>
      </c>
      <c r="AB222" s="281">
        <v>0</v>
      </c>
      <c r="AC222" s="281">
        <v>0</v>
      </c>
      <c r="AD222" s="281">
        <v>0</v>
      </c>
      <c r="AE222" s="281">
        <v>0</v>
      </c>
      <c r="AF222" s="281">
        <v>0</v>
      </c>
      <c r="AG222" s="281">
        <v>0</v>
      </c>
      <c r="AH222" s="281">
        <v>0</v>
      </c>
      <c r="AI222" s="281">
        <v>0</v>
      </c>
      <c r="AJ222" s="281">
        <v>0</v>
      </c>
      <c r="AK222" s="281">
        <v>0</v>
      </c>
      <c r="AL222" s="281">
        <v>0</v>
      </c>
      <c r="AM222" s="281">
        <v>0</v>
      </c>
      <c r="AN222" s="281">
        <v>0</v>
      </c>
      <c r="AO222" s="281">
        <v>0</v>
      </c>
      <c r="AP222" s="281">
        <v>0</v>
      </c>
    </row>
    <row r="223" spans="1:42" outlineLevel="2">
      <c r="A223" s="211" t="str">
        <f>A203&amp;"."&amp;A220&amp;"."&amp;A204&amp;"."&amp;B223</f>
        <v>1.o.5.3</v>
      </c>
      <c r="B223">
        <v>3</v>
      </c>
      <c r="C223" t="str">
        <f>'1-GBP'!C223</f>
        <v/>
      </c>
      <c r="D223"/>
      <c r="E223"/>
      <c r="F223"/>
      <c r="G223"/>
      <c r="H223"/>
      <c r="I223"/>
      <c r="J223"/>
      <c r="K223"/>
      <c r="M223" s="281">
        <v>0</v>
      </c>
      <c r="N223" s="281">
        <v>0</v>
      </c>
      <c r="O223" s="281">
        <v>0</v>
      </c>
      <c r="P223" s="281">
        <v>0</v>
      </c>
      <c r="Q223" s="281">
        <v>0</v>
      </c>
      <c r="R223" s="281">
        <v>0</v>
      </c>
      <c r="S223" s="281">
        <v>0</v>
      </c>
      <c r="T223" s="281">
        <v>0</v>
      </c>
      <c r="U223" s="281">
        <v>0</v>
      </c>
      <c r="V223" s="281">
        <v>0</v>
      </c>
      <c r="W223" s="281">
        <v>0</v>
      </c>
      <c r="X223" s="281">
        <v>0</v>
      </c>
      <c r="Y223" s="281">
        <v>0</v>
      </c>
      <c r="Z223" s="281">
        <v>0</v>
      </c>
      <c r="AA223" s="281">
        <v>0</v>
      </c>
      <c r="AB223" s="281">
        <v>0</v>
      </c>
      <c r="AC223" s="281">
        <v>0</v>
      </c>
      <c r="AD223" s="281">
        <v>0</v>
      </c>
      <c r="AE223" s="281">
        <v>0</v>
      </c>
      <c r="AF223" s="281">
        <v>0</v>
      </c>
      <c r="AG223" s="281">
        <v>0</v>
      </c>
      <c r="AH223" s="281">
        <v>0</v>
      </c>
      <c r="AI223" s="281">
        <v>0</v>
      </c>
      <c r="AJ223" s="281">
        <v>0</v>
      </c>
      <c r="AK223" s="281">
        <v>0</v>
      </c>
      <c r="AL223" s="281">
        <v>0</v>
      </c>
      <c r="AM223" s="281">
        <v>0</v>
      </c>
      <c r="AN223" s="281">
        <v>0</v>
      </c>
      <c r="AO223" s="281">
        <v>0</v>
      </c>
      <c r="AP223" s="281">
        <v>0</v>
      </c>
    </row>
    <row r="224" spans="1:42" outlineLevel="2">
      <c r="A224" s="211" t="str">
        <f>A203&amp;"."&amp;A220&amp;"."&amp;A204&amp;"."&amp;B224</f>
        <v>1.o.5.4</v>
      </c>
      <c r="B224">
        <v>4</v>
      </c>
      <c r="C224" t="str">
        <f>'1-GBP'!C224</f>
        <v/>
      </c>
      <c r="D224"/>
      <c r="E224"/>
      <c r="F224"/>
      <c r="G224"/>
      <c r="H224"/>
      <c r="I224"/>
      <c r="J224"/>
      <c r="K224"/>
      <c r="M224" s="281">
        <v>0</v>
      </c>
      <c r="N224" s="281">
        <v>0</v>
      </c>
      <c r="O224" s="281">
        <v>0</v>
      </c>
      <c r="P224" s="281">
        <v>0</v>
      </c>
      <c r="Q224" s="281">
        <v>0</v>
      </c>
      <c r="R224" s="281">
        <v>0</v>
      </c>
      <c r="S224" s="281">
        <v>0</v>
      </c>
      <c r="T224" s="281">
        <v>0</v>
      </c>
      <c r="U224" s="281">
        <v>0</v>
      </c>
      <c r="V224" s="281">
        <v>0</v>
      </c>
      <c r="W224" s="281">
        <v>0</v>
      </c>
      <c r="X224" s="281">
        <v>0</v>
      </c>
      <c r="Y224" s="281">
        <v>0</v>
      </c>
      <c r="Z224" s="281">
        <v>0</v>
      </c>
      <c r="AA224" s="281">
        <v>0</v>
      </c>
      <c r="AB224" s="281">
        <v>0</v>
      </c>
      <c r="AC224" s="281">
        <v>0</v>
      </c>
      <c r="AD224" s="281">
        <v>0</v>
      </c>
      <c r="AE224" s="281">
        <v>0</v>
      </c>
      <c r="AF224" s="281">
        <v>0</v>
      </c>
      <c r="AG224" s="281">
        <v>0</v>
      </c>
      <c r="AH224" s="281">
        <v>0</v>
      </c>
      <c r="AI224" s="281">
        <v>0</v>
      </c>
      <c r="AJ224" s="281">
        <v>0</v>
      </c>
      <c r="AK224" s="281">
        <v>0</v>
      </c>
      <c r="AL224" s="281">
        <v>0</v>
      </c>
      <c r="AM224" s="281">
        <v>0</v>
      </c>
      <c r="AN224" s="281">
        <v>0</v>
      </c>
      <c r="AO224" s="281">
        <v>0</v>
      </c>
      <c r="AP224" s="281">
        <v>0</v>
      </c>
    </row>
    <row r="225" spans="1:42" outlineLevel="2">
      <c r="A225" s="211" t="str">
        <f>A203&amp;"."&amp;A220&amp;"."&amp;A204&amp;"."&amp;B225</f>
        <v>1.o.5.5</v>
      </c>
      <c r="B225">
        <v>5</v>
      </c>
      <c r="C225" t="str">
        <f>'1-GBP'!C225</f>
        <v/>
      </c>
      <c r="D225"/>
      <c r="E225"/>
      <c r="F225"/>
      <c r="G225"/>
      <c r="H225"/>
      <c r="I225"/>
      <c r="J225"/>
      <c r="K225"/>
      <c r="M225" s="281">
        <v>0</v>
      </c>
      <c r="N225" s="281">
        <v>0</v>
      </c>
      <c r="O225" s="281">
        <v>0</v>
      </c>
      <c r="P225" s="281">
        <v>0</v>
      </c>
      <c r="Q225" s="281">
        <v>0</v>
      </c>
      <c r="R225" s="281">
        <v>0</v>
      </c>
      <c r="S225" s="281">
        <v>0</v>
      </c>
      <c r="T225" s="281">
        <v>0</v>
      </c>
      <c r="U225" s="281">
        <v>0</v>
      </c>
      <c r="V225" s="281">
        <v>0</v>
      </c>
      <c r="W225" s="281">
        <v>0</v>
      </c>
      <c r="X225" s="281">
        <v>0</v>
      </c>
      <c r="Y225" s="281">
        <v>0</v>
      </c>
      <c r="Z225" s="281">
        <v>0</v>
      </c>
      <c r="AA225" s="281">
        <v>0</v>
      </c>
      <c r="AB225" s="281">
        <v>0</v>
      </c>
      <c r="AC225" s="281">
        <v>0</v>
      </c>
      <c r="AD225" s="281">
        <v>0</v>
      </c>
      <c r="AE225" s="281">
        <v>0</v>
      </c>
      <c r="AF225" s="281">
        <v>0</v>
      </c>
      <c r="AG225" s="281">
        <v>0</v>
      </c>
      <c r="AH225" s="281">
        <v>0</v>
      </c>
      <c r="AI225" s="281">
        <v>0</v>
      </c>
      <c r="AJ225" s="281">
        <v>0</v>
      </c>
      <c r="AK225" s="281">
        <v>0</v>
      </c>
      <c r="AL225" s="281">
        <v>0</v>
      </c>
      <c r="AM225" s="281">
        <v>0</v>
      </c>
      <c r="AN225" s="281">
        <v>0</v>
      </c>
      <c r="AO225" s="281">
        <v>0</v>
      </c>
      <c r="AP225" s="281">
        <v>0</v>
      </c>
    </row>
    <row r="226" spans="1:42" outlineLevel="2">
      <c r="A226" s="211" t="str">
        <f>A203&amp;"."&amp;A220&amp;"."&amp;A204&amp;"."&amp;B226</f>
        <v>1.o.5.6</v>
      </c>
      <c r="B226">
        <v>6</v>
      </c>
      <c r="C226" t="str">
        <f>'1-GBP'!C226</f>
        <v/>
      </c>
      <c r="D226"/>
      <c r="E226"/>
      <c r="F226"/>
      <c r="G226"/>
      <c r="H226"/>
      <c r="I226"/>
      <c r="J226"/>
      <c r="K226"/>
      <c r="M226" s="281">
        <v>0</v>
      </c>
      <c r="N226" s="281">
        <v>0</v>
      </c>
      <c r="O226" s="281">
        <v>0</v>
      </c>
      <c r="P226" s="281">
        <v>0</v>
      </c>
      <c r="Q226" s="281">
        <v>0</v>
      </c>
      <c r="R226" s="281">
        <v>0</v>
      </c>
      <c r="S226" s="281">
        <v>0</v>
      </c>
      <c r="T226" s="281">
        <v>0</v>
      </c>
      <c r="U226" s="281">
        <v>0</v>
      </c>
      <c r="V226" s="281">
        <v>0</v>
      </c>
      <c r="W226" s="281">
        <v>0</v>
      </c>
      <c r="X226" s="281">
        <v>0</v>
      </c>
      <c r="Y226" s="281">
        <v>0</v>
      </c>
      <c r="Z226" s="281">
        <v>0</v>
      </c>
      <c r="AA226" s="281">
        <v>0</v>
      </c>
      <c r="AB226" s="281">
        <v>0</v>
      </c>
      <c r="AC226" s="281">
        <v>0</v>
      </c>
      <c r="AD226" s="281">
        <v>0</v>
      </c>
      <c r="AE226" s="281">
        <v>0</v>
      </c>
      <c r="AF226" s="281">
        <v>0</v>
      </c>
      <c r="AG226" s="281">
        <v>0</v>
      </c>
      <c r="AH226" s="281">
        <v>0</v>
      </c>
      <c r="AI226" s="281">
        <v>0</v>
      </c>
      <c r="AJ226" s="281">
        <v>0</v>
      </c>
      <c r="AK226" s="281">
        <v>0</v>
      </c>
      <c r="AL226" s="281">
        <v>0</v>
      </c>
      <c r="AM226" s="281">
        <v>0</v>
      </c>
      <c r="AN226" s="281">
        <v>0</v>
      </c>
      <c r="AO226" s="281">
        <v>0</v>
      </c>
      <c r="AP226" s="281">
        <v>0</v>
      </c>
    </row>
    <row r="227" spans="1:42" outlineLevel="2">
      <c r="A227" s="211" t="str">
        <f>A203&amp;"."&amp;A220&amp;"."&amp;A204&amp;"."&amp;B227</f>
        <v>1.o.5.7</v>
      </c>
      <c r="B227">
        <v>7</v>
      </c>
      <c r="C227" t="str">
        <f>'1-GBP'!C227</f>
        <v/>
      </c>
      <c r="D227"/>
      <c r="E227"/>
      <c r="F227"/>
      <c r="G227"/>
      <c r="H227"/>
      <c r="I227"/>
      <c r="J227"/>
      <c r="K227"/>
      <c r="M227" s="281">
        <v>0</v>
      </c>
      <c r="N227" s="281">
        <v>0</v>
      </c>
      <c r="O227" s="281">
        <v>0</v>
      </c>
      <c r="P227" s="281">
        <v>0</v>
      </c>
      <c r="Q227" s="281">
        <v>0</v>
      </c>
      <c r="R227" s="281">
        <v>0</v>
      </c>
      <c r="S227" s="281">
        <v>0</v>
      </c>
      <c r="T227" s="281">
        <v>0</v>
      </c>
      <c r="U227" s="281">
        <v>0</v>
      </c>
      <c r="V227" s="281">
        <v>0</v>
      </c>
      <c r="W227" s="281">
        <v>0</v>
      </c>
      <c r="X227" s="281">
        <v>0</v>
      </c>
      <c r="Y227" s="281">
        <v>0</v>
      </c>
      <c r="Z227" s="281">
        <v>0</v>
      </c>
      <c r="AA227" s="281">
        <v>0</v>
      </c>
      <c r="AB227" s="281">
        <v>0</v>
      </c>
      <c r="AC227" s="281">
        <v>0</v>
      </c>
      <c r="AD227" s="281">
        <v>0</v>
      </c>
      <c r="AE227" s="281">
        <v>0</v>
      </c>
      <c r="AF227" s="281">
        <v>0</v>
      </c>
      <c r="AG227" s="281">
        <v>0</v>
      </c>
      <c r="AH227" s="281">
        <v>0</v>
      </c>
      <c r="AI227" s="281">
        <v>0</v>
      </c>
      <c r="AJ227" s="281">
        <v>0</v>
      </c>
      <c r="AK227" s="281">
        <v>0</v>
      </c>
      <c r="AL227" s="281">
        <v>0</v>
      </c>
      <c r="AM227" s="281">
        <v>0</v>
      </c>
      <c r="AN227" s="281">
        <v>0</v>
      </c>
      <c r="AO227" s="281">
        <v>0</v>
      </c>
      <c r="AP227" s="281">
        <v>0</v>
      </c>
    </row>
    <row r="228" spans="1:42" outlineLevel="2">
      <c r="A228" s="211" t="str">
        <f>A203&amp;"."&amp;A220&amp;"."&amp;A204&amp;"."&amp;B228</f>
        <v>1.o.5.8</v>
      </c>
      <c r="B228">
        <v>8</v>
      </c>
      <c r="C228" t="str">
        <f>'1-GBP'!C228</f>
        <v/>
      </c>
      <c r="D228"/>
      <c r="E228"/>
      <c r="F228"/>
      <c r="G228"/>
      <c r="H228"/>
      <c r="I228"/>
      <c r="J228"/>
      <c r="K228"/>
      <c r="M228" s="281">
        <v>0</v>
      </c>
      <c r="N228" s="281">
        <v>0</v>
      </c>
      <c r="O228" s="281">
        <v>0</v>
      </c>
      <c r="P228" s="281">
        <v>0</v>
      </c>
      <c r="Q228" s="281">
        <v>0</v>
      </c>
      <c r="R228" s="281">
        <v>0</v>
      </c>
      <c r="S228" s="281">
        <v>0</v>
      </c>
      <c r="T228" s="281">
        <v>0</v>
      </c>
      <c r="U228" s="281">
        <v>0</v>
      </c>
      <c r="V228" s="281">
        <v>0</v>
      </c>
      <c r="W228" s="281">
        <v>0</v>
      </c>
      <c r="X228" s="281">
        <v>0</v>
      </c>
      <c r="Y228" s="281">
        <v>0</v>
      </c>
      <c r="Z228" s="281">
        <v>0</v>
      </c>
      <c r="AA228" s="281">
        <v>0</v>
      </c>
      <c r="AB228" s="281">
        <v>0</v>
      </c>
      <c r="AC228" s="281">
        <v>0</v>
      </c>
      <c r="AD228" s="281">
        <v>0</v>
      </c>
      <c r="AE228" s="281">
        <v>0</v>
      </c>
      <c r="AF228" s="281">
        <v>0</v>
      </c>
      <c r="AG228" s="281">
        <v>0</v>
      </c>
      <c r="AH228" s="281">
        <v>0</v>
      </c>
      <c r="AI228" s="281">
        <v>0</v>
      </c>
      <c r="AJ228" s="281">
        <v>0</v>
      </c>
      <c r="AK228" s="281">
        <v>0</v>
      </c>
      <c r="AL228" s="281">
        <v>0</v>
      </c>
      <c r="AM228" s="281">
        <v>0</v>
      </c>
      <c r="AN228" s="281">
        <v>0</v>
      </c>
      <c r="AO228" s="281">
        <v>0</v>
      </c>
      <c r="AP228" s="281">
        <v>0</v>
      </c>
    </row>
    <row r="229" spans="1:42" outlineLevel="2">
      <c r="A229" s="211" t="str">
        <f>A203&amp;"."&amp;A220&amp;"."&amp;A204&amp;"."&amp;B229</f>
        <v>1.o.5.9</v>
      </c>
      <c r="B229">
        <v>9</v>
      </c>
      <c r="C229" t="str">
        <f>'1-GBP'!C229</f>
        <v/>
      </c>
      <c r="D229"/>
      <c r="E229"/>
      <c r="F229"/>
      <c r="G229"/>
      <c r="H229"/>
      <c r="I229"/>
      <c r="J229"/>
      <c r="K229"/>
      <c r="M229" s="281">
        <v>0</v>
      </c>
      <c r="N229" s="281">
        <v>0</v>
      </c>
      <c r="O229" s="281">
        <v>0</v>
      </c>
      <c r="P229" s="281">
        <v>0</v>
      </c>
      <c r="Q229" s="281">
        <v>0</v>
      </c>
      <c r="R229" s="281">
        <v>0</v>
      </c>
      <c r="S229" s="281">
        <v>0</v>
      </c>
      <c r="T229" s="281">
        <v>0</v>
      </c>
      <c r="U229" s="281">
        <v>0</v>
      </c>
      <c r="V229" s="281">
        <v>0</v>
      </c>
      <c r="W229" s="281">
        <v>0</v>
      </c>
      <c r="X229" s="281">
        <v>0</v>
      </c>
      <c r="Y229" s="281">
        <v>0</v>
      </c>
      <c r="Z229" s="281">
        <v>0</v>
      </c>
      <c r="AA229" s="281">
        <v>0</v>
      </c>
      <c r="AB229" s="281">
        <v>0</v>
      </c>
      <c r="AC229" s="281">
        <v>0</v>
      </c>
      <c r="AD229" s="281">
        <v>0</v>
      </c>
      <c r="AE229" s="281">
        <v>0</v>
      </c>
      <c r="AF229" s="281">
        <v>0</v>
      </c>
      <c r="AG229" s="281">
        <v>0</v>
      </c>
      <c r="AH229" s="281">
        <v>0</v>
      </c>
      <c r="AI229" s="281">
        <v>0</v>
      </c>
      <c r="AJ229" s="281">
        <v>0</v>
      </c>
      <c r="AK229" s="281">
        <v>0</v>
      </c>
      <c r="AL229" s="281">
        <v>0</v>
      </c>
      <c r="AM229" s="281">
        <v>0</v>
      </c>
      <c r="AN229" s="281">
        <v>0</v>
      </c>
      <c r="AO229" s="281">
        <v>0</v>
      </c>
      <c r="AP229" s="281">
        <v>0</v>
      </c>
    </row>
    <row r="230" spans="1:42" outlineLevel="2">
      <c r="A230" s="211" t="str">
        <f>A203&amp;"."&amp;A220&amp;"."&amp;A204&amp;"."&amp;B230</f>
        <v>1.o.5.10</v>
      </c>
      <c r="B230">
        <v>10</v>
      </c>
      <c r="C230" t="str">
        <f>'1-GBP'!C230</f>
        <v/>
      </c>
      <c r="D230"/>
      <c r="E230"/>
      <c r="F230"/>
      <c r="G230"/>
      <c r="H230"/>
      <c r="I230"/>
      <c r="J230"/>
      <c r="K230"/>
      <c r="M230" s="281">
        <v>0</v>
      </c>
      <c r="N230" s="281">
        <v>0</v>
      </c>
      <c r="O230" s="281">
        <v>0</v>
      </c>
      <c r="P230" s="281">
        <v>0</v>
      </c>
      <c r="Q230" s="281">
        <v>0</v>
      </c>
      <c r="R230" s="281">
        <v>0</v>
      </c>
      <c r="S230" s="281">
        <v>0</v>
      </c>
      <c r="T230" s="281">
        <v>0</v>
      </c>
      <c r="U230" s="281">
        <v>0</v>
      </c>
      <c r="V230" s="281">
        <v>0</v>
      </c>
      <c r="W230" s="281">
        <v>0</v>
      </c>
      <c r="X230" s="281">
        <v>0</v>
      </c>
      <c r="Y230" s="281">
        <v>0</v>
      </c>
      <c r="Z230" s="281">
        <v>0</v>
      </c>
      <c r="AA230" s="281">
        <v>0</v>
      </c>
      <c r="AB230" s="281">
        <v>0</v>
      </c>
      <c r="AC230" s="281">
        <v>0</v>
      </c>
      <c r="AD230" s="281">
        <v>0</v>
      </c>
      <c r="AE230" s="281">
        <v>0</v>
      </c>
      <c r="AF230" s="281">
        <v>0</v>
      </c>
      <c r="AG230" s="281">
        <v>0</v>
      </c>
      <c r="AH230" s="281">
        <v>0</v>
      </c>
      <c r="AI230" s="281">
        <v>0</v>
      </c>
      <c r="AJ230" s="281">
        <v>0</v>
      </c>
      <c r="AK230" s="281">
        <v>0</v>
      </c>
      <c r="AL230" s="281">
        <v>0</v>
      </c>
      <c r="AM230" s="281">
        <v>0</v>
      </c>
      <c r="AN230" s="281">
        <v>0</v>
      </c>
      <c r="AO230" s="281">
        <v>0</v>
      </c>
      <c r="AP230" s="281">
        <v>0</v>
      </c>
    </row>
    <row r="231" spans="1:42" outlineLevel="2">
      <c r="A231" s="211" t="str">
        <f>A203&amp;"."&amp;A220&amp;"."&amp;A204&amp;"."&amp;B231</f>
        <v>1.o.5.11</v>
      </c>
      <c r="B231">
        <v>11</v>
      </c>
      <c r="C231" t="str">
        <f>'1-GBP'!C231</f>
        <v/>
      </c>
      <c r="D231"/>
      <c r="E231"/>
      <c r="F231"/>
      <c r="G231"/>
      <c r="H231"/>
      <c r="I231"/>
      <c r="J231"/>
      <c r="K231"/>
      <c r="M231" s="281">
        <v>0</v>
      </c>
      <c r="N231" s="281">
        <v>0</v>
      </c>
      <c r="O231" s="281">
        <v>0</v>
      </c>
      <c r="P231" s="281">
        <v>0</v>
      </c>
      <c r="Q231" s="281">
        <v>0</v>
      </c>
      <c r="R231" s="281">
        <v>0</v>
      </c>
      <c r="S231" s="281">
        <v>0</v>
      </c>
      <c r="T231" s="281">
        <v>0</v>
      </c>
      <c r="U231" s="281">
        <v>0</v>
      </c>
      <c r="V231" s="281">
        <v>0</v>
      </c>
      <c r="W231" s="281">
        <v>0</v>
      </c>
      <c r="X231" s="281">
        <v>0</v>
      </c>
      <c r="Y231" s="281">
        <v>0</v>
      </c>
      <c r="Z231" s="281">
        <v>0</v>
      </c>
      <c r="AA231" s="281">
        <v>0</v>
      </c>
      <c r="AB231" s="281">
        <v>0</v>
      </c>
      <c r="AC231" s="281">
        <v>0</v>
      </c>
      <c r="AD231" s="281">
        <v>0</v>
      </c>
      <c r="AE231" s="281">
        <v>0</v>
      </c>
      <c r="AF231" s="281">
        <v>0</v>
      </c>
      <c r="AG231" s="281">
        <v>0</v>
      </c>
      <c r="AH231" s="281">
        <v>0</v>
      </c>
      <c r="AI231" s="281">
        <v>0</v>
      </c>
      <c r="AJ231" s="281">
        <v>0</v>
      </c>
      <c r="AK231" s="281">
        <v>0</v>
      </c>
      <c r="AL231" s="281">
        <v>0</v>
      </c>
      <c r="AM231" s="281">
        <v>0</v>
      </c>
      <c r="AN231" s="281">
        <v>0</v>
      </c>
      <c r="AO231" s="281">
        <v>0</v>
      </c>
      <c r="AP231" s="281">
        <v>0</v>
      </c>
    </row>
    <row r="232" spans="1:42" outlineLevel="2">
      <c r="A232" s="211" t="str">
        <f>A203&amp;"."&amp;A220&amp;"."&amp;A204&amp;"."&amp;B232</f>
        <v>1.o.5.12</v>
      </c>
      <c r="B232">
        <v>12</v>
      </c>
      <c r="C232" t="str">
        <f>'1-GBP'!C232</f>
        <v/>
      </c>
      <c r="D232"/>
      <c r="E232"/>
      <c r="F232"/>
      <c r="G232"/>
      <c r="H232"/>
      <c r="I232"/>
      <c r="J232"/>
      <c r="K232"/>
      <c r="M232" s="281">
        <v>0</v>
      </c>
      <c r="N232" s="281">
        <v>0</v>
      </c>
      <c r="O232" s="281">
        <v>0</v>
      </c>
      <c r="P232" s="281">
        <v>0</v>
      </c>
      <c r="Q232" s="281">
        <v>0</v>
      </c>
      <c r="R232" s="281">
        <v>0</v>
      </c>
      <c r="S232" s="281">
        <v>0</v>
      </c>
      <c r="T232" s="281">
        <v>0</v>
      </c>
      <c r="U232" s="281">
        <v>0</v>
      </c>
      <c r="V232" s="281">
        <v>0</v>
      </c>
      <c r="W232" s="281">
        <v>0</v>
      </c>
      <c r="X232" s="281">
        <v>0</v>
      </c>
      <c r="Y232" s="281">
        <v>0</v>
      </c>
      <c r="Z232" s="281">
        <v>0</v>
      </c>
      <c r="AA232" s="281">
        <v>0</v>
      </c>
      <c r="AB232" s="281">
        <v>0</v>
      </c>
      <c r="AC232" s="281">
        <v>0</v>
      </c>
      <c r="AD232" s="281">
        <v>0</v>
      </c>
      <c r="AE232" s="281">
        <v>0</v>
      </c>
      <c r="AF232" s="281">
        <v>0</v>
      </c>
      <c r="AG232" s="281">
        <v>0</v>
      </c>
      <c r="AH232" s="281">
        <v>0</v>
      </c>
      <c r="AI232" s="281">
        <v>0</v>
      </c>
      <c r="AJ232" s="281">
        <v>0</v>
      </c>
      <c r="AK232" s="281">
        <v>0</v>
      </c>
      <c r="AL232" s="281">
        <v>0</v>
      </c>
      <c r="AM232" s="281">
        <v>0</v>
      </c>
      <c r="AN232" s="281">
        <v>0</v>
      </c>
      <c r="AO232" s="281">
        <v>0</v>
      </c>
      <c r="AP232" s="281">
        <v>0</v>
      </c>
    </row>
    <row r="233" spans="1:42" outlineLevel="1">
      <c r="A233" s="212"/>
      <c r="B233" s="201">
        <f>B232-COUNTIFS(C221:C232,"")</f>
        <v>0</v>
      </c>
      <c r="C233" s="201" t="s">
        <v>285</v>
      </c>
      <c r="D233" s="201"/>
      <c r="E233" s="201"/>
      <c r="F233" s="201"/>
      <c r="G233" s="201"/>
      <c r="H233" s="201"/>
      <c r="I233" s="201"/>
      <c r="J233" s="201"/>
      <c r="K233" s="201"/>
      <c r="L233" s="201"/>
      <c r="M233" s="280">
        <f t="shared" ref="M233:AP233" si="20">SUM(M221:M232)</f>
        <v>0</v>
      </c>
      <c r="N233" s="280">
        <f t="shared" si="20"/>
        <v>0</v>
      </c>
      <c r="O233" s="280">
        <f t="shared" si="20"/>
        <v>0</v>
      </c>
      <c r="P233" s="280">
        <f t="shared" si="20"/>
        <v>0</v>
      </c>
      <c r="Q233" s="280">
        <f t="shared" si="20"/>
        <v>0</v>
      </c>
      <c r="R233" s="280">
        <f t="shared" si="20"/>
        <v>0</v>
      </c>
      <c r="S233" s="280">
        <f t="shared" si="20"/>
        <v>0</v>
      </c>
      <c r="T233" s="280">
        <f t="shared" si="20"/>
        <v>0</v>
      </c>
      <c r="U233" s="280">
        <f t="shared" si="20"/>
        <v>0</v>
      </c>
      <c r="V233" s="280">
        <f t="shared" si="20"/>
        <v>0</v>
      </c>
      <c r="W233" s="280">
        <f t="shared" si="20"/>
        <v>0</v>
      </c>
      <c r="X233" s="280">
        <f t="shared" si="20"/>
        <v>0</v>
      </c>
      <c r="Y233" s="280">
        <f t="shared" si="20"/>
        <v>0</v>
      </c>
      <c r="Z233" s="280">
        <f t="shared" si="20"/>
        <v>0</v>
      </c>
      <c r="AA233" s="280">
        <f t="shared" si="20"/>
        <v>0</v>
      </c>
      <c r="AB233" s="280">
        <f t="shared" si="20"/>
        <v>0</v>
      </c>
      <c r="AC233" s="280">
        <f t="shared" si="20"/>
        <v>0</v>
      </c>
      <c r="AD233" s="280">
        <f t="shared" si="20"/>
        <v>0</v>
      </c>
      <c r="AE233" s="280">
        <f t="shared" si="20"/>
        <v>0</v>
      </c>
      <c r="AF233" s="280">
        <f t="shared" si="20"/>
        <v>0</v>
      </c>
      <c r="AG233" s="280">
        <f t="shared" si="20"/>
        <v>0</v>
      </c>
      <c r="AH233" s="280">
        <f t="shared" si="20"/>
        <v>0</v>
      </c>
      <c r="AI233" s="280">
        <f t="shared" si="20"/>
        <v>0</v>
      </c>
      <c r="AJ233" s="280">
        <f t="shared" si="20"/>
        <v>0</v>
      </c>
      <c r="AK233" s="280">
        <f t="shared" si="20"/>
        <v>0</v>
      </c>
      <c r="AL233" s="280">
        <f t="shared" si="20"/>
        <v>0</v>
      </c>
      <c r="AM233" s="280">
        <f t="shared" si="20"/>
        <v>0</v>
      </c>
      <c r="AN233" s="280">
        <f t="shared" si="20"/>
        <v>0</v>
      </c>
      <c r="AO233" s="280">
        <f t="shared" si="20"/>
        <v>0</v>
      </c>
      <c r="AP233" s="280">
        <f t="shared" si="20"/>
        <v>0</v>
      </c>
    </row>
    <row r="234" spans="1:42" outlineLevel="1">
      <c r="A234" s="221"/>
      <c r="B234" s="222"/>
      <c r="C234" s="222"/>
      <c r="D234" s="222"/>
      <c r="E234" s="222"/>
      <c r="F234" s="222"/>
      <c r="G234" s="222"/>
      <c r="H234" s="222"/>
      <c r="I234" s="222"/>
      <c r="J234" s="222"/>
      <c r="K234" s="222"/>
      <c r="L234" s="222"/>
      <c r="M234" s="317"/>
      <c r="N234" s="317"/>
      <c r="O234" s="317"/>
      <c r="P234" s="317"/>
      <c r="Q234" s="317"/>
      <c r="R234" s="317"/>
      <c r="S234" s="317"/>
      <c r="T234" s="317"/>
      <c r="U234" s="317"/>
      <c r="V234" s="317"/>
      <c r="W234" s="317"/>
      <c r="X234" s="317"/>
      <c r="Y234" s="317"/>
      <c r="Z234" s="317"/>
      <c r="AA234" s="317"/>
      <c r="AB234" s="317"/>
      <c r="AC234" s="317"/>
      <c r="AD234" s="317"/>
      <c r="AE234" s="317"/>
      <c r="AF234" s="317"/>
      <c r="AG234" s="317"/>
      <c r="AH234" s="317"/>
      <c r="AI234" s="317"/>
      <c r="AJ234" s="317"/>
      <c r="AK234" s="317"/>
      <c r="AL234" s="317"/>
      <c r="AM234" s="317"/>
      <c r="AN234" s="317"/>
      <c r="AO234" s="317"/>
      <c r="AP234" s="317"/>
    </row>
    <row r="235" spans="1:42" outlineLevel="1">
      <c r="A235" s="220" t="s">
        <v>254</v>
      </c>
      <c r="B235" s="220" t="s">
        <v>287</v>
      </c>
      <c r="C235" s="220" t="s">
        <v>284</v>
      </c>
      <c r="D235" s="220"/>
      <c r="E235" s="220"/>
      <c r="F235" s="220"/>
      <c r="G235" s="220"/>
      <c r="H235" s="220"/>
      <c r="I235" s="220"/>
      <c r="J235" s="220"/>
      <c r="K235" s="220"/>
      <c r="L235" s="220"/>
      <c r="M235" s="315"/>
      <c r="N235" s="315"/>
      <c r="O235" s="315"/>
      <c r="P235" s="315"/>
      <c r="Q235" s="315"/>
      <c r="R235" s="315"/>
      <c r="S235" s="315"/>
      <c r="T235" s="315"/>
      <c r="U235" s="315"/>
      <c r="V235" s="315"/>
      <c r="W235" s="315"/>
      <c r="X235" s="315"/>
      <c r="Y235" s="315"/>
      <c r="Z235" s="315"/>
      <c r="AA235" s="315"/>
      <c r="AB235" s="315"/>
      <c r="AC235" s="315"/>
      <c r="AD235" s="315"/>
      <c r="AE235" s="315"/>
      <c r="AF235" s="315"/>
      <c r="AG235" s="315"/>
      <c r="AH235" s="315"/>
      <c r="AI235" s="315"/>
      <c r="AJ235" s="315"/>
      <c r="AK235" s="315"/>
      <c r="AL235" s="315"/>
      <c r="AM235" s="315"/>
      <c r="AN235" s="315"/>
      <c r="AO235" s="315"/>
      <c r="AP235" s="315"/>
    </row>
    <row r="236" spans="1:42" outlineLevel="2">
      <c r="A236" s="211" t="str">
        <f>A203&amp;"."&amp;A235&amp;"."&amp;A204&amp;"."&amp;B236</f>
        <v>1.d.5.1</v>
      </c>
      <c r="B236">
        <v>1</v>
      </c>
      <c r="C236" t="str">
        <f>'1-GBP'!C236</f>
        <v/>
      </c>
      <c r="D236"/>
      <c r="E236"/>
      <c r="F236"/>
      <c r="G236"/>
      <c r="H236"/>
      <c r="I236"/>
      <c r="J236"/>
      <c r="K236"/>
      <c r="M236" s="281">
        <v>0</v>
      </c>
      <c r="N236" s="281">
        <v>0</v>
      </c>
      <c r="O236" s="281">
        <v>0</v>
      </c>
      <c r="P236" s="281">
        <v>0</v>
      </c>
      <c r="Q236" s="281">
        <v>0</v>
      </c>
      <c r="R236" s="281">
        <v>0</v>
      </c>
      <c r="S236" s="281">
        <v>0</v>
      </c>
      <c r="T236" s="281">
        <v>0</v>
      </c>
      <c r="U236" s="281">
        <v>0</v>
      </c>
      <c r="V236" s="281">
        <v>0</v>
      </c>
      <c r="W236" s="281">
        <v>0</v>
      </c>
      <c r="X236" s="281">
        <v>0</v>
      </c>
      <c r="Y236" s="281">
        <v>0</v>
      </c>
      <c r="Z236" s="281">
        <v>0</v>
      </c>
      <c r="AA236" s="281">
        <v>0</v>
      </c>
      <c r="AB236" s="281">
        <v>0</v>
      </c>
      <c r="AC236" s="281">
        <v>0</v>
      </c>
      <c r="AD236" s="281">
        <v>0</v>
      </c>
      <c r="AE236" s="281">
        <v>0</v>
      </c>
      <c r="AF236" s="281">
        <v>0</v>
      </c>
      <c r="AG236" s="281">
        <v>0</v>
      </c>
      <c r="AH236" s="281">
        <v>0</v>
      </c>
      <c r="AI236" s="281">
        <v>0</v>
      </c>
      <c r="AJ236" s="281">
        <v>0</v>
      </c>
      <c r="AK236" s="281">
        <v>0</v>
      </c>
      <c r="AL236" s="281">
        <v>0</v>
      </c>
      <c r="AM236" s="281">
        <v>0</v>
      </c>
      <c r="AN236" s="281">
        <v>0</v>
      </c>
      <c r="AO236" s="281">
        <v>0</v>
      </c>
      <c r="AP236" s="281">
        <v>0</v>
      </c>
    </row>
    <row r="237" spans="1:42" outlineLevel="2">
      <c r="A237" s="211" t="str">
        <f>A203&amp;"."&amp;A235&amp;"."&amp;A204&amp;"."&amp;B237</f>
        <v>1.d.5.2</v>
      </c>
      <c r="B237">
        <v>2</v>
      </c>
      <c r="C237" t="str">
        <f>'1-GBP'!C237</f>
        <v/>
      </c>
      <c r="D237"/>
      <c r="E237"/>
      <c r="F237"/>
      <c r="G237"/>
      <c r="H237"/>
      <c r="I237"/>
      <c r="J237"/>
      <c r="K237"/>
      <c r="M237" s="281">
        <v>0</v>
      </c>
      <c r="N237" s="281">
        <v>0</v>
      </c>
      <c r="O237" s="281">
        <v>0</v>
      </c>
      <c r="P237" s="281">
        <v>0</v>
      </c>
      <c r="Q237" s="281">
        <v>0</v>
      </c>
      <c r="R237" s="281">
        <v>0</v>
      </c>
      <c r="S237" s="281">
        <v>0</v>
      </c>
      <c r="T237" s="281">
        <v>0</v>
      </c>
      <c r="U237" s="281">
        <v>0</v>
      </c>
      <c r="V237" s="281">
        <v>0</v>
      </c>
      <c r="W237" s="281">
        <v>0</v>
      </c>
      <c r="X237" s="281">
        <v>0</v>
      </c>
      <c r="Y237" s="281">
        <v>0</v>
      </c>
      <c r="Z237" s="281">
        <v>0</v>
      </c>
      <c r="AA237" s="281">
        <v>0</v>
      </c>
      <c r="AB237" s="281">
        <v>0</v>
      </c>
      <c r="AC237" s="281">
        <v>0</v>
      </c>
      <c r="AD237" s="281">
        <v>0</v>
      </c>
      <c r="AE237" s="281">
        <v>0</v>
      </c>
      <c r="AF237" s="281">
        <v>0</v>
      </c>
      <c r="AG237" s="281">
        <v>0</v>
      </c>
      <c r="AH237" s="281">
        <v>0</v>
      </c>
      <c r="AI237" s="281">
        <v>0</v>
      </c>
      <c r="AJ237" s="281">
        <v>0</v>
      </c>
      <c r="AK237" s="281">
        <v>0</v>
      </c>
      <c r="AL237" s="281">
        <v>0</v>
      </c>
      <c r="AM237" s="281">
        <v>0</v>
      </c>
      <c r="AN237" s="281">
        <v>0</v>
      </c>
      <c r="AO237" s="281">
        <v>0</v>
      </c>
      <c r="AP237" s="281">
        <v>0</v>
      </c>
    </row>
    <row r="238" spans="1:42" outlineLevel="2">
      <c r="A238" s="211" t="str">
        <f>A203&amp;"."&amp;A235&amp;"."&amp;A204&amp;"."&amp;B238</f>
        <v>1.d.5.3</v>
      </c>
      <c r="B238">
        <v>3</v>
      </c>
      <c r="C238" t="str">
        <f>'1-GBP'!C238</f>
        <v/>
      </c>
      <c r="D238"/>
      <c r="E238"/>
      <c r="F238"/>
      <c r="G238"/>
      <c r="H238"/>
      <c r="I238"/>
      <c r="J238"/>
      <c r="K238"/>
      <c r="M238" s="281">
        <v>0</v>
      </c>
      <c r="N238" s="281">
        <v>0</v>
      </c>
      <c r="O238" s="281">
        <v>0</v>
      </c>
      <c r="P238" s="281">
        <v>0</v>
      </c>
      <c r="Q238" s="281">
        <v>0</v>
      </c>
      <c r="R238" s="281">
        <v>0</v>
      </c>
      <c r="S238" s="281">
        <v>0</v>
      </c>
      <c r="T238" s="281">
        <v>0</v>
      </c>
      <c r="U238" s="281">
        <v>0</v>
      </c>
      <c r="V238" s="281">
        <v>0</v>
      </c>
      <c r="W238" s="281">
        <v>0</v>
      </c>
      <c r="X238" s="281">
        <v>0</v>
      </c>
      <c r="Y238" s="281">
        <v>0</v>
      </c>
      <c r="Z238" s="281">
        <v>0</v>
      </c>
      <c r="AA238" s="281">
        <v>0</v>
      </c>
      <c r="AB238" s="281">
        <v>0</v>
      </c>
      <c r="AC238" s="281">
        <v>0</v>
      </c>
      <c r="AD238" s="281">
        <v>0</v>
      </c>
      <c r="AE238" s="281">
        <v>0</v>
      </c>
      <c r="AF238" s="281">
        <v>0</v>
      </c>
      <c r="AG238" s="281">
        <v>0</v>
      </c>
      <c r="AH238" s="281">
        <v>0</v>
      </c>
      <c r="AI238" s="281">
        <v>0</v>
      </c>
      <c r="AJ238" s="281">
        <v>0</v>
      </c>
      <c r="AK238" s="281">
        <v>0</v>
      </c>
      <c r="AL238" s="281">
        <v>0</v>
      </c>
      <c r="AM238" s="281">
        <v>0</v>
      </c>
      <c r="AN238" s="281">
        <v>0</v>
      </c>
      <c r="AO238" s="281">
        <v>0</v>
      </c>
      <c r="AP238" s="281">
        <v>0</v>
      </c>
    </row>
    <row r="239" spans="1:42" outlineLevel="2">
      <c r="A239" s="211" t="str">
        <f>A203&amp;"."&amp;A235&amp;"."&amp;A204&amp;"."&amp;B239</f>
        <v>1.d.5.4</v>
      </c>
      <c r="B239">
        <v>4</v>
      </c>
      <c r="C239" t="str">
        <f>'1-GBP'!C239</f>
        <v/>
      </c>
      <c r="D239"/>
      <c r="E239"/>
      <c r="F239"/>
      <c r="G239"/>
      <c r="H239"/>
      <c r="I239"/>
      <c r="J239"/>
      <c r="K239"/>
      <c r="M239" s="281">
        <v>0</v>
      </c>
      <c r="N239" s="281">
        <v>0</v>
      </c>
      <c r="O239" s="281">
        <v>0</v>
      </c>
      <c r="P239" s="281">
        <v>0</v>
      </c>
      <c r="Q239" s="281">
        <v>0</v>
      </c>
      <c r="R239" s="281">
        <v>0</v>
      </c>
      <c r="S239" s="281">
        <v>0</v>
      </c>
      <c r="T239" s="281">
        <v>0</v>
      </c>
      <c r="U239" s="281">
        <v>0</v>
      </c>
      <c r="V239" s="281">
        <v>0</v>
      </c>
      <c r="W239" s="281">
        <v>0</v>
      </c>
      <c r="X239" s="281">
        <v>0</v>
      </c>
      <c r="Y239" s="281">
        <v>0</v>
      </c>
      <c r="Z239" s="281">
        <v>0</v>
      </c>
      <c r="AA239" s="281">
        <v>0</v>
      </c>
      <c r="AB239" s="281">
        <v>0</v>
      </c>
      <c r="AC239" s="281">
        <v>0</v>
      </c>
      <c r="AD239" s="281">
        <v>0</v>
      </c>
      <c r="AE239" s="281">
        <v>0</v>
      </c>
      <c r="AF239" s="281">
        <v>0</v>
      </c>
      <c r="AG239" s="281">
        <v>0</v>
      </c>
      <c r="AH239" s="281">
        <v>0</v>
      </c>
      <c r="AI239" s="281">
        <v>0</v>
      </c>
      <c r="AJ239" s="281">
        <v>0</v>
      </c>
      <c r="AK239" s="281">
        <v>0</v>
      </c>
      <c r="AL239" s="281">
        <v>0</v>
      </c>
      <c r="AM239" s="281">
        <v>0</v>
      </c>
      <c r="AN239" s="281">
        <v>0</v>
      </c>
      <c r="AO239" s="281">
        <v>0</v>
      </c>
      <c r="AP239" s="281">
        <v>0</v>
      </c>
    </row>
    <row r="240" spans="1:42" outlineLevel="2">
      <c r="A240" s="211" t="str">
        <f>A203&amp;"."&amp;A235&amp;"."&amp;A204&amp;"."&amp;B240</f>
        <v>1.d.5.5</v>
      </c>
      <c r="B240">
        <v>5</v>
      </c>
      <c r="C240" t="str">
        <f>'1-GBP'!C240</f>
        <v/>
      </c>
      <c r="D240"/>
      <c r="E240"/>
      <c r="F240"/>
      <c r="G240"/>
      <c r="H240"/>
      <c r="I240"/>
      <c r="J240"/>
      <c r="K240"/>
      <c r="M240" s="281">
        <v>0</v>
      </c>
      <c r="N240" s="281">
        <v>0</v>
      </c>
      <c r="O240" s="281">
        <v>0</v>
      </c>
      <c r="P240" s="281">
        <v>0</v>
      </c>
      <c r="Q240" s="281">
        <v>0</v>
      </c>
      <c r="R240" s="281">
        <v>0</v>
      </c>
      <c r="S240" s="281">
        <v>0</v>
      </c>
      <c r="T240" s="281">
        <v>0</v>
      </c>
      <c r="U240" s="281">
        <v>0</v>
      </c>
      <c r="V240" s="281">
        <v>0</v>
      </c>
      <c r="W240" s="281">
        <v>0</v>
      </c>
      <c r="X240" s="281">
        <v>0</v>
      </c>
      <c r="Y240" s="281">
        <v>0</v>
      </c>
      <c r="Z240" s="281">
        <v>0</v>
      </c>
      <c r="AA240" s="281">
        <v>0</v>
      </c>
      <c r="AB240" s="281">
        <v>0</v>
      </c>
      <c r="AC240" s="281">
        <v>0</v>
      </c>
      <c r="AD240" s="281">
        <v>0</v>
      </c>
      <c r="AE240" s="281">
        <v>0</v>
      </c>
      <c r="AF240" s="281">
        <v>0</v>
      </c>
      <c r="AG240" s="281">
        <v>0</v>
      </c>
      <c r="AH240" s="281">
        <v>0</v>
      </c>
      <c r="AI240" s="281">
        <v>0</v>
      </c>
      <c r="AJ240" s="281">
        <v>0</v>
      </c>
      <c r="AK240" s="281">
        <v>0</v>
      </c>
      <c r="AL240" s="281">
        <v>0</v>
      </c>
      <c r="AM240" s="281">
        <v>0</v>
      </c>
      <c r="AN240" s="281">
        <v>0</v>
      </c>
      <c r="AO240" s="281">
        <v>0</v>
      </c>
      <c r="AP240" s="281">
        <v>0</v>
      </c>
    </row>
    <row r="241" spans="1:42" outlineLevel="2">
      <c r="A241" s="211" t="str">
        <f>A203&amp;"."&amp;A235&amp;"."&amp;A204&amp;"."&amp;B241</f>
        <v>1.d.5.6</v>
      </c>
      <c r="B241">
        <v>6</v>
      </c>
      <c r="C241" t="str">
        <f>'1-GBP'!C241</f>
        <v/>
      </c>
      <c r="D241"/>
      <c r="E241"/>
      <c r="F241"/>
      <c r="G241"/>
      <c r="H241"/>
      <c r="I241"/>
      <c r="J241"/>
      <c r="K241"/>
      <c r="M241" s="281">
        <v>0</v>
      </c>
      <c r="N241" s="281">
        <v>0</v>
      </c>
      <c r="O241" s="281">
        <v>0</v>
      </c>
      <c r="P241" s="281">
        <v>0</v>
      </c>
      <c r="Q241" s="281">
        <v>0</v>
      </c>
      <c r="R241" s="281">
        <v>0</v>
      </c>
      <c r="S241" s="281">
        <v>0</v>
      </c>
      <c r="T241" s="281">
        <v>0</v>
      </c>
      <c r="U241" s="281">
        <v>0</v>
      </c>
      <c r="V241" s="281">
        <v>0</v>
      </c>
      <c r="W241" s="281">
        <v>0</v>
      </c>
      <c r="X241" s="281">
        <v>0</v>
      </c>
      <c r="Y241" s="281">
        <v>0</v>
      </c>
      <c r="Z241" s="281">
        <v>0</v>
      </c>
      <c r="AA241" s="281">
        <v>0</v>
      </c>
      <c r="AB241" s="281">
        <v>0</v>
      </c>
      <c r="AC241" s="281">
        <v>0</v>
      </c>
      <c r="AD241" s="281">
        <v>0</v>
      </c>
      <c r="AE241" s="281">
        <v>0</v>
      </c>
      <c r="AF241" s="281">
        <v>0</v>
      </c>
      <c r="AG241" s="281">
        <v>0</v>
      </c>
      <c r="AH241" s="281">
        <v>0</v>
      </c>
      <c r="AI241" s="281">
        <v>0</v>
      </c>
      <c r="AJ241" s="281">
        <v>0</v>
      </c>
      <c r="AK241" s="281">
        <v>0</v>
      </c>
      <c r="AL241" s="281">
        <v>0</v>
      </c>
      <c r="AM241" s="281">
        <v>0</v>
      </c>
      <c r="AN241" s="281">
        <v>0</v>
      </c>
      <c r="AO241" s="281">
        <v>0</v>
      </c>
      <c r="AP241" s="281">
        <v>0</v>
      </c>
    </row>
    <row r="242" spans="1:42" outlineLevel="2">
      <c r="A242" s="211" t="str">
        <f>A203&amp;"."&amp;A235&amp;"."&amp;A204&amp;"."&amp;B242</f>
        <v>1.d.5.7</v>
      </c>
      <c r="B242">
        <v>7</v>
      </c>
      <c r="C242" t="str">
        <f>'1-GBP'!C242</f>
        <v/>
      </c>
      <c r="D242"/>
      <c r="E242"/>
      <c r="F242"/>
      <c r="G242"/>
      <c r="H242"/>
      <c r="I242"/>
      <c r="J242"/>
      <c r="K242"/>
      <c r="M242" s="281">
        <v>0</v>
      </c>
      <c r="N242" s="281">
        <v>0</v>
      </c>
      <c r="O242" s="281">
        <v>0</v>
      </c>
      <c r="P242" s="281">
        <v>0</v>
      </c>
      <c r="Q242" s="281">
        <v>0</v>
      </c>
      <c r="R242" s="281">
        <v>0</v>
      </c>
      <c r="S242" s="281">
        <v>0</v>
      </c>
      <c r="T242" s="281">
        <v>0</v>
      </c>
      <c r="U242" s="281">
        <v>0</v>
      </c>
      <c r="V242" s="281">
        <v>0</v>
      </c>
      <c r="W242" s="281">
        <v>0</v>
      </c>
      <c r="X242" s="281">
        <v>0</v>
      </c>
      <c r="Y242" s="281">
        <v>0</v>
      </c>
      <c r="Z242" s="281">
        <v>0</v>
      </c>
      <c r="AA242" s="281">
        <v>0</v>
      </c>
      <c r="AB242" s="281">
        <v>0</v>
      </c>
      <c r="AC242" s="281">
        <v>0</v>
      </c>
      <c r="AD242" s="281">
        <v>0</v>
      </c>
      <c r="AE242" s="281">
        <v>0</v>
      </c>
      <c r="AF242" s="281">
        <v>0</v>
      </c>
      <c r="AG242" s="281">
        <v>0</v>
      </c>
      <c r="AH242" s="281">
        <v>0</v>
      </c>
      <c r="AI242" s="281">
        <v>0</v>
      </c>
      <c r="AJ242" s="281">
        <v>0</v>
      </c>
      <c r="AK242" s="281">
        <v>0</v>
      </c>
      <c r="AL242" s="281">
        <v>0</v>
      </c>
      <c r="AM242" s="281">
        <v>0</v>
      </c>
      <c r="AN242" s="281">
        <v>0</v>
      </c>
      <c r="AO242" s="281">
        <v>0</v>
      </c>
      <c r="AP242" s="281">
        <v>0</v>
      </c>
    </row>
    <row r="243" spans="1:42" outlineLevel="2">
      <c r="A243" s="211" t="str">
        <f>A203&amp;"."&amp;A235&amp;"."&amp;A204&amp;"."&amp;B243</f>
        <v>1.d.5.8</v>
      </c>
      <c r="B243">
        <v>8</v>
      </c>
      <c r="C243" t="str">
        <f>'1-GBP'!C243</f>
        <v/>
      </c>
      <c r="D243"/>
      <c r="E243"/>
      <c r="F243"/>
      <c r="G243"/>
      <c r="H243"/>
      <c r="I243"/>
      <c r="J243"/>
      <c r="K243"/>
      <c r="M243" s="281">
        <v>0</v>
      </c>
      <c r="N243" s="281">
        <v>0</v>
      </c>
      <c r="O243" s="281">
        <v>0</v>
      </c>
      <c r="P243" s="281">
        <v>0</v>
      </c>
      <c r="Q243" s="281">
        <v>0</v>
      </c>
      <c r="R243" s="281">
        <v>0</v>
      </c>
      <c r="S243" s="281">
        <v>0</v>
      </c>
      <c r="T243" s="281">
        <v>0</v>
      </c>
      <c r="U243" s="281">
        <v>0</v>
      </c>
      <c r="V243" s="281">
        <v>0</v>
      </c>
      <c r="W243" s="281">
        <v>0</v>
      </c>
      <c r="X243" s="281">
        <v>0</v>
      </c>
      <c r="Y243" s="281">
        <v>0</v>
      </c>
      <c r="Z243" s="281">
        <v>0</v>
      </c>
      <c r="AA243" s="281">
        <v>0</v>
      </c>
      <c r="AB243" s="281">
        <v>0</v>
      </c>
      <c r="AC243" s="281">
        <v>0</v>
      </c>
      <c r="AD243" s="281">
        <v>0</v>
      </c>
      <c r="AE243" s="281">
        <v>0</v>
      </c>
      <c r="AF243" s="281">
        <v>0</v>
      </c>
      <c r="AG243" s="281">
        <v>0</v>
      </c>
      <c r="AH243" s="281">
        <v>0</v>
      </c>
      <c r="AI243" s="281">
        <v>0</v>
      </c>
      <c r="AJ243" s="281">
        <v>0</v>
      </c>
      <c r="AK243" s="281">
        <v>0</v>
      </c>
      <c r="AL243" s="281">
        <v>0</v>
      </c>
      <c r="AM243" s="281">
        <v>0</v>
      </c>
      <c r="AN243" s="281">
        <v>0</v>
      </c>
      <c r="AO243" s="281">
        <v>0</v>
      </c>
      <c r="AP243" s="281">
        <v>0</v>
      </c>
    </row>
    <row r="244" spans="1:42" outlineLevel="2">
      <c r="A244" s="211" t="str">
        <f>A203&amp;"."&amp;A235&amp;"."&amp;A204&amp;"."&amp;B244</f>
        <v>1.d.5.9</v>
      </c>
      <c r="B244">
        <v>9</v>
      </c>
      <c r="C244" t="str">
        <f>'1-GBP'!C244</f>
        <v/>
      </c>
      <c r="D244"/>
      <c r="E244"/>
      <c r="F244"/>
      <c r="G244"/>
      <c r="H244"/>
      <c r="I244"/>
      <c r="J244"/>
      <c r="K244"/>
      <c r="M244" s="281">
        <v>0</v>
      </c>
      <c r="N244" s="281">
        <v>0</v>
      </c>
      <c r="O244" s="281">
        <v>0</v>
      </c>
      <c r="P244" s="281">
        <v>0</v>
      </c>
      <c r="Q244" s="281">
        <v>0</v>
      </c>
      <c r="R244" s="281">
        <v>0</v>
      </c>
      <c r="S244" s="281">
        <v>0</v>
      </c>
      <c r="T244" s="281">
        <v>0</v>
      </c>
      <c r="U244" s="281">
        <v>0</v>
      </c>
      <c r="V244" s="281">
        <v>0</v>
      </c>
      <c r="W244" s="281">
        <v>0</v>
      </c>
      <c r="X244" s="281">
        <v>0</v>
      </c>
      <c r="Y244" s="281">
        <v>0</v>
      </c>
      <c r="Z244" s="281">
        <v>0</v>
      </c>
      <c r="AA244" s="281">
        <v>0</v>
      </c>
      <c r="AB244" s="281">
        <v>0</v>
      </c>
      <c r="AC244" s="281">
        <v>0</v>
      </c>
      <c r="AD244" s="281">
        <v>0</v>
      </c>
      <c r="AE244" s="281">
        <v>0</v>
      </c>
      <c r="AF244" s="281">
        <v>0</v>
      </c>
      <c r="AG244" s="281">
        <v>0</v>
      </c>
      <c r="AH244" s="281">
        <v>0</v>
      </c>
      <c r="AI244" s="281">
        <v>0</v>
      </c>
      <c r="AJ244" s="281">
        <v>0</v>
      </c>
      <c r="AK244" s="281">
        <v>0</v>
      </c>
      <c r="AL244" s="281">
        <v>0</v>
      </c>
      <c r="AM244" s="281">
        <v>0</v>
      </c>
      <c r="AN244" s="281">
        <v>0</v>
      </c>
      <c r="AO244" s="281">
        <v>0</v>
      </c>
      <c r="AP244" s="281">
        <v>0</v>
      </c>
    </row>
    <row r="245" spans="1:42" outlineLevel="2">
      <c r="A245" s="211" t="str">
        <f>A203&amp;"."&amp;A235&amp;"."&amp;A204&amp;"."&amp;B245</f>
        <v>1.d.5.10</v>
      </c>
      <c r="B245">
        <v>10</v>
      </c>
      <c r="C245" t="str">
        <f>'1-GBP'!C245</f>
        <v/>
      </c>
      <c r="D245"/>
      <c r="E245"/>
      <c r="F245"/>
      <c r="G245"/>
      <c r="H245"/>
      <c r="I245"/>
      <c r="J245"/>
      <c r="K245"/>
      <c r="M245" s="281">
        <v>0</v>
      </c>
      <c r="N245" s="281">
        <v>0</v>
      </c>
      <c r="O245" s="281">
        <v>0</v>
      </c>
      <c r="P245" s="281">
        <v>0</v>
      </c>
      <c r="Q245" s="281">
        <v>0</v>
      </c>
      <c r="R245" s="281">
        <v>0</v>
      </c>
      <c r="S245" s="281">
        <v>0</v>
      </c>
      <c r="T245" s="281">
        <v>0</v>
      </c>
      <c r="U245" s="281">
        <v>0</v>
      </c>
      <c r="V245" s="281">
        <v>0</v>
      </c>
      <c r="W245" s="281">
        <v>0</v>
      </c>
      <c r="X245" s="281">
        <v>0</v>
      </c>
      <c r="Y245" s="281">
        <v>0</v>
      </c>
      <c r="Z245" s="281">
        <v>0</v>
      </c>
      <c r="AA245" s="281">
        <v>0</v>
      </c>
      <c r="AB245" s="281">
        <v>0</v>
      </c>
      <c r="AC245" s="281">
        <v>0</v>
      </c>
      <c r="AD245" s="281">
        <v>0</v>
      </c>
      <c r="AE245" s="281">
        <v>0</v>
      </c>
      <c r="AF245" s="281">
        <v>0</v>
      </c>
      <c r="AG245" s="281">
        <v>0</v>
      </c>
      <c r="AH245" s="281">
        <v>0</v>
      </c>
      <c r="AI245" s="281">
        <v>0</v>
      </c>
      <c r="AJ245" s="281">
        <v>0</v>
      </c>
      <c r="AK245" s="281">
        <v>0</v>
      </c>
      <c r="AL245" s="281">
        <v>0</v>
      </c>
      <c r="AM245" s="281">
        <v>0</v>
      </c>
      <c r="AN245" s="281">
        <v>0</v>
      </c>
      <c r="AO245" s="281">
        <v>0</v>
      </c>
      <c r="AP245" s="281">
        <v>0</v>
      </c>
    </row>
    <row r="246" spans="1:42" outlineLevel="2">
      <c r="A246" s="211" t="str">
        <f>A203&amp;"."&amp;A235&amp;"."&amp;A204&amp;"."&amp;B246</f>
        <v>1.d.5.11</v>
      </c>
      <c r="B246">
        <v>11</v>
      </c>
      <c r="C246" t="str">
        <f>'1-GBP'!C246</f>
        <v/>
      </c>
      <c r="D246"/>
      <c r="E246"/>
      <c r="F246"/>
      <c r="G246"/>
      <c r="H246"/>
      <c r="I246"/>
      <c r="J246"/>
      <c r="K246"/>
      <c r="M246" s="281">
        <v>0</v>
      </c>
      <c r="N246" s="281">
        <v>0</v>
      </c>
      <c r="O246" s="281">
        <v>0</v>
      </c>
      <c r="P246" s="281">
        <v>0</v>
      </c>
      <c r="Q246" s="281">
        <v>0</v>
      </c>
      <c r="R246" s="281">
        <v>0</v>
      </c>
      <c r="S246" s="281">
        <v>0</v>
      </c>
      <c r="T246" s="281">
        <v>0</v>
      </c>
      <c r="U246" s="281">
        <v>0</v>
      </c>
      <c r="V246" s="281">
        <v>0</v>
      </c>
      <c r="W246" s="281">
        <v>0</v>
      </c>
      <c r="X246" s="281">
        <v>0</v>
      </c>
      <c r="Y246" s="281">
        <v>0</v>
      </c>
      <c r="Z246" s="281">
        <v>0</v>
      </c>
      <c r="AA246" s="281">
        <v>0</v>
      </c>
      <c r="AB246" s="281">
        <v>0</v>
      </c>
      <c r="AC246" s="281">
        <v>0</v>
      </c>
      <c r="AD246" s="281">
        <v>0</v>
      </c>
      <c r="AE246" s="281">
        <v>0</v>
      </c>
      <c r="AF246" s="281">
        <v>0</v>
      </c>
      <c r="AG246" s="281">
        <v>0</v>
      </c>
      <c r="AH246" s="281">
        <v>0</v>
      </c>
      <c r="AI246" s="281">
        <v>0</v>
      </c>
      <c r="AJ246" s="281">
        <v>0</v>
      </c>
      <c r="AK246" s="281">
        <v>0</v>
      </c>
      <c r="AL246" s="281">
        <v>0</v>
      </c>
      <c r="AM246" s="281">
        <v>0</v>
      </c>
      <c r="AN246" s="281">
        <v>0</v>
      </c>
      <c r="AO246" s="281">
        <v>0</v>
      </c>
      <c r="AP246" s="281">
        <v>0</v>
      </c>
    </row>
    <row r="247" spans="1:42" outlineLevel="2">
      <c r="A247" s="211" t="str">
        <f>A203&amp;"."&amp;A235&amp;"."&amp;A204&amp;"."&amp;B247</f>
        <v>1.d.5.12</v>
      </c>
      <c r="B247">
        <v>12</v>
      </c>
      <c r="C247" t="str">
        <f>'1-GBP'!C247</f>
        <v/>
      </c>
      <c r="D247"/>
      <c r="E247"/>
      <c r="F247"/>
      <c r="G247"/>
      <c r="H247"/>
      <c r="I247"/>
      <c r="J247"/>
      <c r="K247"/>
      <c r="M247" s="281">
        <v>0</v>
      </c>
      <c r="N247" s="281">
        <v>0</v>
      </c>
      <c r="O247" s="281">
        <v>0</v>
      </c>
      <c r="P247" s="281">
        <v>0</v>
      </c>
      <c r="Q247" s="281">
        <v>0</v>
      </c>
      <c r="R247" s="281">
        <v>0</v>
      </c>
      <c r="S247" s="281">
        <v>0</v>
      </c>
      <c r="T247" s="281">
        <v>0</v>
      </c>
      <c r="U247" s="281">
        <v>0</v>
      </c>
      <c r="V247" s="281">
        <v>0</v>
      </c>
      <c r="W247" s="281">
        <v>0</v>
      </c>
      <c r="X247" s="281">
        <v>0</v>
      </c>
      <c r="Y247" s="281">
        <v>0</v>
      </c>
      <c r="Z247" s="281">
        <v>0</v>
      </c>
      <c r="AA247" s="281">
        <v>0</v>
      </c>
      <c r="AB247" s="281">
        <v>0</v>
      </c>
      <c r="AC247" s="281">
        <v>0</v>
      </c>
      <c r="AD247" s="281">
        <v>0</v>
      </c>
      <c r="AE247" s="281">
        <v>0</v>
      </c>
      <c r="AF247" s="281">
        <v>0</v>
      </c>
      <c r="AG247" s="281">
        <v>0</v>
      </c>
      <c r="AH247" s="281">
        <v>0</v>
      </c>
      <c r="AI247" s="281">
        <v>0</v>
      </c>
      <c r="AJ247" s="281">
        <v>0</v>
      </c>
      <c r="AK247" s="281">
        <v>0</v>
      </c>
      <c r="AL247" s="281">
        <v>0</v>
      </c>
      <c r="AM247" s="281">
        <v>0</v>
      </c>
      <c r="AN247" s="281">
        <v>0</v>
      </c>
      <c r="AO247" s="281">
        <v>0</v>
      </c>
      <c r="AP247" s="281">
        <v>0</v>
      </c>
    </row>
    <row r="248" spans="1:42" outlineLevel="1">
      <c r="A248" s="212"/>
      <c r="B248" s="201">
        <f>B247-COUNTIFS(C236:C247,"")</f>
        <v>0</v>
      </c>
      <c r="C248" s="201" t="s">
        <v>285</v>
      </c>
      <c r="D248" s="201"/>
      <c r="E248" s="201"/>
      <c r="F248" s="201"/>
      <c r="G248" s="201"/>
      <c r="H248" s="201"/>
      <c r="I248" s="201"/>
      <c r="J248" s="201"/>
      <c r="K248" s="201"/>
      <c r="L248" s="201"/>
      <c r="M248" s="280">
        <f t="shared" ref="M248:AP248" si="21">SUM(M236:M247)</f>
        <v>0</v>
      </c>
      <c r="N248" s="280">
        <f t="shared" si="21"/>
        <v>0</v>
      </c>
      <c r="O248" s="280">
        <f t="shared" si="21"/>
        <v>0</v>
      </c>
      <c r="P248" s="280">
        <f t="shared" si="21"/>
        <v>0</v>
      </c>
      <c r="Q248" s="280">
        <f t="shared" si="21"/>
        <v>0</v>
      </c>
      <c r="R248" s="280">
        <f t="shared" si="21"/>
        <v>0</v>
      </c>
      <c r="S248" s="280">
        <f t="shared" si="21"/>
        <v>0</v>
      </c>
      <c r="T248" s="280">
        <f t="shared" si="21"/>
        <v>0</v>
      </c>
      <c r="U248" s="280">
        <f t="shared" si="21"/>
        <v>0</v>
      </c>
      <c r="V248" s="280">
        <f t="shared" si="21"/>
        <v>0</v>
      </c>
      <c r="W248" s="280">
        <f t="shared" si="21"/>
        <v>0</v>
      </c>
      <c r="X248" s="280">
        <f t="shared" si="21"/>
        <v>0</v>
      </c>
      <c r="Y248" s="280">
        <f t="shared" si="21"/>
        <v>0</v>
      </c>
      <c r="Z248" s="280">
        <f t="shared" si="21"/>
        <v>0</v>
      </c>
      <c r="AA248" s="280">
        <f t="shared" si="21"/>
        <v>0</v>
      </c>
      <c r="AB248" s="280">
        <f t="shared" si="21"/>
        <v>0</v>
      </c>
      <c r="AC248" s="280">
        <f t="shared" si="21"/>
        <v>0</v>
      </c>
      <c r="AD248" s="280">
        <f t="shared" si="21"/>
        <v>0</v>
      </c>
      <c r="AE248" s="280">
        <f t="shared" si="21"/>
        <v>0</v>
      </c>
      <c r="AF248" s="280">
        <f t="shared" si="21"/>
        <v>0</v>
      </c>
      <c r="AG248" s="280">
        <f t="shared" si="21"/>
        <v>0</v>
      </c>
      <c r="AH248" s="280">
        <f t="shared" si="21"/>
        <v>0</v>
      </c>
      <c r="AI248" s="280">
        <f t="shared" si="21"/>
        <v>0</v>
      </c>
      <c r="AJ248" s="280">
        <f t="shared" si="21"/>
        <v>0</v>
      </c>
      <c r="AK248" s="280">
        <f t="shared" si="21"/>
        <v>0</v>
      </c>
      <c r="AL248" s="280">
        <f t="shared" si="21"/>
        <v>0</v>
      </c>
      <c r="AM248" s="280">
        <f t="shared" si="21"/>
        <v>0</v>
      </c>
      <c r="AN248" s="280">
        <f t="shared" si="21"/>
        <v>0</v>
      </c>
      <c r="AO248" s="280">
        <f t="shared" si="21"/>
        <v>0</v>
      </c>
      <c r="AP248" s="280">
        <f t="shared" si="21"/>
        <v>0</v>
      </c>
    </row>
    <row r="249" spans="1:42" ht="16.149999999999999" outlineLevel="1" thickBot="1">
      <c r="A249" s="213"/>
      <c r="B249" s="202"/>
      <c r="C249" s="202"/>
      <c r="D249" s="202"/>
      <c r="E249" s="202"/>
      <c r="F249" s="202"/>
      <c r="G249" s="202"/>
      <c r="H249" s="202"/>
      <c r="I249" s="202"/>
      <c r="J249" s="202"/>
      <c r="K249" s="202"/>
      <c r="L249" s="202"/>
      <c r="M249" s="313"/>
      <c r="N249" s="313"/>
      <c r="O249" s="313"/>
      <c r="P249" s="313"/>
      <c r="Q249" s="313"/>
      <c r="R249" s="313"/>
      <c r="S249" s="313"/>
      <c r="T249" s="313"/>
      <c r="U249" s="313"/>
      <c r="V249" s="313"/>
      <c r="W249" s="313"/>
      <c r="X249" s="313"/>
      <c r="Y249" s="313"/>
      <c r="Z249" s="313"/>
      <c r="AA249" s="313"/>
      <c r="AB249" s="313"/>
      <c r="AC249" s="313"/>
      <c r="AD249" s="313"/>
      <c r="AE249" s="313"/>
      <c r="AF249" s="313"/>
      <c r="AG249" s="313"/>
      <c r="AH249" s="313"/>
      <c r="AI249" s="313"/>
      <c r="AJ249" s="313"/>
      <c r="AK249" s="313"/>
      <c r="AL249" s="313"/>
      <c r="AM249" s="313"/>
      <c r="AN249" s="313"/>
      <c r="AO249" s="313"/>
      <c r="AP249" s="313"/>
    </row>
    <row r="250" spans="1:42" ht="16.149999999999999" outlineLevel="1" thickBot="1">
      <c r="A250" s="214" t="s">
        <v>288</v>
      </c>
      <c r="B250" s="203">
        <f>B248+B233+B218</f>
        <v>6</v>
      </c>
      <c r="C250" s="203" t="s">
        <v>289</v>
      </c>
      <c r="D250" s="203"/>
      <c r="E250" s="203"/>
      <c r="F250" s="203"/>
      <c r="G250" s="203" t="str">
        <f>+"Total "&amp;$B203&amp;" "&amp;$B204</f>
        <v>Total Phase 1 IJV Costs</v>
      </c>
      <c r="H250" s="203"/>
      <c r="I250" s="203"/>
      <c r="J250" s="203"/>
      <c r="K250" s="203"/>
      <c r="L250" s="203"/>
      <c r="M250" s="284">
        <f t="shared" ref="M250:AP250" si="22">SUM(M218,M233,M248)</f>
        <v>0</v>
      </c>
      <c r="N250" s="284">
        <f t="shared" si="22"/>
        <v>0</v>
      </c>
      <c r="O250" s="284">
        <f t="shared" si="22"/>
        <v>0</v>
      </c>
      <c r="P250" s="284">
        <f t="shared" si="22"/>
        <v>0</v>
      </c>
      <c r="Q250" s="284">
        <f t="shared" si="22"/>
        <v>0</v>
      </c>
      <c r="R250" s="284">
        <f t="shared" si="22"/>
        <v>0</v>
      </c>
      <c r="S250" s="284">
        <f t="shared" si="22"/>
        <v>0</v>
      </c>
      <c r="T250" s="284">
        <f t="shared" si="22"/>
        <v>0</v>
      </c>
      <c r="U250" s="284">
        <f t="shared" si="22"/>
        <v>0</v>
      </c>
      <c r="V250" s="284">
        <f t="shared" si="22"/>
        <v>0</v>
      </c>
      <c r="W250" s="284">
        <f t="shared" si="22"/>
        <v>0</v>
      </c>
      <c r="X250" s="284">
        <f t="shared" si="22"/>
        <v>0</v>
      </c>
      <c r="Y250" s="284">
        <f t="shared" si="22"/>
        <v>0</v>
      </c>
      <c r="Z250" s="284">
        <f t="shared" si="22"/>
        <v>0</v>
      </c>
      <c r="AA250" s="284">
        <f t="shared" si="22"/>
        <v>0</v>
      </c>
      <c r="AB250" s="284">
        <f t="shared" si="22"/>
        <v>0</v>
      </c>
      <c r="AC250" s="284">
        <f t="shared" si="22"/>
        <v>0</v>
      </c>
      <c r="AD250" s="284">
        <f t="shared" si="22"/>
        <v>0</v>
      </c>
      <c r="AE250" s="284">
        <f t="shared" si="22"/>
        <v>0</v>
      </c>
      <c r="AF250" s="284">
        <f t="shared" si="22"/>
        <v>0</v>
      </c>
      <c r="AG250" s="284">
        <f t="shared" si="22"/>
        <v>0</v>
      </c>
      <c r="AH250" s="284">
        <f t="shared" si="22"/>
        <v>0</v>
      </c>
      <c r="AI250" s="284">
        <f t="shared" si="22"/>
        <v>0</v>
      </c>
      <c r="AJ250" s="284">
        <f t="shared" si="22"/>
        <v>0</v>
      </c>
      <c r="AK250" s="284">
        <f t="shared" si="22"/>
        <v>0</v>
      </c>
      <c r="AL250" s="284">
        <f t="shared" si="22"/>
        <v>0</v>
      </c>
      <c r="AM250" s="284">
        <f t="shared" si="22"/>
        <v>0</v>
      </c>
      <c r="AN250" s="284">
        <f t="shared" si="22"/>
        <v>0</v>
      </c>
      <c r="AO250" s="284">
        <f t="shared" si="22"/>
        <v>0</v>
      </c>
      <c r="AP250" s="284">
        <f t="shared" si="22"/>
        <v>0</v>
      </c>
    </row>
    <row r="251" spans="1:42" collapsed="1">
      <c r="A251" s="211"/>
      <c r="B251"/>
      <c r="C251"/>
      <c r="D251"/>
      <c r="E251"/>
      <c r="F251"/>
      <c r="G251"/>
      <c r="H251"/>
      <c r="I251"/>
      <c r="J251"/>
      <c r="K251"/>
      <c r="M251" s="314"/>
      <c r="N251" s="314"/>
      <c r="O251" s="314"/>
      <c r="P251" s="314"/>
      <c r="Q251" s="314"/>
      <c r="R251" s="314"/>
      <c r="S251" s="314"/>
      <c r="T251" s="314"/>
      <c r="U251" s="314"/>
      <c r="V251" s="314"/>
      <c r="W251" s="314"/>
      <c r="X251" s="314"/>
      <c r="Y251" s="314"/>
      <c r="Z251" s="314"/>
      <c r="AA251" s="314"/>
      <c r="AB251" s="314"/>
      <c r="AC251" s="314"/>
      <c r="AD251" s="314"/>
      <c r="AE251" s="314"/>
      <c r="AF251" s="314"/>
      <c r="AG251" s="314"/>
      <c r="AH251" s="314"/>
      <c r="AI251" s="314"/>
      <c r="AJ251" s="314"/>
      <c r="AK251" s="314"/>
      <c r="AL251" s="314"/>
      <c r="AM251" s="314"/>
      <c r="AN251" s="314"/>
      <c r="AO251" s="314"/>
      <c r="AP251" s="314"/>
    </row>
    <row r="252" spans="1:42">
      <c r="A252" s="209" t="str">
        <f>_xlfn.TEXTBEFORE(J252,".")</f>
        <v>1</v>
      </c>
      <c r="B252" s="196" t="str">
        <f>_xlfn.XLOOKUP($A252,Select!$B$4:$B$65,Select!$C$4:$C$65)</f>
        <v>Phase 1</v>
      </c>
      <c r="C252" s="197"/>
      <c r="D252" s="197">
        <f>B267+B282+B297</f>
        <v>4</v>
      </c>
      <c r="E252" s="197" t="s">
        <v>281</v>
      </c>
      <c r="F252" s="197"/>
      <c r="G252" s="197"/>
      <c r="H252" s="197"/>
      <c r="I252" s="197" t="s">
        <v>282</v>
      </c>
      <c r="J252" s="197" t="str">
        <f>Select!$M$9</f>
        <v>1.6</v>
      </c>
      <c r="K252" s="197"/>
      <c r="L252" s="197"/>
      <c r="M252" s="318"/>
      <c r="N252" s="319"/>
      <c r="O252" s="319"/>
      <c r="P252" s="319"/>
      <c r="Q252" s="319"/>
      <c r="R252" s="319"/>
      <c r="S252" s="319"/>
      <c r="T252" s="319"/>
      <c r="U252" s="319"/>
      <c r="V252" s="319"/>
      <c r="W252" s="319"/>
      <c r="X252" s="319"/>
      <c r="Y252" s="319"/>
      <c r="Z252" s="319"/>
      <c r="AA252" s="319"/>
      <c r="AB252" s="319"/>
      <c r="AC252" s="319"/>
      <c r="AD252" s="319"/>
      <c r="AE252" s="319"/>
      <c r="AF252" s="319"/>
      <c r="AG252" s="319"/>
      <c r="AH252" s="319"/>
      <c r="AI252" s="319"/>
      <c r="AJ252" s="319"/>
      <c r="AK252" s="319"/>
      <c r="AL252" s="319"/>
      <c r="AM252" s="319"/>
      <c r="AN252" s="319"/>
      <c r="AO252" s="319"/>
      <c r="AP252" s="319"/>
    </row>
    <row r="253" spans="1:42" outlineLevel="1">
      <c r="A253" s="210" t="str">
        <f>_xlfn.TEXTAFTER(J252,".")</f>
        <v>6</v>
      </c>
      <c r="B253" s="199" t="str">
        <f>_xlfn.XLOOKUP($J252,Select!$K$4:$K$65,Select!$F$4:$F$65)</f>
        <v>Energy Costs</v>
      </c>
      <c r="C253" s="199"/>
      <c r="D253" s="199"/>
      <c r="E253" s="199"/>
      <c r="F253" s="199"/>
      <c r="G253" s="199"/>
      <c r="H253" s="199"/>
      <c r="I253" s="199"/>
      <c r="J253" s="199"/>
      <c r="K253" s="199"/>
      <c r="L253" s="199"/>
      <c r="M253" s="320"/>
      <c r="N253" s="320"/>
      <c r="O253" s="320"/>
      <c r="P253" s="320"/>
      <c r="Q253" s="320"/>
      <c r="R253" s="320"/>
      <c r="S253" s="320"/>
      <c r="T253" s="320"/>
      <c r="U253" s="320"/>
      <c r="V253" s="320"/>
      <c r="W253" s="320"/>
      <c r="X253" s="320"/>
      <c r="Y253" s="320"/>
      <c r="Z253" s="320"/>
      <c r="AA253" s="320"/>
      <c r="AB253" s="320"/>
      <c r="AC253" s="320"/>
      <c r="AD253" s="320"/>
      <c r="AE253" s="320"/>
      <c r="AF253" s="320"/>
      <c r="AG253" s="320"/>
      <c r="AH253" s="320"/>
      <c r="AI253" s="320"/>
      <c r="AJ253" s="320"/>
      <c r="AK253" s="320"/>
      <c r="AL253" s="320"/>
      <c r="AM253" s="320"/>
      <c r="AN253" s="320"/>
      <c r="AO253" s="320"/>
      <c r="AP253" s="320"/>
    </row>
    <row r="254" spans="1:42" outlineLevel="1">
      <c r="A254" s="220" t="s">
        <v>150</v>
      </c>
      <c r="B254" s="220" t="s">
        <v>283</v>
      </c>
      <c r="C254" s="220" t="s">
        <v>284</v>
      </c>
      <c r="D254" s="220"/>
      <c r="E254" s="220"/>
      <c r="F254" s="220"/>
      <c r="G254" s="220"/>
      <c r="H254" s="220"/>
      <c r="I254" s="220"/>
      <c r="J254" s="220"/>
      <c r="K254" s="220"/>
      <c r="L254" s="220"/>
      <c r="M254" s="315"/>
      <c r="N254" s="315"/>
      <c r="O254" s="315"/>
      <c r="P254" s="315"/>
      <c r="Q254" s="315"/>
      <c r="R254" s="315"/>
      <c r="S254" s="315"/>
      <c r="T254" s="315"/>
      <c r="U254" s="315"/>
      <c r="V254" s="315"/>
      <c r="W254" s="315"/>
      <c r="X254" s="315"/>
      <c r="Y254" s="315"/>
      <c r="Z254" s="315"/>
      <c r="AA254" s="315"/>
      <c r="AB254" s="315"/>
      <c r="AC254" s="315"/>
      <c r="AD254" s="315"/>
      <c r="AE254" s="315"/>
      <c r="AF254" s="315"/>
      <c r="AG254" s="315"/>
      <c r="AH254" s="315"/>
      <c r="AI254" s="315"/>
      <c r="AJ254" s="315"/>
      <c r="AK254" s="315"/>
      <c r="AL254" s="315"/>
      <c r="AM254" s="315"/>
      <c r="AN254" s="315"/>
      <c r="AO254" s="315"/>
      <c r="AP254" s="315"/>
    </row>
    <row r="255" spans="1:42" outlineLevel="2">
      <c r="A255" s="211" t="str">
        <f>A252&amp;"."&amp;A254&amp;"."&amp;A253&amp;"."&amp;B255</f>
        <v>1.c.6.1</v>
      </c>
      <c r="B255">
        <v>1</v>
      </c>
      <c r="C255" t="str">
        <f>'1-GBP'!C255</f>
        <v/>
      </c>
      <c r="D255"/>
      <c r="E255"/>
      <c r="F255"/>
      <c r="G255"/>
      <c r="H255"/>
      <c r="I255"/>
      <c r="J255"/>
      <c r="K255"/>
      <c r="M255" s="281">
        <v>0</v>
      </c>
      <c r="N255" s="281">
        <v>0</v>
      </c>
      <c r="O255" s="281">
        <v>0</v>
      </c>
      <c r="P255" s="281">
        <v>0</v>
      </c>
      <c r="Q255" s="281">
        <v>0</v>
      </c>
      <c r="R255" s="281">
        <v>0</v>
      </c>
      <c r="S255" s="281">
        <v>0</v>
      </c>
      <c r="T255" s="281">
        <v>0</v>
      </c>
      <c r="U255" s="281">
        <v>0</v>
      </c>
      <c r="V255" s="281">
        <v>0</v>
      </c>
      <c r="W255" s="281">
        <v>0</v>
      </c>
      <c r="X255" s="281">
        <v>0</v>
      </c>
      <c r="Y255" s="281">
        <v>0</v>
      </c>
      <c r="Z255" s="281">
        <v>0</v>
      </c>
      <c r="AA255" s="281">
        <v>0</v>
      </c>
      <c r="AB255" s="281">
        <v>0</v>
      </c>
      <c r="AC255" s="281">
        <v>0</v>
      </c>
      <c r="AD255" s="281">
        <v>0</v>
      </c>
      <c r="AE255" s="281">
        <v>0</v>
      </c>
      <c r="AF255" s="281">
        <v>0</v>
      </c>
      <c r="AG255" s="281">
        <v>0</v>
      </c>
      <c r="AH255" s="281">
        <v>0</v>
      </c>
      <c r="AI255" s="281">
        <v>0</v>
      </c>
      <c r="AJ255" s="281">
        <v>0</v>
      </c>
      <c r="AK255" s="281">
        <v>0</v>
      </c>
      <c r="AL255" s="281">
        <v>0</v>
      </c>
      <c r="AM255" s="281">
        <v>0</v>
      </c>
      <c r="AN255" s="281">
        <v>0</v>
      </c>
      <c r="AO255" s="281">
        <v>0</v>
      </c>
      <c r="AP255" s="281">
        <v>0</v>
      </c>
    </row>
    <row r="256" spans="1:42" outlineLevel="2">
      <c r="A256" s="211" t="str">
        <f>A252&amp;"."&amp;A254&amp;"."&amp;A253&amp;"."&amp;B256</f>
        <v>1.c.6.2</v>
      </c>
      <c r="B256">
        <v>2</v>
      </c>
      <c r="C256" t="str">
        <f>'1-GBP'!C256</f>
        <v/>
      </c>
      <c r="D256"/>
      <c r="E256"/>
      <c r="F256"/>
      <c r="G256"/>
      <c r="H256"/>
      <c r="I256"/>
      <c r="J256"/>
      <c r="K256"/>
      <c r="M256" s="281">
        <v>0</v>
      </c>
      <c r="N256" s="281">
        <v>0</v>
      </c>
      <c r="O256" s="281">
        <v>0</v>
      </c>
      <c r="P256" s="281">
        <v>0</v>
      </c>
      <c r="Q256" s="281">
        <v>0</v>
      </c>
      <c r="R256" s="281">
        <v>0</v>
      </c>
      <c r="S256" s="281">
        <v>0</v>
      </c>
      <c r="T256" s="281">
        <v>0</v>
      </c>
      <c r="U256" s="281">
        <v>0</v>
      </c>
      <c r="V256" s="281">
        <v>0</v>
      </c>
      <c r="W256" s="281">
        <v>0</v>
      </c>
      <c r="X256" s="281">
        <v>0</v>
      </c>
      <c r="Y256" s="281">
        <v>0</v>
      </c>
      <c r="Z256" s="281">
        <v>0</v>
      </c>
      <c r="AA256" s="281">
        <v>0</v>
      </c>
      <c r="AB256" s="281">
        <v>0</v>
      </c>
      <c r="AC256" s="281">
        <v>0</v>
      </c>
      <c r="AD256" s="281">
        <v>0</v>
      </c>
      <c r="AE256" s="281">
        <v>0</v>
      </c>
      <c r="AF256" s="281">
        <v>0</v>
      </c>
      <c r="AG256" s="281">
        <v>0</v>
      </c>
      <c r="AH256" s="281">
        <v>0</v>
      </c>
      <c r="AI256" s="281">
        <v>0</v>
      </c>
      <c r="AJ256" s="281">
        <v>0</v>
      </c>
      <c r="AK256" s="281">
        <v>0</v>
      </c>
      <c r="AL256" s="281">
        <v>0</v>
      </c>
      <c r="AM256" s="281">
        <v>0</v>
      </c>
      <c r="AN256" s="281">
        <v>0</v>
      </c>
      <c r="AO256" s="281">
        <v>0</v>
      </c>
      <c r="AP256" s="281">
        <v>0</v>
      </c>
    </row>
    <row r="257" spans="1:42" outlineLevel="2">
      <c r="A257" s="211" t="str">
        <f>A252&amp;"."&amp;A254&amp;"."&amp;A253&amp;"."&amp;B257</f>
        <v>1.c.6.3</v>
      </c>
      <c r="B257">
        <v>3</v>
      </c>
      <c r="C257" t="str">
        <f>'1-GBP'!C257</f>
        <v/>
      </c>
      <c r="D257"/>
      <c r="E257"/>
      <c r="F257"/>
      <c r="G257"/>
      <c r="H257"/>
      <c r="I257"/>
      <c r="J257"/>
      <c r="K257"/>
      <c r="M257" s="281">
        <v>0</v>
      </c>
      <c r="N257" s="281">
        <v>0</v>
      </c>
      <c r="O257" s="281">
        <v>0</v>
      </c>
      <c r="P257" s="281">
        <v>0</v>
      </c>
      <c r="Q257" s="281">
        <v>0</v>
      </c>
      <c r="R257" s="281">
        <v>0</v>
      </c>
      <c r="S257" s="281">
        <v>0</v>
      </c>
      <c r="T257" s="281">
        <v>0</v>
      </c>
      <c r="U257" s="281">
        <v>0</v>
      </c>
      <c r="V257" s="281">
        <v>0</v>
      </c>
      <c r="W257" s="281">
        <v>0</v>
      </c>
      <c r="X257" s="281">
        <v>0</v>
      </c>
      <c r="Y257" s="281">
        <v>0</v>
      </c>
      <c r="Z257" s="281">
        <v>0</v>
      </c>
      <c r="AA257" s="281">
        <v>0</v>
      </c>
      <c r="AB257" s="281">
        <v>0</v>
      </c>
      <c r="AC257" s="281">
        <v>0</v>
      </c>
      <c r="AD257" s="281">
        <v>0</v>
      </c>
      <c r="AE257" s="281">
        <v>0</v>
      </c>
      <c r="AF257" s="281">
        <v>0</v>
      </c>
      <c r="AG257" s="281">
        <v>0</v>
      </c>
      <c r="AH257" s="281">
        <v>0</v>
      </c>
      <c r="AI257" s="281">
        <v>0</v>
      </c>
      <c r="AJ257" s="281">
        <v>0</v>
      </c>
      <c r="AK257" s="281">
        <v>0</v>
      </c>
      <c r="AL257" s="281">
        <v>0</v>
      </c>
      <c r="AM257" s="281">
        <v>0</v>
      </c>
      <c r="AN257" s="281">
        <v>0</v>
      </c>
      <c r="AO257" s="281">
        <v>0</v>
      </c>
      <c r="AP257" s="281">
        <v>0</v>
      </c>
    </row>
    <row r="258" spans="1:42" outlineLevel="2">
      <c r="A258" s="211" t="str">
        <f>A252&amp;"."&amp;A254&amp;"."&amp;A253&amp;"."&amp;B258</f>
        <v>1.c.6.4</v>
      </c>
      <c r="B258">
        <v>4</v>
      </c>
      <c r="C258" t="str">
        <f>'1-GBP'!C258</f>
        <v/>
      </c>
      <c r="D258"/>
      <c r="E258"/>
      <c r="F258"/>
      <c r="G258"/>
      <c r="H258"/>
      <c r="I258"/>
      <c r="J258"/>
      <c r="K258"/>
      <c r="M258" s="281">
        <v>0</v>
      </c>
      <c r="N258" s="281">
        <v>0</v>
      </c>
      <c r="O258" s="281">
        <v>0</v>
      </c>
      <c r="P258" s="281">
        <v>0</v>
      </c>
      <c r="Q258" s="281">
        <v>0</v>
      </c>
      <c r="R258" s="281">
        <v>0</v>
      </c>
      <c r="S258" s="281">
        <v>0</v>
      </c>
      <c r="T258" s="281">
        <v>0</v>
      </c>
      <c r="U258" s="281">
        <v>0</v>
      </c>
      <c r="V258" s="281">
        <v>0</v>
      </c>
      <c r="W258" s="281">
        <v>0</v>
      </c>
      <c r="X258" s="281">
        <v>0</v>
      </c>
      <c r="Y258" s="281">
        <v>0</v>
      </c>
      <c r="Z258" s="281">
        <v>0</v>
      </c>
      <c r="AA258" s="281">
        <v>0</v>
      </c>
      <c r="AB258" s="281">
        <v>0</v>
      </c>
      <c r="AC258" s="281">
        <v>0</v>
      </c>
      <c r="AD258" s="281">
        <v>0</v>
      </c>
      <c r="AE258" s="281">
        <v>0</v>
      </c>
      <c r="AF258" s="281">
        <v>0</v>
      </c>
      <c r="AG258" s="281">
        <v>0</v>
      </c>
      <c r="AH258" s="281">
        <v>0</v>
      </c>
      <c r="AI258" s="281">
        <v>0</v>
      </c>
      <c r="AJ258" s="281">
        <v>0</v>
      </c>
      <c r="AK258" s="281">
        <v>0</v>
      </c>
      <c r="AL258" s="281">
        <v>0</v>
      </c>
      <c r="AM258" s="281">
        <v>0</v>
      </c>
      <c r="AN258" s="281">
        <v>0</v>
      </c>
      <c r="AO258" s="281">
        <v>0</v>
      </c>
      <c r="AP258" s="281">
        <v>0</v>
      </c>
    </row>
    <row r="259" spans="1:42" outlineLevel="2">
      <c r="A259" s="211" t="str">
        <f>A252&amp;"."&amp;A254&amp;"."&amp;A253&amp;"."&amp;B259</f>
        <v>1.c.6.5</v>
      </c>
      <c r="B259">
        <v>5</v>
      </c>
      <c r="C259" t="str">
        <f>'1-GBP'!C259</f>
        <v/>
      </c>
      <c r="D259"/>
      <c r="E259"/>
      <c r="F259"/>
      <c r="G259"/>
      <c r="H259"/>
      <c r="I259"/>
      <c r="J259"/>
      <c r="K259"/>
      <c r="M259" s="281">
        <v>0</v>
      </c>
      <c r="N259" s="281">
        <v>0</v>
      </c>
      <c r="O259" s="281">
        <v>0</v>
      </c>
      <c r="P259" s="281">
        <v>0</v>
      </c>
      <c r="Q259" s="281">
        <v>0</v>
      </c>
      <c r="R259" s="281">
        <v>0</v>
      </c>
      <c r="S259" s="281">
        <v>0</v>
      </c>
      <c r="T259" s="281">
        <v>0</v>
      </c>
      <c r="U259" s="281">
        <v>0</v>
      </c>
      <c r="V259" s="281">
        <v>0</v>
      </c>
      <c r="W259" s="281">
        <v>0</v>
      </c>
      <c r="X259" s="281">
        <v>0</v>
      </c>
      <c r="Y259" s="281">
        <v>0</v>
      </c>
      <c r="Z259" s="281">
        <v>0</v>
      </c>
      <c r="AA259" s="281">
        <v>0</v>
      </c>
      <c r="AB259" s="281">
        <v>0</v>
      </c>
      <c r="AC259" s="281">
        <v>0</v>
      </c>
      <c r="AD259" s="281">
        <v>0</v>
      </c>
      <c r="AE259" s="281">
        <v>0</v>
      </c>
      <c r="AF259" s="281">
        <v>0</v>
      </c>
      <c r="AG259" s="281">
        <v>0</v>
      </c>
      <c r="AH259" s="281">
        <v>0</v>
      </c>
      <c r="AI259" s="281">
        <v>0</v>
      </c>
      <c r="AJ259" s="281">
        <v>0</v>
      </c>
      <c r="AK259" s="281">
        <v>0</v>
      </c>
      <c r="AL259" s="281">
        <v>0</v>
      </c>
      <c r="AM259" s="281">
        <v>0</v>
      </c>
      <c r="AN259" s="281">
        <v>0</v>
      </c>
      <c r="AO259" s="281">
        <v>0</v>
      </c>
      <c r="AP259" s="281">
        <v>0</v>
      </c>
    </row>
    <row r="260" spans="1:42" outlineLevel="2">
      <c r="A260" s="211" t="str">
        <f>A252&amp;"."&amp;A254&amp;"."&amp;A253&amp;"."&amp;B260</f>
        <v>1.c.6.6</v>
      </c>
      <c r="B260">
        <v>6</v>
      </c>
      <c r="C260" t="str">
        <f>'1-GBP'!C260</f>
        <v/>
      </c>
      <c r="D260"/>
      <c r="E260"/>
      <c r="F260"/>
      <c r="G260"/>
      <c r="H260"/>
      <c r="I260"/>
      <c r="J260"/>
      <c r="K260"/>
      <c r="M260" s="281">
        <v>0</v>
      </c>
      <c r="N260" s="281">
        <v>0</v>
      </c>
      <c r="O260" s="281">
        <v>0</v>
      </c>
      <c r="P260" s="281">
        <v>0</v>
      </c>
      <c r="Q260" s="281">
        <v>0</v>
      </c>
      <c r="R260" s="281">
        <v>0</v>
      </c>
      <c r="S260" s="281">
        <v>0</v>
      </c>
      <c r="T260" s="281">
        <v>0</v>
      </c>
      <c r="U260" s="281">
        <v>0</v>
      </c>
      <c r="V260" s="281">
        <v>0</v>
      </c>
      <c r="W260" s="281">
        <v>0</v>
      </c>
      <c r="X260" s="281">
        <v>0</v>
      </c>
      <c r="Y260" s="281">
        <v>0</v>
      </c>
      <c r="Z260" s="281">
        <v>0</v>
      </c>
      <c r="AA260" s="281">
        <v>0</v>
      </c>
      <c r="AB260" s="281">
        <v>0</v>
      </c>
      <c r="AC260" s="281">
        <v>0</v>
      </c>
      <c r="AD260" s="281">
        <v>0</v>
      </c>
      <c r="AE260" s="281">
        <v>0</v>
      </c>
      <c r="AF260" s="281">
        <v>0</v>
      </c>
      <c r="AG260" s="281">
        <v>0</v>
      </c>
      <c r="AH260" s="281">
        <v>0</v>
      </c>
      <c r="AI260" s="281">
        <v>0</v>
      </c>
      <c r="AJ260" s="281">
        <v>0</v>
      </c>
      <c r="AK260" s="281">
        <v>0</v>
      </c>
      <c r="AL260" s="281">
        <v>0</v>
      </c>
      <c r="AM260" s="281">
        <v>0</v>
      </c>
      <c r="AN260" s="281">
        <v>0</v>
      </c>
      <c r="AO260" s="281">
        <v>0</v>
      </c>
      <c r="AP260" s="281">
        <v>0</v>
      </c>
    </row>
    <row r="261" spans="1:42" outlineLevel="2">
      <c r="A261" s="211" t="str">
        <f>A252&amp;"."&amp;A254&amp;"."&amp;A253&amp;"."&amp;B261</f>
        <v>1.c.6.7</v>
      </c>
      <c r="B261">
        <v>7</v>
      </c>
      <c r="C261" t="str">
        <f>'1-GBP'!C261</f>
        <v/>
      </c>
      <c r="D261"/>
      <c r="E261"/>
      <c r="F261"/>
      <c r="G261"/>
      <c r="H261"/>
      <c r="I261"/>
      <c r="J261"/>
      <c r="K261"/>
      <c r="M261" s="281">
        <v>0</v>
      </c>
      <c r="N261" s="281">
        <v>0</v>
      </c>
      <c r="O261" s="281">
        <v>0</v>
      </c>
      <c r="P261" s="281">
        <v>0</v>
      </c>
      <c r="Q261" s="281">
        <v>0</v>
      </c>
      <c r="R261" s="281">
        <v>0</v>
      </c>
      <c r="S261" s="281">
        <v>0</v>
      </c>
      <c r="T261" s="281">
        <v>0</v>
      </c>
      <c r="U261" s="281">
        <v>0</v>
      </c>
      <c r="V261" s="281">
        <v>0</v>
      </c>
      <c r="W261" s="281">
        <v>0</v>
      </c>
      <c r="X261" s="281">
        <v>0</v>
      </c>
      <c r="Y261" s="281">
        <v>0</v>
      </c>
      <c r="Z261" s="281">
        <v>0</v>
      </c>
      <c r="AA261" s="281">
        <v>0</v>
      </c>
      <c r="AB261" s="281">
        <v>0</v>
      </c>
      <c r="AC261" s="281">
        <v>0</v>
      </c>
      <c r="AD261" s="281">
        <v>0</v>
      </c>
      <c r="AE261" s="281">
        <v>0</v>
      </c>
      <c r="AF261" s="281">
        <v>0</v>
      </c>
      <c r="AG261" s="281">
        <v>0</v>
      </c>
      <c r="AH261" s="281">
        <v>0</v>
      </c>
      <c r="AI261" s="281">
        <v>0</v>
      </c>
      <c r="AJ261" s="281">
        <v>0</v>
      </c>
      <c r="AK261" s="281">
        <v>0</v>
      </c>
      <c r="AL261" s="281">
        <v>0</v>
      </c>
      <c r="AM261" s="281">
        <v>0</v>
      </c>
      <c r="AN261" s="281">
        <v>0</v>
      </c>
      <c r="AO261" s="281">
        <v>0</v>
      </c>
      <c r="AP261" s="281">
        <v>0</v>
      </c>
    </row>
    <row r="262" spans="1:42" outlineLevel="2">
      <c r="A262" s="211" t="str">
        <f>A252&amp;"."&amp;A254&amp;"."&amp;A253&amp;"."&amp;B262</f>
        <v>1.c.6.8</v>
      </c>
      <c r="B262">
        <v>8</v>
      </c>
      <c r="C262" t="str">
        <f>'1-GBP'!C262</f>
        <v/>
      </c>
      <c r="D262"/>
      <c r="E262"/>
      <c r="F262"/>
      <c r="G262"/>
      <c r="H262"/>
      <c r="I262"/>
      <c r="J262"/>
      <c r="K262"/>
      <c r="M262" s="281">
        <v>0</v>
      </c>
      <c r="N262" s="281">
        <v>0</v>
      </c>
      <c r="O262" s="281">
        <v>0</v>
      </c>
      <c r="P262" s="281">
        <v>0</v>
      </c>
      <c r="Q262" s="281">
        <v>0</v>
      </c>
      <c r="R262" s="281">
        <v>0</v>
      </c>
      <c r="S262" s="281">
        <v>0</v>
      </c>
      <c r="T262" s="281">
        <v>0</v>
      </c>
      <c r="U262" s="281">
        <v>0</v>
      </c>
      <c r="V262" s="281">
        <v>0</v>
      </c>
      <c r="W262" s="281">
        <v>0</v>
      </c>
      <c r="X262" s="281">
        <v>0</v>
      </c>
      <c r="Y262" s="281">
        <v>0</v>
      </c>
      <c r="Z262" s="281">
        <v>0</v>
      </c>
      <c r="AA262" s="281">
        <v>0</v>
      </c>
      <c r="AB262" s="281">
        <v>0</v>
      </c>
      <c r="AC262" s="281">
        <v>0</v>
      </c>
      <c r="AD262" s="281">
        <v>0</v>
      </c>
      <c r="AE262" s="281">
        <v>0</v>
      </c>
      <c r="AF262" s="281">
        <v>0</v>
      </c>
      <c r="AG262" s="281">
        <v>0</v>
      </c>
      <c r="AH262" s="281">
        <v>0</v>
      </c>
      <c r="AI262" s="281">
        <v>0</v>
      </c>
      <c r="AJ262" s="281">
        <v>0</v>
      </c>
      <c r="AK262" s="281">
        <v>0</v>
      </c>
      <c r="AL262" s="281">
        <v>0</v>
      </c>
      <c r="AM262" s="281">
        <v>0</v>
      </c>
      <c r="AN262" s="281">
        <v>0</v>
      </c>
      <c r="AO262" s="281">
        <v>0</v>
      </c>
      <c r="AP262" s="281">
        <v>0</v>
      </c>
    </row>
    <row r="263" spans="1:42" outlineLevel="2">
      <c r="A263" s="211" t="str">
        <f>A252&amp;"."&amp;A254&amp;"."&amp;A253&amp;"."&amp;B263</f>
        <v>1.c.6.9</v>
      </c>
      <c r="B263">
        <v>9</v>
      </c>
      <c r="C263" t="str">
        <f>'1-GBP'!C263</f>
        <v/>
      </c>
      <c r="D263"/>
      <c r="E263"/>
      <c r="F263"/>
      <c r="G263"/>
      <c r="H263"/>
      <c r="I263"/>
      <c r="J263"/>
      <c r="K263"/>
      <c r="M263" s="281">
        <v>0</v>
      </c>
      <c r="N263" s="281">
        <v>0</v>
      </c>
      <c r="O263" s="281">
        <v>0</v>
      </c>
      <c r="P263" s="281">
        <v>0</v>
      </c>
      <c r="Q263" s="281">
        <v>0</v>
      </c>
      <c r="R263" s="281">
        <v>0</v>
      </c>
      <c r="S263" s="281">
        <v>0</v>
      </c>
      <c r="T263" s="281">
        <v>0</v>
      </c>
      <c r="U263" s="281">
        <v>0</v>
      </c>
      <c r="V263" s="281">
        <v>0</v>
      </c>
      <c r="W263" s="281">
        <v>0</v>
      </c>
      <c r="X263" s="281">
        <v>0</v>
      </c>
      <c r="Y263" s="281">
        <v>0</v>
      </c>
      <c r="Z263" s="281">
        <v>0</v>
      </c>
      <c r="AA263" s="281">
        <v>0</v>
      </c>
      <c r="AB263" s="281">
        <v>0</v>
      </c>
      <c r="AC263" s="281">
        <v>0</v>
      </c>
      <c r="AD263" s="281">
        <v>0</v>
      </c>
      <c r="AE263" s="281">
        <v>0</v>
      </c>
      <c r="AF263" s="281">
        <v>0</v>
      </c>
      <c r="AG263" s="281">
        <v>0</v>
      </c>
      <c r="AH263" s="281">
        <v>0</v>
      </c>
      <c r="AI263" s="281">
        <v>0</v>
      </c>
      <c r="AJ263" s="281">
        <v>0</v>
      </c>
      <c r="AK263" s="281">
        <v>0</v>
      </c>
      <c r="AL263" s="281">
        <v>0</v>
      </c>
      <c r="AM263" s="281">
        <v>0</v>
      </c>
      <c r="AN263" s="281">
        <v>0</v>
      </c>
      <c r="AO263" s="281">
        <v>0</v>
      </c>
      <c r="AP263" s="281">
        <v>0</v>
      </c>
    </row>
    <row r="264" spans="1:42" outlineLevel="2">
      <c r="A264" s="211" t="str">
        <f>A252&amp;"."&amp;A254&amp;"."&amp;A253&amp;"."&amp;B264</f>
        <v>1.c.6.10</v>
      </c>
      <c r="B264">
        <v>10</v>
      </c>
      <c r="C264" t="str">
        <f>'1-GBP'!C264</f>
        <v/>
      </c>
      <c r="D264"/>
      <c r="E264"/>
      <c r="F264"/>
      <c r="G264"/>
      <c r="H264"/>
      <c r="I264"/>
      <c r="J264"/>
      <c r="K264"/>
      <c r="M264" s="281">
        <v>0</v>
      </c>
      <c r="N264" s="281">
        <v>0</v>
      </c>
      <c r="O264" s="281">
        <v>0</v>
      </c>
      <c r="P264" s="281">
        <v>0</v>
      </c>
      <c r="Q264" s="281">
        <v>0</v>
      </c>
      <c r="R264" s="281">
        <v>0</v>
      </c>
      <c r="S264" s="281">
        <v>0</v>
      </c>
      <c r="T264" s="281">
        <v>0</v>
      </c>
      <c r="U264" s="281">
        <v>0</v>
      </c>
      <c r="V264" s="281">
        <v>0</v>
      </c>
      <c r="W264" s="281">
        <v>0</v>
      </c>
      <c r="X264" s="281">
        <v>0</v>
      </c>
      <c r="Y264" s="281">
        <v>0</v>
      </c>
      <c r="Z264" s="281">
        <v>0</v>
      </c>
      <c r="AA264" s="281">
        <v>0</v>
      </c>
      <c r="AB264" s="281">
        <v>0</v>
      </c>
      <c r="AC264" s="281">
        <v>0</v>
      </c>
      <c r="AD264" s="281">
        <v>0</v>
      </c>
      <c r="AE264" s="281">
        <v>0</v>
      </c>
      <c r="AF264" s="281">
        <v>0</v>
      </c>
      <c r="AG264" s="281">
        <v>0</v>
      </c>
      <c r="AH264" s="281">
        <v>0</v>
      </c>
      <c r="AI264" s="281">
        <v>0</v>
      </c>
      <c r="AJ264" s="281">
        <v>0</v>
      </c>
      <c r="AK264" s="281">
        <v>0</v>
      </c>
      <c r="AL264" s="281">
        <v>0</v>
      </c>
      <c r="AM264" s="281">
        <v>0</v>
      </c>
      <c r="AN264" s="281">
        <v>0</v>
      </c>
      <c r="AO264" s="281">
        <v>0</v>
      </c>
      <c r="AP264" s="281">
        <v>0</v>
      </c>
    </row>
    <row r="265" spans="1:42" outlineLevel="2">
      <c r="A265" s="211" t="str">
        <f>A252&amp;"."&amp;A254&amp;"."&amp;A253&amp;"."&amp;B265</f>
        <v>1.c.6.11</v>
      </c>
      <c r="B265">
        <v>11</v>
      </c>
      <c r="C265" t="str">
        <f>'1-GBP'!C265</f>
        <v/>
      </c>
      <c r="D265"/>
      <c r="E265"/>
      <c r="F265"/>
      <c r="G265"/>
      <c r="H265"/>
      <c r="I265"/>
      <c r="J265"/>
      <c r="K265"/>
      <c r="M265" s="281">
        <v>0</v>
      </c>
      <c r="N265" s="281">
        <v>0</v>
      </c>
      <c r="O265" s="281">
        <v>0</v>
      </c>
      <c r="P265" s="281">
        <v>0</v>
      </c>
      <c r="Q265" s="281">
        <v>0</v>
      </c>
      <c r="R265" s="281">
        <v>0</v>
      </c>
      <c r="S265" s="281">
        <v>0</v>
      </c>
      <c r="T265" s="281">
        <v>0</v>
      </c>
      <c r="U265" s="281">
        <v>0</v>
      </c>
      <c r="V265" s="281">
        <v>0</v>
      </c>
      <c r="W265" s="281">
        <v>0</v>
      </c>
      <c r="X265" s="281">
        <v>0</v>
      </c>
      <c r="Y265" s="281">
        <v>0</v>
      </c>
      <c r="Z265" s="281">
        <v>0</v>
      </c>
      <c r="AA265" s="281">
        <v>0</v>
      </c>
      <c r="AB265" s="281">
        <v>0</v>
      </c>
      <c r="AC265" s="281">
        <v>0</v>
      </c>
      <c r="AD265" s="281">
        <v>0</v>
      </c>
      <c r="AE265" s="281">
        <v>0</v>
      </c>
      <c r="AF265" s="281">
        <v>0</v>
      </c>
      <c r="AG265" s="281">
        <v>0</v>
      </c>
      <c r="AH265" s="281">
        <v>0</v>
      </c>
      <c r="AI265" s="281">
        <v>0</v>
      </c>
      <c r="AJ265" s="281">
        <v>0</v>
      </c>
      <c r="AK265" s="281">
        <v>0</v>
      </c>
      <c r="AL265" s="281">
        <v>0</v>
      </c>
      <c r="AM265" s="281">
        <v>0</v>
      </c>
      <c r="AN265" s="281">
        <v>0</v>
      </c>
      <c r="AO265" s="281">
        <v>0</v>
      </c>
      <c r="AP265" s="281">
        <v>0</v>
      </c>
    </row>
    <row r="266" spans="1:42" outlineLevel="2">
      <c r="A266" s="211" t="str">
        <f>A252&amp;"."&amp;A254&amp;"."&amp;A253&amp;"."&amp;B266</f>
        <v>1.c.6.12</v>
      </c>
      <c r="B266">
        <v>12</v>
      </c>
      <c r="C266" t="str">
        <f>'1-GBP'!C266</f>
        <v/>
      </c>
      <c r="D266"/>
      <c r="E266"/>
      <c r="F266"/>
      <c r="G266"/>
      <c r="H266"/>
      <c r="I266"/>
      <c r="J266"/>
      <c r="K266"/>
      <c r="M266" s="281">
        <v>0</v>
      </c>
      <c r="N266" s="281">
        <v>0</v>
      </c>
      <c r="O266" s="281">
        <v>0</v>
      </c>
      <c r="P266" s="281">
        <v>0</v>
      </c>
      <c r="Q266" s="281">
        <v>0</v>
      </c>
      <c r="R266" s="281">
        <v>0</v>
      </c>
      <c r="S266" s="281">
        <v>0</v>
      </c>
      <c r="T266" s="281">
        <v>0</v>
      </c>
      <c r="U266" s="281">
        <v>0</v>
      </c>
      <c r="V266" s="281">
        <v>0</v>
      </c>
      <c r="W266" s="281">
        <v>0</v>
      </c>
      <c r="X266" s="281">
        <v>0</v>
      </c>
      <c r="Y266" s="281">
        <v>0</v>
      </c>
      <c r="Z266" s="281">
        <v>0</v>
      </c>
      <c r="AA266" s="281">
        <v>0</v>
      </c>
      <c r="AB266" s="281">
        <v>0</v>
      </c>
      <c r="AC266" s="281">
        <v>0</v>
      </c>
      <c r="AD266" s="281">
        <v>0</v>
      </c>
      <c r="AE266" s="281">
        <v>0</v>
      </c>
      <c r="AF266" s="281">
        <v>0</v>
      </c>
      <c r="AG266" s="281">
        <v>0</v>
      </c>
      <c r="AH266" s="281">
        <v>0</v>
      </c>
      <c r="AI266" s="281">
        <v>0</v>
      </c>
      <c r="AJ266" s="281">
        <v>0</v>
      </c>
      <c r="AK266" s="281">
        <v>0</v>
      </c>
      <c r="AL266" s="281">
        <v>0</v>
      </c>
      <c r="AM266" s="281">
        <v>0</v>
      </c>
      <c r="AN266" s="281">
        <v>0</v>
      </c>
      <c r="AO266" s="281">
        <v>0</v>
      </c>
      <c r="AP266" s="281">
        <v>0</v>
      </c>
    </row>
    <row r="267" spans="1:42" outlineLevel="1">
      <c r="A267" s="212"/>
      <c r="B267" s="201">
        <f>B266-COUNTIFS(C255:C266,"")</f>
        <v>0</v>
      </c>
      <c r="C267" s="201" t="s">
        <v>285</v>
      </c>
      <c r="D267" s="201"/>
      <c r="E267" s="201"/>
      <c r="F267" s="201"/>
      <c r="G267" s="201"/>
      <c r="H267" s="201"/>
      <c r="I267" s="201"/>
      <c r="J267" s="201"/>
      <c r="K267" s="201"/>
      <c r="L267" s="201"/>
      <c r="M267" s="280">
        <f>SUM(M255:M266)</f>
        <v>0</v>
      </c>
      <c r="N267" s="280">
        <f>SUM(N255:N266)</f>
        <v>0</v>
      </c>
      <c r="O267" s="280">
        <f t="shared" ref="O267:AP267" si="23">SUM(O255:O266)</f>
        <v>0</v>
      </c>
      <c r="P267" s="280">
        <f t="shared" si="23"/>
        <v>0</v>
      </c>
      <c r="Q267" s="280">
        <f t="shared" si="23"/>
        <v>0</v>
      </c>
      <c r="R267" s="280">
        <f t="shared" si="23"/>
        <v>0</v>
      </c>
      <c r="S267" s="280">
        <f t="shared" si="23"/>
        <v>0</v>
      </c>
      <c r="T267" s="280">
        <f t="shared" si="23"/>
        <v>0</v>
      </c>
      <c r="U267" s="280">
        <f t="shared" si="23"/>
        <v>0</v>
      </c>
      <c r="V267" s="280">
        <f t="shared" si="23"/>
        <v>0</v>
      </c>
      <c r="W267" s="280">
        <f t="shared" si="23"/>
        <v>0</v>
      </c>
      <c r="X267" s="280">
        <f t="shared" si="23"/>
        <v>0</v>
      </c>
      <c r="Y267" s="280">
        <f t="shared" si="23"/>
        <v>0</v>
      </c>
      <c r="Z267" s="280">
        <f t="shared" si="23"/>
        <v>0</v>
      </c>
      <c r="AA267" s="280">
        <f t="shared" si="23"/>
        <v>0</v>
      </c>
      <c r="AB267" s="280">
        <f t="shared" si="23"/>
        <v>0</v>
      </c>
      <c r="AC267" s="280">
        <f t="shared" si="23"/>
        <v>0</v>
      </c>
      <c r="AD267" s="280">
        <f t="shared" si="23"/>
        <v>0</v>
      </c>
      <c r="AE267" s="280">
        <f t="shared" si="23"/>
        <v>0</v>
      </c>
      <c r="AF267" s="280">
        <f t="shared" si="23"/>
        <v>0</v>
      </c>
      <c r="AG267" s="280">
        <f t="shared" si="23"/>
        <v>0</v>
      </c>
      <c r="AH267" s="280">
        <f t="shared" si="23"/>
        <v>0</v>
      </c>
      <c r="AI267" s="280">
        <f t="shared" si="23"/>
        <v>0</v>
      </c>
      <c r="AJ267" s="280">
        <f t="shared" si="23"/>
        <v>0</v>
      </c>
      <c r="AK267" s="280">
        <f t="shared" si="23"/>
        <v>0</v>
      </c>
      <c r="AL267" s="280">
        <f t="shared" si="23"/>
        <v>0</v>
      </c>
      <c r="AM267" s="280">
        <f t="shared" si="23"/>
        <v>0</v>
      </c>
      <c r="AN267" s="280">
        <f t="shared" si="23"/>
        <v>0</v>
      </c>
      <c r="AO267" s="280">
        <f t="shared" si="23"/>
        <v>0</v>
      </c>
      <c r="AP267" s="280">
        <f t="shared" si="23"/>
        <v>0</v>
      </c>
    </row>
    <row r="268" spans="1:42" outlineLevel="1">
      <c r="A268" s="211"/>
      <c r="B268"/>
      <c r="C268"/>
      <c r="D268"/>
      <c r="E268"/>
      <c r="F268"/>
      <c r="G268"/>
      <c r="H268"/>
      <c r="I268"/>
      <c r="J268"/>
      <c r="K268"/>
      <c r="M268" s="314"/>
      <c r="N268" s="314"/>
      <c r="O268" s="314"/>
      <c r="P268" s="314"/>
      <c r="Q268" s="314"/>
      <c r="R268" s="314"/>
      <c r="S268" s="314"/>
      <c r="T268" s="314"/>
      <c r="U268" s="314"/>
      <c r="V268" s="314"/>
      <c r="W268" s="314"/>
      <c r="X268" s="314"/>
      <c r="Y268" s="314"/>
      <c r="Z268" s="314"/>
      <c r="AA268" s="314"/>
      <c r="AB268" s="314"/>
      <c r="AC268" s="314"/>
      <c r="AD268" s="314"/>
      <c r="AE268" s="314"/>
      <c r="AF268" s="314"/>
      <c r="AG268" s="314"/>
      <c r="AH268" s="314"/>
      <c r="AI268" s="314"/>
      <c r="AJ268" s="314"/>
      <c r="AK268" s="314"/>
      <c r="AL268" s="314"/>
      <c r="AM268" s="314"/>
      <c r="AN268" s="314"/>
      <c r="AO268" s="314"/>
      <c r="AP268" s="314"/>
    </row>
    <row r="269" spans="1:42" outlineLevel="1" collapsed="1">
      <c r="A269" s="220" t="s">
        <v>216</v>
      </c>
      <c r="B269" s="220" t="s">
        <v>286</v>
      </c>
      <c r="C269" s="220" t="s">
        <v>284</v>
      </c>
      <c r="D269" s="220"/>
      <c r="E269" s="220"/>
      <c r="F269" s="220"/>
      <c r="G269" s="220"/>
      <c r="H269" s="220"/>
      <c r="I269" s="220"/>
      <c r="J269" s="220"/>
      <c r="K269" s="220"/>
      <c r="L269" s="220"/>
      <c r="M269" s="315"/>
      <c r="N269" s="315"/>
      <c r="O269" s="315"/>
      <c r="P269" s="315"/>
      <c r="Q269" s="315"/>
      <c r="R269" s="315"/>
      <c r="S269" s="315"/>
      <c r="T269" s="315"/>
      <c r="U269" s="315"/>
      <c r="V269" s="315"/>
      <c r="W269" s="315"/>
      <c r="X269" s="315"/>
      <c r="Y269" s="315"/>
      <c r="Z269" s="315"/>
      <c r="AA269" s="315"/>
      <c r="AB269" s="315"/>
      <c r="AC269" s="315"/>
      <c r="AD269" s="315"/>
      <c r="AE269" s="315"/>
      <c r="AF269" s="315"/>
      <c r="AG269" s="315"/>
      <c r="AH269" s="315"/>
      <c r="AI269" s="315"/>
      <c r="AJ269" s="315"/>
      <c r="AK269" s="315"/>
      <c r="AL269" s="315"/>
      <c r="AM269" s="315"/>
      <c r="AN269" s="315"/>
      <c r="AO269" s="315"/>
      <c r="AP269" s="315"/>
    </row>
    <row r="270" spans="1:42" hidden="1" outlineLevel="2">
      <c r="A270" s="211" t="str">
        <f>A252&amp;"."&amp;A269&amp;"."&amp;A253&amp;"."&amp;B270</f>
        <v>1.o.6.1</v>
      </c>
      <c r="B270">
        <v>1</v>
      </c>
      <c r="C270" t="str">
        <f>'1-GBP'!C270</f>
        <v>Onshore Gathering System</v>
      </c>
      <c r="D270"/>
      <c r="E270"/>
      <c r="F270"/>
      <c r="G270"/>
      <c r="H270"/>
      <c r="I270"/>
      <c r="J270"/>
      <c r="K270"/>
      <c r="M270" s="281">
        <v>0</v>
      </c>
      <c r="N270" s="281">
        <v>0</v>
      </c>
      <c r="O270" s="281">
        <v>0</v>
      </c>
      <c r="P270" s="281">
        <v>0</v>
      </c>
      <c r="Q270" s="281">
        <v>0</v>
      </c>
      <c r="R270" s="281">
        <v>0</v>
      </c>
      <c r="S270" s="281">
        <v>0</v>
      </c>
      <c r="T270" s="281">
        <v>0</v>
      </c>
      <c r="U270" s="281">
        <v>0</v>
      </c>
      <c r="V270" s="281">
        <v>0</v>
      </c>
      <c r="W270" s="281">
        <v>0</v>
      </c>
      <c r="X270" s="281">
        <v>0</v>
      </c>
      <c r="Y270" s="281">
        <v>0</v>
      </c>
      <c r="Z270" s="281">
        <v>0</v>
      </c>
      <c r="AA270" s="281">
        <v>0</v>
      </c>
      <c r="AB270" s="281">
        <v>0</v>
      </c>
      <c r="AC270" s="281">
        <v>0</v>
      </c>
      <c r="AD270" s="281">
        <v>0</v>
      </c>
      <c r="AE270" s="281">
        <v>0</v>
      </c>
      <c r="AF270" s="281">
        <v>0</v>
      </c>
      <c r="AG270" s="281">
        <v>0</v>
      </c>
      <c r="AH270" s="281">
        <v>0</v>
      </c>
      <c r="AI270" s="281">
        <v>0</v>
      </c>
      <c r="AJ270" s="281">
        <v>0</v>
      </c>
      <c r="AK270" s="281">
        <v>0</v>
      </c>
      <c r="AL270" s="281">
        <v>0</v>
      </c>
      <c r="AM270" s="281">
        <v>0</v>
      </c>
      <c r="AN270" s="281">
        <v>0</v>
      </c>
      <c r="AO270" s="281">
        <v>0</v>
      </c>
      <c r="AP270" s="281">
        <v>0</v>
      </c>
    </row>
    <row r="271" spans="1:42" hidden="1" outlineLevel="2">
      <c r="A271" s="211" t="str">
        <f>A252&amp;"."&amp;A269&amp;"."&amp;A253&amp;"."&amp;B271</f>
        <v>1.o.6.2</v>
      </c>
      <c r="B271">
        <v>2</v>
      </c>
      <c r="C271" t="str">
        <f>'1-GBP'!C271</f>
        <v>Booster HP Compression</v>
      </c>
      <c r="D271"/>
      <c r="E271"/>
      <c r="F271"/>
      <c r="G271"/>
      <c r="H271"/>
      <c r="I271"/>
      <c r="J271"/>
      <c r="K271"/>
      <c r="M271" s="281">
        <v>0</v>
      </c>
      <c r="N271" s="281">
        <v>0</v>
      </c>
      <c r="O271" s="281">
        <v>0</v>
      </c>
      <c r="P271" s="281">
        <v>0</v>
      </c>
      <c r="Q271" s="281">
        <v>0</v>
      </c>
      <c r="R271" s="281">
        <v>0</v>
      </c>
      <c r="S271" s="281">
        <v>0</v>
      </c>
      <c r="T271" s="281">
        <v>0</v>
      </c>
      <c r="U271" s="281">
        <v>0</v>
      </c>
      <c r="V271" s="281">
        <v>0</v>
      </c>
      <c r="W271" s="281">
        <v>0</v>
      </c>
      <c r="X271" s="281">
        <v>0</v>
      </c>
      <c r="Y271" s="281">
        <v>0</v>
      </c>
      <c r="Z271" s="281">
        <v>0</v>
      </c>
      <c r="AA271" s="281">
        <v>0</v>
      </c>
      <c r="AB271" s="281">
        <v>0</v>
      </c>
      <c r="AC271" s="281">
        <v>0</v>
      </c>
      <c r="AD271" s="281">
        <v>0</v>
      </c>
      <c r="AE271" s="281">
        <v>0</v>
      </c>
      <c r="AF271" s="281">
        <v>0</v>
      </c>
      <c r="AG271" s="281">
        <v>0</v>
      </c>
      <c r="AH271" s="281">
        <v>0</v>
      </c>
      <c r="AI271" s="281">
        <v>0</v>
      </c>
      <c r="AJ271" s="281">
        <v>0</v>
      </c>
      <c r="AK271" s="281">
        <v>0</v>
      </c>
      <c r="AL271" s="281">
        <v>0</v>
      </c>
      <c r="AM271" s="281">
        <v>0</v>
      </c>
      <c r="AN271" s="281">
        <v>0</v>
      </c>
      <c r="AO271" s="281">
        <v>0</v>
      </c>
      <c r="AP271" s="281">
        <v>0</v>
      </c>
    </row>
    <row r="272" spans="1:42" hidden="1" outlineLevel="2">
      <c r="A272" s="211" t="str">
        <f>A252&amp;"."&amp;A269&amp;"."&amp;A253&amp;"."&amp;B272</f>
        <v>1.o.6.3</v>
      </c>
      <c r="B272">
        <v>3</v>
      </c>
      <c r="C272" t="str">
        <f>'1-GBP'!C272</f>
        <v>Offshore</v>
      </c>
      <c r="D272"/>
      <c r="E272"/>
      <c r="F272"/>
      <c r="G272"/>
      <c r="H272"/>
      <c r="I272"/>
      <c r="J272"/>
      <c r="K272"/>
      <c r="M272" s="281">
        <v>0</v>
      </c>
      <c r="N272" s="281">
        <v>0</v>
      </c>
      <c r="O272" s="281">
        <v>0</v>
      </c>
      <c r="P272" s="281">
        <v>0</v>
      </c>
      <c r="Q272" s="281">
        <v>0</v>
      </c>
      <c r="R272" s="281">
        <v>0</v>
      </c>
      <c r="S272" s="281">
        <v>0</v>
      </c>
      <c r="T272" s="281">
        <v>0</v>
      </c>
      <c r="U272" s="281">
        <v>0</v>
      </c>
      <c r="V272" s="281">
        <v>0</v>
      </c>
      <c r="W272" s="281">
        <v>0</v>
      </c>
      <c r="X272" s="281">
        <v>0</v>
      </c>
      <c r="Y272" s="281">
        <v>0</v>
      </c>
      <c r="Z272" s="281">
        <v>0</v>
      </c>
      <c r="AA272" s="281">
        <v>0</v>
      </c>
      <c r="AB272" s="281">
        <v>0</v>
      </c>
      <c r="AC272" s="281">
        <v>0</v>
      </c>
      <c r="AD272" s="281">
        <v>0</v>
      </c>
      <c r="AE272" s="281">
        <v>0</v>
      </c>
      <c r="AF272" s="281">
        <v>0</v>
      </c>
      <c r="AG272" s="281">
        <v>0</v>
      </c>
      <c r="AH272" s="281">
        <v>0</v>
      </c>
      <c r="AI272" s="281">
        <v>0</v>
      </c>
      <c r="AJ272" s="281">
        <v>0</v>
      </c>
      <c r="AK272" s="281">
        <v>0</v>
      </c>
      <c r="AL272" s="281">
        <v>0</v>
      </c>
      <c r="AM272" s="281">
        <v>0</v>
      </c>
      <c r="AN272" s="281">
        <v>0</v>
      </c>
      <c r="AO272" s="281">
        <v>0</v>
      </c>
      <c r="AP272" s="281">
        <v>0</v>
      </c>
    </row>
    <row r="273" spans="1:42" hidden="1" outlineLevel="2">
      <c r="A273" s="211" t="str">
        <f>A252&amp;"."&amp;A269&amp;"."&amp;A253&amp;"."&amp;B273</f>
        <v>1.o.6.4</v>
      </c>
      <c r="B273">
        <v>4</v>
      </c>
      <c r="C273" t="str">
        <f>'1-GBP'!C273</f>
        <v>Wells</v>
      </c>
      <c r="D273"/>
      <c r="E273"/>
      <c r="F273"/>
      <c r="G273"/>
      <c r="H273"/>
      <c r="I273"/>
      <c r="J273"/>
      <c r="K273"/>
      <c r="M273" s="281">
        <v>0</v>
      </c>
      <c r="N273" s="281">
        <v>0</v>
      </c>
      <c r="O273" s="281">
        <v>0</v>
      </c>
      <c r="P273" s="281">
        <v>0</v>
      </c>
      <c r="Q273" s="281">
        <v>0</v>
      </c>
      <c r="R273" s="281">
        <v>0</v>
      </c>
      <c r="S273" s="281">
        <v>0</v>
      </c>
      <c r="T273" s="281">
        <v>0</v>
      </c>
      <c r="U273" s="281">
        <v>0</v>
      </c>
      <c r="V273" s="281">
        <v>0</v>
      </c>
      <c r="W273" s="281">
        <v>0</v>
      </c>
      <c r="X273" s="281">
        <v>0</v>
      </c>
      <c r="Y273" s="281">
        <v>0</v>
      </c>
      <c r="Z273" s="281">
        <v>0</v>
      </c>
      <c r="AA273" s="281">
        <v>0</v>
      </c>
      <c r="AB273" s="281">
        <v>0</v>
      </c>
      <c r="AC273" s="281">
        <v>0</v>
      </c>
      <c r="AD273" s="281">
        <v>0</v>
      </c>
      <c r="AE273" s="281">
        <v>0</v>
      </c>
      <c r="AF273" s="281">
        <v>0</v>
      </c>
      <c r="AG273" s="281">
        <v>0</v>
      </c>
      <c r="AH273" s="281">
        <v>0</v>
      </c>
      <c r="AI273" s="281">
        <v>0</v>
      </c>
      <c r="AJ273" s="281">
        <v>0</v>
      </c>
      <c r="AK273" s="281">
        <v>0</v>
      </c>
      <c r="AL273" s="281">
        <v>0</v>
      </c>
      <c r="AM273" s="281">
        <v>0</v>
      </c>
      <c r="AN273" s="281">
        <v>0</v>
      </c>
      <c r="AO273" s="281">
        <v>0</v>
      </c>
      <c r="AP273" s="281">
        <v>0</v>
      </c>
    </row>
    <row r="274" spans="1:42" hidden="1" outlineLevel="2">
      <c r="A274" s="211" t="str">
        <f>A252&amp;"."&amp;A269&amp;"."&amp;A253&amp;"."&amp;B274</f>
        <v>1.o.6.5</v>
      </c>
      <c r="B274">
        <v>5</v>
      </c>
      <c r="C274" t="str">
        <f>'1-GBP'!C274</f>
        <v/>
      </c>
      <c r="D274"/>
      <c r="E274"/>
      <c r="F274"/>
      <c r="G274"/>
      <c r="H274"/>
      <c r="I274"/>
      <c r="J274"/>
      <c r="K274"/>
      <c r="M274" s="281">
        <v>0</v>
      </c>
      <c r="N274" s="281">
        <v>0</v>
      </c>
      <c r="O274" s="281">
        <v>0</v>
      </c>
      <c r="P274" s="281">
        <v>0</v>
      </c>
      <c r="Q274" s="281">
        <v>0</v>
      </c>
      <c r="R274" s="281">
        <v>0</v>
      </c>
      <c r="S274" s="281">
        <v>0</v>
      </c>
      <c r="T274" s="281">
        <v>0</v>
      </c>
      <c r="U274" s="281">
        <v>0</v>
      </c>
      <c r="V274" s="281">
        <v>0</v>
      </c>
      <c r="W274" s="281">
        <v>0</v>
      </c>
      <c r="X274" s="281">
        <v>0</v>
      </c>
      <c r="Y274" s="281">
        <v>0</v>
      </c>
      <c r="Z274" s="281">
        <v>0</v>
      </c>
      <c r="AA274" s="281">
        <v>0</v>
      </c>
      <c r="AB274" s="281">
        <v>0</v>
      </c>
      <c r="AC274" s="281">
        <v>0</v>
      </c>
      <c r="AD274" s="281">
        <v>0</v>
      </c>
      <c r="AE274" s="281">
        <v>0</v>
      </c>
      <c r="AF274" s="281">
        <v>0</v>
      </c>
      <c r="AG274" s="281">
        <v>0</v>
      </c>
      <c r="AH274" s="281">
        <v>0</v>
      </c>
      <c r="AI274" s="281">
        <v>0</v>
      </c>
      <c r="AJ274" s="281">
        <v>0</v>
      </c>
      <c r="AK274" s="281">
        <v>0</v>
      </c>
      <c r="AL274" s="281">
        <v>0</v>
      </c>
      <c r="AM274" s="281">
        <v>0</v>
      </c>
      <c r="AN274" s="281">
        <v>0</v>
      </c>
      <c r="AO274" s="281">
        <v>0</v>
      </c>
      <c r="AP274" s="281">
        <v>0</v>
      </c>
    </row>
    <row r="275" spans="1:42" hidden="1" outlineLevel="2">
      <c r="A275" s="211" t="str">
        <f>A252&amp;"."&amp;A269&amp;"."&amp;A253&amp;"."&amp;B275</f>
        <v>1.o.6.6</v>
      </c>
      <c r="B275">
        <v>6</v>
      </c>
      <c r="C275" t="str">
        <f>'1-GBP'!C275</f>
        <v/>
      </c>
      <c r="D275"/>
      <c r="E275"/>
      <c r="F275"/>
      <c r="G275"/>
      <c r="H275"/>
      <c r="I275"/>
      <c r="J275"/>
      <c r="K275"/>
      <c r="M275" s="281">
        <v>0</v>
      </c>
      <c r="N275" s="281">
        <v>0</v>
      </c>
      <c r="O275" s="281">
        <v>0</v>
      </c>
      <c r="P275" s="281">
        <v>0</v>
      </c>
      <c r="Q275" s="281">
        <v>0</v>
      </c>
      <c r="R275" s="281">
        <v>0</v>
      </c>
      <c r="S275" s="281">
        <v>0</v>
      </c>
      <c r="T275" s="281">
        <v>0</v>
      </c>
      <c r="U275" s="281">
        <v>0</v>
      </c>
      <c r="V275" s="281">
        <v>0</v>
      </c>
      <c r="W275" s="281">
        <v>0</v>
      </c>
      <c r="X275" s="281">
        <v>0</v>
      </c>
      <c r="Y275" s="281">
        <v>0</v>
      </c>
      <c r="Z275" s="281">
        <v>0</v>
      </c>
      <c r="AA275" s="281">
        <v>0</v>
      </c>
      <c r="AB275" s="281">
        <v>0</v>
      </c>
      <c r="AC275" s="281">
        <v>0</v>
      </c>
      <c r="AD275" s="281">
        <v>0</v>
      </c>
      <c r="AE275" s="281">
        <v>0</v>
      </c>
      <c r="AF275" s="281">
        <v>0</v>
      </c>
      <c r="AG275" s="281">
        <v>0</v>
      </c>
      <c r="AH275" s="281">
        <v>0</v>
      </c>
      <c r="AI275" s="281">
        <v>0</v>
      </c>
      <c r="AJ275" s="281">
        <v>0</v>
      </c>
      <c r="AK275" s="281">
        <v>0</v>
      </c>
      <c r="AL275" s="281">
        <v>0</v>
      </c>
      <c r="AM275" s="281">
        <v>0</v>
      </c>
      <c r="AN275" s="281">
        <v>0</v>
      </c>
      <c r="AO275" s="281">
        <v>0</v>
      </c>
      <c r="AP275" s="281">
        <v>0</v>
      </c>
    </row>
    <row r="276" spans="1:42" hidden="1" outlineLevel="2">
      <c r="A276" s="211" t="str">
        <f>A252&amp;"."&amp;A269&amp;"."&amp;A253&amp;"."&amp;B276</f>
        <v>1.o.6.7</v>
      </c>
      <c r="B276">
        <v>7</v>
      </c>
      <c r="C276" t="str">
        <f>'1-GBP'!C276</f>
        <v/>
      </c>
      <c r="D276"/>
      <c r="E276"/>
      <c r="F276"/>
      <c r="G276"/>
      <c r="H276"/>
      <c r="I276"/>
      <c r="J276"/>
      <c r="K276"/>
      <c r="M276" s="281">
        <v>0</v>
      </c>
      <c r="N276" s="281">
        <v>0</v>
      </c>
      <c r="O276" s="281">
        <v>0</v>
      </c>
      <c r="P276" s="281">
        <v>0</v>
      </c>
      <c r="Q276" s="281">
        <v>0</v>
      </c>
      <c r="R276" s="281">
        <v>0</v>
      </c>
      <c r="S276" s="281">
        <v>0</v>
      </c>
      <c r="T276" s="281">
        <v>0</v>
      </c>
      <c r="U276" s="281">
        <v>0</v>
      </c>
      <c r="V276" s="281">
        <v>0</v>
      </c>
      <c r="W276" s="281">
        <v>0</v>
      </c>
      <c r="X276" s="281">
        <v>0</v>
      </c>
      <c r="Y276" s="281">
        <v>0</v>
      </c>
      <c r="Z276" s="281">
        <v>0</v>
      </c>
      <c r="AA276" s="281">
        <v>0</v>
      </c>
      <c r="AB276" s="281">
        <v>0</v>
      </c>
      <c r="AC276" s="281">
        <v>0</v>
      </c>
      <c r="AD276" s="281">
        <v>0</v>
      </c>
      <c r="AE276" s="281">
        <v>0</v>
      </c>
      <c r="AF276" s="281">
        <v>0</v>
      </c>
      <c r="AG276" s="281">
        <v>0</v>
      </c>
      <c r="AH276" s="281">
        <v>0</v>
      </c>
      <c r="AI276" s="281">
        <v>0</v>
      </c>
      <c r="AJ276" s="281">
        <v>0</v>
      </c>
      <c r="AK276" s="281">
        <v>0</v>
      </c>
      <c r="AL276" s="281">
        <v>0</v>
      </c>
      <c r="AM276" s="281">
        <v>0</v>
      </c>
      <c r="AN276" s="281">
        <v>0</v>
      </c>
      <c r="AO276" s="281">
        <v>0</v>
      </c>
      <c r="AP276" s="281">
        <v>0</v>
      </c>
    </row>
    <row r="277" spans="1:42" hidden="1" outlineLevel="2">
      <c r="A277" s="211" t="str">
        <f>A252&amp;"."&amp;A269&amp;"."&amp;A253&amp;"."&amp;B277</f>
        <v>1.o.6.8</v>
      </c>
      <c r="B277">
        <v>8</v>
      </c>
      <c r="C277" t="str">
        <f>'1-GBP'!C277</f>
        <v/>
      </c>
      <c r="D277"/>
      <c r="E277"/>
      <c r="F277"/>
      <c r="G277"/>
      <c r="H277"/>
      <c r="I277"/>
      <c r="J277"/>
      <c r="K277"/>
      <c r="M277" s="281">
        <v>0</v>
      </c>
      <c r="N277" s="281">
        <v>0</v>
      </c>
      <c r="O277" s="281">
        <v>0</v>
      </c>
      <c r="P277" s="281">
        <v>0</v>
      </c>
      <c r="Q277" s="281">
        <v>0</v>
      </c>
      <c r="R277" s="281">
        <v>0</v>
      </c>
      <c r="S277" s="281">
        <v>0</v>
      </c>
      <c r="T277" s="281">
        <v>0</v>
      </c>
      <c r="U277" s="281">
        <v>0</v>
      </c>
      <c r="V277" s="281">
        <v>0</v>
      </c>
      <c r="W277" s="281">
        <v>0</v>
      </c>
      <c r="X277" s="281">
        <v>0</v>
      </c>
      <c r="Y277" s="281">
        <v>0</v>
      </c>
      <c r="Z277" s="281">
        <v>0</v>
      </c>
      <c r="AA277" s="281">
        <v>0</v>
      </c>
      <c r="AB277" s="281">
        <v>0</v>
      </c>
      <c r="AC277" s="281">
        <v>0</v>
      </c>
      <c r="AD277" s="281">
        <v>0</v>
      </c>
      <c r="AE277" s="281">
        <v>0</v>
      </c>
      <c r="AF277" s="281">
        <v>0</v>
      </c>
      <c r="AG277" s="281">
        <v>0</v>
      </c>
      <c r="AH277" s="281">
        <v>0</v>
      </c>
      <c r="AI277" s="281">
        <v>0</v>
      </c>
      <c r="AJ277" s="281">
        <v>0</v>
      </c>
      <c r="AK277" s="281">
        <v>0</v>
      </c>
      <c r="AL277" s="281">
        <v>0</v>
      </c>
      <c r="AM277" s="281">
        <v>0</v>
      </c>
      <c r="AN277" s="281">
        <v>0</v>
      </c>
      <c r="AO277" s="281">
        <v>0</v>
      </c>
      <c r="AP277" s="281">
        <v>0</v>
      </c>
    </row>
    <row r="278" spans="1:42" hidden="1" outlineLevel="2">
      <c r="A278" s="211" t="str">
        <f>A252&amp;"."&amp;A269&amp;"."&amp;A253&amp;"."&amp;B278</f>
        <v>1.o.6.9</v>
      </c>
      <c r="B278">
        <v>9</v>
      </c>
      <c r="C278" t="str">
        <f>'1-GBP'!C278</f>
        <v/>
      </c>
      <c r="D278"/>
      <c r="E278"/>
      <c r="F278"/>
      <c r="G278"/>
      <c r="H278"/>
      <c r="I278"/>
      <c r="J278"/>
      <c r="K278"/>
      <c r="M278" s="281">
        <v>0</v>
      </c>
      <c r="N278" s="281">
        <v>0</v>
      </c>
      <c r="O278" s="281">
        <v>0</v>
      </c>
      <c r="P278" s="281">
        <v>0</v>
      </c>
      <c r="Q278" s="281">
        <v>0</v>
      </c>
      <c r="R278" s="281">
        <v>0</v>
      </c>
      <c r="S278" s="281">
        <v>0</v>
      </c>
      <c r="T278" s="281">
        <v>0</v>
      </c>
      <c r="U278" s="281">
        <v>0</v>
      </c>
      <c r="V278" s="281">
        <v>0</v>
      </c>
      <c r="W278" s="281">
        <v>0</v>
      </c>
      <c r="X278" s="281">
        <v>0</v>
      </c>
      <c r="Y278" s="281">
        <v>0</v>
      </c>
      <c r="Z278" s="281">
        <v>0</v>
      </c>
      <c r="AA278" s="281">
        <v>0</v>
      </c>
      <c r="AB278" s="281">
        <v>0</v>
      </c>
      <c r="AC278" s="281">
        <v>0</v>
      </c>
      <c r="AD278" s="281">
        <v>0</v>
      </c>
      <c r="AE278" s="281">
        <v>0</v>
      </c>
      <c r="AF278" s="281">
        <v>0</v>
      </c>
      <c r="AG278" s="281">
        <v>0</v>
      </c>
      <c r="AH278" s="281">
        <v>0</v>
      </c>
      <c r="AI278" s="281">
        <v>0</v>
      </c>
      <c r="AJ278" s="281">
        <v>0</v>
      </c>
      <c r="AK278" s="281">
        <v>0</v>
      </c>
      <c r="AL278" s="281">
        <v>0</v>
      </c>
      <c r="AM278" s="281">
        <v>0</v>
      </c>
      <c r="AN278" s="281">
        <v>0</v>
      </c>
      <c r="AO278" s="281">
        <v>0</v>
      </c>
      <c r="AP278" s="281">
        <v>0</v>
      </c>
    </row>
    <row r="279" spans="1:42" hidden="1" outlineLevel="2">
      <c r="A279" s="211" t="str">
        <f>A252&amp;"."&amp;A269&amp;"."&amp;A253&amp;"."&amp;B279</f>
        <v>1.o.6.10</v>
      </c>
      <c r="B279">
        <v>10</v>
      </c>
      <c r="C279" t="str">
        <f>'1-GBP'!C279</f>
        <v/>
      </c>
      <c r="D279"/>
      <c r="E279"/>
      <c r="F279"/>
      <c r="G279"/>
      <c r="H279"/>
      <c r="I279"/>
      <c r="J279"/>
      <c r="K279"/>
      <c r="M279" s="281">
        <v>0</v>
      </c>
      <c r="N279" s="281">
        <v>0</v>
      </c>
      <c r="O279" s="281">
        <v>0</v>
      </c>
      <c r="P279" s="281">
        <v>0</v>
      </c>
      <c r="Q279" s="281">
        <v>0</v>
      </c>
      <c r="R279" s="281">
        <v>0</v>
      </c>
      <c r="S279" s="281">
        <v>0</v>
      </c>
      <c r="T279" s="281">
        <v>0</v>
      </c>
      <c r="U279" s="281">
        <v>0</v>
      </c>
      <c r="V279" s="281">
        <v>0</v>
      </c>
      <c r="W279" s="281">
        <v>0</v>
      </c>
      <c r="X279" s="281">
        <v>0</v>
      </c>
      <c r="Y279" s="281">
        <v>0</v>
      </c>
      <c r="Z279" s="281">
        <v>0</v>
      </c>
      <c r="AA279" s="281">
        <v>0</v>
      </c>
      <c r="AB279" s="281">
        <v>0</v>
      </c>
      <c r="AC279" s="281">
        <v>0</v>
      </c>
      <c r="AD279" s="281">
        <v>0</v>
      </c>
      <c r="AE279" s="281">
        <v>0</v>
      </c>
      <c r="AF279" s="281">
        <v>0</v>
      </c>
      <c r="AG279" s="281">
        <v>0</v>
      </c>
      <c r="AH279" s="281">
        <v>0</v>
      </c>
      <c r="AI279" s="281">
        <v>0</v>
      </c>
      <c r="AJ279" s="281">
        <v>0</v>
      </c>
      <c r="AK279" s="281">
        <v>0</v>
      </c>
      <c r="AL279" s="281">
        <v>0</v>
      </c>
      <c r="AM279" s="281">
        <v>0</v>
      </c>
      <c r="AN279" s="281">
        <v>0</v>
      </c>
      <c r="AO279" s="281">
        <v>0</v>
      </c>
      <c r="AP279" s="281">
        <v>0</v>
      </c>
    </row>
    <row r="280" spans="1:42" hidden="1" outlineLevel="2">
      <c r="A280" s="211" t="str">
        <f>A252&amp;"."&amp;A269&amp;"."&amp;A253&amp;"."&amp;B280</f>
        <v>1.o.6.11</v>
      </c>
      <c r="B280">
        <v>11</v>
      </c>
      <c r="C280" t="str">
        <f>'1-GBP'!C280</f>
        <v/>
      </c>
      <c r="D280"/>
      <c r="E280"/>
      <c r="F280"/>
      <c r="G280"/>
      <c r="H280"/>
      <c r="I280"/>
      <c r="J280"/>
      <c r="K280"/>
      <c r="M280" s="281">
        <v>0</v>
      </c>
      <c r="N280" s="281">
        <v>0</v>
      </c>
      <c r="O280" s="281">
        <v>0</v>
      </c>
      <c r="P280" s="281">
        <v>0</v>
      </c>
      <c r="Q280" s="281">
        <v>0</v>
      </c>
      <c r="R280" s="281">
        <v>0</v>
      </c>
      <c r="S280" s="281">
        <v>0</v>
      </c>
      <c r="T280" s="281">
        <v>0</v>
      </c>
      <c r="U280" s="281">
        <v>0</v>
      </c>
      <c r="V280" s="281">
        <v>0</v>
      </c>
      <c r="W280" s="281">
        <v>0</v>
      </c>
      <c r="X280" s="281">
        <v>0</v>
      </c>
      <c r="Y280" s="281">
        <v>0</v>
      </c>
      <c r="Z280" s="281">
        <v>0</v>
      </c>
      <c r="AA280" s="281">
        <v>0</v>
      </c>
      <c r="AB280" s="281">
        <v>0</v>
      </c>
      <c r="AC280" s="281">
        <v>0</v>
      </c>
      <c r="AD280" s="281">
        <v>0</v>
      </c>
      <c r="AE280" s="281">
        <v>0</v>
      </c>
      <c r="AF280" s="281">
        <v>0</v>
      </c>
      <c r="AG280" s="281">
        <v>0</v>
      </c>
      <c r="AH280" s="281">
        <v>0</v>
      </c>
      <c r="AI280" s="281">
        <v>0</v>
      </c>
      <c r="AJ280" s="281">
        <v>0</v>
      </c>
      <c r="AK280" s="281">
        <v>0</v>
      </c>
      <c r="AL280" s="281">
        <v>0</v>
      </c>
      <c r="AM280" s="281">
        <v>0</v>
      </c>
      <c r="AN280" s="281">
        <v>0</v>
      </c>
      <c r="AO280" s="281">
        <v>0</v>
      </c>
      <c r="AP280" s="281">
        <v>0</v>
      </c>
    </row>
    <row r="281" spans="1:42" hidden="1" outlineLevel="2">
      <c r="A281" s="211" t="str">
        <f>A252&amp;"."&amp;A269&amp;"."&amp;A253&amp;"."&amp;B281</f>
        <v>1.o.6.12</v>
      </c>
      <c r="B281">
        <v>12</v>
      </c>
      <c r="C281" t="str">
        <f>'1-GBP'!C281</f>
        <v/>
      </c>
      <c r="D281"/>
      <c r="E281"/>
      <c r="F281"/>
      <c r="G281"/>
      <c r="H281"/>
      <c r="I281"/>
      <c r="J281"/>
      <c r="K281"/>
      <c r="M281" s="281">
        <v>0</v>
      </c>
      <c r="N281" s="281">
        <v>0</v>
      </c>
      <c r="O281" s="281">
        <v>0</v>
      </c>
      <c r="P281" s="281">
        <v>0</v>
      </c>
      <c r="Q281" s="281">
        <v>0</v>
      </c>
      <c r="R281" s="281">
        <v>0</v>
      </c>
      <c r="S281" s="281">
        <v>0</v>
      </c>
      <c r="T281" s="281">
        <v>0</v>
      </c>
      <c r="U281" s="281">
        <v>0</v>
      </c>
      <c r="V281" s="281">
        <v>0</v>
      </c>
      <c r="W281" s="281">
        <v>0</v>
      </c>
      <c r="X281" s="281">
        <v>0</v>
      </c>
      <c r="Y281" s="281">
        <v>0</v>
      </c>
      <c r="Z281" s="281">
        <v>0</v>
      </c>
      <c r="AA281" s="281">
        <v>0</v>
      </c>
      <c r="AB281" s="281">
        <v>0</v>
      </c>
      <c r="AC281" s="281">
        <v>0</v>
      </c>
      <c r="AD281" s="281">
        <v>0</v>
      </c>
      <c r="AE281" s="281">
        <v>0</v>
      </c>
      <c r="AF281" s="281">
        <v>0</v>
      </c>
      <c r="AG281" s="281">
        <v>0</v>
      </c>
      <c r="AH281" s="281">
        <v>0</v>
      </c>
      <c r="AI281" s="281">
        <v>0</v>
      </c>
      <c r="AJ281" s="281">
        <v>0</v>
      </c>
      <c r="AK281" s="281">
        <v>0</v>
      </c>
      <c r="AL281" s="281">
        <v>0</v>
      </c>
      <c r="AM281" s="281">
        <v>0</v>
      </c>
      <c r="AN281" s="281">
        <v>0</v>
      </c>
      <c r="AO281" s="281">
        <v>0</v>
      </c>
      <c r="AP281" s="281">
        <v>0</v>
      </c>
    </row>
    <row r="282" spans="1:42" outlineLevel="1">
      <c r="A282" s="212"/>
      <c r="B282" s="201">
        <f>B281-COUNTIFS(C270:C281,"")</f>
        <v>4</v>
      </c>
      <c r="C282" s="201" t="s">
        <v>285</v>
      </c>
      <c r="D282" s="201"/>
      <c r="E282" s="201"/>
      <c r="F282" s="201"/>
      <c r="G282" s="201"/>
      <c r="H282" s="201"/>
      <c r="I282" s="201"/>
      <c r="J282" s="201"/>
      <c r="K282" s="201"/>
      <c r="L282" s="201"/>
      <c r="M282" s="280">
        <f t="shared" ref="M282:AP282" si="24">SUM(M270:M281)</f>
        <v>0</v>
      </c>
      <c r="N282" s="280">
        <f t="shared" si="24"/>
        <v>0</v>
      </c>
      <c r="O282" s="280">
        <f t="shared" si="24"/>
        <v>0</v>
      </c>
      <c r="P282" s="280">
        <f t="shared" si="24"/>
        <v>0</v>
      </c>
      <c r="Q282" s="280">
        <f t="shared" si="24"/>
        <v>0</v>
      </c>
      <c r="R282" s="280">
        <f t="shared" si="24"/>
        <v>0</v>
      </c>
      <c r="S282" s="280">
        <f t="shared" si="24"/>
        <v>0</v>
      </c>
      <c r="T282" s="280">
        <f t="shared" si="24"/>
        <v>0</v>
      </c>
      <c r="U282" s="280">
        <f t="shared" si="24"/>
        <v>0</v>
      </c>
      <c r="V282" s="280">
        <f t="shared" si="24"/>
        <v>0</v>
      </c>
      <c r="W282" s="280">
        <f t="shared" si="24"/>
        <v>0</v>
      </c>
      <c r="X282" s="280">
        <f t="shared" si="24"/>
        <v>0</v>
      </c>
      <c r="Y282" s="280">
        <f t="shared" si="24"/>
        <v>0</v>
      </c>
      <c r="Z282" s="280">
        <f t="shared" si="24"/>
        <v>0</v>
      </c>
      <c r="AA282" s="280">
        <f t="shared" si="24"/>
        <v>0</v>
      </c>
      <c r="AB282" s="280">
        <f t="shared" si="24"/>
        <v>0</v>
      </c>
      <c r="AC282" s="280">
        <f t="shared" si="24"/>
        <v>0</v>
      </c>
      <c r="AD282" s="280">
        <f t="shared" si="24"/>
        <v>0</v>
      </c>
      <c r="AE282" s="280">
        <f t="shared" si="24"/>
        <v>0</v>
      </c>
      <c r="AF282" s="280">
        <f t="shared" si="24"/>
        <v>0</v>
      </c>
      <c r="AG282" s="280">
        <f t="shared" si="24"/>
        <v>0</v>
      </c>
      <c r="AH282" s="280">
        <f t="shared" si="24"/>
        <v>0</v>
      </c>
      <c r="AI282" s="280">
        <f t="shared" si="24"/>
        <v>0</v>
      </c>
      <c r="AJ282" s="280">
        <f t="shared" si="24"/>
        <v>0</v>
      </c>
      <c r="AK282" s="280">
        <f t="shared" si="24"/>
        <v>0</v>
      </c>
      <c r="AL282" s="280">
        <f t="shared" si="24"/>
        <v>0</v>
      </c>
      <c r="AM282" s="280">
        <f t="shared" si="24"/>
        <v>0</v>
      </c>
      <c r="AN282" s="280">
        <f t="shared" si="24"/>
        <v>0</v>
      </c>
      <c r="AO282" s="280">
        <f t="shared" si="24"/>
        <v>0</v>
      </c>
      <c r="AP282" s="280">
        <f t="shared" si="24"/>
        <v>0</v>
      </c>
    </row>
    <row r="283" spans="1:42" outlineLevel="1">
      <c r="A283" s="221"/>
      <c r="B283" s="222"/>
      <c r="C283" s="222"/>
      <c r="D283" s="222"/>
      <c r="E283" s="222"/>
      <c r="F283" s="222"/>
      <c r="G283" s="222"/>
      <c r="H283" s="222"/>
      <c r="I283" s="222"/>
      <c r="J283" s="222"/>
      <c r="K283" s="222"/>
      <c r="L283" s="222"/>
      <c r="M283" s="317"/>
      <c r="N283" s="317"/>
      <c r="O283" s="317"/>
      <c r="P283" s="317"/>
      <c r="Q283" s="317"/>
      <c r="R283" s="317"/>
      <c r="S283" s="317"/>
      <c r="T283" s="317"/>
      <c r="U283" s="317"/>
      <c r="V283" s="317"/>
      <c r="W283" s="317"/>
      <c r="X283" s="317"/>
      <c r="Y283" s="317"/>
      <c r="Z283" s="317"/>
      <c r="AA283" s="317"/>
      <c r="AB283" s="317"/>
      <c r="AC283" s="317"/>
      <c r="AD283" s="317"/>
      <c r="AE283" s="317"/>
      <c r="AF283" s="317"/>
      <c r="AG283" s="317"/>
      <c r="AH283" s="317"/>
      <c r="AI283" s="317"/>
      <c r="AJ283" s="317"/>
      <c r="AK283" s="317"/>
      <c r="AL283" s="317"/>
      <c r="AM283" s="317"/>
      <c r="AN283" s="317"/>
      <c r="AO283" s="317"/>
      <c r="AP283" s="317"/>
    </row>
    <row r="284" spans="1:42" outlineLevel="1">
      <c r="A284" s="220" t="s">
        <v>254</v>
      </c>
      <c r="B284" s="220" t="s">
        <v>287</v>
      </c>
      <c r="C284" s="220" t="s">
        <v>284</v>
      </c>
      <c r="D284" s="220"/>
      <c r="E284" s="220"/>
      <c r="F284" s="220"/>
      <c r="G284" s="220"/>
      <c r="H284" s="220"/>
      <c r="I284" s="220"/>
      <c r="J284" s="220"/>
      <c r="K284" s="220"/>
      <c r="L284" s="220"/>
      <c r="M284" s="315"/>
      <c r="N284" s="315"/>
      <c r="O284" s="315"/>
      <c r="P284" s="315"/>
      <c r="Q284" s="315"/>
      <c r="R284" s="315"/>
      <c r="S284" s="315"/>
      <c r="T284" s="315"/>
      <c r="U284" s="315"/>
      <c r="V284" s="315"/>
      <c r="W284" s="315"/>
      <c r="X284" s="315"/>
      <c r="Y284" s="315"/>
      <c r="Z284" s="315"/>
      <c r="AA284" s="315"/>
      <c r="AB284" s="315"/>
      <c r="AC284" s="315"/>
      <c r="AD284" s="315"/>
      <c r="AE284" s="315"/>
      <c r="AF284" s="315"/>
      <c r="AG284" s="315"/>
      <c r="AH284" s="315"/>
      <c r="AI284" s="315"/>
      <c r="AJ284" s="315"/>
      <c r="AK284" s="315"/>
      <c r="AL284" s="315"/>
      <c r="AM284" s="315"/>
      <c r="AN284" s="315"/>
      <c r="AO284" s="315"/>
      <c r="AP284" s="315"/>
    </row>
    <row r="285" spans="1:42" outlineLevel="2">
      <c r="A285" s="211" t="str">
        <f>A252&amp;"."&amp;A284&amp;"."&amp;A253&amp;"."&amp;B285</f>
        <v>1.d.6.1</v>
      </c>
      <c r="B285">
        <v>1</v>
      </c>
      <c r="C285" t="str">
        <f>'1-GBP'!C285</f>
        <v/>
      </c>
      <c r="D285"/>
      <c r="E285"/>
      <c r="F285"/>
      <c r="G285"/>
      <c r="H285"/>
      <c r="I285"/>
      <c r="J285"/>
      <c r="K285"/>
      <c r="M285" s="281">
        <v>0</v>
      </c>
      <c r="N285" s="281">
        <v>0</v>
      </c>
      <c r="O285" s="281">
        <v>0</v>
      </c>
      <c r="P285" s="281">
        <v>0</v>
      </c>
      <c r="Q285" s="281">
        <v>0</v>
      </c>
      <c r="R285" s="281">
        <v>0</v>
      </c>
      <c r="S285" s="281">
        <v>0</v>
      </c>
      <c r="T285" s="281">
        <v>0</v>
      </c>
      <c r="U285" s="281">
        <v>0</v>
      </c>
      <c r="V285" s="281">
        <v>0</v>
      </c>
      <c r="W285" s="281">
        <v>0</v>
      </c>
      <c r="X285" s="281">
        <v>0</v>
      </c>
      <c r="Y285" s="281">
        <v>0</v>
      </c>
      <c r="Z285" s="281">
        <v>0</v>
      </c>
      <c r="AA285" s="281">
        <v>0</v>
      </c>
      <c r="AB285" s="281">
        <v>0</v>
      </c>
      <c r="AC285" s="281">
        <v>0</v>
      </c>
      <c r="AD285" s="281">
        <v>0</v>
      </c>
      <c r="AE285" s="281">
        <v>0</v>
      </c>
      <c r="AF285" s="281">
        <v>0</v>
      </c>
      <c r="AG285" s="281">
        <v>0</v>
      </c>
      <c r="AH285" s="281">
        <v>0</v>
      </c>
      <c r="AI285" s="281">
        <v>0</v>
      </c>
      <c r="AJ285" s="281">
        <v>0</v>
      </c>
      <c r="AK285" s="281">
        <v>0</v>
      </c>
      <c r="AL285" s="281">
        <v>0</v>
      </c>
      <c r="AM285" s="281">
        <v>0</v>
      </c>
      <c r="AN285" s="281">
        <v>0</v>
      </c>
      <c r="AO285" s="281">
        <v>0</v>
      </c>
      <c r="AP285" s="281">
        <v>0</v>
      </c>
    </row>
    <row r="286" spans="1:42" outlineLevel="2">
      <c r="A286" s="211" t="str">
        <f>A252&amp;"."&amp;A284&amp;"."&amp;A253&amp;"."&amp;B286</f>
        <v>1.d.6.2</v>
      </c>
      <c r="B286">
        <v>2</v>
      </c>
      <c r="C286" t="str">
        <f>'1-GBP'!C286</f>
        <v/>
      </c>
      <c r="D286"/>
      <c r="E286"/>
      <c r="F286"/>
      <c r="G286"/>
      <c r="H286"/>
      <c r="I286"/>
      <c r="J286"/>
      <c r="K286"/>
      <c r="M286" s="281">
        <v>0</v>
      </c>
      <c r="N286" s="281">
        <v>0</v>
      </c>
      <c r="O286" s="281">
        <v>0</v>
      </c>
      <c r="P286" s="281">
        <v>0</v>
      </c>
      <c r="Q286" s="281">
        <v>0</v>
      </c>
      <c r="R286" s="281">
        <v>0</v>
      </c>
      <c r="S286" s="281">
        <v>0</v>
      </c>
      <c r="T286" s="281">
        <v>0</v>
      </c>
      <c r="U286" s="281">
        <v>0</v>
      </c>
      <c r="V286" s="281">
        <v>0</v>
      </c>
      <c r="W286" s="281">
        <v>0</v>
      </c>
      <c r="X286" s="281">
        <v>0</v>
      </c>
      <c r="Y286" s="281">
        <v>0</v>
      </c>
      <c r="Z286" s="281">
        <v>0</v>
      </c>
      <c r="AA286" s="281">
        <v>0</v>
      </c>
      <c r="AB286" s="281">
        <v>0</v>
      </c>
      <c r="AC286" s="281">
        <v>0</v>
      </c>
      <c r="AD286" s="281">
        <v>0</v>
      </c>
      <c r="AE286" s="281">
        <v>0</v>
      </c>
      <c r="AF286" s="281">
        <v>0</v>
      </c>
      <c r="AG286" s="281">
        <v>0</v>
      </c>
      <c r="AH286" s="281">
        <v>0</v>
      </c>
      <c r="AI286" s="281">
        <v>0</v>
      </c>
      <c r="AJ286" s="281">
        <v>0</v>
      </c>
      <c r="AK286" s="281">
        <v>0</v>
      </c>
      <c r="AL286" s="281">
        <v>0</v>
      </c>
      <c r="AM286" s="281">
        <v>0</v>
      </c>
      <c r="AN286" s="281">
        <v>0</v>
      </c>
      <c r="AO286" s="281">
        <v>0</v>
      </c>
      <c r="AP286" s="281">
        <v>0</v>
      </c>
    </row>
    <row r="287" spans="1:42" outlineLevel="2">
      <c r="A287" s="211" t="str">
        <f>A252&amp;"."&amp;A284&amp;"."&amp;A253&amp;"."&amp;B287</f>
        <v>1.d.6.3</v>
      </c>
      <c r="B287">
        <v>3</v>
      </c>
      <c r="C287" t="str">
        <f>'1-GBP'!C287</f>
        <v/>
      </c>
      <c r="D287"/>
      <c r="E287"/>
      <c r="F287"/>
      <c r="G287"/>
      <c r="H287"/>
      <c r="I287"/>
      <c r="J287"/>
      <c r="K287"/>
      <c r="M287" s="281">
        <v>0</v>
      </c>
      <c r="N287" s="281">
        <v>0</v>
      </c>
      <c r="O287" s="281">
        <v>0</v>
      </c>
      <c r="P287" s="281">
        <v>0</v>
      </c>
      <c r="Q287" s="281">
        <v>0</v>
      </c>
      <c r="R287" s="281">
        <v>0</v>
      </c>
      <c r="S287" s="281">
        <v>0</v>
      </c>
      <c r="T287" s="281">
        <v>0</v>
      </c>
      <c r="U287" s="281">
        <v>0</v>
      </c>
      <c r="V287" s="281">
        <v>0</v>
      </c>
      <c r="W287" s="281">
        <v>0</v>
      </c>
      <c r="X287" s="281">
        <v>0</v>
      </c>
      <c r="Y287" s="281">
        <v>0</v>
      </c>
      <c r="Z287" s="281">
        <v>0</v>
      </c>
      <c r="AA287" s="281">
        <v>0</v>
      </c>
      <c r="AB287" s="281">
        <v>0</v>
      </c>
      <c r="AC287" s="281">
        <v>0</v>
      </c>
      <c r="AD287" s="281">
        <v>0</v>
      </c>
      <c r="AE287" s="281">
        <v>0</v>
      </c>
      <c r="AF287" s="281">
        <v>0</v>
      </c>
      <c r="AG287" s="281">
        <v>0</v>
      </c>
      <c r="AH287" s="281">
        <v>0</v>
      </c>
      <c r="AI287" s="281">
        <v>0</v>
      </c>
      <c r="AJ287" s="281">
        <v>0</v>
      </c>
      <c r="AK287" s="281">
        <v>0</v>
      </c>
      <c r="AL287" s="281">
        <v>0</v>
      </c>
      <c r="AM287" s="281">
        <v>0</v>
      </c>
      <c r="AN287" s="281">
        <v>0</v>
      </c>
      <c r="AO287" s="281">
        <v>0</v>
      </c>
      <c r="AP287" s="281">
        <v>0</v>
      </c>
    </row>
    <row r="288" spans="1:42" outlineLevel="2">
      <c r="A288" s="211" t="str">
        <f>A252&amp;"."&amp;A284&amp;"."&amp;A253&amp;"."&amp;B288</f>
        <v>1.d.6.4</v>
      </c>
      <c r="B288">
        <v>4</v>
      </c>
      <c r="C288" t="str">
        <f>'1-GBP'!C288</f>
        <v/>
      </c>
      <c r="D288"/>
      <c r="E288"/>
      <c r="F288"/>
      <c r="G288"/>
      <c r="H288"/>
      <c r="I288"/>
      <c r="J288"/>
      <c r="K288"/>
      <c r="M288" s="281">
        <v>0</v>
      </c>
      <c r="N288" s="281">
        <v>0</v>
      </c>
      <c r="O288" s="281">
        <v>0</v>
      </c>
      <c r="P288" s="281">
        <v>0</v>
      </c>
      <c r="Q288" s="281">
        <v>0</v>
      </c>
      <c r="R288" s="281">
        <v>0</v>
      </c>
      <c r="S288" s="281">
        <v>0</v>
      </c>
      <c r="T288" s="281">
        <v>0</v>
      </c>
      <c r="U288" s="281">
        <v>0</v>
      </c>
      <c r="V288" s="281">
        <v>0</v>
      </c>
      <c r="W288" s="281">
        <v>0</v>
      </c>
      <c r="X288" s="281">
        <v>0</v>
      </c>
      <c r="Y288" s="281">
        <v>0</v>
      </c>
      <c r="Z288" s="281">
        <v>0</v>
      </c>
      <c r="AA288" s="281">
        <v>0</v>
      </c>
      <c r="AB288" s="281">
        <v>0</v>
      </c>
      <c r="AC288" s="281">
        <v>0</v>
      </c>
      <c r="AD288" s="281">
        <v>0</v>
      </c>
      <c r="AE288" s="281">
        <v>0</v>
      </c>
      <c r="AF288" s="281">
        <v>0</v>
      </c>
      <c r="AG288" s="281">
        <v>0</v>
      </c>
      <c r="AH288" s="281">
        <v>0</v>
      </c>
      <c r="AI288" s="281">
        <v>0</v>
      </c>
      <c r="AJ288" s="281">
        <v>0</v>
      </c>
      <c r="AK288" s="281">
        <v>0</v>
      </c>
      <c r="AL288" s="281">
        <v>0</v>
      </c>
      <c r="AM288" s="281">
        <v>0</v>
      </c>
      <c r="AN288" s="281">
        <v>0</v>
      </c>
      <c r="AO288" s="281">
        <v>0</v>
      </c>
      <c r="AP288" s="281">
        <v>0</v>
      </c>
    </row>
    <row r="289" spans="1:42" outlineLevel="2">
      <c r="A289" s="211" t="str">
        <f>A252&amp;"."&amp;A284&amp;"."&amp;A253&amp;"."&amp;B289</f>
        <v>1.d.6.5</v>
      </c>
      <c r="B289">
        <v>5</v>
      </c>
      <c r="C289" t="str">
        <f>'1-GBP'!C289</f>
        <v/>
      </c>
      <c r="D289"/>
      <c r="E289"/>
      <c r="F289"/>
      <c r="G289"/>
      <c r="H289"/>
      <c r="I289"/>
      <c r="J289"/>
      <c r="K289"/>
      <c r="M289" s="281">
        <v>0</v>
      </c>
      <c r="N289" s="281">
        <v>0</v>
      </c>
      <c r="O289" s="281">
        <v>0</v>
      </c>
      <c r="P289" s="281">
        <v>0</v>
      </c>
      <c r="Q289" s="281">
        <v>0</v>
      </c>
      <c r="R289" s="281">
        <v>0</v>
      </c>
      <c r="S289" s="281">
        <v>0</v>
      </c>
      <c r="T289" s="281">
        <v>0</v>
      </c>
      <c r="U289" s="281">
        <v>0</v>
      </c>
      <c r="V289" s="281">
        <v>0</v>
      </c>
      <c r="W289" s="281">
        <v>0</v>
      </c>
      <c r="X289" s="281">
        <v>0</v>
      </c>
      <c r="Y289" s="281">
        <v>0</v>
      </c>
      <c r="Z289" s="281">
        <v>0</v>
      </c>
      <c r="AA289" s="281">
        <v>0</v>
      </c>
      <c r="AB289" s="281">
        <v>0</v>
      </c>
      <c r="AC289" s="281">
        <v>0</v>
      </c>
      <c r="AD289" s="281">
        <v>0</v>
      </c>
      <c r="AE289" s="281">
        <v>0</v>
      </c>
      <c r="AF289" s="281">
        <v>0</v>
      </c>
      <c r="AG289" s="281">
        <v>0</v>
      </c>
      <c r="AH289" s="281">
        <v>0</v>
      </c>
      <c r="AI289" s="281">
        <v>0</v>
      </c>
      <c r="AJ289" s="281">
        <v>0</v>
      </c>
      <c r="AK289" s="281">
        <v>0</v>
      </c>
      <c r="AL289" s="281">
        <v>0</v>
      </c>
      <c r="AM289" s="281">
        <v>0</v>
      </c>
      <c r="AN289" s="281">
        <v>0</v>
      </c>
      <c r="AO289" s="281">
        <v>0</v>
      </c>
      <c r="AP289" s="281">
        <v>0</v>
      </c>
    </row>
    <row r="290" spans="1:42" outlineLevel="2">
      <c r="A290" s="211" t="str">
        <f>A252&amp;"."&amp;A284&amp;"."&amp;A253&amp;"."&amp;B290</f>
        <v>1.d.6.6</v>
      </c>
      <c r="B290">
        <v>6</v>
      </c>
      <c r="C290" t="str">
        <f>'1-GBP'!C290</f>
        <v/>
      </c>
      <c r="D290"/>
      <c r="E290"/>
      <c r="F290"/>
      <c r="G290"/>
      <c r="H290"/>
      <c r="I290"/>
      <c r="J290"/>
      <c r="K290"/>
      <c r="M290" s="281">
        <v>0</v>
      </c>
      <c r="N290" s="281">
        <v>0</v>
      </c>
      <c r="O290" s="281">
        <v>0</v>
      </c>
      <c r="P290" s="281">
        <v>0</v>
      </c>
      <c r="Q290" s="281">
        <v>0</v>
      </c>
      <c r="R290" s="281">
        <v>0</v>
      </c>
      <c r="S290" s="281">
        <v>0</v>
      </c>
      <c r="T290" s="281">
        <v>0</v>
      </c>
      <c r="U290" s="281">
        <v>0</v>
      </c>
      <c r="V290" s="281">
        <v>0</v>
      </c>
      <c r="W290" s="281">
        <v>0</v>
      </c>
      <c r="X290" s="281">
        <v>0</v>
      </c>
      <c r="Y290" s="281">
        <v>0</v>
      </c>
      <c r="Z290" s="281">
        <v>0</v>
      </c>
      <c r="AA290" s="281">
        <v>0</v>
      </c>
      <c r="AB290" s="281">
        <v>0</v>
      </c>
      <c r="AC290" s="281">
        <v>0</v>
      </c>
      <c r="AD290" s="281">
        <v>0</v>
      </c>
      <c r="AE290" s="281">
        <v>0</v>
      </c>
      <c r="AF290" s="281">
        <v>0</v>
      </c>
      <c r="AG290" s="281">
        <v>0</v>
      </c>
      <c r="AH290" s="281">
        <v>0</v>
      </c>
      <c r="AI290" s="281">
        <v>0</v>
      </c>
      <c r="AJ290" s="281">
        <v>0</v>
      </c>
      <c r="AK290" s="281">
        <v>0</v>
      </c>
      <c r="AL290" s="281">
        <v>0</v>
      </c>
      <c r="AM290" s="281">
        <v>0</v>
      </c>
      <c r="AN290" s="281">
        <v>0</v>
      </c>
      <c r="AO290" s="281">
        <v>0</v>
      </c>
      <c r="AP290" s="281">
        <v>0</v>
      </c>
    </row>
    <row r="291" spans="1:42" outlineLevel="2">
      <c r="A291" s="211" t="str">
        <f>A252&amp;"."&amp;A284&amp;"."&amp;A253&amp;"."&amp;B291</f>
        <v>1.d.6.7</v>
      </c>
      <c r="B291">
        <v>7</v>
      </c>
      <c r="C291" t="str">
        <f>'1-GBP'!C291</f>
        <v/>
      </c>
      <c r="D291"/>
      <c r="E291"/>
      <c r="F291"/>
      <c r="G291"/>
      <c r="H291"/>
      <c r="I291"/>
      <c r="J291"/>
      <c r="K291"/>
      <c r="M291" s="281">
        <v>0</v>
      </c>
      <c r="N291" s="281">
        <v>0</v>
      </c>
      <c r="O291" s="281">
        <v>0</v>
      </c>
      <c r="P291" s="281">
        <v>0</v>
      </c>
      <c r="Q291" s="281">
        <v>0</v>
      </c>
      <c r="R291" s="281">
        <v>0</v>
      </c>
      <c r="S291" s="281">
        <v>0</v>
      </c>
      <c r="T291" s="281">
        <v>0</v>
      </c>
      <c r="U291" s="281">
        <v>0</v>
      </c>
      <c r="V291" s="281">
        <v>0</v>
      </c>
      <c r="W291" s="281">
        <v>0</v>
      </c>
      <c r="X291" s="281">
        <v>0</v>
      </c>
      <c r="Y291" s="281">
        <v>0</v>
      </c>
      <c r="Z291" s="281">
        <v>0</v>
      </c>
      <c r="AA291" s="281">
        <v>0</v>
      </c>
      <c r="AB291" s="281">
        <v>0</v>
      </c>
      <c r="AC291" s="281">
        <v>0</v>
      </c>
      <c r="AD291" s="281">
        <v>0</v>
      </c>
      <c r="AE291" s="281">
        <v>0</v>
      </c>
      <c r="AF291" s="281">
        <v>0</v>
      </c>
      <c r="AG291" s="281">
        <v>0</v>
      </c>
      <c r="AH291" s="281">
        <v>0</v>
      </c>
      <c r="AI291" s="281">
        <v>0</v>
      </c>
      <c r="AJ291" s="281">
        <v>0</v>
      </c>
      <c r="AK291" s="281">
        <v>0</v>
      </c>
      <c r="AL291" s="281">
        <v>0</v>
      </c>
      <c r="AM291" s="281">
        <v>0</v>
      </c>
      <c r="AN291" s="281">
        <v>0</v>
      </c>
      <c r="AO291" s="281">
        <v>0</v>
      </c>
      <c r="AP291" s="281">
        <v>0</v>
      </c>
    </row>
    <row r="292" spans="1:42" outlineLevel="2">
      <c r="A292" s="211" t="str">
        <f>A252&amp;"."&amp;A284&amp;"."&amp;A253&amp;"."&amp;B292</f>
        <v>1.d.6.8</v>
      </c>
      <c r="B292">
        <v>8</v>
      </c>
      <c r="C292" t="str">
        <f>'1-GBP'!C292</f>
        <v/>
      </c>
      <c r="D292"/>
      <c r="E292"/>
      <c r="F292"/>
      <c r="G292"/>
      <c r="H292"/>
      <c r="I292"/>
      <c r="J292"/>
      <c r="K292"/>
      <c r="M292" s="281">
        <v>0</v>
      </c>
      <c r="N292" s="281">
        <v>0</v>
      </c>
      <c r="O292" s="281">
        <v>0</v>
      </c>
      <c r="P292" s="281">
        <v>0</v>
      </c>
      <c r="Q292" s="281">
        <v>0</v>
      </c>
      <c r="R292" s="281">
        <v>0</v>
      </c>
      <c r="S292" s="281">
        <v>0</v>
      </c>
      <c r="T292" s="281">
        <v>0</v>
      </c>
      <c r="U292" s="281">
        <v>0</v>
      </c>
      <c r="V292" s="281">
        <v>0</v>
      </c>
      <c r="W292" s="281">
        <v>0</v>
      </c>
      <c r="X292" s="281">
        <v>0</v>
      </c>
      <c r="Y292" s="281">
        <v>0</v>
      </c>
      <c r="Z292" s="281">
        <v>0</v>
      </c>
      <c r="AA292" s="281">
        <v>0</v>
      </c>
      <c r="AB292" s="281">
        <v>0</v>
      </c>
      <c r="AC292" s="281">
        <v>0</v>
      </c>
      <c r="AD292" s="281">
        <v>0</v>
      </c>
      <c r="AE292" s="281">
        <v>0</v>
      </c>
      <c r="AF292" s="281">
        <v>0</v>
      </c>
      <c r="AG292" s="281">
        <v>0</v>
      </c>
      <c r="AH292" s="281">
        <v>0</v>
      </c>
      <c r="AI292" s="281">
        <v>0</v>
      </c>
      <c r="AJ292" s="281">
        <v>0</v>
      </c>
      <c r="AK292" s="281">
        <v>0</v>
      </c>
      <c r="AL292" s="281">
        <v>0</v>
      </c>
      <c r="AM292" s="281">
        <v>0</v>
      </c>
      <c r="AN292" s="281">
        <v>0</v>
      </c>
      <c r="AO292" s="281">
        <v>0</v>
      </c>
      <c r="AP292" s="281">
        <v>0</v>
      </c>
    </row>
    <row r="293" spans="1:42" outlineLevel="2">
      <c r="A293" s="211" t="str">
        <f>A252&amp;"."&amp;A284&amp;"."&amp;A253&amp;"."&amp;B293</f>
        <v>1.d.6.9</v>
      </c>
      <c r="B293">
        <v>9</v>
      </c>
      <c r="C293" t="str">
        <f>'1-GBP'!C293</f>
        <v/>
      </c>
      <c r="D293"/>
      <c r="E293"/>
      <c r="F293"/>
      <c r="G293"/>
      <c r="H293"/>
      <c r="I293"/>
      <c r="J293"/>
      <c r="K293"/>
      <c r="M293" s="281">
        <v>0</v>
      </c>
      <c r="N293" s="281">
        <v>0</v>
      </c>
      <c r="O293" s="281">
        <v>0</v>
      </c>
      <c r="P293" s="281">
        <v>0</v>
      </c>
      <c r="Q293" s="281">
        <v>0</v>
      </c>
      <c r="R293" s="281">
        <v>0</v>
      </c>
      <c r="S293" s="281">
        <v>0</v>
      </c>
      <c r="T293" s="281">
        <v>0</v>
      </c>
      <c r="U293" s="281">
        <v>0</v>
      </c>
      <c r="V293" s="281">
        <v>0</v>
      </c>
      <c r="W293" s="281">
        <v>0</v>
      </c>
      <c r="X293" s="281">
        <v>0</v>
      </c>
      <c r="Y293" s="281">
        <v>0</v>
      </c>
      <c r="Z293" s="281">
        <v>0</v>
      </c>
      <c r="AA293" s="281">
        <v>0</v>
      </c>
      <c r="AB293" s="281">
        <v>0</v>
      </c>
      <c r="AC293" s="281">
        <v>0</v>
      </c>
      <c r="AD293" s="281">
        <v>0</v>
      </c>
      <c r="AE293" s="281">
        <v>0</v>
      </c>
      <c r="AF293" s="281">
        <v>0</v>
      </c>
      <c r="AG293" s="281">
        <v>0</v>
      </c>
      <c r="AH293" s="281">
        <v>0</v>
      </c>
      <c r="AI293" s="281">
        <v>0</v>
      </c>
      <c r="AJ293" s="281">
        <v>0</v>
      </c>
      <c r="AK293" s="281">
        <v>0</v>
      </c>
      <c r="AL293" s="281">
        <v>0</v>
      </c>
      <c r="AM293" s="281">
        <v>0</v>
      </c>
      <c r="AN293" s="281">
        <v>0</v>
      </c>
      <c r="AO293" s="281">
        <v>0</v>
      </c>
      <c r="AP293" s="281">
        <v>0</v>
      </c>
    </row>
    <row r="294" spans="1:42" outlineLevel="2">
      <c r="A294" s="211" t="str">
        <f>A252&amp;"."&amp;A284&amp;"."&amp;A253&amp;"."&amp;B294</f>
        <v>1.d.6.10</v>
      </c>
      <c r="B294">
        <v>10</v>
      </c>
      <c r="C294" t="str">
        <f>'1-GBP'!C294</f>
        <v/>
      </c>
      <c r="D294"/>
      <c r="E294"/>
      <c r="F294"/>
      <c r="G294"/>
      <c r="H294"/>
      <c r="I294"/>
      <c r="J294"/>
      <c r="K294"/>
      <c r="M294" s="281">
        <v>0</v>
      </c>
      <c r="N294" s="281">
        <v>0</v>
      </c>
      <c r="O294" s="281">
        <v>0</v>
      </c>
      <c r="P294" s="281">
        <v>0</v>
      </c>
      <c r="Q294" s="281">
        <v>0</v>
      </c>
      <c r="R294" s="281">
        <v>0</v>
      </c>
      <c r="S294" s="281">
        <v>0</v>
      </c>
      <c r="T294" s="281">
        <v>0</v>
      </c>
      <c r="U294" s="281">
        <v>0</v>
      </c>
      <c r="V294" s="281">
        <v>0</v>
      </c>
      <c r="W294" s="281">
        <v>0</v>
      </c>
      <c r="X294" s="281">
        <v>0</v>
      </c>
      <c r="Y294" s="281">
        <v>0</v>
      </c>
      <c r="Z294" s="281">
        <v>0</v>
      </c>
      <c r="AA294" s="281">
        <v>0</v>
      </c>
      <c r="AB294" s="281">
        <v>0</v>
      </c>
      <c r="AC294" s="281">
        <v>0</v>
      </c>
      <c r="AD294" s="281">
        <v>0</v>
      </c>
      <c r="AE294" s="281">
        <v>0</v>
      </c>
      <c r="AF294" s="281">
        <v>0</v>
      </c>
      <c r="AG294" s="281">
        <v>0</v>
      </c>
      <c r="AH294" s="281">
        <v>0</v>
      </c>
      <c r="AI294" s="281">
        <v>0</v>
      </c>
      <c r="AJ294" s="281">
        <v>0</v>
      </c>
      <c r="AK294" s="281">
        <v>0</v>
      </c>
      <c r="AL294" s="281">
        <v>0</v>
      </c>
      <c r="AM294" s="281">
        <v>0</v>
      </c>
      <c r="AN294" s="281">
        <v>0</v>
      </c>
      <c r="AO294" s="281">
        <v>0</v>
      </c>
      <c r="AP294" s="281">
        <v>0</v>
      </c>
    </row>
    <row r="295" spans="1:42" outlineLevel="2">
      <c r="A295" s="211" t="str">
        <f>A252&amp;"."&amp;A284&amp;"."&amp;A253&amp;"."&amp;B295</f>
        <v>1.d.6.11</v>
      </c>
      <c r="B295">
        <v>11</v>
      </c>
      <c r="C295" t="str">
        <f>'1-GBP'!C295</f>
        <v/>
      </c>
      <c r="D295"/>
      <c r="E295"/>
      <c r="F295"/>
      <c r="G295"/>
      <c r="H295"/>
      <c r="I295"/>
      <c r="J295"/>
      <c r="K295"/>
      <c r="M295" s="281">
        <v>0</v>
      </c>
      <c r="N295" s="281">
        <v>0</v>
      </c>
      <c r="O295" s="281">
        <v>0</v>
      </c>
      <c r="P295" s="281">
        <v>0</v>
      </c>
      <c r="Q295" s="281">
        <v>0</v>
      </c>
      <c r="R295" s="281">
        <v>0</v>
      </c>
      <c r="S295" s="281">
        <v>0</v>
      </c>
      <c r="T295" s="281">
        <v>0</v>
      </c>
      <c r="U295" s="281">
        <v>0</v>
      </c>
      <c r="V295" s="281">
        <v>0</v>
      </c>
      <c r="W295" s="281">
        <v>0</v>
      </c>
      <c r="X295" s="281">
        <v>0</v>
      </c>
      <c r="Y295" s="281">
        <v>0</v>
      </c>
      <c r="Z295" s="281">
        <v>0</v>
      </c>
      <c r="AA295" s="281">
        <v>0</v>
      </c>
      <c r="AB295" s="281">
        <v>0</v>
      </c>
      <c r="AC295" s="281">
        <v>0</v>
      </c>
      <c r="AD295" s="281">
        <v>0</v>
      </c>
      <c r="AE295" s="281">
        <v>0</v>
      </c>
      <c r="AF295" s="281">
        <v>0</v>
      </c>
      <c r="AG295" s="281">
        <v>0</v>
      </c>
      <c r="AH295" s="281">
        <v>0</v>
      </c>
      <c r="AI295" s="281">
        <v>0</v>
      </c>
      <c r="AJ295" s="281">
        <v>0</v>
      </c>
      <c r="AK295" s="281">
        <v>0</v>
      </c>
      <c r="AL295" s="281">
        <v>0</v>
      </c>
      <c r="AM295" s="281">
        <v>0</v>
      </c>
      <c r="AN295" s="281">
        <v>0</v>
      </c>
      <c r="AO295" s="281">
        <v>0</v>
      </c>
      <c r="AP295" s="281">
        <v>0</v>
      </c>
    </row>
    <row r="296" spans="1:42" outlineLevel="2">
      <c r="A296" s="211" t="str">
        <f>A252&amp;"."&amp;A284&amp;"."&amp;A253&amp;"."&amp;B296</f>
        <v>1.d.6.12</v>
      </c>
      <c r="B296">
        <v>12</v>
      </c>
      <c r="C296" t="str">
        <f>'1-GBP'!C296</f>
        <v/>
      </c>
      <c r="D296"/>
      <c r="E296"/>
      <c r="F296"/>
      <c r="G296"/>
      <c r="H296"/>
      <c r="I296"/>
      <c r="J296"/>
      <c r="K296"/>
      <c r="M296" s="281">
        <v>0</v>
      </c>
      <c r="N296" s="281">
        <v>0</v>
      </c>
      <c r="O296" s="281">
        <v>0</v>
      </c>
      <c r="P296" s="281">
        <v>0</v>
      </c>
      <c r="Q296" s="281">
        <v>0</v>
      </c>
      <c r="R296" s="281">
        <v>0</v>
      </c>
      <c r="S296" s="281">
        <v>0</v>
      </c>
      <c r="T296" s="281">
        <v>0</v>
      </c>
      <c r="U296" s="281">
        <v>0</v>
      </c>
      <c r="V296" s="281">
        <v>0</v>
      </c>
      <c r="W296" s="281">
        <v>0</v>
      </c>
      <c r="X296" s="281">
        <v>0</v>
      </c>
      <c r="Y296" s="281">
        <v>0</v>
      </c>
      <c r="Z296" s="281">
        <v>0</v>
      </c>
      <c r="AA296" s="281">
        <v>0</v>
      </c>
      <c r="AB296" s="281">
        <v>0</v>
      </c>
      <c r="AC296" s="281">
        <v>0</v>
      </c>
      <c r="AD296" s="281">
        <v>0</v>
      </c>
      <c r="AE296" s="281">
        <v>0</v>
      </c>
      <c r="AF296" s="281">
        <v>0</v>
      </c>
      <c r="AG296" s="281">
        <v>0</v>
      </c>
      <c r="AH296" s="281">
        <v>0</v>
      </c>
      <c r="AI296" s="281">
        <v>0</v>
      </c>
      <c r="AJ296" s="281">
        <v>0</v>
      </c>
      <c r="AK296" s="281">
        <v>0</v>
      </c>
      <c r="AL296" s="281">
        <v>0</v>
      </c>
      <c r="AM296" s="281">
        <v>0</v>
      </c>
      <c r="AN296" s="281">
        <v>0</v>
      </c>
      <c r="AO296" s="281">
        <v>0</v>
      </c>
      <c r="AP296" s="281">
        <v>0</v>
      </c>
    </row>
    <row r="297" spans="1:42" outlineLevel="1">
      <c r="A297" s="212"/>
      <c r="B297" s="201">
        <f>B296-COUNTIFS(C285:C296,"")</f>
        <v>0</v>
      </c>
      <c r="C297" s="201" t="s">
        <v>285</v>
      </c>
      <c r="D297" s="201"/>
      <c r="E297" s="201"/>
      <c r="F297" s="201"/>
      <c r="G297" s="201"/>
      <c r="H297" s="201"/>
      <c r="I297" s="201"/>
      <c r="J297" s="201"/>
      <c r="K297" s="201"/>
      <c r="L297" s="201"/>
      <c r="M297" s="280">
        <f t="shared" ref="M297:AP297" si="25">SUM(M285:M296)</f>
        <v>0</v>
      </c>
      <c r="N297" s="280">
        <f t="shared" si="25"/>
        <v>0</v>
      </c>
      <c r="O297" s="280">
        <f t="shared" si="25"/>
        <v>0</v>
      </c>
      <c r="P297" s="280">
        <f t="shared" si="25"/>
        <v>0</v>
      </c>
      <c r="Q297" s="280">
        <f t="shared" si="25"/>
        <v>0</v>
      </c>
      <c r="R297" s="280">
        <f t="shared" si="25"/>
        <v>0</v>
      </c>
      <c r="S297" s="280">
        <f t="shared" si="25"/>
        <v>0</v>
      </c>
      <c r="T297" s="280">
        <f t="shared" si="25"/>
        <v>0</v>
      </c>
      <c r="U297" s="280">
        <f t="shared" si="25"/>
        <v>0</v>
      </c>
      <c r="V297" s="280">
        <f t="shared" si="25"/>
        <v>0</v>
      </c>
      <c r="W297" s="280">
        <f t="shared" si="25"/>
        <v>0</v>
      </c>
      <c r="X297" s="280">
        <f t="shared" si="25"/>
        <v>0</v>
      </c>
      <c r="Y297" s="280">
        <f t="shared" si="25"/>
        <v>0</v>
      </c>
      <c r="Z297" s="280">
        <f t="shared" si="25"/>
        <v>0</v>
      </c>
      <c r="AA297" s="280">
        <f t="shared" si="25"/>
        <v>0</v>
      </c>
      <c r="AB297" s="280">
        <f t="shared" si="25"/>
        <v>0</v>
      </c>
      <c r="AC297" s="280">
        <f t="shared" si="25"/>
        <v>0</v>
      </c>
      <c r="AD297" s="280">
        <f t="shared" si="25"/>
        <v>0</v>
      </c>
      <c r="AE297" s="280">
        <f t="shared" si="25"/>
        <v>0</v>
      </c>
      <c r="AF297" s="280">
        <f t="shared" si="25"/>
        <v>0</v>
      </c>
      <c r="AG297" s="280">
        <f t="shared" si="25"/>
        <v>0</v>
      </c>
      <c r="AH297" s="280">
        <f t="shared" si="25"/>
        <v>0</v>
      </c>
      <c r="AI297" s="280">
        <f t="shared" si="25"/>
        <v>0</v>
      </c>
      <c r="AJ297" s="280">
        <f t="shared" si="25"/>
        <v>0</v>
      </c>
      <c r="AK297" s="280">
        <f t="shared" si="25"/>
        <v>0</v>
      </c>
      <c r="AL297" s="280">
        <f t="shared" si="25"/>
        <v>0</v>
      </c>
      <c r="AM297" s="280">
        <f t="shared" si="25"/>
        <v>0</v>
      </c>
      <c r="AN297" s="280">
        <f t="shared" si="25"/>
        <v>0</v>
      </c>
      <c r="AO297" s="280">
        <f t="shared" si="25"/>
        <v>0</v>
      </c>
      <c r="AP297" s="280">
        <f t="shared" si="25"/>
        <v>0</v>
      </c>
    </row>
    <row r="298" spans="1:42" ht="16.149999999999999" outlineLevel="1" thickBot="1">
      <c r="A298" s="213"/>
      <c r="B298" s="202"/>
      <c r="C298" s="202"/>
      <c r="D298" s="202"/>
      <c r="E298" s="202"/>
      <c r="F298" s="202"/>
      <c r="G298" s="202"/>
      <c r="H298" s="202"/>
      <c r="I298" s="202"/>
      <c r="J298" s="202"/>
      <c r="K298" s="202"/>
      <c r="L298" s="202"/>
      <c r="M298" s="313"/>
      <c r="N298" s="313"/>
      <c r="O298" s="313"/>
      <c r="P298" s="313"/>
      <c r="Q298" s="313"/>
      <c r="R298" s="313"/>
      <c r="S298" s="313"/>
      <c r="T298" s="313"/>
      <c r="U298" s="313"/>
      <c r="V298" s="313"/>
      <c r="W298" s="313"/>
      <c r="X298" s="313"/>
      <c r="Y298" s="313"/>
      <c r="Z298" s="313"/>
      <c r="AA298" s="313"/>
      <c r="AB298" s="313"/>
      <c r="AC298" s="313"/>
      <c r="AD298" s="313"/>
      <c r="AE298" s="313"/>
      <c r="AF298" s="313"/>
      <c r="AG298" s="313"/>
      <c r="AH298" s="313"/>
      <c r="AI298" s="313"/>
      <c r="AJ298" s="313"/>
      <c r="AK298" s="313"/>
      <c r="AL298" s="313"/>
      <c r="AM298" s="313"/>
      <c r="AN298" s="313"/>
      <c r="AO298" s="313"/>
      <c r="AP298" s="313"/>
    </row>
    <row r="299" spans="1:42" ht="16.149999999999999" outlineLevel="1" thickBot="1">
      <c r="A299" s="214" t="s">
        <v>288</v>
      </c>
      <c r="B299" s="203">
        <f>B297+B282+B267</f>
        <v>4</v>
      </c>
      <c r="C299" s="203" t="s">
        <v>289</v>
      </c>
      <c r="D299" s="203"/>
      <c r="E299" s="203"/>
      <c r="F299" s="203"/>
      <c r="G299" s="203" t="str">
        <f>+"Total "&amp;$B252&amp;" "&amp;$B253</f>
        <v>Total Phase 1 Energy Costs</v>
      </c>
      <c r="H299" s="203"/>
      <c r="I299" s="203"/>
      <c r="J299" s="203"/>
      <c r="K299" s="203"/>
      <c r="L299" s="203"/>
      <c r="M299" s="284">
        <f t="shared" ref="M299:AP299" si="26">SUM(M267,M282,M297)</f>
        <v>0</v>
      </c>
      <c r="N299" s="284">
        <f t="shared" si="26"/>
        <v>0</v>
      </c>
      <c r="O299" s="284">
        <f t="shared" si="26"/>
        <v>0</v>
      </c>
      <c r="P299" s="284">
        <f t="shared" si="26"/>
        <v>0</v>
      </c>
      <c r="Q299" s="284">
        <f t="shared" si="26"/>
        <v>0</v>
      </c>
      <c r="R299" s="284">
        <f t="shared" si="26"/>
        <v>0</v>
      </c>
      <c r="S299" s="284">
        <f t="shared" si="26"/>
        <v>0</v>
      </c>
      <c r="T299" s="284">
        <f t="shared" si="26"/>
        <v>0</v>
      </c>
      <c r="U299" s="284">
        <f t="shared" si="26"/>
        <v>0</v>
      </c>
      <c r="V299" s="284">
        <f t="shared" si="26"/>
        <v>0</v>
      </c>
      <c r="W299" s="284">
        <f t="shared" si="26"/>
        <v>0</v>
      </c>
      <c r="X299" s="284">
        <f t="shared" si="26"/>
        <v>0</v>
      </c>
      <c r="Y299" s="284">
        <f t="shared" si="26"/>
        <v>0</v>
      </c>
      <c r="Z299" s="284">
        <f t="shared" si="26"/>
        <v>0</v>
      </c>
      <c r="AA299" s="284">
        <f t="shared" si="26"/>
        <v>0</v>
      </c>
      <c r="AB299" s="284">
        <f t="shared" si="26"/>
        <v>0</v>
      </c>
      <c r="AC299" s="284">
        <f t="shared" si="26"/>
        <v>0</v>
      </c>
      <c r="AD299" s="284">
        <f t="shared" si="26"/>
        <v>0</v>
      </c>
      <c r="AE299" s="284">
        <f t="shared" si="26"/>
        <v>0</v>
      </c>
      <c r="AF299" s="284">
        <f t="shared" si="26"/>
        <v>0</v>
      </c>
      <c r="AG299" s="284">
        <f t="shared" si="26"/>
        <v>0</v>
      </c>
      <c r="AH299" s="284">
        <f t="shared" si="26"/>
        <v>0</v>
      </c>
      <c r="AI299" s="284">
        <f t="shared" si="26"/>
        <v>0</v>
      </c>
      <c r="AJ299" s="284">
        <f t="shared" si="26"/>
        <v>0</v>
      </c>
      <c r="AK299" s="284">
        <f t="shared" si="26"/>
        <v>0</v>
      </c>
      <c r="AL299" s="284">
        <f t="shared" si="26"/>
        <v>0</v>
      </c>
      <c r="AM299" s="284">
        <f t="shared" si="26"/>
        <v>0</v>
      </c>
      <c r="AN299" s="284">
        <f t="shared" si="26"/>
        <v>0</v>
      </c>
      <c r="AO299" s="284">
        <f t="shared" si="26"/>
        <v>0</v>
      </c>
      <c r="AP299" s="284">
        <f t="shared" si="26"/>
        <v>0</v>
      </c>
    </row>
    <row r="300" spans="1:42" collapsed="1">
      <c r="A300" s="211"/>
      <c r="B300"/>
      <c r="C300"/>
      <c r="D300"/>
      <c r="E300"/>
      <c r="F300"/>
      <c r="G300"/>
      <c r="H300"/>
      <c r="I300"/>
      <c r="J300"/>
      <c r="K300"/>
      <c r="M300" s="314"/>
      <c r="N300" s="314"/>
      <c r="O300" s="314"/>
      <c r="P300" s="314"/>
      <c r="Q300" s="314"/>
      <c r="R300" s="314"/>
      <c r="S300" s="314"/>
      <c r="T300" s="314"/>
      <c r="U300" s="314"/>
      <c r="V300" s="314"/>
      <c r="W300" s="314"/>
      <c r="X300" s="314"/>
      <c r="Y300" s="314"/>
      <c r="Z300" s="314"/>
      <c r="AA300" s="314"/>
      <c r="AB300" s="314"/>
      <c r="AC300" s="314"/>
      <c r="AD300" s="314"/>
      <c r="AE300" s="314"/>
      <c r="AF300" s="314"/>
      <c r="AG300" s="314"/>
      <c r="AH300" s="314"/>
      <c r="AI300" s="314"/>
      <c r="AJ300" s="314"/>
      <c r="AK300" s="314"/>
      <c r="AL300" s="314"/>
      <c r="AM300" s="314"/>
      <c r="AN300" s="314"/>
      <c r="AO300" s="314"/>
      <c r="AP300" s="314"/>
    </row>
    <row r="301" spans="1:42">
      <c r="A301" s="209" t="str">
        <f>_xlfn.TEXTBEFORE(J301,".")</f>
        <v>1</v>
      </c>
      <c r="B301" s="196" t="str">
        <f>_xlfn.XLOOKUP($A301,Select!$B$4:$B$65,Select!$C$4:$C$65)</f>
        <v>Phase 1</v>
      </c>
      <c r="C301" s="197"/>
      <c r="D301" s="197">
        <f>B316+B331+B346</f>
        <v>3</v>
      </c>
      <c r="E301" s="197" t="s">
        <v>281</v>
      </c>
      <c r="F301" s="197"/>
      <c r="G301" s="197"/>
      <c r="H301" s="197"/>
      <c r="I301" s="197" t="s">
        <v>282</v>
      </c>
      <c r="J301" s="197" t="str">
        <f>Select!$M$10</f>
        <v>1.7</v>
      </c>
      <c r="K301" s="197"/>
      <c r="L301" s="197"/>
      <c r="M301" s="318"/>
      <c r="N301" s="319"/>
      <c r="O301" s="319"/>
      <c r="P301" s="319"/>
      <c r="Q301" s="319"/>
      <c r="R301" s="319"/>
      <c r="S301" s="319"/>
      <c r="T301" s="319"/>
      <c r="U301" s="319"/>
      <c r="V301" s="319"/>
      <c r="W301" s="319"/>
      <c r="X301" s="319"/>
      <c r="Y301" s="319"/>
      <c r="Z301" s="319"/>
      <c r="AA301" s="319"/>
      <c r="AB301" s="319"/>
      <c r="AC301" s="319"/>
      <c r="AD301" s="319"/>
      <c r="AE301" s="319"/>
      <c r="AF301" s="319"/>
      <c r="AG301" s="319"/>
      <c r="AH301" s="319"/>
      <c r="AI301" s="319"/>
      <c r="AJ301" s="319"/>
      <c r="AK301" s="319"/>
      <c r="AL301" s="319"/>
      <c r="AM301" s="319"/>
      <c r="AN301" s="319"/>
      <c r="AO301" s="319"/>
      <c r="AP301" s="319"/>
    </row>
    <row r="302" spans="1:42" outlineLevel="1">
      <c r="A302" s="210" t="str">
        <f>_xlfn.TEXTAFTER(J301,".")</f>
        <v>7</v>
      </c>
      <c r="B302" s="199" t="str">
        <f>_xlfn.XLOOKUP($J301,Select!$K$4:$K$65,Select!$F$4:$F$65)</f>
        <v>Opex Allowance (IJV)</v>
      </c>
      <c r="C302" s="199"/>
      <c r="D302" s="199"/>
      <c r="E302" s="199"/>
      <c r="F302" s="199"/>
      <c r="G302" s="199"/>
      <c r="H302" s="199"/>
      <c r="I302" s="199"/>
      <c r="J302" s="199"/>
      <c r="K302" s="199"/>
      <c r="L302" s="199"/>
      <c r="M302" s="320"/>
      <c r="N302" s="320"/>
      <c r="O302" s="320"/>
      <c r="P302" s="320"/>
      <c r="Q302" s="320"/>
      <c r="R302" s="320"/>
      <c r="S302" s="320"/>
      <c r="T302" s="320"/>
      <c r="U302" s="320"/>
      <c r="V302" s="320"/>
      <c r="W302" s="320"/>
      <c r="X302" s="320"/>
      <c r="Y302" s="320"/>
      <c r="Z302" s="320"/>
      <c r="AA302" s="320"/>
      <c r="AB302" s="320"/>
      <c r="AC302" s="320"/>
      <c r="AD302" s="320"/>
      <c r="AE302" s="320"/>
      <c r="AF302" s="320"/>
      <c r="AG302" s="320"/>
      <c r="AH302" s="320"/>
      <c r="AI302" s="320"/>
      <c r="AJ302" s="320"/>
      <c r="AK302" s="320"/>
      <c r="AL302" s="320"/>
      <c r="AM302" s="320"/>
      <c r="AN302" s="320"/>
      <c r="AO302" s="320"/>
      <c r="AP302" s="320"/>
    </row>
    <row r="303" spans="1:42" outlineLevel="1">
      <c r="A303" s="220" t="s">
        <v>150</v>
      </c>
      <c r="B303" s="220" t="s">
        <v>283</v>
      </c>
      <c r="C303" s="220" t="s">
        <v>284</v>
      </c>
      <c r="D303" s="220"/>
      <c r="E303" s="220"/>
      <c r="F303" s="220"/>
      <c r="G303" s="220"/>
      <c r="H303" s="220"/>
      <c r="I303" s="220"/>
      <c r="J303" s="220"/>
      <c r="K303" s="220"/>
      <c r="L303" s="220"/>
      <c r="M303" s="315"/>
      <c r="N303" s="315"/>
      <c r="O303" s="315"/>
      <c r="P303" s="315"/>
      <c r="Q303" s="315"/>
      <c r="R303" s="315"/>
      <c r="S303" s="315"/>
      <c r="T303" s="315"/>
      <c r="U303" s="315"/>
      <c r="V303" s="315"/>
      <c r="W303" s="315"/>
      <c r="X303" s="315"/>
      <c r="Y303" s="315"/>
      <c r="Z303" s="315"/>
      <c r="AA303" s="315"/>
      <c r="AB303" s="315"/>
      <c r="AC303" s="315"/>
      <c r="AD303" s="315"/>
      <c r="AE303" s="315"/>
      <c r="AF303" s="315"/>
      <c r="AG303" s="315"/>
      <c r="AH303" s="315"/>
      <c r="AI303" s="315"/>
      <c r="AJ303" s="315"/>
      <c r="AK303" s="315"/>
      <c r="AL303" s="315"/>
      <c r="AM303" s="315"/>
      <c r="AN303" s="315"/>
      <c r="AO303" s="315"/>
      <c r="AP303" s="315"/>
    </row>
    <row r="304" spans="1:42" outlineLevel="2">
      <c r="A304" s="211" t="str">
        <f>A301&amp;"."&amp;A303&amp;"."&amp;A302&amp;"."&amp;B304</f>
        <v>1.c.7.1</v>
      </c>
      <c r="B304">
        <v>1</v>
      </c>
      <c r="C304" t="str">
        <f>'1-GBP'!C304</f>
        <v/>
      </c>
      <c r="D304"/>
      <c r="E304"/>
      <c r="F304"/>
      <c r="G304"/>
      <c r="H304"/>
      <c r="I304"/>
      <c r="J304"/>
      <c r="K304"/>
      <c r="M304" s="281">
        <v>0</v>
      </c>
      <c r="N304" s="281">
        <v>0</v>
      </c>
      <c r="O304" s="281">
        <v>0</v>
      </c>
      <c r="P304" s="281">
        <v>0</v>
      </c>
      <c r="Q304" s="281">
        <v>0</v>
      </c>
      <c r="R304" s="281">
        <v>0</v>
      </c>
      <c r="S304" s="281">
        <v>0</v>
      </c>
      <c r="T304" s="281">
        <v>0</v>
      </c>
      <c r="U304" s="281">
        <v>0</v>
      </c>
      <c r="V304" s="281">
        <v>0</v>
      </c>
      <c r="W304" s="281">
        <v>0</v>
      </c>
      <c r="X304" s="281">
        <v>0</v>
      </c>
      <c r="Y304" s="281">
        <v>0</v>
      </c>
      <c r="Z304" s="281">
        <v>0</v>
      </c>
      <c r="AA304" s="281">
        <v>0</v>
      </c>
      <c r="AB304" s="281">
        <v>0</v>
      </c>
      <c r="AC304" s="281">
        <v>0</v>
      </c>
      <c r="AD304" s="281">
        <v>0</v>
      </c>
      <c r="AE304" s="281">
        <v>0</v>
      </c>
      <c r="AF304" s="281">
        <v>0</v>
      </c>
      <c r="AG304" s="281">
        <v>0</v>
      </c>
      <c r="AH304" s="281">
        <v>0</v>
      </c>
      <c r="AI304" s="281">
        <v>0</v>
      </c>
      <c r="AJ304" s="281">
        <v>0</v>
      </c>
      <c r="AK304" s="281">
        <v>0</v>
      </c>
      <c r="AL304" s="281">
        <v>0</v>
      </c>
      <c r="AM304" s="281">
        <v>0</v>
      </c>
      <c r="AN304" s="281">
        <v>0</v>
      </c>
      <c r="AO304" s="281">
        <v>0</v>
      </c>
      <c r="AP304" s="281">
        <v>0</v>
      </c>
    </row>
    <row r="305" spans="1:42" outlineLevel="2">
      <c r="A305" s="211" t="str">
        <f>A301&amp;"."&amp;A303&amp;"."&amp;A302&amp;"."&amp;B305</f>
        <v>1.c.7.2</v>
      </c>
      <c r="B305">
        <v>2</v>
      </c>
      <c r="C305" t="str">
        <f>'1-GBP'!C305</f>
        <v/>
      </c>
      <c r="D305"/>
      <c r="E305"/>
      <c r="F305"/>
      <c r="G305"/>
      <c r="H305"/>
      <c r="I305"/>
      <c r="J305"/>
      <c r="K305"/>
      <c r="M305" s="281">
        <v>0</v>
      </c>
      <c r="N305" s="281">
        <v>0</v>
      </c>
      <c r="O305" s="281">
        <v>0</v>
      </c>
      <c r="P305" s="281">
        <v>0</v>
      </c>
      <c r="Q305" s="281">
        <v>0</v>
      </c>
      <c r="R305" s="281">
        <v>0</v>
      </c>
      <c r="S305" s="281">
        <v>0</v>
      </c>
      <c r="T305" s="281">
        <v>0</v>
      </c>
      <c r="U305" s="281">
        <v>0</v>
      </c>
      <c r="V305" s="281">
        <v>0</v>
      </c>
      <c r="W305" s="281">
        <v>0</v>
      </c>
      <c r="X305" s="281">
        <v>0</v>
      </c>
      <c r="Y305" s="281">
        <v>0</v>
      </c>
      <c r="Z305" s="281">
        <v>0</v>
      </c>
      <c r="AA305" s="281">
        <v>0</v>
      </c>
      <c r="AB305" s="281">
        <v>0</v>
      </c>
      <c r="AC305" s="281">
        <v>0</v>
      </c>
      <c r="AD305" s="281">
        <v>0</v>
      </c>
      <c r="AE305" s="281">
        <v>0</v>
      </c>
      <c r="AF305" s="281">
        <v>0</v>
      </c>
      <c r="AG305" s="281">
        <v>0</v>
      </c>
      <c r="AH305" s="281">
        <v>0</v>
      </c>
      <c r="AI305" s="281">
        <v>0</v>
      </c>
      <c r="AJ305" s="281">
        <v>0</v>
      </c>
      <c r="AK305" s="281">
        <v>0</v>
      </c>
      <c r="AL305" s="281">
        <v>0</v>
      </c>
      <c r="AM305" s="281">
        <v>0</v>
      </c>
      <c r="AN305" s="281">
        <v>0</v>
      </c>
      <c r="AO305" s="281">
        <v>0</v>
      </c>
      <c r="AP305" s="281">
        <v>0</v>
      </c>
    </row>
    <row r="306" spans="1:42" outlineLevel="2">
      <c r="A306" s="211" t="str">
        <f>A301&amp;"."&amp;A303&amp;"."&amp;A302&amp;"."&amp;B306</f>
        <v>1.c.7.3</v>
      </c>
      <c r="B306">
        <v>3</v>
      </c>
      <c r="C306" t="str">
        <f>'1-GBP'!C306</f>
        <v/>
      </c>
      <c r="D306"/>
      <c r="E306"/>
      <c r="F306"/>
      <c r="G306"/>
      <c r="H306"/>
      <c r="I306"/>
      <c r="J306"/>
      <c r="K306"/>
      <c r="M306" s="281">
        <v>0</v>
      </c>
      <c r="N306" s="281">
        <v>0</v>
      </c>
      <c r="O306" s="281">
        <v>0</v>
      </c>
      <c r="P306" s="281">
        <v>0</v>
      </c>
      <c r="Q306" s="281">
        <v>0</v>
      </c>
      <c r="R306" s="281">
        <v>0</v>
      </c>
      <c r="S306" s="281">
        <v>0</v>
      </c>
      <c r="T306" s="281">
        <v>0</v>
      </c>
      <c r="U306" s="281">
        <v>0</v>
      </c>
      <c r="V306" s="281">
        <v>0</v>
      </c>
      <c r="W306" s="281">
        <v>0</v>
      </c>
      <c r="X306" s="281">
        <v>0</v>
      </c>
      <c r="Y306" s="281">
        <v>0</v>
      </c>
      <c r="Z306" s="281">
        <v>0</v>
      </c>
      <c r="AA306" s="281">
        <v>0</v>
      </c>
      <c r="AB306" s="281">
        <v>0</v>
      </c>
      <c r="AC306" s="281">
        <v>0</v>
      </c>
      <c r="AD306" s="281">
        <v>0</v>
      </c>
      <c r="AE306" s="281">
        <v>0</v>
      </c>
      <c r="AF306" s="281">
        <v>0</v>
      </c>
      <c r="AG306" s="281">
        <v>0</v>
      </c>
      <c r="AH306" s="281">
        <v>0</v>
      </c>
      <c r="AI306" s="281">
        <v>0</v>
      </c>
      <c r="AJ306" s="281">
        <v>0</v>
      </c>
      <c r="AK306" s="281">
        <v>0</v>
      </c>
      <c r="AL306" s="281">
        <v>0</v>
      </c>
      <c r="AM306" s="281">
        <v>0</v>
      </c>
      <c r="AN306" s="281">
        <v>0</v>
      </c>
      <c r="AO306" s="281">
        <v>0</v>
      </c>
      <c r="AP306" s="281">
        <v>0</v>
      </c>
    </row>
    <row r="307" spans="1:42" outlineLevel="2">
      <c r="A307" s="211" t="str">
        <f>A301&amp;"."&amp;A303&amp;"."&amp;A302&amp;"."&amp;B307</f>
        <v>1.c.7.4</v>
      </c>
      <c r="B307">
        <v>4</v>
      </c>
      <c r="C307" t="str">
        <f>'1-GBP'!C307</f>
        <v/>
      </c>
      <c r="D307"/>
      <c r="E307"/>
      <c r="F307"/>
      <c r="G307"/>
      <c r="H307"/>
      <c r="I307"/>
      <c r="J307"/>
      <c r="K307"/>
      <c r="M307" s="281">
        <v>0</v>
      </c>
      <c r="N307" s="281">
        <v>0</v>
      </c>
      <c r="O307" s="281">
        <v>0</v>
      </c>
      <c r="P307" s="281">
        <v>0</v>
      </c>
      <c r="Q307" s="281">
        <v>0</v>
      </c>
      <c r="R307" s="281">
        <v>0</v>
      </c>
      <c r="S307" s="281">
        <v>0</v>
      </c>
      <c r="T307" s="281">
        <v>0</v>
      </c>
      <c r="U307" s="281">
        <v>0</v>
      </c>
      <c r="V307" s="281">
        <v>0</v>
      </c>
      <c r="W307" s="281">
        <v>0</v>
      </c>
      <c r="X307" s="281">
        <v>0</v>
      </c>
      <c r="Y307" s="281">
        <v>0</v>
      </c>
      <c r="Z307" s="281">
        <v>0</v>
      </c>
      <c r="AA307" s="281">
        <v>0</v>
      </c>
      <c r="AB307" s="281">
        <v>0</v>
      </c>
      <c r="AC307" s="281">
        <v>0</v>
      </c>
      <c r="AD307" s="281">
        <v>0</v>
      </c>
      <c r="AE307" s="281">
        <v>0</v>
      </c>
      <c r="AF307" s="281">
        <v>0</v>
      </c>
      <c r="AG307" s="281">
        <v>0</v>
      </c>
      <c r="AH307" s="281">
        <v>0</v>
      </c>
      <c r="AI307" s="281">
        <v>0</v>
      </c>
      <c r="AJ307" s="281">
        <v>0</v>
      </c>
      <c r="AK307" s="281">
        <v>0</v>
      </c>
      <c r="AL307" s="281">
        <v>0</v>
      </c>
      <c r="AM307" s="281">
        <v>0</v>
      </c>
      <c r="AN307" s="281">
        <v>0</v>
      </c>
      <c r="AO307" s="281">
        <v>0</v>
      </c>
      <c r="AP307" s="281">
        <v>0</v>
      </c>
    </row>
    <row r="308" spans="1:42" outlineLevel="2">
      <c r="A308" s="211" t="str">
        <f>A301&amp;"."&amp;A303&amp;"."&amp;A302&amp;"."&amp;B308</f>
        <v>1.c.7.5</v>
      </c>
      <c r="B308">
        <v>5</v>
      </c>
      <c r="C308" t="str">
        <f>'1-GBP'!C308</f>
        <v/>
      </c>
      <c r="D308"/>
      <c r="E308"/>
      <c r="F308"/>
      <c r="G308"/>
      <c r="H308"/>
      <c r="I308"/>
      <c r="J308"/>
      <c r="K308"/>
      <c r="M308" s="281">
        <v>0</v>
      </c>
      <c r="N308" s="281">
        <v>0</v>
      </c>
      <c r="O308" s="281">
        <v>0</v>
      </c>
      <c r="P308" s="281">
        <v>0</v>
      </c>
      <c r="Q308" s="281">
        <v>0</v>
      </c>
      <c r="R308" s="281">
        <v>0</v>
      </c>
      <c r="S308" s="281">
        <v>0</v>
      </c>
      <c r="T308" s="281">
        <v>0</v>
      </c>
      <c r="U308" s="281">
        <v>0</v>
      </c>
      <c r="V308" s="281">
        <v>0</v>
      </c>
      <c r="W308" s="281">
        <v>0</v>
      </c>
      <c r="X308" s="281">
        <v>0</v>
      </c>
      <c r="Y308" s="281">
        <v>0</v>
      </c>
      <c r="Z308" s="281">
        <v>0</v>
      </c>
      <c r="AA308" s="281">
        <v>0</v>
      </c>
      <c r="AB308" s="281">
        <v>0</v>
      </c>
      <c r="AC308" s="281">
        <v>0</v>
      </c>
      <c r="AD308" s="281">
        <v>0</v>
      </c>
      <c r="AE308" s="281">
        <v>0</v>
      </c>
      <c r="AF308" s="281">
        <v>0</v>
      </c>
      <c r="AG308" s="281">
        <v>0</v>
      </c>
      <c r="AH308" s="281">
        <v>0</v>
      </c>
      <c r="AI308" s="281">
        <v>0</v>
      </c>
      <c r="AJ308" s="281">
        <v>0</v>
      </c>
      <c r="AK308" s="281">
        <v>0</v>
      </c>
      <c r="AL308" s="281">
        <v>0</v>
      </c>
      <c r="AM308" s="281">
        <v>0</v>
      </c>
      <c r="AN308" s="281">
        <v>0</v>
      </c>
      <c r="AO308" s="281">
        <v>0</v>
      </c>
      <c r="AP308" s="281">
        <v>0</v>
      </c>
    </row>
    <row r="309" spans="1:42" outlineLevel="2">
      <c r="A309" s="211" t="str">
        <f>A301&amp;"."&amp;A303&amp;"."&amp;A302&amp;"."&amp;B309</f>
        <v>1.c.7.6</v>
      </c>
      <c r="B309">
        <v>6</v>
      </c>
      <c r="C309" t="str">
        <f>'1-GBP'!C309</f>
        <v/>
      </c>
      <c r="D309"/>
      <c r="E309"/>
      <c r="F309"/>
      <c r="G309"/>
      <c r="H309"/>
      <c r="I309"/>
      <c r="J309"/>
      <c r="K309"/>
      <c r="M309" s="281">
        <v>0</v>
      </c>
      <c r="N309" s="281">
        <v>0</v>
      </c>
      <c r="O309" s="281">
        <v>0</v>
      </c>
      <c r="P309" s="281">
        <v>0</v>
      </c>
      <c r="Q309" s="281">
        <v>0</v>
      </c>
      <c r="R309" s="281">
        <v>0</v>
      </c>
      <c r="S309" s="281">
        <v>0</v>
      </c>
      <c r="T309" s="281">
        <v>0</v>
      </c>
      <c r="U309" s="281">
        <v>0</v>
      </c>
      <c r="V309" s="281">
        <v>0</v>
      </c>
      <c r="W309" s="281">
        <v>0</v>
      </c>
      <c r="X309" s="281">
        <v>0</v>
      </c>
      <c r="Y309" s="281">
        <v>0</v>
      </c>
      <c r="Z309" s="281">
        <v>0</v>
      </c>
      <c r="AA309" s="281">
        <v>0</v>
      </c>
      <c r="AB309" s="281">
        <v>0</v>
      </c>
      <c r="AC309" s="281">
        <v>0</v>
      </c>
      <c r="AD309" s="281">
        <v>0</v>
      </c>
      <c r="AE309" s="281">
        <v>0</v>
      </c>
      <c r="AF309" s="281">
        <v>0</v>
      </c>
      <c r="AG309" s="281">
        <v>0</v>
      </c>
      <c r="AH309" s="281">
        <v>0</v>
      </c>
      <c r="AI309" s="281">
        <v>0</v>
      </c>
      <c r="AJ309" s="281">
        <v>0</v>
      </c>
      <c r="AK309" s="281">
        <v>0</v>
      </c>
      <c r="AL309" s="281">
        <v>0</v>
      </c>
      <c r="AM309" s="281">
        <v>0</v>
      </c>
      <c r="AN309" s="281">
        <v>0</v>
      </c>
      <c r="AO309" s="281">
        <v>0</v>
      </c>
      <c r="AP309" s="281">
        <v>0</v>
      </c>
    </row>
    <row r="310" spans="1:42" outlineLevel="2">
      <c r="A310" s="211" t="str">
        <f>A301&amp;"."&amp;A303&amp;"."&amp;A302&amp;"."&amp;B310</f>
        <v>1.c.7.7</v>
      </c>
      <c r="B310">
        <v>7</v>
      </c>
      <c r="C310" t="str">
        <f>'1-GBP'!C310</f>
        <v/>
      </c>
      <c r="D310"/>
      <c r="E310"/>
      <c r="F310"/>
      <c r="G310"/>
      <c r="H310"/>
      <c r="I310"/>
      <c r="J310"/>
      <c r="K310"/>
      <c r="M310" s="281">
        <v>0</v>
      </c>
      <c r="N310" s="281">
        <v>0</v>
      </c>
      <c r="O310" s="281">
        <v>0</v>
      </c>
      <c r="P310" s="281">
        <v>0</v>
      </c>
      <c r="Q310" s="281">
        <v>0</v>
      </c>
      <c r="R310" s="281">
        <v>0</v>
      </c>
      <c r="S310" s="281">
        <v>0</v>
      </c>
      <c r="T310" s="281">
        <v>0</v>
      </c>
      <c r="U310" s="281">
        <v>0</v>
      </c>
      <c r="V310" s="281">
        <v>0</v>
      </c>
      <c r="W310" s="281">
        <v>0</v>
      </c>
      <c r="X310" s="281">
        <v>0</v>
      </c>
      <c r="Y310" s="281">
        <v>0</v>
      </c>
      <c r="Z310" s="281">
        <v>0</v>
      </c>
      <c r="AA310" s="281">
        <v>0</v>
      </c>
      <c r="AB310" s="281">
        <v>0</v>
      </c>
      <c r="AC310" s="281">
        <v>0</v>
      </c>
      <c r="AD310" s="281">
        <v>0</v>
      </c>
      <c r="AE310" s="281">
        <v>0</v>
      </c>
      <c r="AF310" s="281">
        <v>0</v>
      </c>
      <c r="AG310" s="281">
        <v>0</v>
      </c>
      <c r="AH310" s="281">
        <v>0</v>
      </c>
      <c r="AI310" s="281">
        <v>0</v>
      </c>
      <c r="AJ310" s="281">
        <v>0</v>
      </c>
      <c r="AK310" s="281">
        <v>0</v>
      </c>
      <c r="AL310" s="281">
        <v>0</v>
      </c>
      <c r="AM310" s="281">
        <v>0</v>
      </c>
      <c r="AN310" s="281">
        <v>0</v>
      </c>
      <c r="AO310" s="281">
        <v>0</v>
      </c>
      <c r="AP310" s="281">
        <v>0</v>
      </c>
    </row>
    <row r="311" spans="1:42" outlineLevel="2">
      <c r="A311" s="211" t="str">
        <f>A301&amp;"."&amp;A303&amp;"."&amp;A302&amp;"."&amp;B311</f>
        <v>1.c.7.8</v>
      </c>
      <c r="B311">
        <v>8</v>
      </c>
      <c r="C311" t="str">
        <f>'1-GBP'!C311</f>
        <v/>
      </c>
      <c r="D311"/>
      <c r="E311"/>
      <c r="F311"/>
      <c r="G311"/>
      <c r="H311"/>
      <c r="I311"/>
      <c r="J311"/>
      <c r="K311"/>
      <c r="M311" s="281">
        <v>0</v>
      </c>
      <c r="N311" s="281">
        <v>0</v>
      </c>
      <c r="O311" s="281">
        <v>0</v>
      </c>
      <c r="P311" s="281">
        <v>0</v>
      </c>
      <c r="Q311" s="281">
        <v>0</v>
      </c>
      <c r="R311" s="281">
        <v>0</v>
      </c>
      <c r="S311" s="281">
        <v>0</v>
      </c>
      <c r="T311" s="281">
        <v>0</v>
      </c>
      <c r="U311" s="281">
        <v>0</v>
      </c>
      <c r="V311" s="281">
        <v>0</v>
      </c>
      <c r="W311" s="281">
        <v>0</v>
      </c>
      <c r="X311" s="281">
        <v>0</v>
      </c>
      <c r="Y311" s="281">
        <v>0</v>
      </c>
      <c r="Z311" s="281">
        <v>0</v>
      </c>
      <c r="AA311" s="281">
        <v>0</v>
      </c>
      <c r="AB311" s="281">
        <v>0</v>
      </c>
      <c r="AC311" s="281">
        <v>0</v>
      </c>
      <c r="AD311" s="281">
        <v>0</v>
      </c>
      <c r="AE311" s="281">
        <v>0</v>
      </c>
      <c r="AF311" s="281">
        <v>0</v>
      </c>
      <c r="AG311" s="281">
        <v>0</v>
      </c>
      <c r="AH311" s="281">
        <v>0</v>
      </c>
      <c r="AI311" s="281">
        <v>0</v>
      </c>
      <c r="AJ311" s="281">
        <v>0</v>
      </c>
      <c r="AK311" s="281">
        <v>0</v>
      </c>
      <c r="AL311" s="281">
        <v>0</v>
      </c>
      <c r="AM311" s="281">
        <v>0</v>
      </c>
      <c r="AN311" s="281">
        <v>0</v>
      </c>
      <c r="AO311" s="281">
        <v>0</v>
      </c>
      <c r="AP311" s="281">
        <v>0</v>
      </c>
    </row>
    <row r="312" spans="1:42" outlineLevel="2">
      <c r="A312" s="211" t="str">
        <f>A301&amp;"."&amp;A303&amp;"."&amp;A302&amp;"."&amp;B312</f>
        <v>1.c.7.9</v>
      </c>
      <c r="B312">
        <v>9</v>
      </c>
      <c r="C312" t="str">
        <f>'1-GBP'!C312</f>
        <v/>
      </c>
      <c r="D312"/>
      <c r="E312"/>
      <c r="F312"/>
      <c r="G312"/>
      <c r="H312"/>
      <c r="I312"/>
      <c r="J312"/>
      <c r="K312"/>
      <c r="M312" s="281">
        <v>0</v>
      </c>
      <c r="N312" s="281">
        <v>0</v>
      </c>
      <c r="O312" s="281">
        <v>0</v>
      </c>
      <c r="P312" s="281">
        <v>0</v>
      </c>
      <c r="Q312" s="281">
        <v>0</v>
      </c>
      <c r="R312" s="281">
        <v>0</v>
      </c>
      <c r="S312" s="281">
        <v>0</v>
      </c>
      <c r="T312" s="281">
        <v>0</v>
      </c>
      <c r="U312" s="281">
        <v>0</v>
      </c>
      <c r="V312" s="281">
        <v>0</v>
      </c>
      <c r="W312" s="281">
        <v>0</v>
      </c>
      <c r="X312" s="281">
        <v>0</v>
      </c>
      <c r="Y312" s="281">
        <v>0</v>
      </c>
      <c r="Z312" s="281">
        <v>0</v>
      </c>
      <c r="AA312" s="281">
        <v>0</v>
      </c>
      <c r="AB312" s="281">
        <v>0</v>
      </c>
      <c r="AC312" s="281">
        <v>0</v>
      </c>
      <c r="AD312" s="281">
        <v>0</v>
      </c>
      <c r="AE312" s="281">
        <v>0</v>
      </c>
      <c r="AF312" s="281">
        <v>0</v>
      </c>
      <c r="AG312" s="281">
        <v>0</v>
      </c>
      <c r="AH312" s="281">
        <v>0</v>
      </c>
      <c r="AI312" s="281">
        <v>0</v>
      </c>
      <c r="AJ312" s="281">
        <v>0</v>
      </c>
      <c r="AK312" s="281">
        <v>0</v>
      </c>
      <c r="AL312" s="281">
        <v>0</v>
      </c>
      <c r="AM312" s="281">
        <v>0</v>
      </c>
      <c r="AN312" s="281">
        <v>0</v>
      </c>
      <c r="AO312" s="281">
        <v>0</v>
      </c>
      <c r="AP312" s="281">
        <v>0</v>
      </c>
    </row>
    <row r="313" spans="1:42" outlineLevel="2">
      <c r="A313" s="211" t="str">
        <f>A301&amp;"."&amp;A303&amp;"."&amp;A302&amp;"."&amp;B313</f>
        <v>1.c.7.10</v>
      </c>
      <c r="B313">
        <v>10</v>
      </c>
      <c r="C313" t="str">
        <f>'1-GBP'!C313</f>
        <v/>
      </c>
      <c r="D313"/>
      <c r="E313"/>
      <c r="F313"/>
      <c r="G313"/>
      <c r="H313"/>
      <c r="I313"/>
      <c r="J313"/>
      <c r="K313"/>
      <c r="M313" s="281">
        <v>0</v>
      </c>
      <c r="N313" s="281">
        <v>0</v>
      </c>
      <c r="O313" s="281">
        <v>0</v>
      </c>
      <c r="P313" s="281">
        <v>0</v>
      </c>
      <c r="Q313" s="281">
        <v>0</v>
      </c>
      <c r="R313" s="281">
        <v>0</v>
      </c>
      <c r="S313" s="281">
        <v>0</v>
      </c>
      <c r="T313" s="281">
        <v>0</v>
      </c>
      <c r="U313" s="281">
        <v>0</v>
      </c>
      <c r="V313" s="281">
        <v>0</v>
      </c>
      <c r="W313" s="281">
        <v>0</v>
      </c>
      <c r="X313" s="281">
        <v>0</v>
      </c>
      <c r="Y313" s="281">
        <v>0</v>
      </c>
      <c r="Z313" s="281">
        <v>0</v>
      </c>
      <c r="AA313" s="281">
        <v>0</v>
      </c>
      <c r="AB313" s="281">
        <v>0</v>
      </c>
      <c r="AC313" s="281">
        <v>0</v>
      </c>
      <c r="AD313" s="281">
        <v>0</v>
      </c>
      <c r="AE313" s="281">
        <v>0</v>
      </c>
      <c r="AF313" s="281">
        <v>0</v>
      </c>
      <c r="AG313" s="281">
        <v>0</v>
      </c>
      <c r="AH313" s="281">
        <v>0</v>
      </c>
      <c r="AI313" s="281">
        <v>0</v>
      </c>
      <c r="AJ313" s="281">
        <v>0</v>
      </c>
      <c r="AK313" s="281">
        <v>0</v>
      </c>
      <c r="AL313" s="281">
        <v>0</v>
      </c>
      <c r="AM313" s="281">
        <v>0</v>
      </c>
      <c r="AN313" s="281">
        <v>0</v>
      </c>
      <c r="AO313" s="281">
        <v>0</v>
      </c>
      <c r="AP313" s="281">
        <v>0</v>
      </c>
    </row>
    <row r="314" spans="1:42" outlineLevel="2">
      <c r="A314" s="211" t="str">
        <f>A301&amp;"."&amp;A303&amp;"."&amp;A302&amp;"."&amp;B314</f>
        <v>1.c.7.11</v>
      </c>
      <c r="B314">
        <v>11</v>
      </c>
      <c r="C314" t="str">
        <f>'1-GBP'!C314</f>
        <v/>
      </c>
      <c r="D314"/>
      <c r="E314"/>
      <c r="F314"/>
      <c r="G314"/>
      <c r="H314"/>
      <c r="I314"/>
      <c r="J314"/>
      <c r="K314"/>
      <c r="M314" s="281">
        <v>0</v>
      </c>
      <c r="N314" s="281">
        <v>0</v>
      </c>
      <c r="O314" s="281">
        <v>0</v>
      </c>
      <c r="P314" s="281">
        <v>0</v>
      </c>
      <c r="Q314" s="281">
        <v>0</v>
      </c>
      <c r="R314" s="281">
        <v>0</v>
      </c>
      <c r="S314" s="281">
        <v>0</v>
      </c>
      <c r="T314" s="281">
        <v>0</v>
      </c>
      <c r="U314" s="281">
        <v>0</v>
      </c>
      <c r="V314" s="281">
        <v>0</v>
      </c>
      <c r="W314" s="281">
        <v>0</v>
      </c>
      <c r="X314" s="281">
        <v>0</v>
      </c>
      <c r="Y314" s="281">
        <v>0</v>
      </c>
      <c r="Z314" s="281">
        <v>0</v>
      </c>
      <c r="AA314" s="281">
        <v>0</v>
      </c>
      <c r="AB314" s="281">
        <v>0</v>
      </c>
      <c r="AC314" s="281">
        <v>0</v>
      </c>
      <c r="AD314" s="281">
        <v>0</v>
      </c>
      <c r="AE314" s="281">
        <v>0</v>
      </c>
      <c r="AF314" s="281">
        <v>0</v>
      </c>
      <c r="AG314" s="281">
        <v>0</v>
      </c>
      <c r="AH314" s="281">
        <v>0</v>
      </c>
      <c r="AI314" s="281">
        <v>0</v>
      </c>
      <c r="AJ314" s="281">
        <v>0</v>
      </c>
      <c r="AK314" s="281">
        <v>0</v>
      </c>
      <c r="AL314" s="281">
        <v>0</v>
      </c>
      <c r="AM314" s="281">
        <v>0</v>
      </c>
      <c r="AN314" s="281">
        <v>0</v>
      </c>
      <c r="AO314" s="281">
        <v>0</v>
      </c>
      <c r="AP314" s="281">
        <v>0</v>
      </c>
    </row>
    <row r="315" spans="1:42" outlineLevel="2">
      <c r="A315" s="211" t="str">
        <f>A301&amp;"."&amp;A303&amp;"."&amp;A302&amp;"."&amp;B315</f>
        <v>1.c.7.12</v>
      </c>
      <c r="B315">
        <v>12</v>
      </c>
      <c r="C315" t="str">
        <f>'1-GBP'!C315</f>
        <v/>
      </c>
      <c r="D315"/>
      <c r="E315"/>
      <c r="F315"/>
      <c r="G315"/>
      <c r="H315"/>
      <c r="I315"/>
      <c r="J315"/>
      <c r="K315"/>
      <c r="M315" s="281">
        <v>0</v>
      </c>
      <c r="N315" s="281">
        <v>0</v>
      </c>
      <c r="O315" s="281">
        <v>0</v>
      </c>
      <c r="P315" s="281">
        <v>0</v>
      </c>
      <c r="Q315" s="281">
        <v>0</v>
      </c>
      <c r="R315" s="281">
        <v>0</v>
      </c>
      <c r="S315" s="281">
        <v>0</v>
      </c>
      <c r="T315" s="281">
        <v>0</v>
      </c>
      <c r="U315" s="281">
        <v>0</v>
      </c>
      <c r="V315" s="281">
        <v>0</v>
      </c>
      <c r="W315" s="281">
        <v>0</v>
      </c>
      <c r="X315" s="281">
        <v>0</v>
      </c>
      <c r="Y315" s="281">
        <v>0</v>
      </c>
      <c r="Z315" s="281">
        <v>0</v>
      </c>
      <c r="AA315" s="281">
        <v>0</v>
      </c>
      <c r="AB315" s="281">
        <v>0</v>
      </c>
      <c r="AC315" s="281">
        <v>0</v>
      </c>
      <c r="AD315" s="281">
        <v>0</v>
      </c>
      <c r="AE315" s="281">
        <v>0</v>
      </c>
      <c r="AF315" s="281">
        <v>0</v>
      </c>
      <c r="AG315" s="281">
        <v>0</v>
      </c>
      <c r="AH315" s="281">
        <v>0</v>
      </c>
      <c r="AI315" s="281">
        <v>0</v>
      </c>
      <c r="AJ315" s="281">
        <v>0</v>
      </c>
      <c r="AK315" s="281">
        <v>0</v>
      </c>
      <c r="AL315" s="281">
        <v>0</v>
      </c>
      <c r="AM315" s="281">
        <v>0</v>
      </c>
      <c r="AN315" s="281">
        <v>0</v>
      </c>
      <c r="AO315" s="281">
        <v>0</v>
      </c>
      <c r="AP315" s="281">
        <v>0</v>
      </c>
    </row>
    <row r="316" spans="1:42" outlineLevel="1">
      <c r="A316" s="212"/>
      <c r="B316" s="201">
        <f>B315-COUNTIFS(C304:C315,"")</f>
        <v>0</v>
      </c>
      <c r="C316" s="201" t="s">
        <v>285</v>
      </c>
      <c r="D316" s="201"/>
      <c r="E316" s="201"/>
      <c r="F316" s="201"/>
      <c r="G316" s="201"/>
      <c r="H316" s="201"/>
      <c r="I316" s="201"/>
      <c r="J316" s="201"/>
      <c r="K316" s="201"/>
      <c r="L316" s="201"/>
      <c r="M316" s="280">
        <f>SUM(M304:M315)</f>
        <v>0</v>
      </c>
      <c r="N316" s="280">
        <f>SUM(N304:N315)</f>
        <v>0</v>
      </c>
      <c r="O316" s="280">
        <f t="shared" ref="O316:AP316" si="27">SUM(O304:O315)</f>
        <v>0</v>
      </c>
      <c r="P316" s="280">
        <f t="shared" si="27"/>
        <v>0</v>
      </c>
      <c r="Q316" s="280">
        <f t="shared" si="27"/>
        <v>0</v>
      </c>
      <c r="R316" s="280">
        <f t="shared" si="27"/>
        <v>0</v>
      </c>
      <c r="S316" s="280">
        <f t="shared" si="27"/>
        <v>0</v>
      </c>
      <c r="T316" s="280">
        <f t="shared" si="27"/>
        <v>0</v>
      </c>
      <c r="U316" s="280">
        <f t="shared" si="27"/>
        <v>0</v>
      </c>
      <c r="V316" s="280">
        <f t="shared" si="27"/>
        <v>0</v>
      </c>
      <c r="W316" s="280">
        <f t="shared" si="27"/>
        <v>0</v>
      </c>
      <c r="X316" s="280">
        <f t="shared" si="27"/>
        <v>0</v>
      </c>
      <c r="Y316" s="280">
        <f t="shared" si="27"/>
        <v>0</v>
      </c>
      <c r="Z316" s="280">
        <f t="shared" si="27"/>
        <v>0</v>
      </c>
      <c r="AA316" s="280">
        <f t="shared" si="27"/>
        <v>0</v>
      </c>
      <c r="AB316" s="280">
        <f t="shared" si="27"/>
        <v>0</v>
      </c>
      <c r="AC316" s="280">
        <f t="shared" si="27"/>
        <v>0</v>
      </c>
      <c r="AD316" s="280">
        <f t="shared" si="27"/>
        <v>0</v>
      </c>
      <c r="AE316" s="280">
        <f t="shared" si="27"/>
        <v>0</v>
      </c>
      <c r="AF316" s="280">
        <f t="shared" si="27"/>
        <v>0</v>
      </c>
      <c r="AG316" s="280">
        <f t="shared" si="27"/>
        <v>0</v>
      </c>
      <c r="AH316" s="280">
        <f t="shared" si="27"/>
        <v>0</v>
      </c>
      <c r="AI316" s="280">
        <f t="shared" si="27"/>
        <v>0</v>
      </c>
      <c r="AJ316" s="280">
        <f t="shared" si="27"/>
        <v>0</v>
      </c>
      <c r="AK316" s="280">
        <f t="shared" si="27"/>
        <v>0</v>
      </c>
      <c r="AL316" s="280">
        <f t="shared" si="27"/>
        <v>0</v>
      </c>
      <c r="AM316" s="280">
        <f t="shared" si="27"/>
        <v>0</v>
      </c>
      <c r="AN316" s="280">
        <f t="shared" si="27"/>
        <v>0</v>
      </c>
      <c r="AO316" s="280">
        <f t="shared" si="27"/>
        <v>0</v>
      </c>
      <c r="AP316" s="280">
        <f t="shared" si="27"/>
        <v>0</v>
      </c>
    </row>
    <row r="317" spans="1:42" outlineLevel="1">
      <c r="A317" s="211"/>
      <c r="B317"/>
      <c r="C317"/>
      <c r="D317"/>
      <c r="E317"/>
      <c r="F317"/>
      <c r="G317"/>
      <c r="H317"/>
      <c r="I317"/>
      <c r="J317"/>
      <c r="K317"/>
      <c r="M317" s="314"/>
      <c r="N317" s="314"/>
      <c r="O317" s="314"/>
      <c r="P317" s="314"/>
      <c r="Q317" s="314"/>
      <c r="R317" s="314"/>
      <c r="S317" s="314"/>
      <c r="T317" s="314"/>
      <c r="U317" s="314"/>
      <c r="V317" s="314"/>
      <c r="W317" s="314"/>
      <c r="X317" s="314"/>
      <c r="Y317" s="314"/>
      <c r="Z317" s="314"/>
      <c r="AA317" s="314"/>
      <c r="AB317" s="314"/>
      <c r="AC317" s="314"/>
      <c r="AD317" s="314"/>
      <c r="AE317" s="314"/>
      <c r="AF317" s="314"/>
      <c r="AG317" s="314"/>
      <c r="AH317" s="314"/>
      <c r="AI317" s="314"/>
      <c r="AJ317" s="314"/>
      <c r="AK317" s="314"/>
      <c r="AL317" s="314"/>
      <c r="AM317" s="314"/>
      <c r="AN317" s="314"/>
      <c r="AO317" s="314"/>
      <c r="AP317" s="314"/>
    </row>
    <row r="318" spans="1:42" outlineLevel="1" collapsed="1">
      <c r="A318" s="220" t="s">
        <v>216</v>
      </c>
      <c r="B318" s="220" t="s">
        <v>286</v>
      </c>
      <c r="C318" s="220" t="s">
        <v>284</v>
      </c>
      <c r="D318" s="220"/>
      <c r="E318" s="220"/>
      <c r="F318" s="220"/>
      <c r="G318" s="220"/>
      <c r="H318" s="220"/>
      <c r="I318" s="220"/>
      <c r="J318" s="220"/>
      <c r="K318" s="220"/>
      <c r="L318" s="220"/>
      <c r="M318" s="315"/>
      <c r="N318" s="315"/>
      <c r="O318" s="315"/>
      <c r="P318" s="315"/>
      <c r="Q318" s="315"/>
      <c r="R318" s="315"/>
      <c r="S318" s="315"/>
      <c r="T318" s="315"/>
      <c r="U318" s="315"/>
      <c r="V318" s="315"/>
      <c r="W318" s="315"/>
      <c r="X318" s="315"/>
      <c r="Y318" s="315"/>
      <c r="Z318" s="315"/>
      <c r="AA318" s="315"/>
      <c r="AB318" s="315"/>
      <c r="AC318" s="315"/>
      <c r="AD318" s="315"/>
      <c r="AE318" s="315"/>
      <c r="AF318" s="315"/>
      <c r="AG318" s="315"/>
      <c r="AH318" s="315"/>
      <c r="AI318" s="315"/>
      <c r="AJ318" s="315"/>
      <c r="AK318" s="315"/>
      <c r="AL318" s="315"/>
      <c r="AM318" s="315"/>
      <c r="AN318" s="315"/>
      <c r="AO318" s="315"/>
      <c r="AP318" s="315"/>
    </row>
    <row r="319" spans="1:42" hidden="1" outlineLevel="2">
      <c r="A319" s="211" t="str">
        <f>A301&amp;"."&amp;A318&amp;"."&amp;A302&amp;"."&amp;B319</f>
        <v>1.o.7.1</v>
      </c>
      <c r="B319">
        <v>1</v>
      </c>
      <c r="C319" t="str">
        <f>'1-GBP'!C319</f>
        <v>IJV Costs (ASP, Labour etc)</v>
      </c>
      <c r="D319"/>
      <c r="E319"/>
      <c r="F319"/>
      <c r="G319"/>
      <c r="H319"/>
      <c r="I319"/>
      <c r="J319"/>
      <c r="K319"/>
      <c r="M319" s="281">
        <v>0</v>
      </c>
      <c r="N319" s="281">
        <v>0</v>
      </c>
      <c r="O319" s="281">
        <v>0</v>
      </c>
      <c r="P319" s="281">
        <v>0</v>
      </c>
      <c r="Q319" s="281">
        <v>0</v>
      </c>
      <c r="R319" s="281">
        <v>0</v>
      </c>
      <c r="S319" s="281">
        <v>0</v>
      </c>
      <c r="T319" s="281">
        <v>0</v>
      </c>
      <c r="U319" s="281">
        <v>0</v>
      </c>
      <c r="V319" s="281">
        <v>0</v>
      </c>
      <c r="W319" s="281">
        <v>0</v>
      </c>
      <c r="X319" s="281">
        <v>0</v>
      </c>
      <c r="Y319" s="281">
        <v>0</v>
      </c>
      <c r="Z319" s="281">
        <v>0</v>
      </c>
      <c r="AA319" s="281">
        <v>0</v>
      </c>
      <c r="AB319" s="281">
        <v>0</v>
      </c>
      <c r="AC319" s="281">
        <v>0</v>
      </c>
      <c r="AD319" s="281">
        <v>0</v>
      </c>
      <c r="AE319" s="281">
        <v>0</v>
      </c>
      <c r="AF319" s="281">
        <v>0</v>
      </c>
      <c r="AG319" s="281">
        <v>0</v>
      </c>
      <c r="AH319" s="281">
        <v>0</v>
      </c>
      <c r="AI319" s="281">
        <v>0</v>
      </c>
      <c r="AJ319" s="281">
        <v>0</v>
      </c>
      <c r="AK319" s="281">
        <v>0</v>
      </c>
      <c r="AL319" s="281">
        <v>0</v>
      </c>
      <c r="AM319" s="281">
        <v>0</v>
      </c>
      <c r="AN319" s="281">
        <v>0</v>
      </c>
      <c r="AO319" s="281">
        <v>0</v>
      </c>
      <c r="AP319" s="281">
        <v>0</v>
      </c>
    </row>
    <row r="320" spans="1:42" hidden="1" outlineLevel="2">
      <c r="A320" s="211" t="str">
        <f>A301&amp;"."&amp;A318&amp;"."&amp;A302&amp;"."&amp;B320</f>
        <v>1.o.7.2</v>
      </c>
      <c r="B320">
        <v>2</v>
      </c>
      <c r="C320" t="str">
        <f>'1-GBP'!C320</f>
        <v>Land Leases</v>
      </c>
      <c r="D320"/>
      <c r="E320"/>
      <c r="F320"/>
      <c r="G320"/>
      <c r="H320"/>
      <c r="I320"/>
      <c r="J320"/>
      <c r="K320"/>
      <c r="M320" s="281">
        <v>0</v>
      </c>
      <c r="N320" s="281">
        <v>0</v>
      </c>
      <c r="O320" s="281">
        <v>0</v>
      </c>
      <c r="P320" s="281">
        <v>0</v>
      </c>
      <c r="Q320" s="281">
        <v>0</v>
      </c>
      <c r="R320" s="281">
        <v>0</v>
      </c>
      <c r="S320" s="281">
        <v>0</v>
      </c>
      <c r="T320" s="281">
        <v>0</v>
      </c>
      <c r="U320" s="281">
        <v>0</v>
      </c>
      <c r="V320" s="281">
        <v>0</v>
      </c>
      <c r="W320" s="281">
        <v>0</v>
      </c>
      <c r="X320" s="281">
        <v>0</v>
      </c>
      <c r="Y320" s="281">
        <v>0</v>
      </c>
      <c r="Z320" s="281">
        <v>0</v>
      </c>
      <c r="AA320" s="281">
        <v>0</v>
      </c>
      <c r="AB320" s="281">
        <v>0</v>
      </c>
      <c r="AC320" s="281">
        <v>0</v>
      </c>
      <c r="AD320" s="281">
        <v>0</v>
      </c>
      <c r="AE320" s="281">
        <v>0</v>
      </c>
      <c r="AF320" s="281">
        <v>0</v>
      </c>
      <c r="AG320" s="281">
        <v>0</v>
      </c>
      <c r="AH320" s="281">
        <v>0</v>
      </c>
      <c r="AI320" s="281">
        <v>0</v>
      </c>
      <c r="AJ320" s="281">
        <v>0</v>
      </c>
      <c r="AK320" s="281">
        <v>0</v>
      </c>
      <c r="AL320" s="281">
        <v>0</v>
      </c>
      <c r="AM320" s="281">
        <v>0</v>
      </c>
      <c r="AN320" s="281">
        <v>0</v>
      </c>
      <c r="AO320" s="281">
        <v>0</v>
      </c>
      <c r="AP320" s="281">
        <v>0</v>
      </c>
    </row>
    <row r="321" spans="1:42" hidden="1" outlineLevel="2">
      <c r="A321" s="211" t="str">
        <f>A301&amp;"."&amp;A318&amp;"."&amp;A302&amp;"."&amp;B321</f>
        <v>1.o.7.3</v>
      </c>
      <c r="B321">
        <v>3</v>
      </c>
      <c r="C321" t="str">
        <f>'1-GBP'!C321</f>
        <v>Financing Costs, Insurance, Hedging etc</v>
      </c>
      <c r="D321"/>
      <c r="E321"/>
      <c r="F321"/>
      <c r="G321"/>
      <c r="H321"/>
      <c r="I321"/>
      <c r="J321"/>
      <c r="K321"/>
      <c r="M321" s="281">
        <v>0</v>
      </c>
      <c r="N321" s="281">
        <v>0</v>
      </c>
      <c r="O321" s="281">
        <v>0</v>
      </c>
      <c r="P321" s="281">
        <v>0</v>
      </c>
      <c r="Q321" s="281">
        <v>0</v>
      </c>
      <c r="R321" s="281">
        <v>0</v>
      </c>
      <c r="S321" s="281">
        <v>0</v>
      </c>
      <c r="T321" s="281">
        <v>0</v>
      </c>
      <c r="U321" s="281">
        <v>0</v>
      </c>
      <c r="V321" s="281">
        <v>0</v>
      </c>
      <c r="W321" s="281">
        <v>0</v>
      </c>
      <c r="X321" s="281">
        <v>0</v>
      </c>
      <c r="Y321" s="281">
        <v>0</v>
      </c>
      <c r="Z321" s="281">
        <v>0</v>
      </c>
      <c r="AA321" s="281">
        <v>0</v>
      </c>
      <c r="AB321" s="281">
        <v>0</v>
      </c>
      <c r="AC321" s="281">
        <v>0</v>
      </c>
      <c r="AD321" s="281">
        <v>0</v>
      </c>
      <c r="AE321" s="281">
        <v>0</v>
      </c>
      <c r="AF321" s="281">
        <v>0</v>
      </c>
      <c r="AG321" s="281">
        <v>0</v>
      </c>
      <c r="AH321" s="281">
        <v>0</v>
      </c>
      <c r="AI321" s="281">
        <v>0</v>
      </c>
      <c r="AJ321" s="281">
        <v>0</v>
      </c>
      <c r="AK321" s="281">
        <v>0</v>
      </c>
      <c r="AL321" s="281">
        <v>0</v>
      </c>
      <c r="AM321" s="281">
        <v>0</v>
      </c>
      <c r="AN321" s="281">
        <v>0</v>
      </c>
      <c r="AO321" s="281">
        <v>0</v>
      </c>
      <c r="AP321" s="281">
        <v>0</v>
      </c>
    </row>
    <row r="322" spans="1:42" hidden="1" outlineLevel="2">
      <c r="A322" s="211" t="str">
        <f>A301&amp;"."&amp;A318&amp;"."&amp;A302&amp;"."&amp;B322</f>
        <v>1.o.7.4</v>
      </c>
      <c r="B322">
        <v>4</v>
      </c>
      <c r="C322" t="str">
        <f>'1-GBP'!C322</f>
        <v/>
      </c>
      <c r="D322"/>
      <c r="E322"/>
      <c r="F322"/>
      <c r="G322"/>
      <c r="H322"/>
      <c r="I322"/>
      <c r="J322"/>
      <c r="K322"/>
      <c r="M322" s="281">
        <v>0</v>
      </c>
      <c r="N322" s="281">
        <v>0</v>
      </c>
      <c r="O322" s="281">
        <v>0</v>
      </c>
      <c r="P322" s="281">
        <v>0</v>
      </c>
      <c r="Q322" s="281">
        <v>0</v>
      </c>
      <c r="R322" s="281">
        <v>0</v>
      </c>
      <c r="S322" s="281">
        <v>0</v>
      </c>
      <c r="T322" s="281">
        <v>0</v>
      </c>
      <c r="U322" s="281">
        <v>0</v>
      </c>
      <c r="V322" s="281">
        <v>0</v>
      </c>
      <c r="W322" s="281">
        <v>0</v>
      </c>
      <c r="X322" s="281">
        <v>0</v>
      </c>
      <c r="Y322" s="281">
        <v>0</v>
      </c>
      <c r="Z322" s="281">
        <v>0</v>
      </c>
      <c r="AA322" s="281">
        <v>0</v>
      </c>
      <c r="AB322" s="281">
        <v>0</v>
      </c>
      <c r="AC322" s="281">
        <v>0</v>
      </c>
      <c r="AD322" s="281">
        <v>0</v>
      </c>
      <c r="AE322" s="281">
        <v>0</v>
      </c>
      <c r="AF322" s="281">
        <v>0</v>
      </c>
      <c r="AG322" s="281">
        <v>0</v>
      </c>
      <c r="AH322" s="281">
        <v>0</v>
      </c>
      <c r="AI322" s="281">
        <v>0</v>
      </c>
      <c r="AJ322" s="281">
        <v>0</v>
      </c>
      <c r="AK322" s="281">
        <v>0</v>
      </c>
      <c r="AL322" s="281">
        <v>0</v>
      </c>
      <c r="AM322" s="281">
        <v>0</v>
      </c>
      <c r="AN322" s="281">
        <v>0</v>
      </c>
      <c r="AO322" s="281">
        <v>0</v>
      </c>
      <c r="AP322" s="281">
        <v>0</v>
      </c>
    </row>
    <row r="323" spans="1:42" hidden="1" outlineLevel="2">
      <c r="A323" s="211" t="str">
        <f>A301&amp;"."&amp;A318&amp;"."&amp;A302&amp;"."&amp;B323</f>
        <v>1.o.7.5</v>
      </c>
      <c r="B323">
        <v>5</v>
      </c>
      <c r="C323" t="str">
        <f>'1-GBP'!C323</f>
        <v/>
      </c>
      <c r="D323"/>
      <c r="E323"/>
      <c r="F323"/>
      <c r="G323"/>
      <c r="H323"/>
      <c r="I323"/>
      <c r="J323"/>
      <c r="K323"/>
      <c r="M323" s="281">
        <v>0</v>
      </c>
      <c r="N323" s="281">
        <v>0</v>
      </c>
      <c r="O323" s="281">
        <v>0</v>
      </c>
      <c r="P323" s="281">
        <v>0</v>
      </c>
      <c r="Q323" s="281">
        <v>0</v>
      </c>
      <c r="R323" s="281">
        <v>0</v>
      </c>
      <c r="S323" s="281">
        <v>0</v>
      </c>
      <c r="T323" s="281">
        <v>0</v>
      </c>
      <c r="U323" s="281">
        <v>0</v>
      </c>
      <c r="V323" s="281">
        <v>0</v>
      </c>
      <c r="W323" s="281">
        <v>0</v>
      </c>
      <c r="X323" s="281">
        <v>0</v>
      </c>
      <c r="Y323" s="281">
        <v>0</v>
      </c>
      <c r="Z323" s="281">
        <v>0</v>
      </c>
      <c r="AA323" s="281">
        <v>0</v>
      </c>
      <c r="AB323" s="281">
        <v>0</v>
      </c>
      <c r="AC323" s="281">
        <v>0</v>
      </c>
      <c r="AD323" s="281">
        <v>0</v>
      </c>
      <c r="AE323" s="281">
        <v>0</v>
      </c>
      <c r="AF323" s="281">
        <v>0</v>
      </c>
      <c r="AG323" s="281">
        <v>0</v>
      </c>
      <c r="AH323" s="281">
        <v>0</v>
      </c>
      <c r="AI323" s="281">
        <v>0</v>
      </c>
      <c r="AJ323" s="281">
        <v>0</v>
      </c>
      <c r="AK323" s="281">
        <v>0</v>
      </c>
      <c r="AL323" s="281">
        <v>0</v>
      </c>
      <c r="AM323" s="281">
        <v>0</v>
      </c>
      <c r="AN323" s="281">
        <v>0</v>
      </c>
      <c r="AO323" s="281">
        <v>0</v>
      </c>
      <c r="AP323" s="281">
        <v>0</v>
      </c>
    </row>
    <row r="324" spans="1:42" hidden="1" outlineLevel="2">
      <c r="A324" s="211" t="str">
        <f>A301&amp;"."&amp;A318&amp;"."&amp;A302&amp;"."&amp;B324</f>
        <v>1.o.7.6</v>
      </c>
      <c r="B324">
        <v>6</v>
      </c>
      <c r="C324" t="str">
        <f>'1-GBP'!C324</f>
        <v/>
      </c>
      <c r="D324"/>
      <c r="E324"/>
      <c r="F324"/>
      <c r="G324"/>
      <c r="H324"/>
      <c r="I324"/>
      <c r="J324"/>
      <c r="K324"/>
      <c r="M324" s="281">
        <v>0</v>
      </c>
      <c r="N324" s="281">
        <v>0</v>
      </c>
      <c r="O324" s="281">
        <v>0</v>
      </c>
      <c r="P324" s="281">
        <v>0</v>
      </c>
      <c r="Q324" s="281">
        <v>0</v>
      </c>
      <c r="R324" s="281">
        <v>0</v>
      </c>
      <c r="S324" s="281">
        <v>0</v>
      </c>
      <c r="T324" s="281">
        <v>0</v>
      </c>
      <c r="U324" s="281">
        <v>0</v>
      </c>
      <c r="V324" s="281">
        <v>0</v>
      </c>
      <c r="W324" s="281">
        <v>0</v>
      </c>
      <c r="X324" s="281">
        <v>0</v>
      </c>
      <c r="Y324" s="281">
        <v>0</v>
      </c>
      <c r="Z324" s="281">
        <v>0</v>
      </c>
      <c r="AA324" s="281">
        <v>0</v>
      </c>
      <c r="AB324" s="281">
        <v>0</v>
      </c>
      <c r="AC324" s="281">
        <v>0</v>
      </c>
      <c r="AD324" s="281">
        <v>0</v>
      </c>
      <c r="AE324" s="281">
        <v>0</v>
      </c>
      <c r="AF324" s="281">
        <v>0</v>
      </c>
      <c r="AG324" s="281">
        <v>0</v>
      </c>
      <c r="AH324" s="281">
        <v>0</v>
      </c>
      <c r="AI324" s="281">
        <v>0</v>
      </c>
      <c r="AJ324" s="281">
        <v>0</v>
      </c>
      <c r="AK324" s="281">
        <v>0</v>
      </c>
      <c r="AL324" s="281">
        <v>0</v>
      </c>
      <c r="AM324" s="281">
        <v>0</v>
      </c>
      <c r="AN324" s="281">
        <v>0</v>
      </c>
      <c r="AO324" s="281">
        <v>0</v>
      </c>
      <c r="AP324" s="281">
        <v>0</v>
      </c>
    </row>
    <row r="325" spans="1:42" hidden="1" outlineLevel="2">
      <c r="A325" s="211" t="str">
        <f>A301&amp;"."&amp;A318&amp;"."&amp;A302&amp;"."&amp;B325</f>
        <v>1.o.7.7</v>
      </c>
      <c r="B325">
        <v>7</v>
      </c>
      <c r="C325" t="str">
        <f>'1-GBP'!C325</f>
        <v/>
      </c>
      <c r="D325"/>
      <c r="E325"/>
      <c r="F325"/>
      <c r="G325"/>
      <c r="H325"/>
      <c r="I325"/>
      <c r="J325"/>
      <c r="K325"/>
      <c r="M325" s="281">
        <v>0</v>
      </c>
      <c r="N325" s="281">
        <v>0</v>
      </c>
      <c r="O325" s="281">
        <v>0</v>
      </c>
      <c r="P325" s="281">
        <v>0</v>
      </c>
      <c r="Q325" s="281">
        <v>0</v>
      </c>
      <c r="R325" s="281">
        <v>0</v>
      </c>
      <c r="S325" s="281">
        <v>0</v>
      </c>
      <c r="T325" s="281">
        <v>0</v>
      </c>
      <c r="U325" s="281">
        <v>0</v>
      </c>
      <c r="V325" s="281">
        <v>0</v>
      </c>
      <c r="W325" s="281">
        <v>0</v>
      </c>
      <c r="X325" s="281">
        <v>0</v>
      </c>
      <c r="Y325" s="281">
        <v>0</v>
      </c>
      <c r="Z325" s="281">
        <v>0</v>
      </c>
      <c r="AA325" s="281">
        <v>0</v>
      </c>
      <c r="AB325" s="281">
        <v>0</v>
      </c>
      <c r="AC325" s="281">
        <v>0</v>
      </c>
      <c r="AD325" s="281">
        <v>0</v>
      </c>
      <c r="AE325" s="281">
        <v>0</v>
      </c>
      <c r="AF325" s="281">
        <v>0</v>
      </c>
      <c r="AG325" s="281">
        <v>0</v>
      </c>
      <c r="AH325" s="281">
        <v>0</v>
      </c>
      <c r="AI325" s="281">
        <v>0</v>
      </c>
      <c r="AJ325" s="281">
        <v>0</v>
      </c>
      <c r="AK325" s="281">
        <v>0</v>
      </c>
      <c r="AL325" s="281">
        <v>0</v>
      </c>
      <c r="AM325" s="281">
        <v>0</v>
      </c>
      <c r="AN325" s="281">
        <v>0</v>
      </c>
      <c r="AO325" s="281">
        <v>0</v>
      </c>
      <c r="AP325" s="281">
        <v>0</v>
      </c>
    </row>
    <row r="326" spans="1:42" hidden="1" outlineLevel="2">
      <c r="A326" s="211" t="str">
        <f>A301&amp;"."&amp;A318&amp;"."&amp;A302&amp;"."&amp;B326</f>
        <v>1.o.7.8</v>
      </c>
      <c r="B326">
        <v>8</v>
      </c>
      <c r="C326" t="str">
        <f>'1-GBP'!C326</f>
        <v/>
      </c>
      <c r="D326"/>
      <c r="E326"/>
      <c r="F326"/>
      <c r="G326"/>
      <c r="H326"/>
      <c r="I326"/>
      <c r="J326"/>
      <c r="K326"/>
      <c r="M326" s="281">
        <v>0</v>
      </c>
      <c r="N326" s="281">
        <v>0</v>
      </c>
      <c r="O326" s="281">
        <v>0</v>
      </c>
      <c r="P326" s="281">
        <v>0</v>
      </c>
      <c r="Q326" s="281">
        <v>0</v>
      </c>
      <c r="R326" s="281">
        <v>0</v>
      </c>
      <c r="S326" s="281">
        <v>0</v>
      </c>
      <c r="T326" s="281">
        <v>0</v>
      </c>
      <c r="U326" s="281">
        <v>0</v>
      </c>
      <c r="V326" s="281">
        <v>0</v>
      </c>
      <c r="W326" s="281">
        <v>0</v>
      </c>
      <c r="X326" s="281">
        <v>0</v>
      </c>
      <c r="Y326" s="281">
        <v>0</v>
      </c>
      <c r="Z326" s="281">
        <v>0</v>
      </c>
      <c r="AA326" s="281">
        <v>0</v>
      </c>
      <c r="AB326" s="281">
        <v>0</v>
      </c>
      <c r="AC326" s="281">
        <v>0</v>
      </c>
      <c r="AD326" s="281">
        <v>0</v>
      </c>
      <c r="AE326" s="281">
        <v>0</v>
      </c>
      <c r="AF326" s="281">
        <v>0</v>
      </c>
      <c r="AG326" s="281">
        <v>0</v>
      </c>
      <c r="AH326" s="281">
        <v>0</v>
      </c>
      <c r="AI326" s="281">
        <v>0</v>
      </c>
      <c r="AJ326" s="281">
        <v>0</v>
      </c>
      <c r="AK326" s="281">
        <v>0</v>
      </c>
      <c r="AL326" s="281">
        <v>0</v>
      </c>
      <c r="AM326" s="281">
        <v>0</v>
      </c>
      <c r="AN326" s="281">
        <v>0</v>
      </c>
      <c r="AO326" s="281">
        <v>0</v>
      </c>
      <c r="AP326" s="281">
        <v>0</v>
      </c>
    </row>
    <row r="327" spans="1:42" hidden="1" outlineLevel="2">
      <c r="A327" s="211" t="str">
        <f>A301&amp;"."&amp;A318&amp;"."&amp;A302&amp;"."&amp;B327</f>
        <v>1.o.7.9</v>
      </c>
      <c r="B327">
        <v>9</v>
      </c>
      <c r="C327" t="str">
        <f>'1-GBP'!C327</f>
        <v/>
      </c>
      <c r="D327"/>
      <c r="E327"/>
      <c r="F327"/>
      <c r="G327"/>
      <c r="H327"/>
      <c r="I327"/>
      <c r="J327"/>
      <c r="K327"/>
      <c r="M327" s="281">
        <v>0</v>
      </c>
      <c r="N327" s="281">
        <v>0</v>
      </c>
      <c r="O327" s="281">
        <v>0</v>
      </c>
      <c r="P327" s="281">
        <v>0</v>
      </c>
      <c r="Q327" s="281">
        <v>0</v>
      </c>
      <c r="R327" s="281">
        <v>0</v>
      </c>
      <c r="S327" s="281">
        <v>0</v>
      </c>
      <c r="T327" s="281">
        <v>0</v>
      </c>
      <c r="U327" s="281">
        <v>0</v>
      </c>
      <c r="V327" s="281">
        <v>0</v>
      </c>
      <c r="W327" s="281">
        <v>0</v>
      </c>
      <c r="X327" s="281">
        <v>0</v>
      </c>
      <c r="Y327" s="281">
        <v>0</v>
      </c>
      <c r="Z327" s="281">
        <v>0</v>
      </c>
      <c r="AA327" s="281">
        <v>0</v>
      </c>
      <c r="AB327" s="281">
        <v>0</v>
      </c>
      <c r="AC327" s="281">
        <v>0</v>
      </c>
      <c r="AD327" s="281">
        <v>0</v>
      </c>
      <c r="AE327" s="281">
        <v>0</v>
      </c>
      <c r="AF327" s="281">
        <v>0</v>
      </c>
      <c r="AG327" s="281">
        <v>0</v>
      </c>
      <c r="AH327" s="281">
        <v>0</v>
      </c>
      <c r="AI327" s="281">
        <v>0</v>
      </c>
      <c r="AJ327" s="281">
        <v>0</v>
      </c>
      <c r="AK327" s="281">
        <v>0</v>
      </c>
      <c r="AL327" s="281">
        <v>0</v>
      </c>
      <c r="AM327" s="281">
        <v>0</v>
      </c>
      <c r="AN327" s="281">
        <v>0</v>
      </c>
      <c r="AO327" s="281">
        <v>0</v>
      </c>
      <c r="AP327" s="281">
        <v>0</v>
      </c>
    </row>
    <row r="328" spans="1:42" hidden="1" outlineLevel="2">
      <c r="A328" s="211" t="str">
        <f>A301&amp;"."&amp;A318&amp;"."&amp;A302&amp;"."&amp;B328</f>
        <v>1.o.7.10</v>
      </c>
      <c r="B328">
        <v>10</v>
      </c>
      <c r="C328" t="str">
        <f>'1-GBP'!C328</f>
        <v/>
      </c>
      <c r="D328"/>
      <c r="E328"/>
      <c r="F328"/>
      <c r="G328"/>
      <c r="H328"/>
      <c r="I328"/>
      <c r="J328"/>
      <c r="K328"/>
      <c r="M328" s="281">
        <v>0</v>
      </c>
      <c r="N328" s="281">
        <v>0</v>
      </c>
      <c r="O328" s="281">
        <v>0</v>
      </c>
      <c r="P328" s="281">
        <v>0</v>
      </c>
      <c r="Q328" s="281">
        <v>0</v>
      </c>
      <c r="R328" s="281">
        <v>0</v>
      </c>
      <c r="S328" s="281">
        <v>0</v>
      </c>
      <c r="T328" s="281">
        <v>0</v>
      </c>
      <c r="U328" s="281">
        <v>0</v>
      </c>
      <c r="V328" s="281">
        <v>0</v>
      </c>
      <c r="W328" s="281">
        <v>0</v>
      </c>
      <c r="X328" s="281">
        <v>0</v>
      </c>
      <c r="Y328" s="281">
        <v>0</v>
      </c>
      <c r="Z328" s="281">
        <v>0</v>
      </c>
      <c r="AA328" s="281">
        <v>0</v>
      </c>
      <c r="AB328" s="281">
        <v>0</v>
      </c>
      <c r="AC328" s="281">
        <v>0</v>
      </c>
      <c r="AD328" s="281">
        <v>0</v>
      </c>
      <c r="AE328" s="281">
        <v>0</v>
      </c>
      <c r="AF328" s="281">
        <v>0</v>
      </c>
      <c r="AG328" s="281">
        <v>0</v>
      </c>
      <c r="AH328" s="281">
        <v>0</v>
      </c>
      <c r="AI328" s="281">
        <v>0</v>
      </c>
      <c r="AJ328" s="281">
        <v>0</v>
      </c>
      <c r="AK328" s="281">
        <v>0</v>
      </c>
      <c r="AL328" s="281">
        <v>0</v>
      </c>
      <c r="AM328" s="281">
        <v>0</v>
      </c>
      <c r="AN328" s="281">
        <v>0</v>
      </c>
      <c r="AO328" s="281">
        <v>0</v>
      </c>
      <c r="AP328" s="281">
        <v>0</v>
      </c>
    </row>
    <row r="329" spans="1:42" hidden="1" outlineLevel="2">
      <c r="A329" s="211" t="str">
        <f>A301&amp;"."&amp;A318&amp;"."&amp;A302&amp;"."&amp;B329</f>
        <v>1.o.7.11</v>
      </c>
      <c r="B329">
        <v>11</v>
      </c>
      <c r="C329" t="str">
        <f>'1-GBP'!C329</f>
        <v/>
      </c>
      <c r="D329"/>
      <c r="E329"/>
      <c r="F329"/>
      <c r="G329"/>
      <c r="H329"/>
      <c r="I329"/>
      <c r="J329"/>
      <c r="K329"/>
      <c r="M329" s="281">
        <v>0</v>
      </c>
      <c r="N329" s="281">
        <v>0</v>
      </c>
      <c r="O329" s="281">
        <v>0</v>
      </c>
      <c r="P329" s="281">
        <v>0</v>
      </c>
      <c r="Q329" s="281">
        <v>0</v>
      </c>
      <c r="R329" s="281">
        <v>0</v>
      </c>
      <c r="S329" s="281">
        <v>0</v>
      </c>
      <c r="T329" s="281">
        <v>0</v>
      </c>
      <c r="U329" s="281">
        <v>0</v>
      </c>
      <c r="V329" s="281">
        <v>0</v>
      </c>
      <c r="W329" s="281">
        <v>0</v>
      </c>
      <c r="X329" s="281">
        <v>0</v>
      </c>
      <c r="Y329" s="281">
        <v>0</v>
      </c>
      <c r="Z329" s="281">
        <v>0</v>
      </c>
      <c r="AA329" s="281">
        <v>0</v>
      </c>
      <c r="AB329" s="281">
        <v>0</v>
      </c>
      <c r="AC329" s="281">
        <v>0</v>
      </c>
      <c r="AD329" s="281">
        <v>0</v>
      </c>
      <c r="AE329" s="281">
        <v>0</v>
      </c>
      <c r="AF329" s="281">
        <v>0</v>
      </c>
      <c r="AG329" s="281">
        <v>0</v>
      </c>
      <c r="AH329" s="281">
        <v>0</v>
      </c>
      <c r="AI329" s="281">
        <v>0</v>
      </c>
      <c r="AJ329" s="281">
        <v>0</v>
      </c>
      <c r="AK329" s="281">
        <v>0</v>
      </c>
      <c r="AL329" s="281">
        <v>0</v>
      </c>
      <c r="AM329" s="281">
        <v>0</v>
      </c>
      <c r="AN329" s="281">
        <v>0</v>
      </c>
      <c r="AO329" s="281">
        <v>0</v>
      </c>
      <c r="AP329" s="281">
        <v>0</v>
      </c>
    </row>
    <row r="330" spans="1:42" hidden="1" outlineLevel="2">
      <c r="A330" s="211" t="str">
        <f>A301&amp;"."&amp;A318&amp;"."&amp;A302&amp;"."&amp;B330</f>
        <v>1.o.7.12</v>
      </c>
      <c r="B330">
        <v>12</v>
      </c>
      <c r="C330" t="str">
        <f>'1-GBP'!C330</f>
        <v/>
      </c>
      <c r="D330"/>
      <c r="E330"/>
      <c r="F330"/>
      <c r="G330"/>
      <c r="H330"/>
      <c r="I330"/>
      <c r="J330"/>
      <c r="K330"/>
      <c r="M330" s="281">
        <v>0</v>
      </c>
      <c r="N330" s="281">
        <v>0</v>
      </c>
      <c r="O330" s="281">
        <v>0</v>
      </c>
      <c r="P330" s="281">
        <v>0</v>
      </c>
      <c r="Q330" s="281">
        <v>0</v>
      </c>
      <c r="R330" s="281">
        <v>0</v>
      </c>
      <c r="S330" s="281">
        <v>0</v>
      </c>
      <c r="T330" s="281">
        <v>0</v>
      </c>
      <c r="U330" s="281">
        <v>0</v>
      </c>
      <c r="V330" s="281">
        <v>0</v>
      </c>
      <c r="W330" s="281">
        <v>0</v>
      </c>
      <c r="X330" s="281">
        <v>0</v>
      </c>
      <c r="Y330" s="281">
        <v>0</v>
      </c>
      <c r="Z330" s="281">
        <v>0</v>
      </c>
      <c r="AA330" s="281">
        <v>0</v>
      </c>
      <c r="AB330" s="281">
        <v>0</v>
      </c>
      <c r="AC330" s="281">
        <v>0</v>
      </c>
      <c r="AD330" s="281">
        <v>0</v>
      </c>
      <c r="AE330" s="281">
        <v>0</v>
      </c>
      <c r="AF330" s="281">
        <v>0</v>
      </c>
      <c r="AG330" s="281">
        <v>0</v>
      </c>
      <c r="AH330" s="281">
        <v>0</v>
      </c>
      <c r="AI330" s="281">
        <v>0</v>
      </c>
      <c r="AJ330" s="281">
        <v>0</v>
      </c>
      <c r="AK330" s="281">
        <v>0</v>
      </c>
      <c r="AL330" s="281">
        <v>0</v>
      </c>
      <c r="AM330" s="281">
        <v>0</v>
      </c>
      <c r="AN330" s="281">
        <v>0</v>
      </c>
      <c r="AO330" s="281">
        <v>0</v>
      </c>
      <c r="AP330" s="281">
        <v>0</v>
      </c>
    </row>
    <row r="331" spans="1:42" outlineLevel="1">
      <c r="A331" s="212"/>
      <c r="B331" s="201">
        <f>B330-COUNTIFS(C319:C330,"")</f>
        <v>3</v>
      </c>
      <c r="C331" s="201" t="s">
        <v>285</v>
      </c>
      <c r="D331" s="201"/>
      <c r="E331" s="201"/>
      <c r="F331" s="201"/>
      <c r="G331" s="201"/>
      <c r="H331" s="201"/>
      <c r="I331" s="201"/>
      <c r="J331" s="201"/>
      <c r="K331" s="201"/>
      <c r="L331" s="201"/>
      <c r="M331" s="280">
        <f t="shared" ref="M331:AP331" si="28">SUM(M319:M330)</f>
        <v>0</v>
      </c>
      <c r="N331" s="280">
        <f t="shared" si="28"/>
        <v>0</v>
      </c>
      <c r="O331" s="280">
        <f t="shared" si="28"/>
        <v>0</v>
      </c>
      <c r="P331" s="280">
        <f t="shared" si="28"/>
        <v>0</v>
      </c>
      <c r="Q331" s="280">
        <f t="shared" si="28"/>
        <v>0</v>
      </c>
      <c r="R331" s="280">
        <f t="shared" si="28"/>
        <v>0</v>
      </c>
      <c r="S331" s="280">
        <f t="shared" si="28"/>
        <v>0</v>
      </c>
      <c r="T331" s="280">
        <f t="shared" si="28"/>
        <v>0</v>
      </c>
      <c r="U331" s="280">
        <f t="shared" si="28"/>
        <v>0</v>
      </c>
      <c r="V331" s="280">
        <f t="shared" si="28"/>
        <v>0</v>
      </c>
      <c r="W331" s="280">
        <f t="shared" si="28"/>
        <v>0</v>
      </c>
      <c r="X331" s="280">
        <f t="shared" si="28"/>
        <v>0</v>
      </c>
      <c r="Y331" s="280">
        <f t="shared" si="28"/>
        <v>0</v>
      </c>
      <c r="Z331" s="280">
        <f t="shared" si="28"/>
        <v>0</v>
      </c>
      <c r="AA331" s="280">
        <f t="shared" si="28"/>
        <v>0</v>
      </c>
      <c r="AB331" s="280">
        <f t="shared" si="28"/>
        <v>0</v>
      </c>
      <c r="AC331" s="280">
        <f t="shared" si="28"/>
        <v>0</v>
      </c>
      <c r="AD331" s="280">
        <f t="shared" si="28"/>
        <v>0</v>
      </c>
      <c r="AE331" s="280">
        <f t="shared" si="28"/>
        <v>0</v>
      </c>
      <c r="AF331" s="280">
        <f t="shared" si="28"/>
        <v>0</v>
      </c>
      <c r="AG331" s="280">
        <f t="shared" si="28"/>
        <v>0</v>
      </c>
      <c r="AH331" s="280">
        <f t="shared" si="28"/>
        <v>0</v>
      </c>
      <c r="AI331" s="280">
        <f t="shared" si="28"/>
        <v>0</v>
      </c>
      <c r="AJ331" s="280">
        <f t="shared" si="28"/>
        <v>0</v>
      </c>
      <c r="AK331" s="280">
        <f t="shared" si="28"/>
        <v>0</v>
      </c>
      <c r="AL331" s="280">
        <f t="shared" si="28"/>
        <v>0</v>
      </c>
      <c r="AM331" s="280">
        <f t="shared" si="28"/>
        <v>0</v>
      </c>
      <c r="AN331" s="280">
        <f t="shared" si="28"/>
        <v>0</v>
      </c>
      <c r="AO331" s="280">
        <f t="shared" si="28"/>
        <v>0</v>
      </c>
      <c r="AP331" s="280">
        <f t="shared" si="28"/>
        <v>0</v>
      </c>
    </row>
    <row r="332" spans="1:42" outlineLevel="1">
      <c r="A332" s="221"/>
      <c r="B332" s="222"/>
      <c r="C332" s="222"/>
      <c r="D332" s="222"/>
      <c r="E332" s="222"/>
      <c r="F332" s="222"/>
      <c r="G332" s="222"/>
      <c r="H332" s="222"/>
      <c r="I332" s="222"/>
      <c r="J332" s="222"/>
      <c r="K332" s="222"/>
      <c r="L332" s="222"/>
      <c r="M332" s="317"/>
      <c r="N332" s="317"/>
      <c r="O332" s="317"/>
      <c r="P332" s="317"/>
      <c r="Q332" s="317"/>
      <c r="R332" s="317"/>
      <c r="S332" s="317"/>
      <c r="T332" s="317"/>
      <c r="U332" s="317"/>
      <c r="V332" s="317"/>
      <c r="W332" s="317"/>
      <c r="X332" s="317"/>
      <c r="Y332" s="317"/>
      <c r="Z332" s="317"/>
      <c r="AA332" s="317"/>
      <c r="AB332" s="317"/>
      <c r="AC332" s="317"/>
      <c r="AD332" s="317"/>
      <c r="AE332" s="317"/>
      <c r="AF332" s="317"/>
      <c r="AG332" s="317"/>
      <c r="AH332" s="317"/>
      <c r="AI332" s="317"/>
      <c r="AJ332" s="317"/>
      <c r="AK332" s="317"/>
      <c r="AL332" s="317"/>
      <c r="AM332" s="317"/>
      <c r="AN332" s="317"/>
      <c r="AO332" s="317"/>
      <c r="AP332" s="317"/>
    </row>
    <row r="333" spans="1:42" outlineLevel="1" collapsed="1">
      <c r="A333" s="220" t="s">
        <v>254</v>
      </c>
      <c r="B333" s="220" t="s">
        <v>287</v>
      </c>
      <c r="C333" s="220" t="s">
        <v>284</v>
      </c>
      <c r="D333" s="220"/>
      <c r="E333" s="220"/>
      <c r="F333" s="220"/>
      <c r="G333" s="220"/>
      <c r="H333" s="220"/>
      <c r="I333" s="220"/>
      <c r="J333" s="220"/>
      <c r="K333" s="220"/>
      <c r="L333" s="220"/>
      <c r="M333" s="315"/>
      <c r="N333" s="315"/>
      <c r="O333" s="315"/>
      <c r="P333" s="315"/>
      <c r="Q333" s="315"/>
      <c r="R333" s="315"/>
      <c r="S333" s="315"/>
      <c r="T333" s="315"/>
      <c r="U333" s="315"/>
      <c r="V333" s="315"/>
      <c r="W333" s="315"/>
      <c r="X333" s="315"/>
      <c r="Y333" s="315"/>
      <c r="Z333" s="315"/>
      <c r="AA333" s="315"/>
      <c r="AB333" s="315"/>
      <c r="AC333" s="315"/>
      <c r="AD333" s="315"/>
      <c r="AE333" s="315"/>
      <c r="AF333" s="315"/>
      <c r="AG333" s="315"/>
      <c r="AH333" s="315"/>
      <c r="AI333" s="315"/>
      <c r="AJ333" s="315"/>
      <c r="AK333" s="315"/>
      <c r="AL333" s="315"/>
      <c r="AM333" s="315"/>
      <c r="AN333" s="315"/>
      <c r="AO333" s="315"/>
      <c r="AP333" s="315"/>
    </row>
    <row r="334" spans="1:42" hidden="1" outlineLevel="2">
      <c r="A334" s="211" t="str">
        <f>A301&amp;"."&amp;A333&amp;"."&amp;A302&amp;"."&amp;B334</f>
        <v>1.d.7.1</v>
      </c>
      <c r="B334">
        <v>1</v>
      </c>
      <c r="C334" t="str">
        <f>'1-GBP'!C334</f>
        <v/>
      </c>
      <c r="D334"/>
      <c r="E334"/>
      <c r="F334"/>
      <c r="G334"/>
      <c r="H334"/>
      <c r="I334"/>
      <c r="J334"/>
      <c r="K334"/>
      <c r="M334" s="281">
        <v>0</v>
      </c>
      <c r="N334" s="281">
        <v>0</v>
      </c>
      <c r="O334" s="281">
        <v>0</v>
      </c>
      <c r="P334" s="281">
        <v>0</v>
      </c>
      <c r="Q334" s="281">
        <v>0</v>
      </c>
      <c r="R334" s="281">
        <v>0</v>
      </c>
      <c r="S334" s="281">
        <v>0</v>
      </c>
      <c r="T334" s="281">
        <v>0</v>
      </c>
      <c r="U334" s="281">
        <v>0</v>
      </c>
      <c r="V334" s="281">
        <v>0</v>
      </c>
      <c r="W334" s="281">
        <v>0</v>
      </c>
      <c r="X334" s="281">
        <v>0</v>
      </c>
      <c r="Y334" s="281">
        <v>0</v>
      </c>
      <c r="Z334" s="281">
        <v>0</v>
      </c>
      <c r="AA334" s="281">
        <v>0</v>
      </c>
      <c r="AB334" s="281">
        <v>0</v>
      </c>
      <c r="AC334" s="281">
        <v>0</v>
      </c>
      <c r="AD334" s="281">
        <v>0</v>
      </c>
      <c r="AE334" s="281">
        <v>0</v>
      </c>
      <c r="AF334" s="281">
        <v>0</v>
      </c>
      <c r="AG334" s="281">
        <v>0</v>
      </c>
      <c r="AH334" s="281">
        <v>0</v>
      </c>
      <c r="AI334" s="281">
        <v>0</v>
      </c>
      <c r="AJ334" s="281">
        <v>0</v>
      </c>
      <c r="AK334" s="281">
        <v>0</v>
      </c>
      <c r="AL334" s="281">
        <v>0</v>
      </c>
      <c r="AM334" s="281">
        <v>0</v>
      </c>
      <c r="AN334" s="281">
        <v>0</v>
      </c>
      <c r="AO334" s="281">
        <v>0</v>
      </c>
      <c r="AP334" s="281">
        <v>0</v>
      </c>
    </row>
    <row r="335" spans="1:42" hidden="1" outlineLevel="2">
      <c r="A335" s="211" t="str">
        <f>A301&amp;"."&amp;A333&amp;"."&amp;A302&amp;"."&amp;B335</f>
        <v>1.d.7.2</v>
      </c>
      <c r="B335">
        <v>2</v>
      </c>
      <c r="C335" t="str">
        <f>'1-GBP'!C335</f>
        <v/>
      </c>
      <c r="D335"/>
      <c r="E335"/>
      <c r="F335"/>
      <c r="G335"/>
      <c r="H335"/>
      <c r="I335"/>
      <c r="J335"/>
      <c r="K335"/>
      <c r="M335" s="281">
        <v>0</v>
      </c>
      <c r="N335" s="281">
        <v>0</v>
      </c>
      <c r="O335" s="281">
        <v>0</v>
      </c>
      <c r="P335" s="281">
        <v>0</v>
      </c>
      <c r="Q335" s="281">
        <v>0</v>
      </c>
      <c r="R335" s="281">
        <v>0</v>
      </c>
      <c r="S335" s="281">
        <v>0</v>
      </c>
      <c r="T335" s="281">
        <v>0</v>
      </c>
      <c r="U335" s="281">
        <v>0</v>
      </c>
      <c r="V335" s="281">
        <v>0</v>
      </c>
      <c r="W335" s="281">
        <v>0</v>
      </c>
      <c r="X335" s="281">
        <v>0</v>
      </c>
      <c r="Y335" s="281">
        <v>0</v>
      </c>
      <c r="Z335" s="281">
        <v>0</v>
      </c>
      <c r="AA335" s="281">
        <v>0</v>
      </c>
      <c r="AB335" s="281">
        <v>0</v>
      </c>
      <c r="AC335" s="281">
        <v>0</v>
      </c>
      <c r="AD335" s="281">
        <v>0</v>
      </c>
      <c r="AE335" s="281">
        <v>0</v>
      </c>
      <c r="AF335" s="281">
        <v>0</v>
      </c>
      <c r="AG335" s="281">
        <v>0</v>
      </c>
      <c r="AH335" s="281">
        <v>0</v>
      </c>
      <c r="AI335" s="281">
        <v>0</v>
      </c>
      <c r="AJ335" s="281">
        <v>0</v>
      </c>
      <c r="AK335" s="281">
        <v>0</v>
      </c>
      <c r="AL335" s="281">
        <v>0</v>
      </c>
      <c r="AM335" s="281">
        <v>0</v>
      </c>
      <c r="AN335" s="281">
        <v>0</v>
      </c>
      <c r="AO335" s="281">
        <v>0</v>
      </c>
      <c r="AP335" s="281">
        <v>0</v>
      </c>
    </row>
    <row r="336" spans="1:42" hidden="1" outlineLevel="2">
      <c r="A336" s="211" t="str">
        <f>A301&amp;"."&amp;A333&amp;"."&amp;A302&amp;"."&amp;B336</f>
        <v>1.d.7.3</v>
      </c>
      <c r="B336">
        <v>3</v>
      </c>
      <c r="C336" t="str">
        <f>'1-GBP'!C336</f>
        <v/>
      </c>
      <c r="D336"/>
      <c r="E336"/>
      <c r="F336"/>
      <c r="G336"/>
      <c r="H336"/>
      <c r="I336"/>
      <c r="J336"/>
      <c r="K336"/>
      <c r="M336" s="281">
        <v>0</v>
      </c>
      <c r="N336" s="281">
        <v>0</v>
      </c>
      <c r="O336" s="281">
        <v>0</v>
      </c>
      <c r="P336" s="281">
        <v>0</v>
      </c>
      <c r="Q336" s="281">
        <v>0</v>
      </c>
      <c r="R336" s="281">
        <v>0</v>
      </c>
      <c r="S336" s="281">
        <v>0</v>
      </c>
      <c r="T336" s="281">
        <v>0</v>
      </c>
      <c r="U336" s="281">
        <v>0</v>
      </c>
      <c r="V336" s="281">
        <v>0</v>
      </c>
      <c r="W336" s="281">
        <v>0</v>
      </c>
      <c r="X336" s="281">
        <v>0</v>
      </c>
      <c r="Y336" s="281">
        <v>0</v>
      </c>
      <c r="Z336" s="281">
        <v>0</v>
      </c>
      <c r="AA336" s="281">
        <v>0</v>
      </c>
      <c r="AB336" s="281">
        <v>0</v>
      </c>
      <c r="AC336" s="281">
        <v>0</v>
      </c>
      <c r="AD336" s="281">
        <v>0</v>
      </c>
      <c r="AE336" s="281">
        <v>0</v>
      </c>
      <c r="AF336" s="281">
        <v>0</v>
      </c>
      <c r="AG336" s="281">
        <v>0</v>
      </c>
      <c r="AH336" s="281">
        <v>0</v>
      </c>
      <c r="AI336" s="281">
        <v>0</v>
      </c>
      <c r="AJ336" s="281">
        <v>0</v>
      </c>
      <c r="AK336" s="281">
        <v>0</v>
      </c>
      <c r="AL336" s="281">
        <v>0</v>
      </c>
      <c r="AM336" s="281">
        <v>0</v>
      </c>
      <c r="AN336" s="281">
        <v>0</v>
      </c>
      <c r="AO336" s="281">
        <v>0</v>
      </c>
      <c r="AP336" s="281">
        <v>0</v>
      </c>
    </row>
    <row r="337" spans="1:42" hidden="1" outlineLevel="2">
      <c r="A337" s="211" t="str">
        <f>A301&amp;"."&amp;A333&amp;"."&amp;A302&amp;"."&amp;B337</f>
        <v>1.d.7.4</v>
      </c>
      <c r="B337">
        <v>4</v>
      </c>
      <c r="C337" t="str">
        <f>'1-GBP'!C337</f>
        <v/>
      </c>
      <c r="D337"/>
      <c r="E337"/>
      <c r="F337"/>
      <c r="G337"/>
      <c r="H337"/>
      <c r="I337"/>
      <c r="J337"/>
      <c r="K337"/>
      <c r="M337" s="281">
        <v>0</v>
      </c>
      <c r="N337" s="281">
        <v>0</v>
      </c>
      <c r="O337" s="281">
        <v>0</v>
      </c>
      <c r="P337" s="281">
        <v>0</v>
      </c>
      <c r="Q337" s="281">
        <v>0</v>
      </c>
      <c r="R337" s="281">
        <v>0</v>
      </c>
      <c r="S337" s="281">
        <v>0</v>
      </c>
      <c r="T337" s="281">
        <v>0</v>
      </c>
      <c r="U337" s="281">
        <v>0</v>
      </c>
      <c r="V337" s="281">
        <v>0</v>
      </c>
      <c r="W337" s="281">
        <v>0</v>
      </c>
      <c r="X337" s="281">
        <v>0</v>
      </c>
      <c r="Y337" s="281">
        <v>0</v>
      </c>
      <c r="Z337" s="281">
        <v>0</v>
      </c>
      <c r="AA337" s="281">
        <v>0</v>
      </c>
      <c r="AB337" s="281">
        <v>0</v>
      </c>
      <c r="AC337" s="281">
        <v>0</v>
      </c>
      <c r="AD337" s="281">
        <v>0</v>
      </c>
      <c r="AE337" s="281">
        <v>0</v>
      </c>
      <c r="AF337" s="281">
        <v>0</v>
      </c>
      <c r="AG337" s="281">
        <v>0</v>
      </c>
      <c r="AH337" s="281">
        <v>0</v>
      </c>
      <c r="AI337" s="281">
        <v>0</v>
      </c>
      <c r="AJ337" s="281">
        <v>0</v>
      </c>
      <c r="AK337" s="281">
        <v>0</v>
      </c>
      <c r="AL337" s="281">
        <v>0</v>
      </c>
      <c r="AM337" s="281">
        <v>0</v>
      </c>
      <c r="AN337" s="281">
        <v>0</v>
      </c>
      <c r="AO337" s="281">
        <v>0</v>
      </c>
      <c r="AP337" s="281">
        <v>0</v>
      </c>
    </row>
    <row r="338" spans="1:42" hidden="1" outlineLevel="2">
      <c r="A338" s="211" t="str">
        <f>A301&amp;"."&amp;A333&amp;"."&amp;A302&amp;"."&amp;B338</f>
        <v>1.d.7.5</v>
      </c>
      <c r="B338">
        <v>5</v>
      </c>
      <c r="C338" t="str">
        <f>'1-GBP'!C338</f>
        <v/>
      </c>
      <c r="D338"/>
      <c r="E338"/>
      <c r="F338"/>
      <c r="G338"/>
      <c r="H338"/>
      <c r="I338"/>
      <c r="J338"/>
      <c r="K338"/>
      <c r="M338" s="281">
        <v>0</v>
      </c>
      <c r="N338" s="281">
        <v>0</v>
      </c>
      <c r="O338" s="281">
        <v>0</v>
      </c>
      <c r="P338" s="281">
        <v>0</v>
      </c>
      <c r="Q338" s="281">
        <v>0</v>
      </c>
      <c r="R338" s="281">
        <v>0</v>
      </c>
      <c r="S338" s="281">
        <v>0</v>
      </c>
      <c r="T338" s="281">
        <v>0</v>
      </c>
      <c r="U338" s="281">
        <v>0</v>
      </c>
      <c r="V338" s="281">
        <v>0</v>
      </c>
      <c r="W338" s="281">
        <v>0</v>
      </c>
      <c r="X338" s="281">
        <v>0</v>
      </c>
      <c r="Y338" s="281">
        <v>0</v>
      </c>
      <c r="Z338" s="281">
        <v>0</v>
      </c>
      <c r="AA338" s="281">
        <v>0</v>
      </c>
      <c r="AB338" s="281">
        <v>0</v>
      </c>
      <c r="AC338" s="281">
        <v>0</v>
      </c>
      <c r="AD338" s="281">
        <v>0</v>
      </c>
      <c r="AE338" s="281">
        <v>0</v>
      </c>
      <c r="AF338" s="281">
        <v>0</v>
      </c>
      <c r="AG338" s="281">
        <v>0</v>
      </c>
      <c r="AH338" s="281">
        <v>0</v>
      </c>
      <c r="AI338" s="281">
        <v>0</v>
      </c>
      <c r="AJ338" s="281">
        <v>0</v>
      </c>
      <c r="AK338" s="281">
        <v>0</v>
      </c>
      <c r="AL338" s="281">
        <v>0</v>
      </c>
      <c r="AM338" s="281">
        <v>0</v>
      </c>
      <c r="AN338" s="281">
        <v>0</v>
      </c>
      <c r="AO338" s="281">
        <v>0</v>
      </c>
      <c r="AP338" s="281">
        <v>0</v>
      </c>
    </row>
    <row r="339" spans="1:42" hidden="1" outlineLevel="2">
      <c r="A339" s="211" t="str">
        <f>A301&amp;"."&amp;A333&amp;"."&amp;A302&amp;"."&amp;B339</f>
        <v>1.d.7.6</v>
      </c>
      <c r="B339">
        <v>6</v>
      </c>
      <c r="C339" t="str">
        <f>'1-GBP'!C339</f>
        <v/>
      </c>
      <c r="D339"/>
      <c r="E339"/>
      <c r="F339"/>
      <c r="G339"/>
      <c r="H339"/>
      <c r="I339"/>
      <c r="J339"/>
      <c r="K339"/>
      <c r="M339" s="281">
        <v>0</v>
      </c>
      <c r="N339" s="281">
        <v>0</v>
      </c>
      <c r="O339" s="281">
        <v>0</v>
      </c>
      <c r="P339" s="281">
        <v>0</v>
      </c>
      <c r="Q339" s="281">
        <v>0</v>
      </c>
      <c r="R339" s="281">
        <v>0</v>
      </c>
      <c r="S339" s="281">
        <v>0</v>
      </c>
      <c r="T339" s="281">
        <v>0</v>
      </c>
      <c r="U339" s="281">
        <v>0</v>
      </c>
      <c r="V339" s="281">
        <v>0</v>
      </c>
      <c r="W339" s="281">
        <v>0</v>
      </c>
      <c r="X339" s="281">
        <v>0</v>
      </c>
      <c r="Y339" s="281">
        <v>0</v>
      </c>
      <c r="Z339" s="281">
        <v>0</v>
      </c>
      <c r="AA339" s="281">
        <v>0</v>
      </c>
      <c r="AB339" s="281">
        <v>0</v>
      </c>
      <c r="AC339" s="281">
        <v>0</v>
      </c>
      <c r="AD339" s="281">
        <v>0</v>
      </c>
      <c r="AE339" s="281">
        <v>0</v>
      </c>
      <c r="AF339" s="281">
        <v>0</v>
      </c>
      <c r="AG339" s="281">
        <v>0</v>
      </c>
      <c r="AH339" s="281">
        <v>0</v>
      </c>
      <c r="AI339" s="281">
        <v>0</v>
      </c>
      <c r="AJ339" s="281">
        <v>0</v>
      </c>
      <c r="AK339" s="281">
        <v>0</v>
      </c>
      <c r="AL339" s="281">
        <v>0</v>
      </c>
      <c r="AM339" s="281">
        <v>0</v>
      </c>
      <c r="AN339" s="281">
        <v>0</v>
      </c>
      <c r="AO339" s="281">
        <v>0</v>
      </c>
      <c r="AP339" s="281">
        <v>0</v>
      </c>
    </row>
    <row r="340" spans="1:42" hidden="1" outlineLevel="2">
      <c r="A340" s="211" t="str">
        <f>A301&amp;"."&amp;A333&amp;"."&amp;A302&amp;"."&amp;B340</f>
        <v>1.d.7.7</v>
      </c>
      <c r="B340">
        <v>7</v>
      </c>
      <c r="C340" t="str">
        <f>'1-GBP'!C340</f>
        <v/>
      </c>
      <c r="D340"/>
      <c r="E340"/>
      <c r="F340"/>
      <c r="G340"/>
      <c r="H340"/>
      <c r="I340"/>
      <c r="J340"/>
      <c r="K340"/>
      <c r="M340" s="281">
        <v>0</v>
      </c>
      <c r="N340" s="281">
        <v>0</v>
      </c>
      <c r="O340" s="281">
        <v>0</v>
      </c>
      <c r="P340" s="281">
        <v>0</v>
      </c>
      <c r="Q340" s="281">
        <v>0</v>
      </c>
      <c r="R340" s="281">
        <v>0</v>
      </c>
      <c r="S340" s="281">
        <v>0</v>
      </c>
      <c r="T340" s="281">
        <v>0</v>
      </c>
      <c r="U340" s="281">
        <v>0</v>
      </c>
      <c r="V340" s="281">
        <v>0</v>
      </c>
      <c r="W340" s="281">
        <v>0</v>
      </c>
      <c r="X340" s="281">
        <v>0</v>
      </c>
      <c r="Y340" s="281">
        <v>0</v>
      </c>
      <c r="Z340" s="281">
        <v>0</v>
      </c>
      <c r="AA340" s="281">
        <v>0</v>
      </c>
      <c r="AB340" s="281">
        <v>0</v>
      </c>
      <c r="AC340" s="281">
        <v>0</v>
      </c>
      <c r="AD340" s="281">
        <v>0</v>
      </c>
      <c r="AE340" s="281">
        <v>0</v>
      </c>
      <c r="AF340" s="281">
        <v>0</v>
      </c>
      <c r="AG340" s="281">
        <v>0</v>
      </c>
      <c r="AH340" s="281">
        <v>0</v>
      </c>
      <c r="AI340" s="281">
        <v>0</v>
      </c>
      <c r="AJ340" s="281">
        <v>0</v>
      </c>
      <c r="AK340" s="281">
        <v>0</v>
      </c>
      <c r="AL340" s="281">
        <v>0</v>
      </c>
      <c r="AM340" s="281">
        <v>0</v>
      </c>
      <c r="AN340" s="281">
        <v>0</v>
      </c>
      <c r="AO340" s="281">
        <v>0</v>
      </c>
      <c r="AP340" s="281">
        <v>0</v>
      </c>
    </row>
    <row r="341" spans="1:42" hidden="1" outlineLevel="2">
      <c r="A341" s="211" t="str">
        <f>A301&amp;"."&amp;A333&amp;"."&amp;A302&amp;"."&amp;B341</f>
        <v>1.d.7.8</v>
      </c>
      <c r="B341">
        <v>8</v>
      </c>
      <c r="C341" t="str">
        <f>'1-GBP'!C341</f>
        <v/>
      </c>
      <c r="D341"/>
      <c r="E341"/>
      <c r="F341"/>
      <c r="G341"/>
      <c r="H341"/>
      <c r="I341"/>
      <c r="J341"/>
      <c r="K341"/>
      <c r="M341" s="281">
        <v>0</v>
      </c>
      <c r="N341" s="281">
        <v>0</v>
      </c>
      <c r="O341" s="281">
        <v>0</v>
      </c>
      <c r="P341" s="281">
        <v>0</v>
      </c>
      <c r="Q341" s="281">
        <v>0</v>
      </c>
      <c r="R341" s="281">
        <v>0</v>
      </c>
      <c r="S341" s="281">
        <v>0</v>
      </c>
      <c r="T341" s="281">
        <v>0</v>
      </c>
      <c r="U341" s="281">
        <v>0</v>
      </c>
      <c r="V341" s="281">
        <v>0</v>
      </c>
      <c r="W341" s="281">
        <v>0</v>
      </c>
      <c r="X341" s="281">
        <v>0</v>
      </c>
      <c r="Y341" s="281">
        <v>0</v>
      </c>
      <c r="Z341" s="281">
        <v>0</v>
      </c>
      <c r="AA341" s="281">
        <v>0</v>
      </c>
      <c r="AB341" s="281">
        <v>0</v>
      </c>
      <c r="AC341" s="281">
        <v>0</v>
      </c>
      <c r="AD341" s="281">
        <v>0</v>
      </c>
      <c r="AE341" s="281">
        <v>0</v>
      </c>
      <c r="AF341" s="281">
        <v>0</v>
      </c>
      <c r="AG341" s="281">
        <v>0</v>
      </c>
      <c r="AH341" s="281">
        <v>0</v>
      </c>
      <c r="AI341" s="281">
        <v>0</v>
      </c>
      <c r="AJ341" s="281">
        <v>0</v>
      </c>
      <c r="AK341" s="281">
        <v>0</v>
      </c>
      <c r="AL341" s="281">
        <v>0</v>
      </c>
      <c r="AM341" s="281">
        <v>0</v>
      </c>
      <c r="AN341" s="281">
        <v>0</v>
      </c>
      <c r="AO341" s="281">
        <v>0</v>
      </c>
      <c r="AP341" s="281">
        <v>0</v>
      </c>
    </row>
    <row r="342" spans="1:42" hidden="1" outlineLevel="2">
      <c r="A342" s="211" t="str">
        <f>A301&amp;"."&amp;A333&amp;"."&amp;A302&amp;"."&amp;B342</f>
        <v>1.d.7.9</v>
      </c>
      <c r="B342">
        <v>9</v>
      </c>
      <c r="C342" t="str">
        <f>'1-GBP'!C342</f>
        <v/>
      </c>
      <c r="D342"/>
      <c r="E342"/>
      <c r="F342"/>
      <c r="G342"/>
      <c r="H342"/>
      <c r="I342"/>
      <c r="J342"/>
      <c r="K342"/>
      <c r="M342" s="281">
        <v>0</v>
      </c>
      <c r="N342" s="281">
        <v>0</v>
      </c>
      <c r="O342" s="281">
        <v>0</v>
      </c>
      <c r="P342" s="281">
        <v>0</v>
      </c>
      <c r="Q342" s="281">
        <v>0</v>
      </c>
      <c r="R342" s="281">
        <v>0</v>
      </c>
      <c r="S342" s="281">
        <v>0</v>
      </c>
      <c r="T342" s="281">
        <v>0</v>
      </c>
      <c r="U342" s="281">
        <v>0</v>
      </c>
      <c r="V342" s="281">
        <v>0</v>
      </c>
      <c r="W342" s="281">
        <v>0</v>
      </c>
      <c r="X342" s="281">
        <v>0</v>
      </c>
      <c r="Y342" s="281">
        <v>0</v>
      </c>
      <c r="Z342" s="281">
        <v>0</v>
      </c>
      <c r="AA342" s="281">
        <v>0</v>
      </c>
      <c r="AB342" s="281">
        <v>0</v>
      </c>
      <c r="AC342" s="281">
        <v>0</v>
      </c>
      <c r="AD342" s="281">
        <v>0</v>
      </c>
      <c r="AE342" s="281">
        <v>0</v>
      </c>
      <c r="AF342" s="281">
        <v>0</v>
      </c>
      <c r="AG342" s="281">
        <v>0</v>
      </c>
      <c r="AH342" s="281">
        <v>0</v>
      </c>
      <c r="AI342" s="281">
        <v>0</v>
      </c>
      <c r="AJ342" s="281">
        <v>0</v>
      </c>
      <c r="AK342" s="281">
        <v>0</v>
      </c>
      <c r="AL342" s="281">
        <v>0</v>
      </c>
      <c r="AM342" s="281">
        <v>0</v>
      </c>
      <c r="AN342" s="281">
        <v>0</v>
      </c>
      <c r="AO342" s="281">
        <v>0</v>
      </c>
      <c r="AP342" s="281">
        <v>0</v>
      </c>
    </row>
    <row r="343" spans="1:42" hidden="1" outlineLevel="2">
      <c r="A343" s="211" t="str">
        <f>A301&amp;"."&amp;A333&amp;"."&amp;A302&amp;"."&amp;B343</f>
        <v>1.d.7.10</v>
      </c>
      <c r="B343">
        <v>10</v>
      </c>
      <c r="C343" t="str">
        <f>'1-GBP'!C343</f>
        <v/>
      </c>
      <c r="D343"/>
      <c r="E343"/>
      <c r="F343"/>
      <c r="G343"/>
      <c r="H343"/>
      <c r="I343"/>
      <c r="J343"/>
      <c r="K343"/>
      <c r="M343" s="281">
        <v>0</v>
      </c>
      <c r="N343" s="281">
        <v>0</v>
      </c>
      <c r="O343" s="281">
        <v>0</v>
      </c>
      <c r="P343" s="281">
        <v>0</v>
      </c>
      <c r="Q343" s="281">
        <v>0</v>
      </c>
      <c r="R343" s="281">
        <v>0</v>
      </c>
      <c r="S343" s="281">
        <v>0</v>
      </c>
      <c r="T343" s="281">
        <v>0</v>
      </c>
      <c r="U343" s="281">
        <v>0</v>
      </c>
      <c r="V343" s="281">
        <v>0</v>
      </c>
      <c r="W343" s="281">
        <v>0</v>
      </c>
      <c r="X343" s="281">
        <v>0</v>
      </c>
      <c r="Y343" s="281">
        <v>0</v>
      </c>
      <c r="Z343" s="281">
        <v>0</v>
      </c>
      <c r="AA343" s="281">
        <v>0</v>
      </c>
      <c r="AB343" s="281">
        <v>0</v>
      </c>
      <c r="AC343" s="281">
        <v>0</v>
      </c>
      <c r="AD343" s="281">
        <v>0</v>
      </c>
      <c r="AE343" s="281">
        <v>0</v>
      </c>
      <c r="AF343" s="281">
        <v>0</v>
      </c>
      <c r="AG343" s="281">
        <v>0</v>
      </c>
      <c r="AH343" s="281">
        <v>0</v>
      </c>
      <c r="AI343" s="281">
        <v>0</v>
      </c>
      <c r="AJ343" s="281">
        <v>0</v>
      </c>
      <c r="AK343" s="281">
        <v>0</v>
      </c>
      <c r="AL343" s="281">
        <v>0</v>
      </c>
      <c r="AM343" s="281">
        <v>0</v>
      </c>
      <c r="AN343" s="281">
        <v>0</v>
      </c>
      <c r="AO343" s="281">
        <v>0</v>
      </c>
      <c r="AP343" s="281">
        <v>0</v>
      </c>
    </row>
    <row r="344" spans="1:42" hidden="1" outlineLevel="2">
      <c r="A344" s="211" t="str">
        <f>A301&amp;"."&amp;A333&amp;"."&amp;A302&amp;"."&amp;B344</f>
        <v>1.d.7.11</v>
      </c>
      <c r="B344">
        <v>11</v>
      </c>
      <c r="C344" t="str">
        <f>'1-GBP'!C344</f>
        <v/>
      </c>
      <c r="D344"/>
      <c r="E344"/>
      <c r="F344"/>
      <c r="G344"/>
      <c r="H344"/>
      <c r="I344"/>
      <c r="J344"/>
      <c r="K344"/>
      <c r="M344" s="281">
        <v>0</v>
      </c>
      <c r="N344" s="281">
        <v>0</v>
      </c>
      <c r="O344" s="281">
        <v>0</v>
      </c>
      <c r="P344" s="281">
        <v>0</v>
      </c>
      <c r="Q344" s="281">
        <v>0</v>
      </c>
      <c r="R344" s="281">
        <v>0</v>
      </c>
      <c r="S344" s="281">
        <v>0</v>
      </c>
      <c r="T344" s="281">
        <v>0</v>
      </c>
      <c r="U344" s="281">
        <v>0</v>
      </c>
      <c r="V344" s="281">
        <v>0</v>
      </c>
      <c r="W344" s="281">
        <v>0</v>
      </c>
      <c r="X344" s="281">
        <v>0</v>
      </c>
      <c r="Y344" s="281">
        <v>0</v>
      </c>
      <c r="Z344" s="281">
        <v>0</v>
      </c>
      <c r="AA344" s="281">
        <v>0</v>
      </c>
      <c r="AB344" s="281">
        <v>0</v>
      </c>
      <c r="AC344" s="281">
        <v>0</v>
      </c>
      <c r="AD344" s="281">
        <v>0</v>
      </c>
      <c r="AE344" s="281">
        <v>0</v>
      </c>
      <c r="AF344" s="281">
        <v>0</v>
      </c>
      <c r="AG344" s="281">
        <v>0</v>
      </c>
      <c r="AH344" s="281">
        <v>0</v>
      </c>
      <c r="AI344" s="281">
        <v>0</v>
      </c>
      <c r="AJ344" s="281">
        <v>0</v>
      </c>
      <c r="AK344" s="281">
        <v>0</v>
      </c>
      <c r="AL344" s="281">
        <v>0</v>
      </c>
      <c r="AM344" s="281">
        <v>0</v>
      </c>
      <c r="AN344" s="281">
        <v>0</v>
      </c>
      <c r="AO344" s="281">
        <v>0</v>
      </c>
      <c r="AP344" s="281">
        <v>0</v>
      </c>
    </row>
    <row r="345" spans="1:42" hidden="1" outlineLevel="2">
      <c r="A345" s="211" t="str">
        <f>A301&amp;"."&amp;A333&amp;"."&amp;A302&amp;"."&amp;B345</f>
        <v>1.d.7.12</v>
      </c>
      <c r="B345">
        <v>12</v>
      </c>
      <c r="C345" t="str">
        <f>'1-GBP'!C345</f>
        <v/>
      </c>
      <c r="D345"/>
      <c r="E345"/>
      <c r="F345"/>
      <c r="G345"/>
      <c r="H345"/>
      <c r="I345"/>
      <c r="J345"/>
      <c r="K345"/>
      <c r="M345" s="281">
        <v>0</v>
      </c>
      <c r="N345" s="281">
        <v>0</v>
      </c>
      <c r="O345" s="281">
        <v>0</v>
      </c>
      <c r="P345" s="281">
        <v>0</v>
      </c>
      <c r="Q345" s="281">
        <v>0</v>
      </c>
      <c r="R345" s="281">
        <v>0</v>
      </c>
      <c r="S345" s="281">
        <v>0</v>
      </c>
      <c r="T345" s="281">
        <v>0</v>
      </c>
      <c r="U345" s="281">
        <v>0</v>
      </c>
      <c r="V345" s="281">
        <v>0</v>
      </c>
      <c r="W345" s="281">
        <v>0</v>
      </c>
      <c r="X345" s="281">
        <v>0</v>
      </c>
      <c r="Y345" s="281">
        <v>0</v>
      </c>
      <c r="Z345" s="281">
        <v>0</v>
      </c>
      <c r="AA345" s="281">
        <v>0</v>
      </c>
      <c r="AB345" s="281">
        <v>0</v>
      </c>
      <c r="AC345" s="281">
        <v>0</v>
      </c>
      <c r="AD345" s="281">
        <v>0</v>
      </c>
      <c r="AE345" s="281">
        <v>0</v>
      </c>
      <c r="AF345" s="281">
        <v>0</v>
      </c>
      <c r="AG345" s="281">
        <v>0</v>
      </c>
      <c r="AH345" s="281">
        <v>0</v>
      </c>
      <c r="AI345" s="281">
        <v>0</v>
      </c>
      <c r="AJ345" s="281">
        <v>0</v>
      </c>
      <c r="AK345" s="281">
        <v>0</v>
      </c>
      <c r="AL345" s="281">
        <v>0</v>
      </c>
      <c r="AM345" s="281">
        <v>0</v>
      </c>
      <c r="AN345" s="281">
        <v>0</v>
      </c>
      <c r="AO345" s="281">
        <v>0</v>
      </c>
      <c r="AP345" s="281">
        <v>0</v>
      </c>
    </row>
    <row r="346" spans="1:42" outlineLevel="1">
      <c r="A346" s="212"/>
      <c r="B346" s="201">
        <f>B345-COUNTIFS(C334:C345,"")</f>
        <v>0</v>
      </c>
      <c r="C346" s="201" t="s">
        <v>285</v>
      </c>
      <c r="D346" s="201"/>
      <c r="E346" s="201"/>
      <c r="F346" s="201"/>
      <c r="G346" s="201"/>
      <c r="H346" s="201"/>
      <c r="I346" s="201"/>
      <c r="J346" s="201"/>
      <c r="K346" s="201"/>
      <c r="L346" s="201"/>
      <c r="M346" s="280">
        <f t="shared" ref="M346:AP346" si="29">SUM(M334:M345)</f>
        <v>0</v>
      </c>
      <c r="N346" s="280">
        <f t="shared" si="29"/>
        <v>0</v>
      </c>
      <c r="O346" s="280">
        <f t="shared" si="29"/>
        <v>0</v>
      </c>
      <c r="P346" s="280">
        <f t="shared" si="29"/>
        <v>0</v>
      </c>
      <c r="Q346" s="280">
        <f t="shared" si="29"/>
        <v>0</v>
      </c>
      <c r="R346" s="280">
        <f t="shared" si="29"/>
        <v>0</v>
      </c>
      <c r="S346" s="280">
        <f t="shared" si="29"/>
        <v>0</v>
      </c>
      <c r="T346" s="280">
        <f t="shared" si="29"/>
        <v>0</v>
      </c>
      <c r="U346" s="280">
        <f t="shared" si="29"/>
        <v>0</v>
      </c>
      <c r="V346" s="280">
        <f t="shared" si="29"/>
        <v>0</v>
      </c>
      <c r="W346" s="280">
        <f t="shared" si="29"/>
        <v>0</v>
      </c>
      <c r="X346" s="280">
        <f t="shared" si="29"/>
        <v>0</v>
      </c>
      <c r="Y346" s="280">
        <f t="shared" si="29"/>
        <v>0</v>
      </c>
      <c r="Z346" s="280">
        <f t="shared" si="29"/>
        <v>0</v>
      </c>
      <c r="AA346" s="280">
        <f t="shared" si="29"/>
        <v>0</v>
      </c>
      <c r="AB346" s="280">
        <f t="shared" si="29"/>
        <v>0</v>
      </c>
      <c r="AC346" s="280">
        <f t="shared" si="29"/>
        <v>0</v>
      </c>
      <c r="AD346" s="280">
        <f t="shared" si="29"/>
        <v>0</v>
      </c>
      <c r="AE346" s="280">
        <f t="shared" si="29"/>
        <v>0</v>
      </c>
      <c r="AF346" s="280">
        <f t="shared" si="29"/>
        <v>0</v>
      </c>
      <c r="AG346" s="280">
        <f t="shared" si="29"/>
        <v>0</v>
      </c>
      <c r="AH346" s="280">
        <f t="shared" si="29"/>
        <v>0</v>
      </c>
      <c r="AI346" s="280">
        <f t="shared" si="29"/>
        <v>0</v>
      </c>
      <c r="AJ346" s="280">
        <f t="shared" si="29"/>
        <v>0</v>
      </c>
      <c r="AK346" s="280">
        <f t="shared" si="29"/>
        <v>0</v>
      </c>
      <c r="AL346" s="280">
        <f t="shared" si="29"/>
        <v>0</v>
      </c>
      <c r="AM346" s="280">
        <f t="shared" si="29"/>
        <v>0</v>
      </c>
      <c r="AN346" s="280">
        <f t="shared" si="29"/>
        <v>0</v>
      </c>
      <c r="AO346" s="280">
        <f t="shared" si="29"/>
        <v>0</v>
      </c>
      <c r="AP346" s="280">
        <f t="shared" si="29"/>
        <v>0</v>
      </c>
    </row>
    <row r="347" spans="1:42" ht="16.149999999999999" outlineLevel="1" thickBot="1">
      <c r="A347" s="213"/>
      <c r="B347" s="202"/>
      <c r="C347" s="202"/>
      <c r="D347" s="202"/>
      <c r="E347" s="202"/>
      <c r="F347" s="202"/>
      <c r="G347" s="202"/>
      <c r="H347" s="202"/>
      <c r="I347" s="202"/>
      <c r="J347" s="202"/>
      <c r="K347" s="202"/>
      <c r="L347" s="202"/>
      <c r="M347" s="313"/>
      <c r="N347" s="313"/>
      <c r="O347" s="313"/>
      <c r="P347" s="313"/>
      <c r="Q347" s="313"/>
      <c r="R347" s="313"/>
      <c r="S347" s="313"/>
      <c r="T347" s="313"/>
      <c r="U347" s="313"/>
      <c r="V347" s="313"/>
      <c r="W347" s="313"/>
      <c r="X347" s="313"/>
      <c r="Y347" s="313"/>
      <c r="Z347" s="313"/>
      <c r="AA347" s="313"/>
      <c r="AB347" s="313"/>
      <c r="AC347" s="313"/>
      <c r="AD347" s="313"/>
      <c r="AE347" s="313"/>
      <c r="AF347" s="313"/>
      <c r="AG347" s="313"/>
      <c r="AH347" s="313"/>
      <c r="AI347" s="313"/>
      <c r="AJ347" s="313"/>
      <c r="AK347" s="313"/>
      <c r="AL347" s="313"/>
      <c r="AM347" s="313"/>
      <c r="AN347" s="313"/>
      <c r="AO347" s="313"/>
      <c r="AP347" s="313"/>
    </row>
    <row r="348" spans="1:42" ht="16.149999999999999" outlineLevel="1" thickBot="1">
      <c r="A348" s="214" t="s">
        <v>288</v>
      </c>
      <c r="B348" s="203">
        <f>B346+B331+B316</f>
        <v>3</v>
      </c>
      <c r="C348" s="203" t="s">
        <v>289</v>
      </c>
      <c r="D348" s="203"/>
      <c r="E348" s="203"/>
      <c r="F348" s="203"/>
      <c r="G348" s="203" t="str">
        <f>+"Total "&amp;$B301&amp;" "&amp;$B302</f>
        <v>Total Phase 1 Opex Allowance (IJV)</v>
      </c>
      <c r="H348" s="203"/>
      <c r="I348" s="203"/>
      <c r="J348" s="203"/>
      <c r="K348" s="203"/>
      <c r="L348" s="203"/>
      <c r="M348" s="284">
        <f t="shared" ref="M348:AP348" si="30">SUM(M316,M331,M346)</f>
        <v>0</v>
      </c>
      <c r="N348" s="284">
        <f t="shared" si="30"/>
        <v>0</v>
      </c>
      <c r="O348" s="284">
        <f t="shared" si="30"/>
        <v>0</v>
      </c>
      <c r="P348" s="284">
        <f t="shared" si="30"/>
        <v>0</v>
      </c>
      <c r="Q348" s="284">
        <f t="shared" si="30"/>
        <v>0</v>
      </c>
      <c r="R348" s="284">
        <f t="shared" si="30"/>
        <v>0</v>
      </c>
      <c r="S348" s="284">
        <f t="shared" si="30"/>
        <v>0</v>
      </c>
      <c r="T348" s="284">
        <f t="shared" si="30"/>
        <v>0</v>
      </c>
      <c r="U348" s="284">
        <f t="shared" si="30"/>
        <v>0</v>
      </c>
      <c r="V348" s="284">
        <f t="shared" si="30"/>
        <v>0</v>
      </c>
      <c r="W348" s="284">
        <f t="shared" si="30"/>
        <v>0</v>
      </c>
      <c r="X348" s="284">
        <f t="shared" si="30"/>
        <v>0</v>
      </c>
      <c r="Y348" s="284">
        <f t="shared" si="30"/>
        <v>0</v>
      </c>
      <c r="Z348" s="284">
        <f t="shared" si="30"/>
        <v>0</v>
      </c>
      <c r="AA348" s="284">
        <f t="shared" si="30"/>
        <v>0</v>
      </c>
      <c r="AB348" s="284">
        <f t="shared" si="30"/>
        <v>0</v>
      </c>
      <c r="AC348" s="284">
        <f t="shared" si="30"/>
        <v>0</v>
      </c>
      <c r="AD348" s="284">
        <f t="shared" si="30"/>
        <v>0</v>
      </c>
      <c r="AE348" s="284">
        <f t="shared" si="30"/>
        <v>0</v>
      </c>
      <c r="AF348" s="284">
        <f t="shared" si="30"/>
        <v>0</v>
      </c>
      <c r="AG348" s="284">
        <f t="shared" si="30"/>
        <v>0</v>
      </c>
      <c r="AH348" s="284">
        <f t="shared" si="30"/>
        <v>0</v>
      </c>
      <c r="AI348" s="284">
        <f t="shared" si="30"/>
        <v>0</v>
      </c>
      <c r="AJ348" s="284">
        <f t="shared" si="30"/>
        <v>0</v>
      </c>
      <c r="AK348" s="284">
        <f t="shared" si="30"/>
        <v>0</v>
      </c>
      <c r="AL348" s="284">
        <f t="shared" si="30"/>
        <v>0</v>
      </c>
      <c r="AM348" s="284">
        <f t="shared" si="30"/>
        <v>0</v>
      </c>
      <c r="AN348" s="284">
        <f t="shared" si="30"/>
        <v>0</v>
      </c>
      <c r="AO348" s="284">
        <f t="shared" si="30"/>
        <v>0</v>
      </c>
      <c r="AP348" s="284">
        <f t="shared" si="30"/>
        <v>0</v>
      </c>
    </row>
    <row r="349" spans="1:42" collapsed="1">
      <c r="A349" s="211"/>
      <c r="B349"/>
      <c r="C349"/>
      <c r="D349"/>
      <c r="E349"/>
      <c r="F349"/>
      <c r="G349"/>
      <c r="H349"/>
      <c r="I349"/>
      <c r="J349"/>
      <c r="K349"/>
      <c r="M349" s="314"/>
      <c r="N349" s="314"/>
      <c r="O349" s="314"/>
      <c r="P349" s="314"/>
      <c r="Q349" s="314"/>
      <c r="R349" s="314"/>
      <c r="S349" s="314"/>
      <c r="T349" s="314"/>
      <c r="U349" s="314"/>
      <c r="V349" s="314"/>
      <c r="W349" s="314"/>
      <c r="X349" s="314"/>
      <c r="Y349" s="314"/>
      <c r="Z349" s="314"/>
      <c r="AA349" s="314"/>
      <c r="AB349" s="314"/>
      <c r="AC349" s="314"/>
      <c r="AD349" s="314"/>
      <c r="AE349" s="314"/>
      <c r="AF349" s="314"/>
      <c r="AG349" s="314"/>
      <c r="AH349" s="314"/>
      <c r="AI349" s="314"/>
      <c r="AJ349" s="314"/>
      <c r="AK349" s="314"/>
      <c r="AL349" s="314"/>
      <c r="AM349" s="314"/>
      <c r="AN349" s="314"/>
      <c r="AO349" s="314"/>
      <c r="AP349" s="314"/>
    </row>
    <row r="350" spans="1:42">
      <c r="A350" s="209" t="str">
        <f>_xlfn.TEXTBEFORE(J350,".")</f>
        <v>1</v>
      </c>
      <c r="B350" s="196" t="str">
        <f>_xlfn.XLOOKUP($A350,Select!$B$4:$B$65,Select!$C$4:$C$65)</f>
        <v>Phase 1</v>
      </c>
      <c r="C350" s="197"/>
      <c r="D350" s="197">
        <f>B365+B380+B395</f>
        <v>2</v>
      </c>
      <c r="E350" s="197" t="s">
        <v>281</v>
      </c>
      <c r="F350" s="197"/>
      <c r="G350" s="197"/>
      <c r="H350" s="197"/>
      <c r="I350" s="197" t="s">
        <v>282</v>
      </c>
      <c r="J350" s="197" t="str">
        <f>Select!$M$11</f>
        <v>1.8</v>
      </c>
      <c r="K350" s="197"/>
      <c r="L350" s="197"/>
      <c r="M350" s="318"/>
      <c r="N350" s="319"/>
      <c r="O350" s="319"/>
      <c r="P350" s="319"/>
      <c r="Q350" s="319"/>
      <c r="R350" s="319"/>
      <c r="S350" s="319"/>
      <c r="T350" s="319"/>
      <c r="U350" s="319"/>
      <c r="V350" s="319"/>
      <c r="W350" s="319"/>
      <c r="X350" s="319"/>
      <c r="Y350" s="319"/>
      <c r="Z350" s="319"/>
      <c r="AA350" s="319"/>
      <c r="AB350" s="319"/>
      <c r="AC350" s="319"/>
      <c r="AD350" s="319"/>
      <c r="AE350" s="319"/>
      <c r="AF350" s="319"/>
      <c r="AG350" s="319"/>
      <c r="AH350" s="319"/>
      <c r="AI350" s="319"/>
      <c r="AJ350" s="319"/>
      <c r="AK350" s="319"/>
      <c r="AL350" s="319"/>
      <c r="AM350" s="319"/>
      <c r="AN350" s="319"/>
      <c r="AO350" s="319"/>
      <c r="AP350" s="319"/>
    </row>
    <row r="351" spans="1:42" outlineLevel="1">
      <c r="A351" s="210" t="str">
        <f>_xlfn.TEXTAFTER(J350,".")</f>
        <v>8</v>
      </c>
      <c r="B351" s="199" t="str">
        <f>_xlfn.XLOOKUP($J350,Select!$K$4:$K$65,Select!$F$4:$F$65)</f>
        <v>Contingency</v>
      </c>
      <c r="C351" s="199"/>
      <c r="D351" s="199"/>
      <c r="E351" s="199"/>
      <c r="F351" s="199"/>
      <c r="G351" s="199"/>
      <c r="H351" s="199"/>
      <c r="I351" s="199"/>
      <c r="J351" s="199"/>
      <c r="K351" s="199"/>
      <c r="L351" s="199"/>
      <c r="M351" s="320"/>
      <c r="N351" s="320"/>
      <c r="O351" s="320"/>
      <c r="P351" s="320"/>
      <c r="Q351" s="320"/>
      <c r="R351" s="320"/>
      <c r="S351" s="320"/>
      <c r="T351" s="320"/>
      <c r="U351" s="320"/>
      <c r="V351" s="320"/>
      <c r="W351" s="320"/>
      <c r="X351" s="320"/>
      <c r="Y351" s="320"/>
      <c r="Z351" s="320"/>
      <c r="AA351" s="320"/>
      <c r="AB351" s="320"/>
      <c r="AC351" s="320"/>
      <c r="AD351" s="320"/>
      <c r="AE351" s="320"/>
      <c r="AF351" s="320"/>
      <c r="AG351" s="320"/>
      <c r="AH351" s="320"/>
      <c r="AI351" s="320"/>
      <c r="AJ351" s="320"/>
      <c r="AK351" s="320"/>
      <c r="AL351" s="320"/>
      <c r="AM351" s="320"/>
      <c r="AN351" s="320"/>
      <c r="AO351" s="320"/>
      <c r="AP351" s="320"/>
    </row>
    <row r="352" spans="1:42" outlineLevel="1">
      <c r="A352" s="220" t="s">
        <v>150</v>
      </c>
      <c r="B352" s="220" t="s">
        <v>283</v>
      </c>
      <c r="C352" s="220" t="s">
        <v>284</v>
      </c>
      <c r="D352" s="220"/>
      <c r="E352" s="220"/>
      <c r="F352" s="220"/>
      <c r="G352" s="220"/>
      <c r="H352" s="220"/>
      <c r="I352" s="220"/>
      <c r="J352" s="220"/>
      <c r="K352" s="220"/>
      <c r="L352" s="220"/>
      <c r="M352" s="315"/>
      <c r="N352" s="315"/>
      <c r="O352" s="315"/>
      <c r="P352" s="315"/>
      <c r="Q352" s="315"/>
      <c r="R352" s="315"/>
      <c r="S352" s="315"/>
      <c r="T352" s="315"/>
      <c r="U352" s="315"/>
      <c r="V352" s="315"/>
      <c r="W352" s="315"/>
      <c r="X352" s="315"/>
      <c r="Y352" s="315"/>
      <c r="Z352" s="315"/>
      <c r="AA352" s="315"/>
      <c r="AB352" s="315"/>
      <c r="AC352" s="315"/>
      <c r="AD352" s="315"/>
      <c r="AE352" s="315"/>
      <c r="AF352" s="315"/>
      <c r="AG352" s="315"/>
      <c r="AH352" s="315"/>
      <c r="AI352" s="315"/>
      <c r="AJ352" s="315"/>
      <c r="AK352" s="315"/>
      <c r="AL352" s="315"/>
      <c r="AM352" s="315"/>
      <c r="AN352" s="315"/>
      <c r="AO352" s="315"/>
      <c r="AP352" s="315"/>
    </row>
    <row r="353" spans="1:42" outlineLevel="2">
      <c r="A353" s="211" t="str">
        <f>A350&amp;"."&amp;A352&amp;"."&amp;A351&amp;"."&amp;B353</f>
        <v>1.c.8.1</v>
      </c>
      <c r="B353">
        <v>1</v>
      </c>
      <c r="C353" t="str">
        <f>'1-GBP'!C353</f>
        <v>Contingency</v>
      </c>
      <c r="D353"/>
      <c r="E353"/>
      <c r="F353"/>
      <c r="G353"/>
      <c r="H353"/>
      <c r="I353"/>
      <c r="J353"/>
      <c r="K353"/>
      <c r="M353" s="281">
        <v>0</v>
      </c>
      <c r="N353" s="281">
        <v>0</v>
      </c>
      <c r="O353" s="281">
        <v>0</v>
      </c>
      <c r="P353" s="281">
        <v>0</v>
      </c>
      <c r="Q353" s="281">
        <v>0</v>
      </c>
      <c r="R353" s="281">
        <v>0</v>
      </c>
      <c r="S353" s="281">
        <v>0</v>
      </c>
      <c r="T353" s="281">
        <v>0</v>
      </c>
      <c r="U353" s="281">
        <v>0</v>
      </c>
      <c r="V353" s="281">
        <v>0</v>
      </c>
      <c r="W353" s="281">
        <v>0</v>
      </c>
      <c r="X353" s="281">
        <v>0</v>
      </c>
      <c r="Y353" s="281">
        <v>0</v>
      </c>
      <c r="Z353" s="281">
        <v>0</v>
      </c>
      <c r="AA353" s="281">
        <v>0</v>
      </c>
      <c r="AB353" s="281">
        <v>0</v>
      </c>
      <c r="AC353" s="281">
        <v>0</v>
      </c>
      <c r="AD353" s="281">
        <v>0</v>
      </c>
      <c r="AE353" s="281">
        <v>0</v>
      </c>
      <c r="AF353" s="281">
        <v>0</v>
      </c>
      <c r="AG353" s="281">
        <v>0</v>
      </c>
      <c r="AH353" s="281">
        <v>0</v>
      </c>
      <c r="AI353" s="281">
        <v>0</v>
      </c>
      <c r="AJ353" s="281">
        <v>0</v>
      </c>
      <c r="AK353" s="281">
        <v>0</v>
      </c>
      <c r="AL353" s="281">
        <v>0</v>
      </c>
      <c r="AM353" s="281">
        <v>0</v>
      </c>
      <c r="AN353" s="281">
        <v>0</v>
      </c>
      <c r="AO353" s="281">
        <v>0</v>
      </c>
      <c r="AP353" s="281">
        <v>0</v>
      </c>
    </row>
    <row r="354" spans="1:42" outlineLevel="2">
      <c r="A354" s="211" t="str">
        <f>A350&amp;"."&amp;A352&amp;"."&amp;A351&amp;"."&amp;B354</f>
        <v>1.c.8.2</v>
      </c>
      <c r="B354">
        <v>2</v>
      </c>
      <c r="C354" t="str">
        <f>'1-GBP'!C354</f>
        <v/>
      </c>
      <c r="D354"/>
      <c r="E354"/>
      <c r="F354"/>
      <c r="G354"/>
      <c r="H354"/>
      <c r="I354"/>
      <c r="J354"/>
      <c r="K354"/>
      <c r="M354" s="281">
        <v>0</v>
      </c>
      <c r="N354" s="281">
        <v>0</v>
      </c>
      <c r="O354" s="281">
        <v>0</v>
      </c>
      <c r="P354" s="281">
        <v>0</v>
      </c>
      <c r="Q354" s="281">
        <v>0</v>
      </c>
      <c r="R354" s="281">
        <v>0</v>
      </c>
      <c r="S354" s="281">
        <v>0</v>
      </c>
      <c r="T354" s="281">
        <v>0</v>
      </c>
      <c r="U354" s="281">
        <v>0</v>
      </c>
      <c r="V354" s="281">
        <v>0</v>
      </c>
      <c r="W354" s="281">
        <v>0</v>
      </c>
      <c r="X354" s="281">
        <v>0</v>
      </c>
      <c r="Y354" s="281">
        <v>0</v>
      </c>
      <c r="Z354" s="281">
        <v>0</v>
      </c>
      <c r="AA354" s="281">
        <v>0</v>
      </c>
      <c r="AB354" s="281">
        <v>0</v>
      </c>
      <c r="AC354" s="281">
        <v>0</v>
      </c>
      <c r="AD354" s="281">
        <v>0</v>
      </c>
      <c r="AE354" s="281">
        <v>0</v>
      </c>
      <c r="AF354" s="281">
        <v>0</v>
      </c>
      <c r="AG354" s="281">
        <v>0</v>
      </c>
      <c r="AH354" s="281">
        <v>0</v>
      </c>
      <c r="AI354" s="281">
        <v>0</v>
      </c>
      <c r="AJ354" s="281">
        <v>0</v>
      </c>
      <c r="AK354" s="281">
        <v>0</v>
      </c>
      <c r="AL354" s="281">
        <v>0</v>
      </c>
      <c r="AM354" s="281">
        <v>0</v>
      </c>
      <c r="AN354" s="281">
        <v>0</v>
      </c>
      <c r="AO354" s="281">
        <v>0</v>
      </c>
      <c r="AP354" s="281">
        <v>0</v>
      </c>
    </row>
    <row r="355" spans="1:42" outlineLevel="2">
      <c r="A355" s="211" t="str">
        <f>A350&amp;"."&amp;A352&amp;"."&amp;A351&amp;"."&amp;B355</f>
        <v>1.c.8.3</v>
      </c>
      <c r="B355">
        <v>3</v>
      </c>
      <c r="C355" t="str">
        <f>'1-GBP'!C355</f>
        <v/>
      </c>
      <c r="D355"/>
      <c r="E355"/>
      <c r="F355"/>
      <c r="G355"/>
      <c r="H355"/>
      <c r="I355"/>
      <c r="J355"/>
      <c r="K355"/>
      <c r="M355" s="281">
        <v>0</v>
      </c>
      <c r="N355" s="281">
        <v>0</v>
      </c>
      <c r="O355" s="281">
        <v>0</v>
      </c>
      <c r="P355" s="281">
        <v>0</v>
      </c>
      <c r="Q355" s="281">
        <v>0</v>
      </c>
      <c r="R355" s="281">
        <v>0</v>
      </c>
      <c r="S355" s="281">
        <v>0</v>
      </c>
      <c r="T355" s="281">
        <v>0</v>
      </c>
      <c r="U355" s="281">
        <v>0</v>
      </c>
      <c r="V355" s="281">
        <v>0</v>
      </c>
      <c r="W355" s="281">
        <v>0</v>
      </c>
      <c r="X355" s="281">
        <v>0</v>
      </c>
      <c r="Y355" s="281">
        <v>0</v>
      </c>
      <c r="Z355" s="281">
        <v>0</v>
      </c>
      <c r="AA355" s="281">
        <v>0</v>
      </c>
      <c r="AB355" s="281">
        <v>0</v>
      </c>
      <c r="AC355" s="281">
        <v>0</v>
      </c>
      <c r="AD355" s="281">
        <v>0</v>
      </c>
      <c r="AE355" s="281">
        <v>0</v>
      </c>
      <c r="AF355" s="281">
        <v>0</v>
      </c>
      <c r="AG355" s="281">
        <v>0</v>
      </c>
      <c r="AH355" s="281">
        <v>0</v>
      </c>
      <c r="AI355" s="281">
        <v>0</v>
      </c>
      <c r="AJ355" s="281">
        <v>0</v>
      </c>
      <c r="AK355" s="281">
        <v>0</v>
      </c>
      <c r="AL355" s="281">
        <v>0</v>
      </c>
      <c r="AM355" s="281">
        <v>0</v>
      </c>
      <c r="AN355" s="281">
        <v>0</v>
      </c>
      <c r="AO355" s="281">
        <v>0</v>
      </c>
      <c r="AP355" s="281">
        <v>0</v>
      </c>
    </row>
    <row r="356" spans="1:42" outlineLevel="2">
      <c r="A356" s="211" t="str">
        <f>A350&amp;"."&amp;A352&amp;"."&amp;A351&amp;"."&amp;B356</f>
        <v>1.c.8.4</v>
      </c>
      <c r="B356">
        <v>4</v>
      </c>
      <c r="C356" t="str">
        <f>'1-GBP'!C356</f>
        <v/>
      </c>
      <c r="D356"/>
      <c r="E356"/>
      <c r="F356"/>
      <c r="G356"/>
      <c r="H356"/>
      <c r="I356"/>
      <c r="J356"/>
      <c r="K356"/>
      <c r="M356" s="281">
        <v>0</v>
      </c>
      <c r="N356" s="281">
        <v>0</v>
      </c>
      <c r="O356" s="281">
        <v>0</v>
      </c>
      <c r="P356" s="281">
        <v>0</v>
      </c>
      <c r="Q356" s="281">
        <v>0</v>
      </c>
      <c r="R356" s="281">
        <v>0</v>
      </c>
      <c r="S356" s="281">
        <v>0</v>
      </c>
      <c r="T356" s="281">
        <v>0</v>
      </c>
      <c r="U356" s="281">
        <v>0</v>
      </c>
      <c r="V356" s="281">
        <v>0</v>
      </c>
      <c r="W356" s="281">
        <v>0</v>
      </c>
      <c r="X356" s="281">
        <v>0</v>
      </c>
      <c r="Y356" s="281">
        <v>0</v>
      </c>
      <c r="Z356" s="281">
        <v>0</v>
      </c>
      <c r="AA356" s="281">
        <v>0</v>
      </c>
      <c r="AB356" s="281">
        <v>0</v>
      </c>
      <c r="AC356" s="281">
        <v>0</v>
      </c>
      <c r="AD356" s="281">
        <v>0</v>
      </c>
      <c r="AE356" s="281">
        <v>0</v>
      </c>
      <c r="AF356" s="281">
        <v>0</v>
      </c>
      <c r="AG356" s="281">
        <v>0</v>
      </c>
      <c r="AH356" s="281">
        <v>0</v>
      </c>
      <c r="AI356" s="281">
        <v>0</v>
      </c>
      <c r="AJ356" s="281">
        <v>0</v>
      </c>
      <c r="AK356" s="281">
        <v>0</v>
      </c>
      <c r="AL356" s="281">
        <v>0</v>
      </c>
      <c r="AM356" s="281">
        <v>0</v>
      </c>
      <c r="AN356" s="281">
        <v>0</v>
      </c>
      <c r="AO356" s="281">
        <v>0</v>
      </c>
      <c r="AP356" s="281">
        <v>0</v>
      </c>
    </row>
    <row r="357" spans="1:42" outlineLevel="2">
      <c r="A357" s="211" t="str">
        <f>A350&amp;"."&amp;A352&amp;"."&amp;A351&amp;"."&amp;B357</f>
        <v>1.c.8.5</v>
      </c>
      <c r="B357">
        <v>5</v>
      </c>
      <c r="C357" t="str">
        <f>'1-GBP'!C357</f>
        <v/>
      </c>
      <c r="D357"/>
      <c r="E357"/>
      <c r="F357"/>
      <c r="G357"/>
      <c r="H357"/>
      <c r="I357"/>
      <c r="J357"/>
      <c r="K357"/>
      <c r="M357" s="281">
        <v>0</v>
      </c>
      <c r="N357" s="281">
        <v>0</v>
      </c>
      <c r="O357" s="281">
        <v>0</v>
      </c>
      <c r="P357" s="281">
        <v>0</v>
      </c>
      <c r="Q357" s="281">
        <v>0</v>
      </c>
      <c r="R357" s="281">
        <v>0</v>
      </c>
      <c r="S357" s="281">
        <v>0</v>
      </c>
      <c r="T357" s="281">
        <v>0</v>
      </c>
      <c r="U357" s="281">
        <v>0</v>
      </c>
      <c r="V357" s="281">
        <v>0</v>
      </c>
      <c r="W357" s="281">
        <v>0</v>
      </c>
      <c r="X357" s="281">
        <v>0</v>
      </c>
      <c r="Y357" s="281">
        <v>0</v>
      </c>
      <c r="Z357" s="281">
        <v>0</v>
      </c>
      <c r="AA357" s="281">
        <v>0</v>
      </c>
      <c r="AB357" s="281">
        <v>0</v>
      </c>
      <c r="AC357" s="281">
        <v>0</v>
      </c>
      <c r="AD357" s="281">
        <v>0</v>
      </c>
      <c r="AE357" s="281">
        <v>0</v>
      </c>
      <c r="AF357" s="281">
        <v>0</v>
      </c>
      <c r="AG357" s="281">
        <v>0</v>
      </c>
      <c r="AH357" s="281">
        <v>0</v>
      </c>
      <c r="AI357" s="281">
        <v>0</v>
      </c>
      <c r="AJ357" s="281">
        <v>0</v>
      </c>
      <c r="AK357" s="281">
        <v>0</v>
      </c>
      <c r="AL357" s="281">
        <v>0</v>
      </c>
      <c r="AM357" s="281">
        <v>0</v>
      </c>
      <c r="AN357" s="281">
        <v>0</v>
      </c>
      <c r="AO357" s="281">
        <v>0</v>
      </c>
      <c r="AP357" s="281">
        <v>0</v>
      </c>
    </row>
    <row r="358" spans="1:42" outlineLevel="2">
      <c r="A358" s="211" t="str">
        <f>A350&amp;"."&amp;A352&amp;"."&amp;A351&amp;"."&amp;B358</f>
        <v>1.c.8.6</v>
      </c>
      <c r="B358">
        <v>6</v>
      </c>
      <c r="C358" t="str">
        <f>'1-GBP'!C358</f>
        <v/>
      </c>
      <c r="D358"/>
      <c r="E358"/>
      <c r="F358"/>
      <c r="G358"/>
      <c r="H358"/>
      <c r="I358"/>
      <c r="J358"/>
      <c r="K358"/>
      <c r="M358" s="281">
        <v>0</v>
      </c>
      <c r="N358" s="281">
        <v>0</v>
      </c>
      <c r="O358" s="281">
        <v>0</v>
      </c>
      <c r="P358" s="281">
        <v>0</v>
      </c>
      <c r="Q358" s="281">
        <v>0</v>
      </c>
      <c r="R358" s="281">
        <v>0</v>
      </c>
      <c r="S358" s="281">
        <v>0</v>
      </c>
      <c r="T358" s="281">
        <v>0</v>
      </c>
      <c r="U358" s="281">
        <v>0</v>
      </c>
      <c r="V358" s="281">
        <v>0</v>
      </c>
      <c r="W358" s="281">
        <v>0</v>
      </c>
      <c r="X358" s="281">
        <v>0</v>
      </c>
      <c r="Y358" s="281">
        <v>0</v>
      </c>
      <c r="Z358" s="281">
        <v>0</v>
      </c>
      <c r="AA358" s="281">
        <v>0</v>
      </c>
      <c r="AB358" s="281">
        <v>0</v>
      </c>
      <c r="AC358" s="281">
        <v>0</v>
      </c>
      <c r="AD358" s="281">
        <v>0</v>
      </c>
      <c r="AE358" s="281">
        <v>0</v>
      </c>
      <c r="AF358" s="281">
        <v>0</v>
      </c>
      <c r="AG358" s="281">
        <v>0</v>
      </c>
      <c r="AH358" s="281">
        <v>0</v>
      </c>
      <c r="AI358" s="281">
        <v>0</v>
      </c>
      <c r="AJ358" s="281">
        <v>0</v>
      </c>
      <c r="AK358" s="281">
        <v>0</v>
      </c>
      <c r="AL358" s="281">
        <v>0</v>
      </c>
      <c r="AM358" s="281">
        <v>0</v>
      </c>
      <c r="AN358" s="281">
        <v>0</v>
      </c>
      <c r="AO358" s="281">
        <v>0</v>
      </c>
      <c r="AP358" s="281">
        <v>0</v>
      </c>
    </row>
    <row r="359" spans="1:42" outlineLevel="2">
      <c r="A359" s="211" t="str">
        <f>A350&amp;"."&amp;A352&amp;"."&amp;A351&amp;"."&amp;B359</f>
        <v>1.c.8.7</v>
      </c>
      <c r="B359">
        <v>7</v>
      </c>
      <c r="C359" t="str">
        <f>'1-GBP'!C359</f>
        <v/>
      </c>
      <c r="D359"/>
      <c r="E359"/>
      <c r="F359"/>
      <c r="G359"/>
      <c r="H359"/>
      <c r="I359"/>
      <c r="J359"/>
      <c r="K359"/>
      <c r="M359" s="281">
        <v>0</v>
      </c>
      <c r="N359" s="281">
        <v>0</v>
      </c>
      <c r="O359" s="281">
        <v>0</v>
      </c>
      <c r="P359" s="281">
        <v>0</v>
      </c>
      <c r="Q359" s="281">
        <v>0</v>
      </c>
      <c r="R359" s="281">
        <v>0</v>
      </c>
      <c r="S359" s="281">
        <v>0</v>
      </c>
      <c r="T359" s="281">
        <v>0</v>
      </c>
      <c r="U359" s="281">
        <v>0</v>
      </c>
      <c r="V359" s="281">
        <v>0</v>
      </c>
      <c r="W359" s="281">
        <v>0</v>
      </c>
      <c r="X359" s="281">
        <v>0</v>
      </c>
      <c r="Y359" s="281">
        <v>0</v>
      </c>
      <c r="Z359" s="281">
        <v>0</v>
      </c>
      <c r="AA359" s="281">
        <v>0</v>
      </c>
      <c r="AB359" s="281">
        <v>0</v>
      </c>
      <c r="AC359" s="281">
        <v>0</v>
      </c>
      <c r="AD359" s="281">
        <v>0</v>
      </c>
      <c r="AE359" s="281">
        <v>0</v>
      </c>
      <c r="AF359" s="281">
        <v>0</v>
      </c>
      <c r="AG359" s="281">
        <v>0</v>
      </c>
      <c r="AH359" s="281">
        <v>0</v>
      </c>
      <c r="AI359" s="281">
        <v>0</v>
      </c>
      <c r="AJ359" s="281">
        <v>0</v>
      </c>
      <c r="AK359" s="281">
        <v>0</v>
      </c>
      <c r="AL359" s="281">
        <v>0</v>
      </c>
      <c r="AM359" s="281">
        <v>0</v>
      </c>
      <c r="AN359" s="281">
        <v>0</v>
      </c>
      <c r="AO359" s="281">
        <v>0</v>
      </c>
      <c r="AP359" s="281">
        <v>0</v>
      </c>
    </row>
    <row r="360" spans="1:42" outlineLevel="2">
      <c r="A360" s="211" t="str">
        <f>A350&amp;"."&amp;A352&amp;"."&amp;A351&amp;"."&amp;B360</f>
        <v>1.c.8.8</v>
      </c>
      <c r="B360">
        <v>8</v>
      </c>
      <c r="C360" t="str">
        <f>'1-GBP'!C360</f>
        <v/>
      </c>
      <c r="D360"/>
      <c r="E360"/>
      <c r="F360"/>
      <c r="G360"/>
      <c r="H360"/>
      <c r="I360"/>
      <c r="J360"/>
      <c r="K360"/>
      <c r="M360" s="281">
        <v>0</v>
      </c>
      <c r="N360" s="281">
        <v>0</v>
      </c>
      <c r="O360" s="281">
        <v>0</v>
      </c>
      <c r="P360" s="281">
        <v>0</v>
      </c>
      <c r="Q360" s="281">
        <v>0</v>
      </c>
      <c r="R360" s="281">
        <v>0</v>
      </c>
      <c r="S360" s="281">
        <v>0</v>
      </c>
      <c r="T360" s="281">
        <v>0</v>
      </c>
      <c r="U360" s="281">
        <v>0</v>
      </c>
      <c r="V360" s="281">
        <v>0</v>
      </c>
      <c r="W360" s="281">
        <v>0</v>
      </c>
      <c r="X360" s="281">
        <v>0</v>
      </c>
      <c r="Y360" s="281">
        <v>0</v>
      </c>
      <c r="Z360" s="281">
        <v>0</v>
      </c>
      <c r="AA360" s="281">
        <v>0</v>
      </c>
      <c r="AB360" s="281">
        <v>0</v>
      </c>
      <c r="AC360" s="281">
        <v>0</v>
      </c>
      <c r="AD360" s="281">
        <v>0</v>
      </c>
      <c r="AE360" s="281">
        <v>0</v>
      </c>
      <c r="AF360" s="281">
        <v>0</v>
      </c>
      <c r="AG360" s="281">
        <v>0</v>
      </c>
      <c r="AH360" s="281">
        <v>0</v>
      </c>
      <c r="AI360" s="281">
        <v>0</v>
      </c>
      <c r="AJ360" s="281">
        <v>0</v>
      </c>
      <c r="AK360" s="281">
        <v>0</v>
      </c>
      <c r="AL360" s="281">
        <v>0</v>
      </c>
      <c r="AM360" s="281">
        <v>0</v>
      </c>
      <c r="AN360" s="281">
        <v>0</v>
      </c>
      <c r="AO360" s="281">
        <v>0</v>
      </c>
      <c r="AP360" s="281">
        <v>0</v>
      </c>
    </row>
    <row r="361" spans="1:42" outlineLevel="2">
      <c r="A361" s="211" t="str">
        <f>A350&amp;"."&amp;A352&amp;"."&amp;A351&amp;"."&amp;B361</f>
        <v>1.c.8.9</v>
      </c>
      <c r="B361">
        <v>9</v>
      </c>
      <c r="C361" t="str">
        <f>'1-GBP'!C361</f>
        <v/>
      </c>
      <c r="D361"/>
      <c r="E361"/>
      <c r="F361"/>
      <c r="G361"/>
      <c r="H361"/>
      <c r="I361"/>
      <c r="J361"/>
      <c r="K361"/>
      <c r="M361" s="281">
        <v>0</v>
      </c>
      <c r="N361" s="281">
        <v>0</v>
      </c>
      <c r="O361" s="281">
        <v>0</v>
      </c>
      <c r="P361" s="281">
        <v>0</v>
      </c>
      <c r="Q361" s="281">
        <v>0</v>
      </c>
      <c r="R361" s="281">
        <v>0</v>
      </c>
      <c r="S361" s="281">
        <v>0</v>
      </c>
      <c r="T361" s="281">
        <v>0</v>
      </c>
      <c r="U361" s="281">
        <v>0</v>
      </c>
      <c r="V361" s="281">
        <v>0</v>
      </c>
      <c r="W361" s="281">
        <v>0</v>
      </c>
      <c r="X361" s="281">
        <v>0</v>
      </c>
      <c r="Y361" s="281">
        <v>0</v>
      </c>
      <c r="Z361" s="281">
        <v>0</v>
      </c>
      <c r="AA361" s="281">
        <v>0</v>
      </c>
      <c r="AB361" s="281">
        <v>0</v>
      </c>
      <c r="AC361" s="281">
        <v>0</v>
      </c>
      <c r="AD361" s="281">
        <v>0</v>
      </c>
      <c r="AE361" s="281">
        <v>0</v>
      </c>
      <c r="AF361" s="281">
        <v>0</v>
      </c>
      <c r="AG361" s="281">
        <v>0</v>
      </c>
      <c r="AH361" s="281">
        <v>0</v>
      </c>
      <c r="AI361" s="281">
        <v>0</v>
      </c>
      <c r="AJ361" s="281">
        <v>0</v>
      </c>
      <c r="AK361" s="281">
        <v>0</v>
      </c>
      <c r="AL361" s="281">
        <v>0</v>
      </c>
      <c r="AM361" s="281">
        <v>0</v>
      </c>
      <c r="AN361" s="281">
        <v>0</v>
      </c>
      <c r="AO361" s="281">
        <v>0</v>
      </c>
      <c r="AP361" s="281">
        <v>0</v>
      </c>
    </row>
    <row r="362" spans="1:42" outlineLevel="2">
      <c r="A362" s="211" t="str">
        <f>A350&amp;"."&amp;A352&amp;"."&amp;A351&amp;"."&amp;B362</f>
        <v>1.c.8.10</v>
      </c>
      <c r="B362">
        <v>10</v>
      </c>
      <c r="C362" t="str">
        <f>'1-GBP'!C362</f>
        <v/>
      </c>
      <c r="D362"/>
      <c r="E362"/>
      <c r="F362"/>
      <c r="G362"/>
      <c r="H362"/>
      <c r="I362"/>
      <c r="J362"/>
      <c r="K362"/>
      <c r="M362" s="281">
        <v>0</v>
      </c>
      <c r="N362" s="281">
        <v>0</v>
      </c>
      <c r="O362" s="281">
        <v>0</v>
      </c>
      <c r="P362" s="281">
        <v>0</v>
      </c>
      <c r="Q362" s="281">
        <v>0</v>
      </c>
      <c r="R362" s="281">
        <v>0</v>
      </c>
      <c r="S362" s="281">
        <v>0</v>
      </c>
      <c r="T362" s="281">
        <v>0</v>
      </c>
      <c r="U362" s="281">
        <v>0</v>
      </c>
      <c r="V362" s="281">
        <v>0</v>
      </c>
      <c r="W362" s="281">
        <v>0</v>
      </c>
      <c r="X362" s="281">
        <v>0</v>
      </c>
      <c r="Y362" s="281">
        <v>0</v>
      </c>
      <c r="Z362" s="281">
        <v>0</v>
      </c>
      <c r="AA362" s="281">
        <v>0</v>
      </c>
      <c r="AB362" s="281">
        <v>0</v>
      </c>
      <c r="AC362" s="281">
        <v>0</v>
      </c>
      <c r="AD362" s="281">
        <v>0</v>
      </c>
      <c r="AE362" s="281">
        <v>0</v>
      </c>
      <c r="AF362" s="281">
        <v>0</v>
      </c>
      <c r="AG362" s="281">
        <v>0</v>
      </c>
      <c r="AH362" s="281">
        <v>0</v>
      </c>
      <c r="AI362" s="281">
        <v>0</v>
      </c>
      <c r="AJ362" s="281">
        <v>0</v>
      </c>
      <c r="AK362" s="281">
        <v>0</v>
      </c>
      <c r="AL362" s="281">
        <v>0</v>
      </c>
      <c r="AM362" s="281">
        <v>0</v>
      </c>
      <c r="AN362" s="281">
        <v>0</v>
      </c>
      <c r="AO362" s="281">
        <v>0</v>
      </c>
      <c r="AP362" s="281">
        <v>0</v>
      </c>
    </row>
    <row r="363" spans="1:42" outlineLevel="2">
      <c r="A363" s="211" t="str">
        <f>A350&amp;"."&amp;A352&amp;"."&amp;A351&amp;"."&amp;B363</f>
        <v>1.c.8.11</v>
      </c>
      <c r="B363">
        <v>11</v>
      </c>
      <c r="C363" t="str">
        <f>'1-GBP'!C363</f>
        <v/>
      </c>
      <c r="D363"/>
      <c r="E363"/>
      <c r="F363"/>
      <c r="G363"/>
      <c r="H363"/>
      <c r="I363"/>
      <c r="J363"/>
      <c r="K363"/>
      <c r="M363" s="281">
        <v>0</v>
      </c>
      <c r="N363" s="281">
        <v>0</v>
      </c>
      <c r="O363" s="281">
        <v>0</v>
      </c>
      <c r="P363" s="281">
        <v>0</v>
      </c>
      <c r="Q363" s="281">
        <v>0</v>
      </c>
      <c r="R363" s="281">
        <v>0</v>
      </c>
      <c r="S363" s="281">
        <v>0</v>
      </c>
      <c r="T363" s="281">
        <v>0</v>
      </c>
      <c r="U363" s="281">
        <v>0</v>
      </c>
      <c r="V363" s="281">
        <v>0</v>
      </c>
      <c r="W363" s="281">
        <v>0</v>
      </c>
      <c r="X363" s="281">
        <v>0</v>
      </c>
      <c r="Y363" s="281">
        <v>0</v>
      </c>
      <c r="Z363" s="281">
        <v>0</v>
      </c>
      <c r="AA363" s="281">
        <v>0</v>
      </c>
      <c r="AB363" s="281">
        <v>0</v>
      </c>
      <c r="AC363" s="281">
        <v>0</v>
      </c>
      <c r="AD363" s="281">
        <v>0</v>
      </c>
      <c r="AE363" s="281">
        <v>0</v>
      </c>
      <c r="AF363" s="281">
        <v>0</v>
      </c>
      <c r="AG363" s="281">
        <v>0</v>
      </c>
      <c r="AH363" s="281">
        <v>0</v>
      </c>
      <c r="AI363" s="281">
        <v>0</v>
      </c>
      <c r="AJ363" s="281">
        <v>0</v>
      </c>
      <c r="AK363" s="281">
        <v>0</v>
      </c>
      <c r="AL363" s="281">
        <v>0</v>
      </c>
      <c r="AM363" s="281">
        <v>0</v>
      </c>
      <c r="AN363" s="281">
        <v>0</v>
      </c>
      <c r="AO363" s="281">
        <v>0</v>
      </c>
      <c r="AP363" s="281">
        <v>0</v>
      </c>
    </row>
    <row r="364" spans="1:42" outlineLevel="2">
      <c r="A364" s="211" t="str">
        <f>A350&amp;"."&amp;A352&amp;"."&amp;A351&amp;"."&amp;B364</f>
        <v>1.c.8.12</v>
      </c>
      <c r="B364">
        <v>12</v>
      </c>
      <c r="C364" t="str">
        <f>'1-GBP'!C364</f>
        <v/>
      </c>
      <c r="D364"/>
      <c r="E364"/>
      <c r="F364"/>
      <c r="G364"/>
      <c r="H364"/>
      <c r="I364"/>
      <c r="J364"/>
      <c r="K364"/>
      <c r="M364" s="281">
        <v>0</v>
      </c>
      <c r="N364" s="281">
        <v>0</v>
      </c>
      <c r="O364" s="281">
        <v>0</v>
      </c>
      <c r="P364" s="281">
        <v>0</v>
      </c>
      <c r="Q364" s="281">
        <v>0</v>
      </c>
      <c r="R364" s="281">
        <v>0</v>
      </c>
      <c r="S364" s="281">
        <v>0</v>
      </c>
      <c r="T364" s="281">
        <v>0</v>
      </c>
      <c r="U364" s="281">
        <v>0</v>
      </c>
      <c r="V364" s="281">
        <v>0</v>
      </c>
      <c r="W364" s="281">
        <v>0</v>
      </c>
      <c r="X364" s="281">
        <v>0</v>
      </c>
      <c r="Y364" s="281">
        <v>0</v>
      </c>
      <c r="Z364" s="281">
        <v>0</v>
      </c>
      <c r="AA364" s="281">
        <v>0</v>
      </c>
      <c r="AB364" s="281">
        <v>0</v>
      </c>
      <c r="AC364" s="281">
        <v>0</v>
      </c>
      <c r="AD364" s="281">
        <v>0</v>
      </c>
      <c r="AE364" s="281">
        <v>0</v>
      </c>
      <c r="AF364" s="281">
        <v>0</v>
      </c>
      <c r="AG364" s="281">
        <v>0</v>
      </c>
      <c r="AH364" s="281">
        <v>0</v>
      </c>
      <c r="AI364" s="281">
        <v>0</v>
      </c>
      <c r="AJ364" s="281">
        <v>0</v>
      </c>
      <c r="AK364" s="281">
        <v>0</v>
      </c>
      <c r="AL364" s="281">
        <v>0</v>
      </c>
      <c r="AM364" s="281">
        <v>0</v>
      </c>
      <c r="AN364" s="281">
        <v>0</v>
      </c>
      <c r="AO364" s="281">
        <v>0</v>
      </c>
      <c r="AP364" s="281">
        <v>0</v>
      </c>
    </row>
    <row r="365" spans="1:42" outlineLevel="1">
      <c r="A365" s="212"/>
      <c r="B365" s="201">
        <f>B364-COUNTIFS(C353:C364,"")</f>
        <v>1</v>
      </c>
      <c r="C365" s="201" t="s">
        <v>285</v>
      </c>
      <c r="D365" s="201"/>
      <c r="E365" s="201"/>
      <c r="F365" s="201"/>
      <c r="G365" s="201"/>
      <c r="H365" s="201"/>
      <c r="I365" s="201"/>
      <c r="J365" s="201"/>
      <c r="K365" s="201"/>
      <c r="L365" s="201"/>
      <c r="M365" s="280">
        <f>SUM(M353:M364)</f>
        <v>0</v>
      </c>
      <c r="N365" s="280">
        <f>SUM(N353:N364)</f>
        <v>0</v>
      </c>
      <c r="O365" s="280">
        <f t="shared" ref="O365:AP365" si="31">SUM(O353:O364)</f>
        <v>0</v>
      </c>
      <c r="P365" s="280">
        <f t="shared" si="31"/>
        <v>0</v>
      </c>
      <c r="Q365" s="280">
        <f t="shared" si="31"/>
        <v>0</v>
      </c>
      <c r="R365" s="280">
        <f t="shared" si="31"/>
        <v>0</v>
      </c>
      <c r="S365" s="280">
        <f t="shared" si="31"/>
        <v>0</v>
      </c>
      <c r="T365" s="280">
        <f t="shared" si="31"/>
        <v>0</v>
      </c>
      <c r="U365" s="280">
        <f t="shared" si="31"/>
        <v>0</v>
      </c>
      <c r="V365" s="280">
        <f t="shared" si="31"/>
        <v>0</v>
      </c>
      <c r="W365" s="280">
        <f t="shared" si="31"/>
        <v>0</v>
      </c>
      <c r="X365" s="280">
        <f t="shared" si="31"/>
        <v>0</v>
      </c>
      <c r="Y365" s="280">
        <f t="shared" si="31"/>
        <v>0</v>
      </c>
      <c r="Z365" s="280">
        <f t="shared" si="31"/>
        <v>0</v>
      </c>
      <c r="AA365" s="280">
        <f t="shared" si="31"/>
        <v>0</v>
      </c>
      <c r="AB365" s="280">
        <f t="shared" si="31"/>
        <v>0</v>
      </c>
      <c r="AC365" s="280">
        <f t="shared" si="31"/>
        <v>0</v>
      </c>
      <c r="AD365" s="280">
        <f t="shared" si="31"/>
        <v>0</v>
      </c>
      <c r="AE365" s="280">
        <f t="shared" si="31"/>
        <v>0</v>
      </c>
      <c r="AF365" s="280">
        <f t="shared" si="31"/>
        <v>0</v>
      </c>
      <c r="AG365" s="280">
        <f t="shared" si="31"/>
        <v>0</v>
      </c>
      <c r="AH365" s="280">
        <f t="shared" si="31"/>
        <v>0</v>
      </c>
      <c r="AI365" s="280">
        <f t="shared" si="31"/>
        <v>0</v>
      </c>
      <c r="AJ365" s="280">
        <f t="shared" si="31"/>
        <v>0</v>
      </c>
      <c r="AK365" s="280">
        <f t="shared" si="31"/>
        <v>0</v>
      </c>
      <c r="AL365" s="280">
        <f t="shared" si="31"/>
        <v>0</v>
      </c>
      <c r="AM365" s="280">
        <f t="shared" si="31"/>
        <v>0</v>
      </c>
      <c r="AN365" s="280">
        <f t="shared" si="31"/>
        <v>0</v>
      </c>
      <c r="AO365" s="280">
        <f t="shared" si="31"/>
        <v>0</v>
      </c>
      <c r="AP365" s="280">
        <f t="shared" si="31"/>
        <v>0</v>
      </c>
    </row>
    <row r="366" spans="1:42" outlineLevel="1">
      <c r="A366" s="211"/>
      <c r="B366"/>
      <c r="C366"/>
      <c r="D366"/>
      <c r="E366"/>
      <c r="F366"/>
      <c r="G366"/>
      <c r="H366"/>
      <c r="I366"/>
      <c r="J366"/>
      <c r="K366"/>
      <c r="M366" s="314"/>
      <c r="N366" s="314"/>
      <c r="O366" s="314"/>
      <c r="P366" s="314"/>
      <c r="Q366" s="314"/>
      <c r="R366" s="314"/>
      <c r="S366" s="314"/>
      <c r="T366" s="314"/>
      <c r="U366" s="314"/>
      <c r="V366" s="314"/>
      <c r="W366" s="314"/>
      <c r="X366" s="314"/>
      <c r="Y366" s="314"/>
      <c r="Z366" s="314"/>
      <c r="AA366" s="314"/>
      <c r="AB366" s="314"/>
      <c r="AC366" s="314"/>
      <c r="AD366" s="314"/>
      <c r="AE366" s="314"/>
      <c r="AF366" s="314"/>
      <c r="AG366" s="314"/>
      <c r="AH366" s="314"/>
      <c r="AI366" s="314"/>
      <c r="AJ366" s="314"/>
      <c r="AK366" s="314"/>
      <c r="AL366" s="314"/>
      <c r="AM366" s="314"/>
      <c r="AN366" s="314"/>
      <c r="AO366" s="314"/>
      <c r="AP366" s="314"/>
    </row>
    <row r="367" spans="1:42" outlineLevel="1">
      <c r="A367" s="220" t="s">
        <v>216</v>
      </c>
      <c r="B367" s="220" t="s">
        <v>286</v>
      </c>
      <c r="C367" s="220" t="s">
        <v>284</v>
      </c>
      <c r="D367" s="220"/>
      <c r="E367" s="220"/>
      <c r="F367" s="220"/>
      <c r="G367" s="220"/>
      <c r="H367" s="220"/>
      <c r="I367" s="220"/>
      <c r="J367" s="220"/>
      <c r="K367" s="220"/>
      <c r="L367" s="220"/>
      <c r="M367" s="315"/>
      <c r="N367" s="315"/>
      <c r="O367" s="315"/>
      <c r="P367" s="315"/>
      <c r="Q367" s="315"/>
      <c r="R367" s="315"/>
      <c r="S367" s="315"/>
      <c r="T367" s="315"/>
      <c r="U367" s="315"/>
      <c r="V367" s="315"/>
      <c r="W367" s="315"/>
      <c r="X367" s="315"/>
      <c r="Y367" s="315"/>
      <c r="Z367" s="315"/>
      <c r="AA367" s="315"/>
      <c r="AB367" s="315"/>
      <c r="AC367" s="315"/>
      <c r="AD367" s="315"/>
      <c r="AE367" s="315"/>
      <c r="AF367" s="315"/>
      <c r="AG367" s="315"/>
      <c r="AH367" s="315"/>
      <c r="AI367" s="315"/>
      <c r="AJ367" s="315"/>
      <c r="AK367" s="315"/>
      <c r="AL367" s="315"/>
      <c r="AM367" s="315"/>
      <c r="AN367" s="315"/>
      <c r="AO367" s="315"/>
      <c r="AP367" s="315"/>
    </row>
    <row r="368" spans="1:42" outlineLevel="2">
      <c r="A368" s="211" t="str">
        <f>A350&amp;"."&amp;A367&amp;"."&amp;A351&amp;"."&amp;B368</f>
        <v>1.o.8.1</v>
      </c>
      <c r="B368">
        <v>1</v>
      </c>
      <c r="C368" t="str">
        <f>'1-GBP'!C368</f>
        <v>Contingency</v>
      </c>
      <c r="D368"/>
      <c r="E368"/>
      <c r="F368"/>
      <c r="G368"/>
      <c r="H368"/>
      <c r="I368"/>
      <c r="J368"/>
      <c r="K368"/>
      <c r="M368" s="281">
        <v>0</v>
      </c>
      <c r="N368" s="281">
        <v>0</v>
      </c>
      <c r="O368" s="281">
        <v>0</v>
      </c>
      <c r="P368" s="281">
        <v>0</v>
      </c>
      <c r="Q368" s="281">
        <v>0</v>
      </c>
      <c r="R368" s="281">
        <v>0</v>
      </c>
      <c r="S368" s="281">
        <v>0</v>
      </c>
      <c r="T368" s="281">
        <v>0</v>
      </c>
      <c r="U368" s="281">
        <v>0</v>
      </c>
      <c r="V368" s="281">
        <v>0</v>
      </c>
      <c r="W368" s="281">
        <v>0</v>
      </c>
      <c r="X368" s="281">
        <v>0</v>
      </c>
      <c r="Y368" s="281">
        <v>0</v>
      </c>
      <c r="Z368" s="281">
        <v>0</v>
      </c>
      <c r="AA368" s="281">
        <v>0</v>
      </c>
      <c r="AB368" s="281">
        <v>0</v>
      </c>
      <c r="AC368" s="281">
        <v>0</v>
      </c>
      <c r="AD368" s="281">
        <v>0</v>
      </c>
      <c r="AE368" s="281">
        <v>0</v>
      </c>
      <c r="AF368" s="281">
        <v>0</v>
      </c>
      <c r="AG368" s="281">
        <v>0</v>
      </c>
      <c r="AH368" s="281">
        <v>0</v>
      </c>
      <c r="AI368" s="281">
        <v>0</v>
      </c>
      <c r="AJ368" s="281">
        <v>0</v>
      </c>
      <c r="AK368" s="281">
        <v>0</v>
      </c>
      <c r="AL368" s="281">
        <v>0</v>
      </c>
      <c r="AM368" s="281">
        <v>0</v>
      </c>
      <c r="AN368" s="281">
        <v>0</v>
      </c>
      <c r="AO368" s="281">
        <v>0</v>
      </c>
      <c r="AP368" s="281">
        <v>0</v>
      </c>
    </row>
    <row r="369" spans="1:42" outlineLevel="2">
      <c r="A369" s="211" t="str">
        <f>A350&amp;"."&amp;A367&amp;"."&amp;A351&amp;"."&amp;B369</f>
        <v>1.o.8.2</v>
      </c>
      <c r="B369">
        <v>2</v>
      </c>
      <c r="C369" t="str">
        <f>'1-GBP'!C369</f>
        <v/>
      </c>
      <c r="D369"/>
      <c r="E369"/>
      <c r="F369"/>
      <c r="G369"/>
      <c r="H369"/>
      <c r="I369"/>
      <c r="J369"/>
      <c r="K369"/>
      <c r="M369" s="281">
        <v>0</v>
      </c>
      <c r="N369" s="281">
        <v>0</v>
      </c>
      <c r="O369" s="281">
        <v>0</v>
      </c>
      <c r="P369" s="281">
        <v>0</v>
      </c>
      <c r="Q369" s="281">
        <v>0</v>
      </c>
      <c r="R369" s="281">
        <v>0</v>
      </c>
      <c r="S369" s="281">
        <v>0</v>
      </c>
      <c r="T369" s="281">
        <v>0</v>
      </c>
      <c r="U369" s="281">
        <v>0</v>
      </c>
      <c r="V369" s="281">
        <v>0</v>
      </c>
      <c r="W369" s="281">
        <v>0</v>
      </c>
      <c r="X369" s="281">
        <v>0</v>
      </c>
      <c r="Y369" s="281">
        <v>0</v>
      </c>
      <c r="Z369" s="281">
        <v>0</v>
      </c>
      <c r="AA369" s="281">
        <v>0</v>
      </c>
      <c r="AB369" s="281">
        <v>0</v>
      </c>
      <c r="AC369" s="281">
        <v>0</v>
      </c>
      <c r="AD369" s="281">
        <v>0</v>
      </c>
      <c r="AE369" s="281">
        <v>0</v>
      </c>
      <c r="AF369" s="281">
        <v>0</v>
      </c>
      <c r="AG369" s="281">
        <v>0</v>
      </c>
      <c r="AH369" s="281">
        <v>0</v>
      </c>
      <c r="AI369" s="281">
        <v>0</v>
      </c>
      <c r="AJ369" s="281">
        <v>0</v>
      </c>
      <c r="AK369" s="281">
        <v>0</v>
      </c>
      <c r="AL369" s="281">
        <v>0</v>
      </c>
      <c r="AM369" s="281">
        <v>0</v>
      </c>
      <c r="AN369" s="281">
        <v>0</v>
      </c>
      <c r="AO369" s="281">
        <v>0</v>
      </c>
      <c r="AP369" s="281">
        <v>0</v>
      </c>
    </row>
    <row r="370" spans="1:42" outlineLevel="2">
      <c r="A370" s="211" t="str">
        <f>A350&amp;"."&amp;A367&amp;"."&amp;A351&amp;"."&amp;B370</f>
        <v>1.o.8.3</v>
      </c>
      <c r="B370">
        <v>3</v>
      </c>
      <c r="C370" t="str">
        <f>'1-GBP'!C370</f>
        <v/>
      </c>
      <c r="D370"/>
      <c r="E370"/>
      <c r="F370"/>
      <c r="G370"/>
      <c r="H370"/>
      <c r="I370"/>
      <c r="J370"/>
      <c r="K370"/>
      <c r="M370" s="281">
        <v>0</v>
      </c>
      <c r="N370" s="281">
        <v>0</v>
      </c>
      <c r="O370" s="281">
        <v>0</v>
      </c>
      <c r="P370" s="281">
        <v>0</v>
      </c>
      <c r="Q370" s="281">
        <v>0</v>
      </c>
      <c r="R370" s="281">
        <v>0</v>
      </c>
      <c r="S370" s="281">
        <v>0</v>
      </c>
      <c r="T370" s="281">
        <v>0</v>
      </c>
      <c r="U370" s="281">
        <v>0</v>
      </c>
      <c r="V370" s="281">
        <v>0</v>
      </c>
      <c r="W370" s="281">
        <v>0</v>
      </c>
      <c r="X370" s="281">
        <v>0</v>
      </c>
      <c r="Y370" s="281">
        <v>0</v>
      </c>
      <c r="Z370" s="281">
        <v>0</v>
      </c>
      <c r="AA370" s="281">
        <v>0</v>
      </c>
      <c r="AB370" s="281">
        <v>0</v>
      </c>
      <c r="AC370" s="281">
        <v>0</v>
      </c>
      <c r="AD370" s="281">
        <v>0</v>
      </c>
      <c r="AE370" s="281">
        <v>0</v>
      </c>
      <c r="AF370" s="281">
        <v>0</v>
      </c>
      <c r="AG370" s="281">
        <v>0</v>
      </c>
      <c r="AH370" s="281">
        <v>0</v>
      </c>
      <c r="AI370" s="281">
        <v>0</v>
      </c>
      <c r="AJ370" s="281">
        <v>0</v>
      </c>
      <c r="AK370" s="281">
        <v>0</v>
      </c>
      <c r="AL370" s="281">
        <v>0</v>
      </c>
      <c r="AM370" s="281">
        <v>0</v>
      </c>
      <c r="AN370" s="281">
        <v>0</v>
      </c>
      <c r="AO370" s="281">
        <v>0</v>
      </c>
      <c r="AP370" s="281">
        <v>0</v>
      </c>
    </row>
    <row r="371" spans="1:42" outlineLevel="2">
      <c r="A371" s="211" t="str">
        <f>A350&amp;"."&amp;A367&amp;"."&amp;A351&amp;"."&amp;B371</f>
        <v>1.o.8.4</v>
      </c>
      <c r="B371">
        <v>4</v>
      </c>
      <c r="C371" t="str">
        <f>'1-GBP'!C371</f>
        <v/>
      </c>
      <c r="D371"/>
      <c r="E371"/>
      <c r="F371"/>
      <c r="G371"/>
      <c r="H371"/>
      <c r="I371"/>
      <c r="J371"/>
      <c r="K371"/>
      <c r="M371" s="281">
        <v>0</v>
      </c>
      <c r="N371" s="281">
        <v>0</v>
      </c>
      <c r="O371" s="281">
        <v>0</v>
      </c>
      <c r="P371" s="281">
        <v>0</v>
      </c>
      <c r="Q371" s="281">
        <v>0</v>
      </c>
      <c r="R371" s="281">
        <v>0</v>
      </c>
      <c r="S371" s="281">
        <v>0</v>
      </c>
      <c r="T371" s="281">
        <v>0</v>
      </c>
      <c r="U371" s="281">
        <v>0</v>
      </c>
      <c r="V371" s="281">
        <v>0</v>
      </c>
      <c r="W371" s="281">
        <v>0</v>
      </c>
      <c r="X371" s="281">
        <v>0</v>
      </c>
      <c r="Y371" s="281">
        <v>0</v>
      </c>
      <c r="Z371" s="281">
        <v>0</v>
      </c>
      <c r="AA371" s="281">
        <v>0</v>
      </c>
      <c r="AB371" s="281">
        <v>0</v>
      </c>
      <c r="AC371" s="281">
        <v>0</v>
      </c>
      <c r="AD371" s="281">
        <v>0</v>
      </c>
      <c r="AE371" s="281">
        <v>0</v>
      </c>
      <c r="AF371" s="281">
        <v>0</v>
      </c>
      <c r="AG371" s="281">
        <v>0</v>
      </c>
      <c r="AH371" s="281">
        <v>0</v>
      </c>
      <c r="AI371" s="281">
        <v>0</v>
      </c>
      <c r="AJ371" s="281">
        <v>0</v>
      </c>
      <c r="AK371" s="281">
        <v>0</v>
      </c>
      <c r="AL371" s="281">
        <v>0</v>
      </c>
      <c r="AM371" s="281">
        <v>0</v>
      </c>
      <c r="AN371" s="281">
        <v>0</v>
      </c>
      <c r="AO371" s="281">
        <v>0</v>
      </c>
      <c r="AP371" s="281">
        <v>0</v>
      </c>
    </row>
    <row r="372" spans="1:42" outlineLevel="2">
      <c r="A372" s="211" t="str">
        <f>A350&amp;"."&amp;A367&amp;"."&amp;A351&amp;"."&amp;B372</f>
        <v>1.o.8.5</v>
      </c>
      <c r="B372">
        <v>5</v>
      </c>
      <c r="C372" t="str">
        <f>'1-GBP'!C372</f>
        <v/>
      </c>
      <c r="D372"/>
      <c r="E372"/>
      <c r="F372"/>
      <c r="G372"/>
      <c r="H372"/>
      <c r="I372"/>
      <c r="J372"/>
      <c r="K372"/>
      <c r="M372" s="281">
        <v>0</v>
      </c>
      <c r="N372" s="281">
        <v>0</v>
      </c>
      <c r="O372" s="281">
        <v>0</v>
      </c>
      <c r="P372" s="281">
        <v>0</v>
      </c>
      <c r="Q372" s="281">
        <v>0</v>
      </c>
      <c r="R372" s="281">
        <v>0</v>
      </c>
      <c r="S372" s="281">
        <v>0</v>
      </c>
      <c r="T372" s="281">
        <v>0</v>
      </c>
      <c r="U372" s="281">
        <v>0</v>
      </c>
      <c r="V372" s="281">
        <v>0</v>
      </c>
      <c r="W372" s="281">
        <v>0</v>
      </c>
      <c r="X372" s="281">
        <v>0</v>
      </c>
      <c r="Y372" s="281">
        <v>0</v>
      </c>
      <c r="Z372" s="281">
        <v>0</v>
      </c>
      <c r="AA372" s="281">
        <v>0</v>
      </c>
      <c r="AB372" s="281">
        <v>0</v>
      </c>
      <c r="AC372" s="281">
        <v>0</v>
      </c>
      <c r="AD372" s="281">
        <v>0</v>
      </c>
      <c r="AE372" s="281">
        <v>0</v>
      </c>
      <c r="AF372" s="281">
        <v>0</v>
      </c>
      <c r="AG372" s="281">
        <v>0</v>
      </c>
      <c r="AH372" s="281">
        <v>0</v>
      </c>
      <c r="AI372" s="281">
        <v>0</v>
      </c>
      <c r="AJ372" s="281">
        <v>0</v>
      </c>
      <c r="AK372" s="281">
        <v>0</v>
      </c>
      <c r="AL372" s="281">
        <v>0</v>
      </c>
      <c r="AM372" s="281">
        <v>0</v>
      </c>
      <c r="AN372" s="281">
        <v>0</v>
      </c>
      <c r="AO372" s="281">
        <v>0</v>
      </c>
      <c r="AP372" s="281">
        <v>0</v>
      </c>
    </row>
    <row r="373" spans="1:42" outlineLevel="2">
      <c r="A373" s="211" t="str">
        <f>A350&amp;"."&amp;A367&amp;"."&amp;A351&amp;"."&amp;B373</f>
        <v>1.o.8.6</v>
      </c>
      <c r="B373">
        <v>6</v>
      </c>
      <c r="C373" t="str">
        <f>'1-GBP'!C373</f>
        <v/>
      </c>
      <c r="D373"/>
      <c r="E373"/>
      <c r="F373"/>
      <c r="G373"/>
      <c r="H373"/>
      <c r="I373"/>
      <c r="J373"/>
      <c r="K373"/>
      <c r="M373" s="281">
        <v>0</v>
      </c>
      <c r="N373" s="281">
        <v>0</v>
      </c>
      <c r="O373" s="281">
        <v>0</v>
      </c>
      <c r="P373" s="281">
        <v>0</v>
      </c>
      <c r="Q373" s="281">
        <v>0</v>
      </c>
      <c r="R373" s="281">
        <v>0</v>
      </c>
      <c r="S373" s="281">
        <v>0</v>
      </c>
      <c r="T373" s="281">
        <v>0</v>
      </c>
      <c r="U373" s="281">
        <v>0</v>
      </c>
      <c r="V373" s="281">
        <v>0</v>
      </c>
      <c r="W373" s="281">
        <v>0</v>
      </c>
      <c r="X373" s="281">
        <v>0</v>
      </c>
      <c r="Y373" s="281">
        <v>0</v>
      </c>
      <c r="Z373" s="281">
        <v>0</v>
      </c>
      <c r="AA373" s="281">
        <v>0</v>
      </c>
      <c r="AB373" s="281">
        <v>0</v>
      </c>
      <c r="AC373" s="281">
        <v>0</v>
      </c>
      <c r="AD373" s="281">
        <v>0</v>
      </c>
      <c r="AE373" s="281">
        <v>0</v>
      </c>
      <c r="AF373" s="281">
        <v>0</v>
      </c>
      <c r="AG373" s="281">
        <v>0</v>
      </c>
      <c r="AH373" s="281">
        <v>0</v>
      </c>
      <c r="AI373" s="281">
        <v>0</v>
      </c>
      <c r="AJ373" s="281">
        <v>0</v>
      </c>
      <c r="AK373" s="281">
        <v>0</v>
      </c>
      <c r="AL373" s="281">
        <v>0</v>
      </c>
      <c r="AM373" s="281">
        <v>0</v>
      </c>
      <c r="AN373" s="281">
        <v>0</v>
      </c>
      <c r="AO373" s="281">
        <v>0</v>
      </c>
      <c r="AP373" s="281">
        <v>0</v>
      </c>
    </row>
    <row r="374" spans="1:42" outlineLevel="2">
      <c r="A374" s="211" t="str">
        <f>A350&amp;"."&amp;A367&amp;"."&amp;A351&amp;"."&amp;B374</f>
        <v>1.o.8.7</v>
      </c>
      <c r="B374">
        <v>7</v>
      </c>
      <c r="C374" t="str">
        <f>'1-GBP'!C374</f>
        <v/>
      </c>
      <c r="D374"/>
      <c r="E374"/>
      <c r="F374"/>
      <c r="G374"/>
      <c r="H374"/>
      <c r="I374"/>
      <c r="J374"/>
      <c r="K374"/>
      <c r="M374" s="281">
        <v>0</v>
      </c>
      <c r="N374" s="281">
        <v>0</v>
      </c>
      <c r="O374" s="281">
        <v>0</v>
      </c>
      <c r="P374" s="281">
        <v>0</v>
      </c>
      <c r="Q374" s="281">
        <v>0</v>
      </c>
      <c r="R374" s="281">
        <v>0</v>
      </c>
      <c r="S374" s="281">
        <v>0</v>
      </c>
      <c r="T374" s="281">
        <v>0</v>
      </c>
      <c r="U374" s="281">
        <v>0</v>
      </c>
      <c r="V374" s="281">
        <v>0</v>
      </c>
      <c r="W374" s="281">
        <v>0</v>
      </c>
      <c r="X374" s="281">
        <v>0</v>
      </c>
      <c r="Y374" s="281">
        <v>0</v>
      </c>
      <c r="Z374" s="281">
        <v>0</v>
      </c>
      <c r="AA374" s="281">
        <v>0</v>
      </c>
      <c r="AB374" s="281">
        <v>0</v>
      </c>
      <c r="AC374" s="281">
        <v>0</v>
      </c>
      <c r="AD374" s="281">
        <v>0</v>
      </c>
      <c r="AE374" s="281">
        <v>0</v>
      </c>
      <c r="AF374" s="281">
        <v>0</v>
      </c>
      <c r="AG374" s="281">
        <v>0</v>
      </c>
      <c r="AH374" s="281">
        <v>0</v>
      </c>
      <c r="AI374" s="281">
        <v>0</v>
      </c>
      <c r="AJ374" s="281">
        <v>0</v>
      </c>
      <c r="AK374" s="281">
        <v>0</v>
      </c>
      <c r="AL374" s="281">
        <v>0</v>
      </c>
      <c r="AM374" s="281">
        <v>0</v>
      </c>
      <c r="AN374" s="281">
        <v>0</v>
      </c>
      <c r="AO374" s="281">
        <v>0</v>
      </c>
      <c r="AP374" s="281">
        <v>0</v>
      </c>
    </row>
    <row r="375" spans="1:42" outlineLevel="2">
      <c r="A375" s="211" t="str">
        <f>A350&amp;"."&amp;A367&amp;"."&amp;A351&amp;"."&amp;B375</f>
        <v>1.o.8.8</v>
      </c>
      <c r="B375">
        <v>8</v>
      </c>
      <c r="C375" t="str">
        <f>'1-GBP'!C375</f>
        <v/>
      </c>
      <c r="D375"/>
      <c r="E375"/>
      <c r="F375"/>
      <c r="G375"/>
      <c r="H375"/>
      <c r="I375"/>
      <c r="J375"/>
      <c r="K375"/>
      <c r="M375" s="281">
        <v>0</v>
      </c>
      <c r="N375" s="281">
        <v>0</v>
      </c>
      <c r="O375" s="281">
        <v>0</v>
      </c>
      <c r="P375" s="281">
        <v>0</v>
      </c>
      <c r="Q375" s="281">
        <v>0</v>
      </c>
      <c r="R375" s="281">
        <v>0</v>
      </c>
      <c r="S375" s="281">
        <v>0</v>
      </c>
      <c r="T375" s="281">
        <v>0</v>
      </c>
      <c r="U375" s="281">
        <v>0</v>
      </c>
      <c r="V375" s="281">
        <v>0</v>
      </c>
      <c r="W375" s="281">
        <v>0</v>
      </c>
      <c r="X375" s="281">
        <v>0</v>
      </c>
      <c r="Y375" s="281">
        <v>0</v>
      </c>
      <c r="Z375" s="281">
        <v>0</v>
      </c>
      <c r="AA375" s="281">
        <v>0</v>
      </c>
      <c r="AB375" s="281">
        <v>0</v>
      </c>
      <c r="AC375" s="281">
        <v>0</v>
      </c>
      <c r="AD375" s="281">
        <v>0</v>
      </c>
      <c r="AE375" s="281">
        <v>0</v>
      </c>
      <c r="AF375" s="281">
        <v>0</v>
      </c>
      <c r="AG375" s="281">
        <v>0</v>
      </c>
      <c r="AH375" s="281">
        <v>0</v>
      </c>
      <c r="AI375" s="281">
        <v>0</v>
      </c>
      <c r="AJ375" s="281">
        <v>0</v>
      </c>
      <c r="AK375" s="281">
        <v>0</v>
      </c>
      <c r="AL375" s="281">
        <v>0</v>
      </c>
      <c r="AM375" s="281">
        <v>0</v>
      </c>
      <c r="AN375" s="281">
        <v>0</v>
      </c>
      <c r="AO375" s="281">
        <v>0</v>
      </c>
      <c r="AP375" s="281">
        <v>0</v>
      </c>
    </row>
    <row r="376" spans="1:42" outlineLevel="2">
      <c r="A376" s="211" t="str">
        <f>A350&amp;"."&amp;A367&amp;"."&amp;A351&amp;"."&amp;B376</f>
        <v>1.o.8.9</v>
      </c>
      <c r="B376">
        <v>9</v>
      </c>
      <c r="C376" t="str">
        <f>'1-GBP'!C376</f>
        <v/>
      </c>
      <c r="D376"/>
      <c r="E376"/>
      <c r="F376"/>
      <c r="G376"/>
      <c r="H376"/>
      <c r="I376"/>
      <c r="J376"/>
      <c r="K376"/>
      <c r="M376" s="281">
        <v>0</v>
      </c>
      <c r="N376" s="281">
        <v>0</v>
      </c>
      <c r="O376" s="281">
        <v>0</v>
      </c>
      <c r="P376" s="281">
        <v>0</v>
      </c>
      <c r="Q376" s="281">
        <v>0</v>
      </c>
      <c r="R376" s="281">
        <v>0</v>
      </c>
      <c r="S376" s="281">
        <v>0</v>
      </c>
      <c r="T376" s="281">
        <v>0</v>
      </c>
      <c r="U376" s="281">
        <v>0</v>
      </c>
      <c r="V376" s="281">
        <v>0</v>
      </c>
      <c r="W376" s="281">
        <v>0</v>
      </c>
      <c r="X376" s="281">
        <v>0</v>
      </c>
      <c r="Y376" s="281">
        <v>0</v>
      </c>
      <c r="Z376" s="281">
        <v>0</v>
      </c>
      <c r="AA376" s="281">
        <v>0</v>
      </c>
      <c r="AB376" s="281">
        <v>0</v>
      </c>
      <c r="AC376" s="281">
        <v>0</v>
      </c>
      <c r="AD376" s="281">
        <v>0</v>
      </c>
      <c r="AE376" s="281">
        <v>0</v>
      </c>
      <c r="AF376" s="281">
        <v>0</v>
      </c>
      <c r="AG376" s="281">
        <v>0</v>
      </c>
      <c r="AH376" s="281">
        <v>0</v>
      </c>
      <c r="AI376" s="281">
        <v>0</v>
      </c>
      <c r="AJ376" s="281">
        <v>0</v>
      </c>
      <c r="AK376" s="281">
        <v>0</v>
      </c>
      <c r="AL376" s="281">
        <v>0</v>
      </c>
      <c r="AM376" s="281">
        <v>0</v>
      </c>
      <c r="AN376" s="281">
        <v>0</v>
      </c>
      <c r="AO376" s="281">
        <v>0</v>
      </c>
      <c r="AP376" s="281">
        <v>0</v>
      </c>
    </row>
    <row r="377" spans="1:42" outlineLevel="2">
      <c r="A377" s="211" t="str">
        <f>A350&amp;"."&amp;A367&amp;"."&amp;A351&amp;"."&amp;B377</f>
        <v>1.o.8.10</v>
      </c>
      <c r="B377">
        <v>10</v>
      </c>
      <c r="C377" t="str">
        <f>'1-GBP'!C377</f>
        <v/>
      </c>
      <c r="D377"/>
      <c r="E377"/>
      <c r="F377"/>
      <c r="G377"/>
      <c r="H377"/>
      <c r="I377"/>
      <c r="J377"/>
      <c r="K377"/>
      <c r="M377" s="281">
        <v>0</v>
      </c>
      <c r="N377" s="281">
        <v>0</v>
      </c>
      <c r="O377" s="281">
        <v>0</v>
      </c>
      <c r="P377" s="281">
        <v>0</v>
      </c>
      <c r="Q377" s="281">
        <v>0</v>
      </c>
      <c r="R377" s="281">
        <v>0</v>
      </c>
      <c r="S377" s="281">
        <v>0</v>
      </c>
      <c r="T377" s="281">
        <v>0</v>
      </c>
      <c r="U377" s="281">
        <v>0</v>
      </c>
      <c r="V377" s="281">
        <v>0</v>
      </c>
      <c r="W377" s="281">
        <v>0</v>
      </c>
      <c r="X377" s="281">
        <v>0</v>
      </c>
      <c r="Y377" s="281">
        <v>0</v>
      </c>
      <c r="Z377" s="281">
        <v>0</v>
      </c>
      <c r="AA377" s="281">
        <v>0</v>
      </c>
      <c r="AB377" s="281">
        <v>0</v>
      </c>
      <c r="AC377" s="281">
        <v>0</v>
      </c>
      <c r="AD377" s="281">
        <v>0</v>
      </c>
      <c r="AE377" s="281">
        <v>0</v>
      </c>
      <c r="AF377" s="281">
        <v>0</v>
      </c>
      <c r="AG377" s="281">
        <v>0</v>
      </c>
      <c r="AH377" s="281">
        <v>0</v>
      </c>
      <c r="AI377" s="281">
        <v>0</v>
      </c>
      <c r="AJ377" s="281">
        <v>0</v>
      </c>
      <c r="AK377" s="281">
        <v>0</v>
      </c>
      <c r="AL377" s="281">
        <v>0</v>
      </c>
      <c r="AM377" s="281">
        <v>0</v>
      </c>
      <c r="AN377" s="281">
        <v>0</v>
      </c>
      <c r="AO377" s="281">
        <v>0</v>
      </c>
      <c r="AP377" s="281">
        <v>0</v>
      </c>
    </row>
    <row r="378" spans="1:42" outlineLevel="2">
      <c r="A378" s="211" t="str">
        <f>A350&amp;"."&amp;A367&amp;"."&amp;A351&amp;"."&amp;B378</f>
        <v>1.o.8.11</v>
      </c>
      <c r="B378">
        <v>11</v>
      </c>
      <c r="C378" t="str">
        <f>'1-GBP'!C378</f>
        <v/>
      </c>
      <c r="D378"/>
      <c r="E378"/>
      <c r="F378"/>
      <c r="G378"/>
      <c r="H378"/>
      <c r="I378"/>
      <c r="J378"/>
      <c r="K378"/>
      <c r="M378" s="281">
        <v>0</v>
      </c>
      <c r="N378" s="281">
        <v>0</v>
      </c>
      <c r="O378" s="281">
        <v>0</v>
      </c>
      <c r="P378" s="281">
        <v>0</v>
      </c>
      <c r="Q378" s="281">
        <v>0</v>
      </c>
      <c r="R378" s="281">
        <v>0</v>
      </c>
      <c r="S378" s="281">
        <v>0</v>
      </c>
      <c r="T378" s="281">
        <v>0</v>
      </c>
      <c r="U378" s="281">
        <v>0</v>
      </c>
      <c r="V378" s="281">
        <v>0</v>
      </c>
      <c r="W378" s="281">
        <v>0</v>
      </c>
      <c r="X378" s="281">
        <v>0</v>
      </c>
      <c r="Y378" s="281">
        <v>0</v>
      </c>
      <c r="Z378" s="281">
        <v>0</v>
      </c>
      <c r="AA378" s="281">
        <v>0</v>
      </c>
      <c r="AB378" s="281">
        <v>0</v>
      </c>
      <c r="AC378" s="281">
        <v>0</v>
      </c>
      <c r="AD378" s="281">
        <v>0</v>
      </c>
      <c r="AE378" s="281">
        <v>0</v>
      </c>
      <c r="AF378" s="281">
        <v>0</v>
      </c>
      <c r="AG378" s="281">
        <v>0</v>
      </c>
      <c r="AH378" s="281">
        <v>0</v>
      </c>
      <c r="AI378" s="281">
        <v>0</v>
      </c>
      <c r="AJ378" s="281">
        <v>0</v>
      </c>
      <c r="AK378" s="281">
        <v>0</v>
      </c>
      <c r="AL378" s="281">
        <v>0</v>
      </c>
      <c r="AM378" s="281">
        <v>0</v>
      </c>
      <c r="AN378" s="281">
        <v>0</v>
      </c>
      <c r="AO378" s="281">
        <v>0</v>
      </c>
      <c r="AP378" s="281">
        <v>0</v>
      </c>
    </row>
    <row r="379" spans="1:42" outlineLevel="2">
      <c r="A379" s="211" t="str">
        <f>A350&amp;"."&amp;A367&amp;"."&amp;A351&amp;"."&amp;B379</f>
        <v>1.o.8.12</v>
      </c>
      <c r="B379">
        <v>12</v>
      </c>
      <c r="C379" t="str">
        <f>'1-GBP'!C379</f>
        <v/>
      </c>
      <c r="D379"/>
      <c r="E379"/>
      <c r="F379"/>
      <c r="G379"/>
      <c r="H379"/>
      <c r="I379"/>
      <c r="J379"/>
      <c r="K379"/>
      <c r="M379" s="281">
        <v>0</v>
      </c>
      <c r="N379" s="281">
        <v>0</v>
      </c>
      <c r="O379" s="281">
        <v>0</v>
      </c>
      <c r="P379" s="281">
        <v>0</v>
      </c>
      <c r="Q379" s="281">
        <v>0</v>
      </c>
      <c r="R379" s="281">
        <v>0</v>
      </c>
      <c r="S379" s="281">
        <v>0</v>
      </c>
      <c r="T379" s="281">
        <v>0</v>
      </c>
      <c r="U379" s="281">
        <v>0</v>
      </c>
      <c r="V379" s="281">
        <v>0</v>
      </c>
      <c r="W379" s="281">
        <v>0</v>
      </c>
      <c r="X379" s="281">
        <v>0</v>
      </c>
      <c r="Y379" s="281">
        <v>0</v>
      </c>
      <c r="Z379" s="281">
        <v>0</v>
      </c>
      <c r="AA379" s="281">
        <v>0</v>
      </c>
      <c r="AB379" s="281">
        <v>0</v>
      </c>
      <c r="AC379" s="281">
        <v>0</v>
      </c>
      <c r="AD379" s="281">
        <v>0</v>
      </c>
      <c r="AE379" s="281">
        <v>0</v>
      </c>
      <c r="AF379" s="281">
        <v>0</v>
      </c>
      <c r="AG379" s="281">
        <v>0</v>
      </c>
      <c r="AH379" s="281">
        <v>0</v>
      </c>
      <c r="AI379" s="281">
        <v>0</v>
      </c>
      <c r="AJ379" s="281">
        <v>0</v>
      </c>
      <c r="AK379" s="281">
        <v>0</v>
      </c>
      <c r="AL379" s="281">
        <v>0</v>
      </c>
      <c r="AM379" s="281">
        <v>0</v>
      </c>
      <c r="AN379" s="281">
        <v>0</v>
      </c>
      <c r="AO379" s="281">
        <v>0</v>
      </c>
      <c r="AP379" s="281">
        <v>0</v>
      </c>
    </row>
    <row r="380" spans="1:42" outlineLevel="1">
      <c r="A380" s="212"/>
      <c r="B380" s="201">
        <f>B379-COUNTIFS(C368:C379,"")</f>
        <v>1</v>
      </c>
      <c r="C380" s="201" t="s">
        <v>285</v>
      </c>
      <c r="D380" s="201"/>
      <c r="E380" s="201"/>
      <c r="F380" s="201"/>
      <c r="G380" s="201"/>
      <c r="H380" s="201"/>
      <c r="I380" s="201"/>
      <c r="J380" s="201"/>
      <c r="K380" s="201"/>
      <c r="L380" s="201"/>
      <c r="M380" s="280">
        <f t="shared" ref="M380:AP380" si="32">SUM(M368:M379)</f>
        <v>0</v>
      </c>
      <c r="N380" s="280">
        <f t="shared" si="32"/>
        <v>0</v>
      </c>
      <c r="O380" s="280">
        <f t="shared" si="32"/>
        <v>0</v>
      </c>
      <c r="P380" s="280">
        <f t="shared" si="32"/>
        <v>0</v>
      </c>
      <c r="Q380" s="280">
        <f t="shared" si="32"/>
        <v>0</v>
      </c>
      <c r="R380" s="280">
        <f t="shared" si="32"/>
        <v>0</v>
      </c>
      <c r="S380" s="280">
        <f t="shared" si="32"/>
        <v>0</v>
      </c>
      <c r="T380" s="280">
        <f t="shared" si="32"/>
        <v>0</v>
      </c>
      <c r="U380" s="280">
        <f t="shared" si="32"/>
        <v>0</v>
      </c>
      <c r="V380" s="280">
        <f t="shared" si="32"/>
        <v>0</v>
      </c>
      <c r="W380" s="280">
        <f t="shared" si="32"/>
        <v>0</v>
      </c>
      <c r="X380" s="280">
        <f t="shared" si="32"/>
        <v>0</v>
      </c>
      <c r="Y380" s="280">
        <f t="shared" si="32"/>
        <v>0</v>
      </c>
      <c r="Z380" s="280">
        <f t="shared" si="32"/>
        <v>0</v>
      </c>
      <c r="AA380" s="280">
        <f t="shared" si="32"/>
        <v>0</v>
      </c>
      <c r="AB380" s="280">
        <f t="shared" si="32"/>
        <v>0</v>
      </c>
      <c r="AC380" s="280">
        <f t="shared" si="32"/>
        <v>0</v>
      </c>
      <c r="AD380" s="280">
        <f t="shared" si="32"/>
        <v>0</v>
      </c>
      <c r="AE380" s="280">
        <f t="shared" si="32"/>
        <v>0</v>
      </c>
      <c r="AF380" s="280">
        <f t="shared" si="32"/>
        <v>0</v>
      </c>
      <c r="AG380" s="280">
        <f t="shared" si="32"/>
        <v>0</v>
      </c>
      <c r="AH380" s="280">
        <f t="shared" si="32"/>
        <v>0</v>
      </c>
      <c r="AI380" s="280">
        <f t="shared" si="32"/>
        <v>0</v>
      </c>
      <c r="AJ380" s="280">
        <f t="shared" si="32"/>
        <v>0</v>
      </c>
      <c r="AK380" s="280">
        <f t="shared" si="32"/>
        <v>0</v>
      </c>
      <c r="AL380" s="280">
        <f t="shared" si="32"/>
        <v>0</v>
      </c>
      <c r="AM380" s="280">
        <f t="shared" si="32"/>
        <v>0</v>
      </c>
      <c r="AN380" s="280">
        <f t="shared" si="32"/>
        <v>0</v>
      </c>
      <c r="AO380" s="280">
        <f t="shared" si="32"/>
        <v>0</v>
      </c>
      <c r="AP380" s="280">
        <f t="shared" si="32"/>
        <v>0</v>
      </c>
    </row>
    <row r="381" spans="1:42" outlineLevel="1">
      <c r="A381" s="221"/>
      <c r="B381" s="222"/>
      <c r="C381" s="222"/>
      <c r="D381" s="222"/>
      <c r="E381" s="222"/>
      <c r="F381" s="222"/>
      <c r="G381" s="222"/>
      <c r="H381" s="222"/>
      <c r="I381" s="222"/>
      <c r="J381" s="222"/>
      <c r="K381" s="222"/>
      <c r="L381" s="222"/>
      <c r="M381" s="317"/>
      <c r="N381" s="317"/>
      <c r="O381" s="317"/>
      <c r="P381" s="317"/>
      <c r="Q381" s="317"/>
      <c r="R381" s="317"/>
      <c r="S381" s="317"/>
      <c r="T381" s="317"/>
      <c r="U381" s="317"/>
      <c r="V381" s="317"/>
      <c r="W381" s="317"/>
      <c r="X381" s="317"/>
      <c r="Y381" s="317"/>
      <c r="Z381" s="317"/>
      <c r="AA381" s="317"/>
      <c r="AB381" s="317"/>
      <c r="AC381" s="317"/>
      <c r="AD381" s="317"/>
      <c r="AE381" s="317"/>
      <c r="AF381" s="317"/>
      <c r="AG381" s="317"/>
      <c r="AH381" s="317"/>
      <c r="AI381" s="317"/>
      <c r="AJ381" s="317"/>
      <c r="AK381" s="317"/>
      <c r="AL381" s="317"/>
      <c r="AM381" s="317"/>
      <c r="AN381" s="317"/>
      <c r="AO381" s="317"/>
      <c r="AP381" s="317"/>
    </row>
    <row r="382" spans="1:42" outlineLevel="1">
      <c r="A382" s="220" t="s">
        <v>254</v>
      </c>
      <c r="B382" s="220" t="s">
        <v>287</v>
      </c>
      <c r="C382" s="220" t="s">
        <v>284</v>
      </c>
      <c r="D382" s="220"/>
      <c r="E382" s="220"/>
      <c r="F382" s="220"/>
      <c r="G382" s="220"/>
      <c r="H382" s="220"/>
      <c r="I382" s="220"/>
      <c r="J382" s="220"/>
      <c r="K382" s="220"/>
      <c r="L382" s="220"/>
      <c r="M382" s="315"/>
      <c r="N382" s="315"/>
      <c r="O382" s="315"/>
      <c r="P382" s="315"/>
      <c r="Q382" s="315"/>
      <c r="R382" s="315"/>
      <c r="S382" s="315"/>
      <c r="T382" s="315"/>
      <c r="U382" s="315"/>
      <c r="V382" s="315"/>
      <c r="W382" s="315"/>
      <c r="X382" s="315"/>
      <c r="Y382" s="315"/>
      <c r="Z382" s="315"/>
      <c r="AA382" s="315"/>
      <c r="AB382" s="315"/>
      <c r="AC382" s="315"/>
      <c r="AD382" s="315"/>
      <c r="AE382" s="315"/>
      <c r="AF382" s="315"/>
      <c r="AG382" s="315"/>
      <c r="AH382" s="315"/>
      <c r="AI382" s="315"/>
      <c r="AJ382" s="315"/>
      <c r="AK382" s="315"/>
      <c r="AL382" s="315"/>
      <c r="AM382" s="315"/>
      <c r="AN382" s="315"/>
      <c r="AO382" s="315"/>
      <c r="AP382" s="315"/>
    </row>
    <row r="383" spans="1:42" outlineLevel="2">
      <c r="A383" s="211" t="str">
        <f>A350&amp;"."&amp;A382&amp;"."&amp;A351&amp;"."&amp;B383</f>
        <v>1.d.8.1</v>
      </c>
      <c r="B383">
        <v>1</v>
      </c>
      <c r="C383" t="str">
        <f>'1-GBP'!C383</f>
        <v/>
      </c>
      <c r="D383"/>
      <c r="E383"/>
      <c r="F383"/>
      <c r="G383"/>
      <c r="H383"/>
      <c r="I383"/>
      <c r="J383"/>
      <c r="K383"/>
      <c r="M383" s="281">
        <v>0</v>
      </c>
      <c r="N383" s="281">
        <v>0</v>
      </c>
      <c r="O383" s="281">
        <v>0</v>
      </c>
      <c r="P383" s="281">
        <v>0</v>
      </c>
      <c r="Q383" s="281">
        <v>0</v>
      </c>
      <c r="R383" s="281">
        <v>0</v>
      </c>
      <c r="S383" s="281">
        <v>0</v>
      </c>
      <c r="T383" s="281">
        <v>0</v>
      </c>
      <c r="U383" s="281">
        <v>0</v>
      </c>
      <c r="V383" s="281">
        <v>0</v>
      </c>
      <c r="W383" s="281">
        <v>0</v>
      </c>
      <c r="X383" s="281">
        <v>0</v>
      </c>
      <c r="Y383" s="281">
        <v>0</v>
      </c>
      <c r="Z383" s="281">
        <v>0</v>
      </c>
      <c r="AA383" s="281">
        <v>0</v>
      </c>
      <c r="AB383" s="281">
        <v>0</v>
      </c>
      <c r="AC383" s="281">
        <v>0</v>
      </c>
      <c r="AD383" s="281">
        <v>0</v>
      </c>
      <c r="AE383" s="281">
        <v>0</v>
      </c>
      <c r="AF383" s="281">
        <v>0</v>
      </c>
      <c r="AG383" s="281">
        <v>0</v>
      </c>
      <c r="AH383" s="281">
        <v>0</v>
      </c>
      <c r="AI383" s="281">
        <v>0</v>
      </c>
      <c r="AJ383" s="281">
        <v>0</v>
      </c>
      <c r="AK383" s="281">
        <v>0</v>
      </c>
      <c r="AL383" s="281">
        <v>0</v>
      </c>
      <c r="AM383" s="281">
        <v>0</v>
      </c>
      <c r="AN383" s="281">
        <v>0</v>
      </c>
      <c r="AO383" s="281">
        <v>0</v>
      </c>
      <c r="AP383" s="281">
        <v>0</v>
      </c>
    </row>
    <row r="384" spans="1:42" outlineLevel="2">
      <c r="A384" s="211" t="str">
        <f>A350&amp;"."&amp;A382&amp;"."&amp;A351&amp;"."&amp;B384</f>
        <v>1.d.8.2</v>
      </c>
      <c r="B384">
        <v>2</v>
      </c>
      <c r="C384" t="str">
        <f>'1-GBP'!C384</f>
        <v/>
      </c>
      <c r="D384"/>
      <c r="E384"/>
      <c r="F384"/>
      <c r="G384"/>
      <c r="H384"/>
      <c r="I384"/>
      <c r="J384"/>
      <c r="K384"/>
      <c r="M384" s="281">
        <v>0</v>
      </c>
      <c r="N384" s="281">
        <v>0</v>
      </c>
      <c r="O384" s="281">
        <v>0</v>
      </c>
      <c r="P384" s="281">
        <v>0</v>
      </c>
      <c r="Q384" s="281">
        <v>0</v>
      </c>
      <c r="R384" s="281">
        <v>0</v>
      </c>
      <c r="S384" s="281">
        <v>0</v>
      </c>
      <c r="T384" s="281">
        <v>0</v>
      </c>
      <c r="U384" s="281">
        <v>0</v>
      </c>
      <c r="V384" s="281">
        <v>0</v>
      </c>
      <c r="W384" s="281">
        <v>0</v>
      </c>
      <c r="X384" s="281">
        <v>0</v>
      </c>
      <c r="Y384" s="281">
        <v>0</v>
      </c>
      <c r="Z384" s="281">
        <v>0</v>
      </c>
      <c r="AA384" s="281">
        <v>0</v>
      </c>
      <c r="AB384" s="281">
        <v>0</v>
      </c>
      <c r="AC384" s="281">
        <v>0</v>
      </c>
      <c r="AD384" s="281">
        <v>0</v>
      </c>
      <c r="AE384" s="281">
        <v>0</v>
      </c>
      <c r="AF384" s="281">
        <v>0</v>
      </c>
      <c r="AG384" s="281">
        <v>0</v>
      </c>
      <c r="AH384" s="281">
        <v>0</v>
      </c>
      <c r="AI384" s="281">
        <v>0</v>
      </c>
      <c r="AJ384" s="281">
        <v>0</v>
      </c>
      <c r="AK384" s="281">
        <v>0</v>
      </c>
      <c r="AL384" s="281">
        <v>0</v>
      </c>
      <c r="AM384" s="281">
        <v>0</v>
      </c>
      <c r="AN384" s="281">
        <v>0</v>
      </c>
      <c r="AO384" s="281">
        <v>0</v>
      </c>
      <c r="AP384" s="281">
        <v>0</v>
      </c>
    </row>
    <row r="385" spans="1:42" outlineLevel="2">
      <c r="A385" s="211" t="str">
        <f>A350&amp;"."&amp;A382&amp;"."&amp;A351&amp;"."&amp;B385</f>
        <v>1.d.8.3</v>
      </c>
      <c r="B385">
        <v>3</v>
      </c>
      <c r="C385" t="str">
        <f>'1-GBP'!C385</f>
        <v/>
      </c>
      <c r="D385"/>
      <c r="E385"/>
      <c r="F385"/>
      <c r="G385"/>
      <c r="H385"/>
      <c r="I385"/>
      <c r="J385"/>
      <c r="K385"/>
      <c r="M385" s="281">
        <v>0</v>
      </c>
      <c r="N385" s="281">
        <v>0</v>
      </c>
      <c r="O385" s="281">
        <v>0</v>
      </c>
      <c r="P385" s="281">
        <v>0</v>
      </c>
      <c r="Q385" s="281">
        <v>0</v>
      </c>
      <c r="R385" s="281">
        <v>0</v>
      </c>
      <c r="S385" s="281">
        <v>0</v>
      </c>
      <c r="T385" s="281">
        <v>0</v>
      </c>
      <c r="U385" s="281">
        <v>0</v>
      </c>
      <c r="V385" s="281">
        <v>0</v>
      </c>
      <c r="W385" s="281">
        <v>0</v>
      </c>
      <c r="X385" s="281">
        <v>0</v>
      </c>
      <c r="Y385" s="281">
        <v>0</v>
      </c>
      <c r="Z385" s="281">
        <v>0</v>
      </c>
      <c r="AA385" s="281">
        <v>0</v>
      </c>
      <c r="AB385" s="281">
        <v>0</v>
      </c>
      <c r="AC385" s="281">
        <v>0</v>
      </c>
      <c r="AD385" s="281">
        <v>0</v>
      </c>
      <c r="AE385" s="281">
        <v>0</v>
      </c>
      <c r="AF385" s="281">
        <v>0</v>
      </c>
      <c r="AG385" s="281">
        <v>0</v>
      </c>
      <c r="AH385" s="281">
        <v>0</v>
      </c>
      <c r="AI385" s="281">
        <v>0</v>
      </c>
      <c r="AJ385" s="281">
        <v>0</v>
      </c>
      <c r="AK385" s="281">
        <v>0</v>
      </c>
      <c r="AL385" s="281">
        <v>0</v>
      </c>
      <c r="AM385" s="281">
        <v>0</v>
      </c>
      <c r="AN385" s="281">
        <v>0</v>
      </c>
      <c r="AO385" s="281">
        <v>0</v>
      </c>
      <c r="AP385" s="281">
        <v>0</v>
      </c>
    </row>
    <row r="386" spans="1:42" outlineLevel="2">
      <c r="A386" s="211" t="str">
        <f>A350&amp;"."&amp;A382&amp;"."&amp;A351&amp;"."&amp;B386</f>
        <v>1.d.8.4</v>
      </c>
      <c r="B386">
        <v>4</v>
      </c>
      <c r="C386" t="str">
        <f>'1-GBP'!C386</f>
        <v/>
      </c>
      <c r="D386"/>
      <c r="E386"/>
      <c r="F386"/>
      <c r="G386"/>
      <c r="H386"/>
      <c r="I386"/>
      <c r="J386"/>
      <c r="K386"/>
      <c r="M386" s="281">
        <v>0</v>
      </c>
      <c r="N386" s="281">
        <v>0</v>
      </c>
      <c r="O386" s="281">
        <v>0</v>
      </c>
      <c r="P386" s="281">
        <v>0</v>
      </c>
      <c r="Q386" s="281">
        <v>0</v>
      </c>
      <c r="R386" s="281">
        <v>0</v>
      </c>
      <c r="S386" s="281">
        <v>0</v>
      </c>
      <c r="T386" s="281">
        <v>0</v>
      </c>
      <c r="U386" s="281">
        <v>0</v>
      </c>
      <c r="V386" s="281">
        <v>0</v>
      </c>
      <c r="W386" s="281">
        <v>0</v>
      </c>
      <c r="X386" s="281">
        <v>0</v>
      </c>
      <c r="Y386" s="281">
        <v>0</v>
      </c>
      <c r="Z386" s="281">
        <v>0</v>
      </c>
      <c r="AA386" s="281">
        <v>0</v>
      </c>
      <c r="AB386" s="281">
        <v>0</v>
      </c>
      <c r="AC386" s="281">
        <v>0</v>
      </c>
      <c r="AD386" s="281">
        <v>0</v>
      </c>
      <c r="AE386" s="281">
        <v>0</v>
      </c>
      <c r="AF386" s="281">
        <v>0</v>
      </c>
      <c r="AG386" s="281">
        <v>0</v>
      </c>
      <c r="AH386" s="281">
        <v>0</v>
      </c>
      <c r="AI386" s="281">
        <v>0</v>
      </c>
      <c r="AJ386" s="281">
        <v>0</v>
      </c>
      <c r="AK386" s="281">
        <v>0</v>
      </c>
      <c r="AL386" s="281">
        <v>0</v>
      </c>
      <c r="AM386" s="281">
        <v>0</v>
      </c>
      <c r="AN386" s="281">
        <v>0</v>
      </c>
      <c r="AO386" s="281">
        <v>0</v>
      </c>
      <c r="AP386" s="281">
        <v>0</v>
      </c>
    </row>
    <row r="387" spans="1:42" outlineLevel="2">
      <c r="A387" s="211" t="str">
        <f>A350&amp;"."&amp;A382&amp;"."&amp;A351&amp;"."&amp;B387</f>
        <v>1.d.8.5</v>
      </c>
      <c r="B387">
        <v>5</v>
      </c>
      <c r="C387" t="str">
        <f>'1-GBP'!C387</f>
        <v/>
      </c>
      <c r="D387"/>
      <c r="E387"/>
      <c r="F387"/>
      <c r="G387"/>
      <c r="H387"/>
      <c r="I387"/>
      <c r="J387"/>
      <c r="K387"/>
      <c r="M387" s="281">
        <v>0</v>
      </c>
      <c r="N387" s="281">
        <v>0</v>
      </c>
      <c r="O387" s="281">
        <v>0</v>
      </c>
      <c r="P387" s="281">
        <v>0</v>
      </c>
      <c r="Q387" s="281">
        <v>0</v>
      </c>
      <c r="R387" s="281">
        <v>0</v>
      </c>
      <c r="S387" s="281">
        <v>0</v>
      </c>
      <c r="T387" s="281">
        <v>0</v>
      </c>
      <c r="U387" s="281">
        <v>0</v>
      </c>
      <c r="V387" s="281">
        <v>0</v>
      </c>
      <c r="W387" s="281">
        <v>0</v>
      </c>
      <c r="X387" s="281">
        <v>0</v>
      </c>
      <c r="Y387" s="281">
        <v>0</v>
      </c>
      <c r="Z387" s="281">
        <v>0</v>
      </c>
      <c r="AA387" s="281">
        <v>0</v>
      </c>
      <c r="AB387" s="281">
        <v>0</v>
      </c>
      <c r="AC387" s="281">
        <v>0</v>
      </c>
      <c r="AD387" s="281">
        <v>0</v>
      </c>
      <c r="AE387" s="281">
        <v>0</v>
      </c>
      <c r="AF387" s="281">
        <v>0</v>
      </c>
      <c r="AG387" s="281">
        <v>0</v>
      </c>
      <c r="AH387" s="281">
        <v>0</v>
      </c>
      <c r="AI387" s="281">
        <v>0</v>
      </c>
      <c r="AJ387" s="281">
        <v>0</v>
      </c>
      <c r="AK387" s="281">
        <v>0</v>
      </c>
      <c r="AL387" s="281">
        <v>0</v>
      </c>
      <c r="AM387" s="281">
        <v>0</v>
      </c>
      <c r="AN387" s="281">
        <v>0</v>
      </c>
      <c r="AO387" s="281">
        <v>0</v>
      </c>
      <c r="AP387" s="281">
        <v>0</v>
      </c>
    </row>
    <row r="388" spans="1:42" outlineLevel="2">
      <c r="A388" s="211" t="str">
        <f>A350&amp;"."&amp;A382&amp;"."&amp;A351&amp;"."&amp;B388</f>
        <v>1.d.8.6</v>
      </c>
      <c r="B388">
        <v>6</v>
      </c>
      <c r="C388" t="str">
        <f>'1-GBP'!C388</f>
        <v/>
      </c>
      <c r="D388"/>
      <c r="E388"/>
      <c r="F388"/>
      <c r="G388"/>
      <c r="H388"/>
      <c r="I388"/>
      <c r="J388"/>
      <c r="K388"/>
      <c r="M388" s="281">
        <v>0</v>
      </c>
      <c r="N388" s="281">
        <v>0</v>
      </c>
      <c r="O388" s="281">
        <v>0</v>
      </c>
      <c r="P388" s="281">
        <v>0</v>
      </c>
      <c r="Q388" s="281">
        <v>0</v>
      </c>
      <c r="R388" s="281">
        <v>0</v>
      </c>
      <c r="S388" s="281">
        <v>0</v>
      </c>
      <c r="T388" s="281">
        <v>0</v>
      </c>
      <c r="U388" s="281">
        <v>0</v>
      </c>
      <c r="V388" s="281">
        <v>0</v>
      </c>
      <c r="W388" s="281">
        <v>0</v>
      </c>
      <c r="X388" s="281">
        <v>0</v>
      </c>
      <c r="Y388" s="281">
        <v>0</v>
      </c>
      <c r="Z388" s="281">
        <v>0</v>
      </c>
      <c r="AA388" s="281">
        <v>0</v>
      </c>
      <c r="AB388" s="281">
        <v>0</v>
      </c>
      <c r="AC388" s="281">
        <v>0</v>
      </c>
      <c r="AD388" s="281">
        <v>0</v>
      </c>
      <c r="AE388" s="281">
        <v>0</v>
      </c>
      <c r="AF388" s="281">
        <v>0</v>
      </c>
      <c r="AG388" s="281">
        <v>0</v>
      </c>
      <c r="AH388" s="281">
        <v>0</v>
      </c>
      <c r="AI388" s="281">
        <v>0</v>
      </c>
      <c r="AJ388" s="281">
        <v>0</v>
      </c>
      <c r="AK388" s="281">
        <v>0</v>
      </c>
      <c r="AL388" s="281">
        <v>0</v>
      </c>
      <c r="AM388" s="281">
        <v>0</v>
      </c>
      <c r="AN388" s="281">
        <v>0</v>
      </c>
      <c r="AO388" s="281">
        <v>0</v>
      </c>
      <c r="AP388" s="281">
        <v>0</v>
      </c>
    </row>
    <row r="389" spans="1:42" outlineLevel="2">
      <c r="A389" s="211" t="str">
        <f>A350&amp;"."&amp;A382&amp;"."&amp;A351&amp;"."&amp;B389</f>
        <v>1.d.8.7</v>
      </c>
      <c r="B389">
        <v>7</v>
      </c>
      <c r="C389" t="str">
        <f>'1-GBP'!C389</f>
        <v/>
      </c>
      <c r="D389"/>
      <c r="E389"/>
      <c r="F389"/>
      <c r="G389"/>
      <c r="H389"/>
      <c r="I389"/>
      <c r="J389"/>
      <c r="K389"/>
      <c r="M389" s="281">
        <v>0</v>
      </c>
      <c r="N389" s="281">
        <v>0</v>
      </c>
      <c r="O389" s="281">
        <v>0</v>
      </c>
      <c r="P389" s="281">
        <v>0</v>
      </c>
      <c r="Q389" s="281">
        <v>0</v>
      </c>
      <c r="R389" s="281">
        <v>0</v>
      </c>
      <c r="S389" s="281">
        <v>0</v>
      </c>
      <c r="T389" s="281">
        <v>0</v>
      </c>
      <c r="U389" s="281">
        <v>0</v>
      </c>
      <c r="V389" s="281">
        <v>0</v>
      </c>
      <c r="W389" s="281">
        <v>0</v>
      </c>
      <c r="X389" s="281">
        <v>0</v>
      </c>
      <c r="Y389" s="281">
        <v>0</v>
      </c>
      <c r="Z389" s="281">
        <v>0</v>
      </c>
      <c r="AA389" s="281">
        <v>0</v>
      </c>
      <c r="AB389" s="281">
        <v>0</v>
      </c>
      <c r="AC389" s="281">
        <v>0</v>
      </c>
      <c r="AD389" s="281">
        <v>0</v>
      </c>
      <c r="AE389" s="281">
        <v>0</v>
      </c>
      <c r="AF389" s="281">
        <v>0</v>
      </c>
      <c r="AG389" s="281">
        <v>0</v>
      </c>
      <c r="AH389" s="281">
        <v>0</v>
      </c>
      <c r="AI389" s="281">
        <v>0</v>
      </c>
      <c r="AJ389" s="281">
        <v>0</v>
      </c>
      <c r="AK389" s="281">
        <v>0</v>
      </c>
      <c r="AL389" s="281">
        <v>0</v>
      </c>
      <c r="AM389" s="281">
        <v>0</v>
      </c>
      <c r="AN389" s="281">
        <v>0</v>
      </c>
      <c r="AO389" s="281">
        <v>0</v>
      </c>
      <c r="AP389" s="281">
        <v>0</v>
      </c>
    </row>
    <row r="390" spans="1:42" outlineLevel="2">
      <c r="A390" s="211" t="str">
        <f>A350&amp;"."&amp;A382&amp;"."&amp;A351&amp;"."&amp;B390</f>
        <v>1.d.8.8</v>
      </c>
      <c r="B390">
        <v>8</v>
      </c>
      <c r="C390" t="str">
        <f>'1-GBP'!C390</f>
        <v/>
      </c>
      <c r="D390"/>
      <c r="E390"/>
      <c r="F390"/>
      <c r="G390"/>
      <c r="H390"/>
      <c r="I390"/>
      <c r="J390"/>
      <c r="K390"/>
      <c r="M390" s="281">
        <v>0</v>
      </c>
      <c r="N390" s="281">
        <v>0</v>
      </c>
      <c r="O390" s="281">
        <v>0</v>
      </c>
      <c r="P390" s="281">
        <v>0</v>
      </c>
      <c r="Q390" s="281">
        <v>0</v>
      </c>
      <c r="R390" s="281">
        <v>0</v>
      </c>
      <c r="S390" s="281">
        <v>0</v>
      </c>
      <c r="T390" s="281">
        <v>0</v>
      </c>
      <c r="U390" s="281">
        <v>0</v>
      </c>
      <c r="V390" s="281">
        <v>0</v>
      </c>
      <c r="W390" s="281">
        <v>0</v>
      </c>
      <c r="X390" s="281">
        <v>0</v>
      </c>
      <c r="Y390" s="281">
        <v>0</v>
      </c>
      <c r="Z390" s="281">
        <v>0</v>
      </c>
      <c r="AA390" s="281">
        <v>0</v>
      </c>
      <c r="AB390" s="281">
        <v>0</v>
      </c>
      <c r="AC390" s="281">
        <v>0</v>
      </c>
      <c r="AD390" s="281">
        <v>0</v>
      </c>
      <c r="AE390" s="281">
        <v>0</v>
      </c>
      <c r="AF390" s="281">
        <v>0</v>
      </c>
      <c r="AG390" s="281">
        <v>0</v>
      </c>
      <c r="AH390" s="281">
        <v>0</v>
      </c>
      <c r="AI390" s="281">
        <v>0</v>
      </c>
      <c r="AJ390" s="281">
        <v>0</v>
      </c>
      <c r="AK390" s="281">
        <v>0</v>
      </c>
      <c r="AL390" s="281">
        <v>0</v>
      </c>
      <c r="AM390" s="281">
        <v>0</v>
      </c>
      <c r="AN390" s="281">
        <v>0</v>
      </c>
      <c r="AO390" s="281">
        <v>0</v>
      </c>
      <c r="AP390" s="281">
        <v>0</v>
      </c>
    </row>
    <row r="391" spans="1:42" outlineLevel="2">
      <c r="A391" s="211" t="str">
        <f>A350&amp;"."&amp;A382&amp;"."&amp;A351&amp;"."&amp;B391</f>
        <v>1.d.8.9</v>
      </c>
      <c r="B391">
        <v>9</v>
      </c>
      <c r="C391" t="str">
        <f>'1-GBP'!C391</f>
        <v/>
      </c>
      <c r="D391"/>
      <c r="E391"/>
      <c r="F391"/>
      <c r="G391"/>
      <c r="H391"/>
      <c r="I391"/>
      <c r="J391"/>
      <c r="K391"/>
      <c r="M391" s="281">
        <v>0</v>
      </c>
      <c r="N391" s="281">
        <v>0</v>
      </c>
      <c r="O391" s="281">
        <v>0</v>
      </c>
      <c r="P391" s="281">
        <v>0</v>
      </c>
      <c r="Q391" s="281">
        <v>0</v>
      </c>
      <c r="R391" s="281">
        <v>0</v>
      </c>
      <c r="S391" s="281">
        <v>0</v>
      </c>
      <c r="T391" s="281">
        <v>0</v>
      </c>
      <c r="U391" s="281">
        <v>0</v>
      </c>
      <c r="V391" s="281">
        <v>0</v>
      </c>
      <c r="W391" s="281">
        <v>0</v>
      </c>
      <c r="X391" s="281">
        <v>0</v>
      </c>
      <c r="Y391" s="281">
        <v>0</v>
      </c>
      <c r="Z391" s="281">
        <v>0</v>
      </c>
      <c r="AA391" s="281">
        <v>0</v>
      </c>
      <c r="AB391" s="281">
        <v>0</v>
      </c>
      <c r="AC391" s="281">
        <v>0</v>
      </c>
      <c r="AD391" s="281">
        <v>0</v>
      </c>
      <c r="AE391" s="281">
        <v>0</v>
      </c>
      <c r="AF391" s="281">
        <v>0</v>
      </c>
      <c r="AG391" s="281">
        <v>0</v>
      </c>
      <c r="AH391" s="281">
        <v>0</v>
      </c>
      <c r="AI391" s="281">
        <v>0</v>
      </c>
      <c r="AJ391" s="281">
        <v>0</v>
      </c>
      <c r="AK391" s="281">
        <v>0</v>
      </c>
      <c r="AL391" s="281">
        <v>0</v>
      </c>
      <c r="AM391" s="281">
        <v>0</v>
      </c>
      <c r="AN391" s="281">
        <v>0</v>
      </c>
      <c r="AO391" s="281">
        <v>0</v>
      </c>
      <c r="AP391" s="281">
        <v>0</v>
      </c>
    </row>
    <row r="392" spans="1:42" outlineLevel="2">
      <c r="A392" s="211" t="str">
        <f>A350&amp;"."&amp;A382&amp;"."&amp;A351&amp;"."&amp;B392</f>
        <v>1.d.8.10</v>
      </c>
      <c r="B392">
        <v>10</v>
      </c>
      <c r="C392" t="str">
        <f>'1-GBP'!C392</f>
        <v/>
      </c>
      <c r="D392"/>
      <c r="E392"/>
      <c r="F392"/>
      <c r="G392"/>
      <c r="H392"/>
      <c r="I392"/>
      <c r="J392"/>
      <c r="K392"/>
      <c r="M392" s="281">
        <v>0</v>
      </c>
      <c r="N392" s="281">
        <v>0</v>
      </c>
      <c r="O392" s="281">
        <v>0</v>
      </c>
      <c r="P392" s="281">
        <v>0</v>
      </c>
      <c r="Q392" s="281">
        <v>0</v>
      </c>
      <c r="R392" s="281">
        <v>0</v>
      </c>
      <c r="S392" s="281">
        <v>0</v>
      </c>
      <c r="T392" s="281">
        <v>0</v>
      </c>
      <c r="U392" s="281">
        <v>0</v>
      </c>
      <c r="V392" s="281">
        <v>0</v>
      </c>
      <c r="W392" s="281">
        <v>0</v>
      </c>
      <c r="X392" s="281">
        <v>0</v>
      </c>
      <c r="Y392" s="281">
        <v>0</v>
      </c>
      <c r="Z392" s="281">
        <v>0</v>
      </c>
      <c r="AA392" s="281">
        <v>0</v>
      </c>
      <c r="AB392" s="281">
        <v>0</v>
      </c>
      <c r="AC392" s="281">
        <v>0</v>
      </c>
      <c r="AD392" s="281">
        <v>0</v>
      </c>
      <c r="AE392" s="281">
        <v>0</v>
      </c>
      <c r="AF392" s="281">
        <v>0</v>
      </c>
      <c r="AG392" s="281">
        <v>0</v>
      </c>
      <c r="AH392" s="281">
        <v>0</v>
      </c>
      <c r="AI392" s="281">
        <v>0</v>
      </c>
      <c r="AJ392" s="281">
        <v>0</v>
      </c>
      <c r="AK392" s="281">
        <v>0</v>
      </c>
      <c r="AL392" s="281">
        <v>0</v>
      </c>
      <c r="AM392" s="281">
        <v>0</v>
      </c>
      <c r="AN392" s="281">
        <v>0</v>
      </c>
      <c r="AO392" s="281">
        <v>0</v>
      </c>
      <c r="AP392" s="281">
        <v>0</v>
      </c>
    </row>
    <row r="393" spans="1:42" outlineLevel="2">
      <c r="A393" s="211" t="str">
        <f>A350&amp;"."&amp;A382&amp;"."&amp;A351&amp;"."&amp;B393</f>
        <v>1.d.8.11</v>
      </c>
      <c r="B393">
        <v>11</v>
      </c>
      <c r="C393" t="str">
        <f>'1-GBP'!C393</f>
        <v/>
      </c>
      <c r="D393"/>
      <c r="E393"/>
      <c r="F393"/>
      <c r="G393"/>
      <c r="H393"/>
      <c r="I393"/>
      <c r="J393"/>
      <c r="K393"/>
      <c r="M393" s="281">
        <v>0</v>
      </c>
      <c r="N393" s="281">
        <v>0</v>
      </c>
      <c r="O393" s="281">
        <v>0</v>
      </c>
      <c r="P393" s="281">
        <v>0</v>
      </c>
      <c r="Q393" s="281">
        <v>0</v>
      </c>
      <c r="R393" s="281">
        <v>0</v>
      </c>
      <c r="S393" s="281">
        <v>0</v>
      </c>
      <c r="T393" s="281">
        <v>0</v>
      </c>
      <c r="U393" s="281">
        <v>0</v>
      </c>
      <c r="V393" s="281">
        <v>0</v>
      </c>
      <c r="W393" s="281">
        <v>0</v>
      </c>
      <c r="X393" s="281">
        <v>0</v>
      </c>
      <c r="Y393" s="281">
        <v>0</v>
      </c>
      <c r="Z393" s="281">
        <v>0</v>
      </c>
      <c r="AA393" s="281">
        <v>0</v>
      </c>
      <c r="AB393" s="281">
        <v>0</v>
      </c>
      <c r="AC393" s="281">
        <v>0</v>
      </c>
      <c r="AD393" s="281">
        <v>0</v>
      </c>
      <c r="AE393" s="281">
        <v>0</v>
      </c>
      <c r="AF393" s="281">
        <v>0</v>
      </c>
      <c r="AG393" s="281">
        <v>0</v>
      </c>
      <c r="AH393" s="281">
        <v>0</v>
      </c>
      <c r="AI393" s="281">
        <v>0</v>
      </c>
      <c r="AJ393" s="281">
        <v>0</v>
      </c>
      <c r="AK393" s="281">
        <v>0</v>
      </c>
      <c r="AL393" s="281">
        <v>0</v>
      </c>
      <c r="AM393" s="281">
        <v>0</v>
      </c>
      <c r="AN393" s="281">
        <v>0</v>
      </c>
      <c r="AO393" s="281">
        <v>0</v>
      </c>
      <c r="AP393" s="281">
        <v>0</v>
      </c>
    </row>
    <row r="394" spans="1:42" outlineLevel="2">
      <c r="A394" s="211" t="str">
        <f>A350&amp;"."&amp;A382&amp;"."&amp;A351&amp;"."&amp;B394</f>
        <v>1.d.8.12</v>
      </c>
      <c r="B394">
        <v>12</v>
      </c>
      <c r="C394" t="str">
        <f>'1-GBP'!C394</f>
        <v/>
      </c>
      <c r="D394"/>
      <c r="E394"/>
      <c r="F394"/>
      <c r="G394"/>
      <c r="H394"/>
      <c r="I394"/>
      <c r="J394"/>
      <c r="K394"/>
      <c r="M394" s="281">
        <v>0</v>
      </c>
      <c r="N394" s="281">
        <v>0</v>
      </c>
      <c r="O394" s="281">
        <v>0</v>
      </c>
      <c r="P394" s="281">
        <v>0</v>
      </c>
      <c r="Q394" s="281">
        <v>0</v>
      </c>
      <c r="R394" s="281">
        <v>0</v>
      </c>
      <c r="S394" s="281">
        <v>0</v>
      </c>
      <c r="T394" s="281">
        <v>0</v>
      </c>
      <c r="U394" s="281">
        <v>0</v>
      </c>
      <c r="V394" s="281">
        <v>0</v>
      </c>
      <c r="W394" s="281">
        <v>0</v>
      </c>
      <c r="X394" s="281">
        <v>0</v>
      </c>
      <c r="Y394" s="281">
        <v>0</v>
      </c>
      <c r="Z394" s="281">
        <v>0</v>
      </c>
      <c r="AA394" s="281">
        <v>0</v>
      </c>
      <c r="AB394" s="281">
        <v>0</v>
      </c>
      <c r="AC394" s="281">
        <v>0</v>
      </c>
      <c r="AD394" s="281">
        <v>0</v>
      </c>
      <c r="AE394" s="281">
        <v>0</v>
      </c>
      <c r="AF394" s="281">
        <v>0</v>
      </c>
      <c r="AG394" s="281">
        <v>0</v>
      </c>
      <c r="AH394" s="281">
        <v>0</v>
      </c>
      <c r="AI394" s="281">
        <v>0</v>
      </c>
      <c r="AJ394" s="281">
        <v>0</v>
      </c>
      <c r="AK394" s="281">
        <v>0</v>
      </c>
      <c r="AL394" s="281">
        <v>0</v>
      </c>
      <c r="AM394" s="281">
        <v>0</v>
      </c>
      <c r="AN394" s="281">
        <v>0</v>
      </c>
      <c r="AO394" s="281">
        <v>0</v>
      </c>
      <c r="AP394" s="281">
        <v>0</v>
      </c>
    </row>
    <row r="395" spans="1:42" outlineLevel="1">
      <c r="A395" s="212"/>
      <c r="B395" s="201">
        <f>B394-COUNTIFS(C383:C394,"")</f>
        <v>0</v>
      </c>
      <c r="C395" s="201" t="s">
        <v>285</v>
      </c>
      <c r="D395" s="201"/>
      <c r="E395" s="201"/>
      <c r="F395" s="201"/>
      <c r="G395" s="201"/>
      <c r="H395" s="201"/>
      <c r="I395" s="201"/>
      <c r="J395" s="201"/>
      <c r="K395" s="201"/>
      <c r="L395" s="201"/>
      <c r="M395" s="280">
        <f t="shared" ref="M395:AP395" si="33">SUM(M383:M394)</f>
        <v>0</v>
      </c>
      <c r="N395" s="280">
        <f t="shared" si="33"/>
        <v>0</v>
      </c>
      <c r="O395" s="280">
        <f t="shared" si="33"/>
        <v>0</v>
      </c>
      <c r="P395" s="280">
        <f t="shared" si="33"/>
        <v>0</v>
      </c>
      <c r="Q395" s="280">
        <f t="shared" si="33"/>
        <v>0</v>
      </c>
      <c r="R395" s="280">
        <f t="shared" si="33"/>
        <v>0</v>
      </c>
      <c r="S395" s="280">
        <f t="shared" si="33"/>
        <v>0</v>
      </c>
      <c r="T395" s="280">
        <f t="shared" si="33"/>
        <v>0</v>
      </c>
      <c r="U395" s="280">
        <f t="shared" si="33"/>
        <v>0</v>
      </c>
      <c r="V395" s="280">
        <f t="shared" si="33"/>
        <v>0</v>
      </c>
      <c r="W395" s="280">
        <f t="shared" si="33"/>
        <v>0</v>
      </c>
      <c r="X395" s="280">
        <f t="shared" si="33"/>
        <v>0</v>
      </c>
      <c r="Y395" s="280">
        <f t="shared" si="33"/>
        <v>0</v>
      </c>
      <c r="Z395" s="280">
        <f t="shared" si="33"/>
        <v>0</v>
      </c>
      <c r="AA395" s="280">
        <f t="shared" si="33"/>
        <v>0</v>
      </c>
      <c r="AB395" s="280">
        <f t="shared" si="33"/>
        <v>0</v>
      </c>
      <c r="AC395" s="280">
        <f t="shared" si="33"/>
        <v>0</v>
      </c>
      <c r="AD395" s="280">
        <f t="shared" si="33"/>
        <v>0</v>
      </c>
      <c r="AE395" s="280">
        <f t="shared" si="33"/>
        <v>0</v>
      </c>
      <c r="AF395" s="280">
        <f t="shared" si="33"/>
        <v>0</v>
      </c>
      <c r="AG395" s="280">
        <f t="shared" si="33"/>
        <v>0</v>
      </c>
      <c r="AH395" s="280">
        <f t="shared" si="33"/>
        <v>0</v>
      </c>
      <c r="AI395" s="280">
        <f t="shared" si="33"/>
        <v>0</v>
      </c>
      <c r="AJ395" s="280">
        <f t="shared" si="33"/>
        <v>0</v>
      </c>
      <c r="AK395" s="280">
        <f t="shared" si="33"/>
        <v>0</v>
      </c>
      <c r="AL395" s="280">
        <f t="shared" si="33"/>
        <v>0</v>
      </c>
      <c r="AM395" s="280">
        <f t="shared" si="33"/>
        <v>0</v>
      </c>
      <c r="AN395" s="280">
        <f t="shared" si="33"/>
        <v>0</v>
      </c>
      <c r="AO395" s="280">
        <f t="shared" si="33"/>
        <v>0</v>
      </c>
      <c r="AP395" s="280">
        <f t="shared" si="33"/>
        <v>0</v>
      </c>
    </row>
    <row r="396" spans="1:42" ht="16.149999999999999" outlineLevel="1" thickBot="1">
      <c r="A396" s="213"/>
      <c r="B396" s="202"/>
      <c r="C396" s="202"/>
      <c r="D396" s="202"/>
      <c r="E396" s="202"/>
      <c r="F396" s="202"/>
      <c r="G396" s="202"/>
      <c r="H396" s="202"/>
      <c r="I396" s="202"/>
      <c r="J396" s="202"/>
      <c r="K396" s="202"/>
      <c r="L396" s="202"/>
      <c r="M396" s="313"/>
      <c r="N396" s="313"/>
      <c r="O396" s="313"/>
      <c r="P396" s="313"/>
      <c r="Q396" s="313"/>
      <c r="R396" s="313"/>
      <c r="S396" s="313"/>
      <c r="T396" s="313"/>
      <c r="U396" s="313"/>
      <c r="V396" s="313"/>
      <c r="W396" s="313"/>
      <c r="X396" s="313"/>
      <c r="Y396" s="313"/>
      <c r="Z396" s="313"/>
      <c r="AA396" s="313"/>
      <c r="AB396" s="313"/>
      <c r="AC396" s="313"/>
      <c r="AD396" s="313"/>
      <c r="AE396" s="313"/>
      <c r="AF396" s="313"/>
      <c r="AG396" s="313"/>
      <c r="AH396" s="313"/>
      <c r="AI396" s="313"/>
      <c r="AJ396" s="313"/>
      <c r="AK396" s="313"/>
      <c r="AL396" s="313"/>
      <c r="AM396" s="313"/>
      <c r="AN396" s="313"/>
      <c r="AO396" s="313"/>
      <c r="AP396" s="313"/>
    </row>
    <row r="397" spans="1:42" ht="16.149999999999999" outlineLevel="1" thickBot="1">
      <c r="A397" s="214" t="s">
        <v>288</v>
      </c>
      <c r="B397" s="203">
        <f>B395+B380+B365</f>
        <v>2</v>
      </c>
      <c r="C397" s="203" t="s">
        <v>289</v>
      </c>
      <c r="D397" s="203"/>
      <c r="E397" s="203"/>
      <c r="F397" s="203"/>
      <c r="G397" s="203" t="str">
        <f>+"Total "&amp;$B350&amp;" "&amp;$B351</f>
        <v>Total Phase 1 Contingency</v>
      </c>
      <c r="H397" s="203"/>
      <c r="I397" s="203"/>
      <c r="J397" s="203"/>
      <c r="K397" s="203"/>
      <c r="L397" s="203"/>
      <c r="M397" s="284">
        <f t="shared" ref="M397:AP397" si="34">SUM(M365,M380,M395)</f>
        <v>0</v>
      </c>
      <c r="N397" s="284">
        <f t="shared" si="34"/>
        <v>0</v>
      </c>
      <c r="O397" s="284">
        <f t="shared" si="34"/>
        <v>0</v>
      </c>
      <c r="P397" s="284">
        <f t="shared" si="34"/>
        <v>0</v>
      </c>
      <c r="Q397" s="284">
        <f t="shared" si="34"/>
        <v>0</v>
      </c>
      <c r="R397" s="284">
        <f t="shared" si="34"/>
        <v>0</v>
      </c>
      <c r="S397" s="284">
        <f t="shared" si="34"/>
        <v>0</v>
      </c>
      <c r="T397" s="284">
        <f t="shared" si="34"/>
        <v>0</v>
      </c>
      <c r="U397" s="284">
        <f t="shared" si="34"/>
        <v>0</v>
      </c>
      <c r="V397" s="284">
        <f t="shared" si="34"/>
        <v>0</v>
      </c>
      <c r="W397" s="284">
        <f t="shared" si="34"/>
        <v>0</v>
      </c>
      <c r="X397" s="284">
        <f t="shared" si="34"/>
        <v>0</v>
      </c>
      <c r="Y397" s="284">
        <f t="shared" si="34"/>
        <v>0</v>
      </c>
      <c r="Z397" s="284">
        <f t="shared" si="34"/>
        <v>0</v>
      </c>
      <c r="AA397" s="284">
        <f t="shared" si="34"/>
        <v>0</v>
      </c>
      <c r="AB397" s="284">
        <f t="shared" si="34"/>
        <v>0</v>
      </c>
      <c r="AC397" s="284">
        <f t="shared" si="34"/>
        <v>0</v>
      </c>
      <c r="AD397" s="284">
        <f t="shared" si="34"/>
        <v>0</v>
      </c>
      <c r="AE397" s="284">
        <f t="shared" si="34"/>
        <v>0</v>
      </c>
      <c r="AF397" s="284">
        <f t="shared" si="34"/>
        <v>0</v>
      </c>
      <c r="AG397" s="284">
        <f t="shared" si="34"/>
        <v>0</v>
      </c>
      <c r="AH397" s="284">
        <f t="shared" si="34"/>
        <v>0</v>
      </c>
      <c r="AI397" s="284">
        <f t="shared" si="34"/>
        <v>0</v>
      </c>
      <c r="AJ397" s="284">
        <f t="shared" si="34"/>
        <v>0</v>
      </c>
      <c r="AK397" s="284">
        <f t="shared" si="34"/>
        <v>0</v>
      </c>
      <c r="AL397" s="284">
        <f t="shared" si="34"/>
        <v>0</v>
      </c>
      <c r="AM397" s="284">
        <f t="shared" si="34"/>
        <v>0</v>
      </c>
      <c r="AN397" s="284">
        <f t="shared" si="34"/>
        <v>0</v>
      </c>
      <c r="AO397" s="284">
        <f t="shared" si="34"/>
        <v>0</v>
      </c>
      <c r="AP397" s="284">
        <f t="shared" si="34"/>
        <v>0</v>
      </c>
    </row>
    <row r="398" spans="1:42" collapsed="1">
      <c r="A398" s="211"/>
      <c r="B398"/>
      <c r="C398"/>
      <c r="D398"/>
      <c r="E398"/>
      <c r="F398"/>
      <c r="G398"/>
      <c r="H398"/>
      <c r="I398"/>
      <c r="J398"/>
      <c r="K398"/>
      <c r="M398" s="314"/>
      <c r="N398" s="314"/>
      <c r="O398" s="314"/>
      <c r="P398" s="314"/>
      <c r="Q398" s="314"/>
      <c r="R398" s="314"/>
      <c r="S398" s="314"/>
      <c r="T398" s="314"/>
      <c r="U398" s="314"/>
      <c r="V398" s="314"/>
      <c r="W398" s="314"/>
      <c r="X398" s="314"/>
      <c r="Y398" s="314"/>
      <c r="Z398" s="314"/>
      <c r="AA398" s="314"/>
      <c r="AB398" s="314"/>
      <c r="AC398" s="314"/>
      <c r="AD398" s="314"/>
      <c r="AE398" s="314"/>
      <c r="AF398" s="314"/>
      <c r="AG398" s="314"/>
      <c r="AH398" s="314"/>
      <c r="AI398" s="314"/>
      <c r="AJ398" s="314"/>
      <c r="AK398" s="314"/>
      <c r="AL398" s="314"/>
      <c r="AM398" s="314"/>
      <c r="AN398" s="314"/>
      <c r="AO398" s="314"/>
      <c r="AP398" s="314"/>
    </row>
    <row r="399" spans="1:42">
      <c r="A399" s="209" t="str">
        <f>_xlfn.TEXTBEFORE(J399,".")</f>
        <v>3</v>
      </c>
      <c r="B399" s="196" t="str">
        <f>_xlfn.XLOOKUP($A399,Select!$B$4:$B$65,Select!$C$4:$C$65)</f>
        <v>Phase 3</v>
      </c>
      <c r="C399" s="197"/>
      <c r="D399" s="197">
        <f>B414+B429+B444</f>
        <v>5</v>
      </c>
      <c r="E399" s="197" t="s">
        <v>281</v>
      </c>
      <c r="F399" s="197"/>
      <c r="G399" s="197"/>
      <c r="H399" s="197"/>
      <c r="I399" s="197" t="s">
        <v>282</v>
      </c>
      <c r="J399" s="197" t="str">
        <f>Select!$M$12</f>
        <v>3.1</v>
      </c>
      <c r="K399" s="197"/>
      <c r="L399" s="197"/>
      <c r="M399" s="318"/>
      <c r="N399" s="319"/>
      <c r="O399" s="319"/>
      <c r="P399" s="319"/>
      <c r="Q399" s="319"/>
      <c r="R399" s="319"/>
      <c r="S399" s="319"/>
      <c r="T399" s="319"/>
      <c r="U399" s="319"/>
      <c r="V399" s="319"/>
      <c r="W399" s="319"/>
      <c r="X399" s="319"/>
      <c r="Y399" s="319"/>
      <c r="Z399" s="319"/>
      <c r="AA399" s="319"/>
      <c r="AB399" s="319"/>
      <c r="AC399" s="319"/>
      <c r="AD399" s="319"/>
      <c r="AE399" s="319"/>
      <c r="AF399" s="319"/>
      <c r="AG399" s="319"/>
      <c r="AH399" s="319"/>
      <c r="AI399" s="319"/>
      <c r="AJ399" s="319"/>
      <c r="AK399" s="319"/>
      <c r="AL399" s="319"/>
      <c r="AM399" s="319"/>
      <c r="AN399" s="319"/>
      <c r="AO399" s="319"/>
      <c r="AP399" s="319"/>
    </row>
    <row r="400" spans="1:42" outlineLevel="1">
      <c r="A400" s="210" t="str">
        <f>_xlfn.TEXTAFTER(J399,".")</f>
        <v>1</v>
      </c>
      <c r="B400" s="199" t="str">
        <f>_xlfn.XLOOKUP($J399,Select!$K$4:$K$65,Select!$F$4:$F$65)</f>
        <v>Humber Onshore Transportation System</v>
      </c>
      <c r="C400" s="199"/>
      <c r="D400" s="199"/>
      <c r="E400" s="199"/>
      <c r="F400" s="199"/>
      <c r="G400" s="199"/>
      <c r="H400" s="199"/>
      <c r="I400" s="199"/>
      <c r="J400" s="199"/>
      <c r="K400" s="199"/>
      <c r="L400" s="199"/>
      <c r="M400" s="320"/>
      <c r="N400" s="320"/>
      <c r="O400" s="320"/>
      <c r="P400" s="320"/>
      <c r="Q400" s="320"/>
      <c r="R400" s="320"/>
      <c r="S400" s="320"/>
      <c r="T400" s="320"/>
      <c r="U400" s="320"/>
      <c r="V400" s="320"/>
      <c r="W400" s="320"/>
      <c r="X400" s="320"/>
      <c r="Y400" s="320"/>
      <c r="Z400" s="320"/>
      <c r="AA400" s="320"/>
      <c r="AB400" s="320"/>
      <c r="AC400" s="320"/>
      <c r="AD400" s="320"/>
      <c r="AE400" s="320"/>
      <c r="AF400" s="320"/>
      <c r="AG400" s="320"/>
      <c r="AH400" s="320"/>
      <c r="AI400" s="320"/>
      <c r="AJ400" s="320"/>
      <c r="AK400" s="320"/>
      <c r="AL400" s="320"/>
      <c r="AM400" s="320"/>
      <c r="AN400" s="320"/>
      <c r="AO400" s="320"/>
      <c r="AP400" s="320"/>
    </row>
    <row r="401" spans="1:42" outlineLevel="1">
      <c r="A401" s="220" t="s">
        <v>150</v>
      </c>
      <c r="B401" s="220" t="s">
        <v>283</v>
      </c>
      <c r="C401" s="220" t="s">
        <v>284</v>
      </c>
      <c r="D401" s="220"/>
      <c r="E401" s="220"/>
      <c r="F401" s="220"/>
      <c r="G401" s="220"/>
      <c r="H401" s="220"/>
      <c r="I401" s="220"/>
      <c r="J401" s="220"/>
      <c r="K401" s="220"/>
      <c r="L401" s="220"/>
      <c r="M401" s="315"/>
      <c r="N401" s="315"/>
      <c r="O401" s="315"/>
      <c r="P401" s="315"/>
      <c r="Q401" s="315"/>
      <c r="R401" s="315"/>
      <c r="S401" s="315"/>
      <c r="T401" s="315"/>
      <c r="U401" s="315"/>
      <c r="V401" s="315"/>
      <c r="W401" s="315"/>
      <c r="X401" s="315"/>
      <c r="Y401" s="315"/>
      <c r="Z401" s="315"/>
      <c r="AA401" s="315"/>
      <c r="AB401" s="315"/>
      <c r="AC401" s="315"/>
      <c r="AD401" s="315"/>
      <c r="AE401" s="315"/>
      <c r="AF401" s="315"/>
      <c r="AG401" s="315"/>
      <c r="AH401" s="315"/>
      <c r="AI401" s="315"/>
      <c r="AJ401" s="315"/>
      <c r="AK401" s="315"/>
      <c r="AL401" s="315"/>
      <c r="AM401" s="315"/>
      <c r="AN401" s="315"/>
      <c r="AO401" s="315"/>
      <c r="AP401" s="315"/>
    </row>
    <row r="402" spans="1:42" outlineLevel="2">
      <c r="A402" s="211" t="str">
        <f>A399&amp;"."&amp;A401&amp;"."&amp;A400&amp;"."&amp;B402</f>
        <v>3.c.1.1</v>
      </c>
      <c r="B402">
        <v>1</v>
      </c>
      <c r="C402" t="str">
        <f>'1-GBP'!C402</f>
        <v/>
      </c>
      <c r="D402"/>
      <c r="E402"/>
      <c r="F402"/>
      <c r="G402"/>
      <c r="H402"/>
      <c r="I402"/>
      <c r="J402"/>
      <c r="K402"/>
      <c r="M402" s="281">
        <v>0</v>
      </c>
      <c r="N402" s="281">
        <v>0</v>
      </c>
      <c r="O402" s="281">
        <v>0</v>
      </c>
      <c r="P402" s="281">
        <v>0</v>
      </c>
      <c r="Q402" s="281">
        <v>0</v>
      </c>
      <c r="R402" s="281">
        <v>0</v>
      </c>
      <c r="S402" s="281">
        <v>0</v>
      </c>
      <c r="T402" s="281">
        <v>0</v>
      </c>
      <c r="U402" s="281">
        <v>0</v>
      </c>
      <c r="V402" s="281">
        <v>0</v>
      </c>
      <c r="W402" s="281">
        <v>0</v>
      </c>
      <c r="X402" s="281">
        <v>0</v>
      </c>
      <c r="Y402" s="281">
        <v>0</v>
      </c>
      <c r="Z402" s="281">
        <v>0</v>
      </c>
      <c r="AA402" s="281">
        <v>0</v>
      </c>
      <c r="AB402" s="281">
        <v>0</v>
      </c>
      <c r="AC402" s="281">
        <v>0</v>
      </c>
      <c r="AD402" s="281">
        <v>0</v>
      </c>
      <c r="AE402" s="281">
        <v>0</v>
      </c>
      <c r="AF402" s="281">
        <v>0</v>
      </c>
      <c r="AG402" s="281">
        <v>0</v>
      </c>
      <c r="AH402" s="281">
        <v>0</v>
      </c>
      <c r="AI402" s="281">
        <v>0</v>
      </c>
      <c r="AJ402" s="281">
        <v>0</v>
      </c>
      <c r="AK402" s="281">
        <v>0</v>
      </c>
      <c r="AL402" s="281">
        <v>0</v>
      </c>
      <c r="AM402" s="281">
        <v>0</v>
      </c>
      <c r="AN402" s="281">
        <v>0</v>
      </c>
      <c r="AO402" s="281">
        <v>0</v>
      </c>
      <c r="AP402" s="281">
        <v>0</v>
      </c>
    </row>
    <row r="403" spans="1:42" outlineLevel="2">
      <c r="A403" s="211" t="str">
        <f>A399&amp;"."&amp;A401&amp;"."&amp;A400&amp;"."&amp;B403</f>
        <v>3.c.1.2</v>
      </c>
      <c r="B403">
        <v>2</v>
      </c>
      <c r="C403" t="str">
        <f>'1-GBP'!C403</f>
        <v/>
      </c>
      <c r="D403"/>
      <c r="E403"/>
      <c r="F403"/>
      <c r="G403"/>
      <c r="H403"/>
      <c r="I403"/>
      <c r="J403"/>
      <c r="K403"/>
      <c r="M403" s="281">
        <v>0</v>
      </c>
      <c r="N403" s="281">
        <v>0</v>
      </c>
      <c r="O403" s="281">
        <v>0</v>
      </c>
      <c r="P403" s="281">
        <v>0</v>
      </c>
      <c r="Q403" s="281">
        <v>0</v>
      </c>
      <c r="R403" s="281">
        <v>0</v>
      </c>
      <c r="S403" s="281">
        <v>0</v>
      </c>
      <c r="T403" s="281">
        <v>0</v>
      </c>
      <c r="U403" s="281">
        <v>0</v>
      </c>
      <c r="V403" s="281">
        <v>0</v>
      </c>
      <c r="W403" s="281">
        <v>0</v>
      </c>
      <c r="X403" s="281">
        <v>0</v>
      </c>
      <c r="Y403" s="281">
        <v>0</v>
      </c>
      <c r="Z403" s="281">
        <v>0</v>
      </c>
      <c r="AA403" s="281">
        <v>0</v>
      </c>
      <c r="AB403" s="281">
        <v>0</v>
      </c>
      <c r="AC403" s="281">
        <v>0</v>
      </c>
      <c r="AD403" s="281">
        <v>0</v>
      </c>
      <c r="AE403" s="281">
        <v>0</v>
      </c>
      <c r="AF403" s="281">
        <v>0</v>
      </c>
      <c r="AG403" s="281">
        <v>0</v>
      </c>
      <c r="AH403" s="281">
        <v>0</v>
      </c>
      <c r="AI403" s="281">
        <v>0</v>
      </c>
      <c r="AJ403" s="281">
        <v>0</v>
      </c>
      <c r="AK403" s="281">
        <v>0</v>
      </c>
      <c r="AL403" s="281">
        <v>0</v>
      </c>
      <c r="AM403" s="281">
        <v>0</v>
      </c>
      <c r="AN403" s="281">
        <v>0</v>
      </c>
      <c r="AO403" s="281">
        <v>0</v>
      </c>
      <c r="AP403" s="281">
        <v>0</v>
      </c>
    </row>
    <row r="404" spans="1:42" outlineLevel="2">
      <c r="A404" s="211" t="str">
        <f>A399&amp;"."&amp;A401&amp;"."&amp;A400&amp;"."&amp;B404</f>
        <v>3.c.1.3</v>
      </c>
      <c r="B404">
        <v>3</v>
      </c>
      <c r="C404" t="str">
        <f>'1-GBP'!C404</f>
        <v/>
      </c>
      <c r="D404"/>
      <c r="E404"/>
      <c r="F404"/>
      <c r="G404"/>
      <c r="H404"/>
      <c r="I404"/>
      <c r="J404"/>
      <c r="K404"/>
      <c r="M404" s="281">
        <v>0</v>
      </c>
      <c r="N404" s="281">
        <v>0</v>
      </c>
      <c r="O404" s="281">
        <v>0</v>
      </c>
      <c r="P404" s="281">
        <v>0</v>
      </c>
      <c r="Q404" s="281">
        <v>0</v>
      </c>
      <c r="R404" s="281">
        <v>0</v>
      </c>
      <c r="S404" s="281">
        <v>0</v>
      </c>
      <c r="T404" s="281">
        <v>0</v>
      </c>
      <c r="U404" s="281">
        <v>0</v>
      </c>
      <c r="V404" s="281">
        <v>0</v>
      </c>
      <c r="W404" s="281">
        <v>0</v>
      </c>
      <c r="X404" s="281">
        <v>0</v>
      </c>
      <c r="Y404" s="281">
        <v>0</v>
      </c>
      <c r="Z404" s="281">
        <v>0</v>
      </c>
      <c r="AA404" s="281">
        <v>0</v>
      </c>
      <c r="AB404" s="281">
        <v>0</v>
      </c>
      <c r="AC404" s="281">
        <v>0</v>
      </c>
      <c r="AD404" s="281">
        <v>0</v>
      </c>
      <c r="AE404" s="281">
        <v>0</v>
      </c>
      <c r="AF404" s="281">
        <v>0</v>
      </c>
      <c r="AG404" s="281">
        <v>0</v>
      </c>
      <c r="AH404" s="281">
        <v>0</v>
      </c>
      <c r="AI404" s="281">
        <v>0</v>
      </c>
      <c r="AJ404" s="281">
        <v>0</v>
      </c>
      <c r="AK404" s="281">
        <v>0</v>
      </c>
      <c r="AL404" s="281">
        <v>0</v>
      </c>
      <c r="AM404" s="281">
        <v>0</v>
      </c>
      <c r="AN404" s="281">
        <v>0</v>
      </c>
      <c r="AO404" s="281">
        <v>0</v>
      </c>
      <c r="AP404" s="281">
        <v>0</v>
      </c>
    </row>
    <row r="405" spans="1:42" outlineLevel="2">
      <c r="A405" s="211" t="str">
        <f>A399&amp;"."&amp;A401&amp;"."&amp;A400&amp;"."&amp;B405</f>
        <v>3.c.1.4</v>
      </c>
      <c r="B405">
        <v>4</v>
      </c>
      <c r="C405" t="str">
        <f>'1-GBP'!C405</f>
        <v/>
      </c>
      <c r="D405"/>
      <c r="E405"/>
      <c r="F405"/>
      <c r="G405"/>
      <c r="H405"/>
      <c r="I405"/>
      <c r="J405"/>
      <c r="K405"/>
      <c r="M405" s="281">
        <v>0</v>
      </c>
      <c r="N405" s="281">
        <v>0</v>
      </c>
      <c r="O405" s="281">
        <v>0</v>
      </c>
      <c r="P405" s="281">
        <v>0</v>
      </c>
      <c r="Q405" s="281">
        <v>0</v>
      </c>
      <c r="R405" s="281">
        <v>0</v>
      </c>
      <c r="S405" s="281">
        <v>0</v>
      </c>
      <c r="T405" s="281">
        <v>0</v>
      </c>
      <c r="U405" s="281">
        <v>0</v>
      </c>
      <c r="V405" s="281">
        <v>0</v>
      </c>
      <c r="W405" s="281">
        <v>0</v>
      </c>
      <c r="X405" s="281">
        <v>0</v>
      </c>
      <c r="Y405" s="281">
        <v>0</v>
      </c>
      <c r="Z405" s="281">
        <v>0</v>
      </c>
      <c r="AA405" s="281">
        <v>0</v>
      </c>
      <c r="AB405" s="281">
        <v>0</v>
      </c>
      <c r="AC405" s="281">
        <v>0</v>
      </c>
      <c r="AD405" s="281">
        <v>0</v>
      </c>
      <c r="AE405" s="281">
        <v>0</v>
      </c>
      <c r="AF405" s="281">
        <v>0</v>
      </c>
      <c r="AG405" s="281">
        <v>0</v>
      </c>
      <c r="AH405" s="281">
        <v>0</v>
      </c>
      <c r="AI405" s="281">
        <v>0</v>
      </c>
      <c r="AJ405" s="281">
        <v>0</v>
      </c>
      <c r="AK405" s="281">
        <v>0</v>
      </c>
      <c r="AL405" s="281">
        <v>0</v>
      </c>
      <c r="AM405" s="281">
        <v>0</v>
      </c>
      <c r="AN405" s="281">
        <v>0</v>
      </c>
      <c r="AO405" s="281">
        <v>0</v>
      </c>
      <c r="AP405" s="281">
        <v>0</v>
      </c>
    </row>
    <row r="406" spans="1:42" outlineLevel="2">
      <c r="A406" s="211" t="str">
        <f>A399&amp;"."&amp;A401&amp;"."&amp;A400&amp;"."&amp;B406</f>
        <v>3.c.1.5</v>
      </c>
      <c r="B406">
        <v>5</v>
      </c>
      <c r="C406" t="str">
        <f>'1-GBP'!C406</f>
        <v/>
      </c>
      <c r="D406"/>
      <c r="E406"/>
      <c r="F406"/>
      <c r="G406"/>
      <c r="H406"/>
      <c r="I406"/>
      <c r="J406"/>
      <c r="K406"/>
      <c r="M406" s="281">
        <v>0</v>
      </c>
      <c r="N406" s="281">
        <v>0</v>
      </c>
      <c r="O406" s="281">
        <v>0</v>
      </c>
      <c r="P406" s="281">
        <v>0</v>
      </c>
      <c r="Q406" s="281">
        <v>0</v>
      </c>
      <c r="R406" s="281">
        <v>0</v>
      </c>
      <c r="S406" s="281">
        <v>0</v>
      </c>
      <c r="T406" s="281">
        <v>0</v>
      </c>
      <c r="U406" s="281">
        <v>0</v>
      </c>
      <c r="V406" s="281">
        <v>0</v>
      </c>
      <c r="W406" s="281">
        <v>0</v>
      </c>
      <c r="X406" s="281">
        <v>0</v>
      </c>
      <c r="Y406" s="281">
        <v>0</v>
      </c>
      <c r="Z406" s="281">
        <v>0</v>
      </c>
      <c r="AA406" s="281">
        <v>0</v>
      </c>
      <c r="AB406" s="281">
        <v>0</v>
      </c>
      <c r="AC406" s="281">
        <v>0</v>
      </c>
      <c r="AD406" s="281">
        <v>0</v>
      </c>
      <c r="AE406" s="281">
        <v>0</v>
      </c>
      <c r="AF406" s="281">
        <v>0</v>
      </c>
      <c r="AG406" s="281">
        <v>0</v>
      </c>
      <c r="AH406" s="281">
        <v>0</v>
      </c>
      <c r="AI406" s="281">
        <v>0</v>
      </c>
      <c r="AJ406" s="281">
        <v>0</v>
      </c>
      <c r="AK406" s="281">
        <v>0</v>
      </c>
      <c r="AL406" s="281">
        <v>0</v>
      </c>
      <c r="AM406" s="281">
        <v>0</v>
      </c>
      <c r="AN406" s="281">
        <v>0</v>
      </c>
      <c r="AO406" s="281">
        <v>0</v>
      </c>
      <c r="AP406" s="281">
        <v>0</v>
      </c>
    </row>
    <row r="407" spans="1:42" outlineLevel="2">
      <c r="A407" s="211" t="str">
        <f>A399&amp;"."&amp;A401&amp;"."&amp;A400&amp;"."&amp;B407</f>
        <v>3.c.1.6</v>
      </c>
      <c r="B407">
        <v>6</v>
      </c>
      <c r="C407" t="str">
        <f>'1-GBP'!C407</f>
        <v/>
      </c>
      <c r="D407"/>
      <c r="E407"/>
      <c r="F407"/>
      <c r="G407"/>
      <c r="H407"/>
      <c r="I407"/>
      <c r="J407"/>
      <c r="K407"/>
      <c r="M407" s="281">
        <v>0</v>
      </c>
      <c r="N407" s="281">
        <v>0</v>
      </c>
      <c r="O407" s="281">
        <v>0</v>
      </c>
      <c r="P407" s="281">
        <v>0</v>
      </c>
      <c r="Q407" s="281">
        <v>0</v>
      </c>
      <c r="R407" s="281">
        <v>0</v>
      </c>
      <c r="S407" s="281">
        <v>0</v>
      </c>
      <c r="T407" s="281">
        <v>0</v>
      </c>
      <c r="U407" s="281">
        <v>0</v>
      </c>
      <c r="V407" s="281">
        <v>0</v>
      </c>
      <c r="W407" s="281">
        <v>0</v>
      </c>
      <c r="X407" s="281">
        <v>0</v>
      </c>
      <c r="Y407" s="281">
        <v>0</v>
      </c>
      <c r="Z407" s="281">
        <v>0</v>
      </c>
      <c r="AA407" s="281">
        <v>0</v>
      </c>
      <c r="AB407" s="281">
        <v>0</v>
      </c>
      <c r="AC407" s="281">
        <v>0</v>
      </c>
      <c r="AD407" s="281">
        <v>0</v>
      </c>
      <c r="AE407" s="281">
        <v>0</v>
      </c>
      <c r="AF407" s="281">
        <v>0</v>
      </c>
      <c r="AG407" s="281">
        <v>0</v>
      </c>
      <c r="AH407" s="281">
        <v>0</v>
      </c>
      <c r="AI407" s="281">
        <v>0</v>
      </c>
      <c r="AJ407" s="281">
        <v>0</v>
      </c>
      <c r="AK407" s="281">
        <v>0</v>
      </c>
      <c r="AL407" s="281">
        <v>0</v>
      </c>
      <c r="AM407" s="281">
        <v>0</v>
      </c>
      <c r="AN407" s="281">
        <v>0</v>
      </c>
      <c r="AO407" s="281">
        <v>0</v>
      </c>
      <c r="AP407" s="281">
        <v>0</v>
      </c>
    </row>
    <row r="408" spans="1:42" outlineLevel="2">
      <c r="A408" s="211" t="str">
        <f>A399&amp;"."&amp;A401&amp;"."&amp;A400&amp;"."&amp;B408</f>
        <v>3.c.1.7</v>
      </c>
      <c r="B408">
        <v>7</v>
      </c>
      <c r="C408" t="str">
        <f>'1-GBP'!C408</f>
        <v/>
      </c>
      <c r="D408"/>
      <c r="E408"/>
      <c r="F408"/>
      <c r="G408"/>
      <c r="H408"/>
      <c r="I408"/>
      <c r="J408"/>
      <c r="K408"/>
      <c r="M408" s="281">
        <v>0</v>
      </c>
      <c r="N408" s="281">
        <v>0</v>
      </c>
      <c r="O408" s="281">
        <v>0</v>
      </c>
      <c r="P408" s="281">
        <v>0</v>
      </c>
      <c r="Q408" s="281">
        <v>0</v>
      </c>
      <c r="R408" s="281">
        <v>0</v>
      </c>
      <c r="S408" s="281">
        <v>0</v>
      </c>
      <c r="T408" s="281">
        <v>0</v>
      </c>
      <c r="U408" s="281">
        <v>0</v>
      </c>
      <c r="V408" s="281">
        <v>0</v>
      </c>
      <c r="W408" s="281">
        <v>0</v>
      </c>
      <c r="X408" s="281">
        <v>0</v>
      </c>
      <c r="Y408" s="281">
        <v>0</v>
      </c>
      <c r="Z408" s="281">
        <v>0</v>
      </c>
      <c r="AA408" s="281">
        <v>0</v>
      </c>
      <c r="AB408" s="281">
        <v>0</v>
      </c>
      <c r="AC408" s="281">
        <v>0</v>
      </c>
      <c r="AD408" s="281">
        <v>0</v>
      </c>
      <c r="AE408" s="281">
        <v>0</v>
      </c>
      <c r="AF408" s="281">
        <v>0</v>
      </c>
      <c r="AG408" s="281">
        <v>0</v>
      </c>
      <c r="AH408" s="281">
        <v>0</v>
      </c>
      <c r="AI408" s="281">
        <v>0</v>
      </c>
      <c r="AJ408" s="281">
        <v>0</v>
      </c>
      <c r="AK408" s="281">
        <v>0</v>
      </c>
      <c r="AL408" s="281">
        <v>0</v>
      </c>
      <c r="AM408" s="281">
        <v>0</v>
      </c>
      <c r="AN408" s="281">
        <v>0</v>
      </c>
      <c r="AO408" s="281">
        <v>0</v>
      </c>
      <c r="AP408" s="281">
        <v>0</v>
      </c>
    </row>
    <row r="409" spans="1:42" outlineLevel="2">
      <c r="A409" s="211" t="str">
        <f>A399&amp;"."&amp;A401&amp;"."&amp;A400&amp;"."&amp;B409</f>
        <v>3.c.1.8</v>
      </c>
      <c r="B409">
        <v>8</v>
      </c>
      <c r="C409" t="str">
        <f>'1-GBP'!C409</f>
        <v/>
      </c>
      <c r="D409"/>
      <c r="E409"/>
      <c r="F409"/>
      <c r="G409"/>
      <c r="H409"/>
      <c r="I409"/>
      <c r="J409"/>
      <c r="K409"/>
      <c r="M409" s="281">
        <v>0</v>
      </c>
      <c r="N409" s="281">
        <v>0</v>
      </c>
      <c r="O409" s="281">
        <v>0</v>
      </c>
      <c r="P409" s="281">
        <v>0</v>
      </c>
      <c r="Q409" s="281">
        <v>0</v>
      </c>
      <c r="R409" s="281">
        <v>0</v>
      </c>
      <c r="S409" s="281">
        <v>0</v>
      </c>
      <c r="T409" s="281">
        <v>0</v>
      </c>
      <c r="U409" s="281">
        <v>0</v>
      </c>
      <c r="V409" s="281">
        <v>0</v>
      </c>
      <c r="W409" s="281">
        <v>0</v>
      </c>
      <c r="X409" s="281">
        <v>0</v>
      </c>
      <c r="Y409" s="281">
        <v>0</v>
      </c>
      <c r="Z409" s="281">
        <v>0</v>
      </c>
      <c r="AA409" s="281">
        <v>0</v>
      </c>
      <c r="AB409" s="281">
        <v>0</v>
      </c>
      <c r="AC409" s="281">
        <v>0</v>
      </c>
      <c r="AD409" s="281">
        <v>0</v>
      </c>
      <c r="AE409" s="281">
        <v>0</v>
      </c>
      <c r="AF409" s="281">
        <v>0</v>
      </c>
      <c r="AG409" s="281">
        <v>0</v>
      </c>
      <c r="AH409" s="281">
        <v>0</v>
      </c>
      <c r="AI409" s="281">
        <v>0</v>
      </c>
      <c r="AJ409" s="281">
        <v>0</v>
      </c>
      <c r="AK409" s="281">
        <v>0</v>
      </c>
      <c r="AL409" s="281">
        <v>0</v>
      </c>
      <c r="AM409" s="281">
        <v>0</v>
      </c>
      <c r="AN409" s="281">
        <v>0</v>
      </c>
      <c r="AO409" s="281">
        <v>0</v>
      </c>
      <c r="AP409" s="281">
        <v>0</v>
      </c>
    </row>
    <row r="410" spans="1:42" outlineLevel="2">
      <c r="A410" s="211" t="str">
        <f>A399&amp;"."&amp;A401&amp;"."&amp;A400&amp;"."&amp;B410</f>
        <v>3.c.1.9</v>
      </c>
      <c r="B410">
        <v>9</v>
      </c>
      <c r="C410" t="str">
        <f>'1-GBP'!C410</f>
        <v/>
      </c>
      <c r="D410"/>
      <c r="E410"/>
      <c r="F410"/>
      <c r="G410"/>
      <c r="H410"/>
      <c r="I410"/>
      <c r="J410"/>
      <c r="K410"/>
      <c r="M410" s="281">
        <v>0</v>
      </c>
      <c r="N410" s="281">
        <v>0</v>
      </c>
      <c r="O410" s="281">
        <v>0</v>
      </c>
      <c r="P410" s="281">
        <v>0</v>
      </c>
      <c r="Q410" s="281">
        <v>0</v>
      </c>
      <c r="R410" s="281">
        <v>0</v>
      </c>
      <c r="S410" s="281">
        <v>0</v>
      </c>
      <c r="T410" s="281">
        <v>0</v>
      </c>
      <c r="U410" s="281">
        <v>0</v>
      </c>
      <c r="V410" s="281">
        <v>0</v>
      </c>
      <c r="W410" s="281">
        <v>0</v>
      </c>
      <c r="X410" s="281">
        <v>0</v>
      </c>
      <c r="Y410" s="281">
        <v>0</v>
      </c>
      <c r="Z410" s="281">
        <v>0</v>
      </c>
      <c r="AA410" s="281">
        <v>0</v>
      </c>
      <c r="AB410" s="281">
        <v>0</v>
      </c>
      <c r="AC410" s="281">
        <v>0</v>
      </c>
      <c r="AD410" s="281">
        <v>0</v>
      </c>
      <c r="AE410" s="281">
        <v>0</v>
      </c>
      <c r="AF410" s="281">
        <v>0</v>
      </c>
      <c r="AG410" s="281">
        <v>0</v>
      </c>
      <c r="AH410" s="281">
        <v>0</v>
      </c>
      <c r="AI410" s="281">
        <v>0</v>
      </c>
      <c r="AJ410" s="281">
        <v>0</v>
      </c>
      <c r="AK410" s="281">
        <v>0</v>
      </c>
      <c r="AL410" s="281">
        <v>0</v>
      </c>
      <c r="AM410" s="281">
        <v>0</v>
      </c>
      <c r="AN410" s="281">
        <v>0</v>
      </c>
      <c r="AO410" s="281">
        <v>0</v>
      </c>
      <c r="AP410" s="281">
        <v>0</v>
      </c>
    </row>
    <row r="411" spans="1:42" outlineLevel="2">
      <c r="A411" s="211" t="str">
        <f>A399&amp;"."&amp;A401&amp;"."&amp;A400&amp;"."&amp;B411</f>
        <v>3.c.1.10</v>
      </c>
      <c r="B411">
        <v>10</v>
      </c>
      <c r="C411" t="str">
        <f>'1-GBP'!C411</f>
        <v/>
      </c>
      <c r="D411"/>
      <c r="E411"/>
      <c r="F411"/>
      <c r="G411"/>
      <c r="H411"/>
      <c r="I411"/>
      <c r="J411"/>
      <c r="K411"/>
      <c r="M411" s="281">
        <v>0</v>
      </c>
      <c r="N411" s="281">
        <v>0</v>
      </c>
      <c r="O411" s="281">
        <v>0</v>
      </c>
      <c r="P411" s="281">
        <v>0</v>
      </c>
      <c r="Q411" s="281">
        <v>0</v>
      </c>
      <c r="R411" s="281">
        <v>0</v>
      </c>
      <c r="S411" s="281">
        <v>0</v>
      </c>
      <c r="T411" s="281">
        <v>0</v>
      </c>
      <c r="U411" s="281">
        <v>0</v>
      </c>
      <c r="V411" s="281">
        <v>0</v>
      </c>
      <c r="W411" s="281">
        <v>0</v>
      </c>
      <c r="X411" s="281">
        <v>0</v>
      </c>
      <c r="Y411" s="281">
        <v>0</v>
      </c>
      <c r="Z411" s="281">
        <v>0</v>
      </c>
      <c r="AA411" s="281">
        <v>0</v>
      </c>
      <c r="AB411" s="281">
        <v>0</v>
      </c>
      <c r="AC411" s="281">
        <v>0</v>
      </c>
      <c r="AD411" s="281">
        <v>0</v>
      </c>
      <c r="AE411" s="281">
        <v>0</v>
      </c>
      <c r="AF411" s="281">
        <v>0</v>
      </c>
      <c r="AG411" s="281">
        <v>0</v>
      </c>
      <c r="AH411" s="281">
        <v>0</v>
      </c>
      <c r="AI411" s="281">
        <v>0</v>
      </c>
      <c r="AJ411" s="281">
        <v>0</v>
      </c>
      <c r="AK411" s="281">
        <v>0</v>
      </c>
      <c r="AL411" s="281">
        <v>0</v>
      </c>
      <c r="AM411" s="281">
        <v>0</v>
      </c>
      <c r="AN411" s="281">
        <v>0</v>
      </c>
      <c r="AO411" s="281">
        <v>0</v>
      </c>
      <c r="AP411" s="281">
        <v>0</v>
      </c>
    </row>
    <row r="412" spans="1:42" outlineLevel="2">
      <c r="A412" s="211" t="str">
        <f>A399&amp;"."&amp;A401&amp;"."&amp;A400&amp;"."&amp;B412</f>
        <v>3.c.1.11</v>
      </c>
      <c r="B412">
        <v>11</v>
      </c>
      <c r="C412" t="str">
        <f>'1-GBP'!C412</f>
        <v/>
      </c>
      <c r="D412"/>
      <c r="E412"/>
      <c r="F412"/>
      <c r="G412"/>
      <c r="H412"/>
      <c r="I412"/>
      <c r="J412"/>
      <c r="K412"/>
      <c r="M412" s="281">
        <v>0</v>
      </c>
      <c r="N412" s="281">
        <v>0</v>
      </c>
      <c r="O412" s="281">
        <v>0</v>
      </c>
      <c r="P412" s="281">
        <v>0</v>
      </c>
      <c r="Q412" s="281">
        <v>0</v>
      </c>
      <c r="R412" s="281">
        <v>0</v>
      </c>
      <c r="S412" s="281">
        <v>0</v>
      </c>
      <c r="T412" s="281">
        <v>0</v>
      </c>
      <c r="U412" s="281">
        <v>0</v>
      </c>
      <c r="V412" s="281">
        <v>0</v>
      </c>
      <c r="W412" s="281">
        <v>0</v>
      </c>
      <c r="X412" s="281">
        <v>0</v>
      </c>
      <c r="Y412" s="281">
        <v>0</v>
      </c>
      <c r="Z412" s="281">
        <v>0</v>
      </c>
      <c r="AA412" s="281">
        <v>0</v>
      </c>
      <c r="AB412" s="281">
        <v>0</v>
      </c>
      <c r="AC412" s="281">
        <v>0</v>
      </c>
      <c r="AD412" s="281">
        <v>0</v>
      </c>
      <c r="AE412" s="281">
        <v>0</v>
      </c>
      <c r="AF412" s="281">
        <v>0</v>
      </c>
      <c r="AG412" s="281">
        <v>0</v>
      </c>
      <c r="AH412" s="281">
        <v>0</v>
      </c>
      <c r="AI412" s="281">
        <v>0</v>
      </c>
      <c r="AJ412" s="281">
        <v>0</v>
      </c>
      <c r="AK412" s="281">
        <v>0</v>
      </c>
      <c r="AL412" s="281">
        <v>0</v>
      </c>
      <c r="AM412" s="281">
        <v>0</v>
      </c>
      <c r="AN412" s="281">
        <v>0</v>
      </c>
      <c r="AO412" s="281">
        <v>0</v>
      </c>
      <c r="AP412" s="281">
        <v>0</v>
      </c>
    </row>
    <row r="413" spans="1:42" outlineLevel="2">
      <c r="A413" s="211" t="str">
        <f>A399&amp;"."&amp;A401&amp;"."&amp;A400&amp;"."&amp;B413</f>
        <v>3.c.1.12</v>
      </c>
      <c r="B413">
        <v>12</v>
      </c>
      <c r="C413" t="str">
        <f>'1-GBP'!C413</f>
        <v/>
      </c>
      <c r="D413"/>
      <c r="E413"/>
      <c r="F413"/>
      <c r="G413"/>
      <c r="H413"/>
      <c r="I413"/>
      <c r="J413"/>
      <c r="K413"/>
      <c r="M413" s="281">
        <v>0</v>
      </c>
      <c r="N413" s="281">
        <v>0</v>
      </c>
      <c r="O413" s="281">
        <v>0</v>
      </c>
      <c r="P413" s="281">
        <v>0</v>
      </c>
      <c r="Q413" s="281">
        <v>0</v>
      </c>
      <c r="R413" s="281">
        <v>0</v>
      </c>
      <c r="S413" s="281">
        <v>0</v>
      </c>
      <c r="T413" s="281">
        <v>0</v>
      </c>
      <c r="U413" s="281">
        <v>0</v>
      </c>
      <c r="V413" s="281">
        <v>0</v>
      </c>
      <c r="W413" s="281">
        <v>0</v>
      </c>
      <c r="X413" s="281">
        <v>0</v>
      </c>
      <c r="Y413" s="281">
        <v>0</v>
      </c>
      <c r="Z413" s="281">
        <v>0</v>
      </c>
      <c r="AA413" s="281">
        <v>0</v>
      </c>
      <c r="AB413" s="281">
        <v>0</v>
      </c>
      <c r="AC413" s="281">
        <v>0</v>
      </c>
      <c r="AD413" s="281">
        <v>0</v>
      </c>
      <c r="AE413" s="281">
        <v>0</v>
      </c>
      <c r="AF413" s="281">
        <v>0</v>
      </c>
      <c r="AG413" s="281">
        <v>0</v>
      </c>
      <c r="AH413" s="281">
        <v>0</v>
      </c>
      <c r="AI413" s="281">
        <v>0</v>
      </c>
      <c r="AJ413" s="281">
        <v>0</v>
      </c>
      <c r="AK413" s="281">
        <v>0</v>
      </c>
      <c r="AL413" s="281">
        <v>0</v>
      </c>
      <c r="AM413" s="281">
        <v>0</v>
      </c>
      <c r="AN413" s="281">
        <v>0</v>
      </c>
      <c r="AO413" s="281">
        <v>0</v>
      </c>
      <c r="AP413" s="281">
        <v>0</v>
      </c>
    </row>
    <row r="414" spans="1:42" outlineLevel="1">
      <c r="A414" s="212"/>
      <c r="B414" s="201">
        <f>B413-COUNTIFS(C402:C413,"")</f>
        <v>0</v>
      </c>
      <c r="C414" s="201" t="s">
        <v>285</v>
      </c>
      <c r="D414" s="201"/>
      <c r="E414" s="201"/>
      <c r="F414" s="201"/>
      <c r="G414" s="201"/>
      <c r="H414" s="201"/>
      <c r="I414" s="201"/>
      <c r="J414" s="201"/>
      <c r="K414" s="201"/>
      <c r="L414" s="201"/>
      <c r="M414" s="280">
        <f>SUM(M402:M413)</f>
        <v>0</v>
      </c>
      <c r="N414" s="280">
        <f>SUM(N402:N413)</f>
        <v>0</v>
      </c>
      <c r="O414" s="280">
        <f t="shared" ref="O414:AP414" si="35">SUM(O402:O413)</f>
        <v>0</v>
      </c>
      <c r="P414" s="280">
        <f t="shared" si="35"/>
        <v>0</v>
      </c>
      <c r="Q414" s="280">
        <f t="shared" si="35"/>
        <v>0</v>
      </c>
      <c r="R414" s="280">
        <f t="shared" si="35"/>
        <v>0</v>
      </c>
      <c r="S414" s="280">
        <f t="shared" si="35"/>
        <v>0</v>
      </c>
      <c r="T414" s="280">
        <f t="shared" si="35"/>
        <v>0</v>
      </c>
      <c r="U414" s="280">
        <f t="shared" si="35"/>
        <v>0</v>
      </c>
      <c r="V414" s="280">
        <f t="shared" si="35"/>
        <v>0</v>
      </c>
      <c r="W414" s="280">
        <f t="shared" si="35"/>
        <v>0</v>
      </c>
      <c r="X414" s="280">
        <f t="shared" si="35"/>
        <v>0</v>
      </c>
      <c r="Y414" s="280">
        <f t="shared" si="35"/>
        <v>0</v>
      </c>
      <c r="Z414" s="280">
        <f t="shared" si="35"/>
        <v>0</v>
      </c>
      <c r="AA414" s="280">
        <f t="shared" si="35"/>
        <v>0</v>
      </c>
      <c r="AB414" s="280">
        <f t="shared" si="35"/>
        <v>0</v>
      </c>
      <c r="AC414" s="280">
        <f t="shared" si="35"/>
        <v>0</v>
      </c>
      <c r="AD414" s="280">
        <f t="shared" si="35"/>
        <v>0</v>
      </c>
      <c r="AE414" s="280">
        <f t="shared" si="35"/>
        <v>0</v>
      </c>
      <c r="AF414" s="280">
        <f t="shared" si="35"/>
        <v>0</v>
      </c>
      <c r="AG414" s="280">
        <f t="shared" si="35"/>
        <v>0</v>
      </c>
      <c r="AH414" s="280">
        <f t="shared" si="35"/>
        <v>0</v>
      </c>
      <c r="AI414" s="280">
        <f t="shared" si="35"/>
        <v>0</v>
      </c>
      <c r="AJ414" s="280">
        <f t="shared" si="35"/>
        <v>0</v>
      </c>
      <c r="AK414" s="280">
        <f t="shared" si="35"/>
        <v>0</v>
      </c>
      <c r="AL414" s="280">
        <f t="shared" si="35"/>
        <v>0</v>
      </c>
      <c r="AM414" s="280">
        <f t="shared" si="35"/>
        <v>0</v>
      </c>
      <c r="AN414" s="280">
        <f t="shared" si="35"/>
        <v>0</v>
      </c>
      <c r="AO414" s="280">
        <f t="shared" si="35"/>
        <v>0</v>
      </c>
      <c r="AP414" s="280">
        <f t="shared" si="35"/>
        <v>0</v>
      </c>
    </row>
    <row r="415" spans="1:42" outlineLevel="1">
      <c r="A415" s="211"/>
      <c r="B415"/>
      <c r="C415"/>
      <c r="D415"/>
      <c r="E415"/>
      <c r="F415"/>
      <c r="G415"/>
      <c r="H415"/>
      <c r="I415"/>
      <c r="J415"/>
      <c r="K415"/>
      <c r="M415" s="314"/>
      <c r="N415" s="314"/>
      <c r="O415" s="314"/>
      <c r="P415" s="314"/>
      <c r="Q415" s="314"/>
      <c r="R415" s="314"/>
      <c r="S415" s="314"/>
      <c r="T415" s="314"/>
      <c r="U415" s="314"/>
      <c r="V415" s="314"/>
      <c r="W415" s="314"/>
      <c r="X415" s="314"/>
      <c r="Y415" s="314"/>
      <c r="Z415" s="314"/>
      <c r="AA415" s="314"/>
      <c r="AB415" s="314"/>
      <c r="AC415" s="314"/>
      <c r="AD415" s="314"/>
      <c r="AE415" s="314"/>
      <c r="AF415" s="314"/>
      <c r="AG415" s="314"/>
      <c r="AH415" s="314"/>
      <c r="AI415" s="314"/>
      <c r="AJ415" s="314"/>
      <c r="AK415" s="314"/>
      <c r="AL415" s="314"/>
      <c r="AM415" s="314"/>
      <c r="AN415" s="314"/>
      <c r="AO415" s="314"/>
      <c r="AP415" s="314"/>
    </row>
    <row r="416" spans="1:42" outlineLevel="1">
      <c r="A416" s="220" t="s">
        <v>216</v>
      </c>
      <c r="B416" s="220" t="s">
        <v>286</v>
      </c>
      <c r="C416" s="220" t="s">
        <v>284</v>
      </c>
      <c r="D416" s="220"/>
      <c r="E416" s="220"/>
      <c r="F416" s="220"/>
      <c r="G416" s="220"/>
      <c r="H416" s="220"/>
      <c r="I416" s="220"/>
      <c r="J416" s="220"/>
      <c r="K416" s="220"/>
      <c r="L416" s="220"/>
      <c r="M416" s="315"/>
      <c r="N416" s="315"/>
      <c r="O416" s="315"/>
      <c r="P416" s="315"/>
      <c r="Q416" s="315"/>
      <c r="R416" s="315"/>
      <c r="S416" s="315"/>
      <c r="T416" s="315"/>
      <c r="U416" s="315"/>
      <c r="V416" s="315"/>
      <c r="W416" s="315"/>
      <c r="X416" s="315"/>
      <c r="Y416" s="315"/>
      <c r="Z416" s="315"/>
      <c r="AA416" s="315"/>
      <c r="AB416" s="315"/>
      <c r="AC416" s="315"/>
      <c r="AD416" s="315"/>
      <c r="AE416" s="315"/>
      <c r="AF416" s="315"/>
      <c r="AG416" s="315"/>
      <c r="AH416" s="315"/>
      <c r="AI416" s="315"/>
      <c r="AJ416" s="315"/>
      <c r="AK416" s="315"/>
      <c r="AL416" s="315"/>
      <c r="AM416" s="315"/>
      <c r="AN416" s="315"/>
      <c r="AO416" s="315"/>
      <c r="AP416" s="315"/>
    </row>
    <row r="417" spans="1:42" outlineLevel="2">
      <c r="A417" s="211" t="str">
        <f>A399&amp;"."&amp;A416&amp;"."&amp;A400&amp;"."&amp;B417</f>
        <v>3.o.1.1</v>
      </c>
      <c r="B417">
        <v>1</v>
      </c>
      <c r="C417" t="str">
        <f>'1-GBP'!C417</f>
        <v/>
      </c>
      <c r="D417"/>
      <c r="E417"/>
      <c r="F417"/>
      <c r="G417"/>
      <c r="H417"/>
      <c r="I417"/>
      <c r="J417"/>
      <c r="K417"/>
      <c r="M417" s="281">
        <v>0</v>
      </c>
      <c r="N417" s="281">
        <v>0</v>
      </c>
      <c r="O417" s="281">
        <v>0</v>
      </c>
      <c r="P417" s="281">
        <v>0</v>
      </c>
      <c r="Q417" s="281">
        <v>0</v>
      </c>
      <c r="R417" s="281">
        <v>0</v>
      </c>
      <c r="S417" s="281">
        <v>0</v>
      </c>
      <c r="T417" s="281">
        <v>0</v>
      </c>
      <c r="U417" s="281">
        <v>0</v>
      </c>
      <c r="V417" s="281">
        <v>0</v>
      </c>
      <c r="W417" s="281">
        <v>0</v>
      </c>
      <c r="X417" s="281">
        <v>0</v>
      </c>
      <c r="Y417" s="281">
        <v>0</v>
      </c>
      <c r="Z417" s="281">
        <v>0</v>
      </c>
      <c r="AA417" s="281">
        <v>0</v>
      </c>
      <c r="AB417" s="281">
        <v>0</v>
      </c>
      <c r="AC417" s="281">
        <v>0</v>
      </c>
      <c r="AD417" s="281">
        <v>0</v>
      </c>
      <c r="AE417" s="281">
        <v>0</v>
      </c>
      <c r="AF417" s="281">
        <v>0</v>
      </c>
      <c r="AG417" s="281">
        <v>0</v>
      </c>
      <c r="AH417" s="281">
        <v>0</v>
      </c>
      <c r="AI417" s="281">
        <v>0</v>
      </c>
      <c r="AJ417" s="281">
        <v>0</v>
      </c>
      <c r="AK417" s="281">
        <v>0</v>
      </c>
      <c r="AL417" s="281">
        <v>0</v>
      </c>
      <c r="AM417" s="281">
        <v>0</v>
      </c>
      <c r="AN417" s="281">
        <v>0</v>
      </c>
      <c r="AO417" s="281">
        <v>0</v>
      </c>
      <c r="AP417" s="281">
        <v>0</v>
      </c>
    </row>
    <row r="418" spans="1:42" outlineLevel="2">
      <c r="A418" s="211" t="str">
        <f>A399&amp;"."&amp;A416&amp;"."&amp;A400&amp;"."&amp;B418</f>
        <v>3.o.1.2</v>
      </c>
      <c r="B418">
        <v>2</v>
      </c>
      <c r="C418" t="str">
        <f>'1-GBP'!C418</f>
        <v/>
      </c>
      <c r="D418"/>
      <c r="E418"/>
      <c r="F418"/>
      <c r="G418"/>
      <c r="H418"/>
      <c r="I418"/>
      <c r="J418"/>
      <c r="K418"/>
      <c r="M418" s="281">
        <v>0</v>
      </c>
      <c r="N418" s="281">
        <v>0</v>
      </c>
      <c r="O418" s="281">
        <v>0</v>
      </c>
      <c r="P418" s="281">
        <v>0</v>
      </c>
      <c r="Q418" s="281">
        <v>0</v>
      </c>
      <c r="R418" s="281">
        <v>0</v>
      </c>
      <c r="S418" s="281">
        <v>0</v>
      </c>
      <c r="T418" s="281">
        <v>0</v>
      </c>
      <c r="U418" s="281">
        <v>0</v>
      </c>
      <c r="V418" s="281">
        <v>0</v>
      </c>
      <c r="W418" s="281">
        <v>0</v>
      </c>
      <c r="X418" s="281">
        <v>0</v>
      </c>
      <c r="Y418" s="281">
        <v>0</v>
      </c>
      <c r="Z418" s="281">
        <v>0</v>
      </c>
      <c r="AA418" s="281">
        <v>0</v>
      </c>
      <c r="AB418" s="281">
        <v>0</v>
      </c>
      <c r="AC418" s="281">
        <v>0</v>
      </c>
      <c r="AD418" s="281">
        <v>0</v>
      </c>
      <c r="AE418" s="281">
        <v>0</v>
      </c>
      <c r="AF418" s="281">
        <v>0</v>
      </c>
      <c r="AG418" s="281">
        <v>0</v>
      </c>
      <c r="AH418" s="281">
        <v>0</v>
      </c>
      <c r="AI418" s="281">
        <v>0</v>
      </c>
      <c r="AJ418" s="281">
        <v>0</v>
      </c>
      <c r="AK418" s="281">
        <v>0</v>
      </c>
      <c r="AL418" s="281">
        <v>0</v>
      </c>
      <c r="AM418" s="281">
        <v>0</v>
      </c>
      <c r="AN418" s="281">
        <v>0</v>
      </c>
      <c r="AO418" s="281">
        <v>0</v>
      </c>
      <c r="AP418" s="281">
        <v>0</v>
      </c>
    </row>
    <row r="419" spans="1:42" outlineLevel="2">
      <c r="A419" s="211" t="str">
        <f>A399&amp;"."&amp;A416&amp;"."&amp;A400&amp;"."&amp;B419</f>
        <v>3.o.1.3</v>
      </c>
      <c r="B419">
        <v>3</v>
      </c>
      <c r="C419" t="str">
        <f>'1-GBP'!C419</f>
        <v/>
      </c>
      <c r="D419"/>
      <c r="E419"/>
      <c r="F419"/>
      <c r="G419"/>
      <c r="H419"/>
      <c r="I419"/>
      <c r="J419"/>
      <c r="K419"/>
      <c r="M419" s="281">
        <v>0</v>
      </c>
      <c r="N419" s="281">
        <v>0</v>
      </c>
      <c r="O419" s="281">
        <v>0</v>
      </c>
      <c r="P419" s="281">
        <v>0</v>
      </c>
      <c r="Q419" s="281">
        <v>0</v>
      </c>
      <c r="R419" s="281">
        <v>0</v>
      </c>
      <c r="S419" s="281">
        <v>0</v>
      </c>
      <c r="T419" s="281">
        <v>0</v>
      </c>
      <c r="U419" s="281">
        <v>0</v>
      </c>
      <c r="V419" s="281">
        <v>0</v>
      </c>
      <c r="W419" s="281">
        <v>0</v>
      </c>
      <c r="X419" s="281">
        <v>0</v>
      </c>
      <c r="Y419" s="281">
        <v>0</v>
      </c>
      <c r="Z419" s="281">
        <v>0</v>
      </c>
      <c r="AA419" s="281">
        <v>0</v>
      </c>
      <c r="AB419" s="281">
        <v>0</v>
      </c>
      <c r="AC419" s="281">
        <v>0</v>
      </c>
      <c r="AD419" s="281">
        <v>0</v>
      </c>
      <c r="AE419" s="281">
        <v>0</v>
      </c>
      <c r="AF419" s="281">
        <v>0</v>
      </c>
      <c r="AG419" s="281">
        <v>0</v>
      </c>
      <c r="AH419" s="281">
        <v>0</v>
      </c>
      <c r="AI419" s="281">
        <v>0</v>
      </c>
      <c r="AJ419" s="281">
        <v>0</v>
      </c>
      <c r="AK419" s="281">
        <v>0</v>
      </c>
      <c r="AL419" s="281">
        <v>0</v>
      </c>
      <c r="AM419" s="281">
        <v>0</v>
      </c>
      <c r="AN419" s="281">
        <v>0</v>
      </c>
      <c r="AO419" s="281">
        <v>0</v>
      </c>
      <c r="AP419" s="281">
        <v>0</v>
      </c>
    </row>
    <row r="420" spans="1:42" outlineLevel="2">
      <c r="A420" s="211" t="str">
        <f>A399&amp;"."&amp;A416&amp;"."&amp;A400&amp;"."&amp;B420</f>
        <v>3.o.1.4</v>
      </c>
      <c r="B420">
        <v>4</v>
      </c>
      <c r="C420" t="str">
        <f>'1-GBP'!C420</f>
        <v/>
      </c>
      <c r="D420"/>
      <c r="E420"/>
      <c r="F420"/>
      <c r="G420"/>
      <c r="H420"/>
      <c r="I420"/>
      <c r="J420"/>
      <c r="K420"/>
      <c r="M420" s="281">
        <v>0</v>
      </c>
      <c r="N420" s="281">
        <v>0</v>
      </c>
      <c r="O420" s="281">
        <v>0</v>
      </c>
      <c r="P420" s="281">
        <v>0</v>
      </c>
      <c r="Q420" s="281">
        <v>0</v>
      </c>
      <c r="R420" s="281">
        <v>0</v>
      </c>
      <c r="S420" s="281">
        <v>0</v>
      </c>
      <c r="T420" s="281">
        <v>0</v>
      </c>
      <c r="U420" s="281">
        <v>0</v>
      </c>
      <c r="V420" s="281">
        <v>0</v>
      </c>
      <c r="W420" s="281">
        <v>0</v>
      </c>
      <c r="X420" s="281">
        <v>0</v>
      </c>
      <c r="Y420" s="281">
        <v>0</v>
      </c>
      <c r="Z420" s="281">
        <v>0</v>
      </c>
      <c r="AA420" s="281">
        <v>0</v>
      </c>
      <c r="AB420" s="281">
        <v>0</v>
      </c>
      <c r="AC420" s="281">
        <v>0</v>
      </c>
      <c r="AD420" s="281">
        <v>0</v>
      </c>
      <c r="AE420" s="281">
        <v>0</v>
      </c>
      <c r="AF420" s="281">
        <v>0</v>
      </c>
      <c r="AG420" s="281">
        <v>0</v>
      </c>
      <c r="AH420" s="281">
        <v>0</v>
      </c>
      <c r="AI420" s="281">
        <v>0</v>
      </c>
      <c r="AJ420" s="281">
        <v>0</v>
      </c>
      <c r="AK420" s="281">
        <v>0</v>
      </c>
      <c r="AL420" s="281">
        <v>0</v>
      </c>
      <c r="AM420" s="281">
        <v>0</v>
      </c>
      <c r="AN420" s="281">
        <v>0</v>
      </c>
      <c r="AO420" s="281">
        <v>0</v>
      </c>
      <c r="AP420" s="281">
        <v>0</v>
      </c>
    </row>
    <row r="421" spans="1:42" outlineLevel="2">
      <c r="A421" s="211" t="str">
        <f>A399&amp;"."&amp;A416&amp;"."&amp;A400&amp;"."&amp;B421</f>
        <v>3.o.1.5</v>
      </c>
      <c r="B421">
        <v>5</v>
      </c>
      <c r="C421" t="str">
        <f>'1-GBP'!C421</f>
        <v/>
      </c>
      <c r="D421"/>
      <c r="E421"/>
      <c r="F421"/>
      <c r="G421"/>
      <c r="H421"/>
      <c r="I421"/>
      <c r="J421"/>
      <c r="K421"/>
      <c r="M421" s="281">
        <v>0</v>
      </c>
      <c r="N421" s="281">
        <v>0</v>
      </c>
      <c r="O421" s="281">
        <v>0</v>
      </c>
      <c r="P421" s="281">
        <v>0</v>
      </c>
      <c r="Q421" s="281">
        <v>0</v>
      </c>
      <c r="R421" s="281">
        <v>0</v>
      </c>
      <c r="S421" s="281">
        <v>0</v>
      </c>
      <c r="T421" s="281">
        <v>0</v>
      </c>
      <c r="U421" s="281">
        <v>0</v>
      </c>
      <c r="V421" s="281">
        <v>0</v>
      </c>
      <c r="W421" s="281">
        <v>0</v>
      </c>
      <c r="X421" s="281">
        <v>0</v>
      </c>
      <c r="Y421" s="281">
        <v>0</v>
      </c>
      <c r="Z421" s="281">
        <v>0</v>
      </c>
      <c r="AA421" s="281">
        <v>0</v>
      </c>
      <c r="AB421" s="281">
        <v>0</v>
      </c>
      <c r="AC421" s="281">
        <v>0</v>
      </c>
      <c r="AD421" s="281">
        <v>0</v>
      </c>
      <c r="AE421" s="281">
        <v>0</v>
      </c>
      <c r="AF421" s="281">
        <v>0</v>
      </c>
      <c r="AG421" s="281">
        <v>0</v>
      </c>
      <c r="AH421" s="281">
        <v>0</v>
      </c>
      <c r="AI421" s="281">
        <v>0</v>
      </c>
      <c r="AJ421" s="281">
        <v>0</v>
      </c>
      <c r="AK421" s="281">
        <v>0</v>
      </c>
      <c r="AL421" s="281">
        <v>0</v>
      </c>
      <c r="AM421" s="281">
        <v>0</v>
      </c>
      <c r="AN421" s="281">
        <v>0</v>
      </c>
      <c r="AO421" s="281">
        <v>0</v>
      </c>
      <c r="AP421" s="281">
        <v>0</v>
      </c>
    </row>
    <row r="422" spans="1:42" outlineLevel="2">
      <c r="A422" s="211" t="str">
        <f>A399&amp;"."&amp;A416&amp;"."&amp;A400&amp;"."&amp;B422</f>
        <v>3.o.1.6</v>
      </c>
      <c r="B422">
        <v>6</v>
      </c>
      <c r="C422" t="str">
        <f>'1-GBP'!C422</f>
        <v/>
      </c>
      <c r="D422"/>
      <c r="E422"/>
      <c r="F422"/>
      <c r="G422"/>
      <c r="H422"/>
      <c r="I422"/>
      <c r="J422"/>
      <c r="K422"/>
      <c r="M422" s="281">
        <v>0</v>
      </c>
      <c r="N422" s="281">
        <v>0</v>
      </c>
      <c r="O422" s="281">
        <v>0</v>
      </c>
      <c r="P422" s="281">
        <v>0</v>
      </c>
      <c r="Q422" s="281">
        <v>0</v>
      </c>
      <c r="R422" s="281">
        <v>0</v>
      </c>
      <c r="S422" s="281">
        <v>0</v>
      </c>
      <c r="T422" s="281">
        <v>0</v>
      </c>
      <c r="U422" s="281">
        <v>0</v>
      </c>
      <c r="V422" s="281">
        <v>0</v>
      </c>
      <c r="W422" s="281">
        <v>0</v>
      </c>
      <c r="X422" s="281">
        <v>0</v>
      </c>
      <c r="Y422" s="281">
        <v>0</v>
      </c>
      <c r="Z422" s="281">
        <v>0</v>
      </c>
      <c r="AA422" s="281">
        <v>0</v>
      </c>
      <c r="AB422" s="281">
        <v>0</v>
      </c>
      <c r="AC422" s="281">
        <v>0</v>
      </c>
      <c r="AD422" s="281">
        <v>0</v>
      </c>
      <c r="AE422" s="281">
        <v>0</v>
      </c>
      <c r="AF422" s="281">
        <v>0</v>
      </c>
      <c r="AG422" s="281">
        <v>0</v>
      </c>
      <c r="AH422" s="281">
        <v>0</v>
      </c>
      <c r="AI422" s="281">
        <v>0</v>
      </c>
      <c r="AJ422" s="281">
        <v>0</v>
      </c>
      <c r="AK422" s="281">
        <v>0</v>
      </c>
      <c r="AL422" s="281">
        <v>0</v>
      </c>
      <c r="AM422" s="281">
        <v>0</v>
      </c>
      <c r="AN422" s="281">
        <v>0</v>
      </c>
      <c r="AO422" s="281">
        <v>0</v>
      </c>
      <c r="AP422" s="281">
        <v>0</v>
      </c>
    </row>
    <row r="423" spans="1:42" outlineLevel="2">
      <c r="A423" s="211" t="str">
        <f>A399&amp;"."&amp;A416&amp;"."&amp;A400&amp;"."&amp;B423</f>
        <v>3.o.1.7</v>
      </c>
      <c r="B423">
        <v>7</v>
      </c>
      <c r="C423" t="str">
        <f>'1-GBP'!C423</f>
        <v/>
      </c>
      <c r="D423"/>
      <c r="E423"/>
      <c r="F423"/>
      <c r="G423"/>
      <c r="H423"/>
      <c r="I423"/>
      <c r="J423"/>
      <c r="K423"/>
      <c r="M423" s="281">
        <v>0</v>
      </c>
      <c r="N423" s="281">
        <v>0</v>
      </c>
      <c r="O423" s="281">
        <v>0</v>
      </c>
      <c r="P423" s="281">
        <v>0</v>
      </c>
      <c r="Q423" s="281">
        <v>0</v>
      </c>
      <c r="R423" s="281">
        <v>0</v>
      </c>
      <c r="S423" s="281">
        <v>0</v>
      </c>
      <c r="T423" s="281">
        <v>0</v>
      </c>
      <c r="U423" s="281">
        <v>0</v>
      </c>
      <c r="V423" s="281">
        <v>0</v>
      </c>
      <c r="W423" s="281">
        <v>0</v>
      </c>
      <c r="X423" s="281">
        <v>0</v>
      </c>
      <c r="Y423" s="281">
        <v>0</v>
      </c>
      <c r="Z423" s="281">
        <v>0</v>
      </c>
      <c r="AA423" s="281">
        <v>0</v>
      </c>
      <c r="AB423" s="281">
        <v>0</v>
      </c>
      <c r="AC423" s="281">
        <v>0</v>
      </c>
      <c r="AD423" s="281">
        <v>0</v>
      </c>
      <c r="AE423" s="281">
        <v>0</v>
      </c>
      <c r="AF423" s="281">
        <v>0</v>
      </c>
      <c r="AG423" s="281">
        <v>0</v>
      </c>
      <c r="AH423" s="281">
        <v>0</v>
      </c>
      <c r="AI423" s="281">
        <v>0</v>
      </c>
      <c r="AJ423" s="281">
        <v>0</v>
      </c>
      <c r="AK423" s="281">
        <v>0</v>
      </c>
      <c r="AL423" s="281">
        <v>0</v>
      </c>
      <c r="AM423" s="281">
        <v>0</v>
      </c>
      <c r="AN423" s="281">
        <v>0</v>
      </c>
      <c r="AO423" s="281">
        <v>0</v>
      </c>
      <c r="AP423" s="281">
        <v>0</v>
      </c>
    </row>
    <row r="424" spans="1:42" outlineLevel="2">
      <c r="A424" s="211" t="str">
        <f>A399&amp;"."&amp;A416&amp;"."&amp;A400&amp;"."&amp;B424</f>
        <v>3.o.1.8</v>
      </c>
      <c r="B424">
        <v>8</v>
      </c>
      <c r="C424" t="str">
        <f>'1-GBP'!C424</f>
        <v/>
      </c>
      <c r="D424"/>
      <c r="E424"/>
      <c r="F424"/>
      <c r="G424"/>
      <c r="H424"/>
      <c r="I424"/>
      <c r="J424"/>
      <c r="K424"/>
      <c r="M424" s="281">
        <v>0</v>
      </c>
      <c r="N424" s="281">
        <v>0</v>
      </c>
      <c r="O424" s="281">
        <v>0</v>
      </c>
      <c r="P424" s="281">
        <v>0</v>
      </c>
      <c r="Q424" s="281">
        <v>0</v>
      </c>
      <c r="R424" s="281">
        <v>0</v>
      </c>
      <c r="S424" s="281">
        <v>0</v>
      </c>
      <c r="T424" s="281">
        <v>0</v>
      </c>
      <c r="U424" s="281">
        <v>0</v>
      </c>
      <c r="V424" s="281">
        <v>0</v>
      </c>
      <c r="W424" s="281">
        <v>0</v>
      </c>
      <c r="X424" s="281">
        <v>0</v>
      </c>
      <c r="Y424" s="281">
        <v>0</v>
      </c>
      <c r="Z424" s="281">
        <v>0</v>
      </c>
      <c r="AA424" s="281">
        <v>0</v>
      </c>
      <c r="AB424" s="281">
        <v>0</v>
      </c>
      <c r="AC424" s="281">
        <v>0</v>
      </c>
      <c r="AD424" s="281">
        <v>0</v>
      </c>
      <c r="AE424" s="281">
        <v>0</v>
      </c>
      <c r="AF424" s="281">
        <v>0</v>
      </c>
      <c r="AG424" s="281">
        <v>0</v>
      </c>
      <c r="AH424" s="281">
        <v>0</v>
      </c>
      <c r="AI424" s="281">
        <v>0</v>
      </c>
      <c r="AJ424" s="281">
        <v>0</v>
      </c>
      <c r="AK424" s="281">
        <v>0</v>
      </c>
      <c r="AL424" s="281">
        <v>0</v>
      </c>
      <c r="AM424" s="281">
        <v>0</v>
      </c>
      <c r="AN424" s="281">
        <v>0</v>
      </c>
      <c r="AO424" s="281">
        <v>0</v>
      </c>
      <c r="AP424" s="281">
        <v>0</v>
      </c>
    </row>
    <row r="425" spans="1:42" outlineLevel="2">
      <c r="A425" s="211" t="str">
        <f>A399&amp;"."&amp;A416&amp;"."&amp;A400&amp;"."&amp;B425</f>
        <v>3.o.1.9</v>
      </c>
      <c r="B425">
        <v>9</v>
      </c>
      <c r="C425" t="str">
        <f>'1-GBP'!C425</f>
        <v/>
      </c>
      <c r="D425"/>
      <c r="E425"/>
      <c r="F425"/>
      <c r="G425"/>
      <c r="H425"/>
      <c r="I425"/>
      <c r="J425"/>
      <c r="K425"/>
      <c r="M425" s="281">
        <v>0</v>
      </c>
      <c r="N425" s="281">
        <v>0</v>
      </c>
      <c r="O425" s="281">
        <v>0</v>
      </c>
      <c r="P425" s="281">
        <v>0</v>
      </c>
      <c r="Q425" s="281">
        <v>0</v>
      </c>
      <c r="R425" s="281">
        <v>0</v>
      </c>
      <c r="S425" s="281">
        <v>0</v>
      </c>
      <c r="T425" s="281">
        <v>0</v>
      </c>
      <c r="U425" s="281">
        <v>0</v>
      </c>
      <c r="V425" s="281">
        <v>0</v>
      </c>
      <c r="W425" s="281">
        <v>0</v>
      </c>
      <c r="X425" s="281">
        <v>0</v>
      </c>
      <c r="Y425" s="281">
        <v>0</v>
      </c>
      <c r="Z425" s="281">
        <v>0</v>
      </c>
      <c r="AA425" s="281">
        <v>0</v>
      </c>
      <c r="AB425" s="281">
        <v>0</v>
      </c>
      <c r="AC425" s="281">
        <v>0</v>
      </c>
      <c r="AD425" s="281">
        <v>0</v>
      </c>
      <c r="AE425" s="281">
        <v>0</v>
      </c>
      <c r="AF425" s="281">
        <v>0</v>
      </c>
      <c r="AG425" s="281">
        <v>0</v>
      </c>
      <c r="AH425" s="281">
        <v>0</v>
      </c>
      <c r="AI425" s="281">
        <v>0</v>
      </c>
      <c r="AJ425" s="281">
        <v>0</v>
      </c>
      <c r="AK425" s="281">
        <v>0</v>
      </c>
      <c r="AL425" s="281">
        <v>0</v>
      </c>
      <c r="AM425" s="281">
        <v>0</v>
      </c>
      <c r="AN425" s="281">
        <v>0</v>
      </c>
      <c r="AO425" s="281">
        <v>0</v>
      </c>
      <c r="AP425" s="281">
        <v>0</v>
      </c>
    </row>
    <row r="426" spans="1:42" outlineLevel="2">
      <c r="A426" s="211" t="str">
        <f>A399&amp;"."&amp;A416&amp;"."&amp;A400&amp;"."&amp;B426</f>
        <v>3.o.1.10</v>
      </c>
      <c r="B426">
        <v>10</v>
      </c>
      <c r="C426" t="str">
        <f>'1-GBP'!C426</f>
        <v/>
      </c>
      <c r="D426"/>
      <c r="E426"/>
      <c r="F426"/>
      <c r="G426"/>
      <c r="H426"/>
      <c r="I426"/>
      <c r="J426"/>
      <c r="K426"/>
      <c r="M426" s="281">
        <v>0</v>
      </c>
      <c r="N426" s="281">
        <v>0</v>
      </c>
      <c r="O426" s="281">
        <v>0</v>
      </c>
      <c r="P426" s="281">
        <v>0</v>
      </c>
      <c r="Q426" s="281">
        <v>0</v>
      </c>
      <c r="R426" s="281">
        <v>0</v>
      </c>
      <c r="S426" s="281">
        <v>0</v>
      </c>
      <c r="T426" s="281">
        <v>0</v>
      </c>
      <c r="U426" s="281">
        <v>0</v>
      </c>
      <c r="V426" s="281">
        <v>0</v>
      </c>
      <c r="W426" s="281">
        <v>0</v>
      </c>
      <c r="X426" s="281">
        <v>0</v>
      </c>
      <c r="Y426" s="281">
        <v>0</v>
      </c>
      <c r="Z426" s="281">
        <v>0</v>
      </c>
      <c r="AA426" s="281">
        <v>0</v>
      </c>
      <c r="AB426" s="281">
        <v>0</v>
      </c>
      <c r="AC426" s="281">
        <v>0</v>
      </c>
      <c r="AD426" s="281">
        <v>0</v>
      </c>
      <c r="AE426" s="281">
        <v>0</v>
      </c>
      <c r="AF426" s="281">
        <v>0</v>
      </c>
      <c r="AG426" s="281">
        <v>0</v>
      </c>
      <c r="AH426" s="281">
        <v>0</v>
      </c>
      <c r="AI426" s="281">
        <v>0</v>
      </c>
      <c r="AJ426" s="281">
        <v>0</v>
      </c>
      <c r="AK426" s="281">
        <v>0</v>
      </c>
      <c r="AL426" s="281">
        <v>0</v>
      </c>
      <c r="AM426" s="281">
        <v>0</v>
      </c>
      <c r="AN426" s="281">
        <v>0</v>
      </c>
      <c r="AO426" s="281">
        <v>0</v>
      </c>
      <c r="AP426" s="281">
        <v>0</v>
      </c>
    </row>
    <row r="427" spans="1:42" outlineLevel="2">
      <c r="A427" s="211" t="str">
        <f>A399&amp;"."&amp;A416&amp;"."&amp;A400&amp;"."&amp;B427</f>
        <v>3.o.1.11</v>
      </c>
      <c r="B427">
        <v>11</v>
      </c>
      <c r="C427" t="str">
        <f>'1-GBP'!C427</f>
        <v/>
      </c>
      <c r="D427"/>
      <c r="E427"/>
      <c r="F427"/>
      <c r="G427"/>
      <c r="H427"/>
      <c r="I427"/>
      <c r="J427"/>
      <c r="K427"/>
      <c r="M427" s="281">
        <v>0</v>
      </c>
      <c r="N427" s="281">
        <v>0</v>
      </c>
      <c r="O427" s="281">
        <v>0</v>
      </c>
      <c r="P427" s="281">
        <v>0</v>
      </c>
      <c r="Q427" s="281">
        <v>0</v>
      </c>
      <c r="R427" s="281">
        <v>0</v>
      </c>
      <c r="S427" s="281">
        <v>0</v>
      </c>
      <c r="T427" s="281">
        <v>0</v>
      </c>
      <c r="U427" s="281">
        <v>0</v>
      </c>
      <c r="V427" s="281">
        <v>0</v>
      </c>
      <c r="W427" s="281">
        <v>0</v>
      </c>
      <c r="X427" s="281">
        <v>0</v>
      </c>
      <c r="Y427" s="281">
        <v>0</v>
      </c>
      <c r="Z427" s="281">
        <v>0</v>
      </c>
      <c r="AA427" s="281">
        <v>0</v>
      </c>
      <c r="AB427" s="281">
        <v>0</v>
      </c>
      <c r="AC427" s="281">
        <v>0</v>
      </c>
      <c r="AD427" s="281">
        <v>0</v>
      </c>
      <c r="AE427" s="281">
        <v>0</v>
      </c>
      <c r="AF427" s="281">
        <v>0</v>
      </c>
      <c r="AG427" s="281">
        <v>0</v>
      </c>
      <c r="AH427" s="281">
        <v>0</v>
      </c>
      <c r="AI427" s="281">
        <v>0</v>
      </c>
      <c r="AJ427" s="281">
        <v>0</v>
      </c>
      <c r="AK427" s="281">
        <v>0</v>
      </c>
      <c r="AL427" s="281">
        <v>0</v>
      </c>
      <c r="AM427" s="281">
        <v>0</v>
      </c>
      <c r="AN427" s="281">
        <v>0</v>
      </c>
      <c r="AO427" s="281">
        <v>0</v>
      </c>
      <c r="AP427" s="281">
        <v>0</v>
      </c>
    </row>
    <row r="428" spans="1:42" outlineLevel="2">
      <c r="A428" s="211" t="str">
        <f>A399&amp;"."&amp;A416&amp;"."&amp;A400&amp;"."&amp;B428</f>
        <v>3.o.1.12</v>
      </c>
      <c r="B428">
        <v>12</v>
      </c>
      <c r="C428" t="str">
        <f>'1-GBP'!C428</f>
        <v/>
      </c>
      <c r="D428"/>
      <c r="E428"/>
      <c r="F428"/>
      <c r="G428"/>
      <c r="H428"/>
      <c r="I428"/>
      <c r="J428"/>
      <c r="K428"/>
      <c r="M428" s="281">
        <v>0</v>
      </c>
      <c r="N428" s="281">
        <v>0</v>
      </c>
      <c r="O428" s="281">
        <v>0</v>
      </c>
      <c r="P428" s="281">
        <v>0</v>
      </c>
      <c r="Q428" s="281">
        <v>0</v>
      </c>
      <c r="R428" s="281">
        <v>0</v>
      </c>
      <c r="S428" s="281">
        <v>0</v>
      </c>
      <c r="T428" s="281">
        <v>0</v>
      </c>
      <c r="U428" s="281">
        <v>0</v>
      </c>
      <c r="V428" s="281">
        <v>0</v>
      </c>
      <c r="W428" s="281">
        <v>0</v>
      </c>
      <c r="X428" s="281">
        <v>0</v>
      </c>
      <c r="Y428" s="281">
        <v>0</v>
      </c>
      <c r="Z428" s="281">
        <v>0</v>
      </c>
      <c r="AA428" s="281">
        <v>0</v>
      </c>
      <c r="AB428" s="281">
        <v>0</v>
      </c>
      <c r="AC428" s="281">
        <v>0</v>
      </c>
      <c r="AD428" s="281">
        <v>0</v>
      </c>
      <c r="AE428" s="281">
        <v>0</v>
      </c>
      <c r="AF428" s="281">
        <v>0</v>
      </c>
      <c r="AG428" s="281">
        <v>0</v>
      </c>
      <c r="AH428" s="281">
        <v>0</v>
      </c>
      <c r="AI428" s="281">
        <v>0</v>
      </c>
      <c r="AJ428" s="281">
        <v>0</v>
      </c>
      <c r="AK428" s="281">
        <v>0</v>
      </c>
      <c r="AL428" s="281">
        <v>0</v>
      </c>
      <c r="AM428" s="281">
        <v>0</v>
      </c>
      <c r="AN428" s="281">
        <v>0</v>
      </c>
      <c r="AO428" s="281">
        <v>0</v>
      </c>
      <c r="AP428" s="281">
        <v>0</v>
      </c>
    </row>
    <row r="429" spans="1:42" outlineLevel="1">
      <c r="A429" s="212"/>
      <c r="B429" s="201">
        <f>B428-COUNTIFS(C417:C428,"")</f>
        <v>0</v>
      </c>
      <c r="C429" s="201" t="s">
        <v>285</v>
      </c>
      <c r="D429" s="201"/>
      <c r="E429" s="201"/>
      <c r="F429" s="201"/>
      <c r="G429" s="201"/>
      <c r="H429" s="201"/>
      <c r="I429" s="201"/>
      <c r="J429" s="201"/>
      <c r="K429" s="201"/>
      <c r="L429" s="201"/>
      <c r="M429" s="280">
        <f t="shared" ref="M429:AP429" si="36">SUM(M417:M428)</f>
        <v>0</v>
      </c>
      <c r="N429" s="280">
        <f t="shared" si="36"/>
        <v>0</v>
      </c>
      <c r="O429" s="280">
        <f t="shared" si="36"/>
        <v>0</v>
      </c>
      <c r="P429" s="280">
        <f t="shared" si="36"/>
        <v>0</v>
      </c>
      <c r="Q429" s="280">
        <f t="shared" si="36"/>
        <v>0</v>
      </c>
      <c r="R429" s="280">
        <f t="shared" si="36"/>
        <v>0</v>
      </c>
      <c r="S429" s="280">
        <f t="shared" si="36"/>
        <v>0</v>
      </c>
      <c r="T429" s="280">
        <f t="shared" si="36"/>
        <v>0</v>
      </c>
      <c r="U429" s="280">
        <f t="shared" si="36"/>
        <v>0</v>
      </c>
      <c r="V429" s="280">
        <f t="shared" si="36"/>
        <v>0</v>
      </c>
      <c r="W429" s="280">
        <f t="shared" si="36"/>
        <v>0</v>
      </c>
      <c r="X429" s="280">
        <f t="shared" si="36"/>
        <v>0</v>
      </c>
      <c r="Y429" s="280">
        <f t="shared" si="36"/>
        <v>0</v>
      </c>
      <c r="Z429" s="280">
        <f t="shared" si="36"/>
        <v>0</v>
      </c>
      <c r="AA429" s="280">
        <f t="shared" si="36"/>
        <v>0</v>
      </c>
      <c r="AB429" s="280">
        <f t="shared" si="36"/>
        <v>0</v>
      </c>
      <c r="AC429" s="280">
        <f t="shared" si="36"/>
        <v>0</v>
      </c>
      <c r="AD429" s="280">
        <f t="shared" si="36"/>
        <v>0</v>
      </c>
      <c r="AE429" s="280">
        <f t="shared" si="36"/>
        <v>0</v>
      </c>
      <c r="AF429" s="280">
        <f t="shared" si="36"/>
        <v>0</v>
      </c>
      <c r="AG429" s="280">
        <f t="shared" si="36"/>
        <v>0</v>
      </c>
      <c r="AH429" s="280">
        <f t="shared" si="36"/>
        <v>0</v>
      </c>
      <c r="AI429" s="280">
        <f t="shared" si="36"/>
        <v>0</v>
      </c>
      <c r="AJ429" s="280">
        <f t="shared" si="36"/>
        <v>0</v>
      </c>
      <c r="AK429" s="280">
        <f t="shared" si="36"/>
        <v>0</v>
      </c>
      <c r="AL429" s="280">
        <f t="shared" si="36"/>
        <v>0</v>
      </c>
      <c r="AM429" s="280">
        <f t="shared" si="36"/>
        <v>0</v>
      </c>
      <c r="AN429" s="280">
        <f t="shared" si="36"/>
        <v>0</v>
      </c>
      <c r="AO429" s="280">
        <f t="shared" si="36"/>
        <v>0</v>
      </c>
      <c r="AP429" s="280">
        <f t="shared" si="36"/>
        <v>0</v>
      </c>
    </row>
    <row r="430" spans="1:42" outlineLevel="1">
      <c r="A430" s="221"/>
      <c r="B430" s="222"/>
      <c r="C430" s="222"/>
      <c r="D430" s="222"/>
      <c r="E430" s="222"/>
      <c r="F430" s="222"/>
      <c r="G430" s="222"/>
      <c r="H430" s="222"/>
      <c r="I430" s="222"/>
      <c r="J430" s="222"/>
      <c r="K430" s="222"/>
      <c r="L430" s="222"/>
      <c r="M430" s="317"/>
      <c r="N430" s="317"/>
      <c r="O430" s="317"/>
      <c r="P430" s="317"/>
      <c r="Q430" s="317"/>
      <c r="R430" s="317"/>
      <c r="S430" s="317"/>
      <c r="T430" s="317"/>
      <c r="U430" s="317"/>
      <c r="V430" s="317"/>
      <c r="W430" s="317"/>
      <c r="X430" s="317"/>
      <c r="Y430" s="317"/>
      <c r="Z430" s="317"/>
      <c r="AA430" s="317"/>
      <c r="AB430" s="317"/>
      <c r="AC430" s="317"/>
      <c r="AD430" s="317"/>
      <c r="AE430" s="317"/>
      <c r="AF430" s="317"/>
      <c r="AG430" s="317"/>
      <c r="AH430" s="317"/>
      <c r="AI430" s="317"/>
      <c r="AJ430" s="317"/>
      <c r="AK430" s="317"/>
      <c r="AL430" s="317"/>
      <c r="AM430" s="317"/>
      <c r="AN430" s="317"/>
      <c r="AO430" s="317"/>
      <c r="AP430" s="317"/>
    </row>
    <row r="431" spans="1:42" outlineLevel="1">
      <c r="A431" s="220" t="s">
        <v>254</v>
      </c>
      <c r="B431" s="220" t="s">
        <v>287</v>
      </c>
      <c r="C431" s="220" t="s">
        <v>284</v>
      </c>
      <c r="D431" s="220"/>
      <c r="E431" s="220"/>
      <c r="F431" s="220"/>
      <c r="G431" s="220"/>
      <c r="H431" s="220"/>
      <c r="I431" s="220"/>
      <c r="J431" s="220"/>
      <c r="K431" s="220"/>
      <c r="L431" s="220"/>
      <c r="M431" s="315"/>
      <c r="N431" s="315"/>
      <c r="O431" s="315"/>
      <c r="P431" s="315"/>
      <c r="Q431" s="315"/>
      <c r="R431" s="315"/>
      <c r="S431" s="315"/>
      <c r="T431" s="315"/>
      <c r="U431" s="315"/>
      <c r="V431" s="315"/>
      <c r="W431" s="315"/>
      <c r="X431" s="315"/>
      <c r="Y431" s="315"/>
      <c r="Z431" s="315"/>
      <c r="AA431" s="315"/>
      <c r="AB431" s="315"/>
      <c r="AC431" s="315"/>
      <c r="AD431" s="315"/>
      <c r="AE431" s="315"/>
      <c r="AF431" s="315"/>
      <c r="AG431" s="315"/>
      <c r="AH431" s="315"/>
      <c r="AI431" s="315"/>
      <c r="AJ431" s="315"/>
      <c r="AK431" s="315"/>
      <c r="AL431" s="315"/>
      <c r="AM431" s="315"/>
      <c r="AN431" s="315"/>
      <c r="AO431" s="315"/>
      <c r="AP431" s="315"/>
    </row>
    <row r="432" spans="1:42" outlineLevel="2">
      <c r="A432" s="211" t="str">
        <f>A399&amp;"."&amp;A431&amp;"."&amp;A400&amp;"."&amp;B432</f>
        <v>3.d.1.1</v>
      </c>
      <c r="B432">
        <v>1</v>
      </c>
      <c r="C432" t="str">
        <f>'1-GBP'!C432</f>
        <v>Operator PMT</v>
      </c>
      <c r="D432"/>
      <c r="E432"/>
      <c r="F432"/>
      <c r="G432"/>
      <c r="H432"/>
      <c r="I432"/>
      <c r="J432"/>
      <c r="K432"/>
      <c r="M432" s="281">
        <v>0</v>
      </c>
      <c r="N432" s="281">
        <v>0</v>
      </c>
      <c r="O432" s="281">
        <v>0</v>
      </c>
      <c r="P432" s="281">
        <v>0</v>
      </c>
      <c r="Q432" s="281">
        <v>0</v>
      </c>
      <c r="R432" s="281">
        <v>0</v>
      </c>
      <c r="S432" s="281">
        <v>0</v>
      </c>
      <c r="T432" s="281">
        <v>0</v>
      </c>
      <c r="U432" s="281">
        <v>0</v>
      </c>
      <c r="V432" s="281">
        <v>0</v>
      </c>
      <c r="W432" s="281">
        <v>0</v>
      </c>
      <c r="X432" s="281">
        <v>0</v>
      </c>
      <c r="Y432" s="281">
        <v>0</v>
      </c>
      <c r="Z432" s="281">
        <v>0</v>
      </c>
      <c r="AA432" s="281">
        <v>0</v>
      </c>
      <c r="AB432" s="281">
        <v>0</v>
      </c>
      <c r="AC432" s="281">
        <v>0</v>
      </c>
      <c r="AD432" s="281">
        <v>0</v>
      </c>
      <c r="AE432" s="281">
        <v>0</v>
      </c>
      <c r="AF432" s="281">
        <v>0</v>
      </c>
      <c r="AG432" s="281">
        <v>0</v>
      </c>
      <c r="AH432" s="281">
        <v>0</v>
      </c>
      <c r="AI432" s="281">
        <v>0</v>
      </c>
      <c r="AJ432" s="281">
        <v>0</v>
      </c>
      <c r="AK432" s="281">
        <v>0</v>
      </c>
      <c r="AL432" s="281">
        <v>0</v>
      </c>
      <c r="AM432" s="281">
        <v>0</v>
      </c>
      <c r="AN432" s="281">
        <v>0</v>
      </c>
      <c r="AO432" s="281">
        <v>0</v>
      </c>
      <c r="AP432" s="281">
        <v>0</v>
      </c>
    </row>
    <row r="433" spans="1:42" outlineLevel="2">
      <c r="A433" s="211" t="str">
        <f>A399&amp;"."&amp;A431&amp;"."&amp;A400&amp;"."&amp;B433</f>
        <v>3.d.1.2</v>
      </c>
      <c r="B433">
        <v>2</v>
      </c>
      <c r="C433" t="str">
        <f>'1-GBP'!C433</f>
        <v>Pre-FEED Contractor</v>
      </c>
      <c r="D433"/>
      <c r="E433"/>
      <c r="F433"/>
      <c r="G433"/>
      <c r="H433"/>
      <c r="I433"/>
      <c r="J433"/>
      <c r="K433"/>
      <c r="M433" s="281">
        <v>0</v>
      </c>
      <c r="N433" s="281">
        <v>0</v>
      </c>
      <c r="O433" s="281">
        <v>0</v>
      </c>
      <c r="P433" s="281">
        <v>0</v>
      </c>
      <c r="Q433" s="281">
        <v>0</v>
      </c>
      <c r="R433" s="281">
        <v>0</v>
      </c>
      <c r="S433" s="281">
        <v>0</v>
      </c>
      <c r="T433" s="281">
        <v>0</v>
      </c>
      <c r="U433" s="281">
        <v>0</v>
      </c>
      <c r="V433" s="281">
        <v>0</v>
      </c>
      <c r="W433" s="281">
        <v>0</v>
      </c>
      <c r="X433" s="281">
        <v>0</v>
      </c>
      <c r="Y433" s="281">
        <v>0</v>
      </c>
      <c r="Z433" s="281">
        <v>0</v>
      </c>
      <c r="AA433" s="281">
        <v>0</v>
      </c>
      <c r="AB433" s="281">
        <v>0</v>
      </c>
      <c r="AC433" s="281">
        <v>0</v>
      </c>
      <c r="AD433" s="281">
        <v>0</v>
      </c>
      <c r="AE433" s="281">
        <v>0</v>
      </c>
      <c r="AF433" s="281">
        <v>0</v>
      </c>
      <c r="AG433" s="281">
        <v>0</v>
      </c>
      <c r="AH433" s="281">
        <v>0</v>
      </c>
      <c r="AI433" s="281">
        <v>0</v>
      </c>
      <c r="AJ433" s="281">
        <v>0</v>
      </c>
      <c r="AK433" s="281">
        <v>0</v>
      </c>
      <c r="AL433" s="281">
        <v>0</v>
      </c>
      <c r="AM433" s="281">
        <v>0</v>
      </c>
      <c r="AN433" s="281">
        <v>0</v>
      </c>
      <c r="AO433" s="281">
        <v>0</v>
      </c>
      <c r="AP433" s="281">
        <v>0</v>
      </c>
    </row>
    <row r="434" spans="1:42" outlineLevel="2">
      <c r="A434" s="211" t="str">
        <f>A399&amp;"."&amp;A431&amp;"."&amp;A400&amp;"."&amp;B434</f>
        <v>3.d.1.3</v>
      </c>
      <c r="B434">
        <v>3</v>
      </c>
      <c r="C434" t="str">
        <f>'1-GBP'!C434</f>
        <v>Other</v>
      </c>
      <c r="D434"/>
      <c r="E434"/>
      <c r="F434"/>
      <c r="G434"/>
      <c r="H434"/>
      <c r="I434"/>
      <c r="J434"/>
      <c r="K434"/>
      <c r="M434" s="281">
        <v>0</v>
      </c>
      <c r="N434" s="281">
        <v>0</v>
      </c>
      <c r="O434" s="281">
        <v>0</v>
      </c>
      <c r="P434" s="281">
        <v>0</v>
      </c>
      <c r="Q434" s="281">
        <v>0</v>
      </c>
      <c r="R434" s="281">
        <v>0</v>
      </c>
      <c r="S434" s="281">
        <v>0</v>
      </c>
      <c r="T434" s="281">
        <v>0</v>
      </c>
      <c r="U434" s="281">
        <v>0</v>
      </c>
      <c r="V434" s="281">
        <v>0</v>
      </c>
      <c r="W434" s="281">
        <v>0</v>
      </c>
      <c r="X434" s="281">
        <v>0</v>
      </c>
      <c r="Y434" s="281">
        <v>0</v>
      </c>
      <c r="Z434" s="281">
        <v>0</v>
      </c>
      <c r="AA434" s="281">
        <v>0</v>
      </c>
      <c r="AB434" s="281">
        <v>0</v>
      </c>
      <c r="AC434" s="281">
        <v>0</v>
      </c>
      <c r="AD434" s="281">
        <v>0</v>
      </c>
      <c r="AE434" s="281">
        <v>0</v>
      </c>
      <c r="AF434" s="281">
        <v>0</v>
      </c>
      <c r="AG434" s="281">
        <v>0</v>
      </c>
      <c r="AH434" s="281">
        <v>0</v>
      </c>
      <c r="AI434" s="281">
        <v>0</v>
      </c>
      <c r="AJ434" s="281">
        <v>0</v>
      </c>
      <c r="AK434" s="281">
        <v>0</v>
      </c>
      <c r="AL434" s="281">
        <v>0</v>
      </c>
      <c r="AM434" s="281">
        <v>0</v>
      </c>
      <c r="AN434" s="281">
        <v>0</v>
      </c>
      <c r="AO434" s="281">
        <v>0</v>
      </c>
      <c r="AP434" s="281">
        <v>0</v>
      </c>
    </row>
    <row r="435" spans="1:42" outlineLevel="2">
      <c r="A435" s="211" t="str">
        <f>A399&amp;"."&amp;A431&amp;"."&amp;A400&amp;"."&amp;B435</f>
        <v>3.d.1.4</v>
      </c>
      <c r="B435">
        <v>4</v>
      </c>
      <c r="C435" t="str">
        <f>'1-GBP'!C435</f>
        <v>NGV</v>
      </c>
      <c r="D435"/>
      <c r="E435"/>
      <c r="F435"/>
      <c r="G435"/>
      <c r="H435"/>
      <c r="I435"/>
      <c r="J435"/>
      <c r="K435"/>
      <c r="M435" s="281">
        <v>0</v>
      </c>
      <c r="N435" s="281">
        <v>0</v>
      </c>
      <c r="O435" s="281">
        <v>0</v>
      </c>
      <c r="P435" s="281">
        <v>0</v>
      </c>
      <c r="Q435" s="281">
        <v>0</v>
      </c>
      <c r="R435" s="281">
        <v>0</v>
      </c>
      <c r="S435" s="281">
        <v>0</v>
      </c>
      <c r="T435" s="281">
        <v>0</v>
      </c>
      <c r="U435" s="281">
        <v>0</v>
      </c>
      <c r="V435" s="281">
        <v>0</v>
      </c>
      <c r="W435" s="281">
        <v>0</v>
      </c>
      <c r="X435" s="281">
        <v>0</v>
      </c>
      <c r="Y435" s="281">
        <v>0</v>
      </c>
      <c r="Z435" s="281">
        <v>0</v>
      </c>
      <c r="AA435" s="281">
        <v>0</v>
      </c>
      <c r="AB435" s="281">
        <v>0</v>
      </c>
      <c r="AC435" s="281">
        <v>0</v>
      </c>
      <c r="AD435" s="281">
        <v>0</v>
      </c>
      <c r="AE435" s="281">
        <v>0</v>
      </c>
      <c r="AF435" s="281">
        <v>0</v>
      </c>
      <c r="AG435" s="281">
        <v>0</v>
      </c>
      <c r="AH435" s="281">
        <v>0</v>
      </c>
      <c r="AI435" s="281">
        <v>0</v>
      </c>
      <c r="AJ435" s="281">
        <v>0</v>
      </c>
      <c r="AK435" s="281">
        <v>0</v>
      </c>
      <c r="AL435" s="281">
        <v>0</v>
      </c>
      <c r="AM435" s="281">
        <v>0</v>
      </c>
      <c r="AN435" s="281">
        <v>0</v>
      </c>
      <c r="AO435" s="281">
        <v>0</v>
      </c>
      <c r="AP435" s="281">
        <v>0</v>
      </c>
    </row>
    <row r="436" spans="1:42" outlineLevel="2">
      <c r="A436" s="211" t="str">
        <f>A399&amp;"."&amp;A431&amp;"."&amp;A400&amp;"."&amp;B436</f>
        <v>3.d.1.5</v>
      </c>
      <c r="B436">
        <v>5</v>
      </c>
      <c r="C436" t="str">
        <f>'1-GBP'!C436</f>
        <v>Other IJV Costs</v>
      </c>
      <c r="D436"/>
      <c r="E436"/>
      <c r="F436"/>
      <c r="G436"/>
      <c r="H436"/>
      <c r="I436"/>
      <c r="J436"/>
      <c r="K436"/>
      <c r="M436" s="281">
        <v>0</v>
      </c>
      <c r="N436" s="281">
        <v>0</v>
      </c>
      <c r="O436" s="281">
        <v>0</v>
      </c>
      <c r="P436" s="281">
        <v>0</v>
      </c>
      <c r="Q436" s="281">
        <v>0</v>
      </c>
      <c r="R436" s="281">
        <v>0</v>
      </c>
      <c r="S436" s="281">
        <v>0</v>
      </c>
      <c r="T436" s="281">
        <v>0</v>
      </c>
      <c r="U436" s="281">
        <v>0</v>
      </c>
      <c r="V436" s="281">
        <v>0</v>
      </c>
      <c r="W436" s="281">
        <v>0</v>
      </c>
      <c r="X436" s="281">
        <v>0</v>
      </c>
      <c r="Y436" s="281">
        <v>0</v>
      </c>
      <c r="Z436" s="281">
        <v>0</v>
      </c>
      <c r="AA436" s="281">
        <v>0</v>
      </c>
      <c r="AB436" s="281">
        <v>0</v>
      </c>
      <c r="AC436" s="281">
        <v>0</v>
      </c>
      <c r="AD436" s="281">
        <v>0</v>
      </c>
      <c r="AE436" s="281">
        <v>0</v>
      </c>
      <c r="AF436" s="281">
        <v>0</v>
      </c>
      <c r="AG436" s="281">
        <v>0</v>
      </c>
      <c r="AH436" s="281">
        <v>0</v>
      </c>
      <c r="AI436" s="281">
        <v>0</v>
      </c>
      <c r="AJ436" s="281">
        <v>0</v>
      </c>
      <c r="AK436" s="281">
        <v>0</v>
      </c>
      <c r="AL436" s="281">
        <v>0</v>
      </c>
      <c r="AM436" s="281">
        <v>0</v>
      </c>
      <c r="AN436" s="281">
        <v>0</v>
      </c>
      <c r="AO436" s="281">
        <v>0</v>
      </c>
      <c r="AP436" s="281">
        <v>0</v>
      </c>
    </row>
    <row r="437" spans="1:42" outlineLevel="2">
      <c r="A437" s="211" t="str">
        <f>A399&amp;"."&amp;A431&amp;"."&amp;A400&amp;"."&amp;B437</f>
        <v>3.d.1.6</v>
      </c>
      <c r="B437">
        <v>6</v>
      </c>
      <c r="C437" t="str">
        <f>'1-GBP'!C437</f>
        <v/>
      </c>
      <c r="D437"/>
      <c r="E437"/>
      <c r="F437"/>
      <c r="G437"/>
      <c r="H437"/>
      <c r="I437"/>
      <c r="J437"/>
      <c r="K437"/>
      <c r="M437" s="281">
        <v>0</v>
      </c>
      <c r="N437" s="281">
        <v>0</v>
      </c>
      <c r="O437" s="281">
        <v>0</v>
      </c>
      <c r="P437" s="281">
        <v>0</v>
      </c>
      <c r="Q437" s="281">
        <v>0</v>
      </c>
      <c r="R437" s="281">
        <v>0</v>
      </c>
      <c r="S437" s="281">
        <v>0</v>
      </c>
      <c r="T437" s="281">
        <v>0</v>
      </c>
      <c r="U437" s="281">
        <v>0</v>
      </c>
      <c r="V437" s="281">
        <v>0</v>
      </c>
      <c r="W437" s="281">
        <v>0</v>
      </c>
      <c r="X437" s="281">
        <v>0</v>
      </c>
      <c r="Y437" s="281">
        <v>0</v>
      </c>
      <c r="Z437" s="281">
        <v>0</v>
      </c>
      <c r="AA437" s="281">
        <v>0</v>
      </c>
      <c r="AB437" s="281">
        <v>0</v>
      </c>
      <c r="AC437" s="281">
        <v>0</v>
      </c>
      <c r="AD437" s="281">
        <v>0</v>
      </c>
      <c r="AE437" s="281">
        <v>0</v>
      </c>
      <c r="AF437" s="281">
        <v>0</v>
      </c>
      <c r="AG437" s="281">
        <v>0</v>
      </c>
      <c r="AH437" s="281">
        <v>0</v>
      </c>
      <c r="AI437" s="281">
        <v>0</v>
      </c>
      <c r="AJ437" s="281">
        <v>0</v>
      </c>
      <c r="AK437" s="281">
        <v>0</v>
      </c>
      <c r="AL437" s="281">
        <v>0</v>
      </c>
      <c r="AM437" s="281">
        <v>0</v>
      </c>
      <c r="AN437" s="281">
        <v>0</v>
      </c>
      <c r="AO437" s="281">
        <v>0</v>
      </c>
      <c r="AP437" s="281">
        <v>0</v>
      </c>
    </row>
    <row r="438" spans="1:42" outlineLevel="2">
      <c r="A438" s="211" t="str">
        <f>A399&amp;"."&amp;A431&amp;"."&amp;A400&amp;"."&amp;B438</f>
        <v>3.d.1.7</v>
      </c>
      <c r="B438">
        <v>7</v>
      </c>
      <c r="C438" t="str">
        <f>'1-GBP'!C438</f>
        <v/>
      </c>
      <c r="D438"/>
      <c r="E438"/>
      <c r="F438"/>
      <c r="G438"/>
      <c r="H438"/>
      <c r="I438"/>
      <c r="J438"/>
      <c r="K438"/>
      <c r="M438" s="281">
        <v>0</v>
      </c>
      <c r="N438" s="281">
        <v>0</v>
      </c>
      <c r="O438" s="281">
        <v>0</v>
      </c>
      <c r="P438" s="281">
        <v>0</v>
      </c>
      <c r="Q438" s="281">
        <v>0</v>
      </c>
      <c r="R438" s="281">
        <v>0</v>
      </c>
      <c r="S438" s="281">
        <v>0</v>
      </c>
      <c r="T438" s="281">
        <v>0</v>
      </c>
      <c r="U438" s="281">
        <v>0</v>
      </c>
      <c r="V438" s="281">
        <v>0</v>
      </c>
      <c r="W438" s="281">
        <v>0</v>
      </c>
      <c r="X438" s="281">
        <v>0</v>
      </c>
      <c r="Y438" s="281">
        <v>0</v>
      </c>
      <c r="Z438" s="281">
        <v>0</v>
      </c>
      <c r="AA438" s="281">
        <v>0</v>
      </c>
      <c r="AB438" s="281">
        <v>0</v>
      </c>
      <c r="AC438" s="281">
        <v>0</v>
      </c>
      <c r="AD438" s="281">
        <v>0</v>
      </c>
      <c r="AE438" s="281">
        <v>0</v>
      </c>
      <c r="AF438" s="281">
        <v>0</v>
      </c>
      <c r="AG438" s="281">
        <v>0</v>
      </c>
      <c r="AH438" s="281">
        <v>0</v>
      </c>
      <c r="AI438" s="281">
        <v>0</v>
      </c>
      <c r="AJ438" s="281">
        <v>0</v>
      </c>
      <c r="AK438" s="281">
        <v>0</v>
      </c>
      <c r="AL438" s="281">
        <v>0</v>
      </c>
      <c r="AM438" s="281">
        <v>0</v>
      </c>
      <c r="AN438" s="281">
        <v>0</v>
      </c>
      <c r="AO438" s="281">
        <v>0</v>
      </c>
      <c r="AP438" s="281">
        <v>0</v>
      </c>
    </row>
    <row r="439" spans="1:42" outlineLevel="2">
      <c r="A439" s="211" t="str">
        <f>A399&amp;"."&amp;A431&amp;"."&amp;A400&amp;"."&amp;B439</f>
        <v>3.d.1.8</v>
      </c>
      <c r="B439">
        <v>8</v>
      </c>
      <c r="C439" t="str">
        <f>'1-GBP'!C439</f>
        <v/>
      </c>
      <c r="D439"/>
      <c r="E439"/>
      <c r="F439"/>
      <c r="G439"/>
      <c r="H439"/>
      <c r="I439"/>
      <c r="J439"/>
      <c r="K439"/>
      <c r="M439" s="281">
        <v>0</v>
      </c>
      <c r="N439" s="281">
        <v>0</v>
      </c>
      <c r="O439" s="281">
        <v>0</v>
      </c>
      <c r="P439" s="281">
        <v>0</v>
      </c>
      <c r="Q439" s="281">
        <v>0</v>
      </c>
      <c r="R439" s="281">
        <v>0</v>
      </c>
      <c r="S439" s="281">
        <v>0</v>
      </c>
      <c r="T439" s="281">
        <v>0</v>
      </c>
      <c r="U439" s="281">
        <v>0</v>
      </c>
      <c r="V439" s="281">
        <v>0</v>
      </c>
      <c r="W439" s="281">
        <v>0</v>
      </c>
      <c r="X439" s="281">
        <v>0</v>
      </c>
      <c r="Y439" s="281">
        <v>0</v>
      </c>
      <c r="Z439" s="281">
        <v>0</v>
      </c>
      <c r="AA439" s="281">
        <v>0</v>
      </c>
      <c r="AB439" s="281">
        <v>0</v>
      </c>
      <c r="AC439" s="281">
        <v>0</v>
      </c>
      <c r="AD439" s="281">
        <v>0</v>
      </c>
      <c r="AE439" s="281">
        <v>0</v>
      </c>
      <c r="AF439" s="281">
        <v>0</v>
      </c>
      <c r="AG439" s="281">
        <v>0</v>
      </c>
      <c r="AH439" s="281">
        <v>0</v>
      </c>
      <c r="AI439" s="281">
        <v>0</v>
      </c>
      <c r="AJ439" s="281">
        <v>0</v>
      </c>
      <c r="AK439" s="281">
        <v>0</v>
      </c>
      <c r="AL439" s="281">
        <v>0</v>
      </c>
      <c r="AM439" s="281">
        <v>0</v>
      </c>
      <c r="AN439" s="281">
        <v>0</v>
      </c>
      <c r="AO439" s="281">
        <v>0</v>
      </c>
      <c r="AP439" s="281">
        <v>0</v>
      </c>
    </row>
    <row r="440" spans="1:42" outlineLevel="2">
      <c r="A440" s="211" t="str">
        <f>A399&amp;"."&amp;A431&amp;"."&amp;A400&amp;"."&amp;B440</f>
        <v>3.d.1.9</v>
      </c>
      <c r="B440">
        <v>9</v>
      </c>
      <c r="C440" t="str">
        <f>'1-GBP'!C440</f>
        <v/>
      </c>
      <c r="D440"/>
      <c r="E440"/>
      <c r="F440"/>
      <c r="G440"/>
      <c r="H440"/>
      <c r="I440"/>
      <c r="J440"/>
      <c r="K440"/>
      <c r="M440" s="281">
        <v>0</v>
      </c>
      <c r="N440" s="281">
        <v>0</v>
      </c>
      <c r="O440" s="281">
        <v>0</v>
      </c>
      <c r="P440" s="281">
        <v>0</v>
      </c>
      <c r="Q440" s="281">
        <v>0</v>
      </c>
      <c r="R440" s="281">
        <v>0</v>
      </c>
      <c r="S440" s="281">
        <v>0</v>
      </c>
      <c r="T440" s="281">
        <v>0</v>
      </c>
      <c r="U440" s="281">
        <v>0</v>
      </c>
      <c r="V440" s="281">
        <v>0</v>
      </c>
      <c r="W440" s="281">
        <v>0</v>
      </c>
      <c r="X440" s="281">
        <v>0</v>
      </c>
      <c r="Y440" s="281">
        <v>0</v>
      </c>
      <c r="Z440" s="281">
        <v>0</v>
      </c>
      <c r="AA440" s="281">
        <v>0</v>
      </c>
      <c r="AB440" s="281">
        <v>0</v>
      </c>
      <c r="AC440" s="281">
        <v>0</v>
      </c>
      <c r="AD440" s="281">
        <v>0</v>
      </c>
      <c r="AE440" s="281">
        <v>0</v>
      </c>
      <c r="AF440" s="281">
        <v>0</v>
      </c>
      <c r="AG440" s="281">
        <v>0</v>
      </c>
      <c r="AH440" s="281">
        <v>0</v>
      </c>
      <c r="AI440" s="281">
        <v>0</v>
      </c>
      <c r="AJ440" s="281">
        <v>0</v>
      </c>
      <c r="AK440" s="281">
        <v>0</v>
      </c>
      <c r="AL440" s="281">
        <v>0</v>
      </c>
      <c r="AM440" s="281">
        <v>0</v>
      </c>
      <c r="AN440" s="281">
        <v>0</v>
      </c>
      <c r="AO440" s="281">
        <v>0</v>
      </c>
      <c r="AP440" s="281">
        <v>0</v>
      </c>
    </row>
    <row r="441" spans="1:42" outlineLevel="2">
      <c r="A441" s="211" t="str">
        <f>A399&amp;"."&amp;A431&amp;"."&amp;A400&amp;"."&amp;B441</f>
        <v>3.d.1.10</v>
      </c>
      <c r="B441">
        <v>10</v>
      </c>
      <c r="C441" t="str">
        <f>'1-GBP'!C441</f>
        <v/>
      </c>
      <c r="D441"/>
      <c r="E441"/>
      <c r="F441"/>
      <c r="G441"/>
      <c r="H441"/>
      <c r="I441"/>
      <c r="J441"/>
      <c r="K441"/>
      <c r="M441" s="281">
        <v>0</v>
      </c>
      <c r="N441" s="281">
        <v>0</v>
      </c>
      <c r="O441" s="281">
        <v>0</v>
      </c>
      <c r="P441" s="281">
        <v>0</v>
      </c>
      <c r="Q441" s="281">
        <v>0</v>
      </c>
      <c r="R441" s="281">
        <v>0</v>
      </c>
      <c r="S441" s="281">
        <v>0</v>
      </c>
      <c r="T441" s="281">
        <v>0</v>
      </c>
      <c r="U441" s="281">
        <v>0</v>
      </c>
      <c r="V441" s="281">
        <v>0</v>
      </c>
      <c r="W441" s="281">
        <v>0</v>
      </c>
      <c r="X441" s="281">
        <v>0</v>
      </c>
      <c r="Y441" s="281">
        <v>0</v>
      </c>
      <c r="Z441" s="281">
        <v>0</v>
      </c>
      <c r="AA441" s="281">
        <v>0</v>
      </c>
      <c r="AB441" s="281">
        <v>0</v>
      </c>
      <c r="AC441" s="281">
        <v>0</v>
      </c>
      <c r="AD441" s="281">
        <v>0</v>
      </c>
      <c r="AE441" s="281">
        <v>0</v>
      </c>
      <c r="AF441" s="281">
        <v>0</v>
      </c>
      <c r="AG441" s="281">
        <v>0</v>
      </c>
      <c r="AH441" s="281">
        <v>0</v>
      </c>
      <c r="AI441" s="281">
        <v>0</v>
      </c>
      <c r="AJ441" s="281">
        <v>0</v>
      </c>
      <c r="AK441" s="281">
        <v>0</v>
      </c>
      <c r="AL441" s="281">
        <v>0</v>
      </c>
      <c r="AM441" s="281">
        <v>0</v>
      </c>
      <c r="AN441" s="281">
        <v>0</v>
      </c>
      <c r="AO441" s="281">
        <v>0</v>
      </c>
      <c r="AP441" s="281">
        <v>0</v>
      </c>
    </row>
    <row r="442" spans="1:42" outlineLevel="2">
      <c r="A442" s="211" t="str">
        <f>A399&amp;"."&amp;A431&amp;"."&amp;A400&amp;"."&amp;B442</f>
        <v>3.d.1.11</v>
      </c>
      <c r="B442">
        <v>11</v>
      </c>
      <c r="C442" t="str">
        <f>'1-GBP'!C442</f>
        <v/>
      </c>
      <c r="D442"/>
      <c r="E442"/>
      <c r="F442"/>
      <c r="G442"/>
      <c r="H442"/>
      <c r="I442"/>
      <c r="J442"/>
      <c r="K442"/>
      <c r="M442" s="281">
        <v>0</v>
      </c>
      <c r="N442" s="281">
        <v>0</v>
      </c>
      <c r="O442" s="281">
        <v>0</v>
      </c>
      <c r="P442" s="281">
        <v>0</v>
      </c>
      <c r="Q442" s="281">
        <v>0</v>
      </c>
      <c r="R442" s="281">
        <v>0</v>
      </c>
      <c r="S442" s="281">
        <v>0</v>
      </c>
      <c r="T442" s="281">
        <v>0</v>
      </c>
      <c r="U442" s="281">
        <v>0</v>
      </c>
      <c r="V442" s="281">
        <v>0</v>
      </c>
      <c r="W442" s="281">
        <v>0</v>
      </c>
      <c r="X442" s="281">
        <v>0</v>
      </c>
      <c r="Y442" s="281">
        <v>0</v>
      </c>
      <c r="Z442" s="281">
        <v>0</v>
      </c>
      <c r="AA442" s="281">
        <v>0</v>
      </c>
      <c r="AB442" s="281">
        <v>0</v>
      </c>
      <c r="AC442" s="281">
        <v>0</v>
      </c>
      <c r="AD442" s="281">
        <v>0</v>
      </c>
      <c r="AE442" s="281">
        <v>0</v>
      </c>
      <c r="AF442" s="281">
        <v>0</v>
      </c>
      <c r="AG442" s="281">
        <v>0</v>
      </c>
      <c r="AH442" s="281">
        <v>0</v>
      </c>
      <c r="AI442" s="281">
        <v>0</v>
      </c>
      <c r="AJ442" s="281">
        <v>0</v>
      </c>
      <c r="AK442" s="281">
        <v>0</v>
      </c>
      <c r="AL442" s="281">
        <v>0</v>
      </c>
      <c r="AM442" s="281">
        <v>0</v>
      </c>
      <c r="AN442" s="281">
        <v>0</v>
      </c>
      <c r="AO442" s="281">
        <v>0</v>
      </c>
      <c r="AP442" s="281">
        <v>0</v>
      </c>
    </row>
    <row r="443" spans="1:42" outlineLevel="2">
      <c r="A443" s="211" t="str">
        <f>A399&amp;"."&amp;A431&amp;"."&amp;A400&amp;"."&amp;B443</f>
        <v>3.d.1.12</v>
      </c>
      <c r="B443">
        <v>12</v>
      </c>
      <c r="C443" t="str">
        <f>'1-GBP'!C443</f>
        <v/>
      </c>
      <c r="D443"/>
      <c r="E443"/>
      <c r="F443"/>
      <c r="G443"/>
      <c r="H443"/>
      <c r="I443"/>
      <c r="J443"/>
      <c r="K443"/>
      <c r="M443" s="281">
        <v>0</v>
      </c>
      <c r="N443" s="281">
        <v>0</v>
      </c>
      <c r="O443" s="281">
        <v>0</v>
      </c>
      <c r="P443" s="281">
        <v>0</v>
      </c>
      <c r="Q443" s="281">
        <v>0</v>
      </c>
      <c r="R443" s="281">
        <v>0</v>
      </c>
      <c r="S443" s="281">
        <v>0</v>
      </c>
      <c r="T443" s="281">
        <v>0</v>
      </c>
      <c r="U443" s="281">
        <v>0</v>
      </c>
      <c r="V443" s="281">
        <v>0</v>
      </c>
      <c r="W443" s="281">
        <v>0</v>
      </c>
      <c r="X443" s="281">
        <v>0</v>
      </c>
      <c r="Y443" s="281">
        <v>0</v>
      </c>
      <c r="Z443" s="281">
        <v>0</v>
      </c>
      <c r="AA443" s="281">
        <v>0</v>
      </c>
      <c r="AB443" s="281">
        <v>0</v>
      </c>
      <c r="AC443" s="281">
        <v>0</v>
      </c>
      <c r="AD443" s="281">
        <v>0</v>
      </c>
      <c r="AE443" s="281">
        <v>0</v>
      </c>
      <c r="AF443" s="281">
        <v>0</v>
      </c>
      <c r="AG443" s="281">
        <v>0</v>
      </c>
      <c r="AH443" s="281">
        <v>0</v>
      </c>
      <c r="AI443" s="281">
        <v>0</v>
      </c>
      <c r="AJ443" s="281">
        <v>0</v>
      </c>
      <c r="AK443" s="281">
        <v>0</v>
      </c>
      <c r="AL443" s="281">
        <v>0</v>
      </c>
      <c r="AM443" s="281">
        <v>0</v>
      </c>
      <c r="AN443" s="281">
        <v>0</v>
      </c>
      <c r="AO443" s="281">
        <v>0</v>
      </c>
      <c r="AP443" s="281">
        <v>0</v>
      </c>
    </row>
    <row r="444" spans="1:42" outlineLevel="1">
      <c r="A444" s="212"/>
      <c r="B444" s="201">
        <f>B443-COUNTIFS(C432:C443,"")</f>
        <v>5</v>
      </c>
      <c r="C444" s="201" t="s">
        <v>285</v>
      </c>
      <c r="D444" s="201"/>
      <c r="E444" s="201"/>
      <c r="F444" s="201"/>
      <c r="G444" s="201"/>
      <c r="H444" s="201"/>
      <c r="I444" s="201"/>
      <c r="J444" s="201"/>
      <c r="K444" s="201"/>
      <c r="L444" s="201"/>
      <c r="M444" s="280">
        <f t="shared" ref="M444:AP444" si="37">SUM(M432:M443)</f>
        <v>0</v>
      </c>
      <c r="N444" s="280">
        <f t="shared" si="37"/>
        <v>0</v>
      </c>
      <c r="O444" s="280">
        <f t="shared" si="37"/>
        <v>0</v>
      </c>
      <c r="P444" s="280">
        <f t="shared" si="37"/>
        <v>0</v>
      </c>
      <c r="Q444" s="280">
        <f t="shared" si="37"/>
        <v>0</v>
      </c>
      <c r="R444" s="280">
        <f t="shared" si="37"/>
        <v>0</v>
      </c>
      <c r="S444" s="280">
        <f t="shared" si="37"/>
        <v>0</v>
      </c>
      <c r="T444" s="280">
        <f t="shared" si="37"/>
        <v>0</v>
      </c>
      <c r="U444" s="280">
        <f t="shared" si="37"/>
        <v>0</v>
      </c>
      <c r="V444" s="280">
        <f t="shared" si="37"/>
        <v>0</v>
      </c>
      <c r="W444" s="280">
        <f t="shared" si="37"/>
        <v>0</v>
      </c>
      <c r="X444" s="280">
        <f t="shared" si="37"/>
        <v>0</v>
      </c>
      <c r="Y444" s="280">
        <f t="shared" si="37"/>
        <v>0</v>
      </c>
      <c r="Z444" s="280">
        <f t="shared" si="37"/>
        <v>0</v>
      </c>
      <c r="AA444" s="280">
        <f t="shared" si="37"/>
        <v>0</v>
      </c>
      <c r="AB444" s="280">
        <f t="shared" si="37"/>
        <v>0</v>
      </c>
      <c r="AC444" s="280">
        <f t="shared" si="37"/>
        <v>0</v>
      </c>
      <c r="AD444" s="280">
        <f t="shared" si="37"/>
        <v>0</v>
      </c>
      <c r="AE444" s="280">
        <f t="shared" si="37"/>
        <v>0</v>
      </c>
      <c r="AF444" s="280">
        <f t="shared" si="37"/>
        <v>0</v>
      </c>
      <c r="AG444" s="280">
        <f t="shared" si="37"/>
        <v>0</v>
      </c>
      <c r="AH444" s="280">
        <f t="shared" si="37"/>
        <v>0</v>
      </c>
      <c r="AI444" s="280">
        <f t="shared" si="37"/>
        <v>0</v>
      </c>
      <c r="AJ444" s="280">
        <f t="shared" si="37"/>
        <v>0</v>
      </c>
      <c r="AK444" s="280">
        <f t="shared" si="37"/>
        <v>0</v>
      </c>
      <c r="AL444" s="280">
        <f t="shared" si="37"/>
        <v>0</v>
      </c>
      <c r="AM444" s="280">
        <f t="shared" si="37"/>
        <v>0</v>
      </c>
      <c r="AN444" s="280">
        <f t="shared" si="37"/>
        <v>0</v>
      </c>
      <c r="AO444" s="280">
        <f t="shared" si="37"/>
        <v>0</v>
      </c>
      <c r="AP444" s="280">
        <f t="shared" si="37"/>
        <v>0</v>
      </c>
    </row>
    <row r="445" spans="1:42" ht="16.149999999999999" outlineLevel="1" thickBot="1">
      <c r="A445" s="213"/>
      <c r="B445" s="202"/>
      <c r="C445" s="202"/>
      <c r="D445" s="202"/>
      <c r="E445" s="202"/>
      <c r="F445" s="202"/>
      <c r="G445" s="202"/>
      <c r="H445" s="202"/>
      <c r="I445" s="202"/>
      <c r="J445" s="202"/>
      <c r="K445" s="202"/>
      <c r="L445" s="202"/>
      <c r="M445" s="313"/>
      <c r="N445" s="313"/>
      <c r="O445" s="313"/>
      <c r="P445" s="313"/>
      <c r="Q445" s="313"/>
      <c r="R445" s="313"/>
      <c r="S445" s="313"/>
      <c r="T445" s="313"/>
      <c r="U445" s="313"/>
      <c r="V445" s="313"/>
      <c r="W445" s="313"/>
      <c r="X445" s="313"/>
      <c r="Y445" s="313"/>
      <c r="Z445" s="313"/>
      <c r="AA445" s="313"/>
      <c r="AB445" s="313"/>
      <c r="AC445" s="313"/>
      <c r="AD445" s="313"/>
      <c r="AE445" s="313"/>
      <c r="AF445" s="313"/>
      <c r="AG445" s="313"/>
      <c r="AH445" s="313"/>
      <c r="AI445" s="313"/>
      <c r="AJ445" s="313"/>
      <c r="AK445" s="313"/>
      <c r="AL445" s="313"/>
      <c r="AM445" s="313"/>
      <c r="AN445" s="313"/>
      <c r="AO445" s="313"/>
      <c r="AP445" s="313"/>
    </row>
    <row r="446" spans="1:42" ht="16.149999999999999" outlineLevel="1" thickBot="1">
      <c r="A446" s="214" t="s">
        <v>288</v>
      </c>
      <c r="B446" s="203">
        <f>B444+B429+B414</f>
        <v>5</v>
      </c>
      <c r="C446" s="203" t="s">
        <v>289</v>
      </c>
      <c r="D446" s="203"/>
      <c r="E446" s="203"/>
      <c r="F446" s="203"/>
      <c r="G446" s="203" t="str">
        <f>+"Total "&amp;$B399&amp;" "&amp;$B400</f>
        <v>Total Phase 3 Humber Onshore Transportation System</v>
      </c>
      <c r="H446" s="203"/>
      <c r="I446" s="203"/>
      <c r="J446" s="203"/>
      <c r="K446" s="203"/>
      <c r="L446" s="203"/>
      <c r="M446" s="284">
        <f t="shared" ref="M446:AP446" si="38">SUM(M414,M429,M444)</f>
        <v>0</v>
      </c>
      <c r="N446" s="284">
        <f t="shared" si="38"/>
        <v>0</v>
      </c>
      <c r="O446" s="284">
        <f t="shared" si="38"/>
        <v>0</v>
      </c>
      <c r="P446" s="284">
        <f t="shared" si="38"/>
        <v>0</v>
      </c>
      <c r="Q446" s="284">
        <f t="shared" si="38"/>
        <v>0</v>
      </c>
      <c r="R446" s="284">
        <f t="shared" si="38"/>
        <v>0</v>
      </c>
      <c r="S446" s="284">
        <f t="shared" si="38"/>
        <v>0</v>
      </c>
      <c r="T446" s="284">
        <f t="shared" si="38"/>
        <v>0</v>
      </c>
      <c r="U446" s="284">
        <f t="shared" si="38"/>
        <v>0</v>
      </c>
      <c r="V446" s="284">
        <f t="shared" si="38"/>
        <v>0</v>
      </c>
      <c r="W446" s="284">
        <f t="shared" si="38"/>
        <v>0</v>
      </c>
      <c r="X446" s="284">
        <f t="shared" si="38"/>
        <v>0</v>
      </c>
      <c r="Y446" s="284">
        <f t="shared" si="38"/>
        <v>0</v>
      </c>
      <c r="Z446" s="284">
        <f t="shared" si="38"/>
        <v>0</v>
      </c>
      <c r="AA446" s="284">
        <f t="shared" si="38"/>
        <v>0</v>
      </c>
      <c r="AB446" s="284">
        <f t="shared" si="38"/>
        <v>0</v>
      </c>
      <c r="AC446" s="284">
        <f t="shared" si="38"/>
        <v>0</v>
      </c>
      <c r="AD446" s="284">
        <f t="shared" si="38"/>
        <v>0</v>
      </c>
      <c r="AE446" s="284">
        <f t="shared" si="38"/>
        <v>0</v>
      </c>
      <c r="AF446" s="284">
        <f t="shared" si="38"/>
        <v>0</v>
      </c>
      <c r="AG446" s="284">
        <f t="shared" si="38"/>
        <v>0</v>
      </c>
      <c r="AH446" s="284">
        <f t="shared" si="38"/>
        <v>0</v>
      </c>
      <c r="AI446" s="284">
        <f t="shared" si="38"/>
        <v>0</v>
      </c>
      <c r="AJ446" s="284">
        <f t="shared" si="38"/>
        <v>0</v>
      </c>
      <c r="AK446" s="284">
        <f t="shared" si="38"/>
        <v>0</v>
      </c>
      <c r="AL446" s="284">
        <f t="shared" si="38"/>
        <v>0</v>
      </c>
      <c r="AM446" s="284">
        <f t="shared" si="38"/>
        <v>0</v>
      </c>
      <c r="AN446" s="284">
        <f t="shared" si="38"/>
        <v>0</v>
      </c>
      <c r="AO446" s="284">
        <f t="shared" si="38"/>
        <v>0</v>
      </c>
      <c r="AP446" s="284">
        <f t="shared" si="38"/>
        <v>0</v>
      </c>
    </row>
    <row r="447" spans="1:42" collapsed="1">
      <c r="A447" s="211"/>
      <c r="B447"/>
      <c r="C447"/>
      <c r="D447"/>
      <c r="E447"/>
      <c r="F447"/>
      <c r="G447"/>
      <c r="H447"/>
      <c r="I447"/>
      <c r="J447"/>
      <c r="K447"/>
      <c r="M447" s="314"/>
      <c r="N447" s="314"/>
      <c r="O447" s="314"/>
      <c r="P447" s="314"/>
      <c r="Q447" s="314"/>
      <c r="R447" s="314"/>
      <c r="S447" s="314"/>
      <c r="T447" s="314"/>
      <c r="U447" s="314"/>
      <c r="V447" s="314"/>
      <c r="W447" s="314"/>
      <c r="X447" s="314"/>
      <c r="Y447" s="314"/>
      <c r="Z447" s="314"/>
      <c r="AA447" s="314"/>
      <c r="AB447" s="314"/>
      <c r="AC447" s="314"/>
      <c r="AD447" s="314"/>
      <c r="AE447" s="314"/>
      <c r="AF447" s="314"/>
      <c r="AG447" s="314"/>
      <c r="AH447" s="314"/>
      <c r="AI447" s="314"/>
      <c r="AJ447" s="314"/>
      <c r="AK447" s="314"/>
      <c r="AL447" s="314"/>
      <c r="AM447" s="314"/>
      <c r="AN447" s="314"/>
      <c r="AO447" s="314"/>
      <c r="AP447" s="314"/>
    </row>
    <row r="448" spans="1:42">
      <c r="A448" s="209" t="str">
        <f>_xlfn.TEXTBEFORE(J448,".")</f>
        <v>3</v>
      </c>
      <c r="B448" s="196" t="str">
        <f>_xlfn.XLOOKUP($A448,Select!$B$4:$B$65,Select!$C$4:$C$65)</f>
        <v>Phase 3</v>
      </c>
      <c r="C448" s="197"/>
      <c r="D448" s="197">
        <f>B463+B478+B493</f>
        <v>6</v>
      </c>
      <c r="E448" s="197" t="s">
        <v>281</v>
      </c>
      <c r="F448" s="197"/>
      <c r="G448" s="197"/>
      <c r="H448" s="197"/>
      <c r="I448" s="197" t="s">
        <v>282</v>
      </c>
      <c r="J448" s="197" t="str">
        <f>Select!$M$13</f>
        <v>3.2</v>
      </c>
      <c r="K448" s="197"/>
      <c r="L448" s="197"/>
      <c r="M448" s="318"/>
      <c r="N448" s="319"/>
      <c r="O448" s="319"/>
      <c r="P448" s="319"/>
      <c r="Q448" s="319"/>
      <c r="R448" s="319"/>
      <c r="S448" s="319"/>
      <c r="T448" s="319"/>
      <c r="U448" s="319"/>
      <c r="V448" s="319"/>
      <c r="W448" s="319"/>
      <c r="X448" s="319"/>
      <c r="Y448" s="319"/>
      <c r="Z448" s="319"/>
      <c r="AA448" s="319"/>
      <c r="AB448" s="319"/>
      <c r="AC448" s="319"/>
      <c r="AD448" s="319"/>
      <c r="AE448" s="319"/>
      <c r="AF448" s="319"/>
      <c r="AG448" s="319"/>
      <c r="AH448" s="319"/>
      <c r="AI448" s="319"/>
      <c r="AJ448" s="319"/>
      <c r="AK448" s="319"/>
      <c r="AL448" s="319"/>
      <c r="AM448" s="319"/>
      <c r="AN448" s="319"/>
      <c r="AO448" s="319"/>
      <c r="AP448" s="319"/>
    </row>
    <row r="449" spans="1:42" outlineLevel="1">
      <c r="A449" s="210" t="str">
        <f>_xlfn.TEXTAFTER(J448,".")</f>
        <v>2</v>
      </c>
      <c r="B449" s="199" t="str">
        <f>_xlfn.XLOOKUP($J448,Select!$K$4:$K$65,Select!$F$4:$F$65)</f>
        <v>CS006 &amp; CS007 Storage Systems</v>
      </c>
      <c r="C449" s="199"/>
      <c r="D449" s="199"/>
      <c r="E449" s="199"/>
      <c r="F449" s="199"/>
      <c r="G449" s="199"/>
      <c r="H449" s="199"/>
      <c r="I449" s="199"/>
      <c r="J449" s="199"/>
      <c r="K449" s="199"/>
      <c r="L449" s="199"/>
      <c r="M449" s="320"/>
      <c r="N449" s="320"/>
      <c r="O449" s="320"/>
      <c r="P449" s="320"/>
      <c r="Q449" s="320"/>
      <c r="R449" s="320"/>
      <c r="S449" s="320"/>
      <c r="T449" s="320"/>
      <c r="U449" s="320"/>
      <c r="V449" s="320"/>
      <c r="W449" s="320"/>
      <c r="X449" s="320"/>
      <c r="Y449" s="320"/>
      <c r="Z449" s="320"/>
      <c r="AA449" s="320"/>
      <c r="AB449" s="320"/>
      <c r="AC449" s="320"/>
      <c r="AD449" s="320"/>
      <c r="AE449" s="320"/>
      <c r="AF449" s="320"/>
      <c r="AG449" s="320"/>
      <c r="AH449" s="320"/>
      <c r="AI449" s="320"/>
      <c r="AJ449" s="320"/>
      <c r="AK449" s="320"/>
      <c r="AL449" s="320"/>
      <c r="AM449" s="320"/>
      <c r="AN449" s="320"/>
      <c r="AO449" s="320"/>
      <c r="AP449" s="320"/>
    </row>
    <row r="450" spans="1:42" outlineLevel="1">
      <c r="A450" s="220" t="s">
        <v>150</v>
      </c>
      <c r="B450" s="220" t="s">
        <v>283</v>
      </c>
      <c r="C450" s="220" t="s">
        <v>284</v>
      </c>
      <c r="D450" s="220"/>
      <c r="E450" s="220"/>
      <c r="F450" s="220"/>
      <c r="G450" s="220"/>
      <c r="H450" s="220"/>
      <c r="I450" s="220"/>
      <c r="J450" s="220"/>
      <c r="K450" s="220"/>
      <c r="L450" s="220"/>
      <c r="M450" s="315"/>
      <c r="N450" s="315"/>
      <c r="O450" s="315"/>
      <c r="P450" s="315"/>
      <c r="Q450" s="315"/>
      <c r="R450" s="315"/>
      <c r="S450" s="315"/>
      <c r="T450" s="315"/>
      <c r="U450" s="315"/>
      <c r="V450" s="315"/>
      <c r="W450" s="315"/>
      <c r="X450" s="315"/>
      <c r="Y450" s="315"/>
      <c r="Z450" s="315"/>
      <c r="AA450" s="315"/>
      <c r="AB450" s="315"/>
      <c r="AC450" s="315"/>
      <c r="AD450" s="315"/>
      <c r="AE450" s="315"/>
      <c r="AF450" s="315"/>
      <c r="AG450" s="315"/>
      <c r="AH450" s="315"/>
      <c r="AI450" s="315"/>
      <c r="AJ450" s="315"/>
      <c r="AK450" s="315"/>
      <c r="AL450" s="315"/>
      <c r="AM450" s="315"/>
      <c r="AN450" s="315"/>
      <c r="AO450" s="315"/>
      <c r="AP450" s="315"/>
    </row>
    <row r="451" spans="1:42" outlineLevel="2">
      <c r="A451" s="211" t="str">
        <f>A448&amp;"."&amp;A450&amp;"."&amp;A449&amp;"."&amp;B451</f>
        <v>3.c.2.1</v>
      </c>
      <c r="B451">
        <v>1</v>
      </c>
      <c r="C451" t="str">
        <f>'1-GBP'!C451</f>
        <v/>
      </c>
      <c r="D451"/>
      <c r="E451"/>
      <c r="F451"/>
      <c r="G451"/>
      <c r="H451"/>
      <c r="I451"/>
      <c r="J451"/>
      <c r="K451"/>
      <c r="M451" s="281">
        <v>0</v>
      </c>
      <c r="N451" s="281">
        <v>0</v>
      </c>
      <c r="O451" s="281">
        <v>0</v>
      </c>
      <c r="P451" s="281">
        <v>0</v>
      </c>
      <c r="Q451" s="281">
        <v>0</v>
      </c>
      <c r="R451" s="281">
        <v>0</v>
      </c>
      <c r="S451" s="281">
        <v>0</v>
      </c>
      <c r="T451" s="281">
        <v>0</v>
      </c>
      <c r="U451" s="281">
        <v>0</v>
      </c>
      <c r="V451" s="281">
        <v>0</v>
      </c>
      <c r="W451" s="281">
        <v>0</v>
      </c>
      <c r="X451" s="281">
        <v>0</v>
      </c>
      <c r="Y451" s="281">
        <v>0</v>
      </c>
      <c r="Z451" s="281">
        <v>0</v>
      </c>
      <c r="AA451" s="281">
        <v>0</v>
      </c>
      <c r="AB451" s="281">
        <v>0</v>
      </c>
      <c r="AC451" s="281">
        <v>0</v>
      </c>
      <c r="AD451" s="281">
        <v>0</v>
      </c>
      <c r="AE451" s="281">
        <v>0</v>
      </c>
      <c r="AF451" s="281">
        <v>0</v>
      </c>
      <c r="AG451" s="281">
        <v>0</v>
      </c>
      <c r="AH451" s="281">
        <v>0</v>
      </c>
      <c r="AI451" s="281">
        <v>0</v>
      </c>
      <c r="AJ451" s="281">
        <v>0</v>
      </c>
      <c r="AK451" s="281">
        <v>0</v>
      </c>
      <c r="AL451" s="281">
        <v>0</v>
      </c>
      <c r="AM451" s="281">
        <v>0</v>
      </c>
      <c r="AN451" s="281">
        <v>0</v>
      </c>
      <c r="AO451" s="281">
        <v>0</v>
      </c>
      <c r="AP451" s="281">
        <v>0</v>
      </c>
    </row>
    <row r="452" spans="1:42" outlineLevel="2">
      <c r="A452" s="211" t="str">
        <f>A448&amp;"."&amp;A450&amp;"."&amp;A449&amp;"."&amp;B452</f>
        <v>3.c.2.2</v>
      </c>
      <c r="B452">
        <v>2</v>
      </c>
      <c r="C452" t="str">
        <f>'1-GBP'!C452</f>
        <v/>
      </c>
      <c r="D452"/>
      <c r="E452"/>
      <c r="F452"/>
      <c r="G452"/>
      <c r="H452"/>
      <c r="I452"/>
      <c r="J452"/>
      <c r="K452"/>
      <c r="M452" s="281">
        <v>0</v>
      </c>
      <c r="N452" s="281">
        <v>0</v>
      </c>
      <c r="O452" s="281">
        <v>0</v>
      </c>
      <c r="P452" s="281">
        <v>0</v>
      </c>
      <c r="Q452" s="281">
        <v>0</v>
      </c>
      <c r="R452" s="281">
        <v>0</v>
      </c>
      <c r="S452" s="281">
        <v>0</v>
      </c>
      <c r="T452" s="281">
        <v>0</v>
      </c>
      <c r="U452" s="281">
        <v>0</v>
      </c>
      <c r="V452" s="281">
        <v>0</v>
      </c>
      <c r="W452" s="281">
        <v>0</v>
      </c>
      <c r="X452" s="281">
        <v>0</v>
      </c>
      <c r="Y452" s="281">
        <v>0</v>
      </c>
      <c r="Z452" s="281">
        <v>0</v>
      </c>
      <c r="AA452" s="281">
        <v>0</v>
      </c>
      <c r="AB452" s="281">
        <v>0</v>
      </c>
      <c r="AC452" s="281">
        <v>0</v>
      </c>
      <c r="AD452" s="281">
        <v>0</v>
      </c>
      <c r="AE452" s="281">
        <v>0</v>
      </c>
      <c r="AF452" s="281">
        <v>0</v>
      </c>
      <c r="AG452" s="281">
        <v>0</v>
      </c>
      <c r="AH452" s="281">
        <v>0</v>
      </c>
      <c r="AI452" s="281">
        <v>0</v>
      </c>
      <c r="AJ452" s="281">
        <v>0</v>
      </c>
      <c r="AK452" s="281">
        <v>0</v>
      </c>
      <c r="AL452" s="281">
        <v>0</v>
      </c>
      <c r="AM452" s="281">
        <v>0</v>
      </c>
      <c r="AN452" s="281">
        <v>0</v>
      </c>
      <c r="AO452" s="281">
        <v>0</v>
      </c>
      <c r="AP452" s="281">
        <v>0</v>
      </c>
    </row>
    <row r="453" spans="1:42" outlineLevel="2">
      <c r="A453" s="211" t="str">
        <f>A448&amp;"."&amp;A450&amp;"."&amp;A449&amp;"."&amp;B453</f>
        <v>3.c.2.3</v>
      </c>
      <c r="B453">
        <v>3</v>
      </c>
      <c r="C453" t="str">
        <f>'1-GBP'!C453</f>
        <v/>
      </c>
      <c r="D453"/>
      <c r="E453"/>
      <c r="F453"/>
      <c r="G453"/>
      <c r="H453"/>
      <c r="I453"/>
      <c r="J453"/>
      <c r="K453"/>
      <c r="M453" s="281">
        <v>0</v>
      </c>
      <c r="N453" s="281">
        <v>0</v>
      </c>
      <c r="O453" s="281">
        <v>0</v>
      </c>
      <c r="P453" s="281">
        <v>0</v>
      </c>
      <c r="Q453" s="281">
        <v>0</v>
      </c>
      <c r="R453" s="281">
        <v>0</v>
      </c>
      <c r="S453" s="281">
        <v>0</v>
      </c>
      <c r="T453" s="281">
        <v>0</v>
      </c>
      <c r="U453" s="281">
        <v>0</v>
      </c>
      <c r="V453" s="281">
        <v>0</v>
      </c>
      <c r="W453" s="281">
        <v>0</v>
      </c>
      <c r="X453" s="281">
        <v>0</v>
      </c>
      <c r="Y453" s="281">
        <v>0</v>
      </c>
      <c r="Z453" s="281">
        <v>0</v>
      </c>
      <c r="AA453" s="281">
        <v>0</v>
      </c>
      <c r="AB453" s="281">
        <v>0</v>
      </c>
      <c r="AC453" s="281">
        <v>0</v>
      </c>
      <c r="AD453" s="281">
        <v>0</v>
      </c>
      <c r="AE453" s="281">
        <v>0</v>
      </c>
      <c r="AF453" s="281">
        <v>0</v>
      </c>
      <c r="AG453" s="281">
        <v>0</v>
      </c>
      <c r="AH453" s="281">
        <v>0</v>
      </c>
      <c r="AI453" s="281">
        <v>0</v>
      </c>
      <c r="AJ453" s="281">
        <v>0</v>
      </c>
      <c r="AK453" s="281">
        <v>0</v>
      </c>
      <c r="AL453" s="281">
        <v>0</v>
      </c>
      <c r="AM453" s="281">
        <v>0</v>
      </c>
      <c r="AN453" s="281">
        <v>0</v>
      </c>
      <c r="AO453" s="281">
        <v>0</v>
      </c>
      <c r="AP453" s="281">
        <v>0</v>
      </c>
    </row>
    <row r="454" spans="1:42" outlineLevel="2">
      <c r="A454" s="211" t="str">
        <f>A448&amp;"."&amp;A450&amp;"."&amp;A449&amp;"."&amp;B454</f>
        <v>3.c.2.4</v>
      </c>
      <c r="B454">
        <v>4</v>
      </c>
      <c r="C454" t="str">
        <f>'1-GBP'!C454</f>
        <v/>
      </c>
      <c r="D454"/>
      <c r="E454"/>
      <c r="F454"/>
      <c r="G454"/>
      <c r="H454"/>
      <c r="I454"/>
      <c r="J454"/>
      <c r="K454"/>
      <c r="M454" s="281">
        <v>0</v>
      </c>
      <c r="N454" s="281">
        <v>0</v>
      </c>
      <c r="O454" s="281">
        <v>0</v>
      </c>
      <c r="P454" s="281">
        <v>0</v>
      </c>
      <c r="Q454" s="281">
        <v>0</v>
      </c>
      <c r="R454" s="281">
        <v>0</v>
      </c>
      <c r="S454" s="281">
        <v>0</v>
      </c>
      <c r="T454" s="281">
        <v>0</v>
      </c>
      <c r="U454" s="281">
        <v>0</v>
      </c>
      <c r="V454" s="281">
        <v>0</v>
      </c>
      <c r="W454" s="281">
        <v>0</v>
      </c>
      <c r="X454" s="281">
        <v>0</v>
      </c>
      <c r="Y454" s="281">
        <v>0</v>
      </c>
      <c r="Z454" s="281">
        <v>0</v>
      </c>
      <c r="AA454" s="281">
        <v>0</v>
      </c>
      <c r="AB454" s="281">
        <v>0</v>
      </c>
      <c r="AC454" s="281">
        <v>0</v>
      </c>
      <c r="AD454" s="281">
        <v>0</v>
      </c>
      <c r="AE454" s="281">
        <v>0</v>
      </c>
      <c r="AF454" s="281">
        <v>0</v>
      </c>
      <c r="AG454" s="281">
        <v>0</v>
      </c>
      <c r="AH454" s="281">
        <v>0</v>
      </c>
      <c r="AI454" s="281">
        <v>0</v>
      </c>
      <c r="AJ454" s="281">
        <v>0</v>
      </c>
      <c r="AK454" s="281">
        <v>0</v>
      </c>
      <c r="AL454" s="281">
        <v>0</v>
      </c>
      <c r="AM454" s="281">
        <v>0</v>
      </c>
      <c r="AN454" s="281">
        <v>0</v>
      </c>
      <c r="AO454" s="281">
        <v>0</v>
      </c>
      <c r="AP454" s="281">
        <v>0</v>
      </c>
    </row>
    <row r="455" spans="1:42" outlineLevel="2">
      <c r="A455" s="211" t="str">
        <f>A448&amp;"."&amp;A450&amp;"."&amp;A449&amp;"."&amp;B455</f>
        <v>3.c.2.5</v>
      </c>
      <c r="B455">
        <v>5</v>
      </c>
      <c r="C455" t="str">
        <f>'1-GBP'!C455</f>
        <v/>
      </c>
      <c r="D455"/>
      <c r="E455"/>
      <c r="F455"/>
      <c r="G455"/>
      <c r="H455"/>
      <c r="I455"/>
      <c r="J455"/>
      <c r="K455"/>
      <c r="M455" s="281">
        <v>0</v>
      </c>
      <c r="N455" s="281">
        <v>0</v>
      </c>
      <c r="O455" s="281">
        <v>0</v>
      </c>
      <c r="P455" s="281">
        <v>0</v>
      </c>
      <c r="Q455" s="281">
        <v>0</v>
      </c>
      <c r="R455" s="281">
        <v>0</v>
      </c>
      <c r="S455" s="281">
        <v>0</v>
      </c>
      <c r="T455" s="281">
        <v>0</v>
      </c>
      <c r="U455" s="281">
        <v>0</v>
      </c>
      <c r="V455" s="281">
        <v>0</v>
      </c>
      <c r="W455" s="281">
        <v>0</v>
      </c>
      <c r="X455" s="281">
        <v>0</v>
      </c>
      <c r="Y455" s="281">
        <v>0</v>
      </c>
      <c r="Z455" s="281">
        <v>0</v>
      </c>
      <c r="AA455" s="281">
        <v>0</v>
      </c>
      <c r="AB455" s="281">
        <v>0</v>
      </c>
      <c r="AC455" s="281">
        <v>0</v>
      </c>
      <c r="AD455" s="281">
        <v>0</v>
      </c>
      <c r="AE455" s="281">
        <v>0</v>
      </c>
      <c r="AF455" s="281">
        <v>0</v>
      </c>
      <c r="AG455" s="281">
        <v>0</v>
      </c>
      <c r="AH455" s="281">
        <v>0</v>
      </c>
      <c r="AI455" s="281">
        <v>0</v>
      </c>
      <c r="AJ455" s="281">
        <v>0</v>
      </c>
      <c r="AK455" s="281">
        <v>0</v>
      </c>
      <c r="AL455" s="281">
        <v>0</v>
      </c>
      <c r="AM455" s="281">
        <v>0</v>
      </c>
      <c r="AN455" s="281">
        <v>0</v>
      </c>
      <c r="AO455" s="281">
        <v>0</v>
      </c>
      <c r="AP455" s="281">
        <v>0</v>
      </c>
    </row>
    <row r="456" spans="1:42" outlineLevel="2">
      <c r="A456" s="211" t="str">
        <f>A448&amp;"."&amp;A450&amp;"."&amp;A449&amp;"."&amp;B456</f>
        <v>3.c.2.6</v>
      </c>
      <c r="B456">
        <v>6</v>
      </c>
      <c r="C456" t="str">
        <f>'1-GBP'!C456</f>
        <v/>
      </c>
      <c r="D456"/>
      <c r="E456"/>
      <c r="F456"/>
      <c r="G456"/>
      <c r="H456"/>
      <c r="I456"/>
      <c r="J456"/>
      <c r="K456"/>
      <c r="M456" s="281">
        <v>0</v>
      </c>
      <c r="N456" s="281">
        <v>0</v>
      </c>
      <c r="O456" s="281">
        <v>0</v>
      </c>
      <c r="P456" s="281">
        <v>0</v>
      </c>
      <c r="Q456" s="281">
        <v>0</v>
      </c>
      <c r="R456" s="281">
        <v>0</v>
      </c>
      <c r="S456" s="281">
        <v>0</v>
      </c>
      <c r="T456" s="281">
        <v>0</v>
      </c>
      <c r="U456" s="281">
        <v>0</v>
      </c>
      <c r="V456" s="281">
        <v>0</v>
      </c>
      <c r="W456" s="281">
        <v>0</v>
      </c>
      <c r="X456" s="281">
        <v>0</v>
      </c>
      <c r="Y456" s="281">
        <v>0</v>
      </c>
      <c r="Z456" s="281">
        <v>0</v>
      </c>
      <c r="AA456" s="281">
        <v>0</v>
      </c>
      <c r="AB456" s="281">
        <v>0</v>
      </c>
      <c r="AC456" s="281">
        <v>0</v>
      </c>
      <c r="AD456" s="281">
        <v>0</v>
      </c>
      <c r="AE456" s="281">
        <v>0</v>
      </c>
      <c r="AF456" s="281">
        <v>0</v>
      </c>
      <c r="AG456" s="281">
        <v>0</v>
      </c>
      <c r="AH456" s="281">
        <v>0</v>
      </c>
      <c r="AI456" s="281">
        <v>0</v>
      </c>
      <c r="AJ456" s="281">
        <v>0</v>
      </c>
      <c r="AK456" s="281">
        <v>0</v>
      </c>
      <c r="AL456" s="281">
        <v>0</v>
      </c>
      <c r="AM456" s="281">
        <v>0</v>
      </c>
      <c r="AN456" s="281">
        <v>0</v>
      </c>
      <c r="AO456" s="281">
        <v>0</v>
      </c>
      <c r="AP456" s="281">
        <v>0</v>
      </c>
    </row>
    <row r="457" spans="1:42" outlineLevel="2">
      <c r="A457" s="211" t="str">
        <f>A448&amp;"."&amp;A450&amp;"."&amp;A449&amp;"."&amp;B457</f>
        <v>3.c.2.7</v>
      </c>
      <c r="B457">
        <v>7</v>
      </c>
      <c r="C457" t="str">
        <f>'1-GBP'!C457</f>
        <v/>
      </c>
      <c r="D457"/>
      <c r="E457"/>
      <c r="F457"/>
      <c r="G457"/>
      <c r="H457"/>
      <c r="I457"/>
      <c r="J457"/>
      <c r="K457"/>
      <c r="M457" s="281">
        <v>0</v>
      </c>
      <c r="N457" s="281">
        <v>0</v>
      </c>
      <c r="O457" s="281">
        <v>0</v>
      </c>
      <c r="P457" s="281">
        <v>0</v>
      </c>
      <c r="Q457" s="281">
        <v>0</v>
      </c>
      <c r="R457" s="281">
        <v>0</v>
      </c>
      <c r="S457" s="281">
        <v>0</v>
      </c>
      <c r="T457" s="281">
        <v>0</v>
      </c>
      <c r="U457" s="281">
        <v>0</v>
      </c>
      <c r="V457" s="281">
        <v>0</v>
      </c>
      <c r="W457" s="281">
        <v>0</v>
      </c>
      <c r="X457" s="281">
        <v>0</v>
      </c>
      <c r="Y457" s="281">
        <v>0</v>
      </c>
      <c r="Z457" s="281">
        <v>0</v>
      </c>
      <c r="AA457" s="281">
        <v>0</v>
      </c>
      <c r="AB457" s="281">
        <v>0</v>
      </c>
      <c r="AC457" s="281">
        <v>0</v>
      </c>
      <c r="AD457" s="281">
        <v>0</v>
      </c>
      <c r="AE457" s="281">
        <v>0</v>
      </c>
      <c r="AF457" s="281">
        <v>0</v>
      </c>
      <c r="AG457" s="281">
        <v>0</v>
      </c>
      <c r="AH457" s="281">
        <v>0</v>
      </c>
      <c r="AI457" s="281">
        <v>0</v>
      </c>
      <c r="AJ457" s="281">
        <v>0</v>
      </c>
      <c r="AK457" s="281">
        <v>0</v>
      </c>
      <c r="AL457" s="281">
        <v>0</v>
      </c>
      <c r="AM457" s="281">
        <v>0</v>
      </c>
      <c r="AN457" s="281">
        <v>0</v>
      </c>
      <c r="AO457" s="281">
        <v>0</v>
      </c>
      <c r="AP457" s="281">
        <v>0</v>
      </c>
    </row>
    <row r="458" spans="1:42" outlineLevel="2">
      <c r="A458" s="211" t="str">
        <f>A448&amp;"."&amp;A450&amp;"."&amp;A449&amp;"."&amp;B458</f>
        <v>3.c.2.8</v>
      </c>
      <c r="B458">
        <v>8</v>
      </c>
      <c r="C458" t="str">
        <f>'1-GBP'!C458</f>
        <v/>
      </c>
      <c r="D458"/>
      <c r="E458"/>
      <c r="F458"/>
      <c r="G458"/>
      <c r="H458"/>
      <c r="I458"/>
      <c r="J458"/>
      <c r="K458"/>
      <c r="M458" s="281">
        <v>0</v>
      </c>
      <c r="N458" s="281">
        <v>0</v>
      </c>
      <c r="O458" s="281">
        <v>0</v>
      </c>
      <c r="P458" s="281">
        <v>0</v>
      </c>
      <c r="Q458" s="281">
        <v>0</v>
      </c>
      <c r="R458" s="281">
        <v>0</v>
      </c>
      <c r="S458" s="281">
        <v>0</v>
      </c>
      <c r="T458" s="281">
        <v>0</v>
      </c>
      <c r="U458" s="281">
        <v>0</v>
      </c>
      <c r="V458" s="281">
        <v>0</v>
      </c>
      <c r="W458" s="281">
        <v>0</v>
      </c>
      <c r="X458" s="281">
        <v>0</v>
      </c>
      <c r="Y458" s="281">
        <v>0</v>
      </c>
      <c r="Z458" s="281">
        <v>0</v>
      </c>
      <c r="AA458" s="281">
        <v>0</v>
      </c>
      <c r="AB458" s="281">
        <v>0</v>
      </c>
      <c r="AC458" s="281">
        <v>0</v>
      </c>
      <c r="AD458" s="281">
        <v>0</v>
      </c>
      <c r="AE458" s="281">
        <v>0</v>
      </c>
      <c r="AF458" s="281">
        <v>0</v>
      </c>
      <c r="AG458" s="281">
        <v>0</v>
      </c>
      <c r="AH458" s="281">
        <v>0</v>
      </c>
      <c r="AI458" s="281">
        <v>0</v>
      </c>
      <c r="AJ458" s="281">
        <v>0</v>
      </c>
      <c r="AK458" s="281">
        <v>0</v>
      </c>
      <c r="AL458" s="281">
        <v>0</v>
      </c>
      <c r="AM458" s="281">
        <v>0</v>
      </c>
      <c r="AN458" s="281">
        <v>0</v>
      </c>
      <c r="AO458" s="281">
        <v>0</v>
      </c>
      <c r="AP458" s="281">
        <v>0</v>
      </c>
    </row>
    <row r="459" spans="1:42" outlineLevel="2">
      <c r="A459" s="211" t="str">
        <f>A448&amp;"."&amp;A450&amp;"."&amp;A449&amp;"."&amp;B459</f>
        <v>3.c.2.9</v>
      </c>
      <c r="B459">
        <v>9</v>
      </c>
      <c r="C459" t="str">
        <f>'1-GBP'!C459</f>
        <v/>
      </c>
      <c r="D459"/>
      <c r="E459"/>
      <c r="F459"/>
      <c r="G459"/>
      <c r="H459"/>
      <c r="I459"/>
      <c r="J459"/>
      <c r="K459"/>
      <c r="M459" s="281">
        <v>0</v>
      </c>
      <c r="N459" s="281">
        <v>0</v>
      </c>
      <c r="O459" s="281">
        <v>0</v>
      </c>
      <c r="P459" s="281">
        <v>0</v>
      </c>
      <c r="Q459" s="281">
        <v>0</v>
      </c>
      <c r="R459" s="281">
        <v>0</v>
      </c>
      <c r="S459" s="281">
        <v>0</v>
      </c>
      <c r="T459" s="281">
        <v>0</v>
      </c>
      <c r="U459" s="281">
        <v>0</v>
      </c>
      <c r="V459" s="281">
        <v>0</v>
      </c>
      <c r="W459" s="281">
        <v>0</v>
      </c>
      <c r="X459" s="281">
        <v>0</v>
      </c>
      <c r="Y459" s="281">
        <v>0</v>
      </c>
      <c r="Z459" s="281">
        <v>0</v>
      </c>
      <c r="AA459" s="281">
        <v>0</v>
      </c>
      <c r="AB459" s="281">
        <v>0</v>
      </c>
      <c r="AC459" s="281">
        <v>0</v>
      </c>
      <c r="AD459" s="281">
        <v>0</v>
      </c>
      <c r="AE459" s="281">
        <v>0</v>
      </c>
      <c r="AF459" s="281">
        <v>0</v>
      </c>
      <c r="AG459" s="281">
        <v>0</v>
      </c>
      <c r="AH459" s="281">
        <v>0</v>
      </c>
      <c r="AI459" s="281">
        <v>0</v>
      </c>
      <c r="AJ459" s="281">
        <v>0</v>
      </c>
      <c r="AK459" s="281">
        <v>0</v>
      </c>
      <c r="AL459" s="281">
        <v>0</v>
      </c>
      <c r="AM459" s="281">
        <v>0</v>
      </c>
      <c r="AN459" s="281">
        <v>0</v>
      </c>
      <c r="AO459" s="281">
        <v>0</v>
      </c>
      <c r="AP459" s="281">
        <v>0</v>
      </c>
    </row>
    <row r="460" spans="1:42" outlineLevel="2">
      <c r="A460" s="211" t="str">
        <f>A448&amp;"."&amp;A450&amp;"."&amp;A449&amp;"."&amp;B460</f>
        <v>3.c.2.10</v>
      </c>
      <c r="B460">
        <v>10</v>
      </c>
      <c r="C460" t="str">
        <f>'1-GBP'!C460</f>
        <v/>
      </c>
      <c r="D460"/>
      <c r="E460"/>
      <c r="F460"/>
      <c r="G460"/>
      <c r="H460"/>
      <c r="I460"/>
      <c r="J460"/>
      <c r="K460"/>
      <c r="M460" s="281">
        <v>0</v>
      </c>
      <c r="N460" s="281">
        <v>0</v>
      </c>
      <c r="O460" s="281">
        <v>0</v>
      </c>
      <c r="P460" s="281">
        <v>0</v>
      </c>
      <c r="Q460" s="281">
        <v>0</v>
      </c>
      <c r="R460" s="281">
        <v>0</v>
      </c>
      <c r="S460" s="281">
        <v>0</v>
      </c>
      <c r="T460" s="281">
        <v>0</v>
      </c>
      <c r="U460" s="281">
        <v>0</v>
      </c>
      <c r="V460" s="281">
        <v>0</v>
      </c>
      <c r="W460" s="281">
        <v>0</v>
      </c>
      <c r="X460" s="281">
        <v>0</v>
      </c>
      <c r="Y460" s="281">
        <v>0</v>
      </c>
      <c r="Z460" s="281">
        <v>0</v>
      </c>
      <c r="AA460" s="281">
        <v>0</v>
      </c>
      <c r="AB460" s="281">
        <v>0</v>
      </c>
      <c r="AC460" s="281">
        <v>0</v>
      </c>
      <c r="AD460" s="281">
        <v>0</v>
      </c>
      <c r="AE460" s="281">
        <v>0</v>
      </c>
      <c r="AF460" s="281">
        <v>0</v>
      </c>
      <c r="AG460" s="281">
        <v>0</v>
      </c>
      <c r="AH460" s="281">
        <v>0</v>
      </c>
      <c r="AI460" s="281">
        <v>0</v>
      </c>
      <c r="AJ460" s="281">
        <v>0</v>
      </c>
      <c r="AK460" s="281">
        <v>0</v>
      </c>
      <c r="AL460" s="281">
        <v>0</v>
      </c>
      <c r="AM460" s="281">
        <v>0</v>
      </c>
      <c r="AN460" s="281">
        <v>0</v>
      </c>
      <c r="AO460" s="281">
        <v>0</v>
      </c>
      <c r="AP460" s="281">
        <v>0</v>
      </c>
    </row>
    <row r="461" spans="1:42" outlineLevel="2">
      <c r="A461" s="211" t="str">
        <f>A448&amp;"."&amp;A450&amp;"."&amp;A449&amp;"."&amp;B461</f>
        <v>3.c.2.11</v>
      </c>
      <c r="B461">
        <v>11</v>
      </c>
      <c r="C461" t="str">
        <f>'1-GBP'!C461</f>
        <v/>
      </c>
      <c r="D461"/>
      <c r="E461"/>
      <c r="F461"/>
      <c r="G461"/>
      <c r="H461"/>
      <c r="I461"/>
      <c r="J461"/>
      <c r="K461"/>
      <c r="M461" s="281">
        <v>0</v>
      </c>
      <c r="N461" s="281">
        <v>0</v>
      </c>
      <c r="O461" s="281">
        <v>0</v>
      </c>
      <c r="P461" s="281">
        <v>0</v>
      </c>
      <c r="Q461" s="281">
        <v>0</v>
      </c>
      <c r="R461" s="281">
        <v>0</v>
      </c>
      <c r="S461" s="281">
        <v>0</v>
      </c>
      <c r="T461" s="281">
        <v>0</v>
      </c>
      <c r="U461" s="281">
        <v>0</v>
      </c>
      <c r="V461" s="281">
        <v>0</v>
      </c>
      <c r="W461" s="281">
        <v>0</v>
      </c>
      <c r="X461" s="281">
        <v>0</v>
      </c>
      <c r="Y461" s="281">
        <v>0</v>
      </c>
      <c r="Z461" s="281">
        <v>0</v>
      </c>
      <c r="AA461" s="281">
        <v>0</v>
      </c>
      <c r="AB461" s="281">
        <v>0</v>
      </c>
      <c r="AC461" s="281">
        <v>0</v>
      </c>
      <c r="AD461" s="281">
        <v>0</v>
      </c>
      <c r="AE461" s="281">
        <v>0</v>
      </c>
      <c r="AF461" s="281">
        <v>0</v>
      </c>
      <c r="AG461" s="281">
        <v>0</v>
      </c>
      <c r="AH461" s="281">
        <v>0</v>
      </c>
      <c r="AI461" s="281">
        <v>0</v>
      </c>
      <c r="AJ461" s="281">
        <v>0</v>
      </c>
      <c r="AK461" s="281">
        <v>0</v>
      </c>
      <c r="AL461" s="281">
        <v>0</v>
      </c>
      <c r="AM461" s="281">
        <v>0</v>
      </c>
      <c r="AN461" s="281">
        <v>0</v>
      </c>
      <c r="AO461" s="281">
        <v>0</v>
      </c>
      <c r="AP461" s="281">
        <v>0</v>
      </c>
    </row>
    <row r="462" spans="1:42" outlineLevel="2">
      <c r="A462" s="211" t="str">
        <f>A448&amp;"."&amp;A450&amp;"."&amp;A449&amp;"."&amp;B462</f>
        <v>3.c.2.12</v>
      </c>
      <c r="B462">
        <v>12</v>
      </c>
      <c r="C462" t="str">
        <f>'1-GBP'!C462</f>
        <v/>
      </c>
      <c r="D462"/>
      <c r="E462"/>
      <c r="F462"/>
      <c r="G462"/>
      <c r="H462"/>
      <c r="I462"/>
      <c r="J462"/>
      <c r="K462"/>
      <c r="M462" s="281">
        <v>0</v>
      </c>
      <c r="N462" s="281">
        <v>0</v>
      </c>
      <c r="O462" s="281">
        <v>0</v>
      </c>
      <c r="P462" s="281">
        <v>0</v>
      </c>
      <c r="Q462" s="281">
        <v>0</v>
      </c>
      <c r="R462" s="281">
        <v>0</v>
      </c>
      <c r="S462" s="281">
        <v>0</v>
      </c>
      <c r="T462" s="281">
        <v>0</v>
      </c>
      <c r="U462" s="281">
        <v>0</v>
      </c>
      <c r="V462" s="281">
        <v>0</v>
      </c>
      <c r="W462" s="281">
        <v>0</v>
      </c>
      <c r="X462" s="281">
        <v>0</v>
      </c>
      <c r="Y462" s="281">
        <v>0</v>
      </c>
      <c r="Z462" s="281">
        <v>0</v>
      </c>
      <c r="AA462" s="281">
        <v>0</v>
      </c>
      <c r="AB462" s="281">
        <v>0</v>
      </c>
      <c r="AC462" s="281">
        <v>0</v>
      </c>
      <c r="AD462" s="281">
        <v>0</v>
      </c>
      <c r="AE462" s="281">
        <v>0</v>
      </c>
      <c r="AF462" s="281">
        <v>0</v>
      </c>
      <c r="AG462" s="281">
        <v>0</v>
      </c>
      <c r="AH462" s="281">
        <v>0</v>
      </c>
      <c r="AI462" s="281">
        <v>0</v>
      </c>
      <c r="AJ462" s="281">
        <v>0</v>
      </c>
      <c r="AK462" s="281">
        <v>0</v>
      </c>
      <c r="AL462" s="281">
        <v>0</v>
      </c>
      <c r="AM462" s="281">
        <v>0</v>
      </c>
      <c r="AN462" s="281">
        <v>0</v>
      </c>
      <c r="AO462" s="281">
        <v>0</v>
      </c>
      <c r="AP462" s="281">
        <v>0</v>
      </c>
    </row>
    <row r="463" spans="1:42" outlineLevel="1">
      <c r="A463" s="212"/>
      <c r="B463" s="201">
        <f>B462-COUNTIFS(C451:C462,"")</f>
        <v>0</v>
      </c>
      <c r="C463" s="201" t="s">
        <v>285</v>
      </c>
      <c r="D463" s="201"/>
      <c r="E463" s="201"/>
      <c r="F463" s="201"/>
      <c r="G463" s="201"/>
      <c r="H463" s="201"/>
      <c r="I463" s="201"/>
      <c r="J463" s="201"/>
      <c r="K463" s="201"/>
      <c r="L463" s="201"/>
      <c r="M463" s="280">
        <f>SUM(M451:M462)</f>
        <v>0</v>
      </c>
      <c r="N463" s="280">
        <f>SUM(N451:N462)</f>
        <v>0</v>
      </c>
      <c r="O463" s="280">
        <f t="shared" ref="O463:AP463" si="39">SUM(O451:O462)</f>
        <v>0</v>
      </c>
      <c r="P463" s="280">
        <f t="shared" si="39"/>
        <v>0</v>
      </c>
      <c r="Q463" s="280">
        <f t="shared" si="39"/>
        <v>0</v>
      </c>
      <c r="R463" s="280">
        <f t="shared" si="39"/>
        <v>0</v>
      </c>
      <c r="S463" s="280">
        <f t="shared" si="39"/>
        <v>0</v>
      </c>
      <c r="T463" s="280">
        <f t="shared" si="39"/>
        <v>0</v>
      </c>
      <c r="U463" s="280">
        <f t="shared" si="39"/>
        <v>0</v>
      </c>
      <c r="V463" s="280">
        <f t="shared" si="39"/>
        <v>0</v>
      </c>
      <c r="W463" s="280">
        <f t="shared" si="39"/>
        <v>0</v>
      </c>
      <c r="X463" s="280">
        <f t="shared" si="39"/>
        <v>0</v>
      </c>
      <c r="Y463" s="280">
        <f t="shared" si="39"/>
        <v>0</v>
      </c>
      <c r="Z463" s="280">
        <f t="shared" si="39"/>
        <v>0</v>
      </c>
      <c r="AA463" s="280">
        <f t="shared" si="39"/>
        <v>0</v>
      </c>
      <c r="AB463" s="280">
        <f t="shared" si="39"/>
        <v>0</v>
      </c>
      <c r="AC463" s="280">
        <f t="shared" si="39"/>
        <v>0</v>
      </c>
      <c r="AD463" s="280">
        <f t="shared" si="39"/>
        <v>0</v>
      </c>
      <c r="AE463" s="280">
        <f t="shared" si="39"/>
        <v>0</v>
      </c>
      <c r="AF463" s="280">
        <f t="shared" si="39"/>
        <v>0</v>
      </c>
      <c r="AG463" s="280">
        <f t="shared" si="39"/>
        <v>0</v>
      </c>
      <c r="AH463" s="280">
        <f t="shared" si="39"/>
        <v>0</v>
      </c>
      <c r="AI463" s="280">
        <f t="shared" si="39"/>
        <v>0</v>
      </c>
      <c r="AJ463" s="280">
        <f t="shared" si="39"/>
        <v>0</v>
      </c>
      <c r="AK463" s="280">
        <f t="shared" si="39"/>
        <v>0</v>
      </c>
      <c r="AL463" s="280">
        <f t="shared" si="39"/>
        <v>0</v>
      </c>
      <c r="AM463" s="280">
        <f t="shared" si="39"/>
        <v>0</v>
      </c>
      <c r="AN463" s="280">
        <f t="shared" si="39"/>
        <v>0</v>
      </c>
      <c r="AO463" s="280">
        <f t="shared" si="39"/>
        <v>0</v>
      </c>
      <c r="AP463" s="280">
        <f t="shared" si="39"/>
        <v>0</v>
      </c>
    </row>
    <row r="464" spans="1:42" outlineLevel="1">
      <c r="M464" s="316"/>
      <c r="N464" s="316"/>
      <c r="O464" s="316"/>
      <c r="P464" s="316"/>
      <c r="Q464" s="316"/>
      <c r="R464" s="316"/>
      <c r="S464" s="316"/>
      <c r="T464" s="316"/>
      <c r="U464" s="316"/>
      <c r="V464" s="316"/>
      <c r="W464" s="316"/>
      <c r="X464" s="316"/>
      <c r="Y464" s="316"/>
      <c r="Z464" s="316"/>
      <c r="AA464" s="316"/>
      <c r="AB464" s="316"/>
      <c r="AC464" s="316"/>
      <c r="AD464" s="316"/>
      <c r="AE464" s="316"/>
      <c r="AF464" s="316"/>
      <c r="AG464" s="316"/>
      <c r="AH464" s="316"/>
      <c r="AI464" s="316"/>
      <c r="AJ464" s="316"/>
      <c r="AK464" s="316"/>
      <c r="AL464" s="316"/>
      <c r="AM464" s="316"/>
      <c r="AN464" s="316"/>
      <c r="AO464" s="316"/>
      <c r="AP464" s="316"/>
    </row>
    <row r="465" spans="1:42" outlineLevel="1">
      <c r="A465" s="220" t="s">
        <v>216</v>
      </c>
      <c r="B465" s="220" t="s">
        <v>286</v>
      </c>
      <c r="C465" s="220" t="s">
        <v>284</v>
      </c>
      <c r="D465" s="220"/>
      <c r="E465" s="220"/>
      <c r="F465" s="220"/>
      <c r="G465" s="220"/>
      <c r="H465" s="220"/>
      <c r="I465" s="220"/>
      <c r="J465" s="220"/>
      <c r="K465" s="220"/>
      <c r="L465" s="220"/>
      <c r="M465" s="315"/>
      <c r="N465" s="315"/>
      <c r="O465" s="315"/>
      <c r="P465" s="315"/>
      <c r="Q465" s="315"/>
      <c r="R465" s="315"/>
      <c r="S465" s="315"/>
      <c r="T465" s="315"/>
      <c r="U465" s="315"/>
      <c r="V465" s="315"/>
      <c r="W465" s="315"/>
      <c r="X465" s="315"/>
      <c r="Y465" s="315"/>
      <c r="Z465" s="315"/>
      <c r="AA465" s="315"/>
      <c r="AB465" s="315"/>
      <c r="AC465" s="315"/>
      <c r="AD465" s="315"/>
      <c r="AE465" s="315"/>
      <c r="AF465" s="315"/>
      <c r="AG465" s="315"/>
      <c r="AH465" s="315"/>
      <c r="AI465" s="315"/>
      <c r="AJ465" s="315"/>
      <c r="AK465" s="315"/>
      <c r="AL465" s="315"/>
      <c r="AM465" s="315"/>
      <c r="AN465" s="315"/>
      <c r="AO465" s="315"/>
      <c r="AP465" s="315"/>
    </row>
    <row r="466" spans="1:42" outlineLevel="2">
      <c r="A466" s="211" t="str">
        <f>A448&amp;"."&amp;A465&amp;"."&amp;A449&amp;"."&amp;B466</f>
        <v>3.o.2.1</v>
      </c>
      <c r="B466">
        <v>1</v>
      </c>
      <c r="C466" t="str">
        <f>'1-GBP'!C466</f>
        <v/>
      </c>
      <c r="D466"/>
      <c r="E466"/>
      <c r="F466"/>
      <c r="G466"/>
      <c r="H466"/>
      <c r="I466"/>
      <c r="J466"/>
      <c r="K466"/>
      <c r="M466" s="281">
        <v>0</v>
      </c>
      <c r="N466" s="281">
        <v>0</v>
      </c>
      <c r="O466" s="281">
        <v>0</v>
      </c>
      <c r="P466" s="281">
        <v>0</v>
      </c>
      <c r="Q466" s="281">
        <v>0</v>
      </c>
      <c r="R466" s="281">
        <v>0</v>
      </c>
      <c r="S466" s="281">
        <v>0</v>
      </c>
      <c r="T466" s="281">
        <v>0</v>
      </c>
      <c r="U466" s="281">
        <v>0</v>
      </c>
      <c r="V466" s="281">
        <v>0</v>
      </c>
      <c r="W466" s="281">
        <v>0</v>
      </c>
      <c r="X466" s="281">
        <v>0</v>
      </c>
      <c r="Y466" s="281">
        <v>0</v>
      </c>
      <c r="Z466" s="281">
        <v>0</v>
      </c>
      <c r="AA466" s="281">
        <v>0</v>
      </c>
      <c r="AB466" s="281">
        <v>0</v>
      </c>
      <c r="AC466" s="281">
        <v>0</v>
      </c>
      <c r="AD466" s="281">
        <v>0</v>
      </c>
      <c r="AE466" s="281">
        <v>0</v>
      </c>
      <c r="AF466" s="281">
        <v>0</v>
      </c>
      <c r="AG466" s="281">
        <v>0</v>
      </c>
      <c r="AH466" s="281">
        <v>0</v>
      </c>
      <c r="AI466" s="281">
        <v>0</v>
      </c>
      <c r="AJ466" s="281">
        <v>0</v>
      </c>
      <c r="AK466" s="281">
        <v>0</v>
      </c>
      <c r="AL466" s="281">
        <v>0</v>
      </c>
      <c r="AM466" s="281">
        <v>0</v>
      </c>
      <c r="AN466" s="281">
        <v>0</v>
      </c>
      <c r="AO466" s="281">
        <v>0</v>
      </c>
      <c r="AP466" s="281">
        <v>0</v>
      </c>
    </row>
    <row r="467" spans="1:42" outlineLevel="2">
      <c r="A467" s="211" t="str">
        <f>A448&amp;"."&amp;A465&amp;"."&amp;A449&amp;"."&amp;B467</f>
        <v>3.o.2.2</v>
      </c>
      <c r="B467">
        <v>2</v>
      </c>
      <c r="C467" t="str">
        <f>'1-GBP'!C467</f>
        <v/>
      </c>
      <c r="D467"/>
      <c r="E467"/>
      <c r="F467"/>
      <c r="G467"/>
      <c r="H467"/>
      <c r="I467"/>
      <c r="J467"/>
      <c r="K467"/>
      <c r="M467" s="281">
        <v>0</v>
      </c>
      <c r="N467" s="281">
        <v>0</v>
      </c>
      <c r="O467" s="281">
        <v>0</v>
      </c>
      <c r="P467" s="281">
        <v>0</v>
      </c>
      <c r="Q467" s="281">
        <v>0</v>
      </c>
      <c r="R467" s="281">
        <v>0</v>
      </c>
      <c r="S467" s="281">
        <v>0</v>
      </c>
      <c r="T467" s="281">
        <v>0</v>
      </c>
      <c r="U467" s="281">
        <v>0</v>
      </c>
      <c r="V467" s="281">
        <v>0</v>
      </c>
      <c r="W467" s="281">
        <v>0</v>
      </c>
      <c r="X467" s="281">
        <v>0</v>
      </c>
      <c r="Y467" s="281">
        <v>0</v>
      </c>
      <c r="Z467" s="281">
        <v>0</v>
      </c>
      <c r="AA467" s="281">
        <v>0</v>
      </c>
      <c r="AB467" s="281">
        <v>0</v>
      </c>
      <c r="AC467" s="281">
        <v>0</v>
      </c>
      <c r="AD467" s="281">
        <v>0</v>
      </c>
      <c r="AE467" s="281">
        <v>0</v>
      </c>
      <c r="AF467" s="281">
        <v>0</v>
      </c>
      <c r="AG467" s="281">
        <v>0</v>
      </c>
      <c r="AH467" s="281">
        <v>0</v>
      </c>
      <c r="AI467" s="281">
        <v>0</v>
      </c>
      <c r="AJ467" s="281">
        <v>0</v>
      </c>
      <c r="AK467" s="281">
        <v>0</v>
      </c>
      <c r="AL467" s="281">
        <v>0</v>
      </c>
      <c r="AM467" s="281">
        <v>0</v>
      </c>
      <c r="AN467" s="281">
        <v>0</v>
      </c>
      <c r="AO467" s="281">
        <v>0</v>
      </c>
      <c r="AP467" s="281">
        <v>0</v>
      </c>
    </row>
    <row r="468" spans="1:42" outlineLevel="2">
      <c r="A468" s="211" t="str">
        <f>A448&amp;"."&amp;A465&amp;"."&amp;A449&amp;"."&amp;B468</f>
        <v>3.o.2.3</v>
      </c>
      <c r="B468">
        <v>3</v>
      </c>
      <c r="C468" t="str">
        <f>'1-GBP'!C468</f>
        <v/>
      </c>
      <c r="D468"/>
      <c r="E468"/>
      <c r="F468"/>
      <c r="G468"/>
      <c r="H468"/>
      <c r="I468"/>
      <c r="J468"/>
      <c r="K468"/>
      <c r="M468" s="281">
        <v>0</v>
      </c>
      <c r="N468" s="281">
        <v>0</v>
      </c>
      <c r="O468" s="281">
        <v>0</v>
      </c>
      <c r="P468" s="281">
        <v>0</v>
      </c>
      <c r="Q468" s="281">
        <v>0</v>
      </c>
      <c r="R468" s="281">
        <v>0</v>
      </c>
      <c r="S468" s="281">
        <v>0</v>
      </c>
      <c r="T468" s="281">
        <v>0</v>
      </c>
      <c r="U468" s="281">
        <v>0</v>
      </c>
      <c r="V468" s="281">
        <v>0</v>
      </c>
      <c r="W468" s="281">
        <v>0</v>
      </c>
      <c r="X468" s="281">
        <v>0</v>
      </c>
      <c r="Y468" s="281">
        <v>0</v>
      </c>
      <c r="Z468" s="281">
        <v>0</v>
      </c>
      <c r="AA468" s="281">
        <v>0</v>
      </c>
      <c r="AB468" s="281">
        <v>0</v>
      </c>
      <c r="AC468" s="281">
        <v>0</v>
      </c>
      <c r="AD468" s="281">
        <v>0</v>
      </c>
      <c r="AE468" s="281">
        <v>0</v>
      </c>
      <c r="AF468" s="281">
        <v>0</v>
      </c>
      <c r="AG468" s="281">
        <v>0</v>
      </c>
      <c r="AH468" s="281">
        <v>0</v>
      </c>
      <c r="AI468" s="281">
        <v>0</v>
      </c>
      <c r="AJ468" s="281">
        <v>0</v>
      </c>
      <c r="AK468" s="281">
        <v>0</v>
      </c>
      <c r="AL468" s="281">
        <v>0</v>
      </c>
      <c r="AM468" s="281">
        <v>0</v>
      </c>
      <c r="AN468" s="281">
        <v>0</v>
      </c>
      <c r="AO468" s="281">
        <v>0</v>
      </c>
      <c r="AP468" s="281">
        <v>0</v>
      </c>
    </row>
    <row r="469" spans="1:42" outlineLevel="2">
      <c r="A469" s="211" t="str">
        <f>A448&amp;"."&amp;A465&amp;"."&amp;A449&amp;"."&amp;B469</f>
        <v>3.o.2.4</v>
      </c>
      <c r="B469">
        <v>4</v>
      </c>
      <c r="C469" t="str">
        <f>'1-GBP'!C469</f>
        <v/>
      </c>
      <c r="D469"/>
      <c r="E469"/>
      <c r="F469"/>
      <c r="G469"/>
      <c r="H469"/>
      <c r="I469"/>
      <c r="J469"/>
      <c r="K469"/>
      <c r="M469" s="281">
        <v>0</v>
      </c>
      <c r="N469" s="281">
        <v>0</v>
      </c>
      <c r="O469" s="281">
        <v>0</v>
      </c>
      <c r="P469" s="281">
        <v>0</v>
      </c>
      <c r="Q469" s="281">
        <v>0</v>
      </c>
      <c r="R469" s="281">
        <v>0</v>
      </c>
      <c r="S469" s="281">
        <v>0</v>
      </c>
      <c r="T469" s="281">
        <v>0</v>
      </c>
      <c r="U469" s="281">
        <v>0</v>
      </c>
      <c r="V469" s="281">
        <v>0</v>
      </c>
      <c r="W469" s="281">
        <v>0</v>
      </c>
      <c r="X469" s="281">
        <v>0</v>
      </c>
      <c r="Y469" s="281">
        <v>0</v>
      </c>
      <c r="Z469" s="281">
        <v>0</v>
      </c>
      <c r="AA469" s="281">
        <v>0</v>
      </c>
      <c r="AB469" s="281">
        <v>0</v>
      </c>
      <c r="AC469" s="281">
        <v>0</v>
      </c>
      <c r="AD469" s="281">
        <v>0</v>
      </c>
      <c r="AE469" s="281">
        <v>0</v>
      </c>
      <c r="AF469" s="281">
        <v>0</v>
      </c>
      <c r="AG469" s="281">
        <v>0</v>
      </c>
      <c r="AH469" s="281">
        <v>0</v>
      </c>
      <c r="AI469" s="281">
        <v>0</v>
      </c>
      <c r="AJ469" s="281">
        <v>0</v>
      </c>
      <c r="AK469" s="281">
        <v>0</v>
      </c>
      <c r="AL469" s="281">
        <v>0</v>
      </c>
      <c r="AM469" s="281">
        <v>0</v>
      </c>
      <c r="AN469" s="281">
        <v>0</v>
      </c>
      <c r="AO469" s="281">
        <v>0</v>
      </c>
      <c r="AP469" s="281">
        <v>0</v>
      </c>
    </row>
    <row r="470" spans="1:42" outlineLevel="2">
      <c r="A470" s="211" t="str">
        <f>A448&amp;"."&amp;A465&amp;"."&amp;A449&amp;"."&amp;B470</f>
        <v>3.o.2.5</v>
      </c>
      <c r="B470">
        <v>5</v>
      </c>
      <c r="C470" t="str">
        <f>'1-GBP'!C470</f>
        <v/>
      </c>
      <c r="D470"/>
      <c r="E470"/>
      <c r="F470"/>
      <c r="G470"/>
      <c r="H470"/>
      <c r="I470"/>
      <c r="J470"/>
      <c r="K470"/>
      <c r="M470" s="281">
        <v>0</v>
      </c>
      <c r="N470" s="281">
        <v>0</v>
      </c>
      <c r="O470" s="281">
        <v>0</v>
      </c>
      <c r="P470" s="281">
        <v>0</v>
      </c>
      <c r="Q470" s="281">
        <v>0</v>
      </c>
      <c r="R470" s="281">
        <v>0</v>
      </c>
      <c r="S470" s="281">
        <v>0</v>
      </c>
      <c r="T470" s="281">
        <v>0</v>
      </c>
      <c r="U470" s="281">
        <v>0</v>
      </c>
      <c r="V470" s="281">
        <v>0</v>
      </c>
      <c r="W470" s="281">
        <v>0</v>
      </c>
      <c r="X470" s="281">
        <v>0</v>
      </c>
      <c r="Y470" s="281">
        <v>0</v>
      </c>
      <c r="Z470" s="281">
        <v>0</v>
      </c>
      <c r="AA470" s="281">
        <v>0</v>
      </c>
      <c r="AB470" s="281">
        <v>0</v>
      </c>
      <c r="AC470" s="281">
        <v>0</v>
      </c>
      <c r="AD470" s="281">
        <v>0</v>
      </c>
      <c r="AE470" s="281">
        <v>0</v>
      </c>
      <c r="AF470" s="281">
        <v>0</v>
      </c>
      <c r="AG470" s="281">
        <v>0</v>
      </c>
      <c r="AH470" s="281">
        <v>0</v>
      </c>
      <c r="AI470" s="281">
        <v>0</v>
      </c>
      <c r="AJ470" s="281">
        <v>0</v>
      </c>
      <c r="AK470" s="281">
        <v>0</v>
      </c>
      <c r="AL470" s="281">
        <v>0</v>
      </c>
      <c r="AM470" s="281">
        <v>0</v>
      </c>
      <c r="AN470" s="281">
        <v>0</v>
      </c>
      <c r="AO470" s="281">
        <v>0</v>
      </c>
      <c r="AP470" s="281">
        <v>0</v>
      </c>
    </row>
    <row r="471" spans="1:42" outlineLevel="2">
      <c r="A471" s="211" t="str">
        <f>A448&amp;"."&amp;A465&amp;"."&amp;A449&amp;"."&amp;B471</f>
        <v>3.o.2.6</v>
      </c>
      <c r="B471">
        <v>6</v>
      </c>
      <c r="C471" t="str">
        <f>'1-GBP'!C471</f>
        <v/>
      </c>
      <c r="D471"/>
      <c r="E471"/>
      <c r="F471"/>
      <c r="G471"/>
      <c r="H471"/>
      <c r="I471"/>
      <c r="J471"/>
      <c r="K471"/>
      <c r="M471" s="281">
        <v>0</v>
      </c>
      <c r="N471" s="281">
        <v>0</v>
      </c>
      <c r="O471" s="281">
        <v>0</v>
      </c>
      <c r="P471" s="281">
        <v>0</v>
      </c>
      <c r="Q471" s="281">
        <v>0</v>
      </c>
      <c r="R471" s="281">
        <v>0</v>
      </c>
      <c r="S471" s="281">
        <v>0</v>
      </c>
      <c r="T471" s="281">
        <v>0</v>
      </c>
      <c r="U471" s="281">
        <v>0</v>
      </c>
      <c r="V471" s="281">
        <v>0</v>
      </c>
      <c r="W471" s="281">
        <v>0</v>
      </c>
      <c r="X471" s="281">
        <v>0</v>
      </c>
      <c r="Y471" s="281">
        <v>0</v>
      </c>
      <c r="Z471" s="281">
        <v>0</v>
      </c>
      <c r="AA471" s="281">
        <v>0</v>
      </c>
      <c r="AB471" s="281">
        <v>0</v>
      </c>
      <c r="AC471" s="281">
        <v>0</v>
      </c>
      <c r="AD471" s="281">
        <v>0</v>
      </c>
      <c r="AE471" s="281">
        <v>0</v>
      </c>
      <c r="AF471" s="281">
        <v>0</v>
      </c>
      <c r="AG471" s="281">
        <v>0</v>
      </c>
      <c r="AH471" s="281">
        <v>0</v>
      </c>
      <c r="AI471" s="281">
        <v>0</v>
      </c>
      <c r="AJ471" s="281">
        <v>0</v>
      </c>
      <c r="AK471" s="281">
        <v>0</v>
      </c>
      <c r="AL471" s="281">
        <v>0</v>
      </c>
      <c r="AM471" s="281">
        <v>0</v>
      </c>
      <c r="AN471" s="281">
        <v>0</v>
      </c>
      <c r="AO471" s="281">
        <v>0</v>
      </c>
      <c r="AP471" s="281">
        <v>0</v>
      </c>
    </row>
    <row r="472" spans="1:42" outlineLevel="2">
      <c r="A472" s="211" t="str">
        <f>A448&amp;"."&amp;A465&amp;"."&amp;A449&amp;"."&amp;B472</f>
        <v>3.o.2.7</v>
      </c>
      <c r="B472">
        <v>7</v>
      </c>
      <c r="C472" t="str">
        <f>'1-GBP'!C472</f>
        <v/>
      </c>
      <c r="D472"/>
      <c r="E472"/>
      <c r="F472"/>
      <c r="G472"/>
      <c r="H472"/>
      <c r="I472"/>
      <c r="J472"/>
      <c r="K472"/>
      <c r="M472" s="281">
        <v>0</v>
      </c>
      <c r="N472" s="281">
        <v>0</v>
      </c>
      <c r="O472" s="281">
        <v>0</v>
      </c>
      <c r="P472" s="281">
        <v>0</v>
      </c>
      <c r="Q472" s="281">
        <v>0</v>
      </c>
      <c r="R472" s="281">
        <v>0</v>
      </c>
      <c r="S472" s="281">
        <v>0</v>
      </c>
      <c r="T472" s="281">
        <v>0</v>
      </c>
      <c r="U472" s="281">
        <v>0</v>
      </c>
      <c r="V472" s="281">
        <v>0</v>
      </c>
      <c r="W472" s="281">
        <v>0</v>
      </c>
      <c r="X472" s="281">
        <v>0</v>
      </c>
      <c r="Y472" s="281">
        <v>0</v>
      </c>
      <c r="Z472" s="281">
        <v>0</v>
      </c>
      <c r="AA472" s="281">
        <v>0</v>
      </c>
      <c r="AB472" s="281">
        <v>0</v>
      </c>
      <c r="AC472" s="281">
        <v>0</v>
      </c>
      <c r="AD472" s="281">
        <v>0</v>
      </c>
      <c r="AE472" s="281">
        <v>0</v>
      </c>
      <c r="AF472" s="281">
        <v>0</v>
      </c>
      <c r="AG472" s="281">
        <v>0</v>
      </c>
      <c r="AH472" s="281">
        <v>0</v>
      </c>
      <c r="AI472" s="281">
        <v>0</v>
      </c>
      <c r="AJ472" s="281">
        <v>0</v>
      </c>
      <c r="AK472" s="281">
        <v>0</v>
      </c>
      <c r="AL472" s="281">
        <v>0</v>
      </c>
      <c r="AM472" s="281">
        <v>0</v>
      </c>
      <c r="AN472" s="281">
        <v>0</v>
      </c>
      <c r="AO472" s="281">
        <v>0</v>
      </c>
      <c r="AP472" s="281">
        <v>0</v>
      </c>
    </row>
    <row r="473" spans="1:42" outlineLevel="2">
      <c r="A473" s="211" t="str">
        <f>A448&amp;"."&amp;A465&amp;"."&amp;A449&amp;"."&amp;B473</f>
        <v>3.o.2.8</v>
      </c>
      <c r="B473">
        <v>8</v>
      </c>
      <c r="C473" t="str">
        <f>'1-GBP'!C473</f>
        <v/>
      </c>
      <c r="D473"/>
      <c r="E473"/>
      <c r="F473"/>
      <c r="G473"/>
      <c r="H473"/>
      <c r="I473"/>
      <c r="J473"/>
      <c r="K473"/>
      <c r="M473" s="281">
        <v>0</v>
      </c>
      <c r="N473" s="281">
        <v>0</v>
      </c>
      <c r="O473" s="281">
        <v>0</v>
      </c>
      <c r="P473" s="281">
        <v>0</v>
      </c>
      <c r="Q473" s="281">
        <v>0</v>
      </c>
      <c r="R473" s="281">
        <v>0</v>
      </c>
      <c r="S473" s="281">
        <v>0</v>
      </c>
      <c r="T473" s="281">
        <v>0</v>
      </c>
      <c r="U473" s="281">
        <v>0</v>
      </c>
      <c r="V473" s="281">
        <v>0</v>
      </c>
      <c r="W473" s="281">
        <v>0</v>
      </c>
      <c r="X473" s="281">
        <v>0</v>
      </c>
      <c r="Y473" s="281">
        <v>0</v>
      </c>
      <c r="Z473" s="281">
        <v>0</v>
      </c>
      <c r="AA473" s="281">
        <v>0</v>
      </c>
      <c r="AB473" s="281">
        <v>0</v>
      </c>
      <c r="AC473" s="281">
        <v>0</v>
      </c>
      <c r="AD473" s="281">
        <v>0</v>
      </c>
      <c r="AE473" s="281">
        <v>0</v>
      </c>
      <c r="AF473" s="281">
        <v>0</v>
      </c>
      <c r="AG473" s="281">
        <v>0</v>
      </c>
      <c r="AH473" s="281">
        <v>0</v>
      </c>
      <c r="AI473" s="281">
        <v>0</v>
      </c>
      <c r="AJ473" s="281">
        <v>0</v>
      </c>
      <c r="AK473" s="281">
        <v>0</v>
      </c>
      <c r="AL473" s="281">
        <v>0</v>
      </c>
      <c r="AM473" s="281">
        <v>0</v>
      </c>
      <c r="AN473" s="281">
        <v>0</v>
      </c>
      <c r="AO473" s="281">
        <v>0</v>
      </c>
      <c r="AP473" s="281">
        <v>0</v>
      </c>
    </row>
    <row r="474" spans="1:42" outlineLevel="2">
      <c r="A474" s="211" t="str">
        <f>A448&amp;"."&amp;A465&amp;"."&amp;A449&amp;"."&amp;B474</f>
        <v>3.o.2.9</v>
      </c>
      <c r="B474">
        <v>9</v>
      </c>
      <c r="C474" t="str">
        <f>'1-GBP'!C474</f>
        <v/>
      </c>
      <c r="D474"/>
      <c r="E474"/>
      <c r="F474"/>
      <c r="G474"/>
      <c r="H474"/>
      <c r="I474"/>
      <c r="J474"/>
      <c r="K474"/>
      <c r="M474" s="281">
        <v>0</v>
      </c>
      <c r="N474" s="281">
        <v>0</v>
      </c>
      <c r="O474" s="281">
        <v>0</v>
      </c>
      <c r="P474" s="281">
        <v>0</v>
      </c>
      <c r="Q474" s="281">
        <v>0</v>
      </c>
      <c r="R474" s="281">
        <v>0</v>
      </c>
      <c r="S474" s="281">
        <v>0</v>
      </c>
      <c r="T474" s="281">
        <v>0</v>
      </c>
      <c r="U474" s="281">
        <v>0</v>
      </c>
      <c r="V474" s="281">
        <v>0</v>
      </c>
      <c r="W474" s="281">
        <v>0</v>
      </c>
      <c r="X474" s="281">
        <v>0</v>
      </c>
      <c r="Y474" s="281">
        <v>0</v>
      </c>
      <c r="Z474" s="281">
        <v>0</v>
      </c>
      <c r="AA474" s="281">
        <v>0</v>
      </c>
      <c r="AB474" s="281">
        <v>0</v>
      </c>
      <c r="AC474" s="281">
        <v>0</v>
      </c>
      <c r="AD474" s="281">
        <v>0</v>
      </c>
      <c r="AE474" s="281">
        <v>0</v>
      </c>
      <c r="AF474" s="281">
        <v>0</v>
      </c>
      <c r="AG474" s="281">
        <v>0</v>
      </c>
      <c r="AH474" s="281">
        <v>0</v>
      </c>
      <c r="AI474" s="281">
        <v>0</v>
      </c>
      <c r="AJ474" s="281">
        <v>0</v>
      </c>
      <c r="AK474" s="281">
        <v>0</v>
      </c>
      <c r="AL474" s="281">
        <v>0</v>
      </c>
      <c r="AM474" s="281">
        <v>0</v>
      </c>
      <c r="AN474" s="281">
        <v>0</v>
      </c>
      <c r="AO474" s="281">
        <v>0</v>
      </c>
      <c r="AP474" s="281">
        <v>0</v>
      </c>
    </row>
    <row r="475" spans="1:42" outlineLevel="2">
      <c r="A475" s="211" t="str">
        <f>A448&amp;"."&amp;A465&amp;"."&amp;A449&amp;"."&amp;B475</f>
        <v>3.o.2.10</v>
      </c>
      <c r="B475">
        <v>10</v>
      </c>
      <c r="C475" t="str">
        <f>'1-GBP'!C475</f>
        <v/>
      </c>
      <c r="D475"/>
      <c r="E475"/>
      <c r="F475"/>
      <c r="G475"/>
      <c r="H475"/>
      <c r="I475"/>
      <c r="J475"/>
      <c r="K475"/>
      <c r="M475" s="281">
        <v>0</v>
      </c>
      <c r="N475" s="281">
        <v>0</v>
      </c>
      <c r="O475" s="281">
        <v>0</v>
      </c>
      <c r="P475" s="281">
        <v>0</v>
      </c>
      <c r="Q475" s="281">
        <v>0</v>
      </c>
      <c r="R475" s="281">
        <v>0</v>
      </c>
      <c r="S475" s="281">
        <v>0</v>
      </c>
      <c r="T475" s="281">
        <v>0</v>
      </c>
      <c r="U475" s="281">
        <v>0</v>
      </c>
      <c r="V475" s="281">
        <v>0</v>
      </c>
      <c r="W475" s="281">
        <v>0</v>
      </c>
      <c r="X475" s="281">
        <v>0</v>
      </c>
      <c r="Y475" s="281">
        <v>0</v>
      </c>
      <c r="Z475" s="281">
        <v>0</v>
      </c>
      <c r="AA475" s="281">
        <v>0</v>
      </c>
      <c r="AB475" s="281">
        <v>0</v>
      </c>
      <c r="AC475" s="281">
        <v>0</v>
      </c>
      <c r="AD475" s="281">
        <v>0</v>
      </c>
      <c r="AE475" s="281">
        <v>0</v>
      </c>
      <c r="AF475" s="281">
        <v>0</v>
      </c>
      <c r="AG475" s="281">
        <v>0</v>
      </c>
      <c r="AH475" s="281">
        <v>0</v>
      </c>
      <c r="AI475" s="281">
        <v>0</v>
      </c>
      <c r="AJ475" s="281">
        <v>0</v>
      </c>
      <c r="AK475" s="281">
        <v>0</v>
      </c>
      <c r="AL475" s="281">
        <v>0</v>
      </c>
      <c r="AM475" s="281">
        <v>0</v>
      </c>
      <c r="AN475" s="281">
        <v>0</v>
      </c>
      <c r="AO475" s="281">
        <v>0</v>
      </c>
      <c r="AP475" s="281">
        <v>0</v>
      </c>
    </row>
    <row r="476" spans="1:42" outlineLevel="2">
      <c r="A476" s="211" t="str">
        <f>A448&amp;"."&amp;A465&amp;"."&amp;A449&amp;"."&amp;B476</f>
        <v>3.o.2.11</v>
      </c>
      <c r="B476">
        <v>11</v>
      </c>
      <c r="C476" t="str">
        <f>'1-GBP'!C476</f>
        <v/>
      </c>
      <c r="D476"/>
      <c r="E476"/>
      <c r="F476"/>
      <c r="G476"/>
      <c r="H476"/>
      <c r="I476"/>
      <c r="J476"/>
      <c r="K476"/>
      <c r="M476" s="281">
        <v>0</v>
      </c>
      <c r="N476" s="281">
        <v>0</v>
      </c>
      <c r="O476" s="281">
        <v>0</v>
      </c>
      <c r="P476" s="281">
        <v>0</v>
      </c>
      <c r="Q476" s="281">
        <v>0</v>
      </c>
      <c r="R476" s="281">
        <v>0</v>
      </c>
      <c r="S476" s="281">
        <v>0</v>
      </c>
      <c r="T476" s="281">
        <v>0</v>
      </c>
      <c r="U476" s="281">
        <v>0</v>
      </c>
      <c r="V476" s="281">
        <v>0</v>
      </c>
      <c r="W476" s="281">
        <v>0</v>
      </c>
      <c r="X476" s="281">
        <v>0</v>
      </c>
      <c r="Y476" s="281">
        <v>0</v>
      </c>
      <c r="Z476" s="281">
        <v>0</v>
      </c>
      <c r="AA476" s="281">
        <v>0</v>
      </c>
      <c r="AB476" s="281">
        <v>0</v>
      </c>
      <c r="AC476" s="281">
        <v>0</v>
      </c>
      <c r="AD476" s="281">
        <v>0</v>
      </c>
      <c r="AE476" s="281">
        <v>0</v>
      </c>
      <c r="AF476" s="281">
        <v>0</v>
      </c>
      <c r="AG476" s="281">
        <v>0</v>
      </c>
      <c r="AH476" s="281">
        <v>0</v>
      </c>
      <c r="AI476" s="281">
        <v>0</v>
      </c>
      <c r="AJ476" s="281">
        <v>0</v>
      </c>
      <c r="AK476" s="281">
        <v>0</v>
      </c>
      <c r="AL476" s="281">
        <v>0</v>
      </c>
      <c r="AM476" s="281">
        <v>0</v>
      </c>
      <c r="AN476" s="281">
        <v>0</v>
      </c>
      <c r="AO476" s="281">
        <v>0</v>
      </c>
      <c r="AP476" s="281">
        <v>0</v>
      </c>
    </row>
    <row r="477" spans="1:42" outlineLevel="2">
      <c r="A477" s="211" t="str">
        <f>A448&amp;"."&amp;A465&amp;"."&amp;A449&amp;"."&amp;B477</f>
        <v>3.o.2.12</v>
      </c>
      <c r="B477">
        <v>12</v>
      </c>
      <c r="C477" t="str">
        <f>'1-GBP'!C477</f>
        <v/>
      </c>
      <c r="D477"/>
      <c r="E477"/>
      <c r="F477"/>
      <c r="G477"/>
      <c r="H477"/>
      <c r="I477"/>
      <c r="J477"/>
      <c r="K477"/>
      <c r="M477" s="281">
        <v>0</v>
      </c>
      <c r="N477" s="281">
        <v>0</v>
      </c>
      <c r="O477" s="281">
        <v>0</v>
      </c>
      <c r="P477" s="281">
        <v>0</v>
      </c>
      <c r="Q477" s="281">
        <v>0</v>
      </c>
      <c r="R477" s="281">
        <v>0</v>
      </c>
      <c r="S477" s="281">
        <v>0</v>
      </c>
      <c r="T477" s="281">
        <v>0</v>
      </c>
      <c r="U477" s="281">
        <v>0</v>
      </c>
      <c r="V477" s="281">
        <v>0</v>
      </c>
      <c r="W477" s="281">
        <v>0</v>
      </c>
      <c r="X477" s="281">
        <v>0</v>
      </c>
      <c r="Y477" s="281">
        <v>0</v>
      </c>
      <c r="Z477" s="281">
        <v>0</v>
      </c>
      <c r="AA477" s="281">
        <v>0</v>
      </c>
      <c r="AB477" s="281">
        <v>0</v>
      </c>
      <c r="AC477" s="281">
        <v>0</v>
      </c>
      <c r="AD477" s="281">
        <v>0</v>
      </c>
      <c r="AE477" s="281">
        <v>0</v>
      </c>
      <c r="AF477" s="281">
        <v>0</v>
      </c>
      <c r="AG477" s="281">
        <v>0</v>
      </c>
      <c r="AH477" s="281">
        <v>0</v>
      </c>
      <c r="AI477" s="281">
        <v>0</v>
      </c>
      <c r="AJ477" s="281">
        <v>0</v>
      </c>
      <c r="AK477" s="281">
        <v>0</v>
      </c>
      <c r="AL477" s="281">
        <v>0</v>
      </c>
      <c r="AM477" s="281">
        <v>0</v>
      </c>
      <c r="AN477" s="281">
        <v>0</v>
      </c>
      <c r="AO477" s="281">
        <v>0</v>
      </c>
      <c r="AP477" s="281">
        <v>0</v>
      </c>
    </row>
    <row r="478" spans="1:42" outlineLevel="1">
      <c r="A478" s="212"/>
      <c r="B478" s="201">
        <f>B477-COUNTIFS(C466:C477,"")</f>
        <v>0</v>
      </c>
      <c r="C478" s="201" t="s">
        <v>285</v>
      </c>
      <c r="D478" s="201"/>
      <c r="E478" s="201"/>
      <c r="F478" s="201"/>
      <c r="G478" s="201"/>
      <c r="H478" s="201"/>
      <c r="I478" s="201"/>
      <c r="J478" s="201"/>
      <c r="K478" s="201"/>
      <c r="L478" s="201"/>
      <c r="M478" s="280">
        <f>SUM(M466:M477)</f>
        <v>0</v>
      </c>
      <c r="N478" s="280">
        <f>SUM(N466:N477)</f>
        <v>0</v>
      </c>
      <c r="O478" s="280">
        <f t="shared" ref="O478:AP478" si="40">SUM(O466:O477)</f>
        <v>0</v>
      </c>
      <c r="P478" s="280">
        <f t="shared" si="40"/>
        <v>0</v>
      </c>
      <c r="Q478" s="280">
        <f t="shared" si="40"/>
        <v>0</v>
      </c>
      <c r="R478" s="280">
        <f t="shared" si="40"/>
        <v>0</v>
      </c>
      <c r="S478" s="280">
        <f t="shared" si="40"/>
        <v>0</v>
      </c>
      <c r="T478" s="280">
        <f t="shared" si="40"/>
        <v>0</v>
      </c>
      <c r="U478" s="280">
        <f t="shared" si="40"/>
        <v>0</v>
      </c>
      <c r="V478" s="280">
        <f t="shared" si="40"/>
        <v>0</v>
      </c>
      <c r="W478" s="280">
        <f t="shared" si="40"/>
        <v>0</v>
      </c>
      <c r="X478" s="280">
        <f t="shared" si="40"/>
        <v>0</v>
      </c>
      <c r="Y478" s="280">
        <f t="shared" si="40"/>
        <v>0</v>
      </c>
      <c r="Z478" s="280">
        <f t="shared" si="40"/>
        <v>0</v>
      </c>
      <c r="AA478" s="280">
        <f t="shared" si="40"/>
        <v>0</v>
      </c>
      <c r="AB478" s="280">
        <f t="shared" si="40"/>
        <v>0</v>
      </c>
      <c r="AC478" s="280">
        <f t="shared" si="40"/>
        <v>0</v>
      </c>
      <c r="AD478" s="280">
        <f t="shared" si="40"/>
        <v>0</v>
      </c>
      <c r="AE478" s="280">
        <f t="shared" si="40"/>
        <v>0</v>
      </c>
      <c r="AF478" s="280">
        <f t="shared" si="40"/>
        <v>0</v>
      </c>
      <c r="AG478" s="280">
        <f t="shared" si="40"/>
        <v>0</v>
      </c>
      <c r="AH478" s="280">
        <f t="shared" si="40"/>
        <v>0</v>
      </c>
      <c r="AI478" s="280">
        <f t="shared" si="40"/>
        <v>0</v>
      </c>
      <c r="AJ478" s="280">
        <f t="shared" si="40"/>
        <v>0</v>
      </c>
      <c r="AK478" s="280">
        <f t="shared" si="40"/>
        <v>0</v>
      </c>
      <c r="AL478" s="280">
        <f t="shared" si="40"/>
        <v>0</v>
      </c>
      <c r="AM478" s="280">
        <f t="shared" si="40"/>
        <v>0</v>
      </c>
      <c r="AN478" s="280">
        <f t="shared" si="40"/>
        <v>0</v>
      </c>
      <c r="AO478" s="280">
        <f t="shared" si="40"/>
        <v>0</v>
      </c>
      <c r="AP478" s="280">
        <f t="shared" si="40"/>
        <v>0</v>
      </c>
    </row>
    <row r="479" spans="1:42" outlineLevel="1">
      <c r="A479" s="221"/>
      <c r="B479" s="222"/>
      <c r="C479" s="222"/>
      <c r="D479" s="222"/>
      <c r="E479" s="222"/>
      <c r="F479" s="222"/>
      <c r="G479" s="222"/>
      <c r="H479" s="222"/>
      <c r="I479" s="222"/>
      <c r="J479" s="222"/>
      <c r="K479" s="222"/>
      <c r="L479" s="222"/>
      <c r="M479" s="317"/>
      <c r="N479" s="317"/>
      <c r="O479" s="317"/>
      <c r="P479" s="317"/>
      <c r="Q479" s="317"/>
      <c r="R479" s="317"/>
      <c r="S479" s="317"/>
      <c r="T479" s="317"/>
      <c r="U479" s="317"/>
      <c r="V479" s="317"/>
      <c r="W479" s="317"/>
      <c r="X479" s="317"/>
      <c r="Y479" s="317"/>
      <c r="Z479" s="317"/>
      <c r="AA479" s="317"/>
      <c r="AB479" s="317"/>
      <c r="AC479" s="317"/>
      <c r="AD479" s="317"/>
      <c r="AE479" s="317"/>
      <c r="AF479" s="317"/>
      <c r="AG479" s="317"/>
      <c r="AH479" s="317"/>
      <c r="AI479" s="317"/>
      <c r="AJ479" s="317"/>
      <c r="AK479" s="317"/>
      <c r="AL479" s="317"/>
      <c r="AM479" s="317"/>
      <c r="AN479" s="317"/>
      <c r="AO479" s="317"/>
      <c r="AP479" s="317"/>
    </row>
    <row r="480" spans="1:42" outlineLevel="1">
      <c r="A480" s="220" t="s">
        <v>254</v>
      </c>
      <c r="B480" s="220" t="s">
        <v>287</v>
      </c>
      <c r="C480" s="220" t="s">
        <v>284</v>
      </c>
      <c r="D480" s="220"/>
      <c r="E480" s="220"/>
      <c r="F480" s="220"/>
      <c r="G480" s="220"/>
      <c r="H480" s="220"/>
      <c r="I480" s="220"/>
      <c r="J480" s="220"/>
      <c r="K480" s="220"/>
      <c r="L480" s="220"/>
      <c r="M480" s="315"/>
      <c r="N480" s="315"/>
      <c r="O480" s="315"/>
      <c r="P480" s="315"/>
      <c r="Q480" s="315"/>
      <c r="R480" s="315"/>
      <c r="S480" s="315"/>
      <c r="T480" s="315"/>
      <c r="U480" s="315"/>
      <c r="V480" s="315"/>
      <c r="W480" s="315"/>
      <c r="X480" s="315"/>
      <c r="Y480" s="315"/>
      <c r="Z480" s="315"/>
      <c r="AA480" s="315"/>
      <c r="AB480" s="315"/>
      <c r="AC480" s="315"/>
      <c r="AD480" s="315"/>
      <c r="AE480" s="315"/>
      <c r="AF480" s="315"/>
      <c r="AG480" s="315"/>
      <c r="AH480" s="315"/>
      <c r="AI480" s="315"/>
      <c r="AJ480" s="315"/>
      <c r="AK480" s="315"/>
      <c r="AL480" s="315"/>
      <c r="AM480" s="315"/>
      <c r="AN480" s="315"/>
      <c r="AO480" s="315"/>
      <c r="AP480" s="315"/>
    </row>
    <row r="481" spans="1:42" outlineLevel="2">
      <c r="A481" s="211" t="str">
        <f>A448&amp;"."&amp;A480&amp;"."&amp;A449&amp;"."&amp;B481</f>
        <v>3.d.2.1</v>
      </c>
      <c r="B481">
        <v>1</v>
      </c>
      <c r="C481" t="str">
        <f>'1-GBP'!C481</f>
        <v>Operator PMT</v>
      </c>
      <c r="D481"/>
      <c r="E481"/>
      <c r="F481"/>
      <c r="G481"/>
      <c r="H481"/>
      <c r="I481"/>
      <c r="J481"/>
      <c r="K481"/>
      <c r="M481" s="281">
        <v>0</v>
      </c>
      <c r="N481" s="281">
        <v>0</v>
      </c>
      <c r="O481" s="281">
        <v>0</v>
      </c>
      <c r="P481" s="281">
        <v>0</v>
      </c>
      <c r="Q481" s="281">
        <v>0</v>
      </c>
      <c r="R481" s="281">
        <v>0</v>
      </c>
      <c r="S481" s="281">
        <v>0</v>
      </c>
      <c r="T481" s="281">
        <v>0</v>
      </c>
      <c r="U481" s="281">
        <v>0</v>
      </c>
      <c r="V481" s="281">
        <v>0</v>
      </c>
      <c r="W481" s="281">
        <v>0</v>
      </c>
      <c r="X481" s="281">
        <v>0</v>
      </c>
      <c r="Y481" s="281">
        <v>0</v>
      </c>
      <c r="Z481" s="281">
        <v>0</v>
      </c>
      <c r="AA481" s="281">
        <v>0</v>
      </c>
      <c r="AB481" s="281">
        <v>0</v>
      </c>
      <c r="AC481" s="281">
        <v>0</v>
      </c>
      <c r="AD481" s="281">
        <v>0</v>
      </c>
      <c r="AE481" s="281">
        <v>0</v>
      </c>
      <c r="AF481" s="281">
        <v>0</v>
      </c>
      <c r="AG481" s="281">
        <v>0</v>
      </c>
      <c r="AH481" s="281">
        <v>0</v>
      </c>
      <c r="AI481" s="281">
        <v>0</v>
      </c>
      <c r="AJ481" s="281">
        <v>0</v>
      </c>
      <c r="AK481" s="281">
        <v>0</v>
      </c>
      <c r="AL481" s="281">
        <v>0</v>
      </c>
      <c r="AM481" s="281">
        <v>0</v>
      </c>
      <c r="AN481" s="281">
        <v>0</v>
      </c>
      <c r="AO481" s="281">
        <v>0</v>
      </c>
      <c r="AP481" s="281">
        <v>0</v>
      </c>
    </row>
    <row r="482" spans="1:42" outlineLevel="2">
      <c r="A482" s="211" t="str">
        <f>A448&amp;"."&amp;A480&amp;"."&amp;A449&amp;"."&amp;B482</f>
        <v>3.d.2.2</v>
      </c>
      <c r="B482">
        <v>2</v>
      </c>
      <c r="C482" t="str">
        <f>'1-GBP'!C482</f>
        <v>BC37 appraisal</v>
      </c>
      <c r="D482"/>
      <c r="E482"/>
      <c r="F482"/>
      <c r="G482"/>
      <c r="H482"/>
      <c r="I482"/>
      <c r="J482"/>
      <c r="K482"/>
      <c r="M482" s="281">
        <v>0</v>
      </c>
      <c r="N482" s="281">
        <v>0</v>
      </c>
      <c r="O482" s="281">
        <v>0</v>
      </c>
      <c r="P482" s="281">
        <v>0</v>
      </c>
      <c r="Q482" s="281">
        <v>0</v>
      </c>
      <c r="R482" s="281">
        <v>0</v>
      </c>
      <c r="S482" s="281">
        <v>0</v>
      </c>
      <c r="T482" s="281">
        <v>0</v>
      </c>
      <c r="U482" s="281">
        <v>0</v>
      </c>
      <c r="V482" s="281">
        <v>0</v>
      </c>
      <c r="W482" s="281">
        <v>0</v>
      </c>
      <c r="X482" s="281">
        <v>0</v>
      </c>
      <c r="Y482" s="281">
        <v>0</v>
      </c>
      <c r="Z482" s="281">
        <v>0</v>
      </c>
      <c r="AA482" s="281">
        <v>0</v>
      </c>
      <c r="AB482" s="281">
        <v>0</v>
      </c>
      <c r="AC482" s="281">
        <v>0</v>
      </c>
      <c r="AD482" s="281">
        <v>0</v>
      </c>
      <c r="AE482" s="281">
        <v>0</v>
      </c>
      <c r="AF482" s="281">
        <v>0</v>
      </c>
      <c r="AG482" s="281">
        <v>0</v>
      </c>
      <c r="AH482" s="281">
        <v>0</v>
      </c>
      <c r="AI482" s="281">
        <v>0</v>
      </c>
      <c r="AJ482" s="281">
        <v>0</v>
      </c>
      <c r="AK482" s="281">
        <v>0</v>
      </c>
      <c r="AL482" s="281">
        <v>0</v>
      </c>
      <c r="AM482" s="281">
        <v>0</v>
      </c>
      <c r="AN482" s="281">
        <v>0</v>
      </c>
      <c r="AO482" s="281">
        <v>0</v>
      </c>
      <c r="AP482" s="281">
        <v>0</v>
      </c>
    </row>
    <row r="483" spans="1:42" outlineLevel="2">
      <c r="A483" s="211" t="str">
        <f>A448&amp;"."&amp;A480&amp;"."&amp;A449&amp;"."&amp;B483</f>
        <v>3.d.2.3</v>
      </c>
      <c r="B483">
        <v>3</v>
      </c>
      <c r="C483" t="str">
        <f>'1-GBP'!C483</f>
        <v>BC39 appraisal</v>
      </c>
      <c r="D483"/>
      <c r="E483"/>
      <c r="F483"/>
      <c r="G483"/>
      <c r="H483"/>
      <c r="I483"/>
      <c r="J483"/>
      <c r="K483"/>
      <c r="M483" s="281">
        <v>0</v>
      </c>
      <c r="N483" s="281">
        <v>0</v>
      </c>
      <c r="O483" s="281">
        <v>0</v>
      </c>
      <c r="P483" s="281">
        <v>0</v>
      </c>
      <c r="Q483" s="281">
        <v>0</v>
      </c>
      <c r="R483" s="281">
        <v>0</v>
      </c>
      <c r="S483" s="281">
        <v>0</v>
      </c>
      <c r="T483" s="281">
        <v>0</v>
      </c>
      <c r="U483" s="281">
        <v>0</v>
      </c>
      <c r="V483" s="281">
        <v>0</v>
      </c>
      <c r="W483" s="281">
        <v>0</v>
      </c>
      <c r="X483" s="281">
        <v>0</v>
      </c>
      <c r="Y483" s="281">
        <v>0</v>
      </c>
      <c r="Z483" s="281">
        <v>0</v>
      </c>
      <c r="AA483" s="281">
        <v>0</v>
      </c>
      <c r="AB483" s="281">
        <v>0</v>
      </c>
      <c r="AC483" s="281">
        <v>0</v>
      </c>
      <c r="AD483" s="281">
        <v>0</v>
      </c>
      <c r="AE483" s="281">
        <v>0</v>
      </c>
      <c r="AF483" s="281">
        <v>0</v>
      </c>
      <c r="AG483" s="281">
        <v>0</v>
      </c>
      <c r="AH483" s="281">
        <v>0</v>
      </c>
      <c r="AI483" s="281">
        <v>0</v>
      </c>
      <c r="AJ483" s="281">
        <v>0</v>
      </c>
      <c r="AK483" s="281">
        <v>0</v>
      </c>
      <c r="AL483" s="281">
        <v>0</v>
      </c>
      <c r="AM483" s="281">
        <v>0</v>
      </c>
      <c r="AN483" s="281">
        <v>0</v>
      </c>
      <c r="AO483" s="281">
        <v>0</v>
      </c>
      <c r="AP483" s="281">
        <v>0</v>
      </c>
    </row>
    <row r="484" spans="1:42" outlineLevel="2">
      <c r="A484" s="211" t="str">
        <f>A448&amp;"."&amp;A480&amp;"."&amp;A449&amp;"."&amp;B484</f>
        <v>3.d.2.4</v>
      </c>
      <c r="B484">
        <v>4</v>
      </c>
      <c r="C484" t="str">
        <f>'1-GBP'!C484</f>
        <v>Other Costs</v>
      </c>
      <c r="D484"/>
      <c r="E484"/>
      <c r="F484"/>
      <c r="G484"/>
      <c r="H484"/>
      <c r="I484"/>
      <c r="J484"/>
      <c r="K484"/>
      <c r="M484" s="281">
        <v>0</v>
      </c>
      <c r="N484" s="281">
        <v>0</v>
      </c>
      <c r="O484" s="281">
        <v>0</v>
      </c>
      <c r="P484" s="281">
        <v>0</v>
      </c>
      <c r="Q484" s="281">
        <v>0</v>
      </c>
      <c r="R484" s="281">
        <v>0</v>
      </c>
      <c r="S484" s="281">
        <v>0</v>
      </c>
      <c r="T484" s="281">
        <v>0</v>
      </c>
      <c r="U484" s="281">
        <v>0</v>
      </c>
      <c r="V484" s="281">
        <v>0</v>
      </c>
      <c r="W484" s="281">
        <v>0</v>
      </c>
      <c r="X484" s="281">
        <v>0</v>
      </c>
      <c r="Y484" s="281">
        <v>0</v>
      </c>
      <c r="Z484" s="281">
        <v>0</v>
      </c>
      <c r="AA484" s="281">
        <v>0</v>
      </c>
      <c r="AB484" s="281">
        <v>0</v>
      </c>
      <c r="AC484" s="281">
        <v>0</v>
      </c>
      <c r="AD484" s="281">
        <v>0</v>
      </c>
      <c r="AE484" s="281">
        <v>0</v>
      </c>
      <c r="AF484" s="281">
        <v>0</v>
      </c>
      <c r="AG484" s="281">
        <v>0</v>
      </c>
      <c r="AH484" s="281">
        <v>0</v>
      </c>
      <c r="AI484" s="281">
        <v>0</v>
      </c>
      <c r="AJ484" s="281">
        <v>0</v>
      </c>
      <c r="AK484" s="281">
        <v>0</v>
      </c>
      <c r="AL484" s="281">
        <v>0</v>
      </c>
      <c r="AM484" s="281">
        <v>0</v>
      </c>
      <c r="AN484" s="281">
        <v>0</v>
      </c>
      <c r="AO484" s="281">
        <v>0</v>
      </c>
      <c r="AP484" s="281">
        <v>0</v>
      </c>
    </row>
    <row r="485" spans="1:42" outlineLevel="2">
      <c r="A485" s="211" t="str">
        <f>A448&amp;"."&amp;A480&amp;"."&amp;A449&amp;"."&amp;B485</f>
        <v>3.d.2.5</v>
      </c>
      <c r="B485">
        <v>5</v>
      </c>
      <c r="C485" t="str">
        <f>'1-GBP'!C485</f>
        <v>Other IJV Costs</v>
      </c>
      <c r="D485"/>
      <c r="E485"/>
      <c r="F485"/>
      <c r="G485"/>
      <c r="H485"/>
      <c r="I485"/>
      <c r="J485"/>
      <c r="K485"/>
      <c r="M485" s="281">
        <v>0</v>
      </c>
      <c r="N485" s="281">
        <v>0</v>
      </c>
      <c r="O485" s="281">
        <v>0</v>
      </c>
      <c r="P485" s="281">
        <v>0</v>
      </c>
      <c r="Q485" s="281">
        <v>0</v>
      </c>
      <c r="R485" s="281">
        <v>0</v>
      </c>
      <c r="S485" s="281">
        <v>0</v>
      </c>
      <c r="T485" s="281">
        <v>0</v>
      </c>
      <c r="U485" s="281">
        <v>0</v>
      </c>
      <c r="V485" s="281">
        <v>0</v>
      </c>
      <c r="W485" s="281">
        <v>0</v>
      </c>
      <c r="X485" s="281">
        <v>0</v>
      </c>
      <c r="Y485" s="281">
        <v>0</v>
      </c>
      <c r="Z485" s="281">
        <v>0</v>
      </c>
      <c r="AA485" s="281">
        <v>0</v>
      </c>
      <c r="AB485" s="281">
        <v>0</v>
      </c>
      <c r="AC485" s="281">
        <v>0</v>
      </c>
      <c r="AD485" s="281">
        <v>0</v>
      </c>
      <c r="AE485" s="281">
        <v>0</v>
      </c>
      <c r="AF485" s="281">
        <v>0</v>
      </c>
      <c r="AG485" s="281">
        <v>0</v>
      </c>
      <c r="AH485" s="281">
        <v>0</v>
      </c>
      <c r="AI485" s="281">
        <v>0</v>
      </c>
      <c r="AJ485" s="281">
        <v>0</v>
      </c>
      <c r="AK485" s="281">
        <v>0</v>
      </c>
      <c r="AL485" s="281">
        <v>0</v>
      </c>
      <c r="AM485" s="281">
        <v>0</v>
      </c>
      <c r="AN485" s="281">
        <v>0</v>
      </c>
      <c r="AO485" s="281">
        <v>0</v>
      </c>
      <c r="AP485" s="281">
        <v>0</v>
      </c>
    </row>
    <row r="486" spans="1:42" outlineLevel="2">
      <c r="A486" s="211" t="str">
        <f>A448&amp;"."&amp;A480&amp;"."&amp;A449&amp;"."&amp;B486</f>
        <v>3.d.2.6</v>
      </c>
      <c r="B486">
        <v>6</v>
      </c>
      <c r="C486" t="str">
        <f>'1-GBP'!C486</f>
        <v>Contingency</v>
      </c>
      <c r="D486"/>
      <c r="E486"/>
      <c r="F486"/>
      <c r="G486"/>
      <c r="H486"/>
      <c r="I486"/>
      <c r="J486"/>
      <c r="K486"/>
      <c r="M486" s="281">
        <v>0</v>
      </c>
      <c r="N486" s="281">
        <v>0</v>
      </c>
      <c r="O486" s="281">
        <v>0</v>
      </c>
      <c r="P486" s="281">
        <v>0</v>
      </c>
      <c r="Q486" s="281">
        <v>0</v>
      </c>
      <c r="R486" s="281">
        <v>0</v>
      </c>
      <c r="S486" s="281">
        <v>0</v>
      </c>
      <c r="T486" s="281">
        <v>0</v>
      </c>
      <c r="U486" s="281">
        <v>0</v>
      </c>
      <c r="V486" s="281">
        <v>0</v>
      </c>
      <c r="W486" s="281">
        <v>0</v>
      </c>
      <c r="X486" s="281">
        <v>0</v>
      </c>
      <c r="Y486" s="281">
        <v>0</v>
      </c>
      <c r="Z486" s="281">
        <v>0</v>
      </c>
      <c r="AA486" s="281">
        <v>0</v>
      </c>
      <c r="AB486" s="281">
        <v>0</v>
      </c>
      <c r="AC486" s="281">
        <v>0</v>
      </c>
      <c r="AD486" s="281">
        <v>0</v>
      </c>
      <c r="AE486" s="281">
        <v>0</v>
      </c>
      <c r="AF486" s="281">
        <v>0</v>
      </c>
      <c r="AG486" s="281">
        <v>0</v>
      </c>
      <c r="AH486" s="281">
        <v>0</v>
      </c>
      <c r="AI486" s="281">
        <v>0</v>
      </c>
      <c r="AJ486" s="281">
        <v>0</v>
      </c>
      <c r="AK486" s="281">
        <v>0</v>
      </c>
      <c r="AL486" s="281">
        <v>0</v>
      </c>
      <c r="AM486" s="281">
        <v>0</v>
      </c>
      <c r="AN486" s="281">
        <v>0</v>
      </c>
      <c r="AO486" s="281">
        <v>0</v>
      </c>
      <c r="AP486" s="281">
        <v>0</v>
      </c>
    </row>
    <row r="487" spans="1:42" outlineLevel="2">
      <c r="A487" s="211" t="str">
        <f>A448&amp;"."&amp;A480&amp;"."&amp;A449&amp;"."&amp;B487</f>
        <v>3.d.2.7</v>
      </c>
      <c r="B487">
        <v>7</v>
      </c>
      <c r="C487" t="str">
        <f>'1-GBP'!C487</f>
        <v/>
      </c>
      <c r="D487"/>
      <c r="E487"/>
      <c r="F487"/>
      <c r="G487"/>
      <c r="H487"/>
      <c r="I487"/>
      <c r="J487"/>
      <c r="K487"/>
      <c r="M487" s="281">
        <v>0</v>
      </c>
      <c r="N487" s="281">
        <v>0</v>
      </c>
      <c r="O487" s="281">
        <v>0</v>
      </c>
      <c r="P487" s="281">
        <v>0</v>
      </c>
      <c r="Q487" s="281">
        <v>0</v>
      </c>
      <c r="R487" s="281">
        <v>0</v>
      </c>
      <c r="S487" s="281">
        <v>0</v>
      </c>
      <c r="T487" s="281">
        <v>0</v>
      </c>
      <c r="U487" s="281">
        <v>0</v>
      </c>
      <c r="V487" s="281">
        <v>0</v>
      </c>
      <c r="W487" s="281">
        <v>0</v>
      </c>
      <c r="X487" s="281">
        <v>0</v>
      </c>
      <c r="Y487" s="281">
        <v>0</v>
      </c>
      <c r="Z487" s="281">
        <v>0</v>
      </c>
      <c r="AA487" s="281">
        <v>0</v>
      </c>
      <c r="AB487" s="281">
        <v>0</v>
      </c>
      <c r="AC487" s="281">
        <v>0</v>
      </c>
      <c r="AD487" s="281">
        <v>0</v>
      </c>
      <c r="AE487" s="281">
        <v>0</v>
      </c>
      <c r="AF487" s="281">
        <v>0</v>
      </c>
      <c r="AG487" s="281">
        <v>0</v>
      </c>
      <c r="AH487" s="281">
        <v>0</v>
      </c>
      <c r="AI487" s="281">
        <v>0</v>
      </c>
      <c r="AJ487" s="281">
        <v>0</v>
      </c>
      <c r="AK487" s="281">
        <v>0</v>
      </c>
      <c r="AL487" s="281">
        <v>0</v>
      </c>
      <c r="AM487" s="281">
        <v>0</v>
      </c>
      <c r="AN487" s="281">
        <v>0</v>
      </c>
      <c r="AO487" s="281">
        <v>0</v>
      </c>
      <c r="AP487" s="281">
        <v>0</v>
      </c>
    </row>
    <row r="488" spans="1:42" outlineLevel="2">
      <c r="A488" s="211" t="str">
        <f>A448&amp;"."&amp;A480&amp;"."&amp;A449&amp;"."&amp;B488</f>
        <v>3.d.2.8</v>
      </c>
      <c r="B488">
        <v>8</v>
      </c>
      <c r="C488" t="str">
        <f>'1-GBP'!C488</f>
        <v/>
      </c>
      <c r="D488"/>
      <c r="E488"/>
      <c r="F488"/>
      <c r="G488"/>
      <c r="H488"/>
      <c r="I488"/>
      <c r="J488"/>
      <c r="K488"/>
      <c r="M488" s="281">
        <v>0</v>
      </c>
      <c r="N488" s="281">
        <v>0</v>
      </c>
      <c r="O488" s="281">
        <v>0</v>
      </c>
      <c r="P488" s="281">
        <v>0</v>
      </c>
      <c r="Q488" s="281">
        <v>0</v>
      </c>
      <c r="R488" s="281">
        <v>0</v>
      </c>
      <c r="S488" s="281">
        <v>0</v>
      </c>
      <c r="T488" s="281">
        <v>0</v>
      </c>
      <c r="U488" s="281">
        <v>0</v>
      </c>
      <c r="V488" s="281">
        <v>0</v>
      </c>
      <c r="W488" s="281">
        <v>0</v>
      </c>
      <c r="X488" s="281">
        <v>0</v>
      </c>
      <c r="Y488" s="281">
        <v>0</v>
      </c>
      <c r="Z488" s="281">
        <v>0</v>
      </c>
      <c r="AA488" s="281">
        <v>0</v>
      </c>
      <c r="AB488" s="281">
        <v>0</v>
      </c>
      <c r="AC488" s="281">
        <v>0</v>
      </c>
      <c r="AD488" s="281">
        <v>0</v>
      </c>
      <c r="AE488" s="281">
        <v>0</v>
      </c>
      <c r="AF488" s="281">
        <v>0</v>
      </c>
      <c r="AG488" s="281">
        <v>0</v>
      </c>
      <c r="AH488" s="281">
        <v>0</v>
      </c>
      <c r="AI488" s="281">
        <v>0</v>
      </c>
      <c r="AJ488" s="281">
        <v>0</v>
      </c>
      <c r="AK488" s="281">
        <v>0</v>
      </c>
      <c r="AL488" s="281">
        <v>0</v>
      </c>
      <c r="AM488" s="281">
        <v>0</v>
      </c>
      <c r="AN488" s="281">
        <v>0</v>
      </c>
      <c r="AO488" s="281">
        <v>0</v>
      </c>
      <c r="AP488" s="281">
        <v>0</v>
      </c>
    </row>
    <row r="489" spans="1:42" outlineLevel="2">
      <c r="A489" s="211" t="str">
        <f>A448&amp;"."&amp;A480&amp;"."&amp;A449&amp;"."&amp;B489</f>
        <v>3.d.2.9</v>
      </c>
      <c r="B489">
        <v>9</v>
      </c>
      <c r="C489" t="str">
        <f>'1-GBP'!C489</f>
        <v/>
      </c>
      <c r="D489"/>
      <c r="E489"/>
      <c r="F489"/>
      <c r="G489"/>
      <c r="H489"/>
      <c r="I489"/>
      <c r="J489"/>
      <c r="K489"/>
      <c r="M489" s="281">
        <v>0</v>
      </c>
      <c r="N489" s="281">
        <v>0</v>
      </c>
      <c r="O489" s="281">
        <v>0</v>
      </c>
      <c r="P489" s="281">
        <v>0</v>
      </c>
      <c r="Q489" s="281">
        <v>0</v>
      </c>
      <c r="R489" s="281">
        <v>0</v>
      </c>
      <c r="S489" s="281">
        <v>0</v>
      </c>
      <c r="T489" s="281">
        <v>0</v>
      </c>
      <c r="U489" s="281">
        <v>0</v>
      </c>
      <c r="V489" s="281">
        <v>0</v>
      </c>
      <c r="W489" s="281">
        <v>0</v>
      </c>
      <c r="X489" s="281">
        <v>0</v>
      </c>
      <c r="Y489" s="281">
        <v>0</v>
      </c>
      <c r="Z489" s="281">
        <v>0</v>
      </c>
      <c r="AA489" s="281">
        <v>0</v>
      </c>
      <c r="AB489" s="281">
        <v>0</v>
      </c>
      <c r="AC489" s="281">
        <v>0</v>
      </c>
      <c r="AD489" s="281">
        <v>0</v>
      </c>
      <c r="AE489" s="281">
        <v>0</v>
      </c>
      <c r="AF489" s="281">
        <v>0</v>
      </c>
      <c r="AG489" s="281">
        <v>0</v>
      </c>
      <c r="AH489" s="281">
        <v>0</v>
      </c>
      <c r="AI489" s="281">
        <v>0</v>
      </c>
      <c r="AJ489" s="281">
        <v>0</v>
      </c>
      <c r="AK489" s="281">
        <v>0</v>
      </c>
      <c r="AL489" s="281">
        <v>0</v>
      </c>
      <c r="AM489" s="281">
        <v>0</v>
      </c>
      <c r="AN489" s="281">
        <v>0</v>
      </c>
      <c r="AO489" s="281">
        <v>0</v>
      </c>
      <c r="AP489" s="281">
        <v>0</v>
      </c>
    </row>
    <row r="490" spans="1:42" outlineLevel="2">
      <c r="A490" s="211" t="str">
        <f>A448&amp;"."&amp;A480&amp;"."&amp;A449&amp;"."&amp;B490</f>
        <v>3.d.2.10</v>
      </c>
      <c r="B490">
        <v>10</v>
      </c>
      <c r="C490" t="str">
        <f>'1-GBP'!C490</f>
        <v/>
      </c>
      <c r="D490"/>
      <c r="E490"/>
      <c r="F490"/>
      <c r="G490"/>
      <c r="H490"/>
      <c r="I490"/>
      <c r="J490"/>
      <c r="K490"/>
      <c r="M490" s="281">
        <v>0</v>
      </c>
      <c r="N490" s="281">
        <v>0</v>
      </c>
      <c r="O490" s="281">
        <v>0</v>
      </c>
      <c r="P490" s="281">
        <v>0</v>
      </c>
      <c r="Q490" s="281">
        <v>0</v>
      </c>
      <c r="R490" s="281">
        <v>0</v>
      </c>
      <c r="S490" s="281">
        <v>0</v>
      </c>
      <c r="T490" s="281">
        <v>0</v>
      </c>
      <c r="U490" s="281">
        <v>0</v>
      </c>
      <c r="V490" s="281">
        <v>0</v>
      </c>
      <c r="W490" s="281">
        <v>0</v>
      </c>
      <c r="X490" s="281">
        <v>0</v>
      </c>
      <c r="Y490" s="281">
        <v>0</v>
      </c>
      <c r="Z490" s="281">
        <v>0</v>
      </c>
      <c r="AA490" s="281">
        <v>0</v>
      </c>
      <c r="AB490" s="281">
        <v>0</v>
      </c>
      <c r="AC490" s="281">
        <v>0</v>
      </c>
      <c r="AD490" s="281">
        <v>0</v>
      </c>
      <c r="AE490" s="281">
        <v>0</v>
      </c>
      <c r="AF490" s="281">
        <v>0</v>
      </c>
      <c r="AG490" s="281">
        <v>0</v>
      </c>
      <c r="AH490" s="281">
        <v>0</v>
      </c>
      <c r="AI490" s="281">
        <v>0</v>
      </c>
      <c r="AJ490" s="281">
        <v>0</v>
      </c>
      <c r="AK490" s="281">
        <v>0</v>
      </c>
      <c r="AL490" s="281">
        <v>0</v>
      </c>
      <c r="AM490" s="281">
        <v>0</v>
      </c>
      <c r="AN490" s="281">
        <v>0</v>
      </c>
      <c r="AO490" s="281">
        <v>0</v>
      </c>
      <c r="AP490" s="281">
        <v>0</v>
      </c>
    </row>
    <row r="491" spans="1:42" outlineLevel="2">
      <c r="A491" s="211" t="str">
        <f>A448&amp;"."&amp;A480&amp;"."&amp;A449&amp;"."&amp;B491</f>
        <v>3.d.2.11</v>
      </c>
      <c r="B491">
        <v>11</v>
      </c>
      <c r="C491" t="str">
        <f>'1-GBP'!C491</f>
        <v/>
      </c>
      <c r="D491"/>
      <c r="E491"/>
      <c r="F491"/>
      <c r="G491"/>
      <c r="H491"/>
      <c r="I491"/>
      <c r="J491"/>
      <c r="K491"/>
      <c r="M491" s="281">
        <v>0</v>
      </c>
      <c r="N491" s="281">
        <v>0</v>
      </c>
      <c r="O491" s="281">
        <v>0</v>
      </c>
      <c r="P491" s="281">
        <v>0</v>
      </c>
      <c r="Q491" s="281">
        <v>0</v>
      </c>
      <c r="R491" s="281">
        <v>0</v>
      </c>
      <c r="S491" s="281">
        <v>0</v>
      </c>
      <c r="T491" s="281">
        <v>0</v>
      </c>
      <c r="U491" s="281">
        <v>0</v>
      </c>
      <c r="V491" s="281">
        <v>0</v>
      </c>
      <c r="W491" s="281">
        <v>0</v>
      </c>
      <c r="X491" s="281">
        <v>0</v>
      </c>
      <c r="Y491" s="281">
        <v>0</v>
      </c>
      <c r="Z491" s="281">
        <v>0</v>
      </c>
      <c r="AA491" s="281">
        <v>0</v>
      </c>
      <c r="AB491" s="281">
        <v>0</v>
      </c>
      <c r="AC491" s="281">
        <v>0</v>
      </c>
      <c r="AD491" s="281">
        <v>0</v>
      </c>
      <c r="AE491" s="281">
        <v>0</v>
      </c>
      <c r="AF491" s="281">
        <v>0</v>
      </c>
      <c r="AG491" s="281">
        <v>0</v>
      </c>
      <c r="AH491" s="281">
        <v>0</v>
      </c>
      <c r="AI491" s="281">
        <v>0</v>
      </c>
      <c r="AJ491" s="281">
        <v>0</v>
      </c>
      <c r="AK491" s="281">
        <v>0</v>
      </c>
      <c r="AL491" s="281">
        <v>0</v>
      </c>
      <c r="AM491" s="281">
        <v>0</v>
      </c>
      <c r="AN491" s="281">
        <v>0</v>
      </c>
      <c r="AO491" s="281">
        <v>0</v>
      </c>
      <c r="AP491" s="281">
        <v>0</v>
      </c>
    </row>
    <row r="492" spans="1:42" outlineLevel="2">
      <c r="A492" s="211" t="str">
        <f>A448&amp;"."&amp;A480&amp;"."&amp;A449&amp;"."&amp;B492</f>
        <v>3.d.2.12</v>
      </c>
      <c r="B492">
        <v>12</v>
      </c>
      <c r="C492" t="str">
        <f>'1-GBP'!C492</f>
        <v/>
      </c>
      <c r="D492"/>
      <c r="E492"/>
      <c r="F492"/>
      <c r="G492"/>
      <c r="H492"/>
      <c r="I492"/>
      <c r="J492"/>
      <c r="K492"/>
      <c r="M492" s="281">
        <v>0</v>
      </c>
      <c r="N492" s="281">
        <v>0</v>
      </c>
      <c r="O492" s="281">
        <v>0</v>
      </c>
      <c r="P492" s="281">
        <v>0</v>
      </c>
      <c r="Q492" s="281">
        <v>0</v>
      </c>
      <c r="R492" s="281">
        <v>0</v>
      </c>
      <c r="S492" s="281">
        <v>0</v>
      </c>
      <c r="T492" s="281">
        <v>0</v>
      </c>
      <c r="U492" s="281">
        <v>0</v>
      </c>
      <c r="V492" s="281">
        <v>0</v>
      </c>
      <c r="W492" s="281">
        <v>0</v>
      </c>
      <c r="X492" s="281">
        <v>0</v>
      </c>
      <c r="Y492" s="281">
        <v>0</v>
      </c>
      <c r="Z492" s="281">
        <v>0</v>
      </c>
      <c r="AA492" s="281">
        <v>0</v>
      </c>
      <c r="AB492" s="281">
        <v>0</v>
      </c>
      <c r="AC492" s="281">
        <v>0</v>
      </c>
      <c r="AD492" s="281">
        <v>0</v>
      </c>
      <c r="AE492" s="281">
        <v>0</v>
      </c>
      <c r="AF492" s="281">
        <v>0</v>
      </c>
      <c r="AG492" s="281">
        <v>0</v>
      </c>
      <c r="AH492" s="281">
        <v>0</v>
      </c>
      <c r="AI492" s="281">
        <v>0</v>
      </c>
      <c r="AJ492" s="281">
        <v>0</v>
      </c>
      <c r="AK492" s="281">
        <v>0</v>
      </c>
      <c r="AL492" s="281">
        <v>0</v>
      </c>
      <c r="AM492" s="281">
        <v>0</v>
      </c>
      <c r="AN492" s="281">
        <v>0</v>
      </c>
      <c r="AO492" s="281">
        <v>0</v>
      </c>
      <c r="AP492" s="281">
        <v>0</v>
      </c>
    </row>
    <row r="493" spans="1:42" outlineLevel="1">
      <c r="A493" s="212"/>
      <c r="B493" s="201">
        <f>B492-COUNTIFS(C481:C492,"")</f>
        <v>6</v>
      </c>
      <c r="C493" s="201" t="s">
        <v>285</v>
      </c>
      <c r="D493" s="201"/>
      <c r="E493" s="201"/>
      <c r="F493" s="201"/>
      <c r="G493" s="201"/>
      <c r="H493" s="201"/>
      <c r="I493" s="201"/>
      <c r="J493" s="201"/>
      <c r="K493" s="201"/>
      <c r="L493" s="201"/>
      <c r="M493" s="280">
        <f t="shared" ref="M493:AP493" si="41">SUM(M481:M492)</f>
        <v>0</v>
      </c>
      <c r="N493" s="280">
        <f t="shared" si="41"/>
        <v>0</v>
      </c>
      <c r="O493" s="280">
        <f t="shared" si="41"/>
        <v>0</v>
      </c>
      <c r="P493" s="280">
        <f t="shared" si="41"/>
        <v>0</v>
      </c>
      <c r="Q493" s="280">
        <f t="shared" si="41"/>
        <v>0</v>
      </c>
      <c r="R493" s="280">
        <f t="shared" si="41"/>
        <v>0</v>
      </c>
      <c r="S493" s="280">
        <f t="shared" si="41"/>
        <v>0</v>
      </c>
      <c r="T493" s="280">
        <f t="shared" si="41"/>
        <v>0</v>
      </c>
      <c r="U493" s="280">
        <f t="shared" si="41"/>
        <v>0</v>
      </c>
      <c r="V493" s="280">
        <f t="shared" si="41"/>
        <v>0</v>
      </c>
      <c r="W493" s="280">
        <f t="shared" si="41"/>
        <v>0</v>
      </c>
      <c r="X493" s="280">
        <f t="shared" si="41"/>
        <v>0</v>
      </c>
      <c r="Y493" s="280">
        <f t="shared" si="41"/>
        <v>0</v>
      </c>
      <c r="Z493" s="280">
        <f t="shared" si="41"/>
        <v>0</v>
      </c>
      <c r="AA493" s="280">
        <f t="shared" si="41"/>
        <v>0</v>
      </c>
      <c r="AB493" s="280">
        <f t="shared" si="41"/>
        <v>0</v>
      </c>
      <c r="AC493" s="280">
        <f t="shared" si="41"/>
        <v>0</v>
      </c>
      <c r="AD493" s="280">
        <f t="shared" si="41"/>
        <v>0</v>
      </c>
      <c r="AE493" s="280">
        <f t="shared" si="41"/>
        <v>0</v>
      </c>
      <c r="AF493" s="280">
        <f t="shared" si="41"/>
        <v>0</v>
      </c>
      <c r="AG493" s="280">
        <f t="shared" si="41"/>
        <v>0</v>
      </c>
      <c r="AH493" s="280">
        <f t="shared" si="41"/>
        <v>0</v>
      </c>
      <c r="AI493" s="280">
        <f t="shared" si="41"/>
        <v>0</v>
      </c>
      <c r="AJ493" s="280">
        <f t="shared" si="41"/>
        <v>0</v>
      </c>
      <c r="AK493" s="280">
        <f t="shared" si="41"/>
        <v>0</v>
      </c>
      <c r="AL493" s="280">
        <f t="shared" si="41"/>
        <v>0</v>
      </c>
      <c r="AM493" s="280">
        <f t="shared" si="41"/>
        <v>0</v>
      </c>
      <c r="AN493" s="280">
        <f t="shared" si="41"/>
        <v>0</v>
      </c>
      <c r="AO493" s="280">
        <f t="shared" si="41"/>
        <v>0</v>
      </c>
      <c r="AP493" s="280">
        <f t="shared" si="41"/>
        <v>0</v>
      </c>
    </row>
    <row r="494" spans="1:42" ht="16.149999999999999" outlineLevel="1" thickBot="1">
      <c r="A494" s="213"/>
      <c r="B494" s="202"/>
      <c r="C494" s="202"/>
      <c r="D494" s="202"/>
      <c r="E494" s="202"/>
      <c r="F494" s="202"/>
      <c r="G494" s="202"/>
      <c r="H494" s="202"/>
      <c r="I494" s="202"/>
      <c r="J494" s="202"/>
      <c r="K494" s="202"/>
      <c r="L494" s="202"/>
      <c r="M494" s="313"/>
      <c r="N494" s="313"/>
      <c r="O494" s="313"/>
      <c r="P494" s="313"/>
      <c r="Q494" s="313"/>
      <c r="R494" s="313"/>
      <c r="S494" s="313"/>
      <c r="T494" s="313"/>
      <c r="U494" s="313"/>
      <c r="V494" s="313"/>
      <c r="W494" s="313"/>
      <c r="X494" s="313"/>
      <c r="Y494" s="313"/>
      <c r="Z494" s="313"/>
      <c r="AA494" s="313"/>
      <c r="AB494" s="313"/>
      <c r="AC494" s="313"/>
      <c r="AD494" s="313"/>
      <c r="AE494" s="313"/>
      <c r="AF494" s="313"/>
      <c r="AG494" s="313"/>
      <c r="AH494" s="313"/>
      <c r="AI494" s="313"/>
      <c r="AJ494" s="313"/>
      <c r="AK494" s="313"/>
      <c r="AL494" s="313"/>
      <c r="AM494" s="313"/>
      <c r="AN494" s="313"/>
      <c r="AO494" s="313"/>
      <c r="AP494" s="313"/>
    </row>
    <row r="495" spans="1:42" ht="16.149999999999999" outlineLevel="1" thickBot="1">
      <c r="A495" s="214" t="s">
        <v>288</v>
      </c>
      <c r="B495" s="203">
        <f>B493+B478+B463</f>
        <v>6</v>
      </c>
      <c r="C495" s="203" t="s">
        <v>289</v>
      </c>
      <c r="D495" s="203"/>
      <c r="E495" s="203"/>
      <c r="F495" s="203"/>
      <c r="G495" s="203" t="str">
        <f>+"Total "&amp;$B448&amp;" "&amp;$B449</f>
        <v>Total Phase 3 CS006 &amp; CS007 Storage Systems</v>
      </c>
      <c r="H495" s="203"/>
      <c r="I495" s="203"/>
      <c r="J495" s="203"/>
      <c r="K495" s="203"/>
      <c r="L495" s="203"/>
      <c r="M495" s="284">
        <f t="shared" ref="M495:AP495" si="42">SUM(M463,M478,M493)</f>
        <v>0</v>
      </c>
      <c r="N495" s="284">
        <f t="shared" si="42"/>
        <v>0</v>
      </c>
      <c r="O495" s="284">
        <f t="shared" si="42"/>
        <v>0</v>
      </c>
      <c r="P495" s="284">
        <f t="shared" si="42"/>
        <v>0</v>
      </c>
      <c r="Q495" s="284">
        <f t="shared" si="42"/>
        <v>0</v>
      </c>
      <c r="R495" s="284">
        <f t="shared" si="42"/>
        <v>0</v>
      </c>
      <c r="S495" s="284">
        <f t="shared" si="42"/>
        <v>0</v>
      </c>
      <c r="T495" s="284">
        <f t="shared" si="42"/>
        <v>0</v>
      </c>
      <c r="U495" s="284">
        <f t="shared" si="42"/>
        <v>0</v>
      </c>
      <c r="V495" s="284">
        <f t="shared" si="42"/>
        <v>0</v>
      </c>
      <c r="W495" s="284">
        <f t="shared" si="42"/>
        <v>0</v>
      </c>
      <c r="X495" s="284">
        <f t="shared" si="42"/>
        <v>0</v>
      </c>
      <c r="Y495" s="284">
        <f t="shared" si="42"/>
        <v>0</v>
      </c>
      <c r="Z495" s="284">
        <f t="shared" si="42"/>
        <v>0</v>
      </c>
      <c r="AA495" s="284">
        <f t="shared" si="42"/>
        <v>0</v>
      </c>
      <c r="AB495" s="284">
        <f t="shared" si="42"/>
        <v>0</v>
      </c>
      <c r="AC495" s="284">
        <f t="shared" si="42"/>
        <v>0</v>
      </c>
      <c r="AD495" s="284">
        <f t="shared" si="42"/>
        <v>0</v>
      </c>
      <c r="AE495" s="284">
        <f t="shared" si="42"/>
        <v>0</v>
      </c>
      <c r="AF495" s="284">
        <f t="shared" si="42"/>
        <v>0</v>
      </c>
      <c r="AG495" s="284">
        <f t="shared" si="42"/>
        <v>0</v>
      </c>
      <c r="AH495" s="284">
        <f t="shared" si="42"/>
        <v>0</v>
      </c>
      <c r="AI495" s="284">
        <f t="shared" si="42"/>
        <v>0</v>
      </c>
      <c r="AJ495" s="284">
        <f t="shared" si="42"/>
        <v>0</v>
      </c>
      <c r="AK495" s="284">
        <f t="shared" si="42"/>
        <v>0</v>
      </c>
      <c r="AL495" s="284">
        <f t="shared" si="42"/>
        <v>0</v>
      </c>
      <c r="AM495" s="284">
        <f t="shared" si="42"/>
        <v>0</v>
      </c>
      <c r="AN495" s="284">
        <f t="shared" si="42"/>
        <v>0</v>
      </c>
      <c r="AO495" s="284">
        <f t="shared" si="42"/>
        <v>0</v>
      </c>
      <c r="AP495" s="284">
        <f t="shared" si="42"/>
        <v>0</v>
      </c>
    </row>
    <row r="496" spans="1:42" collapsed="1">
      <c r="M496" s="316"/>
      <c r="N496" s="316"/>
      <c r="O496" s="316"/>
      <c r="P496" s="316"/>
      <c r="Q496" s="316"/>
      <c r="R496" s="316"/>
      <c r="S496" s="316"/>
      <c r="T496" s="316"/>
      <c r="U496" s="316"/>
      <c r="V496" s="316"/>
      <c r="W496" s="316"/>
      <c r="X496" s="316"/>
      <c r="Y496" s="316"/>
      <c r="Z496" s="316"/>
      <c r="AA496" s="316"/>
      <c r="AB496" s="316"/>
      <c r="AC496" s="316"/>
      <c r="AD496" s="316"/>
      <c r="AE496" s="316"/>
      <c r="AF496" s="316"/>
      <c r="AG496" s="316"/>
      <c r="AH496" s="316"/>
      <c r="AI496" s="316"/>
      <c r="AJ496" s="316"/>
      <c r="AK496" s="316"/>
      <c r="AL496" s="316"/>
      <c r="AM496" s="316"/>
      <c r="AN496" s="316"/>
      <c r="AO496" s="316"/>
      <c r="AP496" s="316"/>
    </row>
    <row r="497" spans="1:42" ht="16.149999999999999" thickBot="1">
      <c r="A497" s="216" t="s">
        <v>285</v>
      </c>
      <c r="B497" s="159"/>
      <c r="C497" s="159"/>
      <c r="D497" s="159"/>
      <c r="E497" s="159"/>
      <c r="F497" s="159"/>
      <c r="G497" s="159"/>
      <c r="H497" s="159"/>
      <c r="I497" s="159"/>
      <c r="J497" s="159"/>
      <c r="K497" s="159"/>
      <c r="L497" s="159"/>
      <c r="M497" s="282">
        <f>M495+M446+M397+M348+M299+M250+M201+M152+M103+M53</f>
        <v>0</v>
      </c>
      <c r="N497" s="282">
        <f t="shared" ref="N497:AP497" si="43">N495+N446+N397+N348+N299+N250+N201+N152+N103+N53</f>
        <v>0</v>
      </c>
      <c r="O497" s="282">
        <f t="shared" si="43"/>
        <v>0</v>
      </c>
      <c r="P497" s="282">
        <f t="shared" si="43"/>
        <v>0</v>
      </c>
      <c r="Q497" s="282">
        <f t="shared" si="43"/>
        <v>0</v>
      </c>
      <c r="R497" s="282">
        <f t="shared" si="43"/>
        <v>0</v>
      </c>
      <c r="S497" s="282">
        <f t="shared" si="43"/>
        <v>0</v>
      </c>
      <c r="T497" s="282">
        <f t="shared" si="43"/>
        <v>0</v>
      </c>
      <c r="U497" s="282">
        <f t="shared" si="43"/>
        <v>0</v>
      </c>
      <c r="V497" s="282">
        <f t="shared" si="43"/>
        <v>0</v>
      </c>
      <c r="W497" s="282">
        <f t="shared" si="43"/>
        <v>0</v>
      </c>
      <c r="X497" s="282">
        <f t="shared" si="43"/>
        <v>0</v>
      </c>
      <c r="Y497" s="282">
        <f t="shared" si="43"/>
        <v>0</v>
      </c>
      <c r="Z497" s="282">
        <f t="shared" si="43"/>
        <v>0</v>
      </c>
      <c r="AA497" s="282">
        <f t="shared" si="43"/>
        <v>0</v>
      </c>
      <c r="AB497" s="282">
        <f t="shared" si="43"/>
        <v>0</v>
      </c>
      <c r="AC497" s="282">
        <f t="shared" si="43"/>
        <v>0</v>
      </c>
      <c r="AD497" s="282">
        <f t="shared" si="43"/>
        <v>0</v>
      </c>
      <c r="AE497" s="282">
        <f t="shared" si="43"/>
        <v>0</v>
      </c>
      <c r="AF497" s="282">
        <f t="shared" si="43"/>
        <v>0</v>
      </c>
      <c r="AG497" s="282">
        <f t="shared" si="43"/>
        <v>0</v>
      </c>
      <c r="AH497" s="282">
        <f t="shared" si="43"/>
        <v>0</v>
      </c>
      <c r="AI497" s="282">
        <f t="shared" si="43"/>
        <v>0</v>
      </c>
      <c r="AJ497" s="282">
        <f t="shared" si="43"/>
        <v>0</v>
      </c>
      <c r="AK497" s="282">
        <f t="shared" si="43"/>
        <v>0</v>
      </c>
      <c r="AL497" s="282">
        <f t="shared" si="43"/>
        <v>0</v>
      </c>
      <c r="AM497" s="282">
        <f t="shared" si="43"/>
        <v>0</v>
      </c>
      <c r="AN497" s="282">
        <f t="shared" si="43"/>
        <v>0</v>
      </c>
      <c r="AO497" s="282">
        <f t="shared" si="43"/>
        <v>0</v>
      </c>
      <c r="AP497" s="282">
        <f t="shared" si="43"/>
        <v>0</v>
      </c>
    </row>
    <row r="498" spans="1:42" ht="16.149999999999999" thickTop="1">
      <c r="A498" s="217"/>
      <c r="B498"/>
      <c r="C498"/>
      <c r="D498"/>
      <c r="E498"/>
      <c r="F498"/>
      <c r="G498"/>
      <c r="H498"/>
      <c r="I498"/>
      <c r="J498"/>
      <c r="K498"/>
      <c r="M498"/>
      <c r="N498"/>
      <c r="O498"/>
      <c r="P498"/>
      <c r="Q498"/>
      <c r="R498"/>
      <c r="S498"/>
      <c r="T498"/>
      <c r="U498"/>
      <c r="V498"/>
      <c r="W498"/>
      <c r="X498"/>
      <c r="Y498"/>
      <c r="Z498"/>
      <c r="AA498"/>
      <c r="AB498"/>
      <c r="AC498"/>
      <c r="AD498"/>
      <c r="AE498"/>
      <c r="AF498"/>
      <c r="AG498"/>
      <c r="AH498"/>
      <c r="AI498"/>
      <c r="AJ498"/>
      <c r="AK498"/>
      <c r="AL498"/>
      <c r="AM498"/>
      <c r="AN498"/>
      <c r="AO498"/>
      <c r="AP498"/>
    </row>
    <row r="499" spans="1:42">
      <c r="A499" s="217"/>
      <c r="B499"/>
      <c r="C499"/>
      <c r="D499"/>
      <c r="E499"/>
      <c r="F499"/>
      <c r="G499"/>
      <c r="H499"/>
      <c r="I499"/>
      <c r="J499"/>
      <c r="K499"/>
      <c r="M499"/>
      <c r="N499"/>
      <c r="O499"/>
      <c r="P499"/>
      <c r="Q499"/>
      <c r="R499"/>
      <c r="S499"/>
      <c r="T499"/>
      <c r="U499"/>
      <c r="V499"/>
      <c r="W499"/>
      <c r="X499"/>
      <c r="Y499"/>
      <c r="Z499"/>
      <c r="AA499"/>
      <c r="AB499"/>
      <c r="AC499"/>
      <c r="AD499"/>
      <c r="AE499"/>
      <c r="AF499"/>
      <c r="AG499"/>
      <c r="AH499"/>
      <c r="AI499"/>
      <c r="AJ499"/>
      <c r="AK499"/>
      <c r="AL499"/>
      <c r="AM499"/>
      <c r="AN499"/>
      <c r="AO499"/>
      <c r="AP499"/>
    </row>
    <row r="500" spans="1:42">
      <c r="A500" s="220" t="s">
        <v>290</v>
      </c>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c r="AA500" s="220"/>
      <c r="AB500" s="220"/>
      <c r="AC500" s="220"/>
      <c r="AD500" s="220"/>
      <c r="AE500" s="220"/>
      <c r="AF500" s="220"/>
      <c r="AG500" s="220"/>
      <c r="AH500" s="220"/>
      <c r="AI500" s="220"/>
      <c r="AJ500" s="220"/>
      <c r="AK500" s="220"/>
      <c r="AL500" s="220"/>
      <c r="AM500" s="220"/>
      <c r="AN500" s="220"/>
      <c r="AO500" s="220"/>
      <c r="AP500" s="220"/>
    </row>
    <row r="501" spans="1:42">
      <c r="A501" s="217"/>
      <c r="B501"/>
      <c r="C501"/>
      <c r="D501"/>
      <c r="E501"/>
      <c r="F501"/>
      <c r="G501"/>
      <c r="H501"/>
      <c r="I501"/>
      <c r="J501"/>
      <c r="K501"/>
      <c r="M501"/>
      <c r="N501"/>
      <c r="O501"/>
      <c r="P501"/>
      <c r="Q501"/>
      <c r="R501"/>
      <c r="S501"/>
      <c r="T501"/>
      <c r="U501"/>
      <c r="V501"/>
      <c r="W501"/>
      <c r="X501"/>
      <c r="Y501"/>
      <c r="Z501"/>
      <c r="AA501"/>
      <c r="AB501"/>
      <c r="AC501"/>
      <c r="AD501"/>
      <c r="AE501"/>
      <c r="AF501"/>
      <c r="AG501"/>
      <c r="AH501"/>
      <c r="AI501"/>
      <c r="AJ501"/>
      <c r="AK501"/>
      <c r="AL501"/>
      <c r="AM501"/>
      <c r="AN501"/>
      <c r="AO501"/>
      <c r="AP501"/>
    </row>
    <row r="502" spans="1:42">
      <c r="A502" s="253" t="s">
        <v>291</v>
      </c>
      <c r="B502" s="250"/>
      <c r="C502" s="250"/>
      <c r="D502" s="250"/>
      <c r="E502" s="250"/>
      <c r="F502" s="250"/>
      <c r="G502" s="250"/>
      <c r="H502" s="250"/>
      <c r="I502" s="250"/>
      <c r="J502" s="250"/>
      <c r="K502" s="250"/>
      <c r="L502" s="250"/>
      <c r="M502" s="250"/>
      <c r="N502" s="250"/>
      <c r="O502" s="250"/>
      <c r="P502" s="250"/>
      <c r="Q502" s="250"/>
      <c r="R502" s="250"/>
      <c r="S502" s="250"/>
      <c r="T502" s="250"/>
      <c r="U502" s="250"/>
      <c r="V502" s="250"/>
      <c r="W502" s="250"/>
      <c r="X502" s="250"/>
      <c r="Y502" s="250"/>
      <c r="Z502" s="250"/>
      <c r="AA502" s="250"/>
      <c r="AB502" s="250"/>
      <c r="AC502" s="250"/>
      <c r="AD502" s="250"/>
      <c r="AE502" s="250"/>
      <c r="AF502" s="250"/>
      <c r="AG502" s="250"/>
      <c r="AH502" s="250"/>
      <c r="AI502" s="250"/>
      <c r="AJ502" s="250"/>
      <c r="AK502" s="250"/>
      <c r="AL502" s="250"/>
      <c r="AM502" s="250"/>
      <c r="AN502" s="250"/>
      <c r="AO502" s="250"/>
      <c r="AP502" s="250"/>
    </row>
    <row r="503" spans="1:42" outlineLevel="1">
      <c r="A503" s="217" t="s">
        <v>292</v>
      </c>
      <c r="B503"/>
      <c r="C503"/>
      <c r="D503"/>
      <c r="E503"/>
      <c r="F503"/>
      <c r="G503"/>
      <c r="H503"/>
      <c r="I503"/>
      <c r="J503"/>
      <c r="K503"/>
      <c r="M503"/>
      <c r="N503"/>
      <c r="O503"/>
      <c r="P503"/>
      <c r="Q503"/>
      <c r="R503"/>
      <c r="S503"/>
      <c r="T503"/>
      <c r="U503"/>
      <c r="V503"/>
      <c r="W503"/>
      <c r="X503"/>
      <c r="Y503"/>
      <c r="Z503"/>
      <c r="AA503"/>
      <c r="AB503"/>
      <c r="AC503"/>
      <c r="AD503"/>
      <c r="AE503"/>
      <c r="AF503"/>
      <c r="AG503"/>
      <c r="AH503"/>
      <c r="AI503"/>
      <c r="AJ503"/>
      <c r="AK503"/>
      <c r="AL503"/>
      <c r="AM503"/>
      <c r="AN503"/>
      <c r="AO503"/>
      <c r="AP503"/>
    </row>
    <row r="504" spans="1:42" outlineLevel="1">
      <c r="A504" s="217" t="s">
        <v>293</v>
      </c>
      <c r="B504"/>
      <c r="C504"/>
      <c r="D504"/>
      <c r="E504"/>
      <c r="F504"/>
      <c r="G504"/>
      <c r="H504"/>
      <c r="I504"/>
      <c r="J504"/>
      <c r="K504"/>
      <c r="M504"/>
      <c r="N504"/>
      <c r="O504"/>
      <c r="P504"/>
      <c r="Q504"/>
      <c r="R504"/>
      <c r="S504"/>
      <c r="T504"/>
      <c r="U504"/>
      <c r="V504"/>
      <c r="W504"/>
      <c r="X504"/>
      <c r="Y504"/>
      <c r="Z504"/>
      <c r="AA504"/>
      <c r="AB504"/>
      <c r="AC504"/>
      <c r="AD504"/>
      <c r="AE504"/>
      <c r="AF504"/>
      <c r="AG504"/>
      <c r="AH504"/>
      <c r="AI504"/>
      <c r="AJ504"/>
      <c r="AK504"/>
      <c r="AL504"/>
      <c r="AM504"/>
      <c r="AN504"/>
      <c r="AO504"/>
      <c r="AP504"/>
    </row>
    <row r="505" spans="1:42" outlineLevel="1">
      <c r="A505" s="217"/>
      <c r="B505"/>
      <c r="C505"/>
      <c r="D505"/>
      <c r="E505"/>
      <c r="F505"/>
      <c r="G505"/>
      <c r="H505"/>
      <c r="I505"/>
      <c r="J505"/>
      <c r="K505"/>
      <c r="M505"/>
      <c r="N505"/>
      <c r="O505"/>
      <c r="P505"/>
      <c r="Q505"/>
      <c r="R505"/>
      <c r="S505"/>
      <c r="T505"/>
      <c r="U505"/>
      <c r="V505"/>
      <c r="W505"/>
      <c r="X505"/>
      <c r="Y505"/>
      <c r="Z505"/>
      <c r="AA505"/>
      <c r="AB505"/>
      <c r="AC505"/>
      <c r="AD505"/>
      <c r="AE505"/>
      <c r="AF505"/>
      <c r="AG505"/>
      <c r="AH505"/>
      <c r="AI505"/>
      <c r="AJ505"/>
      <c r="AK505"/>
      <c r="AL505"/>
      <c r="AM505"/>
      <c r="AN505"/>
      <c r="AO505"/>
      <c r="AP505"/>
    </row>
    <row r="506" spans="1:42" outlineLevel="1">
      <c r="A506" s="217"/>
      <c r="B506"/>
      <c r="C506"/>
      <c r="D506"/>
      <c r="E506"/>
      <c r="F506"/>
      <c r="G506"/>
      <c r="H506"/>
      <c r="I506"/>
      <c r="J506"/>
      <c r="K506"/>
      <c r="M506"/>
      <c r="N506"/>
      <c r="O506"/>
      <c r="P506"/>
      <c r="Q506"/>
      <c r="R506"/>
      <c r="S506"/>
      <c r="T506"/>
      <c r="U506"/>
      <c r="V506"/>
      <c r="W506"/>
      <c r="X506"/>
      <c r="Y506"/>
      <c r="Z506"/>
      <c r="AA506"/>
      <c r="AB506"/>
      <c r="AC506"/>
      <c r="AD506"/>
      <c r="AE506"/>
      <c r="AF506"/>
      <c r="AG506"/>
      <c r="AH506"/>
      <c r="AI506"/>
      <c r="AJ506"/>
      <c r="AK506"/>
      <c r="AL506"/>
      <c r="AM506"/>
      <c r="AN506"/>
      <c r="AO506"/>
      <c r="AP506"/>
    </row>
    <row r="507" spans="1:42">
      <c r="A507" s="252" t="s">
        <v>294</v>
      </c>
      <c r="B507" s="251"/>
      <c r="C507" s="251"/>
      <c r="D507" s="251"/>
      <c r="E507" s="251"/>
      <c r="F507" s="251"/>
      <c r="G507" s="251"/>
      <c r="H507" s="251"/>
      <c r="I507" s="251"/>
      <c r="J507" s="251"/>
      <c r="K507" s="251"/>
      <c r="L507" s="251"/>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row>
    <row r="508" spans="1:42" outlineLevel="1"/>
    <row r="509" spans="1:42" outlineLevel="1"/>
    <row r="510" spans="1:42" outlineLevel="1"/>
    <row r="511" spans="1:42" outlineLevel="1"/>
    <row r="512" spans="1:42" s="260" customFormat="1" ht="14.25">
      <c r="A512" s="218" t="s">
        <v>295</v>
      </c>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FC158-597C-474E-80D8-30509D85541B}">
  <sheetPr codeName="Sheet11">
    <tabColor theme="4" tint="0.79998168889431442"/>
    <outlinePr summaryBelow="0"/>
  </sheetPr>
  <dimension ref="A1:EF512"/>
  <sheetViews>
    <sheetView topLeftCell="A474" zoomScaleNormal="100" workbookViewId="0">
      <selection activeCell="A508" sqref="A508"/>
    </sheetView>
  </sheetViews>
  <sheetFormatPr defaultRowHeight="15.75" outlineLevelRow="2"/>
  <cols>
    <col min="1" max="3" width="8.625" style="7" customWidth="1"/>
    <col min="4" max="4" width="29.625" style="7" customWidth="1"/>
    <col min="5" max="11" width="8.625" style="7" customWidth="1"/>
    <col min="12" max="12" width="11.25" customWidth="1"/>
    <col min="13" max="136" width="11.25" style="7" customWidth="1"/>
  </cols>
  <sheetData>
    <row r="1" spans="1:42">
      <c r="A1" s="207" t="s">
        <v>312</v>
      </c>
      <c r="B1" s="33"/>
      <c r="C1" s="33"/>
      <c r="D1" s="33"/>
      <c r="E1" s="33"/>
      <c r="F1" s="33"/>
      <c r="G1" s="33"/>
      <c r="H1" s="33"/>
      <c r="I1" s="33"/>
      <c r="J1" s="33"/>
      <c r="K1" s="185"/>
      <c r="L1" s="33"/>
      <c r="M1" s="191" t="str">
        <f>_xlfn.XLOOKUP(M$2,'Cover Sheet'!$B$25:$B$60,'Cover Sheet'!$E$25:$E$60)</f>
        <v>Previous Year</v>
      </c>
      <c r="N1" s="191" t="str">
        <f>_xlfn.XLOOKUP(N$2,'Cover Sheet'!$B$25:$B$60,'Cover Sheet'!$E$25:$E$60)</f>
        <v>Current year</v>
      </c>
      <c r="O1" s="191" t="str">
        <f>_xlfn.XLOOKUP(O$2,'Cover Sheet'!$B$25:$B$60,'Cover Sheet'!$E$25:$E$60)</f>
        <v>Forecast</v>
      </c>
      <c r="P1" s="191" t="str">
        <f>_xlfn.XLOOKUP(P$2,'Cover Sheet'!$B$25:$B$60,'Cover Sheet'!$E$25:$E$60)</f>
        <v>Forecast</v>
      </c>
      <c r="Q1" s="191" t="str">
        <f>_xlfn.XLOOKUP(Q$2,'Cover Sheet'!$B$25:$B$60,'Cover Sheet'!$E$25:$E$60)</f>
        <v>Forecast</v>
      </c>
      <c r="R1" s="191" t="str">
        <f>_xlfn.XLOOKUP(R$2,'Cover Sheet'!$B$25:$B$60,'Cover Sheet'!$E$25:$E$60)</f>
        <v>Forecast</v>
      </c>
      <c r="S1" s="191" t="str">
        <f>_xlfn.XLOOKUP(S$2,'Cover Sheet'!$B$25:$B$60,'Cover Sheet'!$E$25:$E$60)</f>
        <v>Forecast</v>
      </c>
      <c r="T1" s="191" t="str">
        <f>_xlfn.XLOOKUP(T$2,'Cover Sheet'!$B$25:$B$60,'Cover Sheet'!$E$25:$E$60)</f>
        <v>Forecast</v>
      </c>
      <c r="U1" s="191" t="str">
        <f>_xlfn.XLOOKUP(U$2,'Cover Sheet'!$B$25:$B$60,'Cover Sheet'!$E$25:$E$60)</f>
        <v>Forecast</v>
      </c>
      <c r="V1" s="191" t="str">
        <f>_xlfn.XLOOKUP(V$2,'Cover Sheet'!$B$25:$B$60,'Cover Sheet'!$E$25:$E$60)</f>
        <v>Forecast</v>
      </c>
      <c r="W1" s="191" t="str">
        <f>_xlfn.XLOOKUP(W$2,'Cover Sheet'!$B$25:$B$60,'Cover Sheet'!$E$25:$E$60)</f>
        <v>Forecast</v>
      </c>
      <c r="X1" s="191" t="str">
        <f>_xlfn.XLOOKUP(X$2,'Cover Sheet'!$B$25:$B$60,'Cover Sheet'!$E$25:$E$60)</f>
        <v>Forecast</v>
      </c>
      <c r="Y1" s="191" t="str">
        <f>_xlfn.XLOOKUP(Y$2,'Cover Sheet'!$B$25:$B$60,'Cover Sheet'!$E$25:$E$60)</f>
        <v>Forecast</v>
      </c>
      <c r="Z1" s="191" t="str">
        <f>_xlfn.XLOOKUP(Z$2,'Cover Sheet'!$B$25:$B$60,'Cover Sheet'!$E$25:$E$60)</f>
        <v>Forecast</v>
      </c>
      <c r="AA1" s="191" t="str">
        <f>_xlfn.XLOOKUP(AA$2,'Cover Sheet'!$B$25:$B$60,'Cover Sheet'!$E$25:$E$60)</f>
        <v>Forecast</v>
      </c>
      <c r="AB1" s="191" t="str">
        <f>_xlfn.XLOOKUP(AB$2,'Cover Sheet'!$B$25:$B$60,'Cover Sheet'!$E$25:$E$60)</f>
        <v>Forecast</v>
      </c>
      <c r="AC1" s="191" t="str">
        <f>_xlfn.XLOOKUP(AC$2,'Cover Sheet'!$B$25:$B$60,'Cover Sheet'!$E$25:$E$60)</f>
        <v>Forecast</v>
      </c>
      <c r="AD1" s="191" t="str">
        <f>_xlfn.XLOOKUP(AD$2,'Cover Sheet'!$B$25:$B$60,'Cover Sheet'!$E$25:$E$60)</f>
        <v>Forecast</v>
      </c>
      <c r="AE1" s="191" t="str">
        <f>_xlfn.XLOOKUP(AE$2,'Cover Sheet'!$B$25:$B$60,'Cover Sheet'!$E$25:$E$60)</f>
        <v>Forecast</v>
      </c>
      <c r="AF1" s="191" t="str">
        <f>_xlfn.XLOOKUP(AF$2,'Cover Sheet'!$B$25:$B$60,'Cover Sheet'!$E$25:$E$60)</f>
        <v>Forecast</v>
      </c>
      <c r="AG1" s="191" t="str">
        <f>_xlfn.XLOOKUP(AG$2,'Cover Sheet'!$B$25:$B$60,'Cover Sheet'!$E$25:$E$60)</f>
        <v>Forecast</v>
      </c>
      <c r="AH1" s="191" t="str">
        <f>_xlfn.XLOOKUP(AH$2,'Cover Sheet'!$B$25:$B$60,'Cover Sheet'!$E$25:$E$60)</f>
        <v>Forecast</v>
      </c>
      <c r="AI1" s="191" t="str">
        <f>_xlfn.XLOOKUP(AI$2,'Cover Sheet'!$B$25:$B$60,'Cover Sheet'!$E$25:$E$60)</f>
        <v>Forecast</v>
      </c>
      <c r="AJ1" s="191" t="str">
        <f>_xlfn.XLOOKUP(AJ$2,'Cover Sheet'!$B$25:$B$60,'Cover Sheet'!$E$25:$E$60)</f>
        <v>Forecast</v>
      </c>
      <c r="AK1" s="191" t="str">
        <f>_xlfn.XLOOKUP(AK$2,'Cover Sheet'!$B$25:$B$60,'Cover Sheet'!$E$25:$E$60)</f>
        <v>Forecast</v>
      </c>
      <c r="AL1" s="191" t="str">
        <f>_xlfn.XLOOKUP(AL$2,'Cover Sheet'!$B$25:$B$60,'Cover Sheet'!$E$25:$E$60)</f>
        <v>Forecast</v>
      </c>
      <c r="AM1" s="191" t="str">
        <f>_xlfn.XLOOKUP(AM$2,'Cover Sheet'!$B$25:$B$60,'Cover Sheet'!$E$25:$E$60)</f>
        <v>Forecast</v>
      </c>
      <c r="AN1" s="191" t="str">
        <f>_xlfn.XLOOKUP(AN$2,'Cover Sheet'!$B$25:$B$60,'Cover Sheet'!$E$25:$E$60)</f>
        <v>Forecast</v>
      </c>
      <c r="AO1" s="191" t="str">
        <f>_xlfn.XLOOKUP(AO$2,'Cover Sheet'!$B$25:$B$60,'Cover Sheet'!$E$25:$E$60)</f>
        <v>Forecast</v>
      </c>
      <c r="AP1" s="279" t="str">
        <f>_xlfn.XLOOKUP(AP$2,'Cover Sheet'!$B$25:$B$60,'Cover Sheet'!$E$25:$E$60)</f>
        <v>Forecast</v>
      </c>
    </row>
    <row r="2" spans="1:42">
      <c r="A2" s="207" t="s">
        <v>276</v>
      </c>
      <c r="B2" s="33"/>
      <c r="C2" s="33"/>
      <c r="D2" s="33"/>
      <c r="E2" s="33"/>
      <c r="F2" s="33"/>
      <c r="G2" s="33"/>
      <c r="H2" s="33"/>
      <c r="I2" s="33"/>
      <c r="J2" s="33"/>
      <c r="K2" s="185"/>
      <c r="L2" s="34"/>
      <c r="M2" s="275">
        <f t="shared" ref="M2:AP2" si="0">DATE(M4-1,4,1)</f>
        <v>45383</v>
      </c>
      <c r="N2" s="275">
        <f t="shared" si="0"/>
        <v>45748</v>
      </c>
      <c r="O2" s="275">
        <f t="shared" si="0"/>
        <v>46113</v>
      </c>
      <c r="P2" s="275">
        <f t="shared" si="0"/>
        <v>46478</v>
      </c>
      <c r="Q2" s="275">
        <f t="shared" si="0"/>
        <v>46844</v>
      </c>
      <c r="R2" s="275">
        <f t="shared" si="0"/>
        <v>47209</v>
      </c>
      <c r="S2" s="275">
        <f t="shared" si="0"/>
        <v>47574</v>
      </c>
      <c r="T2" s="275">
        <f t="shared" si="0"/>
        <v>47939</v>
      </c>
      <c r="U2" s="275">
        <f t="shared" si="0"/>
        <v>48305</v>
      </c>
      <c r="V2" s="275">
        <f t="shared" si="0"/>
        <v>48670</v>
      </c>
      <c r="W2" s="275">
        <f t="shared" si="0"/>
        <v>49035</v>
      </c>
      <c r="X2" s="275">
        <f t="shared" si="0"/>
        <v>49400</v>
      </c>
      <c r="Y2" s="275">
        <f t="shared" si="0"/>
        <v>49766</v>
      </c>
      <c r="Z2" s="275">
        <f t="shared" si="0"/>
        <v>50131</v>
      </c>
      <c r="AA2" s="275">
        <f t="shared" si="0"/>
        <v>50496</v>
      </c>
      <c r="AB2" s="275">
        <f t="shared" si="0"/>
        <v>50861</v>
      </c>
      <c r="AC2" s="275">
        <f t="shared" si="0"/>
        <v>51227</v>
      </c>
      <c r="AD2" s="275">
        <f t="shared" si="0"/>
        <v>51592</v>
      </c>
      <c r="AE2" s="275">
        <f t="shared" si="0"/>
        <v>51957</v>
      </c>
      <c r="AF2" s="275">
        <f t="shared" si="0"/>
        <v>52322</v>
      </c>
      <c r="AG2" s="275">
        <f t="shared" si="0"/>
        <v>52688</v>
      </c>
      <c r="AH2" s="275">
        <f t="shared" si="0"/>
        <v>53053</v>
      </c>
      <c r="AI2" s="275">
        <f t="shared" si="0"/>
        <v>53418</v>
      </c>
      <c r="AJ2" s="275">
        <f t="shared" si="0"/>
        <v>53783</v>
      </c>
      <c r="AK2" s="275">
        <f t="shared" si="0"/>
        <v>54149</v>
      </c>
      <c r="AL2" s="275">
        <f t="shared" si="0"/>
        <v>54514</v>
      </c>
      <c r="AM2" s="275">
        <f t="shared" si="0"/>
        <v>54879</v>
      </c>
      <c r="AN2" s="275">
        <f t="shared" si="0"/>
        <v>55244</v>
      </c>
      <c r="AO2" s="275">
        <f t="shared" si="0"/>
        <v>55610</v>
      </c>
      <c r="AP2" s="278">
        <f t="shared" si="0"/>
        <v>55975</v>
      </c>
    </row>
    <row r="3" spans="1:42" ht="16.5" customHeight="1">
      <c r="A3" s="207" t="s">
        <v>309</v>
      </c>
      <c r="B3" s="33"/>
      <c r="C3" s="33"/>
      <c r="D3" s="33"/>
      <c r="E3" s="187" t="s">
        <v>277</v>
      </c>
      <c r="F3" s="33"/>
      <c r="G3" s="33"/>
      <c r="H3" s="33"/>
      <c r="I3" s="33"/>
      <c r="J3" s="33"/>
      <c r="K3" s="185"/>
      <c r="L3" s="34"/>
      <c r="M3" s="275">
        <f t="shared" ref="M3:AP3" si="1">DATE(M4,3,31)</f>
        <v>45747</v>
      </c>
      <c r="N3" s="275">
        <f t="shared" si="1"/>
        <v>46112</v>
      </c>
      <c r="O3" s="275">
        <f t="shared" si="1"/>
        <v>46477</v>
      </c>
      <c r="P3" s="275">
        <f t="shared" si="1"/>
        <v>46843</v>
      </c>
      <c r="Q3" s="275">
        <f t="shared" si="1"/>
        <v>47208</v>
      </c>
      <c r="R3" s="275">
        <f t="shared" si="1"/>
        <v>47573</v>
      </c>
      <c r="S3" s="275">
        <f t="shared" si="1"/>
        <v>47938</v>
      </c>
      <c r="T3" s="275">
        <f t="shared" si="1"/>
        <v>48304</v>
      </c>
      <c r="U3" s="275">
        <f t="shared" si="1"/>
        <v>48669</v>
      </c>
      <c r="V3" s="275">
        <f t="shared" si="1"/>
        <v>49034</v>
      </c>
      <c r="W3" s="275">
        <f t="shared" si="1"/>
        <v>49399</v>
      </c>
      <c r="X3" s="275">
        <f t="shared" si="1"/>
        <v>49765</v>
      </c>
      <c r="Y3" s="275">
        <f t="shared" si="1"/>
        <v>50130</v>
      </c>
      <c r="Z3" s="275">
        <f t="shared" si="1"/>
        <v>50495</v>
      </c>
      <c r="AA3" s="275">
        <f t="shared" si="1"/>
        <v>50860</v>
      </c>
      <c r="AB3" s="275">
        <f t="shared" si="1"/>
        <v>51226</v>
      </c>
      <c r="AC3" s="275">
        <f t="shared" si="1"/>
        <v>51591</v>
      </c>
      <c r="AD3" s="275">
        <f t="shared" si="1"/>
        <v>51956</v>
      </c>
      <c r="AE3" s="275">
        <f t="shared" si="1"/>
        <v>52321</v>
      </c>
      <c r="AF3" s="275">
        <f t="shared" si="1"/>
        <v>52687</v>
      </c>
      <c r="AG3" s="275">
        <f t="shared" si="1"/>
        <v>53052</v>
      </c>
      <c r="AH3" s="275">
        <f t="shared" si="1"/>
        <v>53417</v>
      </c>
      <c r="AI3" s="275">
        <f t="shared" si="1"/>
        <v>53782</v>
      </c>
      <c r="AJ3" s="275">
        <f t="shared" si="1"/>
        <v>54148</v>
      </c>
      <c r="AK3" s="275">
        <f t="shared" si="1"/>
        <v>54513</v>
      </c>
      <c r="AL3" s="275">
        <f t="shared" si="1"/>
        <v>54878</v>
      </c>
      <c r="AM3" s="275">
        <f t="shared" si="1"/>
        <v>55243</v>
      </c>
      <c r="AN3" s="275">
        <f t="shared" si="1"/>
        <v>55609</v>
      </c>
      <c r="AO3" s="275">
        <f t="shared" si="1"/>
        <v>55974</v>
      </c>
      <c r="AP3" s="278">
        <f t="shared" si="1"/>
        <v>56339</v>
      </c>
    </row>
    <row r="4" spans="1:42">
      <c r="A4" s="207" t="str">
        <f>Licensee</f>
        <v>NEP</v>
      </c>
      <c r="B4" s="188"/>
      <c r="C4" s="339" t="str">
        <f>IF($D$4=$D$5,"","Error!")</f>
        <v/>
      </c>
      <c r="D4" s="33">
        <f>Select!$H$2</f>
        <v>54</v>
      </c>
      <c r="E4" s="33" t="s">
        <v>279</v>
      </c>
      <c r="F4" s="188"/>
      <c r="G4" s="188"/>
      <c r="H4" s="188"/>
      <c r="I4" s="188"/>
      <c r="J4" s="188"/>
      <c r="K4" s="188"/>
      <c r="L4" s="33"/>
      <c r="M4" s="191">
        <v>2025</v>
      </c>
      <c r="N4" s="191">
        <f>M4+1</f>
        <v>2026</v>
      </c>
      <c r="O4" s="191">
        <f t="shared" ref="O4:AP4" si="2">N4+1</f>
        <v>2027</v>
      </c>
      <c r="P4" s="191">
        <f t="shared" si="2"/>
        <v>2028</v>
      </c>
      <c r="Q4" s="191">
        <f t="shared" si="2"/>
        <v>2029</v>
      </c>
      <c r="R4" s="191">
        <f t="shared" si="2"/>
        <v>2030</v>
      </c>
      <c r="S4" s="191">
        <f t="shared" si="2"/>
        <v>2031</v>
      </c>
      <c r="T4" s="191">
        <f t="shared" si="2"/>
        <v>2032</v>
      </c>
      <c r="U4" s="191">
        <f t="shared" si="2"/>
        <v>2033</v>
      </c>
      <c r="V4" s="191">
        <f t="shared" si="2"/>
        <v>2034</v>
      </c>
      <c r="W4" s="191">
        <f t="shared" si="2"/>
        <v>2035</v>
      </c>
      <c r="X4" s="191">
        <f t="shared" si="2"/>
        <v>2036</v>
      </c>
      <c r="Y4" s="191">
        <f t="shared" si="2"/>
        <v>2037</v>
      </c>
      <c r="Z4" s="191">
        <f t="shared" si="2"/>
        <v>2038</v>
      </c>
      <c r="AA4" s="191">
        <f t="shared" si="2"/>
        <v>2039</v>
      </c>
      <c r="AB4" s="191">
        <f t="shared" si="2"/>
        <v>2040</v>
      </c>
      <c r="AC4" s="191">
        <f t="shared" si="2"/>
        <v>2041</v>
      </c>
      <c r="AD4" s="191">
        <f t="shared" si="2"/>
        <v>2042</v>
      </c>
      <c r="AE4" s="191">
        <f t="shared" si="2"/>
        <v>2043</v>
      </c>
      <c r="AF4" s="191">
        <f t="shared" si="2"/>
        <v>2044</v>
      </c>
      <c r="AG4" s="191">
        <f t="shared" si="2"/>
        <v>2045</v>
      </c>
      <c r="AH4" s="191">
        <f t="shared" si="2"/>
        <v>2046</v>
      </c>
      <c r="AI4" s="191">
        <f t="shared" si="2"/>
        <v>2047</v>
      </c>
      <c r="AJ4" s="191">
        <f t="shared" si="2"/>
        <v>2048</v>
      </c>
      <c r="AK4" s="191">
        <f t="shared" si="2"/>
        <v>2049</v>
      </c>
      <c r="AL4" s="191">
        <f t="shared" si="2"/>
        <v>2050</v>
      </c>
      <c r="AM4" s="191">
        <f t="shared" si="2"/>
        <v>2051</v>
      </c>
      <c r="AN4" s="191">
        <f t="shared" si="2"/>
        <v>2052</v>
      </c>
      <c r="AO4" s="191">
        <f t="shared" si="2"/>
        <v>2053</v>
      </c>
      <c r="AP4" s="279">
        <f t="shared" si="2"/>
        <v>2054</v>
      </c>
    </row>
    <row r="5" spans="1:42">
      <c r="A5" s="208"/>
      <c r="B5" s="193"/>
      <c r="C5" s="193"/>
      <c r="D5" s="33">
        <f>SUM(D6:D952)</f>
        <v>54</v>
      </c>
      <c r="E5" s="33" t="s">
        <v>280</v>
      </c>
      <c r="F5" s="193"/>
      <c r="G5" s="193"/>
      <c r="H5" s="193"/>
      <c r="I5" s="193"/>
      <c r="J5" s="193"/>
      <c r="K5" s="193"/>
      <c r="L5" s="193"/>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row>
    <row r="6" spans="1:42">
      <c r="A6" s="209" t="str">
        <f>_xlfn.TEXTBEFORE(J6,".")</f>
        <v>1</v>
      </c>
      <c r="B6" s="196" t="str">
        <f>_xlfn.XLOOKUP(A6,Select!$B$4:$B$65,Select!$C$4:$C$65)</f>
        <v>Phase 1</v>
      </c>
      <c r="C6" s="197"/>
      <c r="D6" s="197">
        <f>B21+B36+B51</f>
        <v>7</v>
      </c>
      <c r="E6" s="197" t="s">
        <v>281</v>
      </c>
      <c r="F6" s="197"/>
      <c r="G6" s="197"/>
      <c r="H6" s="197"/>
      <c r="I6" s="197" t="s">
        <v>282</v>
      </c>
      <c r="J6" s="197" t="str">
        <f>Select!$M$4</f>
        <v>1.1</v>
      </c>
      <c r="K6" s="197"/>
      <c r="L6" s="345"/>
      <c r="M6" s="197"/>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row>
    <row r="7" spans="1:42" outlineLevel="1">
      <c r="A7" s="210" t="str">
        <f>_xlfn.TEXTAFTER(J6,".")</f>
        <v>1</v>
      </c>
      <c r="B7" s="199" t="str">
        <f>_xlfn.XLOOKUP($J6,Select!$K$4:$K$65,Select!$F$4:$F$65)</f>
        <v>Teesside Onshore Transportation System</v>
      </c>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199"/>
      <c r="AH7" s="199"/>
      <c r="AI7" s="199"/>
      <c r="AJ7" s="199"/>
      <c r="AK7" s="199"/>
      <c r="AL7" s="199"/>
      <c r="AM7" s="199"/>
      <c r="AN7" s="199"/>
      <c r="AO7" s="199"/>
      <c r="AP7" s="199"/>
    </row>
    <row r="8" spans="1:42" outlineLevel="1">
      <c r="A8" s="220" t="s">
        <v>150</v>
      </c>
      <c r="B8" s="220" t="s">
        <v>283</v>
      </c>
      <c r="C8" s="220" t="s">
        <v>284</v>
      </c>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row>
    <row r="9" spans="1:42" outlineLevel="2">
      <c r="A9" s="211" t="str">
        <f>A6&amp;"."&amp;A8&amp;"."&amp;A7&amp;"."&amp;B9</f>
        <v>1.c.1.1</v>
      </c>
      <c r="B9">
        <v>1</v>
      </c>
      <c r="C9" t="str">
        <f>'1-GBP'!C9</f>
        <v>HP Compression &amp; Export System (EPCC)</v>
      </c>
      <c r="D9"/>
      <c r="E9"/>
      <c r="F9"/>
      <c r="G9"/>
      <c r="H9"/>
      <c r="I9"/>
      <c r="J9"/>
      <c r="K9"/>
      <c r="M9" s="281">
        <v>0</v>
      </c>
      <c r="N9" s="281">
        <v>0</v>
      </c>
      <c r="O9" s="281">
        <v>0</v>
      </c>
      <c r="P9" s="281">
        <v>0</v>
      </c>
      <c r="Q9" s="281">
        <v>0</v>
      </c>
      <c r="R9" s="281">
        <v>0</v>
      </c>
      <c r="S9" s="281">
        <v>0</v>
      </c>
      <c r="T9" s="281">
        <v>0</v>
      </c>
      <c r="U9" s="281">
        <v>0</v>
      </c>
      <c r="V9" s="281">
        <v>0</v>
      </c>
      <c r="W9" s="281">
        <v>0</v>
      </c>
      <c r="X9" s="281">
        <v>0</v>
      </c>
      <c r="Y9" s="281">
        <v>0</v>
      </c>
      <c r="Z9" s="281">
        <v>0</v>
      </c>
      <c r="AA9" s="281">
        <v>0</v>
      </c>
      <c r="AB9" s="281">
        <v>0</v>
      </c>
      <c r="AC9" s="281">
        <v>0</v>
      </c>
      <c r="AD9" s="281">
        <v>0</v>
      </c>
      <c r="AE9" s="281">
        <v>0</v>
      </c>
      <c r="AF9" s="281">
        <v>0</v>
      </c>
      <c r="AG9" s="281">
        <v>0</v>
      </c>
      <c r="AH9" s="281">
        <v>0</v>
      </c>
      <c r="AI9" s="281">
        <v>0</v>
      </c>
      <c r="AJ9" s="281">
        <v>0</v>
      </c>
      <c r="AK9" s="281">
        <v>0</v>
      </c>
      <c r="AL9" s="281">
        <v>0</v>
      </c>
      <c r="AM9" s="281">
        <v>0</v>
      </c>
      <c r="AN9" s="281">
        <v>0</v>
      </c>
      <c r="AO9" s="281">
        <v>0</v>
      </c>
      <c r="AP9" s="281">
        <v>0</v>
      </c>
    </row>
    <row r="10" spans="1:42" outlineLevel="2">
      <c r="A10" s="211" t="str">
        <f>A6&amp;"."&amp;A8&amp;"."&amp;A7&amp;"."&amp;B10</f>
        <v>1.c.1.2</v>
      </c>
      <c r="B10">
        <v>2</v>
      </c>
      <c r="C10" t="str">
        <f>'1-GBP'!C10</f>
        <v>OSBL EPCM</v>
      </c>
      <c r="D10"/>
      <c r="E10"/>
      <c r="F10"/>
      <c r="G10"/>
      <c r="H10"/>
      <c r="I10"/>
      <c r="J10"/>
      <c r="K10"/>
      <c r="M10" s="281">
        <v>0</v>
      </c>
      <c r="N10" s="281">
        <v>0</v>
      </c>
      <c r="O10" s="281">
        <v>0</v>
      </c>
      <c r="P10" s="281">
        <v>0</v>
      </c>
      <c r="Q10" s="281">
        <v>0</v>
      </c>
      <c r="R10" s="281">
        <v>0</v>
      </c>
      <c r="S10" s="281">
        <v>0</v>
      </c>
      <c r="T10" s="281">
        <v>0</v>
      </c>
      <c r="U10" s="281">
        <v>0</v>
      </c>
      <c r="V10" s="281">
        <v>0</v>
      </c>
      <c r="W10" s="281">
        <v>0</v>
      </c>
      <c r="X10" s="281">
        <v>0</v>
      </c>
      <c r="Y10" s="281">
        <v>0</v>
      </c>
      <c r="Z10" s="281">
        <v>0</v>
      </c>
      <c r="AA10" s="281">
        <v>0</v>
      </c>
      <c r="AB10" s="281">
        <v>0</v>
      </c>
      <c r="AC10" s="281">
        <v>0</v>
      </c>
      <c r="AD10" s="281">
        <v>0</v>
      </c>
      <c r="AE10" s="281">
        <v>0</v>
      </c>
      <c r="AF10" s="281">
        <v>0</v>
      </c>
      <c r="AG10" s="281">
        <v>0</v>
      </c>
      <c r="AH10" s="281">
        <v>0</v>
      </c>
      <c r="AI10" s="281">
        <v>0</v>
      </c>
      <c r="AJ10" s="281">
        <v>0</v>
      </c>
      <c r="AK10" s="281">
        <v>0</v>
      </c>
      <c r="AL10" s="281">
        <v>0</v>
      </c>
      <c r="AM10" s="281">
        <v>0</v>
      </c>
      <c r="AN10" s="281">
        <v>0</v>
      </c>
      <c r="AO10" s="281">
        <v>0</v>
      </c>
      <c r="AP10" s="281">
        <v>0</v>
      </c>
    </row>
    <row r="11" spans="1:42" outlineLevel="2">
      <c r="A11" s="211" t="str">
        <f>A6&amp;"."&amp;A8&amp;"."&amp;A7&amp;"."&amp;B11</f>
        <v>1.c.1.3</v>
      </c>
      <c r="B11">
        <v>3</v>
      </c>
      <c r="C11" t="str">
        <f>'1-GBP'!C11</f>
        <v>OSBL procurement &amp; construction</v>
      </c>
      <c r="D11"/>
      <c r="E11"/>
      <c r="F11"/>
      <c r="G11"/>
      <c r="H11"/>
      <c r="I11"/>
      <c r="J11"/>
      <c r="K11"/>
      <c r="M11" s="281">
        <v>0</v>
      </c>
      <c r="N11" s="281">
        <v>0</v>
      </c>
      <c r="O11" s="281">
        <v>0</v>
      </c>
      <c r="P11" s="281">
        <v>0</v>
      </c>
      <c r="Q11" s="281">
        <v>0</v>
      </c>
      <c r="R11" s="281">
        <v>0</v>
      </c>
      <c r="S11" s="281">
        <v>0</v>
      </c>
      <c r="T11" s="281">
        <v>0</v>
      </c>
      <c r="U11" s="281">
        <v>0</v>
      </c>
      <c r="V11" s="281">
        <v>0</v>
      </c>
      <c r="W11" s="281">
        <v>0</v>
      </c>
      <c r="X11" s="281">
        <v>0</v>
      </c>
      <c r="Y11" s="281">
        <v>0</v>
      </c>
      <c r="Z11" s="281">
        <v>0</v>
      </c>
      <c r="AA11" s="281">
        <v>0</v>
      </c>
      <c r="AB11" s="281">
        <v>0</v>
      </c>
      <c r="AC11" s="281">
        <v>0</v>
      </c>
      <c r="AD11" s="281">
        <v>0</v>
      </c>
      <c r="AE11" s="281">
        <v>0</v>
      </c>
      <c r="AF11" s="281">
        <v>0</v>
      </c>
      <c r="AG11" s="281">
        <v>0</v>
      </c>
      <c r="AH11" s="281">
        <v>0</v>
      </c>
      <c r="AI11" s="281">
        <v>0</v>
      </c>
      <c r="AJ11" s="281">
        <v>0</v>
      </c>
      <c r="AK11" s="281">
        <v>0</v>
      </c>
      <c r="AL11" s="281">
        <v>0</v>
      </c>
      <c r="AM11" s="281">
        <v>0</v>
      </c>
      <c r="AN11" s="281">
        <v>0</v>
      </c>
      <c r="AO11" s="281">
        <v>0</v>
      </c>
      <c r="AP11" s="281">
        <v>0</v>
      </c>
    </row>
    <row r="12" spans="1:42" outlineLevel="2">
      <c r="A12" s="211" t="str">
        <f>A6&amp;"."&amp;A8&amp;"."&amp;A7&amp;"."&amp;B12</f>
        <v>1.c.1.4</v>
      </c>
      <c r="B12">
        <v>4</v>
      </c>
      <c r="C12" t="str">
        <f>'1-GBP'!C12</f>
        <v/>
      </c>
      <c r="D12"/>
      <c r="E12"/>
      <c r="F12"/>
      <c r="G12"/>
      <c r="H12"/>
      <c r="I12"/>
      <c r="J12"/>
      <c r="K12"/>
      <c r="M12" s="281">
        <v>0</v>
      </c>
      <c r="N12" s="281">
        <v>0</v>
      </c>
      <c r="O12" s="281">
        <v>0</v>
      </c>
      <c r="P12" s="281">
        <v>0</v>
      </c>
      <c r="Q12" s="281">
        <v>0</v>
      </c>
      <c r="R12" s="281">
        <v>0</v>
      </c>
      <c r="S12" s="281">
        <v>0</v>
      </c>
      <c r="T12" s="281">
        <v>0</v>
      </c>
      <c r="U12" s="281">
        <v>0</v>
      </c>
      <c r="V12" s="281">
        <v>0</v>
      </c>
      <c r="W12" s="281">
        <v>0</v>
      </c>
      <c r="X12" s="281">
        <v>0</v>
      </c>
      <c r="Y12" s="281">
        <v>0</v>
      </c>
      <c r="Z12" s="281">
        <v>0</v>
      </c>
      <c r="AA12" s="281">
        <v>0</v>
      </c>
      <c r="AB12" s="281">
        <v>0</v>
      </c>
      <c r="AC12" s="281">
        <v>0</v>
      </c>
      <c r="AD12" s="281">
        <v>0</v>
      </c>
      <c r="AE12" s="281">
        <v>0</v>
      </c>
      <c r="AF12" s="281">
        <v>0</v>
      </c>
      <c r="AG12" s="281">
        <v>0</v>
      </c>
      <c r="AH12" s="281">
        <v>0</v>
      </c>
      <c r="AI12" s="281">
        <v>0</v>
      </c>
      <c r="AJ12" s="281">
        <v>0</v>
      </c>
      <c r="AK12" s="281">
        <v>0</v>
      </c>
      <c r="AL12" s="281">
        <v>0</v>
      </c>
      <c r="AM12" s="281">
        <v>0</v>
      </c>
      <c r="AN12" s="281">
        <v>0</v>
      </c>
      <c r="AO12" s="281">
        <v>0</v>
      </c>
      <c r="AP12" s="281">
        <v>0</v>
      </c>
    </row>
    <row r="13" spans="1:42" outlineLevel="2">
      <c r="A13" s="211" t="str">
        <f>A6&amp;"."&amp;A8&amp;"."&amp;A7&amp;"."&amp;B13</f>
        <v>1.c.1.5</v>
      </c>
      <c r="B13">
        <v>5</v>
      </c>
      <c r="C13" t="str">
        <f>'1-GBP'!C13</f>
        <v/>
      </c>
      <c r="D13"/>
      <c r="E13"/>
      <c r="F13"/>
      <c r="G13"/>
      <c r="H13"/>
      <c r="I13"/>
      <c r="J13"/>
      <c r="K13"/>
      <c r="M13" s="281">
        <v>0</v>
      </c>
      <c r="N13" s="281">
        <v>0</v>
      </c>
      <c r="O13" s="281">
        <v>0</v>
      </c>
      <c r="P13" s="281">
        <v>0</v>
      </c>
      <c r="Q13" s="281">
        <v>0</v>
      </c>
      <c r="R13" s="281">
        <v>0</v>
      </c>
      <c r="S13" s="281">
        <v>0</v>
      </c>
      <c r="T13" s="281">
        <v>0</v>
      </c>
      <c r="U13" s="281">
        <v>0</v>
      </c>
      <c r="V13" s="281">
        <v>0</v>
      </c>
      <c r="W13" s="281">
        <v>0</v>
      </c>
      <c r="X13" s="281">
        <v>0</v>
      </c>
      <c r="Y13" s="281">
        <v>0</v>
      </c>
      <c r="Z13" s="281">
        <v>0</v>
      </c>
      <c r="AA13" s="281">
        <v>0</v>
      </c>
      <c r="AB13" s="281">
        <v>0</v>
      </c>
      <c r="AC13" s="281">
        <v>0</v>
      </c>
      <c r="AD13" s="281">
        <v>0</v>
      </c>
      <c r="AE13" s="281">
        <v>0</v>
      </c>
      <c r="AF13" s="281">
        <v>0</v>
      </c>
      <c r="AG13" s="281">
        <v>0</v>
      </c>
      <c r="AH13" s="281">
        <v>0</v>
      </c>
      <c r="AI13" s="281">
        <v>0</v>
      </c>
      <c r="AJ13" s="281">
        <v>0</v>
      </c>
      <c r="AK13" s="281">
        <v>0</v>
      </c>
      <c r="AL13" s="281">
        <v>0</v>
      </c>
      <c r="AM13" s="281">
        <v>0</v>
      </c>
      <c r="AN13" s="281">
        <v>0</v>
      </c>
      <c r="AO13" s="281">
        <v>0</v>
      </c>
      <c r="AP13" s="281">
        <v>0</v>
      </c>
    </row>
    <row r="14" spans="1:42" outlineLevel="2">
      <c r="A14" s="211" t="str">
        <f>A6&amp;"."&amp;A8&amp;"."&amp;A7&amp;"."&amp;B14</f>
        <v>1.c.1.6</v>
      </c>
      <c r="B14">
        <v>6</v>
      </c>
      <c r="C14" t="str">
        <f>'1-GBP'!C14</f>
        <v/>
      </c>
      <c r="D14"/>
      <c r="E14"/>
      <c r="F14"/>
      <c r="G14"/>
      <c r="H14"/>
      <c r="I14"/>
      <c r="J14"/>
      <c r="K14"/>
      <c r="M14" s="281">
        <v>0</v>
      </c>
      <c r="N14" s="281">
        <v>0</v>
      </c>
      <c r="O14" s="281">
        <v>0</v>
      </c>
      <c r="P14" s="281">
        <v>0</v>
      </c>
      <c r="Q14" s="281">
        <v>0</v>
      </c>
      <c r="R14" s="281">
        <v>0</v>
      </c>
      <c r="S14" s="281">
        <v>0</v>
      </c>
      <c r="T14" s="281">
        <v>0</v>
      </c>
      <c r="U14" s="281">
        <v>0</v>
      </c>
      <c r="V14" s="281">
        <v>0</v>
      </c>
      <c r="W14" s="281">
        <v>0</v>
      </c>
      <c r="X14" s="281">
        <v>0</v>
      </c>
      <c r="Y14" s="281">
        <v>0</v>
      </c>
      <c r="Z14" s="281">
        <v>0</v>
      </c>
      <c r="AA14" s="281">
        <v>0</v>
      </c>
      <c r="AB14" s="281">
        <v>0</v>
      </c>
      <c r="AC14" s="281">
        <v>0</v>
      </c>
      <c r="AD14" s="281">
        <v>0</v>
      </c>
      <c r="AE14" s="281">
        <v>0</v>
      </c>
      <c r="AF14" s="281">
        <v>0</v>
      </c>
      <c r="AG14" s="281">
        <v>0</v>
      </c>
      <c r="AH14" s="281">
        <v>0</v>
      </c>
      <c r="AI14" s="281">
        <v>0</v>
      </c>
      <c r="AJ14" s="281">
        <v>0</v>
      </c>
      <c r="AK14" s="281">
        <v>0</v>
      </c>
      <c r="AL14" s="281">
        <v>0</v>
      </c>
      <c r="AM14" s="281">
        <v>0</v>
      </c>
      <c r="AN14" s="281">
        <v>0</v>
      </c>
      <c r="AO14" s="281">
        <v>0</v>
      </c>
      <c r="AP14" s="281">
        <v>0</v>
      </c>
    </row>
    <row r="15" spans="1:42" outlineLevel="2">
      <c r="A15" s="211" t="str">
        <f>A6&amp;"."&amp;A8&amp;"."&amp;A7&amp;"."&amp;B15</f>
        <v>1.c.1.7</v>
      </c>
      <c r="B15">
        <v>7</v>
      </c>
      <c r="C15" t="str">
        <f>'1-GBP'!C15</f>
        <v/>
      </c>
      <c r="D15"/>
      <c r="E15"/>
      <c r="F15"/>
      <c r="G15"/>
      <c r="H15"/>
      <c r="I15"/>
      <c r="J15"/>
      <c r="K15"/>
      <c r="M15" s="281">
        <v>0</v>
      </c>
      <c r="N15" s="281">
        <v>0</v>
      </c>
      <c r="O15" s="281">
        <v>0</v>
      </c>
      <c r="P15" s="281">
        <v>0</v>
      </c>
      <c r="Q15" s="281">
        <v>0</v>
      </c>
      <c r="R15" s="281">
        <v>0</v>
      </c>
      <c r="S15" s="281">
        <v>0</v>
      </c>
      <c r="T15" s="281">
        <v>0</v>
      </c>
      <c r="U15" s="281">
        <v>0</v>
      </c>
      <c r="V15" s="281">
        <v>0</v>
      </c>
      <c r="W15" s="281">
        <v>0</v>
      </c>
      <c r="X15" s="281">
        <v>0</v>
      </c>
      <c r="Y15" s="281">
        <v>0</v>
      </c>
      <c r="Z15" s="281">
        <v>0</v>
      </c>
      <c r="AA15" s="281">
        <v>0</v>
      </c>
      <c r="AB15" s="281">
        <v>0</v>
      </c>
      <c r="AC15" s="281">
        <v>0</v>
      </c>
      <c r="AD15" s="281">
        <v>0</v>
      </c>
      <c r="AE15" s="281">
        <v>0</v>
      </c>
      <c r="AF15" s="281">
        <v>0</v>
      </c>
      <c r="AG15" s="281">
        <v>0</v>
      </c>
      <c r="AH15" s="281">
        <v>0</v>
      </c>
      <c r="AI15" s="281">
        <v>0</v>
      </c>
      <c r="AJ15" s="281">
        <v>0</v>
      </c>
      <c r="AK15" s="281">
        <v>0</v>
      </c>
      <c r="AL15" s="281">
        <v>0</v>
      </c>
      <c r="AM15" s="281">
        <v>0</v>
      </c>
      <c r="AN15" s="281">
        <v>0</v>
      </c>
      <c r="AO15" s="281">
        <v>0</v>
      </c>
      <c r="AP15" s="281">
        <v>0</v>
      </c>
    </row>
    <row r="16" spans="1:42" outlineLevel="2">
      <c r="A16" s="211" t="str">
        <f>A6&amp;"."&amp;A8&amp;"."&amp;A7&amp;"."&amp;B16</f>
        <v>1.c.1.8</v>
      </c>
      <c r="B16">
        <v>8</v>
      </c>
      <c r="C16" t="str">
        <f>'1-GBP'!C16</f>
        <v/>
      </c>
      <c r="D16"/>
      <c r="E16"/>
      <c r="F16"/>
      <c r="G16"/>
      <c r="H16"/>
      <c r="I16"/>
      <c r="J16"/>
      <c r="K16"/>
      <c r="M16" s="281">
        <v>0</v>
      </c>
      <c r="N16" s="281">
        <v>0</v>
      </c>
      <c r="O16" s="281">
        <v>0</v>
      </c>
      <c r="P16" s="281">
        <v>0</v>
      </c>
      <c r="Q16" s="281">
        <v>0</v>
      </c>
      <c r="R16" s="281">
        <v>0</v>
      </c>
      <c r="S16" s="281">
        <v>0</v>
      </c>
      <c r="T16" s="281">
        <v>0</v>
      </c>
      <c r="U16" s="281">
        <v>0</v>
      </c>
      <c r="V16" s="281">
        <v>0</v>
      </c>
      <c r="W16" s="281">
        <v>0</v>
      </c>
      <c r="X16" s="281">
        <v>0</v>
      </c>
      <c r="Y16" s="281">
        <v>0</v>
      </c>
      <c r="Z16" s="281">
        <v>0</v>
      </c>
      <c r="AA16" s="281">
        <v>0</v>
      </c>
      <c r="AB16" s="281">
        <v>0</v>
      </c>
      <c r="AC16" s="281">
        <v>0</v>
      </c>
      <c r="AD16" s="281">
        <v>0</v>
      </c>
      <c r="AE16" s="281">
        <v>0</v>
      </c>
      <c r="AF16" s="281">
        <v>0</v>
      </c>
      <c r="AG16" s="281">
        <v>0</v>
      </c>
      <c r="AH16" s="281">
        <v>0</v>
      </c>
      <c r="AI16" s="281">
        <v>0</v>
      </c>
      <c r="AJ16" s="281">
        <v>0</v>
      </c>
      <c r="AK16" s="281">
        <v>0</v>
      </c>
      <c r="AL16" s="281">
        <v>0</v>
      </c>
      <c r="AM16" s="281">
        <v>0</v>
      </c>
      <c r="AN16" s="281">
        <v>0</v>
      </c>
      <c r="AO16" s="281">
        <v>0</v>
      </c>
      <c r="AP16" s="281">
        <v>0</v>
      </c>
    </row>
    <row r="17" spans="1:42" outlineLevel="2">
      <c r="A17" s="211" t="str">
        <f>A6&amp;"."&amp;A8&amp;"."&amp;A7&amp;"."&amp;B17</f>
        <v>1.c.1.9</v>
      </c>
      <c r="B17">
        <v>9</v>
      </c>
      <c r="C17" t="str">
        <f>'1-GBP'!C17</f>
        <v/>
      </c>
      <c r="D17"/>
      <c r="E17"/>
      <c r="F17"/>
      <c r="G17"/>
      <c r="H17"/>
      <c r="I17"/>
      <c r="J17"/>
      <c r="K17"/>
      <c r="M17" s="281">
        <v>0</v>
      </c>
      <c r="N17" s="281">
        <v>0</v>
      </c>
      <c r="O17" s="281">
        <v>0</v>
      </c>
      <c r="P17" s="281">
        <v>0</v>
      </c>
      <c r="Q17" s="281">
        <v>0</v>
      </c>
      <c r="R17" s="281">
        <v>0</v>
      </c>
      <c r="S17" s="281">
        <v>0</v>
      </c>
      <c r="T17" s="281">
        <v>0</v>
      </c>
      <c r="U17" s="281">
        <v>0</v>
      </c>
      <c r="V17" s="281">
        <v>0</v>
      </c>
      <c r="W17" s="281">
        <v>0</v>
      </c>
      <c r="X17" s="281">
        <v>0</v>
      </c>
      <c r="Y17" s="281">
        <v>0</v>
      </c>
      <c r="Z17" s="281">
        <v>0</v>
      </c>
      <c r="AA17" s="281">
        <v>0</v>
      </c>
      <c r="AB17" s="281">
        <v>0</v>
      </c>
      <c r="AC17" s="281">
        <v>0</v>
      </c>
      <c r="AD17" s="281">
        <v>0</v>
      </c>
      <c r="AE17" s="281">
        <v>0</v>
      </c>
      <c r="AF17" s="281">
        <v>0</v>
      </c>
      <c r="AG17" s="281">
        <v>0</v>
      </c>
      <c r="AH17" s="281">
        <v>0</v>
      </c>
      <c r="AI17" s="281">
        <v>0</v>
      </c>
      <c r="AJ17" s="281">
        <v>0</v>
      </c>
      <c r="AK17" s="281">
        <v>0</v>
      </c>
      <c r="AL17" s="281">
        <v>0</v>
      </c>
      <c r="AM17" s="281">
        <v>0</v>
      </c>
      <c r="AN17" s="281">
        <v>0</v>
      </c>
      <c r="AO17" s="281">
        <v>0</v>
      </c>
      <c r="AP17" s="281">
        <v>0</v>
      </c>
    </row>
    <row r="18" spans="1:42" outlineLevel="2">
      <c r="A18" s="211" t="str">
        <f>A6&amp;"."&amp;A8&amp;"."&amp;A7&amp;"."&amp;B18</f>
        <v>1.c.1.10</v>
      </c>
      <c r="B18">
        <v>10</v>
      </c>
      <c r="C18" t="str">
        <f>'1-GBP'!C18</f>
        <v/>
      </c>
      <c r="D18"/>
      <c r="E18"/>
      <c r="F18"/>
      <c r="G18"/>
      <c r="H18"/>
      <c r="I18"/>
      <c r="J18"/>
      <c r="K18"/>
      <c r="M18" s="281">
        <v>0</v>
      </c>
      <c r="N18" s="281">
        <v>0</v>
      </c>
      <c r="O18" s="281">
        <v>0</v>
      </c>
      <c r="P18" s="281">
        <v>0</v>
      </c>
      <c r="Q18" s="281">
        <v>0</v>
      </c>
      <c r="R18" s="281">
        <v>0</v>
      </c>
      <c r="S18" s="281">
        <v>0</v>
      </c>
      <c r="T18" s="281">
        <v>0</v>
      </c>
      <c r="U18" s="281">
        <v>0</v>
      </c>
      <c r="V18" s="281">
        <v>0</v>
      </c>
      <c r="W18" s="281">
        <v>0</v>
      </c>
      <c r="X18" s="281">
        <v>0</v>
      </c>
      <c r="Y18" s="281">
        <v>0</v>
      </c>
      <c r="Z18" s="281">
        <v>0</v>
      </c>
      <c r="AA18" s="281">
        <v>0</v>
      </c>
      <c r="AB18" s="281">
        <v>0</v>
      </c>
      <c r="AC18" s="281">
        <v>0</v>
      </c>
      <c r="AD18" s="281">
        <v>0</v>
      </c>
      <c r="AE18" s="281">
        <v>0</v>
      </c>
      <c r="AF18" s="281">
        <v>0</v>
      </c>
      <c r="AG18" s="281">
        <v>0</v>
      </c>
      <c r="AH18" s="281">
        <v>0</v>
      </c>
      <c r="AI18" s="281">
        <v>0</v>
      </c>
      <c r="AJ18" s="281">
        <v>0</v>
      </c>
      <c r="AK18" s="281">
        <v>0</v>
      </c>
      <c r="AL18" s="281">
        <v>0</v>
      </c>
      <c r="AM18" s="281">
        <v>0</v>
      </c>
      <c r="AN18" s="281">
        <v>0</v>
      </c>
      <c r="AO18" s="281">
        <v>0</v>
      </c>
      <c r="AP18" s="281">
        <v>0</v>
      </c>
    </row>
    <row r="19" spans="1:42" outlineLevel="2">
      <c r="A19" s="211" t="str">
        <f>A6&amp;"."&amp;A8&amp;"."&amp;A7&amp;"."&amp;B19</f>
        <v>1.c.1.11</v>
      </c>
      <c r="B19">
        <v>11</v>
      </c>
      <c r="C19" t="str">
        <f>'1-GBP'!C19</f>
        <v/>
      </c>
      <c r="D19"/>
      <c r="E19"/>
      <c r="F19"/>
      <c r="G19"/>
      <c r="H19"/>
      <c r="I19"/>
      <c r="J19"/>
      <c r="K19"/>
      <c r="M19" s="281">
        <v>0</v>
      </c>
      <c r="N19" s="281">
        <v>0</v>
      </c>
      <c r="O19" s="281">
        <v>0</v>
      </c>
      <c r="P19" s="281">
        <v>0</v>
      </c>
      <c r="Q19" s="281">
        <v>0</v>
      </c>
      <c r="R19" s="281">
        <v>0</v>
      </c>
      <c r="S19" s="281">
        <v>0</v>
      </c>
      <c r="T19" s="281">
        <v>0</v>
      </c>
      <c r="U19" s="281">
        <v>0</v>
      </c>
      <c r="V19" s="281">
        <v>0</v>
      </c>
      <c r="W19" s="281">
        <v>0</v>
      </c>
      <c r="X19" s="281">
        <v>0</v>
      </c>
      <c r="Y19" s="281">
        <v>0</v>
      </c>
      <c r="Z19" s="281">
        <v>0</v>
      </c>
      <c r="AA19" s="281">
        <v>0</v>
      </c>
      <c r="AB19" s="281">
        <v>0</v>
      </c>
      <c r="AC19" s="281">
        <v>0</v>
      </c>
      <c r="AD19" s="281">
        <v>0</v>
      </c>
      <c r="AE19" s="281">
        <v>0</v>
      </c>
      <c r="AF19" s="281">
        <v>0</v>
      </c>
      <c r="AG19" s="281">
        <v>0</v>
      </c>
      <c r="AH19" s="281">
        <v>0</v>
      </c>
      <c r="AI19" s="281">
        <v>0</v>
      </c>
      <c r="AJ19" s="281">
        <v>0</v>
      </c>
      <c r="AK19" s="281">
        <v>0</v>
      </c>
      <c r="AL19" s="281">
        <v>0</v>
      </c>
      <c r="AM19" s="281">
        <v>0</v>
      </c>
      <c r="AN19" s="281">
        <v>0</v>
      </c>
      <c r="AO19" s="281">
        <v>0</v>
      </c>
      <c r="AP19" s="281">
        <v>0</v>
      </c>
    </row>
    <row r="20" spans="1:42" outlineLevel="2">
      <c r="A20" s="211" t="str">
        <f>A6&amp;"."&amp;A8&amp;"."&amp;A7&amp;"."&amp;B20</f>
        <v>1.c.1.12</v>
      </c>
      <c r="B20">
        <v>12</v>
      </c>
      <c r="C20" t="str">
        <f>'1-GBP'!C20</f>
        <v/>
      </c>
      <c r="D20"/>
      <c r="E20"/>
      <c r="F20"/>
      <c r="G20"/>
      <c r="H20"/>
      <c r="I20"/>
      <c r="J20"/>
      <c r="K20"/>
      <c r="M20" s="281">
        <v>0</v>
      </c>
      <c r="N20" s="281">
        <v>0</v>
      </c>
      <c r="O20" s="281">
        <v>0</v>
      </c>
      <c r="P20" s="281">
        <v>0</v>
      </c>
      <c r="Q20" s="281">
        <v>0</v>
      </c>
      <c r="R20" s="281">
        <v>0</v>
      </c>
      <c r="S20" s="281">
        <v>0</v>
      </c>
      <c r="T20" s="281">
        <v>0</v>
      </c>
      <c r="U20" s="281">
        <v>0</v>
      </c>
      <c r="V20" s="281">
        <v>0</v>
      </c>
      <c r="W20" s="281">
        <v>0</v>
      </c>
      <c r="X20" s="281">
        <v>0</v>
      </c>
      <c r="Y20" s="281">
        <v>0</v>
      </c>
      <c r="Z20" s="281">
        <v>0</v>
      </c>
      <c r="AA20" s="281">
        <v>0</v>
      </c>
      <c r="AB20" s="281">
        <v>0</v>
      </c>
      <c r="AC20" s="281">
        <v>0</v>
      </c>
      <c r="AD20" s="281">
        <v>0</v>
      </c>
      <c r="AE20" s="281">
        <v>0</v>
      </c>
      <c r="AF20" s="281">
        <v>0</v>
      </c>
      <c r="AG20" s="281">
        <v>0</v>
      </c>
      <c r="AH20" s="281">
        <v>0</v>
      </c>
      <c r="AI20" s="281">
        <v>0</v>
      </c>
      <c r="AJ20" s="281">
        <v>0</v>
      </c>
      <c r="AK20" s="281">
        <v>0</v>
      </c>
      <c r="AL20" s="281">
        <v>0</v>
      </c>
      <c r="AM20" s="281">
        <v>0</v>
      </c>
      <c r="AN20" s="281">
        <v>0</v>
      </c>
      <c r="AO20" s="281">
        <v>0</v>
      </c>
      <c r="AP20" s="281">
        <v>0</v>
      </c>
    </row>
    <row r="21" spans="1:42" outlineLevel="1" collapsed="1">
      <c r="A21" s="212"/>
      <c r="B21" s="201">
        <f>B20-COUNTIFS(C9:C20,"")</f>
        <v>3</v>
      </c>
      <c r="C21" s="201" t="s">
        <v>285</v>
      </c>
      <c r="D21" s="201"/>
      <c r="E21" s="201"/>
      <c r="F21" s="201"/>
      <c r="G21" s="201"/>
      <c r="H21" s="201"/>
      <c r="I21" s="201"/>
      <c r="J21" s="201"/>
      <c r="K21" s="201"/>
      <c r="L21" s="201"/>
      <c r="M21" s="280">
        <f>SUM(M9:M20)</f>
        <v>0</v>
      </c>
      <c r="N21" s="280">
        <f>SUM(N9:N20)</f>
        <v>0</v>
      </c>
      <c r="O21" s="280">
        <f t="shared" ref="O21:AP21" si="3">SUM(O9:O20)</f>
        <v>0</v>
      </c>
      <c r="P21" s="280">
        <f t="shared" si="3"/>
        <v>0</v>
      </c>
      <c r="Q21" s="280">
        <f t="shared" si="3"/>
        <v>0</v>
      </c>
      <c r="R21" s="280">
        <f t="shared" si="3"/>
        <v>0</v>
      </c>
      <c r="S21" s="280">
        <f t="shared" si="3"/>
        <v>0</v>
      </c>
      <c r="T21" s="280">
        <f t="shared" si="3"/>
        <v>0</v>
      </c>
      <c r="U21" s="280">
        <f t="shared" si="3"/>
        <v>0</v>
      </c>
      <c r="V21" s="280">
        <f t="shared" si="3"/>
        <v>0</v>
      </c>
      <c r="W21" s="280">
        <f t="shared" si="3"/>
        <v>0</v>
      </c>
      <c r="X21" s="280">
        <f t="shared" si="3"/>
        <v>0</v>
      </c>
      <c r="Y21" s="280">
        <f t="shared" si="3"/>
        <v>0</v>
      </c>
      <c r="Z21" s="280">
        <f t="shared" si="3"/>
        <v>0</v>
      </c>
      <c r="AA21" s="280">
        <f t="shared" si="3"/>
        <v>0</v>
      </c>
      <c r="AB21" s="280">
        <f t="shared" si="3"/>
        <v>0</v>
      </c>
      <c r="AC21" s="280">
        <f t="shared" si="3"/>
        <v>0</v>
      </c>
      <c r="AD21" s="280">
        <f t="shared" si="3"/>
        <v>0</v>
      </c>
      <c r="AE21" s="280">
        <f t="shared" si="3"/>
        <v>0</v>
      </c>
      <c r="AF21" s="280">
        <f t="shared" si="3"/>
        <v>0</v>
      </c>
      <c r="AG21" s="280">
        <f t="shared" si="3"/>
        <v>0</v>
      </c>
      <c r="AH21" s="280">
        <f t="shared" si="3"/>
        <v>0</v>
      </c>
      <c r="AI21" s="280">
        <f t="shared" si="3"/>
        <v>0</v>
      </c>
      <c r="AJ21" s="280">
        <f t="shared" si="3"/>
        <v>0</v>
      </c>
      <c r="AK21" s="280">
        <f t="shared" si="3"/>
        <v>0</v>
      </c>
      <c r="AL21" s="280">
        <f t="shared" si="3"/>
        <v>0</v>
      </c>
      <c r="AM21" s="280">
        <f t="shared" si="3"/>
        <v>0</v>
      </c>
      <c r="AN21" s="280">
        <f t="shared" si="3"/>
        <v>0</v>
      </c>
      <c r="AO21" s="280">
        <f t="shared" si="3"/>
        <v>0</v>
      </c>
      <c r="AP21" s="280">
        <f t="shared" si="3"/>
        <v>0</v>
      </c>
    </row>
    <row r="22" spans="1:42" outlineLevel="1">
      <c r="A22" s="211"/>
      <c r="B22"/>
      <c r="C22"/>
      <c r="D22"/>
      <c r="E22"/>
      <c r="F22"/>
      <c r="G22"/>
      <c r="H22"/>
      <c r="I22"/>
      <c r="J22"/>
      <c r="K22"/>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row>
    <row r="23" spans="1:42" outlineLevel="1">
      <c r="A23" s="220" t="s">
        <v>216</v>
      </c>
      <c r="B23" s="220" t="s">
        <v>286</v>
      </c>
      <c r="C23" s="220" t="s">
        <v>284</v>
      </c>
      <c r="D23" s="220"/>
      <c r="E23" s="220"/>
      <c r="F23" s="220"/>
      <c r="G23" s="220"/>
      <c r="H23" s="220"/>
      <c r="I23" s="220"/>
      <c r="J23" s="220"/>
      <c r="K23" s="220"/>
      <c r="L23" s="220"/>
      <c r="M23" s="315"/>
      <c r="N23" s="315"/>
      <c r="O23" s="315"/>
      <c r="P23" s="315"/>
      <c r="Q23" s="315"/>
      <c r="R23" s="315"/>
      <c r="S23" s="315"/>
      <c r="T23" s="315"/>
      <c r="U23" s="315"/>
      <c r="V23" s="315"/>
      <c r="W23" s="315"/>
      <c r="X23" s="315"/>
      <c r="Y23" s="315"/>
      <c r="Z23" s="315"/>
      <c r="AA23" s="315"/>
      <c r="AB23" s="315"/>
      <c r="AC23" s="315"/>
      <c r="AD23" s="315"/>
      <c r="AE23" s="315"/>
      <c r="AF23" s="315"/>
      <c r="AG23" s="315"/>
      <c r="AH23" s="315"/>
      <c r="AI23" s="315"/>
      <c r="AJ23" s="315"/>
      <c r="AK23" s="315"/>
      <c r="AL23" s="315"/>
      <c r="AM23" s="315"/>
      <c r="AN23" s="315"/>
      <c r="AO23" s="315"/>
      <c r="AP23" s="315"/>
    </row>
    <row r="24" spans="1:42" outlineLevel="2">
      <c r="A24" s="211" t="str">
        <f>A6&amp;"."&amp;A23&amp;"."&amp;A7&amp;"."&amp;B24</f>
        <v>1.o.1.1</v>
      </c>
      <c r="B24">
        <v>1</v>
      </c>
      <c r="C24" t="str">
        <f>'1-GBP'!C24</f>
        <v>Fixed</v>
      </c>
      <c r="D24"/>
      <c r="E24"/>
      <c r="F24"/>
      <c r="G24"/>
      <c r="H24"/>
      <c r="I24"/>
      <c r="J24"/>
      <c r="K24"/>
      <c r="M24" s="281">
        <v>0</v>
      </c>
      <c r="N24" s="281">
        <v>0</v>
      </c>
      <c r="O24" s="281">
        <v>0</v>
      </c>
      <c r="P24" s="281">
        <v>0</v>
      </c>
      <c r="Q24" s="281">
        <v>0</v>
      </c>
      <c r="R24" s="281">
        <v>0</v>
      </c>
      <c r="S24" s="281">
        <v>0</v>
      </c>
      <c r="T24" s="281">
        <v>0</v>
      </c>
      <c r="U24" s="281">
        <v>0</v>
      </c>
      <c r="V24" s="281">
        <v>0</v>
      </c>
      <c r="W24" s="281">
        <v>0</v>
      </c>
      <c r="X24" s="281">
        <v>0</v>
      </c>
      <c r="Y24" s="281">
        <v>0</v>
      </c>
      <c r="Z24" s="281">
        <v>0</v>
      </c>
      <c r="AA24" s="281">
        <v>0</v>
      </c>
      <c r="AB24" s="281">
        <v>0</v>
      </c>
      <c r="AC24" s="281">
        <v>0</v>
      </c>
      <c r="AD24" s="281">
        <v>0</v>
      </c>
      <c r="AE24" s="281">
        <v>0</v>
      </c>
      <c r="AF24" s="281">
        <v>0</v>
      </c>
      <c r="AG24" s="281">
        <v>0</v>
      </c>
      <c r="AH24" s="281">
        <v>0</v>
      </c>
      <c r="AI24" s="281">
        <v>0</v>
      </c>
      <c r="AJ24" s="281">
        <v>0</v>
      </c>
      <c r="AK24" s="281">
        <v>0</v>
      </c>
      <c r="AL24" s="281">
        <v>0</v>
      </c>
      <c r="AM24" s="281">
        <v>0</v>
      </c>
      <c r="AN24" s="281">
        <v>0</v>
      </c>
      <c r="AO24" s="281">
        <v>0</v>
      </c>
      <c r="AP24" s="281">
        <v>0</v>
      </c>
    </row>
    <row r="25" spans="1:42" outlineLevel="2">
      <c r="A25" s="211" t="str">
        <f>A6&amp;"."&amp;A23&amp;"."&amp;A7&amp;"."&amp;B25</f>
        <v>1.o.1.2</v>
      </c>
      <c r="B25">
        <v>2</v>
      </c>
      <c r="C25" t="str">
        <f>'1-GBP'!C25</f>
        <v>Variable</v>
      </c>
      <c r="D25"/>
      <c r="E25"/>
      <c r="F25"/>
      <c r="G25"/>
      <c r="H25"/>
      <c r="I25"/>
      <c r="J25"/>
      <c r="K25"/>
      <c r="M25" s="281">
        <v>0</v>
      </c>
      <c r="N25" s="281">
        <v>0</v>
      </c>
      <c r="O25" s="281">
        <v>0</v>
      </c>
      <c r="P25" s="281">
        <v>0</v>
      </c>
      <c r="Q25" s="281">
        <v>0</v>
      </c>
      <c r="R25" s="281">
        <v>0</v>
      </c>
      <c r="S25" s="281">
        <v>0</v>
      </c>
      <c r="T25" s="281">
        <v>0</v>
      </c>
      <c r="U25" s="281">
        <v>0</v>
      </c>
      <c r="V25" s="281">
        <v>0</v>
      </c>
      <c r="W25" s="281">
        <v>0</v>
      </c>
      <c r="X25" s="281">
        <v>0</v>
      </c>
      <c r="Y25" s="281">
        <v>0</v>
      </c>
      <c r="Z25" s="281">
        <v>0</v>
      </c>
      <c r="AA25" s="281">
        <v>0</v>
      </c>
      <c r="AB25" s="281">
        <v>0</v>
      </c>
      <c r="AC25" s="281">
        <v>0</v>
      </c>
      <c r="AD25" s="281">
        <v>0</v>
      </c>
      <c r="AE25" s="281">
        <v>0</v>
      </c>
      <c r="AF25" s="281">
        <v>0</v>
      </c>
      <c r="AG25" s="281">
        <v>0</v>
      </c>
      <c r="AH25" s="281">
        <v>0</v>
      </c>
      <c r="AI25" s="281">
        <v>0</v>
      </c>
      <c r="AJ25" s="281">
        <v>0</v>
      </c>
      <c r="AK25" s="281">
        <v>0</v>
      </c>
      <c r="AL25" s="281">
        <v>0</v>
      </c>
      <c r="AM25" s="281">
        <v>0</v>
      </c>
      <c r="AN25" s="281">
        <v>0</v>
      </c>
      <c r="AO25" s="281">
        <v>0</v>
      </c>
      <c r="AP25" s="281">
        <v>0</v>
      </c>
    </row>
    <row r="26" spans="1:42" outlineLevel="2">
      <c r="A26" s="211" t="str">
        <f>A6&amp;"."&amp;A23&amp;"."&amp;A7&amp;"."&amp;B26</f>
        <v>1.o.1.3</v>
      </c>
      <c r="B26">
        <v>3</v>
      </c>
      <c r="C26" t="str">
        <f>'1-GBP'!C26</f>
        <v>Common Facilities - Fixed</v>
      </c>
      <c r="D26"/>
      <c r="E26"/>
      <c r="F26"/>
      <c r="G26"/>
      <c r="H26"/>
      <c r="I26"/>
      <c r="J26"/>
      <c r="K26"/>
      <c r="M26" s="281">
        <v>0</v>
      </c>
      <c r="N26" s="281">
        <v>0</v>
      </c>
      <c r="O26" s="281">
        <v>0</v>
      </c>
      <c r="P26" s="281">
        <v>0</v>
      </c>
      <c r="Q26" s="281">
        <v>0</v>
      </c>
      <c r="R26" s="281">
        <v>0</v>
      </c>
      <c r="S26" s="281">
        <v>0</v>
      </c>
      <c r="T26" s="281">
        <v>0</v>
      </c>
      <c r="U26" s="281">
        <v>0</v>
      </c>
      <c r="V26" s="281">
        <v>0</v>
      </c>
      <c r="W26" s="281">
        <v>0</v>
      </c>
      <c r="X26" s="281">
        <v>0</v>
      </c>
      <c r="Y26" s="281">
        <v>0</v>
      </c>
      <c r="Z26" s="281">
        <v>0</v>
      </c>
      <c r="AA26" s="281">
        <v>0</v>
      </c>
      <c r="AB26" s="281">
        <v>0</v>
      </c>
      <c r="AC26" s="281">
        <v>0</v>
      </c>
      <c r="AD26" s="281">
        <v>0</v>
      </c>
      <c r="AE26" s="281">
        <v>0</v>
      </c>
      <c r="AF26" s="281">
        <v>0</v>
      </c>
      <c r="AG26" s="281">
        <v>0</v>
      </c>
      <c r="AH26" s="281">
        <v>0</v>
      </c>
      <c r="AI26" s="281">
        <v>0</v>
      </c>
      <c r="AJ26" s="281">
        <v>0</v>
      </c>
      <c r="AK26" s="281">
        <v>0</v>
      </c>
      <c r="AL26" s="281">
        <v>0</v>
      </c>
      <c r="AM26" s="281">
        <v>0</v>
      </c>
      <c r="AN26" s="281">
        <v>0</v>
      </c>
      <c r="AO26" s="281">
        <v>0</v>
      </c>
      <c r="AP26" s="281">
        <v>0</v>
      </c>
    </row>
    <row r="27" spans="1:42" outlineLevel="2">
      <c r="A27" s="211" t="str">
        <f>A6&amp;"."&amp;A23&amp;"."&amp;A7&amp;"."&amp;B27</f>
        <v>1.o.1.4</v>
      </c>
      <c r="B27">
        <v>4</v>
      </c>
      <c r="C27" t="str">
        <f>'1-GBP'!C27</f>
        <v>Common Facilities - Operating/Variable</v>
      </c>
      <c r="D27"/>
      <c r="E27"/>
      <c r="F27"/>
      <c r="G27"/>
      <c r="H27"/>
      <c r="I27"/>
      <c r="J27"/>
      <c r="K27"/>
      <c r="M27" s="281">
        <v>0</v>
      </c>
      <c r="N27" s="281">
        <v>0</v>
      </c>
      <c r="O27" s="281">
        <v>0</v>
      </c>
      <c r="P27" s="281">
        <v>0</v>
      </c>
      <c r="Q27" s="281">
        <v>0</v>
      </c>
      <c r="R27" s="281">
        <v>0</v>
      </c>
      <c r="S27" s="281">
        <v>0</v>
      </c>
      <c r="T27" s="281">
        <v>0</v>
      </c>
      <c r="U27" s="281">
        <v>0</v>
      </c>
      <c r="V27" s="281">
        <v>0</v>
      </c>
      <c r="W27" s="281">
        <v>0</v>
      </c>
      <c r="X27" s="281">
        <v>0</v>
      </c>
      <c r="Y27" s="281">
        <v>0</v>
      </c>
      <c r="Z27" s="281">
        <v>0</v>
      </c>
      <c r="AA27" s="281">
        <v>0</v>
      </c>
      <c r="AB27" s="281">
        <v>0</v>
      </c>
      <c r="AC27" s="281">
        <v>0</v>
      </c>
      <c r="AD27" s="281">
        <v>0</v>
      </c>
      <c r="AE27" s="281">
        <v>0</v>
      </c>
      <c r="AF27" s="281">
        <v>0</v>
      </c>
      <c r="AG27" s="281">
        <v>0</v>
      </c>
      <c r="AH27" s="281">
        <v>0</v>
      </c>
      <c r="AI27" s="281">
        <v>0</v>
      </c>
      <c r="AJ27" s="281">
        <v>0</v>
      </c>
      <c r="AK27" s="281">
        <v>0</v>
      </c>
      <c r="AL27" s="281">
        <v>0</v>
      </c>
      <c r="AM27" s="281">
        <v>0</v>
      </c>
      <c r="AN27" s="281">
        <v>0</v>
      </c>
      <c r="AO27" s="281">
        <v>0</v>
      </c>
      <c r="AP27" s="281">
        <v>0</v>
      </c>
    </row>
    <row r="28" spans="1:42" outlineLevel="2">
      <c r="A28" s="211" t="str">
        <f>A6&amp;"."&amp;A23&amp;"."&amp;A7&amp;"."&amp;B28</f>
        <v>1.o.1.5</v>
      </c>
      <c r="B28">
        <v>5</v>
      </c>
      <c r="C28" t="str">
        <f>'1-GBP'!C28</f>
        <v/>
      </c>
      <c r="D28"/>
      <c r="E28"/>
      <c r="F28"/>
      <c r="G28"/>
      <c r="H28"/>
      <c r="I28"/>
      <c r="J28"/>
      <c r="K28"/>
      <c r="M28" s="281">
        <v>0</v>
      </c>
      <c r="N28" s="281">
        <v>0</v>
      </c>
      <c r="O28" s="281">
        <v>0</v>
      </c>
      <c r="P28" s="281">
        <v>0</v>
      </c>
      <c r="Q28" s="281">
        <v>0</v>
      </c>
      <c r="R28" s="281">
        <v>0</v>
      </c>
      <c r="S28" s="281">
        <v>0</v>
      </c>
      <c r="T28" s="281">
        <v>0</v>
      </c>
      <c r="U28" s="281">
        <v>0</v>
      </c>
      <c r="V28" s="281">
        <v>0</v>
      </c>
      <c r="W28" s="281">
        <v>0</v>
      </c>
      <c r="X28" s="281">
        <v>0</v>
      </c>
      <c r="Y28" s="281">
        <v>0</v>
      </c>
      <c r="Z28" s="281">
        <v>0</v>
      </c>
      <c r="AA28" s="281">
        <v>0</v>
      </c>
      <c r="AB28" s="281">
        <v>0</v>
      </c>
      <c r="AC28" s="281">
        <v>0</v>
      </c>
      <c r="AD28" s="281">
        <v>0</v>
      </c>
      <c r="AE28" s="281">
        <v>0</v>
      </c>
      <c r="AF28" s="281">
        <v>0</v>
      </c>
      <c r="AG28" s="281">
        <v>0</v>
      </c>
      <c r="AH28" s="281">
        <v>0</v>
      </c>
      <c r="AI28" s="281">
        <v>0</v>
      </c>
      <c r="AJ28" s="281">
        <v>0</v>
      </c>
      <c r="AK28" s="281">
        <v>0</v>
      </c>
      <c r="AL28" s="281">
        <v>0</v>
      </c>
      <c r="AM28" s="281">
        <v>0</v>
      </c>
      <c r="AN28" s="281">
        <v>0</v>
      </c>
      <c r="AO28" s="281">
        <v>0</v>
      </c>
      <c r="AP28" s="281">
        <v>0</v>
      </c>
    </row>
    <row r="29" spans="1:42" outlineLevel="2">
      <c r="A29" s="211" t="str">
        <f>A6&amp;"."&amp;A23&amp;"."&amp;A7&amp;"."&amp;B29</f>
        <v>1.o.1.6</v>
      </c>
      <c r="B29">
        <v>6</v>
      </c>
      <c r="C29" t="str">
        <f>'1-GBP'!C29</f>
        <v/>
      </c>
      <c r="D29"/>
      <c r="E29"/>
      <c r="F29"/>
      <c r="G29"/>
      <c r="H29"/>
      <c r="I29"/>
      <c r="J29"/>
      <c r="K29"/>
      <c r="M29" s="281">
        <v>0</v>
      </c>
      <c r="N29" s="281">
        <v>0</v>
      </c>
      <c r="O29" s="281">
        <v>0</v>
      </c>
      <c r="P29" s="281">
        <v>0</v>
      </c>
      <c r="Q29" s="281">
        <v>0</v>
      </c>
      <c r="R29" s="281">
        <v>0</v>
      </c>
      <c r="S29" s="281">
        <v>0</v>
      </c>
      <c r="T29" s="281">
        <v>0</v>
      </c>
      <c r="U29" s="281">
        <v>0</v>
      </c>
      <c r="V29" s="281">
        <v>0</v>
      </c>
      <c r="W29" s="281">
        <v>0</v>
      </c>
      <c r="X29" s="281">
        <v>0</v>
      </c>
      <c r="Y29" s="281">
        <v>0</v>
      </c>
      <c r="Z29" s="281">
        <v>0</v>
      </c>
      <c r="AA29" s="281">
        <v>0</v>
      </c>
      <c r="AB29" s="281">
        <v>0</v>
      </c>
      <c r="AC29" s="281">
        <v>0</v>
      </c>
      <c r="AD29" s="281">
        <v>0</v>
      </c>
      <c r="AE29" s="281">
        <v>0</v>
      </c>
      <c r="AF29" s="281">
        <v>0</v>
      </c>
      <c r="AG29" s="281">
        <v>0</v>
      </c>
      <c r="AH29" s="281">
        <v>0</v>
      </c>
      <c r="AI29" s="281">
        <v>0</v>
      </c>
      <c r="AJ29" s="281">
        <v>0</v>
      </c>
      <c r="AK29" s="281">
        <v>0</v>
      </c>
      <c r="AL29" s="281">
        <v>0</v>
      </c>
      <c r="AM29" s="281">
        <v>0</v>
      </c>
      <c r="AN29" s="281">
        <v>0</v>
      </c>
      <c r="AO29" s="281">
        <v>0</v>
      </c>
      <c r="AP29" s="281">
        <v>0</v>
      </c>
    </row>
    <row r="30" spans="1:42" outlineLevel="2">
      <c r="A30" s="211" t="str">
        <f>A6&amp;"."&amp;A23&amp;"."&amp;A7&amp;"."&amp;B30</f>
        <v>1.o.1.7</v>
      </c>
      <c r="B30">
        <v>7</v>
      </c>
      <c r="C30" t="str">
        <f>'1-GBP'!C30</f>
        <v/>
      </c>
      <c r="D30"/>
      <c r="E30"/>
      <c r="F30"/>
      <c r="G30"/>
      <c r="H30"/>
      <c r="I30"/>
      <c r="J30"/>
      <c r="K30"/>
      <c r="M30" s="281">
        <v>0</v>
      </c>
      <c r="N30" s="281">
        <v>0</v>
      </c>
      <c r="O30" s="281">
        <v>0</v>
      </c>
      <c r="P30" s="281">
        <v>0</v>
      </c>
      <c r="Q30" s="281">
        <v>0</v>
      </c>
      <c r="R30" s="281">
        <v>0</v>
      </c>
      <c r="S30" s="281">
        <v>0</v>
      </c>
      <c r="T30" s="281">
        <v>0</v>
      </c>
      <c r="U30" s="281">
        <v>0</v>
      </c>
      <c r="V30" s="281">
        <v>0</v>
      </c>
      <c r="W30" s="281">
        <v>0</v>
      </c>
      <c r="X30" s="281">
        <v>0</v>
      </c>
      <c r="Y30" s="281">
        <v>0</v>
      </c>
      <c r="Z30" s="281">
        <v>0</v>
      </c>
      <c r="AA30" s="281">
        <v>0</v>
      </c>
      <c r="AB30" s="281">
        <v>0</v>
      </c>
      <c r="AC30" s="281">
        <v>0</v>
      </c>
      <c r="AD30" s="281">
        <v>0</v>
      </c>
      <c r="AE30" s="281">
        <v>0</v>
      </c>
      <c r="AF30" s="281">
        <v>0</v>
      </c>
      <c r="AG30" s="281">
        <v>0</v>
      </c>
      <c r="AH30" s="281">
        <v>0</v>
      </c>
      <c r="AI30" s="281">
        <v>0</v>
      </c>
      <c r="AJ30" s="281">
        <v>0</v>
      </c>
      <c r="AK30" s="281">
        <v>0</v>
      </c>
      <c r="AL30" s="281">
        <v>0</v>
      </c>
      <c r="AM30" s="281">
        <v>0</v>
      </c>
      <c r="AN30" s="281">
        <v>0</v>
      </c>
      <c r="AO30" s="281">
        <v>0</v>
      </c>
      <c r="AP30" s="281">
        <v>0</v>
      </c>
    </row>
    <row r="31" spans="1:42" outlineLevel="2">
      <c r="A31" s="211" t="str">
        <f>A6&amp;"."&amp;A23&amp;"."&amp;A7&amp;"."&amp;B31</f>
        <v>1.o.1.8</v>
      </c>
      <c r="B31">
        <v>8</v>
      </c>
      <c r="C31" t="str">
        <f>'1-GBP'!C31</f>
        <v/>
      </c>
      <c r="D31"/>
      <c r="E31"/>
      <c r="F31"/>
      <c r="G31"/>
      <c r="H31"/>
      <c r="I31"/>
      <c r="J31"/>
      <c r="K31"/>
      <c r="M31" s="281">
        <v>0</v>
      </c>
      <c r="N31" s="281">
        <v>0</v>
      </c>
      <c r="O31" s="281">
        <v>0</v>
      </c>
      <c r="P31" s="281">
        <v>0</v>
      </c>
      <c r="Q31" s="281">
        <v>0</v>
      </c>
      <c r="R31" s="281">
        <v>0</v>
      </c>
      <c r="S31" s="281">
        <v>0</v>
      </c>
      <c r="T31" s="281">
        <v>0</v>
      </c>
      <c r="U31" s="281">
        <v>0</v>
      </c>
      <c r="V31" s="281">
        <v>0</v>
      </c>
      <c r="W31" s="281">
        <v>0</v>
      </c>
      <c r="X31" s="281">
        <v>0</v>
      </c>
      <c r="Y31" s="281">
        <v>0</v>
      </c>
      <c r="Z31" s="281">
        <v>0</v>
      </c>
      <c r="AA31" s="281">
        <v>0</v>
      </c>
      <c r="AB31" s="281">
        <v>0</v>
      </c>
      <c r="AC31" s="281">
        <v>0</v>
      </c>
      <c r="AD31" s="281">
        <v>0</v>
      </c>
      <c r="AE31" s="281">
        <v>0</v>
      </c>
      <c r="AF31" s="281">
        <v>0</v>
      </c>
      <c r="AG31" s="281">
        <v>0</v>
      </c>
      <c r="AH31" s="281">
        <v>0</v>
      </c>
      <c r="AI31" s="281">
        <v>0</v>
      </c>
      <c r="AJ31" s="281">
        <v>0</v>
      </c>
      <c r="AK31" s="281">
        <v>0</v>
      </c>
      <c r="AL31" s="281">
        <v>0</v>
      </c>
      <c r="AM31" s="281">
        <v>0</v>
      </c>
      <c r="AN31" s="281">
        <v>0</v>
      </c>
      <c r="AO31" s="281">
        <v>0</v>
      </c>
      <c r="AP31" s="281">
        <v>0</v>
      </c>
    </row>
    <row r="32" spans="1:42" outlineLevel="2">
      <c r="A32" s="211" t="str">
        <f>A6&amp;"."&amp;A23&amp;"."&amp;A7&amp;"."&amp;B32</f>
        <v>1.o.1.9</v>
      </c>
      <c r="B32">
        <v>9</v>
      </c>
      <c r="C32" t="str">
        <f>'1-GBP'!C32</f>
        <v/>
      </c>
      <c r="D32"/>
      <c r="E32"/>
      <c r="F32"/>
      <c r="G32"/>
      <c r="H32"/>
      <c r="I32"/>
      <c r="J32"/>
      <c r="K32"/>
      <c r="M32" s="281">
        <v>0</v>
      </c>
      <c r="N32" s="281">
        <v>0</v>
      </c>
      <c r="O32" s="281">
        <v>0</v>
      </c>
      <c r="P32" s="281">
        <v>0</v>
      </c>
      <c r="Q32" s="281">
        <v>0</v>
      </c>
      <c r="R32" s="281">
        <v>0</v>
      </c>
      <c r="S32" s="281">
        <v>0</v>
      </c>
      <c r="T32" s="281">
        <v>0</v>
      </c>
      <c r="U32" s="281">
        <v>0</v>
      </c>
      <c r="V32" s="281">
        <v>0</v>
      </c>
      <c r="W32" s="281">
        <v>0</v>
      </c>
      <c r="X32" s="281">
        <v>0</v>
      </c>
      <c r="Y32" s="281">
        <v>0</v>
      </c>
      <c r="Z32" s="281">
        <v>0</v>
      </c>
      <c r="AA32" s="281">
        <v>0</v>
      </c>
      <c r="AB32" s="281">
        <v>0</v>
      </c>
      <c r="AC32" s="281">
        <v>0</v>
      </c>
      <c r="AD32" s="281">
        <v>0</v>
      </c>
      <c r="AE32" s="281">
        <v>0</v>
      </c>
      <c r="AF32" s="281">
        <v>0</v>
      </c>
      <c r="AG32" s="281">
        <v>0</v>
      </c>
      <c r="AH32" s="281">
        <v>0</v>
      </c>
      <c r="AI32" s="281">
        <v>0</v>
      </c>
      <c r="AJ32" s="281">
        <v>0</v>
      </c>
      <c r="AK32" s="281">
        <v>0</v>
      </c>
      <c r="AL32" s="281">
        <v>0</v>
      </c>
      <c r="AM32" s="281">
        <v>0</v>
      </c>
      <c r="AN32" s="281">
        <v>0</v>
      </c>
      <c r="AO32" s="281">
        <v>0</v>
      </c>
      <c r="AP32" s="281">
        <v>0</v>
      </c>
    </row>
    <row r="33" spans="1:42" outlineLevel="2">
      <c r="A33" s="211" t="str">
        <f>A6&amp;"."&amp;A23&amp;"."&amp;A7&amp;"."&amp;B33</f>
        <v>1.o.1.10</v>
      </c>
      <c r="B33">
        <v>10</v>
      </c>
      <c r="C33" t="str">
        <f>'1-GBP'!C33</f>
        <v/>
      </c>
      <c r="D33"/>
      <c r="E33"/>
      <c r="F33"/>
      <c r="G33"/>
      <c r="H33"/>
      <c r="I33"/>
      <c r="J33"/>
      <c r="K33"/>
      <c r="M33" s="281">
        <v>0</v>
      </c>
      <c r="N33" s="281">
        <v>0</v>
      </c>
      <c r="O33" s="281">
        <v>0</v>
      </c>
      <c r="P33" s="281">
        <v>0</v>
      </c>
      <c r="Q33" s="281">
        <v>0</v>
      </c>
      <c r="R33" s="281">
        <v>0</v>
      </c>
      <c r="S33" s="281">
        <v>0</v>
      </c>
      <c r="T33" s="281">
        <v>0</v>
      </c>
      <c r="U33" s="281">
        <v>0</v>
      </c>
      <c r="V33" s="281">
        <v>0</v>
      </c>
      <c r="W33" s="281">
        <v>0</v>
      </c>
      <c r="X33" s="281">
        <v>0</v>
      </c>
      <c r="Y33" s="281">
        <v>0</v>
      </c>
      <c r="Z33" s="281">
        <v>0</v>
      </c>
      <c r="AA33" s="281">
        <v>0</v>
      </c>
      <c r="AB33" s="281">
        <v>0</v>
      </c>
      <c r="AC33" s="281">
        <v>0</v>
      </c>
      <c r="AD33" s="281">
        <v>0</v>
      </c>
      <c r="AE33" s="281">
        <v>0</v>
      </c>
      <c r="AF33" s="281">
        <v>0</v>
      </c>
      <c r="AG33" s="281">
        <v>0</v>
      </c>
      <c r="AH33" s="281">
        <v>0</v>
      </c>
      <c r="AI33" s="281">
        <v>0</v>
      </c>
      <c r="AJ33" s="281">
        <v>0</v>
      </c>
      <c r="AK33" s="281">
        <v>0</v>
      </c>
      <c r="AL33" s="281">
        <v>0</v>
      </c>
      <c r="AM33" s="281">
        <v>0</v>
      </c>
      <c r="AN33" s="281">
        <v>0</v>
      </c>
      <c r="AO33" s="281">
        <v>0</v>
      </c>
      <c r="AP33" s="281">
        <v>0</v>
      </c>
    </row>
    <row r="34" spans="1:42" outlineLevel="2">
      <c r="A34" s="211" t="str">
        <f>A6&amp;"."&amp;A23&amp;"."&amp;A7&amp;"."&amp;B34</f>
        <v>1.o.1.11</v>
      </c>
      <c r="B34">
        <v>11</v>
      </c>
      <c r="C34" t="str">
        <f>'1-GBP'!C34</f>
        <v/>
      </c>
      <c r="D34"/>
      <c r="E34"/>
      <c r="F34"/>
      <c r="G34"/>
      <c r="H34"/>
      <c r="I34"/>
      <c r="J34"/>
      <c r="K34"/>
      <c r="M34" s="281">
        <v>0</v>
      </c>
      <c r="N34" s="281">
        <v>0</v>
      </c>
      <c r="O34" s="281">
        <v>0</v>
      </c>
      <c r="P34" s="281">
        <v>0</v>
      </c>
      <c r="Q34" s="281">
        <v>0</v>
      </c>
      <c r="R34" s="281">
        <v>0</v>
      </c>
      <c r="S34" s="281">
        <v>0</v>
      </c>
      <c r="T34" s="281">
        <v>0</v>
      </c>
      <c r="U34" s="281">
        <v>0</v>
      </c>
      <c r="V34" s="281">
        <v>0</v>
      </c>
      <c r="W34" s="281">
        <v>0</v>
      </c>
      <c r="X34" s="281">
        <v>0</v>
      </c>
      <c r="Y34" s="281">
        <v>0</v>
      </c>
      <c r="Z34" s="281">
        <v>0</v>
      </c>
      <c r="AA34" s="281">
        <v>0</v>
      </c>
      <c r="AB34" s="281">
        <v>0</v>
      </c>
      <c r="AC34" s="281">
        <v>0</v>
      </c>
      <c r="AD34" s="281">
        <v>0</v>
      </c>
      <c r="AE34" s="281">
        <v>0</v>
      </c>
      <c r="AF34" s="281">
        <v>0</v>
      </c>
      <c r="AG34" s="281">
        <v>0</v>
      </c>
      <c r="AH34" s="281">
        <v>0</v>
      </c>
      <c r="AI34" s="281">
        <v>0</v>
      </c>
      <c r="AJ34" s="281">
        <v>0</v>
      </c>
      <c r="AK34" s="281">
        <v>0</v>
      </c>
      <c r="AL34" s="281">
        <v>0</v>
      </c>
      <c r="AM34" s="281">
        <v>0</v>
      </c>
      <c r="AN34" s="281">
        <v>0</v>
      </c>
      <c r="AO34" s="281">
        <v>0</v>
      </c>
      <c r="AP34" s="281">
        <v>0</v>
      </c>
    </row>
    <row r="35" spans="1:42" outlineLevel="2">
      <c r="A35" s="211" t="str">
        <f>A6&amp;"."&amp;A23&amp;"."&amp;A7&amp;"."&amp;B35</f>
        <v>1.o.1.12</v>
      </c>
      <c r="B35">
        <v>12</v>
      </c>
      <c r="C35" t="str">
        <f>'1-GBP'!C35</f>
        <v/>
      </c>
      <c r="D35"/>
      <c r="E35"/>
      <c r="F35"/>
      <c r="G35"/>
      <c r="H35"/>
      <c r="I35"/>
      <c r="J35"/>
      <c r="K35"/>
      <c r="M35" s="281">
        <v>0</v>
      </c>
      <c r="N35" s="281">
        <v>0</v>
      </c>
      <c r="O35" s="281">
        <v>0</v>
      </c>
      <c r="P35" s="281">
        <v>0</v>
      </c>
      <c r="Q35" s="281">
        <v>0</v>
      </c>
      <c r="R35" s="281">
        <v>0</v>
      </c>
      <c r="S35" s="281">
        <v>0</v>
      </c>
      <c r="T35" s="281">
        <v>0</v>
      </c>
      <c r="U35" s="281">
        <v>0</v>
      </c>
      <c r="V35" s="281">
        <v>0</v>
      </c>
      <c r="W35" s="281">
        <v>0</v>
      </c>
      <c r="X35" s="281">
        <v>0</v>
      </c>
      <c r="Y35" s="281">
        <v>0</v>
      </c>
      <c r="Z35" s="281">
        <v>0</v>
      </c>
      <c r="AA35" s="281">
        <v>0</v>
      </c>
      <c r="AB35" s="281">
        <v>0</v>
      </c>
      <c r="AC35" s="281">
        <v>0</v>
      </c>
      <c r="AD35" s="281">
        <v>0</v>
      </c>
      <c r="AE35" s="281">
        <v>0</v>
      </c>
      <c r="AF35" s="281">
        <v>0</v>
      </c>
      <c r="AG35" s="281">
        <v>0</v>
      </c>
      <c r="AH35" s="281">
        <v>0</v>
      </c>
      <c r="AI35" s="281">
        <v>0</v>
      </c>
      <c r="AJ35" s="281">
        <v>0</v>
      </c>
      <c r="AK35" s="281">
        <v>0</v>
      </c>
      <c r="AL35" s="281">
        <v>0</v>
      </c>
      <c r="AM35" s="281">
        <v>0</v>
      </c>
      <c r="AN35" s="281">
        <v>0</v>
      </c>
      <c r="AO35" s="281">
        <v>0</v>
      </c>
      <c r="AP35" s="281">
        <v>0</v>
      </c>
    </row>
    <row r="36" spans="1:42" outlineLevel="1" collapsed="1">
      <c r="A36" s="212"/>
      <c r="B36" s="201">
        <f>B35-COUNTIFS(C24:C35,"")</f>
        <v>4</v>
      </c>
      <c r="C36" s="201" t="s">
        <v>285</v>
      </c>
      <c r="D36" s="201"/>
      <c r="E36" s="201"/>
      <c r="F36" s="201"/>
      <c r="G36" s="201"/>
      <c r="H36" s="201"/>
      <c r="I36" s="201"/>
      <c r="J36" s="201"/>
      <c r="K36" s="201"/>
      <c r="L36" s="201"/>
      <c r="M36" s="280">
        <f t="shared" ref="M36:AP36" si="4">SUM(M24:M35)</f>
        <v>0</v>
      </c>
      <c r="N36" s="280">
        <f t="shared" si="4"/>
        <v>0</v>
      </c>
      <c r="O36" s="280">
        <f t="shared" si="4"/>
        <v>0</v>
      </c>
      <c r="P36" s="280">
        <f t="shared" si="4"/>
        <v>0</v>
      </c>
      <c r="Q36" s="280">
        <f t="shared" si="4"/>
        <v>0</v>
      </c>
      <c r="R36" s="280">
        <f t="shared" si="4"/>
        <v>0</v>
      </c>
      <c r="S36" s="280">
        <f t="shared" si="4"/>
        <v>0</v>
      </c>
      <c r="T36" s="280">
        <f t="shared" si="4"/>
        <v>0</v>
      </c>
      <c r="U36" s="280">
        <f t="shared" si="4"/>
        <v>0</v>
      </c>
      <c r="V36" s="280">
        <f t="shared" si="4"/>
        <v>0</v>
      </c>
      <c r="W36" s="280">
        <f t="shared" si="4"/>
        <v>0</v>
      </c>
      <c r="X36" s="280">
        <f t="shared" si="4"/>
        <v>0</v>
      </c>
      <c r="Y36" s="280">
        <f t="shared" si="4"/>
        <v>0</v>
      </c>
      <c r="Z36" s="280">
        <f t="shared" si="4"/>
        <v>0</v>
      </c>
      <c r="AA36" s="280">
        <f t="shared" si="4"/>
        <v>0</v>
      </c>
      <c r="AB36" s="280">
        <f t="shared" si="4"/>
        <v>0</v>
      </c>
      <c r="AC36" s="280">
        <f t="shared" si="4"/>
        <v>0</v>
      </c>
      <c r="AD36" s="280">
        <f t="shared" si="4"/>
        <v>0</v>
      </c>
      <c r="AE36" s="280">
        <f t="shared" si="4"/>
        <v>0</v>
      </c>
      <c r="AF36" s="280">
        <f t="shared" si="4"/>
        <v>0</v>
      </c>
      <c r="AG36" s="280">
        <f t="shared" si="4"/>
        <v>0</v>
      </c>
      <c r="AH36" s="280">
        <f t="shared" si="4"/>
        <v>0</v>
      </c>
      <c r="AI36" s="280">
        <f t="shared" si="4"/>
        <v>0</v>
      </c>
      <c r="AJ36" s="280">
        <f t="shared" si="4"/>
        <v>0</v>
      </c>
      <c r="AK36" s="280">
        <f t="shared" si="4"/>
        <v>0</v>
      </c>
      <c r="AL36" s="280">
        <f t="shared" si="4"/>
        <v>0</v>
      </c>
      <c r="AM36" s="280">
        <f t="shared" si="4"/>
        <v>0</v>
      </c>
      <c r="AN36" s="280">
        <f t="shared" si="4"/>
        <v>0</v>
      </c>
      <c r="AO36" s="280">
        <f t="shared" si="4"/>
        <v>0</v>
      </c>
      <c r="AP36" s="280">
        <f t="shared" si="4"/>
        <v>0</v>
      </c>
    </row>
    <row r="37" spans="1:42" outlineLevel="1">
      <c r="A37" s="221"/>
      <c r="B37" s="222"/>
      <c r="C37" s="222"/>
      <c r="D37" s="222"/>
      <c r="E37" s="222"/>
      <c r="F37" s="222"/>
      <c r="G37" s="222"/>
      <c r="H37" s="222"/>
      <c r="I37" s="222"/>
      <c r="J37" s="222"/>
      <c r="K37" s="222"/>
      <c r="L37" s="222"/>
      <c r="M37" s="317"/>
      <c r="N37" s="317"/>
      <c r="O37" s="317"/>
      <c r="P37" s="317"/>
      <c r="Q37" s="317"/>
      <c r="R37" s="317"/>
      <c r="S37" s="317"/>
      <c r="T37" s="317"/>
      <c r="U37" s="317"/>
      <c r="V37" s="317"/>
      <c r="W37" s="317"/>
      <c r="X37" s="317"/>
      <c r="Y37" s="317"/>
      <c r="Z37" s="317"/>
      <c r="AA37" s="317"/>
      <c r="AB37" s="317"/>
      <c r="AC37" s="317"/>
      <c r="AD37" s="317"/>
      <c r="AE37" s="317"/>
      <c r="AF37" s="317"/>
      <c r="AG37" s="317"/>
      <c r="AH37" s="317"/>
      <c r="AI37" s="317"/>
      <c r="AJ37" s="317"/>
      <c r="AK37" s="317"/>
      <c r="AL37" s="317"/>
      <c r="AM37" s="317"/>
      <c r="AN37" s="317"/>
      <c r="AO37" s="317"/>
      <c r="AP37" s="317"/>
    </row>
    <row r="38" spans="1:42" outlineLevel="1">
      <c r="A38" s="220" t="s">
        <v>254</v>
      </c>
      <c r="B38" s="220" t="s">
        <v>287</v>
      </c>
      <c r="C38" s="220" t="s">
        <v>284</v>
      </c>
      <c r="D38" s="220"/>
      <c r="E38" s="220"/>
      <c r="F38" s="220"/>
      <c r="G38" s="220"/>
      <c r="H38" s="220"/>
      <c r="I38" s="220"/>
      <c r="J38" s="220"/>
      <c r="K38" s="220"/>
      <c r="L38" s="220"/>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15"/>
      <c r="AM38" s="315"/>
      <c r="AN38" s="315"/>
      <c r="AO38" s="315"/>
      <c r="AP38" s="315"/>
    </row>
    <row r="39" spans="1:42" outlineLevel="2">
      <c r="A39" s="211" t="str">
        <f>A6&amp;"."&amp;A38&amp;"."&amp;A7&amp;"."&amp;B39</f>
        <v>1.d.1.1</v>
      </c>
      <c r="B39">
        <v>1</v>
      </c>
      <c r="C39" t="str">
        <f>'1-GBP'!C39</f>
        <v/>
      </c>
      <c r="D39"/>
      <c r="E39"/>
      <c r="F39"/>
      <c r="G39"/>
      <c r="H39"/>
      <c r="I39"/>
      <c r="J39"/>
      <c r="K39"/>
      <c r="M39" s="281">
        <v>0</v>
      </c>
      <c r="N39" s="281">
        <v>0</v>
      </c>
      <c r="O39" s="281">
        <v>0</v>
      </c>
      <c r="P39" s="281">
        <v>0</v>
      </c>
      <c r="Q39" s="281">
        <v>0</v>
      </c>
      <c r="R39" s="281">
        <v>0</v>
      </c>
      <c r="S39" s="281">
        <v>0</v>
      </c>
      <c r="T39" s="281">
        <v>0</v>
      </c>
      <c r="U39" s="281">
        <v>0</v>
      </c>
      <c r="V39" s="281">
        <v>0</v>
      </c>
      <c r="W39" s="281">
        <v>0</v>
      </c>
      <c r="X39" s="281">
        <v>0</v>
      </c>
      <c r="Y39" s="281">
        <v>0</v>
      </c>
      <c r="Z39" s="281">
        <v>0</v>
      </c>
      <c r="AA39" s="281">
        <v>0</v>
      </c>
      <c r="AB39" s="281">
        <v>0</v>
      </c>
      <c r="AC39" s="281">
        <v>0</v>
      </c>
      <c r="AD39" s="281">
        <v>0</v>
      </c>
      <c r="AE39" s="281">
        <v>0</v>
      </c>
      <c r="AF39" s="281">
        <v>0</v>
      </c>
      <c r="AG39" s="281">
        <v>0</v>
      </c>
      <c r="AH39" s="281">
        <v>0</v>
      </c>
      <c r="AI39" s="281">
        <v>0</v>
      </c>
      <c r="AJ39" s="281">
        <v>0</v>
      </c>
      <c r="AK39" s="281">
        <v>0</v>
      </c>
      <c r="AL39" s="281">
        <v>0</v>
      </c>
      <c r="AM39" s="281">
        <v>0</v>
      </c>
      <c r="AN39" s="281">
        <v>0</v>
      </c>
      <c r="AO39" s="281">
        <v>0</v>
      </c>
      <c r="AP39" s="281">
        <v>0</v>
      </c>
    </row>
    <row r="40" spans="1:42" outlineLevel="2">
      <c r="A40" s="211" t="str">
        <f>A6&amp;"."&amp;A38&amp;"."&amp;A7&amp;"."&amp;B40</f>
        <v>1.d.1.2</v>
      </c>
      <c r="B40">
        <v>2</v>
      </c>
      <c r="C40" t="str">
        <f>'1-GBP'!C40</f>
        <v/>
      </c>
      <c r="D40"/>
      <c r="E40"/>
      <c r="F40"/>
      <c r="G40"/>
      <c r="H40"/>
      <c r="I40"/>
      <c r="J40"/>
      <c r="K40"/>
      <c r="M40" s="281">
        <v>0</v>
      </c>
      <c r="N40" s="281">
        <v>0</v>
      </c>
      <c r="O40" s="281">
        <v>0</v>
      </c>
      <c r="P40" s="281">
        <v>0</v>
      </c>
      <c r="Q40" s="281">
        <v>0</v>
      </c>
      <c r="R40" s="281">
        <v>0</v>
      </c>
      <c r="S40" s="281">
        <v>0</v>
      </c>
      <c r="T40" s="281">
        <v>0</v>
      </c>
      <c r="U40" s="281">
        <v>0</v>
      </c>
      <c r="V40" s="281">
        <v>0</v>
      </c>
      <c r="W40" s="281">
        <v>0</v>
      </c>
      <c r="X40" s="281">
        <v>0</v>
      </c>
      <c r="Y40" s="281">
        <v>0</v>
      </c>
      <c r="Z40" s="281">
        <v>0</v>
      </c>
      <c r="AA40" s="281">
        <v>0</v>
      </c>
      <c r="AB40" s="281">
        <v>0</v>
      </c>
      <c r="AC40" s="281">
        <v>0</v>
      </c>
      <c r="AD40" s="281">
        <v>0</v>
      </c>
      <c r="AE40" s="281">
        <v>0</v>
      </c>
      <c r="AF40" s="281">
        <v>0</v>
      </c>
      <c r="AG40" s="281">
        <v>0</v>
      </c>
      <c r="AH40" s="281">
        <v>0</v>
      </c>
      <c r="AI40" s="281">
        <v>0</v>
      </c>
      <c r="AJ40" s="281">
        <v>0</v>
      </c>
      <c r="AK40" s="281">
        <v>0</v>
      </c>
      <c r="AL40" s="281">
        <v>0</v>
      </c>
      <c r="AM40" s="281">
        <v>0</v>
      </c>
      <c r="AN40" s="281">
        <v>0</v>
      </c>
      <c r="AO40" s="281">
        <v>0</v>
      </c>
      <c r="AP40" s="281">
        <v>0</v>
      </c>
    </row>
    <row r="41" spans="1:42" outlineLevel="2">
      <c r="A41" s="211" t="str">
        <f>A6&amp;"."&amp;A38&amp;"."&amp;A7&amp;"."&amp;B41</f>
        <v>1.d.1.3</v>
      </c>
      <c r="B41">
        <v>3</v>
      </c>
      <c r="C41" t="str">
        <f>'1-GBP'!C41</f>
        <v/>
      </c>
      <c r="D41"/>
      <c r="E41"/>
      <c r="F41"/>
      <c r="G41"/>
      <c r="H41"/>
      <c r="I41"/>
      <c r="J41"/>
      <c r="K41"/>
      <c r="M41" s="281">
        <v>0</v>
      </c>
      <c r="N41" s="281">
        <v>0</v>
      </c>
      <c r="O41" s="281">
        <v>0</v>
      </c>
      <c r="P41" s="281">
        <v>0</v>
      </c>
      <c r="Q41" s="281">
        <v>0</v>
      </c>
      <c r="R41" s="281">
        <v>0</v>
      </c>
      <c r="S41" s="281">
        <v>0</v>
      </c>
      <c r="T41" s="281">
        <v>0</v>
      </c>
      <c r="U41" s="281">
        <v>0</v>
      </c>
      <c r="V41" s="281">
        <v>0</v>
      </c>
      <c r="W41" s="281">
        <v>0</v>
      </c>
      <c r="X41" s="281">
        <v>0</v>
      </c>
      <c r="Y41" s="281">
        <v>0</v>
      </c>
      <c r="Z41" s="281">
        <v>0</v>
      </c>
      <c r="AA41" s="281">
        <v>0</v>
      </c>
      <c r="AB41" s="281">
        <v>0</v>
      </c>
      <c r="AC41" s="281">
        <v>0</v>
      </c>
      <c r="AD41" s="281">
        <v>0</v>
      </c>
      <c r="AE41" s="281">
        <v>0</v>
      </c>
      <c r="AF41" s="281">
        <v>0</v>
      </c>
      <c r="AG41" s="281">
        <v>0</v>
      </c>
      <c r="AH41" s="281">
        <v>0</v>
      </c>
      <c r="AI41" s="281">
        <v>0</v>
      </c>
      <c r="AJ41" s="281">
        <v>0</v>
      </c>
      <c r="AK41" s="281">
        <v>0</v>
      </c>
      <c r="AL41" s="281">
        <v>0</v>
      </c>
      <c r="AM41" s="281">
        <v>0</v>
      </c>
      <c r="AN41" s="281">
        <v>0</v>
      </c>
      <c r="AO41" s="281">
        <v>0</v>
      </c>
      <c r="AP41" s="281">
        <v>0</v>
      </c>
    </row>
    <row r="42" spans="1:42" outlineLevel="2">
      <c r="A42" s="211" t="str">
        <f>A6&amp;"."&amp;A38&amp;"."&amp;A7&amp;"."&amp;B42</f>
        <v>1.d.1.4</v>
      </c>
      <c r="B42">
        <v>4</v>
      </c>
      <c r="C42" t="str">
        <f>'1-GBP'!C42</f>
        <v/>
      </c>
      <c r="D42"/>
      <c r="E42"/>
      <c r="F42"/>
      <c r="G42"/>
      <c r="H42"/>
      <c r="I42"/>
      <c r="J42"/>
      <c r="K42"/>
      <c r="M42" s="281">
        <v>0</v>
      </c>
      <c r="N42" s="281">
        <v>0</v>
      </c>
      <c r="O42" s="281">
        <v>0</v>
      </c>
      <c r="P42" s="281">
        <v>0</v>
      </c>
      <c r="Q42" s="281">
        <v>0</v>
      </c>
      <c r="R42" s="281">
        <v>0</v>
      </c>
      <c r="S42" s="281">
        <v>0</v>
      </c>
      <c r="T42" s="281">
        <v>0</v>
      </c>
      <c r="U42" s="281">
        <v>0</v>
      </c>
      <c r="V42" s="281">
        <v>0</v>
      </c>
      <c r="W42" s="281">
        <v>0</v>
      </c>
      <c r="X42" s="281">
        <v>0</v>
      </c>
      <c r="Y42" s="281">
        <v>0</v>
      </c>
      <c r="Z42" s="281">
        <v>0</v>
      </c>
      <c r="AA42" s="281">
        <v>0</v>
      </c>
      <c r="AB42" s="281">
        <v>0</v>
      </c>
      <c r="AC42" s="281">
        <v>0</v>
      </c>
      <c r="AD42" s="281">
        <v>0</v>
      </c>
      <c r="AE42" s="281">
        <v>0</v>
      </c>
      <c r="AF42" s="281">
        <v>0</v>
      </c>
      <c r="AG42" s="281">
        <v>0</v>
      </c>
      <c r="AH42" s="281">
        <v>0</v>
      </c>
      <c r="AI42" s="281">
        <v>0</v>
      </c>
      <c r="AJ42" s="281">
        <v>0</v>
      </c>
      <c r="AK42" s="281">
        <v>0</v>
      </c>
      <c r="AL42" s="281">
        <v>0</v>
      </c>
      <c r="AM42" s="281">
        <v>0</v>
      </c>
      <c r="AN42" s="281">
        <v>0</v>
      </c>
      <c r="AO42" s="281">
        <v>0</v>
      </c>
      <c r="AP42" s="281">
        <v>0</v>
      </c>
    </row>
    <row r="43" spans="1:42" outlineLevel="2">
      <c r="A43" s="211" t="str">
        <f>A6&amp;"."&amp;A38&amp;"."&amp;A7&amp;"."&amp;B43</f>
        <v>1.d.1.5</v>
      </c>
      <c r="B43">
        <v>5</v>
      </c>
      <c r="C43" t="str">
        <f>'1-GBP'!C43</f>
        <v/>
      </c>
      <c r="D43"/>
      <c r="E43"/>
      <c r="F43"/>
      <c r="G43"/>
      <c r="H43"/>
      <c r="I43"/>
      <c r="J43"/>
      <c r="K43"/>
      <c r="M43" s="281">
        <v>0</v>
      </c>
      <c r="N43" s="281">
        <v>0</v>
      </c>
      <c r="O43" s="281">
        <v>0</v>
      </c>
      <c r="P43" s="281">
        <v>0</v>
      </c>
      <c r="Q43" s="281">
        <v>0</v>
      </c>
      <c r="R43" s="281">
        <v>0</v>
      </c>
      <c r="S43" s="281">
        <v>0</v>
      </c>
      <c r="T43" s="281">
        <v>0</v>
      </c>
      <c r="U43" s="281">
        <v>0</v>
      </c>
      <c r="V43" s="281">
        <v>0</v>
      </c>
      <c r="W43" s="281">
        <v>0</v>
      </c>
      <c r="X43" s="281">
        <v>0</v>
      </c>
      <c r="Y43" s="281">
        <v>0</v>
      </c>
      <c r="Z43" s="281">
        <v>0</v>
      </c>
      <c r="AA43" s="281">
        <v>0</v>
      </c>
      <c r="AB43" s="281">
        <v>0</v>
      </c>
      <c r="AC43" s="281">
        <v>0</v>
      </c>
      <c r="AD43" s="281">
        <v>0</v>
      </c>
      <c r="AE43" s="281">
        <v>0</v>
      </c>
      <c r="AF43" s="281">
        <v>0</v>
      </c>
      <c r="AG43" s="281">
        <v>0</v>
      </c>
      <c r="AH43" s="281">
        <v>0</v>
      </c>
      <c r="AI43" s="281">
        <v>0</v>
      </c>
      <c r="AJ43" s="281">
        <v>0</v>
      </c>
      <c r="AK43" s="281">
        <v>0</v>
      </c>
      <c r="AL43" s="281">
        <v>0</v>
      </c>
      <c r="AM43" s="281">
        <v>0</v>
      </c>
      <c r="AN43" s="281">
        <v>0</v>
      </c>
      <c r="AO43" s="281">
        <v>0</v>
      </c>
      <c r="AP43" s="281">
        <v>0</v>
      </c>
    </row>
    <row r="44" spans="1:42" outlineLevel="2">
      <c r="A44" s="211" t="str">
        <f>A6&amp;"."&amp;A38&amp;"."&amp;A7&amp;"."&amp;B44</f>
        <v>1.d.1.6</v>
      </c>
      <c r="B44">
        <v>6</v>
      </c>
      <c r="C44" t="str">
        <f>'1-GBP'!C44</f>
        <v/>
      </c>
      <c r="D44"/>
      <c r="E44"/>
      <c r="F44"/>
      <c r="G44"/>
      <c r="H44"/>
      <c r="I44"/>
      <c r="J44"/>
      <c r="K44"/>
      <c r="M44" s="281">
        <v>0</v>
      </c>
      <c r="N44" s="281">
        <v>0</v>
      </c>
      <c r="O44" s="281">
        <v>0</v>
      </c>
      <c r="P44" s="281">
        <v>0</v>
      </c>
      <c r="Q44" s="281">
        <v>0</v>
      </c>
      <c r="R44" s="281">
        <v>0</v>
      </c>
      <c r="S44" s="281">
        <v>0</v>
      </c>
      <c r="T44" s="281">
        <v>0</v>
      </c>
      <c r="U44" s="281">
        <v>0</v>
      </c>
      <c r="V44" s="281">
        <v>0</v>
      </c>
      <c r="W44" s="281">
        <v>0</v>
      </c>
      <c r="X44" s="281">
        <v>0</v>
      </c>
      <c r="Y44" s="281">
        <v>0</v>
      </c>
      <c r="Z44" s="281">
        <v>0</v>
      </c>
      <c r="AA44" s="281">
        <v>0</v>
      </c>
      <c r="AB44" s="281">
        <v>0</v>
      </c>
      <c r="AC44" s="281">
        <v>0</v>
      </c>
      <c r="AD44" s="281">
        <v>0</v>
      </c>
      <c r="AE44" s="281">
        <v>0</v>
      </c>
      <c r="AF44" s="281">
        <v>0</v>
      </c>
      <c r="AG44" s="281">
        <v>0</v>
      </c>
      <c r="AH44" s="281">
        <v>0</v>
      </c>
      <c r="AI44" s="281">
        <v>0</v>
      </c>
      <c r="AJ44" s="281">
        <v>0</v>
      </c>
      <c r="AK44" s="281">
        <v>0</v>
      </c>
      <c r="AL44" s="281">
        <v>0</v>
      </c>
      <c r="AM44" s="281">
        <v>0</v>
      </c>
      <c r="AN44" s="281">
        <v>0</v>
      </c>
      <c r="AO44" s="281">
        <v>0</v>
      </c>
      <c r="AP44" s="281">
        <v>0</v>
      </c>
    </row>
    <row r="45" spans="1:42" outlineLevel="2">
      <c r="A45" s="211" t="str">
        <f>A6&amp;"."&amp;A38&amp;"."&amp;A7&amp;"."&amp;B45</f>
        <v>1.d.1.7</v>
      </c>
      <c r="B45">
        <v>7</v>
      </c>
      <c r="C45" t="str">
        <f>'1-GBP'!C45</f>
        <v/>
      </c>
      <c r="D45"/>
      <c r="E45"/>
      <c r="F45"/>
      <c r="G45"/>
      <c r="H45"/>
      <c r="I45"/>
      <c r="J45"/>
      <c r="K45"/>
      <c r="M45" s="281">
        <v>0</v>
      </c>
      <c r="N45" s="281">
        <v>0</v>
      </c>
      <c r="O45" s="281">
        <v>0</v>
      </c>
      <c r="P45" s="281">
        <v>0</v>
      </c>
      <c r="Q45" s="281">
        <v>0</v>
      </c>
      <c r="R45" s="281">
        <v>0</v>
      </c>
      <c r="S45" s="281">
        <v>0</v>
      </c>
      <c r="T45" s="281">
        <v>0</v>
      </c>
      <c r="U45" s="281">
        <v>0</v>
      </c>
      <c r="V45" s="281">
        <v>0</v>
      </c>
      <c r="W45" s="281">
        <v>0</v>
      </c>
      <c r="X45" s="281">
        <v>0</v>
      </c>
      <c r="Y45" s="281">
        <v>0</v>
      </c>
      <c r="Z45" s="281">
        <v>0</v>
      </c>
      <c r="AA45" s="281">
        <v>0</v>
      </c>
      <c r="AB45" s="281">
        <v>0</v>
      </c>
      <c r="AC45" s="281">
        <v>0</v>
      </c>
      <c r="AD45" s="281">
        <v>0</v>
      </c>
      <c r="AE45" s="281">
        <v>0</v>
      </c>
      <c r="AF45" s="281">
        <v>0</v>
      </c>
      <c r="AG45" s="281">
        <v>0</v>
      </c>
      <c r="AH45" s="281">
        <v>0</v>
      </c>
      <c r="AI45" s="281">
        <v>0</v>
      </c>
      <c r="AJ45" s="281">
        <v>0</v>
      </c>
      <c r="AK45" s="281">
        <v>0</v>
      </c>
      <c r="AL45" s="281">
        <v>0</v>
      </c>
      <c r="AM45" s="281">
        <v>0</v>
      </c>
      <c r="AN45" s="281">
        <v>0</v>
      </c>
      <c r="AO45" s="281">
        <v>0</v>
      </c>
      <c r="AP45" s="281">
        <v>0</v>
      </c>
    </row>
    <row r="46" spans="1:42" outlineLevel="2">
      <c r="A46" s="211" t="str">
        <f>A6&amp;"."&amp;A38&amp;"."&amp;A7&amp;"."&amp;B46</f>
        <v>1.d.1.8</v>
      </c>
      <c r="B46">
        <v>8</v>
      </c>
      <c r="C46" t="str">
        <f>'1-GBP'!C46</f>
        <v/>
      </c>
      <c r="D46"/>
      <c r="E46"/>
      <c r="F46"/>
      <c r="G46"/>
      <c r="H46"/>
      <c r="I46"/>
      <c r="J46"/>
      <c r="K46"/>
      <c r="M46" s="281">
        <v>0</v>
      </c>
      <c r="N46" s="281">
        <v>0</v>
      </c>
      <c r="O46" s="281">
        <v>0</v>
      </c>
      <c r="P46" s="281">
        <v>0</v>
      </c>
      <c r="Q46" s="281">
        <v>0</v>
      </c>
      <c r="R46" s="281">
        <v>0</v>
      </c>
      <c r="S46" s="281">
        <v>0</v>
      </c>
      <c r="T46" s="281">
        <v>0</v>
      </c>
      <c r="U46" s="281">
        <v>0</v>
      </c>
      <c r="V46" s="281">
        <v>0</v>
      </c>
      <c r="W46" s="281">
        <v>0</v>
      </c>
      <c r="X46" s="281">
        <v>0</v>
      </c>
      <c r="Y46" s="281">
        <v>0</v>
      </c>
      <c r="Z46" s="281">
        <v>0</v>
      </c>
      <c r="AA46" s="281">
        <v>0</v>
      </c>
      <c r="AB46" s="281">
        <v>0</v>
      </c>
      <c r="AC46" s="281">
        <v>0</v>
      </c>
      <c r="AD46" s="281">
        <v>0</v>
      </c>
      <c r="AE46" s="281">
        <v>0</v>
      </c>
      <c r="AF46" s="281">
        <v>0</v>
      </c>
      <c r="AG46" s="281">
        <v>0</v>
      </c>
      <c r="AH46" s="281">
        <v>0</v>
      </c>
      <c r="AI46" s="281">
        <v>0</v>
      </c>
      <c r="AJ46" s="281">
        <v>0</v>
      </c>
      <c r="AK46" s="281">
        <v>0</v>
      </c>
      <c r="AL46" s="281">
        <v>0</v>
      </c>
      <c r="AM46" s="281">
        <v>0</v>
      </c>
      <c r="AN46" s="281">
        <v>0</v>
      </c>
      <c r="AO46" s="281">
        <v>0</v>
      </c>
      <c r="AP46" s="281">
        <v>0</v>
      </c>
    </row>
    <row r="47" spans="1:42" outlineLevel="2">
      <c r="A47" s="211" t="str">
        <f>A6&amp;"."&amp;A38&amp;"."&amp;A7&amp;"."&amp;B47</f>
        <v>1.d.1.9</v>
      </c>
      <c r="B47">
        <v>9</v>
      </c>
      <c r="C47" t="str">
        <f>'1-GBP'!C47</f>
        <v/>
      </c>
      <c r="D47"/>
      <c r="E47"/>
      <c r="F47"/>
      <c r="G47"/>
      <c r="H47"/>
      <c r="I47"/>
      <c r="J47"/>
      <c r="K47"/>
      <c r="M47" s="281">
        <v>0</v>
      </c>
      <c r="N47" s="281">
        <v>0</v>
      </c>
      <c r="O47" s="281">
        <v>0</v>
      </c>
      <c r="P47" s="281">
        <v>0</v>
      </c>
      <c r="Q47" s="281">
        <v>0</v>
      </c>
      <c r="R47" s="281">
        <v>0</v>
      </c>
      <c r="S47" s="281">
        <v>0</v>
      </c>
      <c r="T47" s="281">
        <v>0</v>
      </c>
      <c r="U47" s="281">
        <v>0</v>
      </c>
      <c r="V47" s="281">
        <v>0</v>
      </c>
      <c r="W47" s="281">
        <v>0</v>
      </c>
      <c r="X47" s="281">
        <v>0</v>
      </c>
      <c r="Y47" s="281">
        <v>0</v>
      </c>
      <c r="Z47" s="281">
        <v>0</v>
      </c>
      <c r="AA47" s="281">
        <v>0</v>
      </c>
      <c r="AB47" s="281">
        <v>0</v>
      </c>
      <c r="AC47" s="281">
        <v>0</v>
      </c>
      <c r="AD47" s="281">
        <v>0</v>
      </c>
      <c r="AE47" s="281">
        <v>0</v>
      </c>
      <c r="AF47" s="281">
        <v>0</v>
      </c>
      <c r="AG47" s="281">
        <v>0</v>
      </c>
      <c r="AH47" s="281">
        <v>0</v>
      </c>
      <c r="AI47" s="281">
        <v>0</v>
      </c>
      <c r="AJ47" s="281">
        <v>0</v>
      </c>
      <c r="AK47" s="281">
        <v>0</v>
      </c>
      <c r="AL47" s="281">
        <v>0</v>
      </c>
      <c r="AM47" s="281">
        <v>0</v>
      </c>
      <c r="AN47" s="281">
        <v>0</v>
      </c>
      <c r="AO47" s="281">
        <v>0</v>
      </c>
      <c r="AP47" s="281">
        <v>0</v>
      </c>
    </row>
    <row r="48" spans="1:42" outlineLevel="2">
      <c r="A48" s="211" t="str">
        <f>A6&amp;"."&amp;A38&amp;"."&amp;A7&amp;"."&amp;B48</f>
        <v>1.d.1.10</v>
      </c>
      <c r="B48">
        <v>10</v>
      </c>
      <c r="C48" t="str">
        <f>'1-GBP'!C48</f>
        <v/>
      </c>
      <c r="D48"/>
      <c r="E48"/>
      <c r="F48"/>
      <c r="G48"/>
      <c r="H48"/>
      <c r="I48"/>
      <c r="J48"/>
      <c r="K48"/>
      <c r="M48" s="281">
        <v>0</v>
      </c>
      <c r="N48" s="281">
        <v>0</v>
      </c>
      <c r="O48" s="281">
        <v>0</v>
      </c>
      <c r="P48" s="281">
        <v>0</v>
      </c>
      <c r="Q48" s="281">
        <v>0</v>
      </c>
      <c r="R48" s="281">
        <v>0</v>
      </c>
      <c r="S48" s="281">
        <v>0</v>
      </c>
      <c r="T48" s="281">
        <v>0</v>
      </c>
      <c r="U48" s="281">
        <v>0</v>
      </c>
      <c r="V48" s="281">
        <v>0</v>
      </c>
      <c r="W48" s="281">
        <v>0</v>
      </c>
      <c r="X48" s="281">
        <v>0</v>
      </c>
      <c r="Y48" s="281">
        <v>0</v>
      </c>
      <c r="Z48" s="281">
        <v>0</v>
      </c>
      <c r="AA48" s="281">
        <v>0</v>
      </c>
      <c r="AB48" s="281">
        <v>0</v>
      </c>
      <c r="AC48" s="281">
        <v>0</v>
      </c>
      <c r="AD48" s="281">
        <v>0</v>
      </c>
      <c r="AE48" s="281">
        <v>0</v>
      </c>
      <c r="AF48" s="281">
        <v>0</v>
      </c>
      <c r="AG48" s="281">
        <v>0</v>
      </c>
      <c r="AH48" s="281">
        <v>0</v>
      </c>
      <c r="AI48" s="281">
        <v>0</v>
      </c>
      <c r="AJ48" s="281">
        <v>0</v>
      </c>
      <c r="AK48" s="281">
        <v>0</v>
      </c>
      <c r="AL48" s="281">
        <v>0</v>
      </c>
      <c r="AM48" s="281">
        <v>0</v>
      </c>
      <c r="AN48" s="281">
        <v>0</v>
      </c>
      <c r="AO48" s="281">
        <v>0</v>
      </c>
      <c r="AP48" s="281">
        <v>0</v>
      </c>
    </row>
    <row r="49" spans="1:42" outlineLevel="2">
      <c r="A49" s="211" t="str">
        <f>A6&amp;"."&amp;A38&amp;"."&amp;A7&amp;"."&amp;B49</f>
        <v>1.d.1.11</v>
      </c>
      <c r="B49">
        <v>11</v>
      </c>
      <c r="C49" t="str">
        <f>'1-GBP'!C49</f>
        <v/>
      </c>
      <c r="D49"/>
      <c r="E49"/>
      <c r="F49"/>
      <c r="G49"/>
      <c r="H49"/>
      <c r="I49"/>
      <c r="J49"/>
      <c r="K49"/>
      <c r="M49" s="281">
        <v>0</v>
      </c>
      <c r="N49" s="281">
        <v>0</v>
      </c>
      <c r="O49" s="281">
        <v>0</v>
      </c>
      <c r="P49" s="281">
        <v>0</v>
      </c>
      <c r="Q49" s="281">
        <v>0</v>
      </c>
      <c r="R49" s="281">
        <v>0</v>
      </c>
      <c r="S49" s="281">
        <v>0</v>
      </c>
      <c r="T49" s="281">
        <v>0</v>
      </c>
      <c r="U49" s="281">
        <v>0</v>
      </c>
      <c r="V49" s="281">
        <v>0</v>
      </c>
      <c r="W49" s="281">
        <v>0</v>
      </c>
      <c r="X49" s="281">
        <v>0</v>
      </c>
      <c r="Y49" s="281">
        <v>0</v>
      </c>
      <c r="Z49" s="281">
        <v>0</v>
      </c>
      <c r="AA49" s="281">
        <v>0</v>
      </c>
      <c r="AB49" s="281">
        <v>0</v>
      </c>
      <c r="AC49" s="281">
        <v>0</v>
      </c>
      <c r="AD49" s="281">
        <v>0</v>
      </c>
      <c r="AE49" s="281">
        <v>0</v>
      </c>
      <c r="AF49" s="281">
        <v>0</v>
      </c>
      <c r="AG49" s="281">
        <v>0</v>
      </c>
      <c r="AH49" s="281">
        <v>0</v>
      </c>
      <c r="AI49" s="281">
        <v>0</v>
      </c>
      <c r="AJ49" s="281">
        <v>0</v>
      </c>
      <c r="AK49" s="281">
        <v>0</v>
      </c>
      <c r="AL49" s="281">
        <v>0</v>
      </c>
      <c r="AM49" s="281">
        <v>0</v>
      </c>
      <c r="AN49" s="281">
        <v>0</v>
      </c>
      <c r="AO49" s="281">
        <v>0</v>
      </c>
      <c r="AP49" s="281">
        <v>0</v>
      </c>
    </row>
    <row r="50" spans="1:42" outlineLevel="2">
      <c r="A50" s="211" t="str">
        <f>A6&amp;"."&amp;A38&amp;"."&amp;A7&amp;"."&amp;B50</f>
        <v>1.d.1.12</v>
      </c>
      <c r="B50">
        <v>12</v>
      </c>
      <c r="C50" t="str">
        <f>'1-GBP'!C50</f>
        <v/>
      </c>
      <c r="D50"/>
      <c r="E50"/>
      <c r="F50"/>
      <c r="G50"/>
      <c r="H50"/>
      <c r="I50"/>
      <c r="J50"/>
      <c r="K50"/>
      <c r="M50" s="281">
        <v>0</v>
      </c>
      <c r="N50" s="281">
        <v>0</v>
      </c>
      <c r="O50" s="281">
        <v>0</v>
      </c>
      <c r="P50" s="281">
        <v>0</v>
      </c>
      <c r="Q50" s="281">
        <v>0</v>
      </c>
      <c r="R50" s="281">
        <v>0</v>
      </c>
      <c r="S50" s="281">
        <v>0</v>
      </c>
      <c r="T50" s="281">
        <v>0</v>
      </c>
      <c r="U50" s="281">
        <v>0</v>
      </c>
      <c r="V50" s="281">
        <v>0</v>
      </c>
      <c r="W50" s="281">
        <v>0</v>
      </c>
      <c r="X50" s="281">
        <v>0</v>
      </c>
      <c r="Y50" s="281">
        <v>0</v>
      </c>
      <c r="Z50" s="281">
        <v>0</v>
      </c>
      <c r="AA50" s="281">
        <v>0</v>
      </c>
      <c r="AB50" s="281">
        <v>0</v>
      </c>
      <c r="AC50" s="281">
        <v>0</v>
      </c>
      <c r="AD50" s="281">
        <v>0</v>
      </c>
      <c r="AE50" s="281">
        <v>0</v>
      </c>
      <c r="AF50" s="281">
        <v>0</v>
      </c>
      <c r="AG50" s="281">
        <v>0</v>
      </c>
      <c r="AH50" s="281">
        <v>0</v>
      </c>
      <c r="AI50" s="281">
        <v>0</v>
      </c>
      <c r="AJ50" s="281">
        <v>0</v>
      </c>
      <c r="AK50" s="281">
        <v>0</v>
      </c>
      <c r="AL50" s="281">
        <v>0</v>
      </c>
      <c r="AM50" s="281">
        <v>0</v>
      </c>
      <c r="AN50" s="281">
        <v>0</v>
      </c>
      <c r="AO50" s="281">
        <v>0</v>
      </c>
      <c r="AP50" s="281">
        <v>0</v>
      </c>
    </row>
    <row r="51" spans="1:42" outlineLevel="1" collapsed="1">
      <c r="A51" s="212"/>
      <c r="B51" s="201">
        <f>B50-COUNTIFS(C39:C50,"")</f>
        <v>0</v>
      </c>
      <c r="C51" s="201" t="s">
        <v>285</v>
      </c>
      <c r="D51" s="201"/>
      <c r="E51" s="201"/>
      <c r="F51" s="201"/>
      <c r="G51" s="201"/>
      <c r="H51" s="201"/>
      <c r="I51" s="201"/>
      <c r="J51" s="201"/>
      <c r="K51" s="201"/>
      <c r="L51" s="201"/>
      <c r="M51" s="280">
        <f>SUM(M39:M50)</f>
        <v>0</v>
      </c>
      <c r="N51" s="280">
        <f>SUM(N39:N50)</f>
        <v>0</v>
      </c>
      <c r="O51" s="280">
        <f t="shared" ref="O51:AP51" si="5">SUM(O39:O50)</f>
        <v>0</v>
      </c>
      <c r="P51" s="280">
        <f t="shared" si="5"/>
        <v>0</v>
      </c>
      <c r="Q51" s="280">
        <f t="shared" si="5"/>
        <v>0</v>
      </c>
      <c r="R51" s="280">
        <f t="shared" si="5"/>
        <v>0</v>
      </c>
      <c r="S51" s="280">
        <f t="shared" si="5"/>
        <v>0</v>
      </c>
      <c r="T51" s="280">
        <f t="shared" si="5"/>
        <v>0</v>
      </c>
      <c r="U51" s="280">
        <f t="shared" si="5"/>
        <v>0</v>
      </c>
      <c r="V51" s="280">
        <f t="shared" si="5"/>
        <v>0</v>
      </c>
      <c r="W51" s="280">
        <f t="shared" si="5"/>
        <v>0</v>
      </c>
      <c r="X51" s="280">
        <f t="shared" si="5"/>
        <v>0</v>
      </c>
      <c r="Y51" s="280">
        <f t="shared" si="5"/>
        <v>0</v>
      </c>
      <c r="Z51" s="280">
        <f t="shared" si="5"/>
        <v>0</v>
      </c>
      <c r="AA51" s="280">
        <f t="shared" si="5"/>
        <v>0</v>
      </c>
      <c r="AB51" s="280">
        <f t="shared" si="5"/>
        <v>0</v>
      </c>
      <c r="AC51" s="280">
        <f t="shared" si="5"/>
        <v>0</v>
      </c>
      <c r="AD51" s="280">
        <f t="shared" si="5"/>
        <v>0</v>
      </c>
      <c r="AE51" s="280">
        <f t="shared" si="5"/>
        <v>0</v>
      </c>
      <c r="AF51" s="280">
        <f t="shared" si="5"/>
        <v>0</v>
      </c>
      <c r="AG51" s="280">
        <f t="shared" si="5"/>
        <v>0</v>
      </c>
      <c r="AH51" s="280">
        <f t="shared" si="5"/>
        <v>0</v>
      </c>
      <c r="AI51" s="280">
        <f t="shared" si="5"/>
        <v>0</v>
      </c>
      <c r="AJ51" s="280">
        <f t="shared" si="5"/>
        <v>0</v>
      </c>
      <c r="AK51" s="280">
        <f t="shared" si="5"/>
        <v>0</v>
      </c>
      <c r="AL51" s="280">
        <f t="shared" si="5"/>
        <v>0</v>
      </c>
      <c r="AM51" s="280">
        <f t="shared" si="5"/>
        <v>0</v>
      </c>
      <c r="AN51" s="280">
        <f t="shared" si="5"/>
        <v>0</v>
      </c>
      <c r="AO51" s="280">
        <f t="shared" si="5"/>
        <v>0</v>
      </c>
      <c r="AP51" s="280">
        <f t="shared" si="5"/>
        <v>0</v>
      </c>
    </row>
    <row r="52" spans="1:42" ht="16.149999999999999" outlineLevel="1" thickBot="1">
      <c r="A52" s="213"/>
      <c r="B52" s="202"/>
      <c r="C52" s="202"/>
      <c r="D52" s="202"/>
      <c r="E52" s="202"/>
      <c r="F52" s="202"/>
      <c r="G52" s="202"/>
      <c r="H52" s="202"/>
      <c r="I52" s="202"/>
      <c r="J52" s="202"/>
      <c r="K52" s="202"/>
      <c r="L52" s="202"/>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row>
    <row r="53" spans="1:42" ht="16.149999999999999" outlineLevel="1" thickBot="1">
      <c r="A53" s="214" t="s">
        <v>288</v>
      </c>
      <c r="B53" s="203">
        <f>B51+B36+B21</f>
        <v>7</v>
      </c>
      <c r="C53" s="203" t="s">
        <v>289</v>
      </c>
      <c r="D53" s="203"/>
      <c r="E53" s="203"/>
      <c r="F53" s="203"/>
      <c r="G53" s="203" t="str">
        <f>+"Total "&amp;$B6&amp;" "&amp;$B7</f>
        <v>Total Phase 1 Teesside Onshore Transportation System</v>
      </c>
      <c r="H53" s="203"/>
      <c r="I53" s="203"/>
      <c r="J53" s="203"/>
      <c r="K53" s="203"/>
      <c r="L53" s="203"/>
      <c r="M53" s="284">
        <f t="shared" ref="M53:AP53" si="6">SUM(M21,M36,M51)</f>
        <v>0</v>
      </c>
      <c r="N53" s="284">
        <f t="shared" si="6"/>
        <v>0</v>
      </c>
      <c r="O53" s="284">
        <f t="shared" si="6"/>
        <v>0</v>
      </c>
      <c r="P53" s="284">
        <f t="shared" si="6"/>
        <v>0</v>
      </c>
      <c r="Q53" s="284">
        <f t="shared" si="6"/>
        <v>0</v>
      </c>
      <c r="R53" s="284">
        <f t="shared" si="6"/>
        <v>0</v>
      </c>
      <c r="S53" s="284">
        <f t="shared" si="6"/>
        <v>0</v>
      </c>
      <c r="T53" s="284">
        <f t="shared" si="6"/>
        <v>0</v>
      </c>
      <c r="U53" s="284">
        <f t="shared" si="6"/>
        <v>0</v>
      </c>
      <c r="V53" s="284">
        <f t="shared" si="6"/>
        <v>0</v>
      </c>
      <c r="W53" s="284">
        <f t="shared" si="6"/>
        <v>0</v>
      </c>
      <c r="X53" s="284">
        <f t="shared" si="6"/>
        <v>0</v>
      </c>
      <c r="Y53" s="284">
        <f t="shared" si="6"/>
        <v>0</v>
      </c>
      <c r="Z53" s="284">
        <f t="shared" si="6"/>
        <v>0</v>
      </c>
      <c r="AA53" s="284">
        <f t="shared" si="6"/>
        <v>0</v>
      </c>
      <c r="AB53" s="284">
        <f t="shared" si="6"/>
        <v>0</v>
      </c>
      <c r="AC53" s="284">
        <f t="shared" si="6"/>
        <v>0</v>
      </c>
      <c r="AD53" s="284">
        <f t="shared" si="6"/>
        <v>0</v>
      </c>
      <c r="AE53" s="284">
        <f t="shared" si="6"/>
        <v>0</v>
      </c>
      <c r="AF53" s="284">
        <f t="shared" si="6"/>
        <v>0</v>
      </c>
      <c r="AG53" s="284">
        <f t="shared" si="6"/>
        <v>0</v>
      </c>
      <c r="AH53" s="284">
        <f t="shared" si="6"/>
        <v>0</v>
      </c>
      <c r="AI53" s="284">
        <f t="shared" si="6"/>
        <v>0</v>
      </c>
      <c r="AJ53" s="284">
        <f t="shared" si="6"/>
        <v>0</v>
      </c>
      <c r="AK53" s="284">
        <f t="shared" si="6"/>
        <v>0</v>
      </c>
      <c r="AL53" s="284">
        <f t="shared" si="6"/>
        <v>0</v>
      </c>
      <c r="AM53" s="284">
        <f t="shared" si="6"/>
        <v>0</v>
      </c>
      <c r="AN53" s="284">
        <f t="shared" si="6"/>
        <v>0</v>
      </c>
      <c r="AO53" s="284">
        <f t="shared" si="6"/>
        <v>0</v>
      </c>
      <c r="AP53" s="284">
        <f t="shared" si="6"/>
        <v>0</v>
      </c>
    </row>
    <row r="54" spans="1:42" outlineLevel="1">
      <c r="A54" s="211"/>
      <c r="B54"/>
      <c r="C54"/>
      <c r="D54"/>
      <c r="E54"/>
      <c r="F54"/>
      <c r="G54"/>
      <c r="H54"/>
      <c r="I54"/>
      <c r="J54"/>
      <c r="K54"/>
      <c r="M54" s="314"/>
      <c r="N54" s="314"/>
      <c r="O54" s="314"/>
      <c r="P54" s="314"/>
      <c r="Q54" s="314"/>
      <c r="R54" s="314"/>
      <c r="S54" s="314"/>
      <c r="T54" s="314"/>
      <c r="U54" s="314"/>
      <c r="V54" s="314"/>
      <c r="W54" s="314"/>
      <c r="X54" s="314"/>
      <c r="Y54" s="314"/>
      <c r="Z54" s="314"/>
      <c r="AA54" s="314"/>
      <c r="AB54" s="314"/>
      <c r="AC54" s="314"/>
      <c r="AD54" s="314"/>
      <c r="AE54" s="314"/>
      <c r="AF54" s="314"/>
      <c r="AG54" s="314"/>
      <c r="AH54" s="314"/>
      <c r="AI54" s="314"/>
      <c r="AJ54" s="314"/>
      <c r="AK54" s="314"/>
      <c r="AL54" s="314"/>
      <c r="AM54" s="314"/>
      <c r="AN54" s="314"/>
      <c r="AO54" s="314"/>
      <c r="AP54" s="314"/>
    </row>
    <row r="55" spans="1:42">
      <c r="A55" s="211"/>
      <c r="B55"/>
      <c r="C55"/>
      <c r="D55"/>
      <c r="E55"/>
      <c r="F55"/>
      <c r="G55"/>
      <c r="H55"/>
      <c r="I55"/>
      <c r="J55"/>
      <c r="K55"/>
      <c r="M55" s="314"/>
      <c r="N55" s="314"/>
      <c r="O55" s="314"/>
      <c r="P55" s="314"/>
      <c r="Q55" s="314"/>
      <c r="R55" s="314"/>
      <c r="S55" s="314"/>
      <c r="T55" s="314"/>
      <c r="U55" s="314"/>
      <c r="V55" s="314"/>
      <c r="W55" s="314"/>
      <c r="X55" s="314"/>
      <c r="Y55" s="314"/>
      <c r="Z55" s="314"/>
      <c r="AA55" s="314"/>
      <c r="AB55" s="314"/>
      <c r="AC55" s="314"/>
      <c r="AD55" s="314"/>
      <c r="AE55" s="314"/>
      <c r="AF55" s="314"/>
      <c r="AG55" s="314"/>
      <c r="AH55" s="314"/>
      <c r="AI55" s="314"/>
      <c r="AJ55" s="314"/>
      <c r="AK55" s="314"/>
      <c r="AL55" s="314"/>
      <c r="AM55" s="314"/>
      <c r="AN55" s="314"/>
      <c r="AO55" s="314"/>
      <c r="AP55" s="314"/>
    </row>
    <row r="56" spans="1:42">
      <c r="A56" s="209" t="str">
        <f>_xlfn.TEXTBEFORE(J56,".")</f>
        <v>1</v>
      </c>
      <c r="B56" s="196" t="str">
        <f>_xlfn.XLOOKUP(A56,Select!$B$4:$B$65,Select!$C$4:$C$65)</f>
        <v>Phase 1</v>
      </c>
      <c r="C56" s="197"/>
      <c r="D56" s="197">
        <f>B71+B86+B101</f>
        <v>8</v>
      </c>
      <c r="E56" s="197" t="s">
        <v>281</v>
      </c>
      <c r="F56" s="197"/>
      <c r="G56" s="197"/>
      <c r="H56" s="197"/>
      <c r="I56" s="197" t="s">
        <v>282</v>
      </c>
      <c r="J56" s="197" t="str">
        <f>Select!$M$5</f>
        <v>1.2</v>
      </c>
      <c r="K56" s="197"/>
      <c r="L56" s="197"/>
      <c r="M56" s="318"/>
      <c r="N56" s="319"/>
      <c r="O56" s="319"/>
      <c r="P56" s="319"/>
      <c r="Q56" s="319"/>
      <c r="R56" s="319"/>
      <c r="S56" s="319"/>
      <c r="T56" s="319"/>
      <c r="U56" s="319"/>
      <c r="V56" s="319"/>
      <c r="W56" s="319"/>
      <c r="X56" s="319"/>
      <c r="Y56" s="319"/>
      <c r="Z56" s="319"/>
      <c r="AA56" s="319"/>
      <c r="AB56" s="319"/>
      <c r="AC56" s="319"/>
      <c r="AD56" s="319"/>
      <c r="AE56" s="319"/>
      <c r="AF56" s="319"/>
      <c r="AG56" s="319"/>
      <c r="AH56" s="319"/>
      <c r="AI56" s="319"/>
      <c r="AJ56" s="319"/>
      <c r="AK56" s="319"/>
      <c r="AL56" s="319"/>
      <c r="AM56" s="319"/>
      <c r="AN56" s="319"/>
      <c r="AO56" s="319"/>
      <c r="AP56" s="319"/>
    </row>
    <row r="57" spans="1:42" outlineLevel="1">
      <c r="A57" s="210" t="str">
        <f>_xlfn.TEXTAFTER(J56,".")</f>
        <v>2</v>
      </c>
      <c r="B57" s="199" t="str">
        <f>_xlfn.XLOOKUP($J56,Select!$K$4:$K$65,Select!$F$4:$F$65)</f>
        <v>Teesside Offshore Transportation System</v>
      </c>
      <c r="C57" s="199"/>
      <c r="D57" s="199"/>
      <c r="E57" s="199"/>
      <c r="F57" s="199"/>
      <c r="G57" s="199"/>
      <c r="H57" s="199"/>
      <c r="I57" s="199"/>
      <c r="J57" s="199"/>
      <c r="K57" s="199"/>
      <c r="L57" s="199"/>
      <c r="M57" s="320"/>
      <c r="N57" s="320"/>
      <c r="O57" s="320"/>
      <c r="P57" s="320"/>
      <c r="Q57" s="320"/>
      <c r="R57" s="320"/>
      <c r="S57" s="320"/>
      <c r="T57" s="320"/>
      <c r="U57" s="320"/>
      <c r="V57" s="320"/>
      <c r="W57" s="320"/>
      <c r="X57" s="320"/>
      <c r="Y57" s="320"/>
      <c r="Z57" s="320"/>
      <c r="AA57" s="320"/>
      <c r="AB57" s="320"/>
      <c r="AC57" s="320"/>
      <c r="AD57" s="320"/>
      <c r="AE57" s="320"/>
      <c r="AF57" s="320"/>
      <c r="AG57" s="320"/>
      <c r="AH57" s="320"/>
      <c r="AI57" s="320"/>
      <c r="AJ57" s="320"/>
      <c r="AK57" s="320"/>
      <c r="AL57" s="320"/>
      <c r="AM57" s="320"/>
      <c r="AN57" s="320"/>
      <c r="AO57" s="320"/>
      <c r="AP57" s="320"/>
    </row>
    <row r="58" spans="1:42" outlineLevel="1">
      <c r="A58" s="220" t="s">
        <v>150</v>
      </c>
      <c r="B58" s="220" t="s">
        <v>283</v>
      </c>
      <c r="C58" s="220" t="s">
        <v>284</v>
      </c>
      <c r="D58" s="220"/>
      <c r="E58" s="220"/>
      <c r="F58" s="220"/>
      <c r="G58" s="220"/>
      <c r="H58" s="220"/>
      <c r="I58" s="220"/>
      <c r="J58" s="220"/>
      <c r="K58" s="220"/>
      <c r="L58" s="220"/>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row>
    <row r="59" spans="1:42" outlineLevel="2">
      <c r="A59" s="211" t="str">
        <f>A56&amp;"."&amp;A58&amp;"."&amp;A57&amp;"."&amp;B59</f>
        <v>1.c.2.1</v>
      </c>
      <c r="B59">
        <v>1</v>
      </c>
      <c r="C59" t="str">
        <f>'1-GBP'!C59</f>
        <v>EPCI #1 : Pipeline Installation &amp; Landfall</v>
      </c>
      <c r="D59"/>
      <c r="E59"/>
      <c r="F59"/>
      <c r="G59"/>
      <c r="H59"/>
      <c r="I59"/>
      <c r="J59"/>
      <c r="K59"/>
      <c r="M59" s="281">
        <v>0</v>
      </c>
      <c r="N59" s="281">
        <v>0</v>
      </c>
      <c r="O59" s="281">
        <v>0</v>
      </c>
      <c r="P59" s="281">
        <v>0</v>
      </c>
      <c r="Q59" s="281">
        <v>0</v>
      </c>
      <c r="R59" s="281">
        <v>0</v>
      </c>
      <c r="S59" s="281">
        <v>0</v>
      </c>
      <c r="T59" s="281">
        <v>0</v>
      </c>
      <c r="U59" s="281">
        <v>0</v>
      </c>
      <c r="V59" s="281">
        <v>0</v>
      </c>
      <c r="W59" s="281">
        <v>0</v>
      </c>
      <c r="X59" s="281">
        <v>0</v>
      </c>
      <c r="Y59" s="281">
        <v>0</v>
      </c>
      <c r="Z59" s="281">
        <v>0</v>
      </c>
      <c r="AA59" s="281">
        <v>0</v>
      </c>
      <c r="AB59" s="281">
        <v>0</v>
      </c>
      <c r="AC59" s="281">
        <v>0</v>
      </c>
      <c r="AD59" s="281">
        <v>0</v>
      </c>
      <c r="AE59" s="281">
        <v>0</v>
      </c>
      <c r="AF59" s="281">
        <v>0</v>
      </c>
      <c r="AG59" s="281">
        <v>0</v>
      </c>
      <c r="AH59" s="281">
        <v>0</v>
      </c>
      <c r="AI59" s="281">
        <v>0</v>
      </c>
      <c r="AJ59" s="281">
        <v>0</v>
      </c>
      <c r="AK59" s="281">
        <v>0</v>
      </c>
      <c r="AL59" s="281">
        <v>0</v>
      </c>
      <c r="AM59" s="281">
        <v>0</v>
      </c>
      <c r="AN59" s="281">
        <v>0</v>
      </c>
      <c r="AO59" s="281">
        <v>0</v>
      </c>
      <c r="AP59" s="281">
        <v>0</v>
      </c>
    </row>
    <row r="60" spans="1:42" outlineLevel="2">
      <c r="A60" s="211" t="str">
        <f>A56&amp;"."&amp;A58&amp;"."&amp;A57&amp;"."&amp;B60</f>
        <v>1.c.2.2</v>
      </c>
      <c r="B60">
        <v>2</v>
      </c>
      <c r="C60" t="str">
        <f>'1-GBP'!C60</f>
        <v>EPCI #2 :  SPS supply and Install (include flowline)</v>
      </c>
      <c r="D60"/>
      <c r="E60"/>
      <c r="F60"/>
      <c r="G60"/>
      <c r="H60"/>
      <c r="I60"/>
      <c r="J60"/>
      <c r="K60"/>
      <c r="M60" s="281">
        <v>0</v>
      </c>
      <c r="N60" s="281">
        <v>0</v>
      </c>
      <c r="O60" s="281">
        <v>0</v>
      </c>
      <c r="P60" s="281">
        <v>0</v>
      </c>
      <c r="Q60" s="281">
        <v>0</v>
      </c>
      <c r="R60" s="281">
        <v>0</v>
      </c>
      <c r="S60" s="281">
        <v>0</v>
      </c>
      <c r="T60" s="281">
        <v>0</v>
      </c>
      <c r="U60" s="281">
        <v>0</v>
      </c>
      <c r="V60" s="281">
        <v>0</v>
      </c>
      <c r="W60" s="281">
        <v>0</v>
      </c>
      <c r="X60" s="281">
        <v>0</v>
      </c>
      <c r="Y60" s="281">
        <v>0</v>
      </c>
      <c r="Z60" s="281">
        <v>0</v>
      </c>
      <c r="AA60" s="281">
        <v>0</v>
      </c>
      <c r="AB60" s="281">
        <v>0</v>
      </c>
      <c r="AC60" s="281">
        <v>0</v>
      </c>
      <c r="AD60" s="281">
        <v>0</v>
      </c>
      <c r="AE60" s="281">
        <v>0</v>
      </c>
      <c r="AF60" s="281">
        <v>0</v>
      </c>
      <c r="AG60" s="281">
        <v>0</v>
      </c>
      <c r="AH60" s="281">
        <v>0</v>
      </c>
      <c r="AI60" s="281">
        <v>0</v>
      </c>
      <c r="AJ60" s="281">
        <v>0</v>
      </c>
      <c r="AK60" s="281">
        <v>0</v>
      </c>
      <c r="AL60" s="281">
        <v>0</v>
      </c>
      <c r="AM60" s="281">
        <v>0</v>
      </c>
      <c r="AN60" s="281">
        <v>0</v>
      </c>
      <c r="AO60" s="281">
        <v>0</v>
      </c>
      <c r="AP60" s="281">
        <v>0</v>
      </c>
    </row>
    <row r="61" spans="1:42" outlineLevel="2">
      <c r="A61" s="211" t="str">
        <f>A56&amp;"."&amp;A58&amp;"."&amp;A57&amp;"."&amp;B61</f>
        <v>1.c.2.3</v>
      </c>
      <c r="B61">
        <v>3</v>
      </c>
      <c r="C61" t="str">
        <f>'1-GBP'!C61</f>
        <v>EPCI #3 : Power &amp; communications cable</v>
      </c>
      <c r="D61"/>
      <c r="E61"/>
      <c r="F61"/>
      <c r="G61"/>
      <c r="H61"/>
      <c r="I61"/>
      <c r="J61"/>
      <c r="K61"/>
      <c r="M61" s="281">
        <v>0</v>
      </c>
      <c r="N61" s="281">
        <v>0</v>
      </c>
      <c r="O61" s="281">
        <v>0</v>
      </c>
      <c r="P61" s="281">
        <v>0</v>
      </c>
      <c r="Q61" s="281">
        <v>0</v>
      </c>
      <c r="R61" s="281">
        <v>0</v>
      </c>
      <c r="S61" s="281">
        <v>0</v>
      </c>
      <c r="T61" s="281">
        <v>0</v>
      </c>
      <c r="U61" s="281">
        <v>0</v>
      </c>
      <c r="V61" s="281">
        <v>0</v>
      </c>
      <c r="W61" s="281">
        <v>0</v>
      </c>
      <c r="X61" s="281">
        <v>0</v>
      </c>
      <c r="Y61" s="281">
        <v>0</v>
      </c>
      <c r="Z61" s="281">
        <v>0</v>
      </c>
      <c r="AA61" s="281">
        <v>0</v>
      </c>
      <c r="AB61" s="281">
        <v>0</v>
      </c>
      <c r="AC61" s="281">
        <v>0</v>
      </c>
      <c r="AD61" s="281">
        <v>0</v>
      </c>
      <c r="AE61" s="281">
        <v>0</v>
      </c>
      <c r="AF61" s="281">
        <v>0</v>
      </c>
      <c r="AG61" s="281">
        <v>0</v>
      </c>
      <c r="AH61" s="281">
        <v>0</v>
      </c>
      <c r="AI61" s="281">
        <v>0</v>
      </c>
      <c r="AJ61" s="281">
        <v>0</v>
      </c>
      <c r="AK61" s="281">
        <v>0</v>
      </c>
      <c r="AL61" s="281">
        <v>0</v>
      </c>
      <c r="AM61" s="281">
        <v>0</v>
      </c>
      <c r="AN61" s="281">
        <v>0</v>
      </c>
      <c r="AO61" s="281">
        <v>0</v>
      </c>
      <c r="AP61" s="281">
        <v>0</v>
      </c>
    </row>
    <row r="62" spans="1:42" outlineLevel="2">
      <c r="A62" s="211" t="str">
        <f>A56&amp;"."&amp;A58&amp;"."&amp;A57&amp;"."&amp;B62</f>
        <v>1.c.2.4</v>
      </c>
      <c r="B62">
        <v>4</v>
      </c>
      <c r="C62" t="str">
        <f>'1-GBP'!C62</f>
        <v>Linepipe fabrication and supply</v>
      </c>
      <c r="D62"/>
      <c r="E62"/>
      <c r="F62"/>
      <c r="G62"/>
      <c r="H62"/>
      <c r="I62"/>
      <c r="J62"/>
      <c r="K62"/>
      <c r="M62" s="281">
        <v>0</v>
      </c>
      <c r="N62" s="281">
        <v>0</v>
      </c>
      <c r="O62" s="281">
        <v>0</v>
      </c>
      <c r="P62" s="281">
        <v>0</v>
      </c>
      <c r="Q62" s="281">
        <v>0</v>
      </c>
      <c r="R62" s="281">
        <v>0</v>
      </c>
      <c r="S62" s="281">
        <v>0</v>
      </c>
      <c r="T62" s="281">
        <v>0</v>
      </c>
      <c r="U62" s="281">
        <v>0</v>
      </c>
      <c r="V62" s="281">
        <v>0</v>
      </c>
      <c r="W62" s="281">
        <v>0</v>
      </c>
      <c r="X62" s="281">
        <v>0</v>
      </c>
      <c r="Y62" s="281">
        <v>0</v>
      </c>
      <c r="Z62" s="281">
        <v>0</v>
      </c>
      <c r="AA62" s="281">
        <v>0</v>
      </c>
      <c r="AB62" s="281">
        <v>0</v>
      </c>
      <c r="AC62" s="281">
        <v>0</v>
      </c>
      <c r="AD62" s="281">
        <v>0</v>
      </c>
      <c r="AE62" s="281">
        <v>0</v>
      </c>
      <c r="AF62" s="281">
        <v>0</v>
      </c>
      <c r="AG62" s="281">
        <v>0</v>
      </c>
      <c r="AH62" s="281">
        <v>0</v>
      </c>
      <c r="AI62" s="281">
        <v>0</v>
      </c>
      <c r="AJ62" s="281">
        <v>0</v>
      </c>
      <c r="AK62" s="281">
        <v>0</v>
      </c>
      <c r="AL62" s="281">
        <v>0</v>
      </c>
      <c r="AM62" s="281">
        <v>0</v>
      </c>
      <c r="AN62" s="281">
        <v>0</v>
      </c>
      <c r="AO62" s="281">
        <v>0</v>
      </c>
      <c r="AP62" s="281">
        <v>0</v>
      </c>
    </row>
    <row r="63" spans="1:42" outlineLevel="2">
      <c r="A63" s="211" t="str">
        <f>A56&amp;"."&amp;A58&amp;"."&amp;A57&amp;"."&amp;B63</f>
        <v>1.c.2.5</v>
      </c>
      <c r="B63">
        <v>5</v>
      </c>
      <c r="C63" t="str">
        <f>'1-GBP'!C63</f>
        <v>Offshore Systems Engineering</v>
      </c>
      <c r="D63"/>
      <c r="E63"/>
      <c r="F63"/>
      <c r="G63"/>
      <c r="H63"/>
      <c r="I63"/>
      <c r="J63"/>
      <c r="K63"/>
      <c r="M63" s="281">
        <v>0</v>
      </c>
      <c r="N63" s="281">
        <v>0</v>
      </c>
      <c r="O63" s="281">
        <v>0</v>
      </c>
      <c r="P63" s="281">
        <v>0</v>
      </c>
      <c r="Q63" s="281">
        <v>0</v>
      </c>
      <c r="R63" s="281">
        <v>0</v>
      </c>
      <c r="S63" s="281">
        <v>0</v>
      </c>
      <c r="T63" s="281">
        <v>0</v>
      </c>
      <c r="U63" s="281">
        <v>0</v>
      </c>
      <c r="V63" s="281">
        <v>0</v>
      </c>
      <c r="W63" s="281">
        <v>0</v>
      </c>
      <c r="X63" s="281">
        <v>0</v>
      </c>
      <c r="Y63" s="281">
        <v>0</v>
      </c>
      <c r="Z63" s="281">
        <v>0</v>
      </c>
      <c r="AA63" s="281">
        <v>0</v>
      </c>
      <c r="AB63" s="281">
        <v>0</v>
      </c>
      <c r="AC63" s="281">
        <v>0</v>
      </c>
      <c r="AD63" s="281">
        <v>0</v>
      </c>
      <c r="AE63" s="281">
        <v>0</v>
      </c>
      <c r="AF63" s="281">
        <v>0</v>
      </c>
      <c r="AG63" s="281">
        <v>0</v>
      </c>
      <c r="AH63" s="281">
        <v>0</v>
      </c>
      <c r="AI63" s="281">
        <v>0</v>
      </c>
      <c r="AJ63" s="281">
        <v>0</v>
      </c>
      <c r="AK63" s="281">
        <v>0</v>
      </c>
      <c r="AL63" s="281">
        <v>0</v>
      </c>
      <c r="AM63" s="281">
        <v>0</v>
      </c>
      <c r="AN63" s="281">
        <v>0</v>
      </c>
      <c r="AO63" s="281">
        <v>0</v>
      </c>
      <c r="AP63" s="281">
        <v>0</v>
      </c>
    </row>
    <row r="64" spans="1:42" outlineLevel="2">
      <c r="A64" s="211" t="str">
        <f>A56&amp;"."&amp;A58&amp;"."&amp;A57&amp;"."&amp;B64</f>
        <v>1.c.2.6</v>
      </c>
      <c r="B64">
        <v>6</v>
      </c>
      <c r="C64" t="str">
        <f>'1-GBP'!C64</f>
        <v>Tier 2 Contract</v>
      </c>
      <c r="D64"/>
      <c r="E64"/>
      <c r="F64"/>
      <c r="G64"/>
      <c r="H64"/>
      <c r="I64"/>
      <c r="J64"/>
      <c r="K64"/>
      <c r="M64" s="281">
        <v>0</v>
      </c>
      <c r="N64" s="281">
        <v>0</v>
      </c>
      <c r="O64" s="281">
        <v>0</v>
      </c>
      <c r="P64" s="281">
        <v>0</v>
      </c>
      <c r="Q64" s="281">
        <v>0</v>
      </c>
      <c r="R64" s="281">
        <v>0</v>
      </c>
      <c r="S64" s="281">
        <v>0</v>
      </c>
      <c r="T64" s="281">
        <v>0</v>
      </c>
      <c r="U64" s="281">
        <v>0</v>
      </c>
      <c r="V64" s="281">
        <v>0</v>
      </c>
      <c r="W64" s="281">
        <v>0</v>
      </c>
      <c r="X64" s="281">
        <v>0</v>
      </c>
      <c r="Y64" s="281">
        <v>0</v>
      </c>
      <c r="Z64" s="281">
        <v>0</v>
      </c>
      <c r="AA64" s="281">
        <v>0</v>
      </c>
      <c r="AB64" s="281">
        <v>0</v>
      </c>
      <c r="AC64" s="281">
        <v>0</v>
      </c>
      <c r="AD64" s="281">
        <v>0</v>
      </c>
      <c r="AE64" s="281">
        <v>0</v>
      </c>
      <c r="AF64" s="281">
        <v>0</v>
      </c>
      <c r="AG64" s="281">
        <v>0</v>
      </c>
      <c r="AH64" s="281">
        <v>0</v>
      </c>
      <c r="AI64" s="281">
        <v>0</v>
      </c>
      <c r="AJ64" s="281">
        <v>0</v>
      </c>
      <c r="AK64" s="281">
        <v>0</v>
      </c>
      <c r="AL64" s="281">
        <v>0</v>
      </c>
      <c r="AM64" s="281">
        <v>0</v>
      </c>
      <c r="AN64" s="281">
        <v>0</v>
      </c>
      <c r="AO64" s="281">
        <v>0</v>
      </c>
      <c r="AP64" s="281">
        <v>0</v>
      </c>
    </row>
    <row r="65" spans="1:42" outlineLevel="2">
      <c r="A65" s="211" t="str">
        <f>A56&amp;"."&amp;A58&amp;"."&amp;A57&amp;"."&amp;B65</f>
        <v>1.c.2.7</v>
      </c>
      <c r="B65">
        <v>7</v>
      </c>
      <c r="C65" t="str">
        <f>'1-GBP'!C65</f>
        <v/>
      </c>
      <c r="D65"/>
      <c r="E65"/>
      <c r="F65"/>
      <c r="G65"/>
      <c r="H65"/>
      <c r="I65"/>
      <c r="J65"/>
      <c r="K65"/>
      <c r="M65" s="281">
        <v>0</v>
      </c>
      <c r="N65" s="281">
        <v>0</v>
      </c>
      <c r="O65" s="281">
        <v>0</v>
      </c>
      <c r="P65" s="281">
        <v>0</v>
      </c>
      <c r="Q65" s="281">
        <v>0</v>
      </c>
      <c r="R65" s="281">
        <v>0</v>
      </c>
      <c r="S65" s="281">
        <v>0</v>
      </c>
      <c r="T65" s="281">
        <v>0</v>
      </c>
      <c r="U65" s="281">
        <v>0</v>
      </c>
      <c r="V65" s="281">
        <v>0</v>
      </c>
      <c r="W65" s="281">
        <v>0</v>
      </c>
      <c r="X65" s="281">
        <v>0</v>
      </c>
      <c r="Y65" s="281">
        <v>0</v>
      </c>
      <c r="Z65" s="281">
        <v>0</v>
      </c>
      <c r="AA65" s="281">
        <v>0</v>
      </c>
      <c r="AB65" s="281">
        <v>0</v>
      </c>
      <c r="AC65" s="281">
        <v>0</v>
      </c>
      <c r="AD65" s="281">
        <v>0</v>
      </c>
      <c r="AE65" s="281">
        <v>0</v>
      </c>
      <c r="AF65" s="281">
        <v>0</v>
      </c>
      <c r="AG65" s="281">
        <v>0</v>
      </c>
      <c r="AH65" s="281">
        <v>0</v>
      </c>
      <c r="AI65" s="281">
        <v>0</v>
      </c>
      <c r="AJ65" s="281">
        <v>0</v>
      </c>
      <c r="AK65" s="281">
        <v>0</v>
      </c>
      <c r="AL65" s="281">
        <v>0</v>
      </c>
      <c r="AM65" s="281">
        <v>0</v>
      </c>
      <c r="AN65" s="281">
        <v>0</v>
      </c>
      <c r="AO65" s="281">
        <v>0</v>
      </c>
      <c r="AP65" s="281">
        <v>0</v>
      </c>
    </row>
    <row r="66" spans="1:42" outlineLevel="2">
      <c r="A66" s="211" t="str">
        <f>A56&amp;"."&amp;A58&amp;"."&amp;A57&amp;"."&amp;B66</f>
        <v>1.c.2.8</v>
      </c>
      <c r="B66">
        <v>8</v>
      </c>
      <c r="C66" t="str">
        <f>'1-GBP'!C66</f>
        <v/>
      </c>
      <c r="D66"/>
      <c r="E66"/>
      <c r="F66"/>
      <c r="G66"/>
      <c r="H66"/>
      <c r="I66"/>
      <c r="J66"/>
      <c r="K66"/>
      <c r="M66" s="281">
        <v>0</v>
      </c>
      <c r="N66" s="281">
        <v>0</v>
      </c>
      <c r="O66" s="281">
        <v>0</v>
      </c>
      <c r="P66" s="281">
        <v>0</v>
      </c>
      <c r="Q66" s="281">
        <v>0</v>
      </c>
      <c r="R66" s="281">
        <v>0</v>
      </c>
      <c r="S66" s="281">
        <v>0</v>
      </c>
      <c r="T66" s="281">
        <v>0</v>
      </c>
      <c r="U66" s="281">
        <v>0</v>
      </c>
      <c r="V66" s="281">
        <v>0</v>
      </c>
      <c r="W66" s="281">
        <v>0</v>
      </c>
      <c r="X66" s="281">
        <v>0</v>
      </c>
      <c r="Y66" s="281">
        <v>0</v>
      </c>
      <c r="Z66" s="281">
        <v>0</v>
      </c>
      <c r="AA66" s="281">
        <v>0</v>
      </c>
      <c r="AB66" s="281">
        <v>0</v>
      </c>
      <c r="AC66" s="281">
        <v>0</v>
      </c>
      <c r="AD66" s="281">
        <v>0</v>
      </c>
      <c r="AE66" s="281">
        <v>0</v>
      </c>
      <c r="AF66" s="281">
        <v>0</v>
      </c>
      <c r="AG66" s="281">
        <v>0</v>
      </c>
      <c r="AH66" s="281">
        <v>0</v>
      </c>
      <c r="AI66" s="281">
        <v>0</v>
      </c>
      <c r="AJ66" s="281">
        <v>0</v>
      </c>
      <c r="AK66" s="281">
        <v>0</v>
      </c>
      <c r="AL66" s="281">
        <v>0</v>
      </c>
      <c r="AM66" s="281">
        <v>0</v>
      </c>
      <c r="AN66" s="281">
        <v>0</v>
      </c>
      <c r="AO66" s="281">
        <v>0</v>
      </c>
      <c r="AP66" s="281">
        <v>0</v>
      </c>
    </row>
    <row r="67" spans="1:42" outlineLevel="2">
      <c r="A67" s="211" t="str">
        <f>A56&amp;"."&amp;A58&amp;"."&amp;A57&amp;"."&amp;B67</f>
        <v>1.c.2.9</v>
      </c>
      <c r="B67">
        <v>9</v>
      </c>
      <c r="C67" t="str">
        <f>'1-GBP'!C67</f>
        <v/>
      </c>
      <c r="D67"/>
      <c r="E67"/>
      <c r="F67"/>
      <c r="G67"/>
      <c r="H67"/>
      <c r="I67"/>
      <c r="J67"/>
      <c r="K67"/>
      <c r="M67" s="281">
        <v>0</v>
      </c>
      <c r="N67" s="281">
        <v>0</v>
      </c>
      <c r="O67" s="281">
        <v>0</v>
      </c>
      <c r="P67" s="281">
        <v>0</v>
      </c>
      <c r="Q67" s="281">
        <v>0</v>
      </c>
      <c r="R67" s="281">
        <v>0</v>
      </c>
      <c r="S67" s="281">
        <v>0</v>
      </c>
      <c r="T67" s="281">
        <v>0</v>
      </c>
      <c r="U67" s="281">
        <v>0</v>
      </c>
      <c r="V67" s="281">
        <v>0</v>
      </c>
      <c r="W67" s="281">
        <v>0</v>
      </c>
      <c r="X67" s="281">
        <v>0</v>
      </c>
      <c r="Y67" s="281">
        <v>0</v>
      </c>
      <c r="Z67" s="281">
        <v>0</v>
      </c>
      <c r="AA67" s="281">
        <v>0</v>
      </c>
      <c r="AB67" s="281">
        <v>0</v>
      </c>
      <c r="AC67" s="281">
        <v>0</v>
      </c>
      <c r="AD67" s="281">
        <v>0</v>
      </c>
      <c r="AE67" s="281">
        <v>0</v>
      </c>
      <c r="AF67" s="281">
        <v>0</v>
      </c>
      <c r="AG67" s="281">
        <v>0</v>
      </c>
      <c r="AH67" s="281">
        <v>0</v>
      </c>
      <c r="AI67" s="281">
        <v>0</v>
      </c>
      <c r="AJ67" s="281">
        <v>0</v>
      </c>
      <c r="AK67" s="281">
        <v>0</v>
      </c>
      <c r="AL67" s="281">
        <v>0</v>
      </c>
      <c r="AM67" s="281">
        <v>0</v>
      </c>
      <c r="AN67" s="281">
        <v>0</v>
      </c>
      <c r="AO67" s="281">
        <v>0</v>
      </c>
      <c r="AP67" s="281">
        <v>0</v>
      </c>
    </row>
    <row r="68" spans="1:42" outlineLevel="2">
      <c r="A68" s="211" t="str">
        <f>A56&amp;"."&amp;A58&amp;"."&amp;A57&amp;"."&amp;B68</f>
        <v>1.c.2.10</v>
      </c>
      <c r="B68">
        <v>10</v>
      </c>
      <c r="C68" t="str">
        <f>'1-GBP'!C68</f>
        <v/>
      </c>
      <c r="D68"/>
      <c r="E68"/>
      <c r="F68"/>
      <c r="G68"/>
      <c r="H68"/>
      <c r="I68"/>
      <c r="J68"/>
      <c r="K68"/>
      <c r="M68" s="281">
        <v>0</v>
      </c>
      <c r="N68" s="281">
        <v>0</v>
      </c>
      <c r="O68" s="281">
        <v>0</v>
      </c>
      <c r="P68" s="281">
        <v>0</v>
      </c>
      <c r="Q68" s="281">
        <v>0</v>
      </c>
      <c r="R68" s="281">
        <v>0</v>
      </c>
      <c r="S68" s="281">
        <v>0</v>
      </c>
      <c r="T68" s="281">
        <v>0</v>
      </c>
      <c r="U68" s="281">
        <v>0</v>
      </c>
      <c r="V68" s="281">
        <v>0</v>
      </c>
      <c r="W68" s="281">
        <v>0</v>
      </c>
      <c r="X68" s="281">
        <v>0</v>
      </c>
      <c r="Y68" s="281">
        <v>0</v>
      </c>
      <c r="Z68" s="281">
        <v>0</v>
      </c>
      <c r="AA68" s="281">
        <v>0</v>
      </c>
      <c r="AB68" s="281">
        <v>0</v>
      </c>
      <c r="AC68" s="281">
        <v>0</v>
      </c>
      <c r="AD68" s="281">
        <v>0</v>
      </c>
      <c r="AE68" s="281">
        <v>0</v>
      </c>
      <c r="AF68" s="281">
        <v>0</v>
      </c>
      <c r="AG68" s="281">
        <v>0</v>
      </c>
      <c r="AH68" s="281">
        <v>0</v>
      </c>
      <c r="AI68" s="281">
        <v>0</v>
      </c>
      <c r="AJ68" s="281">
        <v>0</v>
      </c>
      <c r="AK68" s="281">
        <v>0</v>
      </c>
      <c r="AL68" s="281">
        <v>0</v>
      </c>
      <c r="AM68" s="281">
        <v>0</v>
      </c>
      <c r="AN68" s="281">
        <v>0</v>
      </c>
      <c r="AO68" s="281">
        <v>0</v>
      </c>
      <c r="AP68" s="281">
        <v>0</v>
      </c>
    </row>
    <row r="69" spans="1:42" outlineLevel="2">
      <c r="A69" s="211" t="str">
        <f>A56&amp;"."&amp;A58&amp;"."&amp;A57&amp;"."&amp;B69</f>
        <v>1.c.2.11</v>
      </c>
      <c r="B69">
        <v>11</v>
      </c>
      <c r="C69" t="str">
        <f>'1-GBP'!C69</f>
        <v/>
      </c>
      <c r="D69"/>
      <c r="E69"/>
      <c r="F69"/>
      <c r="G69"/>
      <c r="H69"/>
      <c r="I69"/>
      <c r="J69"/>
      <c r="K69"/>
      <c r="M69" s="281">
        <v>0</v>
      </c>
      <c r="N69" s="281">
        <v>0</v>
      </c>
      <c r="O69" s="281">
        <v>0</v>
      </c>
      <c r="P69" s="281">
        <v>0</v>
      </c>
      <c r="Q69" s="281">
        <v>0</v>
      </c>
      <c r="R69" s="281">
        <v>0</v>
      </c>
      <c r="S69" s="281">
        <v>0</v>
      </c>
      <c r="T69" s="281">
        <v>0</v>
      </c>
      <c r="U69" s="281">
        <v>0</v>
      </c>
      <c r="V69" s="281">
        <v>0</v>
      </c>
      <c r="W69" s="281">
        <v>0</v>
      </c>
      <c r="X69" s="281">
        <v>0</v>
      </c>
      <c r="Y69" s="281">
        <v>0</v>
      </c>
      <c r="Z69" s="281">
        <v>0</v>
      </c>
      <c r="AA69" s="281">
        <v>0</v>
      </c>
      <c r="AB69" s="281">
        <v>0</v>
      </c>
      <c r="AC69" s="281">
        <v>0</v>
      </c>
      <c r="AD69" s="281">
        <v>0</v>
      </c>
      <c r="AE69" s="281">
        <v>0</v>
      </c>
      <c r="AF69" s="281">
        <v>0</v>
      </c>
      <c r="AG69" s="281">
        <v>0</v>
      </c>
      <c r="AH69" s="281">
        <v>0</v>
      </c>
      <c r="AI69" s="281">
        <v>0</v>
      </c>
      <c r="AJ69" s="281">
        <v>0</v>
      </c>
      <c r="AK69" s="281">
        <v>0</v>
      </c>
      <c r="AL69" s="281">
        <v>0</v>
      </c>
      <c r="AM69" s="281">
        <v>0</v>
      </c>
      <c r="AN69" s="281">
        <v>0</v>
      </c>
      <c r="AO69" s="281">
        <v>0</v>
      </c>
      <c r="AP69" s="281">
        <v>0</v>
      </c>
    </row>
    <row r="70" spans="1:42" outlineLevel="2">
      <c r="A70" s="211" t="str">
        <f>A56&amp;"."&amp;A58&amp;"."&amp;A57&amp;"."&amp;B70</f>
        <v>1.c.2.12</v>
      </c>
      <c r="B70">
        <v>12</v>
      </c>
      <c r="C70" t="str">
        <f>'1-GBP'!C70</f>
        <v/>
      </c>
      <c r="D70"/>
      <c r="E70"/>
      <c r="F70"/>
      <c r="G70"/>
      <c r="H70"/>
      <c r="I70"/>
      <c r="J70"/>
      <c r="K70"/>
      <c r="M70" s="281">
        <v>0</v>
      </c>
      <c r="N70" s="281">
        <v>0</v>
      </c>
      <c r="O70" s="281">
        <v>0</v>
      </c>
      <c r="P70" s="281">
        <v>0</v>
      </c>
      <c r="Q70" s="281">
        <v>0</v>
      </c>
      <c r="R70" s="281">
        <v>0</v>
      </c>
      <c r="S70" s="281">
        <v>0</v>
      </c>
      <c r="T70" s="281">
        <v>0</v>
      </c>
      <c r="U70" s="281">
        <v>0</v>
      </c>
      <c r="V70" s="281">
        <v>0</v>
      </c>
      <c r="W70" s="281">
        <v>0</v>
      </c>
      <c r="X70" s="281">
        <v>0</v>
      </c>
      <c r="Y70" s="281">
        <v>0</v>
      </c>
      <c r="Z70" s="281">
        <v>0</v>
      </c>
      <c r="AA70" s="281">
        <v>0</v>
      </c>
      <c r="AB70" s="281">
        <v>0</v>
      </c>
      <c r="AC70" s="281">
        <v>0</v>
      </c>
      <c r="AD70" s="281">
        <v>0</v>
      </c>
      <c r="AE70" s="281">
        <v>0</v>
      </c>
      <c r="AF70" s="281">
        <v>0</v>
      </c>
      <c r="AG70" s="281">
        <v>0</v>
      </c>
      <c r="AH70" s="281">
        <v>0</v>
      </c>
      <c r="AI70" s="281">
        <v>0</v>
      </c>
      <c r="AJ70" s="281">
        <v>0</v>
      </c>
      <c r="AK70" s="281">
        <v>0</v>
      </c>
      <c r="AL70" s="281">
        <v>0</v>
      </c>
      <c r="AM70" s="281">
        <v>0</v>
      </c>
      <c r="AN70" s="281">
        <v>0</v>
      </c>
      <c r="AO70" s="281">
        <v>0</v>
      </c>
      <c r="AP70" s="281">
        <v>0</v>
      </c>
    </row>
    <row r="71" spans="1:42" outlineLevel="1" collapsed="1">
      <c r="A71" s="212"/>
      <c r="B71" s="201">
        <f>B70-COUNTIFS(C59:C70,"")</f>
        <v>6</v>
      </c>
      <c r="C71" s="201" t="s">
        <v>285</v>
      </c>
      <c r="D71" s="201"/>
      <c r="E71" s="201"/>
      <c r="F71" s="201"/>
      <c r="G71" s="201"/>
      <c r="H71" s="201"/>
      <c r="I71" s="201"/>
      <c r="J71" s="201"/>
      <c r="K71" s="201"/>
      <c r="L71" s="201"/>
      <c r="M71" s="280">
        <f>SUM(M59:M70)</f>
        <v>0</v>
      </c>
      <c r="N71" s="280">
        <f>SUM(N59:N70)</f>
        <v>0</v>
      </c>
      <c r="O71" s="280">
        <f t="shared" ref="O71:AP71" si="7">SUM(O59:O70)</f>
        <v>0</v>
      </c>
      <c r="P71" s="280">
        <f t="shared" si="7"/>
        <v>0</v>
      </c>
      <c r="Q71" s="280">
        <f t="shared" si="7"/>
        <v>0</v>
      </c>
      <c r="R71" s="280">
        <f t="shared" si="7"/>
        <v>0</v>
      </c>
      <c r="S71" s="280">
        <f t="shared" si="7"/>
        <v>0</v>
      </c>
      <c r="T71" s="280">
        <f t="shared" si="7"/>
        <v>0</v>
      </c>
      <c r="U71" s="280">
        <f t="shared" si="7"/>
        <v>0</v>
      </c>
      <c r="V71" s="280">
        <f t="shared" si="7"/>
        <v>0</v>
      </c>
      <c r="W71" s="280">
        <f t="shared" si="7"/>
        <v>0</v>
      </c>
      <c r="X71" s="280">
        <f t="shared" si="7"/>
        <v>0</v>
      </c>
      <c r="Y71" s="280">
        <f t="shared" si="7"/>
        <v>0</v>
      </c>
      <c r="Z71" s="280">
        <f t="shared" si="7"/>
        <v>0</v>
      </c>
      <c r="AA71" s="280">
        <f t="shared" si="7"/>
        <v>0</v>
      </c>
      <c r="AB71" s="280">
        <f t="shared" si="7"/>
        <v>0</v>
      </c>
      <c r="AC71" s="280">
        <f t="shared" si="7"/>
        <v>0</v>
      </c>
      <c r="AD71" s="280">
        <f t="shared" si="7"/>
        <v>0</v>
      </c>
      <c r="AE71" s="280">
        <f t="shared" si="7"/>
        <v>0</v>
      </c>
      <c r="AF71" s="280">
        <f t="shared" si="7"/>
        <v>0</v>
      </c>
      <c r="AG71" s="280">
        <f t="shared" si="7"/>
        <v>0</v>
      </c>
      <c r="AH71" s="280">
        <f t="shared" si="7"/>
        <v>0</v>
      </c>
      <c r="AI71" s="280">
        <f t="shared" si="7"/>
        <v>0</v>
      </c>
      <c r="AJ71" s="280">
        <f t="shared" si="7"/>
        <v>0</v>
      </c>
      <c r="AK71" s="280">
        <f t="shared" si="7"/>
        <v>0</v>
      </c>
      <c r="AL71" s="280">
        <f t="shared" si="7"/>
        <v>0</v>
      </c>
      <c r="AM71" s="280">
        <f t="shared" si="7"/>
        <v>0</v>
      </c>
      <c r="AN71" s="280">
        <f t="shared" si="7"/>
        <v>0</v>
      </c>
      <c r="AO71" s="280">
        <f t="shared" si="7"/>
        <v>0</v>
      </c>
      <c r="AP71" s="280">
        <f t="shared" si="7"/>
        <v>0</v>
      </c>
    </row>
    <row r="72" spans="1:42" outlineLevel="1">
      <c r="A72" s="211"/>
      <c r="B72"/>
      <c r="C72"/>
      <c r="D72"/>
      <c r="E72"/>
      <c r="F72"/>
      <c r="G72"/>
      <c r="H72"/>
      <c r="I72"/>
      <c r="J72"/>
      <c r="K72"/>
      <c r="M72" s="314"/>
      <c r="N72" s="31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4"/>
    </row>
    <row r="73" spans="1:42" outlineLevel="1">
      <c r="A73" s="220" t="s">
        <v>216</v>
      </c>
      <c r="B73" s="220" t="s">
        <v>286</v>
      </c>
      <c r="C73" s="220" t="s">
        <v>284</v>
      </c>
      <c r="D73" s="220"/>
      <c r="E73" s="220"/>
      <c r="F73" s="220"/>
      <c r="G73" s="220"/>
      <c r="H73" s="220"/>
      <c r="I73" s="220"/>
      <c r="J73" s="220"/>
      <c r="K73" s="220"/>
      <c r="L73" s="220"/>
      <c r="M73" s="315"/>
      <c r="N73" s="315"/>
      <c r="O73" s="315"/>
      <c r="P73" s="315"/>
      <c r="Q73" s="315"/>
      <c r="R73" s="315"/>
      <c r="S73" s="315"/>
      <c r="T73" s="315"/>
      <c r="U73" s="315"/>
      <c r="V73" s="315"/>
      <c r="W73" s="315"/>
      <c r="X73" s="315"/>
      <c r="Y73" s="315"/>
      <c r="Z73" s="315"/>
      <c r="AA73" s="315"/>
      <c r="AB73" s="315"/>
      <c r="AC73" s="315"/>
      <c r="AD73" s="315"/>
      <c r="AE73" s="315"/>
      <c r="AF73" s="315"/>
      <c r="AG73" s="315"/>
      <c r="AH73" s="315"/>
      <c r="AI73" s="315"/>
      <c r="AJ73" s="315"/>
      <c r="AK73" s="315"/>
      <c r="AL73" s="315"/>
      <c r="AM73" s="315"/>
      <c r="AN73" s="315"/>
      <c r="AO73" s="315"/>
      <c r="AP73" s="315"/>
    </row>
    <row r="74" spans="1:42" outlineLevel="2">
      <c r="A74" s="211" t="str">
        <f>A56&amp;"."&amp;A73&amp;"."&amp;A57&amp;"."&amp;B74</f>
        <v>1.o.2.1</v>
      </c>
      <c r="B74">
        <v>1</v>
      </c>
      <c r="C74" t="str">
        <f>'1-GBP'!C74</f>
        <v>Fixed</v>
      </c>
      <c r="D74"/>
      <c r="E74"/>
      <c r="F74"/>
      <c r="G74"/>
      <c r="H74"/>
      <c r="I74"/>
      <c r="J74"/>
      <c r="K74"/>
      <c r="M74" s="281">
        <v>0</v>
      </c>
      <c r="N74" s="281">
        <v>0</v>
      </c>
      <c r="O74" s="281">
        <v>0</v>
      </c>
      <c r="P74" s="281">
        <v>0</v>
      </c>
      <c r="Q74" s="281">
        <v>0</v>
      </c>
      <c r="R74" s="281">
        <v>0</v>
      </c>
      <c r="S74" s="281">
        <v>0</v>
      </c>
      <c r="T74" s="281">
        <v>0</v>
      </c>
      <c r="U74" s="281">
        <v>0</v>
      </c>
      <c r="V74" s="281">
        <v>0</v>
      </c>
      <c r="W74" s="281">
        <v>0</v>
      </c>
      <c r="X74" s="281">
        <v>0</v>
      </c>
      <c r="Y74" s="281">
        <v>0</v>
      </c>
      <c r="Z74" s="281">
        <v>0</v>
      </c>
      <c r="AA74" s="281">
        <v>0</v>
      </c>
      <c r="AB74" s="281">
        <v>0</v>
      </c>
      <c r="AC74" s="281">
        <v>0</v>
      </c>
      <c r="AD74" s="281">
        <v>0</v>
      </c>
      <c r="AE74" s="281">
        <v>0</v>
      </c>
      <c r="AF74" s="281">
        <v>0</v>
      </c>
      <c r="AG74" s="281">
        <v>0</v>
      </c>
      <c r="AH74" s="281">
        <v>0</v>
      </c>
      <c r="AI74" s="281">
        <v>0</v>
      </c>
      <c r="AJ74" s="281">
        <v>0</v>
      </c>
      <c r="AK74" s="281">
        <v>0</v>
      </c>
      <c r="AL74" s="281">
        <v>0</v>
      </c>
      <c r="AM74" s="281">
        <v>0</v>
      </c>
      <c r="AN74" s="281">
        <v>0</v>
      </c>
      <c r="AO74" s="281">
        <v>0</v>
      </c>
      <c r="AP74" s="281">
        <v>0</v>
      </c>
    </row>
    <row r="75" spans="1:42" outlineLevel="2">
      <c r="A75" s="211" t="str">
        <f>A56&amp;"."&amp;A73&amp;"."&amp;A57&amp;"."&amp;B75</f>
        <v>1.o.2.2</v>
      </c>
      <c r="B75">
        <v>2</v>
      </c>
      <c r="C75" t="str">
        <f>'1-GBP'!C75</f>
        <v>Variable</v>
      </c>
      <c r="D75"/>
      <c r="E75"/>
      <c r="F75"/>
      <c r="G75"/>
      <c r="H75"/>
      <c r="I75"/>
      <c r="J75"/>
      <c r="K75"/>
      <c r="M75" s="281">
        <v>0</v>
      </c>
      <c r="N75" s="281">
        <v>0</v>
      </c>
      <c r="O75" s="281">
        <v>0</v>
      </c>
      <c r="P75" s="281">
        <v>0</v>
      </c>
      <c r="Q75" s="281">
        <v>0</v>
      </c>
      <c r="R75" s="281">
        <v>0</v>
      </c>
      <c r="S75" s="281">
        <v>0</v>
      </c>
      <c r="T75" s="281">
        <v>0</v>
      </c>
      <c r="U75" s="281">
        <v>0</v>
      </c>
      <c r="V75" s="281">
        <v>0</v>
      </c>
      <c r="W75" s="281">
        <v>0</v>
      </c>
      <c r="X75" s="281">
        <v>0</v>
      </c>
      <c r="Y75" s="281">
        <v>0</v>
      </c>
      <c r="Z75" s="281">
        <v>0</v>
      </c>
      <c r="AA75" s="281">
        <v>0</v>
      </c>
      <c r="AB75" s="281">
        <v>0</v>
      </c>
      <c r="AC75" s="281">
        <v>0</v>
      </c>
      <c r="AD75" s="281">
        <v>0</v>
      </c>
      <c r="AE75" s="281">
        <v>0</v>
      </c>
      <c r="AF75" s="281">
        <v>0</v>
      </c>
      <c r="AG75" s="281">
        <v>0</v>
      </c>
      <c r="AH75" s="281">
        <v>0</v>
      </c>
      <c r="AI75" s="281">
        <v>0</v>
      </c>
      <c r="AJ75" s="281">
        <v>0</v>
      </c>
      <c r="AK75" s="281">
        <v>0</v>
      </c>
      <c r="AL75" s="281">
        <v>0</v>
      </c>
      <c r="AM75" s="281">
        <v>0</v>
      </c>
      <c r="AN75" s="281">
        <v>0</v>
      </c>
      <c r="AO75" s="281">
        <v>0</v>
      </c>
      <c r="AP75" s="281">
        <v>0</v>
      </c>
    </row>
    <row r="76" spans="1:42" outlineLevel="2">
      <c r="A76" s="211" t="str">
        <f>A56&amp;"."&amp;A73&amp;"."&amp;A57&amp;"."&amp;B76</f>
        <v>1.o.2.3</v>
      </c>
      <c r="B76">
        <v>3</v>
      </c>
      <c r="C76" t="str">
        <f>'1-GBP'!C76</f>
        <v/>
      </c>
      <c r="D76"/>
      <c r="E76"/>
      <c r="F76"/>
      <c r="G76"/>
      <c r="H76"/>
      <c r="I76"/>
      <c r="J76"/>
      <c r="K76"/>
      <c r="M76" s="281">
        <v>0</v>
      </c>
      <c r="N76" s="281">
        <v>0</v>
      </c>
      <c r="O76" s="281">
        <v>0</v>
      </c>
      <c r="P76" s="281">
        <v>0</v>
      </c>
      <c r="Q76" s="281">
        <v>0</v>
      </c>
      <c r="R76" s="281">
        <v>0</v>
      </c>
      <c r="S76" s="281">
        <v>0</v>
      </c>
      <c r="T76" s="281">
        <v>0</v>
      </c>
      <c r="U76" s="281">
        <v>0</v>
      </c>
      <c r="V76" s="281">
        <v>0</v>
      </c>
      <c r="W76" s="281">
        <v>0</v>
      </c>
      <c r="X76" s="281">
        <v>0</v>
      </c>
      <c r="Y76" s="281">
        <v>0</v>
      </c>
      <c r="Z76" s="281">
        <v>0</v>
      </c>
      <c r="AA76" s="281">
        <v>0</v>
      </c>
      <c r="AB76" s="281">
        <v>0</v>
      </c>
      <c r="AC76" s="281">
        <v>0</v>
      </c>
      <c r="AD76" s="281">
        <v>0</v>
      </c>
      <c r="AE76" s="281">
        <v>0</v>
      </c>
      <c r="AF76" s="281">
        <v>0</v>
      </c>
      <c r="AG76" s="281">
        <v>0</v>
      </c>
      <c r="AH76" s="281">
        <v>0</v>
      </c>
      <c r="AI76" s="281">
        <v>0</v>
      </c>
      <c r="AJ76" s="281">
        <v>0</v>
      </c>
      <c r="AK76" s="281">
        <v>0</v>
      </c>
      <c r="AL76" s="281">
        <v>0</v>
      </c>
      <c r="AM76" s="281">
        <v>0</v>
      </c>
      <c r="AN76" s="281">
        <v>0</v>
      </c>
      <c r="AO76" s="281">
        <v>0</v>
      </c>
      <c r="AP76" s="281">
        <v>0</v>
      </c>
    </row>
    <row r="77" spans="1:42" outlineLevel="2">
      <c r="A77" s="211" t="str">
        <f>A56&amp;"."&amp;A73&amp;"."&amp;A57&amp;"."&amp;B77</f>
        <v>1.o.2.4</v>
      </c>
      <c r="B77">
        <v>4</v>
      </c>
      <c r="C77" t="str">
        <f>'1-GBP'!C77</f>
        <v/>
      </c>
      <c r="D77"/>
      <c r="E77"/>
      <c r="F77"/>
      <c r="G77"/>
      <c r="H77"/>
      <c r="I77"/>
      <c r="J77"/>
      <c r="K77"/>
      <c r="M77" s="281">
        <v>0</v>
      </c>
      <c r="N77" s="281">
        <v>0</v>
      </c>
      <c r="O77" s="281">
        <v>0</v>
      </c>
      <c r="P77" s="281">
        <v>0</v>
      </c>
      <c r="Q77" s="281">
        <v>0</v>
      </c>
      <c r="R77" s="281">
        <v>0</v>
      </c>
      <c r="S77" s="281">
        <v>0</v>
      </c>
      <c r="T77" s="281">
        <v>0</v>
      </c>
      <c r="U77" s="281">
        <v>0</v>
      </c>
      <c r="V77" s="281">
        <v>0</v>
      </c>
      <c r="W77" s="281">
        <v>0</v>
      </c>
      <c r="X77" s="281">
        <v>0</v>
      </c>
      <c r="Y77" s="281">
        <v>0</v>
      </c>
      <c r="Z77" s="281">
        <v>0</v>
      </c>
      <c r="AA77" s="281">
        <v>0</v>
      </c>
      <c r="AB77" s="281">
        <v>0</v>
      </c>
      <c r="AC77" s="281">
        <v>0</v>
      </c>
      <c r="AD77" s="281">
        <v>0</v>
      </c>
      <c r="AE77" s="281">
        <v>0</v>
      </c>
      <c r="AF77" s="281">
        <v>0</v>
      </c>
      <c r="AG77" s="281">
        <v>0</v>
      </c>
      <c r="AH77" s="281">
        <v>0</v>
      </c>
      <c r="AI77" s="281">
        <v>0</v>
      </c>
      <c r="AJ77" s="281">
        <v>0</v>
      </c>
      <c r="AK77" s="281">
        <v>0</v>
      </c>
      <c r="AL77" s="281">
        <v>0</v>
      </c>
      <c r="AM77" s="281">
        <v>0</v>
      </c>
      <c r="AN77" s="281">
        <v>0</v>
      </c>
      <c r="AO77" s="281">
        <v>0</v>
      </c>
      <c r="AP77" s="281">
        <v>0</v>
      </c>
    </row>
    <row r="78" spans="1:42" outlineLevel="2">
      <c r="A78" s="211" t="str">
        <f>A56&amp;"."&amp;A73&amp;"."&amp;A57&amp;"."&amp;B78</f>
        <v>1.o.2.5</v>
      </c>
      <c r="B78">
        <v>5</v>
      </c>
      <c r="C78" t="str">
        <f>'1-GBP'!C78</f>
        <v/>
      </c>
      <c r="D78"/>
      <c r="E78"/>
      <c r="F78"/>
      <c r="G78"/>
      <c r="H78"/>
      <c r="I78"/>
      <c r="J78"/>
      <c r="K78"/>
      <c r="M78" s="281">
        <v>0</v>
      </c>
      <c r="N78" s="281">
        <v>0</v>
      </c>
      <c r="O78" s="281">
        <v>0</v>
      </c>
      <c r="P78" s="281">
        <v>0</v>
      </c>
      <c r="Q78" s="281">
        <v>0</v>
      </c>
      <c r="R78" s="281">
        <v>0</v>
      </c>
      <c r="S78" s="281">
        <v>0</v>
      </c>
      <c r="T78" s="281">
        <v>0</v>
      </c>
      <c r="U78" s="281">
        <v>0</v>
      </c>
      <c r="V78" s="281">
        <v>0</v>
      </c>
      <c r="W78" s="281">
        <v>0</v>
      </c>
      <c r="X78" s="281">
        <v>0</v>
      </c>
      <c r="Y78" s="281">
        <v>0</v>
      </c>
      <c r="Z78" s="281">
        <v>0</v>
      </c>
      <c r="AA78" s="281">
        <v>0</v>
      </c>
      <c r="AB78" s="281">
        <v>0</v>
      </c>
      <c r="AC78" s="281">
        <v>0</v>
      </c>
      <c r="AD78" s="281">
        <v>0</v>
      </c>
      <c r="AE78" s="281">
        <v>0</v>
      </c>
      <c r="AF78" s="281">
        <v>0</v>
      </c>
      <c r="AG78" s="281">
        <v>0</v>
      </c>
      <c r="AH78" s="281">
        <v>0</v>
      </c>
      <c r="AI78" s="281">
        <v>0</v>
      </c>
      <c r="AJ78" s="281">
        <v>0</v>
      </c>
      <c r="AK78" s="281">
        <v>0</v>
      </c>
      <c r="AL78" s="281">
        <v>0</v>
      </c>
      <c r="AM78" s="281">
        <v>0</v>
      </c>
      <c r="AN78" s="281">
        <v>0</v>
      </c>
      <c r="AO78" s="281">
        <v>0</v>
      </c>
      <c r="AP78" s="281">
        <v>0</v>
      </c>
    </row>
    <row r="79" spans="1:42" outlineLevel="2">
      <c r="A79" s="211" t="str">
        <f>A56&amp;"."&amp;A73&amp;"."&amp;A57&amp;"."&amp;B79</f>
        <v>1.o.2.6</v>
      </c>
      <c r="B79">
        <v>6</v>
      </c>
      <c r="C79" t="str">
        <f>'1-GBP'!C79</f>
        <v/>
      </c>
      <c r="D79"/>
      <c r="E79"/>
      <c r="F79"/>
      <c r="G79"/>
      <c r="H79"/>
      <c r="I79"/>
      <c r="J79"/>
      <c r="K79"/>
      <c r="M79" s="281">
        <v>0</v>
      </c>
      <c r="N79" s="281">
        <v>0</v>
      </c>
      <c r="O79" s="281">
        <v>0</v>
      </c>
      <c r="P79" s="281">
        <v>0</v>
      </c>
      <c r="Q79" s="281">
        <v>0</v>
      </c>
      <c r="R79" s="281">
        <v>0</v>
      </c>
      <c r="S79" s="281">
        <v>0</v>
      </c>
      <c r="T79" s="281">
        <v>0</v>
      </c>
      <c r="U79" s="281">
        <v>0</v>
      </c>
      <c r="V79" s="281">
        <v>0</v>
      </c>
      <c r="W79" s="281">
        <v>0</v>
      </c>
      <c r="X79" s="281">
        <v>0</v>
      </c>
      <c r="Y79" s="281">
        <v>0</v>
      </c>
      <c r="Z79" s="281">
        <v>0</v>
      </c>
      <c r="AA79" s="281">
        <v>0</v>
      </c>
      <c r="AB79" s="281">
        <v>0</v>
      </c>
      <c r="AC79" s="281">
        <v>0</v>
      </c>
      <c r="AD79" s="281">
        <v>0</v>
      </c>
      <c r="AE79" s="281">
        <v>0</v>
      </c>
      <c r="AF79" s="281">
        <v>0</v>
      </c>
      <c r="AG79" s="281">
        <v>0</v>
      </c>
      <c r="AH79" s="281">
        <v>0</v>
      </c>
      <c r="AI79" s="281">
        <v>0</v>
      </c>
      <c r="AJ79" s="281">
        <v>0</v>
      </c>
      <c r="AK79" s="281">
        <v>0</v>
      </c>
      <c r="AL79" s="281">
        <v>0</v>
      </c>
      <c r="AM79" s="281">
        <v>0</v>
      </c>
      <c r="AN79" s="281">
        <v>0</v>
      </c>
      <c r="AO79" s="281">
        <v>0</v>
      </c>
      <c r="AP79" s="281">
        <v>0</v>
      </c>
    </row>
    <row r="80" spans="1:42" outlineLevel="2">
      <c r="A80" s="211" t="str">
        <f>A56&amp;"."&amp;A73&amp;"."&amp;A57&amp;"."&amp;B80</f>
        <v>1.o.2.7</v>
      </c>
      <c r="B80">
        <v>7</v>
      </c>
      <c r="C80" t="str">
        <f>'1-GBP'!C80</f>
        <v/>
      </c>
      <c r="D80"/>
      <c r="E80"/>
      <c r="F80"/>
      <c r="G80"/>
      <c r="H80"/>
      <c r="I80"/>
      <c r="J80"/>
      <c r="K80"/>
      <c r="M80" s="281">
        <v>0</v>
      </c>
      <c r="N80" s="281">
        <v>0</v>
      </c>
      <c r="O80" s="281">
        <v>0</v>
      </c>
      <c r="P80" s="281">
        <v>0</v>
      </c>
      <c r="Q80" s="281">
        <v>0</v>
      </c>
      <c r="R80" s="281">
        <v>0</v>
      </c>
      <c r="S80" s="281">
        <v>0</v>
      </c>
      <c r="T80" s="281">
        <v>0</v>
      </c>
      <c r="U80" s="281">
        <v>0</v>
      </c>
      <c r="V80" s="281">
        <v>0</v>
      </c>
      <c r="W80" s="281">
        <v>0</v>
      </c>
      <c r="X80" s="281">
        <v>0</v>
      </c>
      <c r="Y80" s="281">
        <v>0</v>
      </c>
      <c r="Z80" s="281">
        <v>0</v>
      </c>
      <c r="AA80" s="281">
        <v>0</v>
      </c>
      <c r="AB80" s="281">
        <v>0</v>
      </c>
      <c r="AC80" s="281">
        <v>0</v>
      </c>
      <c r="AD80" s="281">
        <v>0</v>
      </c>
      <c r="AE80" s="281">
        <v>0</v>
      </c>
      <c r="AF80" s="281">
        <v>0</v>
      </c>
      <c r="AG80" s="281">
        <v>0</v>
      </c>
      <c r="AH80" s="281">
        <v>0</v>
      </c>
      <c r="AI80" s="281">
        <v>0</v>
      </c>
      <c r="AJ80" s="281">
        <v>0</v>
      </c>
      <c r="AK80" s="281">
        <v>0</v>
      </c>
      <c r="AL80" s="281">
        <v>0</v>
      </c>
      <c r="AM80" s="281">
        <v>0</v>
      </c>
      <c r="AN80" s="281">
        <v>0</v>
      </c>
      <c r="AO80" s="281">
        <v>0</v>
      </c>
      <c r="AP80" s="281">
        <v>0</v>
      </c>
    </row>
    <row r="81" spans="1:42" outlineLevel="2">
      <c r="A81" s="211" t="str">
        <f>A56&amp;"."&amp;A73&amp;"."&amp;A57&amp;"."&amp;B81</f>
        <v>1.o.2.8</v>
      </c>
      <c r="B81">
        <v>8</v>
      </c>
      <c r="C81" t="str">
        <f>'1-GBP'!C81</f>
        <v/>
      </c>
      <c r="D81"/>
      <c r="E81"/>
      <c r="F81"/>
      <c r="G81"/>
      <c r="H81"/>
      <c r="I81"/>
      <c r="J81"/>
      <c r="K81"/>
      <c r="M81" s="281">
        <v>0</v>
      </c>
      <c r="N81" s="281">
        <v>0</v>
      </c>
      <c r="O81" s="281">
        <v>0</v>
      </c>
      <c r="P81" s="281">
        <v>0</v>
      </c>
      <c r="Q81" s="281">
        <v>0</v>
      </c>
      <c r="R81" s="281">
        <v>0</v>
      </c>
      <c r="S81" s="281">
        <v>0</v>
      </c>
      <c r="T81" s="281">
        <v>0</v>
      </c>
      <c r="U81" s="281">
        <v>0</v>
      </c>
      <c r="V81" s="281">
        <v>0</v>
      </c>
      <c r="W81" s="281">
        <v>0</v>
      </c>
      <c r="X81" s="281">
        <v>0</v>
      </c>
      <c r="Y81" s="281">
        <v>0</v>
      </c>
      <c r="Z81" s="281">
        <v>0</v>
      </c>
      <c r="AA81" s="281">
        <v>0</v>
      </c>
      <c r="AB81" s="281">
        <v>0</v>
      </c>
      <c r="AC81" s="281">
        <v>0</v>
      </c>
      <c r="AD81" s="281">
        <v>0</v>
      </c>
      <c r="AE81" s="281">
        <v>0</v>
      </c>
      <c r="AF81" s="281">
        <v>0</v>
      </c>
      <c r="AG81" s="281">
        <v>0</v>
      </c>
      <c r="AH81" s="281">
        <v>0</v>
      </c>
      <c r="AI81" s="281">
        <v>0</v>
      </c>
      <c r="AJ81" s="281">
        <v>0</v>
      </c>
      <c r="AK81" s="281">
        <v>0</v>
      </c>
      <c r="AL81" s="281">
        <v>0</v>
      </c>
      <c r="AM81" s="281">
        <v>0</v>
      </c>
      <c r="AN81" s="281">
        <v>0</v>
      </c>
      <c r="AO81" s="281">
        <v>0</v>
      </c>
      <c r="AP81" s="281">
        <v>0</v>
      </c>
    </row>
    <row r="82" spans="1:42" outlineLevel="2">
      <c r="A82" s="211" t="str">
        <f>A56&amp;"."&amp;A73&amp;"."&amp;A57&amp;"."&amp;B82</f>
        <v>1.o.2.9</v>
      </c>
      <c r="B82">
        <v>9</v>
      </c>
      <c r="C82" t="str">
        <f>'1-GBP'!C82</f>
        <v/>
      </c>
      <c r="D82"/>
      <c r="E82"/>
      <c r="F82"/>
      <c r="G82"/>
      <c r="H82"/>
      <c r="I82"/>
      <c r="J82"/>
      <c r="K82"/>
      <c r="M82" s="281">
        <v>0</v>
      </c>
      <c r="N82" s="281">
        <v>0</v>
      </c>
      <c r="O82" s="281">
        <v>0</v>
      </c>
      <c r="P82" s="281">
        <v>0</v>
      </c>
      <c r="Q82" s="281">
        <v>0</v>
      </c>
      <c r="R82" s="281">
        <v>0</v>
      </c>
      <c r="S82" s="281">
        <v>0</v>
      </c>
      <c r="T82" s="281">
        <v>0</v>
      </c>
      <c r="U82" s="281">
        <v>0</v>
      </c>
      <c r="V82" s="281">
        <v>0</v>
      </c>
      <c r="W82" s="281">
        <v>0</v>
      </c>
      <c r="X82" s="281">
        <v>0</v>
      </c>
      <c r="Y82" s="281">
        <v>0</v>
      </c>
      <c r="Z82" s="281">
        <v>0</v>
      </c>
      <c r="AA82" s="281">
        <v>0</v>
      </c>
      <c r="AB82" s="281">
        <v>0</v>
      </c>
      <c r="AC82" s="281">
        <v>0</v>
      </c>
      <c r="AD82" s="281">
        <v>0</v>
      </c>
      <c r="AE82" s="281">
        <v>0</v>
      </c>
      <c r="AF82" s="281">
        <v>0</v>
      </c>
      <c r="AG82" s="281">
        <v>0</v>
      </c>
      <c r="AH82" s="281">
        <v>0</v>
      </c>
      <c r="AI82" s="281">
        <v>0</v>
      </c>
      <c r="AJ82" s="281">
        <v>0</v>
      </c>
      <c r="AK82" s="281">
        <v>0</v>
      </c>
      <c r="AL82" s="281">
        <v>0</v>
      </c>
      <c r="AM82" s="281">
        <v>0</v>
      </c>
      <c r="AN82" s="281">
        <v>0</v>
      </c>
      <c r="AO82" s="281">
        <v>0</v>
      </c>
      <c r="AP82" s="281">
        <v>0</v>
      </c>
    </row>
    <row r="83" spans="1:42" outlineLevel="2">
      <c r="A83" s="211" t="str">
        <f>A56&amp;"."&amp;A73&amp;"."&amp;A57&amp;"."&amp;B83</f>
        <v>1.o.2.10</v>
      </c>
      <c r="B83">
        <v>10</v>
      </c>
      <c r="C83" t="str">
        <f>'1-GBP'!C83</f>
        <v/>
      </c>
      <c r="D83"/>
      <c r="E83"/>
      <c r="F83"/>
      <c r="G83"/>
      <c r="H83"/>
      <c r="I83"/>
      <c r="J83"/>
      <c r="K83"/>
      <c r="M83" s="281">
        <v>0</v>
      </c>
      <c r="N83" s="281">
        <v>0</v>
      </c>
      <c r="O83" s="281">
        <v>0</v>
      </c>
      <c r="P83" s="281">
        <v>0</v>
      </c>
      <c r="Q83" s="281">
        <v>0</v>
      </c>
      <c r="R83" s="281">
        <v>0</v>
      </c>
      <c r="S83" s="281">
        <v>0</v>
      </c>
      <c r="T83" s="281">
        <v>0</v>
      </c>
      <c r="U83" s="281">
        <v>0</v>
      </c>
      <c r="V83" s="281">
        <v>0</v>
      </c>
      <c r="W83" s="281">
        <v>0</v>
      </c>
      <c r="X83" s="281">
        <v>0</v>
      </c>
      <c r="Y83" s="281">
        <v>0</v>
      </c>
      <c r="Z83" s="281">
        <v>0</v>
      </c>
      <c r="AA83" s="281">
        <v>0</v>
      </c>
      <c r="AB83" s="281">
        <v>0</v>
      </c>
      <c r="AC83" s="281">
        <v>0</v>
      </c>
      <c r="AD83" s="281">
        <v>0</v>
      </c>
      <c r="AE83" s="281">
        <v>0</v>
      </c>
      <c r="AF83" s="281">
        <v>0</v>
      </c>
      <c r="AG83" s="281">
        <v>0</v>
      </c>
      <c r="AH83" s="281">
        <v>0</v>
      </c>
      <c r="AI83" s="281">
        <v>0</v>
      </c>
      <c r="AJ83" s="281">
        <v>0</v>
      </c>
      <c r="AK83" s="281">
        <v>0</v>
      </c>
      <c r="AL83" s="281">
        <v>0</v>
      </c>
      <c r="AM83" s="281">
        <v>0</v>
      </c>
      <c r="AN83" s="281">
        <v>0</v>
      </c>
      <c r="AO83" s="281">
        <v>0</v>
      </c>
      <c r="AP83" s="281">
        <v>0</v>
      </c>
    </row>
    <row r="84" spans="1:42" outlineLevel="2">
      <c r="A84" s="211" t="str">
        <f>A56&amp;"."&amp;A73&amp;"."&amp;A57&amp;"."&amp;B84</f>
        <v>1.o.2.11</v>
      </c>
      <c r="B84">
        <v>11</v>
      </c>
      <c r="C84" t="str">
        <f>'1-GBP'!C84</f>
        <v/>
      </c>
      <c r="D84"/>
      <c r="E84"/>
      <c r="F84"/>
      <c r="G84"/>
      <c r="H84"/>
      <c r="I84"/>
      <c r="J84"/>
      <c r="K84"/>
      <c r="M84" s="281">
        <v>0</v>
      </c>
      <c r="N84" s="281">
        <v>0</v>
      </c>
      <c r="O84" s="281">
        <v>0</v>
      </c>
      <c r="P84" s="281">
        <v>0</v>
      </c>
      <c r="Q84" s="281">
        <v>0</v>
      </c>
      <c r="R84" s="281">
        <v>0</v>
      </c>
      <c r="S84" s="281">
        <v>0</v>
      </c>
      <c r="T84" s="281">
        <v>0</v>
      </c>
      <c r="U84" s="281">
        <v>0</v>
      </c>
      <c r="V84" s="281">
        <v>0</v>
      </c>
      <c r="W84" s="281">
        <v>0</v>
      </c>
      <c r="X84" s="281">
        <v>0</v>
      </c>
      <c r="Y84" s="281">
        <v>0</v>
      </c>
      <c r="Z84" s="281">
        <v>0</v>
      </c>
      <c r="AA84" s="281">
        <v>0</v>
      </c>
      <c r="AB84" s="281">
        <v>0</v>
      </c>
      <c r="AC84" s="281">
        <v>0</v>
      </c>
      <c r="AD84" s="281">
        <v>0</v>
      </c>
      <c r="AE84" s="281">
        <v>0</v>
      </c>
      <c r="AF84" s="281">
        <v>0</v>
      </c>
      <c r="AG84" s="281">
        <v>0</v>
      </c>
      <c r="AH84" s="281">
        <v>0</v>
      </c>
      <c r="AI84" s="281">
        <v>0</v>
      </c>
      <c r="AJ84" s="281">
        <v>0</v>
      </c>
      <c r="AK84" s="281">
        <v>0</v>
      </c>
      <c r="AL84" s="281">
        <v>0</v>
      </c>
      <c r="AM84" s="281">
        <v>0</v>
      </c>
      <c r="AN84" s="281">
        <v>0</v>
      </c>
      <c r="AO84" s="281">
        <v>0</v>
      </c>
      <c r="AP84" s="281">
        <v>0</v>
      </c>
    </row>
    <row r="85" spans="1:42" outlineLevel="2">
      <c r="A85" s="211" t="str">
        <f>A56&amp;"."&amp;A73&amp;"."&amp;A57&amp;"."&amp;B85</f>
        <v>1.o.2.12</v>
      </c>
      <c r="B85">
        <v>12</v>
      </c>
      <c r="C85" t="str">
        <f>'1-GBP'!C85</f>
        <v/>
      </c>
      <c r="D85"/>
      <c r="E85"/>
      <c r="F85"/>
      <c r="G85"/>
      <c r="H85"/>
      <c r="I85"/>
      <c r="J85"/>
      <c r="K85"/>
      <c r="M85" s="281">
        <v>0</v>
      </c>
      <c r="N85" s="281">
        <v>0</v>
      </c>
      <c r="O85" s="281">
        <v>0</v>
      </c>
      <c r="P85" s="281">
        <v>0</v>
      </c>
      <c r="Q85" s="281">
        <v>0</v>
      </c>
      <c r="R85" s="281">
        <v>0</v>
      </c>
      <c r="S85" s="281">
        <v>0</v>
      </c>
      <c r="T85" s="281">
        <v>0</v>
      </c>
      <c r="U85" s="281">
        <v>0</v>
      </c>
      <c r="V85" s="281">
        <v>0</v>
      </c>
      <c r="W85" s="281">
        <v>0</v>
      </c>
      <c r="X85" s="281">
        <v>0</v>
      </c>
      <c r="Y85" s="281">
        <v>0</v>
      </c>
      <c r="Z85" s="281">
        <v>0</v>
      </c>
      <c r="AA85" s="281">
        <v>0</v>
      </c>
      <c r="AB85" s="281">
        <v>0</v>
      </c>
      <c r="AC85" s="281">
        <v>0</v>
      </c>
      <c r="AD85" s="281">
        <v>0</v>
      </c>
      <c r="AE85" s="281">
        <v>0</v>
      </c>
      <c r="AF85" s="281">
        <v>0</v>
      </c>
      <c r="AG85" s="281">
        <v>0</v>
      </c>
      <c r="AH85" s="281">
        <v>0</v>
      </c>
      <c r="AI85" s="281">
        <v>0</v>
      </c>
      <c r="AJ85" s="281">
        <v>0</v>
      </c>
      <c r="AK85" s="281">
        <v>0</v>
      </c>
      <c r="AL85" s="281">
        <v>0</v>
      </c>
      <c r="AM85" s="281">
        <v>0</v>
      </c>
      <c r="AN85" s="281">
        <v>0</v>
      </c>
      <c r="AO85" s="281">
        <v>0</v>
      </c>
      <c r="AP85" s="281">
        <v>0</v>
      </c>
    </row>
    <row r="86" spans="1:42" outlineLevel="1" collapsed="1">
      <c r="A86" s="212"/>
      <c r="B86" s="201">
        <f>B85-COUNTIFS(C74:C85,"")</f>
        <v>2</v>
      </c>
      <c r="C86" s="201" t="s">
        <v>285</v>
      </c>
      <c r="D86" s="201"/>
      <c r="E86" s="201"/>
      <c r="F86" s="201"/>
      <c r="G86" s="201"/>
      <c r="H86" s="201"/>
      <c r="I86" s="201"/>
      <c r="J86" s="201"/>
      <c r="K86" s="201"/>
      <c r="L86" s="201"/>
      <c r="M86" s="280">
        <f>SUM(M74:M85)</f>
        <v>0</v>
      </c>
      <c r="N86" s="280">
        <f t="shared" ref="N86:AP86" si="8">SUM(N74:N85)</f>
        <v>0</v>
      </c>
      <c r="O86" s="280">
        <f t="shared" si="8"/>
        <v>0</v>
      </c>
      <c r="P86" s="280">
        <f t="shared" si="8"/>
        <v>0</v>
      </c>
      <c r="Q86" s="280">
        <f t="shared" si="8"/>
        <v>0</v>
      </c>
      <c r="R86" s="280">
        <f t="shared" si="8"/>
        <v>0</v>
      </c>
      <c r="S86" s="280">
        <f t="shared" si="8"/>
        <v>0</v>
      </c>
      <c r="T86" s="280">
        <f t="shared" si="8"/>
        <v>0</v>
      </c>
      <c r="U86" s="280">
        <f t="shared" si="8"/>
        <v>0</v>
      </c>
      <c r="V86" s="280">
        <f t="shared" si="8"/>
        <v>0</v>
      </c>
      <c r="W86" s="280">
        <f t="shared" si="8"/>
        <v>0</v>
      </c>
      <c r="X86" s="280">
        <f t="shared" si="8"/>
        <v>0</v>
      </c>
      <c r="Y86" s="280">
        <f t="shared" si="8"/>
        <v>0</v>
      </c>
      <c r="Z86" s="280">
        <f t="shared" si="8"/>
        <v>0</v>
      </c>
      <c r="AA86" s="280">
        <f t="shared" si="8"/>
        <v>0</v>
      </c>
      <c r="AB86" s="280">
        <f t="shared" si="8"/>
        <v>0</v>
      </c>
      <c r="AC86" s="280">
        <f t="shared" si="8"/>
        <v>0</v>
      </c>
      <c r="AD86" s="280">
        <f t="shared" si="8"/>
        <v>0</v>
      </c>
      <c r="AE86" s="280">
        <f t="shared" si="8"/>
        <v>0</v>
      </c>
      <c r="AF86" s="280">
        <f t="shared" si="8"/>
        <v>0</v>
      </c>
      <c r="AG86" s="280">
        <f t="shared" si="8"/>
        <v>0</v>
      </c>
      <c r="AH86" s="280">
        <f t="shared" si="8"/>
        <v>0</v>
      </c>
      <c r="AI86" s="280">
        <f t="shared" si="8"/>
        <v>0</v>
      </c>
      <c r="AJ86" s="280">
        <f t="shared" si="8"/>
        <v>0</v>
      </c>
      <c r="AK86" s="280">
        <f t="shared" si="8"/>
        <v>0</v>
      </c>
      <c r="AL86" s="280">
        <f t="shared" si="8"/>
        <v>0</v>
      </c>
      <c r="AM86" s="280">
        <f t="shared" si="8"/>
        <v>0</v>
      </c>
      <c r="AN86" s="280">
        <f t="shared" si="8"/>
        <v>0</v>
      </c>
      <c r="AO86" s="280">
        <f t="shared" si="8"/>
        <v>0</v>
      </c>
      <c r="AP86" s="280">
        <f t="shared" si="8"/>
        <v>0</v>
      </c>
    </row>
    <row r="87" spans="1:42" outlineLevel="1">
      <c r="A87" s="221"/>
      <c r="B87" s="222"/>
      <c r="C87" s="222"/>
      <c r="D87" s="222"/>
      <c r="E87" s="222"/>
      <c r="F87" s="222"/>
      <c r="G87" s="222"/>
      <c r="H87" s="222"/>
      <c r="I87" s="222"/>
      <c r="J87" s="222"/>
      <c r="K87" s="222"/>
      <c r="L87" s="222"/>
      <c r="M87" s="317"/>
      <c r="N87" s="317"/>
      <c r="O87" s="317"/>
      <c r="P87" s="317"/>
      <c r="Q87" s="317"/>
      <c r="R87" s="317"/>
      <c r="S87" s="317"/>
      <c r="T87" s="317"/>
      <c r="U87" s="317"/>
      <c r="V87" s="317"/>
      <c r="W87" s="317"/>
      <c r="X87" s="317"/>
      <c r="Y87" s="317"/>
      <c r="Z87" s="317"/>
      <c r="AA87" s="317"/>
      <c r="AB87" s="317"/>
      <c r="AC87" s="317"/>
      <c r="AD87" s="317"/>
      <c r="AE87" s="317"/>
      <c r="AF87" s="317"/>
      <c r="AG87" s="317"/>
      <c r="AH87" s="317"/>
      <c r="AI87" s="317"/>
      <c r="AJ87" s="317"/>
      <c r="AK87" s="317"/>
      <c r="AL87" s="317"/>
      <c r="AM87" s="317"/>
      <c r="AN87" s="317"/>
      <c r="AO87" s="317"/>
      <c r="AP87" s="317"/>
    </row>
    <row r="88" spans="1:42" outlineLevel="1">
      <c r="A88" s="220" t="s">
        <v>254</v>
      </c>
      <c r="B88" s="220" t="s">
        <v>287</v>
      </c>
      <c r="C88" s="220" t="s">
        <v>284</v>
      </c>
      <c r="D88" s="220"/>
      <c r="E88" s="220"/>
      <c r="F88" s="220"/>
      <c r="G88" s="220"/>
      <c r="H88" s="220"/>
      <c r="I88" s="220"/>
      <c r="J88" s="220"/>
      <c r="K88" s="220"/>
      <c r="L88" s="220"/>
      <c r="M88" s="315"/>
      <c r="N88" s="315"/>
      <c r="O88" s="315"/>
      <c r="P88" s="315"/>
      <c r="Q88" s="315"/>
      <c r="R88" s="315"/>
      <c r="S88" s="315"/>
      <c r="T88" s="315"/>
      <c r="U88" s="315"/>
      <c r="V88" s="315"/>
      <c r="W88" s="315"/>
      <c r="X88" s="315"/>
      <c r="Y88" s="315"/>
      <c r="Z88" s="315"/>
      <c r="AA88" s="315"/>
      <c r="AB88" s="315"/>
      <c r="AC88" s="315"/>
      <c r="AD88" s="315"/>
      <c r="AE88" s="315"/>
      <c r="AF88" s="315"/>
      <c r="AG88" s="315"/>
      <c r="AH88" s="315"/>
      <c r="AI88" s="315"/>
      <c r="AJ88" s="315"/>
      <c r="AK88" s="315"/>
      <c r="AL88" s="315"/>
      <c r="AM88" s="315"/>
      <c r="AN88" s="315"/>
      <c r="AO88" s="315"/>
      <c r="AP88" s="315"/>
    </row>
    <row r="89" spans="1:42" outlineLevel="2">
      <c r="A89" s="211" t="str">
        <f>A56&amp;"."&amp;A88&amp;"."&amp;A57&amp;"."&amp;B89</f>
        <v>1.d.2.1</v>
      </c>
      <c r="B89">
        <v>1</v>
      </c>
      <c r="C89" t="str">
        <f>'1-GBP'!C89</f>
        <v/>
      </c>
      <c r="D89"/>
      <c r="E89"/>
      <c r="F89"/>
      <c r="G89"/>
      <c r="H89"/>
      <c r="I89"/>
      <c r="J89"/>
      <c r="K89"/>
      <c r="M89" s="281">
        <v>0</v>
      </c>
      <c r="N89" s="281">
        <v>0</v>
      </c>
      <c r="O89" s="281">
        <v>0</v>
      </c>
      <c r="P89" s="281">
        <v>0</v>
      </c>
      <c r="Q89" s="281">
        <v>0</v>
      </c>
      <c r="R89" s="281">
        <v>0</v>
      </c>
      <c r="S89" s="281">
        <v>0</v>
      </c>
      <c r="T89" s="281">
        <v>0</v>
      </c>
      <c r="U89" s="281">
        <v>0</v>
      </c>
      <c r="V89" s="281">
        <v>0</v>
      </c>
      <c r="W89" s="281">
        <v>0</v>
      </c>
      <c r="X89" s="281">
        <v>0</v>
      </c>
      <c r="Y89" s="281">
        <v>0</v>
      </c>
      <c r="Z89" s="281">
        <v>0</v>
      </c>
      <c r="AA89" s="281">
        <v>0</v>
      </c>
      <c r="AB89" s="281">
        <v>0</v>
      </c>
      <c r="AC89" s="281">
        <v>0</v>
      </c>
      <c r="AD89" s="281">
        <v>0</v>
      </c>
      <c r="AE89" s="281">
        <v>0</v>
      </c>
      <c r="AF89" s="281">
        <v>0</v>
      </c>
      <c r="AG89" s="281">
        <v>0</v>
      </c>
      <c r="AH89" s="281">
        <v>0</v>
      </c>
      <c r="AI89" s="281">
        <v>0</v>
      </c>
      <c r="AJ89" s="281">
        <v>0</v>
      </c>
      <c r="AK89" s="281">
        <v>0</v>
      </c>
      <c r="AL89" s="281">
        <v>0</v>
      </c>
      <c r="AM89" s="281">
        <v>0</v>
      </c>
      <c r="AN89" s="281">
        <v>0</v>
      </c>
      <c r="AO89" s="281">
        <v>0</v>
      </c>
      <c r="AP89" s="281">
        <v>0</v>
      </c>
    </row>
    <row r="90" spans="1:42" outlineLevel="2">
      <c r="A90" s="211" t="str">
        <f>A56&amp;"."&amp;A88&amp;"."&amp;A57&amp;"."&amp;B90</f>
        <v>1.d.2.2</v>
      </c>
      <c r="B90">
        <v>2</v>
      </c>
      <c r="C90" t="str">
        <f>'1-GBP'!C90</f>
        <v/>
      </c>
      <c r="D90"/>
      <c r="E90"/>
      <c r="F90"/>
      <c r="G90"/>
      <c r="H90"/>
      <c r="I90"/>
      <c r="J90"/>
      <c r="K90"/>
      <c r="M90" s="281">
        <v>0</v>
      </c>
      <c r="N90" s="281">
        <v>0</v>
      </c>
      <c r="O90" s="281">
        <v>0</v>
      </c>
      <c r="P90" s="281">
        <v>0</v>
      </c>
      <c r="Q90" s="281">
        <v>0</v>
      </c>
      <c r="R90" s="281">
        <v>0</v>
      </c>
      <c r="S90" s="281">
        <v>0</v>
      </c>
      <c r="T90" s="281">
        <v>0</v>
      </c>
      <c r="U90" s="281">
        <v>0</v>
      </c>
      <c r="V90" s="281">
        <v>0</v>
      </c>
      <c r="W90" s="281">
        <v>0</v>
      </c>
      <c r="X90" s="281">
        <v>0</v>
      </c>
      <c r="Y90" s="281">
        <v>0</v>
      </c>
      <c r="Z90" s="281">
        <v>0</v>
      </c>
      <c r="AA90" s="281">
        <v>0</v>
      </c>
      <c r="AB90" s="281">
        <v>0</v>
      </c>
      <c r="AC90" s="281">
        <v>0</v>
      </c>
      <c r="AD90" s="281">
        <v>0</v>
      </c>
      <c r="AE90" s="281">
        <v>0</v>
      </c>
      <c r="AF90" s="281">
        <v>0</v>
      </c>
      <c r="AG90" s="281">
        <v>0</v>
      </c>
      <c r="AH90" s="281">
        <v>0</v>
      </c>
      <c r="AI90" s="281">
        <v>0</v>
      </c>
      <c r="AJ90" s="281">
        <v>0</v>
      </c>
      <c r="AK90" s="281">
        <v>0</v>
      </c>
      <c r="AL90" s="281">
        <v>0</v>
      </c>
      <c r="AM90" s="281">
        <v>0</v>
      </c>
      <c r="AN90" s="281">
        <v>0</v>
      </c>
      <c r="AO90" s="281">
        <v>0</v>
      </c>
      <c r="AP90" s="281">
        <v>0</v>
      </c>
    </row>
    <row r="91" spans="1:42" outlineLevel="2">
      <c r="A91" s="211" t="str">
        <f>A56&amp;"."&amp;A88&amp;"."&amp;A57&amp;"."&amp;B91</f>
        <v>1.d.2.3</v>
      </c>
      <c r="B91">
        <v>3</v>
      </c>
      <c r="C91" t="str">
        <f>'1-GBP'!C91</f>
        <v/>
      </c>
      <c r="D91"/>
      <c r="E91"/>
      <c r="F91"/>
      <c r="G91"/>
      <c r="H91"/>
      <c r="I91"/>
      <c r="J91"/>
      <c r="K91"/>
      <c r="M91" s="281">
        <v>0</v>
      </c>
      <c r="N91" s="281">
        <v>0</v>
      </c>
      <c r="O91" s="281">
        <v>0</v>
      </c>
      <c r="P91" s="281">
        <v>0</v>
      </c>
      <c r="Q91" s="281">
        <v>0</v>
      </c>
      <c r="R91" s="281">
        <v>0</v>
      </c>
      <c r="S91" s="281">
        <v>0</v>
      </c>
      <c r="T91" s="281">
        <v>0</v>
      </c>
      <c r="U91" s="281">
        <v>0</v>
      </c>
      <c r="V91" s="281">
        <v>0</v>
      </c>
      <c r="W91" s="281">
        <v>0</v>
      </c>
      <c r="X91" s="281">
        <v>0</v>
      </c>
      <c r="Y91" s="281">
        <v>0</v>
      </c>
      <c r="Z91" s="281">
        <v>0</v>
      </c>
      <c r="AA91" s="281">
        <v>0</v>
      </c>
      <c r="AB91" s="281">
        <v>0</v>
      </c>
      <c r="AC91" s="281">
        <v>0</v>
      </c>
      <c r="AD91" s="281">
        <v>0</v>
      </c>
      <c r="AE91" s="281">
        <v>0</v>
      </c>
      <c r="AF91" s="281">
        <v>0</v>
      </c>
      <c r="AG91" s="281">
        <v>0</v>
      </c>
      <c r="AH91" s="281">
        <v>0</v>
      </c>
      <c r="AI91" s="281">
        <v>0</v>
      </c>
      <c r="AJ91" s="281">
        <v>0</v>
      </c>
      <c r="AK91" s="281">
        <v>0</v>
      </c>
      <c r="AL91" s="281">
        <v>0</v>
      </c>
      <c r="AM91" s="281">
        <v>0</v>
      </c>
      <c r="AN91" s="281">
        <v>0</v>
      </c>
      <c r="AO91" s="281">
        <v>0</v>
      </c>
      <c r="AP91" s="281">
        <v>0</v>
      </c>
    </row>
    <row r="92" spans="1:42" outlineLevel="2">
      <c r="A92" s="211" t="str">
        <f>A56&amp;"."&amp;A88&amp;"."&amp;A57&amp;"."&amp;B92</f>
        <v>1.d.2.4</v>
      </c>
      <c r="B92">
        <v>4</v>
      </c>
      <c r="C92" t="str">
        <f>'1-GBP'!C92</f>
        <v/>
      </c>
      <c r="D92"/>
      <c r="E92"/>
      <c r="F92"/>
      <c r="G92"/>
      <c r="H92"/>
      <c r="I92"/>
      <c r="J92"/>
      <c r="K92"/>
      <c r="M92" s="281">
        <v>0</v>
      </c>
      <c r="N92" s="281">
        <v>0</v>
      </c>
      <c r="O92" s="281">
        <v>0</v>
      </c>
      <c r="P92" s="281">
        <v>0</v>
      </c>
      <c r="Q92" s="281">
        <v>0</v>
      </c>
      <c r="R92" s="281">
        <v>0</v>
      </c>
      <c r="S92" s="281">
        <v>0</v>
      </c>
      <c r="T92" s="281">
        <v>0</v>
      </c>
      <c r="U92" s="281">
        <v>0</v>
      </c>
      <c r="V92" s="281">
        <v>0</v>
      </c>
      <c r="W92" s="281">
        <v>0</v>
      </c>
      <c r="X92" s="281">
        <v>0</v>
      </c>
      <c r="Y92" s="281">
        <v>0</v>
      </c>
      <c r="Z92" s="281">
        <v>0</v>
      </c>
      <c r="AA92" s="281">
        <v>0</v>
      </c>
      <c r="AB92" s="281">
        <v>0</v>
      </c>
      <c r="AC92" s="281">
        <v>0</v>
      </c>
      <c r="AD92" s="281">
        <v>0</v>
      </c>
      <c r="AE92" s="281">
        <v>0</v>
      </c>
      <c r="AF92" s="281">
        <v>0</v>
      </c>
      <c r="AG92" s="281">
        <v>0</v>
      </c>
      <c r="AH92" s="281">
        <v>0</v>
      </c>
      <c r="AI92" s="281">
        <v>0</v>
      </c>
      <c r="AJ92" s="281">
        <v>0</v>
      </c>
      <c r="AK92" s="281">
        <v>0</v>
      </c>
      <c r="AL92" s="281">
        <v>0</v>
      </c>
      <c r="AM92" s="281">
        <v>0</v>
      </c>
      <c r="AN92" s="281">
        <v>0</v>
      </c>
      <c r="AO92" s="281">
        <v>0</v>
      </c>
      <c r="AP92" s="281">
        <v>0</v>
      </c>
    </row>
    <row r="93" spans="1:42" outlineLevel="2">
      <c r="A93" s="211" t="str">
        <f>A56&amp;"."&amp;A88&amp;"."&amp;A57&amp;"."&amp;B93</f>
        <v>1.d.2.5</v>
      </c>
      <c r="B93">
        <v>5</v>
      </c>
      <c r="C93" t="str">
        <f>'1-GBP'!C93</f>
        <v/>
      </c>
      <c r="D93"/>
      <c r="E93"/>
      <c r="F93"/>
      <c r="G93"/>
      <c r="H93"/>
      <c r="I93"/>
      <c r="J93"/>
      <c r="K93"/>
      <c r="M93" s="281">
        <v>0</v>
      </c>
      <c r="N93" s="281">
        <v>0</v>
      </c>
      <c r="O93" s="281">
        <v>0</v>
      </c>
      <c r="P93" s="281">
        <v>0</v>
      </c>
      <c r="Q93" s="281">
        <v>0</v>
      </c>
      <c r="R93" s="281">
        <v>0</v>
      </c>
      <c r="S93" s="281">
        <v>0</v>
      </c>
      <c r="T93" s="281">
        <v>0</v>
      </c>
      <c r="U93" s="281">
        <v>0</v>
      </c>
      <c r="V93" s="281">
        <v>0</v>
      </c>
      <c r="W93" s="281">
        <v>0</v>
      </c>
      <c r="X93" s="281">
        <v>0</v>
      </c>
      <c r="Y93" s="281">
        <v>0</v>
      </c>
      <c r="Z93" s="281">
        <v>0</v>
      </c>
      <c r="AA93" s="281">
        <v>0</v>
      </c>
      <c r="AB93" s="281">
        <v>0</v>
      </c>
      <c r="AC93" s="281">
        <v>0</v>
      </c>
      <c r="AD93" s="281">
        <v>0</v>
      </c>
      <c r="AE93" s="281">
        <v>0</v>
      </c>
      <c r="AF93" s="281">
        <v>0</v>
      </c>
      <c r="AG93" s="281">
        <v>0</v>
      </c>
      <c r="AH93" s="281">
        <v>0</v>
      </c>
      <c r="AI93" s="281">
        <v>0</v>
      </c>
      <c r="AJ93" s="281">
        <v>0</v>
      </c>
      <c r="AK93" s="281">
        <v>0</v>
      </c>
      <c r="AL93" s="281">
        <v>0</v>
      </c>
      <c r="AM93" s="281">
        <v>0</v>
      </c>
      <c r="AN93" s="281">
        <v>0</v>
      </c>
      <c r="AO93" s="281">
        <v>0</v>
      </c>
      <c r="AP93" s="281">
        <v>0</v>
      </c>
    </row>
    <row r="94" spans="1:42" outlineLevel="2">
      <c r="A94" s="211" t="str">
        <f>A56&amp;"."&amp;A88&amp;"."&amp;A57&amp;"."&amp;B94</f>
        <v>1.d.2.6</v>
      </c>
      <c r="B94">
        <v>6</v>
      </c>
      <c r="C94" t="str">
        <f>'1-GBP'!C94</f>
        <v/>
      </c>
      <c r="D94"/>
      <c r="E94"/>
      <c r="F94"/>
      <c r="G94"/>
      <c r="H94"/>
      <c r="I94"/>
      <c r="J94"/>
      <c r="K94"/>
      <c r="M94" s="281">
        <v>0</v>
      </c>
      <c r="N94" s="281">
        <v>0</v>
      </c>
      <c r="O94" s="281">
        <v>0</v>
      </c>
      <c r="P94" s="281">
        <v>0</v>
      </c>
      <c r="Q94" s="281">
        <v>0</v>
      </c>
      <c r="R94" s="281">
        <v>0</v>
      </c>
      <c r="S94" s="281">
        <v>0</v>
      </c>
      <c r="T94" s="281">
        <v>0</v>
      </c>
      <c r="U94" s="281">
        <v>0</v>
      </c>
      <c r="V94" s="281">
        <v>0</v>
      </c>
      <c r="W94" s="281">
        <v>0</v>
      </c>
      <c r="X94" s="281">
        <v>0</v>
      </c>
      <c r="Y94" s="281">
        <v>0</v>
      </c>
      <c r="Z94" s="281">
        <v>0</v>
      </c>
      <c r="AA94" s="281">
        <v>0</v>
      </c>
      <c r="AB94" s="281">
        <v>0</v>
      </c>
      <c r="AC94" s="281">
        <v>0</v>
      </c>
      <c r="AD94" s="281">
        <v>0</v>
      </c>
      <c r="AE94" s="281">
        <v>0</v>
      </c>
      <c r="AF94" s="281">
        <v>0</v>
      </c>
      <c r="AG94" s="281">
        <v>0</v>
      </c>
      <c r="AH94" s="281">
        <v>0</v>
      </c>
      <c r="AI94" s="281">
        <v>0</v>
      </c>
      <c r="AJ94" s="281">
        <v>0</v>
      </c>
      <c r="AK94" s="281">
        <v>0</v>
      </c>
      <c r="AL94" s="281">
        <v>0</v>
      </c>
      <c r="AM94" s="281">
        <v>0</v>
      </c>
      <c r="AN94" s="281">
        <v>0</v>
      </c>
      <c r="AO94" s="281">
        <v>0</v>
      </c>
      <c r="AP94" s="281">
        <v>0</v>
      </c>
    </row>
    <row r="95" spans="1:42" outlineLevel="2">
      <c r="A95" s="211" t="str">
        <f>A56&amp;"."&amp;A88&amp;"."&amp;A57&amp;"."&amp;B95</f>
        <v>1.d.2.7</v>
      </c>
      <c r="B95">
        <v>7</v>
      </c>
      <c r="C95" t="str">
        <f>'1-GBP'!C95</f>
        <v/>
      </c>
      <c r="D95"/>
      <c r="E95"/>
      <c r="F95"/>
      <c r="G95"/>
      <c r="H95"/>
      <c r="I95"/>
      <c r="J95"/>
      <c r="K95"/>
      <c r="M95" s="281">
        <v>0</v>
      </c>
      <c r="N95" s="281">
        <v>0</v>
      </c>
      <c r="O95" s="281">
        <v>0</v>
      </c>
      <c r="P95" s="281">
        <v>0</v>
      </c>
      <c r="Q95" s="281">
        <v>0</v>
      </c>
      <c r="R95" s="281">
        <v>0</v>
      </c>
      <c r="S95" s="281">
        <v>0</v>
      </c>
      <c r="T95" s="281">
        <v>0</v>
      </c>
      <c r="U95" s="281">
        <v>0</v>
      </c>
      <c r="V95" s="281">
        <v>0</v>
      </c>
      <c r="W95" s="281">
        <v>0</v>
      </c>
      <c r="X95" s="281">
        <v>0</v>
      </c>
      <c r="Y95" s="281">
        <v>0</v>
      </c>
      <c r="Z95" s="281">
        <v>0</v>
      </c>
      <c r="AA95" s="281">
        <v>0</v>
      </c>
      <c r="AB95" s="281">
        <v>0</v>
      </c>
      <c r="AC95" s="281">
        <v>0</v>
      </c>
      <c r="AD95" s="281">
        <v>0</v>
      </c>
      <c r="AE95" s="281">
        <v>0</v>
      </c>
      <c r="AF95" s="281">
        <v>0</v>
      </c>
      <c r="AG95" s="281">
        <v>0</v>
      </c>
      <c r="AH95" s="281">
        <v>0</v>
      </c>
      <c r="AI95" s="281">
        <v>0</v>
      </c>
      <c r="AJ95" s="281">
        <v>0</v>
      </c>
      <c r="AK95" s="281">
        <v>0</v>
      </c>
      <c r="AL95" s="281">
        <v>0</v>
      </c>
      <c r="AM95" s="281">
        <v>0</v>
      </c>
      <c r="AN95" s="281">
        <v>0</v>
      </c>
      <c r="AO95" s="281">
        <v>0</v>
      </c>
      <c r="AP95" s="281">
        <v>0</v>
      </c>
    </row>
    <row r="96" spans="1:42" outlineLevel="2">
      <c r="A96" s="211" t="str">
        <f>A56&amp;"."&amp;A88&amp;"."&amp;A57&amp;"."&amp;B96</f>
        <v>1.d.2.8</v>
      </c>
      <c r="B96">
        <v>8</v>
      </c>
      <c r="C96" t="str">
        <f>'1-GBP'!C96</f>
        <v/>
      </c>
      <c r="D96"/>
      <c r="E96"/>
      <c r="F96"/>
      <c r="G96"/>
      <c r="H96"/>
      <c r="I96"/>
      <c r="J96"/>
      <c r="K96"/>
      <c r="M96" s="281">
        <v>0</v>
      </c>
      <c r="N96" s="281">
        <v>0</v>
      </c>
      <c r="O96" s="281">
        <v>0</v>
      </c>
      <c r="P96" s="281">
        <v>0</v>
      </c>
      <c r="Q96" s="281">
        <v>0</v>
      </c>
      <c r="R96" s="281">
        <v>0</v>
      </c>
      <c r="S96" s="281">
        <v>0</v>
      </c>
      <c r="T96" s="281">
        <v>0</v>
      </c>
      <c r="U96" s="281">
        <v>0</v>
      </c>
      <c r="V96" s="281">
        <v>0</v>
      </c>
      <c r="W96" s="281">
        <v>0</v>
      </c>
      <c r="X96" s="281">
        <v>0</v>
      </c>
      <c r="Y96" s="281">
        <v>0</v>
      </c>
      <c r="Z96" s="281">
        <v>0</v>
      </c>
      <c r="AA96" s="281">
        <v>0</v>
      </c>
      <c r="AB96" s="281">
        <v>0</v>
      </c>
      <c r="AC96" s="281">
        <v>0</v>
      </c>
      <c r="AD96" s="281">
        <v>0</v>
      </c>
      <c r="AE96" s="281">
        <v>0</v>
      </c>
      <c r="AF96" s="281">
        <v>0</v>
      </c>
      <c r="AG96" s="281">
        <v>0</v>
      </c>
      <c r="AH96" s="281">
        <v>0</v>
      </c>
      <c r="AI96" s="281">
        <v>0</v>
      </c>
      <c r="AJ96" s="281">
        <v>0</v>
      </c>
      <c r="AK96" s="281">
        <v>0</v>
      </c>
      <c r="AL96" s="281">
        <v>0</v>
      </c>
      <c r="AM96" s="281">
        <v>0</v>
      </c>
      <c r="AN96" s="281">
        <v>0</v>
      </c>
      <c r="AO96" s="281">
        <v>0</v>
      </c>
      <c r="AP96" s="281">
        <v>0</v>
      </c>
    </row>
    <row r="97" spans="1:42" outlineLevel="2">
      <c r="A97" s="211" t="str">
        <f>A56&amp;"."&amp;A88&amp;"."&amp;A57&amp;"."&amp;B97</f>
        <v>1.d.2.9</v>
      </c>
      <c r="B97">
        <v>9</v>
      </c>
      <c r="C97" t="str">
        <f>'1-GBP'!C97</f>
        <v/>
      </c>
      <c r="D97"/>
      <c r="E97"/>
      <c r="F97"/>
      <c r="G97"/>
      <c r="H97"/>
      <c r="I97"/>
      <c r="J97"/>
      <c r="K97"/>
      <c r="M97" s="281">
        <v>0</v>
      </c>
      <c r="N97" s="281">
        <v>0</v>
      </c>
      <c r="O97" s="281">
        <v>0</v>
      </c>
      <c r="P97" s="281">
        <v>0</v>
      </c>
      <c r="Q97" s="281">
        <v>0</v>
      </c>
      <c r="R97" s="281">
        <v>0</v>
      </c>
      <c r="S97" s="281">
        <v>0</v>
      </c>
      <c r="T97" s="281">
        <v>0</v>
      </c>
      <c r="U97" s="281">
        <v>0</v>
      </c>
      <c r="V97" s="281">
        <v>0</v>
      </c>
      <c r="W97" s="281">
        <v>0</v>
      </c>
      <c r="X97" s="281">
        <v>0</v>
      </c>
      <c r="Y97" s="281">
        <v>0</v>
      </c>
      <c r="Z97" s="281">
        <v>0</v>
      </c>
      <c r="AA97" s="281">
        <v>0</v>
      </c>
      <c r="AB97" s="281">
        <v>0</v>
      </c>
      <c r="AC97" s="281">
        <v>0</v>
      </c>
      <c r="AD97" s="281">
        <v>0</v>
      </c>
      <c r="AE97" s="281">
        <v>0</v>
      </c>
      <c r="AF97" s="281">
        <v>0</v>
      </c>
      <c r="AG97" s="281">
        <v>0</v>
      </c>
      <c r="AH97" s="281">
        <v>0</v>
      </c>
      <c r="AI97" s="281">
        <v>0</v>
      </c>
      <c r="AJ97" s="281">
        <v>0</v>
      </c>
      <c r="AK97" s="281">
        <v>0</v>
      </c>
      <c r="AL97" s="281">
        <v>0</v>
      </c>
      <c r="AM97" s="281">
        <v>0</v>
      </c>
      <c r="AN97" s="281">
        <v>0</v>
      </c>
      <c r="AO97" s="281">
        <v>0</v>
      </c>
      <c r="AP97" s="281">
        <v>0</v>
      </c>
    </row>
    <row r="98" spans="1:42" outlineLevel="2">
      <c r="A98" s="211" t="str">
        <f>A56&amp;"."&amp;A88&amp;"."&amp;A57&amp;"."&amp;B98</f>
        <v>1.d.2.10</v>
      </c>
      <c r="B98">
        <v>10</v>
      </c>
      <c r="C98" t="str">
        <f>'1-GBP'!C98</f>
        <v/>
      </c>
      <c r="D98"/>
      <c r="E98"/>
      <c r="F98"/>
      <c r="G98"/>
      <c r="H98"/>
      <c r="I98"/>
      <c r="J98"/>
      <c r="K98"/>
      <c r="M98" s="281">
        <v>0</v>
      </c>
      <c r="N98" s="281">
        <v>0</v>
      </c>
      <c r="O98" s="281">
        <v>0</v>
      </c>
      <c r="P98" s="281">
        <v>0</v>
      </c>
      <c r="Q98" s="281">
        <v>0</v>
      </c>
      <c r="R98" s="281">
        <v>0</v>
      </c>
      <c r="S98" s="281">
        <v>0</v>
      </c>
      <c r="T98" s="281">
        <v>0</v>
      </c>
      <c r="U98" s="281">
        <v>0</v>
      </c>
      <c r="V98" s="281">
        <v>0</v>
      </c>
      <c r="W98" s="281">
        <v>0</v>
      </c>
      <c r="X98" s="281">
        <v>0</v>
      </c>
      <c r="Y98" s="281">
        <v>0</v>
      </c>
      <c r="Z98" s="281">
        <v>0</v>
      </c>
      <c r="AA98" s="281">
        <v>0</v>
      </c>
      <c r="AB98" s="281">
        <v>0</v>
      </c>
      <c r="AC98" s="281">
        <v>0</v>
      </c>
      <c r="AD98" s="281">
        <v>0</v>
      </c>
      <c r="AE98" s="281">
        <v>0</v>
      </c>
      <c r="AF98" s="281">
        <v>0</v>
      </c>
      <c r="AG98" s="281">
        <v>0</v>
      </c>
      <c r="AH98" s="281">
        <v>0</v>
      </c>
      <c r="AI98" s="281">
        <v>0</v>
      </c>
      <c r="AJ98" s="281">
        <v>0</v>
      </c>
      <c r="AK98" s="281">
        <v>0</v>
      </c>
      <c r="AL98" s="281">
        <v>0</v>
      </c>
      <c r="AM98" s="281">
        <v>0</v>
      </c>
      <c r="AN98" s="281">
        <v>0</v>
      </c>
      <c r="AO98" s="281">
        <v>0</v>
      </c>
      <c r="AP98" s="281">
        <v>0</v>
      </c>
    </row>
    <row r="99" spans="1:42" outlineLevel="2">
      <c r="A99" s="211" t="str">
        <f>A56&amp;"."&amp;A88&amp;"."&amp;A57&amp;"."&amp;B99</f>
        <v>1.d.2.11</v>
      </c>
      <c r="B99">
        <v>11</v>
      </c>
      <c r="C99" t="str">
        <f>'1-GBP'!C99</f>
        <v/>
      </c>
      <c r="D99"/>
      <c r="E99"/>
      <c r="F99"/>
      <c r="G99"/>
      <c r="H99"/>
      <c r="I99"/>
      <c r="J99"/>
      <c r="K99"/>
      <c r="M99" s="281">
        <v>0</v>
      </c>
      <c r="N99" s="281">
        <v>0</v>
      </c>
      <c r="O99" s="281">
        <v>0</v>
      </c>
      <c r="P99" s="281">
        <v>0</v>
      </c>
      <c r="Q99" s="281">
        <v>0</v>
      </c>
      <c r="R99" s="281">
        <v>0</v>
      </c>
      <c r="S99" s="281">
        <v>0</v>
      </c>
      <c r="T99" s="281">
        <v>0</v>
      </c>
      <c r="U99" s="281">
        <v>0</v>
      </c>
      <c r="V99" s="281">
        <v>0</v>
      </c>
      <c r="W99" s="281">
        <v>0</v>
      </c>
      <c r="X99" s="281">
        <v>0</v>
      </c>
      <c r="Y99" s="281">
        <v>0</v>
      </c>
      <c r="Z99" s="281">
        <v>0</v>
      </c>
      <c r="AA99" s="281">
        <v>0</v>
      </c>
      <c r="AB99" s="281">
        <v>0</v>
      </c>
      <c r="AC99" s="281">
        <v>0</v>
      </c>
      <c r="AD99" s="281">
        <v>0</v>
      </c>
      <c r="AE99" s="281">
        <v>0</v>
      </c>
      <c r="AF99" s="281">
        <v>0</v>
      </c>
      <c r="AG99" s="281">
        <v>0</v>
      </c>
      <c r="AH99" s="281">
        <v>0</v>
      </c>
      <c r="AI99" s="281">
        <v>0</v>
      </c>
      <c r="AJ99" s="281">
        <v>0</v>
      </c>
      <c r="AK99" s="281">
        <v>0</v>
      </c>
      <c r="AL99" s="281">
        <v>0</v>
      </c>
      <c r="AM99" s="281">
        <v>0</v>
      </c>
      <c r="AN99" s="281">
        <v>0</v>
      </c>
      <c r="AO99" s="281">
        <v>0</v>
      </c>
      <c r="AP99" s="281">
        <v>0</v>
      </c>
    </row>
    <row r="100" spans="1:42" outlineLevel="2">
      <c r="A100" s="211" t="str">
        <f>A56&amp;"."&amp;A88&amp;"."&amp;A57&amp;"."&amp;B100</f>
        <v>1.d.2.12</v>
      </c>
      <c r="B100">
        <v>12</v>
      </c>
      <c r="C100" t="str">
        <f>'1-GBP'!C100</f>
        <v/>
      </c>
      <c r="D100"/>
      <c r="E100"/>
      <c r="F100"/>
      <c r="G100"/>
      <c r="H100"/>
      <c r="I100"/>
      <c r="J100"/>
      <c r="K100"/>
      <c r="M100" s="281">
        <v>0</v>
      </c>
      <c r="N100" s="281">
        <v>0</v>
      </c>
      <c r="O100" s="281">
        <v>0</v>
      </c>
      <c r="P100" s="281">
        <v>0</v>
      </c>
      <c r="Q100" s="281">
        <v>0</v>
      </c>
      <c r="R100" s="281">
        <v>0</v>
      </c>
      <c r="S100" s="281">
        <v>0</v>
      </c>
      <c r="T100" s="281">
        <v>0</v>
      </c>
      <c r="U100" s="281">
        <v>0</v>
      </c>
      <c r="V100" s="281">
        <v>0</v>
      </c>
      <c r="W100" s="281">
        <v>0</v>
      </c>
      <c r="X100" s="281">
        <v>0</v>
      </c>
      <c r="Y100" s="281">
        <v>0</v>
      </c>
      <c r="Z100" s="281">
        <v>0</v>
      </c>
      <c r="AA100" s="281">
        <v>0</v>
      </c>
      <c r="AB100" s="281">
        <v>0</v>
      </c>
      <c r="AC100" s="281">
        <v>0</v>
      </c>
      <c r="AD100" s="281">
        <v>0</v>
      </c>
      <c r="AE100" s="281">
        <v>0</v>
      </c>
      <c r="AF100" s="281">
        <v>0</v>
      </c>
      <c r="AG100" s="281">
        <v>0</v>
      </c>
      <c r="AH100" s="281">
        <v>0</v>
      </c>
      <c r="AI100" s="281">
        <v>0</v>
      </c>
      <c r="AJ100" s="281">
        <v>0</v>
      </c>
      <c r="AK100" s="281">
        <v>0</v>
      </c>
      <c r="AL100" s="281">
        <v>0</v>
      </c>
      <c r="AM100" s="281">
        <v>0</v>
      </c>
      <c r="AN100" s="281">
        <v>0</v>
      </c>
      <c r="AO100" s="281">
        <v>0</v>
      </c>
      <c r="AP100" s="281">
        <v>0</v>
      </c>
    </row>
    <row r="101" spans="1:42" outlineLevel="1" collapsed="1">
      <c r="A101" s="212"/>
      <c r="B101" s="201">
        <f>B100-COUNTIFS(C89:C100,"")</f>
        <v>0</v>
      </c>
      <c r="C101" s="201" t="s">
        <v>285</v>
      </c>
      <c r="D101" s="201"/>
      <c r="E101" s="201"/>
      <c r="F101" s="201"/>
      <c r="G101" s="201"/>
      <c r="H101" s="201"/>
      <c r="I101" s="201"/>
      <c r="J101" s="201"/>
      <c r="K101" s="201"/>
      <c r="L101" s="201"/>
      <c r="M101" s="280">
        <f t="shared" ref="M101:AP101" si="9">SUM(M89:M100)</f>
        <v>0</v>
      </c>
      <c r="N101" s="280">
        <f t="shared" si="9"/>
        <v>0</v>
      </c>
      <c r="O101" s="280">
        <f t="shared" si="9"/>
        <v>0</v>
      </c>
      <c r="P101" s="280">
        <f t="shared" si="9"/>
        <v>0</v>
      </c>
      <c r="Q101" s="280">
        <f t="shared" si="9"/>
        <v>0</v>
      </c>
      <c r="R101" s="280">
        <f t="shared" si="9"/>
        <v>0</v>
      </c>
      <c r="S101" s="280">
        <f t="shared" si="9"/>
        <v>0</v>
      </c>
      <c r="T101" s="280">
        <f t="shared" si="9"/>
        <v>0</v>
      </c>
      <c r="U101" s="280">
        <f t="shared" si="9"/>
        <v>0</v>
      </c>
      <c r="V101" s="280">
        <f t="shared" si="9"/>
        <v>0</v>
      </c>
      <c r="W101" s="280">
        <f t="shared" si="9"/>
        <v>0</v>
      </c>
      <c r="X101" s="280">
        <f t="shared" si="9"/>
        <v>0</v>
      </c>
      <c r="Y101" s="280">
        <f t="shared" si="9"/>
        <v>0</v>
      </c>
      <c r="Z101" s="280">
        <f t="shared" si="9"/>
        <v>0</v>
      </c>
      <c r="AA101" s="280">
        <f t="shared" si="9"/>
        <v>0</v>
      </c>
      <c r="AB101" s="280">
        <f t="shared" si="9"/>
        <v>0</v>
      </c>
      <c r="AC101" s="280">
        <f t="shared" si="9"/>
        <v>0</v>
      </c>
      <c r="AD101" s="280">
        <f t="shared" si="9"/>
        <v>0</v>
      </c>
      <c r="AE101" s="280">
        <f t="shared" si="9"/>
        <v>0</v>
      </c>
      <c r="AF101" s="280">
        <f t="shared" si="9"/>
        <v>0</v>
      </c>
      <c r="AG101" s="280">
        <f t="shared" si="9"/>
        <v>0</v>
      </c>
      <c r="AH101" s="280">
        <f t="shared" si="9"/>
        <v>0</v>
      </c>
      <c r="AI101" s="280">
        <f t="shared" si="9"/>
        <v>0</v>
      </c>
      <c r="AJ101" s="280">
        <f t="shared" si="9"/>
        <v>0</v>
      </c>
      <c r="AK101" s="280">
        <f t="shared" si="9"/>
        <v>0</v>
      </c>
      <c r="AL101" s="280">
        <f t="shared" si="9"/>
        <v>0</v>
      </c>
      <c r="AM101" s="280">
        <f t="shared" si="9"/>
        <v>0</v>
      </c>
      <c r="AN101" s="280">
        <f t="shared" si="9"/>
        <v>0</v>
      </c>
      <c r="AO101" s="280">
        <f t="shared" si="9"/>
        <v>0</v>
      </c>
      <c r="AP101" s="280">
        <f t="shared" si="9"/>
        <v>0</v>
      </c>
    </row>
    <row r="102" spans="1:42" ht="16.149999999999999" outlineLevel="1" thickBot="1">
      <c r="A102" s="213"/>
      <c r="B102" s="202"/>
      <c r="C102" s="202"/>
      <c r="D102" s="202"/>
      <c r="E102" s="202"/>
      <c r="F102" s="202"/>
      <c r="G102" s="202"/>
      <c r="H102" s="202"/>
      <c r="I102" s="202"/>
      <c r="J102" s="202"/>
      <c r="K102" s="202"/>
      <c r="L102" s="202"/>
      <c r="M102" s="313"/>
      <c r="N102" s="313"/>
      <c r="O102" s="313"/>
      <c r="P102" s="313"/>
      <c r="Q102" s="313"/>
      <c r="R102" s="313"/>
      <c r="S102" s="313"/>
      <c r="T102" s="313"/>
      <c r="U102" s="313"/>
      <c r="V102" s="313"/>
      <c r="W102" s="313"/>
      <c r="X102" s="313"/>
      <c r="Y102" s="313"/>
      <c r="Z102" s="313"/>
      <c r="AA102" s="313"/>
      <c r="AB102" s="313"/>
      <c r="AC102" s="313"/>
      <c r="AD102" s="313"/>
      <c r="AE102" s="313"/>
      <c r="AF102" s="313"/>
      <c r="AG102" s="313"/>
      <c r="AH102" s="313"/>
      <c r="AI102" s="313"/>
      <c r="AJ102" s="313"/>
      <c r="AK102" s="313"/>
      <c r="AL102" s="313"/>
      <c r="AM102" s="313"/>
      <c r="AN102" s="313"/>
      <c r="AO102" s="313"/>
      <c r="AP102" s="313"/>
    </row>
    <row r="103" spans="1:42" ht="16.149999999999999" outlineLevel="1" thickBot="1">
      <c r="A103" s="214" t="s">
        <v>288</v>
      </c>
      <c r="B103" s="203">
        <f>B101+B86+B71</f>
        <v>8</v>
      </c>
      <c r="C103" s="203" t="s">
        <v>289</v>
      </c>
      <c r="D103" s="203"/>
      <c r="E103" s="203"/>
      <c r="F103" s="203"/>
      <c r="G103" s="203" t="str">
        <f>+"Total "&amp;$B56&amp;" "&amp;$B57</f>
        <v>Total Phase 1 Teesside Offshore Transportation System</v>
      </c>
      <c r="H103" s="203"/>
      <c r="I103" s="203"/>
      <c r="J103" s="203"/>
      <c r="K103" s="203"/>
      <c r="L103" s="203"/>
      <c r="M103" s="284">
        <f t="shared" ref="M103:AP103" si="10">SUM(M71,M86,M101)</f>
        <v>0</v>
      </c>
      <c r="N103" s="284">
        <f t="shared" si="10"/>
        <v>0</v>
      </c>
      <c r="O103" s="284">
        <f t="shared" si="10"/>
        <v>0</v>
      </c>
      <c r="P103" s="284">
        <f t="shared" si="10"/>
        <v>0</v>
      </c>
      <c r="Q103" s="284">
        <f t="shared" si="10"/>
        <v>0</v>
      </c>
      <c r="R103" s="284">
        <f t="shared" si="10"/>
        <v>0</v>
      </c>
      <c r="S103" s="284">
        <f t="shared" si="10"/>
        <v>0</v>
      </c>
      <c r="T103" s="284">
        <f t="shared" si="10"/>
        <v>0</v>
      </c>
      <c r="U103" s="284">
        <f t="shared" si="10"/>
        <v>0</v>
      </c>
      <c r="V103" s="284">
        <f t="shared" si="10"/>
        <v>0</v>
      </c>
      <c r="W103" s="284">
        <f t="shared" si="10"/>
        <v>0</v>
      </c>
      <c r="X103" s="284">
        <f t="shared" si="10"/>
        <v>0</v>
      </c>
      <c r="Y103" s="284">
        <f t="shared" si="10"/>
        <v>0</v>
      </c>
      <c r="Z103" s="284">
        <f t="shared" si="10"/>
        <v>0</v>
      </c>
      <c r="AA103" s="284">
        <f t="shared" si="10"/>
        <v>0</v>
      </c>
      <c r="AB103" s="284">
        <f t="shared" si="10"/>
        <v>0</v>
      </c>
      <c r="AC103" s="284">
        <f t="shared" si="10"/>
        <v>0</v>
      </c>
      <c r="AD103" s="284">
        <f t="shared" si="10"/>
        <v>0</v>
      </c>
      <c r="AE103" s="284">
        <f t="shared" si="10"/>
        <v>0</v>
      </c>
      <c r="AF103" s="284">
        <f t="shared" si="10"/>
        <v>0</v>
      </c>
      <c r="AG103" s="284">
        <f t="shared" si="10"/>
        <v>0</v>
      </c>
      <c r="AH103" s="284">
        <f t="shared" si="10"/>
        <v>0</v>
      </c>
      <c r="AI103" s="284">
        <f t="shared" si="10"/>
        <v>0</v>
      </c>
      <c r="AJ103" s="284">
        <f t="shared" si="10"/>
        <v>0</v>
      </c>
      <c r="AK103" s="284">
        <f t="shared" si="10"/>
        <v>0</v>
      </c>
      <c r="AL103" s="284">
        <f t="shared" si="10"/>
        <v>0</v>
      </c>
      <c r="AM103" s="284">
        <f t="shared" si="10"/>
        <v>0</v>
      </c>
      <c r="AN103" s="284">
        <f t="shared" si="10"/>
        <v>0</v>
      </c>
      <c r="AO103" s="284">
        <f t="shared" si="10"/>
        <v>0</v>
      </c>
      <c r="AP103" s="284">
        <f t="shared" si="10"/>
        <v>0</v>
      </c>
    </row>
    <row r="104" spans="1:42">
      <c r="A104" s="211"/>
      <c r="B104"/>
      <c r="C104"/>
      <c r="D104"/>
      <c r="E104"/>
      <c r="F104"/>
      <c r="G104"/>
      <c r="H104"/>
      <c r="I104"/>
      <c r="J104"/>
      <c r="K104"/>
      <c r="M104" s="314"/>
      <c r="N104" s="314"/>
      <c r="O104" s="314"/>
      <c r="P104" s="314"/>
      <c r="Q104" s="314"/>
      <c r="R104" s="314"/>
      <c r="S104" s="314"/>
      <c r="T104" s="314"/>
      <c r="U104" s="314"/>
      <c r="V104" s="314"/>
      <c r="W104" s="314"/>
      <c r="X104" s="314"/>
      <c r="Y104" s="314"/>
      <c r="Z104" s="314"/>
      <c r="AA104" s="314"/>
      <c r="AB104" s="314"/>
      <c r="AC104" s="314"/>
      <c r="AD104" s="314"/>
      <c r="AE104" s="314"/>
      <c r="AF104" s="314"/>
      <c r="AG104" s="314"/>
      <c r="AH104" s="314"/>
      <c r="AI104" s="314"/>
      <c r="AJ104" s="314"/>
      <c r="AK104" s="314"/>
      <c r="AL104" s="314"/>
      <c r="AM104" s="314"/>
      <c r="AN104" s="314"/>
      <c r="AO104" s="314"/>
      <c r="AP104" s="314"/>
    </row>
    <row r="105" spans="1:42">
      <c r="A105" s="209" t="str">
        <f>_xlfn.TEXTBEFORE(J105,".")</f>
        <v>1</v>
      </c>
      <c r="B105" s="196" t="str">
        <f>_xlfn.XLOOKUP(A105,Select!$B$4:$B$65,Select!$C$4:$C$65)</f>
        <v>Phase 1</v>
      </c>
      <c r="C105" s="197"/>
      <c r="D105" s="197">
        <f>B120+B135+B150</f>
        <v>8</v>
      </c>
      <c r="E105" s="197" t="s">
        <v>281</v>
      </c>
      <c r="F105" s="197"/>
      <c r="G105" s="197"/>
      <c r="H105" s="197"/>
      <c r="I105" s="197" t="s">
        <v>282</v>
      </c>
      <c r="J105" s="197" t="str">
        <f>Select!$M$6</f>
        <v>1.3</v>
      </c>
      <c r="K105" s="197"/>
      <c r="L105" s="197"/>
      <c r="M105" s="318"/>
      <c r="N105" s="319"/>
      <c r="O105" s="319"/>
      <c r="P105" s="319"/>
      <c r="Q105" s="319"/>
      <c r="R105" s="319"/>
      <c r="S105" s="319"/>
      <c r="T105" s="319"/>
      <c r="U105" s="319"/>
      <c r="V105" s="319"/>
      <c r="W105" s="319"/>
      <c r="X105" s="319"/>
      <c r="Y105" s="319"/>
      <c r="Z105" s="319"/>
      <c r="AA105" s="319"/>
      <c r="AB105" s="319"/>
      <c r="AC105" s="319"/>
      <c r="AD105" s="319"/>
      <c r="AE105" s="319"/>
      <c r="AF105" s="319"/>
      <c r="AG105" s="319"/>
      <c r="AH105" s="319"/>
      <c r="AI105" s="319"/>
      <c r="AJ105" s="319"/>
      <c r="AK105" s="319"/>
      <c r="AL105" s="319"/>
      <c r="AM105" s="319"/>
      <c r="AN105" s="319"/>
      <c r="AO105" s="319"/>
      <c r="AP105" s="319"/>
    </row>
    <row r="106" spans="1:42" outlineLevel="1">
      <c r="A106" s="210" t="str">
        <f>_xlfn.TEXTAFTER(J105,".")</f>
        <v>3</v>
      </c>
      <c r="B106" s="199" t="str">
        <f>_xlfn.XLOOKUP($J105,Select!$K$4:$K$65,Select!$F$4:$F$65)</f>
        <v>Offshore Storage System (Endurance)</v>
      </c>
      <c r="C106" s="199"/>
      <c r="D106" s="199"/>
      <c r="E106" s="199"/>
      <c r="F106" s="199"/>
      <c r="G106" s="199"/>
      <c r="H106" s="199"/>
      <c r="I106" s="199"/>
      <c r="J106" s="199"/>
      <c r="K106" s="199"/>
      <c r="L106" s="199"/>
      <c r="M106" s="320"/>
      <c r="N106" s="320"/>
      <c r="O106" s="320"/>
      <c r="P106" s="320"/>
      <c r="Q106" s="320"/>
      <c r="R106" s="320"/>
      <c r="S106" s="320"/>
      <c r="T106" s="320"/>
      <c r="U106" s="320"/>
      <c r="V106" s="320"/>
      <c r="W106" s="320"/>
      <c r="X106" s="320"/>
      <c r="Y106" s="320"/>
      <c r="Z106" s="320"/>
      <c r="AA106" s="320"/>
      <c r="AB106" s="320"/>
      <c r="AC106" s="320"/>
      <c r="AD106" s="320"/>
      <c r="AE106" s="320"/>
      <c r="AF106" s="320"/>
      <c r="AG106" s="320"/>
      <c r="AH106" s="320"/>
      <c r="AI106" s="320"/>
      <c r="AJ106" s="320"/>
      <c r="AK106" s="320"/>
      <c r="AL106" s="320"/>
      <c r="AM106" s="320"/>
      <c r="AN106" s="320"/>
      <c r="AO106" s="320"/>
      <c r="AP106" s="320"/>
    </row>
    <row r="107" spans="1:42" outlineLevel="1">
      <c r="A107" s="220" t="s">
        <v>150</v>
      </c>
      <c r="B107" s="220" t="s">
        <v>283</v>
      </c>
      <c r="C107" s="220" t="s">
        <v>284</v>
      </c>
      <c r="D107" s="220"/>
      <c r="E107" s="220"/>
      <c r="F107" s="220"/>
      <c r="G107" s="220"/>
      <c r="H107" s="220"/>
      <c r="I107" s="220"/>
      <c r="J107" s="220"/>
      <c r="K107" s="220"/>
      <c r="L107" s="220"/>
      <c r="M107" s="315"/>
      <c r="N107" s="315"/>
      <c r="O107" s="315"/>
      <c r="P107" s="315"/>
      <c r="Q107" s="315"/>
      <c r="R107" s="315"/>
      <c r="S107" s="315"/>
      <c r="T107" s="315"/>
      <c r="U107" s="315"/>
      <c r="V107" s="315"/>
      <c r="W107" s="315"/>
      <c r="X107" s="315"/>
      <c r="Y107" s="315"/>
      <c r="Z107" s="315"/>
      <c r="AA107" s="315"/>
      <c r="AB107" s="315"/>
      <c r="AC107" s="315"/>
      <c r="AD107" s="315"/>
      <c r="AE107" s="315"/>
      <c r="AF107" s="315"/>
      <c r="AG107" s="315"/>
      <c r="AH107" s="315"/>
      <c r="AI107" s="315"/>
      <c r="AJ107" s="315"/>
      <c r="AK107" s="315"/>
      <c r="AL107" s="315"/>
      <c r="AM107" s="315"/>
      <c r="AN107" s="315"/>
      <c r="AO107" s="315"/>
      <c r="AP107" s="315"/>
    </row>
    <row r="108" spans="1:42" outlineLevel="2">
      <c r="A108" s="211" t="str">
        <f>A105&amp;"."&amp;A107&amp;"."&amp;A106&amp;"."&amp;B108</f>
        <v>1.c.3.1</v>
      </c>
      <c r="B108">
        <v>1</v>
      </c>
      <c r="C108" t="str">
        <f>'1-GBP'!C108</f>
        <v>EM01</v>
      </c>
      <c r="D108"/>
      <c r="E108"/>
      <c r="F108"/>
      <c r="G108"/>
      <c r="H108"/>
      <c r="I108"/>
      <c r="J108"/>
      <c r="K108"/>
      <c r="M108" s="281">
        <v>0</v>
      </c>
      <c r="N108" s="281">
        <v>0</v>
      </c>
      <c r="O108" s="281">
        <v>0</v>
      </c>
      <c r="P108" s="281">
        <v>0</v>
      </c>
      <c r="Q108" s="281">
        <v>0</v>
      </c>
      <c r="R108" s="281">
        <v>0</v>
      </c>
      <c r="S108" s="281">
        <v>0</v>
      </c>
      <c r="T108" s="281">
        <v>0</v>
      </c>
      <c r="U108" s="281">
        <v>0</v>
      </c>
      <c r="V108" s="281">
        <v>0</v>
      </c>
      <c r="W108" s="281">
        <v>0</v>
      </c>
      <c r="X108" s="281">
        <v>0</v>
      </c>
      <c r="Y108" s="281">
        <v>0</v>
      </c>
      <c r="Z108" s="281">
        <v>0</v>
      </c>
      <c r="AA108" s="281">
        <v>0</v>
      </c>
      <c r="AB108" s="281">
        <v>0</v>
      </c>
      <c r="AC108" s="281">
        <v>0</v>
      </c>
      <c r="AD108" s="281">
        <v>0</v>
      </c>
      <c r="AE108" s="281">
        <v>0</v>
      </c>
      <c r="AF108" s="281">
        <v>0</v>
      </c>
      <c r="AG108" s="281">
        <v>0</v>
      </c>
      <c r="AH108" s="281">
        <v>0</v>
      </c>
      <c r="AI108" s="281">
        <v>0</v>
      </c>
      <c r="AJ108" s="281">
        <v>0</v>
      </c>
      <c r="AK108" s="281">
        <v>0</v>
      </c>
      <c r="AL108" s="281">
        <v>0</v>
      </c>
      <c r="AM108" s="281">
        <v>0</v>
      </c>
      <c r="AN108" s="281">
        <v>0</v>
      </c>
      <c r="AO108" s="281">
        <v>0</v>
      </c>
      <c r="AP108" s="281">
        <v>0</v>
      </c>
    </row>
    <row r="109" spans="1:42" outlineLevel="2">
      <c r="A109" s="211" t="str">
        <f>A105&amp;"."&amp;A107&amp;"."&amp;A106&amp;"."&amp;B109</f>
        <v>1.c.3.2</v>
      </c>
      <c r="B109">
        <v>2</v>
      </c>
      <c r="C109" t="str">
        <f>'1-GBP'!C109</f>
        <v>EC01</v>
      </c>
      <c r="D109"/>
      <c r="E109"/>
      <c r="F109"/>
      <c r="G109"/>
      <c r="H109"/>
      <c r="I109"/>
      <c r="J109"/>
      <c r="K109"/>
      <c r="M109" s="281">
        <v>0</v>
      </c>
      <c r="N109" s="281">
        <v>0</v>
      </c>
      <c r="O109" s="281">
        <v>0</v>
      </c>
      <c r="P109" s="281">
        <v>0</v>
      </c>
      <c r="Q109" s="281">
        <v>0</v>
      </c>
      <c r="R109" s="281">
        <v>0</v>
      </c>
      <c r="S109" s="281">
        <v>0</v>
      </c>
      <c r="T109" s="281">
        <v>0</v>
      </c>
      <c r="U109" s="281">
        <v>0</v>
      </c>
      <c r="V109" s="281">
        <v>0</v>
      </c>
      <c r="W109" s="281">
        <v>0</v>
      </c>
      <c r="X109" s="281">
        <v>0</v>
      </c>
      <c r="Y109" s="281">
        <v>0</v>
      </c>
      <c r="Z109" s="281">
        <v>0</v>
      </c>
      <c r="AA109" s="281">
        <v>0</v>
      </c>
      <c r="AB109" s="281">
        <v>0</v>
      </c>
      <c r="AC109" s="281">
        <v>0</v>
      </c>
      <c r="AD109" s="281">
        <v>0</v>
      </c>
      <c r="AE109" s="281">
        <v>0</v>
      </c>
      <c r="AF109" s="281">
        <v>0</v>
      </c>
      <c r="AG109" s="281">
        <v>0</v>
      </c>
      <c r="AH109" s="281">
        <v>0</v>
      </c>
      <c r="AI109" s="281">
        <v>0</v>
      </c>
      <c r="AJ109" s="281">
        <v>0</v>
      </c>
      <c r="AK109" s="281">
        <v>0</v>
      </c>
      <c r="AL109" s="281">
        <v>0</v>
      </c>
      <c r="AM109" s="281">
        <v>0</v>
      </c>
      <c r="AN109" s="281">
        <v>0</v>
      </c>
      <c r="AO109" s="281">
        <v>0</v>
      </c>
      <c r="AP109" s="281">
        <v>0</v>
      </c>
    </row>
    <row r="110" spans="1:42" outlineLevel="2">
      <c r="A110" s="211" t="str">
        <f>A105&amp;"."&amp;A107&amp;"."&amp;A106&amp;"."&amp;B110</f>
        <v>1.c.3.3</v>
      </c>
      <c r="B110">
        <v>3</v>
      </c>
      <c r="C110" t="str">
        <f>'1-GBP'!C110</f>
        <v>EC02</v>
      </c>
      <c r="D110"/>
      <c r="E110"/>
      <c r="F110"/>
      <c r="G110"/>
      <c r="H110"/>
      <c r="I110"/>
      <c r="J110"/>
      <c r="K110"/>
      <c r="M110" s="281">
        <v>0</v>
      </c>
      <c r="N110" s="281">
        <v>0</v>
      </c>
      <c r="O110" s="281">
        <v>0</v>
      </c>
      <c r="P110" s="281">
        <v>0</v>
      </c>
      <c r="Q110" s="281">
        <v>0</v>
      </c>
      <c r="R110" s="281">
        <v>0</v>
      </c>
      <c r="S110" s="281">
        <v>0</v>
      </c>
      <c r="T110" s="281">
        <v>0</v>
      </c>
      <c r="U110" s="281">
        <v>0</v>
      </c>
      <c r="V110" s="281">
        <v>0</v>
      </c>
      <c r="W110" s="281">
        <v>0</v>
      </c>
      <c r="X110" s="281">
        <v>0</v>
      </c>
      <c r="Y110" s="281">
        <v>0</v>
      </c>
      <c r="Z110" s="281">
        <v>0</v>
      </c>
      <c r="AA110" s="281">
        <v>0</v>
      </c>
      <c r="AB110" s="281">
        <v>0</v>
      </c>
      <c r="AC110" s="281">
        <v>0</v>
      </c>
      <c r="AD110" s="281">
        <v>0</v>
      </c>
      <c r="AE110" s="281">
        <v>0</v>
      </c>
      <c r="AF110" s="281">
        <v>0</v>
      </c>
      <c r="AG110" s="281">
        <v>0</v>
      </c>
      <c r="AH110" s="281">
        <v>0</v>
      </c>
      <c r="AI110" s="281">
        <v>0</v>
      </c>
      <c r="AJ110" s="281">
        <v>0</v>
      </c>
      <c r="AK110" s="281">
        <v>0</v>
      </c>
      <c r="AL110" s="281">
        <v>0</v>
      </c>
      <c r="AM110" s="281">
        <v>0</v>
      </c>
      <c r="AN110" s="281">
        <v>0</v>
      </c>
      <c r="AO110" s="281">
        <v>0</v>
      </c>
      <c r="AP110" s="281">
        <v>0</v>
      </c>
    </row>
    <row r="111" spans="1:42" outlineLevel="2">
      <c r="A111" s="211" t="str">
        <f>A105&amp;"."&amp;A107&amp;"."&amp;A106&amp;"."&amp;B111</f>
        <v>1.c.3.4</v>
      </c>
      <c r="B111">
        <v>4</v>
      </c>
      <c r="C111" t="str">
        <f>'1-GBP'!C111</f>
        <v>EC03</v>
      </c>
      <c r="D111"/>
      <c r="E111"/>
      <c r="F111"/>
      <c r="G111"/>
      <c r="H111"/>
      <c r="I111"/>
      <c r="J111"/>
      <c r="K111"/>
      <c r="M111" s="281">
        <v>0</v>
      </c>
      <c r="N111" s="281">
        <v>0</v>
      </c>
      <c r="O111" s="281">
        <v>0</v>
      </c>
      <c r="P111" s="281">
        <v>0</v>
      </c>
      <c r="Q111" s="281">
        <v>0</v>
      </c>
      <c r="R111" s="281">
        <v>0</v>
      </c>
      <c r="S111" s="281">
        <v>0</v>
      </c>
      <c r="T111" s="281">
        <v>0</v>
      </c>
      <c r="U111" s="281">
        <v>0</v>
      </c>
      <c r="V111" s="281">
        <v>0</v>
      </c>
      <c r="W111" s="281">
        <v>0</v>
      </c>
      <c r="X111" s="281">
        <v>0</v>
      </c>
      <c r="Y111" s="281">
        <v>0</v>
      </c>
      <c r="Z111" s="281">
        <v>0</v>
      </c>
      <c r="AA111" s="281">
        <v>0</v>
      </c>
      <c r="AB111" s="281">
        <v>0</v>
      </c>
      <c r="AC111" s="281">
        <v>0</v>
      </c>
      <c r="AD111" s="281">
        <v>0</v>
      </c>
      <c r="AE111" s="281">
        <v>0</v>
      </c>
      <c r="AF111" s="281">
        <v>0</v>
      </c>
      <c r="AG111" s="281">
        <v>0</v>
      </c>
      <c r="AH111" s="281">
        <v>0</v>
      </c>
      <c r="AI111" s="281">
        <v>0</v>
      </c>
      <c r="AJ111" s="281">
        <v>0</v>
      </c>
      <c r="AK111" s="281">
        <v>0</v>
      </c>
      <c r="AL111" s="281">
        <v>0</v>
      </c>
      <c r="AM111" s="281">
        <v>0</v>
      </c>
      <c r="AN111" s="281">
        <v>0</v>
      </c>
      <c r="AO111" s="281">
        <v>0</v>
      </c>
      <c r="AP111" s="281">
        <v>0</v>
      </c>
    </row>
    <row r="112" spans="1:42" outlineLevel="2">
      <c r="A112" s="211" t="str">
        <f>A105&amp;"."&amp;A107&amp;"."&amp;A106&amp;"."&amp;B112</f>
        <v>1.c.3.5</v>
      </c>
      <c r="B112">
        <v>5</v>
      </c>
      <c r="C112" t="str">
        <f>'1-GBP'!C112</f>
        <v>EC04</v>
      </c>
      <c r="D112"/>
      <c r="E112"/>
      <c r="F112"/>
      <c r="G112"/>
      <c r="H112"/>
      <c r="I112"/>
      <c r="J112"/>
      <c r="K112"/>
      <c r="M112" s="281">
        <v>0</v>
      </c>
      <c r="N112" s="281">
        <v>0</v>
      </c>
      <c r="O112" s="281">
        <v>0</v>
      </c>
      <c r="P112" s="281">
        <v>0</v>
      </c>
      <c r="Q112" s="281">
        <v>0</v>
      </c>
      <c r="R112" s="281">
        <v>0</v>
      </c>
      <c r="S112" s="281">
        <v>0</v>
      </c>
      <c r="T112" s="281">
        <v>0</v>
      </c>
      <c r="U112" s="281">
        <v>0</v>
      </c>
      <c r="V112" s="281">
        <v>0</v>
      </c>
      <c r="W112" s="281">
        <v>0</v>
      </c>
      <c r="X112" s="281">
        <v>0</v>
      </c>
      <c r="Y112" s="281">
        <v>0</v>
      </c>
      <c r="Z112" s="281">
        <v>0</v>
      </c>
      <c r="AA112" s="281">
        <v>0</v>
      </c>
      <c r="AB112" s="281">
        <v>0</v>
      </c>
      <c r="AC112" s="281">
        <v>0</v>
      </c>
      <c r="AD112" s="281">
        <v>0</v>
      </c>
      <c r="AE112" s="281">
        <v>0</v>
      </c>
      <c r="AF112" s="281">
        <v>0</v>
      </c>
      <c r="AG112" s="281">
        <v>0</v>
      </c>
      <c r="AH112" s="281">
        <v>0</v>
      </c>
      <c r="AI112" s="281">
        <v>0</v>
      </c>
      <c r="AJ112" s="281">
        <v>0</v>
      </c>
      <c r="AK112" s="281">
        <v>0</v>
      </c>
      <c r="AL112" s="281">
        <v>0</v>
      </c>
      <c r="AM112" s="281">
        <v>0</v>
      </c>
      <c r="AN112" s="281">
        <v>0</v>
      </c>
      <c r="AO112" s="281">
        <v>0</v>
      </c>
      <c r="AP112" s="281">
        <v>0</v>
      </c>
    </row>
    <row r="113" spans="1:42" outlineLevel="2">
      <c r="A113" s="211" t="str">
        <f>A105&amp;"."&amp;A107&amp;"."&amp;A106&amp;"."&amp;B113</f>
        <v>1.c.3.6</v>
      </c>
      <c r="B113">
        <v>6</v>
      </c>
      <c r="C113" t="str">
        <f>'1-GBP'!C113</f>
        <v>EC05</v>
      </c>
      <c r="D113"/>
      <c r="E113"/>
      <c r="F113"/>
      <c r="G113"/>
      <c r="H113"/>
      <c r="I113"/>
      <c r="J113"/>
      <c r="K113"/>
      <c r="M113" s="281">
        <v>0</v>
      </c>
      <c r="N113" s="281">
        <v>0</v>
      </c>
      <c r="O113" s="281">
        <v>0</v>
      </c>
      <c r="P113" s="281">
        <v>0</v>
      </c>
      <c r="Q113" s="281">
        <v>0</v>
      </c>
      <c r="R113" s="281">
        <v>0</v>
      </c>
      <c r="S113" s="281">
        <v>0</v>
      </c>
      <c r="T113" s="281">
        <v>0</v>
      </c>
      <c r="U113" s="281">
        <v>0</v>
      </c>
      <c r="V113" s="281">
        <v>0</v>
      </c>
      <c r="W113" s="281">
        <v>0</v>
      </c>
      <c r="X113" s="281">
        <v>0</v>
      </c>
      <c r="Y113" s="281">
        <v>0</v>
      </c>
      <c r="Z113" s="281">
        <v>0</v>
      </c>
      <c r="AA113" s="281">
        <v>0</v>
      </c>
      <c r="AB113" s="281">
        <v>0</v>
      </c>
      <c r="AC113" s="281">
        <v>0</v>
      </c>
      <c r="AD113" s="281">
        <v>0</v>
      </c>
      <c r="AE113" s="281">
        <v>0</v>
      </c>
      <c r="AF113" s="281">
        <v>0</v>
      </c>
      <c r="AG113" s="281">
        <v>0</v>
      </c>
      <c r="AH113" s="281">
        <v>0</v>
      </c>
      <c r="AI113" s="281">
        <v>0</v>
      </c>
      <c r="AJ113" s="281">
        <v>0</v>
      </c>
      <c r="AK113" s="281">
        <v>0</v>
      </c>
      <c r="AL113" s="281">
        <v>0</v>
      </c>
      <c r="AM113" s="281">
        <v>0</v>
      </c>
      <c r="AN113" s="281">
        <v>0</v>
      </c>
      <c r="AO113" s="281">
        <v>0</v>
      </c>
      <c r="AP113" s="281">
        <v>0</v>
      </c>
    </row>
    <row r="114" spans="1:42" outlineLevel="2">
      <c r="A114" s="211" t="str">
        <f>A105&amp;"."&amp;A107&amp;"."&amp;A106&amp;"."&amp;B114</f>
        <v>1.c.3.7</v>
      </c>
      <c r="B114">
        <v>7</v>
      </c>
      <c r="C114" t="str">
        <f>'1-GBP'!C114</f>
        <v/>
      </c>
      <c r="D114"/>
      <c r="E114"/>
      <c r="F114"/>
      <c r="G114"/>
      <c r="H114"/>
      <c r="I114"/>
      <c r="J114"/>
      <c r="K114"/>
      <c r="M114" s="281">
        <v>0</v>
      </c>
      <c r="N114" s="281">
        <v>0</v>
      </c>
      <c r="O114" s="281">
        <v>0</v>
      </c>
      <c r="P114" s="281">
        <v>0</v>
      </c>
      <c r="Q114" s="281">
        <v>0</v>
      </c>
      <c r="R114" s="281">
        <v>0</v>
      </c>
      <c r="S114" s="281">
        <v>0</v>
      </c>
      <c r="T114" s="281">
        <v>0</v>
      </c>
      <c r="U114" s="281">
        <v>0</v>
      </c>
      <c r="V114" s="281">
        <v>0</v>
      </c>
      <c r="W114" s="281">
        <v>0</v>
      </c>
      <c r="X114" s="281">
        <v>0</v>
      </c>
      <c r="Y114" s="281">
        <v>0</v>
      </c>
      <c r="Z114" s="281">
        <v>0</v>
      </c>
      <c r="AA114" s="281">
        <v>0</v>
      </c>
      <c r="AB114" s="281">
        <v>0</v>
      </c>
      <c r="AC114" s="281">
        <v>0</v>
      </c>
      <c r="AD114" s="281">
        <v>0</v>
      </c>
      <c r="AE114" s="281">
        <v>0</v>
      </c>
      <c r="AF114" s="281">
        <v>0</v>
      </c>
      <c r="AG114" s="281">
        <v>0</v>
      </c>
      <c r="AH114" s="281">
        <v>0</v>
      </c>
      <c r="AI114" s="281">
        <v>0</v>
      </c>
      <c r="AJ114" s="281">
        <v>0</v>
      </c>
      <c r="AK114" s="281">
        <v>0</v>
      </c>
      <c r="AL114" s="281">
        <v>0</v>
      </c>
      <c r="AM114" s="281">
        <v>0</v>
      </c>
      <c r="AN114" s="281">
        <v>0</v>
      </c>
      <c r="AO114" s="281">
        <v>0</v>
      </c>
      <c r="AP114" s="281">
        <v>0</v>
      </c>
    </row>
    <row r="115" spans="1:42" outlineLevel="2">
      <c r="A115" s="211" t="str">
        <f>A105&amp;"."&amp;A107&amp;"."&amp;A106&amp;"."&amp;B115</f>
        <v>1.c.3.8</v>
      </c>
      <c r="B115">
        <v>8</v>
      </c>
      <c r="C115" t="str">
        <f>'1-GBP'!C115</f>
        <v/>
      </c>
      <c r="D115"/>
      <c r="E115"/>
      <c r="F115"/>
      <c r="G115"/>
      <c r="H115"/>
      <c r="I115"/>
      <c r="J115"/>
      <c r="K115"/>
      <c r="M115" s="281">
        <v>0</v>
      </c>
      <c r="N115" s="281">
        <v>0</v>
      </c>
      <c r="O115" s="281">
        <v>0</v>
      </c>
      <c r="P115" s="281">
        <v>0</v>
      </c>
      <c r="Q115" s="281">
        <v>0</v>
      </c>
      <c r="R115" s="281">
        <v>0</v>
      </c>
      <c r="S115" s="281">
        <v>0</v>
      </c>
      <c r="T115" s="281">
        <v>0</v>
      </c>
      <c r="U115" s="281">
        <v>0</v>
      </c>
      <c r="V115" s="281">
        <v>0</v>
      </c>
      <c r="W115" s="281">
        <v>0</v>
      </c>
      <c r="X115" s="281">
        <v>0</v>
      </c>
      <c r="Y115" s="281">
        <v>0</v>
      </c>
      <c r="Z115" s="281">
        <v>0</v>
      </c>
      <c r="AA115" s="281">
        <v>0</v>
      </c>
      <c r="AB115" s="281">
        <v>0</v>
      </c>
      <c r="AC115" s="281">
        <v>0</v>
      </c>
      <c r="AD115" s="281">
        <v>0</v>
      </c>
      <c r="AE115" s="281">
        <v>0</v>
      </c>
      <c r="AF115" s="281">
        <v>0</v>
      </c>
      <c r="AG115" s="281">
        <v>0</v>
      </c>
      <c r="AH115" s="281">
        <v>0</v>
      </c>
      <c r="AI115" s="281">
        <v>0</v>
      </c>
      <c r="AJ115" s="281">
        <v>0</v>
      </c>
      <c r="AK115" s="281">
        <v>0</v>
      </c>
      <c r="AL115" s="281">
        <v>0</v>
      </c>
      <c r="AM115" s="281">
        <v>0</v>
      </c>
      <c r="AN115" s="281">
        <v>0</v>
      </c>
      <c r="AO115" s="281">
        <v>0</v>
      </c>
      <c r="AP115" s="281">
        <v>0</v>
      </c>
    </row>
    <row r="116" spans="1:42" outlineLevel="2">
      <c r="A116" s="211" t="str">
        <f>A105&amp;"."&amp;A107&amp;"."&amp;A106&amp;"."&amp;B116</f>
        <v>1.c.3.9</v>
      </c>
      <c r="B116">
        <v>9</v>
      </c>
      <c r="C116" t="str">
        <f>'1-GBP'!C116</f>
        <v/>
      </c>
      <c r="D116"/>
      <c r="E116"/>
      <c r="F116"/>
      <c r="G116"/>
      <c r="H116"/>
      <c r="I116"/>
      <c r="J116"/>
      <c r="K116"/>
      <c r="M116" s="281">
        <v>0</v>
      </c>
      <c r="N116" s="281">
        <v>0</v>
      </c>
      <c r="O116" s="281">
        <v>0</v>
      </c>
      <c r="P116" s="281">
        <v>0</v>
      </c>
      <c r="Q116" s="281">
        <v>0</v>
      </c>
      <c r="R116" s="281">
        <v>0</v>
      </c>
      <c r="S116" s="281">
        <v>0</v>
      </c>
      <c r="T116" s="281">
        <v>0</v>
      </c>
      <c r="U116" s="281">
        <v>0</v>
      </c>
      <c r="V116" s="281">
        <v>0</v>
      </c>
      <c r="W116" s="281">
        <v>0</v>
      </c>
      <c r="X116" s="281">
        <v>0</v>
      </c>
      <c r="Y116" s="281">
        <v>0</v>
      </c>
      <c r="Z116" s="281">
        <v>0</v>
      </c>
      <c r="AA116" s="281">
        <v>0</v>
      </c>
      <c r="AB116" s="281">
        <v>0</v>
      </c>
      <c r="AC116" s="281">
        <v>0</v>
      </c>
      <c r="AD116" s="281">
        <v>0</v>
      </c>
      <c r="AE116" s="281">
        <v>0</v>
      </c>
      <c r="AF116" s="281">
        <v>0</v>
      </c>
      <c r="AG116" s="281">
        <v>0</v>
      </c>
      <c r="AH116" s="281">
        <v>0</v>
      </c>
      <c r="AI116" s="281">
        <v>0</v>
      </c>
      <c r="AJ116" s="281">
        <v>0</v>
      </c>
      <c r="AK116" s="281">
        <v>0</v>
      </c>
      <c r="AL116" s="281">
        <v>0</v>
      </c>
      <c r="AM116" s="281">
        <v>0</v>
      </c>
      <c r="AN116" s="281">
        <v>0</v>
      </c>
      <c r="AO116" s="281">
        <v>0</v>
      </c>
      <c r="AP116" s="281">
        <v>0</v>
      </c>
    </row>
    <row r="117" spans="1:42" outlineLevel="2">
      <c r="A117" s="211" t="str">
        <f>A105&amp;"."&amp;A107&amp;"."&amp;A106&amp;"."&amp;B117</f>
        <v>1.c.3.10</v>
      </c>
      <c r="B117">
        <v>10</v>
      </c>
      <c r="C117" t="str">
        <f>'1-GBP'!C117</f>
        <v/>
      </c>
      <c r="D117"/>
      <c r="E117"/>
      <c r="F117"/>
      <c r="G117"/>
      <c r="H117"/>
      <c r="I117"/>
      <c r="J117"/>
      <c r="K117"/>
      <c r="M117" s="281">
        <v>0</v>
      </c>
      <c r="N117" s="281">
        <v>0</v>
      </c>
      <c r="O117" s="281">
        <v>0</v>
      </c>
      <c r="P117" s="281">
        <v>0</v>
      </c>
      <c r="Q117" s="281">
        <v>0</v>
      </c>
      <c r="R117" s="281">
        <v>0</v>
      </c>
      <c r="S117" s="281">
        <v>0</v>
      </c>
      <c r="T117" s="281">
        <v>0</v>
      </c>
      <c r="U117" s="281">
        <v>0</v>
      </c>
      <c r="V117" s="281">
        <v>0</v>
      </c>
      <c r="W117" s="281">
        <v>0</v>
      </c>
      <c r="X117" s="281">
        <v>0</v>
      </c>
      <c r="Y117" s="281">
        <v>0</v>
      </c>
      <c r="Z117" s="281">
        <v>0</v>
      </c>
      <c r="AA117" s="281">
        <v>0</v>
      </c>
      <c r="AB117" s="281">
        <v>0</v>
      </c>
      <c r="AC117" s="281">
        <v>0</v>
      </c>
      <c r="AD117" s="281">
        <v>0</v>
      </c>
      <c r="AE117" s="281">
        <v>0</v>
      </c>
      <c r="AF117" s="281">
        <v>0</v>
      </c>
      <c r="AG117" s="281">
        <v>0</v>
      </c>
      <c r="AH117" s="281">
        <v>0</v>
      </c>
      <c r="AI117" s="281">
        <v>0</v>
      </c>
      <c r="AJ117" s="281">
        <v>0</v>
      </c>
      <c r="AK117" s="281">
        <v>0</v>
      </c>
      <c r="AL117" s="281">
        <v>0</v>
      </c>
      <c r="AM117" s="281">
        <v>0</v>
      </c>
      <c r="AN117" s="281">
        <v>0</v>
      </c>
      <c r="AO117" s="281">
        <v>0</v>
      </c>
      <c r="AP117" s="281">
        <v>0</v>
      </c>
    </row>
    <row r="118" spans="1:42" outlineLevel="2">
      <c r="A118" s="211" t="str">
        <f>A105&amp;"."&amp;A107&amp;"."&amp;A106&amp;"."&amp;B118</f>
        <v>1.c.3.11</v>
      </c>
      <c r="B118">
        <v>11</v>
      </c>
      <c r="C118" t="str">
        <f>'1-GBP'!C118</f>
        <v/>
      </c>
      <c r="D118"/>
      <c r="E118"/>
      <c r="F118"/>
      <c r="G118"/>
      <c r="H118"/>
      <c r="I118"/>
      <c r="J118"/>
      <c r="K118"/>
      <c r="M118" s="281">
        <v>0</v>
      </c>
      <c r="N118" s="281">
        <v>0</v>
      </c>
      <c r="O118" s="281">
        <v>0</v>
      </c>
      <c r="P118" s="281">
        <v>0</v>
      </c>
      <c r="Q118" s="281">
        <v>0</v>
      </c>
      <c r="R118" s="281">
        <v>0</v>
      </c>
      <c r="S118" s="281">
        <v>0</v>
      </c>
      <c r="T118" s="281">
        <v>0</v>
      </c>
      <c r="U118" s="281">
        <v>0</v>
      </c>
      <c r="V118" s="281">
        <v>0</v>
      </c>
      <c r="W118" s="281">
        <v>0</v>
      </c>
      <c r="X118" s="281">
        <v>0</v>
      </c>
      <c r="Y118" s="281">
        <v>0</v>
      </c>
      <c r="Z118" s="281">
        <v>0</v>
      </c>
      <c r="AA118" s="281">
        <v>0</v>
      </c>
      <c r="AB118" s="281">
        <v>0</v>
      </c>
      <c r="AC118" s="281">
        <v>0</v>
      </c>
      <c r="AD118" s="281">
        <v>0</v>
      </c>
      <c r="AE118" s="281">
        <v>0</v>
      </c>
      <c r="AF118" s="281">
        <v>0</v>
      </c>
      <c r="AG118" s="281">
        <v>0</v>
      </c>
      <c r="AH118" s="281">
        <v>0</v>
      </c>
      <c r="AI118" s="281">
        <v>0</v>
      </c>
      <c r="AJ118" s="281">
        <v>0</v>
      </c>
      <c r="AK118" s="281">
        <v>0</v>
      </c>
      <c r="AL118" s="281">
        <v>0</v>
      </c>
      <c r="AM118" s="281">
        <v>0</v>
      </c>
      <c r="AN118" s="281">
        <v>0</v>
      </c>
      <c r="AO118" s="281">
        <v>0</v>
      </c>
      <c r="AP118" s="281">
        <v>0</v>
      </c>
    </row>
    <row r="119" spans="1:42" outlineLevel="2">
      <c r="A119" s="211" t="str">
        <f>A105&amp;"."&amp;A107&amp;"."&amp;A106&amp;"."&amp;B119</f>
        <v>1.c.3.12</v>
      </c>
      <c r="B119">
        <v>12</v>
      </c>
      <c r="C119" t="str">
        <f>'1-GBP'!C119</f>
        <v/>
      </c>
      <c r="D119"/>
      <c r="E119"/>
      <c r="F119"/>
      <c r="G119"/>
      <c r="H119"/>
      <c r="I119"/>
      <c r="J119"/>
      <c r="K119"/>
      <c r="M119" s="281">
        <v>0</v>
      </c>
      <c r="N119" s="281">
        <v>0</v>
      </c>
      <c r="O119" s="281">
        <v>0</v>
      </c>
      <c r="P119" s="281">
        <v>0</v>
      </c>
      <c r="Q119" s="281">
        <v>0</v>
      </c>
      <c r="R119" s="281">
        <v>0</v>
      </c>
      <c r="S119" s="281">
        <v>0</v>
      </c>
      <c r="T119" s="281">
        <v>0</v>
      </c>
      <c r="U119" s="281">
        <v>0</v>
      </c>
      <c r="V119" s="281">
        <v>0</v>
      </c>
      <c r="W119" s="281">
        <v>0</v>
      </c>
      <c r="X119" s="281">
        <v>0</v>
      </c>
      <c r="Y119" s="281">
        <v>0</v>
      </c>
      <c r="Z119" s="281">
        <v>0</v>
      </c>
      <c r="AA119" s="281">
        <v>0</v>
      </c>
      <c r="AB119" s="281">
        <v>0</v>
      </c>
      <c r="AC119" s="281">
        <v>0</v>
      </c>
      <c r="AD119" s="281">
        <v>0</v>
      </c>
      <c r="AE119" s="281">
        <v>0</v>
      </c>
      <c r="AF119" s="281">
        <v>0</v>
      </c>
      <c r="AG119" s="281">
        <v>0</v>
      </c>
      <c r="AH119" s="281">
        <v>0</v>
      </c>
      <c r="AI119" s="281">
        <v>0</v>
      </c>
      <c r="AJ119" s="281">
        <v>0</v>
      </c>
      <c r="AK119" s="281">
        <v>0</v>
      </c>
      <c r="AL119" s="281">
        <v>0</v>
      </c>
      <c r="AM119" s="281">
        <v>0</v>
      </c>
      <c r="AN119" s="281">
        <v>0</v>
      </c>
      <c r="AO119" s="281">
        <v>0</v>
      </c>
      <c r="AP119" s="281">
        <v>0</v>
      </c>
    </row>
    <row r="120" spans="1:42" outlineLevel="1" collapsed="1">
      <c r="A120" s="212"/>
      <c r="B120" s="201">
        <f>B119-COUNTIFS(C108:C119,"")</f>
        <v>6</v>
      </c>
      <c r="C120" s="201" t="s">
        <v>285</v>
      </c>
      <c r="D120" s="201"/>
      <c r="E120" s="201"/>
      <c r="F120" s="201"/>
      <c r="G120" s="201"/>
      <c r="H120" s="201"/>
      <c r="I120" s="201"/>
      <c r="J120" s="201"/>
      <c r="K120" s="201"/>
      <c r="L120" s="201"/>
      <c r="M120" s="280">
        <f>SUM(M108:M119)</f>
        <v>0</v>
      </c>
      <c r="N120" s="280">
        <f>SUM(N108:N119)</f>
        <v>0</v>
      </c>
      <c r="O120" s="280">
        <f t="shared" ref="O120:AP120" si="11">SUM(O108:O119)</f>
        <v>0</v>
      </c>
      <c r="P120" s="280">
        <f t="shared" si="11"/>
        <v>0</v>
      </c>
      <c r="Q120" s="280">
        <f t="shared" si="11"/>
        <v>0</v>
      </c>
      <c r="R120" s="280">
        <f t="shared" si="11"/>
        <v>0</v>
      </c>
      <c r="S120" s="280">
        <f t="shared" si="11"/>
        <v>0</v>
      </c>
      <c r="T120" s="280">
        <f t="shared" si="11"/>
        <v>0</v>
      </c>
      <c r="U120" s="280">
        <f t="shared" si="11"/>
        <v>0</v>
      </c>
      <c r="V120" s="280">
        <f t="shared" si="11"/>
        <v>0</v>
      </c>
      <c r="W120" s="280">
        <f t="shared" si="11"/>
        <v>0</v>
      </c>
      <c r="X120" s="280">
        <f t="shared" si="11"/>
        <v>0</v>
      </c>
      <c r="Y120" s="280">
        <f t="shared" si="11"/>
        <v>0</v>
      </c>
      <c r="Z120" s="280">
        <f t="shared" si="11"/>
        <v>0</v>
      </c>
      <c r="AA120" s="280">
        <f t="shared" si="11"/>
        <v>0</v>
      </c>
      <c r="AB120" s="280">
        <f t="shared" si="11"/>
        <v>0</v>
      </c>
      <c r="AC120" s="280">
        <f t="shared" si="11"/>
        <v>0</v>
      </c>
      <c r="AD120" s="280">
        <f t="shared" si="11"/>
        <v>0</v>
      </c>
      <c r="AE120" s="280">
        <f t="shared" si="11"/>
        <v>0</v>
      </c>
      <c r="AF120" s="280">
        <f t="shared" si="11"/>
        <v>0</v>
      </c>
      <c r="AG120" s="280">
        <f t="shared" si="11"/>
        <v>0</v>
      </c>
      <c r="AH120" s="280">
        <f t="shared" si="11"/>
        <v>0</v>
      </c>
      <c r="AI120" s="280">
        <f t="shared" si="11"/>
        <v>0</v>
      </c>
      <c r="AJ120" s="280">
        <f t="shared" si="11"/>
        <v>0</v>
      </c>
      <c r="AK120" s="280">
        <f t="shared" si="11"/>
        <v>0</v>
      </c>
      <c r="AL120" s="280">
        <f t="shared" si="11"/>
        <v>0</v>
      </c>
      <c r="AM120" s="280">
        <f t="shared" si="11"/>
        <v>0</v>
      </c>
      <c r="AN120" s="280">
        <f t="shared" si="11"/>
        <v>0</v>
      </c>
      <c r="AO120" s="280">
        <f t="shared" si="11"/>
        <v>0</v>
      </c>
      <c r="AP120" s="280">
        <f t="shared" si="11"/>
        <v>0</v>
      </c>
    </row>
    <row r="121" spans="1:42" outlineLevel="1">
      <c r="A121" s="211"/>
      <c r="B121"/>
      <c r="C121"/>
      <c r="D121"/>
      <c r="E121"/>
      <c r="F121"/>
      <c r="G121"/>
      <c r="H121"/>
      <c r="I121"/>
      <c r="J121"/>
      <c r="K121"/>
      <c r="M121" s="314"/>
      <c r="N121" s="314"/>
      <c r="O121" s="314"/>
      <c r="P121" s="314"/>
      <c r="Q121" s="314"/>
      <c r="R121" s="314"/>
      <c r="S121" s="314"/>
      <c r="T121" s="314"/>
      <c r="U121" s="314"/>
      <c r="V121" s="314"/>
      <c r="W121" s="314"/>
      <c r="X121" s="314"/>
      <c r="Y121" s="314"/>
      <c r="Z121" s="314"/>
      <c r="AA121" s="314"/>
      <c r="AB121" s="314"/>
      <c r="AC121" s="314"/>
      <c r="AD121" s="314"/>
      <c r="AE121" s="314"/>
      <c r="AF121" s="314"/>
      <c r="AG121" s="314"/>
      <c r="AH121" s="314"/>
      <c r="AI121" s="314"/>
      <c r="AJ121" s="314"/>
      <c r="AK121" s="314"/>
      <c r="AL121" s="314"/>
      <c r="AM121" s="314"/>
      <c r="AN121" s="314"/>
      <c r="AO121" s="314"/>
      <c r="AP121" s="314"/>
    </row>
    <row r="122" spans="1:42" outlineLevel="1">
      <c r="A122" s="220" t="s">
        <v>216</v>
      </c>
      <c r="B122" s="220" t="s">
        <v>286</v>
      </c>
      <c r="C122" s="220" t="s">
        <v>284</v>
      </c>
      <c r="D122" s="220"/>
      <c r="E122" s="220"/>
      <c r="F122" s="220"/>
      <c r="G122" s="220"/>
      <c r="H122" s="220"/>
      <c r="I122" s="220"/>
      <c r="J122" s="220"/>
      <c r="K122" s="220"/>
      <c r="L122" s="220"/>
      <c r="M122" s="315"/>
      <c r="N122" s="315"/>
      <c r="O122" s="315"/>
      <c r="P122" s="315"/>
      <c r="Q122" s="315"/>
      <c r="R122" s="315"/>
      <c r="S122" s="315"/>
      <c r="T122" s="315"/>
      <c r="U122" s="315"/>
      <c r="V122" s="315"/>
      <c r="W122" s="315"/>
      <c r="X122" s="315"/>
      <c r="Y122" s="315"/>
      <c r="Z122" s="315"/>
      <c r="AA122" s="315"/>
      <c r="AB122" s="315"/>
      <c r="AC122" s="315"/>
      <c r="AD122" s="315"/>
      <c r="AE122" s="315"/>
      <c r="AF122" s="315"/>
      <c r="AG122" s="315"/>
      <c r="AH122" s="315"/>
      <c r="AI122" s="315"/>
      <c r="AJ122" s="315"/>
      <c r="AK122" s="315"/>
      <c r="AL122" s="315"/>
      <c r="AM122" s="315"/>
      <c r="AN122" s="315"/>
      <c r="AO122" s="315"/>
      <c r="AP122" s="315"/>
    </row>
    <row r="123" spans="1:42" outlineLevel="2">
      <c r="A123" s="211" t="str">
        <f>A105&amp;"."&amp;A122&amp;"."&amp;A106&amp;"."&amp;B123</f>
        <v>1.o.3.1</v>
      </c>
      <c r="B123">
        <v>1</v>
      </c>
      <c r="C123" t="str">
        <f>'1-GBP'!C123</f>
        <v>Fixed</v>
      </c>
      <c r="D123"/>
      <c r="E123"/>
      <c r="F123"/>
      <c r="G123"/>
      <c r="H123"/>
      <c r="I123"/>
      <c r="J123"/>
      <c r="K123"/>
      <c r="M123" s="281">
        <v>0</v>
      </c>
      <c r="N123" s="281">
        <v>0</v>
      </c>
      <c r="O123" s="281">
        <v>0</v>
      </c>
      <c r="P123" s="281">
        <v>0</v>
      </c>
      <c r="Q123" s="281">
        <v>0</v>
      </c>
      <c r="R123" s="281">
        <v>0</v>
      </c>
      <c r="S123" s="281">
        <v>0</v>
      </c>
      <c r="T123" s="281">
        <v>0</v>
      </c>
      <c r="U123" s="281">
        <v>0</v>
      </c>
      <c r="V123" s="281">
        <v>0</v>
      </c>
      <c r="W123" s="281">
        <v>0</v>
      </c>
      <c r="X123" s="281">
        <v>0</v>
      </c>
      <c r="Y123" s="281">
        <v>0</v>
      </c>
      <c r="Z123" s="281">
        <v>0</v>
      </c>
      <c r="AA123" s="281">
        <v>0</v>
      </c>
      <c r="AB123" s="281">
        <v>0</v>
      </c>
      <c r="AC123" s="281">
        <v>0</v>
      </c>
      <c r="AD123" s="281">
        <v>0</v>
      </c>
      <c r="AE123" s="281">
        <v>0</v>
      </c>
      <c r="AF123" s="281">
        <v>0</v>
      </c>
      <c r="AG123" s="281">
        <v>0</v>
      </c>
      <c r="AH123" s="281">
        <v>0</v>
      </c>
      <c r="AI123" s="281">
        <v>0</v>
      </c>
      <c r="AJ123" s="281">
        <v>0</v>
      </c>
      <c r="AK123" s="281">
        <v>0</v>
      </c>
      <c r="AL123" s="281">
        <v>0</v>
      </c>
      <c r="AM123" s="281">
        <v>0</v>
      </c>
      <c r="AN123" s="281">
        <v>0</v>
      </c>
      <c r="AO123" s="281">
        <v>0</v>
      </c>
      <c r="AP123" s="281">
        <v>0</v>
      </c>
    </row>
    <row r="124" spans="1:42" outlineLevel="2">
      <c r="A124" s="211" t="str">
        <f>A105&amp;"."&amp;A122&amp;"."&amp;A106&amp;"."&amp;B124</f>
        <v>1.o.3.2</v>
      </c>
      <c r="B124">
        <v>2</v>
      </c>
      <c r="C124" t="str">
        <f>'1-GBP'!C124</f>
        <v>Variable</v>
      </c>
      <c r="D124"/>
      <c r="E124"/>
      <c r="F124"/>
      <c r="G124"/>
      <c r="H124"/>
      <c r="I124"/>
      <c r="J124"/>
      <c r="K124"/>
      <c r="M124" s="281">
        <v>0</v>
      </c>
      <c r="N124" s="281">
        <v>0</v>
      </c>
      <c r="O124" s="281">
        <v>0</v>
      </c>
      <c r="P124" s="281">
        <v>0</v>
      </c>
      <c r="Q124" s="281">
        <v>0</v>
      </c>
      <c r="R124" s="281">
        <v>0</v>
      </c>
      <c r="S124" s="281">
        <v>0</v>
      </c>
      <c r="T124" s="281">
        <v>0</v>
      </c>
      <c r="U124" s="281">
        <v>0</v>
      </c>
      <c r="V124" s="281">
        <v>0</v>
      </c>
      <c r="W124" s="281">
        <v>0</v>
      </c>
      <c r="X124" s="281">
        <v>0</v>
      </c>
      <c r="Y124" s="281">
        <v>0</v>
      </c>
      <c r="Z124" s="281">
        <v>0</v>
      </c>
      <c r="AA124" s="281">
        <v>0</v>
      </c>
      <c r="AB124" s="281">
        <v>0</v>
      </c>
      <c r="AC124" s="281">
        <v>0</v>
      </c>
      <c r="AD124" s="281">
        <v>0</v>
      </c>
      <c r="AE124" s="281">
        <v>0</v>
      </c>
      <c r="AF124" s="281">
        <v>0</v>
      </c>
      <c r="AG124" s="281">
        <v>0</v>
      </c>
      <c r="AH124" s="281">
        <v>0</v>
      </c>
      <c r="AI124" s="281">
        <v>0</v>
      </c>
      <c r="AJ124" s="281">
        <v>0</v>
      </c>
      <c r="AK124" s="281">
        <v>0</v>
      </c>
      <c r="AL124" s="281">
        <v>0</v>
      </c>
      <c r="AM124" s="281">
        <v>0</v>
      </c>
      <c r="AN124" s="281">
        <v>0</v>
      </c>
      <c r="AO124" s="281">
        <v>0</v>
      </c>
      <c r="AP124" s="281">
        <v>0</v>
      </c>
    </row>
    <row r="125" spans="1:42" outlineLevel="2">
      <c r="A125" s="211" t="str">
        <f>A105&amp;"."&amp;A122&amp;"."&amp;A106&amp;"."&amp;B125</f>
        <v>1.o.3.3</v>
      </c>
      <c r="B125">
        <v>3</v>
      </c>
      <c r="C125" t="str">
        <f>'1-GBP'!C125</f>
        <v/>
      </c>
      <c r="D125"/>
      <c r="E125"/>
      <c r="F125"/>
      <c r="G125"/>
      <c r="H125"/>
      <c r="I125"/>
      <c r="J125"/>
      <c r="K125"/>
      <c r="M125" s="281">
        <v>0</v>
      </c>
      <c r="N125" s="281">
        <v>0</v>
      </c>
      <c r="O125" s="281">
        <v>0</v>
      </c>
      <c r="P125" s="281">
        <v>0</v>
      </c>
      <c r="Q125" s="281">
        <v>0</v>
      </c>
      <c r="R125" s="281">
        <v>0</v>
      </c>
      <c r="S125" s="281">
        <v>0</v>
      </c>
      <c r="T125" s="281">
        <v>0</v>
      </c>
      <c r="U125" s="281">
        <v>0</v>
      </c>
      <c r="V125" s="281">
        <v>0</v>
      </c>
      <c r="W125" s="281">
        <v>0</v>
      </c>
      <c r="X125" s="281">
        <v>0</v>
      </c>
      <c r="Y125" s="281">
        <v>0</v>
      </c>
      <c r="Z125" s="281">
        <v>0</v>
      </c>
      <c r="AA125" s="281">
        <v>0</v>
      </c>
      <c r="AB125" s="281">
        <v>0</v>
      </c>
      <c r="AC125" s="281">
        <v>0</v>
      </c>
      <c r="AD125" s="281">
        <v>0</v>
      </c>
      <c r="AE125" s="281">
        <v>0</v>
      </c>
      <c r="AF125" s="281">
        <v>0</v>
      </c>
      <c r="AG125" s="281">
        <v>0</v>
      </c>
      <c r="AH125" s="281">
        <v>0</v>
      </c>
      <c r="AI125" s="281">
        <v>0</v>
      </c>
      <c r="AJ125" s="281">
        <v>0</v>
      </c>
      <c r="AK125" s="281">
        <v>0</v>
      </c>
      <c r="AL125" s="281">
        <v>0</v>
      </c>
      <c r="AM125" s="281">
        <v>0</v>
      </c>
      <c r="AN125" s="281">
        <v>0</v>
      </c>
      <c r="AO125" s="281">
        <v>0</v>
      </c>
      <c r="AP125" s="281">
        <v>0</v>
      </c>
    </row>
    <row r="126" spans="1:42" outlineLevel="2">
      <c r="A126" s="211" t="str">
        <f>A105&amp;"."&amp;A122&amp;"."&amp;A106&amp;"."&amp;B126</f>
        <v>1.o.3.4</v>
      </c>
      <c r="B126">
        <v>4</v>
      </c>
      <c r="C126" t="str">
        <f>'1-GBP'!C126</f>
        <v/>
      </c>
      <c r="D126"/>
      <c r="E126"/>
      <c r="F126"/>
      <c r="G126"/>
      <c r="H126"/>
      <c r="I126"/>
      <c r="J126"/>
      <c r="K126"/>
      <c r="M126" s="281">
        <v>0</v>
      </c>
      <c r="N126" s="281">
        <v>0</v>
      </c>
      <c r="O126" s="281">
        <v>0</v>
      </c>
      <c r="P126" s="281">
        <v>0</v>
      </c>
      <c r="Q126" s="281">
        <v>0</v>
      </c>
      <c r="R126" s="281">
        <v>0</v>
      </c>
      <c r="S126" s="281">
        <v>0</v>
      </c>
      <c r="T126" s="281">
        <v>0</v>
      </c>
      <c r="U126" s="281">
        <v>0</v>
      </c>
      <c r="V126" s="281">
        <v>0</v>
      </c>
      <c r="W126" s="281">
        <v>0</v>
      </c>
      <c r="X126" s="281">
        <v>0</v>
      </c>
      <c r="Y126" s="281">
        <v>0</v>
      </c>
      <c r="Z126" s="281">
        <v>0</v>
      </c>
      <c r="AA126" s="281">
        <v>0</v>
      </c>
      <c r="AB126" s="281">
        <v>0</v>
      </c>
      <c r="AC126" s="281">
        <v>0</v>
      </c>
      <c r="AD126" s="281">
        <v>0</v>
      </c>
      <c r="AE126" s="281">
        <v>0</v>
      </c>
      <c r="AF126" s="281">
        <v>0</v>
      </c>
      <c r="AG126" s="281">
        <v>0</v>
      </c>
      <c r="AH126" s="281">
        <v>0</v>
      </c>
      <c r="AI126" s="281">
        <v>0</v>
      </c>
      <c r="AJ126" s="281">
        <v>0</v>
      </c>
      <c r="AK126" s="281">
        <v>0</v>
      </c>
      <c r="AL126" s="281">
        <v>0</v>
      </c>
      <c r="AM126" s="281">
        <v>0</v>
      </c>
      <c r="AN126" s="281">
        <v>0</v>
      </c>
      <c r="AO126" s="281">
        <v>0</v>
      </c>
      <c r="AP126" s="281">
        <v>0</v>
      </c>
    </row>
    <row r="127" spans="1:42" outlineLevel="2">
      <c r="A127" s="211" t="str">
        <f>A105&amp;"."&amp;A122&amp;"."&amp;A106&amp;"."&amp;B127</f>
        <v>1.o.3.5</v>
      </c>
      <c r="B127">
        <v>5</v>
      </c>
      <c r="C127" t="str">
        <f>'1-GBP'!C127</f>
        <v/>
      </c>
      <c r="D127"/>
      <c r="E127"/>
      <c r="F127"/>
      <c r="G127"/>
      <c r="H127"/>
      <c r="I127"/>
      <c r="J127"/>
      <c r="K127"/>
      <c r="M127" s="281">
        <v>0</v>
      </c>
      <c r="N127" s="281">
        <v>0</v>
      </c>
      <c r="O127" s="281">
        <v>0</v>
      </c>
      <c r="P127" s="281">
        <v>0</v>
      </c>
      <c r="Q127" s="281">
        <v>0</v>
      </c>
      <c r="R127" s="281">
        <v>0</v>
      </c>
      <c r="S127" s="281">
        <v>0</v>
      </c>
      <c r="T127" s="281">
        <v>0</v>
      </c>
      <c r="U127" s="281">
        <v>0</v>
      </c>
      <c r="V127" s="281">
        <v>0</v>
      </c>
      <c r="W127" s="281">
        <v>0</v>
      </c>
      <c r="X127" s="281">
        <v>0</v>
      </c>
      <c r="Y127" s="281">
        <v>0</v>
      </c>
      <c r="Z127" s="281">
        <v>0</v>
      </c>
      <c r="AA127" s="281">
        <v>0</v>
      </c>
      <c r="AB127" s="281">
        <v>0</v>
      </c>
      <c r="AC127" s="281">
        <v>0</v>
      </c>
      <c r="AD127" s="281">
        <v>0</v>
      </c>
      <c r="AE127" s="281">
        <v>0</v>
      </c>
      <c r="AF127" s="281">
        <v>0</v>
      </c>
      <c r="AG127" s="281">
        <v>0</v>
      </c>
      <c r="AH127" s="281">
        <v>0</v>
      </c>
      <c r="AI127" s="281">
        <v>0</v>
      </c>
      <c r="AJ127" s="281">
        <v>0</v>
      </c>
      <c r="AK127" s="281">
        <v>0</v>
      </c>
      <c r="AL127" s="281">
        <v>0</v>
      </c>
      <c r="AM127" s="281">
        <v>0</v>
      </c>
      <c r="AN127" s="281">
        <v>0</v>
      </c>
      <c r="AO127" s="281">
        <v>0</v>
      </c>
      <c r="AP127" s="281">
        <v>0</v>
      </c>
    </row>
    <row r="128" spans="1:42" outlineLevel="2">
      <c r="A128" s="211" t="str">
        <f>A105&amp;"."&amp;A122&amp;"."&amp;A106&amp;"."&amp;B128</f>
        <v>1.o.3.6</v>
      </c>
      <c r="B128">
        <v>6</v>
      </c>
      <c r="C128" t="str">
        <f>'1-GBP'!C128</f>
        <v/>
      </c>
      <c r="D128"/>
      <c r="E128"/>
      <c r="F128"/>
      <c r="G128"/>
      <c r="H128"/>
      <c r="I128"/>
      <c r="J128"/>
      <c r="K128"/>
      <c r="M128" s="281">
        <v>0</v>
      </c>
      <c r="N128" s="281">
        <v>0</v>
      </c>
      <c r="O128" s="281">
        <v>0</v>
      </c>
      <c r="P128" s="281">
        <v>0</v>
      </c>
      <c r="Q128" s="281">
        <v>0</v>
      </c>
      <c r="R128" s="281">
        <v>0</v>
      </c>
      <c r="S128" s="281">
        <v>0</v>
      </c>
      <c r="T128" s="281">
        <v>0</v>
      </c>
      <c r="U128" s="281">
        <v>0</v>
      </c>
      <c r="V128" s="281">
        <v>0</v>
      </c>
      <c r="W128" s="281">
        <v>0</v>
      </c>
      <c r="X128" s="281">
        <v>0</v>
      </c>
      <c r="Y128" s="281">
        <v>0</v>
      </c>
      <c r="Z128" s="281">
        <v>0</v>
      </c>
      <c r="AA128" s="281">
        <v>0</v>
      </c>
      <c r="AB128" s="281">
        <v>0</v>
      </c>
      <c r="AC128" s="281">
        <v>0</v>
      </c>
      <c r="AD128" s="281">
        <v>0</v>
      </c>
      <c r="AE128" s="281">
        <v>0</v>
      </c>
      <c r="AF128" s="281">
        <v>0</v>
      </c>
      <c r="AG128" s="281">
        <v>0</v>
      </c>
      <c r="AH128" s="281">
        <v>0</v>
      </c>
      <c r="AI128" s="281">
        <v>0</v>
      </c>
      <c r="AJ128" s="281">
        <v>0</v>
      </c>
      <c r="AK128" s="281">
        <v>0</v>
      </c>
      <c r="AL128" s="281">
        <v>0</v>
      </c>
      <c r="AM128" s="281">
        <v>0</v>
      </c>
      <c r="AN128" s="281">
        <v>0</v>
      </c>
      <c r="AO128" s="281">
        <v>0</v>
      </c>
      <c r="AP128" s="281">
        <v>0</v>
      </c>
    </row>
    <row r="129" spans="1:42" outlineLevel="2">
      <c r="A129" s="211" t="str">
        <f>A105&amp;"."&amp;A122&amp;"."&amp;A106&amp;"."&amp;B129</f>
        <v>1.o.3.7</v>
      </c>
      <c r="B129">
        <v>7</v>
      </c>
      <c r="C129" t="str">
        <f>'1-GBP'!C129</f>
        <v/>
      </c>
      <c r="D129"/>
      <c r="E129"/>
      <c r="F129"/>
      <c r="G129"/>
      <c r="H129"/>
      <c r="I129"/>
      <c r="J129"/>
      <c r="K129"/>
      <c r="M129" s="281">
        <v>0</v>
      </c>
      <c r="N129" s="281">
        <v>0</v>
      </c>
      <c r="O129" s="281">
        <v>0</v>
      </c>
      <c r="P129" s="281">
        <v>0</v>
      </c>
      <c r="Q129" s="281">
        <v>0</v>
      </c>
      <c r="R129" s="281">
        <v>0</v>
      </c>
      <c r="S129" s="281">
        <v>0</v>
      </c>
      <c r="T129" s="281">
        <v>0</v>
      </c>
      <c r="U129" s="281">
        <v>0</v>
      </c>
      <c r="V129" s="281">
        <v>0</v>
      </c>
      <c r="W129" s="281">
        <v>0</v>
      </c>
      <c r="X129" s="281">
        <v>0</v>
      </c>
      <c r="Y129" s="281">
        <v>0</v>
      </c>
      <c r="Z129" s="281">
        <v>0</v>
      </c>
      <c r="AA129" s="281">
        <v>0</v>
      </c>
      <c r="AB129" s="281">
        <v>0</v>
      </c>
      <c r="AC129" s="281">
        <v>0</v>
      </c>
      <c r="AD129" s="281">
        <v>0</v>
      </c>
      <c r="AE129" s="281">
        <v>0</v>
      </c>
      <c r="AF129" s="281">
        <v>0</v>
      </c>
      <c r="AG129" s="281">
        <v>0</v>
      </c>
      <c r="AH129" s="281">
        <v>0</v>
      </c>
      <c r="AI129" s="281">
        <v>0</v>
      </c>
      <c r="AJ129" s="281">
        <v>0</v>
      </c>
      <c r="AK129" s="281">
        <v>0</v>
      </c>
      <c r="AL129" s="281">
        <v>0</v>
      </c>
      <c r="AM129" s="281">
        <v>0</v>
      </c>
      <c r="AN129" s="281">
        <v>0</v>
      </c>
      <c r="AO129" s="281">
        <v>0</v>
      </c>
      <c r="AP129" s="281">
        <v>0</v>
      </c>
    </row>
    <row r="130" spans="1:42" outlineLevel="2">
      <c r="A130" s="211" t="str">
        <f>A105&amp;"."&amp;A122&amp;"."&amp;A106&amp;"."&amp;B130</f>
        <v>1.o.3.8</v>
      </c>
      <c r="B130">
        <v>8</v>
      </c>
      <c r="C130" t="str">
        <f>'1-GBP'!C130</f>
        <v/>
      </c>
      <c r="D130"/>
      <c r="E130"/>
      <c r="F130"/>
      <c r="G130"/>
      <c r="H130"/>
      <c r="I130"/>
      <c r="J130"/>
      <c r="K130"/>
      <c r="M130" s="281">
        <v>0</v>
      </c>
      <c r="N130" s="281">
        <v>0</v>
      </c>
      <c r="O130" s="281">
        <v>0</v>
      </c>
      <c r="P130" s="281">
        <v>0</v>
      </c>
      <c r="Q130" s="281">
        <v>0</v>
      </c>
      <c r="R130" s="281">
        <v>0</v>
      </c>
      <c r="S130" s="281">
        <v>0</v>
      </c>
      <c r="T130" s="281">
        <v>0</v>
      </c>
      <c r="U130" s="281">
        <v>0</v>
      </c>
      <c r="V130" s="281">
        <v>0</v>
      </c>
      <c r="W130" s="281">
        <v>0</v>
      </c>
      <c r="X130" s="281">
        <v>0</v>
      </c>
      <c r="Y130" s="281">
        <v>0</v>
      </c>
      <c r="Z130" s="281">
        <v>0</v>
      </c>
      <c r="AA130" s="281">
        <v>0</v>
      </c>
      <c r="AB130" s="281">
        <v>0</v>
      </c>
      <c r="AC130" s="281">
        <v>0</v>
      </c>
      <c r="AD130" s="281">
        <v>0</v>
      </c>
      <c r="AE130" s="281">
        <v>0</v>
      </c>
      <c r="AF130" s="281">
        <v>0</v>
      </c>
      <c r="AG130" s="281">
        <v>0</v>
      </c>
      <c r="AH130" s="281">
        <v>0</v>
      </c>
      <c r="AI130" s="281">
        <v>0</v>
      </c>
      <c r="AJ130" s="281">
        <v>0</v>
      </c>
      <c r="AK130" s="281">
        <v>0</v>
      </c>
      <c r="AL130" s="281">
        <v>0</v>
      </c>
      <c r="AM130" s="281">
        <v>0</v>
      </c>
      <c r="AN130" s="281">
        <v>0</v>
      </c>
      <c r="AO130" s="281">
        <v>0</v>
      </c>
      <c r="AP130" s="281">
        <v>0</v>
      </c>
    </row>
    <row r="131" spans="1:42" outlineLevel="2">
      <c r="A131" s="211" t="str">
        <f>A105&amp;"."&amp;A122&amp;"."&amp;A106&amp;"."&amp;B131</f>
        <v>1.o.3.9</v>
      </c>
      <c r="B131">
        <v>9</v>
      </c>
      <c r="C131" t="str">
        <f>'1-GBP'!C131</f>
        <v/>
      </c>
      <c r="D131"/>
      <c r="E131"/>
      <c r="F131"/>
      <c r="G131"/>
      <c r="H131"/>
      <c r="I131"/>
      <c r="J131"/>
      <c r="K131"/>
      <c r="M131" s="281">
        <v>0</v>
      </c>
      <c r="N131" s="281">
        <v>0</v>
      </c>
      <c r="O131" s="281">
        <v>0</v>
      </c>
      <c r="P131" s="281">
        <v>0</v>
      </c>
      <c r="Q131" s="281">
        <v>0</v>
      </c>
      <c r="R131" s="281">
        <v>0</v>
      </c>
      <c r="S131" s="281">
        <v>0</v>
      </c>
      <c r="T131" s="281">
        <v>0</v>
      </c>
      <c r="U131" s="281">
        <v>0</v>
      </c>
      <c r="V131" s="281">
        <v>0</v>
      </c>
      <c r="W131" s="281">
        <v>0</v>
      </c>
      <c r="X131" s="281">
        <v>0</v>
      </c>
      <c r="Y131" s="281">
        <v>0</v>
      </c>
      <c r="Z131" s="281">
        <v>0</v>
      </c>
      <c r="AA131" s="281">
        <v>0</v>
      </c>
      <c r="AB131" s="281">
        <v>0</v>
      </c>
      <c r="AC131" s="281">
        <v>0</v>
      </c>
      <c r="AD131" s="281">
        <v>0</v>
      </c>
      <c r="AE131" s="281">
        <v>0</v>
      </c>
      <c r="AF131" s="281">
        <v>0</v>
      </c>
      <c r="AG131" s="281">
        <v>0</v>
      </c>
      <c r="AH131" s="281">
        <v>0</v>
      </c>
      <c r="AI131" s="281">
        <v>0</v>
      </c>
      <c r="AJ131" s="281">
        <v>0</v>
      </c>
      <c r="AK131" s="281">
        <v>0</v>
      </c>
      <c r="AL131" s="281">
        <v>0</v>
      </c>
      <c r="AM131" s="281">
        <v>0</v>
      </c>
      <c r="AN131" s="281">
        <v>0</v>
      </c>
      <c r="AO131" s="281">
        <v>0</v>
      </c>
      <c r="AP131" s="281">
        <v>0</v>
      </c>
    </row>
    <row r="132" spans="1:42" outlineLevel="2">
      <c r="A132" s="211" t="str">
        <f>A105&amp;"."&amp;A122&amp;"."&amp;A106&amp;"."&amp;B132</f>
        <v>1.o.3.10</v>
      </c>
      <c r="B132">
        <v>10</v>
      </c>
      <c r="C132" t="str">
        <f>'1-GBP'!C132</f>
        <v/>
      </c>
      <c r="D132"/>
      <c r="E132"/>
      <c r="F132"/>
      <c r="G132"/>
      <c r="H132"/>
      <c r="I132"/>
      <c r="J132"/>
      <c r="K132"/>
      <c r="M132" s="281">
        <v>0</v>
      </c>
      <c r="N132" s="281">
        <v>0</v>
      </c>
      <c r="O132" s="281">
        <v>0</v>
      </c>
      <c r="P132" s="281">
        <v>0</v>
      </c>
      <c r="Q132" s="281">
        <v>0</v>
      </c>
      <c r="R132" s="281">
        <v>0</v>
      </c>
      <c r="S132" s="281">
        <v>0</v>
      </c>
      <c r="T132" s="281">
        <v>0</v>
      </c>
      <c r="U132" s="281">
        <v>0</v>
      </c>
      <c r="V132" s="281">
        <v>0</v>
      </c>
      <c r="W132" s="281">
        <v>0</v>
      </c>
      <c r="X132" s="281">
        <v>0</v>
      </c>
      <c r="Y132" s="281">
        <v>0</v>
      </c>
      <c r="Z132" s="281">
        <v>0</v>
      </c>
      <c r="AA132" s="281">
        <v>0</v>
      </c>
      <c r="AB132" s="281">
        <v>0</v>
      </c>
      <c r="AC132" s="281">
        <v>0</v>
      </c>
      <c r="AD132" s="281">
        <v>0</v>
      </c>
      <c r="AE132" s="281">
        <v>0</v>
      </c>
      <c r="AF132" s="281">
        <v>0</v>
      </c>
      <c r="AG132" s="281">
        <v>0</v>
      </c>
      <c r="AH132" s="281">
        <v>0</v>
      </c>
      <c r="AI132" s="281">
        <v>0</v>
      </c>
      <c r="AJ132" s="281">
        <v>0</v>
      </c>
      <c r="AK132" s="281">
        <v>0</v>
      </c>
      <c r="AL132" s="281">
        <v>0</v>
      </c>
      <c r="AM132" s="281">
        <v>0</v>
      </c>
      <c r="AN132" s="281">
        <v>0</v>
      </c>
      <c r="AO132" s="281">
        <v>0</v>
      </c>
      <c r="AP132" s="281">
        <v>0</v>
      </c>
    </row>
    <row r="133" spans="1:42" outlineLevel="2">
      <c r="A133" s="211" t="str">
        <f>A105&amp;"."&amp;A122&amp;"."&amp;A106&amp;"."&amp;B133</f>
        <v>1.o.3.11</v>
      </c>
      <c r="B133">
        <v>11</v>
      </c>
      <c r="C133" t="str">
        <f>'1-GBP'!C133</f>
        <v/>
      </c>
      <c r="D133"/>
      <c r="E133"/>
      <c r="F133"/>
      <c r="G133"/>
      <c r="H133"/>
      <c r="I133"/>
      <c r="J133"/>
      <c r="K133"/>
      <c r="M133" s="281">
        <v>0</v>
      </c>
      <c r="N133" s="281">
        <v>0</v>
      </c>
      <c r="O133" s="281">
        <v>0</v>
      </c>
      <c r="P133" s="281">
        <v>0</v>
      </c>
      <c r="Q133" s="281">
        <v>0</v>
      </c>
      <c r="R133" s="281">
        <v>0</v>
      </c>
      <c r="S133" s="281">
        <v>0</v>
      </c>
      <c r="T133" s="281">
        <v>0</v>
      </c>
      <c r="U133" s="281">
        <v>0</v>
      </c>
      <c r="V133" s="281">
        <v>0</v>
      </c>
      <c r="W133" s="281">
        <v>0</v>
      </c>
      <c r="X133" s="281">
        <v>0</v>
      </c>
      <c r="Y133" s="281">
        <v>0</v>
      </c>
      <c r="Z133" s="281">
        <v>0</v>
      </c>
      <c r="AA133" s="281">
        <v>0</v>
      </c>
      <c r="AB133" s="281">
        <v>0</v>
      </c>
      <c r="AC133" s="281">
        <v>0</v>
      </c>
      <c r="AD133" s="281">
        <v>0</v>
      </c>
      <c r="AE133" s="281">
        <v>0</v>
      </c>
      <c r="AF133" s="281">
        <v>0</v>
      </c>
      <c r="AG133" s="281">
        <v>0</v>
      </c>
      <c r="AH133" s="281">
        <v>0</v>
      </c>
      <c r="AI133" s="281">
        <v>0</v>
      </c>
      <c r="AJ133" s="281">
        <v>0</v>
      </c>
      <c r="AK133" s="281">
        <v>0</v>
      </c>
      <c r="AL133" s="281">
        <v>0</v>
      </c>
      <c r="AM133" s="281">
        <v>0</v>
      </c>
      <c r="AN133" s="281">
        <v>0</v>
      </c>
      <c r="AO133" s="281">
        <v>0</v>
      </c>
      <c r="AP133" s="281">
        <v>0</v>
      </c>
    </row>
    <row r="134" spans="1:42" outlineLevel="2">
      <c r="A134" s="211" t="str">
        <f>A105&amp;"."&amp;A122&amp;"."&amp;A106&amp;"."&amp;B134</f>
        <v>1.o.3.12</v>
      </c>
      <c r="B134">
        <v>12</v>
      </c>
      <c r="C134" t="str">
        <f>'1-GBP'!C134</f>
        <v/>
      </c>
      <c r="D134"/>
      <c r="E134"/>
      <c r="F134"/>
      <c r="G134"/>
      <c r="H134"/>
      <c r="I134"/>
      <c r="J134"/>
      <c r="K134"/>
      <c r="M134" s="281">
        <v>0</v>
      </c>
      <c r="N134" s="281">
        <v>0</v>
      </c>
      <c r="O134" s="281">
        <v>0</v>
      </c>
      <c r="P134" s="281">
        <v>0</v>
      </c>
      <c r="Q134" s="281">
        <v>0</v>
      </c>
      <c r="R134" s="281">
        <v>0</v>
      </c>
      <c r="S134" s="281">
        <v>0</v>
      </c>
      <c r="T134" s="281">
        <v>0</v>
      </c>
      <c r="U134" s="281">
        <v>0</v>
      </c>
      <c r="V134" s="281">
        <v>0</v>
      </c>
      <c r="W134" s="281">
        <v>0</v>
      </c>
      <c r="X134" s="281">
        <v>0</v>
      </c>
      <c r="Y134" s="281">
        <v>0</v>
      </c>
      <c r="Z134" s="281">
        <v>0</v>
      </c>
      <c r="AA134" s="281">
        <v>0</v>
      </c>
      <c r="AB134" s="281">
        <v>0</v>
      </c>
      <c r="AC134" s="281">
        <v>0</v>
      </c>
      <c r="AD134" s="281">
        <v>0</v>
      </c>
      <c r="AE134" s="281">
        <v>0</v>
      </c>
      <c r="AF134" s="281">
        <v>0</v>
      </c>
      <c r="AG134" s="281">
        <v>0</v>
      </c>
      <c r="AH134" s="281">
        <v>0</v>
      </c>
      <c r="AI134" s="281">
        <v>0</v>
      </c>
      <c r="AJ134" s="281">
        <v>0</v>
      </c>
      <c r="AK134" s="281">
        <v>0</v>
      </c>
      <c r="AL134" s="281">
        <v>0</v>
      </c>
      <c r="AM134" s="281">
        <v>0</v>
      </c>
      <c r="AN134" s="281">
        <v>0</v>
      </c>
      <c r="AO134" s="281">
        <v>0</v>
      </c>
      <c r="AP134" s="281">
        <v>0</v>
      </c>
    </row>
    <row r="135" spans="1:42" outlineLevel="1" collapsed="1">
      <c r="A135" s="212"/>
      <c r="B135" s="201">
        <f>B134-COUNTIFS(C123:C134,"")</f>
        <v>2</v>
      </c>
      <c r="C135" s="201" t="s">
        <v>285</v>
      </c>
      <c r="D135" s="201"/>
      <c r="E135" s="201"/>
      <c r="F135" s="201"/>
      <c r="G135" s="201"/>
      <c r="H135" s="201"/>
      <c r="I135" s="201"/>
      <c r="J135" s="201"/>
      <c r="K135" s="201"/>
      <c r="L135" s="201"/>
      <c r="M135" s="280">
        <f t="shared" ref="M135:AP135" si="12">SUM(M123:M134)</f>
        <v>0</v>
      </c>
      <c r="N135" s="280">
        <f t="shared" si="12"/>
        <v>0</v>
      </c>
      <c r="O135" s="280">
        <f t="shared" si="12"/>
        <v>0</v>
      </c>
      <c r="P135" s="280">
        <f t="shared" si="12"/>
        <v>0</v>
      </c>
      <c r="Q135" s="280">
        <f t="shared" si="12"/>
        <v>0</v>
      </c>
      <c r="R135" s="280">
        <f t="shared" si="12"/>
        <v>0</v>
      </c>
      <c r="S135" s="280">
        <f t="shared" si="12"/>
        <v>0</v>
      </c>
      <c r="T135" s="280">
        <f t="shared" si="12"/>
        <v>0</v>
      </c>
      <c r="U135" s="280">
        <f t="shared" si="12"/>
        <v>0</v>
      </c>
      <c r="V135" s="280">
        <f t="shared" si="12"/>
        <v>0</v>
      </c>
      <c r="W135" s="280">
        <f t="shared" si="12"/>
        <v>0</v>
      </c>
      <c r="X135" s="280">
        <f t="shared" si="12"/>
        <v>0</v>
      </c>
      <c r="Y135" s="280">
        <f t="shared" si="12"/>
        <v>0</v>
      </c>
      <c r="Z135" s="280">
        <f t="shared" si="12"/>
        <v>0</v>
      </c>
      <c r="AA135" s="280">
        <f t="shared" si="12"/>
        <v>0</v>
      </c>
      <c r="AB135" s="280">
        <f t="shared" si="12"/>
        <v>0</v>
      </c>
      <c r="AC135" s="280">
        <f t="shared" si="12"/>
        <v>0</v>
      </c>
      <c r="AD135" s="280">
        <f t="shared" si="12"/>
        <v>0</v>
      </c>
      <c r="AE135" s="280">
        <f t="shared" si="12"/>
        <v>0</v>
      </c>
      <c r="AF135" s="280">
        <f t="shared" si="12"/>
        <v>0</v>
      </c>
      <c r="AG135" s="280">
        <f t="shared" si="12"/>
        <v>0</v>
      </c>
      <c r="AH135" s="280">
        <f t="shared" si="12"/>
        <v>0</v>
      </c>
      <c r="AI135" s="280">
        <f t="shared" si="12"/>
        <v>0</v>
      </c>
      <c r="AJ135" s="280">
        <f t="shared" si="12"/>
        <v>0</v>
      </c>
      <c r="AK135" s="280">
        <f t="shared" si="12"/>
        <v>0</v>
      </c>
      <c r="AL135" s="280">
        <f t="shared" si="12"/>
        <v>0</v>
      </c>
      <c r="AM135" s="280">
        <f t="shared" si="12"/>
        <v>0</v>
      </c>
      <c r="AN135" s="280">
        <f t="shared" si="12"/>
        <v>0</v>
      </c>
      <c r="AO135" s="280">
        <f t="shared" si="12"/>
        <v>0</v>
      </c>
      <c r="AP135" s="280">
        <f t="shared" si="12"/>
        <v>0</v>
      </c>
    </row>
    <row r="136" spans="1:42" outlineLevel="1">
      <c r="A136" s="221"/>
      <c r="B136" s="222"/>
      <c r="C136" s="222"/>
      <c r="D136" s="222"/>
      <c r="E136" s="222"/>
      <c r="F136" s="222"/>
      <c r="G136" s="222"/>
      <c r="H136" s="222"/>
      <c r="I136" s="222"/>
      <c r="J136" s="222"/>
      <c r="K136" s="222"/>
      <c r="L136" s="222"/>
      <c r="M136" s="317"/>
      <c r="N136" s="317"/>
      <c r="O136" s="317"/>
      <c r="P136" s="317"/>
      <c r="Q136" s="317"/>
      <c r="R136" s="317"/>
      <c r="S136" s="317"/>
      <c r="T136" s="317"/>
      <c r="U136" s="317"/>
      <c r="V136" s="317"/>
      <c r="W136" s="317"/>
      <c r="X136" s="317"/>
      <c r="Y136" s="317"/>
      <c r="Z136" s="317"/>
      <c r="AA136" s="317"/>
      <c r="AB136" s="317"/>
      <c r="AC136" s="317"/>
      <c r="AD136" s="317"/>
      <c r="AE136" s="317"/>
      <c r="AF136" s="317"/>
      <c r="AG136" s="317"/>
      <c r="AH136" s="317"/>
      <c r="AI136" s="317"/>
      <c r="AJ136" s="317"/>
      <c r="AK136" s="317"/>
      <c r="AL136" s="317"/>
      <c r="AM136" s="317"/>
      <c r="AN136" s="317"/>
      <c r="AO136" s="317"/>
      <c r="AP136" s="317"/>
    </row>
    <row r="137" spans="1:42" outlineLevel="1">
      <c r="A137" s="220" t="s">
        <v>254</v>
      </c>
      <c r="B137" s="220" t="s">
        <v>287</v>
      </c>
      <c r="C137" s="220" t="s">
        <v>284</v>
      </c>
      <c r="D137" s="220"/>
      <c r="E137" s="220"/>
      <c r="F137" s="220"/>
      <c r="G137" s="220"/>
      <c r="H137" s="220"/>
      <c r="I137" s="220"/>
      <c r="J137" s="220"/>
      <c r="K137" s="220"/>
      <c r="L137" s="220"/>
      <c r="M137" s="315"/>
      <c r="N137" s="315"/>
      <c r="O137" s="315"/>
      <c r="P137" s="315"/>
      <c r="Q137" s="315"/>
      <c r="R137" s="315"/>
      <c r="S137" s="315"/>
      <c r="T137" s="315"/>
      <c r="U137" s="315"/>
      <c r="V137" s="315"/>
      <c r="W137" s="315"/>
      <c r="X137" s="315"/>
      <c r="Y137" s="315"/>
      <c r="Z137" s="315"/>
      <c r="AA137" s="315"/>
      <c r="AB137" s="315"/>
      <c r="AC137" s="315"/>
      <c r="AD137" s="315"/>
      <c r="AE137" s="315"/>
      <c r="AF137" s="315"/>
      <c r="AG137" s="315"/>
      <c r="AH137" s="315"/>
      <c r="AI137" s="315"/>
      <c r="AJ137" s="315"/>
      <c r="AK137" s="315"/>
      <c r="AL137" s="315"/>
      <c r="AM137" s="315"/>
      <c r="AN137" s="315"/>
      <c r="AO137" s="315"/>
      <c r="AP137" s="315"/>
    </row>
    <row r="138" spans="1:42" outlineLevel="2">
      <c r="A138" s="211" t="str">
        <f>A105&amp;"."&amp;A137&amp;"."&amp;A106&amp;"."&amp;B138</f>
        <v>1.d.3.1</v>
      </c>
      <c r="B138">
        <v>1</v>
      </c>
      <c r="C138" t="str">
        <f>'1-GBP'!C138</f>
        <v/>
      </c>
      <c r="D138"/>
      <c r="E138"/>
      <c r="F138"/>
      <c r="G138"/>
      <c r="H138"/>
      <c r="I138"/>
      <c r="J138"/>
      <c r="K138"/>
      <c r="M138" s="281">
        <v>0</v>
      </c>
      <c r="N138" s="281">
        <v>0</v>
      </c>
      <c r="O138" s="281">
        <v>0</v>
      </c>
      <c r="P138" s="281">
        <v>0</v>
      </c>
      <c r="Q138" s="281">
        <v>0</v>
      </c>
      <c r="R138" s="281">
        <v>0</v>
      </c>
      <c r="S138" s="281">
        <v>0</v>
      </c>
      <c r="T138" s="281">
        <v>0</v>
      </c>
      <c r="U138" s="281">
        <v>0</v>
      </c>
      <c r="V138" s="281">
        <v>0</v>
      </c>
      <c r="W138" s="281">
        <v>0</v>
      </c>
      <c r="X138" s="281">
        <v>0</v>
      </c>
      <c r="Y138" s="281">
        <v>0</v>
      </c>
      <c r="Z138" s="281">
        <v>0</v>
      </c>
      <c r="AA138" s="281">
        <v>0</v>
      </c>
      <c r="AB138" s="281">
        <v>0</v>
      </c>
      <c r="AC138" s="281">
        <v>0</v>
      </c>
      <c r="AD138" s="281">
        <v>0</v>
      </c>
      <c r="AE138" s="281">
        <v>0</v>
      </c>
      <c r="AF138" s="281">
        <v>0</v>
      </c>
      <c r="AG138" s="281">
        <v>0</v>
      </c>
      <c r="AH138" s="281">
        <v>0</v>
      </c>
      <c r="AI138" s="281">
        <v>0</v>
      </c>
      <c r="AJ138" s="281">
        <v>0</v>
      </c>
      <c r="AK138" s="281">
        <v>0</v>
      </c>
      <c r="AL138" s="281">
        <v>0</v>
      </c>
      <c r="AM138" s="281">
        <v>0</v>
      </c>
      <c r="AN138" s="281">
        <v>0</v>
      </c>
      <c r="AO138" s="281">
        <v>0</v>
      </c>
      <c r="AP138" s="281">
        <v>0</v>
      </c>
    </row>
    <row r="139" spans="1:42" outlineLevel="2">
      <c r="A139" s="211" t="str">
        <f>A105&amp;"."&amp;A137&amp;"."&amp;A106&amp;"."&amp;B139</f>
        <v>1.d.3.2</v>
      </c>
      <c r="B139">
        <v>2</v>
      </c>
      <c r="C139" t="str">
        <f>'1-GBP'!C139</f>
        <v/>
      </c>
      <c r="D139"/>
      <c r="E139"/>
      <c r="F139"/>
      <c r="G139"/>
      <c r="H139"/>
      <c r="I139"/>
      <c r="J139"/>
      <c r="K139"/>
      <c r="M139" s="281">
        <v>0</v>
      </c>
      <c r="N139" s="281">
        <v>0</v>
      </c>
      <c r="O139" s="281">
        <v>0</v>
      </c>
      <c r="P139" s="281">
        <v>0</v>
      </c>
      <c r="Q139" s="281">
        <v>0</v>
      </c>
      <c r="R139" s="281">
        <v>0</v>
      </c>
      <c r="S139" s="281">
        <v>0</v>
      </c>
      <c r="T139" s="281">
        <v>0</v>
      </c>
      <c r="U139" s="281">
        <v>0</v>
      </c>
      <c r="V139" s="281">
        <v>0</v>
      </c>
      <c r="W139" s="281">
        <v>0</v>
      </c>
      <c r="X139" s="281">
        <v>0</v>
      </c>
      <c r="Y139" s="281">
        <v>0</v>
      </c>
      <c r="Z139" s="281">
        <v>0</v>
      </c>
      <c r="AA139" s="281">
        <v>0</v>
      </c>
      <c r="AB139" s="281">
        <v>0</v>
      </c>
      <c r="AC139" s="281">
        <v>0</v>
      </c>
      <c r="AD139" s="281">
        <v>0</v>
      </c>
      <c r="AE139" s="281">
        <v>0</v>
      </c>
      <c r="AF139" s="281">
        <v>0</v>
      </c>
      <c r="AG139" s="281">
        <v>0</v>
      </c>
      <c r="AH139" s="281">
        <v>0</v>
      </c>
      <c r="AI139" s="281">
        <v>0</v>
      </c>
      <c r="AJ139" s="281">
        <v>0</v>
      </c>
      <c r="AK139" s="281">
        <v>0</v>
      </c>
      <c r="AL139" s="281">
        <v>0</v>
      </c>
      <c r="AM139" s="281">
        <v>0</v>
      </c>
      <c r="AN139" s="281">
        <v>0</v>
      </c>
      <c r="AO139" s="281">
        <v>0</v>
      </c>
      <c r="AP139" s="281">
        <v>0</v>
      </c>
    </row>
    <row r="140" spans="1:42" outlineLevel="2">
      <c r="A140" s="211" t="str">
        <f>A105&amp;"."&amp;A137&amp;"."&amp;A106&amp;"."&amp;B140</f>
        <v>1.d.3.3</v>
      </c>
      <c r="B140">
        <v>3</v>
      </c>
      <c r="C140" t="str">
        <f>'1-GBP'!C140</f>
        <v/>
      </c>
      <c r="D140"/>
      <c r="E140"/>
      <c r="F140"/>
      <c r="G140"/>
      <c r="H140"/>
      <c r="I140"/>
      <c r="J140"/>
      <c r="K140"/>
      <c r="M140" s="281">
        <v>0</v>
      </c>
      <c r="N140" s="281">
        <v>0</v>
      </c>
      <c r="O140" s="281">
        <v>0</v>
      </c>
      <c r="P140" s="281">
        <v>0</v>
      </c>
      <c r="Q140" s="281">
        <v>0</v>
      </c>
      <c r="R140" s="281">
        <v>0</v>
      </c>
      <c r="S140" s="281">
        <v>0</v>
      </c>
      <c r="T140" s="281">
        <v>0</v>
      </c>
      <c r="U140" s="281">
        <v>0</v>
      </c>
      <c r="V140" s="281">
        <v>0</v>
      </c>
      <c r="W140" s="281">
        <v>0</v>
      </c>
      <c r="X140" s="281">
        <v>0</v>
      </c>
      <c r="Y140" s="281">
        <v>0</v>
      </c>
      <c r="Z140" s="281">
        <v>0</v>
      </c>
      <c r="AA140" s="281">
        <v>0</v>
      </c>
      <c r="AB140" s="281">
        <v>0</v>
      </c>
      <c r="AC140" s="281">
        <v>0</v>
      </c>
      <c r="AD140" s="281">
        <v>0</v>
      </c>
      <c r="AE140" s="281">
        <v>0</v>
      </c>
      <c r="AF140" s="281">
        <v>0</v>
      </c>
      <c r="AG140" s="281">
        <v>0</v>
      </c>
      <c r="AH140" s="281">
        <v>0</v>
      </c>
      <c r="AI140" s="281">
        <v>0</v>
      </c>
      <c r="AJ140" s="281">
        <v>0</v>
      </c>
      <c r="AK140" s="281">
        <v>0</v>
      </c>
      <c r="AL140" s="281">
        <v>0</v>
      </c>
      <c r="AM140" s="281">
        <v>0</v>
      </c>
      <c r="AN140" s="281">
        <v>0</v>
      </c>
      <c r="AO140" s="281">
        <v>0</v>
      </c>
      <c r="AP140" s="281">
        <v>0</v>
      </c>
    </row>
    <row r="141" spans="1:42" outlineLevel="2">
      <c r="A141" s="211" t="str">
        <f>A105&amp;"."&amp;A137&amp;"."&amp;A106&amp;"."&amp;B141</f>
        <v>1.d.3.4</v>
      </c>
      <c r="B141">
        <v>4</v>
      </c>
      <c r="C141" t="str">
        <f>'1-GBP'!C141</f>
        <v/>
      </c>
      <c r="D141"/>
      <c r="E141"/>
      <c r="F141"/>
      <c r="G141"/>
      <c r="H141"/>
      <c r="I141"/>
      <c r="J141"/>
      <c r="K141"/>
      <c r="M141" s="281">
        <v>0</v>
      </c>
      <c r="N141" s="281">
        <v>0</v>
      </c>
      <c r="O141" s="281">
        <v>0</v>
      </c>
      <c r="P141" s="281">
        <v>0</v>
      </c>
      <c r="Q141" s="281">
        <v>0</v>
      </c>
      <c r="R141" s="281">
        <v>0</v>
      </c>
      <c r="S141" s="281">
        <v>0</v>
      </c>
      <c r="T141" s="281">
        <v>0</v>
      </c>
      <c r="U141" s="281">
        <v>0</v>
      </c>
      <c r="V141" s="281">
        <v>0</v>
      </c>
      <c r="W141" s="281">
        <v>0</v>
      </c>
      <c r="X141" s="281">
        <v>0</v>
      </c>
      <c r="Y141" s="281">
        <v>0</v>
      </c>
      <c r="Z141" s="281">
        <v>0</v>
      </c>
      <c r="AA141" s="281">
        <v>0</v>
      </c>
      <c r="AB141" s="281">
        <v>0</v>
      </c>
      <c r="AC141" s="281">
        <v>0</v>
      </c>
      <c r="AD141" s="281">
        <v>0</v>
      </c>
      <c r="AE141" s="281">
        <v>0</v>
      </c>
      <c r="AF141" s="281">
        <v>0</v>
      </c>
      <c r="AG141" s="281">
        <v>0</v>
      </c>
      <c r="AH141" s="281">
        <v>0</v>
      </c>
      <c r="AI141" s="281">
        <v>0</v>
      </c>
      <c r="AJ141" s="281">
        <v>0</v>
      </c>
      <c r="AK141" s="281">
        <v>0</v>
      </c>
      <c r="AL141" s="281">
        <v>0</v>
      </c>
      <c r="AM141" s="281">
        <v>0</v>
      </c>
      <c r="AN141" s="281">
        <v>0</v>
      </c>
      <c r="AO141" s="281">
        <v>0</v>
      </c>
      <c r="AP141" s="281">
        <v>0</v>
      </c>
    </row>
    <row r="142" spans="1:42" outlineLevel="2">
      <c r="A142" s="211" t="str">
        <f>A105&amp;"."&amp;A137&amp;"."&amp;A106&amp;"."&amp;B142</f>
        <v>1.d.3.5</v>
      </c>
      <c r="B142">
        <v>5</v>
      </c>
      <c r="C142" t="str">
        <f>'1-GBP'!C142</f>
        <v/>
      </c>
      <c r="D142"/>
      <c r="E142"/>
      <c r="F142"/>
      <c r="G142"/>
      <c r="H142"/>
      <c r="I142"/>
      <c r="J142"/>
      <c r="K142"/>
      <c r="M142" s="281">
        <v>0</v>
      </c>
      <c r="N142" s="281">
        <v>0</v>
      </c>
      <c r="O142" s="281">
        <v>0</v>
      </c>
      <c r="P142" s="281">
        <v>0</v>
      </c>
      <c r="Q142" s="281">
        <v>0</v>
      </c>
      <c r="R142" s="281">
        <v>0</v>
      </c>
      <c r="S142" s="281">
        <v>0</v>
      </c>
      <c r="T142" s="281">
        <v>0</v>
      </c>
      <c r="U142" s="281">
        <v>0</v>
      </c>
      <c r="V142" s="281">
        <v>0</v>
      </c>
      <c r="W142" s="281">
        <v>0</v>
      </c>
      <c r="X142" s="281">
        <v>0</v>
      </c>
      <c r="Y142" s="281">
        <v>0</v>
      </c>
      <c r="Z142" s="281">
        <v>0</v>
      </c>
      <c r="AA142" s="281">
        <v>0</v>
      </c>
      <c r="AB142" s="281">
        <v>0</v>
      </c>
      <c r="AC142" s="281">
        <v>0</v>
      </c>
      <c r="AD142" s="281">
        <v>0</v>
      </c>
      <c r="AE142" s="281">
        <v>0</v>
      </c>
      <c r="AF142" s="281">
        <v>0</v>
      </c>
      <c r="AG142" s="281">
        <v>0</v>
      </c>
      <c r="AH142" s="281">
        <v>0</v>
      </c>
      <c r="AI142" s="281">
        <v>0</v>
      </c>
      <c r="AJ142" s="281">
        <v>0</v>
      </c>
      <c r="AK142" s="281">
        <v>0</v>
      </c>
      <c r="AL142" s="281">
        <v>0</v>
      </c>
      <c r="AM142" s="281">
        <v>0</v>
      </c>
      <c r="AN142" s="281">
        <v>0</v>
      </c>
      <c r="AO142" s="281">
        <v>0</v>
      </c>
      <c r="AP142" s="281">
        <v>0</v>
      </c>
    </row>
    <row r="143" spans="1:42" outlineLevel="2">
      <c r="A143" s="211" t="str">
        <f>A105&amp;"."&amp;A137&amp;"."&amp;A106&amp;"."&amp;B143</f>
        <v>1.d.3.6</v>
      </c>
      <c r="B143">
        <v>6</v>
      </c>
      <c r="C143" t="str">
        <f>'1-GBP'!C143</f>
        <v/>
      </c>
      <c r="D143"/>
      <c r="E143"/>
      <c r="F143"/>
      <c r="G143"/>
      <c r="H143"/>
      <c r="I143"/>
      <c r="J143"/>
      <c r="K143"/>
      <c r="M143" s="281">
        <v>0</v>
      </c>
      <c r="N143" s="281">
        <v>0</v>
      </c>
      <c r="O143" s="281">
        <v>0</v>
      </c>
      <c r="P143" s="281">
        <v>0</v>
      </c>
      <c r="Q143" s="281">
        <v>0</v>
      </c>
      <c r="R143" s="281">
        <v>0</v>
      </c>
      <c r="S143" s="281">
        <v>0</v>
      </c>
      <c r="T143" s="281">
        <v>0</v>
      </c>
      <c r="U143" s="281">
        <v>0</v>
      </c>
      <c r="V143" s="281">
        <v>0</v>
      </c>
      <c r="W143" s="281">
        <v>0</v>
      </c>
      <c r="X143" s="281">
        <v>0</v>
      </c>
      <c r="Y143" s="281">
        <v>0</v>
      </c>
      <c r="Z143" s="281">
        <v>0</v>
      </c>
      <c r="AA143" s="281">
        <v>0</v>
      </c>
      <c r="AB143" s="281">
        <v>0</v>
      </c>
      <c r="AC143" s="281">
        <v>0</v>
      </c>
      <c r="AD143" s="281">
        <v>0</v>
      </c>
      <c r="AE143" s="281">
        <v>0</v>
      </c>
      <c r="AF143" s="281">
        <v>0</v>
      </c>
      <c r="AG143" s="281">
        <v>0</v>
      </c>
      <c r="AH143" s="281">
        <v>0</v>
      </c>
      <c r="AI143" s="281">
        <v>0</v>
      </c>
      <c r="AJ143" s="281">
        <v>0</v>
      </c>
      <c r="AK143" s="281">
        <v>0</v>
      </c>
      <c r="AL143" s="281">
        <v>0</v>
      </c>
      <c r="AM143" s="281">
        <v>0</v>
      </c>
      <c r="AN143" s="281">
        <v>0</v>
      </c>
      <c r="AO143" s="281">
        <v>0</v>
      </c>
      <c r="AP143" s="281">
        <v>0</v>
      </c>
    </row>
    <row r="144" spans="1:42" outlineLevel="2">
      <c r="A144" s="211" t="str">
        <f>A105&amp;"."&amp;A137&amp;"."&amp;A106&amp;"."&amp;B144</f>
        <v>1.d.3.7</v>
      </c>
      <c r="B144">
        <v>7</v>
      </c>
      <c r="C144" t="str">
        <f>'1-GBP'!C144</f>
        <v/>
      </c>
      <c r="D144"/>
      <c r="E144"/>
      <c r="F144"/>
      <c r="G144"/>
      <c r="H144"/>
      <c r="I144"/>
      <c r="J144"/>
      <c r="K144"/>
      <c r="M144" s="281">
        <v>0</v>
      </c>
      <c r="N144" s="281">
        <v>0</v>
      </c>
      <c r="O144" s="281">
        <v>0</v>
      </c>
      <c r="P144" s="281">
        <v>0</v>
      </c>
      <c r="Q144" s="281">
        <v>0</v>
      </c>
      <c r="R144" s="281">
        <v>0</v>
      </c>
      <c r="S144" s="281">
        <v>0</v>
      </c>
      <c r="T144" s="281">
        <v>0</v>
      </c>
      <c r="U144" s="281">
        <v>0</v>
      </c>
      <c r="V144" s="281">
        <v>0</v>
      </c>
      <c r="W144" s="281">
        <v>0</v>
      </c>
      <c r="X144" s="281">
        <v>0</v>
      </c>
      <c r="Y144" s="281">
        <v>0</v>
      </c>
      <c r="Z144" s="281">
        <v>0</v>
      </c>
      <c r="AA144" s="281">
        <v>0</v>
      </c>
      <c r="AB144" s="281">
        <v>0</v>
      </c>
      <c r="AC144" s="281">
        <v>0</v>
      </c>
      <c r="AD144" s="281">
        <v>0</v>
      </c>
      <c r="AE144" s="281">
        <v>0</v>
      </c>
      <c r="AF144" s="281">
        <v>0</v>
      </c>
      <c r="AG144" s="281">
        <v>0</v>
      </c>
      <c r="AH144" s="281">
        <v>0</v>
      </c>
      <c r="AI144" s="281">
        <v>0</v>
      </c>
      <c r="AJ144" s="281">
        <v>0</v>
      </c>
      <c r="AK144" s="281">
        <v>0</v>
      </c>
      <c r="AL144" s="281">
        <v>0</v>
      </c>
      <c r="AM144" s="281">
        <v>0</v>
      </c>
      <c r="AN144" s="281">
        <v>0</v>
      </c>
      <c r="AO144" s="281">
        <v>0</v>
      </c>
      <c r="AP144" s="281">
        <v>0</v>
      </c>
    </row>
    <row r="145" spans="1:42" outlineLevel="2">
      <c r="A145" s="211" t="str">
        <f>A105&amp;"."&amp;A137&amp;"."&amp;A106&amp;"."&amp;B145</f>
        <v>1.d.3.8</v>
      </c>
      <c r="B145">
        <v>8</v>
      </c>
      <c r="C145" t="str">
        <f>'1-GBP'!C145</f>
        <v/>
      </c>
      <c r="D145"/>
      <c r="E145"/>
      <c r="F145"/>
      <c r="G145"/>
      <c r="H145"/>
      <c r="I145"/>
      <c r="J145"/>
      <c r="K145"/>
      <c r="M145" s="281">
        <v>0</v>
      </c>
      <c r="N145" s="281">
        <v>0</v>
      </c>
      <c r="O145" s="281">
        <v>0</v>
      </c>
      <c r="P145" s="281">
        <v>0</v>
      </c>
      <c r="Q145" s="281">
        <v>0</v>
      </c>
      <c r="R145" s="281">
        <v>0</v>
      </c>
      <c r="S145" s="281">
        <v>0</v>
      </c>
      <c r="T145" s="281">
        <v>0</v>
      </c>
      <c r="U145" s="281">
        <v>0</v>
      </c>
      <c r="V145" s="281">
        <v>0</v>
      </c>
      <c r="W145" s="281">
        <v>0</v>
      </c>
      <c r="X145" s="281">
        <v>0</v>
      </c>
      <c r="Y145" s="281">
        <v>0</v>
      </c>
      <c r="Z145" s="281">
        <v>0</v>
      </c>
      <c r="AA145" s="281">
        <v>0</v>
      </c>
      <c r="AB145" s="281">
        <v>0</v>
      </c>
      <c r="AC145" s="281">
        <v>0</v>
      </c>
      <c r="AD145" s="281">
        <v>0</v>
      </c>
      <c r="AE145" s="281">
        <v>0</v>
      </c>
      <c r="AF145" s="281">
        <v>0</v>
      </c>
      <c r="AG145" s="281">
        <v>0</v>
      </c>
      <c r="AH145" s="281">
        <v>0</v>
      </c>
      <c r="AI145" s="281">
        <v>0</v>
      </c>
      <c r="AJ145" s="281">
        <v>0</v>
      </c>
      <c r="AK145" s="281">
        <v>0</v>
      </c>
      <c r="AL145" s="281">
        <v>0</v>
      </c>
      <c r="AM145" s="281">
        <v>0</v>
      </c>
      <c r="AN145" s="281">
        <v>0</v>
      </c>
      <c r="AO145" s="281">
        <v>0</v>
      </c>
      <c r="AP145" s="281">
        <v>0</v>
      </c>
    </row>
    <row r="146" spans="1:42" outlineLevel="2">
      <c r="A146" s="211" t="str">
        <f>A105&amp;"."&amp;A137&amp;"."&amp;A106&amp;"."&amp;B146</f>
        <v>1.d.3.9</v>
      </c>
      <c r="B146">
        <v>9</v>
      </c>
      <c r="C146" t="str">
        <f>'1-GBP'!C146</f>
        <v/>
      </c>
      <c r="D146"/>
      <c r="E146"/>
      <c r="F146"/>
      <c r="G146"/>
      <c r="H146"/>
      <c r="I146"/>
      <c r="J146"/>
      <c r="K146"/>
      <c r="M146" s="281">
        <v>0</v>
      </c>
      <c r="N146" s="281">
        <v>0</v>
      </c>
      <c r="O146" s="281">
        <v>0</v>
      </c>
      <c r="P146" s="281">
        <v>0</v>
      </c>
      <c r="Q146" s="281">
        <v>0</v>
      </c>
      <c r="R146" s="281">
        <v>0</v>
      </c>
      <c r="S146" s="281">
        <v>0</v>
      </c>
      <c r="T146" s="281">
        <v>0</v>
      </c>
      <c r="U146" s="281">
        <v>0</v>
      </c>
      <c r="V146" s="281">
        <v>0</v>
      </c>
      <c r="W146" s="281">
        <v>0</v>
      </c>
      <c r="X146" s="281">
        <v>0</v>
      </c>
      <c r="Y146" s="281">
        <v>0</v>
      </c>
      <c r="Z146" s="281">
        <v>0</v>
      </c>
      <c r="AA146" s="281">
        <v>0</v>
      </c>
      <c r="AB146" s="281">
        <v>0</v>
      </c>
      <c r="AC146" s="281">
        <v>0</v>
      </c>
      <c r="AD146" s="281">
        <v>0</v>
      </c>
      <c r="AE146" s="281">
        <v>0</v>
      </c>
      <c r="AF146" s="281">
        <v>0</v>
      </c>
      <c r="AG146" s="281">
        <v>0</v>
      </c>
      <c r="AH146" s="281">
        <v>0</v>
      </c>
      <c r="AI146" s="281">
        <v>0</v>
      </c>
      <c r="AJ146" s="281">
        <v>0</v>
      </c>
      <c r="AK146" s="281">
        <v>0</v>
      </c>
      <c r="AL146" s="281">
        <v>0</v>
      </c>
      <c r="AM146" s="281">
        <v>0</v>
      </c>
      <c r="AN146" s="281">
        <v>0</v>
      </c>
      <c r="AO146" s="281">
        <v>0</v>
      </c>
      <c r="AP146" s="281">
        <v>0</v>
      </c>
    </row>
    <row r="147" spans="1:42" outlineLevel="2">
      <c r="A147" s="211" t="str">
        <f>A105&amp;"."&amp;A137&amp;"."&amp;A106&amp;"."&amp;B147</f>
        <v>1.d.3.10</v>
      </c>
      <c r="B147">
        <v>10</v>
      </c>
      <c r="C147" t="str">
        <f>'1-GBP'!C147</f>
        <v/>
      </c>
      <c r="D147"/>
      <c r="E147"/>
      <c r="F147"/>
      <c r="G147"/>
      <c r="H147"/>
      <c r="I147"/>
      <c r="J147"/>
      <c r="K147"/>
      <c r="M147" s="281">
        <v>0</v>
      </c>
      <c r="N147" s="281">
        <v>0</v>
      </c>
      <c r="O147" s="281">
        <v>0</v>
      </c>
      <c r="P147" s="281">
        <v>0</v>
      </c>
      <c r="Q147" s="281">
        <v>0</v>
      </c>
      <c r="R147" s="281">
        <v>0</v>
      </c>
      <c r="S147" s="281">
        <v>0</v>
      </c>
      <c r="T147" s="281">
        <v>0</v>
      </c>
      <c r="U147" s="281">
        <v>0</v>
      </c>
      <c r="V147" s="281">
        <v>0</v>
      </c>
      <c r="W147" s="281">
        <v>0</v>
      </c>
      <c r="X147" s="281">
        <v>0</v>
      </c>
      <c r="Y147" s="281">
        <v>0</v>
      </c>
      <c r="Z147" s="281">
        <v>0</v>
      </c>
      <c r="AA147" s="281">
        <v>0</v>
      </c>
      <c r="AB147" s="281">
        <v>0</v>
      </c>
      <c r="AC147" s="281">
        <v>0</v>
      </c>
      <c r="AD147" s="281">
        <v>0</v>
      </c>
      <c r="AE147" s="281">
        <v>0</v>
      </c>
      <c r="AF147" s="281">
        <v>0</v>
      </c>
      <c r="AG147" s="281">
        <v>0</v>
      </c>
      <c r="AH147" s="281">
        <v>0</v>
      </c>
      <c r="AI147" s="281">
        <v>0</v>
      </c>
      <c r="AJ147" s="281">
        <v>0</v>
      </c>
      <c r="AK147" s="281">
        <v>0</v>
      </c>
      <c r="AL147" s="281">
        <v>0</v>
      </c>
      <c r="AM147" s="281">
        <v>0</v>
      </c>
      <c r="AN147" s="281">
        <v>0</v>
      </c>
      <c r="AO147" s="281">
        <v>0</v>
      </c>
      <c r="AP147" s="281">
        <v>0</v>
      </c>
    </row>
    <row r="148" spans="1:42" outlineLevel="2">
      <c r="A148" s="211" t="str">
        <f>A105&amp;"."&amp;A137&amp;"."&amp;A106&amp;"."&amp;B148</f>
        <v>1.d.3.11</v>
      </c>
      <c r="B148">
        <v>11</v>
      </c>
      <c r="C148" t="str">
        <f>'1-GBP'!C148</f>
        <v/>
      </c>
      <c r="D148"/>
      <c r="E148"/>
      <c r="F148"/>
      <c r="G148"/>
      <c r="H148"/>
      <c r="I148"/>
      <c r="J148"/>
      <c r="K148"/>
      <c r="M148" s="281">
        <v>0</v>
      </c>
      <c r="N148" s="281">
        <v>0</v>
      </c>
      <c r="O148" s="281">
        <v>0</v>
      </c>
      <c r="P148" s="281">
        <v>0</v>
      </c>
      <c r="Q148" s="281">
        <v>0</v>
      </c>
      <c r="R148" s="281">
        <v>0</v>
      </c>
      <c r="S148" s="281">
        <v>0</v>
      </c>
      <c r="T148" s="281">
        <v>0</v>
      </c>
      <c r="U148" s="281">
        <v>0</v>
      </c>
      <c r="V148" s="281">
        <v>0</v>
      </c>
      <c r="W148" s="281">
        <v>0</v>
      </c>
      <c r="X148" s="281">
        <v>0</v>
      </c>
      <c r="Y148" s="281">
        <v>0</v>
      </c>
      <c r="Z148" s="281">
        <v>0</v>
      </c>
      <c r="AA148" s="281">
        <v>0</v>
      </c>
      <c r="AB148" s="281">
        <v>0</v>
      </c>
      <c r="AC148" s="281">
        <v>0</v>
      </c>
      <c r="AD148" s="281">
        <v>0</v>
      </c>
      <c r="AE148" s="281">
        <v>0</v>
      </c>
      <c r="AF148" s="281">
        <v>0</v>
      </c>
      <c r="AG148" s="281">
        <v>0</v>
      </c>
      <c r="AH148" s="281">
        <v>0</v>
      </c>
      <c r="AI148" s="281">
        <v>0</v>
      </c>
      <c r="AJ148" s="281">
        <v>0</v>
      </c>
      <c r="AK148" s="281">
        <v>0</v>
      </c>
      <c r="AL148" s="281">
        <v>0</v>
      </c>
      <c r="AM148" s="281">
        <v>0</v>
      </c>
      <c r="AN148" s="281">
        <v>0</v>
      </c>
      <c r="AO148" s="281">
        <v>0</v>
      </c>
      <c r="AP148" s="281">
        <v>0</v>
      </c>
    </row>
    <row r="149" spans="1:42" outlineLevel="2">
      <c r="A149" s="211" t="str">
        <f>A105&amp;"."&amp;A137&amp;"."&amp;A106&amp;"."&amp;B149</f>
        <v>1.d.3.12</v>
      </c>
      <c r="B149">
        <v>12</v>
      </c>
      <c r="C149" t="str">
        <f>'1-GBP'!C149</f>
        <v/>
      </c>
      <c r="D149"/>
      <c r="E149"/>
      <c r="F149"/>
      <c r="G149"/>
      <c r="H149"/>
      <c r="I149"/>
      <c r="J149"/>
      <c r="K149"/>
      <c r="M149" s="281">
        <v>0</v>
      </c>
      <c r="N149" s="281">
        <v>0</v>
      </c>
      <c r="O149" s="281">
        <v>0</v>
      </c>
      <c r="P149" s="281">
        <v>0</v>
      </c>
      <c r="Q149" s="281">
        <v>0</v>
      </c>
      <c r="R149" s="281">
        <v>0</v>
      </c>
      <c r="S149" s="281">
        <v>0</v>
      </c>
      <c r="T149" s="281">
        <v>0</v>
      </c>
      <c r="U149" s="281">
        <v>0</v>
      </c>
      <c r="V149" s="281">
        <v>0</v>
      </c>
      <c r="W149" s="281">
        <v>0</v>
      </c>
      <c r="X149" s="281">
        <v>0</v>
      </c>
      <c r="Y149" s="281">
        <v>0</v>
      </c>
      <c r="Z149" s="281">
        <v>0</v>
      </c>
      <c r="AA149" s="281">
        <v>0</v>
      </c>
      <c r="AB149" s="281">
        <v>0</v>
      </c>
      <c r="AC149" s="281">
        <v>0</v>
      </c>
      <c r="AD149" s="281">
        <v>0</v>
      </c>
      <c r="AE149" s="281">
        <v>0</v>
      </c>
      <c r="AF149" s="281">
        <v>0</v>
      </c>
      <c r="AG149" s="281">
        <v>0</v>
      </c>
      <c r="AH149" s="281">
        <v>0</v>
      </c>
      <c r="AI149" s="281">
        <v>0</v>
      </c>
      <c r="AJ149" s="281">
        <v>0</v>
      </c>
      <c r="AK149" s="281">
        <v>0</v>
      </c>
      <c r="AL149" s="281">
        <v>0</v>
      </c>
      <c r="AM149" s="281">
        <v>0</v>
      </c>
      <c r="AN149" s="281">
        <v>0</v>
      </c>
      <c r="AO149" s="281">
        <v>0</v>
      </c>
      <c r="AP149" s="281">
        <v>0</v>
      </c>
    </row>
    <row r="150" spans="1:42" outlineLevel="1" collapsed="1">
      <c r="A150" s="212"/>
      <c r="B150" s="201">
        <f>B149-COUNTIFS(C138:C149,"")</f>
        <v>0</v>
      </c>
      <c r="C150" s="201" t="s">
        <v>285</v>
      </c>
      <c r="D150" s="201"/>
      <c r="E150" s="201"/>
      <c r="F150" s="201"/>
      <c r="G150" s="201"/>
      <c r="H150" s="201"/>
      <c r="I150" s="201"/>
      <c r="J150" s="201"/>
      <c r="K150" s="201"/>
      <c r="L150" s="201"/>
      <c r="M150" s="280">
        <f t="shared" ref="M150:AP150" si="13">SUM(M138:M149)</f>
        <v>0</v>
      </c>
      <c r="N150" s="280">
        <f t="shared" si="13"/>
        <v>0</v>
      </c>
      <c r="O150" s="280">
        <f t="shared" si="13"/>
        <v>0</v>
      </c>
      <c r="P150" s="280">
        <f t="shared" si="13"/>
        <v>0</v>
      </c>
      <c r="Q150" s="280">
        <f t="shared" si="13"/>
        <v>0</v>
      </c>
      <c r="R150" s="280">
        <f t="shared" si="13"/>
        <v>0</v>
      </c>
      <c r="S150" s="280">
        <f t="shared" si="13"/>
        <v>0</v>
      </c>
      <c r="T150" s="280">
        <f t="shared" si="13"/>
        <v>0</v>
      </c>
      <c r="U150" s="280">
        <f t="shared" si="13"/>
        <v>0</v>
      </c>
      <c r="V150" s="280">
        <f t="shared" si="13"/>
        <v>0</v>
      </c>
      <c r="W150" s="280">
        <f t="shared" si="13"/>
        <v>0</v>
      </c>
      <c r="X150" s="280">
        <f t="shared" si="13"/>
        <v>0</v>
      </c>
      <c r="Y150" s="280">
        <f t="shared" si="13"/>
        <v>0</v>
      </c>
      <c r="Z150" s="280">
        <f t="shared" si="13"/>
        <v>0</v>
      </c>
      <c r="AA150" s="280">
        <f t="shared" si="13"/>
        <v>0</v>
      </c>
      <c r="AB150" s="280">
        <f t="shared" si="13"/>
        <v>0</v>
      </c>
      <c r="AC150" s="280">
        <f t="shared" si="13"/>
        <v>0</v>
      </c>
      <c r="AD150" s="280">
        <f t="shared" si="13"/>
        <v>0</v>
      </c>
      <c r="AE150" s="280">
        <f t="shared" si="13"/>
        <v>0</v>
      </c>
      <c r="AF150" s="280">
        <f t="shared" si="13"/>
        <v>0</v>
      </c>
      <c r="AG150" s="280">
        <f t="shared" si="13"/>
        <v>0</v>
      </c>
      <c r="AH150" s="280">
        <f t="shared" si="13"/>
        <v>0</v>
      </c>
      <c r="AI150" s="280">
        <f t="shared" si="13"/>
        <v>0</v>
      </c>
      <c r="AJ150" s="280">
        <f t="shared" si="13"/>
        <v>0</v>
      </c>
      <c r="AK150" s="280">
        <f t="shared" si="13"/>
        <v>0</v>
      </c>
      <c r="AL150" s="280">
        <f t="shared" si="13"/>
        <v>0</v>
      </c>
      <c r="AM150" s="280">
        <f t="shared" si="13"/>
        <v>0</v>
      </c>
      <c r="AN150" s="280">
        <f t="shared" si="13"/>
        <v>0</v>
      </c>
      <c r="AO150" s="280">
        <f t="shared" si="13"/>
        <v>0</v>
      </c>
      <c r="AP150" s="280">
        <f t="shared" si="13"/>
        <v>0</v>
      </c>
    </row>
    <row r="151" spans="1:42" ht="16.149999999999999" outlineLevel="1" thickBot="1">
      <c r="A151" s="213"/>
      <c r="B151" s="202"/>
      <c r="C151" s="202"/>
      <c r="D151" s="202"/>
      <c r="E151" s="202"/>
      <c r="F151" s="202"/>
      <c r="G151" s="202"/>
      <c r="H151" s="202"/>
      <c r="I151" s="202"/>
      <c r="J151" s="202"/>
      <c r="K151" s="202"/>
      <c r="L151" s="202"/>
      <c r="M151" s="313"/>
      <c r="N151" s="313"/>
      <c r="O151" s="313"/>
      <c r="P151" s="313"/>
      <c r="Q151" s="313"/>
      <c r="R151" s="313"/>
      <c r="S151" s="313"/>
      <c r="T151" s="313"/>
      <c r="U151" s="313"/>
      <c r="V151" s="313"/>
      <c r="W151" s="313"/>
      <c r="X151" s="313"/>
      <c r="Y151" s="313"/>
      <c r="Z151" s="313"/>
      <c r="AA151" s="313"/>
      <c r="AB151" s="313"/>
      <c r="AC151" s="313"/>
      <c r="AD151" s="313"/>
      <c r="AE151" s="313"/>
      <c r="AF151" s="313"/>
      <c r="AG151" s="313"/>
      <c r="AH151" s="313"/>
      <c r="AI151" s="313"/>
      <c r="AJ151" s="313"/>
      <c r="AK151" s="313"/>
      <c r="AL151" s="313"/>
      <c r="AM151" s="313"/>
      <c r="AN151" s="313"/>
      <c r="AO151" s="313"/>
      <c r="AP151" s="313"/>
    </row>
    <row r="152" spans="1:42" ht="16.149999999999999" outlineLevel="1" thickBot="1">
      <c r="A152" s="214" t="s">
        <v>288</v>
      </c>
      <c r="B152" s="203">
        <f>B150+B135+B120</f>
        <v>8</v>
      </c>
      <c r="C152" s="203" t="s">
        <v>289</v>
      </c>
      <c r="D152" s="203"/>
      <c r="E152" s="203"/>
      <c r="F152" s="203"/>
      <c r="G152" s="203" t="str">
        <f>+"Total "&amp;$B105&amp;" "&amp;$B106</f>
        <v>Total Phase 1 Offshore Storage System (Endurance)</v>
      </c>
      <c r="H152" s="203"/>
      <c r="I152" s="203"/>
      <c r="J152" s="203"/>
      <c r="K152" s="203"/>
      <c r="L152" s="203"/>
      <c r="M152" s="284">
        <f t="shared" ref="M152:AP152" si="14">SUM(M120,M135,M150)</f>
        <v>0</v>
      </c>
      <c r="N152" s="284">
        <f t="shared" si="14"/>
        <v>0</v>
      </c>
      <c r="O152" s="284">
        <f t="shared" si="14"/>
        <v>0</v>
      </c>
      <c r="P152" s="284">
        <f t="shared" si="14"/>
        <v>0</v>
      </c>
      <c r="Q152" s="284">
        <f t="shared" si="14"/>
        <v>0</v>
      </c>
      <c r="R152" s="284">
        <f t="shared" si="14"/>
        <v>0</v>
      </c>
      <c r="S152" s="284">
        <f t="shared" si="14"/>
        <v>0</v>
      </c>
      <c r="T152" s="284">
        <f t="shared" si="14"/>
        <v>0</v>
      </c>
      <c r="U152" s="284">
        <f t="shared" si="14"/>
        <v>0</v>
      </c>
      <c r="V152" s="284">
        <f t="shared" si="14"/>
        <v>0</v>
      </c>
      <c r="W152" s="284">
        <f t="shared" si="14"/>
        <v>0</v>
      </c>
      <c r="X152" s="284">
        <f t="shared" si="14"/>
        <v>0</v>
      </c>
      <c r="Y152" s="284">
        <f t="shared" si="14"/>
        <v>0</v>
      </c>
      <c r="Z152" s="284">
        <f t="shared" si="14"/>
        <v>0</v>
      </c>
      <c r="AA152" s="284">
        <f t="shared" si="14"/>
        <v>0</v>
      </c>
      <c r="AB152" s="284">
        <f t="shared" si="14"/>
        <v>0</v>
      </c>
      <c r="AC152" s="284">
        <f t="shared" si="14"/>
        <v>0</v>
      </c>
      <c r="AD152" s="284">
        <f t="shared" si="14"/>
        <v>0</v>
      </c>
      <c r="AE152" s="284">
        <f t="shared" si="14"/>
        <v>0</v>
      </c>
      <c r="AF152" s="284">
        <f t="shared" si="14"/>
        <v>0</v>
      </c>
      <c r="AG152" s="284">
        <f t="shared" si="14"/>
        <v>0</v>
      </c>
      <c r="AH152" s="284">
        <f t="shared" si="14"/>
        <v>0</v>
      </c>
      <c r="AI152" s="284">
        <f t="shared" si="14"/>
        <v>0</v>
      </c>
      <c r="AJ152" s="284">
        <f t="shared" si="14"/>
        <v>0</v>
      </c>
      <c r="AK152" s="284">
        <f t="shared" si="14"/>
        <v>0</v>
      </c>
      <c r="AL152" s="284">
        <f t="shared" si="14"/>
        <v>0</v>
      </c>
      <c r="AM152" s="284">
        <f t="shared" si="14"/>
        <v>0</v>
      </c>
      <c r="AN152" s="284">
        <f t="shared" si="14"/>
        <v>0</v>
      </c>
      <c r="AO152" s="284">
        <f t="shared" si="14"/>
        <v>0</v>
      </c>
      <c r="AP152" s="284">
        <f t="shared" si="14"/>
        <v>0</v>
      </c>
    </row>
    <row r="153" spans="1:42">
      <c r="A153" s="211"/>
      <c r="B153"/>
      <c r="C153"/>
      <c r="D153"/>
      <c r="E153"/>
      <c r="F153"/>
      <c r="G153"/>
      <c r="H153"/>
      <c r="I153"/>
      <c r="J153"/>
      <c r="K153"/>
      <c r="M153" s="314"/>
      <c r="N153" s="314"/>
      <c r="O153" s="314"/>
      <c r="P153" s="314"/>
      <c r="Q153" s="314"/>
      <c r="R153" s="314"/>
      <c r="S153" s="314"/>
      <c r="T153" s="314"/>
      <c r="U153" s="314"/>
      <c r="V153" s="314"/>
      <c r="W153" s="314"/>
      <c r="X153" s="314"/>
      <c r="Y153" s="314"/>
      <c r="Z153" s="314"/>
      <c r="AA153" s="314"/>
      <c r="AB153" s="314"/>
      <c r="AC153" s="314"/>
      <c r="AD153" s="314"/>
      <c r="AE153" s="314"/>
      <c r="AF153" s="314"/>
      <c r="AG153" s="314"/>
      <c r="AH153" s="314"/>
      <c r="AI153" s="314"/>
      <c r="AJ153" s="314"/>
      <c r="AK153" s="314"/>
      <c r="AL153" s="314"/>
      <c r="AM153" s="314"/>
      <c r="AN153" s="314"/>
      <c r="AO153" s="314"/>
      <c r="AP153" s="314"/>
    </row>
    <row r="154" spans="1:42">
      <c r="A154" s="209" t="str">
        <f>_xlfn.TEXTBEFORE(J154,".")</f>
        <v>1</v>
      </c>
      <c r="B154" s="196" t="str">
        <f>_xlfn.XLOOKUP(A154,Select!$B$4:$B$65,Select!$C$4:$C$65)</f>
        <v>Phase 1</v>
      </c>
      <c r="C154" s="197"/>
      <c r="D154" s="197">
        <f>B169+B184+B199</f>
        <v>5</v>
      </c>
      <c r="E154" s="197" t="s">
        <v>281</v>
      </c>
      <c r="F154" s="197"/>
      <c r="G154" s="197"/>
      <c r="H154" s="197"/>
      <c r="I154" s="197" t="s">
        <v>282</v>
      </c>
      <c r="J154" s="197" t="str">
        <f>Select!$M$7</f>
        <v>1.4</v>
      </c>
      <c r="K154" s="197"/>
      <c r="L154" s="197"/>
      <c r="M154" s="318"/>
      <c r="N154" s="319"/>
      <c r="O154" s="319"/>
      <c r="P154" s="319"/>
      <c r="Q154" s="319"/>
      <c r="R154" s="319"/>
      <c r="S154" s="319"/>
      <c r="T154" s="319"/>
      <c r="U154" s="319"/>
      <c r="V154" s="319"/>
      <c r="W154" s="319"/>
      <c r="X154" s="319"/>
      <c r="Y154" s="319"/>
      <c r="Z154" s="319"/>
      <c r="AA154" s="319"/>
      <c r="AB154" s="319"/>
      <c r="AC154" s="319"/>
      <c r="AD154" s="319"/>
      <c r="AE154" s="319"/>
      <c r="AF154" s="319"/>
      <c r="AG154" s="319"/>
      <c r="AH154" s="319"/>
      <c r="AI154" s="319"/>
      <c r="AJ154" s="319"/>
      <c r="AK154" s="319"/>
      <c r="AL154" s="319"/>
      <c r="AM154" s="319"/>
      <c r="AN154" s="319"/>
      <c r="AO154" s="319"/>
      <c r="AP154" s="319"/>
    </row>
    <row r="155" spans="1:42" outlineLevel="1">
      <c r="A155" s="210" t="str">
        <f>_xlfn.TEXTAFTER(J154,".")</f>
        <v>4</v>
      </c>
      <c r="B155" s="199" t="str">
        <f>_xlfn.XLOOKUP($J154,Select!$K$4:$K$65,Select!$F$4:$F$65)</f>
        <v>Operator Other</v>
      </c>
      <c r="C155" s="199"/>
      <c r="D155" s="199"/>
      <c r="E155" s="199"/>
      <c r="F155" s="199"/>
      <c r="G155" s="199"/>
      <c r="H155" s="199"/>
      <c r="I155" s="199"/>
      <c r="J155" s="199"/>
      <c r="K155" s="199"/>
      <c r="L155" s="199"/>
      <c r="M155" s="320"/>
      <c r="N155" s="320"/>
      <c r="O155" s="320"/>
      <c r="P155" s="320"/>
      <c r="Q155" s="320"/>
      <c r="R155" s="320"/>
      <c r="S155" s="320"/>
      <c r="T155" s="320"/>
      <c r="U155" s="320"/>
      <c r="V155" s="320"/>
      <c r="W155" s="320"/>
      <c r="X155" s="320"/>
      <c r="Y155" s="320"/>
      <c r="Z155" s="320"/>
      <c r="AA155" s="320"/>
      <c r="AB155" s="320"/>
      <c r="AC155" s="320"/>
      <c r="AD155" s="320"/>
      <c r="AE155" s="320"/>
      <c r="AF155" s="320"/>
      <c r="AG155" s="320"/>
      <c r="AH155" s="320"/>
      <c r="AI155" s="320"/>
      <c r="AJ155" s="320"/>
      <c r="AK155" s="320"/>
      <c r="AL155" s="320"/>
      <c r="AM155" s="320"/>
      <c r="AN155" s="320"/>
      <c r="AO155" s="320"/>
      <c r="AP155" s="320"/>
    </row>
    <row r="156" spans="1:42" outlineLevel="1">
      <c r="A156" s="220" t="s">
        <v>150</v>
      </c>
      <c r="B156" s="220" t="s">
        <v>283</v>
      </c>
      <c r="C156" s="220" t="s">
        <v>284</v>
      </c>
      <c r="D156" s="220"/>
      <c r="E156" s="220"/>
      <c r="F156" s="220"/>
      <c r="G156" s="220"/>
      <c r="H156" s="220"/>
      <c r="I156" s="220"/>
      <c r="J156" s="220"/>
      <c r="K156" s="220"/>
      <c r="L156" s="220"/>
      <c r="M156" s="315"/>
      <c r="N156" s="315"/>
      <c r="O156" s="315"/>
      <c r="P156" s="315"/>
      <c r="Q156" s="315"/>
      <c r="R156" s="315"/>
      <c r="S156" s="315"/>
      <c r="T156" s="315"/>
      <c r="U156" s="315"/>
      <c r="V156" s="315"/>
      <c r="W156" s="315"/>
      <c r="X156" s="315"/>
      <c r="Y156" s="315"/>
      <c r="Z156" s="315"/>
      <c r="AA156" s="315"/>
      <c r="AB156" s="315"/>
      <c r="AC156" s="315"/>
      <c r="AD156" s="315"/>
      <c r="AE156" s="315"/>
      <c r="AF156" s="315"/>
      <c r="AG156" s="315"/>
      <c r="AH156" s="315"/>
      <c r="AI156" s="315"/>
      <c r="AJ156" s="315"/>
      <c r="AK156" s="315"/>
      <c r="AL156" s="315"/>
      <c r="AM156" s="315"/>
      <c r="AN156" s="315"/>
      <c r="AO156" s="315"/>
      <c r="AP156" s="315"/>
    </row>
    <row r="157" spans="1:42" outlineLevel="2">
      <c r="A157" s="211" t="str">
        <f>A154&amp;"."&amp;A156&amp;"."&amp;A155&amp;"."&amp;B157</f>
        <v>1.c.4.1</v>
      </c>
      <c r="B157">
        <v>1</v>
      </c>
      <c r="C157" t="str">
        <f>'1-GBP'!C157</f>
        <v>Operator PMT</v>
      </c>
      <c r="D157"/>
      <c r="E157"/>
      <c r="F157"/>
      <c r="G157"/>
      <c r="H157"/>
      <c r="I157"/>
      <c r="J157"/>
      <c r="K157"/>
      <c r="M157" s="281">
        <v>0</v>
      </c>
      <c r="N157" s="281">
        <v>0</v>
      </c>
      <c r="O157" s="281">
        <v>0</v>
      </c>
      <c r="P157" s="281">
        <v>0</v>
      </c>
      <c r="Q157" s="281">
        <v>0</v>
      </c>
      <c r="R157" s="281">
        <v>0</v>
      </c>
      <c r="S157" s="281">
        <v>0</v>
      </c>
      <c r="T157" s="281">
        <v>0</v>
      </c>
      <c r="U157" s="281">
        <v>0</v>
      </c>
      <c r="V157" s="281">
        <v>0</v>
      </c>
      <c r="W157" s="281">
        <v>0</v>
      </c>
      <c r="X157" s="281">
        <v>0</v>
      </c>
      <c r="Y157" s="281">
        <v>0</v>
      </c>
      <c r="Z157" s="281">
        <v>0</v>
      </c>
      <c r="AA157" s="281">
        <v>0</v>
      </c>
      <c r="AB157" s="281">
        <v>0</v>
      </c>
      <c r="AC157" s="281">
        <v>0</v>
      </c>
      <c r="AD157" s="281">
        <v>0</v>
      </c>
      <c r="AE157" s="281">
        <v>0</v>
      </c>
      <c r="AF157" s="281">
        <v>0</v>
      </c>
      <c r="AG157" s="281">
        <v>0</v>
      </c>
      <c r="AH157" s="281">
        <v>0</v>
      </c>
      <c r="AI157" s="281">
        <v>0</v>
      </c>
      <c r="AJ157" s="281">
        <v>0</v>
      </c>
      <c r="AK157" s="281">
        <v>0</v>
      </c>
      <c r="AL157" s="281">
        <v>0</v>
      </c>
      <c r="AM157" s="281">
        <v>0</v>
      </c>
      <c r="AN157" s="281">
        <v>0</v>
      </c>
      <c r="AO157" s="281">
        <v>0</v>
      </c>
      <c r="AP157" s="281">
        <v>0</v>
      </c>
    </row>
    <row r="158" spans="1:42" outlineLevel="2">
      <c r="A158" s="211" t="str">
        <f>A154&amp;"."&amp;A156&amp;"."&amp;A155&amp;"."&amp;B158</f>
        <v>1.c.4.2</v>
      </c>
      <c r="B158">
        <v>2</v>
      </c>
      <c r="C158" t="str">
        <f>'1-GBP'!C158</f>
        <v>iPMT</v>
      </c>
      <c r="D158"/>
      <c r="E158"/>
      <c r="F158"/>
      <c r="G158"/>
      <c r="H158"/>
      <c r="I158"/>
      <c r="J158"/>
      <c r="K158"/>
      <c r="M158" s="281">
        <v>0</v>
      </c>
      <c r="N158" s="281">
        <v>0</v>
      </c>
      <c r="O158" s="281">
        <v>0</v>
      </c>
      <c r="P158" s="281">
        <v>0</v>
      </c>
      <c r="Q158" s="281">
        <v>0</v>
      </c>
      <c r="R158" s="281">
        <v>0</v>
      </c>
      <c r="S158" s="281">
        <v>0</v>
      </c>
      <c r="T158" s="281">
        <v>0</v>
      </c>
      <c r="U158" s="281">
        <v>0</v>
      </c>
      <c r="V158" s="281">
        <v>0</v>
      </c>
      <c r="W158" s="281">
        <v>0</v>
      </c>
      <c r="X158" s="281">
        <v>0</v>
      </c>
      <c r="Y158" s="281">
        <v>0</v>
      </c>
      <c r="Z158" s="281">
        <v>0</v>
      </c>
      <c r="AA158" s="281">
        <v>0</v>
      </c>
      <c r="AB158" s="281">
        <v>0</v>
      </c>
      <c r="AC158" s="281">
        <v>0</v>
      </c>
      <c r="AD158" s="281">
        <v>0</v>
      </c>
      <c r="AE158" s="281">
        <v>0</v>
      </c>
      <c r="AF158" s="281">
        <v>0</v>
      </c>
      <c r="AG158" s="281">
        <v>0</v>
      </c>
      <c r="AH158" s="281">
        <v>0</v>
      </c>
      <c r="AI158" s="281">
        <v>0</v>
      </c>
      <c r="AJ158" s="281">
        <v>0</v>
      </c>
      <c r="AK158" s="281">
        <v>0</v>
      </c>
      <c r="AL158" s="281">
        <v>0</v>
      </c>
      <c r="AM158" s="281">
        <v>0</v>
      </c>
      <c r="AN158" s="281">
        <v>0</v>
      </c>
      <c r="AO158" s="281">
        <v>0</v>
      </c>
      <c r="AP158" s="281">
        <v>0</v>
      </c>
    </row>
    <row r="159" spans="1:42" outlineLevel="2">
      <c r="A159" s="211" t="str">
        <f>A154&amp;"."&amp;A156&amp;"."&amp;A155&amp;"."&amp;B159</f>
        <v>1.c.4.3</v>
      </c>
      <c r="B159">
        <v>3</v>
      </c>
      <c r="C159" t="str">
        <f>'1-GBP'!C159</f>
        <v>Operator Other</v>
      </c>
      <c r="D159"/>
      <c r="E159"/>
      <c r="F159"/>
      <c r="G159"/>
      <c r="H159"/>
      <c r="I159"/>
      <c r="J159"/>
      <c r="K159"/>
      <c r="M159" s="281">
        <v>0</v>
      </c>
      <c r="N159" s="281">
        <v>0</v>
      </c>
      <c r="O159" s="281">
        <v>0</v>
      </c>
      <c r="P159" s="281">
        <v>0</v>
      </c>
      <c r="Q159" s="281">
        <v>0</v>
      </c>
      <c r="R159" s="281">
        <v>0</v>
      </c>
      <c r="S159" s="281">
        <v>0</v>
      </c>
      <c r="T159" s="281">
        <v>0</v>
      </c>
      <c r="U159" s="281">
        <v>0</v>
      </c>
      <c r="V159" s="281">
        <v>0</v>
      </c>
      <c r="W159" s="281">
        <v>0</v>
      </c>
      <c r="X159" s="281">
        <v>0</v>
      </c>
      <c r="Y159" s="281">
        <v>0</v>
      </c>
      <c r="Z159" s="281">
        <v>0</v>
      </c>
      <c r="AA159" s="281">
        <v>0</v>
      </c>
      <c r="AB159" s="281">
        <v>0</v>
      </c>
      <c r="AC159" s="281">
        <v>0</v>
      </c>
      <c r="AD159" s="281">
        <v>0</v>
      </c>
      <c r="AE159" s="281">
        <v>0</v>
      </c>
      <c r="AF159" s="281">
        <v>0</v>
      </c>
      <c r="AG159" s="281">
        <v>0</v>
      </c>
      <c r="AH159" s="281">
        <v>0</v>
      </c>
      <c r="AI159" s="281">
        <v>0</v>
      </c>
      <c r="AJ159" s="281">
        <v>0</v>
      </c>
      <c r="AK159" s="281">
        <v>0</v>
      </c>
      <c r="AL159" s="281">
        <v>0</v>
      </c>
      <c r="AM159" s="281">
        <v>0</v>
      </c>
      <c r="AN159" s="281">
        <v>0</v>
      </c>
      <c r="AO159" s="281">
        <v>0</v>
      </c>
      <c r="AP159" s="281">
        <v>0</v>
      </c>
    </row>
    <row r="160" spans="1:42" outlineLevel="2">
      <c r="A160" s="211" t="str">
        <f>A154&amp;"."&amp;A156&amp;"."&amp;A155&amp;"."&amp;B160</f>
        <v>1.c.4.4</v>
      </c>
      <c r="B160">
        <v>4</v>
      </c>
      <c r="C160" t="str">
        <f>'1-GBP'!C160</f>
        <v/>
      </c>
      <c r="D160"/>
      <c r="E160"/>
      <c r="F160"/>
      <c r="G160"/>
      <c r="H160"/>
      <c r="I160"/>
      <c r="J160"/>
      <c r="K160"/>
      <c r="M160" s="281">
        <v>0</v>
      </c>
      <c r="N160" s="281">
        <v>0</v>
      </c>
      <c r="O160" s="281">
        <v>0</v>
      </c>
      <c r="P160" s="281">
        <v>0</v>
      </c>
      <c r="Q160" s="281">
        <v>0</v>
      </c>
      <c r="R160" s="281">
        <v>0</v>
      </c>
      <c r="S160" s="281">
        <v>0</v>
      </c>
      <c r="T160" s="281">
        <v>0</v>
      </c>
      <c r="U160" s="281">
        <v>0</v>
      </c>
      <c r="V160" s="281">
        <v>0</v>
      </c>
      <c r="W160" s="281">
        <v>0</v>
      </c>
      <c r="X160" s="281">
        <v>0</v>
      </c>
      <c r="Y160" s="281">
        <v>0</v>
      </c>
      <c r="Z160" s="281">
        <v>0</v>
      </c>
      <c r="AA160" s="281">
        <v>0</v>
      </c>
      <c r="AB160" s="281">
        <v>0</v>
      </c>
      <c r="AC160" s="281">
        <v>0</v>
      </c>
      <c r="AD160" s="281">
        <v>0</v>
      </c>
      <c r="AE160" s="281">
        <v>0</v>
      </c>
      <c r="AF160" s="281">
        <v>0</v>
      </c>
      <c r="AG160" s="281">
        <v>0</v>
      </c>
      <c r="AH160" s="281">
        <v>0</v>
      </c>
      <c r="AI160" s="281">
        <v>0</v>
      </c>
      <c r="AJ160" s="281">
        <v>0</v>
      </c>
      <c r="AK160" s="281">
        <v>0</v>
      </c>
      <c r="AL160" s="281">
        <v>0</v>
      </c>
      <c r="AM160" s="281">
        <v>0</v>
      </c>
      <c r="AN160" s="281">
        <v>0</v>
      </c>
      <c r="AO160" s="281">
        <v>0</v>
      </c>
      <c r="AP160" s="281">
        <v>0</v>
      </c>
    </row>
    <row r="161" spans="1:42" outlineLevel="2">
      <c r="A161" s="211" t="str">
        <f>A154&amp;"."&amp;A156&amp;"."&amp;A155&amp;"."&amp;B161</f>
        <v>1.c.4.5</v>
      </c>
      <c r="B161">
        <v>5</v>
      </c>
      <c r="C161" t="str">
        <f>'1-GBP'!C161</f>
        <v/>
      </c>
      <c r="D161"/>
      <c r="E161"/>
      <c r="F161"/>
      <c r="G161"/>
      <c r="H161"/>
      <c r="I161"/>
      <c r="J161"/>
      <c r="K161"/>
      <c r="M161" s="281">
        <v>0</v>
      </c>
      <c r="N161" s="281">
        <v>0</v>
      </c>
      <c r="O161" s="281">
        <v>0</v>
      </c>
      <c r="P161" s="281">
        <v>0</v>
      </c>
      <c r="Q161" s="281">
        <v>0</v>
      </c>
      <c r="R161" s="281">
        <v>0</v>
      </c>
      <c r="S161" s="281">
        <v>0</v>
      </c>
      <c r="T161" s="281">
        <v>0</v>
      </c>
      <c r="U161" s="281">
        <v>0</v>
      </c>
      <c r="V161" s="281">
        <v>0</v>
      </c>
      <c r="W161" s="281">
        <v>0</v>
      </c>
      <c r="X161" s="281">
        <v>0</v>
      </c>
      <c r="Y161" s="281">
        <v>0</v>
      </c>
      <c r="Z161" s="281">
        <v>0</v>
      </c>
      <c r="AA161" s="281">
        <v>0</v>
      </c>
      <c r="AB161" s="281">
        <v>0</v>
      </c>
      <c r="AC161" s="281">
        <v>0</v>
      </c>
      <c r="AD161" s="281">
        <v>0</v>
      </c>
      <c r="AE161" s="281">
        <v>0</v>
      </c>
      <c r="AF161" s="281">
        <v>0</v>
      </c>
      <c r="AG161" s="281">
        <v>0</v>
      </c>
      <c r="AH161" s="281">
        <v>0</v>
      </c>
      <c r="AI161" s="281">
        <v>0</v>
      </c>
      <c r="AJ161" s="281">
        <v>0</v>
      </c>
      <c r="AK161" s="281">
        <v>0</v>
      </c>
      <c r="AL161" s="281">
        <v>0</v>
      </c>
      <c r="AM161" s="281">
        <v>0</v>
      </c>
      <c r="AN161" s="281">
        <v>0</v>
      </c>
      <c r="AO161" s="281">
        <v>0</v>
      </c>
      <c r="AP161" s="281">
        <v>0</v>
      </c>
    </row>
    <row r="162" spans="1:42" outlineLevel="2">
      <c r="A162" s="211" t="str">
        <f>A154&amp;"."&amp;A156&amp;"."&amp;A155&amp;"."&amp;B162</f>
        <v>1.c.4.6</v>
      </c>
      <c r="B162">
        <v>6</v>
      </c>
      <c r="C162" t="str">
        <f>'1-GBP'!C162</f>
        <v/>
      </c>
      <c r="D162"/>
      <c r="E162"/>
      <c r="F162"/>
      <c r="G162"/>
      <c r="H162"/>
      <c r="I162"/>
      <c r="J162"/>
      <c r="K162"/>
      <c r="M162" s="281">
        <v>0</v>
      </c>
      <c r="N162" s="281">
        <v>0</v>
      </c>
      <c r="O162" s="281">
        <v>0</v>
      </c>
      <c r="P162" s="281">
        <v>0</v>
      </c>
      <c r="Q162" s="281">
        <v>0</v>
      </c>
      <c r="R162" s="281">
        <v>0</v>
      </c>
      <c r="S162" s="281">
        <v>0</v>
      </c>
      <c r="T162" s="281">
        <v>0</v>
      </c>
      <c r="U162" s="281">
        <v>0</v>
      </c>
      <c r="V162" s="281">
        <v>0</v>
      </c>
      <c r="W162" s="281">
        <v>0</v>
      </c>
      <c r="X162" s="281">
        <v>0</v>
      </c>
      <c r="Y162" s="281">
        <v>0</v>
      </c>
      <c r="Z162" s="281">
        <v>0</v>
      </c>
      <c r="AA162" s="281">
        <v>0</v>
      </c>
      <c r="AB162" s="281">
        <v>0</v>
      </c>
      <c r="AC162" s="281">
        <v>0</v>
      </c>
      <c r="AD162" s="281">
        <v>0</v>
      </c>
      <c r="AE162" s="281">
        <v>0</v>
      </c>
      <c r="AF162" s="281">
        <v>0</v>
      </c>
      <c r="AG162" s="281">
        <v>0</v>
      </c>
      <c r="AH162" s="281">
        <v>0</v>
      </c>
      <c r="AI162" s="281">
        <v>0</v>
      </c>
      <c r="AJ162" s="281">
        <v>0</v>
      </c>
      <c r="AK162" s="281">
        <v>0</v>
      </c>
      <c r="AL162" s="281">
        <v>0</v>
      </c>
      <c r="AM162" s="281">
        <v>0</v>
      </c>
      <c r="AN162" s="281">
        <v>0</v>
      </c>
      <c r="AO162" s="281">
        <v>0</v>
      </c>
      <c r="AP162" s="281">
        <v>0</v>
      </c>
    </row>
    <row r="163" spans="1:42" outlineLevel="2">
      <c r="A163" s="211" t="str">
        <f>A154&amp;"."&amp;A156&amp;"."&amp;A155&amp;"."&amp;B163</f>
        <v>1.c.4.7</v>
      </c>
      <c r="B163">
        <v>7</v>
      </c>
      <c r="C163" t="str">
        <f>'1-GBP'!C163</f>
        <v/>
      </c>
      <c r="D163"/>
      <c r="E163"/>
      <c r="F163"/>
      <c r="G163"/>
      <c r="H163"/>
      <c r="I163"/>
      <c r="J163"/>
      <c r="K163"/>
      <c r="M163" s="281">
        <v>0</v>
      </c>
      <c r="N163" s="281">
        <v>0</v>
      </c>
      <c r="O163" s="281">
        <v>0</v>
      </c>
      <c r="P163" s="281">
        <v>0</v>
      </c>
      <c r="Q163" s="281">
        <v>0</v>
      </c>
      <c r="R163" s="281">
        <v>0</v>
      </c>
      <c r="S163" s="281">
        <v>0</v>
      </c>
      <c r="T163" s="281">
        <v>0</v>
      </c>
      <c r="U163" s="281">
        <v>0</v>
      </c>
      <c r="V163" s="281">
        <v>0</v>
      </c>
      <c r="W163" s="281">
        <v>0</v>
      </c>
      <c r="X163" s="281">
        <v>0</v>
      </c>
      <c r="Y163" s="281">
        <v>0</v>
      </c>
      <c r="Z163" s="281">
        <v>0</v>
      </c>
      <c r="AA163" s="281">
        <v>0</v>
      </c>
      <c r="AB163" s="281">
        <v>0</v>
      </c>
      <c r="AC163" s="281">
        <v>0</v>
      </c>
      <c r="AD163" s="281">
        <v>0</v>
      </c>
      <c r="AE163" s="281">
        <v>0</v>
      </c>
      <c r="AF163" s="281">
        <v>0</v>
      </c>
      <c r="AG163" s="281">
        <v>0</v>
      </c>
      <c r="AH163" s="281">
        <v>0</v>
      </c>
      <c r="AI163" s="281">
        <v>0</v>
      </c>
      <c r="AJ163" s="281">
        <v>0</v>
      </c>
      <c r="AK163" s="281">
        <v>0</v>
      </c>
      <c r="AL163" s="281">
        <v>0</v>
      </c>
      <c r="AM163" s="281">
        <v>0</v>
      </c>
      <c r="AN163" s="281">
        <v>0</v>
      </c>
      <c r="AO163" s="281">
        <v>0</v>
      </c>
      <c r="AP163" s="281">
        <v>0</v>
      </c>
    </row>
    <row r="164" spans="1:42" outlineLevel="2">
      <c r="A164" s="211" t="str">
        <f>A154&amp;"."&amp;A156&amp;"."&amp;A155&amp;"."&amp;B164</f>
        <v>1.c.4.8</v>
      </c>
      <c r="B164">
        <v>8</v>
      </c>
      <c r="C164" t="str">
        <f>'1-GBP'!C164</f>
        <v/>
      </c>
      <c r="D164"/>
      <c r="E164"/>
      <c r="F164"/>
      <c r="G164"/>
      <c r="H164"/>
      <c r="I164"/>
      <c r="J164"/>
      <c r="K164"/>
      <c r="M164" s="281">
        <v>0</v>
      </c>
      <c r="N164" s="281">
        <v>0</v>
      </c>
      <c r="O164" s="281">
        <v>0</v>
      </c>
      <c r="P164" s="281">
        <v>0</v>
      </c>
      <c r="Q164" s="281">
        <v>0</v>
      </c>
      <c r="R164" s="281">
        <v>0</v>
      </c>
      <c r="S164" s="281">
        <v>0</v>
      </c>
      <c r="T164" s="281">
        <v>0</v>
      </c>
      <c r="U164" s="281">
        <v>0</v>
      </c>
      <c r="V164" s="281">
        <v>0</v>
      </c>
      <c r="W164" s="281">
        <v>0</v>
      </c>
      <c r="X164" s="281">
        <v>0</v>
      </c>
      <c r="Y164" s="281">
        <v>0</v>
      </c>
      <c r="Z164" s="281">
        <v>0</v>
      </c>
      <c r="AA164" s="281">
        <v>0</v>
      </c>
      <c r="AB164" s="281">
        <v>0</v>
      </c>
      <c r="AC164" s="281">
        <v>0</v>
      </c>
      <c r="AD164" s="281">
        <v>0</v>
      </c>
      <c r="AE164" s="281">
        <v>0</v>
      </c>
      <c r="AF164" s="281">
        <v>0</v>
      </c>
      <c r="AG164" s="281">
        <v>0</v>
      </c>
      <c r="AH164" s="281">
        <v>0</v>
      </c>
      <c r="AI164" s="281">
        <v>0</v>
      </c>
      <c r="AJ164" s="281">
        <v>0</v>
      </c>
      <c r="AK164" s="281">
        <v>0</v>
      </c>
      <c r="AL164" s="281">
        <v>0</v>
      </c>
      <c r="AM164" s="281">
        <v>0</v>
      </c>
      <c r="AN164" s="281">
        <v>0</v>
      </c>
      <c r="AO164" s="281">
        <v>0</v>
      </c>
      <c r="AP164" s="281">
        <v>0</v>
      </c>
    </row>
    <row r="165" spans="1:42" outlineLevel="2">
      <c r="A165" s="211" t="str">
        <f>A154&amp;"."&amp;A156&amp;"."&amp;A155&amp;"."&amp;B165</f>
        <v>1.c.4.9</v>
      </c>
      <c r="B165">
        <v>9</v>
      </c>
      <c r="C165" t="str">
        <f>'1-GBP'!C165</f>
        <v/>
      </c>
      <c r="D165"/>
      <c r="E165"/>
      <c r="F165"/>
      <c r="G165"/>
      <c r="H165"/>
      <c r="I165"/>
      <c r="J165"/>
      <c r="K165"/>
      <c r="M165" s="281">
        <v>0</v>
      </c>
      <c r="N165" s="281">
        <v>0</v>
      </c>
      <c r="O165" s="281">
        <v>0</v>
      </c>
      <c r="P165" s="281">
        <v>0</v>
      </c>
      <c r="Q165" s="281">
        <v>0</v>
      </c>
      <c r="R165" s="281">
        <v>0</v>
      </c>
      <c r="S165" s="281">
        <v>0</v>
      </c>
      <c r="T165" s="281">
        <v>0</v>
      </c>
      <c r="U165" s="281">
        <v>0</v>
      </c>
      <c r="V165" s="281">
        <v>0</v>
      </c>
      <c r="W165" s="281">
        <v>0</v>
      </c>
      <c r="X165" s="281">
        <v>0</v>
      </c>
      <c r="Y165" s="281">
        <v>0</v>
      </c>
      <c r="Z165" s="281">
        <v>0</v>
      </c>
      <c r="AA165" s="281">
        <v>0</v>
      </c>
      <c r="AB165" s="281">
        <v>0</v>
      </c>
      <c r="AC165" s="281">
        <v>0</v>
      </c>
      <c r="AD165" s="281">
        <v>0</v>
      </c>
      <c r="AE165" s="281">
        <v>0</v>
      </c>
      <c r="AF165" s="281">
        <v>0</v>
      </c>
      <c r="AG165" s="281">
        <v>0</v>
      </c>
      <c r="AH165" s="281">
        <v>0</v>
      </c>
      <c r="AI165" s="281">
        <v>0</v>
      </c>
      <c r="AJ165" s="281">
        <v>0</v>
      </c>
      <c r="AK165" s="281">
        <v>0</v>
      </c>
      <c r="AL165" s="281">
        <v>0</v>
      </c>
      <c r="AM165" s="281">
        <v>0</v>
      </c>
      <c r="AN165" s="281">
        <v>0</v>
      </c>
      <c r="AO165" s="281">
        <v>0</v>
      </c>
      <c r="AP165" s="281">
        <v>0</v>
      </c>
    </row>
    <row r="166" spans="1:42" outlineLevel="2">
      <c r="A166" s="211" t="str">
        <f>A154&amp;"."&amp;A156&amp;"."&amp;A155&amp;"."&amp;B166</f>
        <v>1.c.4.10</v>
      </c>
      <c r="B166">
        <v>10</v>
      </c>
      <c r="C166" t="str">
        <f>'1-GBP'!C166</f>
        <v/>
      </c>
      <c r="D166"/>
      <c r="E166"/>
      <c r="F166"/>
      <c r="G166"/>
      <c r="H166"/>
      <c r="I166"/>
      <c r="J166"/>
      <c r="K166"/>
      <c r="M166" s="281">
        <v>0</v>
      </c>
      <c r="N166" s="281">
        <v>0</v>
      </c>
      <c r="O166" s="281">
        <v>0</v>
      </c>
      <c r="P166" s="281">
        <v>0</v>
      </c>
      <c r="Q166" s="281">
        <v>0</v>
      </c>
      <c r="R166" s="281">
        <v>0</v>
      </c>
      <c r="S166" s="281">
        <v>0</v>
      </c>
      <c r="T166" s="281">
        <v>0</v>
      </c>
      <c r="U166" s="281">
        <v>0</v>
      </c>
      <c r="V166" s="281">
        <v>0</v>
      </c>
      <c r="W166" s="281">
        <v>0</v>
      </c>
      <c r="X166" s="281">
        <v>0</v>
      </c>
      <c r="Y166" s="281">
        <v>0</v>
      </c>
      <c r="Z166" s="281">
        <v>0</v>
      </c>
      <c r="AA166" s="281">
        <v>0</v>
      </c>
      <c r="AB166" s="281">
        <v>0</v>
      </c>
      <c r="AC166" s="281">
        <v>0</v>
      </c>
      <c r="AD166" s="281">
        <v>0</v>
      </c>
      <c r="AE166" s="281">
        <v>0</v>
      </c>
      <c r="AF166" s="281">
        <v>0</v>
      </c>
      <c r="AG166" s="281">
        <v>0</v>
      </c>
      <c r="AH166" s="281">
        <v>0</v>
      </c>
      <c r="AI166" s="281">
        <v>0</v>
      </c>
      <c r="AJ166" s="281">
        <v>0</v>
      </c>
      <c r="AK166" s="281">
        <v>0</v>
      </c>
      <c r="AL166" s="281">
        <v>0</v>
      </c>
      <c r="AM166" s="281">
        <v>0</v>
      </c>
      <c r="AN166" s="281">
        <v>0</v>
      </c>
      <c r="AO166" s="281">
        <v>0</v>
      </c>
      <c r="AP166" s="281">
        <v>0</v>
      </c>
    </row>
    <row r="167" spans="1:42" outlineLevel="2">
      <c r="A167" s="211" t="str">
        <f>A154&amp;"."&amp;A156&amp;"."&amp;A155&amp;"."&amp;B167</f>
        <v>1.c.4.11</v>
      </c>
      <c r="B167">
        <v>11</v>
      </c>
      <c r="C167" t="str">
        <f>'1-GBP'!C167</f>
        <v/>
      </c>
      <c r="D167"/>
      <c r="E167"/>
      <c r="F167"/>
      <c r="G167"/>
      <c r="H167"/>
      <c r="I167"/>
      <c r="J167"/>
      <c r="K167"/>
      <c r="M167" s="281">
        <v>0</v>
      </c>
      <c r="N167" s="281">
        <v>0</v>
      </c>
      <c r="O167" s="281">
        <v>0</v>
      </c>
      <c r="P167" s="281">
        <v>0</v>
      </c>
      <c r="Q167" s="281">
        <v>0</v>
      </c>
      <c r="R167" s="281">
        <v>0</v>
      </c>
      <c r="S167" s="281">
        <v>0</v>
      </c>
      <c r="T167" s="281">
        <v>0</v>
      </c>
      <c r="U167" s="281">
        <v>0</v>
      </c>
      <c r="V167" s="281">
        <v>0</v>
      </c>
      <c r="W167" s="281">
        <v>0</v>
      </c>
      <c r="X167" s="281">
        <v>0</v>
      </c>
      <c r="Y167" s="281">
        <v>0</v>
      </c>
      <c r="Z167" s="281">
        <v>0</v>
      </c>
      <c r="AA167" s="281">
        <v>0</v>
      </c>
      <c r="AB167" s="281">
        <v>0</v>
      </c>
      <c r="AC167" s="281">
        <v>0</v>
      </c>
      <c r="AD167" s="281">
        <v>0</v>
      </c>
      <c r="AE167" s="281">
        <v>0</v>
      </c>
      <c r="AF167" s="281">
        <v>0</v>
      </c>
      <c r="AG167" s="281">
        <v>0</v>
      </c>
      <c r="AH167" s="281">
        <v>0</v>
      </c>
      <c r="AI167" s="281">
        <v>0</v>
      </c>
      <c r="AJ167" s="281">
        <v>0</v>
      </c>
      <c r="AK167" s="281">
        <v>0</v>
      </c>
      <c r="AL167" s="281">
        <v>0</v>
      </c>
      <c r="AM167" s="281">
        <v>0</v>
      </c>
      <c r="AN167" s="281">
        <v>0</v>
      </c>
      <c r="AO167" s="281">
        <v>0</v>
      </c>
      <c r="AP167" s="281">
        <v>0</v>
      </c>
    </row>
    <row r="168" spans="1:42" outlineLevel="2">
      <c r="A168" s="211" t="str">
        <f>A154&amp;"."&amp;A156&amp;"."&amp;A155&amp;"."&amp;B168</f>
        <v>1.c.4.12</v>
      </c>
      <c r="B168">
        <v>12</v>
      </c>
      <c r="C168" t="str">
        <f>'1-GBP'!C168</f>
        <v/>
      </c>
      <c r="D168"/>
      <c r="E168"/>
      <c r="F168"/>
      <c r="G168"/>
      <c r="H168"/>
      <c r="I168"/>
      <c r="J168"/>
      <c r="K168"/>
      <c r="M168" s="281">
        <v>0</v>
      </c>
      <c r="N168" s="281">
        <v>0</v>
      </c>
      <c r="O168" s="281">
        <v>0</v>
      </c>
      <c r="P168" s="281">
        <v>0</v>
      </c>
      <c r="Q168" s="281">
        <v>0</v>
      </c>
      <c r="R168" s="281">
        <v>0</v>
      </c>
      <c r="S168" s="281">
        <v>0</v>
      </c>
      <c r="T168" s="281">
        <v>0</v>
      </c>
      <c r="U168" s="281">
        <v>0</v>
      </c>
      <c r="V168" s="281">
        <v>0</v>
      </c>
      <c r="W168" s="281">
        <v>0</v>
      </c>
      <c r="X168" s="281">
        <v>0</v>
      </c>
      <c r="Y168" s="281">
        <v>0</v>
      </c>
      <c r="Z168" s="281">
        <v>0</v>
      </c>
      <c r="AA168" s="281">
        <v>0</v>
      </c>
      <c r="AB168" s="281">
        <v>0</v>
      </c>
      <c r="AC168" s="281">
        <v>0</v>
      </c>
      <c r="AD168" s="281">
        <v>0</v>
      </c>
      <c r="AE168" s="281">
        <v>0</v>
      </c>
      <c r="AF168" s="281">
        <v>0</v>
      </c>
      <c r="AG168" s="281">
        <v>0</v>
      </c>
      <c r="AH168" s="281">
        <v>0</v>
      </c>
      <c r="AI168" s="281">
        <v>0</v>
      </c>
      <c r="AJ168" s="281">
        <v>0</v>
      </c>
      <c r="AK168" s="281">
        <v>0</v>
      </c>
      <c r="AL168" s="281">
        <v>0</v>
      </c>
      <c r="AM168" s="281">
        <v>0</v>
      </c>
      <c r="AN168" s="281">
        <v>0</v>
      </c>
      <c r="AO168" s="281">
        <v>0</v>
      </c>
      <c r="AP168" s="281">
        <v>0</v>
      </c>
    </row>
    <row r="169" spans="1:42" outlineLevel="1" collapsed="1">
      <c r="A169" s="212"/>
      <c r="B169" s="201">
        <f>B168-COUNTIFS(C157:C168,"")</f>
        <v>3</v>
      </c>
      <c r="C169" s="201" t="s">
        <v>285</v>
      </c>
      <c r="D169" s="201"/>
      <c r="E169" s="201"/>
      <c r="F169" s="201"/>
      <c r="G169" s="201"/>
      <c r="H169" s="201"/>
      <c r="I169" s="201"/>
      <c r="J169" s="201"/>
      <c r="K169" s="201"/>
      <c r="L169" s="201"/>
      <c r="M169" s="280">
        <f>SUM(M157:M168)</f>
        <v>0</v>
      </c>
      <c r="N169" s="280">
        <f>SUM(N157:N168)</f>
        <v>0</v>
      </c>
      <c r="O169" s="280">
        <f t="shared" ref="O169:AP169" si="15">SUM(O157:O168)</f>
        <v>0</v>
      </c>
      <c r="P169" s="280">
        <f t="shared" si="15"/>
        <v>0</v>
      </c>
      <c r="Q169" s="280">
        <f t="shared" si="15"/>
        <v>0</v>
      </c>
      <c r="R169" s="280">
        <f t="shared" si="15"/>
        <v>0</v>
      </c>
      <c r="S169" s="280">
        <f t="shared" si="15"/>
        <v>0</v>
      </c>
      <c r="T169" s="280">
        <f t="shared" si="15"/>
        <v>0</v>
      </c>
      <c r="U169" s="280">
        <f t="shared" si="15"/>
        <v>0</v>
      </c>
      <c r="V169" s="280">
        <f t="shared" si="15"/>
        <v>0</v>
      </c>
      <c r="W169" s="280">
        <f t="shared" si="15"/>
        <v>0</v>
      </c>
      <c r="X169" s="280">
        <f t="shared" si="15"/>
        <v>0</v>
      </c>
      <c r="Y169" s="280">
        <f t="shared" si="15"/>
        <v>0</v>
      </c>
      <c r="Z169" s="280">
        <f t="shared" si="15"/>
        <v>0</v>
      </c>
      <c r="AA169" s="280">
        <f t="shared" si="15"/>
        <v>0</v>
      </c>
      <c r="AB169" s="280">
        <f t="shared" si="15"/>
        <v>0</v>
      </c>
      <c r="AC169" s="280">
        <f t="shared" si="15"/>
        <v>0</v>
      </c>
      <c r="AD169" s="280">
        <f t="shared" si="15"/>
        <v>0</v>
      </c>
      <c r="AE169" s="280">
        <f t="shared" si="15"/>
        <v>0</v>
      </c>
      <c r="AF169" s="280">
        <f t="shared" si="15"/>
        <v>0</v>
      </c>
      <c r="AG169" s="280">
        <f t="shared" si="15"/>
        <v>0</v>
      </c>
      <c r="AH169" s="280">
        <f t="shared" si="15"/>
        <v>0</v>
      </c>
      <c r="AI169" s="280">
        <f t="shared" si="15"/>
        <v>0</v>
      </c>
      <c r="AJ169" s="280">
        <f t="shared" si="15"/>
        <v>0</v>
      </c>
      <c r="AK169" s="280">
        <f t="shared" si="15"/>
        <v>0</v>
      </c>
      <c r="AL169" s="280">
        <f t="shared" si="15"/>
        <v>0</v>
      </c>
      <c r="AM169" s="280">
        <f t="shared" si="15"/>
        <v>0</v>
      </c>
      <c r="AN169" s="280">
        <f t="shared" si="15"/>
        <v>0</v>
      </c>
      <c r="AO169" s="280">
        <f t="shared" si="15"/>
        <v>0</v>
      </c>
      <c r="AP169" s="280">
        <f t="shared" si="15"/>
        <v>0</v>
      </c>
    </row>
    <row r="170" spans="1:42" outlineLevel="1">
      <c r="A170" s="211"/>
      <c r="B170"/>
      <c r="C170"/>
      <c r="D170"/>
      <c r="E170"/>
      <c r="F170"/>
      <c r="G170"/>
      <c r="H170"/>
      <c r="I170"/>
      <c r="J170"/>
      <c r="K170"/>
      <c r="M170" s="314"/>
      <c r="N170" s="314"/>
      <c r="O170" s="314"/>
      <c r="P170" s="314"/>
      <c r="Q170" s="314"/>
      <c r="R170" s="314"/>
      <c r="S170" s="314"/>
      <c r="T170" s="314"/>
      <c r="U170" s="314"/>
      <c r="V170" s="314"/>
      <c r="W170" s="314"/>
      <c r="X170" s="314"/>
      <c r="Y170" s="314"/>
      <c r="Z170" s="314"/>
      <c r="AA170" s="314"/>
      <c r="AB170" s="314"/>
      <c r="AC170" s="314"/>
      <c r="AD170" s="314"/>
      <c r="AE170" s="314"/>
      <c r="AF170" s="314"/>
      <c r="AG170" s="314"/>
      <c r="AH170" s="314"/>
      <c r="AI170" s="314"/>
      <c r="AJ170" s="314"/>
      <c r="AK170" s="314"/>
      <c r="AL170" s="314"/>
      <c r="AM170" s="314"/>
      <c r="AN170" s="314"/>
      <c r="AO170" s="314"/>
      <c r="AP170" s="314"/>
    </row>
    <row r="171" spans="1:42" outlineLevel="1">
      <c r="A171" s="220" t="s">
        <v>216</v>
      </c>
      <c r="B171" s="220" t="s">
        <v>286</v>
      </c>
      <c r="C171" s="220" t="s">
        <v>284</v>
      </c>
      <c r="D171" s="220"/>
      <c r="E171" s="220"/>
      <c r="F171" s="220"/>
      <c r="G171" s="220"/>
      <c r="H171" s="220"/>
      <c r="I171" s="220"/>
      <c r="J171" s="220"/>
      <c r="K171" s="220"/>
      <c r="L171" s="220"/>
      <c r="M171" s="315"/>
      <c r="N171" s="315"/>
      <c r="O171" s="315"/>
      <c r="P171" s="315"/>
      <c r="Q171" s="315"/>
      <c r="R171" s="315"/>
      <c r="S171" s="315"/>
      <c r="T171" s="315"/>
      <c r="U171" s="315"/>
      <c r="V171" s="315"/>
      <c r="W171" s="315"/>
      <c r="X171" s="315"/>
      <c r="Y171" s="315"/>
      <c r="Z171" s="315"/>
      <c r="AA171" s="315"/>
      <c r="AB171" s="315"/>
      <c r="AC171" s="315"/>
      <c r="AD171" s="315"/>
      <c r="AE171" s="315"/>
      <c r="AF171" s="315"/>
      <c r="AG171" s="315"/>
      <c r="AH171" s="315"/>
      <c r="AI171" s="315"/>
      <c r="AJ171" s="315"/>
      <c r="AK171" s="315"/>
      <c r="AL171" s="315"/>
      <c r="AM171" s="315"/>
      <c r="AN171" s="315"/>
      <c r="AO171" s="315"/>
      <c r="AP171" s="315"/>
    </row>
    <row r="172" spans="1:42" outlineLevel="2">
      <c r="A172" s="211" t="str">
        <f>A154&amp;"."&amp;A171&amp;"."&amp;A155&amp;"."&amp;B172</f>
        <v>1.o.4.1</v>
      </c>
      <c r="B172">
        <v>1</v>
      </c>
      <c r="C172" t="str">
        <f>'1-GBP'!C172</f>
        <v>Owners</v>
      </c>
      <c r="D172"/>
      <c r="E172"/>
      <c r="F172"/>
      <c r="G172"/>
      <c r="H172"/>
      <c r="I172"/>
      <c r="J172"/>
      <c r="K172"/>
      <c r="M172" s="281">
        <v>0</v>
      </c>
      <c r="N172" s="281">
        <v>0</v>
      </c>
      <c r="O172" s="281">
        <v>0</v>
      </c>
      <c r="P172" s="281">
        <v>0</v>
      </c>
      <c r="Q172" s="281">
        <v>0</v>
      </c>
      <c r="R172" s="281">
        <v>0</v>
      </c>
      <c r="S172" s="281">
        <v>0</v>
      </c>
      <c r="T172" s="281">
        <v>0</v>
      </c>
      <c r="U172" s="281">
        <v>0</v>
      </c>
      <c r="V172" s="281">
        <v>0</v>
      </c>
      <c r="W172" s="281">
        <v>0</v>
      </c>
      <c r="X172" s="281">
        <v>0</v>
      </c>
      <c r="Y172" s="281">
        <v>0</v>
      </c>
      <c r="Z172" s="281">
        <v>0</v>
      </c>
      <c r="AA172" s="281">
        <v>0</v>
      </c>
      <c r="AB172" s="281">
        <v>0</v>
      </c>
      <c r="AC172" s="281">
        <v>0</v>
      </c>
      <c r="AD172" s="281">
        <v>0</v>
      </c>
      <c r="AE172" s="281">
        <v>0</v>
      </c>
      <c r="AF172" s="281">
        <v>0</v>
      </c>
      <c r="AG172" s="281">
        <v>0</v>
      </c>
      <c r="AH172" s="281">
        <v>0</v>
      </c>
      <c r="AI172" s="281">
        <v>0</v>
      </c>
      <c r="AJ172" s="281">
        <v>0</v>
      </c>
      <c r="AK172" s="281">
        <v>0</v>
      </c>
      <c r="AL172" s="281">
        <v>0</v>
      </c>
      <c r="AM172" s="281">
        <v>0</v>
      </c>
      <c r="AN172" s="281">
        <v>0</v>
      </c>
      <c r="AO172" s="281">
        <v>0</v>
      </c>
      <c r="AP172" s="281">
        <v>0</v>
      </c>
    </row>
    <row r="173" spans="1:42" outlineLevel="2">
      <c r="A173" s="211" t="str">
        <f>A154&amp;"."&amp;A171&amp;"."&amp;A155&amp;"."&amp;B173</f>
        <v>1.o.4.2</v>
      </c>
      <c r="B173">
        <v>2</v>
      </c>
      <c r="C173" t="str">
        <f>'1-GBP'!C173</f>
        <v>Other</v>
      </c>
      <c r="D173"/>
      <c r="E173"/>
      <c r="F173"/>
      <c r="G173"/>
      <c r="H173"/>
      <c r="I173"/>
      <c r="J173"/>
      <c r="K173"/>
      <c r="M173" s="281">
        <v>0</v>
      </c>
      <c r="N173" s="281">
        <v>0</v>
      </c>
      <c r="O173" s="281">
        <v>0</v>
      </c>
      <c r="P173" s="281">
        <v>0</v>
      </c>
      <c r="Q173" s="281">
        <v>0</v>
      </c>
      <c r="R173" s="281">
        <v>0</v>
      </c>
      <c r="S173" s="281">
        <v>0</v>
      </c>
      <c r="T173" s="281">
        <v>0</v>
      </c>
      <c r="U173" s="281">
        <v>0</v>
      </c>
      <c r="V173" s="281">
        <v>0</v>
      </c>
      <c r="W173" s="281">
        <v>0</v>
      </c>
      <c r="X173" s="281">
        <v>0</v>
      </c>
      <c r="Y173" s="281">
        <v>0</v>
      </c>
      <c r="Z173" s="281">
        <v>0</v>
      </c>
      <c r="AA173" s="281">
        <v>0</v>
      </c>
      <c r="AB173" s="281">
        <v>0</v>
      </c>
      <c r="AC173" s="281">
        <v>0</v>
      </c>
      <c r="AD173" s="281">
        <v>0</v>
      </c>
      <c r="AE173" s="281">
        <v>0</v>
      </c>
      <c r="AF173" s="281">
        <v>0</v>
      </c>
      <c r="AG173" s="281">
        <v>0</v>
      </c>
      <c r="AH173" s="281">
        <v>0</v>
      </c>
      <c r="AI173" s="281">
        <v>0</v>
      </c>
      <c r="AJ173" s="281">
        <v>0</v>
      </c>
      <c r="AK173" s="281">
        <v>0</v>
      </c>
      <c r="AL173" s="281">
        <v>0</v>
      </c>
      <c r="AM173" s="281">
        <v>0</v>
      </c>
      <c r="AN173" s="281">
        <v>0</v>
      </c>
      <c r="AO173" s="281">
        <v>0</v>
      </c>
      <c r="AP173" s="281">
        <v>0</v>
      </c>
    </row>
    <row r="174" spans="1:42" outlineLevel="2">
      <c r="A174" s="211" t="str">
        <f>A154&amp;"."&amp;A171&amp;"."&amp;A155&amp;"."&amp;B174</f>
        <v>1.o.4.3</v>
      </c>
      <c r="B174">
        <v>3</v>
      </c>
      <c r="C174" t="str">
        <f>'1-GBP'!C174</f>
        <v/>
      </c>
      <c r="D174"/>
      <c r="E174"/>
      <c r="F174"/>
      <c r="G174"/>
      <c r="H174"/>
      <c r="I174"/>
      <c r="J174"/>
      <c r="K174"/>
      <c r="M174" s="281">
        <v>0</v>
      </c>
      <c r="N174" s="281">
        <v>0</v>
      </c>
      <c r="O174" s="281">
        <v>0</v>
      </c>
      <c r="P174" s="281">
        <v>0</v>
      </c>
      <c r="Q174" s="281">
        <v>0</v>
      </c>
      <c r="R174" s="281">
        <v>0</v>
      </c>
      <c r="S174" s="281">
        <v>0</v>
      </c>
      <c r="T174" s="281">
        <v>0</v>
      </c>
      <c r="U174" s="281">
        <v>0</v>
      </c>
      <c r="V174" s="281">
        <v>0</v>
      </c>
      <c r="W174" s="281">
        <v>0</v>
      </c>
      <c r="X174" s="281">
        <v>0</v>
      </c>
      <c r="Y174" s="281">
        <v>0</v>
      </c>
      <c r="Z174" s="281">
        <v>0</v>
      </c>
      <c r="AA174" s="281">
        <v>0</v>
      </c>
      <c r="AB174" s="281">
        <v>0</v>
      </c>
      <c r="AC174" s="281">
        <v>0</v>
      </c>
      <c r="AD174" s="281">
        <v>0</v>
      </c>
      <c r="AE174" s="281">
        <v>0</v>
      </c>
      <c r="AF174" s="281">
        <v>0</v>
      </c>
      <c r="AG174" s="281">
        <v>0</v>
      </c>
      <c r="AH174" s="281">
        <v>0</v>
      </c>
      <c r="AI174" s="281">
        <v>0</v>
      </c>
      <c r="AJ174" s="281">
        <v>0</v>
      </c>
      <c r="AK174" s="281">
        <v>0</v>
      </c>
      <c r="AL174" s="281">
        <v>0</v>
      </c>
      <c r="AM174" s="281">
        <v>0</v>
      </c>
      <c r="AN174" s="281">
        <v>0</v>
      </c>
      <c r="AO174" s="281">
        <v>0</v>
      </c>
      <c r="AP174" s="281">
        <v>0</v>
      </c>
    </row>
    <row r="175" spans="1:42" outlineLevel="2">
      <c r="A175" s="211" t="str">
        <f>A154&amp;"."&amp;A171&amp;"."&amp;A155&amp;"."&amp;B175</f>
        <v>1.o.4.4</v>
      </c>
      <c r="B175">
        <v>4</v>
      </c>
      <c r="C175" t="str">
        <f>'1-GBP'!C175</f>
        <v/>
      </c>
      <c r="D175"/>
      <c r="E175"/>
      <c r="F175"/>
      <c r="G175"/>
      <c r="H175"/>
      <c r="I175"/>
      <c r="J175"/>
      <c r="K175"/>
      <c r="M175" s="281">
        <v>0</v>
      </c>
      <c r="N175" s="281">
        <v>0</v>
      </c>
      <c r="O175" s="281">
        <v>0</v>
      </c>
      <c r="P175" s="281">
        <v>0</v>
      </c>
      <c r="Q175" s="281">
        <v>0</v>
      </c>
      <c r="R175" s="281">
        <v>0</v>
      </c>
      <c r="S175" s="281">
        <v>0</v>
      </c>
      <c r="T175" s="281">
        <v>0</v>
      </c>
      <c r="U175" s="281">
        <v>0</v>
      </c>
      <c r="V175" s="281">
        <v>0</v>
      </c>
      <c r="W175" s="281">
        <v>0</v>
      </c>
      <c r="X175" s="281">
        <v>0</v>
      </c>
      <c r="Y175" s="281">
        <v>0</v>
      </c>
      <c r="Z175" s="281">
        <v>0</v>
      </c>
      <c r="AA175" s="281">
        <v>0</v>
      </c>
      <c r="AB175" s="281">
        <v>0</v>
      </c>
      <c r="AC175" s="281">
        <v>0</v>
      </c>
      <c r="AD175" s="281">
        <v>0</v>
      </c>
      <c r="AE175" s="281">
        <v>0</v>
      </c>
      <c r="AF175" s="281">
        <v>0</v>
      </c>
      <c r="AG175" s="281">
        <v>0</v>
      </c>
      <c r="AH175" s="281">
        <v>0</v>
      </c>
      <c r="AI175" s="281">
        <v>0</v>
      </c>
      <c r="AJ175" s="281">
        <v>0</v>
      </c>
      <c r="AK175" s="281">
        <v>0</v>
      </c>
      <c r="AL175" s="281">
        <v>0</v>
      </c>
      <c r="AM175" s="281">
        <v>0</v>
      </c>
      <c r="AN175" s="281">
        <v>0</v>
      </c>
      <c r="AO175" s="281">
        <v>0</v>
      </c>
      <c r="AP175" s="281">
        <v>0</v>
      </c>
    </row>
    <row r="176" spans="1:42" outlineLevel="2">
      <c r="A176" s="211" t="str">
        <f>A154&amp;"."&amp;A171&amp;"."&amp;A155&amp;"."&amp;B176</f>
        <v>1.o.4.5</v>
      </c>
      <c r="B176">
        <v>5</v>
      </c>
      <c r="C176" t="str">
        <f>'1-GBP'!C176</f>
        <v/>
      </c>
      <c r="D176"/>
      <c r="E176"/>
      <c r="F176"/>
      <c r="G176"/>
      <c r="H176"/>
      <c r="I176"/>
      <c r="J176"/>
      <c r="K176"/>
      <c r="M176" s="281">
        <v>0</v>
      </c>
      <c r="N176" s="281">
        <v>0</v>
      </c>
      <c r="O176" s="281">
        <v>0</v>
      </c>
      <c r="P176" s="281">
        <v>0</v>
      </c>
      <c r="Q176" s="281">
        <v>0</v>
      </c>
      <c r="R176" s="281">
        <v>0</v>
      </c>
      <c r="S176" s="281">
        <v>0</v>
      </c>
      <c r="T176" s="281">
        <v>0</v>
      </c>
      <c r="U176" s="281">
        <v>0</v>
      </c>
      <c r="V176" s="281">
        <v>0</v>
      </c>
      <c r="W176" s="281">
        <v>0</v>
      </c>
      <c r="X176" s="281">
        <v>0</v>
      </c>
      <c r="Y176" s="281">
        <v>0</v>
      </c>
      <c r="Z176" s="281">
        <v>0</v>
      </c>
      <c r="AA176" s="281">
        <v>0</v>
      </c>
      <c r="AB176" s="281">
        <v>0</v>
      </c>
      <c r="AC176" s="281">
        <v>0</v>
      </c>
      <c r="AD176" s="281">
        <v>0</v>
      </c>
      <c r="AE176" s="281">
        <v>0</v>
      </c>
      <c r="AF176" s="281">
        <v>0</v>
      </c>
      <c r="AG176" s="281">
        <v>0</v>
      </c>
      <c r="AH176" s="281">
        <v>0</v>
      </c>
      <c r="AI176" s="281">
        <v>0</v>
      </c>
      <c r="AJ176" s="281">
        <v>0</v>
      </c>
      <c r="AK176" s="281">
        <v>0</v>
      </c>
      <c r="AL176" s="281">
        <v>0</v>
      </c>
      <c r="AM176" s="281">
        <v>0</v>
      </c>
      <c r="AN176" s="281">
        <v>0</v>
      </c>
      <c r="AO176" s="281">
        <v>0</v>
      </c>
      <c r="AP176" s="281">
        <v>0</v>
      </c>
    </row>
    <row r="177" spans="1:42" outlineLevel="2">
      <c r="A177" s="211" t="str">
        <f>A154&amp;"."&amp;A171&amp;"."&amp;A155&amp;"."&amp;B177</f>
        <v>1.o.4.6</v>
      </c>
      <c r="B177">
        <v>6</v>
      </c>
      <c r="C177" t="str">
        <f>'1-GBP'!C177</f>
        <v/>
      </c>
      <c r="D177"/>
      <c r="E177"/>
      <c r="F177"/>
      <c r="G177"/>
      <c r="H177"/>
      <c r="I177"/>
      <c r="J177"/>
      <c r="K177"/>
      <c r="M177" s="281">
        <v>0</v>
      </c>
      <c r="N177" s="281">
        <v>0</v>
      </c>
      <c r="O177" s="281">
        <v>0</v>
      </c>
      <c r="P177" s="281">
        <v>0</v>
      </c>
      <c r="Q177" s="281">
        <v>0</v>
      </c>
      <c r="R177" s="281">
        <v>0</v>
      </c>
      <c r="S177" s="281">
        <v>0</v>
      </c>
      <c r="T177" s="281">
        <v>0</v>
      </c>
      <c r="U177" s="281">
        <v>0</v>
      </c>
      <c r="V177" s="281">
        <v>0</v>
      </c>
      <c r="W177" s="281">
        <v>0</v>
      </c>
      <c r="X177" s="281">
        <v>0</v>
      </c>
      <c r="Y177" s="281">
        <v>0</v>
      </c>
      <c r="Z177" s="281">
        <v>0</v>
      </c>
      <c r="AA177" s="281">
        <v>0</v>
      </c>
      <c r="AB177" s="281">
        <v>0</v>
      </c>
      <c r="AC177" s="281">
        <v>0</v>
      </c>
      <c r="AD177" s="281">
        <v>0</v>
      </c>
      <c r="AE177" s="281">
        <v>0</v>
      </c>
      <c r="AF177" s="281">
        <v>0</v>
      </c>
      <c r="AG177" s="281">
        <v>0</v>
      </c>
      <c r="AH177" s="281">
        <v>0</v>
      </c>
      <c r="AI177" s="281">
        <v>0</v>
      </c>
      <c r="AJ177" s="281">
        <v>0</v>
      </c>
      <c r="AK177" s="281">
        <v>0</v>
      </c>
      <c r="AL177" s="281">
        <v>0</v>
      </c>
      <c r="AM177" s="281">
        <v>0</v>
      </c>
      <c r="AN177" s="281">
        <v>0</v>
      </c>
      <c r="AO177" s="281">
        <v>0</v>
      </c>
      <c r="AP177" s="281">
        <v>0</v>
      </c>
    </row>
    <row r="178" spans="1:42" outlineLevel="2">
      <c r="A178" s="211" t="str">
        <f>A154&amp;"."&amp;A171&amp;"."&amp;A155&amp;"."&amp;B178</f>
        <v>1.o.4.7</v>
      </c>
      <c r="B178">
        <v>7</v>
      </c>
      <c r="C178" t="str">
        <f>'1-GBP'!C178</f>
        <v/>
      </c>
      <c r="D178"/>
      <c r="E178"/>
      <c r="F178"/>
      <c r="G178"/>
      <c r="H178"/>
      <c r="I178"/>
      <c r="J178"/>
      <c r="K178"/>
      <c r="M178" s="281">
        <v>0</v>
      </c>
      <c r="N178" s="281">
        <v>0</v>
      </c>
      <c r="O178" s="281">
        <v>0</v>
      </c>
      <c r="P178" s="281">
        <v>0</v>
      </c>
      <c r="Q178" s="281">
        <v>0</v>
      </c>
      <c r="R178" s="281">
        <v>0</v>
      </c>
      <c r="S178" s="281">
        <v>0</v>
      </c>
      <c r="T178" s="281">
        <v>0</v>
      </c>
      <c r="U178" s="281">
        <v>0</v>
      </c>
      <c r="V178" s="281">
        <v>0</v>
      </c>
      <c r="W178" s="281">
        <v>0</v>
      </c>
      <c r="X178" s="281">
        <v>0</v>
      </c>
      <c r="Y178" s="281">
        <v>0</v>
      </c>
      <c r="Z178" s="281">
        <v>0</v>
      </c>
      <c r="AA178" s="281">
        <v>0</v>
      </c>
      <c r="AB178" s="281">
        <v>0</v>
      </c>
      <c r="AC178" s="281">
        <v>0</v>
      </c>
      <c r="AD178" s="281">
        <v>0</v>
      </c>
      <c r="AE178" s="281">
        <v>0</v>
      </c>
      <c r="AF178" s="281">
        <v>0</v>
      </c>
      <c r="AG178" s="281">
        <v>0</v>
      </c>
      <c r="AH178" s="281">
        <v>0</v>
      </c>
      <c r="AI178" s="281">
        <v>0</v>
      </c>
      <c r="AJ178" s="281">
        <v>0</v>
      </c>
      <c r="AK178" s="281">
        <v>0</v>
      </c>
      <c r="AL178" s="281">
        <v>0</v>
      </c>
      <c r="AM178" s="281">
        <v>0</v>
      </c>
      <c r="AN178" s="281">
        <v>0</v>
      </c>
      <c r="AO178" s="281">
        <v>0</v>
      </c>
      <c r="AP178" s="281">
        <v>0</v>
      </c>
    </row>
    <row r="179" spans="1:42" outlineLevel="2">
      <c r="A179" s="211" t="str">
        <f>A154&amp;"."&amp;A171&amp;"."&amp;A155&amp;"."&amp;B179</f>
        <v>1.o.4.8</v>
      </c>
      <c r="B179">
        <v>8</v>
      </c>
      <c r="C179" t="str">
        <f>'1-GBP'!C179</f>
        <v/>
      </c>
      <c r="D179"/>
      <c r="E179"/>
      <c r="F179"/>
      <c r="G179"/>
      <c r="H179"/>
      <c r="I179"/>
      <c r="J179"/>
      <c r="K179"/>
      <c r="M179" s="281">
        <v>0</v>
      </c>
      <c r="N179" s="281">
        <v>0</v>
      </c>
      <c r="O179" s="281">
        <v>0</v>
      </c>
      <c r="P179" s="281">
        <v>0</v>
      </c>
      <c r="Q179" s="281">
        <v>0</v>
      </c>
      <c r="R179" s="281">
        <v>0</v>
      </c>
      <c r="S179" s="281">
        <v>0</v>
      </c>
      <c r="T179" s="281">
        <v>0</v>
      </c>
      <c r="U179" s="281">
        <v>0</v>
      </c>
      <c r="V179" s="281">
        <v>0</v>
      </c>
      <c r="W179" s="281">
        <v>0</v>
      </c>
      <c r="X179" s="281">
        <v>0</v>
      </c>
      <c r="Y179" s="281">
        <v>0</v>
      </c>
      <c r="Z179" s="281">
        <v>0</v>
      </c>
      <c r="AA179" s="281">
        <v>0</v>
      </c>
      <c r="AB179" s="281">
        <v>0</v>
      </c>
      <c r="AC179" s="281">
        <v>0</v>
      </c>
      <c r="AD179" s="281">
        <v>0</v>
      </c>
      <c r="AE179" s="281">
        <v>0</v>
      </c>
      <c r="AF179" s="281">
        <v>0</v>
      </c>
      <c r="AG179" s="281">
        <v>0</v>
      </c>
      <c r="AH179" s="281">
        <v>0</v>
      </c>
      <c r="AI179" s="281">
        <v>0</v>
      </c>
      <c r="AJ179" s="281">
        <v>0</v>
      </c>
      <c r="AK179" s="281">
        <v>0</v>
      </c>
      <c r="AL179" s="281">
        <v>0</v>
      </c>
      <c r="AM179" s="281">
        <v>0</v>
      </c>
      <c r="AN179" s="281">
        <v>0</v>
      </c>
      <c r="AO179" s="281">
        <v>0</v>
      </c>
      <c r="AP179" s="281">
        <v>0</v>
      </c>
    </row>
    <row r="180" spans="1:42" outlineLevel="2">
      <c r="A180" s="211" t="str">
        <f>A154&amp;"."&amp;A171&amp;"."&amp;A155&amp;"."&amp;B180</f>
        <v>1.o.4.9</v>
      </c>
      <c r="B180">
        <v>9</v>
      </c>
      <c r="C180" t="str">
        <f>'1-GBP'!C180</f>
        <v/>
      </c>
      <c r="D180"/>
      <c r="E180"/>
      <c r="F180"/>
      <c r="G180"/>
      <c r="H180"/>
      <c r="I180"/>
      <c r="J180"/>
      <c r="K180"/>
      <c r="M180" s="281">
        <v>0</v>
      </c>
      <c r="N180" s="281">
        <v>0</v>
      </c>
      <c r="O180" s="281">
        <v>0</v>
      </c>
      <c r="P180" s="281">
        <v>0</v>
      </c>
      <c r="Q180" s="281">
        <v>0</v>
      </c>
      <c r="R180" s="281">
        <v>0</v>
      </c>
      <c r="S180" s="281">
        <v>0</v>
      </c>
      <c r="T180" s="281">
        <v>0</v>
      </c>
      <c r="U180" s="281">
        <v>0</v>
      </c>
      <c r="V180" s="281">
        <v>0</v>
      </c>
      <c r="W180" s="281">
        <v>0</v>
      </c>
      <c r="X180" s="281">
        <v>0</v>
      </c>
      <c r="Y180" s="281">
        <v>0</v>
      </c>
      <c r="Z180" s="281">
        <v>0</v>
      </c>
      <c r="AA180" s="281">
        <v>0</v>
      </c>
      <c r="AB180" s="281">
        <v>0</v>
      </c>
      <c r="AC180" s="281">
        <v>0</v>
      </c>
      <c r="AD180" s="281">
        <v>0</v>
      </c>
      <c r="AE180" s="281">
        <v>0</v>
      </c>
      <c r="AF180" s="281">
        <v>0</v>
      </c>
      <c r="AG180" s="281">
        <v>0</v>
      </c>
      <c r="AH180" s="281">
        <v>0</v>
      </c>
      <c r="AI180" s="281">
        <v>0</v>
      </c>
      <c r="AJ180" s="281">
        <v>0</v>
      </c>
      <c r="AK180" s="281">
        <v>0</v>
      </c>
      <c r="AL180" s="281">
        <v>0</v>
      </c>
      <c r="AM180" s="281">
        <v>0</v>
      </c>
      <c r="AN180" s="281">
        <v>0</v>
      </c>
      <c r="AO180" s="281">
        <v>0</v>
      </c>
      <c r="AP180" s="281">
        <v>0</v>
      </c>
    </row>
    <row r="181" spans="1:42" outlineLevel="2">
      <c r="A181" s="211" t="str">
        <f>A154&amp;"."&amp;A171&amp;"."&amp;A155&amp;"."&amp;B181</f>
        <v>1.o.4.10</v>
      </c>
      <c r="B181">
        <v>10</v>
      </c>
      <c r="C181" t="str">
        <f>'1-GBP'!C181</f>
        <v/>
      </c>
      <c r="D181"/>
      <c r="E181"/>
      <c r="F181"/>
      <c r="G181"/>
      <c r="H181"/>
      <c r="I181"/>
      <c r="J181"/>
      <c r="K181"/>
      <c r="M181" s="281">
        <v>0</v>
      </c>
      <c r="N181" s="281">
        <v>0</v>
      </c>
      <c r="O181" s="281">
        <v>0</v>
      </c>
      <c r="P181" s="281">
        <v>0</v>
      </c>
      <c r="Q181" s="281">
        <v>0</v>
      </c>
      <c r="R181" s="281">
        <v>0</v>
      </c>
      <c r="S181" s="281">
        <v>0</v>
      </c>
      <c r="T181" s="281">
        <v>0</v>
      </c>
      <c r="U181" s="281">
        <v>0</v>
      </c>
      <c r="V181" s="281">
        <v>0</v>
      </c>
      <c r="W181" s="281">
        <v>0</v>
      </c>
      <c r="X181" s="281">
        <v>0</v>
      </c>
      <c r="Y181" s="281">
        <v>0</v>
      </c>
      <c r="Z181" s="281">
        <v>0</v>
      </c>
      <c r="AA181" s="281">
        <v>0</v>
      </c>
      <c r="AB181" s="281">
        <v>0</v>
      </c>
      <c r="AC181" s="281">
        <v>0</v>
      </c>
      <c r="AD181" s="281">
        <v>0</v>
      </c>
      <c r="AE181" s="281">
        <v>0</v>
      </c>
      <c r="AF181" s="281">
        <v>0</v>
      </c>
      <c r="AG181" s="281">
        <v>0</v>
      </c>
      <c r="AH181" s="281">
        <v>0</v>
      </c>
      <c r="AI181" s="281">
        <v>0</v>
      </c>
      <c r="AJ181" s="281">
        <v>0</v>
      </c>
      <c r="AK181" s="281">
        <v>0</v>
      </c>
      <c r="AL181" s="281">
        <v>0</v>
      </c>
      <c r="AM181" s="281">
        <v>0</v>
      </c>
      <c r="AN181" s="281">
        <v>0</v>
      </c>
      <c r="AO181" s="281">
        <v>0</v>
      </c>
      <c r="AP181" s="281">
        <v>0</v>
      </c>
    </row>
    <row r="182" spans="1:42" outlineLevel="2">
      <c r="A182" s="211" t="str">
        <f>A154&amp;"."&amp;A171&amp;"."&amp;A155&amp;"."&amp;B182</f>
        <v>1.o.4.11</v>
      </c>
      <c r="B182">
        <v>11</v>
      </c>
      <c r="C182" t="str">
        <f>'1-GBP'!C182</f>
        <v/>
      </c>
      <c r="D182"/>
      <c r="E182"/>
      <c r="F182"/>
      <c r="G182"/>
      <c r="H182"/>
      <c r="I182"/>
      <c r="J182"/>
      <c r="K182"/>
      <c r="M182" s="281">
        <v>0</v>
      </c>
      <c r="N182" s="281">
        <v>0</v>
      </c>
      <c r="O182" s="281">
        <v>0</v>
      </c>
      <c r="P182" s="281">
        <v>0</v>
      </c>
      <c r="Q182" s="281">
        <v>0</v>
      </c>
      <c r="R182" s="281">
        <v>0</v>
      </c>
      <c r="S182" s="281">
        <v>0</v>
      </c>
      <c r="T182" s="281">
        <v>0</v>
      </c>
      <c r="U182" s="281">
        <v>0</v>
      </c>
      <c r="V182" s="281">
        <v>0</v>
      </c>
      <c r="W182" s="281">
        <v>0</v>
      </c>
      <c r="X182" s="281">
        <v>0</v>
      </c>
      <c r="Y182" s="281">
        <v>0</v>
      </c>
      <c r="Z182" s="281">
        <v>0</v>
      </c>
      <c r="AA182" s="281">
        <v>0</v>
      </c>
      <c r="AB182" s="281">
        <v>0</v>
      </c>
      <c r="AC182" s="281">
        <v>0</v>
      </c>
      <c r="AD182" s="281">
        <v>0</v>
      </c>
      <c r="AE182" s="281">
        <v>0</v>
      </c>
      <c r="AF182" s="281">
        <v>0</v>
      </c>
      <c r="AG182" s="281">
        <v>0</v>
      </c>
      <c r="AH182" s="281">
        <v>0</v>
      </c>
      <c r="AI182" s="281">
        <v>0</v>
      </c>
      <c r="AJ182" s="281">
        <v>0</v>
      </c>
      <c r="AK182" s="281">
        <v>0</v>
      </c>
      <c r="AL182" s="281">
        <v>0</v>
      </c>
      <c r="AM182" s="281">
        <v>0</v>
      </c>
      <c r="AN182" s="281">
        <v>0</v>
      </c>
      <c r="AO182" s="281">
        <v>0</v>
      </c>
      <c r="AP182" s="281">
        <v>0</v>
      </c>
    </row>
    <row r="183" spans="1:42" outlineLevel="2">
      <c r="A183" s="211" t="str">
        <f>A154&amp;"."&amp;A171&amp;"."&amp;A155&amp;"."&amp;B183</f>
        <v>1.o.4.12</v>
      </c>
      <c r="B183">
        <v>12</v>
      </c>
      <c r="C183" t="str">
        <f>'1-GBP'!C183</f>
        <v/>
      </c>
      <c r="D183"/>
      <c r="E183"/>
      <c r="F183"/>
      <c r="G183"/>
      <c r="H183"/>
      <c r="I183"/>
      <c r="J183"/>
      <c r="K183"/>
      <c r="M183" s="281">
        <v>0</v>
      </c>
      <c r="N183" s="281">
        <v>0</v>
      </c>
      <c r="O183" s="281">
        <v>0</v>
      </c>
      <c r="P183" s="281">
        <v>0</v>
      </c>
      <c r="Q183" s="281">
        <v>0</v>
      </c>
      <c r="R183" s="281">
        <v>0</v>
      </c>
      <c r="S183" s="281">
        <v>0</v>
      </c>
      <c r="T183" s="281">
        <v>0</v>
      </c>
      <c r="U183" s="281">
        <v>0</v>
      </c>
      <c r="V183" s="281">
        <v>0</v>
      </c>
      <c r="W183" s="281">
        <v>0</v>
      </c>
      <c r="X183" s="281">
        <v>0</v>
      </c>
      <c r="Y183" s="281">
        <v>0</v>
      </c>
      <c r="Z183" s="281">
        <v>0</v>
      </c>
      <c r="AA183" s="281">
        <v>0</v>
      </c>
      <c r="AB183" s="281">
        <v>0</v>
      </c>
      <c r="AC183" s="281">
        <v>0</v>
      </c>
      <c r="AD183" s="281">
        <v>0</v>
      </c>
      <c r="AE183" s="281">
        <v>0</v>
      </c>
      <c r="AF183" s="281">
        <v>0</v>
      </c>
      <c r="AG183" s="281">
        <v>0</v>
      </c>
      <c r="AH183" s="281">
        <v>0</v>
      </c>
      <c r="AI183" s="281">
        <v>0</v>
      </c>
      <c r="AJ183" s="281">
        <v>0</v>
      </c>
      <c r="AK183" s="281">
        <v>0</v>
      </c>
      <c r="AL183" s="281">
        <v>0</v>
      </c>
      <c r="AM183" s="281">
        <v>0</v>
      </c>
      <c r="AN183" s="281">
        <v>0</v>
      </c>
      <c r="AO183" s="281">
        <v>0</v>
      </c>
      <c r="AP183" s="281">
        <v>0</v>
      </c>
    </row>
    <row r="184" spans="1:42" outlineLevel="1" collapsed="1">
      <c r="A184" s="212"/>
      <c r="B184" s="201">
        <f>B183-COUNTIFS(C172:C183,"")</f>
        <v>2</v>
      </c>
      <c r="C184" s="201" t="s">
        <v>285</v>
      </c>
      <c r="D184" s="201"/>
      <c r="E184" s="201"/>
      <c r="F184" s="201"/>
      <c r="G184" s="201"/>
      <c r="H184" s="201"/>
      <c r="I184" s="201"/>
      <c r="J184" s="201"/>
      <c r="K184" s="201"/>
      <c r="L184" s="201"/>
      <c r="M184" s="280">
        <f t="shared" ref="M184:AP184" si="16">SUM(M172:M183)</f>
        <v>0</v>
      </c>
      <c r="N184" s="280">
        <f t="shared" si="16"/>
        <v>0</v>
      </c>
      <c r="O184" s="280">
        <f t="shared" si="16"/>
        <v>0</v>
      </c>
      <c r="P184" s="280">
        <f t="shared" si="16"/>
        <v>0</v>
      </c>
      <c r="Q184" s="280">
        <f t="shared" si="16"/>
        <v>0</v>
      </c>
      <c r="R184" s="280">
        <f t="shared" si="16"/>
        <v>0</v>
      </c>
      <c r="S184" s="280">
        <f t="shared" si="16"/>
        <v>0</v>
      </c>
      <c r="T184" s="280">
        <f t="shared" si="16"/>
        <v>0</v>
      </c>
      <c r="U184" s="280">
        <f t="shared" si="16"/>
        <v>0</v>
      </c>
      <c r="V184" s="280">
        <f t="shared" si="16"/>
        <v>0</v>
      </c>
      <c r="W184" s="280">
        <f t="shared" si="16"/>
        <v>0</v>
      </c>
      <c r="X184" s="280">
        <f t="shared" si="16"/>
        <v>0</v>
      </c>
      <c r="Y184" s="280">
        <f t="shared" si="16"/>
        <v>0</v>
      </c>
      <c r="Z184" s="280">
        <f t="shared" si="16"/>
        <v>0</v>
      </c>
      <c r="AA184" s="280">
        <f t="shared" si="16"/>
        <v>0</v>
      </c>
      <c r="AB184" s="280">
        <f t="shared" si="16"/>
        <v>0</v>
      </c>
      <c r="AC184" s="280">
        <f t="shared" si="16"/>
        <v>0</v>
      </c>
      <c r="AD184" s="280">
        <f t="shared" si="16"/>
        <v>0</v>
      </c>
      <c r="AE184" s="280">
        <f t="shared" si="16"/>
        <v>0</v>
      </c>
      <c r="AF184" s="280">
        <f t="shared" si="16"/>
        <v>0</v>
      </c>
      <c r="AG184" s="280">
        <f t="shared" si="16"/>
        <v>0</v>
      </c>
      <c r="AH184" s="280">
        <f t="shared" si="16"/>
        <v>0</v>
      </c>
      <c r="AI184" s="280">
        <f t="shared" si="16"/>
        <v>0</v>
      </c>
      <c r="AJ184" s="280">
        <f t="shared" si="16"/>
        <v>0</v>
      </c>
      <c r="AK184" s="280">
        <f t="shared" si="16"/>
        <v>0</v>
      </c>
      <c r="AL184" s="280">
        <f t="shared" si="16"/>
        <v>0</v>
      </c>
      <c r="AM184" s="280">
        <f t="shared" si="16"/>
        <v>0</v>
      </c>
      <c r="AN184" s="280">
        <f t="shared" si="16"/>
        <v>0</v>
      </c>
      <c r="AO184" s="280">
        <f t="shared" si="16"/>
        <v>0</v>
      </c>
      <c r="AP184" s="280">
        <f t="shared" si="16"/>
        <v>0</v>
      </c>
    </row>
    <row r="185" spans="1:42" outlineLevel="1">
      <c r="A185" s="221"/>
      <c r="B185" s="222"/>
      <c r="C185" s="222"/>
      <c r="D185" s="222"/>
      <c r="E185" s="222"/>
      <c r="F185" s="222"/>
      <c r="G185" s="222"/>
      <c r="H185" s="222"/>
      <c r="I185" s="222"/>
      <c r="J185" s="222"/>
      <c r="K185" s="222"/>
      <c r="L185" s="222"/>
      <c r="M185" s="317"/>
      <c r="N185" s="317"/>
      <c r="O185" s="317"/>
      <c r="P185" s="317"/>
      <c r="Q185" s="317"/>
      <c r="R185" s="317"/>
      <c r="S185" s="317"/>
      <c r="T185" s="317"/>
      <c r="U185" s="317"/>
      <c r="V185" s="317"/>
      <c r="W185" s="317"/>
      <c r="X185" s="317"/>
      <c r="Y185" s="317"/>
      <c r="Z185" s="317"/>
      <c r="AA185" s="317"/>
      <c r="AB185" s="317"/>
      <c r="AC185" s="317"/>
      <c r="AD185" s="317"/>
      <c r="AE185" s="317"/>
      <c r="AF185" s="317"/>
      <c r="AG185" s="317"/>
      <c r="AH185" s="317"/>
      <c r="AI185" s="317"/>
      <c r="AJ185" s="317"/>
      <c r="AK185" s="317"/>
      <c r="AL185" s="317"/>
      <c r="AM185" s="317"/>
      <c r="AN185" s="317"/>
      <c r="AO185" s="317"/>
      <c r="AP185" s="317"/>
    </row>
    <row r="186" spans="1:42" outlineLevel="1">
      <c r="A186" s="220" t="s">
        <v>254</v>
      </c>
      <c r="B186" s="220" t="s">
        <v>287</v>
      </c>
      <c r="C186" s="220" t="s">
        <v>284</v>
      </c>
      <c r="D186" s="220"/>
      <c r="E186" s="220"/>
      <c r="F186" s="220"/>
      <c r="G186" s="220"/>
      <c r="H186" s="220"/>
      <c r="I186" s="220"/>
      <c r="J186" s="220"/>
      <c r="K186" s="220"/>
      <c r="L186" s="220"/>
      <c r="M186" s="315"/>
      <c r="N186" s="315"/>
      <c r="O186" s="315"/>
      <c r="P186" s="315"/>
      <c r="Q186" s="315"/>
      <c r="R186" s="315"/>
      <c r="S186" s="315"/>
      <c r="T186" s="315"/>
      <c r="U186" s="315"/>
      <c r="V186" s="315"/>
      <c r="W186" s="315"/>
      <c r="X186" s="315"/>
      <c r="Y186" s="315"/>
      <c r="Z186" s="315"/>
      <c r="AA186" s="315"/>
      <c r="AB186" s="315"/>
      <c r="AC186" s="315"/>
      <c r="AD186" s="315"/>
      <c r="AE186" s="315"/>
      <c r="AF186" s="315"/>
      <c r="AG186" s="315"/>
      <c r="AH186" s="315"/>
      <c r="AI186" s="315"/>
      <c r="AJ186" s="315"/>
      <c r="AK186" s="315"/>
      <c r="AL186" s="315"/>
      <c r="AM186" s="315"/>
      <c r="AN186" s="315"/>
      <c r="AO186" s="315"/>
      <c r="AP186" s="315"/>
    </row>
    <row r="187" spans="1:42" outlineLevel="2">
      <c r="A187" s="211" t="str">
        <f>A154&amp;"."&amp;A186&amp;"."&amp;A155&amp;"."&amp;B187</f>
        <v>1.d.4.1</v>
      </c>
      <c r="B187">
        <v>1</v>
      </c>
      <c r="C187" t="str">
        <f>'1-GBP'!C187</f>
        <v/>
      </c>
      <c r="D187"/>
      <c r="E187"/>
      <c r="F187"/>
      <c r="G187"/>
      <c r="H187"/>
      <c r="I187"/>
      <c r="J187"/>
      <c r="K187"/>
      <c r="M187" s="281">
        <v>0</v>
      </c>
      <c r="N187" s="281">
        <v>0</v>
      </c>
      <c r="O187" s="281">
        <v>0</v>
      </c>
      <c r="P187" s="281">
        <v>0</v>
      </c>
      <c r="Q187" s="281">
        <v>0</v>
      </c>
      <c r="R187" s="281">
        <v>0</v>
      </c>
      <c r="S187" s="281">
        <v>0</v>
      </c>
      <c r="T187" s="281">
        <v>0</v>
      </c>
      <c r="U187" s="281">
        <v>0</v>
      </c>
      <c r="V187" s="281">
        <v>0</v>
      </c>
      <c r="W187" s="281">
        <v>0</v>
      </c>
      <c r="X187" s="281">
        <v>0</v>
      </c>
      <c r="Y187" s="281">
        <v>0</v>
      </c>
      <c r="Z187" s="281">
        <v>0</v>
      </c>
      <c r="AA187" s="281">
        <v>0</v>
      </c>
      <c r="AB187" s="281">
        <v>0</v>
      </c>
      <c r="AC187" s="281">
        <v>0</v>
      </c>
      <c r="AD187" s="281">
        <v>0</v>
      </c>
      <c r="AE187" s="281">
        <v>0</v>
      </c>
      <c r="AF187" s="281">
        <v>0</v>
      </c>
      <c r="AG187" s="281">
        <v>0</v>
      </c>
      <c r="AH187" s="281">
        <v>0</v>
      </c>
      <c r="AI187" s="281">
        <v>0</v>
      </c>
      <c r="AJ187" s="281">
        <v>0</v>
      </c>
      <c r="AK187" s="281">
        <v>0</v>
      </c>
      <c r="AL187" s="281">
        <v>0</v>
      </c>
      <c r="AM187" s="281">
        <v>0</v>
      </c>
      <c r="AN187" s="281">
        <v>0</v>
      </c>
      <c r="AO187" s="281">
        <v>0</v>
      </c>
      <c r="AP187" s="281">
        <v>0</v>
      </c>
    </row>
    <row r="188" spans="1:42" outlineLevel="2">
      <c r="A188" s="211" t="str">
        <f>A154&amp;"."&amp;A186&amp;"."&amp;A155&amp;"."&amp;B188</f>
        <v>1.d.4.2</v>
      </c>
      <c r="B188">
        <v>2</v>
      </c>
      <c r="C188" t="str">
        <f>'1-GBP'!C188</f>
        <v/>
      </c>
      <c r="D188"/>
      <c r="E188"/>
      <c r="F188"/>
      <c r="G188"/>
      <c r="H188"/>
      <c r="I188"/>
      <c r="J188"/>
      <c r="K188"/>
      <c r="M188" s="281">
        <v>0</v>
      </c>
      <c r="N188" s="281">
        <v>0</v>
      </c>
      <c r="O188" s="281">
        <v>0</v>
      </c>
      <c r="P188" s="281">
        <v>0</v>
      </c>
      <c r="Q188" s="281">
        <v>0</v>
      </c>
      <c r="R188" s="281">
        <v>0</v>
      </c>
      <c r="S188" s="281">
        <v>0</v>
      </c>
      <c r="T188" s="281">
        <v>0</v>
      </c>
      <c r="U188" s="281">
        <v>0</v>
      </c>
      <c r="V188" s="281">
        <v>0</v>
      </c>
      <c r="W188" s="281">
        <v>0</v>
      </c>
      <c r="X188" s="281">
        <v>0</v>
      </c>
      <c r="Y188" s="281">
        <v>0</v>
      </c>
      <c r="Z188" s="281">
        <v>0</v>
      </c>
      <c r="AA188" s="281">
        <v>0</v>
      </c>
      <c r="AB188" s="281">
        <v>0</v>
      </c>
      <c r="AC188" s="281">
        <v>0</v>
      </c>
      <c r="AD188" s="281">
        <v>0</v>
      </c>
      <c r="AE188" s="281">
        <v>0</v>
      </c>
      <c r="AF188" s="281">
        <v>0</v>
      </c>
      <c r="AG188" s="281">
        <v>0</v>
      </c>
      <c r="AH188" s="281">
        <v>0</v>
      </c>
      <c r="AI188" s="281">
        <v>0</v>
      </c>
      <c r="AJ188" s="281">
        <v>0</v>
      </c>
      <c r="AK188" s="281">
        <v>0</v>
      </c>
      <c r="AL188" s="281">
        <v>0</v>
      </c>
      <c r="AM188" s="281">
        <v>0</v>
      </c>
      <c r="AN188" s="281">
        <v>0</v>
      </c>
      <c r="AO188" s="281">
        <v>0</v>
      </c>
      <c r="AP188" s="281">
        <v>0</v>
      </c>
    </row>
    <row r="189" spans="1:42" outlineLevel="2">
      <c r="A189" s="211" t="str">
        <f>A154&amp;"."&amp;A186&amp;"."&amp;A155&amp;"."&amp;B189</f>
        <v>1.d.4.3</v>
      </c>
      <c r="B189">
        <v>3</v>
      </c>
      <c r="C189" t="str">
        <f>'1-GBP'!C189</f>
        <v/>
      </c>
      <c r="D189"/>
      <c r="E189"/>
      <c r="F189"/>
      <c r="G189"/>
      <c r="H189"/>
      <c r="I189"/>
      <c r="J189"/>
      <c r="K189"/>
      <c r="M189" s="281">
        <v>0</v>
      </c>
      <c r="N189" s="281">
        <v>0</v>
      </c>
      <c r="O189" s="281">
        <v>0</v>
      </c>
      <c r="P189" s="281">
        <v>0</v>
      </c>
      <c r="Q189" s="281">
        <v>0</v>
      </c>
      <c r="R189" s="281">
        <v>0</v>
      </c>
      <c r="S189" s="281">
        <v>0</v>
      </c>
      <c r="T189" s="281">
        <v>0</v>
      </c>
      <c r="U189" s="281">
        <v>0</v>
      </c>
      <c r="V189" s="281">
        <v>0</v>
      </c>
      <c r="W189" s="281">
        <v>0</v>
      </c>
      <c r="X189" s="281">
        <v>0</v>
      </c>
      <c r="Y189" s="281">
        <v>0</v>
      </c>
      <c r="Z189" s="281">
        <v>0</v>
      </c>
      <c r="AA189" s="281">
        <v>0</v>
      </c>
      <c r="AB189" s="281">
        <v>0</v>
      </c>
      <c r="AC189" s="281">
        <v>0</v>
      </c>
      <c r="AD189" s="281">
        <v>0</v>
      </c>
      <c r="AE189" s="281">
        <v>0</v>
      </c>
      <c r="AF189" s="281">
        <v>0</v>
      </c>
      <c r="AG189" s="281">
        <v>0</v>
      </c>
      <c r="AH189" s="281">
        <v>0</v>
      </c>
      <c r="AI189" s="281">
        <v>0</v>
      </c>
      <c r="AJ189" s="281">
        <v>0</v>
      </c>
      <c r="AK189" s="281">
        <v>0</v>
      </c>
      <c r="AL189" s="281">
        <v>0</v>
      </c>
      <c r="AM189" s="281">
        <v>0</v>
      </c>
      <c r="AN189" s="281">
        <v>0</v>
      </c>
      <c r="AO189" s="281">
        <v>0</v>
      </c>
      <c r="AP189" s="281">
        <v>0</v>
      </c>
    </row>
    <row r="190" spans="1:42" outlineLevel="2">
      <c r="A190" s="211" t="str">
        <f>A154&amp;"."&amp;A186&amp;"."&amp;A155&amp;"."&amp;B190</f>
        <v>1.d.4.4</v>
      </c>
      <c r="B190">
        <v>4</v>
      </c>
      <c r="C190" t="str">
        <f>'1-GBP'!C190</f>
        <v/>
      </c>
      <c r="D190"/>
      <c r="E190"/>
      <c r="F190"/>
      <c r="G190"/>
      <c r="H190"/>
      <c r="I190"/>
      <c r="J190"/>
      <c r="K190"/>
      <c r="M190" s="281">
        <v>0</v>
      </c>
      <c r="N190" s="281">
        <v>0</v>
      </c>
      <c r="O190" s="281">
        <v>0</v>
      </c>
      <c r="P190" s="281">
        <v>0</v>
      </c>
      <c r="Q190" s="281">
        <v>0</v>
      </c>
      <c r="R190" s="281">
        <v>0</v>
      </c>
      <c r="S190" s="281">
        <v>0</v>
      </c>
      <c r="T190" s="281">
        <v>0</v>
      </c>
      <c r="U190" s="281">
        <v>0</v>
      </c>
      <c r="V190" s="281">
        <v>0</v>
      </c>
      <c r="W190" s="281">
        <v>0</v>
      </c>
      <c r="X190" s="281">
        <v>0</v>
      </c>
      <c r="Y190" s="281">
        <v>0</v>
      </c>
      <c r="Z190" s="281">
        <v>0</v>
      </c>
      <c r="AA190" s="281">
        <v>0</v>
      </c>
      <c r="AB190" s="281">
        <v>0</v>
      </c>
      <c r="AC190" s="281">
        <v>0</v>
      </c>
      <c r="AD190" s="281">
        <v>0</v>
      </c>
      <c r="AE190" s="281">
        <v>0</v>
      </c>
      <c r="AF190" s="281">
        <v>0</v>
      </c>
      <c r="AG190" s="281">
        <v>0</v>
      </c>
      <c r="AH190" s="281">
        <v>0</v>
      </c>
      <c r="AI190" s="281">
        <v>0</v>
      </c>
      <c r="AJ190" s="281">
        <v>0</v>
      </c>
      <c r="AK190" s="281">
        <v>0</v>
      </c>
      <c r="AL190" s="281">
        <v>0</v>
      </c>
      <c r="AM190" s="281">
        <v>0</v>
      </c>
      <c r="AN190" s="281">
        <v>0</v>
      </c>
      <c r="AO190" s="281">
        <v>0</v>
      </c>
      <c r="AP190" s="281">
        <v>0</v>
      </c>
    </row>
    <row r="191" spans="1:42" outlineLevel="2">
      <c r="A191" s="211" t="str">
        <f>A154&amp;"."&amp;A186&amp;"."&amp;A155&amp;"."&amp;B191</f>
        <v>1.d.4.5</v>
      </c>
      <c r="B191">
        <v>5</v>
      </c>
      <c r="C191" t="str">
        <f>'1-GBP'!C191</f>
        <v/>
      </c>
      <c r="D191"/>
      <c r="E191"/>
      <c r="F191"/>
      <c r="G191"/>
      <c r="H191"/>
      <c r="I191"/>
      <c r="J191"/>
      <c r="K191"/>
      <c r="M191" s="281">
        <v>0</v>
      </c>
      <c r="N191" s="281">
        <v>0</v>
      </c>
      <c r="O191" s="281">
        <v>0</v>
      </c>
      <c r="P191" s="281">
        <v>0</v>
      </c>
      <c r="Q191" s="281">
        <v>0</v>
      </c>
      <c r="R191" s="281">
        <v>0</v>
      </c>
      <c r="S191" s="281">
        <v>0</v>
      </c>
      <c r="T191" s="281">
        <v>0</v>
      </c>
      <c r="U191" s="281">
        <v>0</v>
      </c>
      <c r="V191" s="281">
        <v>0</v>
      </c>
      <c r="W191" s="281">
        <v>0</v>
      </c>
      <c r="X191" s="281">
        <v>0</v>
      </c>
      <c r="Y191" s="281">
        <v>0</v>
      </c>
      <c r="Z191" s="281">
        <v>0</v>
      </c>
      <c r="AA191" s="281">
        <v>0</v>
      </c>
      <c r="AB191" s="281">
        <v>0</v>
      </c>
      <c r="AC191" s="281">
        <v>0</v>
      </c>
      <c r="AD191" s="281">
        <v>0</v>
      </c>
      <c r="AE191" s="281">
        <v>0</v>
      </c>
      <c r="AF191" s="281">
        <v>0</v>
      </c>
      <c r="AG191" s="281">
        <v>0</v>
      </c>
      <c r="AH191" s="281">
        <v>0</v>
      </c>
      <c r="AI191" s="281">
        <v>0</v>
      </c>
      <c r="AJ191" s="281">
        <v>0</v>
      </c>
      <c r="AK191" s="281">
        <v>0</v>
      </c>
      <c r="AL191" s="281">
        <v>0</v>
      </c>
      <c r="AM191" s="281">
        <v>0</v>
      </c>
      <c r="AN191" s="281">
        <v>0</v>
      </c>
      <c r="AO191" s="281">
        <v>0</v>
      </c>
      <c r="AP191" s="281">
        <v>0</v>
      </c>
    </row>
    <row r="192" spans="1:42" outlineLevel="2">
      <c r="A192" s="211" t="str">
        <f>A154&amp;"."&amp;A186&amp;"."&amp;A155&amp;"."&amp;B192</f>
        <v>1.d.4.6</v>
      </c>
      <c r="B192">
        <v>6</v>
      </c>
      <c r="C192" t="str">
        <f>'1-GBP'!C192</f>
        <v/>
      </c>
      <c r="D192"/>
      <c r="E192"/>
      <c r="F192"/>
      <c r="G192"/>
      <c r="H192"/>
      <c r="I192"/>
      <c r="J192"/>
      <c r="K192"/>
      <c r="M192" s="281">
        <v>0</v>
      </c>
      <c r="N192" s="281">
        <v>0</v>
      </c>
      <c r="O192" s="281">
        <v>0</v>
      </c>
      <c r="P192" s="281">
        <v>0</v>
      </c>
      <c r="Q192" s="281">
        <v>0</v>
      </c>
      <c r="R192" s="281">
        <v>0</v>
      </c>
      <c r="S192" s="281">
        <v>0</v>
      </c>
      <c r="T192" s="281">
        <v>0</v>
      </c>
      <c r="U192" s="281">
        <v>0</v>
      </c>
      <c r="V192" s="281">
        <v>0</v>
      </c>
      <c r="W192" s="281">
        <v>0</v>
      </c>
      <c r="X192" s="281">
        <v>0</v>
      </c>
      <c r="Y192" s="281">
        <v>0</v>
      </c>
      <c r="Z192" s="281">
        <v>0</v>
      </c>
      <c r="AA192" s="281">
        <v>0</v>
      </c>
      <c r="AB192" s="281">
        <v>0</v>
      </c>
      <c r="AC192" s="281">
        <v>0</v>
      </c>
      <c r="AD192" s="281">
        <v>0</v>
      </c>
      <c r="AE192" s="281">
        <v>0</v>
      </c>
      <c r="AF192" s="281">
        <v>0</v>
      </c>
      <c r="AG192" s="281">
        <v>0</v>
      </c>
      <c r="AH192" s="281">
        <v>0</v>
      </c>
      <c r="AI192" s="281">
        <v>0</v>
      </c>
      <c r="AJ192" s="281">
        <v>0</v>
      </c>
      <c r="AK192" s="281">
        <v>0</v>
      </c>
      <c r="AL192" s="281">
        <v>0</v>
      </c>
      <c r="AM192" s="281">
        <v>0</v>
      </c>
      <c r="AN192" s="281">
        <v>0</v>
      </c>
      <c r="AO192" s="281">
        <v>0</v>
      </c>
      <c r="AP192" s="281">
        <v>0</v>
      </c>
    </row>
    <row r="193" spans="1:42" outlineLevel="2">
      <c r="A193" s="211" t="str">
        <f>A154&amp;"."&amp;A186&amp;"."&amp;A155&amp;"."&amp;B193</f>
        <v>1.d.4.7</v>
      </c>
      <c r="B193">
        <v>7</v>
      </c>
      <c r="C193" t="str">
        <f>'1-GBP'!C193</f>
        <v/>
      </c>
      <c r="D193"/>
      <c r="E193"/>
      <c r="F193"/>
      <c r="G193"/>
      <c r="H193"/>
      <c r="I193"/>
      <c r="J193"/>
      <c r="K193"/>
      <c r="M193" s="281">
        <v>0</v>
      </c>
      <c r="N193" s="281">
        <v>0</v>
      </c>
      <c r="O193" s="281">
        <v>0</v>
      </c>
      <c r="P193" s="281">
        <v>0</v>
      </c>
      <c r="Q193" s="281">
        <v>0</v>
      </c>
      <c r="R193" s="281">
        <v>0</v>
      </c>
      <c r="S193" s="281">
        <v>0</v>
      </c>
      <c r="T193" s="281">
        <v>0</v>
      </c>
      <c r="U193" s="281">
        <v>0</v>
      </c>
      <c r="V193" s="281">
        <v>0</v>
      </c>
      <c r="W193" s="281">
        <v>0</v>
      </c>
      <c r="X193" s="281">
        <v>0</v>
      </c>
      <c r="Y193" s="281">
        <v>0</v>
      </c>
      <c r="Z193" s="281">
        <v>0</v>
      </c>
      <c r="AA193" s="281">
        <v>0</v>
      </c>
      <c r="AB193" s="281">
        <v>0</v>
      </c>
      <c r="AC193" s="281">
        <v>0</v>
      </c>
      <c r="AD193" s="281">
        <v>0</v>
      </c>
      <c r="AE193" s="281">
        <v>0</v>
      </c>
      <c r="AF193" s="281">
        <v>0</v>
      </c>
      <c r="AG193" s="281">
        <v>0</v>
      </c>
      <c r="AH193" s="281">
        <v>0</v>
      </c>
      <c r="AI193" s="281">
        <v>0</v>
      </c>
      <c r="AJ193" s="281">
        <v>0</v>
      </c>
      <c r="AK193" s="281">
        <v>0</v>
      </c>
      <c r="AL193" s="281">
        <v>0</v>
      </c>
      <c r="AM193" s="281">
        <v>0</v>
      </c>
      <c r="AN193" s="281">
        <v>0</v>
      </c>
      <c r="AO193" s="281">
        <v>0</v>
      </c>
      <c r="AP193" s="281">
        <v>0</v>
      </c>
    </row>
    <row r="194" spans="1:42" outlineLevel="2">
      <c r="A194" s="211" t="str">
        <f>A154&amp;"."&amp;A186&amp;"."&amp;A155&amp;"."&amp;B194</f>
        <v>1.d.4.8</v>
      </c>
      <c r="B194">
        <v>8</v>
      </c>
      <c r="C194" t="str">
        <f>'1-GBP'!C194</f>
        <v/>
      </c>
      <c r="D194"/>
      <c r="E194"/>
      <c r="F194"/>
      <c r="G194"/>
      <c r="H194"/>
      <c r="I194"/>
      <c r="J194"/>
      <c r="K194"/>
      <c r="M194" s="281">
        <v>0</v>
      </c>
      <c r="N194" s="281">
        <v>0</v>
      </c>
      <c r="O194" s="281">
        <v>0</v>
      </c>
      <c r="P194" s="281">
        <v>0</v>
      </c>
      <c r="Q194" s="281">
        <v>0</v>
      </c>
      <c r="R194" s="281">
        <v>0</v>
      </c>
      <c r="S194" s="281">
        <v>0</v>
      </c>
      <c r="T194" s="281">
        <v>0</v>
      </c>
      <c r="U194" s="281">
        <v>0</v>
      </c>
      <c r="V194" s="281">
        <v>0</v>
      </c>
      <c r="W194" s="281">
        <v>0</v>
      </c>
      <c r="X194" s="281">
        <v>0</v>
      </c>
      <c r="Y194" s="281">
        <v>0</v>
      </c>
      <c r="Z194" s="281">
        <v>0</v>
      </c>
      <c r="AA194" s="281">
        <v>0</v>
      </c>
      <c r="AB194" s="281">
        <v>0</v>
      </c>
      <c r="AC194" s="281">
        <v>0</v>
      </c>
      <c r="AD194" s="281">
        <v>0</v>
      </c>
      <c r="AE194" s="281">
        <v>0</v>
      </c>
      <c r="AF194" s="281">
        <v>0</v>
      </c>
      <c r="AG194" s="281">
        <v>0</v>
      </c>
      <c r="AH194" s="281">
        <v>0</v>
      </c>
      <c r="AI194" s="281">
        <v>0</v>
      </c>
      <c r="AJ194" s="281">
        <v>0</v>
      </c>
      <c r="AK194" s="281">
        <v>0</v>
      </c>
      <c r="AL194" s="281">
        <v>0</v>
      </c>
      <c r="AM194" s="281">
        <v>0</v>
      </c>
      <c r="AN194" s="281">
        <v>0</v>
      </c>
      <c r="AO194" s="281">
        <v>0</v>
      </c>
      <c r="AP194" s="281">
        <v>0</v>
      </c>
    </row>
    <row r="195" spans="1:42" outlineLevel="2">
      <c r="A195" s="211" t="str">
        <f>A154&amp;"."&amp;A186&amp;"."&amp;A155&amp;"."&amp;B195</f>
        <v>1.d.4.9</v>
      </c>
      <c r="B195">
        <v>9</v>
      </c>
      <c r="C195" t="str">
        <f>'1-GBP'!C195</f>
        <v/>
      </c>
      <c r="D195"/>
      <c r="E195"/>
      <c r="F195"/>
      <c r="G195"/>
      <c r="H195"/>
      <c r="I195"/>
      <c r="J195"/>
      <c r="K195"/>
      <c r="M195" s="281">
        <v>0</v>
      </c>
      <c r="N195" s="281">
        <v>0</v>
      </c>
      <c r="O195" s="281">
        <v>0</v>
      </c>
      <c r="P195" s="281">
        <v>0</v>
      </c>
      <c r="Q195" s="281">
        <v>0</v>
      </c>
      <c r="R195" s="281">
        <v>0</v>
      </c>
      <c r="S195" s="281">
        <v>0</v>
      </c>
      <c r="T195" s="281">
        <v>0</v>
      </c>
      <c r="U195" s="281">
        <v>0</v>
      </c>
      <c r="V195" s="281">
        <v>0</v>
      </c>
      <c r="W195" s="281">
        <v>0</v>
      </c>
      <c r="X195" s="281">
        <v>0</v>
      </c>
      <c r="Y195" s="281">
        <v>0</v>
      </c>
      <c r="Z195" s="281">
        <v>0</v>
      </c>
      <c r="AA195" s="281">
        <v>0</v>
      </c>
      <c r="AB195" s="281">
        <v>0</v>
      </c>
      <c r="AC195" s="281">
        <v>0</v>
      </c>
      <c r="AD195" s="281">
        <v>0</v>
      </c>
      <c r="AE195" s="281">
        <v>0</v>
      </c>
      <c r="AF195" s="281">
        <v>0</v>
      </c>
      <c r="AG195" s="281">
        <v>0</v>
      </c>
      <c r="AH195" s="281">
        <v>0</v>
      </c>
      <c r="AI195" s="281">
        <v>0</v>
      </c>
      <c r="AJ195" s="281">
        <v>0</v>
      </c>
      <c r="AK195" s="281">
        <v>0</v>
      </c>
      <c r="AL195" s="281">
        <v>0</v>
      </c>
      <c r="AM195" s="281">
        <v>0</v>
      </c>
      <c r="AN195" s="281">
        <v>0</v>
      </c>
      <c r="AO195" s="281">
        <v>0</v>
      </c>
      <c r="AP195" s="281">
        <v>0</v>
      </c>
    </row>
    <row r="196" spans="1:42" outlineLevel="2">
      <c r="A196" s="211" t="str">
        <f>A154&amp;"."&amp;A186&amp;"."&amp;A155&amp;"."&amp;B196</f>
        <v>1.d.4.10</v>
      </c>
      <c r="B196">
        <v>10</v>
      </c>
      <c r="C196" t="str">
        <f>'1-GBP'!C196</f>
        <v/>
      </c>
      <c r="D196"/>
      <c r="E196"/>
      <c r="F196"/>
      <c r="G196"/>
      <c r="H196"/>
      <c r="I196"/>
      <c r="J196"/>
      <c r="K196"/>
      <c r="M196" s="281">
        <v>0</v>
      </c>
      <c r="N196" s="281">
        <v>0</v>
      </c>
      <c r="O196" s="281">
        <v>0</v>
      </c>
      <c r="P196" s="281">
        <v>0</v>
      </c>
      <c r="Q196" s="281">
        <v>0</v>
      </c>
      <c r="R196" s="281">
        <v>0</v>
      </c>
      <c r="S196" s="281">
        <v>0</v>
      </c>
      <c r="T196" s="281">
        <v>0</v>
      </c>
      <c r="U196" s="281">
        <v>0</v>
      </c>
      <c r="V196" s="281">
        <v>0</v>
      </c>
      <c r="W196" s="281">
        <v>0</v>
      </c>
      <c r="X196" s="281">
        <v>0</v>
      </c>
      <c r="Y196" s="281">
        <v>0</v>
      </c>
      <c r="Z196" s="281">
        <v>0</v>
      </c>
      <c r="AA196" s="281">
        <v>0</v>
      </c>
      <c r="AB196" s="281">
        <v>0</v>
      </c>
      <c r="AC196" s="281">
        <v>0</v>
      </c>
      <c r="AD196" s="281">
        <v>0</v>
      </c>
      <c r="AE196" s="281">
        <v>0</v>
      </c>
      <c r="AF196" s="281">
        <v>0</v>
      </c>
      <c r="AG196" s="281">
        <v>0</v>
      </c>
      <c r="AH196" s="281">
        <v>0</v>
      </c>
      <c r="AI196" s="281">
        <v>0</v>
      </c>
      <c r="AJ196" s="281">
        <v>0</v>
      </c>
      <c r="AK196" s="281">
        <v>0</v>
      </c>
      <c r="AL196" s="281">
        <v>0</v>
      </c>
      <c r="AM196" s="281">
        <v>0</v>
      </c>
      <c r="AN196" s="281">
        <v>0</v>
      </c>
      <c r="AO196" s="281">
        <v>0</v>
      </c>
      <c r="AP196" s="281">
        <v>0</v>
      </c>
    </row>
    <row r="197" spans="1:42" outlineLevel="2">
      <c r="A197" s="211" t="str">
        <f>A154&amp;"."&amp;A186&amp;"."&amp;A155&amp;"."&amp;B197</f>
        <v>1.d.4.11</v>
      </c>
      <c r="B197">
        <v>11</v>
      </c>
      <c r="C197" t="str">
        <f>'1-GBP'!C197</f>
        <v/>
      </c>
      <c r="D197"/>
      <c r="E197"/>
      <c r="F197"/>
      <c r="G197"/>
      <c r="H197"/>
      <c r="I197"/>
      <c r="J197"/>
      <c r="K197"/>
      <c r="M197" s="281">
        <v>0</v>
      </c>
      <c r="N197" s="281">
        <v>0</v>
      </c>
      <c r="O197" s="281">
        <v>0</v>
      </c>
      <c r="P197" s="281">
        <v>0</v>
      </c>
      <c r="Q197" s="281">
        <v>0</v>
      </c>
      <c r="R197" s="281">
        <v>0</v>
      </c>
      <c r="S197" s="281">
        <v>0</v>
      </c>
      <c r="T197" s="281">
        <v>0</v>
      </c>
      <c r="U197" s="281">
        <v>0</v>
      </c>
      <c r="V197" s="281">
        <v>0</v>
      </c>
      <c r="W197" s="281">
        <v>0</v>
      </c>
      <c r="X197" s="281">
        <v>0</v>
      </c>
      <c r="Y197" s="281">
        <v>0</v>
      </c>
      <c r="Z197" s="281">
        <v>0</v>
      </c>
      <c r="AA197" s="281">
        <v>0</v>
      </c>
      <c r="AB197" s="281">
        <v>0</v>
      </c>
      <c r="AC197" s="281">
        <v>0</v>
      </c>
      <c r="AD197" s="281">
        <v>0</v>
      </c>
      <c r="AE197" s="281">
        <v>0</v>
      </c>
      <c r="AF197" s="281">
        <v>0</v>
      </c>
      <c r="AG197" s="281">
        <v>0</v>
      </c>
      <c r="AH197" s="281">
        <v>0</v>
      </c>
      <c r="AI197" s="281">
        <v>0</v>
      </c>
      <c r="AJ197" s="281">
        <v>0</v>
      </c>
      <c r="AK197" s="281">
        <v>0</v>
      </c>
      <c r="AL197" s="281">
        <v>0</v>
      </c>
      <c r="AM197" s="281">
        <v>0</v>
      </c>
      <c r="AN197" s="281">
        <v>0</v>
      </c>
      <c r="AO197" s="281">
        <v>0</v>
      </c>
      <c r="AP197" s="281">
        <v>0</v>
      </c>
    </row>
    <row r="198" spans="1:42" outlineLevel="2">
      <c r="A198" s="211" t="str">
        <f>A154&amp;"."&amp;A186&amp;"."&amp;A155&amp;"."&amp;B198</f>
        <v>1.d.4.12</v>
      </c>
      <c r="B198">
        <v>12</v>
      </c>
      <c r="C198" t="str">
        <f>'1-GBP'!C198</f>
        <v/>
      </c>
      <c r="D198"/>
      <c r="E198"/>
      <c r="F198"/>
      <c r="G198"/>
      <c r="H198"/>
      <c r="I198"/>
      <c r="J198"/>
      <c r="K198"/>
      <c r="M198" s="281">
        <v>0</v>
      </c>
      <c r="N198" s="281">
        <v>0</v>
      </c>
      <c r="O198" s="281">
        <v>0</v>
      </c>
      <c r="P198" s="281">
        <v>0</v>
      </c>
      <c r="Q198" s="281">
        <v>0</v>
      </c>
      <c r="R198" s="281">
        <v>0</v>
      </c>
      <c r="S198" s="281">
        <v>0</v>
      </c>
      <c r="T198" s="281">
        <v>0</v>
      </c>
      <c r="U198" s="281">
        <v>0</v>
      </c>
      <c r="V198" s="281">
        <v>0</v>
      </c>
      <c r="W198" s="281">
        <v>0</v>
      </c>
      <c r="X198" s="281">
        <v>0</v>
      </c>
      <c r="Y198" s="281">
        <v>0</v>
      </c>
      <c r="Z198" s="281">
        <v>0</v>
      </c>
      <c r="AA198" s="281">
        <v>0</v>
      </c>
      <c r="AB198" s="281">
        <v>0</v>
      </c>
      <c r="AC198" s="281">
        <v>0</v>
      </c>
      <c r="AD198" s="281">
        <v>0</v>
      </c>
      <c r="AE198" s="281">
        <v>0</v>
      </c>
      <c r="AF198" s="281">
        <v>0</v>
      </c>
      <c r="AG198" s="281">
        <v>0</v>
      </c>
      <c r="AH198" s="281">
        <v>0</v>
      </c>
      <c r="AI198" s="281">
        <v>0</v>
      </c>
      <c r="AJ198" s="281">
        <v>0</v>
      </c>
      <c r="AK198" s="281">
        <v>0</v>
      </c>
      <c r="AL198" s="281">
        <v>0</v>
      </c>
      <c r="AM198" s="281">
        <v>0</v>
      </c>
      <c r="AN198" s="281">
        <v>0</v>
      </c>
      <c r="AO198" s="281">
        <v>0</v>
      </c>
      <c r="AP198" s="281">
        <v>0</v>
      </c>
    </row>
    <row r="199" spans="1:42" outlineLevel="1" collapsed="1">
      <c r="A199" s="212"/>
      <c r="B199" s="201">
        <f>B198-COUNTIFS(C187:C198,"")</f>
        <v>0</v>
      </c>
      <c r="C199" s="201" t="s">
        <v>285</v>
      </c>
      <c r="D199" s="201"/>
      <c r="E199" s="201"/>
      <c r="F199" s="201"/>
      <c r="G199" s="201"/>
      <c r="H199" s="201"/>
      <c r="I199" s="201"/>
      <c r="J199" s="201"/>
      <c r="K199" s="201"/>
      <c r="L199" s="201"/>
      <c r="M199" s="280">
        <f t="shared" ref="M199:AP199" si="17">SUM(M187:M198)</f>
        <v>0</v>
      </c>
      <c r="N199" s="280">
        <f t="shared" si="17"/>
        <v>0</v>
      </c>
      <c r="O199" s="280">
        <f t="shared" si="17"/>
        <v>0</v>
      </c>
      <c r="P199" s="280">
        <f t="shared" si="17"/>
        <v>0</v>
      </c>
      <c r="Q199" s="280">
        <f t="shared" si="17"/>
        <v>0</v>
      </c>
      <c r="R199" s="280">
        <f t="shared" si="17"/>
        <v>0</v>
      </c>
      <c r="S199" s="280">
        <f t="shared" si="17"/>
        <v>0</v>
      </c>
      <c r="T199" s="280">
        <f t="shared" si="17"/>
        <v>0</v>
      </c>
      <c r="U199" s="280">
        <f t="shared" si="17"/>
        <v>0</v>
      </c>
      <c r="V199" s="280">
        <f t="shared" si="17"/>
        <v>0</v>
      </c>
      <c r="W199" s="280">
        <f t="shared" si="17"/>
        <v>0</v>
      </c>
      <c r="X199" s="280">
        <f t="shared" si="17"/>
        <v>0</v>
      </c>
      <c r="Y199" s="280">
        <f t="shared" si="17"/>
        <v>0</v>
      </c>
      <c r="Z199" s="280">
        <f t="shared" si="17"/>
        <v>0</v>
      </c>
      <c r="AA199" s="280">
        <f t="shared" si="17"/>
        <v>0</v>
      </c>
      <c r="AB199" s="280">
        <f t="shared" si="17"/>
        <v>0</v>
      </c>
      <c r="AC199" s="280">
        <f t="shared" si="17"/>
        <v>0</v>
      </c>
      <c r="AD199" s="280">
        <f t="shared" si="17"/>
        <v>0</v>
      </c>
      <c r="AE199" s="280">
        <f t="shared" si="17"/>
        <v>0</v>
      </c>
      <c r="AF199" s="280">
        <f t="shared" si="17"/>
        <v>0</v>
      </c>
      <c r="AG199" s="280">
        <f t="shared" si="17"/>
        <v>0</v>
      </c>
      <c r="AH199" s="280">
        <f t="shared" si="17"/>
        <v>0</v>
      </c>
      <c r="AI199" s="280">
        <f t="shared" si="17"/>
        <v>0</v>
      </c>
      <c r="AJ199" s="280">
        <f t="shared" si="17"/>
        <v>0</v>
      </c>
      <c r="AK199" s="280">
        <f t="shared" si="17"/>
        <v>0</v>
      </c>
      <c r="AL199" s="280">
        <f t="shared" si="17"/>
        <v>0</v>
      </c>
      <c r="AM199" s="280">
        <f t="shared" si="17"/>
        <v>0</v>
      </c>
      <c r="AN199" s="280">
        <f t="shared" si="17"/>
        <v>0</v>
      </c>
      <c r="AO199" s="280">
        <f t="shared" si="17"/>
        <v>0</v>
      </c>
      <c r="AP199" s="280">
        <f t="shared" si="17"/>
        <v>0</v>
      </c>
    </row>
    <row r="200" spans="1:42" ht="16.149999999999999" outlineLevel="1" thickBot="1">
      <c r="A200" s="213"/>
      <c r="B200" s="202"/>
      <c r="C200" s="202"/>
      <c r="D200" s="202"/>
      <c r="E200" s="202"/>
      <c r="F200" s="202"/>
      <c r="G200" s="202"/>
      <c r="H200" s="202"/>
      <c r="I200" s="202"/>
      <c r="J200" s="202"/>
      <c r="K200" s="202"/>
      <c r="L200" s="202"/>
      <c r="M200" s="313"/>
      <c r="N200" s="313"/>
      <c r="O200" s="313"/>
      <c r="P200" s="313"/>
      <c r="Q200" s="313"/>
      <c r="R200" s="313"/>
      <c r="S200" s="313"/>
      <c r="T200" s="313"/>
      <c r="U200" s="313"/>
      <c r="V200" s="313"/>
      <c r="W200" s="313"/>
      <c r="X200" s="313"/>
      <c r="Y200" s="313"/>
      <c r="Z200" s="313"/>
      <c r="AA200" s="313"/>
      <c r="AB200" s="313"/>
      <c r="AC200" s="313"/>
      <c r="AD200" s="313"/>
      <c r="AE200" s="313"/>
      <c r="AF200" s="313"/>
      <c r="AG200" s="313"/>
      <c r="AH200" s="313"/>
      <c r="AI200" s="313"/>
      <c r="AJ200" s="313"/>
      <c r="AK200" s="313"/>
      <c r="AL200" s="313"/>
      <c r="AM200" s="313"/>
      <c r="AN200" s="313"/>
      <c r="AO200" s="313"/>
      <c r="AP200" s="313"/>
    </row>
    <row r="201" spans="1:42" ht="16.149999999999999" outlineLevel="1" thickBot="1">
      <c r="A201" s="214" t="s">
        <v>288</v>
      </c>
      <c r="B201" s="203">
        <f>B199+B184+B169</f>
        <v>5</v>
      </c>
      <c r="C201" s="203" t="s">
        <v>289</v>
      </c>
      <c r="D201" s="203"/>
      <c r="E201" s="203"/>
      <c r="F201" s="203"/>
      <c r="G201" s="203" t="str">
        <f>+"Total "&amp;$B154&amp;" "&amp;$B155</f>
        <v>Total Phase 1 Operator Other</v>
      </c>
      <c r="H201" s="203"/>
      <c r="I201" s="203"/>
      <c r="J201" s="203"/>
      <c r="K201" s="203"/>
      <c r="L201" s="203"/>
      <c r="M201" s="284">
        <f t="shared" ref="M201:AP201" si="18">SUM(M169,M184,M199)</f>
        <v>0</v>
      </c>
      <c r="N201" s="284">
        <f t="shared" si="18"/>
        <v>0</v>
      </c>
      <c r="O201" s="284">
        <f t="shared" si="18"/>
        <v>0</v>
      </c>
      <c r="P201" s="284">
        <f t="shared" si="18"/>
        <v>0</v>
      </c>
      <c r="Q201" s="284">
        <f t="shared" si="18"/>
        <v>0</v>
      </c>
      <c r="R201" s="284">
        <f t="shared" si="18"/>
        <v>0</v>
      </c>
      <c r="S201" s="284">
        <f t="shared" si="18"/>
        <v>0</v>
      </c>
      <c r="T201" s="284">
        <f t="shared" si="18"/>
        <v>0</v>
      </c>
      <c r="U201" s="284">
        <f t="shared" si="18"/>
        <v>0</v>
      </c>
      <c r="V201" s="284">
        <f t="shared" si="18"/>
        <v>0</v>
      </c>
      <c r="W201" s="284">
        <f t="shared" si="18"/>
        <v>0</v>
      </c>
      <c r="X201" s="284">
        <f t="shared" si="18"/>
        <v>0</v>
      </c>
      <c r="Y201" s="284">
        <f t="shared" si="18"/>
        <v>0</v>
      </c>
      <c r="Z201" s="284">
        <f t="shared" si="18"/>
        <v>0</v>
      </c>
      <c r="AA201" s="284">
        <f t="shared" si="18"/>
        <v>0</v>
      </c>
      <c r="AB201" s="284">
        <f t="shared" si="18"/>
        <v>0</v>
      </c>
      <c r="AC201" s="284">
        <f t="shared" si="18"/>
        <v>0</v>
      </c>
      <c r="AD201" s="284">
        <f t="shared" si="18"/>
        <v>0</v>
      </c>
      <c r="AE201" s="284">
        <f t="shared" si="18"/>
        <v>0</v>
      </c>
      <c r="AF201" s="284">
        <f t="shared" si="18"/>
        <v>0</v>
      </c>
      <c r="AG201" s="284">
        <f t="shared" si="18"/>
        <v>0</v>
      </c>
      <c r="AH201" s="284">
        <f t="shared" si="18"/>
        <v>0</v>
      </c>
      <c r="AI201" s="284">
        <f t="shared" si="18"/>
        <v>0</v>
      </c>
      <c r="AJ201" s="284">
        <f t="shared" si="18"/>
        <v>0</v>
      </c>
      <c r="AK201" s="284">
        <f t="shared" si="18"/>
        <v>0</v>
      </c>
      <c r="AL201" s="284">
        <f t="shared" si="18"/>
        <v>0</v>
      </c>
      <c r="AM201" s="284">
        <f t="shared" si="18"/>
        <v>0</v>
      </c>
      <c r="AN201" s="284">
        <f t="shared" si="18"/>
        <v>0</v>
      </c>
      <c r="AO201" s="284">
        <f t="shared" si="18"/>
        <v>0</v>
      </c>
      <c r="AP201" s="284">
        <f t="shared" si="18"/>
        <v>0</v>
      </c>
    </row>
    <row r="202" spans="1:42">
      <c r="A202" s="211"/>
      <c r="B202"/>
      <c r="C202"/>
      <c r="D202"/>
      <c r="E202"/>
      <c r="F202"/>
      <c r="G202"/>
      <c r="H202"/>
      <c r="I202"/>
      <c r="J202"/>
      <c r="K202"/>
      <c r="M202" s="314"/>
      <c r="N202" s="314"/>
      <c r="O202" s="314"/>
      <c r="P202" s="314"/>
      <c r="Q202" s="314"/>
      <c r="R202" s="314"/>
      <c r="S202" s="314"/>
      <c r="T202" s="314"/>
      <c r="U202" s="314"/>
      <c r="V202" s="314"/>
      <c r="W202" s="314"/>
      <c r="X202" s="314"/>
      <c r="Y202" s="314"/>
      <c r="Z202" s="314"/>
      <c r="AA202" s="314"/>
      <c r="AB202" s="314"/>
      <c r="AC202" s="314"/>
      <c r="AD202" s="314"/>
      <c r="AE202" s="314"/>
      <c r="AF202" s="314"/>
      <c r="AG202" s="314"/>
      <c r="AH202" s="314"/>
      <c r="AI202" s="314"/>
      <c r="AJ202" s="314"/>
      <c r="AK202" s="314"/>
      <c r="AL202" s="314"/>
      <c r="AM202" s="314"/>
      <c r="AN202" s="314"/>
      <c r="AO202" s="314"/>
      <c r="AP202" s="314"/>
    </row>
    <row r="203" spans="1:42">
      <c r="A203" s="209" t="str">
        <f>_xlfn.TEXTBEFORE(J203,".")</f>
        <v>1</v>
      </c>
      <c r="B203" s="196" t="str">
        <f>_xlfn.XLOOKUP($A203,Select!$B$4:$B$65,Select!$C$4:$C$65)</f>
        <v>Phase 1</v>
      </c>
      <c r="C203" s="197"/>
      <c r="D203" s="197">
        <f>B218+B233+B248</f>
        <v>6</v>
      </c>
      <c r="E203" s="197" t="s">
        <v>281</v>
      </c>
      <c r="F203" s="197"/>
      <c r="G203" s="197"/>
      <c r="H203" s="197"/>
      <c r="I203" s="197" t="s">
        <v>282</v>
      </c>
      <c r="J203" s="197" t="str">
        <f>Select!$M$8</f>
        <v>1.5</v>
      </c>
      <c r="K203" s="197"/>
      <c r="L203" s="197"/>
      <c r="M203" s="318"/>
      <c r="N203" s="319"/>
      <c r="O203" s="319"/>
      <c r="P203" s="319"/>
      <c r="Q203" s="319"/>
      <c r="R203" s="319"/>
      <c r="S203" s="319"/>
      <c r="T203" s="319"/>
      <c r="U203" s="319"/>
      <c r="V203" s="319"/>
      <c r="W203" s="319"/>
      <c r="X203" s="319"/>
      <c r="Y203" s="319"/>
      <c r="Z203" s="319"/>
      <c r="AA203" s="319"/>
      <c r="AB203" s="319"/>
      <c r="AC203" s="319"/>
      <c r="AD203" s="319"/>
      <c r="AE203" s="319"/>
      <c r="AF203" s="319"/>
      <c r="AG203" s="319"/>
      <c r="AH203" s="319"/>
      <c r="AI203" s="319"/>
      <c r="AJ203" s="319"/>
      <c r="AK203" s="319"/>
      <c r="AL203" s="319"/>
      <c r="AM203" s="319"/>
      <c r="AN203" s="319"/>
      <c r="AO203" s="319"/>
      <c r="AP203" s="319"/>
    </row>
    <row r="204" spans="1:42" outlineLevel="1">
      <c r="A204" s="210" t="str">
        <f>_xlfn.TEXTAFTER(J203,".")</f>
        <v>5</v>
      </c>
      <c r="B204" s="199" t="str">
        <f>_xlfn.XLOOKUP($J203,Select!$K$4:$K$65,Select!$F$4:$F$65)</f>
        <v>IJV Costs</v>
      </c>
      <c r="C204" s="199"/>
      <c r="D204" s="199"/>
      <c r="E204" s="199"/>
      <c r="F204" s="199"/>
      <c r="G204" s="199"/>
      <c r="H204" s="199"/>
      <c r="I204" s="199"/>
      <c r="J204" s="199"/>
      <c r="K204" s="199"/>
      <c r="L204" s="199"/>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c r="AH204" s="320"/>
      <c r="AI204" s="320"/>
      <c r="AJ204" s="320"/>
      <c r="AK204" s="320"/>
      <c r="AL204" s="320"/>
      <c r="AM204" s="320"/>
      <c r="AN204" s="320"/>
      <c r="AO204" s="320"/>
      <c r="AP204" s="320"/>
    </row>
    <row r="205" spans="1:42" outlineLevel="1">
      <c r="A205" s="220" t="s">
        <v>150</v>
      </c>
      <c r="B205" s="220" t="s">
        <v>283</v>
      </c>
      <c r="C205" s="220" t="s">
        <v>284</v>
      </c>
      <c r="D205" s="220"/>
      <c r="E205" s="220"/>
      <c r="F205" s="220"/>
      <c r="G205" s="220"/>
      <c r="H205" s="220"/>
      <c r="I205" s="220"/>
      <c r="J205" s="220"/>
      <c r="K205" s="220"/>
      <c r="L205" s="220"/>
      <c r="M205" s="315"/>
      <c r="N205" s="315"/>
      <c r="O205" s="315"/>
      <c r="P205" s="315"/>
      <c r="Q205" s="315"/>
      <c r="R205" s="315"/>
      <c r="S205" s="315"/>
      <c r="T205" s="315"/>
      <c r="U205" s="315"/>
      <c r="V205" s="315"/>
      <c r="W205" s="315"/>
      <c r="X205" s="315"/>
      <c r="Y205" s="315"/>
      <c r="Z205" s="315"/>
      <c r="AA205" s="315"/>
      <c r="AB205" s="315"/>
      <c r="AC205" s="315"/>
      <c r="AD205" s="315"/>
      <c r="AE205" s="315"/>
      <c r="AF205" s="315"/>
      <c r="AG205" s="315"/>
      <c r="AH205" s="315"/>
      <c r="AI205" s="315"/>
      <c r="AJ205" s="315"/>
      <c r="AK205" s="315"/>
      <c r="AL205" s="315"/>
      <c r="AM205" s="315"/>
      <c r="AN205" s="315"/>
      <c r="AO205" s="315"/>
      <c r="AP205" s="315"/>
    </row>
    <row r="206" spans="1:42" outlineLevel="2">
      <c r="A206" s="211" t="str">
        <f>A203&amp;"."&amp;A205&amp;"."&amp;A204&amp;"."&amp;B206</f>
        <v>1.c.5.1</v>
      </c>
      <c r="B206">
        <v>1</v>
      </c>
      <c r="C206" t="str">
        <f>'1-GBP'!C206</f>
        <v>Hornsea 4 Commercial Agreement</v>
      </c>
      <c r="D206"/>
      <c r="E206"/>
      <c r="F206"/>
      <c r="G206"/>
      <c r="H206"/>
      <c r="I206"/>
      <c r="J206"/>
      <c r="K206"/>
      <c r="M206" s="281">
        <v>0</v>
      </c>
      <c r="N206" s="281">
        <v>0</v>
      </c>
      <c r="O206" s="281">
        <v>0</v>
      </c>
      <c r="P206" s="281">
        <v>0</v>
      </c>
      <c r="Q206" s="281">
        <v>0</v>
      </c>
      <c r="R206" s="281">
        <v>0</v>
      </c>
      <c r="S206" s="281">
        <v>0</v>
      </c>
      <c r="T206" s="281">
        <v>0</v>
      </c>
      <c r="U206" s="281">
        <v>0</v>
      </c>
      <c r="V206" s="281">
        <v>0</v>
      </c>
      <c r="W206" s="281">
        <v>0</v>
      </c>
      <c r="X206" s="281">
        <v>0</v>
      </c>
      <c r="Y206" s="281">
        <v>0</v>
      </c>
      <c r="Z206" s="281">
        <v>0</v>
      </c>
      <c r="AA206" s="281">
        <v>0</v>
      </c>
      <c r="AB206" s="281">
        <v>0</v>
      </c>
      <c r="AC206" s="281">
        <v>0</v>
      </c>
      <c r="AD206" s="281">
        <v>0</v>
      </c>
      <c r="AE206" s="281">
        <v>0</v>
      </c>
      <c r="AF206" s="281">
        <v>0</v>
      </c>
      <c r="AG206" s="281">
        <v>0</v>
      </c>
      <c r="AH206" s="281">
        <v>0</v>
      </c>
      <c r="AI206" s="281">
        <v>0</v>
      </c>
      <c r="AJ206" s="281">
        <v>0</v>
      </c>
      <c r="AK206" s="281">
        <v>0</v>
      </c>
      <c r="AL206" s="281">
        <v>0</v>
      </c>
      <c r="AM206" s="281">
        <v>0</v>
      </c>
      <c r="AN206" s="281">
        <v>0</v>
      </c>
      <c r="AO206" s="281">
        <v>0</v>
      </c>
      <c r="AP206" s="281">
        <v>0</v>
      </c>
    </row>
    <row r="207" spans="1:42" outlineLevel="2">
      <c r="A207" s="211" t="str">
        <f>A203&amp;"."&amp;A205&amp;"."&amp;A204&amp;"."&amp;B207</f>
        <v>1.c.5.2</v>
      </c>
      <c r="B207">
        <v>2</v>
      </c>
      <c r="C207" t="str">
        <f>'1-GBP'!C207</f>
        <v>Insurances</v>
      </c>
      <c r="D207"/>
      <c r="E207"/>
      <c r="F207"/>
      <c r="G207"/>
      <c r="H207"/>
      <c r="I207"/>
      <c r="J207"/>
      <c r="K207"/>
      <c r="M207" s="281">
        <v>0</v>
      </c>
      <c r="N207" s="281">
        <v>0</v>
      </c>
      <c r="O207" s="281">
        <v>0</v>
      </c>
      <c r="P207" s="281">
        <v>0</v>
      </c>
      <c r="Q207" s="281">
        <v>0</v>
      </c>
      <c r="R207" s="281">
        <v>0</v>
      </c>
      <c r="S207" s="281">
        <v>0</v>
      </c>
      <c r="T207" s="281">
        <v>0</v>
      </c>
      <c r="U207" s="281">
        <v>0</v>
      </c>
      <c r="V207" s="281">
        <v>0</v>
      </c>
      <c r="W207" s="281">
        <v>0</v>
      </c>
      <c r="X207" s="281">
        <v>0</v>
      </c>
      <c r="Y207" s="281">
        <v>0</v>
      </c>
      <c r="Z207" s="281">
        <v>0</v>
      </c>
      <c r="AA207" s="281">
        <v>0</v>
      </c>
      <c r="AB207" s="281">
        <v>0</v>
      </c>
      <c r="AC207" s="281">
        <v>0</v>
      </c>
      <c r="AD207" s="281">
        <v>0</v>
      </c>
      <c r="AE207" s="281">
        <v>0</v>
      </c>
      <c r="AF207" s="281">
        <v>0</v>
      </c>
      <c r="AG207" s="281">
        <v>0</v>
      </c>
      <c r="AH207" s="281">
        <v>0</v>
      </c>
      <c r="AI207" s="281">
        <v>0</v>
      </c>
      <c r="AJ207" s="281">
        <v>0</v>
      </c>
      <c r="AK207" s="281">
        <v>0</v>
      </c>
      <c r="AL207" s="281">
        <v>0</v>
      </c>
      <c r="AM207" s="281">
        <v>0</v>
      </c>
      <c r="AN207" s="281">
        <v>0</v>
      </c>
      <c r="AO207" s="281">
        <v>0</v>
      </c>
      <c r="AP207" s="281">
        <v>0</v>
      </c>
    </row>
    <row r="208" spans="1:42" outlineLevel="2">
      <c r="A208" s="211" t="str">
        <f>A203&amp;"."&amp;A205&amp;"."&amp;A204&amp;"."&amp;B208</f>
        <v>1.c.5.3</v>
      </c>
      <c r="B208">
        <v>3</v>
      </c>
      <c r="C208" t="str">
        <f>'1-GBP'!C208</f>
        <v>OGCI</v>
      </c>
      <c r="D208"/>
      <c r="E208"/>
      <c r="F208"/>
      <c r="G208"/>
      <c r="H208"/>
      <c r="I208"/>
      <c r="J208"/>
      <c r="K208"/>
      <c r="M208" s="281">
        <v>0</v>
      </c>
      <c r="N208" s="281">
        <v>0</v>
      </c>
      <c r="O208" s="281">
        <v>0</v>
      </c>
      <c r="P208" s="281">
        <v>0</v>
      </c>
      <c r="Q208" s="281">
        <v>0</v>
      </c>
      <c r="R208" s="281">
        <v>0</v>
      </c>
      <c r="S208" s="281">
        <v>0</v>
      </c>
      <c r="T208" s="281">
        <v>0</v>
      </c>
      <c r="U208" s="281">
        <v>0</v>
      </c>
      <c r="V208" s="281">
        <v>0</v>
      </c>
      <c r="W208" s="281">
        <v>0</v>
      </c>
      <c r="X208" s="281">
        <v>0</v>
      </c>
      <c r="Y208" s="281">
        <v>0</v>
      </c>
      <c r="Z208" s="281">
        <v>0</v>
      </c>
      <c r="AA208" s="281">
        <v>0</v>
      </c>
      <c r="AB208" s="281">
        <v>0</v>
      </c>
      <c r="AC208" s="281">
        <v>0</v>
      </c>
      <c r="AD208" s="281">
        <v>0</v>
      </c>
      <c r="AE208" s="281">
        <v>0</v>
      </c>
      <c r="AF208" s="281">
        <v>0</v>
      </c>
      <c r="AG208" s="281">
        <v>0</v>
      </c>
      <c r="AH208" s="281">
        <v>0</v>
      </c>
      <c r="AI208" s="281">
        <v>0</v>
      </c>
      <c r="AJ208" s="281">
        <v>0</v>
      </c>
      <c r="AK208" s="281">
        <v>0</v>
      </c>
      <c r="AL208" s="281">
        <v>0</v>
      </c>
      <c r="AM208" s="281">
        <v>0</v>
      </c>
      <c r="AN208" s="281">
        <v>0</v>
      </c>
      <c r="AO208" s="281">
        <v>0</v>
      </c>
      <c r="AP208" s="281">
        <v>0</v>
      </c>
    </row>
    <row r="209" spans="1:42" outlineLevel="2">
      <c r="A209" s="211" t="str">
        <f>A203&amp;"."&amp;A205&amp;"."&amp;A204&amp;"."&amp;B209</f>
        <v>1.c.5.4</v>
      </c>
      <c r="B209">
        <v>4</v>
      </c>
      <c r="C209" t="str">
        <f>'1-GBP'!C209</f>
        <v>Land Lease</v>
      </c>
      <c r="D209"/>
      <c r="E209"/>
      <c r="F209"/>
      <c r="G209"/>
      <c r="H209"/>
      <c r="I209"/>
      <c r="J209"/>
      <c r="K209"/>
      <c r="M209" s="281">
        <v>0</v>
      </c>
      <c r="N209" s="281">
        <v>0</v>
      </c>
      <c r="O209" s="281">
        <v>0</v>
      </c>
      <c r="P209" s="281">
        <v>0</v>
      </c>
      <c r="Q209" s="281">
        <v>0</v>
      </c>
      <c r="R209" s="281">
        <v>0</v>
      </c>
      <c r="S209" s="281">
        <v>0</v>
      </c>
      <c r="T209" s="281">
        <v>0</v>
      </c>
      <c r="U209" s="281">
        <v>0</v>
      </c>
      <c r="V209" s="281">
        <v>0</v>
      </c>
      <c r="W209" s="281">
        <v>0</v>
      </c>
      <c r="X209" s="281">
        <v>0</v>
      </c>
      <c r="Y209" s="281">
        <v>0</v>
      </c>
      <c r="Z209" s="281">
        <v>0</v>
      </c>
      <c r="AA209" s="281">
        <v>0</v>
      </c>
      <c r="AB209" s="281">
        <v>0</v>
      </c>
      <c r="AC209" s="281">
        <v>0</v>
      </c>
      <c r="AD209" s="281">
        <v>0</v>
      </c>
      <c r="AE209" s="281">
        <v>0</v>
      </c>
      <c r="AF209" s="281">
        <v>0</v>
      </c>
      <c r="AG209" s="281">
        <v>0</v>
      </c>
      <c r="AH209" s="281">
        <v>0</v>
      </c>
      <c r="AI209" s="281">
        <v>0</v>
      </c>
      <c r="AJ209" s="281">
        <v>0</v>
      </c>
      <c r="AK209" s="281">
        <v>0</v>
      </c>
      <c r="AL209" s="281">
        <v>0</v>
      </c>
      <c r="AM209" s="281">
        <v>0</v>
      </c>
      <c r="AN209" s="281">
        <v>0</v>
      </c>
      <c r="AO209" s="281">
        <v>0</v>
      </c>
      <c r="AP209" s="281">
        <v>0</v>
      </c>
    </row>
    <row r="210" spans="1:42" outlineLevel="2">
      <c r="A210" s="211" t="str">
        <f>A203&amp;"."&amp;A205&amp;"."&amp;A204&amp;"."&amp;B210</f>
        <v>1.c.5.5</v>
      </c>
      <c r="B210">
        <v>5</v>
      </c>
      <c r="C210" t="str">
        <f>'1-GBP'!C210</f>
        <v xml:space="preserve">Other IJV </v>
      </c>
      <c r="D210"/>
      <c r="E210"/>
      <c r="F210"/>
      <c r="G210"/>
      <c r="H210"/>
      <c r="I210"/>
      <c r="J210"/>
      <c r="K210"/>
      <c r="M210" s="281">
        <v>0</v>
      </c>
      <c r="N210" s="281">
        <v>0</v>
      </c>
      <c r="O210" s="281">
        <v>0</v>
      </c>
      <c r="P210" s="281">
        <v>0</v>
      </c>
      <c r="Q210" s="281">
        <v>0</v>
      </c>
      <c r="R210" s="281">
        <v>0</v>
      </c>
      <c r="S210" s="281">
        <v>0</v>
      </c>
      <c r="T210" s="281">
        <v>0</v>
      </c>
      <c r="U210" s="281">
        <v>0</v>
      </c>
      <c r="V210" s="281">
        <v>0</v>
      </c>
      <c r="W210" s="281">
        <v>0</v>
      </c>
      <c r="X210" s="281">
        <v>0</v>
      </c>
      <c r="Y210" s="281">
        <v>0</v>
      </c>
      <c r="Z210" s="281">
        <v>0</v>
      </c>
      <c r="AA210" s="281">
        <v>0</v>
      </c>
      <c r="AB210" s="281">
        <v>0</v>
      </c>
      <c r="AC210" s="281">
        <v>0</v>
      </c>
      <c r="AD210" s="281">
        <v>0</v>
      </c>
      <c r="AE210" s="281">
        <v>0</v>
      </c>
      <c r="AF210" s="281">
        <v>0</v>
      </c>
      <c r="AG210" s="281">
        <v>0</v>
      </c>
      <c r="AH210" s="281">
        <v>0</v>
      </c>
      <c r="AI210" s="281">
        <v>0</v>
      </c>
      <c r="AJ210" s="281">
        <v>0</v>
      </c>
      <c r="AK210" s="281">
        <v>0</v>
      </c>
      <c r="AL210" s="281">
        <v>0</v>
      </c>
      <c r="AM210" s="281">
        <v>0</v>
      </c>
      <c r="AN210" s="281">
        <v>0</v>
      </c>
      <c r="AO210" s="281">
        <v>0</v>
      </c>
      <c r="AP210" s="281">
        <v>0</v>
      </c>
    </row>
    <row r="211" spans="1:42" outlineLevel="2">
      <c r="A211" s="211" t="str">
        <f>A203&amp;"."&amp;A205&amp;"."&amp;A204&amp;"."&amp;B211</f>
        <v>1.c.5.6</v>
      </c>
      <c r="B211">
        <v>6</v>
      </c>
      <c r="C211" t="str">
        <f>'1-GBP'!C211</f>
        <v>Third Party Fees</v>
      </c>
      <c r="D211"/>
      <c r="E211"/>
      <c r="F211"/>
      <c r="G211"/>
      <c r="H211"/>
      <c r="I211"/>
      <c r="J211"/>
      <c r="K211"/>
      <c r="M211" s="281">
        <v>0</v>
      </c>
      <c r="N211" s="281">
        <v>0</v>
      </c>
      <c r="O211" s="281">
        <v>0</v>
      </c>
      <c r="P211" s="281">
        <v>0</v>
      </c>
      <c r="Q211" s="281">
        <v>0</v>
      </c>
      <c r="R211" s="281">
        <v>0</v>
      </c>
      <c r="S211" s="281">
        <v>0</v>
      </c>
      <c r="T211" s="281">
        <v>0</v>
      </c>
      <c r="U211" s="281">
        <v>0</v>
      </c>
      <c r="V211" s="281">
        <v>0</v>
      </c>
      <c r="W211" s="281">
        <v>0</v>
      </c>
      <c r="X211" s="281">
        <v>0</v>
      </c>
      <c r="Y211" s="281">
        <v>0</v>
      </c>
      <c r="Z211" s="281">
        <v>0</v>
      </c>
      <c r="AA211" s="281">
        <v>0</v>
      </c>
      <c r="AB211" s="281">
        <v>0</v>
      </c>
      <c r="AC211" s="281">
        <v>0</v>
      </c>
      <c r="AD211" s="281">
        <v>0</v>
      </c>
      <c r="AE211" s="281">
        <v>0</v>
      </c>
      <c r="AF211" s="281">
        <v>0</v>
      </c>
      <c r="AG211" s="281">
        <v>0</v>
      </c>
      <c r="AH211" s="281">
        <v>0</v>
      </c>
      <c r="AI211" s="281">
        <v>0</v>
      </c>
      <c r="AJ211" s="281">
        <v>0</v>
      </c>
      <c r="AK211" s="281">
        <v>0</v>
      </c>
      <c r="AL211" s="281">
        <v>0</v>
      </c>
      <c r="AM211" s="281">
        <v>0</v>
      </c>
      <c r="AN211" s="281">
        <v>0</v>
      </c>
      <c r="AO211" s="281">
        <v>0</v>
      </c>
      <c r="AP211" s="281">
        <v>0</v>
      </c>
    </row>
    <row r="212" spans="1:42" outlineLevel="2">
      <c r="A212" s="211" t="str">
        <f>A203&amp;"."&amp;A205&amp;"."&amp;A204&amp;"."&amp;B212</f>
        <v>1.c.5.7</v>
      </c>
      <c r="B212">
        <v>7</v>
      </c>
      <c r="C212" t="str">
        <f>'1-GBP'!C212</f>
        <v/>
      </c>
      <c r="D212"/>
      <c r="E212"/>
      <c r="F212"/>
      <c r="G212"/>
      <c r="H212"/>
      <c r="I212"/>
      <c r="J212"/>
      <c r="K212"/>
      <c r="M212" s="281">
        <v>0</v>
      </c>
      <c r="N212" s="281">
        <v>0</v>
      </c>
      <c r="O212" s="281">
        <v>0</v>
      </c>
      <c r="P212" s="281">
        <v>0</v>
      </c>
      <c r="Q212" s="281">
        <v>0</v>
      </c>
      <c r="R212" s="281">
        <v>0</v>
      </c>
      <c r="S212" s="281">
        <v>0</v>
      </c>
      <c r="T212" s="281">
        <v>0</v>
      </c>
      <c r="U212" s="281">
        <v>0</v>
      </c>
      <c r="V212" s="281">
        <v>0</v>
      </c>
      <c r="W212" s="281">
        <v>0</v>
      </c>
      <c r="X212" s="281">
        <v>0</v>
      </c>
      <c r="Y212" s="281">
        <v>0</v>
      </c>
      <c r="Z212" s="281">
        <v>0</v>
      </c>
      <c r="AA212" s="281">
        <v>0</v>
      </c>
      <c r="AB212" s="281">
        <v>0</v>
      </c>
      <c r="AC212" s="281">
        <v>0</v>
      </c>
      <c r="AD212" s="281">
        <v>0</v>
      </c>
      <c r="AE212" s="281">
        <v>0</v>
      </c>
      <c r="AF212" s="281">
        <v>0</v>
      </c>
      <c r="AG212" s="281">
        <v>0</v>
      </c>
      <c r="AH212" s="281">
        <v>0</v>
      </c>
      <c r="AI212" s="281">
        <v>0</v>
      </c>
      <c r="AJ212" s="281">
        <v>0</v>
      </c>
      <c r="AK212" s="281">
        <v>0</v>
      </c>
      <c r="AL212" s="281">
        <v>0</v>
      </c>
      <c r="AM212" s="281">
        <v>0</v>
      </c>
      <c r="AN212" s="281">
        <v>0</v>
      </c>
      <c r="AO212" s="281">
        <v>0</v>
      </c>
      <c r="AP212" s="281">
        <v>0</v>
      </c>
    </row>
    <row r="213" spans="1:42" outlineLevel="2">
      <c r="A213" s="211" t="str">
        <f>A203&amp;"."&amp;A205&amp;"."&amp;A204&amp;"."&amp;B213</f>
        <v>1.c.5.8</v>
      </c>
      <c r="B213">
        <v>8</v>
      </c>
      <c r="C213" t="str">
        <f>'1-GBP'!C213</f>
        <v/>
      </c>
      <c r="D213"/>
      <c r="E213"/>
      <c r="F213"/>
      <c r="G213"/>
      <c r="H213"/>
      <c r="I213"/>
      <c r="J213"/>
      <c r="K213"/>
      <c r="M213" s="281">
        <v>0</v>
      </c>
      <c r="N213" s="281">
        <v>0</v>
      </c>
      <c r="O213" s="281">
        <v>0</v>
      </c>
      <c r="P213" s="281">
        <v>0</v>
      </c>
      <c r="Q213" s="281">
        <v>0</v>
      </c>
      <c r="R213" s="281">
        <v>0</v>
      </c>
      <c r="S213" s="281">
        <v>0</v>
      </c>
      <c r="T213" s="281">
        <v>0</v>
      </c>
      <c r="U213" s="281">
        <v>0</v>
      </c>
      <c r="V213" s="281">
        <v>0</v>
      </c>
      <c r="W213" s="281">
        <v>0</v>
      </c>
      <c r="X213" s="281">
        <v>0</v>
      </c>
      <c r="Y213" s="281">
        <v>0</v>
      </c>
      <c r="Z213" s="281">
        <v>0</v>
      </c>
      <c r="AA213" s="281">
        <v>0</v>
      </c>
      <c r="AB213" s="281">
        <v>0</v>
      </c>
      <c r="AC213" s="281">
        <v>0</v>
      </c>
      <c r="AD213" s="281">
        <v>0</v>
      </c>
      <c r="AE213" s="281">
        <v>0</v>
      </c>
      <c r="AF213" s="281">
        <v>0</v>
      </c>
      <c r="AG213" s="281">
        <v>0</v>
      </c>
      <c r="AH213" s="281">
        <v>0</v>
      </c>
      <c r="AI213" s="281">
        <v>0</v>
      </c>
      <c r="AJ213" s="281">
        <v>0</v>
      </c>
      <c r="AK213" s="281">
        <v>0</v>
      </c>
      <c r="AL213" s="281">
        <v>0</v>
      </c>
      <c r="AM213" s="281">
        <v>0</v>
      </c>
      <c r="AN213" s="281">
        <v>0</v>
      </c>
      <c r="AO213" s="281">
        <v>0</v>
      </c>
      <c r="AP213" s="281">
        <v>0</v>
      </c>
    </row>
    <row r="214" spans="1:42" outlineLevel="2">
      <c r="A214" s="211" t="str">
        <f>A203&amp;"."&amp;A205&amp;"."&amp;A204&amp;"."&amp;B214</f>
        <v>1.c.5.9</v>
      </c>
      <c r="B214">
        <v>9</v>
      </c>
      <c r="C214" t="str">
        <f>'1-GBP'!C214</f>
        <v/>
      </c>
      <c r="D214"/>
      <c r="E214"/>
      <c r="F214"/>
      <c r="G214"/>
      <c r="H214"/>
      <c r="I214"/>
      <c r="J214"/>
      <c r="K214"/>
      <c r="M214" s="281">
        <v>0</v>
      </c>
      <c r="N214" s="281">
        <v>0</v>
      </c>
      <c r="O214" s="281">
        <v>0</v>
      </c>
      <c r="P214" s="281">
        <v>0</v>
      </c>
      <c r="Q214" s="281">
        <v>0</v>
      </c>
      <c r="R214" s="281">
        <v>0</v>
      </c>
      <c r="S214" s="281">
        <v>0</v>
      </c>
      <c r="T214" s="281">
        <v>0</v>
      </c>
      <c r="U214" s="281">
        <v>0</v>
      </c>
      <c r="V214" s="281">
        <v>0</v>
      </c>
      <c r="W214" s="281">
        <v>0</v>
      </c>
      <c r="X214" s="281">
        <v>0</v>
      </c>
      <c r="Y214" s="281">
        <v>0</v>
      </c>
      <c r="Z214" s="281">
        <v>0</v>
      </c>
      <c r="AA214" s="281">
        <v>0</v>
      </c>
      <c r="AB214" s="281">
        <v>0</v>
      </c>
      <c r="AC214" s="281">
        <v>0</v>
      </c>
      <c r="AD214" s="281">
        <v>0</v>
      </c>
      <c r="AE214" s="281">
        <v>0</v>
      </c>
      <c r="AF214" s="281">
        <v>0</v>
      </c>
      <c r="AG214" s="281">
        <v>0</v>
      </c>
      <c r="AH214" s="281">
        <v>0</v>
      </c>
      <c r="AI214" s="281">
        <v>0</v>
      </c>
      <c r="AJ214" s="281">
        <v>0</v>
      </c>
      <c r="AK214" s="281">
        <v>0</v>
      </c>
      <c r="AL214" s="281">
        <v>0</v>
      </c>
      <c r="AM214" s="281">
        <v>0</v>
      </c>
      <c r="AN214" s="281">
        <v>0</v>
      </c>
      <c r="AO214" s="281">
        <v>0</v>
      </c>
      <c r="AP214" s="281">
        <v>0</v>
      </c>
    </row>
    <row r="215" spans="1:42" outlineLevel="2">
      <c r="A215" s="211" t="str">
        <f>A203&amp;"."&amp;A205&amp;"."&amp;A204&amp;"."&amp;B215</f>
        <v>1.c.5.10</v>
      </c>
      <c r="B215">
        <v>10</v>
      </c>
      <c r="C215" t="str">
        <f>'1-GBP'!C215</f>
        <v/>
      </c>
      <c r="D215"/>
      <c r="E215"/>
      <c r="F215"/>
      <c r="G215"/>
      <c r="H215"/>
      <c r="I215"/>
      <c r="J215"/>
      <c r="K215"/>
      <c r="M215" s="281">
        <v>0</v>
      </c>
      <c r="N215" s="281">
        <v>0</v>
      </c>
      <c r="O215" s="281">
        <v>0</v>
      </c>
      <c r="P215" s="281">
        <v>0</v>
      </c>
      <c r="Q215" s="281">
        <v>0</v>
      </c>
      <c r="R215" s="281">
        <v>0</v>
      </c>
      <c r="S215" s="281">
        <v>0</v>
      </c>
      <c r="T215" s="281">
        <v>0</v>
      </c>
      <c r="U215" s="281">
        <v>0</v>
      </c>
      <c r="V215" s="281">
        <v>0</v>
      </c>
      <c r="W215" s="281">
        <v>0</v>
      </c>
      <c r="X215" s="281">
        <v>0</v>
      </c>
      <c r="Y215" s="281">
        <v>0</v>
      </c>
      <c r="Z215" s="281">
        <v>0</v>
      </c>
      <c r="AA215" s="281">
        <v>0</v>
      </c>
      <c r="AB215" s="281">
        <v>0</v>
      </c>
      <c r="AC215" s="281">
        <v>0</v>
      </c>
      <c r="AD215" s="281">
        <v>0</v>
      </c>
      <c r="AE215" s="281">
        <v>0</v>
      </c>
      <c r="AF215" s="281">
        <v>0</v>
      </c>
      <c r="AG215" s="281">
        <v>0</v>
      </c>
      <c r="AH215" s="281">
        <v>0</v>
      </c>
      <c r="AI215" s="281">
        <v>0</v>
      </c>
      <c r="AJ215" s="281">
        <v>0</v>
      </c>
      <c r="AK215" s="281">
        <v>0</v>
      </c>
      <c r="AL215" s="281">
        <v>0</v>
      </c>
      <c r="AM215" s="281">
        <v>0</v>
      </c>
      <c r="AN215" s="281">
        <v>0</v>
      </c>
      <c r="AO215" s="281">
        <v>0</v>
      </c>
      <c r="AP215" s="281">
        <v>0</v>
      </c>
    </row>
    <row r="216" spans="1:42" outlineLevel="2">
      <c r="A216" s="211" t="str">
        <f>A203&amp;"."&amp;A205&amp;"."&amp;A204&amp;"."&amp;B216</f>
        <v>1.c.5.11</v>
      </c>
      <c r="B216">
        <v>11</v>
      </c>
      <c r="C216" t="str">
        <f>'1-GBP'!C216</f>
        <v/>
      </c>
      <c r="D216"/>
      <c r="E216"/>
      <c r="F216"/>
      <c r="G216"/>
      <c r="H216"/>
      <c r="I216"/>
      <c r="J216"/>
      <c r="K216"/>
      <c r="M216" s="281">
        <v>0</v>
      </c>
      <c r="N216" s="281">
        <v>0</v>
      </c>
      <c r="O216" s="281">
        <v>0</v>
      </c>
      <c r="P216" s="281">
        <v>0</v>
      </c>
      <c r="Q216" s="281">
        <v>0</v>
      </c>
      <c r="R216" s="281">
        <v>0</v>
      </c>
      <c r="S216" s="281">
        <v>0</v>
      </c>
      <c r="T216" s="281">
        <v>0</v>
      </c>
      <c r="U216" s="281">
        <v>0</v>
      </c>
      <c r="V216" s="281">
        <v>0</v>
      </c>
      <c r="W216" s="281">
        <v>0</v>
      </c>
      <c r="X216" s="281">
        <v>0</v>
      </c>
      <c r="Y216" s="281">
        <v>0</v>
      </c>
      <c r="Z216" s="281">
        <v>0</v>
      </c>
      <c r="AA216" s="281">
        <v>0</v>
      </c>
      <c r="AB216" s="281">
        <v>0</v>
      </c>
      <c r="AC216" s="281">
        <v>0</v>
      </c>
      <c r="AD216" s="281">
        <v>0</v>
      </c>
      <c r="AE216" s="281">
        <v>0</v>
      </c>
      <c r="AF216" s="281">
        <v>0</v>
      </c>
      <c r="AG216" s="281">
        <v>0</v>
      </c>
      <c r="AH216" s="281">
        <v>0</v>
      </c>
      <c r="AI216" s="281">
        <v>0</v>
      </c>
      <c r="AJ216" s="281">
        <v>0</v>
      </c>
      <c r="AK216" s="281">
        <v>0</v>
      </c>
      <c r="AL216" s="281">
        <v>0</v>
      </c>
      <c r="AM216" s="281">
        <v>0</v>
      </c>
      <c r="AN216" s="281">
        <v>0</v>
      </c>
      <c r="AO216" s="281">
        <v>0</v>
      </c>
      <c r="AP216" s="281">
        <v>0</v>
      </c>
    </row>
    <row r="217" spans="1:42" outlineLevel="2">
      <c r="A217" s="211" t="str">
        <f>A203&amp;"."&amp;A205&amp;"."&amp;A204&amp;"."&amp;B217</f>
        <v>1.c.5.12</v>
      </c>
      <c r="B217">
        <v>12</v>
      </c>
      <c r="C217" t="str">
        <f>'1-GBP'!C217</f>
        <v/>
      </c>
      <c r="D217"/>
      <c r="E217"/>
      <c r="F217"/>
      <c r="G217"/>
      <c r="H217"/>
      <c r="I217"/>
      <c r="J217"/>
      <c r="K217"/>
      <c r="M217" s="281">
        <v>0</v>
      </c>
      <c r="N217" s="281">
        <v>0</v>
      </c>
      <c r="O217" s="281">
        <v>0</v>
      </c>
      <c r="P217" s="281">
        <v>0</v>
      </c>
      <c r="Q217" s="281">
        <v>0</v>
      </c>
      <c r="R217" s="281">
        <v>0</v>
      </c>
      <c r="S217" s="281">
        <v>0</v>
      </c>
      <c r="T217" s="281">
        <v>0</v>
      </c>
      <c r="U217" s="281">
        <v>0</v>
      </c>
      <c r="V217" s="281">
        <v>0</v>
      </c>
      <c r="W217" s="281">
        <v>0</v>
      </c>
      <c r="X217" s="281">
        <v>0</v>
      </c>
      <c r="Y217" s="281">
        <v>0</v>
      </c>
      <c r="Z217" s="281">
        <v>0</v>
      </c>
      <c r="AA217" s="281">
        <v>0</v>
      </c>
      <c r="AB217" s="281">
        <v>0</v>
      </c>
      <c r="AC217" s="281">
        <v>0</v>
      </c>
      <c r="AD217" s="281">
        <v>0</v>
      </c>
      <c r="AE217" s="281">
        <v>0</v>
      </c>
      <c r="AF217" s="281">
        <v>0</v>
      </c>
      <c r="AG217" s="281">
        <v>0</v>
      </c>
      <c r="AH217" s="281">
        <v>0</v>
      </c>
      <c r="AI217" s="281">
        <v>0</v>
      </c>
      <c r="AJ217" s="281">
        <v>0</v>
      </c>
      <c r="AK217" s="281">
        <v>0</v>
      </c>
      <c r="AL217" s="281">
        <v>0</v>
      </c>
      <c r="AM217" s="281">
        <v>0</v>
      </c>
      <c r="AN217" s="281">
        <v>0</v>
      </c>
      <c r="AO217" s="281">
        <v>0</v>
      </c>
      <c r="AP217" s="281">
        <v>0</v>
      </c>
    </row>
    <row r="218" spans="1:42" outlineLevel="1" collapsed="1">
      <c r="A218" s="212"/>
      <c r="B218" s="201">
        <f>B217-COUNTIFS(C206:C217,"")</f>
        <v>6</v>
      </c>
      <c r="C218" s="201" t="s">
        <v>285</v>
      </c>
      <c r="D218" s="201"/>
      <c r="E218" s="201"/>
      <c r="F218" s="201"/>
      <c r="G218" s="201"/>
      <c r="H218" s="201"/>
      <c r="I218" s="201"/>
      <c r="J218" s="201"/>
      <c r="K218" s="201"/>
      <c r="L218" s="201"/>
      <c r="M218" s="280">
        <f>SUM(M206:M217)</f>
        <v>0</v>
      </c>
      <c r="N218" s="280">
        <f>SUM(N206:N217)</f>
        <v>0</v>
      </c>
      <c r="O218" s="280">
        <f t="shared" ref="O218:AP218" si="19">SUM(O206:O217)</f>
        <v>0</v>
      </c>
      <c r="P218" s="280">
        <f t="shared" si="19"/>
        <v>0</v>
      </c>
      <c r="Q218" s="280">
        <f t="shared" si="19"/>
        <v>0</v>
      </c>
      <c r="R218" s="280">
        <f t="shared" si="19"/>
        <v>0</v>
      </c>
      <c r="S218" s="280">
        <f t="shared" si="19"/>
        <v>0</v>
      </c>
      <c r="T218" s="280">
        <f t="shared" si="19"/>
        <v>0</v>
      </c>
      <c r="U218" s="280">
        <f t="shared" si="19"/>
        <v>0</v>
      </c>
      <c r="V218" s="280">
        <f t="shared" si="19"/>
        <v>0</v>
      </c>
      <c r="W218" s="280">
        <f t="shared" si="19"/>
        <v>0</v>
      </c>
      <c r="X218" s="280">
        <f t="shared" si="19"/>
        <v>0</v>
      </c>
      <c r="Y218" s="280">
        <f t="shared" si="19"/>
        <v>0</v>
      </c>
      <c r="Z218" s="280">
        <f t="shared" si="19"/>
        <v>0</v>
      </c>
      <c r="AA218" s="280">
        <f t="shared" si="19"/>
        <v>0</v>
      </c>
      <c r="AB218" s="280">
        <f t="shared" si="19"/>
        <v>0</v>
      </c>
      <c r="AC218" s="280">
        <f t="shared" si="19"/>
        <v>0</v>
      </c>
      <c r="AD218" s="280">
        <f t="shared" si="19"/>
        <v>0</v>
      </c>
      <c r="AE218" s="280">
        <f t="shared" si="19"/>
        <v>0</v>
      </c>
      <c r="AF218" s="280">
        <f t="shared" si="19"/>
        <v>0</v>
      </c>
      <c r="AG218" s="280">
        <f t="shared" si="19"/>
        <v>0</v>
      </c>
      <c r="AH218" s="280">
        <f t="shared" si="19"/>
        <v>0</v>
      </c>
      <c r="AI218" s="280">
        <f t="shared" si="19"/>
        <v>0</v>
      </c>
      <c r="AJ218" s="280">
        <f t="shared" si="19"/>
        <v>0</v>
      </c>
      <c r="AK218" s="280">
        <f t="shared" si="19"/>
        <v>0</v>
      </c>
      <c r="AL218" s="280">
        <f t="shared" si="19"/>
        <v>0</v>
      </c>
      <c r="AM218" s="280">
        <f t="shared" si="19"/>
        <v>0</v>
      </c>
      <c r="AN218" s="280">
        <f t="shared" si="19"/>
        <v>0</v>
      </c>
      <c r="AO218" s="280">
        <f t="shared" si="19"/>
        <v>0</v>
      </c>
      <c r="AP218" s="280">
        <f t="shared" si="19"/>
        <v>0</v>
      </c>
    </row>
    <row r="219" spans="1:42" outlineLevel="1">
      <c r="A219" s="211"/>
      <c r="B219"/>
      <c r="C219"/>
      <c r="D219"/>
      <c r="E219"/>
      <c r="F219"/>
      <c r="G219"/>
      <c r="H219"/>
      <c r="I219"/>
      <c r="J219"/>
      <c r="K219"/>
      <c r="M219" s="314"/>
      <c r="N219" s="314"/>
      <c r="O219" s="314"/>
      <c r="P219" s="314"/>
      <c r="Q219" s="314"/>
      <c r="R219" s="314"/>
      <c r="S219" s="314"/>
      <c r="T219" s="314"/>
      <c r="U219" s="314"/>
      <c r="V219" s="314"/>
      <c r="W219" s="314"/>
      <c r="X219" s="314"/>
      <c r="Y219" s="314"/>
      <c r="Z219" s="314"/>
      <c r="AA219" s="314"/>
      <c r="AB219" s="314"/>
      <c r="AC219" s="314"/>
      <c r="AD219" s="314"/>
      <c r="AE219" s="314"/>
      <c r="AF219" s="314"/>
      <c r="AG219" s="314"/>
      <c r="AH219" s="314"/>
      <c r="AI219" s="314"/>
      <c r="AJ219" s="314"/>
      <c r="AK219" s="314"/>
      <c r="AL219" s="314"/>
      <c r="AM219" s="314"/>
      <c r="AN219" s="314"/>
      <c r="AO219" s="314"/>
      <c r="AP219" s="314"/>
    </row>
    <row r="220" spans="1:42" outlineLevel="1">
      <c r="A220" s="220" t="s">
        <v>216</v>
      </c>
      <c r="B220" s="220" t="s">
        <v>286</v>
      </c>
      <c r="C220" s="220" t="s">
        <v>284</v>
      </c>
      <c r="D220" s="220"/>
      <c r="E220" s="220"/>
      <c r="F220" s="220"/>
      <c r="G220" s="220"/>
      <c r="H220" s="220"/>
      <c r="I220" s="220"/>
      <c r="J220" s="220"/>
      <c r="K220" s="220"/>
      <c r="L220" s="220"/>
      <c r="M220" s="315"/>
      <c r="N220" s="315"/>
      <c r="O220" s="315"/>
      <c r="P220" s="315"/>
      <c r="Q220" s="315"/>
      <c r="R220" s="315"/>
      <c r="S220" s="315"/>
      <c r="T220" s="315"/>
      <c r="U220" s="315"/>
      <c r="V220" s="315"/>
      <c r="W220" s="315"/>
      <c r="X220" s="315"/>
      <c r="Y220" s="315"/>
      <c r="Z220" s="315"/>
      <c r="AA220" s="315"/>
      <c r="AB220" s="315"/>
      <c r="AC220" s="315"/>
      <c r="AD220" s="315"/>
      <c r="AE220" s="315"/>
      <c r="AF220" s="315"/>
      <c r="AG220" s="315"/>
      <c r="AH220" s="315"/>
      <c r="AI220" s="315"/>
      <c r="AJ220" s="315"/>
      <c r="AK220" s="315"/>
      <c r="AL220" s="315"/>
      <c r="AM220" s="315"/>
      <c r="AN220" s="315"/>
      <c r="AO220" s="315"/>
      <c r="AP220" s="315"/>
    </row>
    <row r="221" spans="1:42" outlineLevel="2">
      <c r="A221" s="211" t="str">
        <f>A203&amp;"."&amp;A220&amp;"."&amp;A204&amp;"."&amp;B221</f>
        <v>1.o.5.1</v>
      </c>
      <c r="B221">
        <v>1</v>
      </c>
      <c r="C221" t="str">
        <f>'1-GBP'!C221</f>
        <v/>
      </c>
      <c r="D221"/>
      <c r="E221"/>
      <c r="F221"/>
      <c r="G221"/>
      <c r="H221"/>
      <c r="I221"/>
      <c r="J221"/>
      <c r="K221"/>
      <c r="M221" s="281">
        <v>0</v>
      </c>
      <c r="N221" s="281">
        <v>0</v>
      </c>
      <c r="O221" s="281">
        <v>0</v>
      </c>
      <c r="P221" s="281">
        <v>0</v>
      </c>
      <c r="Q221" s="281">
        <v>0</v>
      </c>
      <c r="R221" s="281">
        <v>0</v>
      </c>
      <c r="S221" s="281">
        <v>0</v>
      </c>
      <c r="T221" s="281">
        <v>0</v>
      </c>
      <c r="U221" s="281">
        <v>0</v>
      </c>
      <c r="V221" s="281">
        <v>0</v>
      </c>
      <c r="W221" s="281">
        <v>0</v>
      </c>
      <c r="X221" s="281">
        <v>0</v>
      </c>
      <c r="Y221" s="281">
        <v>0</v>
      </c>
      <c r="Z221" s="281">
        <v>0</v>
      </c>
      <c r="AA221" s="281">
        <v>0</v>
      </c>
      <c r="AB221" s="281">
        <v>0</v>
      </c>
      <c r="AC221" s="281">
        <v>0</v>
      </c>
      <c r="AD221" s="281">
        <v>0</v>
      </c>
      <c r="AE221" s="281">
        <v>0</v>
      </c>
      <c r="AF221" s="281">
        <v>0</v>
      </c>
      <c r="AG221" s="281">
        <v>0</v>
      </c>
      <c r="AH221" s="281">
        <v>0</v>
      </c>
      <c r="AI221" s="281">
        <v>0</v>
      </c>
      <c r="AJ221" s="281">
        <v>0</v>
      </c>
      <c r="AK221" s="281">
        <v>0</v>
      </c>
      <c r="AL221" s="281">
        <v>0</v>
      </c>
      <c r="AM221" s="281">
        <v>0</v>
      </c>
      <c r="AN221" s="281">
        <v>0</v>
      </c>
      <c r="AO221" s="281">
        <v>0</v>
      </c>
      <c r="AP221" s="281">
        <v>0</v>
      </c>
    </row>
    <row r="222" spans="1:42" outlineLevel="2">
      <c r="A222" s="211" t="str">
        <f>A203&amp;"."&amp;A220&amp;"."&amp;A204&amp;"."&amp;B222</f>
        <v>1.o.5.2</v>
      </c>
      <c r="B222">
        <v>2</v>
      </c>
      <c r="C222" t="str">
        <f>'1-GBP'!C222</f>
        <v/>
      </c>
      <c r="D222"/>
      <c r="E222"/>
      <c r="F222"/>
      <c r="G222"/>
      <c r="H222"/>
      <c r="I222"/>
      <c r="J222"/>
      <c r="K222"/>
      <c r="M222" s="281">
        <v>0</v>
      </c>
      <c r="N222" s="281">
        <v>0</v>
      </c>
      <c r="O222" s="281">
        <v>0</v>
      </c>
      <c r="P222" s="281">
        <v>0</v>
      </c>
      <c r="Q222" s="281">
        <v>0</v>
      </c>
      <c r="R222" s="281">
        <v>0</v>
      </c>
      <c r="S222" s="281">
        <v>0</v>
      </c>
      <c r="T222" s="281">
        <v>0</v>
      </c>
      <c r="U222" s="281">
        <v>0</v>
      </c>
      <c r="V222" s="281">
        <v>0</v>
      </c>
      <c r="W222" s="281">
        <v>0</v>
      </c>
      <c r="X222" s="281">
        <v>0</v>
      </c>
      <c r="Y222" s="281">
        <v>0</v>
      </c>
      <c r="Z222" s="281">
        <v>0</v>
      </c>
      <c r="AA222" s="281">
        <v>0</v>
      </c>
      <c r="AB222" s="281">
        <v>0</v>
      </c>
      <c r="AC222" s="281">
        <v>0</v>
      </c>
      <c r="AD222" s="281">
        <v>0</v>
      </c>
      <c r="AE222" s="281">
        <v>0</v>
      </c>
      <c r="AF222" s="281">
        <v>0</v>
      </c>
      <c r="AG222" s="281">
        <v>0</v>
      </c>
      <c r="AH222" s="281">
        <v>0</v>
      </c>
      <c r="AI222" s="281">
        <v>0</v>
      </c>
      <c r="AJ222" s="281">
        <v>0</v>
      </c>
      <c r="AK222" s="281">
        <v>0</v>
      </c>
      <c r="AL222" s="281">
        <v>0</v>
      </c>
      <c r="AM222" s="281">
        <v>0</v>
      </c>
      <c r="AN222" s="281">
        <v>0</v>
      </c>
      <c r="AO222" s="281">
        <v>0</v>
      </c>
      <c r="AP222" s="281">
        <v>0</v>
      </c>
    </row>
    <row r="223" spans="1:42" outlineLevel="2">
      <c r="A223" s="211" t="str">
        <f>A203&amp;"."&amp;A220&amp;"."&amp;A204&amp;"."&amp;B223</f>
        <v>1.o.5.3</v>
      </c>
      <c r="B223">
        <v>3</v>
      </c>
      <c r="C223" t="str">
        <f>'1-GBP'!C223</f>
        <v/>
      </c>
      <c r="D223"/>
      <c r="E223"/>
      <c r="F223"/>
      <c r="G223"/>
      <c r="H223"/>
      <c r="I223"/>
      <c r="J223"/>
      <c r="K223"/>
      <c r="M223" s="281">
        <v>0</v>
      </c>
      <c r="N223" s="281">
        <v>0</v>
      </c>
      <c r="O223" s="281">
        <v>0</v>
      </c>
      <c r="P223" s="281">
        <v>0</v>
      </c>
      <c r="Q223" s="281">
        <v>0</v>
      </c>
      <c r="R223" s="281">
        <v>0</v>
      </c>
      <c r="S223" s="281">
        <v>0</v>
      </c>
      <c r="T223" s="281">
        <v>0</v>
      </c>
      <c r="U223" s="281">
        <v>0</v>
      </c>
      <c r="V223" s="281">
        <v>0</v>
      </c>
      <c r="W223" s="281">
        <v>0</v>
      </c>
      <c r="X223" s="281">
        <v>0</v>
      </c>
      <c r="Y223" s="281">
        <v>0</v>
      </c>
      <c r="Z223" s="281">
        <v>0</v>
      </c>
      <c r="AA223" s="281">
        <v>0</v>
      </c>
      <c r="AB223" s="281">
        <v>0</v>
      </c>
      <c r="AC223" s="281">
        <v>0</v>
      </c>
      <c r="AD223" s="281">
        <v>0</v>
      </c>
      <c r="AE223" s="281">
        <v>0</v>
      </c>
      <c r="AF223" s="281">
        <v>0</v>
      </c>
      <c r="AG223" s="281">
        <v>0</v>
      </c>
      <c r="AH223" s="281">
        <v>0</v>
      </c>
      <c r="AI223" s="281">
        <v>0</v>
      </c>
      <c r="AJ223" s="281">
        <v>0</v>
      </c>
      <c r="AK223" s="281">
        <v>0</v>
      </c>
      <c r="AL223" s="281">
        <v>0</v>
      </c>
      <c r="AM223" s="281">
        <v>0</v>
      </c>
      <c r="AN223" s="281">
        <v>0</v>
      </c>
      <c r="AO223" s="281">
        <v>0</v>
      </c>
      <c r="AP223" s="281">
        <v>0</v>
      </c>
    </row>
    <row r="224" spans="1:42" outlineLevel="2">
      <c r="A224" s="211" t="str">
        <f>A203&amp;"."&amp;A220&amp;"."&amp;A204&amp;"."&amp;B224</f>
        <v>1.o.5.4</v>
      </c>
      <c r="B224">
        <v>4</v>
      </c>
      <c r="C224" t="str">
        <f>'1-GBP'!C224</f>
        <v/>
      </c>
      <c r="D224"/>
      <c r="E224"/>
      <c r="F224"/>
      <c r="G224"/>
      <c r="H224"/>
      <c r="I224"/>
      <c r="J224"/>
      <c r="K224"/>
      <c r="M224" s="281">
        <v>0</v>
      </c>
      <c r="N224" s="281">
        <v>0</v>
      </c>
      <c r="O224" s="281">
        <v>0</v>
      </c>
      <c r="P224" s="281">
        <v>0</v>
      </c>
      <c r="Q224" s="281">
        <v>0</v>
      </c>
      <c r="R224" s="281">
        <v>0</v>
      </c>
      <c r="S224" s="281">
        <v>0</v>
      </c>
      <c r="T224" s="281">
        <v>0</v>
      </c>
      <c r="U224" s="281">
        <v>0</v>
      </c>
      <c r="V224" s="281">
        <v>0</v>
      </c>
      <c r="W224" s="281">
        <v>0</v>
      </c>
      <c r="X224" s="281">
        <v>0</v>
      </c>
      <c r="Y224" s="281">
        <v>0</v>
      </c>
      <c r="Z224" s="281">
        <v>0</v>
      </c>
      <c r="AA224" s="281">
        <v>0</v>
      </c>
      <c r="AB224" s="281">
        <v>0</v>
      </c>
      <c r="AC224" s="281">
        <v>0</v>
      </c>
      <c r="AD224" s="281">
        <v>0</v>
      </c>
      <c r="AE224" s="281">
        <v>0</v>
      </c>
      <c r="AF224" s="281">
        <v>0</v>
      </c>
      <c r="AG224" s="281">
        <v>0</v>
      </c>
      <c r="AH224" s="281">
        <v>0</v>
      </c>
      <c r="AI224" s="281">
        <v>0</v>
      </c>
      <c r="AJ224" s="281">
        <v>0</v>
      </c>
      <c r="AK224" s="281">
        <v>0</v>
      </c>
      <c r="AL224" s="281">
        <v>0</v>
      </c>
      <c r="AM224" s="281">
        <v>0</v>
      </c>
      <c r="AN224" s="281">
        <v>0</v>
      </c>
      <c r="AO224" s="281">
        <v>0</v>
      </c>
      <c r="AP224" s="281">
        <v>0</v>
      </c>
    </row>
    <row r="225" spans="1:42" outlineLevel="2">
      <c r="A225" s="211" t="str">
        <f>A203&amp;"."&amp;A220&amp;"."&amp;A204&amp;"."&amp;B225</f>
        <v>1.o.5.5</v>
      </c>
      <c r="B225">
        <v>5</v>
      </c>
      <c r="C225" t="str">
        <f>'1-GBP'!C225</f>
        <v/>
      </c>
      <c r="D225"/>
      <c r="E225"/>
      <c r="F225"/>
      <c r="G225"/>
      <c r="H225"/>
      <c r="I225"/>
      <c r="J225"/>
      <c r="K225"/>
      <c r="M225" s="281">
        <v>0</v>
      </c>
      <c r="N225" s="281">
        <v>0</v>
      </c>
      <c r="O225" s="281">
        <v>0</v>
      </c>
      <c r="P225" s="281">
        <v>0</v>
      </c>
      <c r="Q225" s="281">
        <v>0</v>
      </c>
      <c r="R225" s="281">
        <v>0</v>
      </c>
      <c r="S225" s="281">
        <v>0</v>
      </c>
      <c r="T225" s="281">
        <v>0</v>
      </c>
      <c r="U225" s="281">
        <v>0</v>
      </c>
      <c r="V225" s="281">
        <v>0</v>
      </c>
      <c r="W225" s="281">
        <v>0</v>
      </c>
      <c r="X225" s="281">
        <v>0</v>
      </c>
      <c r="Y225" s="281">
        <v>0</v>
      </c>
      <c r="Z225" s="281">
        <v>0</v>
      </c>
      <c r="AA225" s="281">
        <v>0</v>
      </c>
      <c r="AB225" s="281">
        <v>0</v>
      </c>
      <c r="AC225" s="281">
        <v>0</v>
      </c>
      <c r="AD225" s="281">
        <v>0</v>
      </c>
      <c r="AE225" s="281">
        <v>0</v>
      </c>
      <c r="AF225" s="281">
        <v>0</v>
      </c>
      <c r="AG225" s="281">
        <v>0</v>
      </c>
      <c r="AH225" s="281">
        <v>0</v>
      </c>
      <c r="AI225" s="281">
        <v>0</v>
      </c>
      <c r="AJ225" s="281">
        <v>0</v>
      </c>
      <c r="AK225" s="281">
        <v>0</v>
      </c>
      <c r="AL225" s="281">
        <v>0</v>
      </c>
      <c r="AM225" s="281">
        <v>0</v>
      </c>
      <c r="AN225" s="281">
        <v>0</v>
      </c>
      <c r="AO225" s="281">
        <v>0</v>
      </c>
      <c r="AP225" s="281">
        <v>0</v>
      </c>
    </row>
    <row r="226" spans="1:42" outlineLevel="2">
      <c r="A226" s="211" t="str">
        <f>A203&amp;"."&amp;A220&amp;"."&amp;A204&amp;"."&amp;B226</f>
        <v>1.o.5.6</v>
      </c>
      <c r="B226">
        <v>6</v>
      </c>
      <c r="C226" t="str">
        <f>'1-GBP'!C226</f>
        <v/>
      </c>
      <c r="D226"/>
      <c r="E226"/>
      <c r="F226"/>
      <c r="G226"/>
      <c r="H226"/>
      <c r="I226"/>
      <c r="J226"/>
      <c r="K226"/>
      <c r="M226" s="281">
        <v>0</v>
      </c>
      <c r="N226" s="281">
        <v>0</v>
      </c>
      <c r="O226" s="281">
        <v>0</v>
      </c>
      <c r="P226" s="281">
        <v>0</v>
      </c>
      <c r="Q226" s="281">
        <v>0</v>
      </c>
      <c r="R226" s="281">
        <v>0</v>
      </c>
      <c r="S226" s="281">
        <v>0</v>
      </c>
      <c r="T226" s="281">
        <v>0</v>
      </c>
      <c r="U226" s="281">
        <v>0</v>
      </c>
      <c r="V226" s="281">
        <v>0</v>
      </c>
      <c r="W226" s="281">
        <v>0</v>
      </c>
      <c r="X226" s="281">
        <v>0</v>
      </c>
      <c r="Y226" s="281">
        <v>0</v>
      </c>
      <c r="Z226" s="281">
        <v>0</v>
      </c>
      <c r="AA226" s="281">
        <v>0</v>
      </c>
      <c r="AB226" s="281">
        <v>0</v>
      </c>
      <c r="AC226" s="281">
        <v>0</v>
      </c>
      <c r="AD226" s="281">
        <v>0</v>
      </c>
      <c r="AE226" s="281">
        <v>0</v>
      </c>
      <c r="AF226" s="281">
        <v>0</v>
      </c>
      <c r="AG226" s="281">
        <v>0</v>
      </c>
      <c r="AH226" s="281">
        <v>0</v>
      </c>
      <c r="AI226" s="281">
        <v>0</v>
      </c>
      <c r="AJ226" s="281">
        <v>0</v>
      </c>
      <c r="AK226" s="281">
        <v>0</v>
      </c>
      <c r="AL226" s="281">
        <v>0</v>
      </c>
      <c r="AM226" s="281">
        <v>0</v>
      </c>
      <c r="AN226" s="281">
        <v>0</v>
      </c>
      <c r="AO226" s="281">
        <v>0</v>
      </c>
      <c r="AP226" s="281">
        <v>0</v>
      </c>
    </row>
    <row r="227" spans="1:42" outlineLevel="2">
      <c r="A227" s="211" t="str">
        <f>A203&amp;"."&amp;A220&amp;"."&amp;A204&amp;"."&amp;B227</f>
        <v>1.o.5.7</v>
      </c>
      <c r="B227">
        <v>7</v>
      </c>
      <c r="C227" t="str">
        <f>'1-GBP'!C227</f>
        <v/>
      </c>
      <c r="D227"/>
      <c r="E227"/>
      <c r="F227"/>
      <c r="G227"/>
      <c r="H227"/>
      <c r="I227"/>
      <c r="J227"/>
      <c r="K227"/>
      <c r="M227" s="281">
        <v>0</v>
      </c>
      <c r="N227" s="281">
        <v>0</v>
      </c>
      <c r="O227" s="281">
        <v>0</v>
      </c>
      <c r="P227" s="281">
        <v>0</v>
      </c>
      <c r="Q227" s="281">
        <v>0</v>
      </c>
      <c r="R227" s="281">
        <v>0</v>
      </c>
      <c r="S227" s="281">
        <v>0</v>
      </c>
      <c r="T227" s="281">
        <v>0</v>
      </c>
      <c r="U227" s="281">
        <v>0</v>
      </c>
      <c r="V227" s="281">
        <v>0</v>
      </c>
      <c r="W227" s="281">
        <v>0</v>
      </c>
      <c r="X227" s="281">
        <v>0</v>
      </c>
      <c r="Y227" s="281">
        <v>0</v>
      </c>
      <c r="Z227" s="281">
        <v>0</v>
      </c>
      <c r="AA227" s="281">
        <v>0</v>
      </c>
      <c r="AB227" s="281">
        <v>0</v>
      </c>
      <c r="AC227" s="281">
        <v>0</v>
      </c>
      <c r="AD227" s="281">
        <v>0</v>
      </c>
      <c r="AE227" s="281">
        <v>0</v>
      </c>
      <c r="AF227" s="281">
        <v>0</v>
      </c>
      <c r="AG227" s="281">
        <v>0</v>
      </c>
      <c r="AH227" s="281">
        <v>0</v>
      </c>
      <c r="AI227" s="281">
        <v>0</v>
      </c>
      <c r="AJ227" s="281">
        <v>0</v>
      </c>
      <c r="AK227" s="281">
        <v>0</v>
      </c>
      <c r="AL227" s="281">
        <v>0</v>
      </c>
      <c r="AM227" s="281">
        <v>0</v>
      </c>
      <c r="AN227" s="281">
        <v>0</v>
      </c>
      <c r="AO227" s="281">
        <v>0</v>
      </c>
      <c r="AP227" s="281">
        <v>0</v>
      </c>
    </row>
    <row r="228" spans="1:42" outlineLevel="2">
      <c r="A228" s="211" t="str">
        <f>A203&amp;"."&amp;A220&amp;"."&amp;A204&amp;"."&amp;B228</f>
        <v>1.o.5.8</v>
      </c>
      <c r="B228">
        <v>8</v>
      </c>
      <c r="C228" t="str">
        <f>'1-GBP'!C228</f>
        <v/>
      </c>
      <c r="D228"/>
      <c r="E228"/>
      <c r="F228"/>
      <c r="G228"/>
      <c r="H228"/>
      <c r="I228"/>
      <c r="J228"/>
      <c r="K228"/>
      <c r="M228" s="281">
        <v>0</v>
      </c>
      <c r="N228" s="281">
        <v>0</v>
      </c>
      <c r="O228" s="281">
        <v>0</v>
      </c>
      <c r="P228" s="281">
        <v>0</v>
      </c>
      <c r="Q228" s="281">
        <v>0</v>
      </c>
      <c r="R228" s="281">
        <v>0</v>
      </c>
      <c r="S228" s="281">
        <v>0</v>
      </c>
      <c r="T228" s="281">
        <v>0</v>
      </c>
      <c r="U228" s="281">
        <v>0</v>
      </c>
      <c r="V228" s="281">
        <v>0</v>
      </c>
      <c r="W228" s="281">
        <v>0</v>
      </c>
      <c r="X228" s="281">
        <v>0</v>
      </c>
      <c r="Y228" s="281">
        <v>0</v>
      </c>
      <c r="Z228" s="281">
        <v>0</v>
      </c>
      <c r="AA228" s="281">
        <v>0</v>
      </c>
      <c r="AB228" s="281">
        <v>0</v>
      </c>
      <c r="AC228" s="281">
        <v>0</v>
      </c>
      <c r="AD228" s="281">
        <v>0</v>
      </c>
      <c r="AE228" s="281">
        <v>0</v>
      </c>
      <c r="AF228" s="281">
        <v>0</v>
      </c>
      <c r="AG228" s="281">
        <v>0</v>
      </c>
      <c r="AH228" s="281">
        <v>0</v>
      </c>
      <c r="AI228" s="281">
        <v>0</v>
      </c>
      <c r="AJ228" s="281">
        <v>0</v>
      </c>
      <c r="AK228" s="281">
        <v>0</v>
      </c>
      <c r="AL228" s="281">
        <v>0</v>
      </c>
      <c r="AM228" s="281">
        <v>0</v>
      </c>
      <c r="AN228" s="281">
        <v>0</v>
      </c>
      <c r="AO228" s="281">
        <v>0</v>
      </c>
      <c r="AP228" s="281">
        <v>0</v>
      </c>
    </row>
    <row r="229" spans="1:42" outlineLevel="2">
      <c r="A229" s="211" t="str">
        <f>A203&amp;"."&amp;A220&amp;"."&amp;A204&amp;"."&amp;B229</f>
        <v>1.o.5.9</v>
      </c>
      <c r="B229">
        <v>9</v>
      </c>
      <c r="C229" t="str">
        <f>'1-GBP'!C229</f>
        <v/>
      </c>
      <c r="D229"/>
      <c r="E229"/>
      <c r="F229"/>
      <c r="G229"/>
      <c r="H229"/>
      <c r="I229"/>
      <c r="J229"/>
      <c r="K229"/>
      <c r="M229" s="281">
        <v>0</v>
      </c>
      <c r="N229" s="281">
        <v>0</v>
      </c>
      <c r="O229" s="281">
        <v>0</v>
      </c>
      <c r="P229" s="281">
        <v>0</v>
      </c>
      <c r="Q229" s="281">
        <v>0</v>
      </c>
      <c r="R229" s="281">
        <v>0</v>
      </c>
      <c r="S229" s="281">
        <v>0</v>
      </c>
      <c r="T229" s="281">
        <v>0</v>
      </c>
      <c r="U229" s="281">
        <v>0</v>
      </c>
      <c r="V229" s="281">
        <v>0</v>
      </c>
      <c r="W229" s="281">
        <v>0</v>
      </c>
      <c r="X229" s="281">
        <v>0</v>
      </c>
      <c r="Y229" s="281">
        <v>0</v>
      </c>
      <c r="Z229" s="281">
        <v>0</v>
      </c>
      <c r="AA229" s="281">
        <v>0</v>
      </c>
      <c r="AB229" s="281">
        <v>0</v>
      </c>
      <c r="AC229" s="281">
        <v>0</v>
      </c>
      <c r="AD229" s="281">
        <v>0</v>
      </c>
      <c r="AE229" s="281">
        <v>0</v>
      </c>
      <c r="AF229" s="281">
        <v>0</v>
      </c>
      <c r="AG229" s="281">
        <v>0</v>
      </c>
      <c r="AH229" s="281">
        <v>0</v>
      </c>
      <c r="AI229" s="281">
        <v>0</v>
      </c>
      <c r="AJ229" s="281">
        <v>0</v>
      </c>
      <c r="AK229" s="281">
        <v>0</v>
      </c>
      <c r="AL229" s="281">
        <v>0</v>
      </c>
      <c r="AM229" s="281">
        <v>0</v>
      </c>
      <c r="AN229" s="281">
        <v>0</v>
      </c>
      <c r="AO229" s="281">
        <v>0</v>
      </c>
      <c r="AP229" s="281">
        <v>0</v>
      </c>
    </row>
    <row r="230" spans="1:42" outlineLevel="2">
      <c r="A230" s="211" t="str">
        <f>A203&amp;"."&amp;A220&amp;"."&amp;A204&amp;"."&amp;B230</f>
        <v>1.o.5.10</v>
      </c>
      <c r="B230">
        <v>10</v>
      </c>
      <c r="C230" t="str">
        <f>'1-GBP'!C230</f>
        <v/>
      </c>
      <c r="D230"/>
      <c r="E230"/>
      <c r="F230"/>
      <c r="G230"/>
      <c r="H230"/>
      <c r="I230"/>
      <c r="J230"/>
      <c r="K230"/>
      <c r="M230" s="281">
        <v>0</v>
      </c>
      <c r="N230" s="281">
        <v>0</v>
      </c>
      <c r="O230" s="281">
        <v>0</v>
      </c>
      <c r="P230" s="281">
        <v>0</v>
      </c>
      <c r="Q230" s="281">
        <v>0</v>
      </c>
      <c r="R230" s="281">
        <v>0</v>
      </c>
      <c r="S230" s="281">
        <v>0</v>
      </c>
      <c r="T230" s="281">
        <v>0</v>
      </c>
      <c r="U230" s="281">
        <v>0</v>
      </c>
      <c r="V230" s="281">
        <v>0</v>
      </c>
      <c r="W230" s="281">
        <v>0</v>
      </c>
      <c r="X230" s="281">
        <v>0</v>
      </c>
      <c r="Y230" s="281">
        <v>0</v>
      </c>
      <c r="Z230" s="281">
        <v>0</v>
      </c>
      <c r="AA230" s="281">
        <v>0</v>
      </c>
      <c r="AB230" s="281">
        <v>0</v>
      </c>
      <c r="AC230" s="281">
        <v>0</v>
      </c>
      <c r="AD230" s="281">
        <v>0</v>
      </c>
      <c r="AE230" s="281">
        <v>0</v>
      </c>
      <c r="AF230" s="281">
        <v>0</v>
      </c>
      <c r="AG230" s="281">
        <v>0</v>
      </c>
      <c r="AH230" s="281">
        <v>0</v>
      </c>
      <c r="AI230" s="281">
        <v>0</v>
      </c>
      <c r="AJ230" s="281">
        <v>0</v>
      </c>
      <c r="AK230" s="281">
        <v>0</v>
      </c>
      <c r="AL230" s="281">
        <v>0</v>
      </c>
      <c r="AM230" s="281">
        <v>0</v>
      </c>
      <c r="AN230" s="281">
        <v>0</v>
      </c>
      <c r="AO230" s="281">
        <v>0</v>
      </c>
      <c r="AP230" s="281">
        <v>0</v>
      </c>
    </row>
    <row r="231" spans="1:42" outlineLevel="2">
      <c r="A231" s="211" t="str">
        <f>A203&amp;"."&amp;A220&amp;"."&amp;A204&amp;"."&amp;B231</f>
        <v>1.o.5.11</v>
      </c>
      <c r="B231">
        <v>11</v>
      </c>
      <c r="C231" t="str">
        <f>'1-GBP'!C231</f>
        <v/>
      </c>
      <c r="D231"/>
      <c r="E231"/>
      <c r="F231"/>
      <c r="G231"/>
      <c r="H231"/>
      <c r="I231"/>
      <c r="J231"/>
      <c r="K231"/>
      <c r="M231" s="281">
        <v>0</v>
      </c>
      <c r="N231" s="281">
        <v>0</v>
      </c>
      <c r="O231" s="281">
        <v>0</v>
      </c>
      <c r="P231" s="281">
        <v>0</v>
      </c>
      <c r="Q231" s="281">
        <v>0</v>
      </c>
      <c r="R231" s="281">
        <v>0</v>
      </c>
      <c r="S231" s="281">
        <v>0</v>
      </c>
      <c r="T231" s="281">
        <v>0</v>
      </c>
      <c r="U231" s="281">
        <v>0</v>
      </c>
      <c r="V231" s="281">
        <v>0</v>
      </c>
      <c r="W231" s="281">
        <v>0</v>
      </c>
      <c r="X231" s="281">
        <v>0</v>
      </c>
      <c r="Y231" s="281">
        <v>0</v>
      </c>
      <c r="Z231" s="281">
        <v>0</v>
      </c>
      <c r="AA231" s="281">
        <v>0</v>
      </c>
      <c r="AB231" s="281">
        <v>0</v>
      </c>
      <c r="AC231" s="281">
        <v>0</v>
      </c>
      <c r="AD231" s="281">
        <v>0</v>
      </c>
      <c r="AE231" s="281">
        <v>0</v>
      </c>
      <c r="AF231" s="281">
        <v>0</v>
      </c>
      <c r="AG231" s="281">
        <v>0</v>
      </c>
      <c r="AH231" s="281">
        <v>0</v>
      </c>
      <c r="AI231" s="281">
        <v>0</v>
      </c>
      <c r="AJ231" s="281">
        <v>0</v>
      </c>
      <c r="AK231" s="281">
        <v>0</v>
      </c>
      <c r="AL231" s="281">
        <v>0</v>
      </c>
      <c r="AM231" s="281">
        <v>0</v>
      </c>
      <c r="AN231" s="281">
        <v>0</v>
      </c>
      <c r="AO231" s="281">
        <v>0</v>
      </c>
      <c r="AP231" s="281">
        <v>0</v>
      </c>
    </row>
    <row r="232" spans="1:42" outlineLevel="2">
      <c r="A232" s="211" t="str">
        <f>A203&amp;"."&amp;A220&amp;"."&amp;A204&amp;"."&amp;B232</f>
        <v>1.o.5.12</v>
      </c>
      <c r="B232">
        <v>12</v>
      </c>
      <c r="C232" t="str">
        <f>'1-GBP'!C232</f>
        <v/>
      </c>
      <c r="D232"/>
      <c r="E232"/>
      <c r="F232"/>
      <c r="G232"/>
      <c r="H232"/>
      <c r="I232"/>
      <c r="J232"/>
      <c r="K232"/>
      <c r="M232" s="281">
        <v>0</v>
      </c>
      <c r="N232" s="281">
        <v>0</v>
      </c>
      <c r="O232" s="281">
        <v>0</v>
      </c>
      <c r="P232" s="281">
        <v>0</v>
      </c>
      <c r="Q232" s="281">
        <v>0</v>
      </c>
      <c r="R232" s="281">
        <v>0</v>
      </c>
      <c r="S232" s="281">
        <v>0</v>
      </c>
      <c r="T232" s="281">
        <v>0</v>
      </c>
      <c r="U232" s="281">
        <v>0</v>
      </c>
      <c r="V232" s="281">
        <v>0</v>
      </c>
      <c r="W232" s="281">
        <v>0</v>
      </c>
      <c r="X232" s="281">
        <v>0</v>
      </c>
      <c r="Y232" s="281">
        <v>0</v>
      </c>
      <c r="Z232" s="281">
        <v>0</v>
      </c>
      <c r="AA232" s="281">
        <v>0</v>
      </c>
      <c r="AB232" s="281">
        <v>0</v>
      </c>
      <c r="AC232" s="281">
        <v>0</v>
      </c>
      <c r="AD232" s="281">
        <v>0</v>
      </c>
      <c r="AE232" s="281">
        <v>0</v>
      </c>
      <c r="AF232" s="281">
        <v>0</v>
      </c>
      <c r="AG232" s="281">
        <v>0</v>
      </c>
      <c r="AH232" s="281">
        <v>0</v>
      </c>
      <c r="AI232" s="281">
        <v>0</v>
      </c>
      <c r="AJ232" s="281">
        <v>0</v>
      </c>
      <c r="AK232" s="281">
        <v>0</v>
      </c>
      <c r="AL232" s="281">
        <v>0</v>
      </c>
      <c r="AM232" s="281">
        <v>0</v>
      </c>
      <c r="AN232" s="281">
        <v>0</v>
      </c>
      <c r="AO232" s="281">
        <v>0</v>
      </c>
      <c r="AP232" s="281">
        <v>0</v>
      </c>
    </row>
    <row r="233" spans="1:42" outlineLevel="1" collapsed="1">
      <c r="A233" s="212"/>
      <c r="B233" s="201">
        <f>B232-COUNTIFS(C221:C232,"")</f>
        <v>0</v>
      </c>
      <c r="C233" s="201" t="s">
        <v>285</v>
      </c>
      <c r="D233" s="201"/>
      <c r="E233" s="201"/>
      <c r="F233" s="201"/>
      <c r="G233" s="201"/>
      <c r="H233" s="201"/>
      <c r="I233" s="201"/>
      <c r="J233" s="201"/>
      <c r="K233" s="201"/>
      <c r="L233" s="201"/>
      <c r="M233" s="280">
        <f t="shared" ref="M233:AP233" si="20">SUM(M221:M232)</f>
        <v>0</v>
      </c>
      <c r="N233" s="280">
        <f t="shared" si="20"/>
        <v>0</v>
      </c>
      <c r="O233" s="280">
        <f t="shared" si="20"/>
        <v>0</v>
      </c>
      <c r="P233" s="280">
        <f t="shared" si="20"/>
        <v>0</v>
      </c>
      <c r="Q233" s="280">
        <f t="shared" si="20"/>
        <v>0</v>
      </c>
      <c r="R233" s="280">
        <f t="shared" si="20"/>
        <v>0</v>
      </c>
      <c r="S233" s="280">
        <f t="shared" si="20"/>
        <v>0</v>
      </c>
      <c r="T233" s="280">
        <f t="shared" si="20"/>
        <v>0</v>
      </c>
      <c r="U233" s="280">
        <f t="shared" si="20"/>
        <v>0</v>
      </c>
      <c r="V233" s="280">
        <f t="shared" si="20"/>
        <v>0</v>
      </c>
      <c r="W233" s="280">
        <f t="shared" si="20"/>
        <v>0</v>
      </c>
      <c r="X233" s="280">
        <f t="shared" si="20"/>
        <v>0</v>
      </c>
      <c r="Y233" s="280">
        <f t="shared" si="20"/>
        <v>0</v>
      </c>
      <c r="Z233" s="280">
        <f t="shared" si="20"/>
        <v>0</v>
      </c>
      <c r="AA233" s="280">
        <f t="shared" si="20"/>
        <v>0</v>
      </c>
      <c r="AB233" s="280">
        <f t="shared" si="20"/>
        <v>0</v>
      </c>
      <c r="AC233" s="280">
        <f t="shared" si="20"/>
        <v>0</v>
      </c>
      <c r="AD233" s="280">
        <f t="shared" si="20"/>
        <v>0</v>
      </c>
      <c r="AE233" s="280">
        <f t="shared" si="20"/>
        <v>0</v>
      </c>
      <c r="AF233" s="280">
        <f t="shared" si="20"/>
        <v>0</v>
      </c>
      <c r="AG233" s="280">
        <f t="shared" si="20"/>
        <v>0</v>
      </c>
      <c r="AH233" s="280">
        <f t="shared" si="20"/>
        <v>0</v>
      </c>
      <c r="AI233" s="280">
        <f t="shared" si="20"/>
        <v>0</v>
      </c>
      <c r="AJ233" s="280">
        <f t="shared" si="20"/>
        <v>0</v>
      </c>
      <c r="AK233" s="280">
        <f t="shared" si="20"/>
        <v>0</v>
      </c>
      <c r="AL233" s="280">
        <f t="shared" si="20"/>
        <v>0</v>
      </c>
      <c r="AM233" s="280">
        <f t="shared" si="20"/>
        <v>0</v>
      </c>
      <c r="AN233" s="280">
        <f t="shared" si="20"/>
        <v>0</v>
      </c>
      <c r="AO233" s="280">
        <f t="shared" si="20"/>
        <v>0</v>
      </c>
      <c r="AP233" s="280">
        <f t="shared" si="20"/>
        <v>0</v>
      </c>
    </row>
    <row r="234" spans="1:42" outlineLevel="1">
      <c r="A234" s="221"/>
      <c r="B234" s="222"/>
      <c r="C234" s="222"/>
      <c r="D234" s="222"/>
      <c r="E234" s="222"/>
      <c r="F234" s="222"/>
      <c r="G234" s="222"/>
      <c r="H234" s="222"/>
      <c r="I234" s="222"/>
      <c r="J234" s="222"/>
      <c r="K234" s="222"/>
      <c r="L234" s="222"/>
      <c r="M234" s="317"/>
      <c r="N234" s="317"/>
      <c r="O234" s="317"/>
      <c r="P234" s="317"/>
      <c r="Q234" s="317"/>
      <c r="R234" s="317"/>
      <c r="S234" s="317"/>
      <c r="T234" s="317"/>
      <c r="U234" s="317"/>
      <c r="V234" s="317"/>
      <c r="W234" s="317"/>
      <c r="X234" s="317"/>
      <c r="Y234" s="317"/>
      <c r="Z234" s="317"/>
      <c r="AA234" s="317"/>
      <c r="AB234" s="317"/>
      <c r="AC234" s="317"/>
      <c r="AD234" s="317"/>
      <c r="AE234" s="317"/>
      <c r="AF234" s="317"/>
      <c r="AG234" s="317"/>
      <c r="AH234" s="317"/>
      <c r="AI234" s="317"/>
      <c r="AJ234" s="317"/>
      <c r="AK234" s="317"/>
      <c r="AL234" s="317"/>
      <c r="AM234" s="317"/>
      <c r="AN234" s="317"/>
      <c r="AO234" s="317"/>
      <c r="AP234" s="317"/>
    </row>
    <row r="235" spans="1:42" outlineLevel="1">
      <c r="A235" s="220" t="s">
        <v>254</v>
      </c>
      <c r="B235" s="220" t="s">
        <v>287</v>
      </c>
      <c r="C235" s="220" t="s">
        <v>284</v>
      </c>
      <c r="D235" s="220"/>
      <c r="E235" s="220"/>
      <c r="F235" s="220"/>
      <c r="G235" s="220"/>
      <c r="H235" s="220"/>
      <c r="I235" s="220"/>
      <c r="J235" s="220"/>
      <c r="K235" s="220"/>
      <c r="L235" s="220"/>
      <c r="M235" s="315"/>
      <c r="N235" s="315"/>
      <c r="O235" s="315"/>
      <c r="P235" s="315"/>
      <c r="Q235" s="315"/>
      <c r="R235" s="315"/>
      <c r="S235" s="315"/>
      <c r="T235" s="315"/>
      <c r="U235" s="315"/>
      <c r="V235" s="315"/>
      <c r="W235" s="315"/>
      <c r="X235" s="315"/>
      <c r="Y235" s="315"/>
      <c r="Z235" s="315"/>
      <c r="AA235" s="315"/>
      <c r="AB235" s="315"/>
      <c r="AC235" s="315"/>
      <c r="AD235" s="315"/>
      <c r="AE235" s="315"/>
      <c r="AF235" s="315"/>
      <c r="AG235" s="315"/>
      <c r="AH235" s="315"/>
      <c r="AI235" s="315"/>
      <c r="AJ235" s="315"/>
      <c r="AK235" s="315"/>
      <c r="AL235" s="315"/>
      <c r="AM235" s="315"/>
      <c r="AN235" s="315"/>
      <c r="AO235" s="315"/>
      <c r="AP235" s="315"/>
    </row>
    <row r="236" spans="1:42" outlineLevel="2">
      <c r="A236" s="211" t="str">
        <f>A203&amp;"."&amp;A235&amp;"."&amp;A204&amp;"."&amp;B236</f>
        <v>1.d.5.1</v>
      </c>
      <c r="B236">
        <v>1</v>
      </c>
      <c r="C236" t="str">
        <f>'1-GBP'!C236</f>
        <v/>
      </c>
      <c r="D236"/>
      <c r="E236"/>
      <c r="F236"/>
      <c r="G236"/>
      <c r="H236"/>
      <c r="I236"/>
      <c r="J236"/>
      <c r="K236"/>
      <c r="M236" s="281">
        <v>0</v>
      </c>
      <c r="N236" s="281">
        <v>0</v>
      </c>
      <c r="O236" s="281">
        <v>0</v>
      </c>
      <c r="P236" s="281">
        <v>0</v>
      </c>
      <c r="Q236" s="281">
        <v>0</v>
      </c>
      <c r="R236" s="281">
        <v>0</v>
      </c>
      <c r="S236" s="281">
        <v>0</v>
      </c>
      <c r="T236" s="281">
        <v>0</v>
      </c>
      <c r="U236" s="281">
        <v>0</v>
      </c>
      <c r="V236" s="281">
        <v>0</v>
      </c>
      <c r="W236" s="281">
        <v>0</v>
      </c>
      <c r="X236" s="281">
        <v>0</v>
      </c>
      <c r="Y236" s="281">
        <v>0</v>
      </c>
      <c r="Z236" s="281">
        <v>0</v>
      </c>
      <c r="AA236" s="281">
        <v>0</v>
      </c>
      <c r="AB236" s="281">
        <v>0</v>
      </c>
      <c r="AC236" s="281">
        <v>0</v>
      </c>
      <c r="AD236" s="281">
        <v>0</v>
      </c>
      <c r="AE236" s="281">
        <v>0</v>
      </c>
      <c r="AF236" s="281">
        <v>0</v>
      </c>
      <c r="AG236" s="281">
        <v>0</v>
      </c>
      <c r="AH236" s="281">
        <v>0</v>
      </c>
      <c r="AI236" s="281">
        <v>0</v>
      </c>
      <c r="AJ236" s="281">
        <v>0</v>
      </c>
      <c r="AK236" s="281">
        <v>0</v>
      </c>
      <c r="AL236" s="281">
        <v>0</v>
      </c>
      <c r="AM236" s="281">
        <v>0</v>
      </c>
      <c r="AN236" s="281">
        <v>0</v>
      </c>
      <c r="AO236" s="281">
        <v>0</v>
      </c>
      <c r="AP236" s="281">
        <v>0</v>
      </c>
    </row>
    <row r="237" spans="1:42" outlineLevel="2">
      <c r="A237" s="211" t="str">
        <f>A203&amp;"."&amp;A235&amp;"."&amp;A204&amp;"."&amp;B237</f>
        <v>1.d.5.2</v>
      </c>
      <c r="B237">
        <v>2</v>
      </c>
      <c r="C237" t="str">
        <f>'1-GBP'!C237</f>
        <v/>
      </c>
      <c r="D237"/>
      <c r="E237"/>
      <c r="F237"/>
      <c r="G237"/>
      <c r="H237"/>
      <c r="I237"/>
      <c r="J237"/>
      <c r="K237"/>
      <c r="M237" s="281">
        <v>0</v>
      </c>
      <c r="N237" s="281">
        <v>0</v>
      </c>
      <c r="O237" s="281">
        <v>0</v>
      </c>
      <c r="P237" s="281">
        <v>0</v>
      </c>
      <c r="Q237" s="281">
        <v>0</v>
      </c>
      <c r="R237" s="281">
        <v>0</v>
      </c>
      <c r="S237" s="281">
        <v>0</v>
      </c>
      <c r="T237" s="281">
        <v>0</v>
      </c>
      <c r="U237" s="281">
        <v>0</v>
      </c>
      <c r="V237" s="281">
        <v>0</v>
      </c>
      <c r="W237" s="281">
        <v>0</v>
      </c>
      <c r="X237" s="281">
        <v>0</v>
      </c>
      <c r="Y237" s="281">
        <v>0</v>
      </c>
      <c r="Z237" s="281">
        <v>0</v>
      </c>
      <c r="AA237" s="281">
        <v>0</v>
      </c>
      <c r="AB237" s="281">
        <v>0</v>
      </c>
      <c r="AC237" s="281">
        <v>0</v>
      </c>
      <c r="AD237" s="281">
        <v>0</v>
      </c>
      <c r="AE237" s="281">
        <v>0</v>
      </c>
      <c r="AF237" s="281">
        <v>0</v>
      </c>
      <c r="AG237" s="281">
        <v>0</v>
      </c>
      <c r="AH237" s="281">
        <v>0</v>
      </c>
      <c r="AI237" s="281">
        <v>0</v>
      </c>
      <c r="AJ237" s="281">
        <v>0</v>
      </c>
      <c r="AK237" s="281">
        <v>0</v>
      </c>
      <c r="AL237" s="281">
        <v>0</v>
      </c>
      <c r="AM237" s="281">
        <v>0</v>
      </c>
      <c r="AN237" s="281">
        <v>0</v>
      </c>
      <c r="AO237" s="281">
        <v>0</v>
      </c>
      <c r="AP237" s="281">
        <v>0</v>
      </c>
    </row>
    <row r="238" spans="1:42" outlineLevel="2">
      <c r="A238" s="211" t="str">
        <f>A203&amp;"."&amp;A235&amp;"."&amp;A204&amp;"."&amp;B238</f>
        <v>1.d.5.3</v>
      </c>
      <c r="B238">
        <v>3</v>
      </c>
      <c r="C238" t="str">
        <f>'1-GBP'!C238</f>
        <v/>
      </c>
      <c r="D238"/>
      <c r="E238"/>
      <c r="F238"/>
      <c r="G238"/>
      <c r="H238"/>
      <c r="I238"/>
      <c r="J238"/>
      <c r="K238"/>
      <c r="M238" s="281">
        <v>0</v>
      </c>
      <c r="N238" s="281">
        <v>0</v>
      </c>
      <c r="O238" s="281">
        <v>0</v>
      </c>
      <c r="P238" s="281">
        <v>0</v>
      </c>
      <c r="Q238" s="281">
        <v>0</v>
      </c>
      <c r="R238" s="281">
        <v>0</v>
      </c>
      <c r="S238" s="281">
        <v>0</v>
      </c>
      <c r="T238" s="281">
        <v>0</v>
      </c>
      <c r="U238" s="281">
        <v>0</v>
      </c>
      <c r="V238" s="281">
        <v>0</v>
      </c>
      <c r="W238" s="281">
        <v>0</v>
      </c>
      <c r="X238" s="281">
        <v>0</v>
      </c>
      <c r="Y238" s="281">
        <v>0</v>
      </c>
      <c r="Z238" s="281">
        <v>0</v>
      </c>
      <c r="AA238" s="281">
        <v>0</v>
      </c>
      <c r="AB238" s="281">
        <v>0</v>
      </c>
      <c r="AC238" s="281">
        <v>0</v>
      </c>
      <c r="AD238" s="281">
        <v>0</v>
      </c>
      <c r="AE238" s="281">
        <v>0</v>
      </c>
      <c r="AF238" s="281">
        <v>0</v>
      </c>
      <c r="AG238" s="281">
        <v>0</v>
      </c>
      <c r="AH238" s="281">
        <v>0</v>
      </c>
      <c r="AI238" s="281">
        <v>0</v>
      </c>
      <c r="AJ238" s="281">
        <v>0</v>
      </c>
      <c r="AK238" s="281">
        <v>0</v>
      </c>
      <c r="AL238" s="281">
        <v>0</v>
      </c>
      <c r="AM238" s="281">
        <v>0</v>
      </c>
      <c r="AN238" s="281">
        <v>0</v>
      </c>
      <c r="AO238" s="281">
        <v>0</v>
      </c>
      <c r="AP238" s="281">
        <v>0</v>
      </c>
    </row>
    <row r="239" spans="1:42" outlineLevel="2">
      <c r="A239" s="211" t="str">
        <f>A203&amp;"."&amp;A235&amp;"."&amp;A204&amp;"."&amp;B239</f>
        <v>1.d.5.4</v>
      </c>
      <c r="B239">
        <v>4</v>
      </c>
      <c r="C239" t="str">
        <f>'1-GBP'!C239</f>
        <v/>
      </c>
      <c r="D239"/>
      <c r="E239"/>
      <c r="F239"/>
      <c r="G239"/>
      <c r="H239"/>
      <c r="I239"/>
      <c r="J239"/>
      <c r="K239"/>
      <c r="M239" s="281">
        <v>0</v>
      </c>
      <c r="N239" s="281">
        <v>0</v>
      </c>
      <c r="O239" s="281">
        <v>0</v>
      </c>
      <c r="P239" s="281">
        <v>0</v>
      </c>
      <c r="Q239" s="281">
        <v>0</v>
      </c>
      <c r="R239" s="281">
        <v>0</v>
      </c>
      <c r="S239" s="281">
        <v>0</v>
      </c>
      <c r="T239" s="281">
        <v>0</v>
      </c>
      <c r="U239" s="281">
        <v>0</v>
      </c>
      <c r="V239" s="281">
        <v>0</v>
      </c>
      <c r="W239" s="281">
        <v>0</v>
      </c>
      <c r="X239" s="281">
        <v>0</v>
      </c>
      <c r="Y239" s="281">
        <v>0</v>
      </c>
      <c r="Z239" s="281">
        <v>0</v>
      </c>
      <c r="AA239" s="281">
        <v>0</v>
      </c>
      <c r="AB239" s="281">
        <v>0</v>
      </c>
      <c r="AC239" s="281">
        <v>0</v>
      </c>
      <c r="AD239" s="281">
        <v>0</v>
      </c>
      <c r="AE239" s="281">
        <v>0</v>
      </c>
      <c r="AF239" s="281">
        <v>0</v>
      </c>
      <c r="AG239" s="281">
        <v>0</v>
      </c>
      <c r="AH239" s="281">
        <v>0</v>
      </c>
      <c r="AI239" s="281">
        <v>0</v>
      </c>
      <c r="AJ239" s="281">
        <v>0</v>
      </c>
      <c r="AK239" s="281">
        <v>0</v>
      </c>
      <c r="AL239" s="281">
        <v>0</v>
      </c>
      <c r="AM239" s="281">
        <v>0</v>
      </c>
      <c r="AN239" s="281">
        <v>0</v>
      </c>
      <c r="AO239" s="281">
        <v>0</v>
      </c>
      <c r="AP239" s="281">
        <v>0</v>
      </c>
    </row>
    <row r="240" spans="1:42" outlineLevel="2">
      <c r="A240" s="211" t="str">
        <f>A203&amp;"."&amp;A235&amp;"."&amp;A204&amp;"."&amp;B240</f>
        <v>1.d.5.5</v>
      </c>
      <c r="B240">
        <v>5</v>
      </c>
      <c r="C240" t="str">
        <f>'1-GBP'!C240</f>
        <v/>
      </c>
      <c r="D240"/>
      <c r="E240"/>
      <c r="F240"/>
      <c r="G240"/>
      <c r="H240"/>
      <c r="I240"/>
      <c r="J240"/>
      <c r="K240"/>
      <c r="M240" s="281">
        <v>0</v>
      </c>
      <c r="N240" s="281">
        <v>0</v>
      </c>
      <c r="O240" s="281">
        <v>0</v>
      </c>
      <c r="P240" s="281">
        <v>0</v>
      </c>
      <c r="Q240" s="281">
        <v>0</v>
      </c>
      <c r="R240" s="281">
        <v>0</v>
      </c>
      <c r="S240" s="281">
        <v>0</v>
      </c>
      <c r="T240" s="281">
        <v>0</v>
      </c>
      <c r="U240" s="281">
        <v>0</v>
      </c>
      <c r="V240" s="281">
        <v>0</v>
      </c>
      <c r="W240" s="281">
        <v>0</v>
      </c>
      <c r="X240" s="281">
        <v>0</v>
      </c>
      <c r="Y240" s="281">
        <v>0</v>
      </c>
      <c r="Z240" s="281">
        <v>0</v>
      </c>
      <c r="AA240" s="281">
        <v>0</v>
      </c>
      <c r="AB240" s="281">
        <v>0</v>
      </c>
      <c r="AC240" s="281">
        <v>0</v>
      </c>
      <c r="AD240" s="281">
        <v>0</v>
      </c>
      <c r="AE240" s="281">
        <v>0</v>
      </c>
      <c r="AF240" s="281">
        <v>0</v>
      </c>
      <c r="AG240" s="281">
        <v>0</v>
      </c>
      <c r="AH240" s="281">
        <v>0</v>
      </c>
      <c r="AI240" s="281">
        <v>0</v>
      </c>
      <c r="AJ240" s="281">
        <v>0</v>
      </c>
      <c r="AK240" s="281">
        <v>0</v>
      </c>
      <c r="AL240" s="281">
        <v>0</v>
      </c>
      <c r="AM240" s="281">
        <v>0</v>
      </c>
      <c r="AN240" s="281">
        <v>0</v>
      </c>
      <c r="AO240" s="281">
        <v>0</v>
      </c>
      <c r="AP240" s="281">
        <v>0</v>
      </c>
    </row>
    <row r="241" spans="1:42" outlineLevel="2">
      <c r="A241" s="211" t="str">
        <f>A203&amp;"."&amp;A235&amp;"."&amp;A204&amp;"."&amp;B241</f>
        <v>1.d.5.6</v>
      </c>
      <c r="B241">
        <v>6</v>
      </c>
      <c r="C241" t="str">
        <f>'1-GBP'!C241</f>
        <v/>
      </c>
      <c r="D241"/>
      <c r="E241"/>
      <c r="F241"/>
      <c r="G241"/>
      <c r="H241"/>
      <c r="I241"/>
      <c r="J241"/>
      <c r="K241"/>
      <c r="M241" s="281">
        <v>0</v>
      </c>
      <c r="N241" s="281">
        <v>0</v>
      </c>
      <c r="O241" s="281">
        <v>0</v>
      </c>
      <c r="P241" s="281">
        <v>0</v>
      </c>
      <c r="Q241" s="281">
        <v>0</v>
      </c>
      <c r="R241" s="281">
        <v>0</v>
      </c>
      <c r="S241" s="281">
        <v>0</v>
      </c>
      <c r="T241" s="281">
        <v>0</v>
      </c>
      <c r="U241" s="281">
        <v>0</v>
      </c>
      <c r="V241" s="281">
        <v>0</v>
      </c>
      <c r="W241" s="281">
        <v>0</v>
      </c>
      <c r="X241" s="281">
        <v>0</v>
      </c>
      <c r="Y241" s="281">
        <v>0</v>
      </c>
      <c r="Z241" s="281">
        <v>0</v>
      </c>
      <c r="AA241" s="281">
        <v>0</v>
      </c>
      <c r="AB241" s="281">
        <v>0</v>
      </c>
      <c r="AC241" s="281">
        <v>0</v>
      </c>
      <c r="AD241" s="281">
        <v>0</v>
      </c>
      <c r="AE241" s="281">
        <v>0</v>
      </c>
      <c r="AF241" s="281">
        <v>0</v>
      </c>
      <c r="AG241" s="281">
        <v>0</v>
      </c>
      <c r="AH241" s="281">
        <v>0</v>
      </c>
      <c r="AI241" s="281">
        <v>0</v>
      </c>
      <c r="AJ241" s="281">
        <v>0</v>
      </c>
      <c r="AK241" s="281">
        <v>0</v>
      </c>
      <c r="AL241" s="281">
        <v>0</v>
      </c>
      <c r="AM241" s="281">
        <v>0</v>
      </c>
      <c r="AN241" s="281">
        <v>0</v>
      </c>
      <c r="AO241" s="281">
        <v>0</v>
      </c>
      <c r="AP241" s="281">
        <v>0</v>
      </c>
    </row>
    <row r="242" spans="1:42" outlineLevel="2">
      <c r="A242" s="211" t="str">
        <f>A203&amp;"."&amp;A235&amp;"."&amp;A204&amp;"."&amp;B242</f>
        <v>1.d.5.7</v>
      </c>
      <c r="B242">
        <v>7</v>
      </c>
      <c r="C242" t="str">
        <f>'1-GBP'!C242</f>
        <v/>
      </c>
      <c r="D242"/>
      <c r="E242"/>
      <c r="F242"/>
      <c r="G242"/>
      <c r="H242"/>
      <c r="I242"/>
      <c r="J242"/>
      <c r="K242"/>
      <c r="M242" s="281">
        <v>0</v>
      </c>
      <c r="N242" s="281">
        <v>0</v>
      </c>
      <c r="O242" s="281">
        <v>0</v>
      </c>
      <c r="P242" s="281">
        <v>0</v>
      </c>
      <c r="Q242" s="281">
        <v>0</v>
      </c>
      <c r="R242" s="281">
        <v>0</v>
      </c>
      <c r="S242" s="281">
        <v>0</v>
      </c>
      <c r="T242" s="281">
        <v>0</v>
      </c>
      <c r="U242" s="281">
        <v>0</v>
      </c>
      <c r="V242" s="281">
        <v>0</v>
      </c>
      <c r="W242" s="281">
        <v>0</v>
      </c>
      <c r="X242" s="281">
        <v>0</v>
      </c>
      <c r="Y242" s="281">
        <v>0</v>
      </c>
      <c r="Z242" s="281">
        <v>0</v>
      </c>
      <c r="AA242" s="281">
        <v>0</v>
      </c>
      <c r="AB242" s="281">
        <v>0</v>
      </c>
      <c r="AC242" s="281">
        <v>0</v>
      </c>
      <c r="AD242" s="281">
        <v>0</v>
      </c>
      <c r="AE242" s="281">
        <v>0</v>
      </c>
      <c r="AF242" s="281">
        <v>0</v>
      </c>
      <c r="AG242" s="281">
        <v>0</v>
      </c>
      <c r="AH242" s="281">
        <v>0</v>
      </c>
      <c r="AI242" s="281">
        <v>0</v>
      </c>
      <c r="AJ242" s="281">
        <v>0</v>
      </c>
      <c r="AK242" s="281">
        <v>0</v>
      </c>
      <c r="AL242" s="281">
        <v>0</v>
      </c>
      <c r="AM242" s="281">
        <v>0</v>
      </c>
      <c r="AN242" s="281">
        <v>0</v>
      </c>
      <c r="AO242" s="281">
        <v>0</v>
      </c>
      <c r="AP242" s="281">
        <v>0</v>
      </c>
    </row>
    <row r="243" spans="1:42" outlineLevel="2">
      <c r="A243" s="211" t="str">
        <f>A203&amp;"."&amp;A235&amp;"."&amp;A204&amp;"."&amp;B243</f>
        <v>1.d.5.8</v>
      </c>
      <c r="B243">
        <v>8</v>
      </c>
      <c r="C243" t="str">
        <f>'1-GBP'!C243</f>
        <v/>
      </c>
      <c r="D243"/>
      <c r="E243"/>
      <c r="F243"/>
      <c r="G243"/>
      <c r="H243"/>
      <c r="I243"/>
      <c r="J243"/>
      <c r="K243"/>
      <c r="M243" s="281">
        <v>0</v>
      </c>
      <c r="N243" s="281">
        <v>0</v>
      </c>
      <c r="O243" s="281">
        <v>0</v>
      </c>
      <c r="P243" s="281">
        <v>0</v>
      </c>
      <c r="Q243" s="281">
        <v>0</v>
      </c>
      <c r="R243" s="281">
        <v>0</v>
      </c>
      <c r="S243" s="281">
        <v>0</v>
      </c>
      <c r="T243" s="281">
        <v>0</v>
      </c>
      <c r="U243" s="281">
        <v>0</v>
      </c>
      <c r="V243" s="281">
        <v>0</v>
      </c>
      <c r="W243" s="281">
        <v>0</v>
      </c>
      <c r="X243" s="281">
        <v>0</v>
      </c>
      <c r="Y243" s="281">
        <v>0</v>
      </c>
      <c r="Z243" s="281">
        <v>0</v>
      </c>
      <c r="AA243" s="281">
        <v>0</v>
      </c>
      <c r="AB243" s="281">
        <v>0</v>
      </c>
      <c r="AC243" s="281">
        <v>0</v>
      </c>
      <c r="AD243" s="281">
        <v>0</v>
      </c>
      <c r="AE243" s="281">
        <v>0</v>
      </c>
      <c r="AF243" s="281">
        <v>0</v>
      </c>
      <c r="AG243" s="281">
        <v>0</v>
      </c>
      <c r="AH243" s="281">
        <v>0</v>
      </c>
      <c r="AI243" s="281">
        <v>0</v>
      </c>
      <c r="AJ243" s="281">
        <v>0</v>
      </c>
      <c r="AK243" s="281">
        <v>0</v>
      </c>
      <c r="AL243" s="281">
        <v>0</v>
      </c>
      <c r="AM243" s="281">
        <v>0</v>
      </c>
      <c r="AN243" s="281">
        <v>0</v>
      </c>
      <c r="AO243" s="281">
        <v>0</v>
      </c>
      <c r="AP243" s="281">
        <v>0</v>
      </c>
    </row>
    <row r="244" spans="1:42" outlineLevel="2">
      <c r="A244" s="211" t="str">
        <f>A203&amp;"."&amp;A235&amp;"."&amp;A204&amp;"."&amp;B244</f>
        <v>1.d.5.9</v>
      </c>
      <c r="B244">
        <v>9</v>
      </c>
      <c r="C244" t="str">
        <f>'1-GBP'!C244</f>
        <v/>
      </c>
      <c r="D244"/>
      <c r="E244"/>
      <c r="F244"/>
      <c r="G244"/>
      <c r="H244"/>
      <c r="I244"/>
      <c r="J244"/>
      <c r="K244"/>
      <c r="M244" s="281">
        <v>0</v>
      </c>
      <c r="N244" s="281">
        <v>0</v>
      </c>
      <c r="O244" s="281">
        <v>0</v>
      </c>
      <c r="P244" s="281">
        <v>0</v>
      </c>
      <c r="Q244" s="281">
        <v>0</v>
      </c>
      <c r="R244" s="281">
        <v>0</v>
      </c>
      <c r="S244" s="281">
        <v>0</v>
      </c>
      <c r="T244" s="281">
        <v>0</v>
      </c>
      <c r="U244" s="281">
        <v>0</v>
      </c>
      <c r="V244" s="281">
        <v>0</v>
      </c>
      <c r="W244" s="281">
        <v>0</v>
      </c>
      <c r="X244" s="281">
        <v>0</v>
      </c>
      <c r="Y244" s="281">
        <v>0</v>
      </c>
      <c r="Z244" s="281">
        <v>0</v>
      </c>
      <c r="AA244" s="281">
        <v>0</v>
      </c>
      <c r="AB244" s="281">
        <v>0</v>
      </c>
      <c r="AC244" s="281">
        <v>0</v>
      </c>
      <c r="AD244" s="281">
        <v>0</v>
      </c>
      <c r="AE244" s="281">
        <v>0</v>
      </c>
      <c r="AF244" s="281">
        <v>0</v>
      </c>
      <c r="AG244" s="281">
        <v>0</v>
      </c>
      <c r="AH244" s="281">
        <v>0</v>
      </c>
      <c r="AI244" s="281">
        <v>0</v>
      </c>
      <c r="AJ244" s="281">
        <v>0</v>
      </c>
      <c r="AK244" s="281">
        <v>0</v>
      </c>
      <c r="AL244" s="281">
        <v>0</v>
      </c>
      <c r="AM244" s="281">
        <v>0</v>
      </c>
      <c r="AN244" s="281">
        <v>0</v>
      </c>
      <c r="AO244" s="281">
        <v>0</v>
      </c>
      <c r="AP244" s="281">
        <v>0</v>
      </c>
    </row>
    <row r="245" spans="1:42" outlineLevel="2">
      <c r="A245" s="211" t="str">
        <f>A203&amp;"."&amp;A235&amp;"."&amp;A204&amp;"."&amp;B245</f>
        <v>1.d.5.10</v>
      </c>
      <c r="B245">
        <v>10</v>
      </c>
      <c r="C245" t="str">
        <f>'1-GBP'!C245</f>
        <v/>
      </c>
      <c r="D245"/>
      <c r="E245"/>
      <c r="F245"/>
      <c r="G245"/>
      <c r="H245"/>
      <c r="I245"/>
      <c r="J245"/>
      <c r="K245"/>
      <c r="M245" s="281">
        <v>0</v>
      </c>
      <c r="N245" s="281">
        <v>0</v>
      </c>
      <c r="O245" s="281">
        <v>0</v>
      </c>
      <c r="P245" s="281">
        <v>0</v>
      </c>
      <c r="Q245" s="281">
        <v>0</v>
      </c>
      <c r="R245" s="281">
        <v>0</v>
      </c>
      <c r="S245" s="281">
        <v>0</v>
      </c>
      <c r="T245" s="281">
        <v>0</v>
      </c>
      <c r="U245" s="281">
        <v>0</v>
      </c>
      <c r="V245" s="281">
        <v>0</v>
      </c>
      <c r="W245" s="281">
        <v>0</v>
      </c>
      <c r="X245" s="281">
        <v>0</v>
      </c>
      <c r="Y245" s="281">
        <v>0</v>
      </c>
      <c r="Z245" s="281">
        <v>0</v>
      </c>
      <c r="AA245" s="281">
        <v>0</v>
      </c>
      <c r="AB245" s="281">
        <v>0</v>
      </c>
      <c r="AC245" s="281">
        <v>0</v>
      </c>
      <c r="AD245" s="281">
        <v>0</v>
      </c>
      <c r="AE245" s="281">
        <v>0</v>
      </c>
      <c r="AF245" s="281">
        <v>0</v>
      </c>
      <c r="AG245" s="281">
        <v>0</v>
      </c>
      <c r="AH245" s="281">
        <v>0</v>
      </c>
      <c r="AI245" s="281">
        <v>0</v>
      </c>
      <c r="AJ245" s="281">
        <v>0</v>
      </c>
      <c r="AK245" s="281">
        <v>0</v>
      </c>
      <c r="AL245" s="281">
        <v>0</v>
      </c>
      <c r="AM245" s="281">
        <v>0</v>
      </c>
      <c r="AN245" s="281">
        <v>0</v>
      </c>
      <c r="AO245" s="281">
        <v>0</v>
      </c>
      <c r="AP245" s="281">
        <v>0</v>
      </c>
    </row>
    <row r="246" spans="1:42" outlineLevel="2">
      <c r="A246" s="211" t="str">
        <f>A203&amp;"."&amp;A235&amp;"."&amp;A204&amp;"."&amp;B246</f>
        <v>1.d.5.11</v>
      </c>
      <c r="B246">
        <v>11</v>
      </c>
      <c r="C246" t="str">
        <f>'1-GBP'!C246</f>
        <v/>
      </c>
      <c r="D246"/>
      <c r="E246"/>
      <c r="F246"/>
      <c r="G246"/>
      <c r="H246"/>
      <c r="I246"/>
      <c r="J246"/>
      <c r="K246"/>
      <c r="M246" s="281">
        <v>0</v>
      </c>
      <c r="N246" s="281">
        <v>0</v>
      </c>
      <c r="O246" s="281">
        <v>0</v>
      </c>
      <c r="P246" s="281">
        <v>0</v>
      </c>
      <c r="Q246" s="281">
        <v>0</v>
      </c>
      <c r="R246" s="281">
        <v>0</v>
      </c>
      <c r="S246" s="281">
        <v>0</v>
      </c>
      <c r="T246" s="281">
        <v>0</v>
      </c>
      <c r="U246" s="281">
        <v>0</v>
      </c>
      <c r="V246" s="281">
        <v>0</v>
      </c>
      <c r="W246" s="281">
        <v>0</v>
      </c>
      <c r="X246" s="281">
        <v>0</v>
      </c>
      <c r="Y246" s="281">
        <v>0</v>
      </c>
      <c r="Z246" s="281">
        <v>0</v>
      </c>
      <c r="AA246" s="281">
        <v>0</v>
      </c>
      <c r="AB246" s="281">
        <v>0</v>
      </c>
      <c r="AC246" s="281">
        <v>0</v>
      </c>
      <c r="AD246" s="281">
        <v>0</v>
      </c>
      <c r="AE246" s="281">
        <v>0</v>
      </c>
      <c r="AF246" s="281">
        <v>0</v>
      </c>
      <c r="AG246" s="281">
        <v>0</v>
      </c>
      <c r="AH246" s="281">
        <v>0</v>
      </c>
      <c r="AI246" s="281">
        <v>0</v>
      </c>
      <c r="AJ246" s="281">
        <v>0</v>
      </c>
      <c r="AK246" s="281">
        <v>0</v>
      </c>
      <c r="AL246" s="281">
        <v>0</v>
      </c>
      <c r="AM246" s="281">
        <v>0</v>
      </c>
      <c r="AN246" s="281">
        <v>0</v>
      </c>
      <c r="AO246" s="281">
        <v>0</v>
      </c>
      <c r="AP246" s="281">
        <v>0</v>
      </c>
    </row>
    <row r="247" spans="1:42" outlineLevel="2">
      <c r="A247" s="211" t="str">
        <f>A203&amp;"."&amp;A235&amp;"."&amp;A204&amp;"."&amp;B247</f>
        <v>1.d.5.12</v>
      </c>
      <c r="B247">
        <v>12</v>
      </c>
      <c r="C247" t="str">
        <f>'1-GBP'!C247</f>
        <v/>
      </c>
      <c r="D247"/>
      <c r="E247"/>
      <c r="F247"/>
      <c r="G247"/>
      <c r="H247"/>
      <c r="I247"/>
      <c r="J247"/>
      <c r="K247"/>
      <c r="M247" s="281">
        <v>0</v>
      </c>
      <c r="N247" s="281">
        <v>0</v>
      </c>
      <c r="O247" s="281">
        <v>0</v>
      </c>
      <c r="P247" s="281">
        <v>0</v>
      </c>
      <c r="Q247" s="281">
        <v>0</v>
      </c>
      <c r="R247" s="281">
        <v>0</v>
      </c>
      <c r="S247" s="281">
        <v>0</v>
      </c>
      <c r="T247" s="281">
        <v>0</v>
      </c>
      <c r="U247" s="281">
        <v>0</v>
      </c>
      <c r="V247" s="281">
        <v>0</v>
      </c>
      <c r="W247" s="281">
        <v>0</v>
      </c>
      <c r="X247" s="281">
        <v>0</v>
      </c>
      <c r="Y247" s="281">
        <v>0</v>
      </c>
      <c r="Z247" s="281">
        <v>0</v>
      </c>
      <c r="AA247" s="281">
        <v>0</v>
      </c>
      <c r="AB247" s="281">
        <v>0</v>
      </c>
      <c r="AC247" s="281">
        <v>0</v>
      </c>
      <c r="AD247" s="281">
        <v>0</v>
      </c>
      <c r="AE247" s="281">
        <v>0</v>
      </c>
      <c r="AF247" s="281">
        <v>0</v>
      </c>
      <c r="AG247" s="281">
        <v>0</v>
      </c>
      <c r="AH247" s="281">
        <v>0</v>
      </c>
      <c r="AI247" s="281">
        <v>0</v>
      </c>
      <c r="AJ247" s="281">
        <v>0</v>
      </c>
      <c r="AK247" s="281">
        <v>0</v>
      </c>
      <c r="AL247" s="281">
        <v>0</v>
      </c>
      <c r="AM247" s="281">
        <v>0</v>
      </c>
      <c r="AN247" s="281">
        <v>0</v>
      </c>
      <c r="AO247" s="281">
        <v>0</v>
      </c>
      <c r="AP247" s="281">
        <v>0</v>
      </c>
    </row>
    <row r="248" spans="1:42" outlineLevel="1" collapsed="1">
      <c r="A248" s="212"/>
      <c r="B248" s="201">
        <f>B247-COUNTIFS(C236:C247,"")</f>
        <v>0</v>
      </c>
      <c r="C248" s="201" t="s">
        <v>285</v>
      </c>
      <c r="D248" s="201"/>
      <c r="E248" s="201"/>
      <c r="F248" s="201"/>
      <c r="G248" s="201"/>
      <c r="H248" s="201"/>
      <c r="I248" s="201"/>
      <c r="J248" s="201"/>
      <c r="K248" s="201"/>
      <c r="L248" s="201"/>
      <c r="M248" s="280">
        <f t="shared" ref="M248:AP248" si="21">SUM(M236:M247)</f>
        <v>0</v>
      </c>
      <c r="N248" s="280">
        <f t="shared" si="21"/>
        <v>0</v>
      </c>
      <c r="O248" s="280">
        <f t="shared" si="21"/>
        <v>0</v>
      </c>
      <c r="P248" s="280">
        <f t="shared" si="21"/>
        <v>0</v>
      </c>
      <c r="Q248" s="280">
        <f t="shared" si="21"/>
        <v>0</v>
      </c>
      <c r="R248" s="280">
        <f t="shared" si="21"/>
        <v>0</v>
      </c>
      <c r="S248" s="280">
        <f t="shared" si="21"/>
        <v>0</v>
      </c>
      <c r="T248" s="280">
        <f t="shared" si="21"/>
        <v>0</v>
      </c>
      <c r="U248" s="280">
        <f t="shared" si="21"/>
        <v>0</v>
      </c>
      <c r="V248" s="280">
        <f t="shared" si="21"/>
        <v>0</v>
      </c>
      <c r="W248" s="280">
        <f t="shared" si="21"/>
        <v>0</v>
      </c>
      <c r="X248" s="280">
        <f t="shared" si="21"/>
        <v>0</v>
      </c>
      <c r="Y248" s="280">
        <f t="shared" si="21"/>
        <v>0</v>
      </c>
      <c r="Z248" s="280">
        <f t="shared" si="21"/>
        <v>0</v>
      </c>
      <c r="AA248" s="280">
        <f t="shared" si="21"/>
        <v>0</v>
      </c>
      <c r="AB248" s="280">
        <f t="shared" si="21"/>
        <v>0</v>
      </c>
      <c r="AC248" s="280">
        <f t="shared" si="21"/>
        <v>0</v>
      </c>
      <c r="AD248" s="280">
        <f t="shared" si="21"/>
        <v>0</v>
      </c>
      <c r="AE248" s="280">
        <f t="shared" si="21"/>
        <v>0</v>
      </c>
      <c r="AF248" s="280">
        <f t="shared" si="21"/>
        <v>0</v>
      </c>
      <c r="AG248" s="280">
        <f t="shared" si="21"/>
        <v>0</v>
      </c>
      <c r="AH248" s="280">
        <f t="shared" si="21"/>
        <v>0</v>
      </c>
      <c r="AI248" s="280">
        <f t="shared" si="21"/>
        <v>0</v>
      </c>
      <c r="AJ248" s="280">
        <f t="shared" si="21"/>
        <v>0</v>
      </c>
      <c r="AK248" s="280">
        <f t="shared" si="21"/>
        <v>0</v>
      </c>
      <c r="AL248" s="280">
        <f t="shared" si="21"/>
        <v>0</v>
      </c>
      <c r="AM248" s="280">
        <f t="shared" si="21"/>
        <v>0</v>
      </c>
      <c r="AN248" s="280">
        <f t="shared" si="21"/>
        <v>0</v>
      </c>
      <c r="AO248" s="280">
        <f t="shared" si="21"/>
        <v>0</v>
      </c>
      <c r="AP248" s="280">
        <f t="shared" si="21"/>
        <v>0</v>
      </c>
    </row>
    <row r="249" spans="1:42" ht="16.149999999999999" outlineLevel="1" thickBot="1">
      <c r="A249" s="213"/>
      <c r="B249" s="202"/>
      <c r="C249" s="202"/>
      <c r="D249" s="202"/>
      <c r="E249" s="202"/>
      <c r="F249" s="202"/>
      <c r="G249" s="202"/>
      <c r="H249" s="202"/>
      <c r="I249" s="202"/>
      <c r="J249" s="202"/>
      <c r="K249" s="202"/>
      <c r="L249" s="202"/>
      <c r="M249" s="313"/>
      <c r="N249" s="313"/>
      <c r="O249" s="313"/>
      <c r="P249" s="313"/>
      <c r="Q249" s="313"/>
      <c r="R249" s="313"/>
      <c r="S249" s="313"/>
      <c r="T249" s="313"/>
      <c r="U249" s="313"/>
      <c r="V249" s="313"/>
      <c r="W249" s="313"/>
      <c r="X249" s="313"/>
      <c r="Y249" s="313"/>
      <c r="Z249" s="313"/>
      <c r="AA249" s="313"/>
      <c r="AB249" s="313"/>
      <c r="AC249" s="313"/>
      <c r="AD249" s="313"/>
      <c r="AE249" s="313"/>
      <c r="AF249" s="313"/>
      <c r="AG249" s="313"/>
      <c r="AH249" s="313"/>
      <c r="AI249" s="313"/>
      <c r="AJ249" s="313"/>
      <c r="AK249" s="313"/>
      <c r="AL249" s="313"/>
      <c r="AM249" s="313"/>
      <c r="AN249" s="313"/>
      <c r="AO249" s="313"/>
      <c r="AP249" s="313"/>
    </row>
    <row r="250" spans="1:42" ht="16.149999999999999" outlineLevel="1" thickBot="1">
      <c r="A250" s="214" t="s">
        <v>288</v>
      </c>
      <c r="B250" s="203">
        <f>B248+B233+B218</f>
        <v>6</v>
      </c>
      <c r="C250" s="203" t="s">
        <v>289</v>
      </c>
      <c r="D250" s="203"/>
      <c r="E250" s="203"/>
      <c r="F250" s="203"/>
      <c r="G250" s="203" t="str">
        <f>+"Total "&amp;$B203&amp;" "&amp;$B204</f>
        <v>Total Phase 1 IJV Costs</v>
      </c>
      <c r="H250" s="203"/>
      <c r="I250" s="203"/>
      <c r="J250" s="203"/>
      <c r="K250" s="203"/>
      <c r="L250" s="203"/>
      <c r="M250" s="284">
        <f t="shared" ref="M250:AP250" si="22">SUM(M218,M233,M248)</f>
        <v>0</v>
      </c>
      <c r="N250" s="284">
        <f t="shared" si="22"/>
        <v>0</v>
      </c>
      <c r="O250" s="284">
        <f t="shared" si="22"/>
        <v>0</v>
      </c>
      <c r="P250" s="284">
        <f t="shared" si="22"/>
        <v>0</v>
      </c>
      <c r="Q250" s="284">
        <f t="shared" si="22"/>
        <v>0</v>
      </c>
      <c r="R250" s="284">
        <f t="shared" si="22"/>
        <v>0</v>
      </c>
      <c r="S250" s="284">
        <f t="shared" si="22"/>
        <v>0</v>
      </c>
      <c r="T250" s="284">
        <f t="shared" si="22"/>
        <v>0</v>
      </c>
      <c r="U250" s="284">
        <f t="shared" si="22"/>
        <v>0</v>
      </c>
      <c r="V250" s="284">
        <f t="shared" si="22"/>
        <v>0</v>
      </c>
      <c r="W250" s="284">
        <f t="shared" si="22"/>
        <v>0</v>
      </c>
      <c r="X250" s="284">
        <f t="shared" si="22"/>
        <v>0</v>
      </c>
      <c r="Y250" s="284">
        <f t="shared" si="22"/>
        <v>0</v>
      </c>
      <c r="Z250" s="284">
        <f t="shared" si="22"/>
        <v>0</v>
      </c>
      <c r="AA250" s="284">
        <f t="shared" si="22"/>
        <v>0</v>
      </c>
      <c r="AB250" s="284">
        <f t="shared" si="22"/>
        <v>0</v>
      </c>
      <c r="AC250" s="284">
        <f t="shared" si="22"/>
        <v>0</v>
      </c>
      <c r="AD250" s="284">
        <f t="shared" si="22"/>
        <v>0</v>
      </c>
      <c r="AE250" s="284">
        <f t="shared" si="22"/>
        <v>0</v>
      </c>
      <c r="AF250" s="284">
        <f t="shared" si="22"/>
        <v>0</v>
      </c>
      <c r="AG250" s="284">
        <f t="shared" si="22"/>
        <v>0</v>
      </c>
      <c r="AH250" s="284">
        <f t="shared" si="22"/>
        <v>0</v>
      </c>
      <c r="AI250" s="284">
        <f t="shared" si="22"/>
        <v>0</v>
      </c>
      <c r="AJ250" s="284">
        <f t="shared" si="22"/>
        <v>0</v>
      </c>
      <c r="AK250" s="284">
        <f t="shared" si="22"/>
        <v>0</v>
      </c>
      <c r="AL250" s="284">
        <f t="shared" si="22"/>
        <v>0</v>
      </c>
      <c r="AM250" s="284">
        <f t="shared" si="22"/>
        <v>0</v>
      </c>
      <c r="AN250" s="284">
        <f t="shared" si="22"/>
        <v>0</v>
      </c>
      <c r="AO250" s="284">
        <f t="shared" si="22"/>
        <v>0</v>
      </c>
      <c r="AP250" s="284">
        <f t="shared" si="22"/>
        <v>0</v>
      </c>
    </row>
    <row r="251" spans="1:42">
      <c r="A251" s="211"/>
      <c r="B251"/>
      <c r="C251"/>
      <c r="D251"/>
      <c r="E251"/>
      <c r="F251"/>
      <c r="G251"/>
      <c r="H251"/>
      <c r="I251"/>
      <c r="J251"/>
      <c r="K251"/>
      <c r="M251" s="314"/>
      <c r="N251" s="314"/>
      <c r="O251" s="314"/>
      <c r="P251" s="314"/>
      <c r="Q251" s="314"/>
      <c r="R251" s="314"/>
      <c r="S251" s="314"/>
      <c r="T251" s="314"/>
      <c r="U251" s="314"/>
      <c r="V251" s="314"/>
      <c r="W251" s="314"/>
      <c r="X251" s="314"/>
      <c r="Y251" s="314"/>
      <c r="Z251" s="314"/>
      <c r="AA251" s="314"/>
      <c r="AB251" s="314"/>
      <c r="AC251" s="314"/>
      <c r="AD251" s="314"/>
      <c r="AE251" s="314"/>
      <c r="AF251" s="314"/>
      <c r="AG251" s="314"/>
      <c r="AH251" s="314"/>
      <c r="AI251" s="314"/>
      <c r="AJ251" s="314"/>
      <c r="AK251" s="314"/>
      <c r="AL251" s="314"/>
      <c r="AM251" s="314"/>
      <c r="AN251" s="314"/>
      <c r="AO251" s="314"/>
      <c r="AP251" s="314"/>
    </row>
    <row r="252" spans="1:42">
      <c r="A252" s="209" t="str">
        <f>_xlfn.TEXTBEFORE(J252,".")</f>
        <v>1</v>
      </c>
      <c r="B252" s="196" t="str">
        <f>_xlfn.XLOOKUP($A252,Select!$B$4:$B$65,Select!$C$4:$C$65)</f>
        <v>Phase 1</v>
      </c>
      <c r="C252" s="197"/>
      <c r="D252" s="197">
        <f>B267+B282+B297</f>
        <v>4</v>
      </c>
      <c r="E252" s="197" t="s">
        <v>281</v>
      </c>
      <c r="F252" s="197"/>
      <c r="G252" s="197"/>
      <c r="H252" s="197"/>
      <c r="I252" s="197" t="s">
        <v>282</v>
      </c>
      <c r="J252" s="197" t="str">
        <f>Select!$M$9</f>
        <v>1.6</v>
      </c>
      <c r="K252" s="197"/>
      <c r="L252" s="197"/>
      <c r="M252" s="318"/>
      <c r="N252" s="319"/>
      <c r="O252" s="319"/>
      <c r="P252" s="319"/>
      <c r="Q252" s="319"/>
      <c r="R252" s="319"/>
      <c r="S252" s="319"/>
      <c r="T252" s="319"/>
      <c r="U252" s="319"/>
      <c r="V252" s="319"/>
      <c r="W252" s="319"/>
      <c r="X252" s="319"/>
      <c r="Y252" s="319"/>
      <c r="Z252" s="319"/>
      <c r="AA252" s="319"/>
      <c r="AB252" s="319"/>
      <c r="AC252" s="319"/>
      <c r="AD252" s="319"/>
      <c r="AE252" s="319"/>
      <c r="AF252" s="319"/>
      <c r="AG252" s="319"/>
      <c r="AH252" s="319"/>
      <c r="AI252" s="319"/>
      <c r="AJ252" s="319"/>
      <c r="AK252" s="319"/>
      <c r="AL252" s="319"/>
      <c r="AM252" s="319"/>
      <c r="AN252" s="319"/>
      <c r="AO252" s="319"/>
      <c r="AP252" s="319"/>
    </row>
    <row r="253" spans="1:42" outlineLevel="1">
      <c r="A253" s="210" t="str">
        <f>_xlfn.TEXTAFTER(J252,".")</f>
        <v>6</v>
      </c>
      <c r="B253" s="199" t="str">
        <f>_xlfn.XLOOKUP($J252,Select!$K$4:$K$65,Select!$F$4:$F$65)</f>
        <v>Energy Costs</v>
      </c>
      <c r="C253" s="199"/>
      <c r="D253" s="199"/>
      <c r="E253" s="199"/>
      <c r="F253" s="199"/>
      <c r="G253" s="199"/>
      <c r="H253" s="199"/>
      <c r="I253" s="199"/>
      <c r="J253" s="199"/>
      <c r="K253" s="199"/>
      <c r="L253" s="199"/>
      <c r="M253" s="320"/>
      <c r="N253" s="320"/>
      <c r="O253" s="320"/>
      <c r="P253" s="320"/>
      <c r="Q253" s="320"/>
      <c r="R253" s="320"/>
      <c r="S253" s="320"/>
      <c r="T253" s="320"/>
      <c r="U253" s="320"/>
      <c r="V253" s="320"/>
      <c r="W253" s="320"/>
      <c r="X253" s="320"/>
      <c r="Y253" s="320"/>
      <c r="Z253" s="320"/>
      <c r="AA253" s="320"/>
      <c r="AB253" s="320"/>
      <c r="AC253" s="320"/>
      <c r="AD253" s="320"/>
      <c r="AE253" s="320"/>
      <c r="AF253" s="320"/>
      <c r="AG253" s="320"/>
      <c r="AH253" s="320"/>
      <c r="AI253" s="320"/>
      <c r="AJ253" s="320"/>
      <c r="AK253" s="320"/>
      <c r="AL253" s="320"/>
      <c r="AM253" s="320"/>
      <c r="AN253" s="320"/>
      <c r="AO253" s="320"/>
      <c r="AP253" s="320"/>
    </row>
    <row r="254" spans="1:42" outlineLevel="1">
      <c r="A254" s="220" t="s">
        <v>150</v>
      </c>
      <c r="B254" s="220" t="s">
        <v>283</v>
      </c>
      <c r="C254" s="220" t="s">
        <v>284</v>
      </c>
      <c r="D254" s="220"/>
      <c r="E254" s="220"/>
      <c r="F254" s="220"/>
      <c r="G254" s="220"/>
      <c r="H254" s="220"/>
      <c r="I254" s="220"/>
      <c r="J254" s="220"/>
      <c r="K254" s="220"/>
      <c r="L254" s="220"/>
      <c r="M254" s="315"/>
      <c r="N254" s="315"/>
      <c r="O254" s="315"/>
      <c r="P254" s="315"/>
      <c r="Q254" s="315"/>
      <c r="R254" s="315"/>
      <c r="S254" s="315"/>
      <c r="T254" s="315"/>
      <c r="U254" s="315"/>
      <c r="V254" s="315"/>
      <c r="W254" s="315"/>
      <c r="X254" s="315"/>
      <c r="Y254" s="315"/>
      <c r="Z254" s="315"/>
      <c r="AA254" s="315"/>
      <c r="AB254" s="315"/>
      <c r="AC254" s="315"/>
      <c r="AD254" s="315"/>
      <c r="AE254" s="315"/>
      <c r="AF254" s="315"/>
      <c r="AG254" s="315"/>
      <c r="AH254" s="315"/>
      <c r="AI254" s="315"/>
      <c r="AJ254" s="315"/>
      <c r="AK254" s="315"/>
      <c r="AL254" s="315"/>
      <c r="AM254" s="315"/>
      <c r="AN254" s="315"/>
      <c r="AO254" s="315"/>
      <c r="AP254" s="315"/>
    </row>
    <row r="255" spans="1:42" outlineLevel="2">
      <c r="A255" s="211" t="str">
        <f>A252&amp;"."&amp;A254&amp;"."&amp;A253&amp;"."&amp;B255</f>
        <v>1.c.6.1</v>
      </c>
      <c r="B255">
        <v>1</v>
      </c>
      <c r="C255" t="str">
        <f>'1-GBP'!C255</f>
        <v/>
      </c>
      <c r="D255"/>
      <c r="E255"/>
      <c r="F255"/>
      <c r="G255"/>
      <c r="H255"/>
      <c r="I255"/>
      <c r="J255"/>
      <c r="K255"/>
      <c r="M255" s="281">
        <v>0</v>
      </c>
      <c r="N255" s="281">
        <v>0</v>
      </c>
      <c r="O255" s="281">
        <v>0</v>
      </c>
      <c r="P255" s="281">
        <v>0</v>
      </c>
      <c r="Q255" s="281">
        <v>0</v>
      </c>
      <c r="R255" s="281">
        <v>0</v>
      </c>
      <c r="S255" s="281">
        <v>0</v>
      </c>
      <c r="T255" s="281">
        <v>0</v>
      </c>
      <c r="U255" s="281">
        <v>0</v>
      </c>
      <c r="V255" s="281">
        <v>0</v>
      </c>
      <c r="W255" s="281">
        <v>0</v>
      </c>
      <c r="X255" s="281">
        <v>0</v>
      </c>
      <c r="Y255" s="281">
        <v>0</v>
      </c>
      <c r="Z255" s="281">
        <v>0</v>
      </c>
      <c r="AA255" s="281">
        <v>0</v>
      </c>
      <c r="AB255" s="281">
        <v>0</v>
      </c>
      <c r="AC255" s="281">
        <v>0</v>
      </c>
      <c r="AD255" s="281">
        <v>0</v>
      </c>
      <c r="AE255" s="281">
        <v>0</v>
      </c>
      <c r="AF255" s="281">
        <v>0</v>
      </c>
      <c r="AG255" s="281">
        <v>0</v>
      </c>
      <c r="AH255" s="281">
        <v>0</v>
      </c>
      <c r="AI255" s="281">
        <v>0</v>
      </c>
      <c r="AJ255" s="281">
        <v>0</v>
      </c>
      <c r="AK255" s="281">
        <v>0</v>
      </c>
      <c r="AL255" s="281">
        <v>0</v>
      </c>
      <c r="AM255" s="281">
        <v>0</v>
      </c>
      <c r="AN255" s="281">
        <v>0</v>
      </c>
      <c r="AO255" s="281">
        <v>0</v>
      </c>
      <c r="AP255" s="281">
        <v>0</v>
      </c>
    </row>
    <row r="256" spans="1:42" outlineLevel="2">
      <c r="A256" s="211" t="str">
        <f>A252&amp;"."&amp;A254&amp;"."&amp;A253&amp;"."&amp;B256</f>
        <v>1.c.6.2</v>
      </c>
      <c r="B256">
        <v>2</v>
      </c>
      <c r="C256" t="str">
        <f>'1-GBP'!C256</f>
        <v/>
      </c>
      <c r="D256"/>
      <c r="E256"/>
      <c r="F256"/>
      <c r="G256"/>
      <c r="H256"/>
      <c r="I256"/>
      <c r="J256"/>
      <c r="K256"/>
      <c r="M256" s="281">
        <v>0</v>
      </c>
      <c r="N256" s="281">
        <v>0</v>
      </c>
      <c r="O256" s="281">
        <v>0</v>
      </c>
      <c r="P256" s="281">
        <v>0</v>
      </c>
      <c r="Q256" s="281">
        <v>0</v>
      </c>
      <c r="R256" s="281">
        <v>0</v>
      </c>
      <c r="S256" s="281">
        <v>0</v>
      </c>
      <c r="T256" s="281">
        <v>0</v>
      </c>
      <c r="U256" s="281">
        <v>0</v>
      </c>
      <c r="V256" s="281">
        <v>0</v>
      </c>
      <c r="W256" s="281">
        <v>0</v>
      </c>
      <c r="X256" s="281">
        <v>0</v>
      </c>
      <c r="Y256" s="281">
        <v>0</v>
      </c>
      <c r="Z256" s="281">
        <v>0</v>
      </c>
      <c r="AA256" s="281">
        <v>0</v>
      </c>
      <c r="AB256" s="281">
        <v>0</v>
      </c>
      <c r="AC256" s="281">
        <v>0</v>
      </c>
      <c r="AD256" s="281">
        <v>0</v>
      </c>
      <c r="AE256" s="281">
        <v>0</v>
      </c>
      <c r="AF256" s="281">
        <v>0</v>
      </c>
      <c r="AG256" s="281">
        <v>0</v>
      </c>
      <c r="AH256" s="281">
        <v>0</v>
      </c>
      <c r="AI256" s="281">
        <v>0</v>
      </c>
      <c r="AJ256" s="281">
        <v>0</v>
      </c>
      <c r="AK256" s="281">
        <v>0</v>
      </c>
      <c r="AL256" s="281">
        <v>0</v>
      </c>
      <c r="AM256" s="281">
        <v>0</v>
      </c>
      <c r="AN256" s="281">
        <v>0</v>
      </c>
      <c r="AO256" s="281">
        <v>0</v>
      </c>
      <c r="AP256" s="281">
        <v>0</v>
      </c>
    </row>
    <row r="257" spans="1:42" outlineLevel="2">
      <c r="A257" s="211" t="str">
        <f>A252&amp;"."&amp;A254&amp;"."&amp;A253&amp;"."&amp;B257</f>
        <v>1.c.6.3</v>
      </c>
      <c r="B257">
        <v>3</v>
      </c>
      <c r="C257" t="str">
        <f>'1-GBP'!C257</f>
        <v/>
      </c>
      <c r="D257"/>
      <c r="E257"/>
      <c r="F257"/>
      <c r="G257"/>
      <c r="H257"/>
      <c r="I257"/>
      <c r="J257"/>
      <c r="K257"/>
      <c r="M257" s="281">
        <v>0</v>
      </c>
      <c r="N257" s="281">
        <v>0</v>
      </c>
      <c r="O257" s="281">
        <v>0</v>
      </c>
      <c r="P257" s="281">
        <v>0</v>
      </c>
      <c r="Q257" s="281">
        <v>0</v>
      </c>
      <c r="R257" s="281">
        <v>0</v>
      </c>
      <c r="S257" s="281">
        <v>0</v>
      </c>
      <c r="T257" s="281">
        <v>0</v>
      </c>
      <c r="U257" s="281">
        <v>0</v>
      </c>
      <c r="V257" s="281">
        <v>0</v>
      </c>
      <c r="W257" s="281">
        <v>0</v>
      </c>
      <c r="X257" s="281">
        <v>0</v>
      </c>
      <c r="Y257" s="281">
        <v>0</v>
      </c>
      <c r="Z257" s="281">
        <v>0</v>
      </c>
      <c r="AA257" s="281">
        <v>0</v>
      </c>
      <c r="AB257" s="281">
        <v>0</v>
      </c>
      <c r="AC257" s="281">
        <v>0</v>
      </c>
      <c r="AD257" s="281">
        <v>0</v>
      </c>
      <c r="AE257" s="281">
        <v>0</v>
      </c>
      <c r="AF257" s="281">
        <v>0</v>
      </c>
      <c r="AG257" s="281">
        <v>0</v>
      </c>
      <c r="AH257" s="281">
        <v>0</v>
      </c>
      <c r="AI257" s="281">
        <v>0</v>
      </c>
      <c r="AJ257" s="281">
        <v>0</v>
      </c>
      <c r="AK257" s="281">
        <v>0</v>
      </c>
      <c r="AL257" s="281">
        <v>0</v>
      </c>
      <c r="AM257" s="281">
        <v>0</v>
      </c>
      <c r="AN257" s="281">
        <v>0</v>
      </c>
      <c r="AO257" s="281">
        <v>0</v>
      </c>
      <c r="AP257" s="281">
        <v>0</v>
      </c>
    </row>
    <row r="258" spans="1:42" outlineLevel="2">
      <c r="A258" s="211" t="str">
        <f>A252&amp;"."&amp;A254&amp;"."&amp;A253&amp;"."&amp;B258</f>
        <v>1.c.6.4</v>
      </c>
      <c r="B258">
        <v>4</v>
      </c>
      <c r="C258" t="str">
        <f>'1-GBP'!C258</f>
        <v/>
      </c>
      <c r="D258"/>
      <c r="E258"/>
      <c r="F258"/>
      <c r="G258"/>
      <c r="H258"/>
      <c r="I258"/>
      <c r="J258"/>
      <c r="K258"/>
      <c r="M258" s="281">
        <v>0</v>
      </c>
      <c r="N258" s="281">
        <v>0</v>
      </c>
      <c r="O258" s="281">
        <v>0</v>
      </c>
      <c r="P258" s="281">
        <v>0</v>
      </c>
      <c r="Q258" s="281">
        <v>0</v>
      </c>
      <c r="R258" s="281">
        <v>0</v>
      </c>
      <c r="S258" s="281">
        <v>0</v>
      </c>
      <c r="T258" s="281">
        <v>0</v>
      </c>
      <c r="U258" s="281">
        <v>0</v>
      </c>
      <c r="V258" s="281">
        <v>0</v>
      </c>
      <c r="W258" s="281">
        <v>0</v>
      </c>
      <c r="X258" s="281">
        <v>0</v>
      </c>
      <c r="Y258" s="281">
        <v>0</v>
      </c>
      <c r="Z258" s="281">
        <v>0</v>
      </c>
      <c r="AA258" s="281">
        <v>0</v>
      </c>
      <c r="AB258" s="281">
        <v>0</v>
      </c>
      <c r="AC258" s="281">
        <v>0</v>
      </c>
      <c r="AD258" s="281">
        <v>0</v>
      </c>
      <c r="AE258" s="281">
        <v>0</v>
      </c>
      <c r="AF258" s="281">
        <v>0</v>
      </c>
      <c r="AG258" s="281">
        <v>0</v>
      </c>
      <c r="AH258" s="281">
        <v>0</v>
      </c>
      <c r="AI258" s="281">
        <v>0</v>
      </c>
      <c r="AJ258" s="281">
        <v>0</v>
      </c>
      <c r="AK258" s="281">
        <v>0</v>
      </c>
      <c r="AL258" s="281">
        <v>0</v>
      </c>
      <c r="AM258" s="281">
        <v>0</v>
      </c>
      <c r="AN258" s="281">
        <v>0</v>
      </c>
      <c r="AO258" s="281">
        <v>0</v>
      </c>
      <c r="AP258" s="281">
        <v>0</v>
      </c>
    </row>
    <row r="259" spans="1:42" outlineLevel="2">
      <c r="A259" s="211" t="str">
        <f>A252&amp;"."&amp;A254&amp;"."&amp;A253&amp;"."&amp;B259</f>
        <v>1.c.6.5</v>
      </c>
      <c r="B259">
        <v>5</v>
      </c>
      <c r="C259" t="str">
        <f>'1-GBP'!C259</f>
        <v/>
      </c>
      <c r="D259"/>
      <c r="E259"/>
      <c r="F259"/>
      <c r="G259"/>
      <c r="H259"/>
      <c r="I259"/>
      <c r="J259"/>
      <c r="K259"/>
      <c r="M259" s="281">
        <v>0</v>
      </c>
      <c r="N259" s="281">
        <v>0</v>
      </c>
      <c r="O259" s="281">
        <v>0</v>
      </c>
      <c r="P259" s="281">
        <v>0</v>
      </c>
      <c r="Q259" s="281">
        <v>0</v>
      </c>
      <c r="R259" s="281">
        <v>0</v>
      </c>
      <c r="S259" s="281">
        <v>0</v>
      </c>
      <c r="T259" s="281">
        <v>0</v>
      </c>
      <c r="U259" s="281">
        <v>0</v>
      </c>
      <c r="V259" s="281">
        <v>0</v>
      </c>
      <c r="W259" s="281">
        <v>0</v>
      </c>
      <c r="X259" s="281">
        <v>0</v>
      </c>
      <c r="Y259" s="281">
        <v>0</v>
      </c>
      <c r="Z259" s="281">
        <v>0</v>
      </c>
      <c r="AA259" s="281">
        <v>0</v>
      </c>
      <c r="AB259" s="281">
        <v>0</v>
      </c>
      <c r="AC259" s="281">
        <v>0</v>
      </c>
      <c r="AD259" s="281">
        <v>0</v>
      </c>
      <c r="AE259" s="281">
        <v>0</v>
      </c>
      <c r="AF259" s="281">
        <v>0</v>
      </c>
      <c r="AG259" s="281">
        <v>0</v>
      </c>
      <c r="AH259" s="281">
        <v>0</v>
      </c>
      <c r="AI259" s="281">
        <v>0</v>
      </c>
      <c r="AJ259" s="281">
        <v>0</v>
      </c>
      <c r="AK259" s="281">
        <v>0</v>
      </c>
      <c r="AL259" s="281">
        <v>0</v>
      </c>
      <c r="AM259" s="281">
        <v>0</v>
      </c>
      <c r="AN259" s="281">
        <v>0</v>
      </c>
      <c r="AO259" s="281">
        <v>0</v>
      </c>
      <c r="AP259" s="281">
        <v>0</v>
      </c>
    </row>
    <row r="260" spans="1:42" outlineLevel="2">
      <c r="A260" s="211" t="str">
        <f>A252&amp;"."&amp;A254&amp;"."&amp;A253&amp;"."&amp;B260</f>
        <v>1.c.6.6</v>
      </c>
      <c r="B260">
        <v>6</v>
      </c>
      <c r="C260" t="str">
        <f>'1-GBP'!C260</f>
        <v/>
      </c>
      <c r="D260"/>
      <c r="E260"/>
      <c r="F260"/>
      <c r="G260"/>
      <c r="H260"/>
      <c r="I260"/>
      <c r="J260"/>
      <c r="K260"/>
      <c r="M260" s="281">
        <v>0</v>
      </c>
      <c r="N260" s="281">
        <v>0</v>
      </c>
      <c r="O260" s="281">
        <v>0</v>
      </c>
      <c r="P260" s="281">
        <v>0</v>
      </c>
      <c r="Q260" s="281">
        <v>0</v>
      </c>
      <c r="R260" s="281">
        <v>0</v>
      </c>
      <c r="S260" s="281">
        <v>0</v>
      </c>
      <c r="T260" s="281">
        <v>0</v>
      </c>
      <c r="U260" s="281">
        <v>0</v>
      </c>
      <c r="V260" s="281">
        <v>0</v>
      </c>
      <c r="W260" s="281">
        <v>0</v>
      </c>
      <c r="X260" s="281">
        <v>0</v>
      </c>
      <c r="Y260" s="281">
        <v>0</v>
      </c>
      <c r="Z260" s="281">
        <v>0</v>
      </c>
      <c r="AA260" s="281">
        <v>0</v>
      </c>
      <c r="AB260" s="281">
        <v>0</v>
      </c>
      <c r="AC260" s="281">
        <v>0</v>
      </c>
      <c r="AD260" s="281">
        <v>0</v>
      </c>
      <c r="AE260" s="281">
        <v>0</v>
      </c>
      <c r="AF260" s="281">
        <v>0</v>
      </c>
      <c r="AG260" s="281">
        <v>0</v>
      </c>
      <c r="AH260" s="281">
        <v>0</v>
      </c>
      <c r="AI260" s="281">
        <v>0</v>
      </c>
      <c r="AJ260" s="281">
        <v>0</v>
      </c>
      <c r="AK260" s="281">
        <v>0</v>
      </c>
      <c r="AL260" s="281">
        <v>0</v>
      </c>
      <c r="AM260" s="281">
        <v>0</v>
      </c>
      <c r="AN260" s="281">
        <v>0</v>
      </c>
      <c r="AO260" s="281">
        <v>0</v>
      </c>
      <c r="AP260" s="281">
        <v>0</v>
      </c>
    </row>
    <row r="261" spans="1:42" outlineLevel="2">
      <c r="A261" s="211" t="str">
        <f>A252&amp;"."&amp;A254&amp;"."&amp;A253&amp;"."&amp;B261</f>
        <v>1.c.6.7</v>
      </c>
      <c r="B261">
        <v>7</v>
      </c>
      <c r="C261" t="str">
        <f>'1-GBP'!C261</f>
        <v/>
      </c>
      <c r="D261"/>
      <c r="E261"/>
      <c r="F261"/>
      <c r="G261"/>
      <c r="H261"/>
      <c r="I261"/>
      <c r="J261"/>
      <c r="K261"/>
      <c r="M261" s="281">
        <v>0</v>
      </c>
      <c r="N261" s="281">
        <v>0</v>
      </c>
      <c r="O261" s="281">
        <v>0</v>
      </c>
      <c r="P261" s="281">
        <v>0</v>
      </c>
      <c r="Q261" s="281">
        <v>0</v>
      </c>
      <c r="R261" s="281">
        <v>0</v>
      </c>
      <c r="S261" s="281">
        <v>0</v>
      </c>
      <c r="T261" s="281">
        <v>0</v>
      </c>
      <c r="U261" s="281">
        <v>0</v>
      </c>
      <c r="V261" s="281">
        <v>0</v>
      </c>
      <c r="W261" s="281">
        <v>0</v>
      </c>
      <c r="X261" s="281">
        <v>0</v>
      </c>
      <c r="Y261" s="281">
        <v>0</v>
      </c>
      <c r="Z261" s="281">
        <v>0</v>
      </c>
      <c r="AA261" s="281">
        <v>0</v>
      </c>
      <c r="AB261" s="281">
        <v>0</v>
      </c>
      <c r="AC261" s="281">
        <v>0</v>
      </c>
      <c r="AD261" s="281">
        <v>0</v>
      </c>
      <c r="AE261" s="281">
        <v>0</v>
      </c>
      <c r="AF261" s="281">
        <v>0</v>
      </c>
      <c r="AG261" s="281">
        <v>0</v>
      </c>
      <c r="AH261" s="281">
        <v>0</v>
      </c>
      <c r="AI261" s="281">
        <v>0</v>
      </c>
      <c r="AJ261" s="281">
        <v>0</v>
      </c>
      <c r="AK261" s="281">
        <v>0</v>
      </c>
      <c r="AL261" s="281">
        <v>0</v>
      </c>
      <c r="AM261" s="281">
        <v>0</v>
      </c>
      <c r="AN261" s="281">
        <v>0</v>
      </c>
      <c r="AO261" s="281">
        <v>0</v>
      </c>
      <c r="AP261" s="281">
        <v>0</v>
      </c>
    </row>
    <row r="262" spans="1:42" outlineLevel="2">
      <c r="A262" s="211" t="str">
        <f>A252&amp;"."&amp;A254&amp;"."&amp;A253&amp;"."&amp;B262</f>
        <v>1.c.6.8</v>
      </c>
      <c r="B262">
        <v>8</v>
      </c>
      <c r="C262" t="str">
        <f>'1-GBP'!C262</f>
        <v/>
      </c>
      <c r="D262"/>
      <c r="E262"/>
      <c r="F262"/>
      <c r="G262"/>
      <c r="H262"/>
      <c r="I262"/>
      <c r="J262"/>
      <c r="K262"/>
      <c r="M262" s="281">
        <v>0</v>
      </c>
      <c r="N262" s="281">
        <v>0</v>
      </c>
      <c r="O262" s="281">
        <v>0</v>
      </c>
      <c r="P262" s="281">
        <v>0</v>
      </c>
      <c r="Q262" s="281">
        <v>0</v>
      </c>
      <c r="R262" s="281">
        <v>0</v>
      </c>
      <c r="S262" s="281">
        <v>0</v>
      </c>
      <c r="T262" s="281">
        <v>0</v>
      </c>
      <c r="U262" s="281">
        <v>0</v>
      </c>
      <c r="V262" s="281">
        <v>0</v>
      </c>
      <c r="W262" s="281">
        <v>0</v>
      </c>
      <c r="X262" s="281">
        <v>0</v>
      </c>
      <c r="Y262" s="281">
        <v>0</v>
      </c>
      <c r="Z262" s="281">
        <v>0</v>
      </c>
      <c r="AA262" s="281">
        <v>0</v>
      </c>
      <c r="AB262" s="281">
        <v>0</v>
      </c>
      <c r="AC262" s="281">
        <v>0</v>
      </c>
      <c r="AD262" s="281">
        <v>0</v>
      </c>
      <c r="AE262" s="281">
        <v>0</v>
      </c>
      <c r="AF262" s="281">
        <v>0</v>
      </c>
      <c r="AG262" s="281">
        <v>0</v>
      </c>
      <c r="AH262" s="281">
        <v>0</v>
      </c>
      <c r="AI262" s="281">
        <v>0</v>
      </c>
      <c r="AJ262" s="281">
        <v>0</v>
      </c>
      <c r="AK262" s="281">
        <v>0</v>
      </c>
      <c r="AL262" s="281">
        <v>0</v>
      </c>
      <c r="AM262" s="281">
        <v>0</v>
      </c>
      <c r="AN262" s="281">
        <v>0</v>
      </c>
      <c r="AO262" s="281">
        <v>0</v>
      </c>
      <c r="AP262" s="281">
        <v>0</v>
      </c>
    </row>
    <row r="263" spans="1:42" outlineLevel="2">
      <c r="A263" s="211" t="str">
        <f>A252&amp;"."&amp;A254&amp;"."&amp;A253&amp;"."&amp;B263</f>
        <v>1.c.6.9</v>
      </c>
      <c r="B263">
        <v>9</v>
      </c>
      <c r="C263" t="str">
        <f>'1-GBP'!C263</f>
        <v/>
      </c>
      <c r="D263"/>
      <c r="E263"/>
      <c r="F263"/>
      <c r="G263"/>
      <c r="H263"/>
      <c r="I263"/>
      <c r="J263"/>
      <c r="K263"/>
      <c r="M263" s="281">
        <v>0</v>
      </c>
      <c r="N263" s="281">
        <v>0</v>
      </c>
      <c r="O263" s="281">
        <v>0</v>
      </c>
      <c r="P263" s="281">
        <v>0</v>
      </c>
      <c r="Q263" s="281">
        <v>0</v>
      </c>
      <c r="R263" s="281">
        <v>0</v>
      </c>
      <c r="S263" s="281">
        <v>0</v>
      </c>
      <c r="T263" s="281">
        <v>0</v>
      </c>
      <c r="U263" s="281">
        <v>0</v>
      </c>
      <c r="V263" s="281">
        <v>0</v>
      </c>
      <c r="W263" s="281">
        <v>0</v>
      </c>
      <c r="X263" s="281">
        <v>0</v>
      </c>
      <c r="Y263" s="281">
        <v>0</v>
      </c>
      <c r="Z263" s="281">
        <v>0</v>
      </c>
      <c r="AA263" s="281">
        <v>0</v>
      </c>
      <c r="AB263" s="281">
        <v>0</v>
      </c>
      <c r="AC263" s="281">
        <v>0</v>
      </c>
      <c r="AD263" s="281">
        <v>0</v>
      </c>
      <c r="AE263" s="281">
        <v>0</v>
      </c>
      <c r="AF263" s="281">
        <v>0</v>
      </c>
      <c r="AG263" s="281">
        <v>0</v>
      </c>
      <c r="AH263" s="281">
        <v>0</v>
      </c>
      <c r="AI263" s="281">
        <v>0</v>
      </c>
      <c r="AJ263" s="281">
        <v>0</v>
      </c>
      <c r="AK263" s="281">
        <v>0</v>
      </c>
      <c r="AL263" s="281">
        <v>0</v>
      </c>
      <c r="AM263" s="281">
        <v>0</v>
      </c>
      <c r="AN263" s="281">
        <v>0</v>
      </c>
      <c r="AO263" s="281">
        <v>0</v>
      </c>
      <c r="AP263" s="281">
        <v>0</v>
      </c>
    </row>
    <row r="264" spans="1:42" outlineLevel="2">
      <c r="A264" s="211" t="str">
        <f>A252&amp;"."&amp;A254&amp;"."&amp;A253&amp;"."&amp;B264</f>
        <v>1.c.6.10</v>
      </c>
      <c r="B264">
        <v>10</v>
      </c>
      <c r="C264" t="str">
        <f>'1-GBP'!C264</f>
        <v/>
      </c>
      <c r="D264"/>
      <c r="E264"/>
      <c r="F264"/>
      <c r="G264"/>
      <c r="H264"/>
      <c r="I264"/>
      <c r="J264"/>
      <c r="K264"/>
      <c r="M264" s="281">
        <v>0</v>
      </c>
      <c r="N264" s="281">
        <v>0</v>
      </c>
      <c r="O264" s="281">
        <v>0</v>
      </c>
      <c r="P264" s="281">
        <v>0</v>
      </c>
      <c r="Q264" s="281">
        <v>0</v>
      </c>
      <c r="R264" s="281">
        <v>0</v>
      </c>
      <c r="S264" s="281">
        <v>0</v>
      </c>
      <c r="T264" s="281">
        <v>0</v>
      </c>
      <c r="U264" s="281">
        <v>0</v>
      </c>
      <c r="V264" s="281">
        <v>0</v>
      </c>
      <c r="W264" s="281">
        <v>0</v>
      </c>
      <c r="X264" s="281">
        <v>0</v>
      </c>
      <c r="Y264" s="281">
        <v>0</v>
      </c>
      <c r="Z264" s="281">
        <v>0</v>
      </c>
      <c r="AA264" s="281">
        <v>0</v>
      </c>
      <c r="AB264" s="281">
        <v>0</v>
      </c>
      <c r="AC264" s="281">
        <v>0</v>
      </c>
      <c r="AD264" s="281">
        <v>0</v>
      </c>
      <c r="AE264" s="281">
        <v>0</v>
      </c>
      <c r="AF264" s="281">
        <v>0</v>
      </c>
      <c r="AG264" s="281">
        <v>0</v>
      </c>
      <c r="AH264" s="281">
        <v>0</v>
      </c>
      <c r="AI264" s="281">
        <v>0</v>
      </c>
      <c r="AJ264" s="281">
        <v>0</v>
      </c>
      <c r="AK264" s="281">
        <v>0</v>
      </c>
      <c r="AL264" s="281">
        <v>0</v>
      </c>
      <c r="AM264" s="281">
        <v>0</v>
      </c>
      <c r="AN264" s="281">
        <v>0</v>
      </c>
      <c r="AO264" s="281">
        <v>0</v>
      </c>
      <c r="AP264" s="281">
        <v>0</v>
      </c>
    </row>
    <row r="265" spans="1:42" outlineLevel="2">
      <c r="A265" s="211" t="str">
        <f>A252&amp;"."&amp;A254&amp;"."&amp;A253&amp;"."&amp;B265</f>
        <v>1.c.6.11</v>
      </c>
      <c r="B265">
        <v>11</v>
      </c>
      <c r="C265" t="str">
        <f>'1-GBP'!C265</f>
        <v/>
      </c>
      <c r="D265"/>
      <c r="E265"/>
      <c r="F265"/>
      <c r="G265"/>
      <c r="H265"/>
      <c r="I265"/>
      <c r="J265"/>
      <c r="K265"/>
      <c r="M265" s="281">
        <v>0</v>
      </c>
      <c r="N265" s="281">
        <v>0</v>
      </c>
      <c r="O265" s="281">
        <v>0</v>
      </c>
      <c r="P265" s="281">
        <v>0</v>
      </c>
      <c r="Q265" s="281">
        <v>0</v>
      </c>
      <c r="R265" s="281">
        <v>0</v>
      </c>
      <c r="S265" s="281">
        <v>0</v>
      </c>
      <c r="T265" s="281">
        <v>0</v>
      </c>
      <c r="U265" s="281">
        <v>0</v>
      </c>
      <c r="V265" s="281">
        <v>0</v>
      </c>
      <c r="W265" s="281">
        <v>0</v>
      </c>
      <c r="X265" s="281">
        <v>0</v>
      </c>
      <c r="Y265" s="281">
        <v>0</v>
      </c>
      <c r="Z265" s="281">
        <v>0</v>
      </c>
      <c r="AA265" s="281">
        <v>0</v>
      </c>
      <c r="AB265" s="281">
        <v>0</v>
      </c>
      <c r="AC265" s="281">
        <v>0</v>
      </c>
      <c r="AD265" s="281">
        <v>0</v>
      </c>
      <c r="AE265" s="281">
        <v>0</v>
      </c>
      <c r="AF265" s="281">
        <v>0</v>
      </c>
      <c r="AG265" s="281">
        <v>0</v>
      </c>
      <c r="AH265" s="281">
        <v>0</v>
      </c>
      <c r="AI265" s="281">
        <v>0</v>
      </c>
      <c r="AJ265" s="281">
        <v>0</v>
      </c>
      <c r="AK265" s="281">
        <v>0</v>
      </c>
      <c r="AL265" s="281">
        <v>0</v>
      </c>
      <c r="AM265" s="281">
        <v>0</v>
      </c>
      <c r="AN265" s="281">
        <v>0</v>
      </c>
      <c r="AO265" s="281">
        <v>0</v>
      </c>
      <c r="AP265" s="281">
        <v>0</v>
      </c>
    </row>
    <row r="266" spans="1:42" outlineLevel="2">
      <c r="A266" s="211" t="str">
        <f>A252&amp;"."&amp;A254&amp;"."&amp;A253&amp;"."&amp;B266</f>
        <v>1.c.6.12</v>
      </c>
      <c r="B266">
        <v>12</v>
      </c>
      <c r="C266" t="str">
        <f>'1-GBP'!C266</f>
        <v/>
      </c>
      <c r="D266"/>
      <c r="E266"/>
      <c r="F266"/>
      <c r="G266"/>
      <c r="H266"/>
      <c r="I266"/>
      <c r="J266"/>
      <c r="K266"/>
      <c r="M266" s="281">
        <v>0</v>
      </c>
      <c r="N266" s="281">
        <v>0</v>
      </c>
      <c r="O266" s="281">
        <v>0</v>
      </c>
      <c r="P266" s="281">
        <v>0</v>
      </c>
      <c r="Q266" s="281">
        <v>0</v>
      </c>
      <c r="R266" s="281">
        <v>0</v>
      </c>
      <c r="S266" s="281">
        <v>0</v>
      </c>
      <c r="T266" s="281">
        <v>0</v>
      </c>
      <c r="U266" s="281">
        <v>0</v>
      </c>
      <c r="V266" s="281">
        <v>0</v>
      </c>
      <c r="W266" s="281">
        <v>0</v>
      </c>
      <c r="X266" s="281">
        <v>0</v>
      </c>
      <c r="Y266" s="281">
        <v>0</v>
      </c>
      <c r="Z266" s="281">
        <v>0</v>
      </c>
      <c r="AA266" s="281">
        <v>0</v>
      </c>
      <c r="AB266" s="281">
        <v>0</v>
      </c>
      <c r="AC266" s="281">
        <v>0</v>
      </c>
      <c r="AD266" s="281">
        <v>0</v>
      </c>
      <c r="AE266" s="281">
        <v>0</v>
      </c>
      <c r="AF266" s="281">
        <v>0</v>
      </c>
      <c r="AG266" s="281">
        <v>0</v>
      </c>
      <c r="AH266" s="281">
        <v>0</v>
      </c>
      <c r="AI266" s="281">
        <v>0</v>
      </c>
      <c r="AJ266" s="281">
        <v>0</v>
      </c>
      <c r="AK266" s="281">
        <v>0</v>
      </c>
      <c r="AL266" s="281">
        <v>0</v>
      </c>
      <c r="AM266" s="281">
        <v>0</v>
      </c>
      <c r="AN266" s="281">
        <v>0</v>
      </c>
      <c r="AO266" s="281">
        <v>0</v>
      </c>
      <c r="AP266" s="281">
        <v>0</v>
      </c>
    </row>
    <row r="267" spans="1:42" outlineLevel="1" collapsed="1">
      <c r="A267" s="212"/>
      <c r="B267" s="201">
        <f>B266-COUNTIFS(C255:C266,"")</f>
        <v>0</v>
      </c>
      <c r="C267" s="201" t="s">
        <v>285</v>
      </c>
      <c r="D267" s="201"/>
      <c r="E267" s="201"/>
      <c r="F267" s="201"/>
      <c r="G267" s="201"/>
      <c r="H267" s="201"/>
      <c r="I267" s="201"/>
      <c r="J267" s="201"/>
      <c r="K267" s="201"/>
      <c r="L267" s="201"/>
      <c r="M267" s="280">
        <f>SUM(M255:M266)</f>
        <v>0</v>
      </c>
      <c r="N267" s="280">
        <f>SUM(N255:N266)</f>
        <v>0</v>
      </c>
      <c r="O267" s="280">
        <f t="shared" ref="O267:AP267" si="23">SUM(O255:O266)</f>
        <v>0</v>
      </c>
      <c r="P267" s="280">
        <f t="shared" si="23"/>
        <v>0</v>
      </c>
      <c r="Q267" s="280">
        <f t="shared" si="23"/>
        <v>0</v>
      </c>
      <c r="R267" s="280">
        <f t="shared" si="23"/>
        <v>0</v>
      </c>
      <c r="S267" s="280">
        <f t="shared" si="23"/>
        <v>0</v>
      </c>
      <c r="T267" s="280">
        <f t="shared" si="23"/>
        <v>0</v>
      </c>
      <c r="U267" s="280">
        <f t="shared" si="23"/>
        <v>0</v>
      </c>
      <c r="V267" s="280">
        <f t="shared" si="23"/>
        <v>0</v>
      </c>
      <c r="W267" s="280">
        <f t="shared" si="23"/>
        <v>0</v>
      </c>
      <c r="X267" s="280">
        <f t="shared" si="23"/>
        <v>0</v>
      </c>
      <c r="Y267" s="280">
        <f t="shared" si="23"/>
        <v>0</v>
      </c>
      <c r="Z267" s="280">
        <f t="shared" si="23"/>
        <v>0</v>
      </c>
      <c r="AA267" s="280">
        <f t="shared" si="23"/>
        <v>0</v>
      </c>
      <c r="AB267" s="280">
        <f t="shared" si="23"/>
        <v>0</v>
      </c>
      <c r="AC267" s="280">
        <f t="shared" si="23"/>
        <v>0</v>
      </c>
      <c r="AD267" s="280">
        <f t="shared" si="23"/>
        <v>0</v>
      </c>
      <c r="AE267" s="280">
        <f t="shared" si="23"/>
        <v>0</v>
      </c>
      <c r="AF267" s="280">
        <f t="shared" si="23"/>
        <v>0</v>
      </c>
      <c r="AG267" s="280">
        <f t="shared" si="23"/>
        <v>0</v>
      </c>
      <c r="AH267" s="280">
        <f t="shared" si="23"/>
        <v>0</v>
      </c>
      <c r="AI267" s="280">
        <f t="shared" si="23"/>
        <v>0</v>
      </c>
      <c r="AJ267" s="280">
        <f t="shared" si="23"/>
        <v>0</v>
      </c>
      <c r="AK267" s="280">
        <f t="shared" si="23"/>
        <v>0</v>
      </c>
      <c r="AL267" s="280">
        <f t="shared" si="23"/>
        <v>0</v>
      </c>
      <c r="AM267" s="280">
        <f t="shared" si="23"/>
        <v>0</v>
      </c>
      <c r="AN267" s="280">
        <f t="shared" si="23"/>
        <v>0</v>
      </c>
      <c r="AO267" s="280">
        <f t="shared" si="23"/>
        <v>0</v>
      </c>
      <c r="AP267" s="280">
        <f t="shared" si="23"/>
        <v>0</v>
      </c>
    </row>
    <row r="268" spans="1:42" outlineLevel="1">
      <c r="A268" s="211"/>
      <c r="B268"/>
      <c r="C268"/>
      <c r="D268"/>
      <c r="E268"/>
      <c r="F268"/>
      <c r="G268"/>
      <c r="H268"/>
      <c r="I268"/>
      <c r="J268"/>
      <c r="K268"/>
      <c r="M268" s="314"/>
      <c r="N268" s="314"/>
      <c r="O268" s="314"/>
      <c r="P268" s="314"/>
      <c r="Q268" s="314"/>
      <c r="R268" s="314"/>
      <c r="S268" s="314"/>
      <c r="T268" s="314"/>
      <c r="U268" s="314"/>
      <c r="V268" s="314"/>
      <c r="W268" s="314"/>
      <c r="X268" s="314"/>
      <c r="Y268" s="314"/>
      <c r="Z268" s="314"/>
      <c r="AA268" s="314"/>
      <c r="AB268" s="314"/>
      <c r="AC268" s="314"/>
      <c r="AD268" s="314"/>
      <c r="AE268" s="314"/>
      <c r="AF268" s="314"/>
      <c r="AG268" s="314"/>
      <c r="AH268" s="314"/>
      <c r="AI268" s="314"/>
      <c r="AJ268" s="314"/>
      <c r="AK268" s="314"/>
      <c r="AL268" s="314"/>
      <c r="AM268" s="314"/>
      <c r="AN268" s="314"/>
      <c r="AO268" s="314"/>
      <c r="AP268" s="314"/>
    </row>
    <row r="269" spans="1:42" outlineLevel="1">
      <c r="A269" s="220" t="s">
        <v>216</v>
      </c>
      <c r="B269" s="220" t="s">
        <v>286</v>
      </c>
      <c r="C269" s="220" t="s">
        <v>284</v>
      </c>
      <c r="D269" s="220"/>
      <c r="E269" s="220"/>
      <c r="F269" s="220"/>
      <c r="G269" s="220"/>
      <c r="H269" s="220"/>
      <c r="I269" s="220"/>
      <c r="J269" s="220"/>
      <c r="K269" s="220"/>
      <c r="L269" s="220"/>
      <c r="M269" s="315"/>
      <c r="N269" s="315"/>
      <c r="O269" s="315"/>
      <c r="P269" s="315"/>
      <c r="Q269" s="315"/>
      <c r="R269" s="315"/>
      <c r="S269" s="315"/>
      <c r="T269" s="315"/>
      <c r="U269" s="315"/>
      <c r="V269" s="315"/>
      <c r="W269" s="315"/>
      <c r="X269" s="315"/>
      <c r="Y269" s="315"/>
      <c r="Z269" s="315"/>
      <c r="AA269" s="315"/>
      <c r="AB269" s="315"/>
      <c r="AC269" s="315"/>
      <c r="AD269" s="315"/>
      <c r="AE269" s="315"/>
      <c r="AF269" s="315"/>
      <c r="AG269" s="315"/>
      <c r="AH269" s="315"/>
      <c r="AI269" s="315"/>
      <c r="AJ269" s="315"/>
      <c r="AK269" s="315"/>
      <c r="AL269" s="315"/>
      <c r="AM269" s="315"/>
      <c r="AN269" s="315"/>
      <c r="AO269" s="315"/>
      <c r="AP269" s="315"/>
    </row>
    <row r="270" spans="1:42" outlineLevel="2">
      <c r="A270" s="211" t="str">
        <f>A252&amp;"."&amp;A269&amp;"."&amp;A253&amp;"."&amp;B270</f>
        <v>1.o.6.1</v>
      </c>
      <c r="B270">
        <v>1</v>
      </c>
      <c r="C270" t="str">
        <f>'1-GBP'!C270</f>
        <v>Onshore Gathering System</v>
      </c>
      <c r="D270"/>
      <c r="E270"/>
      <c r="F270"/>
      <c r="G270"/>
      <c r="H270"/>
      <c r="I270"/>
      <c r="J270"/>
      <c r="K270"/>
      <c r="M270" s="281">
        <v>0</v>
      </c>
      <c r="N270" s="281">
        <v>0</v>
      </c>
      <c r="O270" s="281">
        <v>0</v>
      </c>
      <c r="P270" s="281">
        <v>0</v>
      </c>
      <c r="Q270" s="281">
        <v>0</v>
      </c>
      <c r="R270" s="281">
        <v>0</v>
      </c>
      <c r="S270" s="281">
        <v>0</v>
      </c>
      <c r="T270" s="281">
        <v>0</v>
      </c>
      <c r="U270" s="281">
        <v>0</v>
      </c>
      <c r="V270" s="281">
        <v>0</v>
      </c>
      <c r="W270" s="281">
        <v>0</v>
      </c>
      <c r="X270" s="281">
        <v>0</v>
      </c>
      <c r="Y270" s="281">
        <v>0</v>
      </c>
      <c r="Z270" s="281">
        <v>0</v>
      </c>
      <c r="AA270" s="281">
        <v>0</v>
      </c>
      <c r="AB270" s="281">
        <v>0</v>
      </c>
      <c r="AC270" s="281">
        <v>0</v>
      </c>
      <c r="AD270" s="281">
        <v>0</v>
      </c>
      <c r="AE270" s="281">
        <v>0</v>
      </c>
      <c r="AF270" s="281">
        <v>0</v>
      </c>
      <c r="AG270" s="281">
        <v>0</v>
      </c>
      <c r="AH270" s="281">
        <v>0</v>
      </c>
      <c r="AI270" s="281">
        <v>0</v>
      </c>
      <c r="AJ270" s="281">
        <v>0</v>
      </c>
      <c r="AK270" s="281">
        <v>0</v>
      </c>
      <c r="AL270" s="281">
        <v>0</v>
      </c>
      <c r="AM270" s="281">
        <v>0</v>
      </c>
      <c r="AN270" s="281">
        <v>0</v>
      </c>
      <c r="AO270" s="281">
        <v>0</v>
      </c>
      <c r="AP270" s="281">
        <v>0</v>
      </c>
    </row>
    <row r="271" spans="1:42" outlineLevel="2">
      <c r="A271" s="211" t="str">
        <f>A252&amp;"."&amp;A269&amp;"."&amp;A253&amp;"."&amp;B271</f>
        <v>1.o.6.2</v>
      </c>
      <c r="B271">
        <v>2</v>
      </c>
      <c r="C271" t="str">
        <f>'1-GBP'!C271</f>
        <v>Booster HP Compression</v>
      </c>
      <c r="D271"/>
      <c r="E271"/>
      <c r="F271"/>
      <c r="G271"/>
      <c r="H271"/>
      <c r="I271"/>
      <c r="J271"/>
      <c r="K271"/>
      <c r="M271" s="281">
        <v>0</v>
      </c>
      <c r="N271" s="281">
        <v>0</v>
      </c>
      <c r="O271" s="281">
        <v>0</v>
      </c>
      <c r="P271" s="281">
        <v>0</v>
      </c>
      <c r="Q271" s="281">
        <v>0</v>
      </c>
      <c r="R271" s="281">
        <v>0</v>
      </c>
      <c r="S271" s="281">
        <v>0</v>
      </c>
      <c r="T271" s="281">
        <v>0</v>
      </c>
      <c r="U271" s="281">
        <v>0</v>
      </c>
      <c r="V271" s="281">
        <v>0</v>
      </c>
      <c r="W271" s="281">
        <v>0</v>
      </c>
      <c r="X271" s="281">
        <v>0</v>
      </c>
      <c r="Y271" s="281">
        <v>0</v>
      </c>
      <c r="Z271" s="281">
        <v>0</v>
      </c>
      <c r="AA271" s="281">
        <v>0</v>
      </c>
      <c r="AB271" s="281">
        <v>0</v>
      </c>
      <c r="AC271" s="281">
        <v>0</v>
      </c>
      <c r="AD271" s="281">
        <v>0</v>
      </c>
      <c r="AE271" s="281">
        <v>0</v>
      </c>
      <c r="AF271" s="281">
        <v>0</v>
      </c>
      <c r="AG271" s="281">
        <v>0</v>
      </c>
      <c r="AH271" s="281">
        <v>0</v>
      </c>
      <c r="AI271" s="281">
        <v>0</v>
      </c>
      <c r="AJ271" s="281">
        <v>0</v>
      </c>
      <c r="AK271" s="281">
        <v>0</v>
      </c>
      <c r="AL271" s="281">
        <v>0</v>
      </c>
      <c r="AM271" s="281">
        <v>0</v>
      </c>
      <c r="AN271" s="281">
        <v>0</v>
      </c>
      <c r="AO271" s="281">
        <v>0</v>
      </c>
      <c r="AP271" s="281">
        <v>0</v>
      </c>
    </row>
    <row r="272" spans="1:42" outlineLevel="2">
      <c r="A272" s="211" t="str">
        <f>A252&amp;"."&amp;A269&amp;"."&amp;A253&amp;"."&amp;B272</f>
        <v>1.o.6.3</v>
      </c>
      <c r="B272">
        <v>3</v>
      </c>
      <c r="C272" t="str">
        <f>'1-GBP'!C272</f>
        <v>Offshore</v>
      </c>
      <c r="D272"/>
      <c r="E272"/>
      <c r="F272"/>
      <c r="G272"/>
      <c r="H272"/>
      <c r="I272"/>
      <c r="J272"/>
      <c r="K272"/>
      <c r="M272" s="281">
        <v>0</v>
      </c>
      <c r="N272" s="281">
        <v>0</v>
      </c>
      <c r="O272" s="281">
        <v>0</v>
      </c>
      <c r="P272" s="281">
        <v>0</v>
      </c>
      <c r="Q272" s="281">
        <v>0</v>
      </c>
      <c r="R272" s="281">
        <v>0</v>
      </c>
      <c r="S272" s="281">
        <v>0</v>
      </c>
      <c r="T272" s="281">
        <v>0</v>
      </c>
      <c r="U272" s="281">
        <v>0</v>
      </c>
      <c r="V272" s="281">
        <v>0</v>
      </c>
      <c r="W272" s="281">
        <v>0</v>
      </c>
      <c r="X272" s="281">
        <v>0</v>
      </c>
      <c r="Y272" s="281">
        <v>0</v>
      </c>
      <c r="Z272" s="281">
        <v>0</v>
      </c>
      <c r="AA272" s="281">
        <v>0</v>
      </c>
      <c r="AB272" s="281">
        <v>0</v>
      </c>
      <c r="AC272" s="281">
        <v>0</v>
      </c>
      <c r="AD272" s="281">
        <v>0</v>
      </c>
      <c r="AE272" s="281">
        <v>0</v>
      </c>
      <c r="AF272" s="281">
        <v>0</v>
      </c>
      <c r="AG272" s="281">
        <v>0</v>
      </c>
      <c r="AH272" s="281">
        <v>0</v>
      </c>
      <c r="AI272" s="281">
        <v>0</v>
      </c>
      <c r="AJ272" s="281">
        <v>0</v>
      </c>
      <c r="AK272" s="281">
        <v>0</v>
      </c>
      <c r="AL272" s="281">
        <v>0</v>
      </c>
      <c r="AM272" s="281">
        <v>0</v>
      </c>
      <c r="AN272" s="281">
        <v>0</v>
      </c>
      <c r="AO272" s="281">
        <v>0</v>
      </c>
      <c r="AP272" s="281">
        <v>0</v>
      </c>
    </row>
    <row r="273" spans="1:42" outlineLevel="2">
      <c r="A273" s="211" t="str">
        <f>A252&amp;"."&amp;A269&amp;"."&amp;A253&amp;"."&amp;B273</f>
        <v>1.o.6.4</v>
      </c>
      <c r="B273">
        <v>4</v>
      </c>
      <c r="C273" t="str">
        <f>'1-GBP'!C273</f>
        <v>Wells</v>
      </c>
      <c r="D273"/>
      <c r="E273"/>
      <c r="F273"/>
      <c r="G273"/>
      <c r="H273"/>
      <c r="I273"/>
      <c r="J273"/>
      <c r="K273"/>
      <c r="M273" s="281">
        <v>0</v>
      </c>
      <c r="N273" s="281">
        <v>0</v>
      </c>
      <c r="O273" s="281">
        <v>0</v>
      </c>
      <c r="P273" s="281">
        <v>0</v>
      </c>
      <c r="Q273" s="281">
        <v>0</v>
      </c>
      <c r="R273" s="281">
        <v>0</v>
      </c>
      <c r="S273" s="281">
        <v>0</v>
      </c>
      <c r="T273" s="281">
        <v>0</v>
      </c>
      <c r="U273" s="281">
        <v>0</v>
      </c>
      <c r="V273" s="281">
        <v>0</v>
      </c>
      <c r="W273" s="281">
        <v>0</v>
      </c>
      <c r="X273" s="281">
        <v>0</v>
      </c>
      <c r="Y273" s="281">
        <v>0</v>
      </c>
      <c r="Z273" s="281">
        <v>0</v>
      </c>
      <c r="AA273" s="281">
        <v>0</v>
      </c>
      <c r="AB273" s="281">
        <v>0</v>
      </c>
      <c r="AC273" s="281">
        <v>0</v>
      </c>
      <c r="AD273" s="281">
        <v>0</v>
      </c>
      <c r="AE273" s="281">
        <v>0</v>
      </c>
      <c r="AF273" s="281">
        <v>0</v>
      </c>
      <c r="AG273" s="281">
        <v>0</v>
      </c>
      <c r="AH273" s="281">
        <v>0</v>
      </c>
      <c r="AI273" s="281">
        <v>0</v>
      </c>
      <c r="AJ273" s="281">
        <v>0</v>
      </c>
      <c r="AK273" s="281">
        <v>0</v>
      </c>
      <c r="AL273" s="281">
        <v>0</v>
      </c>
      <c r="AM273" s="281">
        <v>0</v>
      </c>
      <c r="AN273" s="281">
        <v>0</v>
      </c>
      <c r="AO273" s="281">
        <v>0</v>
      </c>
      <c r="AP273" s="281">
        <v>0</v>
      </c>
    </row>
    <row r="274" spans="1:42" outlineLevel="2">
      <c r="A274" s="211" t="str">
        <f>A252&amp;"."&amp;A269&amp;"."&amp;A253&amp;"."&amp;B274</f>
        <v>1.o.6.5</v>
      </c>
      <c r="B274">
        <v>5</v>
      </c>
      <c r="C274" t="str">
        <f>'1-GBP'!C274</f>
        <v/>
      </c>
      <c r="D274"/>
      <c r="E274"/>
      <c r="F274"/>
      <c r="G274"/>
      <c r="H274"/>
      <c r="I274"/>
      <c r="J274"/>
      <c r="K274"/>
      <c r="M274" s="281">
        <v>0</v>
      </c>
      <c r="N274" s="281">
        <v>0</v>
      </c>
      <c r="O274" s="281">
        <v>0</v>
      </c>
      <c r="P274" s="281">
        <v>0</v>
      </c>
      <c r="Q274" s="281">
        <v>0</v>
      </c>
      <c r="R274" s="281">
        <v>0</v>
      </c>
      <c r="S274" s="281">
        <v>0</v>
      </c>
      <c r="T274" s="281">
        <v>0</v>
      </c>
      <c r="U274" s="281">
        <v>0</v>
      </c>
      <c r="V274" s="281">
        <v>0</v>
      </c>
      <c r="W274" s="281">
        <v>0</v>
      </c>
      <c r="X274" s="281">
        <v>0</v>
      </c>
      <c r="Y274" s="281">
        <v>0</v>
      </c>
      <c r="Z274" s="281">
        <v>0</v>
      </c>
      <c r="AA274" s="281">
        <v>0</v>
      </c>
      <c r="AB274" s="281">
        <v>0</v>
      </c>
      <c r="AC274" s="281">
        <v>0</v>
      </c>
      <c r="AD274" s="281">
        <v>0</v>
      </c>
      <c r="AE274" s="281">
        <v>0</v>
      </c>
      <c r="AF274" s="281">
        <v>0</v>
      </c>
      <c r="AG274" s="281">
        <v>0</v>
      </c>
      <c r="AH274" s="281">
        <v>0</v>
      </c>
      <c r="AI274" s="281">
        <v>0</v>
      </c>
      <c r="AJ274" s="281">
        <v>0</v>
      </c>
      <c r="AK274" s="281">
        <v>0</v>
      </c>
      <c r="AL274" s="281">
        <v>0</v>
      </c>
      <c r="AM274" s="281">
        <v>0</v>
      </c>
      <c r="AN274" s="281">
        <v>0</v>
      </c>
      <c r="AO274" s="281">
        <v>0</v>
      </c>
      <c r="AP274" s="281">
        <v>0</v>
      </c>
    </row>
    <row r="275" spans="1:42" outlineLevel="2">
      <c r="A275" s="211" t="str">
        <f>A252&amp;"."&amp;A269&amp;"."&amp;A253&amp;"."&amp;B275</f>
        <v>1.o.6.6</v>
      </c>
      <c r="B275">
        <v>6</v>
      </c>
      <c r="C275" t="str">
        <f>'1-GBP'!C275</f>
        <v/>
      </c>
      <c r="D275"/>
      <c r="E275"/>
      <c r="F275"/>
      <c r="G275"/>
      <c r="H275"/>
      <c r="I275"/>
      <c r="J275"/>
      <c r="K275"/>
      <c r="M275" s="281">
        <v>0</v>
      </c>
      <c r="N275" s="281">
        <v>0</v>
      </c>
      <c r="O275" s="281">
        <v>0</v>
      </c>
      <c r="P275" s="281">
        <v>0</v>
      </c>
      <c r="Q275" s="281">
        <v>0</v>
      </c>
      <c r="R275" s="281">
        <v>0</v>
      </c>
      <c r="S275" s="281">
        <v>0</v>
      </c>
      <c r="T275" s="281">
        <v>0</v>
      </c>
      <c r="U275" s="281">
        <v>0</v>
      </c>
      <c r="V275" s="281">
        <v>0</v>
      </c>
      <c r="W275" s="281">
        <v>0</v>
      </c>
      <c r="X275" s="281">
        <v>0</v>
      </c>
      <c r="Y275" s="281">
        <v>0</v>
      </c>
      <c r="Z275" s="281">
        <v>0</v>
      </c>
      <c r="AA275" s="281">
        <v>0</v>
      </c>
      <c r="AB275" s="281">
        <v>0</v>
      </c>
      <c r="AC275" s="281">
        <v>0</v>
      </c>
      <c r="AD275" s="281">
        <v>0</v>
      </c>
      <c r="AE275" s="281">
        <v>0</v>
      </c>
      <c r="AF275" s="281">
        <v>0</v>
      </c>
      <c r="AG275" s="281">
        <v>0</v>
      </c>
      <c r="AH275" s="281">
        <v>0</v>
      </c>
      <c r="AI275" s="281">
        <v>0</v>
      </c>
      <c r="AJ275" s="281">
        <v>0</v>
      </c>
      <c r="AK275" s="281">
        <v>0</v>
      </c>
      <c r="AL275" s="281">
        <v>0</v>
      </c>
      <c r="AM275" s="281">
        <v>0</v>
      </c>
      <c r="AN275" s="281">
        <v>0</v>
      </c>
      <c r="AO275" s="281">
        <v>0</v>
      </c>
      <c r="AP275" s="281">
        <v>0</v>
      </c>
    </row>
    <row r="276" spans="1:42" outlineLevel="2">
      <c r="A276" s="211" t="str">
        <f>A252&amp;"."&amp;A269&amp;"."&amp;A253&amp;"."&amp;B276</f>
        <v>1.o.6.7</v>
      </c>
      <c r="B276">
        <v>7</v>
      </c>
      <c r="C276" t="str">
        <f>'1-GBP'!C276</f>
        <v/>
      </c>
      <c r="D276"/>
      <c r="E276"/>
      <c r="F276"/>
      <c r="G276"/>
      <c r="H276"/>
      <c r="I276"/>
      <c r="J276"/>
      <c r="K276"/>
      <c r="M276" s="281">
        <v>0</v>
      </c>
      <c r="N276" s="281">
        <v>0</v>
      </c>
      <c r="O276" s="281">
        <v>0</v>
      </c>
      <c r="P276" s="281">
        <v>0</v>
      </c>
      <c r="Q276" s="281">
        <v>0</v>
      </c>
      <c r="R276" s="281">
        <v>0</v>
      </c>
      <c r="S276" s="281">
        <v>0</v>
      </c>
      <c r="T276" s="281">
        <v>0</v>
      </c>
      <c r="U276" s="281">
        <v>0</v>
      </c>
      <c r="V276" s="281">
        <v>0</v>
      </c>
      <c r="W276" s="281">
        <v>0</v>
      </c>
      <c r="X276" s="281">
        <v>0</v>
      </c>
      <c r="Y276" s="281">
        <v>0</v>
      </c>
      <c r="Z276" s="281">
        <v>0</v>
      </c>
      <c r="AA276" s="281">
        <v>0</v>
      </c>
      <c r="AB276" s="281">
        <v>0</v>
      </c>
      <c r="AC276" s="281">
        <v>0</v>
      </c>
      <c r="AD276" s="281">
        <v>0</v>
      </c>
      <c r="AE276" s="281">
        <v>0</v>
      </c>
      <c r="AF276" s="281">
        <v>0</v>
      </c>
      <c r="AG276" s="281">
        <v>0</v>
      </c>
      <c r="AH276" s="281">
        <v>0</v>
      </c>
      <c r="AI276" s="281">
        <v>0</v>
      </c>
      <c r="AJ276" s="281">
        <v>0</v>
      </c>
      <c r="AK276" s="281">
        <v>0</v>
      </c>
      <c r="AL276" s="281">
        <v>0</v>
      </c>
      <c r="AM276" s="281">
        <v>0</v>
      </c>
      <c r="AN276" s="281">
        <v>0</v>
      </c>
      <c r="AO276" s="281">
        <v>0</v>
      </c>
      <c r="AP276" s="281">
        <v>0</v>
      </c>
    </row>
    <row r="277" spans="1:42" outlineLevel="2">
      <c r="A277" s="211" t="str">
        <f>A252&amp;"."&amp;A269&amp;"."&amp;A253&amp;"."&amp;B277</f>
        <v>1.o.6.8</v>
      </c>
      <c r="B277">
        <v>8</v>
      </c>
      <c r="C277" t="str">
        <f>'1-GBP'!C277</f>
        <v/>
      </c>
      <c r="D277"/>
      <c r="E277"/>
      <c r="F277"/>
      <c r="G277"/>
      <c r="H277"/>
      <c r="I277"/>
      <c r="J277"/>
      <c r="K277"/>
      <c r="M277" s="281">
        <v>0</v>
      </c>
      <c r="N277" s="281">
        <v>0</v>
      </c>
      <c r="O277" s="281">
        <v>0</v>
      </c>
      <c r="P277" s="281">
        <v>0</v>
      </c>
      <c r="Q277" s="281">
        <v>0</v>
      </c>
      <c r="R277" s="281">
        <v>0</v>
      </c>
      <c r="S277" s="281">
        <v>0</v>
      </c>
      <c r="T277" s="281">
        <v>0</v>
      </c>
      <c r="U277" s="281">
        <v>0</v>
      </c>
      <c r="V277" s="281">
        <v>0</v>
      </c>
      <c r="W277" s="281">
        <v>0</v>
      </c>
      <c r="X277" s="281">
        <v>0</v>
      </c>
      <c r="Y277" s="281">
        <v>0</v>
      </c>
      <c r="Z277" s="281">
        <v>0</v>
      </c>
      <c r="AA277" s="281">
        <v>0</v>
      </c>
      <c r="AB277" s="281">
        <v>0</v>
      </c>
      <c r="AC277" s="281">
        <v>0</v>
      </c>
      <c r="AD277" s="281">
        <v>0</v>
      </c>
      <c r="AE277" s="281">
        <v>0</v>
      </c>
      <c r="AF277" s="281">
        <v>0</v>
      </c>
      <c r="AG277" s="281">
        <v>0</v>
      </c>
      <c r="AH277" s="281">
        <v>0</v>
      </c>
      <c r="AI277" s="281">
        <v>0</v>
      </c>
      <c r="AJ277" s="281">
        <v>0</v>
      </c>
      <c r="AK277" s="281">
        <v>0</v>
      </c>
      <c r="AL277" s="281">
        <v>0</v>
      </c>
      <c r="AM277" s="281">
        <v>0</v>
      </c>
      <c r="AN277" s="281">
        <v>0</v>
      </c>
      <c r="AO277" s="281">
        <v>0</v>
      </c>
      <c r="AP277" s="281">
        <v>0</v>
      </c>
    </row>
    <row r="278" spans="1:42" outlineLevel="2">
      <c r="A278" s="211" t="str">
        <f>A252&amp;"."&amp;A269&amp;"."&amp;A253&amp;"."&amp;B278</f>
        <v>1.o.6.9</v>
      </c>
      <c r="B278">
        <v>9</v>
      </c>
      <c r="C278" t="str">
        <f>'1-GBP'!C278</f>
        <v/>
      </c>
      <c r="D278"/>
      <c r="E278"/>
      <c r="F278"/>
      <c r="G278"/>
      <c r="H278"/>
      <c r="I278"/>
      <c r="J278"/>
      <c r="K278"/>
      <c r="M278" s="281">
        <v>0</v>
      </c>
      <c r="N278" s="281">
        <v>0</v>
      </c>
      <c r="O278" s="281">
        <v>0</v>
      </c>
      <c r="P278" s="281">
        <v>0</v>
      </c>
      <c r="Q278" s="281">
        <v>0</v>
      </c>
      <c r="R278" s="281">
        <v>0</v>
      </c>
      <c r="S278" s="281">
        <v>0</v>
      </c>
      <c r="T278" s="281">
        <v>0</v>
      </c>
      <c r="U278" s="281">
        <v>0</v>
      </c>
      <c r="V278" s="281">
        <v>0</v>
      </c>
      <c r="W278" s="281">
        <v>0</v>
      </c>
      <c r="X278" s="281">
        <v>0</v>
      </c>
      <c r="Y278" s="281">
        <v>0</v>
      </c>
      <c r="Z278" s="281">
        <v>0</v>
      </c>
      <c r="AA278" s="281">
        <v>0</v>
      </c>
      <c r="AB278" s="281">
        <v>0</v>
      </c>
      <c r="AC278" s="281">
        <v>0</v>
      </c>
      <c r="AD278" s="281">
        <v>0</v>
      </c>
      <c r="AE278" s="281">
        <v>0</v>
      </c>
      <c r="AF278" s="281">
        <v>0</v>
      </c>
      <c r="AG278" s="281">
        <v>0</v>
      </c>
      <c r="AH278" s="281">
        <v>0</v>
      </c>
      <c r="AI278" s="281">
        <v>0</v>
      </c>
      <c r="AJ278" s="281">
        <v>0</v>
      </c>
      <c r="AK278" s="281">
        <v>0</v>
      </c>
      <c r="AL278" s="281">
        <v>0</v>
      </c>
      <c r="AM278" s="281">
        <v>0</v>
      </c>
      <c r="AN278" s="281">
        <v>0</v>
      </c>
      <c r="AO278" s="281">
        <v>0</v>
      </c>
      <c r="AP278" s="281">
        <v>0</v>
      </c>
    </row>
    <row r="279" spans="1:42" outlineLevel="2">
      <c r="A279" s="211" t="str">
        <f>A252&amp;"."&amp;A269&amp;"."&amp;A253&amp;"."&amp;B279</f>
        <v>1.o.6.10</v>
      </c>
      <c r="B279">
        <v>10</v>
      </c>
      <c r="C279" t="str">
        <f>'1-GBP'!C279</f>
        <v/>
      </c>
      <c r="D279"/>
      <c r="E279"/>
      <c r="F279"/>
      <c r="G279"/>
      <c r="H279"/>
      <c r="I279"/>
      <c r="J279"/>
      <c r="K279"/>
      <c r="M279" s="281">
        <v>0</v>
      </c>
      <c r="N279" s="281">
        <v>0</v>
      </c>
      <c r="O279" s="281">
        <v>0</v>
      </c>
      <c r="P279" s="281">
        <v>0</v>
      </c>
      <c r="Q279" s="281">
        <v>0</v>
      </c>
      <c r="R279" s="281">
        <v>0</v>
      </c>
      <c r="S279" s="281">
        <v>0</v>
      </c>
      <c r="T279" s="281">
        <v>0</v>
      </c>
      <c r="U279" s="281">
        <v>0</v>
      </c>
      <c r="V279" s="281">
        <v>0</v>
      </c>
      <c r="W279" s="281">
        <v>0</v>
      </c>
      <c r="X279" s="281">
        <v>0</v>
      </c>
      <c r="Y279" s="281">
        <v>0</v>
      </c>
      <c r="Z279" s="281">
        <v>0</v>
      </c>
      <c r="AA279" s="281">
        <v>0</v>
      </c>
      <c r="AB279" s="281">
        <v>0</v>
      </c>
      <c r="AC279" s="281">
        <v>0</v>
      </c>
      <c r="AD279" s="281">
        <v>0</v>
      </c>
      <c r="AE279" s="281">
        <v>0</v>
      </c>
      <c r="AF279" s="281">
        <v>0</v>
      </c>
      <c r="AG279" s="281">
        <v>0</v>
      </c>
      <c r="AH279" s="281">
        <v>0</v>
      </c>
      <c r="AI279" s="281">
        <v>0</v>
      </c>
      <c r="AJ279" s="281">
        <v>0</v>
      </c>
      <c r="AK279" s="281">
        <v>0</v>
      </c>
      <c r="AL279" s="281">
        <v>0</v>
      </c>
      <c r="AM279" s="281">
        <v>0</v>
      </c>
      <c r="AN279" s="281">
        <v>0</v>
      </c>
      <c r="AO279" s="281">
        <v>0</v>
      </c>
      <c r="AP279" s="281">
        <v>0</v>
      </c>
    </row>
    <row r="280" spans="1:42" outlineLevel="2">
      <c r="A280" s="211" t="str">
        <f>A252&amp;"."&amp;A269&amp;"."&amp;A253&amp;"."&amp;B280</f>
        <v>1.o.6.11</v>
      </c>
      <c r="B280">
        <v>11</v>
      </c>
      <c r="C280" t="str">
        <f>'1-GBP'!C280</f>
        <v/>
      </c>
      <c r="D280"/>
      <c r="E280"/>
      <c r="F280"/>
      <c r="G280"/>
      <c r="H280"/>
      <c r="I280"/>
      <c r="J280"/>
      <c r="K280"/>
      <c r="M280" s="281">
        <v>0</v>
      </c>
      <c r="N280" s="281">
        <v>0</v>
      </c>
      <c r="O280" s="281">
        <v>0</v>
      </c>
      <c r="P280" s="281">
        <v>0</v>
      </c>
      <c r="Q280" s="281">
        <v>0</v>
      </c>
      <c r="R280" s="281">
        <v>0</v>
      </c>
      <c r="S280" s="281">
        <v>0</v>
      </c>
      <c r="T280" s="281">
        <v>0</v>
      </c>
      <c r="U280" s="281">
        <v>0</v>
      </c>
      <c r="V280" s="281">
        <v>0</v>
      </c>
      <c r="W280" s="281">
        <v>0</v>
      </c>
      <c r="X280" s="281">
        <v>0</v>
      </c>
      <c r="Y280" s="281">
        <v>0</v>
      </c>
      <c r="Z280" s="281">
        <v>0</v>
      </c>
      <c r="AA280" s="281">
        <v>0</v>
      </c>
      <c r="AB280" s="281">
        <v>0</v>
      </c>
      <c r="AC280" s="281">
        <v>0</v>
      </c>
      <c r="AD280" s="281">
        <v>0</v>
      </c>
      <c r="AE280" s="281">
        <v>0</v>
      </c>
      <c r="AF280" s="281">
        <v>0</v>
      </c>
      <c r="AG280" s="281">
        <v>0</v>
      </c>
      <c r="AH280" s="281">
        <v>0</v>
      </c>
      <c r="AI280" s="281">
        <v>0</v>
      </c>
      <c r="AJ280" s="281">
        <v>0</v>
      </c>
      <c r="AK280" s="281">
        <v>0</v>
      </c>
      <c r="AL280" s="281">
        <v>0</v>
      </c>
      <c r="AM280" s="281">
        <v>0</v>
      </c>
      <c r="AN280" s="281">
        <v>0</v>
      </c>
      <c r="AO280" s="281">
        <v>0</v>
      </c>
      <c r="AP280" s="281">
        <v>0</v>
      </c>
    </row>
    <row r="281" spans="1:42" outlineLevel="2">
      <c r="A281" s="211" t="str">
        <f>A252&amp;"."&amp;A269&amp;"."&amp;A253&amp;"."&amp;B281</f>
        <v>1.o.6.12</v>
      </c>
      <c r="B281">
        <v>12</v>
      </c>
      <c r="C281" t="str">
        <f>'1-GBP'!C281</f>
        <v/>
      </c>
      <c r="D281"/>
      <c r="E281"/>
      <c r="F281"/>
      <c r="G281"/>
      <c r="H281"/>
      <c r="I281"/>
      <c r="J281"/>
      <c r="K281"/>
      <c r="M281" s="281">
        <v>0</v>
      </c>
      <c r="N281" s="281">
        <v>0</v>
      </c>
      <c r="O281" s="281">
        <v>0</v>
      </c>
      <c r="P281" s="281">
        <v>0</v>
      </c>
      <c r="Q281" s="281">
        <v>0</v>
      </c>
      <c r="R281" s="281">
        <v>0</v>
      </c>
      <c r="S281" s="281">
        <v>0</v>
      </c>
      <c r="T281" s="281">
        <v>0</v>
      </c>
      <c r="U281" s="281">
        <v>0</v>
      </c>
      <c r="V281" s="281">
        <v>0</v>
      </c>
      <c r="W281" s="281">
        <v>0</v>
      </c>
      <c r="X281" s="281">
        <v>0</v>
      </c>
      <c r="Y281" s="281">
        <v>0</v>
      </c>
      <c r="Z281" s="281">
        <v>0</v>
      </c>
      <c r="AA281" s="281">
        <v>0</v>
      </c>
      <c r="AB281" s="281">
        <v>0</v>
      </c>
      <c r="AC281" s="281">
        <v>0</v>
      </c>
      <c r="AD281" s="281">
        <v>0</v>
      </c>
      <c r="AE281" s="281">
        <v>0</v>
      </c>
      <c r="AF281" s="281">
        <v>0</v>
      </c>
      <c r="AG281" s="281">
        <v>0</v>
      </c>
      <c r="AH281" s="281">
        <v>0</v>
      </c>
      <c r="AI281" s="281">
        <v>0</v>
      </c>
      <c r="AJ281" s="281">
        <v>0</v>
      </c>
      <c r="AK281" s="281">
        <v>0</v>
      </c>
      <c r="AL281" s="281">
        <v>0</v>
      </c>
      <c r="AM281" s="281">
        <v>0</v>
      </c>
      <c r="AN281" s="281">
        <v>0</v>
      </c>
      <c r="AO281" s="281">
        <v>0</v>
      </c>
      <c r="AP281" s="281">
        <v>0</v>
      </c>
    </row>
    <row r="282" spans="1:42" outlineLevel="1" collapsed="1">
      <c r="A282" s="212"/>
      <c r="B282" s="201">
        <f>B281-COUNTIFS(C270:C281,"")</f>
        <v>4</v>
      </c>
      <c r="C282" s="201" t="s">
        <v>285</v>
      </c>
      <c r="D282" s="201"/>
      <c r="E282" s="201"/>
      <c r="F282" s="201"/>
      <c r="G282" s="201"/>
      <c r="H282" s="201"/>
      <c r="I282" s="201"/>
      <c r="J282" s="201"/>
      <c r="K282" s="201"/>
      <c r="L282" s="201"/>
      <c r="M282" s="280">
        <f t="shared" ref="M282:AP282" si="24">SUM(M270:M281)</f>
        <v>0</v>
      </c>
      <c r="N282" s="280">
        <f t="shared" si="24"/>
        <v>0</v>
      </c>
      <c r="O282" s="280">
        <f t="shared" si="24"/>
        <v>0</v>
      </c>
      <c r="P282" s="280">
        <f t="shared" si="24"/>
        <v>0</v>
      </c>
      <c r="Q282" s="280">
        <f t="shared" si="24"/>
        <v>0</v>
      </c>
      <c r="R282" s="280">
        <f t="shared" si="24"/>
        <v>0</v>
      </c>
      <c r="S282" s="280">
        <f t="shared" si="24"/>
        <v>0</v>
      </c>
      <c r="T282" s="280">
        <f t="shared" si="24"/>
        <v>0</v>
      </c>
      <c r="U282" s="280">
        <f t="shared" si="24"/>
        <v>0</v>
      </c>
      <c r="V282" s="280">
        <f t="shared" si="24"/>
        <v>0</v>
      </c>
      <c r="W282" s="280">
        <f t="shared" si="24"/>
        <v>0</v>
      </c>
      <c r="X282" s="280">
        <f t="shared" si="24"/>
        <v>0</v>
      </c>
      <c r="Y282" s="280">
        <f t="shared" si="24"/>
        <v>0</v>
      </c>
      <c r="Z282" s="280">
        <f t="shared" si="24"/>
        <v>0</v>
      </c>
      <c r="AA282" s="280">
        <f t="shared" si="24"/>
        <v>0</v>
      </c>
      <c r="AB282" s="280">
        <f t="shared" si="24"/>
        <v>0</v>
      </c>
      <c r="AC282" s="280">
        <f t="shared" si="24"/>
        <v>0</v>
      </c>
      <c r="AD282" s="280">
        <f t="shared" si="24"/>
        <v>0</v>
      </c>
      <c r="AE282" s="280">
        <f t="shared" si="24"/>
        <v>0</v>
      </c>
      <c r="AF282" s="280">
        <f t="shared" si="24"/>
        <v>0</v>
      </c>
      <c r="AG282" s="280">
        <f t="shared" si="24"/>
        <v>0</v>
      </c>
      <c r="AH282" s="280">
        <f t="shared" si="24"/>
        <v>0</v>
      </c>
      <c r="AI282" s="280">
        <f t="shared" si="24"/>
        <v>0</v>
      </c>
      <c r="AJ282" s="280">
        <f t="shared" si="24"/>
        <v>0</v>
      </c>
      <c r="AK282" s="280">
        <f t="shared" si="24"/>
        <v>0</v>
      </c>
      <c r="AL282" s="280">
        <f t="shared" si="24"/>
        <v>0</v>
      </c>
      <c r="AM282" s="280">
        <f t="shared" si="24"/>
        <v>0</v>
      </c>
      <c r="AN282" s="280">
        <f t="shared" si="24"/>
        <v>0</v>
      </c>
      <c r="AO282" s="280">
        <f t="shared" si="24"/>
        <v>0</v>
      </c>
      <c r="AP282" s="280">
        <f t="shared" si="24"/>
        <v>0</v>
      </c>
    </row>
    <row r="283" spans="1:42" outlineLevel="1">
      <c r="A283" s="221"/>
      <c r="B283" s="222"/>
      <c r="C283" s="222"/>
      <c r="D283" s="222"/>
      <c r="E283" s="222"/>
      <c r="F283" s="222"/>
      <c r="G283" s="222"/>
      <c r="H283" s="222"/>
      <c r="I283" s="222"/>
      <c r="J283" s="222"/>
      <c r="K283" s="222"/>
      <c r="L283" s="222"/>
      <c r="M283" s="317"/>
      <c r="N283" s="317"/>
      <c r="O283" s="317"/>
      <c r="P283" s="317"/>
      <c r="Q283" s="317"/>
      <c r="R283" s="317"/>
      <c r="S283" s="317"/>
      <c r="T283" s="317"/>
      <c r="U283" s="317"/>
      <c r="V283" s="317"/>
      <c r="W283" s="317"/>
      <c r="X283" s="317"/>
      <c r="Y283" s="317"/>
      <c r="Z283" s="317"/>
      <c r="AA283" s="317"/>
      <c r="AB283" s="317"/>
      <c r="AC283" s="317"/>
      <c r="AD283" s="317"/>
      <c r="AE283" s="317"/>
      <c r="AF283" s="317"/>
      <c r="AG283" s="317"/>
      <c r="AH283" s="317"/>
      <c r="AI283" s="317"/>
      <c r="AJ283" s="317"/>
      <c r="AK283" s="317"/>
      <c r="AL283" s="317"/>
      <c r="AM283" s="317"/>
      <c r="AN283" s="317"/>
      <c r="AO283" s="317"/>
      <c r="AP283" s="317"/>
    </row>
    <row r="284" spans="1:42" outlineLevel="1">
      <c r="A284" s="220" t="s">
        <v>254</v>
      </c>
      <c r="B284" s="220" t="s">
        <v>287</v>
      </c>
      <c r="C284" s="220" t="s">
        <v>284</v>
      </c>
      <c r="D284" s="220"/>
      <c r="E284" s="220"/>
      <c r="F284" s="220"/>
      <c r="G284" s="220"/>
      <c r="H284" s="220"/>
      <c r="I284" s="220"/>
      <c r="J284" s="220"/>
      <c r="K284" s="220"/>
      <c r="L284" s="220"/>
      <c r="M284" s="315"/>
      <c r="N284" s="315"/>
      <c r="O284" s="315"/>
      <c r="P284" s="315"/>
      <c r="Q284" s="315"/>
      <c r="R284" s="315"/>
      <c r="S284" s="315"/>
      <c r="T284" s="315"/>
      <c r="U284" s="315"/>
      <c r="V284" s="315"/>
      <c r="W284" s="315"/>
      <c r="X284" s="315"/>
      <c r="Y284" s="315"/>
      <c r="Z284" s="315"/>
      <c r="AA284" s="315"/>
      <c r="AB284" s="315"/>
      <c r="AC284" s="315"/>
      <c r="AD284" s="315"/>
      <c r="AE284" s="315"/>
      <c r="AF284" s="315"/>
      <c r="AG284" s="315"/>
      <c r="AH284" s="315"/>
      <c r="AI284" s="315"/>
      <c r="AJ284" s="315"/>
      <c r="AK284" s="315"/>
      <c r="AL284" s="315"/>
      <c r="AM284" s="315"/>
      <c r="AN284" s="315"/>
      <c r="AO284" s="315"/>
      <c r="AP284" s="315"/>
    </row>
    <row r="285" spans="1:42" outlineLevel="2">
      <c r="A285" s="211" t="str">
        <f>A252&amp;"."&amp;A284&amp;"."&amp;A253&amp;"."&amp;B285</f>
        <v>1.d.6.1</v>
      </c>
      <c r="B285">
        <v>1</v>
      </c>
      <c r="C285" t="str">
        <f>'1-GBP'!C285</f>
        <v/>
      </c>
      <c r="D285"/>
      <c r="E285"/>
      <c r="F285"/>
      <c r="G285"/>
      <c r="H285"/>
      <c r="I285"/>
      <c r="J285"/>
      <c r="K285"/>
      <c r="M285" s="281">
        <v>0</v>
      </c>
      <c r="N285" s="281">
        <v>0</v>
      </c>
      <c r="O285" s="281">
        <v>0</v>
      </c>
      <c r="P285" s="281">
        <v>0</v>
      </c>
      <c r="Q285" s="281">
        <v>0</v>
      </c>
      <c r="R285" s="281">
        <v>0</v>
      </c>
      <c r="S285" s="281">
        <v>0</v>
      </c>
      <c r="T285" s="281">
        <v>0</v>
      </c>
      <c r="U285" s="281">
        <v>0</v>
      </c>
      <c r="V285" s="281">
        <v>0</v>
      </c>
      <c r="W285" s="281">
        <v>0</v>
      </c>
      <c r="X285" s="281">
        <v>0</v>
      </c>
      <c r="Y285" s="281">
        <v>0</v>
      </c>
      <c r="Z285" s="281">
        <v>0</v>
      </c>
      <c r="AA285" s="281">
        <v>0</v>
      </c>
      <c r="AB285" s="281">
        <v>0</v>
      </c>
      <c r="AC285" s="281">
        <v>0</v>
      </c>
      <c r="AD285" s="281">
        <v>0</v>
      </c>
      <c r="AE285" s="281">
        <v>0</v>
      </c>
      <c r="AF285" s="281">
        <v>0</v>
      </c>
      <c r="AG285" s="281">
        <v>0</v>
      </c>
      <c r="AH285" s="281">
        <v>0</v>
      </c>
      <c r="AI285" s="281">
        <v>0</v>
      </c>
      <c r="AJ285" s="281">
        <v>0</v>
      </c>
      <c r="AK285" s="281">
        <v>0</v>
      </c>
      <c r="AL285" s="281">
        <v>0</v>
      </c>
      <c r="AM285" s="281">
        <v>0</v>
      </c>
      <c r="AN285" s="281">
        <v>0</v>
      </c>
      <c r="AO285" s="281">
        <v>0</v>
      </c>
      <c r="AP285" s="281">
        <v>0</v>
      </c>
    </row>
    <row r="286" spans="1:42" outlineLevel="2">
      <c r="A286" s="211" t="str">
        <f>A252&amp;"."&amp;A284&amp;"."&amp;A253&amp;"."&amp;B286</f>
        <v>1.d.6.2</v>
      </c>
      <c r="B286">
        <v>2</v>
      </c>
      <c r="C286" t="str">
        <f>'1-GBP'!C286</f>
        <v/>
      </c>
      <c r="D286"/>
      <c r="E286"/>
      <c r="F286"/>
      <c r="G286"/>
      <c r="H286"/>
      <c r="I286"/>
      <c r="J286"/>
      <c r="K286"/>
      <c r="M286" s="281">
        <v>0</v>
      </c>
      <c r="N286" s="281">
        <v>0</v>
      </c>
      <c r="O286" s="281">
        <v>0</v>
      </c>
      <c r="P286" s="281">
        <v>0</v>
      </c>
      <c r="Q286" s="281">
        <v>0</v>
      </c>
      <c r="R286" s="281">
        <v>0</v>
      </c>
      <c r="S286" s="281">
        <v>0</v>
      </c>
      <c r="T286" s="281">
        <v>0</v>
      </c>
      <c r="U286" s="281">
        <v>0</v>
      </c>
      <c r="V286" s="281">
        <v>0</v>
      </c>
      <c r="W286" s="281">
        <v>0</v>
      </c>
      <c r="X286" s="281">
        <v>0</v>
      </c>
      <c r="Y286" s="281">
        <v>0</v>
      </c>
      <c r="Z286" s="281">
        <v>0</v>
      </c>
      <c r="AA286" s="281">
        <v>0</v>
      </c>
      <c r="AB286" s="281">
        <v>0</v>
      </c>
      <c r="AC286" s="281">
        <v>0</v>
      </c>
      <c r="AD286" s="281">
        <v>0</v>
      </c>
      <c r="AE286" s="281">
        <v>0</v>
      </c>
      <c r="AF286" s="281">
        <v>0</v>
      </c>
      <c r="AG286" s="281">
        <v>0</v>
      </c>
      <c r="AH286" s="281">
        <v>0</v>
      </c>
      <c r="AI286" s="281">
        <v>0</v>
      </c>
      <c r="AJ286" s="281">
        <v>0</v>
      </c>
      <c r="AK286" s="281">
        <v>0</v>
      </c>
      <c r="AL286" s="281">
        <v>0</v>
      </c>
      <c r="AM286" s="281">
        <v>0</v>
      </c>
      <c r="AN286" s="281">
        <v>0</v>
      </c>
      <c r="AO286" s="281">
        <v>0</v>
      </c>
      <c r="AP286" s="281">
        <v>0</v>
      </c>
    </row>
    <row r="287" spans="1:42" outlineLevel="2">
      <c r="A287" s="211" t="str">
        <f>A252&amp;"."&amp;A284&amp;"."&amp;A253&amp;"."&amp;B287</f>
        <v>1.d.6.3</v>
      </c>
      <c r="B287">
        <v>3</v>
      </c>
      <c r="C287" t="str">
        <f>'1-GBP'!C287</f>
        <v/>
      </c>
      <c r="D287"/>
      <c r="E287"/>
      <c r="F287"/>
      <c r="G287"/>
      <c r="H287"/>
      <c r="I287"/>
      <c r="J287"/>
      <c r="K287"/>
      <c r="M287" s="281">
        <v>0</v>
      </c>
      <c r="N287" s="281">
        <v>0</v>
      </c>
      <c r="O287" s="281">
        <v>0</v>
      </c>
      <c r="P287" s="281">
        <v>0</v>
      </c>
      <c r="Q287" s="281">
        <v>0</v>
      </c>
      <c r="R287" s="281">
        <v>0</v>
      </c>
      <c r="S287" s="281">
        <v>0</v>
      </c>
      <c r="T287" s="281">
        <v>0</v>
      </c>
      <c r="U287" s="281">
        <v>0</v>
      </c>
      <c r="V287" s="281">
        <v>0</v>
      </c>
      <c r="W287" s="281">
        <v>0</v>
      </c>
      <c r="X287" s="281">
        <v>0</v>
      </c>
      <c r="Y287" s="281">
        <v>0</v>
      </c>
      <c r="Z287" s="281">
        <v>0</v>
      </c>
      <c r="AA287" s="281">
        <v>0</v>
      </c>
      <c r="AB287" s="281">
        <v>0</v>
      </c>
      <c r="AC287" s="281">
        <v>0</v>
      </c>
      <c r="AD287" s="281">
        <v>0</v>
      </c>
      <c r="AE287" s="281">
        <v>0</v>
      </c>
      <c r="AF287" s="281">
        <v>0</v>
      </c>
      <c r="AG287" s="281">
        <v>0</v>
      </c>
      <c r="AH287" s="281">
        <v>0</v>
      </c>
      <c r="AI287" s="281">
        <v>0</v>
      </c>
      <c r="AJ287" s="281">
        <v>0</v>
      </c>
      <c r="AK287" s="281">
        <v>0</v>
      </c>
      <c r="AL287" s="281">
        <v>0</v>
      </c>
      <c r="AM287" s="281">
        <v>0</v>
      </c>
      <c r="AN287" s="281">
        <v>0</v>
      </c>
      <c r="AO287" s="281">
        <v>0</v>
      </c>
      <c r="AP287" s="281">
        <v>0</v>
      </c>
    </row>
    <row r="288" spans="1:42" outlineLevel="2">
      <c r="A288" s="211" t="str">
        <f>A252&amp;"."&amp;A284&amp;"."&amp;A253&amp;"."&amp;B288</f>
        <v>1.d.6.4</v>
      </c>
      <c r="B288">
        <v>4</v>
      </c>
      <c r="C288" t="str">
        <f>'1-GBP'!C288</f>
        <v/>
      </c>
      <c r="D288"/>
      <c r="E288"/>
      <c r="F288"/>
      <c r="G288"/>
      <c r="H288"/>
      <c r="I288"/>
      <c r="J288"/>
      <c r="K288"/>
      <c r="M288" s="281">
        <v>0</v>
      </c>
      <c r="N288" s="281">
        <v>0</v>
      </c>
      <c r="O288" s="281">
        <v>0</v>
      </c>
      <c r="P288" s="281">
        <v>0</v>
      </c>
      <c r="Q288" s="281">
        <v>0</v>
      </c>
      <c r="R288" s="281">
        <v>0</v>
      </c>
      <c r="S288" s="281">
        <v>0</v>
      </c>
      <c r="T288" s="281">
        <v>0</v>
      </c>
      <c r="U288" s="281">
        <v>0</v>
      </c>
      <c r="V288" s="281">
        <v>0</v>
      </c>
      <c r="W288" s="281">
        <v>0</v>
      </c>
      <c r="X288" s="281">
        <v>0</v>
      </c>
      <c r="Y288" s="281">
        <v>0</v>
      </c>
      <c r="Z288" s="281">
        <v>0</v>
      </c>
      <c r="AA288" s="281">
        <v>0</v>
      </c>
      <c r="AB288" s="281">
        <v>0</v>
      </c>
      <c r="AC288" s="281">
        <v>0</v>
      </c>
      <c r="AD288" s="281">
        <v>0</v>
      </c>
      <c r="AE288" s="281">
        <v>0</v>
      </c>
      <c r="AF288" s="281">
        <v>0</v>
      </c>
      <c r="AG288" s="281">
        <v>0</v>
      </c>
      <c r="AH288" s="281">
        <v>0</v>
      </c>
      <c r="AI288" s="281">
        <v>0</v>
      </c>
      <c r="AJ288" s="281">
        <v>0</v>
      </c>
      <c r="AK288" s="281">
        <v>0</v>
      </c>
      <c r="AL288" s="281">
        <v>0</v>
      </c>
      <c r="AM288" s="281">
        <v>0</v>
      </c>
      <c r="AN288" s="281">
        <v>0</v>
      </c>
      <c r="AO288" s="281">
        <v>0</v>
      </c>
      <c r="AP288" s="281">
        <v>0</v>
      </c>
    </row>
    <row r="289" spans="1:42" outlineLevel="2">
      <c r="A289" s="211" t="str">
        <f>A252&amp;"."&amp;A284&amp;"."&amp;A253&amp;"."&amp;B289</f>
        <v>1.d.6.5</v>
      </c>
      <c r="B289">
        <v>5</v>
      </c>
      <c r="C289" t="str">
        <f>'1-GBP'!C289</f>
        <v/>
      </c>
      <c r="D289"/>
      <c r="E289"/>
      <c r="F289"/>
      <c r="G289"/>
      <c r="H289"/>
      <c r="I289"/>
      <c r="J289"/>
      <c r="K289"/>
      <c r="M289" s="281">
        <v>0</v>
      </c>
      <c r="N289" s="281">
        <v>0</v>
      </c>
      <c r="O289" s="281">
        <v>0</v>
      </c>
      <c r="P289" s="281">
        <v>0</v>
      </c>
      <c r="Q289" s="281">
        <v>0</v>
      </c>
      <c r="R289" s="281">
        <v>0</v>
      </c>
      <c r="S289" s="281">
        <v>0</v>
      </c>
      <c r="T289" s="281">
        <v>0</v>
      </c>
      <c r="U289" s="281">
        <v>0</v>
      </c>
      <c r="V289" s="281">
        <v>0</v>
      </c>
      <c r="W289" s="281">
        <v>0</v>
      </c>
      <c r="X289" s="281">
        <v>0</v>
      </c>
      <c r="Y289" s="281">
        <v>0</v>
      </c>
      <c r="Z289" s="281">
        <v>0</v>
      </c>
      <c r="AA289" s="281">
        <v>0</v>
      </c>
      <c r="AB289" s="281">
        <v>0</v>
      </c>
      <c r="AC289" s="281">
        <v>0</v>
      </c>
      <c r="AD289" s="281">
        <v>0</v>
      </c>
      <c r="AE289" s="281">
        <v>0</v>
      </c>
      <c r="AF289" s="281">
        <v>0</v>
      </c>
      <c r="AG289" s="281">
        <v>0</v>
      </c>
      <c r="AH289" s="281">
        <v>0</v>
      </c>
      <c r="AI289" s="281">
        <v>0</v>
      </c>
      <c r="AJ289" s="281">
        <v>0</v>
      </c>
      <c r="AK289" s="281">
        <v>0</v>
      </c>
      <c r="AL289" s="281">
        <v>0</v>
      </c>
      <c r="AM289" s="281">
        <v>0</v>
      </c>
      <c r="AN289" s="281">
        <v>0</v>
      </c>
      <c r="AO289" s="281">
        <v>0</v>
      </c>
      <c r="AP289" s="281">
        <v>0</v>
      </c>
    </row>
    <row r="290" spans="1:42" outlineLevel="2">
      <c r="A290" s="211" t="str">
        <f>A252&amp;"."&amp;A284&amp;"."&amp;A253&amp;"."&amp;B290</f>
        <v>1.d.6.6</v>
      </c>
      <c r="B290">
        <v>6</v>
      </c>
      <c r="C290" t="str">
        <f>'1-GBP'!C290</f>
        <v/>
      </c>
      <c r="D290"/>
      <c r="E290"/>
      <c r="F290"/>
      <c r="G290"/>
      <c r="H290"/>
      <c r="I290"/>
      <c r="J290"/>
      <c r="K290"/>
      <c r="M290" s="281">
        <v>0</v>
      </c>
      <c r="N290" s="281">
        <v>0</v>
      </c>
      <c r="O290" s="281">
        <v>0</v>
      </c>
      <c r="P290" s="281">
        <v>0</v>
      </c>
      <c r="Q290" s="281">
        <v>0</v>
      </c>
      <c r="R290" s="281">
        <v>0</v>
      </c>
      <c r="S290" s="281">
        <v>0</v>
      </c>
      <c r="T290" s="281">
        <v>0</v>
      </c>
      <c r="U290" s="281">
        <v>0</v>
      </c>
      <c r="V290" s="281">
        <v>0</v>
      </c>
      <c r="W290" s="281">
        <v>0</v>
      </c>
      <c r="X290" s="281">
        <v>0</v>
      </c>
      <c r="Y290" s="281">
        <v>0</v>
      </c>
      <c r="Z290" s="281">
        <v>0</v>
      </c>
      <c r="AA290" s="281">
        <v>0</v>
      </c>
      <c r="AB290" s="281">
        <v>0</v>
      </c>
      <c r="AC290" s="281">
        <v>0</v>
      </c>
      <c r="AD290" s="281">
        <v>0</v>
      </c>
      <c r="AE290" s="281">
        <v>0</v>
      </c>
      <c r="AF290" s="281">
        <v>0</v>
      </c>
      <c r="AG290" s="281">
        <v>0</v>
      </c>
      <c r="AH290" s="281">
        <v>0</v>
      </c>
      <c r="AI290" s="281">
        <v>0</v>
      </c>
      <c r="AJ290" s="281">
        <v>0</v>
      </c>
      <c r="AK290" s="281">
        <v>0</v>
      </c>
      <c r="AL290" s="281">
        <v>0</v>
      </c>
      <c r="AM290" s="281">
        <v>0</v>
      </c>
      <c r="AN290" s="281">
        <v>0</v>
      </c>
      <c r="AO290" s="281">
        <v>0</v>
      </c>
      <c r="AP290" s="281">
        <v>0</v>
      </c>
    </row>
    <row r="291" spans="1:42" outlineLevel="2">
      <c r="A291" s="211" t="str">
        <f>A252&amp;"."&amp;A284&amp;"."&amp;A253&amp;"."&amp;B291</f>
        <v>1.d.6.7</v>
      </c>
      <c r="B291">
        <v>7</v>
      </c>
      <c r="C291" t="str">
        <f>'1-GBP'!C291</f>
        <v/>
      </c>
      <c r="D291"/>
      <c r="E291"/>
      <c r="F291"/>
      <c r="G291"/>
      <c r="H291"/>
      <c r="I291"/>
      <c r="J291"/>
      <c r="K291"/>
      <c r="M291" s="281">
        <v>0</v>
      </c>
      <c r="N291" s="281">
        <v>0</v>
      </c>
      <c r="O291" s="281">
        <v>0</v>
      </c>
      <c r="P291" s="281">
        <v>0</v>
      </c>
      <c r="Q291" s="281">
        <v>0</v>
      </c>
      <c r="R291" s="281">
        <v>0</v>
      </c>
      <c r="S291" s="281">
        <v>0</v>
      </c>
      <c r="T291" s="281">
        <v>0</v>
      </c>
      <c r="U291" s="281">
        <v>0</v>
      </c>
      <c r="V291" s="281">
        <v>0</v>
      </c>
      <c r="W291" s="281">
        <v>0</v>
      </c>
      <c r="X291" s="281">
        <v>0</v>
      </c>
      <c r="Y291" s="281">
        <v>0</v>
      </c>
      <c r="Z291" s="281">
        <v>0</v>
      </c>
      <c r="AA291" s="281">
        <v>0</v>
      </c>
      <c r="AB291" s="281">
        <v>0</v>
      </c>
      <c r="AC291" s="281">
        <v>0</v>
      </c>
      <c r="AD291" s="281">
        <v>0</v>
      </c>
      <c r="AE291" s="281">
        <v>0</v>
      </c>
      <c r="AF291" s="281">
        <v>0</v>
      </c>
      <c r="AG291" s="281">
        <v>0</v>
      </c>
      <c r="AH291" s="281">
        <v>0</v>
      </c>
      <c r="AI291" s="281">
        <v>0</v>
      </c>
      <c r="AJ291" s="281">
        <v>0</v>
      </c>
      <c r="AK291" s="281">
        <v>0</v>
      </c>
      <c r="AL291" s="281">
        <v>0</v>
      </c>
      <c r="AM291" s="281">
        <v>0</v>
      </c>
      <c r="AN291" s="281">
        <v>0</v>
      </c>
      <c r="AO291" s="281">
        <v>0</v>
      </c>
      <c r="AP291" s="281">
        <v>0</v>
      </c>
    </row>
    <row r="292" spans="1:42" outlineLevel="2">
      <c r="A292" s="211" t="str">
        <f>A252&amp;"."&amp;A284&amp;"."&amp;A253&amp;"."&amp;B292</f>
        <v>1.d.6.8</v>
      </c>
      <c r="B292">
        <v>8</v>
      </c>
      <c r="C292" t="str">
        <f>'1-GBP'!C292</f>
        <v/>
      </c>
      <c r="D292"/>
      <c r="E292"/>
      <c r="F292"/>
      <c r="G292"/>
      <c r="H292"/>
      <c r="I292"/>
      <c r="J292"/>
      <c r="K292"/>
      <c r="M292" s="281">
        <v>0</v>
      </c>
      <c r="N292" s="281">
        <v>0</v>
      </c>
      <c r="O292" s="281">
        <v>0</v>
      </c>
      <c r="P292" s="281">
        <v>0</v>
      </c>
      <c r="Q292" s="281">
        <v>0</v>
      </c>
      <c r="R292" s="281">
        <v>0</v>
      </c>
      <c r="S292" s="281">
        <v>0</v>
      </c>
      <c r="T292" s="281">
        <v>0</v>
      </c>
      <c r="U292" s="281">
        <v>0</v>
      </c>
      <c r="V292" s="281">
        <v>0</v>
      </c>
      <c r="W292" s="281">
        <v>0</v>
      </c>
      <c r="X292" s="281">
        <v>0</v>
      </c>
      <c r="Y292" s="281">
        <v>0</v>
      </c>
      <c r="Z292" s="281">
        <v>0</v>
      </c>
      <c r="AA292" s="281">
        <v>0</v>
      </c>
      <c r="AB292" s="281">
        <v>0</v>
      </c>
      <c r="AC292" s="281">
        <v>0</v>
      </c>
      <c r="AD292" s="281">
        <v>0</v>
      </c>
      <c r="AE292" s="281">
        <v>0</v>
      </c>
      <c r="AF292" s="281">
        <v>0</v>
      </c>
      <c r="AG292" s="281">
        <v>0</v>
      </c>
      <c r="AH292" s="281">
        <v>0</v>
      </c>
      <c r="AI292" s="281">
        <v>0</v>
      </c>
      <c r="AJ292" s="281">
        <v>0</v>
      </c>
      <c r="AK292" s="281">
        <v>0</v>
      </c>
      <c r="AL292" s="281">
        <v>0</v>
      </c>
      <c r="AM292" s="281">
        <v>0</v>
      </c>
      <c r="AN292" s="281">
        <v>0</v>
      </c>
      <c r="AO292" s="281">
        <v>0</v>
      </c>
      <c r="AP292" s="281">
        <v>0</v>
      </c>
    </row>
    <row r="293" spans="1:42" outlineLevel="2">
      <c r="A293" s="211" t="str">
        <f>A252&amp;"."&amp;A284&amp;"."&amp;A253&amp;"."&amp;B293</f>
        <v>1.d.6.9</v>
      </c>
      <c r="B293">
        <v>9</v>
      </c>
      <c r="C293" t="str">
        <f>'1-GBP'!C293</f>
        <v/>
      </c>
      <c r="D293"/>
      <c r="E293"/>
      <c r="F293"/>
      <c r="G293"/>
      <c r="H293"/>
      <c r="I293"/>
      <c r="J293"/>
      <c r="K293"/>
      <c r="M293" s="281">
        <v>0</v>
      </c>
      <c r="N293" s="281">
        <v>0</v>
      </c>
      <c r="O293" s="281">
        <v>0</v>
      </c>
      <c r="P293" s="281">
        <v>0</v>
      </c>
      <c r="Q293" s="281">
        <v>0</v>
      </c>
      <c r="R293" s="281">
        <v>0</v>
      </c>
      <c r="S293" s="281">
        <v>0</v>
      </c>
      <c r="T293" s="281">
        <v>0</v>
      </c>
      <c r="U293" s="281">
        <v>0</v>
      </c>
      <c r="V293" s="281">
        <v>0</v>
      </c>
      <c r="W293" s="281">
        <v>0</v>
      </c>
      <c r="X293" s="281">
        <v>0</v>
      </c>
      <c r="Y293" s="281">
        <v>0</v>
      </c>
      <c r="Z293" s="281">
        <v>0</v>
      </c>
      <c r="AA293" s="281">
        <v>0</v>
      </c>
      <c r="AB293" s="281">
        <v>0</v>
      </c>
      <c r="AC293" s="281">
        <v>0</v>
      </c>
      <c r="AD293" s="281">
        <v>0</v>
      </c>
      <c r="AE293" s="281">
        <v>0</v>
      </c>
      <c r="AF293" s="281">
        <v>0</v>
      </c>
      <c r="AG293" s="281">
        <v>0</v>
      </c>
      <c r="AH293" s="281">
        <v>0</v>
      </c>
      <c r="AI293" s="281">
        <v>0</v>
      </c>
      <c r="AJ293" s="281">
        <v>0</v>
      </c>
      <c r="AK293" s="281">
        <v>0</v>
      </c>
      <c r="AL293" s="281">
        <v>0</v>
      </c>
      <c r="AM293" s="281">
        <v>0</v>
      </c>
      <c r="AN293" s="281">
        <v>0</v>
      </c>
      <c r="AO293" s="281">
        <v>0</v>
      </c>
      <c r="AP293" s="281">
        <v>0</v>
      </c>
    </row>
    <row r="294" spans="1:42" outlineLevel="2">
      <c r="A294" s="211" t="str">
        <f>A252&amp;"."&amp;A284&amp;"."&amp;A253&amp;"."&amp;B294</f>
        <v>1.d.6.10</v>
      </c>
      <c r="B294">
        <v>10</v>
      </c>
      <c r="C294" t="str">
        <f>'1-GBP'!C294</f>
        <v/>
      </c>
      <c r="D294"/>
      <c r="E294"/>
      <c r="F294"/>
      <c r="G294"/>
      <c r="H294"/>
      <c r="I294"/>
      <c r="J294"/>
      <c r="K294"/>
      <c r="M294" s="281">
        <v>0</v>
      </c>
      <c r="N294" s="281">
        <v>0</v>
      </c>
      <c r="O294" s="281">
        <v>0</v>
      </c>
      <c r="P294" s="281">
        <v>0</v>
      </c>
      <c r="Q294" s="281">
        <v>0</v>
      </c>
      <c r="R294" s="281">
        <v>0</v>
      </c>
      <c r="S294" s="281">
        <v>0</v>
      </c>
      <c r="T294" s="281">
        <v>0</v>
      </c>
      <c r="U294" s="281">
        <v>0</v>
      </c>
      <c r="V294" s="281">
        <v>0</v>
      </c>
      <c r="W294" s="281">
        <v>0</v>
      </c>
      <c r="X294" s="281">
        <v>0</v>
      </c>
      <c r="Y294" s="281">
        <v>0</v>
      </c>
      <c r="Z294" s="281">
        <v>0</v>
      </c>
      <c r="AA294" s="281">
        <v>0</v>
      </c>
      <c r="AB294" s="281">
        <v>0</v>
      </c>
      <c r="AC294" s="281">
        <v>0</v>
      </c>
      <c r="AD294" s="281">
        <v>0</v>
      </c>
      <c r="AE294" s="281">
        <v>0</v>
      </c>
      <c r="AF294" s="281">
        <v>0</v>
      </c>
      <c r="AG294" s="281">
        <v>0</v>
      </c>
      <c r="AH294" s="281">
        <v>0</v>
      </c>
      <c r="AI294" s="281">
        <v>0</v>
      </c>
      <c r="AJ294" s="281">
        <v>0</v>
      </c>
      <c r="AK294" s="281">
        <v>0</v>
      </c>
      <c r="AL294" s="281">
        <v>0</v>
      </c>
      <c r="AM294" s="281">
        <v>0</v>
      </c>
      <c r="AN294" s="281">
        <v>0</v>
      </c>
      <c r="AO294" s="281">
        <v>0</v>
      </c>
      <c r="AP294" s="281">
        <v>0</v>
      </c>
    </row>
    <row r="295" spans="1:42" outlineLevel="2">
      <c r="A295" s="211" t="str">
        <f>A252&amp;"."&amp;A284&amp;"."&amp;A253&amp;"."&amp;B295</f>
        <v>1.d.6.11</v>
      </c>
      <c r="B295">
        <v>11</v>
      </c>
      <c r="C295" t="str">
        <f>'1-GBP'!C295</f>
        <v/>
      </c>
      <c r="D295"/>
      <c r="E295"/>
      <c r="F295"/>
      <c r="G295"/>
      <c r="H295"/>
      <c r="I295"/>
      <c r="J295"/>
      <c r="K295"/>
      <c r="M295" s="281">
        <v>0</v>
      </c>
      <c r="N295" s="281">
        <v>0</v>
      </c>
      <c r="O295" s="281">
        <v>0</v>
      </c>
      <c r="P295" s="281">
        <v>0</v>
      </c>
      <c r="Q295" s="281">
        <v>0</v>
      </c>
      <c r="R295" s="281">
        <v>0</v>
      </c>
      <c r="S295" s="281">
        <v>0</v>
      </c>
      <c r="T295" s="281">
        <v>0</v>
      </c>
      <c r="U295" s="281">
        <v>0</v>
      </c>
      <c r="V295" s="281">
        <v>0</v>
      </c>
      <c r="W295" s="281">
        <v>0</v>
      </c>
      <c r="X295" s="281">
        <v>0</v>
      </c>
      <c r="Y295" s="281">
        <v>0</v>
      </c>
      <c r="Z295" s="281">
        <v>0</v>
      </c>
      <c r="AA295" s="281">
        <v>0</v>
      </c>
      <c r="AB295" s="281">
        <v>0</v>
      </c>
      <c r="AC295" s="281">
        <v>0</v>
      </c>
      <c r="AD295" s="281">
        <v>0</v>
      </c>
      <c r="AE295" s="281">
        <v>0</v>
      </c>
      <c r="AF295" s="281">
        <v>0</v>
      </c>
      <c r="AG295" s="281">
        <v>0</v>
      </c>
      <c r="AH295" s="281">
        <v>0</v>
      </c>
      <c r="AI295" s="281">
        <v>0</v>
      </c>
      <c r="AJ295" s="281">
        <v>0</v>
      </c>
      <c r="AK295" s="281">
        <v>0</v>
      </c>
      <c r="AL295" s="281">
        <v>0</v>
      </c>
      <c r="AM295" s="281">
        <v>0</v>
      </c>
      <c r="AN295" s="281">
        <v>0</v>
      </c>
      <c r="AO295" s="281">
        <v>0</v>
      </c>
      <c r="AP295" s="281">
        <v>0</v>
      </c>
    </row>
    <row r="296" spans="1:42" outlineLevel="2">
      <c r="A296" s="211" t="str">
        <f>A252&amp;"."&amp;A284&amp;"."&amp;A253&amp;"."&amp;B296</f>
        <v>1.d.6.12</v>
      </c>
      <c r="B296">
        <v>12</v>
      </c>
      <c r="C296" t="str">
        <f>'1-GBP'!C296</f>
        <v/>
      </c>
      <c r="D296"/>
      <c r="E296"/>
      <c r="F296"/>
      <c r="G296"/>
      <c r="H296"/>
      <c r="I296"/>
      <c r="J296"/>
      <c r="K296"/>
      <c r="M296" s="281">
        <v>0</v>
      </c>
      <c r="N296" s="281">
        <v>0</v>
      </c>
      <c r="O296" s="281">
        <v>0</v>
      </c>
      <c r="P296" s="281">
        <v>0</v>
      </c>
      <c r="Q296" s="281">
        <v>0</v>
      </c>
      <c r="R296" s="281">
        <v>0</v>
      </c>
      <c r="S296" s="281">
        <v>0</v>
      </c>
      <c r="T296" s="281">
        <v>0</v>
      </c>
      <c r="U296" s="281">
        <v>0</v>
      </c>
      <c r="V296" s="281">
        <v>0</v>
      </c>
      <c r="W296" s="281">
        <v>0</v>
      </c>
      <c r="X296" s="281">
        <v>0</v>
      </c>
      <c r="Y296" s="281">
        <v>0</v>
      </c>
      <c r="Z296" s="281">
        <v>0</v>
      </c>
      <c r="AA296" s="281">
        <v>0</v>
      </c>
      <c r="AB296" s="281">
        <v>0</v>
      </c>
      <c r="AC296" s="281">
        <v>0</v>
      </c>
      <c r="AD296" s="281">
        <v>0</v>
      </c>
      <c r="AE296" s="281">
        <v>0</v>
      </c>
      <c r="AF296" s="281">
        <v>0</v>
      </c>
      <c r="AG296" s="281">
        <v>0</v>
      </c>
      <c r="AH296" s="281">
        <v>0</v>
      </c>
      <c r="AI296" s="281">
        <v>0</v>
      </c>
      <c r="AJ296" s="281">
        <v>0</v>
      </c>
      <c r="AK296" s="281">
        <v>0</v>
      </c>
      <c r="AL296" s="281">
        <v>0</v>
      </c>
      <c r="AM296" s="281">
        <v>0</v>
      </c>
      <c r="AN296" s="281">
        <v>0</v>
      </c>
      <c r="AO296" s="281">
        <v>0</v>
      </c>
      <c r="AP296" s="281">
        <v>0</v>
      </c>
    </row>
    <row r="297" spans="1:42" outlineLevel="1" collapsed="1">
      <c r="A297" s="212"/>
      <c r="B297" s="201">
        <f>B296-COUNTIFS(C285:C296,"")</f>
        <v>0</v>
      </c>
      <c r="C297" s="201" t="s">
        <v>285</v>
      </c>
      <c r="D297" s="201"/>
      <c r="E297" s="201"/>
      <c r="F297" s="201"/>
      <c r="G297" s="201"/>
      <c r="H297" s="201"/>
      <c r="I297" s="201"/>
      <c r="J297" s="201"/>
      <c r="K297" s="201"/>
      <c r="L297" s="201"/>
      <c r="M297" s="280">
        <f t="shared" ref="M297:AP297" si="25">SUM(M285:M296)</f>
        <v>0</v>
      </c>
      <c r="N297" s="280">
        <f t="shared" si="25"/>
        <v>0</v>
      </c>
      <c r="O297" s="280">
        <f t="shared" si="25"/>
        <v>0</v>
      </c>
      <c r="P297" s="280">
        <f t="shared" si="25"/>
        <v>0</v>
      </c>
      <c r="Q297" s="280">
        <f t="shared" si="25"/>
        <v>0</v>
      </c>
      <c r="R297" s="280">
        <f t="shared" si="25"/>
        <v>0</v>
      </c>
      <c r="S297" s="280">
        <f t="shared" si="25"/>
        <v>0</v>
      </c>
      <c r="T297" s="280">
        <f t="shared" si="25"/>
        <v>0</v>
      </c>
      <c r="U297" s="280">
        <f t="shared" si="25"/>
        <v>0</v>
      </c>
      <c r="V297" s="280">
        <f t="shared" si="25"/>
        <v>0</v>
      </c>
      <c r="W297" s="280">
        <f t="shared" si="25"/>
        <v>0</v>
      </c>
      <c r="X297" s="280">
        <f t="shared" si="25"/>
        <v>0</v>
      </c>
      <c r="Y297" s="280">
        <f t="shared" si="25"/>
        <v>0</v>
      </c>
      <c r="Z297" s="280">
        <f t="shared" si="25"/>
        <v>0</v>
      </c>
      <c r="AA297" s="280">
        <f t="shared" si="25"/>
        <v>0</v>
      </c>
      <c r="AB297" s="280">
        <f t="shared" si="25"/>
        <v>0</v>
      </c>
      <c r="AC297" s="280">
        <f t="shared" si="25"/>
        <v>0</v>
      </c>
      <c r="AD297" s="280">
        <f t="shared" si="25"/>
        <v>0</v>
      </c>
      <c r="AE297" s="280">
        <f t="shared" si="25"/>
        <v>0</v>
      </c>
      <c r="AF297" s="280">
        <f t="shared" si="25"/>
        <v>0</v>
      </c>
      <c r="AG297" s="280">
        <f t="shared" si="25"/>
        <v>0</v>
      </c>
      <c r="AH297" s="280">
        <f t="shared" si="25"/>
        <v>0</v>
      </c>
      <c r="AI297" s="280">
        <f t="shared" si="25"/>
        <v>0</v>
      </c>
      <c r="AJ297" s="280">
        <f t="shared" si="25"/>
        <v>0</v>
      </c>
      <c r="AK297" s="280">
        <f t="shared" si="25"/>
        <v>0</v>
      </c>
      <c r="AL297" s="280">
        <f t="shared" si="25"/>
        <v>0</v>
      </c>
      <c r="AM297" s="280">
        <f t="shared" si="25"/>
        <v>0</v>
      </c>
      <c r="AN297" s="280">
        <f t="shared" si="25"/>
        <v>0</v>
      </c>
      <c r="AO297" s="280">
        <f t="shared" si="25"/>
        <v>0</v>
      </c>
      <c r="AP297" s="280">
        <f t="shared" si="25"/>
        <v>0</v>
      </c>
    </row>
    <row r="298" spans="1:42" ht="16.149999999999999" outlineLevel="1" thickBot="1">
      <c r="A298" s="213"/>
      <c r="B298" s="202"/>
      <c r="C298" s="202"/>
      <c r="D298" s="202"/>
      <c r="E298" s="202"/>
      <c r="F298" s="202"/>
      <c r="G298" s="202"/>
      <c r="H298" s="202"/>
      <c r="I298" s="202"/>
      <c r="J298" s="202"/>
      <c r="K298" s="202"/>
      <c r="L298" s="202"/>
      <c r="M298" s="313"/>
      <c r="N298" s="313"/>
      <c r="O298" s="313"/>
      <c r="P298" s="313"/>
      <c r="Q298" s="313"/>
      <c r="R298" s="313"/>
      <c r="S298" s="313"/>
      <c r="T298" s="313"/>
      <c r="U298" s="313"/>
      <c r="V298" s="313"/>
      <c r="W298" s="313"/>
      <c r="X298" s="313"/>
      <c r="Y298" s="313"/>
      <c r="Z298" s="313"/>
      <c r="AA298" s="313"/>
      <c r="AB298" s="313"/>
      <c r="AC298" s="313"/>
      <c r="AD298" s="313"/>
      <c r="AE298" s="313"/>
      <c r="AF298" s="313"/>
      <c r="AG298" s="313"/>
      <c r="AH298" s="313"/>
      <c r="AI298" s="313"/>
      <c r="AJ298" s="313"/>
      <c r="AK298" s="313"/>
      <c r="AL298" s="313"/>
      <c r="AM298" s="313"/>
      <c r="AN298" s="313"/>
      <c r="AO298" s="313"/>
      <c r="AP298" s="313"/>
    </row>
    <row r="299" spans="1:42" ht="16.149999999999999" outlineLevel="1" thickBot="1">
      <c r="A299" s="214" t="s">
        <v>288</v>
      </c>
      <c r="B299" s="203">
        <f>B297+B282+B267</f>
        <v>4</v>
      </c>
      <c r="C299" s="203" t="s">
        <v>289</v>
      </c>
      <c r="D299" s="203"/>
      <c r="E299" s="203"/>
      <c r="F299" s="203"/>
      <c r="G299" s="203" t="str">
        <f>+"Total "&amp;$B252&amp;" "&amp;$B253</f>
        <v>Total Phase 1 Energy Costs</v>
      </c>
      <c r="H299" s="203"/>
      <c r="I299" s="203"/>
      <c r="J299" s="203"/>
      <c r="K299" s="203"/>
      <c r="L299" s="203"/>
      <c r="M299" s="284">
        <f t="shared" ref="M299:AP299" si="26">SUM(M267,M282,M297)</f>
        <v>0</v>
      </c>
      <c r="N299" s="284">
        <f t="shared" si="26"/>
        <v>0</v>
      </c>
      <c r="O299" s="284">
        <f t="shared" si="26"/>
        <v>0</v>
      </c>
      <c r="P299" s="284">
        <f t="shared" si="26"/>
        <v>0</v>
      </c>
      <c r="Q299" s="284">
        <f t="shared" si="26"/>
        <v>0</v>
      </c>
      <c r="R299" s="284">
        <f t="shared" si="26"/>
        <v>0</v>
      </c>
      <c r="S299" s="284">
        <f t="shared" si="26"/>
        <v>0</v>
      </c>
      <c r="T299" s="284">
        <f t="shared" si="26"/>
        <v>0</v>
      </c>
      <c r="U299" s="284">
        <f t="shared" si="26"/>
        <v>0</v>
      </c>
      <c r="V299" s="284">
        <f t="shared" si="26"/>
        <v>0</v>
      </c>
      <c r="W299" s="284">
        <f t="shared" si="26"/>
        <v>0</v>
      </c>
      <c r="X299" s="284">
        <f t="shared" si="26"/>
        <v>0</v>
      </c>
      <c r="Y299" s="284">
        <f t="shared" si="26"/>
        <v>0</v>
      </c>
      <c r="Z299" s="284">
        <f t="shared" si="26"/>
        <v>0</v>
      </c>
      <c r="AA299" s="284">
        <f t="shared" si="26"/>
        <v>0</v>
      </c>
      <c r="AB299" s="284">
        <f t="shared" si="26"/>
        <v>0</v>
      </c>
      <c r="AC299" s="284">
        <f t="shared" si="26"/>
        <v>0</v>
      </c>
      <c r="AD299" s="284">
        <f t="shared" si="26"/>
        <v>0</v>
      </c>
      <c r="AE299" s="284">
        <f t="shared" si="26"/>
        <v>0</v>
      </c>
      <c r="AF299" s="284">
        <f t="shared" si="26"/>
        <v>0</v>
      </c>
      <c r="AG299" s="284">
        <f t="shared" si="26"/>
        <v>0</v>
      </c>
      <c r="AH299" s="284">
        <f t="shared" si="26"/>
        <v>0</v>
      </c>
      <c r="AI299" s="284">
        <f t="shared" si="26"/>
        <v>0</v>
      </c>
      <c r="AJ299" s="284">
        <f t="shared" si="26"/>
        <v>0</v>
      </c>
      <c r="AK299" s="284">
        <f t="shared" si="26"/>
        <v>0</v>
      </c>
      <c r="AL299" s="284">
        <f t="shared" si="26"/>
        <v>0</v>
      </c>
      <c r="AM299" s="284">
        <f t="shared" si="26"/>
        <v>0</v>
      </c>
      <c r="AN299" s="284">
        <f t="shared" si="26"/>
        <v>0</v>
      </c>
      <c r="AO299" s="284">
        <f t="shared" si="26"/>
        <v>0</v>
      </c>
      <c r="AP299" s="284">
        <f t="shared" si="26"/>
        <v>0</v>
      </c>
    </row>
    <row r="300" spans="1:42">
      <c r="A300" s="211"/>
      <c r="B300"/>
      <c r="C300"/>
      <c r="D300"/>
      <c r="E300"/>
      <c r="F300"/>
      <c r="G300"/>
      <c r="H300"/>
      <c r="I300"/>
      <c r="J300"/>
      <c r="K300"/>
      <c r="M300" s="314"/>
      <c r="N300" s="314"/>
      <c r="O300" s="314"/>
      <c r="P300" s="314"/>
      <c r="Q300" s="314"/>
      <c r="R300" s="314"/>
      <c r="S300" s="314"/>
      <c r="T300" s="314"/>
      <c r="U300" s="314"/>
      <c r="V300" s="314"/>
      <c r="W300" s="314"/>
      <c r="X300" s="314"/>
      <c r="Y300" s="314"/>
      <c r="Z300" s="314"/>
      <c r="AA300" s="314"/>
      <c r="AB300" s="314"/>
      <c r="AC300" s="314"/>
      <c r="AD300" s="314"/>
      <c r="AE300" s="314"/>
      <c r="AF300" s="314"/>
      <c r="AG300" s="314"/>
      <c r="AH300" s="314"/>
      <c r="AI300" s="314"/>
      <c r="AJ300" s="314"/>
      <c r="AK300" s="314"/>
      <c r="AL300" s="314"/>
      <c r="AM300" s="314"/>
      <c r="AN300" s="314"/>
      <c r="AO300" s="314"/>
      <c r="AP300" s="314"/>
    </row>
    <row r="301" spans="1:42">
      <c r="A301" s="209" t="str">
        <f>_xlfn.TEXTBEFORE(J301,".")</f>
        <v>1</v>
      </c>
      <c r="B301" s="196" t="str">
        <f>_xlfn.XLOOKUP($A301,Select!$B$4:$B$65,Select!$C$4:$C$65)</f>
        <v>Phase 1</v>
      </c>
      <c r="C301" s="197"/>
      <c r="D301" s="197">
        <f>B316+B331+B346</f>
        <v>3</v>
      </c>
      <c r="E301" s="197" t="s">
        <v>281</v>
      </c>
      <c r="F301" s="197"/>
      <c r="G301" s="197"/>
      <c r="H301" s="197"/>
      <c r="I301" s="197" t="s">
        <v>282</v>
      </c>
      <c r="J301" s="197" t="str">
        <f>Select!$M$10</f>
        <v>1.7</v>
      </c>
      <c r="K301" s="197"/>
      <c r="L301" s="197"/>
      <c r="M301" s="318"/>
      <c r="N301" s="319"/>
      <c r="O301" s="319"/>
      <c r="P301" s="319"/>
      <c r="Q301" s="319"/>
      <c r="R301" s="319"/>
      <c r="S301" s="319"/>
      <c r="T301" s="319"/>
      <c r="U301" s="319"/>
      <c r="V301" s="319"/>
      <c r="W301" s="319"/>
      <c r="X301" s="319"/>
      <c r="Y301" s="319"/>
      <c r="Z301" s="319"/>
      <c r="AA301" s="319"/>
      <c r="AB301" s="319"/>
      <c r="AC301" s="319"/>
      <c r="AD301" s="319"/>
      <c r="AE301" s="319"/>
      <c r="AF301" s="319"/>
      <c r="AG301" s="319"/>
      <c r="AH301" s="319"/>
      <c r="AI301" s="319"/>
      <c r="AJ301" s="319"/>
      <c r="AK301" s="319"/>
      <c r="AL301" s="319"/>
      <c r="AM301" s="319"/>
      <c r="AN301" s="319"/>
      <c r="AO301" s="319"/>
      <c r="AP301" s="319"/>
    </row>
    <row r="302" spans="1:42" outlineLevel="1">
      <c r="A302" s="210" t="str">
        <f>_xlfn.TEXTAFTER(J301,".")</f>
        <v>7</v>
      </c>
      <c r="B302" s="199" t="str">
        <f>_xlfn.XLOOKUP($J301,Select!$K$4:$K$65,Select!$F$4:$F$65)</f>
        <v>Opex Allowance (IJV)</v>
      </c>
      <c r="C302" s="199"/>
      <c r="D302" s="199"/>
      <c r="E302" s="199"/>
      <c r="F302" s="199"/>
      <c r="G302" s="199"/>
      <c r="H302" s="199"/>
      <c r="I302" s="199"/>
      <c r="J302" s="199"/>
      <c r="K302" s="199"/>
      <c r="L302" s="199"/>
      <c r="M302" s="320"/>
      <c r="N302" s="320"/>
      <c r="O302" s="320"/>
      <c r="P302" s="320"/>
      <c r="Q302" s="320"/>
      <c r="R302" s="320"/>
      <c r="S302" s="320"/>
      <c r="T302" s="320"/>
      <c r="U302" s="320"/>
      <c r="V302" s="320"/>
      <c r="W302" s="320"/>
      <c r="X302" s="320"/>
      <c r="Y302" s="320"/>
      <c r="Z302" s="320"/>
      <c r="AA302" s="320"/>
      <c r="AB302" s="320"/>
      <c r="AC302" s="320"/>
      <c r="AD302" s="320"/>
      <c r="AE302" s="320"/>
      <c r="AF302" s="320"/>
      <c r="AG302" s="320"/>
      <c r="AH302" s="320"/>
      <c r="AI302" s="320"/>
      <c r="AJ302" s="320"/>
      <c r="AK302" s="320"/>
      <c r="AL302" s="320"/>
      <c r="AM302" s="320"/>
      <c r="AN302" s="320"/>
      <c r="AO302" s="320"/>
      <c r="AP302" s="320"/>
    </row>
    <row r="303" spans="1:42" outlineLevel="1">
      <c r="A303" s="220" t="s">
        <v>150</v>
      </c>
      <c r="B303" s="220" t="s">
        <v>283</v>
      </c>
      <c r="C303" s="220" t="s">
        <v>284</v>
      </c>
      <c r="D303" s="220"/>
      <c r="E303" s="220"/>
      <c r="F303" s="220"/>
      <c r="G303" s="220"/>
      <c r="H303" s="220"/>
      <c r="I303" s="220"/>
      <c r="J303" s="220"/>
      <c r="K303" s="220"/>
      <c r="L303" s="220"/>
      <c r="M303" s="315"/>
      <c r="N303" s="315"/>
      <c r="O303" s="315"/>
      <c r="P303" s="315"/>
      <c r="Q303" s="315"/>
      <c r="R303" s="315"/>
      <c r="S303" s="315"/>
      <c r="T303" s="315"/>
      <c r="U303" s="315"/>
      <c r="V303" s="315"/>
      <c r="W303" s="315"/>
      <c r="X303" s="315"/>
      <c r="Y303" s="315"/>
      <c r="Z303" s="315"/>
      <c r="AA303" s="315"/>
      <c r="AB303" s="315"/>
      <c r="AC303" s="315"/>
      <c r="AD303" s="315"/>
      <c r="AE303" s="315"/>
      <c r="AF303" s="315"/>
      <c r="AG303" s="315"/>
      <c r="AH303" s="315"/>
      <c r="AI303" s="315"/>
      <c r="AJ303" s="315"/>
      <c r="AK303" s="315"/>
      <c r="AL303" s="315"/>
      <c r="AM303" s="315"/>
      <c r="AN303" s="315"/>
      <c r="AO303" s="315"/>
      <c r="AP303" s="315"/>
    </row>
    <row r="304" spans="1:42" outlineLevel="2">
      <c r="A304" s="211" t="str">
        <f>A301&amp;"."&amp;A303&amp;"."&amp;A302&amp;"."&amp;B304</f>
        <v>1.c.7.1</v>
      </c>
      <c r="B304">
        <v>1</v>
      </c>
      <c r="C304" t="str">
        <f>'1-GBP'!C304</f>
        <v/>
      </c>
      <c r="D304"/>
      <c r="E304"/>
      <c r="F304"/>
      <c r="G304"/>
      <c r="H304"/>
      <c r="I304"/>
      <c r="J304"/>
      <c r="K304"/>
      <c r="M304" s="281">
        <v>0</v>
      </c>
      <c r="N304" s="281">
        <v>0</v>
      </c>
      <c r="O304" s="281">
        <v>0</v>
      </c>
      <c r="P304" s="281">
        <v>0</v>
      </c>
      <c r="Q304" s="281">
        <v>0</v>
      </c>
      <c r="R304" s="281">
        <v>0</v>
      </c>
      <c r="S304" s="281">
        <v>0</v>
      </c>
      <c r="T304" s="281">
        <v>0</v>
      </c>
      <c r="U304" s="281">
        <v>0</v>
      </c>
      <c r="V304" s="281">
        <v>0</v>
      </c>
      <c r="W304" s="281">
        <v>0</v>
      </c>
      <c r="X304" s="281">
        <v>0</v>
      </c>
      <c r="Y304" s="281">
        <v>0</v>
      </c>
      <c r="Z304" s="281">
        <v>0</v>
      </c>
      <c r="AA304" s="281">
        <v>0</v>
      </c>
      <c r="AB304" s="281">
        <v>0</v>
      </c>
      <c r="AC304" s="281">
        <v>0</v>
      </c>
      <c r="AD304" s="281">
        <v>0</v>
      </c>
      <c r="AE304" s="281">
        <v>0</v>
      </c>
      <c r="AF304" s="281">
        <v>0</v>
      </c>
      <c r="AG304" s="281">
        <v>0</v>
      </c>
      <c r="AH304" s="281">
        <v>0</v>
      </c>
      <c r="AI304" s="281">
        <v>0</v>
      </c>
      <c r="AJ304" s="281">
        <v>0</v>
      </c>
      <c r="AK304" s="281">
        <v>0</v>
      </c>
      <c r="AL304" s="281">
        <v>0</v>
      </c>
      <c r="AM304" s="281">
        <v>0</v>
      </c>
      <c r="AN304" s="281">
        <v>0</v>
      </c>
      <c r="AO304" s="281">
        <v>0</v>
      </c>
      <c r="AP304" s="281">
        <v>0</v>
      </c>
    </row>
    <row r="305" spans="1:42" outlineLevel="2">
      <c r="A305" s="211" t="str">
        <f>A301&amp;"."&amp;A303&amp;"."&amp;A302&amp;"."&amp;B305</f>
        <v>1.c.7.2</v>
      </c>
      <c r="B305">
        <v>2</v>
      </c>
      <c r="C305" t="str">
        <f>'1-GBP'!C305</f>
        <v/>
      </c>
      <c r="D305"/>
      <c r="E305"/>
      <c r="F305"/>
      <c r="G305"/>
      <c r="H305"/>
      <c r="I305"/>
      <c r="J305"/>
      <c r="K305"/>
      <c r="M305" s="281">
        <v>0</v>
      </c>
      <c r="N305" s="281">
        <v>0</v>
      </c>
      <c r="O305" s="281">
        <v>0</v>
      </c>
      <c r="P305" s="281">
        <v>0</v>
      </c>
      <c r="Q305" s="281">
        <v>0</v>
      </c>
      <c r="R305" s="281">
        <v>0</v>
      </c>
      <c r="S305" s="281">
        <v>0</v>
      </c>
      <c r="T305" s="281">
        <v>0</v>
      </c>
      <c r="U305" s="281">
        <v>0</v>
      </c>
      <c r="V305" s="281">
        <v>0</v>
      </c>
      <c r="W305" s="281">
        <v>0</v>
      </c>
      <c r="X305" s="281">
        <v>0</v>
      </c>
      <c r="Y305" s="281">
        <v>0</v>
      </c>
      <c r="Z305" s="281">
        <v>0</v>
      </c>
      <c r="AA305" s="281">
        <v>0</v>
      </c>
      <c r="AB305" s="281">
        <v>0</v>
      </c>
      <c r="AC305" s="281">
        <v>0</v>
      </c>
      <c r="AD305" s="281">
        <v>0</v>
      </c>
      <c r="AE305" s="281">
        <v>0</v>
      </c>
      <c r="AF305" s="281">
        <v>0</v>
      </c>
      <c r="AG305" s="281">
        <v>0</v>
      </c>
      <c r="AH305" s="281">
        <v>0</v>
      </c>
      <c r="AI305" s="281">
        <v>0</v>
      </c>
      <c r="AJ305" s="281">
        <v>0</v>
      </c>
      <c r="AK305" s="281">
        <v>0</v>
      </c>
      <c r="AL305" s="281">
        <v>0</v>
      </c>
      <c r="AM305" s="281">
        <v>0</v>
      </c>
      <c r="AN305" s="281">
        <v>0</v>
      </c>
      <c r="AO305" s="281">
        <v>0</v>
      </c>
      <c r="AP305" s="281">
        <v>0</v>
      </c>
    </row>
    <row r="306" spans="1:42" outlineLevel="2">
      <c r="A306" s="211" t="str">
        <f>A301&amp;"."&amp;A303&amp;"."&amp;A302&amp;"."&amp;B306</f>
        <v>1.c.7.3</v>
      </c>
      <c r="B306">
        <v>3</v>
      </c>
      <c r="C306" t="str">
        <f>'1-GBP'!C306</f>
        <v/>
      </c>
      <c r="D306"/>
      <c r="E306"/>
      <c r="F306"/>
      <c r="G306"/>
      <c r="H306"/>
      <c r="I306"/>
      <c r="J306"/>
      <c r="K306"/>
      <c r="M306" s="281">
        <v>0</v>
      </c>
      <c r="N306" s="281">
        <v>0</v>
      </c>
      <c r="O306" s="281">
        <v>0</v>
      </c>
      <c r="P306" s="281">
        <v>0</v>
      </c>
      <c r="Q306" s="281">
        <v>0</v>
      </c>
      <c r="R306" s="281">
        <v>0</v>
      </c>
      <c r="S306" s="281">
        <v>0</v>
      </c>
      <c r="T306" s="281">
        <v>0</v>
      </c>
      <c r="U306" s="281">
        <v>0</v>
      </c>
      <c r="V306" s="281">
        <v>0</v>
      </c>
      <c r="W306" s="281">
        <v>0</v>
      </c>
      <c r="X306" s="281">
        <v>0</v>
      </c>
      <c r="Y306" s="281">
        <v>0</v>
      </c>
      <c r="Z306" s="281">
        <v>0</v>
      </c>
      <c r="AA306" s="281">
        <v>0</v>
      </c>
      <c r="AB306" s="281">
        <v>0</v>
      </c>
      <c r="AC306" s="281">
        <v>0</v>
      </c>
      <c r="AD306" s="281">
        <v>0</v>
      </c>
      <c r="AE306" s="281">
        <v>0</v>
      </c>
      <c r="AF306" s="281">
        <v>0</v>
      </c>
      <c r="AG306" s="281">
        <v>0</v>
      </c>
      <c r="AH306" s="281">
        <v>0</v>
      </c>
      <c r="AI306" s="281">
        <v>0</v>
      </c>
      <c r="AJ306" s="281">
        <v>0</v>
      </c>
      <c r="AK306" s="281">
        <v>0</v>
      </c>
      <c r="AL306" s="281">
        <v>0</v>
      </c>
      <c r="AM306" s="281">
        <v>0</v>
      </c>
      <c r="AN306" s="281">
        <v>0</v>
      </c>
      <c r="AO306" s="281">
        <v>0</v>
      </c>
      <c r="AP306" s="281">
        <v>0</v>
      </c>
    </row>
    <row r="307" spans="1:42" outlineLevel="2">
      <c r="A307" s="211" t="str">
        <f>A301&amp;"."&amp;A303&amp;"."&amp;A302&amp;"."&amp;B307</f>
        <v>1.c.7.4</v>
      </c>
      <c r="B307">
        <v>4</v>
      </c>
      <c r="C307" t="str">
        <f>'1-GBP'!C307</f>
        <v/>
      </c>
      <c r="D307"/>
      <c r="E307"/>
      <c r="F307"/>
      <c r="G307"/>
      <c r="H307"/>
      <c r="I307"/>
      <c r="J307"/>
      <c r="K307"/>
      <c r="M307" s="281">
        <v>0</v>
      </c>
      <c r="N307" s="281">
        <v>0</v>
      </c>
      <c r="O307" s="281">
        <v>0</v>
      </c>
      <c r="P307" s="281">
        <v>0</v>
      </c>
      <c r="Q307" s="281">
        <v>0</v>
      </c>
      <c r="R307" s="281">
        <v>0</v>
      </c>
      <c r="S307" s="281">
        <v>0</v>
      </c>
      <c r="T307" s="281">
        <v>0</v>
      </c>
      <c r="U307" s="281">
        <v>0</v>
      </c>
      <c r="V307" s="281">
        <v>0</v>
      </c>
      <c r="W307" s="281">
        <v>0</v>
      </c>
      <c r="X307" s="281">
        <v>0</v>
      </c>
      <c r="Y307" s="281">
        <v>0</v>
      </c>
      <c r="Z307" s="281">
        <v>0</v>
      </c>
      <c r="AA307" s="281">
        <v>0</v>
      </c>
      <c r="AB307" s="281">
        <v>0</v>
      </c>
      <c r="AC307" s="281">
        <v>0</v>
      </c>
      <c r="AD307" s="281">
        <v>0</v>
      </c>
      <c r="AE307" s="281">
        <v>0</v>
      </c>
      <c r="AF307" s="281">
        <v>0</v>
      </c>
      <c r="AG307" s="281">
        <v>0</v>
      </c>
      <c r="AH307" s="281">
        <v>0</v>
      </c>
      <c r="AI307" s="281">
        <v>0</v>
      </c>
      <c r="AJ307" s="281">
        <v>0</v>
      </c>
      <c r="AK307" s="281">
        <v>0</v>
      </c>
      <c r="AL307" s="281">
        <v>0</v>
      </c>
      <c r="AM307" s="281">
        <v>0</v>
      </c>
      <c r="AN307" s="281">
        <v>0</v>
      </c>
      <c r="AO307" s="281">
        <v>0</v>
      </c>
      <c r="AP307" s="281">
        <v>0</v>
      </c>
    </row>
    <row r="308" spans="1:42" outlineLevel="2">
      <c r="A308" s="211" t="str">
        <f>A301&amp;"."&amp;A303&amp;"."&amp;A302&amp;"."&amp;B308</f>
        <v>1.c.7.5</v>
      </c>
      <c r="B308">
        <v>5</v>
      </c>
      <c r="C308" t="str">
        <f>'1-GBP'!C308</f>
        <v/>
      </c>
      <c r="D308"/>
      <c r="E308"/>
      <c r="F308"/>
      <c r="G308"/>
      <c r="H308"/>
      <c r="I308"/>
      <c r="J308"/>
      <c r="K308"/>
      <c r="M308" s="281">
        <v>0</v>
      </c>
      <c r="N308" s="281">
        <v>0</v>
      </c>
      <c r="O308" s="281">
        <v>0</v>
      </c>
      <c r="P308" s="281">
        <v>0</v>
      </c>
      <c r="Q308" s="281">
        <v>0</v>
      </c>
      <c r="R308" s="281">
        <v>0</v>
      </c>
      <c r="S308" s="281">
        <v>0</v>
      </c>
      <c r="T308" s="281">
        <v>0</v>
      </c>
      <c r="U308" s="281">
        <v>0</v>
      </c>
      <c r="V308" s="281">
        <v>0</v>
      </c>
      <c r="W308" s="281">
        <v>0</v>
      </c>
      <c r="X308" s="281">
        <v>0</v>
      </c>
      <c r="Y308" s="281">
        <v>0</v>
      </c>
      <c r="Z308" s="281">
        <v>0</v>
      </c>
      <c r="AA308" s="281">
        <v>0</v>
      </c>
      <c r="AB308" s="281">
        <v>0</v>
      </c>
      <c r="AC308" s="281">
        <v>0</v>
      </c>
      <c r="AD308" s="281">
        <v>0</v>
      </c>
      <c r="AE308" s="281">
        <v>0</v>
      </c>
      <c r="AF308" s="281">
        <v>0</v>
      </c>
      <c r="AG308" s="281">
        <v>0</v>
      </c>
      <c r="AH308" s="281">
        <v>0</v>
      </c>
      <c r="AI308" s="281">
        <v>0</v>
      </c>
      <c r="AJ308" s="281">
        <v>0</v>
      </c>
      <c r="AK308" s="281">
        <v>0</v>
      </c>
      <c r="AL308" s="281">
        <v>0</v>
      </c>
      <c r="AM308" s="281">
        <v>0</v>
      </c>
      <c r="AN308" s="281">
        <v>0</v>
      </c>
      <c r="AO308" s="281">
        <v>0</v>
      </c>
      <c r="AP308" s="281">
        <v>0</v>
      </c>
    </row>
    <row r="309" spans="1:42" outlineLevel="2">
      <c r="A309" s="211" t="str">
        <f>A301&amp;"."&amp;A303&amp;"."&amp;A302&amp;"."&amp;B309</f>
        <v>1.c.7.6</v>
      </c>
      <c r="B309">
        <v>6</v>
      </c>
      <c r="C309" t="str">
        <f>'1-GBP'!C309</f>
        <v/>
      </c>
      <c r="D309"/>
      <c r="E309"/>
      <c r="F309"/>
      <c r="G309"/>
      <c r="H309"/>
      <c r="I309"/>
      <c r="J309"/>
      <c r="K309"/>
      <c r="M309" s="281">
        <v>0</v>
      </c>
      <c r="N309" s="281">
        <v>0</v>
      </c>
      <c r="O309" s="281">
        <v>0</v>
      </c>
      <c r="P309" s="281">
        <v>0</v>
      </c>
      <c r="Q309" s="281">
        <v>0</v>
      </c>
      <c r="R309" s="281">
        <v>0</v>
      </c>
      <c r="S309" s="281">
        <v>0</v>
      </c>
      <c r="T309" s="281">
        <v>0</v>
      </c>
      <c r="U309" s="281">
        <v>0</v>
      </c>
      <c r="V309" s="281">
        <v>0</v>
      </c>
      <c r="W309" s="281">
        <v>0</v>
      </c>
      <c r="X309" s="281">
        <v>0</v>
      </c>
      <c r="Y309" s="281">
        <v>0</v>
      </c>
      <c r="Z309" s="281">
        <v>0</v>
      </c>
      <c r="AA309" s="281">
        <v>0</v>
      </c>
      <c r="AB309" s="281">
        <v>0</v>
      </c>
      <c r="AC309" s="281">
        <v>0</v>
      </c>
      <c r="AD309" s="281">
        <v>0</v>
      </c>
      <c r="AE309" s="281">
        <v>0</v>
      </c>
      <c r="AF309" s="281">
        <v>0</v>
      </c>
      <c r="AG309" s="281">
        <v>0</v>
      </c>
      <c r="AH309" s="281">
        <v>0</v>
      </c>
      <c r="AI309" s="281">
        <v>0</v>
      </c>
      <c r="AJ309" s="281">
        <v>0</v>
      </c>
      <c r="AK309" s="281">
        <v>0</v>
      </c>
      <c r="AL309" s="281">
        <v>0</v>
      </c>
      <c r="AM309" s="281">
        <v>0</v>
      </c>
      <c r="AN309" s="281">
        <v>0</v>
      </c>
      <c r="AO309" s="281">
        <v>0</v>
      </c>
      <c r="AP309" s="281">
        <v>0</v>
      </c>
    </row>
    <row r="310" spans="1:42" outlineLevel="2">
      <c r="A310" s="211" t="str">
        <f>A301&amp;"."&amp;A303&amp;"."&amp;A302&amp;"."&amp;B310</f>
        <v>1.c.7.7</v>
      </c>
      <c r="B310">
        <v>7</v>
      </c>
      <c r="C310" t="str">
        <f>'1-GBP'!C310</f>
        <v/>
      </c>
      <c r="D310"/>
      <c r="E310"/>
      <c r="F310"/>
      <c r="G310"/>
      <c r="H310"/>
      <c r="I310"/>
      <c r="J310"/>
      <c r="K310"/>
      <c r="M310" s="281">
        <v>0</v>
      </c>
      <c r="N310" s="281">
        <v>0</v>
      </c>
      <c r="O310" s="281">
        <v>0</v>
      </c>
      <c r="P310" s="281">
        <v>0</v>
      </c>
      <c r="Q310" s="281">
        <v>0</v>
      </c>
      <c r="R310" s="281">
        <v>0</v>
      </c>
      <c r="S310" s="281">
        <v>0</v>
      </c>
      <c r="T310" s="281">
        <v>0</v>
      </c>
      <c r="U310" s="281">
        <v>0</v>
      </c>
      <c r="V310" s="281">
        <v>0</v>
      </c>
      <c r="W310" s="281">
        <v>0</v>
      </c>
      <c r="X310" s="281">
        <v>0</v>
      </c>
      <c r="Y310" s="281">
        <v>0</v>
      </c>
      <c r="Z310" s="281">
        <v>0</v>
      </c>
      <c r="AA310" s="281">
        <v>0</v>
      </c>
      <c r="AB310" s="281">
        <v>0</v>
      </c>
      <c r="AC310" s="281">
        <v>0</v>
      </c>
      <c r="AD310" s="281">
        <v>0</v>
      </c>
      <c r="AE310" s="281">
        <v>0</v>
      </c>
      <c r="AF310" s="281">
        <v>0</v>
      </c>
      <c r="AG310" s="281">
        <v>0</v>
      </c>
      <c r="AH310" s="281">
        <v>0</v>
      </c>
      <c r="AI310" s="281">
        <v>0</v>
      </c>
      <c r="AJ310" s="281">
        <v>0</v>
      </c>
      <c r="AK310" s="281">
        <v>0</v>
      </c>
      <c r="AL310" s="281">
        <v>0</v>
      </c>
      <c r="AM310" s="281">
        <v>0</v>
      </c>
      <c r="AN310" s="281">
        <v>0</v>
      </c>
      <c r="AO310" s="281">
        <v>0</v>
      </c>
      <c r="AP310" s="281">
        <v>0</v>
      </c>
    </row>
    <row r="311" spans="1:42" outlineLevel="2">
      <c r="A311" s="211" t="str">
        <f>A301&amp;"."&amp;A303&amp;"."&amp;A302&amp;"."&amp;B311</f>
        <v>1.c.7.8</v>
      </c>
      <c r="B311">
        <v>8</v>
      </c>
      <c r="C311" t="str">
        <f>'1-GBP'!C311</f>
        <v/>
      </c>
      <c r="D311"/>
      <c r="E311"/>
      <c r="F311"/>
      <c r="G311"/>
      <c r="H311"/>
      <c r="I311"/>
      <c r="J311"/>
      <c r="K311"/>
      <c r="M311" s="281">
        <v>0</v>
      </c>
      <c r="N311" s="281">
        <v>0</v>
      </c>
      <c r="O311" s="281">
        <v>0</v>
      </c>
      <c r="P311" s="281">
        <v>0</v>
      </c>
      <c r="Q311" s="281">
        <v>0</v>
      </c>
      <c r="R311" s="281">
        <v>0</v>
      </c>
      <c r="S311" s="281">
        <v>0</v>
      </c>
      <c r="T311" s="281">
        <v>0</v>
      </c>
      <c r="U311" s="281">
        <v>0</v>
      </c>
      <c r="V311" s="281">
        <v>0</v>
      </c>
      <c r="W311" s="281">
        <v>0</v>
      </c>
      <c r="X311" s="281">
        <v>0</v>
      </c>
      <c r="Y311" s="281">
        <v>0</v>
      </c>
      <c r="Z311" s="281">
        <v>0</v>
      </c>
      <c r="AA311" s="281">
        <v>0</v>
      </c>
      <c r="AB311" s="281">
        <v>0</v>
      </c>
      <c r="AC311" s="281">
        <v>0</v>
      </c>
      <c r="AD311" s="281">
        <v>0</v>
      </c>
      <c r="AE311" s="281">
        <v>0</v>
      </c>
      <c r="AF311" s="281">
        <v>0</v>
      </c>
      <c r="AG311" s="281">
        <v>0</v>
      </c>
      <c r="AH311" s="281">
        <v>0</v>
      </c>
      <c r="AI311" s="281">
        <v>0</v>
      </c>
      <c r="AJ311" s="281">
        <v>0</v>
      </c>
      <c r="AK311" s="281">
        <v>0</v>
      </c>
      <c r="AL311" s="281">
        <v>0</v>
      </c>
      <c r="AM311" s="281">
        <v>0</v>
      </c>
      <c r="AN311" s="281">
        <v>0</v>
      </c>
      <c r="AO311" s="281">
        <v>0</v>
      </c>
      <c r="AP311" s="281">
        <v>0</v>
      </c>
    </row>
    <row r="312" spans="1:42" outlineLevel="2">
      <c r="A312" s="211" t="str">
        <f>A301&amp;"."&amp;A303&amp;"."&amp;A302&amp;"."&amp;B312</f>
        <v>1.c.7.9</v>
      </c>
      <c r="B312">
        <v>9</v>
      </c>
      <c r="C312" t="str">
        <f>'1-GBP'!C312</f>
        <v/>
      </c>
      <c r="D312"/>
      <c r="E312"/>
      <c r="F312"/>
      <c r="G312"/>
      <c r="H312"/>
      <c r="I312"/>
      <c r="J312"/>
      <c r="K312"/>
      <c r="M312" s="281">
        <v>0</v>
      </c>
      <c r="N312" s="281">
        <v>0</v>
      </c>
      <c r="O312" s="281">
        <v>0</v>
      </c>
      <c r="P312" s="281">
        <v>0</v>
      </c>
      <c r="Q312" s="281">
        <v>0</v>
      </c>
      <c r="R312" s="281">
        <v>0</v>
      </c>
      <c r="S312" s="281">
        <v>0</v>
      </c>
      <c r="T312" s="281">
        <v>0</v>
      </c>
      <c r="U312" s="281">
        <v>0</v>
      </c>
      <c r="V312" s="281">
        <v>0</v>
      </c>
      <c r="W312" s="281">
        <v>0</v>
      </c>
      <c r="X312" s="281">
        <v>0</v>
      </c>
      <c r="Y312" s="281">
        <v>0</v>
      </c>
      <c r="Z312" s="281">
        <v>0</v>
      </c>
      <c r="AA312" s="281">
        <v>0</v>
      </c>
      <c r="AB312" s="281">
        <v>0</v>
      </c>
      <c r="AC312" s="281">
        <v>0</v>
      </c>
      <c r="AD312" s="281">
        <v>0</v>
      </c>
      <c r="AE312" s="281">
        <v>0</v>
      </c>
      <c r="AF312" s="281">
        <v>0</v>
      </c>
      <c r="AG312" s="281">
        <v>0</v>
      </c>
      <c r="AH312" s="281">
        <v>0</v>
      </c>
      <c r="AI312" s="281">
        <v>0</v>
      </c>
      <c r="AJ312" s="281">
        <v>0</v>
      </c>
      <c r="AK312" s="281">
        <v>0</v>
      </c>
      <c r="AL312" s="281">
        <v>0</v>
      </c>
      <c r="AM312" s="281">
        <v>0</v>
      </c>
      <c r="AN312" s="281">
        <v>0</v>
      </c>
      <c r="AO312" s="281">
        <v>0</v>
      </c>
      <c r="AP312" s="281">
        <v>0</v>
      </c>
    </row>
    <row r="313" spans="1:42" outlineLevel="2">
      <c r="A313" s="211" t="str">
        <f>A301&amp;"."&amp;A303&amp;"."&amp;A302&amp;"."&amp;B313</f>
        <v>1.c.7.10</v>
      </c>
      <c r="B313">
        <v>10</v>
      </c>
      <c r="C313" t="str">
        <f>'1-GBP'!C313</f>
        <v/>
      </c>
      <c r="D313"/>
      <c r="E313"/>
      <c r="F313"/>
      <c r="G313"/>
      <c r="H313"/>
      <c r="I313"/>
      <c r="J313"/>
      <c r="K313"/>
      <c r="M313" s="281">
        <v>0</v>
      </c>
      <c r="N313" s="281">
        <v>0</v>
      </c>
      <c r="O313" s="281">
        <v>0</v>
      </c>
      <c r="P313" s="281">
        <v>0</v>
      </c>
      <c r="Q313" s="281">
        <v>0</v>
      </c>
      <c r="R313" s="281">
        <v>0</v>
      </c>
      <c r="S313" s="281">
        <v>0</v>
      </c>
      <c r="T313" s="281">
        <v>0</v>
      </c>
      <c r="U313" s="281">
        <v>0</v>
      </c>
      <c r="V313" s="281">
        <v>0</v>
      </c>
      <c r="W313" s="281">
        <v>0</v>
      </c>
      <c r="X313" s="281">
        <v>0</v>
      </c>
      <c r="Y313" s="281">
        <v>0</v>
      </c>
      <c r="Z313" s="281">
        <v>0</v>
      </c>
      <c r="AA313" s="281">
        <v>0</v>
      </c>
      <c r="AB313" s="281">
        <v>0</v>
      </c>
      <c r="AC313" s="281">
        <v>0</v>
      </c>
      <c r="AD313" s="281">
        <v>0</v>
      </c>
      <c r="AE313" s="281">
        <v>0</v>
      </c>
      <c r="AF313" s="281">
        <v>0</v>
      </c>
      <c r="AG313" s="281">
        <v>0</v>
      </c>
      <c r="AH313" s="281">
        <v>0</v>
      </c>
      <c r="AI313" s="281">
        <v>0</v>
      </c>
      <c r="AJ313" s="281">
        <v>0</v>
      </c>
      <c r="AK313" s="281">
        <v>0</v>
      </c>
      <c r="AL313" s="281">
        <v>0</v>
      </c>
      <c r="AM313" s="281">
        <v>0</v>
      </c>
      <c r="AN313" s="281">
        <v>0</v>
      </c>
      <c r="AO313" s="281">
        <v>0</v>
      </c>
      <c r="AP313" s="281">
        <v>0</v>
      </c>
    </row>
    <row r="314" spans="1:42" outlineLevel="2">
      <c r="A314" s="211" t="str">
        <f>A301&amp;"."&amp;A303&amp;"."&amp;A302&amp;"."&amp;B314</f>
        <v>1.c.7.11</v>
      </c>
      <c r="B314">
        <v>11</v>
      </c>
      <c r="C314" t="str">
        <f>'1-GBP'!C314</f>
        <v/>
      </c>
      <c r="D314"/>
      <c r="E314"/>
      <c r="F314"/>
      <c r="G314"/>
      <c r="H314"/>
      <c r="I314"/>
      <c r="J314"/>
      <c r="K314"/>
      <c r="M314" s="281">
        <v>0</v>
      </c>
      <c r="N314" s="281">
        <v>0</v>
      </c>
      <c r="O314" s="281">
        <v>0</v>
      </c>
      <c r="P314" s="281">
        <v>0</v>
      </c>
      <c r="Q314" s="281">
        <v>0</v>
      </c>
      <c r="R314" s="281">
        <v>0</v>
      </c>
      <c r="S314" s="281">
        <v>0</v>
      </c>
      <c r="T314" s="281">
        <v>0</v>
      </c>
      <c r="U314" s="281">
        <v>0</v>
      </c>
      <c r="V314" s="281">
        <v>0</v>
      </c>
      <c r="W314" s="281">
        <v>0</v>
      </c>
      <c r="X314" s="281">
        <v>0</v>
      </c>
      <c r="Y314" s="281">
        <v>0</v>
      </c>
      <c r="Z314" s="281">
        <v>0</v>
      </c>
      <c r="AA314" s="281">
        <v>0</v>
      </c>
      <c r="AB314" s="281">
        <v>0</v>
      </c>
      <c r="AC314" s="281">
        <v>0</v>
      </c>
      <c r="AD314" s="281">
        <v>0</v>
      </c>
      <c r="AE314" s="281">
        <v>0</v>
      </c>
      <c r="AF314" s="281">
        <v>0</v>
      </c>
      <c r="AG314" s="281">
        <v>0</v>
      </c>
      <c r="AH314" s="281">
        <v>0</v>
      </c>
      <c r="AI314" s="281">
        <v>0</v>
      </c>
      <c r="AJ314" s="281">
        <v>0</v>
      </c>
      <c r="AK314" s="281">
        <v>0</v>
      </c>
      <c r="AL314" s="281">
        <v>0</v>
      </c>
      <c r="AM314" s="281">
        <v>0</v>
      </c>
      <c r="AN314" s="281">
        <v>0</v>
      </c>
      <c r="AO314" s="281">
        <v>0</v>
      </c>
      <c r="AP314" s="281">
        <v>0</v>
      </c>
    </row>
    <row r="315" spans="1:42" outlineLevel="2">
      <c r="A315" s="211" t="str">
        <f>A301&amp;"."&amp;A303&amp;"."&amp;A302&amp;"."&amp;B315</f>
        <v>1.c.7.12</v>
      </c>
      <c r="B315">
        <v>12</v>
      </c>
      <c r="C315" t="str">
        <f>'1-GBP'!C315</f>
        <v/>
      </c>
      <c r="D315"/>
      <c r="E315"/>
      <c r="F315"/>
      <c r="G315"/>
      <c r="H315"/>
      <c r="I315"/>
      <c r="J315"/>
      <c r="K315"/>
      <c r="M315" s="281">
        <v>0</v>
      </c>
      <c r="N315" s="281">
        <v>0</v>
      </c>
      <c r="O315" s="281">
        <v>0</v>
      </c>
      <c r="P315" s="281">
        <v>0</v>
      </c>
      <c r="Q315" s="281">
        <v>0</v>
      </c>
      <c r="R315" s="281">
        <v>0</v>
      </c>
      <c r="S315" s="281">
        <v>0</v>
      </c>
      <c r="T315" s="281">
        <v>0</v>
      </c>
      <c r="U315" s="281">
        <v>0</v>
      </c>
      <c r="V315" s="281">
        <v>0</v>
      </c>
      <c r="W315" s="281">
        <v>0</v>
      </c>
      <c r="X315" s="281">
        <v>0</v>
      </c>
      <c r="Y315" s="281">
        <v>0</v>
      </c>
      <c r="Z315" s="281">
        <v>0</v>
      </c>
      <c r="AA315" s="281">
        <v>0</v>
      </c>
      <c r="AB315" s="281">
        <v>0</v>
      </c>
      <c r="AC315" s="281">
        <v>0</v>
      </c>
      <c r="AD315" s="281">
        <v>0</v>
      </c>
      <c r="AE315" s="281">
        <v>0</v>
      </c>
      <c r="AF315" s="281">
        <v>0</v>
      </c>
      <c r="AG315" s="281">
        <v>0</v>
      </c>
      <c r="AH315" s="281">
        <v>0</v>
      </c>
      <c r="AI315" s="281">
        <v>0</v>
      </c>
      <c r="AJ315" s="281">
        <v>0</v>
      </c>
      <c r="AK315" s="281">
        <v>0</v>
      </c>
      <c r="AL315" s="281">
        <v>0</v>
      </c>
      <c r="AM315" s="281">
        <v>0</v>
      </c>
      <c r="AN315" s="281">
        <v>0</v>
      </c>
      <c r="AO315" s="281">
        <v>0</v>
      </c>
      <c r="AP315" s="281">
        <v>0</v>
      </c>
    </row>
    <row r="316" spans="1:42" outlineLevel="1" collapsed="1">
      <c r="A316" s="212"/>
      <c r="B316" s="201">
        <f>B315-COUNTIFS(C304:C315,"")</f>
        <v>0</v>
      </c>
      <c r="C316" s="201" t="s">
        <v>285</v>
      </c>
      <c r="D316" s="201"/>
      <c r="E316" s="201"/>
      <c r="F316" s="201"/>
      <c r="G316" s="201"/>
      <c r="H316" s="201"/>
      <c r="I316" s="201"/>
      <c r="J316" s="201"/>
      <c r="K316" s="201"/>
      <c r="L316" s="201"/>
      <c r="M316" s="280">
        <f>SUM(M304:M315)</f>
        <v>0</v>
      </c>
      <c r="N316" s="280">
        <f>SUM(N304:N315)</f>
        <v>0</v>
      </c>
      <c r="O316" s="280">
        <f t="shared" ref="O316:AP316" si="27">SUM(O304:O315)</f>
        <v>0</v>
      </c>
      <c r="P316" s="280">
        <f t="shared" si="27"/>
        <v>0</v>
      </c>
      <c r="Q316" s="280">
        <f t="shared" si="27"/>
        <v>0</v>
      </c>
      <c r="R316" s="280">
        <f t="shared" si="27"/>
        <v>0</v>
      </c>
      <c r="S316" s="280">
        <f t="shared" si="27"/>
        <v>0</v>
      </c>
      <c r="T316" s="280">
        <f t="shared" si="27"/>
        <v>0</v>
      </c>
      <c r="U316" s="280">
        <f t="shared" si="27"/>
        <v>0</v>
      </c>
      <c r="V316" s="280">
        <f t="shared" si="27"/>
        <v>0</v>
      </c>
      <c r="W316" s="280">
        <f t="shared" si="27"/>
        <v>0</v>
      </c>
      <c r="X316" s="280">
        <f t="shared" si="27"/>
        <v>0</v>
      </c>
      <c r="Y316" s="280">
        <f t="shared" si="27"/>
        <v>0</v>
      </c>
      <c r="Z316" s="280">
        <f t="shared" si="27"/>
        <v>0</v>
      </c>
      <c r="AA316" s="280">
        <f t="shared" si="27"/>
        <v>0</v>
      </c>
      <c r="AB316" s="280">
        <f t="shared" si="27"/>
        <v>0</v>
      </c>
      <c r="AC316" s="280">
        <f t="shared" si="27"/>
        <v>0</v>
      </c>
      <c r="AD316" s="280">
        <f t="shared" si="27"/>
        <v>0</v>
      </c>
      <c r="AE316" s="280">
        <f t="shared" si="27"/>
        <v>0</v>
      </c>
      <c r="AF316" s="280">
        <f t="shared" si="27"/>
        <v>0</v>
      </c>
      <c r="AG316" s="280">
        <f t="shared" si="27"/>
        <v>0</v>
      </c>
      <c r="AH316" s="280">
        <f t="shared" si="27"/>
        <v>0</v>
      </c>
      <c r="AI316" s="280">
        <f t="shared" si="27"/>
        <v>0</v>
      </c>
      <c r="AJ316" s="280">
        <f t="shared" si="27"/>
        <v>0</v>
      </c>
      <c r="AK316" s="280">
        <f t="shared" si="27"/>
        <v>0</v>
      </c>
      <c r="AL316" s="280">
        <f t="shared" si="27"/>
        <v>0</v>
      </c>
      <c r="AM316" s="280">
        <f t="shared" si="27"/>
        <v>0</v>
      </c>
      <c r="AN316" s="280">
        <f t="shared" si="27"/>
        <v>0</v>
      </c>
      <c r="AO316" s="280">
        <f t="shared" si="27"/>
        <v>0</v>
      </c>
      <c r="AP316" s="280">
        <f t="shared" si="27"/>
        <v>0</v>
      </c>
    </row>
    <row r="317" spans="1:42" outlineLevel="1">
      <c r="A317" s="211"/>
      <c r="B317"/>
      <c r="C317"/>
      <c r="D317"/>
      <c r="E317"/>
      <c r="F317"/>
      <c r="G317"/>
      <c r="H317"/>
      <c r="I317"/>
      <c r="J317"/>
      <c r="K317"/>
      <c r="M317" s="314"/>
      <c r="N317" s="314"/>
      <c r="O317" s="314"/>
      <c r="P317" s="314"/>
      <c r="Q317" s="314"/>
      <c r="R317" s="314"/>
      <c r="S317" s="314"/>
      <c r="T317" s="314"/>
      <c r="U317" s="314"/>
      <c r="V317" s="314"/>
      <c r="W317" s="314"/>
      <c r="X317" s="314"/>
      <c r="Y317" s="314"/>
      <c r="Z317" s="314"/>
      <c r="AA317" s="314"/>
      <c r="AB317" s="314"/>
      <c r="AC317" s="314"/>
      <c r="AD317" s="314"/>
      <c r="AE317" s="314"/>
      <c r="AF317" s="314"/>
      <c r="AG317" s="314"/>
      <c r="AH317" s="314"/>
      <c r="AI317" s="314"/>
      <c r="AJ317" s="314"/>
      <c r="AK317" s="314"/>
      <c r="AL317" s="314"/>
      <c r="AM317" s="314"/>
      <c r="AN317" s="314"/>
      <c r="AO317" s="314"/>
      <c r="AP317" s="314"/>
    </row>
    <row r="318" spans="1:42" outlineLevel="1">
      <c r="A318" s="220" t="s">
        <v>216</v>
      </c>
      <c r="B318" s="220" t="s">
        <v>286</v>
      </c>
      <c r="C318" s="220" t="s">
        <v>284</v>
      </c>
      <c r="D318" s="220"/>
      <c r="E318" s="220"/>
      <c r="F318" s="220"/>
      <c r="G318" s="220"/>
      <c r="H318" s="220"/>
      <c r="I318" s="220"/>
      <c r="J318" s="220"/>
      <c r="K318" s="220"/>
      <c r="L318" s="220"/>
      <c r="M318" s="315"/>
      <c r="N318" s="315"/>
      <c r="O318" s="315"/>
      <c r="P318" s="315"/>
      <c r="Q318" s="315"/>
      <c r="R318" s="315"/>
      <c r="S318" s="315"/>
      <c r="T318" s="315"/>
      <c r="U318" s="315"/>
      <c r="V318" s="315"/>
      <c r="W318" s="315"/>
      <c r="X318" s="315"/>
      <c r="Y318" s="315"/>
      <c r="Z318" s="315"/>
      <c r="AA318" s="315"/>
      <c r="AB318" s="315"/>
      <c r="AC318" s="315"/>
      <c r="AD318" s="315"/>
      <c r="AE318" s="315"/>
      <c r="AF318" s="315"/>
      <c r="AG318" s="315"/>
      <c r="AH318" s="315"/>
      <c r="AI318" s="315"/>
      <c r="AJ318" s="315"/>
      <c r="AK318" s="315"/>
      <c r="AL318" s="315"/>
      <c r="AM318" s="315"/>
      <c r="AN318" s="315"/>
      <c r="AO318" s="315"/>
      <c r="AP318" s="315"/>
    </row>
    <row r="319" spans="1:42" outlineLevel="2">
      <c r="A319" s="211" t="str">
        <f>A301&amp;"."&amp;A318&amp;"."&amp;A302&amp;"."&amp;B319</f>
        <v>1.o.7.1</v>
      </c>
      <c r="B319">
        <v>1</v>
      </c>
      <c r="C319" t="str">
        <f>'1-GBP'!C319</f>
        <v>IJV Costs (ASP, Labour etc)</v>
      </c>
      <c r="D319"/>
      <c r="E319"/>
      <c r="F319"/>
      <c r="G319"/>
      <c r="H319"/>
      <c r="I319"/>
      <c r="J319"/>
      <c r="K319"/>
      <c r="M319" s="281">
        <v>0</v>
      </c>
      <c r="N319" s="281">
        <v>0</v>
      </c>
      <c r="O319" s="281">
        <v>0</v>
      </c>
      <c r="P319" s="281">
        <v>0</v>
      </c>
      <c r="Q319" s="281">
        <v>0</v>
      </c>
      <c r="R319" s="281">
        <v>0</v>
      </c>
      <c r="S319" s="281">
        <v>0</v>
      </c>
      <c r="T319" s="281">
        <v>0</v>
      </c>
      <c r="U319" s="281">
        <v>0</v>
      </c>
      <c r="V319" s="281">
        <v>0</v>
      </c>
      <c r="W319" s="281">
        <v>0</v>
      </c>
      <c r="X319" s="281">
        <v>0</v>
      </c>
      <c r="Y319" s="281">
        <v>0</v>
      </c>
      <c r="Z319" s="281">
        <v>0</v>
      </c>
      <c r="AA319" s="281">
        <v>0</v>
      </c>
      <c r="AB319" s="281">
        <v>0</v>
      </c>
      <c r="AC319" s="281">
        <v>0</v>
      </c>
      <c r="AD319" s="281">
        <v>0</v>
      </c>
      <c r="AE319" s="281">
        <v>0</v>
      </c>
      <c r="AF319" s="281">
        <v>0</v>
      </c>
      <c r="AG319" s="281">
        <v>0</v>
      </c>
      <c r="AH319" s="281">
        <v>0</v>
      </c>
      <c r="AI319" s="281">
        <v>0</v>
      </c>
      <c r="AJ319" s="281">
        <v>0</v>
      </c>
      <c r="AK319" s="281">
        <v>0</v>
      </c>
      <c r="AL319" s="281">
        <v>0</v>
      </c>
      <c r="AM319" s="281">
        <v>0</v>
      </c>
      <c r="AN319" s="281">
        <v>0</v>
      </c>
      <c r="AO319" s="281">
        <v>0</v>
      </c>
      <c r="AP319" s="281">
        <v>0</v>
      </c>
    </row>
    <row r="320" spans="1:42" outlineLevel="2">
      <c r="A320" s="211" t="str">
        <f>A301&amp;"."&amp;A318&amp;"."&amp;A302&amp;"."&amp;B320</f>
        <v>1.o.7.2</v>
      </c>
      <c r="B320">
        <v>2</v>
      </c>
      <c r="C320" t="str">
        <f>'1-GBP'!C320</f>
        <v>Land Leases</v>
      </c>
      <c r="D320"/>
      <c r="E320"/>
      <c r="F320"/>
      <c r="G320"/>
      <c r="H320"/>
      <c r="I320"/>
      <c r="J320"/>
      <c r="K320"/>
      <c r="M320" s="281">
        <v>0</v>
      </c>
      <c r="N320" s="281">
        <v>0</v>
      </c>
      <c r="O320" s="281">
        <v>0</v>
      </c>
      <c r="P320" s="281">
        <v>0</v>
      </c>
      <c r="Q320" s="281">
        <v>0</v>
      </c>
      <c r="R320" s="281">
        <v>0</v>
      </c>
      <c r="S320" s="281">
        <v>0</v>
      </c>
      <c r="T320" s="281">
        <v>0</v>
      </c>
      <c r="U320" s="281">
        <v>0</v>
      </c>
      <c r="V320" s="281">
        <v>0</v>
      </c>
      <c r="W320" s="281">
        <v>0</v>
      </c>
      <c r="X320" s="281">
        <v>0</v>
      </c>
      <c r="Y320" s="281">
        <v>0</v>
      </c>
      <c r="Z320" s="281">
        <v>0</v>
      </c>
      <c r="AA320" s="281">
        <v>0</v>
      </c>
      <c r="AB320" s="281">
        <v>0</v>
      </c>
      <c r="AC320" s="281">
        <v>0</v>
      </c>
      <c r="AD320" s="281">
        <v>0</v>
      </c>
      <c r="AE320" s="281">
        <v>0</v>
      </c>
      <c r="AF320" s="281">
        <v>0</v>
      </c>
      <c r="AG320" s="281">
        <v>0</v>
      </c>
      <c r="AH320" s="281">
        <v>0</v>
      </c>
      <c r="AI320" s="281">
        <v>0</v>
      </c>
      <c r="AJ320" s="281">
        <v>0</v>
      </c>
      <c r="AK320" s="281">
        <v>0</v>
      </c>
      <c r="AL320" s="281">
        <v>0</v>
      </c>
      <c r="AM320" s="281">
        <v>0</v>
      </c>
      <c r="AN320" s="281">
        <v>0</v>
      </c>
      <c r="AO320" s="281">
        <v>0</v>
      </c>
      <c r="AP320" s="281">
        <v>0</v>
      </c>
    </row>
    <row r="321" spans="1:42" outlineLevel="2">
      <c r="A321" s="211" t="str">
        <f>A301&amp;"."&amp;A318&amp;"."&amp;A302&amp;"."&amp;B321</f>
        <v>1.o.7.3</v>
      </c>
      <c r="B321">
        <v>3</v>
      </c>
      <c r="C321" t="str">
        <f>'1-GBP'!C321</f>
        <v>Financing Costs, Insurance, Hedging etc</v>
      </c>
      <c r="D321"/>
      <c r="E321"/>
      <c r="F321"/>
      <c r="G321"/>
      <c r="H321"/>
      <c r="I321"/>
      <c r="J321"/>
      <c r="K321"/>
      <c r="M321" s="281">
        <v>0</v>
      </c>
      <c r="N321" s="281">
        <v>0</v>
      </c>
      <c r="O321" s="281">
        <v>0</v>
      </c>
      <c r="P321" s="281">
        <v>0</v>
      </c>
      <c r="Q321" s="281">
        <v>0</v>
      </c>
      <c r="R321" s="281">
        <v>0</v>
      </c>
      <c r="S321" s="281">
        <v>0</v>
      </c>
      <c r="T321" s="281">
        <v>0</v>
      </c>
      <c r="U321" s="281">
        <v>0</v>
      </c>
      <c r="V321" s="281">
        <v>0</v>
      </c>
      <c r="W321" s="281">
        <v>0</v>
      </c>
      <c r="X321" s="281">
        <v>0</v>
      </c>
      <c r="Y321" s="281">
        <v>0</v>
      </c>
      <c r="Z321" s="281">
        <v>0</v>
      </c>
      <c r="AA321" s="281">
        <v>0</v>
      </c>
      <c r="AB321" s="281">
        <v>0</v>
      </c>
      <c r="AC321" s="281">
        <v>0</v>
      </c>
      <c r="AD321" s="281">
        <v>0</v>
      </c>
      <c r="AE321" s="281">
        <v>0</v>
      </c>
      <c r="AF321" s="281">
        <v>0</v>
      </c>
      <c r="AG321" s="281">
        <v>0</v>
      </c>
      <c r="AH321" s="281">
        <v>0</v>
      </c>
      <c r="AI321" s="281">
        <v>0</v>
      </c>
      <c r="AJ321" s="281">
        <v>0</v>
      </c>
      <c r="AK321" s="281">
        <v>0</v>
      </c>
      <c r="AL321" s="281">
        <v>0</v>
      </c>
      <c r="AM321" s="281">
        <v>0</v>
      </c>
      <c r="AN321" s="281">
        <v>0</v>
      </c>
      <c r="AO321" s="281">
        <v>0</v>
      </c>
      <c r="AP321" s="281">
        <v>0</v>
      </c>
    </row>
    <row r="322" spans="1:42" outlineLevel="2">
      <c r="A322" s="211" t="str">
        <f>A301&amp;"."&amp;A318&amp;"."&amp;A302&amp;"."&amp;B322</f>
        <v>1.o.7.4</v>
      </c>
      <c r="B322">
        <v>4</v>
      </c>
      <c r="C322" t="str">
        <f>'1-GBP'!C322</f>
        <v/>
      </c>
      <c r="D322"/>
      <c r="E322"/>
      <c r="F322"/>
      <c r="G322"/>
      <c r="H322"/>
      <c r="I322"/>
      <c r="J322"/>
      <c r="K322"/>
      <c r="M322" s="281">
        <v>0</v>
      </c>
      <c r="N322" s="281">
        <v>0</v>
      </c>
      <c r="O322" s="281">
        <v>0</v>
      </c>
      <c r="P322" s="281">
        <v>0</v>
      </c>
      <c r="Q322" s="281">
        <v>0</v>
      </c>
      <c r="R322" s="281">
        <v>0</v>
      </c>
      <c r="S322" s="281">
        <v>0</v>
      </c>
      <c r="T322" s="281">
        <v>0</v>
      </c>
      <c r="U322" s="281">
        <v>0</v>
      </c>
      <c r="V322" s="281">
        <v>0</v>
      </c>
      <c r="W322" s="281">
        <v>0</v>
      </c>
      <c r="X322" s="281">
        <v>0</v>
      </c>
      <c r="Y322" s="281">
        <v>0</v>
      </c>
      <c r="Z322" s="281">
        <v>0</v>
      </c>
      <c r="AA322" s="281">
        <v>0</v>
      </c>
      <c r="AB322" s="281">
        <v>0</v>
      </c>
      <c r="AC322" s="281">
        <v>0</v>
      </c>
      <c r="AD322" s="281">
        <v>0</v>
      </c>
      <c r="AE322" s="281">
        <v>0</v>
      </c>
      <c r="AF322" s="281">
        <v>0</v>
      </c>
      <c r="AG322" s="281">
        <v>0</v>
      </c>
      <c r="AH322" s="281">
        <v>0</v>
      </c>
      <c r="AI322" s="281">
        <v>0</v>
      </c>
      <c r="AJ322" s="281">
        <v>0</v>
      </c>
      <c r="AK322" s="281">
        <v>0</v>
      </c>
      <c r="AL322" s="281">
        <v>0</v>
      </c>
      <c r="AM322" s="281">
        <v>0</v>
      </c>
      <c r="AN322" s="281">
        <v>0</v>
      </c>
      <c r="AO322" s="281">
        <v>0</v>
      </c>
      <c r="AP322" s="281">
        <v>0</v>
      </c>
    </row>
    <row r="323" spans="1:42" outlineLevel="2">
      <c r="A323" s="211" t="str">
        <f>A301&amp;"."&amp;A318&amp;"."&amp;A302&amp;"."&amp;B323</f>
        <v>1.o.7.5</v>
      </c>
      <c r="B323">
        <v>5</v>
      </c>
      <c r="C323" t="str">
        <f>'1-GBP'!C323</f>
        <v/>
      </c>
      <c r="D323"/>
      <c r="E323"/>
      <c r="F323"/>
      <c r="G323"/>
      <c r="H323"/>
      <c r="I323"/>
      <c r="J323"/>
      <c r="K323"/>
      <c r="M323" s="281">
        <v>0</v>
      </c>
      <c r="N323" s="281">
        <v>0</v>
      </c>
      <c r="O323" s="281">
        <v>0</v>
      </c>
      <c r="P323" s="281">
        <v>0</v>
      </c>
      <c r="Q323" s="281">
        <v>0</v>
      </c>
      <c r="R323" s="281">
        <v>0</v>
      </c>
      <c r="S323" s="281">
        <v>0</v>
      </c>
      <c r="T323" s="281">
        <v>0</v>
      </c>
      <c r="U323" s="281">
        <v>0</v>
      </c>
      <c r="V323" s="281">
        <v>0</v>
      </c>
      <c r="W323" s="281">
        <v>0</v>
      </c>
      <c r="X323" s="281">
        <v>0</v>
      </c>
      <c r="Y323" s="281">
        <v>0</v>
      </c>
      <c r="Z323" s="281">
        <v>0</v>
      </c>
      <c r="AA323" s="281">
        <v>0</v>
      </c>
      <c r="AB323" s="281">
        <v>0</v>
      </c>
      <c r="AC323" s="281">
        <v>0</v>
      </c>
      <c r="AD323" s="281">
        <v>0</v>
      </c>
      <c r="AE323" s="281">
        <v>0</v>
      </c>
      <c r="AF323" s="281">
        <v>0</v>
      </c>
      <c r="AG323" s="281">
        <v>0</v>
      </c>
      <c r="AH323" s="281">
        <v>0</v>
      </c>
      <c r="AI323" s="281">
        <v>0</v>
      </c>
      <c r="AJ323" s="281">
        <v>0</v>
      </c>
      <c r="AK323" s="281">
        <v>0</v>
      </c>
      <c r="AL323" s="281">
        <v>0</v>
      </c>
      <c r="AM323" s="281">
        <v>0</v>
      </c>
      <c r="AN323" s="281">
        <v>0</v>
      </c>
      <c r="AO323" s="281">
        <v>0</v>
      </c>
      <c r="AP323" s="281">
        <v>0</v>
      </c>
    </row>
    <row r="324" spans="1:42" outlineLevel="2">
      <c r="A324" s="211" t="str">
        <f>A301&amp;"."&amp;A318&amp;"."&amp;A302&amp;"."&amp;B324</f>
        <v>1.o.7.6</v>
      </c>
      <c r="B324">
        <v>6</v>
      </c>
      <c r="C324" t="str">
        <f>'1-GBP'!C324</f>
        <v/>
      </c>
      <c r="D324"/>
      <c r="E324"/>
      <c r="F324"/>
      <c r="G324"/>
      <c r="H324"/>
      <c r="I324"/>
      <c r="J324"/>
      <c r="K324"/>
      <c r="M324" s="281">
        <v>0</v>
      </c>
      <c r="N324" s="281">
        <v>0</v>
      </c>
      <c r="O324" s="281">
        <v>0</v>
      </c>
      <c r="P324" s="281">
        <v>0</v>
      </c>
      <c r="Q324" s="281">
        <v>0</v>
      </c>
      <c r="R324" s="281">
        <v>0</v>
      </c>
      <c r="S324" s="281">
        <v>0</v>
      </c>
      <c r="T324" s="281">
        <v>0</v>
      </c>
      <c r="U324" s="281">
        <v>0</v>
      </c>
      <c r="V324" s="281">
        <v>0</v>
      </c>
      <c r="W324" s="281">
        <v>0</v>
      </c>
      <c r="X324" s="281">
        <v>0</v>
      </c>
      <c r="Y324" s="281">
        <v>0</v>
      </c>
      <c r="Z324" s="281">
        <v>0</v>
      </c>
      <c r="AA324" s="281">
        <v>0</v>
      </c>
      <c r="AB324" s="281">
        <v>0</v>
      </c>
      <c r="AC324" s="281">
        <v>0</v>
      </c>
      <c r="AD324" s="281">
        <v>0</v>
      </c>
      <c r="AE324" s="281">
        <v>0</v>
      </c>
      <c r="AF324" s="281">
        <v>0</v>
      </c>
      <c r="AG324" s="281">
        <v>0</v>
      </c>
      <c r="AH324" s="281">
        <v>0</v>
      </c>
      <c r="AI324" s="281">
        <v>0</v>
      </c>
      <c r="AJ324" s="281">
        <v>0</v>
      </c>
      <c r="AK324" s="281">
        <v>0</v>
      </c>
      <c r="AL324" s="281">
        <v>0</v>
      </c>
      <c r="AM324" s="281">
        <v>0</v>
      </c>
      <c r="AN324" s="281">
        <v>0</v>
      </c>
      <c r="AO324" s="281">
        <v>0</v>
      </c>
      <c r="AP324" s="281">
        <v>0</v>
      </c>
    </row>
    <row r="325" spans="1:42" outlineLevel="2">
      <c r="A325" s="211" t="str">
        <f>A301&amp;"."&amp;A318&amp;"."&amp;A302&amp;"."&amp;B325</f>
        <v>1.o.7.7</v>
      </c>
      <c r="B325">
        <v>7</v>
      </c>
      <c r="C325" t="str">
        <f>'1-GBP'!C325</f>
        <v/>
      </c>
      <c r="D325"/>
      <c r="E325"/>
      <c r="F325"/>
      <c r="G325"/>
      <c r="H325"/>
      <c r="I325"/>
      <c r="J325"/>
      <c r="K325"/>
      <c r="M325" s="281">
        <v>0</v>
      </c>
      <c r="N325" s="281">
        <v>0</v>
      </c>
      <c r="O325" s="281">
        <v>0</v>
      </c>
      <c r="P325" s="281">
        <v>0</v>
      </c>
      <c r="Q325" s="281">
        <v>0</v>
      </c>
      <c r="R325" s="281">
        <v>0</v>
      </c>
      <c r="S325" s="281">
        <v>0</v>
      </c>
      <c r="T325" s="281">
        <v>0</v>
      </c>
      <c r="U325" s="281">
        <v>0</v>
      </c>
      <c r="V325" s="281">
        <v>0</v>
      </c>
      <c r="W325" s="281">
        <v>0</v>
      </c>
      <c r="X325" s="281">
        <v>0</v>
      </c>
      <c r="Y325" s="281">
        <v>0</v>
      </c>
      <c r="Z325" s="281">
        <v>0</v>
      </c>
      <c r="AA325" s="281">
        <v>0</v>
      </c>
      <c r="AB325" s="281">
        <v>0</v>
      </c>
      <c r="AC325" s="281">
        <v>0</v>
      </c>
      <c r="AD325" s="281">
        <v>0</v>
      </c>
      <c r="AE325" s="281">
        <v>0</v>
      </c>
      <c r="AF325" s="281">
        <v>0</v>
      </c>
      <c r="AG325" s="281">
        <v>0</v>
      </c>
      <c r="AH325" s="281">
        <v>0</v>
      </c>
      <c r="AI325" s="281">
        <v>0</v>
      </c>
      <c r="AJ325" s="281">
        <v>0</v>
      </c>
      <c r="AK325" s="281">
        <v>0</v>
      </c>
      <c r="AL325" s="281">
        <v>0</v>
      </c>
      <c r="AM325" s="281">
        <v>0</v>
      </c>
      <c r="AN325" s="281">
        <v>0</v>
      </c>
      <c r="AO325" s="281">
        <v>0</v>
      </c>
      <c r="AP325" s="281">
        <v>0</v>
      </c>
    </row>
    <row r="326" spans="1:42" outlineLevel="2">
      <c r="A326" s="211" t="str">
        <f>A301&amp;"."&amp;A318&amp;"."&amp;A302&amp;"."&amp;B326</f>
        <v>1.o.7.8</v>
      </c>
      <c r="B326">
        <v>8</v>
      </c>
      <c r="C326" t="str">
        <f>'1-GBP'!C326</f>
        <v/>
      </c>
      <c r="D326"/>
      <c r="E326"/>
      <c r="F326"/>
      <c r="G326"/>
      <c r="H326"/>
      <c r="I326"/>
      <c r="J326"/>
      <c r="K326"/>
      <c r="M326" s="281">
        <v>0</v>
      </c>
      <c r="N326" s="281">
        <v>0</v>
      </c>
      <c r="O326" s="281">
        <v>0</v>
      </c>
      <c r="P326" s="281">
        <v>0</v>
      </c>
      <c r="Q326" s="281">
        <v>0</v>
      </c>
      <c r="R326" s="281">
        <v>0</v>
      </c>
      <c r="S326" s="281">
        <v>0</v>
      </c>
      <c r="T326" s="281">
        <v>0</v>
      </c>
      <c r="U326" s="281">
        <v>0</v>
      </c>
      <c r="V326" s="281">
        <v>0</v>
      </c>
      <c r="W326" s="281">
        <v>0</v>
      </c>
      <c r="X326" s="281">
        <v>0</v>
      </c>
      <c r="Y326" s="281">
        <v>0</v>
      </c>
      <c r="Z326" s="281">
        <v>0</v>
      </c>
      <c r="AA326" s="281">
        <v>0</v>
      </c>
      <c r="AB326" s="281">
        <v>0</v>
      </c>
      <c r="AC326" s="281">
        <v>0</v>
      </c>
      <c r="AD326" s="281">
        <v>0</v>
      </c>
      <c r="AE326" s="281">
        <v>0</v>
      </c>
      <c r="AF326" s="281">
        <v>0</v>
      </c>
      <c r="AG326" s="281">
        <v>0</v>
      </c>
      <c r="AH326" s="281">
        <v>0</v>
      </c>
      <c r="AI326" s="281">
        <v>0</v>
      </c>
      <c r="AJ326" s="281">
        <v>0</v>
      </c>
      <c r="AK326" s="281">
        <v>0</v>
      </c>
      <c r="AL326" s="281">
        <v>0</v>
      </c>
      <c r="AM326" s="281">
        <v>0</v>
      </c>
      <c r="AN326" s="281">
        <v>0</v>
      </c>
      <c r="AO326" s="281">
        <v>0</v>
      </c>
      <c r="AP326" s="281">
        <v>0</v>
      </c>
    </row>
    <row r="327" spans="1:42" outlineLevel="2">
      <c r="A327" s="211" t="str">
        <f>A301&amp;"."&amp;A318&amp;"."&amp;A302&amp;"."&amp;B327</f>
        <v>1.o.7.9</v>
      </c>
      <c r="B327">
        <v>9</v>
      </c>
      <c r="C327" t="str">
        <f>'1-GBP'!C327</f>
        <v/>
      </c>
      <c r="D327"/>
      <c r="E327"/>
      <c r="F327"/>
      <c r="G327"/>
      <c r="H327"/>
      <c r="I327"/>
      <c r="J327"/>
      <c r="K327"/>
      <c r="M327" s="281">
        <v>0</v>
      </c>
      <c r="N327" s="281">
        <v>0</v>
      </c>
      <c r="O327" s="281">
        <v>0</v>
      </c>
      <c r="P327" s="281">
        <v>0</v>
      </c>
      <c r="Q327" s="281">
        <v>0</v>
      </c>
      <c r="R327" s="281">
        <v>0</v>
      </c>
      <c r="S327" s="281">
        <v>0</v>
      </c>
      <c r="T327" s="281">
        <v>0</v>
      </c>
      <c r="U327" s="281">
        <v>0</v>
      </c>
      <c r="V327" s="281">
        <v>0</v>
      </c>
      <c r="W327" s="281">
        <v>0</v>
      </c>
      <c r="X327" s="281">
        <v>0</v>
      </c>
      <c r="Y327" s="281">
        <v>0</v>
      </c>
      <c r="Z327" s="281">
        <v>0</v>
      </c>
      <c r="AA327" s="281">
        <v>0</v>
      </c>
      <c r="AB327" s="281">
        <v>0</v>
      </c>
      <c r="AC327" s="281">
        <v>0</v>
      </c>
      <c r="AD327" s="281">
        <v>0</v>
      </c>
      <c r="AE327" s="281">
        <v>0</v>
      </c>
      <c r="AF327" s="281">
        <v>0</v>
      </c>
      <c r="AG327" s="281">
        <v>0</v>
      </c>
      <c r="AH327" s="281">
        <v>0</v>
      </c>
      <c r="AI327" s="281">
        <v>0</v>
      </c>
      <c r="AJ327" s="281">
        <v>0</v>
      </c>
      <c r="AK327" s="281">
        <v>0</v>
      </c>
      <c r="AL327" s="281">
        <v>0</v>
      </c>
      <c r="AM327" s="281">
        <v>0</v>
      </c>
      <c r="AN327" s="281">
        <v>0</v>
      </c>
      <c r="AO327" s="281">
        <v>0</v>
      </c>
      <c r="AP327" s="281">
        <v>0</v>
      </c>
    </row>
    <row r="328" spans="1:42" outlineLevel="2">
      <c r="A328" s="211" t="str">
        <f>A301&amp;"."&amp;A318&amp;"."&amp;A302&amp;"."&amp;B328</f>
        <v>1.o.7.10</v>
      </c>
      <c r="B328">
        <v>10</v>
      </c>
      <c r="C328" t="str">
        <f>'1-GBP'!C328</f>
        <v/>
      </c>
      <c r="D328"/>
      <c r="E328"/>
      <c r="F328"/>
      <c r="G328"/>
      <c r="H328"/>
      <c r="I328"/>
      <c r="J328"/>
      <c r="K328"/>
      <c r="M328" s="281">
        <v>0</v>
      </c>
      <c r="N328" s="281">
        <v>0</v>
      </c>
      <c r="O328" s="281">
        <v>0</v>
      </c>
      <c r="P328" s="281">
        <v>0</v>
      </c>
      <c r="Q328" s="281">
        <v>0</v>
      </c>
      <c r="R328" s="281">
        <v>0</v>
      </c>
      <c r="S328" s="281">
        <v>0</v>
      </c>
      <c r="T328" s="281">
        <v>0</v>
      </c>
      <c r="U328" s="281">
        <v>0</v>
      </c>
      <c r="V328" s="281">
        <v>0</v>
      </c>
      <c r="W328" s="281">
        <v>0</v>
      </c>
      <c r="X328" s="281">
        <v>0</v>
      </c>
      <c r="Y328" s="281">
        <v>0</v>
      </c>
      <c r="Z328" s="281">
        <v>0</v>
      </c>
      <c r="AA328" s="281">
        <v>0</v>
      </c>
      <c r="AB328" s="281">
        <v>0</v>
      </c>
      <c r="AC328" s="281">
        <v>0</v>
      </c>
      <c r="AD328" s="281">
        <v>0</v>
      </c>
      <c r="AE328" s="281">
        <v>0</v>
      </c>
      <c r="AF328" s="281">
        <v>0</v>
      </c>
      <c r="AG328" s="281">
        <v>0</v>
      </c>
      <c r="AH328" s="281">
        <v>0</v>
      </c>
      <c r="AI328" s="281">
        <v>0</v>
      </c>
      <c r="AJ328" s="281">
        <v>0</v>
      </c>
      <c r="AK328" s="281">
        <v>0</v>
      </c>
      <c r="AL328" s="281">
        <v>0</v>
      </c>
      <c r="AM328" s="281">
        <v>0</v>
      </c>
      <c r="AN328" s="281">
        <v>0</v>
      </c>
      <c r="AO328" s="281">
        <v>0</v>
      </c>
      <c r="AP328" s="281">
        <v>0</v>
      </c>
    </row>
    <row r="329" spans="1:42" outlineLevel="2">
      <c r="A329" s="211" t="str">
        <f>A301&amp;"."&amp;A318&amp;"."&amp;A302&amp;"."&amp;B329</f>
        <v>1.o.7.11</v>
      </c>
      <c r="B329">
        <v>11</v>
      </c>
      <c r="C329" t="str">
        <f>'1-GBP'!C329</f>
        <v/>
      </c>
      <c r="D329"/>
      <c r="E329"/>
      <c r="F329"/>
      <c r="G329"/>
      <c r="H329"/>
      <c r="I329"/>
      <c r="J329"/>
      <c r="K329"/>
      <c r="M329" s="281">
        <v>0</v>
      </c>
      <c r="N329" s="281">
        <v>0</v>
      </c>
      <c r="O329" s="281">
        <v>0</v>
      </c>
      <c r="P329" s="281">
        <v>0</v>
      </c>
      <c r="Q329" s="281">
        <v>0</v>
      </c>
      <c r="R329" s="281">
        <v>0</v>
      </c>
      <c r="S329" s="281">
        <v>0</v>
      </c>
      <c r="T329" s="281">
        <v>0</v>
      </c>
      <c r="U329" s="281">
        <v>0</v>
      </c>
      <c r="V329" s="281">
        <v>0</v>
      </c>
      <c r="W329" s="281">
        <v>0</v>
      </c>
      <c r="X329" s="281">
        <v>0</v>
      </c>
      <c r="Y329" s="281">
        <v>0</v>
      </c>
      <c r="Z329" s="281">
        <v>0</v>
      </c>
      <c r="AA329" s="281">
        <v>0</v>
      </c>
      <c r="AB329" s="281">
        <v>0</v>
      </c>
      <c r="AC329" s="281">
        <v>0</v>
      </c>
      <c r="AD329" s="281">
        <v>0</v>
      </c>
      <c r="AE329" s="281">
        <v>0</v>
      </c>
      <c r="AF329" s="281">
        <v>0</v>
      </c>
      <c r="AG329" s="281">
        <v>0</v>
      </c>
      <c r="AH329" s="281">
        <v>0</v>
      </c>
      <c r="AI329" s="281">
        <v>0</v>
      </c>
      <c r="AJ329" s="281">
        <v>0</v>
      </c>
      <c r="AK329" s="281">
        <v>0</v>
      </c>
      <c r="AL329" s="281">
        <v>0</v>
      </c>
      <c r="AM329" s="281">
        <v>0</v>
      </c>
      <c r="AN329" s="281">
        <v>0</v>
      </c>
      <c r="AO329" s="281">
        <v>0</v>
      </c>
      <c r="AP329" s="281">
        <v>0</v>
      </c>
    </row>
    <row r="330" spans="1:42" outlineLevel="2">
      <c r="A330" s="211" t="str">
        <f>A301&amp;"."&amp;A318&amp;"."&amp;A302&amp;"."&amp;B330</f>
        <v>1.o.7.12</v>
      </c>
      <c r="B330">
        <v>12</v>
      </c>
      <c r="C330" t="str">
        <f>'1-GBP'!C330</f>
        <v/>
      </c>
      <c r="D330"/>
      <c r="E330"/>
      <c r="F330"/>
      <c r="G330"/>
      <c r="H330"/>
      <c r="I330"/>
      <c r="J330"/>
      <c r="K330"/>
      <c r="M330" s="281">
        <v>0</v>
      </c>
      <c r="N330" s="281">
        <v>0</v>
      </c>
      <c r="O330" s="281">
        <v>0</v>
      </c>
      <c r="P330" s="281">
        <v>0</v>
      </c>
      <c r="Q330" s="281">
        <v>0</v>
      </c>
      <c r="R330" s="281">
        <v>0</v>
      </c>
      <c r="S330" s="281">
        <v>0</v>
      </c>
      <c r="T330" s="281">
        <v>0</v>
      </c>
      <c r="U330" s="281">
        <v>0</v>
      </c>
      <c r="V330" s="281">
        <v>0</v>
      </c>
      <c r="W330" s="281">
        <v>0</v>
      </c>
      <c r="X330" s="281">
        <v>0</v>
      </c>
      <c r="Y330" s="281">
        <v>0</v>
      </c>
      <c r="Z330" s="281">
        <v>0</v>
      </c>
      <c r="AA330" s="281">
        <v>0</v>
      </c>
      <c r="AB330" s="281">
        <v>0</v>
      </c>
      <c r="AC330" s="281">
        <v>0</v>
      </c>
      <c r="AD330" s="281">
        <v>0</v>
      </c>
      <c r="AE330" s="281">
        <v>0</v>
      </c>
      <c r="AF330" s="281">
        <v>0</v>
      </c>
      <c r="AG330" s="281">
        <v>0</v>
      </c>
      <c r="AH330" s="281">
        <v>0</v>
      </c>
      <c r="AI330" s="281">
        <v>0</v>
      </c>
      <c r="AJ330" s="281">
        <v>0</v>
      </c>
      <c r="AK330" s="281">
        <v>0</v>
      </c>
      <c r="AL330" s="281">
        <v>0</v>
      </c>
      <c r="AM330" s="281">
        <v>0</v>
      </c>
      <c r="AN330" s="281">
        <v>0</v>
      </c>
      <c r="AO330" s="281">
        <v>0</v>
      </c>
      <c r="AP330" s="281">
        <v>0</v>
      </c>
    </row>
    <row r="331" spans="1:42" outlineLevel="1" collapsed="1">
      <c r="A331" s="212"/>
      <c r="B331" s="201">
        <f>B330-COUNTIFS(C319:C330,"")</f>
        <v>3</v>
      </c>
      <c r="C331" s="201" t="s">
        <v>285</v>
      </c>
      <c r="D331" s="201"/>
      <c r="E331" s="201"/>
      <c r="F331" s="201"/>
      <c r="G331" s="201"/>
      <c r="H331" s="201"/>
      <c r="I331" s="201"/>
      <c r="J331" s="201"/>
      <c r="K331" s="201"/>
      <c r="L331" s="201"/>
      <c r="M331" s="280">
        <f t="shared" ref="M331:AP331" si="28">SUM(M319:M330)</f>
        <v>0</v>
      </c>
      <c r="N331" s="280">
        <f t="shared" si="28"/>
        <v>0</v>
      </c>
      <c r="O331" s="280">
        <f t="shared" si="28"/>
        <v>0</v>
      </c>
      <c r="P331" s="280">
        <f t="shared" si="28"/>
        <v>0</v>
      </c>
      <c r="Q331" s="280">
        <f t="shared" si="28"/>
        <v>0</v>
      </c>
      <c r="R331" s="280">
        <f t="shared" si="28"/>
        <v>0</v>
      </c>
      <c r="S331" s="280">
        <f t="shared" si="28"/>
        <v>0</v>
      </c>
      <c r="T331" s="280">
        <f t="shared" si="28"/>
        <v>0</v>
      </c>
      <c r="U331" s="280">
        <f t="shared" si="28"/>
        <v>0</v>
      </c>
      <c r="V331" s="280">
        <f t="shared" si="28"/>
        <v>0</v>
      </c>
      <c r="W331" s="280">
        <f t="shared" si="28"/>
        <v>0</v>
      </c>
      <c r="X331" s="280">
        <f t="shared" si="28"/>
        <v>0</v>
      </c>
      <c r="Y331" s="280">
        <f t="shared" si="28"/>
        <v>0</v>
      </c>
      <c r="Z331" s="280">
        <f t="shared" si="28"/>
        <v>0</v>
      </c>
      <c r="AA331" s="280">
        <f t="shared" si="28"/>
        <v>0</v>
      </c>
      <c r="AB331" s="280">
        <f t="shared" si="28"/>
        <v>0</v>
      </c>
      <c r="AC331" s="280">
        <f t="shared" si="28"/>
        <v>0</v>
      </c>
      <c r="AD331" s="280">
        <f t="shared" si="28"/>
        <v>0</v>
      </c>
      <c r="AE331" s="280">
        <f t="shared" si="28"/>
        <v>0</v>
      </c>
      <c r="AF331" s="280">
        <f t="shared" si="28"/>
        <v>0</v>
      </c>
      <c r="AG331" s="280">
        <f t="shared" si="28"/>
        <v>0</v>
      </c>
      <c r="AH331" s="280">
        <f t="shared" si="28"/>
        <v>0</v>
      </c>
      <c r="AI331" s="280">
        <f t="shared" si="28"/>
        <v>0</v>
      </c>
      <c r="AJ331" s="280">
        <f t="shared" si="28"/>
        <v>0</v>
      </c>
      <c r="AK331" s="280">
        <f t="shared" si="28"/>
        <v>0</v>
      </c>
      <c r="AL331" s="280">
        <f t="shared" si="28"/>
        <v>0</v>
      </c>
      <c r="AM331" s="280">
        <f t="shared" si="28"/>
        <v>0</v>
      </c>
      <c r="AN331" s="280">
        <f t="shared" si="28"/>
        <v>0</v>
      </c>
      <c r="AO331" s="280">
        <f t="shared" si="28"/>
        <v>0</v>
      </c>
      <c r="AP331" s="280">
        <f t="shared" si="28"/>
        <v>0</v>
      </c>
    </row>
    <row r="332" spans="1:42" outlineLevel="1">
      <c r="A332" s="221"/>
      <c r="B332" s="222"/>
      <c r="C332" s="222"/>
      <c r="D332" s="222"/>
      <c r="E332" s="222"/>
      <c r="F332" s="222"/>
      <c r="G332" s="222"/>
      <c r="H332" s="222"/>
      <c r="I332" s="222"/>
      <c r="J332" s="222"/>
      <c r="K332" s="222"/>
      <c r="L332" s="222"/>
      <c r="M332" s="317"/>
      <c r="N332" s="317"/>
      <c r="O332" s="317"/>
      <c r="P332" s="317"/>
      <c r="Q332" s="317"/>
      <c r="R332" s="317"/>
      <c r="S332" s="317"/>
      <c r="T332" s="317"/>
      <c r="U332" s="317"/>
      <c r="V332" s="317"/>
      <c r="W332" s="317"/>
      <c r="X332" s="317"/>
      <c r="Y332" s="317"/>
      <c r="Z332" s="317"/>
      <c r="AA332" s="317"/>
      <c r="AB332" s="317"/>
      <c r="AC332" s="317"/>
      <c r="AD332" s="317"/>
      <c r="AE332" s="317"/>
      <c r="AF332" s="317"/>
      <c r="AG332" s="317"/>
      <c r="AH332" s="317"/>
      <c r="AI332" s="317"/>
      <c r="AJ332" s="317"/>
      <c r="AK332" s="317"/>
      <c r="AL332" s="317"/>
      <c r="AM332" s="317"/>
      <c r="AN332" s="317"/>
      <c r="AO332" s="317"/>
      <c r="AP332" s="317"/>
    </row>
    <row r="333" spans="1:42" outlineLevel="1">
      <c r="A333" s="220" t="s">
        <v>254</v>
      </c>
      <c r="B333" s="220" t="s">
        <v>287</v>
      </c>
      <c r="C333" s="220" t="s">
        <v>284</v>
      </c>
      <c r="D333" s="220"/>
      <c r="E333" s="220"/>
      <c r="F333" s="220"/>
      <c r="G333" s="220"/>
      <c r="H333" s="220"/>
      <c r="I333" s="220"/>
      <c r="J333" s="220"/>
      <c r="K333" s="220"/>
      <c r="L333" s="220"/>
      <c r="M333" s="315"/>
      <c r="N333" s="315"/>
      <c r="O333" s="315"/>
      <c r="P333" s="315"/>
      <c r="Q333" s="315"/>
      <c r="R333" s="315"/>
      <c r="S333" s="315"/>
      <c r="T333" s="315"/>
      <c r="U333" s="315"/>
      <c r="V333" s="315"/>
      <c r="W333" s="315"/>
      <c r="X333" s="315"/>
      <c r="Y333" s="315"/>
      <c r="Z333" s="315"/>
      <c r="AA333" s="315"/>
      <c r="AB333" s="315"/>
      <c r="AC333" s="315"/>
      <c r="AD333" s="315"/>
      <c r="AE333" s="315"/>
      <c r="AF333" s="315"/>
      <c r="AG333" s="315"/>
      <c r="AH333" s="315"/>
      <c r="AI333" s="315"/>
      <c r="AJ333" s="315"/>
      <c r="AK333" s="315"/>
      <c r="AL333" s="315"/>
      <c r="AM333" s="315"/>
      <c r="AN333" s="315"/>
      <c r="AO333" s="315"/>
      <c r="AP333" s="315"/>
    </row>
    <row r="334" spans="1:42" outlineLevel="2">
      <c r="A334" s="211" t="str">
        <f>A301&amp;"."&amp;A333&amp;"."&amp;A302&amp;"."&amp;B334</f>
        <v>1.d.7.1</v>
      </c>
      <c r="B334">
        <v>1</v>
      </c>
      <c r="C334" t="str">
        <f>'1-GBP'!C334</f>
        <v/>
      </c>
      <c r="D334"/>
      <c r="E334"/>
      <c r="F334"/>
      <c r="G334"/>
      <c r="H334"/>
      <c r="I334"/>
      <c r="J334"/>
      <c r="K334"/>
      <c r="M334" s="281">
        <v>0</v>
      </c>
      <c r="N334" s="281">
        <v>0</v>
      </c>
      <c r="O334" s="281">
        <v>0</v>
      </c>
      <c r="P334" s="281">
        <v>0</v>
      </c>
      <c r="Q334" s="281">
        <v>0</v>
      </c>
      <c r="R334" s="281">
        <v>0</v>
      </c>
      <c r="S334" s="281">
        <v>0</v>
      </c>
      <c r="T334" s="281">
        <v>0</v>
      </c>
      <c r="U334" s="281">
        <v>0</v>
      </c>
      <c r="V334" s="281">
        <v>0</v>
      </c>
      <c r="W334" s="281">
        <v>0</v>
      </c>
      <c r="X334" s="281">
        <v>0</v>
      </c>
      <c r="Y334" s="281">
        <v>0</v>
      </c>
      <c r="Z334" s="281">
        <v>0</v>
      </c>
      <c r="AA334" s="281">
        <v>0</v>
      </c>
      <c r="AB334" s="281">
        <v>0</v>
      </c>
      <c r="AC334" s="281">
        <v>0</v>
      </c>
      <c r="AD334" s="281">
        <v>0</v>
      </c>
      <c r="AE334" s="281">
        <v>0</v>
      </c>
      <c r="AF334" s="281">
        <v>0</v>
      </c>
      <c r="AG334" s="281">
        <v>0</v>
      </c>
      <c r="AH334" s="281">
        <v>0</v>
      </c>
      <c r="AI334" s="281">
        <v>0</v>
      </c>
      <c r="AJ334" s="281">
        <v>0</v>
      </c>
      <c r="AK334" s="281">
        <v>0</v>
      </c>
      <c r="AL334" s="281">
        <v>0</v>
      </c>
      <c r="AM334" s="281">
        <v>0</v>
      </c>
      <c r="AN334" s="281">
        <v>0</v>
      </c>
      <c r="AO334" s="281">
        <v>0</v>
      </c>
      <c r="AP334" s="281">
        <v>0</v>
      </c>
    </row>
    <row r="335" spans="1:42" outlineLevel="2">
      <c r="A335" s="211" t="str">
        <f>A301&amp;"."&amp;A333&amp;"."&amp;A302&amp;"."&amp;B335</f>
        <v>1.d.7.2</v>
      </c>
      <c r="B335">
        <v>2</v>
      </c>
      <c r="C335" t="str">
        <f>'1-GBP'!C335</f>
        <v/>
      </c>
      <c r="D335"/>
      <c r="E335"/>
      <c r="F335"/>
      <c r="G335"/>
      <c r="H335"/>
      <c r="I335"/>
      <c r="J335"/>
      <c r="K335"/>
      <c r="M335" s="281">
        <v>0</v>
      </c>
      <c r="N335" s="281">
        <v>0</v>
      </c>
      <c r="O335" s="281">
        <v>0</v>
      </c>
      <c r="P335" s="281">
        <v>0</v>
      </c>
      <c r="Q335" s="281">
        <v>0</v>
      </c>
      <c r="R335" s="281">
        <v>0</v>
      </c>
      <c r="S335" s="281">
        <v>0</v>
      </c>
      <c r="T335" s="281">
        <v>0</v>
      </c>
      <c r="U335" s="281">
        <v>0</v>
      </c>
      <c r="V335" s="281">
        <v>0</v>
      </c>
      <c r="W335" s="281">
        <v>0</v>
      </c>
      <c r="X335" s="281">
        <v>0</v>
      </c>
      <c r="Y335" s="281">
        <v>0</v>
      </c>
      <c r="Z335" s="281">
        <v>0</v>
      </c>
      <c r="AA335" s="281">
        <v>0</v>
      </c>
      <c r="AB335" s="281">
        <v>0</v>
      </c>
      <c r="AC335" s="281">
        <v>0</v>
      </c>
      <c r="AD335" s="281">
        <v>0</v>
      </c>
      <c r="AE335" s="281">
        <v>0</v>
      </c>
      <c r="AF335" s="281">
        <v>0</v>
      </c>
      <c r="AG335" s="281">
        <v>0</v>
      </c>
      <c r="AH335" s="281">
        <v>0</v>
      </c>
      <c r="AI335" s="281">
        <v>0</v>
      </c>
      <c r="AJ335" s="281">
        <v>0</v>
      </c>
      <c r="AK335" s="281">
        <v>0</v>
      </c>
      <c r="AL335" s="281">
        <v>0</v>
      </c>
      <c r="AM335" s="281">
        <v>0</v>
      </c>
      <c r="AN335" s="281">
        <v>0</v>
      </c>
      <c r="AO335" s="281">
        <v>0</v>
      </c>
      <c r="AP335" s="281">
        <v>0</v>
      </c>
    </row>
    <row r="336" spans="1:42" outlineLevel="2">
      <c r="A336" s="211" t="str">
        <f>A301&amp;"."&amp;A333&amp;"."&amp;A302&amp;"."&amp;B336</f>
        <v>1.d.7.3</v>
      </c>
      <c r="B336">
        <v>3</v>
      </c>
      <c r="C336" t="str">
        <f>'1-GBP'!C336</f>
        <v/>
      </c>
      <c r="D336"/>
      <c r="E336"/>
      <c r="F336"/>
      <c r="G336"/>
      <c r="H336"/>
      <c r="I336"/>
      <c r="J336"/>
      <c r="K336"/>
      <c r="M336" s="281">
        <v>0</v>
      </c>
      <c r="N336" s="281">
        <v>0</v>
      </c>
      <c r="O336" s="281">
        <v>0</v>
      </c>
      <c r="P336" s="281">
        <v>0</v>
      </c>
      <c r="Q336" s="281">
        <v>0</v>
      </c>
      <c r="R336" s="281">
        <v>0</v>
      </c>
      <c r="S336" s="281">
        <v>0</v>
      </c>
      <c r="T336" s="281">
        <v>0</v>
      </c>
      <c r="U336" s="281">
        <v>0</v>
      </c>
      <c r="V336" s="281">
        <v>0</v>
      </c>
      <c r="W336" s="281">
        <v>0</v>
      </c>
      <c r="X336" s="281">
        <v>0</v>
      </c>
      <c r="Y336" s="281">
        <v>0</v>
      </c>
      <c r="Z336" s="281">
        <v>0</v>
      </c>
      <c r="AA336" s="281">
        <v>0</v>
      </c>
      <c r="AB336" s="281">
        <v>0</v>
      </c>
      <c r="AC336" s="281">
        <v>0</v>
      </c>
      <c r="AD336" s="281">
        <v>0</v>
      </c>
      <c r="AE336" s="281">
        <v>0</v>
      </c>
      <c r="AF336" s="281">
        <v>0</v>
      </c>
      <c r="AG336" s="281">
        <v>0</v>
      </c>
      <c r="AH336" s="281">
        <v>0</v>
      </c>
      <c r="AI336" s="281">
        <v>0</v>
      </c>
      <c r="AJ336" s="281">
        <v>0</v>
      </c>
      <c r="AK336" s="281">
        <v>0</v>
      </c>
      <c r="AL336" s="281">
        <v>0</v>
      </c>
      <c r="AM336" s="281">
        <v>0</v>
      </c>
      <c r="AN336" s="281">
        <v>0</v>
      </c>
      <c r="AO336" s="281">
        <v>0</v>
      </c>
      <c r="AP336" s="281">
        <v>0</v>
      </c>
    </row>
    <row r="337" spans="1:42" outlineLevel="2">
      <c r="A337" s="211" t="str">
        <f>A301&amp;"."&amp;A333&amp;"."&amp;A302&amp;"."&amp;B337</f>
        <v>1.d.7.4</v>
      </c>
      <c r="B337">
        <v>4</v>
      </c>
      <c r="C337" t="str">
        <f>'1-GBP'!C337</f>
        <v/>
      </c>
      <c r="D337"/>
      <c r="E337"/>
      <c r="F337"/>
      <c r="G337"/>
      <c r="H337"/>
      <c r="I337"/>
      <c r="J337"/>
      <c r="K337"/>
      <c r="M337" s="281">
        <v>0</v>
      </c>
      <c r="N337" s="281">
        <v>0</v>
      </c>
      <c r="O337" s="281">
        <v>0</v>
      </c>
      <c r="P337" s="281">
        <v>0</v>
      </c>
      <c r="Q337" s="281">
        <v>0</v>
      </c>
      <c r="R337" s="281">
        <v>0</v>
      </c>
      <c r="S337" s="281">
        <v>0</v>
      </c>
      <c r="T337" s="281">
        <v>0</v>
      </c>
      <c r="U337" s="281">
        <v>0</v>
      </c>
      <c r="V337" s="281">
        <v>0</v>
      </c>
      <c r="W337" s="281">
        <v>0</v>
      </c>
      <c r="X337" s="281">
        <v>0</v>
      </c>
      <c r="Y337" s="281">
        <v>0</v>
      </c>
      <c r="Z337" s="281">
        <v>0</v>
      </c>
      <c r="AA337" s="281">
        <v>0</v>
      </c>
      <c r="AB337" s="281">
        <v>0</v>
      </c>
      <c r="AC337" s="281">
        <v>0</v>
      </c>
      <c r="AD337" s="281">
        <v>0</v>
      </c>
      <c r="AE337" s="281">
        <v>0</v>
      </c>
      <c r="AF337" s="281">
        <v>0</v>
      </c>
      <c r="AG337" s="281">
        <v>0</v>
      </c>
      <c r="AH337" s="281">
        <v>0</v>
      </c>
      <c r="AI337" s="281">
        <v>0</v>
      </c>
      <c r="AJ337" s="281">
        <v>0</v>
      </c>
      <c r="AK337" s="281">
        <v>0</v>
      </c>
      <c r="AL337" s="281">
        <v>0</v>
      </c>
      <c r="AM337" s="281">
        <v>0</v>
      </c>
      <c r="AN337" s="281">
        <v>0</v>
      </c>
      <c r="AO337" s="281">
        <v>0</v>
      </c>
      <c r="AP337" s="281">
        <v>0</v>
      </c>
    </row>
    <row r="338" spans="1:42" outlineLevel="2">
      <c r="A338" s="211" t="str">
        <f>A301&amp;"."&amp;A333&amp;"."&amp;A302&amp;"."&amp;B338</f>
        <v>1.d.7.5</v>
      </c>
      <c r="B338">
        <v>5</v>
      </c>
      <c r="C338" t="str">
        <f>'1-GBP'!C338</f>
        <v/>
      </c>
      <c r="D338"/>
      <c r="E338"/>
      <c r="F338"/>
      <c r="G338"/>
      <c r="H338"/>
      <c r="I338"/>
      <c r="J338"/>
      <c r="K338"/>
      <c r="M338" s="281">
        <v>0</v>
      </c>
      <c r="N338" s="281">
        <v>0</v>
      </c>
      <c r="O338" s="281">
        <v>0</v>
      </c>
      <c r="P338" s="281">
        <v>0</v>
      </c>
      <c r="Q338" s="281">
        <v>0</v>
      </c>
      <c r="R338" s="281">
        <v>0</v>
      </c>
      <c r="S338" s="281">
        <v>0</v>
      </c>
      <c r="T338" s="281">
        <v>0</v>
      </c>
      <c r="U338" s="281">
        <v>0</v>
      </c>
      <c r="V338" s="281">
        <v>0</v>
      </c>
      <c r="W338" s="281">
        <v>0</v>
      </c>
      <c r="X338" s="281">
        <v>0</v>
      </c>
      <c r="Y338" s="281">
        <v>0</v>
      </c>
      <c r="Z338" s="281">
        <v>0</v>
      </c>
      <c r="AA338" s="281">
        <v>0</v>
      </c>
      <c r="AB338" s="281">
        <v>0</v>
      </c>
      <c r="AC338" s="281">
        <v>0</v>
      </c>
      <c r="AD338" s="281">
        <v>0</v>
      </c>
      <c r="AE338" s="281">
        <v>0</v>
      </c>
      <c r="AF338" s="281">
        <v>0</v>
      </c>
      <c r="AG338" s="281">
        <v>0</v>
      </c>
      <c r="AH338" s="281">
        <v>0</v>
      </c>
      <c r="AI338" s="281">
        <v>0</v>
      </c>
      <c r="AJ338" s="281">
        <v>0</v>
      </c>
      <c r="AK338" s="281">
        <v>0</v>
      </c>
      <c r="AL338" s="281">
        <v>0</v>
      </c>
      <c r="AM338" s="281">
        <v>0</v>
      </c>
      <c r="AN338" s="281">
        <v>0</v>
      </c>
      <c r="AO338" s="281">
        <v>0</v>
      </c>
      <c r="AP338" s="281">
        <v>0</v>
      </c>
    </row>
    <row r="339" spans="1:42" outlineLevel="2">
      <c r="A339" s="211" t="str">
        <f>A301&amp;"."&amp;A333&amp;"."&amp;A302&amp;"."&amp;B339</f>
        <v>1.d.7.6</v>
      </c>
      <c r="B339">
        <v>6</v>
      </c>
      <c r="C339" t="str">
        <f>'1-GBP'!C339</f>
        <v/>
      </c>
      <c r="D339"/>
      <c r="E339"/>
      <c r="F339"/>
      <c r="G339"/>
      <c r="H339"/>
      <c r="I339"/>
      <c r="J339"/>
      <c r="K339"/>
      <c r="M339" s="281">
        <v>0</v>
      </c>
      <c r="N339" s="281">
        <v>0</v>
      </c>
      <c r="O339" s="281">
        <v>0</v>
      </c>
      <c r="P339" s="281">
        <v>0</v>
      </c>
      <c r="Q339" s="281">
        <v>0</v>
      </c>
      <c r="R339" s="281">
        <v>0</v>
      </c>
      <c r="S339" s="281">
        <v>0</v>
      </c>
      <c r="T339" s="281">
        <v>0</v>
      </c>
      <c r="U339" s="281">
        <v>0</v>
      </c>
      <c r="V339" s="281">
        <v>0</v>
      </c>
      <c r="W339" s="281">
        <v>0</v>
      </c>
      <c r="X339" s="281">
        <v>0</v>
      </c>
      <c r="Y339" s="281">
        <v>0</v>
      </c>
      <c r="Z339" s="281">
        <v>0</v>
      </c>
      <c r="AA339" s="281">
        <v>0</v>
      </c>
      <c r="AB339" s="281">
        <v>0</v>
      </c>
      <c r="AC339" s="281">
        <v>0</v>
      </c>
      <c r="AD339" s="281">
        <v>0</v>
      </c>
      <c r="AE339" s="281">
        <v>0</v>
      </c>
      <c r="AF339" s="281">
        <v>0</v>
      </c>
      <c r="AG339" s="281">
        <v>0</v>
      </c>
      <c r="AH339" s="281">
        <v>0</v>
      </c>
      <c r="AI339" s="281">
        <v>0</v>
      </c>
      <c r="AJ339" s="281">
        <v>0</v>
      </c>
      <c r="AK339" s="281">
        <v>0</v>
      </c>
      <c r="AL339" s="281">
        <v>0</v>
      </c>
      <c r="AM339" s="281">
        <v>0</v>
      </c>
      <c r="AN339" s="281">
        <v>0</v>
      </c>
      <c r="AO339" s="281">
        <v>0</v>
      </c>
      <c r="AP339" s="281">
        <v>0</v>
      </c>
    </row>
    <row r="340" spans="1:42" outlineLevel="2">
      <c r="A340" s="211" t="str">
        <f>A301&amp;"."&amp;A333&amp;"."&amp;A302&amp;"."&amp;B340</f>
        <v>1.d.7.7</v>
      </c>
      <c r="B340">
        <v>7</v>
      </c>
      <c r="C340" t="str">
        <f>'1-GBP'!C340</f>
        <v/>
      </c>
      <c r="D340"/>
      <c r="E340"/>
      <c r="F340"/>
      <c r="G340"/>
      <c r="H340"/>
      <c r="I340"/>
      <c r="J340"/>
      <c r="K340"/>
      <c r="M340" s="281">
        <v>0</v>
      </c>
      <c r="N340" s="281">
        <v>0</v>
      </c>
      <c r="O340" s="281">
        <v>0</v>
      </c>
      <c r="P340" s="281">
        <v>0</v>
      </c>
      <c r="Q340" s="281">
        <v>0</v>
      </c>
      <c r="R340" s="281">
        <v>0</v>
      </c>
      <c r="S340" s="281">
        <v>0</v>
      </c>
      <c r="T340" s="281">
        <v>0</v>
      </c>
      <c r="U340" s="281">
        <v>0</v>
      </c>
      <c r="V340" s="281">
        <v>0</v>
      </c>
      <c r="W340" s="281">
        <v>0</v>
      </c>
      <c r="X340" s="281">
        <v>0</v>
      </c>
      <c r="Y340" s="281">
        <v>0</v>
      </c>
      <c r="Z340" s="281">
        <v>0</v>
      </c>
      <c r="AA340" s="281">
        <v>0</v>
      </c>
      <c r="AB340" s="281">
        <v>0</v>
      </c>
      <c r="AC340" s="281">
        <v>0</v>
      </c>
      <c r="AD340" s="281">
        <v>0</v>
      </c>
      <c r="AE340" s="281">
        <v>0</v>
      </c>
      <c r="AF340" s="281">
        <v>0</v>
      </c>
      <c r="AG340" s="281">
        <v>0</v>
      </c>
      <c r="AH340" s="281">
        <v>0</v>
      </c>
      <c r="AI340" s="281">
        <v>0</v>
      </c>
      <c r="AJ340" s="281">
        <v>0</v>
      </c>
      <c r="AK340" s="281">
        <v>0</v>
      </c>
      <c r="AL340" s="281">
        <v>0</v>
      </c>
      <c r="AM340" s="281">
        <v>0</v>
      </c>
      <c r="AN340" s="281">
        <v>0</v>
      </c>
      <c r="AO340" s="281">
        <v>0</v>
      </c>
      <c r="AP340" s="281">
        <v>0</v>
      </c>
    </row>
    <row r="341" spans="1:42" outlineLevel="2">
      <c r="A341" s="211" t="str">
        <f>A301&amp;"."&amp;A333&amp;"."&amp;A302&amp;"."&amp;B341</f>
        <v>1.d.7.8</v>
      </c>
      <c r="B341">
        <v>8</v>
      </c>
      <c r="C341" t="str">
        <f>'1-GBP'!C341</f>
        <v/>
      </c>
      <c r="D341"/>
      <c r="E341"/>
      <c r="F341"/>
      <c r="G341"/>
      <c r="H341"/>
      <c r="I341"/>
      <c r="J341"/>
      <c r="K341"/>
      <c r="M341" s="281">
        <v>0</v>
      </c>
      <c r="N341" s="281">
        <v>0</v>
      </c>
      <c r="O341" s="281">
        <v>0</v>
      </c>
      <c r="P341" s="281">
        <v>0</v>
      </c>
      <c r="Q341" s="281">
        <v>0</v>
      </c>
      <c r="R341" s="281">
        <v>0</v>
      </c>
      <c r="S341" s="281">
        <v>0</v>
      </c>
      <c r="T341" s="281">
        <v>0</v>
      </c>
      <c r="U341" s="281">
        <v>0</v>
      </c>
      <c r="V341" s="281">
        <v>0</v>
      </c>
      <c r="W341" s="281">
        <v>0</v>
      </c>
      <c r="X341" s="281">
        <v>0</v>
      </c>
      <c r="Y341" s="281">
        <v>0</v>
      </c>
      <c r="Z341" s="281">
        <v>0</v>
      </c>
      <c r="AA341" s="281">
        <v>0</v>
      </c>
      <c r="AB341" s="281">
        <v>0</v>
      </c>
      <c r="AC341" s="281">
        <v>0</v>
      </c>
      <c r="AD341" s="281">
        <v>0</v>
      </c>
      <c r="AE341" s="281">
        <v>0</v>
      </c>
      <c r="AF341" s="281">
        <v>0</v>
      </c>
      <c r="AG341" s="281">
        <v>0</v>
      </c>
      <c r="AH341" s="281">
        <v>0</v>
      </c>
      <c r="AI341" s="281">
        <v>0</v>
      </c>
      <c r="AJ341" s="281">
        <v>0</v>
      </c>
      <c r="AK341" s="281">
        <v>0</v>
      </c>
      <c r="AL341" s="281">
        <v>0</v>
      </c>
      <c r="AM341" s="281">
        <v>0</v>
      </c>
      <c r="AN341" s="281">
        <v>0</v>
      </c>
      <c r="AO341" s="281">
        <v>0</v>
      </c>
      <c r="AP341" s="281">
        <v>0</v>
      </c>
    </row>
    <row r="342" spans="1:42" outlineLevel="2">
      <c r="A342" s="211" t="str">
        <f>A301&amp;"."&amp;A333&amp;"."&amp;A302&amp;"."&amp;B342</f>
        <v>1.d.7.9</v>
      </c>
      <c r="B342">
        <v>9</v>
      </c>
      <c r="C342" t="str">
        <f>'1-GBP'!C342</f>
        <v/>
      </c>
      <c r="D342"/>
      <c r="E342"/>
      <c r="F342"/>
      <c r="G342"/>
      <c r="H342"/>
      <c r="I342"/>
      <c r="J342"/>
      <c r="K342"/>
      <c r="M342" s="281">
        <v>0</v>
      </c>
      <c r="N342" s="281">
        <v>0</v>
      </c>
      <c r="O342" s="281">
        <v>0</v>
      </c>
      <c r="P342" s="281">
        <v>0</v>
      </c>
      <c r="Q342" s="281">
        <v>0</v>
      </c>
      <c r="R342" s="281">
        <v>0</v>
      </c>
      <c r="S342" s="281">
        <v>0</v>
      </c>
      <c r="T342" s="281">
        <v>0</v>
      </c>
      <c r="U342" s="281">
        <v>0</v>
      </c>
      <c r="V342" s="281">
        <v>0</v>
      </c>
      <c r="W342" s="281">
        <v>0</v>
      </c>
      <c r="X342" s="281">
        <v>0</v>
      </c>
      <c r="Y342" s="281">
        <v>0</v>
      </c>
      <c r="Z342" s="281">
        <v>0</v>
      </c>
      <c r="AA342" s="281">
        <v>0</v>
      </c>
      <c r="AB342" s="281">
        <v>0</v>
      </c>
      <c r="AC342" s="281">
        <v>0</v>
      </c>
      <c r="AD342" s="281">
        <v>0</v>
      </c>
      <c r="AE342" s="281">
        <v>0</v>
      </c>
      <c r="AF342" s="281">
        <v>0</v>
      </c>
      <c r="AG342" s="281">
        <v>0</v>
      </c>
      <c r="AH342" s="281">
        <v>0</v>
      </c>
      <c r="AI342" s="281">
        <v>0</v>
      </c>
      <c r="AJ342" s="281">
        <v>0</v>
      </c>
      <c r="AK342" s="281">
        <v>0</v>
      </c>
      <c r="AL342" s="281">
        <v>0</v>
      </c>
      <c r="AM342" s="281">
        <v>0</v>
      </c>
      <c r="AN342" s="281">
        <v>0</v>
      </c>
      <c r="AO342" s="281">
        <v>0</v>
      </c>
      <c r="AP342" s="281">
        <v>0</v>
      </c>
    </row>
    <row r="343" spans="1:42" outlineLevel="2">
      <c r="A343" s="211" t="str">
        <f>A301&amp;"."&amp;A333&amp;"."&amp;A302&amp;"."&amp;B343</f>
        <v>1.d.7.10</v>
      </c>
      <c r="B343">
        <v>10</v>
      </c>
      <c r="C343" t="str">
        <f>'1-GBP'!C343</f>
        <v/>
      </c>
      <c r="D343"/>
      <c r="E343"/>
      <c r="F343"/>
      <c r="G343"/>
      <c r="H343"/>
      <c r="I343"/>
      <c r="J343"/>
      <c r="K343"/>
      <c r="M343" s="281">
        <v>0</v>
      </c>
      <c r="N343" s="281">
        <v>0</v>
      </c>
      <c r="O343" s="281">
        <v>0</v>
      </c>
      <c r="P343" s="281">
        <v>0</v>
      </c>
      <c r="Q343" s="281">
        <v>0</v>
      </c>
      <c r="R343" s="281">
        <v>0</v>
      </c>
      <c r="S343" s="281">
        <v>0</v>
      </c>
      <c r="T343" s="281">
        <v>0</v>
      </c>
      <c r="U343" s="281">
        <v>0</v>
      </c>
      <c r="V343" s="281">
        <v>0</v>
      </c>
      <c r="W343" s="281">
        <v>0</v>
      </c>
      <c r="X343" s="281">
        <v>0</v>
      </c>
      <c r="Y343" s="281">
        <v>0</v>
      </c>
      <c r="Z343" s="281">
        <v>0</v>
      </c>
      <c r="AA343" s="281">
        <v>0</v>
      </c>
      <c r="AB343" s="281">
        <v>0</v>
      </c>
      <c r="AC343" s="281">
        <v>0</v>
      </c>
      <c r="AD343" s="281">
        <v>0</v>
      </c>
      <c r="AE343" s="281">
        <v>0</v>
      </c>
      <c r="AF343" s="281">
        <v>0</v>
      </c>
      <c r="AG343" s="281">
        <v>0</v>
      </c>
      <c r="AH343" s="281">
        <v>0</v>
      </c>
      <c r="AI343" s="281">
        <v>0</v>
      </c>
      <c r="AJ343" s="281">
        <v>0</v>
      </c>
      <c r="AK343" s="281">
        <v>0</v>
      </c>
      <c r="AL343" s="281">
        <v>0</v>
      </c>
      <c r="AM343" s="281">
        <v>0</v>
      </c>
      <c r="AN343" s="281">
        <v>0</v>
      </c>
      <c r="AO343" s="281">
        <v>0</v>
      </c>
      <c r="AP343" s="281">
        <v>0</v>
      </c>
    </row>
    <row r="344" spans="1:42" outlineLevel="2">
      <c r="A344" s="211" t="str">
        <f>A301&amp;"."&amp;A333&amp;"."&amp;A302&amp;"."&amp;B344</f>
        <v>1.d.7.11</v>
      </c>
      <c r="B344">
        <v>11</v>
      </c>
      <c r="C344" t="str">
        <f>'1-GBP'!C344</f>
        <v/>
      </c>
      <c r="D344"/>
      <c r="E344"/>
      <c r="F344"/>
      <c r="G344"/>
      <c r="H344"/>
      <c r="I344"/>
      <c r="J344"/>
      <c r="K344"/>
      <c r="M344" s="281">
        <v>0</v>
      </c>
      <c r="N344" s="281">
        <v>0</v>
      </c>
      <c r="O344" s="281">
        <v>0</v>
      </c>
      <c r="P344" s="281">
        <v>0</v>
      </c>
      <c r="Q344" s="281">
        <v>0</v>
      </c>
      <c r="R344" s="281">
        <v>0</v>
      </c>
      <c r="S344" s="281">
        <v>0</v>
      </c>
      <c r="T344" s="281">
        <v>0</v>
      </c>
      <c r="U344" s="281">
        <v>0</v>
      </c>
      <c r="V344" s="281">
        <v>0</v>
      </c>
      <c r="W344" s="281">
        <v>0</v>
      </c>
      <c r="X344" s="281">
        <v>0</v>
      </c>
      <c r="Y344" s="281">
        <v>0</v>
      </c>
      <c r="Z344" s="281">
        <v>0</v>
      </c>
      <c r="AA344" s="281">
        <v>0</v>
      </c>
      <c r="AB344" s="281">
        <v>0</v>
      </c>
      <c r="AC344" s="281">
        <v>0</v>
      </c>
      <c r="AD344" s="281">
        <v>0</v>
      </c>
      <c r="AE344" s="281">
        <v>0</v>
      </c>
      <c r="AF344" s="281">
        <v>0</v>
      </c>
      <c r="AG344" s="281">
        <v>0</v>
      </c>
      <c r="AH344" s="281">
        <v>0</v>
      </c>
      <c r="AI344" s="281">
        <v>0</v>
      </c>
      <c r="AJ344" s="281">
        <v>0</v>
      </c>
      <c r="AK344" s="281">
        <v>0</v>
      </c>
      <c r="AL344" s="281">
        <v>0</v>
      </c>
      <c r="AM344" s="281">
        <v>0</v>
      </c>
      <c r="AN344" s="281">
        <v>0</v>
      </c>
      <c r="AO344" s="281">
        <v>0</v>
      </c>
      <c r="AP344" s="281">
        <v>0</v>
      </c>
    </row>
    <row r="345" spans="1:42" outlineLevel="2">
      <c r="A345" s="211" t="str">
        <f>A301&amp;"."&amp;A333&amp;"."&amp;A302&amp;"."&amp;B345</f>
        <v>1.d.7.12</v>
      </c>
      <c r="B345">
        <v>12</v>
      </c>
      <c r="C345" t="str">
        <f>'1-GBP'!C345</f>
        <v/>
      </c>
      <c r="D345"/>
      <c r="E345"/>
      <c r="F345"/>
      <c r="G345"/>
      <c r="H345"/>
      <c r="I345"/>
      <c r="J345"/>
      <c r="K345"/>
      <c r="M345" s="281">
        <v>0</v>
      </c>
      <c r="N345" s="281">
        <v>0</v>
      </c>
      <c r="O345" s="281">
        <v>0</v>
      </c>
      <c r="P345" s="281">
        <v>0</v>
      </c>
      <c r="Q345" s="281">
        <v>0</v>
      </c>
      <c r="R345" s="281">
        <v>0</v>
      </c>
      <c r="S345" s="281">
        <v>0</v>
      </c>
      <c r="T345" s="281">
        <v>0</v>
      </c>
      <c r="U345" s="281">
        <v>0</v>
      </c>
      <c r="V345" s="281">
        <v>0</v>
      </c>
      <c r="W345" s="281">
        <v>0</v>
      </c>
      <c r="X345" s="281">
        <v>0</v>
      </c>
      <c r="Y345" s="281">
        <v>0</v>
      </c>
      <c r="Z345" s="281">
        <v>0</v>
      </c>
      <c r="AA345" s="281">
        <v>0</v>
      </c>
      <c r="AB345" s="281">
        <v>0</v>
      </c>
      <c r="AC345" s="281">
        <v>0</v>
      </c>
      <c r="AD345" s="281">
        <v>0</v>
      </c>
      <c r="AE345" s="281">
        <v>0</v>
      </c>
      <c r="AF345" s="281">
        <v>0</v>
      </c>
      <c r="AG345" s="281">
        <v>0</v>
      </c>
      <c r="AH345" s="281">
        <v>0</v>
      </c>
      <c r="AI345" s="281">
        <v>0</v>
      </c>
      <c r="AJ345" s="281">
        <v>0</v>
      </c>
      <c r="AK345" s="281">
        <v>0</v>
      </c>
      <c r="AL345" s="281">
        <v>0</v>
      </c>
      <c r="AM345" s="281">
        <v>0</v>
      </c>
      <c r="AN345" s="281">
        <v>0</v>
      </c>
      <c r="AO345" s="281">
        <v>0</v>
      </c>
      <c r="AP345" s="281">
        <v>0</v>
      </c>
    </row>
    <row r="346" spans="1:42" outlineLevel="1" collapsed="1">
      <c r="A346" s="212"/>
      <c r="B346" s="201">
        <f>B345-COUNTIFS(C334:C345,"")</f>
        <v>0</v>
      </c>
      <c r="C346" s="201" t="s">
        <v>285</v>
      </c>
      <c r="D346" s="201"/>
      <c r="E346" s="201"/>
      <c r="F346" s="201"/>
      <c r="G346" s="201"/>
      <c r="H346" s="201"/>
      <c r="I346" s="201"/>
      <c r="J346" s="201"/>
      <c r="K346" s="201"/>
      <c r="L346" s="201"/>
      <c r="M346" s="280">
        <f t="shared" ref="M346:AP346" si="29">SUM(M334:M345)</f>
        <v>0</v>
      </c>
      <c r="N346" s="280">
        <f t="shared" si="29"/>
        <v>0</v>
      </c>
      <c r="O346" s="280">
        <f t="shared" si="29"/>
        <v>0</v>
      </c>
      <c r="P346" s="280">
        <f t="shared" si="29"/>
        <v>0</v>
      </c>
      <c r="Q346" s="280">
        <f t="shared" si="29"/>
        <v>0</v>
      </c>
      <c r="R346" s="280">
        <f t="shared" si="29"/>
        <v>0</v>
      </c>
      <c r="S346" s="280">
        <f t="shared" si="29"/>
        <v>0</v>
      </c>
      <c r="T346" s="280">
        <f t="shared" si="29"/>
        <v>0</v>
      </c>
      <c r="U346" s="280">
        <f t="shared" si="29"/>
        <v>0</v>
      </c>
      <c r="V346" s="280">
        <f t="shared" si="29"/>
        <v>0</v>
      </c>
      <c r="W346" s="280">
        <f t="shared" si="29"/>
        <v>0</v>
      </c>
      <c r="X346" s="280">
        <f t="shared" si="29"/>
        <v>0</v>
      </c>
      <c r="Y346" s="280">
        <f t="shared" si="29"/>
        <v>0</v>
      </c>
      <c r="Z346" s="280">
        <f t="shared" si="29"/>
        <v>0</v>
      </c>
      <c r="AA346" s="280">
        <f t="shared" si="29"/>
        <v>0</v>
      </c>
      <c r="AB346" s="280">
        <f t="shared" si="29"/>
        <v>0</v>
      </c>
      <c r="AC346" s="280">
        <f t="shared" si="29"/>
        <v>0</v>
      </c>
      <c r="AD346" s="280">
        <f t="shared" si="29"/>
        <v>0</v>
      </c>
      <c r="AE346" s="280">
        <f t="shared" si="29"/>
        <v>0</v>
      </c>
      <c r="AF346" s="280">
        <f t="shared" si="29"/>
        <v>0</v>
      </c>
      <c r="AG346" s="280">
        <f t="shared" si="29"/>
        <v>0</v>
      </c>
      <c r="AH346" s="280">
        <f t="shared" si="29"/>
        <v>0</v>
      </c>
      <c r="AI346" s="280">
        <f t="shared" si="29"/>
        <v>0</v>
      </c>
      <c r="AJ346" s="280">
        <f t="shared" si="29"/>
        <v>0</v>
      </c>
      <c r="AK346" s="280">
        <f t="shared" si="29"/>
        <v>0</v>
      </c>
      <c r="AL346" s="280">
        <f t="shared" si="29"/>
        <v>0</v>
      </c>
      <c r="AM346" s="280">
        <f t="shared" si="29"/>
        <v>0</v>
      </c>
      <c r="AN346" s="280">
        <f t="shared" si="29"/>
        <v>0</v>
      </c>
      <c r="AO346" s="280">
        <f t="shared" si="29"/>
        <v>0</v>
      </c>
      <c r="AP346" s="280">
        <f t="shared" si="29"/>
        <v>0</v>
      </c>
    </row>
    <row r="347" spans="1:42" ht="16.149999999999999" outlineLevel="1" thickBot="1">
      <c r="A347" s="213"/>
      <c r="B347" s="202"/>
      <c r="C347" s="202"/>
      <c r="D347" s="202"/>
      <c r="E347" s="202"/>
      <c r="F347" s="202"/>
      <c r="G347" s="202"/>
      <c r="H347" s="202"/>
      <c r="I347" s="202"/>
      <c r="J347" s="202"/>
      <c r="K347" s="202"/>
      <c r="L347" s="202"/>
      <c r="M347" s="313"/>
      <c r="N347" s="313"/>
      <c r="O347" s="313"/>
      <c r="P347" s="313"/>
      <c r="Q347" s="313"/>
      <c r="R347" s="313"/>
      <c r="S347" s="313"/>
      <c r="T347" s="313"/>
      <c r="U347" s="313"/>
      <c r="V347" s="313"/>
      <c r="W347" s="313"/>
      <c r="X347" s="313"/>
      <c r="Y347" s="313"/>
      <c r="Z347" s="313"/>
      <c r="AA347" s="313"/>
      <c r="AB347" s="313"/>
      <c r="AC347" s="313"/>
      <c r="AD347" s="313"/>
      <c r="AE347" s="313"/>
      <c r="AF347" s="313"/>
      <c r="AG347" s="313"/>
      <c r="AH347" s="313"/>
      <c r="AI347" s="313"/>
      <c r="AJ347" s="313"/>
      <c r="AK347" s="313"/>
      <c r="AL347" s="313"/>
      <c r="AM347" s="313"/>
      <c r="AN347" s="313"/>
      <c r="AO347" s="313"/>
      <c r="AP347" s="313"/>
    </row>
    <row r="348" spans="1:42" ht="16.149999999999999" outlineLevel="1" thickBot="1">
      <c r="A348" s="214" t="s">
        <v>288</v>
      </c>
      <c r="B348" s="203">
        <f>B346+B331+B316</f>
        <v>3</v>
      </c>
      <c r="C348" s="203" t="s">
        <v>289</v>
      </c>
      <c r="D348" s="203"/>
      <c r="E348" s="203"/>
      <c r="F348" s="203"/>
      <c r="G348" s="203" t="str">
        <f>+"Total "&amp;$B301&amp;" "&amp;$B302</f>
        <v>Total Phase 1 Opex Allowance (IJV)</v>
      </c>
      <c r="H348" s="203"/>
      <c r="I348" s="203"/>
      <c r="J348" s="203"/>
      <c r="K348" s="203"/>
      <c r="L348" s="203"/>
      <c r="M348" s="284">
        <f t="shared" ref="M348:AP348" si="30">SUM(M316,M331,M346)</f>
        <v>0</v>
      </c>
      <c r="N348" s="284">
        <f t="shared" si="30"/>
        <v>0</v>
      </c>
      <c r="O348" s="284">
        <f t="shared" si="30"/>
        <v>0</v>
      </c>
      <c r="P348" s="284">
        <f t="shared" si="30"/>
        <v>0</v>
      </c>
      <c r="Q348" s="284">
        <f t="shared" si="30"/>
        <v>0</v>
      </c>
      <c r="R348" s="284">
        <f t="shared" si="30"/>
        <v>0</v>
      </c>
      <c r="S348" s="284">
        <f t="shared" si="30"/>
        <v>0</v>
      </c>
      <c r="T348" s="284">
        <f t="shared" si="30"/>
        <v>0</v>
      </c>
      <c r="U348" s="284">
        <f t="shared" si="30"/>
        <v>0</v>
      </c>
      <c r="V348" s="284">
        <f t="shared" si="30"/>
        <v>0</v>
      </c>
      <c r="W348" s="284">
        <f t="shared" si="30"/>
        <v>0</v>
      </c>
      <c r="X348" s="284">
        <f t="shared" si="30"/>
        <v>0</v>
      </c>
      <c r="Y348" s="284">
        <f t="shared" si="30"/>
        <v>0</v>
      </c>
      <c r="Z348" s="284">
        <f t="shared" si="30"/>
        <v>0</v>
      </c>
      <c r="AA348" s="284">
        <f t="shared" si="30"/>
        <v>0</v>
      </c>
      <c r="AB348" s="284">
        <f t="shared" si="30"/>
        <v>0</v>
      </c>
      <c r="AC348" s="284">
        <f t="shared" si="30"/>
        <v>0</v>
      </c>
      <c r="AD348" s="284">
        <f t="shared" si="30"/>
        <v>0</v>
      </c>
      <c r="AE348" s="284">
        <f t="shared" si="30"/>
        <v>0</v>
      </c>
      <c r="AF348" s="284">
        <f t="shared" si="30"/>
        <v>0</v>
      </c>
      <c r="AG348" s="284">
        <f t="shared" si="30"/>
        <v>0</v>
      </c>
      <c r="AH348" s="284">
        <f t="shared" si="30"/>
        <v>0</v>
      </c>
      <c r="AI348" s="284">
        <f t="shared" si="30"/>
        <v>0</v>
      </c>
      <c r="AJ348" s="284">
        <f t="shared" si="30"/>
        <v>0</v>
      </c>
      <c r="AK348" s="284">
        <f t="shared" si="30"/>
        <v>0</v>
      </c>
      <c r="AL348" s="284">
        <f t="shared" si="30"/>
        <v>0</v>
      </c>
      <c r="AM348" s="284">
        <f t="shared" si="30"/>
        <v>0</v>
      </c>
      <c r="AN348" s="284">
        <f t="shared" si="30"/>
        <v>0</v>
      </c>
      <c r="AO348" s="284">
        <f t="shared" si="30"/>
        <v>0</v>
      </c>
      <c r="AP348" s="284">
        <f t="shared" si="30"/>
        <v>0</v>
      </c>
    </row>
    <row r="349" spans="1:42">
      <c r="A349" s="211"/>
      <c r="B349"/>
      <c r="C349"/>
      <c r="D349"/>
      <c r="E349"/>
      <c r="F349"/>
      <c r="G349"/>
      <c r="H349"/>
      <c r="I349"/>
      <c r="J349"/>
      <c r="K349"/>
      <c r="M349" s="314"/>
      <c r="N349" s="314"/>
      <c r="O349" s="314"/>
      <c r="P349" s="314"/>
      <c r="Q349" s="314"/>
      <c r="R349" s="314"/>
      <c r="S349" s="314"/>
      <c r="T349" s="314"/>
      <c r="U349" s="314"/>
      <c r="V349" s="314"/>
      <c r="W349" s="314"/>
      <c r="X349" s="314"/>
      <c r="Y349" s="314"/>
      <c r="Z349" s="314"/>
      <c r="AA349" s="314"/>
      <c r="AB349" s="314"/>
      <c r="AC349" s="314"/>
      <c r="AD349" s="314"/>
      <c r="AE349" s="314"/>
      <c r="AF349" s="314"/>
      <c r="AG349" s="314"/>
      <c r="AH349" s="314"/>
      <c r="AI349" s="314"/>
      <c r="AJ349" s="314"/>
      <c r="AK349" s="314"/>
      <c r="AL349" s="314"/>
      <c r="AM349" s="314"/>
      <c r="AN349" s="314"/>
      <c r="AO349" s="314"/>
      <c r="AP349" s="314"/>
    </row>
    <row r="350" spans="1:42">
      <c r="A350" s="209" t="str">
        <f>_xlfn.TEXTBEFORE(J350,".")</f>
        <v>1</v>
      </c>
      <c r="B350" s="196" t="str">
        <f>_xlfn.XLOOKUP($A350,Select!$B$4:$B$65,Select!$C$4:$C$65)</f>
        <v>Phase 1</v>
      </c>
      <c r="C350" s="197"/>
      <c r="D350" s="197">
        <f>B365+B380+B395</f>
        <v>2</v>
      </c>
      <c r="E350" s="197" t="s">
        <v>281</v>
      </c>
      <c r="F350" s="197"/>
      <c r="G350" s="197"/>
      <c r="H350" s="197"/>
      <c r="I350" s="197" t="s">
        <v>282</v>
      </c>
      <c r="J350" s="197" t="str">
        <f>Select!$M$11</f>
        <v>1.8</v>
      </c>
      <c r="K350" s="197"/>
      <c r="L350" s="197"/>
      <c r="M350" s="318"/>
      <c r="N350" s="319"/>
      <c r="O350" s="319"/>
      <c r="P350" s="319"/>
      <c r="Q350" s="319"/>
      <c r="R350" s="319"/>
      <c r="S350" s="319"/>
      <c r="T350" s="319"/>
      <c r="U350" s="319"/>
      <c r="V350" s="319"/>
      <c r="W350" s="319"/>
      <c r="X350" s="319"/>
      <c r="Y350" s="319"/>
      <c r="Z350" s="319"/>
      <c r="AA350" s="319"/>
      <c r="AB350" s="319"/>
      <c r="AC350" s="319"/>
      <c r="AD350" s="319"/>
      <c r="AE350" s="319"/>
      <c r="AF350" s="319"/>
      <c r="AG350" s="319"/>
      <c r="AH350" s="319"/>
      <c r="AI350" s="319"/>
      <c r="AJ350" s="319"/>
      <c r="AK350" s="319"/>
      <c r="AL350" s="319"/>
      <c r="AM350" s="319"/>
      <c r="AN350" s="319"/>
      <c r="AO350" s="319"/>
      <c r="AP350" s="319"/>
    </row>
    <row r="351" spans="1:42" outlineLevel="1">
      <c r="A351" s="210" t="str">
        <f>_xlfn.TEXTAFTER(J350,".")</f>
        <v>8</v>
      </c>
      <c r="B351" s="199" t="str">
        <f>_xlfn.XLOOKUP($J350,Select!$K$4:$K$65,Select!$F$4:$F$65)</f>
        <v>Contingency</v>
      </c>
      <c r="C351" s="199"/>
      <c r="D351" s="199"/>
      <c r="E351" s="199"/>
      <c r="F351" s="199"/>
      <c r="G351" s="199"/>
      <c r="H351" s="199"/>
      <c r="I351" s="199"/>
      <c r="J351" s="199"/>
      <c r="K351" s="199"/>
      <c r="L351" s="199"/>
      <c r="M351" s="320"/>
      <c r="N351" s="320"/>
      <c r="O351" s="320"/>
      <c r="P351" s="320"/>
      <c r="Q351" s="320"/>
      <c r="R351" s="320"/>
      <c r="S351" s="320"/>
      <c r="T351" s="320"/>
      <c r="U351" s="320"/>
      <c r="V351" s="320"/>
      <c r="W351" s="320"/>
      <c r="X351" s="320"/>
      <c r="Y351" s="320"/>
      <c r="Z351" s="320"/>
      <c r="AA351" s="320"/>
      <c r="AB351" s="320"/>
      <c r="AC351" s="320"/>
      <c r="AD351" s="320"/>
      <c r="AE351" s="320"/>
      <c r="AF351" s="320"/>
      <c r="AG351" s="320"/>
      <c r="AH351" s="320"/>
      <c r="AI351" s="320"/>
      <c r="AJ351" s="320"/>
      <c r="AK351" s="320"/>
      <c r="AL351" s="320"/>
      <c r="AM351" s="320"/>
      <c r="AN351" s="320"/>
      <c r="AO351" s="320"/>
      <c r="AP351" s="320"/>
    </row>
    <row r="352" spans="1:42" outlineLevel="1">
      <c r="A352" s="220" t="s">
        <v>150</v>
      </c>
      <c r="B352" s="220" t="s">
        <v>283</v>
      </c>
      <c r="C352" s="220" t="s">
        <v>284</v>
      </c>
      <c r="D352" s="220"/>
      <c r="E352" s="220"/>
      <c r="F352" s="220"/>
      <c r="G352" s="220"/>
      <c r="H352" s="220"/>
      <c r="I352" s="220"/>
      <c r="J352" s="220"/>
      <c r="K352" s="220"/>
      <c r="L352" s="220"/>
      <c r="M352" s="315"/>
      <c r="N352" s="315"/>
      <c r="O352" s="315"/>
      <c r="P352" s="315"/>
      <c r="Q352" s="315"/>
      <c r="R352" s="315"/>
      <c r="S352" s="315"/>
      <c r="T352" s="315"/>
      <c r="U352" s="315"/>
      <c r="V352" s="315"/>
      <c r="W352" s="315"/>
      <c r="X352" s="315"/>
      <c r="Y352" s="315"/>
      <c r="Z352" s="315"/>
      <c r="AA352" s="315"/>
      <c r="AB352" s="315"/>
      <c r="AC352" s="315"/>
      <c r="AD352" s="315"/>
      <c r="AE352" s="315"/>
      <c r="AF352" s="315"/>
      <c r="AG352" s="315"/>
      <c r="AH352" s="315"/>
      <c r="AI352" s="315"/>
      <c r="AJ352" s="315"/>
      <c r="AK352" s="315"/>
      <c r="AL352" s="315"/>
      <c r="AM352" s="315"/>
      <c r="AN352" s="315"/>
      <c r="AO352" s="315"/>
      <c r="AP352" s="315"/>
    </row>
    <row r="353" spans="1:42" outlineLevel="2">
      <c r="A353" s="211" t="str">
        <f>A350&amp;"."&amp;A352&amp;"."&amp;A351&amp;"."&amp;B353</f>
        <v>1.c.8.1</v>
      </c>
      <c r="B353">
        <v>1</v>
      </c>
      <c r="C353" t="str">
        <f>'1-GBP'!C353</f>
        <v>Contingency</v>
      </c>
      <c r="D353"/>
      <c r="E353"/>
      <c r="F353"/>
      <c r="G353"/>
      <c r="H353"/>
      <c r="I353"/>
      <c r="J353"/>
      <c r="K353"/>
      <c r="M353" s="281">
        <v>0</v>
      </c>
      <c r="N353" s="281">
        <v>0</v>
      </c>
      <c r="O353" s="281">
        <v>0</v>
      </c>
      <c r="P353" s="281">
        <v>0</v>
      </c>
      <c r="Q353" s="281">
        <v>0</v>
      </c>
      <c r="R353" s="281">
        <v>0</v>
      </c>
      <c r="S353" s="281">
        <v>0</v>
      </c>
      <c r="T353" s="281">
        <v>0</v>
      </c>
      <c r="U353" s="281">
        <v>0</v>
      </c>
      <c r="V353" s="281">
        <v>0</v>
      </c>
      <c r="W353" s="281">
        <v>0</v>
      </c>
      <c r="X353" s="281">
        <v>0</v>
      </c>
      <c r="Y353" s="281">
        <v>0</v>
      </c>
      <c r="Z353" s="281">
        <v>0</v>
      </c>
      <c r="AA353" s="281">
        <v>0</v>
      </c>
      <c r="AB353" s="281">
        <v>0</v>
      </c>
      <c r="AC353" s="281">
        <v>0</v>
      </c>
      <c r="AD353" s="281">
        <v>0</v>
      </c>
      <c r="AE353" s="281">
        <v>0</v>
      </c>
      <c r="AF353" s="281">
        <v>0</v>
      </c>
      <c r="AG353" s="281">
        <v>0</v>
      </c>
      <c r="AH353" s="281">
        <v>0</v>
      </c>
      <c r="AI353" s="281">
        <v>0</v>
      </c>
      <c r="AJ353" s="281">
        <v>0</v>
      </c>
      <c r="AK353" s="281">
        <v>0</v>
      </c>
      <c r="AL353" s="281">
        <v>0</v>
      </c>
      <c r="AM353" s="281">
        <v>0</v>
      </c>
      <c r="AN353" s="281">
        <v>0</v>
      </c>
      <c r="AO353" s="281">
        <v>0</v>
      </c>
      <c r="AP353" s="281">
        <v>0</v>
      </c>
    </row>
    <row r="354" spans="1:42" outlineLevel="2">
      <c r="A354" s="211" t="str">
        <f>A350&amp;"."&amp;A352&amp;"."&amp;A351&amp;"."&amp;B354</f>
        <v>1.c.8.2</v>
      </c>
      <c r="B354">
        <v>2</v>
      </c>
      <c r="C354" t="str">
        <f>'1-GBP'!C354</f>
        <v/>
      </c>
      <c r="D354"/>
      <c r="E354"/>
      <c r="F354"/>
      <c r="G354"/>
      <c r="H354"/>
      <c r="I354"/>
      <c r="J354"/>
      <c r="K354"/>
      <c r="M354" s="281">
        <v>0</v>
      </c>
      <c r="N354" s="281">
        <v>0</v>
      </c>
      <c r="O354" s="281">
        <v>0</v>
      </c>
      <c r="P354" s="281">
        <v>0</v>
      </c>
      <c r="Q354" s="281">
        <v>0</v>
      </c>
      <c r="R354" s="281">
        <v>0</v>
      </c>
      <c r="S354" s="281">
        <v>0</v>
      </c>
      <c r="T354" s="281">
        <v>0</v>
      </c>
      <c r="U354" s="281">
        <v>0</v>
      </c>
      <c r="V354" s="281">
        <v>0</v>
      </c>
      <c r="W354" s="281">
        <v>0</v>
      </c>
      <c r="X354" s="281">
        <v>0</v>
      </c>
      <c r="Y354" s="281">
        <v>0</v>
      </c>
      <c r="Z354" s="281">
        <v>0</v>
      </c>
      <c r="AA354" s="281">
        <v>0</v>
      </c>
      <c r="AB354" s="281">
        <v>0</v>
      </c>
      <c r="AC354" s="281">
        <v>0</v>
      </c>
      <c r="AD354" s="281">
        <v>0</v>
      </c>
      <c r="AE354" s="281">
        <v>0</v>
      </c>
      <c r="AF354" s="281">
        <v>0</v>
      </c>
      <c r="AG354" s="281">
        <v>0</v>
      </c>
      <c r="AH354" s="281">
        <v>0</v>
      </c>
      <c r="AI354" s="281">
        <v>0</v>
      </c>
      <c r="AJ354" s="281">
        <v>0</v>
      </c>
      <c r="AK354" s="281">
        <v>0</v>
      </c>
      <c r="AL354" s="281">
        <v>0</v>
      </c>
      <c r="AM354" s="281">
        <v>0</v>
      </c>
      <c r="AN354" s="281">
        <v>0</v>
      </c>
      <c r="AO354" s="281">
        <v>0</v>
      </c>
      <c r="AP354" s="281">
        <v>0</v>
      </c>
    </row>
    <row r="355" spans="1:42" outlineLevel="2">
      <c r="A355" s="211" t="str">
        <f>A350&amp;"."&amp;A352&amp;"."&amp;A351&amp;"."&amp;B355</f>
        <v>1.c.8.3</v>
      </c>
      <c r="B355">
        <v>3</v>
      </c>
      <c r="C355" t="str">
        <f>'1-GBP'!C355</f>
        <v/>
      </c>
      <c r="D355"/>
      <c r="E355"/>
      <c r="F355"/>
      <c r="G355"/>
      <c r="H355"/>
      <c r="I355"/>
      <c r="J355"/>
      <c r="K355"/>
      <c r="M355" s="281">
        <v>0</v>
      </c>
      <c r="N355" s="281">
        <v>0</v>
      </c>
      <c r="O355" s="281">
        <v>0</v>
      </c>
      <c r="P355" s="281">
        <v>0</v>
      </c>
      <c r="Q355" s="281">
        <v>0</v>
      </c>
      <c r="R355" s="281">
        <v>0</v>
      </c>
      <c r="S355" s="281">
        <v>0</v>
      </c>
      <c r="T355" s="281">
        <v>0</v>
      </c>
      <c r="U355" s="281">
        <v>0</v>
      </c>
      <c r="V355" s="281">
        <v>0</v>
      </c>
      <c r="W355" s="281">
        <v>0</v>
      </c>
      <c r="X355" s="281">
        <v>0</v>
      </c>
      <c r="Y355" s="281">
        <v>0</v>
      </c>
      <c r="Z355" s="281">
        <v>0</v>
      </c>
      <c r="AA355" s="281">
        <v>0</v>
      </c>
      <c r="AB355" s="281">
        <v>0</v>
      </c>
      <c r="AC355" s="281">
        <v>0</v>
      </c>
      <c r="AD355" s="281">
        <v>0</v>
      </c>
      <c r="AE355" s="281">
        <v>0</v>
      </c>
      <c r="AF355" s="281">
        <v>0</v>
      </c>
      <c r="AG355" s="281">
        <v>0</v>
      </c>
      <c r="AH355" s="281">
        <v>0</v>
      </c>
      <c r="AI355" s="281">
        <v>0</v>
      </c>
      <c r="AJ355" s="281">
        <v>0</v>
      </c>
      <c r="AK355" s="281">
        <v>0</v>
      </c>
      <c r="AL355" s="281">
        <v>0</v>
      </c>
      <c r="AM355" s="281">
        <v>0</v>
      </c>
      <c r="AN355" s="281">
        <v>0</v>
      </c>
      <c r="AO355" s="281">
        <v>0</v>
      </c>
      <c r="AP355" s="281">
        <v>0</v>
      </c>
    </row>
    <row r="356" spans="1:42" outlineLevel="2">
      <c r="A356" s="211" t="str">
        <f>A350&amp;"."&amp;A352&amp;"."&amp;A351&amp;"."&amp;B356</f>
        <v>1.c.8.4</v>
      </c>
      <c r="B356">
        <v>4</v>
      </c>
      <c r="C356" t="str">
        <f>'1-GBP'!C356</f>
        <v/>
      </c>
      <c r="D356"/>
      <c r="E356"/>
      <c r="F356"/>
      <c r="G356"/>
      <c r="H356"/>
      <c r="I356"/>
      <c r="J356"/>
      <c r="K356"/>
      <c r="M356" s="281">
        <v>0</v>
      </c>
      <c r="N356" s="281">
        <v>0</v>
      </c>
      <c r="O356" s="281">
        <v>0</v>
      </c>
      <c r="P356" s="281">
        <v>0</v>
      </c>
      <c r="Q356" s="281">
        <v>0</v>
      </c>
      <c r="R356" s="281">
        <v>0</v>
      </c>
      <c r="S356" s="281">
        <v>0</v>
      </c>
      <c r="T356" s="281">
        <v>0</v>
      </c>
      <c r="U356" s="281">
        <v>0</v>
      </c>
      <c r="V356" s="281">
        <v>0</v>
      </c>
      <c r="W356" s="281">
        <v>0</v>
      </c>
      <c r="X356" s="281">
        <v>0</v>
      </c>
      <c r="Y356" s="281">
        <v>0</v>
      </c>
      <c r="Z356" s="281">
        <v>0</v>
      </c>
      <c r="AA356" s="281">
        <v>0</v>
      </c>
      <c r="AB356" s="281">
        <v>0</v>
      </c>
      <c r="AC356" s="281">
        <v>0</v>
      </c>
      <c r="AD356" s="281">
        <v>0</v>
      </c>
      <c r="AE356" s="281">
        <v>0</v>
      </c>
      <c r="AF356" s="281">
        <v>0</v>
      </c>
      <c r="AG356" s="281">
        <v>0</v>
      </c>
      <c r="AH356" s="281">
        <v>0</v>
      </c>
      <c r="AI356" s="281">
        <v>0</v>
      </c>
      <c r="AJ356" s="281">
        <v>0</v>
      </c>
      <c r="AK356" s="281">
        <v>0</v>
      </c>
      <c r="AL356" s="281">
        <v>0</v>
      </c>
      <c r="AM356" s="281">
        <v>0</v>
      </c>
      <c r="AN356" s="281">
        <v>0</v>
      </c>
      <c r="AO356" s="281">
        <v>0</v>
      </c>
      <c r="AP356" s="281">
        <v>0</v>
      </c>
    </row>
    <row r="357" spans="1:42" outlineLevel="2">
      <c r="A357" s="211" t="str">
        <f>A350&amp;"."&amp;A352&amp;"."&amp;A351&amp;"."&amp;B357</f>
        <v>1.c.8.5</v>
      </c>
      <c r="B357">
        <v>5</v>
      </c>
      <c r="C357" t="str">
        <f>'1-GBP'!C357</f>
        <v/>
      </c>
      <c r="D357"/>
      <c r="E357"/>
      <c r="F357"/>
      <c r="G357"/>
      <c r="H357"/>
      <c r="I357"/>
      <c r="J357"/>
      <c r="K357"/>
      <c r="M357" s="281">
        <v>0</v>
      </c>
      <c r="N357" s="281">
        <v>0</v>
      </c>
      <c r="O357" s="281">
        <v>0</v>
      </c>
      <c r="P357" s="281">
        <v>0</v>
      </c>
      <c r="Q357" s="281">
        <v>0</v>
      </c>
      <c r="R357" s="281">
        <v>0</v>
      </c>
      <c r="S357" s="281">
        <v>0</v>
      </c>
      <c r="T357" s="281">
        <v>0</v>
      </c>
      <c r="U357" s="281">
        <v>0</v>
      </c>
      <c r="V357" s="281">
        <v>0</v>
      </c>
      <c r="W357" s="281">
        <v>0</v>
      </c>
      <c r="X357" s="281">
        <v>0</v>
      </c>
      <c r="Y357" s="281">
        <v>0</v>
      </c>
      <c r="Z357" s="281">
        <v>0</v>
      </c>
      <c r="AA357" s="281">
        <v>0</v>
      </c>
      <c r="AB357" s="281">
        <v>0</v>
      </c>
      <c r="AC357" s="281">
        <v>0</v>
      </c>
      <c r="AD357" s="281">
        <v>0</v>
      </c>
      <c r="AE357" s="281">
        <v>0</v>
      </c>
      <c r="AF357" s="281">
        <v>0</v>
      </c>
      <c r="AG357" s="281">
        <v>0</v>
      </c>
      <c r="AH357" s="281">
        <v>0</v>
      </c>
      <c r="AI357" s="281">
        <v>0</v>
      </c>
      <c r="AJ357" s="281">
        <v>0</v>
      </c>
      <c r="AK357" s="281">
        <v>0</v>
      </c>
      <c r="AL357" s="281">
        <v>0</v>
      </c>
      <c r="AM357" s="281">
        <v>0</v>
      </c>
      <c r="AN357" s="281">
        <v>0</v>
      </c>
      <c r="AO357" s="281">
        <v>0</v>
      </c>
      <c r="AP357" s="281">
        <v>0</v>
      </c>
    </row>
    <row r="358" spans="1:42" outlineLevel="2">
      <c r="A358" s="211" t="str">
        <f>A350&amp;"."&amp;A352&amp;"."&amp;A351&amp;"."&amp;B358</f>
        <v>1.c.8.6</v>
      </c>
      <c r="B358">
        <v>6</v>
      </c>
      <c r="C358" t="str">
        <f>'1-GBP'!C358</f>
        <v/>
      </c>
      <c r="D358"/>
      <c r="E358"/>
      <c r="F358"/>
      <c r="G358"/>
      <c r="H358"/>
      <c r="I358"/>
      <c r="J358"/>
      <c r="K358"/>
      <c r="M358" s="281">
        <v>0</v>
      </c>
      <c r="N358" s="281">
        <v>0</v>
      </c>
      <c r="O358" s="281">
        <v>0</v>
      </c>
      <c r="P358" s="281">
        <v>0</v>
      </c>
      <c r="Q358" s="281">
        <v>0</v>
      </c>
      <c r="R358" s="281">
        <v>0</v>
      </c>
      <c r="S358" s="281">
        <v>0</v>
      </c>
      <c r="T358" s="281">
        <v>0</v>
      </c>
      <c r="U358" s="281">
        <v>0</v>
      </c>
      <c r="V358" s="281">
        <v>0</v>
      </c>
      <c r="W358" s="281">
        <v>0</v>
      </c>
      <c r="X358" s="281">
        <v>0</v>
      </c>
      <c r="Y358" s="281">
        <v>0</v>
      </c>
      <c r="Z358" s="281">
        <v>0</v>
      </c>
      <c r="AA358" s="281">
        <v>0</v>
      </c>
      <c r="AB358" s="281">
        <v>0</v>
      </c>
      <c r="AC358" s="281">
        <v>0</v>
      </c>
      <c r="AD358" s="281">
        <v>0</v>
      </c>
      <c r="AE358" s="281">
        <v>0</v>
      </c>
      <c r="AF358" s="281">
        <v>0</v>
      </c>
      <c r="AG358" s="281">
        <v>0</v>
      </c>
      <c r="AH358" s="281">
        <v>0</v>
      </c>
      <c r="AI358" s="281">
        <v>0</v>
      </c>
      <c r="AJ358" s="281">
        <v>0</v>
      </c>
      <c r="AK358" s="281">
        <v>0</v>
      </c>
      <c r="AL358" s="281">
        <v>0</v>
      </c>
      <c r="AM358" s="281">
        <v>0</v>
      </c>
      <c r="AN358" s="281">
        <v>0</v>
      </c>
      <c r="AO358" s="281">
        <v>0</v>
      </c>
      <c r="AP358" s="281">
        <v>0</v>
      </c>
    </row>
    <row r="359" spans="1:42" outlineLevel="2">
      <c r="A359" s="211" t="str">
        <f>A350&amp;"."&amp;A352&amp;"."&amp;A351&amp;"."&amp;B359</f>
        <v>1.c.8.7</v>
      </c>
      <c r="B359">
        <v>7</v>
      </c>
      <c r="C359" t="str">
        <f>'1-GBP'!C359</f>
        <v/>
      </c>
      <c r="D359"/>
      <c r="E359"/>
      <c r="F359"/>
      <c r="G359"/>
      <c r="H359"/>
      <c r="I359"/>
      <c r="J359"/>
      <c r="K359"/>
      <c r="M359" s="281">
        <v>0</v>
      </c>
      <c r="N359" s="281">
        <v>0</v>
      </c>
      <c r="O359" s="281">
        <v>0</v>
      </c>
      <c r="P359" s="281">
        <v>0</v>
      </c>
      <c r="Q359" s="281">
        <v>0</v>
      </c>
      <c r="R359" s="281">
        <v>0</v>
      </c>
      <c r="S359" s="281">
        <v>0</v>
      </c>
      <c r="T359" s="281">
        <v>0</v>
      </c>
      <c r="U359" s="281">
        <v>0</v>
      </c>
      <c r="V359" s="281">
        <v>0</v>
      </c>
      <c r="W359" s="281">
        <v>0</v>
      </c>
      <c r="X359" s="281">
        <v>0</v>
      </c>
      <c r="Y359" s="281">
        <v>0</v>
      </c>
      <c r="Z359" s="281">
        <v>0</v>
      </c>
      <c r="AA359" s="281">
        <v>0</v>
      </c>
      <c r="AB359" s="281">
        <v>0</v>
      </c>
      <c r="AC359" s="281">
        <v>0</v>
      </c>
      <c r="AD359" s="281">
        <v>0</v>
      </c>
      <c r="AE359" s="281">
        <v>0</v>
      </c>
      <c r="AF359" s="281">
        <v>0</v>
      </c>
      <c r="AG359" s="281">
        <v>0</v>
      </c>
      <c r="AH359" s="281">
        <v>0</v>
      </c>
      <c r="AI359" s="281">
        <v>0</v>
      </c>
      <c r="AJ359" s="281">
        <v>0</v>
      </c>
      <c r="AK359" s="281">
        <v>0</v>
      </c>
      <c r="AL359" s="281">
        <v>0</v>
      </c>
      <c r="AM359" s="281">
        <v>0</v>
      </c>
      <c r="AN359" s="281">
        <v>0</v>
      </c>
      <c r="AO359" s="281">
        <v>0</v>
      </c>
      <c r="AP359" s="281">
        <v>0</v>
      </c>
    </row>
    <row r="360" spans="1:42" outlineLevel="2">
      <c r="A360" s="211" t="str">
        <f>A350&amp;"."&amp;A352&amp;"."&amp;A351&amp;"."&amp;B360</f>
        <v>1.c.8.8</v>
      </c>
      <c r="B360">
        <v>8</v>
      </c>
      <c r="C360" t="str">
        <f>'1-GBP'!C360</f>
        <v/>
      </c>
      <c r="D360"/>
      <c r="E360"/>
      <c r="F360"/>
      <c r="G360"/>
      <c r="H360"/>
      <c r="I360"/>
      <c r="J360"/>
      <c r="K360"/>
      <c r="M360" s="281">
        <v>0</v>
      </c>
      <c r="N360" s="281">
        <v>0</v>
      </c>
      <c r="O360" s="281">
        <v>0</v>
      </c>
      <c r="P360" s="281">
        <v>0</v>
      </c>
      <c r="Q360" s="281">
        <v>0</v>
      </c>
      <c r="R360" s="281">
        <v>0</v>
      </c>
      <c r="S360" s="281">
        <v>0</v>
      </c>
      <c r="T360" s="281">
        <v>0</v>
      </c>
      <c r="U360" s="281">
        <v>0</v>
      </c>
      <c r="V360" s="281">
        <v>0</v>
      </c>
      <c r="W360" s="281">
        <v>0</v>
      </c>
      <c r="X360" s="281">
        <v>0</v>
      </c>
      <c r="Y360" s="281">
        <v>0</v>
      </c>
      <c r="Z360" s="281">
        <v>0</v>
      </c>
      <c r="AA360" s="281">
        <v>0</v>
      </c>
      <c r="AB360" s="281">
        <v>0</v>
      </c>
      <c r="AC360" s="281">
        <v>0</v>
      </c>
      <c r="AD360" s="281">
        <v>0</v>
      </c>
      <c r="AE360" s="281">
        <v>0</v>
      </c>
      <c r="AF360" s="281">
        <v>0</v>
      </c>
      <c r="AG360" s="281">
        <v>0</v>
      </c>
      <c r="AH360" s="281">
        <v>0</v>
      </c>
      <c r="AI360" s="281">
        <v>0</v>
      </c>
      <c r="AJ360" s="281">
        <v>0</v>
      </c>
      <c r="AK360" s="281">
        <v>0</v>
      </c>
      <c r="AL360" s="281">
        <v>0</v>
      </c>
      <c r="AM360" s="281">
        <v>0</v>
      </c>
      <c r="AN360" s="281">
        <v>0</v>
      </c>
      <c r="AO360" s="281">
        <v>0</v>
      </c>
      <c r="AP360" s="281">
        <v>0</v>
      </c>
    </row>
    <row r="361" spans="1:42" outlineLevel="2">
      <c r="A361" s="211" t="str">
        <f>A350&amp;"."&amp;A352&amp;"."&amp;A351&amp;"."&amp;B361</f>
        <v>1.c.8.9</v>
      </c>
      <c r="B361">
        <v>9</v>
      </c>
      <c r="C361" t="str">
        <f>'1-GBP'!C361</f>
        <v/>
      </c>
      <c r="D361"/>
      <c r="E361"/>
      <c r="F361"/>
      <c r="G361"/>
      <c r="H361"/>
      <c r="I361"/>
      <c r="J361"/>
      <c r="K361"/>
      <c r="M361" s="281">
        <v>0</v>
      </c>
      <c r="N361" s="281">
        <v>0</v>
      </c>
      <c r="O361" s="281">
        <v>0</v>
      </c>
      <c r="P361" s="281">
        <v>0</v>
      </c>
      <c r="Q361" s="281">
        <v>0</v>
      </c>
      <c r="R361" s="281">
        <v>0</v>
      </c>
      <c r="S361" s="281">
        <v>0</v>
      </c>
      <c r="T361" s="281">
        <v>0</v>
      </c>
      <c r="U361" s="281">
        <v>0</v>
      </c>
      <c r="V361" s="281">
        <v>0</v>
      </c>
      <c r="W361" s="281">
        <v>0</v>
      </c>
      <c r="X361" s="281">
        <v>0</v>
      </c>
      <c r="Y361" s="281">
        <v>0</v>
      </c>
      <c r="Z361" s="281">
        <v>0</v>
      </c>
      <c r="AA361" s="281">
        <v>0</v>
      </c>
      <c r="AB361" s="281">
        <v>0</v>
      </c>
      <c r="AC361" s="281">
        <v>0</v>
      </c>
      <c r="AD361" s="281">
        <v>0</v>
      </c>
      <c r="AE361" s="281">
        <v>0</v>
      </c>
      <c r="AF361" s="281">
        <v>0</v>
      </c>
      <c r="AG361" s="281">
        <v>0</v>
      </c>
      <c r="AH361" s="281">
        <v>0</v>
      </c>
      <c r="AI361" s="281">
        <v>0</v>
      </c>
      <c r="AJ361" s="281">
        <v>0</v>
      </c>
      <c r="AK361" s="281">
        <v>0</v>
      </c>
      <c r="AL361" s="281">
        <v>0</v>
      </c>
      <c r="AM361" s="281">
        <v>0</v>
      </c>
      <c r="AN361" s="281">
        <v>0</v>
      </c>
      <c r="AO361" s="281">
        <v>0</v>
      </c>
      <c r="AP361" s="281">
        <v>0</v>
      </c>
    </row>
    <row r="362" spans="1:42" outlineLevel="2">
      <c r="A362" s="211" t="str">
        <f>A350&amp;"."&amp;A352&amp;"."&amp;A351&amp;"."&amp;B362</f>
        <v>1.c.8.10</v>
      </c>
      <c r="B362">
        <v>10</v>
      </c>
      <c r="C362" t="str">
        <f>'1-GBP'!C362</f>
        <v/>
      </c>
      <c r="D362"/>
      <c r="E362"/>
      <c r="F362"/>
      <c r="G362"/>
      <c r="H362"/>
      <c r="I362"/>
      <c r="J362"/>
      <c r="K362"/>
      <c r="M362" s="281">
        <v>0</v>
      </c>
      <c r="N362" s="281">
        <v>0</v>
      </c>
      <c r="O362" s="281">
        <v>0</v>
      </c>
      <c r="P362" s="281">
        <v>0</v>
      </c>
      <c r="Q362" s="281">
        <v>0</v>
      </c>
      <c r="R362" s="281">
        <v>0</v>
      </c>
      <c r="S362" s="281">
        <v>0</v>
      </c>
      <c r="T362" s="281">
        <v>0</v>
      </c>
      <c r="U362" s="281">
        <v>0</v>
      </c>
      <c r="V362" s="281">
        <v>0</v>
      </c>
      <c r="W362" s="281">
        <v>0</v>
      </c>
      <c r="X362" s="281">
        <v>0</v>
      </c>
      <c r="Y362" s="281">
        <v>0</v>
      </c>
      <c r="Z362" s="281">
        <v>0</v>
      </c>
      <c r="AA362" s="281">
        <v>0</v>
      </c>
      <c r="AB362" s="281">
        <v>0</v>
      </c>
      <c r="AC362" s="281">
        <v>0</v>
      </c>
      <c r="AD362" s="281">
        <v>0</v>
      </c>
      <c r="AE362" s="281">
        <v>0</v>
      </c>
      <c r="AF362" s="281">
        <v>0</v>
      </c>
      <c r="AG362" s="281">
        <v>0</v>
      </c>
      <c r="AH362" s="281">
        <v>0</v>
      </c>
      <c r="AI362" s="281">
        <v>0</v>
      </c>
      <c r="AJ362" s="281">
        <v>0</v>
      </c>
      <c r="AK362" s="281">
        <v>0</v>
      </c>
      <c r="AL362" s="281">
        <v>0</v>
      </c>
      <c r="AM362" s="281">
        <v>0</v>
      </c>
      <c r="AN362" s="281">
        <v>0</v>
      </c>
      <c r="AO362" s="281">
        <v>0</v>
      </c>
      <c r="AP362" s="281">
        <v>0</v>
      </c>
    </row>
    <row r="363" spans="1:42" outlineLevel="2">
      <c r="A363" s="211" t="str">
        <f>A350&amp;"."&amp;A352&amp;"."&amp;A351&amp;"."&amp;B363</f>
        <v>1.c.8.11</v>
      </c>
      <c r="B363">
        <v>11</v>
      </c>
      <c r="C363" t="str">
        <f>'1-GBP'!C363</f>
        <v/>
      </c>
      <c r="D363"/>
      <c r="E363"/>
      <c r="F363"/>
      <c r="G363"/>
      <c r="H363"/>
      <c r="I363"/>
      <c r="J363"/>
      <c r="K363"/>
      <c r="M363" s="281">
        <v>0</v>
      </c>
      <c r="N363" s="281">
        <v>0</v>
      </c>
      <c r="O363" s="281">
        <v>0</v>
      </c>
      <c r="P363" s="281">
        <v>0</v>
      </c>
      <c r="Q363" s="281">
        <v>0</v>
      </c>
      <c r="R363" s="281">
        <v>0</v>
      </c>
      <c r="S363" s="281">
        <v>0</v>
      </c>
      <c r="T363" s="281">
        <v>0</v>
      </c>
      <c r="U363" s="281">
        <v>0</v>
      </c>
      <c r="V363" s="281">
        <v>0</v>
      </c>
      <c r="W363" s="281">
        <v>0</v>
      </c>
      <c r="X363" s="281">
        <v>0</v>
      </c>
      <c r="Y363" s="281">
        <v>0</v>
      </c>
      <c r="Z363" s="281">
        <v>0</v>
      </c>
      <c r="AA363" s="281">
        <v>0</v>
      </c>
      <c r="AB363" s="281">
        <v>0</v>
      </c>
      <c r="AC363" s="281">
        <v>0</v>
      </c>
      <c r="AD363" s="281">
        <v>0</v>
      </c>
      <c r="AE363" s="281">
        <v>0</v>
      </c>
      <c r="AF363" s="281">
        <v>0</v>
      </c>
      <c r="AG363" s="281">
        <v>0</v>
      </c>
      <c r="AH363" s="281">
        <v>0</v>
      </c>
      <c r="AI363" s="281">
        <v>0</v>
      </c>
      <c r="AJ363" s="281">
        <v>0</v>
      </c>
      <c r="AK363" s="281">
        <v>0</v>
      </c>
      <c r="AL363" s="281">
        <v>0</v>
      </c>
      <c r="AM363" s="281">
        <v>0</v>
      </c>
      <c r="AN363" s="281">
        <v>0</v>
      </c>
      <c r="AO363" s="281">
        <v>0</v>
      </c>
      <c r="AP363" s="281">
        <v>0</v>
      </c>
    </row>
    <row r="364" spans="1:42" outlineLevel="2">
      <c r="A364" s="211" t="str">
        <f>A350&amp;"."&amp;A352&amp;"."&amp;A351&amp;"."&amp;B364</f>
        <v>1.c.8.12</v>
      </c>
      <c r="B364">
        <v>12</v>
      </c>
      <c r="C364" t="str">
        <f>'1-GBP'!C364</f>
        <v/>
      </c>
      <c r="D364"/>
      <c r="E364"/>
      <c r="F364"/>
      <c r="G364"/>
      <c r="H364"/>
      <c r="I364"/>
      <c r="J364"/>
      <c r="K364"/>
      <c r="M364" s="281">
        <v>0</v>
      </c>
      <c r="N364" s="281">
        <v>0</v>
      </c>
      <c r="O364" s="281">
        <v>0</v>
      </c>
      <c r="P364" s="281">
        <v>0</v>
      </c>
      <c r="Q364" s="281">
        <v>0</v>
      </c>
      <c r="R364" s="281">
        <v>0</v>
      </c>
      <c r="S364" s="281">
        <v>0</v>
      </c>
      <c r="T364" s="281">
        <v>0</v>
      </c>
      <c r="U364" s="281">
        <v>0</v>
      </c>
      <c r="V364" s="281">
        <v>0</v>
      </c>
      <c r="W364" s="281">
        <v>0</v>
      </c>
      <c r="X364" s="281">
        <v>0</v>
      </c>
      <c r="Y364" s="281">
        <v>0</v>
      </c>
      <c r="Z364" s="281">
        <v>0</v>
      </c>
      <c r="AA364" s="281">
        <v>0</v>
      </c>
      <c r="AB364" s="281">
        <v>0</v>
      </c>
      <c r="AC364" s="281">
        <v>0</v>
      </c>
      <c r="AD364" s="281">
        <v>0</v>
      </c>
      <c r="AE364" s="281">
        <v>0</v>
      </c>
      <c r="AF364" s="281">
        <v>0</v>
      </c>
      <c r="AG364" s="281">
        <v>0</v>
      </c>
      <c r="AH364" s="281">
        <v>0</v>
      </c>
      <c r="AI364" s="281">
        <v>0</v>
      </c>
      <c r="AJ364" s="281">
        <v>0</v>
      </c>
      <c r="AK364" s="281">
        <v>0</v>
      </c>
      <c r="AL364" s="281">
        <v>0</v>
      </c>
      <c r="AM364" s="281">
        <v>0</v>
      </c>
      <c r="AN364" s="281">
        <v>0</v>
      </c>
      <c r="AO364" s="281">
        <v>0</v>
      </c>
      <c r="AP364" s="281">
        <v>0</v>
      </c>
    </row>
    <row r="365" spans="1:42" outlineLevel="1" collapsed="1">
      <c r="A365" s="212"/>
      <c r="B365" s="201">
        <f>B364-COUNTIFS(C353:C364,"")</f>
        <v>1</v>
      </c>
      <c r="C365" s="201" t="s">
        <v>285</v>
      </c>
      <c r="D365" s="201"/>
      <c r="E365" s="201"/>
      <c r="F365" s="201"/>
      <c r="G365" s="201"/>
      <c r="H365" s="201"/>
      <c r="I365" s="201"/>
      <c r="J365" s="201"/>
      <c r="K365" s="201"/>
      <c r="L365" s="201"/>
      <c r="M365" s="280">
        <f>SUM(M353:M364)</f>
        <v>0</v>
      </c>
      <c r="N365" s="280">
        <f>SUM(N353:N364)</f>
        <v>0</v>
      </c>
      <c r="O365" s="280">
        <f t="shared" ref="O365:AP365" si="31">SUM(O353:O364)</f>
        <v>0</v>
      </c>
      <c r="P365" s="280">
        <f t="shared" si="31"/>
        <v>0</v>
      </c>
      <c r="Q365" s="280">
        <f t="shared" si="31"/>
        <v>0</v>
      </c>
      <c r="R365" s="280">
        <f t="shared" si="31"/>
        <v>0</v>
      </c>
      <c r="S365" s="280">
        <f t="shared" si="31"/>
        <v>0</v>
      </c>
      <c r="T365" s="280">
        <f t="shared" si="31"/>
        <v>0</v>
      </c>
      <c r="U365" s="280">
        <f t="shared" si="31"/>
        <v>0</v>
      </c>
      <c r="V365" s="280">
        <f t="shared" si="31"/>
        <v>0</v>
      </c>
      <c r="W365" s="280">
        <f t="shared" si="31"/>
        <v>0</v>
      </c>
      <c r="X365" s="280">
        <f t="shared" si="31"/>
        <v>0</v>
      </c>
      <c r="Y365" s="280">
        <f t="shared" si="31"/>
        <v>0</v>
      </c>
      <c r="Z365" s="280">
        <f t="shared" si="31"/>
        <v>0</v>
      </c>
      <c r="AA365" s="280">
        <f t="shared" si="31"/>
        <v>0</v>
      </c>
      <c r="AB365" s="280">
        <f t="shared" si="31"/>
        <v>0</v>
      </c>
      <c r="AC365" s="280">
        <f t="shared" si="31"/>
        <v>0</v>
      </c>
      <c r="AD365" s="280">
        <f t="shared" si="31"/>
        <v>0</v>
      </c>
      <c r="AE365" s="280">
        <f t="shared" si="31"/>
        <v>0</v>
      </c>
      <c r="AF365" s="280">
        <f t="shared" si="31"/>
        <v>0</v>
      </c>
      <c r="AG365" s="280">
        <f t="shared" si="31"/>
        <v>0</v>
      </c>
      <c r="AH365" s="280">
        <f t="shared" si="31"/>
        <v>0</v>
      </c>
      <c r="AI365" s="280">
        <f t="shared" si="31"/>
        <v>0</v>
      </c>
      <c r="AJ365" s="280">
        <f t="shared" si="31"/>
        <v>0</v>
      </c>
      <c r="AK365" s="280">
        <f t="shared" si="31"/>
        <v>0</v>
      </c>
      <c r="AL365" s="280">
        <f t="shared" si="31"/>
        <v>0</v>
      </c>
      <c r="AM365" s="280">
        <f t="shared" si="31"/>
        <v>0</v>
      </c>
      <c r="AN365" s="280">
        <f t="shared" si="31"/>
        <v>0</v>
      </c>
      <c r="AO365" s="280">
        <f t="shared" si="31"/>
        <v>0</v>
      </c>
      <c r="AP365" s="280">
        <f t="shared" si="31"/>
        <v>0</v>
      </c>
    </row>
    <row r="366" spans="1:42" outlineLevel="1">
      <c r="A366" s="211"/>
      <c r="B366"/>
      <c r="C366"/>
      <c r="D366"/>
      <c r="E366"/>
      <c r="F366"/>
      <c r="G366"/>
      <c r="H366"/>
      <c r="I366"/>
      <c r="J366"/>
      <c r="K366"/>
      <c r="M366" s="314"/>
      <c r="N366" s="314"/>
      <c r="O366" s="314"/>
      <c r="P366" s="314"/>
      <c r="Q366" s="314"/>
      <c r="R366" s="314"/>
      <c r="S366" s="314"/>
      <c r="T366" s="314"/>
      <c r="U366" s="314"/>
      <c r="V366" s="314"/>
      <c r="W366" s="314"/>
      <c r="X366" s="314"/>
      <c r="Y366" s="314"/>
      <c r="Z366" s="314"/>
      <c r="AA366" s="314"/>
      <c r="AB366" s="314"/>
      <c r="AC366" s="314"/>
      <c r="AD366" s="314"/>
      <c r="AE366" s="314"/>
      <c r="AF366" s="314"/>
      <c r="AG366" s="314"/>
      <c r="AH366" s="314"/>
      <c r="AI366" s="314"/>
      <c r="AJ366" s="314"/>
      <c r="AK366" s="314"/>
      <c r="AL366" s="314"/>
      <c r="AM366" s="314"/>
      <c r="AN366" s="314"/>
      <c r="AO366" s="314"/>
      <c r="AP366" s="314"/>
    </row>
    <row r="367" spans="1:42" outlineLevel="1">
      <c r="A367" s="220" t="s">
        <v>216</v>
      </c>
      <c r="B367" s="220" t="s">
        <v>286</v>
      </c>
      <c r="C367" s="220" t="s">
        <v>284</v>
      </c>
      <c r="D367" s="220"/>
      <c r="E367" s="220"/>
      <c r="F367" s="220"/>
      <c r="G367" s="220"/>
      <c r="H367" s="220"/>
      <c r="I367" s="220"/>
      <c r="J367" s="220"/>
      <c r="K367" s="220"/>
      <c r="L367" s="220"/>
      <c r="M367" s="315"/>
      <c r="N367" s="315"/>
      <c r="O367" s="315"/>
      <c r="P367" s="315"/>
      <c r="Q367" s="315"/>
      <c r="R367" s="315"/>
      <c r="S367" s="315"/>
      <c r="T367" s="315"/>
      <c r="U367" s="315"/>
      <c r="V367" s="315"/>
      <c r="W367" s="315"/>
      <c r="X367" s="315"/>
      <c r="Y367" s="315"/>
      <c r="Z367" s="315"/>
      <c r="AA367" s="315"/>
      <c r="AB367" s="315"/>
      <c r="AC367" s="315"/>
      <c r="AD367" s="315"/>
      <c r="AE367" s="315"/>
      <c r="AF367" s="315"/>
      <c r="AG367" s="315"/>
      <c r="AH367" s="315"/>
      <c r="AI367" s="315"/>
      <c r="AJ367" s="315"/>
      <c r="AK367" s="315"/>
      <c r="AL367" s="315"/>
      <c r="AM367" s="315"/>
      <c r="AN367" s="315"/>
      <c r="AO367" s="315"/>
      <c r="AP367" s="315"/>
    </row>
    <row r="368" spans="1:42" outlineLevel="2">
      <c r="A368" s="211" t="str">
        <f>A350&amp;"."&amp;A367&amp;"."&amp;A351&amp;"."&amp;B368</f>
        <v>1.o.8.1</v>
      </c>
      <c r="B368">
        <v>1</v>
      </c>
      <c r="C368" t="str">
        <f>'1-GBP'!C368</f>
        <v>Contingency</v>
      </c>
      <c r="D368"/>
      <c r="E368"/>
      <c r="F368"/>
      <c r="G368"/>
      <c r="H368"/>
      <c r="I368"/>
      <c r="J368"/>
      <c r="K368"/>
      <c r="M368" s="281">
        <v>0</v>
      </c>
      <c r="N368" s="281">
        <v>0</v>
      </c>
      <c r="O368" s="281">
        <v>0</v>
      </c>
      <c r="P368" s="281">
        <v>0</v>
      </c>
      <c r="Q368" s="281">
        <v>0</v>
      </c>
      <c r="R368" s="281">
        <v>0</v>
      </c>
      <c r="S368" s="281">
        <v>0</v>
      </c>
      <c r="T368" s="281">
        <v>0</v>
      </c>
      <c r="U368" s="281">
        <v>0</v>
      </c>
      <c r="V368" s="281">
        <v>0</v>
      </c>
      <c r="W368" s="281">
        <v>0</v>
      </c>
      <c r="X368" s="281">
        <v>0</v>
      </c>
      <c r="Y368" s="281">
        <v>0</v>
      </c>
      <c r="Z368" s="281">
        <v>0</v>
      </c>
      <c r="AA368" s="281">
        <v>0</v>
      </c>
      <c r="AB368" s="281">
        <v>0</v>
      </c>
      <c r="AC368" s="281">
        <v>0</v>
      </c>
      <c r="AD368" s="281">
        <v>0</v>
      </c>
      <c r="AE368" s="281">
        <v>0</v>
      </c>
      <c r="AF368" s="281">
        <v>0</v>
      </c>
      <c r="AG368" s="281">
        <v>0</v>
      </c>
      <c r="AH368" s="281">
        <v>0</v>
      </c>
      <c r="AI368" s="281">
        <v>0</v>
      </c>
      <c r="AJ368" s="281">
        <v>0</v>
      </c>
      <c r="AK368" s="281">
        <v>0</v>
      </c>
      <c r="AL368" s="281">
        <v>0</v>
      </c>
      <c r="AM368" s="281">
        <v>0</v>
      </c>
      <c r="AN368" s="281">
        <v>0</v>
      </c>
      <c r="AO368" s="281">
        <v>0</v>
      </c>
      <c r="AP368" s="281">
        <v>0</v>
      </c>
    </row>
    <row r="369" spans="1:42" outlineLevel="2">
      <c r="A369" s="211" t="str">
        <f>A350&amp;"."&amp;A367&amp;"."&amp;A351&amp;"."&amp;B369</f>
        <v>1.o.8.2</v>
      </c>
      <c r="B369">
        <v>2</v>
      </c>
      <c r="C369" t="str">
        <f>'1-GBP'!C369</f>
        <v/>
      </c>
      <c r="D369"/>
      <c r="E369"/>
      <c r="F369"/>
      <c r="G369"/>
      <c r="H369"/>
      <c r="I369"/>
      <c r="J369"/>
      <c r="K369"/>
      <c r="M369" s="281">
        <v>0</v>
      </c>
      <c r="N369" s="281">
        <v>0</v>
      </c>
      <c r="O369" s="281">
        <v>0</v>
      </c>
      <c r="P369" s="281">
        <v>0</v>
      </c>
      <c r="Q369" s="281">
        <v>0</v>
      </c>
      <c r="R369" s="281">
        <v>0</v>
      </c>
      <c r="S369" s="281">
        <v>0</v>
      </c>
      <c r="T369" s="281">
        <v>0</v>
      </c>
      <c r="U369" s="281">
        <v>0</v>
      </c>
      <c r="V369" s="281">
        <v>0</v>
      </c>
      <c r="W369" s="281">
        <v>0</v>
      </c>
      <c r="X369" s="281">
        <v>0</v>
      </c>
      <c r="Y369" s="281">
        <v>0</v>
      </c>
      <c r="Z369" s="281">
        <v>0</v>
      </c>
      <c r="AA369" s="281">
        <v>0</v>
      </c>
      <c r="AB369" s="281">
        <v>0</v>
      </c>
      <c r="AC369" s="281">
        <v>0</v>
      </c>
      <c r="AD369" s="281">
        <v>0</v>
      </c>
      <c r="AE369" s="281">
        <v>0</v>
      </c>
      <c r="AF369" s="281">
        <v>0</v>
      </c>
      <c r="AG369" s="281">
        <v>0</v>
      </c>
      <c r="AH369" s="281">
        <v>0</v>
      </c>
      <c r="AI369" s="281">
        <v>0</v>
      </c>
      <c r="AJ369" s="281">
        <v>0</v>
      </c>
      <c r="AK369" s="281">
        <v>0</v>
      </c>
      <c r="AL369" s="281">
        <v>0</v>
      </c>
      <c r="AM369" s="281">
        <v>0</v>
      </c>
      <c r="AN369" s="281">
        <v>0</v>
      </c>
      <c r="AO369" s="281">
        <v>0</v>
      </c>
      <c r="AP369" s="281">
        <v>0</v>
      </c>
    </row>
    <row r="370" spans="1:42" outlineLevel="2">
      <c r="A370" s="211" t="str">
        <f>A350&amp;"."&amp;A367&amp;"."&amp;A351&amp;"."&amp;B370</f>
        <v>1.o.8.3</v>
      </c>
      <c r="B370">
        <v>3</v>
      </c>
      <c r="C370" t="str">
        <f>'1-GBP'!C370</f>
        <v/>
      </c>
      <c r="D370"/>
      <c r="E370"/>
      <c r="F370"/>
      <c r="G370"/>
      <c r="H370"/>
      <c r="I370"/>
      <c r="J370"/>
      <c r="K370"/>
      <c r="M370" s="281">
        <v>0</v>
      </c>
      <c r="N370" s="281">
        <v>0</v>
      </c>
      <c r="O370" s="281">
        <v>0</v>
      </c>
      <c r="P370" s="281">
        <v>0</v>
      </c>
      <c r="Q370" s="281">
        <v>0</v>
      </c>
      <c r="R370" s="281">
        <v>0</v>
      </c>
      <c r="S370" s="281">
        <v>0</v>
      </c>
      <c r="T370" s="281">
        <v>0</v>
      </c>
      <c r="U370" s="281">
        <v>0</v>
      </c>
      <c r="V370" s="281">
        <v>0</v>
      </c>
      <c r="W370" s="281">
        <v>0</v>
      </c>
      <c r="X370" s="281">
        <v>0</v>
      </c>
      <c r="Y370" s="281">
        <v>0</v>
      </c>
      <c r="Z370" s="281">
        <v>0</v>
      </c>
      <c r="AA370" s="281">
        <v>0</v>
      </c>
      <c r="AB370" s="281">
        <v>0</v>
      </c>
      <c r="AC370" s="281">
        <v>0</v>
      </c>
      <c r="AD370" s="281">
        <v>0</v>
      </c>
      <c r="AE370" s="281">
        <v>0</v>
      </c>
      <c r="AF370" s="281">
        <v>0</v>
      </c>
      <c r="AG370" s="281">
        <v>0</v>
      </c>
      <c r="AH370" s="281">
        <v>0</v>
      </c>
      <c r="AI370" s="281">
        <v>0</v>
      </c>
      <c r="AJ370" s="281">
        <v>0</v>
      </c>
      <c r="AK370" s="281">
        <v>0</v>
      </c>
      <c r="AL370" s="281">
        <v>0</v>
      </c>
      <c r="AM370" s="281">
        <v>0</v>
      </c>
      <c r="AN370" s="281">
        <v>0</v>
      </c>
      <c r="AO370" s="281">
        <v>0</v>
      </c>
      <c r="AP370" s="281">
        <v>0</v>
      </c>
    </row>
    <row r="371" spans="1:42" outlineLevel="2">
      <c r="A371" s="211" t="str">
        <f>A350&amp;"."&amp;A367&amp;"."&amp;A351&amp;"."&amp;B371</f>
        <v>1.o.8.4</v>
      </c>
      <c r="B371">
        <v>4</v>
      </c>
      <c r="C371" t="str">
        <f>'1-GBP'!C371</f>
        <v/>
      </c>
      <c r="D371"/>
      <c r="E371"/>
      <c r="F371"/>
      <c r="G371"/>
      <c r="H371"/>
      <c r="I371"/>
      <c r="J371"/>
      <c r="K371"/>
      <c r="M371" s="281">
        <v>0</v>
      </c>
      <c r="N371" s="281">
        <v>0</v>
      </c>
      <c r="O371" s="281">
        <v>0</v>
      </c>
      <c r="P371" s="281">
        <v>0</v>
      </c>
      <c r="Q371" s="281">
        <v>0</v>
      </c>
      <c r="R371" s="281">
        <v>0</v>
      </c>
      <c r="S371" s="281">
        <v>0</v>
      </c>
      <c r="T371" s="281">
        <v>0</v>
      </c>
      <c r="U371" s="281">
        <v>0</v>
      </c>
      <c r="V371" s="281">
        <v>0</v>
      </c>
      <c r="W371" s="281">
        <v>0</v>
      </c>
      <c r="X371" s="281">
        <v>0</v>
      </c>
      <c r="Y371" s="281">
        <v>0</v>
      </c>
      <c r="Z371" s="281">
        <v>0</v>
      </c>
      <c r="AA371" s="281">
        <v>0</v>
      </c>
      <c r="AB371" s="281">
        <v>0</v>
      </c>
      <c r="AC371" s="281">
        <v>0</v>
      </c>
      <c r="AD371" s="281">
        <v>0</v>
      </c>
      <c r="AE371" s="281">
        <v>0</v>
      </c>
      <c r="AF371" s="281">
        <v>0</v>
      </c>
      <c r="AG371" s="281">
        <v>0</v>
      </c>
      <c r="AH371" s="281">
        <v>0</v>
      </c>
      <c r="AI371" s="281">
        <v>0</v>
      </c>
      <c r="AJ371" s="281">
        <v>0</v>
      </c>
      <c r="AK371" s="281">
        <v>0</v>
      </c>
      <c r="AL371" s="281">
        <v>0</v>
      </c>
      <c r="AM371" s="281">
        <v>0</v>
      </c>
      <c r="AN371" s="281">
        <v>0</v>
      </c>
      <c r="AO371" s="281">
        <v>0</v>
      </c>
      <c r="AP371" s="281">
        <v>0</v>
      </c>
    </row>
    <row r="372" spans="1:42" outlineLevel="2">
      <c r="A372" s="211" t="str">
        <f>A350&amp;"."&amp;A367&amp;"."&amp;A351&amp;"."&amp;B372</f>
        <v>1.o.8.5</v>
      </c>
      <c r="B372">
        <v>5</v>
      </c>
      <c r="C372" t="str">
        <f>'1-GBP'!C372</f>
        <v/>
      </c>
      <c r="D372"/>
      <c r="E372"/>
      <c r="F372"/>
      <c r="G372"/>
      <c r="H372"/>
      <c r="I372"/>
      <c r="J372"/>
      <c r="K372"/>
      <c r="M372" s="281">
        <v>0</v>
      </c>
      <c r="N372" s="281">
        <v>0</v>
      </c>
      <c r="O372" s="281">
        <v>0</v>
      </c>
      <c r="P372" s="281">
        <v>0</v>
      </c>
      <c r="Q372" s="281">
        <v>0</v>
      </c>
      <c r="R372" s="281">
        <v>0</v>
      </c>
      <c r="S372" s="281">
        <v>0</v>
      </c>
      <c r="T372" s="281">
        <v>0</v>
      </c>
      <c r="U372" s="281">
        <v>0</v>
      </c>
      <c r="V372" s="281">
        <v>0</v>
      </c>
      <c r="W372" s="281">
        <v>0</v>
      </c>
      <c r="X372" s="281">
        <v>0</v>
      </c>
      <c r="Y372" s="281">
        <v>0</v>
      </c>
      <c r="Z372" s="281">
        <v>0</v>
      </c>
      <c r="AA372" s="281">
        <v>0</v>
      </c>
      <c r="AB372" s="281">
        <v>0</v>
      </c>
      <c r="AC372" s="281">
        <v>0</v>
      </c>
      <c r="AD372" s="281">
        <v>0</v>
      </c>
      <c r="AE372" s="281">
        <v>0</v>
      </c>
      <c r="AF372" s="281">
        <v>0</v>
      </c>
      <c r="AG372" s="281">
        <v>0</v>
      </c>
      <c r="AH372" s="281">
        <v>0</v>
      </c>
      <c r="AI372" s="281">
        <v>0</v>
      </c>
      <c r="AJ372" s="281">
        <v>0</v>
      </c>
      <c r="AK372" s="281">
        <v>0</v>
      </c>
      <c r="AL372" s="281">
        <v>0</v>
      </c>
      <c r="AM372" s="281">
        <v>0</v>
      </c>
      <c r="AN372" s="281">
        <v>0</v>
      </c>
      <c r="AO372" s="281">
        <v>0</v>
      </c>
      <c r="AP372" s="281">
        <v>0</v>
      </c>
    </row>
    <row r="373" spans="1:42" outlineLevel="2">
      <c r="A373" s="211" t="str">
        <f>A350&amp;"."&amp;A367&amp;"."&amp;A351&amp;"."&amp;B373</f>
        <v>1.o.8.6</v>
      </c>
      <c r="B373">
        <v>6</v>
      </c>
      <c r="C373" t="str">
        <f>'1-GBP'!C373</f>
        <v/>
      </c>
      <c r="D373"/>
      <c r="E373"/>
      <c r="F373"/>
      <c r="G373"/>
      <c r="H373"/>
      <c r="I373"/>
      <c r="J373"/>
      <c r="K373"/>
      <c r="M373" s="281">
        <v>0</v>
      </c>
      <c r="N373" s="281">
        <v>0</v>
      </c>
      <c r="O373" s="281">
        <v>0</v>
      </c>
      <c r="P373" s="281">
        <v>0</v>
      </c>
      <c r="Q373" s="281">
        <v>0</v>
      </c>
      <c r="R373" s="281">
        <v>0</v>
      </c>
      <c r="S373" s="281">
        <v>0</v>
      </c>
      <c r="T373" s="281">
        <v>0</v>
      </c>
      <c r="U373" s="281">
        <v>0</v>
      </c>
      <c r="V373" s="281">
        <v>0</v>
      </c>
      <c r="W373" s="281">
        <v>0</v>
      </c>
      <c r="X373" s="281">
        <v>0</v>
      </c>
      <c r="Y373" s="281">
        <v>0</v>
      </c>
      <c r="Z373" s="281">
        <v>0</v>
      </c>
      <c r="AA373" s="281">
        <v>0</v>
      </c>
      <c r="AB373" s="281">
        <v>0</v>
      </c>
      <c r="AC373" s="281">
        <v>0</v>
      </c>
      <c r="AD373" s="281">
        <v>0</v>
      </c>
      <c r="AE373" s="281">
        <v>0</v>
      </c>
      <c r="AF373" s="281">
        <v>0</v>
      </c>
      <c r="AG373" s="281">
        <v>0</v>
      </c>
      <c r="AH373" s="281">
        <v>0</v>
      </c>
      <c r="AI373" s="281">
        <v>0</v>
      </c>
      <c r="AJ373" s="281">
        <v>0</v>
      </c>
      <c r="AK373" s="281">
        <v>0</v>
      </c>
      <c r="AL373" s="281">
        <v>0</v>
      </c>
      <c r="AM373" s="281">
        <v>0</v>
      </c>
      <c r="AN373" s="281">
        <v>0</v>
      </c>
      <c r="AO373" s="281">
        <v>0</v>
      </c>
      <c r="AP373" s="281">
        <v>0</v>
      </c>
    </row>
    <row r="374" spans="1:42" outlineLevel="2">
      <c r="A374" s="211" t="str">
        <f>A350&amp;"."&amp;A367&amp;"."&amp;A351&amp;"."&amp;B374</f>
        <v>1.o.8.7</v>
      </c>
      <c r="B374">
        <v>7</v>
      </c>
      <c r="C374" t="str">
        <f>'1-GBP'!C374</f>
        <v/>
      </c>
      <c r="D374"/>
      <c r="E374"/>
      <c r="F374"/>
      <c r="G374"/>
      <c r="H374"/>
      <c r="I374"/>
      <c r="J374"/>
      <c r="K374"/>
      <c r="M374" s="281">
        <v>0</v>
      </c>
      <c r="N374" s="281">
        <v>0</v>
      </c>
      <c r="O374" s="281">
        <v>0</v>
      </c>
      <c r="P374" s="281">
        <v>0</v>
      </c>
      <c r="Q374" s="281">
        <v>0</v>
      </c>
      <c r="R374" s="281">
        <v>0</v>
      </c>
      <c r="S374" s="281">
        <v>0</v>
      </c>
      <c r="T374" s="281">
        <v>0</v>
      </c>
      <c r="U374" s="281">
        <v>0</v>
      </c>
      <c r="V374" s="281">
        <v>0</v>
      </c>
      <c r="W374" s="281">
        <v>0</v>
      </c>
      <c r="X374" s="281">
        <v>0</v>
      </c>
      <c r="Y374" s="281">
        <v>0</v>
      </c>
      <c r="Z374" s="281">
        <v>0</v>
      </c>
      <c r="AA374" s="281">
        <v>0</v>
      </c>
      <c r="AB374" s="281">
        <v>0</v>
      </c>
      <c r="AC374" s="281">
        <v>0</v>
      </c>
      <c r="AD374" s="281">
        <v>0</v>
      </c>
      <c r="AE374" s="281">
        <v>0</v>
      </c>
      <c r="AF374" s="281">
        <v>0</v>
      </c>
      <c r="AG374" s="281">
        <v>0</v>
      </c>
      <c r="AH374" s="281">
        <v>0</v>
      </c>
      <c r="AI374" s="281">
        <v>0</v>
      </c>
      <c r="AJ374" s="281">
        <v>0</v>
      </c>
      <c r="AK374" s="281">
        <v>0</v>
      </c>
      <c r="AL374" s="281">
        <v>0</v>
      </c>
      <c r="AM374" s="281">
        <v>0</v>
      </c>
      <c r="AN374" s="281">
        <v>0</v>
      </c>
      <c r="AO374" s="281">
        <v>0</v>
      </c>
      <c r="AP374" s="281">
        <v>0</v>
      </c>
    </row>
    <row r="375" spans="1:42" outlineLevel="2">
      <c r="A375" s="211" t="str">
        <f>A350&amp;"."&amp;A367&amp;"."&amp;A351&amp;"."&amp;B375</f>
        <v>1.o.8.8</v>
      </c>
      <c r="B375">
        <v>8</v>
      </c>
      <c r="C375" t="str">
        <f>'1-GBP'!C375</f>
        <v/>
      </c>
      <c r="D375"/>
      <c r="E375"/>
      <c r="F375"/>
      <c r="G375"/>
      <c r="H375"/>
      <c r="I375"/>
      <c r="J375"/>
      <c r="K375"/>
      <c r="M375" s="281">
        <v>0</v>
      </c>
      <c r="N375" s="281">
        <v>0</v>
      </c>
      <c r="O375" s="281">
        <v>0</v>
      </c>
      <c r="P375" s="281">
        <v>0</v>
      </c>
      <c r="Q375" s="281">
        <v>0</v>
      </c>
      <c r="R375" s="281">
        <v>0</v>
      </c>
      <c r="S375" s="281">
        <v>0</v>
      </c>
      <c r="T375" s="281">
        <v>0</v>
      </c>
      <c r="U375" s="281">
        <v>0</v>
      </c>
      <c r="V375" s="281">
        <v>0</v>
      </c>
      <c r="W375" s="281">
        <v>0</v>
      </c>
      <c r="X375" s="281">
        <v>0</v>
      </c>
      <c r="Y375" s="281">
        <v>0</v>
      </c>
      <c r="Z375" s="281">
        <v>0</v>
      </c>
      <c r="AA375" s="281">
        <v>0</v>
      </c>
      <c r="AB375" s="281">
        <v>0</v>
      </c>
      <c r="AC375" s="281">
        <v>0</v>
      </c>
      <c r="AD375" s="281">
        <v>0</v>
      </c>
      <c r="AE375" s="281">
        <v>0</v>
      </c>
      <c r="AF375" s="281">
        <v>0</v>
      </c>
      <c r="AG375" s="281">
        <v>0</v>
      </c>
      <c r="AH375" s="281">
        <v>0</v>
      </c>
      <c r="AI375" s="281">
        <v>0</v>
      </c>
      <c r="AJ375" s="281">
        <v>0</v>
      </c>
      <c r="AK375" s="281">
        <v>0</v>
      </c>
      <c r="AL375" s="281">
        <v>0</v>
      </c>
      <c r="AM375" s="281">
        <v>0</v>
      </c>
      <c r="AN375" s="281">
        <v>0</v>
      </c>
      <c r="AO375" s="281">
        <v>0</v>
      </c>
      <c r="AP375" s="281">
        <v>0</v>
      </c>
    </row>
    <row r="376" spans="1:42" outlineLevel="2">
      <c r="A376" s="211" t="str">
        <f>A350&amp;"."&amp;A367&amp;"."&amp;A351&amp;"."&amp;B376</f>
        <v>1.o.8.9</v>
      </c>
      <c r="B376">
        <v>9</v>
      </c>
      <c r="C376" t="str">
        <f>'1-GBP'!C376</f>
        <v/>
      </c>
      <c r="D376"/>
      <c r="E376"/>
      <c r="F376"/>
      <c r="G376"/>
      <c r="H376"/>
      <c r="I376"/>
      <c r="J376"/>
      <c r="K376"/>
      <c r="M376" s="281">
        <v>0</v>
      </c>
      <c r="N376" s="281">
        <v>0</v>
      </c>
      <c r="O376" s="281">
        <v>0</v>
      </c>
      <c r="P376" s="281">
        <v>0</v>
      </c>
      <c r="Q376" s="281">
        <v>0</v>
      </c>
      <c r="R376" s="281">
        <v>0</v>
      </c>
      <c r="S376" s="281">
        <v>0</v>
      </c>
      <c r="T376" s="281">
        <v>0</v>
      </c>
      <c r="U376" s="281">
        <v>0</v>
      </c>
      <c r="V376" s="281">
        <v>0</v>
      </c>
      <c r="W376" s="281">
        <v>0</v>
      </c>
      <c r="X376" s="281">
        <v>0</v>
      </c>
      <c r="Y376" s="281">
        <v>0</v>
      </c>
      <c r="Z376" s="281">
        <v>0</v>
      </c>
      <c r="AA376" s="281">
        <v>0</v>
      </c>
      <c r="AB376" s="281">
        <v>0</v>
      </c>
      <c r="AC376" s="281">
        <v>0</v>
      </c>
      <c r="AD376" s="281">
        <v>0</v>
      </c>
      <c r="AE376" s="281">
        <v>0</v>
      </c>
      <c r="AF376" s="281">
        <v>0</v>
      </c>
      <c r="AG376" s="281">
        <v>0</v>
      </c>
      <c r="AH376" s="281">
        <v>0</v>
      </c>
      <c r="AI376" s="281">
        <v>0</v>
      </c>
      <c r="AJ376" s="281">
        <v>0</v>
      </c>
      <c r="AK376" s="281">
        <v>0</v>
      </c>
      <c r="AL376" s="281">
        <v>0</v>
      </c>
      <c r="AM376" s="281">
        <v>0</v>
      </c>
      <c r="AN376" s="281">
        <v>0</v>
      </c>
      <c r="AO376" s="281">
        <v>0</v>
      </c>
      <c r="AP376" s="281">
        <v>0</v>
      </c>
    </row>
    <row r="377" spans="1:42" outlineLevel="2">
      <c r="A377" s="211" t="str">
        <f>A350&amp;"."&amp;A367&amp;"."&amp;A351&amp;"."&amp;B377</f>
        <v>1.o.8.10</v>
      </c>
      <c r="B377">
        <v>10</v>
      </c>
      <c r="C377" t="str">
        <f>'1-GBP'!C377</f>
        <v/>
      </c>
      <c r="D377"/>
      <c r="E377"/>
      <c r="F377"/>
      <c r="G377"/>
      <c r="H377"/>
      <c r="I377"/>
      <c r="J377"/>
      <c r="K377"/>
      <c r="M377" s="281">
        <v>0</v>
      </c>
      <c r="N377" s="281">
        <v>0</v>
      </c>
      <c r="O377" s="281">
        <v>0</v>
      </c>
      <c r="P377" s="281">
        <v>0</v>
      </c>
      <c r="Q377" s="281">
        <v>0</v>
      </c>
      <c r="R377" s="281">
        <v>0</v>
      </c>
      <c r="S377" s="281">
        <v>0</v>
      </c>
      <c r="T377" s="281">
        <v>0</v>
      </c>
      <c r="U377" s="281">
        <v>0</v>
      </c>
      <c r="V377" s="281">
        <v>0</v>
      </c>
      <c r="W377" s="281">
        <v>0</v>
      </c>
      <c r="X377" s="281">
        <v>0</v>
      </c>
      <c r="Y377" s="281">
        <v>0</v>
      </c>
      <c r="Z377" s="281">
        <v>0</v>
      </c>
      <c r="AA377" s="281">
        <v>0</v>
      </c>
      <c r="AB377" s="281">
        <v>0</v>
      </c>
      <c r="AC377" s="281">
        <v>0</v>
      </c>
      <c r="AD377" s="281">
        <v>0</v>
      </c>
      <c r="AE377" s="281">
        <v>0</v>
      </c>
      <c r="AF377" s="281">
        <v>0</v>
      </c>
      <c r="AG377" s="281">
        <v>0</v>
      </c>
      <c r="AH377" s="281">
        <v>0</v>
      </c>
      <c r="AI377" s="281">
        <v>0</v>
      </c>
      <c r="AJ377" s="281">
        <v>0</v>
      </c>
      <c r="AK377" s="281">
        <v>0</v>
      </c>
      <c r="AL377" s="281">
        <v>0</v>
      </c>
      <c r="AM377" s="281">
        <v>0</v>
      </c>
      <c r="AN377" s="281">
        <v>0</v>
      </c>
      <c r="AO377" s="281">
        <v>0</v>
      </c>
      <c r="AP377" s="281">
        <v>0</v>
      </c>
    </row>
    <row r="378" spans="1:42" outlineLevel="2">
      <c r="A378" s="211" t="str">
        <f>A350&amp;"."&amp;A367&amp;"."&amp;A351&amp;"."&amp;B378</f>
        <v>1.o.8.11</v>
      </c>
      <c r="B378">
        <v>11</v>
      </c>
      <c r="C378" t="str">
        <f>'1-GBP'!C378</f>
        <v/>
      </c>
      <c r="D378"/>
      <c r="E378"/>
      <c r="F378"/>
      <c r="G378"/>
      <c r="H378"/>
      <c r="I378"/>
      <c r="J378"/>
      <c r="K378"/>
      <c r="M378" s="281">
        <v>0</v>
      </c>
      <c r="N378" s="281">
        <v>0</v>
      </c>
      <c r="O378" s="281">
        <v>0</v>
      </c>
      <c r="P378" s="281">
        <v>0</v>
      </c>
      <c r="Q378" s="281">
        <v>0</v>
      </c>
      <c r="R378" s="281">
        <v>0</v>
      </c>
      <c r="S378" s="281">
        <v>0</v>
      </c>
      <c r="T378" s="281">
        <v>0</v>
      </c>
      <c r="U378" s="281">
        <v>0</v>
      </c>
      <c r="V378" s="281">
        <v>0</v>
      </c>
      <c r="W378" s="281">
        <v>0</v>
      </c>
      <c r="X378" s="281">
        <v>0</v>
      </c>
      <c r="Y378" s="281">
        <v>0</v>
      </c>
      <c r="Z378" s="281">
        <v>0</v>
      </c>
      <c r="AA378" s="281">
        <v>0</v>
      </c>
      <c r="AB378" s="281">
        <v>0</v>
      </c>
      <c r="AC378" s="281">
        <v>0</v>
      </c>
      <c r="AD378" s="281">
        <v>0</v>
      </c>
      <c r="AE378" s="281">
        <v>0</v>
      </c>
      <c r="AF378" s="281">
        <v>0</v>
      </c>
      <c r="AG378" s="281">
        <v>0</v>
      </c>
      <c r="AH378" s="281">
        <v>0</v>
      </c>
      <c r="AI378" s="281">
        <v>0</v>
      </c>
      <c r="AJ378" s="281">
        <v>0</v>
      </c>
      <c r="AK378" s="281">
        <v>0</v>
      </c>
      <c r="AL378" s="281">
        <v>0</v>
      </c>
      <c r="AM378" s="281">
        <v>0</v>
      </c>
      <c r="AN378" s="281">
        <v>0</v>
      </c>
      <c r="AO378" s="281">
        <v>0</v>
      </c>
      <c r="AP378" s="281">
        <v>0</v>
      </c>
    </row>
    <row r="379" spans="1:42" outlineLevel="2">
      <c r="A379" s="211" t="str">
        <f>A350&amp;"."&amp;A367&amp;"."&amp;A351&amp;"."&amp;B379</f>
        <v>1.o.8.12</v>
      </c>
      <c r="B379">
        <v>12</v>
      </c>
      <c r="C379" t="str">
        <f>'1-GBP'!C379</f>
        <v/>
      </c>
      <c r="D379"/>
      <c r="E379"/>
      <c r="F379"/>
      <c r="G379"/>
      <c r="H379"/>
      <c r="I379"/>
      <c r="J379"/>
      <c r="K379"/>
      <c r="M379" s="281">
        <v>0</v>
      </c>
      <c r="N379" s="281">
        <v>0</v>
      </c>
      <c r="O379" s="281">
        <v>0</v>
      </c>
      <c r="P379" s="281">
        <v>0</v>
      </c>
      <c r="Q379" s="281">
        <v>0</v>
      </c>
      <c r="R379" s="281">
        <v>0</v>
      </c>
      <c r="S379" s="281">
        <v>0</v>
      </c>
      <c r="T379" s="281">
        <v>0</v>
      </c>
      <c r="U379" s="281">
        <v>0</v>
      </c>
      <c r="V379" s="281">
        <v>0</v>
      </c>
      <c r="W379" s="281">
        <v>0</v>
      </c>
      <c r="X379" s="281">
        <v>0</v>
      </c>
      <c r="Y379" s="281">
        <v>0</v>
      </c>
      <c r="Z379" s="281">
        <v>0</v>
      </c>
      <c r="AA379" s="281">
        <v>0</v>
      </c>
      <c r="AB379" s="281">
        <v>0</v>
      </c>
      <c r="AC379" s="281">
        <v>0</v>
      </c>
      <c r="AD379" s="281">
        <v>0</v>
      </c>
      <c r="AE379" s="281">
        <v>0</v>
      </c>
      <c r="AF379" s="281">
        <v>0</v>
      </c>
      <c r="AG379" s="281">
        <v>0</v>
      </c>
      <c r="AH379" s="281">
        <v>0</v>
      </c>
      <c r="AI379" s="281">
        <v>0</v>
      </c>
      <c r="AJ379" s="281">
        <v>0</v>
      </c>
      <c r="AK379" s="281">
        <v>0</v>
      </c>
      <c r="AL379" s="281">
        <v>0</v>
      </c>
      <c r="AM379" s="281">
        <v>0</v>
      </c>
      <c r="AN379" s="281">
        <v>0</v>
      </c>
      <c r="AO379" s="281">
        <v>0</v>
      </c>
      <c r="AP379" s="281">
        <v>0</v>
      </c>
    </row>
    <row r="380" spans="1:42" outlineLevel="1" collapsed="1">
      <c r="A380" s="212"/>
      <c r="B380" s="201">
        <f>B379-COUNTIFS(C368:C379,"")</f>
        <v>1</v>
      </c>
      <c r="C380" s="201" t="s">
        <v>285</v>
      </c>
      <c r="D380" s="201"/>
      <c r="E380" s="201"/>
      <c r="F380" s="201"/>
      <c r="G380" s="201"/>
      <c r="H380" s="201"/>
      <c r="I380" s="201"/>
      <c r="J380" s="201"/>
      <c r="K380" s="201"/>
      <c r="L380" s="201"/>
      <c r="M380" s="280">
        <f t="shared" ref="M380:AP380" si="32">SUM(M368:M379)</f>
        <v>0</v>
      </c>
      <c r="N380" s="280">
        <f t="shared" si="32"/>
        <v>0</v>
      </c>
      <c r="O380" s="280">
        <f t="shared" si="32"/>
        <v>0</v>
      </c>
      <c r="P380" s="280">
        <f t="shared" si="32"/>
        <v>0</v>
      </c>
      <c r="Q380" s="280">
        <f t="shared" si="32"/>
        <v>0</v>
      </c>
      <c r="R380" s="280">
        <f t="shared" si="32"/>
        <v>0</v>
      </c>
      <c r="S380" s="280">
        <f t="shared" si="32"/>
        <v>0</v>
      </c>
      <c r="T380" s="280">
        <f t="shared" si="32"/>
        <v>0</v>
      </c>
      <c r="U380" s="280">
        <f t="shared" si="32"/>
        <v>0</v>
      </c>
      <c r="V380" s="280">
        <f t="shared" si="32"/>
        <v>0</v>
      </c>
      <c r="W380" s="280">
        <f t="shared" si="32"/>
        <v>0</v>
      </c>
      <c r="X380" s="280">
        <f t="shared" si="32"/>
        <v>0</v>
      </c>
      <c r="Y380" s="280">
        <f t="shared" si="32"/>
        <v>0</v>
      </c>
      <c r="Z380" s="280">
        <f t="shared" si="32"/>
        <v>0</v>
      </c>
      <c r="AA380" s="280">
        <f t="shared" si="32"/>
        <v>0</v>
      </c>
      <c r="AB380" s="280">
        <f t="shared" si="32"/>
        <v>0</v>
      </c>
      <c r="AC380" s="280">
        <f t="shared" si="32"/>
        <v>0</v>
      </c>
      <c r="AD380" s="280">
        <f t="shared" si="32"/>
        <v>0</v>
      </c>
      <c r="AE380" s="280">
        <f t="shared" si="32"/>
        <v>0</v>
      </c>
      <c r="AF380" s="280">
        <f t="shared" si="32"/>
        <v>0</v>
      </c>
      <c r="AG380" s="280">
        <f t="shared" si="32"/>
        <v>0</v>
      </c>
      <c r="AH380" s="280">
        <f t="shared" si="32"/>
        <v>0</v>
      </c>
      <c r="AI380" s="280">
        <f t="shared" si="32"/>
        <v>0</v>
      </c>
      <c r="AJ380" s="280">
        <f t="shared" si="32"/>
        <v>0</v>
      </c>
      <c r="AK380" s="280">
        <f t="shared" si="32"/>
        <v>0</v>
      </c>
      <c r="AL380" s="280">
        <f t="shared" si="32"/>
        <v>0</v>
      </c>
      <c r="AM380" s="280">
        <f t="shared" si="32"/>
        <v>0</v>
      </c>
      <c r="AN380" s="280">
        <f t="shared" si="32"/>
        <v>0</v>
      </c>
      <c r="AO380" s="280">
        <f t="shared" si="32"/>
        <v>0</v>
      </c>
      <c r="AP380" s="280">
        <f t="shared" si="32"/>
        <v>0</v>
      </c>
    </row>
    <row r="381" spans="1:42" outlineLevel="1">
      <c r="A381" s="221"/>
      <c r="B381" s="222"/>
      <c r="C381" s="222"/>
      <c r="D381" s="222"/>
      <c r="E381" s="222"/>
      <c r="F381" s="222"/>
      <c r="G381" s="222"/>
      <c r="H381" s="222"/>
      <c r="I381" s="222"/>
      <c r="J381" s="222"/>
      <c r="K381" s="222"/>
      <c r="L381" s="222"/>
      <c r="M381" s="317"/>
      <c r="N381" s="317"/>
      <c r="O381" s="317"/>
      <c r="P381" s="317"/>
      <c r="Q381" s="317"/>
      <c r="R381" s="317"/>
      <c r="S381" s="317"/>
      <c r="T381" s="317"/>
      <c r="U381" s="317"/>
      <c r="V381" s="317"/>
      <c r="W381" s="317"/>
      <c r="X381" s="317"/>
      <c r="Y381" s="317"/>
      <c r="Z381" s="317"/>
      <c r="AA381" s="317"/>
      <c r="AB381" s="317"/>
      <c r="AC381" s="317"/>
      <c r="AD381" s="317"/>
      <c r="AE381" s="317"/>
      <c r="AF381" s="317"/>
      <c r="AG381" s="317"/>
      <c r="AH381" s="317"/>
      <c r="AI381" s="317"/>
      <c r="AJ381" s="317"/>
      <c r="AK381" s="317"/>
      <c r="AL381" s="317"/>
      <c r="AM381" s="317"/>
      <c r="AN381" s="317"/>
      <c r="AO381" s="317"/>
      <c r="AP381" s="317"/>
    </row>
    <row r="382" spans="1:42" outlineLevel="1">
      <c r="A382" s="220" t="s">
        <v>254</v>
      </c>
      <c r="B382" s="220" t="s">
        <v>287</v>
      </c>
      <c r="C382" s="220" t="s">
        <v>284</v>
      </c>
      <c r="D382" s="220"/>
      <c r="E382" s="220"/>
      <c r="F382" s="220"/>
      <c r="G382" s="220"/>
      <c r="H382" s="220"/>
      <c r="I382" s="220"/>
      <c r="J382" s="220"/>
      <c r="K382" s="220"/>
      <c r="L382" s="220"/>
      <c r="M382" s="315"/>
      <c r="N382" s="315"/>
      <c r="O382" s="315"/>
      <c r="P382" s="315"/>
      <c r="Q382" s="315"/>
      <c r="R382" s="315"/>
      <c r="S382" s="315"/>
      <c r="T382" s="315"/>
      <c r="U382" s="315"/>
      <c r="V382" s="315"/>
      <c r="W382" s="315"/>
      <c r="X382" s="315"/>
      <c r="Y382" s="315"/>
      <c r="Z382" s="315"/>
      <c r="AA382" s="315"/>
      <c r="AB382" s="315"/>
      <c r="AC382" s="315"/>
      <c r="AD382" s="315"/>
      <c r="AE382" s="315"/>
      <c r="AF382" s="315"/>
      <c r="AG382" s="315"/>
      <c r="AH382" s="315"/>
      <c r="AI382" s="315"/>
      <c r="AJ382" s="315"/>
      <c r="AK382" s="315"/>
      <c r="AL382" s="315"/>
      <c r="AM382" s="315"/>
      <c r="AN382" s="315"/>
      <c r="AO382" s="315"/>
      <c r="AP382" s="315"/>
    </row>
    <row r="383" spans="1:42" outlineLevel="2">
      <c r="A383" s="211" t="str">
        <f>A350&amp;"."&amp;A382&amp;"."&amp;A351&amp;"."&amp;B383</f>
        <v>1.d.8.1</v>
      </c>
      <c r="B383">
        <v>1</v>
      </c>
      <c r="C383" t="str">
        <f>'1-GBP'!C383</f>
        <v/>
      </c>
      <c r="D383"/>
      <c r="E383"/>
      <c r="F383"/>
      <c r="G383"/>
      <c r="H383"/>
      <c r="I383"/>
      <c r="J383"/>
      <c r="K383"/>
      <c r="M383" s="281">
        <v>0</v>
      </c>
      <c r="N383" s="281">
        <v>0</v>
      </c>
      <c r="O383" s="281">
        <v>0</v>
      </c>
      <c r="P383" s="281">
        <v>0</v>
      </c>
      <c r="Q383" s="281">
        <v>0</v>
      </c>
      <c r="R383" s="281">
        <v>0</v>
      </c>
      <c r="S383" s="281">
        <v>0</v>
      </c>
      <c r="T383" s="281">
        <v>0</v>
      </c>
      <c r="U383" s="281">
        <v>0</v>
      </c>
      <c r="V383" s="281">
        <v>0</v>
      </c>
      <c r="W383" s="281">
        <v>0</v>
      </c>
      <c r="X383" s="281">
        <v>0</v>
      </c>
      <c r="Y383" s="281">
        <v>0</v>
      </c>
      <c r="Z383" s="281">
        <v>0</v>
      </c>
      <c r="AA383" s="281">
        <v>0</v>
      </c>
      <c r="AB383" s="281">
        <v>0</v>
      </c>
      <c r="AC383" s="281">
        <v>0</v>
      </c>
      <c r="AD383" s="281">
        <v>0</v>
      </c>
      <c r="AE383" s="281">
        <v>0</v>
      </c>
      <c r="AF383" s="281">
        <v>0</v>
      </c>
      <c r="AG383" s="281">
        <v>0</v>
      </c>
      <c r="AH383" s="281">
        <v>0</v>
      </c>
      <c r="AI383" s="281">
        <v>0</v>
      </c>
      <c r="AJ383" s="281">
        <v>0</v>
      </c>
      <c r="AK383" s="281">
        <v>0</v>
      </c>
      <c r="AL383" s="281">
        <v>0</v>
      </c>
      <c r="AM383" s="281">
        <v>0</v>
      </c>
      <c r="AN383" s="281">
        <v>0</v>
      </c>
      <c r="AO383" s="281">
        <v>0</v>
      </c>
      <c r="AP383" s="281">
        <v>0</v>
      </c>
    </row>
    <row r="384" spans="1:42" outlineLevel="2">
      <c r="A384" s="211" t="str">
        <f>A350&amp;"."&amp;A382&amp;"."&amp;A351&amp;"."&amp;B384</f>
        <v>1.d.8.2</v>
      </c>
      <c r="B384">
        <v>2</v>
      </c>
      <c r="C384" t="str">
        <f>'1-GBP'!C384</f>
        <v/>
      </c>
      <c r="D384"/>
      <c r="E384"/>
      <c r="F384"/>
      <c r="G384"/>
      <c r="H384"/>
      <c r="I384"/>
      <c r="J384"/>
      <c r="K384"/>
      <c r="M384" s="281">
        <v>0</v>
      </c>
      <c r="N384" s="281">
        <v>0</v>
      </c>
      <c r="O384" s="281">
        <v>0</v>
      </c>
      <c r="P384" s="281">
        <v>0</v>
      </c>
      <c r="Q384" s="281">
        <v>0</v>
      </c>
      <c r="R384" s="281">
        <v>0</v>
      </c>
      <c r="S384" s="281">
        <v>0</v>
      </c>
      <c r="T384" s="281">
        <v>0</v>
      </c>
      <c r="U384" s="281">
        <v>0</v>
      </c>
      <c r="V384" s="281">
        <v>0</v>
      </c>
      <c r="W384" s="281">
        <v>0</v>
      </c>
      <c r="X384" s="281">
        <v>0</v>
      </c>
      <c r="Y384" s="281">
        <v>0</v>
      </c>
      <c r="Z384" s="281">
        <v>0</v>
      </c>
      <c r="AA384" s="281">
        <v>0</v>
      </c>
      <c r="AB384" s="281">
        <v>0</v>
      </c>
      <c r="AC384" s="281">
        <v>0</v>
      </c>
      <c r="AD384" s="281">
        <v>0</v>
      </c>
      <c r="AE384" s="281">
        <v>0</v>
      </c>
      <c r="AF384" s="281">
        <v>0</v>
      </c>
      <c r="AG384" s="281">
        <v>0</v>
      </c>
      <c r="AH384" s="281">
        <v>0</v>
      </c>
      <c r="AI384" s="281">
        <v>0</v>
      </c>
      <c r="AJ384" s="281">
        <v>0</v>
      </c>
      <c r="AK384" s="281">
        <v>0</v>
      </c>
      <c r="AL384" s="281">
        <v>0</v>
      </c>
      <c r="AM384" s="281">
        <v>0</v>
      </c>
      <c r="AN384" s="281">
        <v>0</v>
      </c>
      <c r="AO384" s="281">
        <v>0</v>
      </c>
      <c r="AP384" s="281">
        <v>0</v>
      </c>
    </row>
    <row r="385" spans="1:42" outlineLevel="2">
      <c r="A385" s="211" t="str">
        <f>A350&amp;"."&amp;A382&amp;"."&amp;A351&amp;"."&amp;B385</f>
        <v>1.d.8.3</v>
      </c>
      <c r="B385">
        <v>3</v>
      </c>
      <c r="C385" t="str">
        <f>'1-GBP'!C385</f>
        <v/>
      </c>
      <c r="D385"/>
      <c r="E385"/>
      <c r="F385"/>
      <c r="G385"/>
      <c r="H385"/>
      <c r="I385"/>
      <c r="J385"/>
      <c r="K385"/>
      <c r="M385" s="281">
        <v>0</v>
      </c>
      <c r="N385" s="281">
        <v>0</v>
      </c>
      <c r="O385" s="281">
        <v>0</v>
      </c>
      <c r="P385" s="281">
        <v>0</v>
      </c>
      <c r="Q385" s="281">
        <v>0</v>
      </c>
      <c r="R385" s="281">
        <v>0</v>
      </c>
      <c r="S385" s="281">
        <v>0</v>
      </c>
      <c r="T385" s="281">
        <v>0</v>
      </c>
      <c r="U385" s="281">
        <v>0</v>
      </c>
      <c r="V385" s="281">
        <v>0</v>
      </c>
      <c r="W385" s="281">
        <v>0</v>
      </c>
      <c r="X385" s="281">
        <v>0</v>
      </c>
      <c r="Y385" s="281">
        <v>0</v>
      </c>
      <c r="Z385" s="281">
        <v>0</v>
      </c>
      <c r="AA385" s="281">
        <v>0</v>
      </c>
      <c r="AB385" s="281">
        <v>0</v>
      </c>
      <c r="AC385" s="281">
        <v>0</v>
      </c>
      <c r="AD385" s="281">
        <v>0</v>
      </c>
      <c r="AE385" s="281">
        <v>0</v>
      </c>
      <c r="AF385" s="281">
        <v>0</v>
      </c>
      <c r="AG385" s="281">
        <v>0</v>
      </c>
      <c r="AH385" s="281">
        <v>0</v>
      </c>
      <c r="AI385" s="281">
        <v>0</v>
      </c>
      <c r="AJ385" s="281">
        <v>0</v>
      </c>
      <c r="AK385" s="281">
        <v>0</v>
      </c>
      <c r="AL385" s="281">
        <v>0</v>
      </c>
      <c r="AM385" s="281">
        <v>0</v>
      </c>
      <c r="AN385" s="281">
        <v>0</v>
      </c>
      <c r="AO385" s="281">
        <v>0</v>
      </c>
      <c r="AP385" s="281">
        <v>0</v>
      </c>
    </row>
    <row r="386" spans="1:42" outlineLevel="2">
      <c r="A386" s="211" t="str">
        <f>A350&amp;"."&amp;A382&amp;"."&amp;A351&amp;"."&amp;B386</f>
        <v>1.d.8.4</v>
      </c>
      <c r="B386">
        <v>4</v>
      </c>
      <c r="C386" t="str">
        <f>'1-GBP'!C386</f>
        <v/>
      </c>
      <c r="D386"/>
      <c r="E386"/>
      <c r="F386"/>
      <c r="G386"/>
      <c r="H386"/>
      <c r="I386"/>
      <c r="J386"/>
      <c r="K386"/>
      <c r="M386" s="281">
        <v>0</v>
      </c>
      <c r="N386" s="281">
        <v>0</v>
      </c>
      <c r="O386" s="281">
        <v>0</v>
      </c>
      <c r="P386" s="281">
        <v>0</v>
      </c>
      <c r="Q386" s="281">
        <v>0</v>
      </c>
      <c r="R386" s="281">
        <v>0</v>
      </c>
      <c r="S386" s="281">
        <v>0</v>
      </c>
      <c r="T386" s="281">
        <v>0</v>
      </c>
      <c r="U386" s="281">
        <v>0</v>
      </c>
      <c r="V386" s="281">
        <v>0</v>
      </c>
      <c r="W386" s="281">
        <v>0</v>
      </c>
      <c r="X386" s="281">
        <v>0</v>
      </c>
      <c r="Y386" s="281">
        <v>0</v>
      </c>
      <c r="Z386" s="281">
        <v>0</v>
      </c>
      <c r="AA386" s="281">
        <v>0</v>
      </c>
      <c r="AB386" s="281">
        <v>0</v>
      </c>
      <c r="AC386" s="281">
        <v>0</v>
      </c>
      <c r="AD386" s="281">
        <v>0</v>
      </c>
      <c r="AE386" s="281">
        <v>0</v>
      </c>
      <c r="AF386" s="281">
        <v>0</v>
      </c>
      <c r="AG386" s="281">
        <v>0</v>
      </c>
      <c r="AH386" s="281">
        <v>0</v>
      </c>
      <c r="AI386" s="281">
        <v>0</v>
      </c>
      <c r="AJ386" s="281">
        <v>0</v>
      </c>
      <c r="AK386" s="281">
        <v>0</v>
      </c>
      <c r="AL386" s="281">
        <v>0</v>
      </c>
      <c r="AM386" s="281">
        <v>0</v>
      </c>
      <c r="AN386" s="281">
        <v>0</v>
      </c>
      <c r="AO386" s="281">
        <v>0</v>
      </c>
      <c r="AP386" s="281">
        <v>0</v>
      </c>
    </row>
    <row r="387" spans="1:42" outlineLevel="2">
      <c r="A387" s="211" t="str">
        <f>A350&amp;"."&amp;A382&amp;"."&amp;A351&amp;"."&amp;B387</f>
        <v>1.d.8.5</v>
      </c>
      <c r="B387">
        <v>5</v>
      </c>
      <c r="C387" t="str">
        <f>'1-GBP'!C387</f>
        <v/>
      </c>
      <c r="D387"/>
      <c r="E387"/>
      <c r="F387"/>
      <c r="G387"/>
      <c r="H387"/>
      <c r="I387"/>
      <c r="J387"/>
      <c r="K387"/>
      <c r="M387" s="281">
        <v>0</v>
      </c>
      <c r="N387" s="281">
        <v>0</v>
      </c>
      <c r="O387" s="281">
        <v>0</v>
      </c>
      <c r="P387" s="281">
        <v>0</v>
      </c>
      <c r="Q387" s="281">
        <v>0</v>
      </c>
      <c r="R387" s="281">
        <v>0</v>
      </c>
      <c r="S387" s="281">
        <v>0</v>
      </c>
      <c r="T387" s="281">
        <v>0</v>
      </c>
      <c r="U387" s="281">
        <v>0</v>
      </c>
      <c r="V387" s="281">
        <v>0</v>
      </c>
      <c r="W387" s="281">
        <v>0</v>
      </c>
      <c r="X387" s="281">
        <v>0</v>
      </c>
      <c r="Y387" s="281">
        <v>0</v>
      </c>
      <c r="Z387" s="281">
        <v>0</v>
      </c>
      <c r="AA387" s="281">
        <v>0</v>
      </c>
      <c r="AB387" s="281">
        <v>0</v>
      </c>
      <c r="AC387" s="281">
        <v>0</v>
      </c>
      <c r="AD387" s="281">
        <v>0</v>
      </c>
      <c r="AE387" s="281">
        <v>0</v>
      </c>
      <c r="AF387" s="281">
        <v>0</v>
      </c>
      <c r="AG387" s="281">
        <v>0</v>
      </c>
      <c r="AH387" s="281">
        <v>0</v>
      </c>
      <c r="AI387" s="281">
        <v>0</v>
      </c>
      <c r="AJ387" s="281">
        <v>0</v>
      </c>
      <c r="AK387" s="281">
        <v>0</v>
      </c>
      <c r="AL387" s="281">
        <v>0</v>
      </c>
      <c r="AM387" s="281">
        <v>0</v>
      </c>
      <c r="AN387" s="281">
        <v>0</v>
      </c>
      <c r="AO387" s="281">
        <v>0</v>
      </c>
      <c r="AP387" s="281">
        <v>0</v>
      </c>
    </row>
    <row r="388" spans="1:42" outlineLevel="2">
      <c r="A388" s="211" t="str">
        <f>A350&amp;"."&amp;A382&amp;"."&amp;A351&amp;"."&amp;B388</f>
        <v>1.d.8.6</v>
      </c>
      <c r="B388">
        <v>6</v>
      </c>
      <c r="C388" t="str">
        <f>'1-GBP'!C388</f>
        <v/>
      </c>
      <c r="D388"/>
      <c r="E388"/>
      <c r="F388"/>
      <c r="G388"/>
      <c r="H388"/>
      <c r="I388"/>
      <c r="J388"/>
      <c r="K388"/>
      <c r="M388" s="281">
        <v>0</v>
      </c>
      <c r="N388" s="281">
        <v>0</v>
      </c>
      <c r="O388" s="281">
        <v>0</v>
      </c>
      <c r="P388" s="281">
        <v>0</v>
      </c>
      <c r="Q388" s="281">
        <v>0</v>
      </c>
      <c r="R388" s="281">
        <v>0</v>
      </c>
      <c r="S388" s="281">
        <v>0</v>
      </c>
      <c r="T388" s="281">
        <v>0</v>
      </c>
      <c r="U388" s="281">
        <v>0</v>
      </c>
      <c r="V388" s="281">
        <v>0</v>
      </c>
      <c r="W388" s="281">
        <v>0</v>
      </c>
      <c r="X388" s="281">
        <v>0</v>
      </c>
      <c r="Y388" s="281">
        <v>0</v>
      </c>
      <c r="Z388" s="281">
        <v>0</v>
      </c>
      <c r="AA388" s="281">
        <v>0</v>
      </c>
      <c r="AB388" s="281">
        <v>0</v>
      </c>
      <c r="AC388" s="281">
        <v>0</v>
      </c>
      <c r="AD388" s="281">
        <v>0</v>
      </c>
      <c r="AE388" s="281">
        <v>0</v>
      </c>
      <c r="AF388" s="281">
        <v>0</v>
      </c>
      <c r="AG388" s="281">
        <v>0</v>
      </c>
      <c r="AH388" s="281">
        <v>0</v>
      </c>
      <c r="AI388" s="281">
        <v>0</v>
      </c>
      <c r="AJ388" s="281">
        <v>0</v>
      </c>
      <c r="AK388" s="281">
        <v>0</v>
      </c>
      <c r="AL388" s="281">
        <v>0</v>
      </c>
      <c r="AM388" s="281">
        <v>0</v>
      </c>
      <c r="AN388" s="281">
        <v>0</v>
      </c>
      <c r="AO388" s="281">
        <v>0</v>
      </c>
      <c r="AP388" s="281">
        <v>0</v>
      </c>
    </row>
    <row r="389" spans="1:42" outlineLevel="2">
      <c r="A389" s="211" t="str">
        <f>A350&amp;"."&amp;A382&amp;"."&amp;A351&amp;"."&amp;B389</f>
        <v>1.d.8.7</v>
      </c>
      <c r="B389">
        <v>7</v>
      </c>
      <c r="C389" t="str">
        <f>'1-GBP'!C389</f>
        <v/>
      </c>
      <c r="D389"/>
      <c r="E389"/>
      <c r="F389"/>
      <c r="G389"/>
      <c r="H389"/>
      <c r="I389"/>
      <c r="J389"/>
      <c r="K389"/>
      <c r="M389" s="281">
        <v>0</v>
      </c>
      <c r="N389" s="281">
        <v>0</v>
      </c>
      <c r="O389" s="281">
        <v>0</v>
      </c>
      <c r="P389" s="281">
        <v>0</v>
      </c>
      <c r="Q389" s="281">
        <v>0</v>
      </c>
      <c r="R389" s="281">
        <v>0</v>
      </c>
      <c r="S389" s="281">
        <v>0</v>
      </c>
      <c r="T389" s="281">
        <v>0</v>
      </c>
      <c r="U389" s="281">
        <v>0</v>
      </c>
      <c r="V389" s="281">
        <v>0</v>
      </c>
      <c r="W389" s="281">
        <v>0</v>
      </c>
      <c r="X389" s="281">
        <v>0</v>
      </c>
      <c r="Y389" s="281">
        <v>0</v>
      </c>
      <c r="Z389" s="281">
        <v>0</v>
      </c>
      <c r="AA389" s="281">
        <v>0</v>
      </c>
      <c r="AB389" s="281">
        <v>0</v>
      </c>
      <c r="AC389" s="281">
        <v>0</v>
      </c>
      <c r="AD389" s="281">
        <v>0</v>
      </c>
      <c r="AE389" s="281">
        <v>0</v>
      </c>
      <c r="AF389" s="281">
        <v>0</v>
      </c>
      <c r="AG389" s="281">
        <v>0</v>
      </c>
      <c r="AH389" s="281">
        <v>0</v>
      </c>
      <c r="AI389" s="281">
        <v>0</v>
      </c>
      <c r="AJ389" s="281">
        <v>0</v>
      </c>
      <c r="AK389" s="281">
        <v>0</v>
      </c>
      <c r="AL389" s="281">
        <v>0</v>
      </c>
      <c r="AM389" s="281">
        <v>0</v>
      </c>
      <c r="AN389" s="281">
        <v>0</v>
      </c>
      <c r="AO389" s="281">
        <v>0</v>
      </c>
      <c r="AP389" s="281">
        <v>0</v>
      </c>
    </row>
    <row r="390" spans="1:42" outlineLevel="2">
      <c r="A390" s="211" t="str">
        <f>A350&amp;"."&amp;A382&amp;"."&amp;A351&amp;"."&amp;B390</f>
        <v>1.d.8.8</v>
      </c>
      <c r="B390">
        <v>8</v>
      </c>
      <c r="C390" t="str">
        <f>'1-GBP'!C390</f>
        <v/>
      </c>
      <c r="D390"/>
      <c r="E390"/>
      <c r="F390"/>
      <c r="G390"/>
      <c r="H390"/>
      <c r="I390"/>
      <c r="J390"/>
      <c r="K390"/>
      <c r="M390" s="281">
        <v>0</v>
      </c>
      <c r="N390" s="281">
        <v>0</v>
      </c>
      <c r="O390" s="281">
        <v>0</v>
      </c>
      <c r="P390" s="281">
        <v>0</v>
      </c>
      <c r="Q390" s="281">
        <v>0</v>
      </c>
      <c r="R390" s="281">
        <v>0</v>
      </c>
      <c r="S390" s="281">
        <v>0</v>
      </c>
      <c r="T390" s="281">
        <v>0</v>
      </c>
      <c r="U390" s="281">
        <v>0</v>
      </c>
      <c r="V390" s="281">
        <v>0</v>
      </c>
      <c r="W390" s="281">
        <v>0</v>
      </c>
      <c r="X390" s="281">
        <v>0</v>
      </c>
      <c r="Y390" s="281">
        <v>0</v>
      </c>
      <c r="Z390" s="281">
        <v>0</v>
      </c>
      <c r="AA390" s="281">
        <v>0</v>
      </c>
      <c r="AB390" s="281">
        <v>0</v>
      </c>
      <c r="AC390" s="281">
        <v>0</v>
      </c>
      <c r="AD390" s="281">
        <v>0</v>
      </c>
      <c r="AE390" s="281">
        <v>0</v>
      </c>
      <c r="AF390" s="281">
        <v>0</v>
      </c>
      <c r="AG390" s="281">
        <v>0</v>
      </c>
      <c r="AH390" s="281">
        <v>0</v>
      </c>
      <c r="AI390" s="281">
        <v>0</v>
      </c>
      <c r="AJ390" s="281">
        <v>0</v>
      </c>
      <c r="AK390" s="281">
        <v>0</v>
      </c>
      <c r="AL390" s="281">
        <v>0</v>
      </c>
      <c r="AM390" s="281">
        <v>0</v>
      </c>
      <c r="AN390" s="281">
        <v>0</v>
      </c>
      <c r="AO390" s="281">
        <v>0</v>
      </c>
      <c r="AP390" s="281">
        <v>0</v>
      </c>
    </row>
    <row r="391" spans="1:42" outlineLevel="2">
      <c r="A391" s="211" t="str">
        <f>A350&amp;"."&amp;A382&amp;"."&amp;A351&amp;"."&amp;B391</f>
        <v>1.d.8.9</v>
      </c>
      <c r="B391">
        <v>9</v>
      </c>
      <c r="C391" t="str">
        <f>'1-GBP'!C391</f>
        <v/>
      </c>
      <c r="D391"/>
      <c r="E391"/>
      <c r="F391"/>
      <c r="G391"/>
      <c r="H391"/>
      <c r="I391"/>
      <c r="J391"/>
      <c r="K391"/>
      <c r="M391" s="281">
        <v>0</v>
      </c>
      <c r="N391" s="281">
        <v>0</v>
      </c>
      <c r="O391" s="281">
        <v>0</v>
      </c>
      <c r="P391" s="281">
        <v>0</v>
      </c>
      <c r="Q391" s="281">
        <v>0</v>
      </c>
      <c r="R391" s="281">
        <v>0</v>
      </c>
      <c r="S391" s="281">
        <v>0</v>
      </c>
      <c r="T391" s="281">
        <v>0</v>
      </c>
      <c r="U391" s="281">
        <v>0</v>
      </c>
      <c r="V391" s="281">
        <v>0</v>
      </c>
      <c r="W391" s="281">
        <v>0</v>
      </c>
      <c r="X391" s="281">
        <v>0</v>
      </c>
      <c r="Y391" s="281">
        <v>0</v>
      </c>
      <c r="Z391" s="281">
        <v>0</v>
      </c>
      <c r="AA391" s="281">
        <v>0</v>
      </c>
      <c r="AB391" s="281">
        <v>0</v>
      </c>
      <c r="AC391" s="281">
        <v>0</v>
      </c>
      <c r="AD391" s="281">
        <v>0</v>
      </c>
      <c r="AE391" s="281">
        <v>0</v>
      </c>
      <c r="AF391" s="281">
        <v>0</v>
      </c>
      <c r="AG391" s="281">
        <v>0</v>
      </c>
      <c r="AH391" s="281">
        <v>0</v>
      </c>
      <c r="AI391" s="281">
        <v>0</v>
      </c>
      <c r="AJ391" s="281">
        <v>0</v>
      </c>
      <c r="AK391" s="281">
        <v>0</v>
      </c>
      <c r="AL391" s="281">
        <v>0</v>
      </c>
      <c r="AM391" s="281">
        <v>0</v>
      </c>
      <c r="AN391" s="281">
        <v>0</v>
      </c>
      <c r="AO391" s="281">
        <v>0</v>
      </c>
      <c r="AP391" s="281">
        <v>0</v>
      </c>
    </row>
    <row r="392" spans="1:42" outlineLevel="2">
      <c r="A392" s="211" t="str">
        <f>A350&amp;"."&amp;A382&amp;"."&amp;A351&amp;"."&amp;B392</f>
        <v>1.d.8.10</v>
      </c>
      <c r="B392">
        <v>10</v>
      </c>
      <c r="C392" t="str">
        <f>'1-GBP'!C392</f>
        <v/>
      </c>
      <c r="D392"/>
      <c r="E392"/>
      <c r="F392"/>
      <c r="G392"/>
      <c r="H392"/>
      <c r="I392"/>
      <c r="J392"/>
      <c r="K392"/>
      <c r="M392" s="281">
        <v>0</v>
      </c>
      <c r="N392" s="281">
        <v>0</v>
      </c>
      <c r="O392" s="281">
        <v>0</v>
      </c>
      <c r="P392" s="281">
        <v>0</v>
      </c>
      <c r="Q392" s="281">
        <v>0</v>
      </c>
      <c r="R392" s="281">
        <v>0</v>
      </c>
      <c r="S392" s="281">
        <v>0</v>
      </c>
      <c r="T392" s="281">
        <v>0</v>
      </c>
      <c r="U392" s="281">
        <v>0</v>
      </c>
      <c r="V392" s="281">
        <v>0</v>
      </c>
      <c r="W392" s="281">
        <v>0</v>
      </c>
      <c r="X392" s="281">
        <v>0</v>
      </c>
      <c r="Y392" s="281">
        <v>0</v>
      </c>
      <c r="Z392" s="281">
        <v>0</v>
      </c>
      <c r="AA392" s="281">
        <v>0</v>
      </c>
      <c r="AB392" s="281">
        <v>0</v>
      </c>
      <c r="AC392" s="281">
        <v>0</v>
      </c>
      <c r="AD392" s="281">
        <v>0</v>
      </c>
      <c r="AE392" s="281">
        <v>0</v>
      </c>
      <c r="AF392" s="281">
        <v>0</v>
      </c>
      <c r="AG392" s="281">
        <v>0</v>
      </c>
      <c r="AH392" s="281">
        <v>0</v>
      </c>
      <c r="AI392" s="281">
        <v>0</v>
      </c>
      <c r="AJ392" s="281">
        <v>0</v>
      </c>
      <c r="AK392" s="281">
        <v>0</v>
      </c>
      <c r="AL392" s="281">
        <v>0</v>
      </c>
      <c r="AM392" s="281">
        <v>0</v>
      </c>
      <c r="AN392" s="281">
        <v>0</v>
      </c>
      <c r="AO392" s="281">
        <v>0</v>
      </c>
      <c r="AP392" s="281">
        <v>0</v>
      </c>
    </row>
    <row r="393" spans="1:42" outlineLevel="2">
      <c r="A393" s="211" t="str">
        <f>A350&amp;"."&amp;A382&amp;"."&amp;A351&amp;"."&amp;B393</f>
        <v>1.d.8.11</v>
      </c>
      <c r="B393">
        <v>11</v>
      </c>
      <c r="C393" t="str">
        <f>'1-GBP'!C393</f>
        <v/>
      </c>
      <c r="D393"/>
      <c r="E393"/>
      <c r="F393"/>
      <c r="G393"/>
      <c r="H393"/>
      <c r="I393"/>
      <c r="J393"/>
      <c r="K393"/>
      <c r="M393" s="281">
        <v>0</v>
      </c>
      <c r="N393" s="281">
        <v>0</v>
      </c>
      <c r="O393" s="281">
        <v>0</v>
      </c>
      <c r="P393" s="281">
        <v>0</v>
      </c>
      <c r="Q393" s="281">
        <v>0</v>
      </c>
      <c r="R393" s="281">
        <v>0</v>
      </c>
      <c r="S393" s="281">
        <v>0</v>
      </c>
      <c r="T393" s="281">
        <v>0</v>
      </c>
      <c r="U393" s="281">
        <v>0</v>
      </c>
      <c r="V393" s="281">
        <v>0</v>
      </c>
      <c r="W393" s="281">
        <v>0</v>
      </c>
      <c r="X393" s="281">
        <v>0</v>
      </c>
      <c r="Y393" s="281">
        <v>0</v>
      </c>
      <c r="Z393" s="281">
        <v>0</v>
      </c>
      <c r="AA393" s="281">
        <v>0</v>
      </c>
      <c r="AB393" s="281">
        <v>0</v>
      </c>
      <c r="AC393" s="281">
        <v>0</v>
      </c>
      <c r="AD393" s="281">
        <v>0</v>
      </c>
      <c r="AE393" s="281">
        <v>0</v>
      </c>
      <c r="AF393" s="281">
        <v>0</v>
      </c>
      <c r="AG393" s="281">
        <v>0</v>
      </c>
      <c r="AH393" s="281">
        <v>0</v>
      </c>
      <c r="AI393" s="281">
        <v>0</v>
      </c>
      <c r="AJ393" s="281">
        <v>0</v>
      </c>
      <c r="AK393" s="281">
        <v>0</v>
      </c>
      <c r="AL393" s="281">
        <v>0</v>
      </c>
      <c r="AM393" s="281">
        <v>0</v>
      </c>
      <c r="AN393" s="281">
        <v>0</v>
      </c>
      <c r="AO393" s="281">
        <v>0</v>
      </c>
      <c r="AP393" s="281">
        <v>0</v>
      </c>
    </row>
    <row r="394" spans="1:42" outlineLevel="2">
      <c r="A394" s="211" t="str">
        <f>A350&amp;"."&amp;A382&amp;"."&amp;A351&amp;"."&amp;B394</f>
        <v>1.d.8.12</v>
      </c>
      <c r="B394">
        <v>12</v>
      </c>
      <c r="C394" t="str">
        <f>'1-GBP'!C394</f>
        <v/>
      </c>
      <c r="D394"/>
      <c r="E394"/>
      <c r="F394"/>
      <c r="G394"/>
      <c r="H394"/>
      <c r="I394"/>
      <c r="J394"/>
      <c r="K394"/>
      <c r="M394" s="281">
        <v>0</v>
      </c>
      <c r="N394" s="281">
        <v>0</v>
      </c>
      <c r="O394" s="281">
        <v>0</v>
      </c>
      <c r="P394" s="281">
        <v>0</v>
      </c>
      <c r="Q394" s="281">
        <v>0</v>
      </c>
      <c r="R394" s="281">
        <v>0</v>
      </c>
      <c r="S394" s="281">
        <v>0</v>
      </c>
      <c r="T394" s="281">
        <v>0</v>
      </c>
      <c r="U394" s="281">
        <v>0</v>
      </c>
      <c r="V394" s="281">
        <v>0</v>
      </c>
      <c r="W394" s="281">
        <v>0</v>
      </c>
      <c r="X394" s="281">
        <v>0</v>
      </c>
      <c r="Y394" s="281">
        <v>0</v>
      </c>
      <c r="Z394" s="281">
        <v>0</v>
      </c>
      <c r="AA394" s="281">
        <v>0</v>
      </c>
      <c r="AB394" s="281">
        <v>0</v>
      </c>
      <c r="AC394" s="281">
        <v>0</v>
      </c>
      <c r="AD394" s="281">
        <v>0</v>
      </c>
      <c r="AE394" s="281">
        <v>0</v>
      </c>
      <c r="AF394" s="281">
        <v>0</v>
      </c>
      <c r="AG394" s="281">
        <v>0</v>
      </c>
      <c r="AH394" s="281">
        <v>0</v>
      </c>
      <c r="AI394" s="281">
        <v>0</v>
      </c>
      <c r="AJ394" s="281">
        <v>0</v>
      </c>
      <c r="AK394" s="281">
        <v>0</v>
      </c>
      <c r="AL394" s="281">
        <v>0</v>
      </c>
      <c r="AM394" s="281">
        <v>0</v>
      </c>
      <c r="AN394" s="281">
        <v>0</v>
      </c>
      <c r="AO394" s="281">
        <v>0</v>
      </c>
      <c r="AP394" s="281">
        <v>0</v>
      </c>
    </row>
    <row r="395" spans="1:42" outlineLevel="1" collapsed="1">
      <c r="A395" s="212"/>
      <c r="B395" s="201">
        <f>B394-COUNTIFS(C383:C394,"")</f>
        <v>0</v>
      </c>
      <c r="C395" s="201" t="s">
        <v>285</v>
      </c>
      <c r="D395" s="201"/>
      <c r="E395" s="201"/>
      <c r="F395" s="201"/>
      <c r="G395" s="201"/>
      <c r="H395" s="201"/>
      <c r="I395" s="201"/>
      <c r="J395" s="201"/>
      <c r="K395" s="201"/>
      <c r="L395" s="201"/>
      <c r="M395" s="280">
        <f t="shared" ref="M395:AP395" si="33">SUM(M383:M394)</f>
        <v>0</v>
      </c>
      <c r="N395" s="280">
        <f t="shared" si="33"/>
        <v>0</v>
      </c>
      <c r="O395" s="280">
        <f t="shared" si="33"/>
        <v>0</v>
      </c>
      <c r="P395" s="280">
        <f t="shared" si="33"/>
        <v>0</v>
      </c>
      <c r="Q395" s="280">
        <f t="shared" si="33"/>
        <v>0</v>
      </c>
      <c r="R395" s="280">
        <f t="shared" si="33"/>
        <v>0</v>
      </c>
      <c r="S395" s="280">
        <f t="shared" si="33"/>
        <v>0</v>
      </c>
      <c r="T395" s="280">
        <f t="shared" si="33"/>
        <v>0</v>
      </c>
      <c r="U395" s="280">
        <f t="shared" si="33"/>
        <v>0</v>
      </c>
      <c r="V395" s="280">
        <f t="shared" si="33"/>
        <v>0</v>
      </c>
      <c r="W395" s="280">
        <f t="shared" si="33"/>
        <v>0</v>
      </c>
      <c r="X395" s="280">
        <f t="shared" si="33"/>
        <v>0</v>
      </c>
      <c r="Y395" s="280">
        <f t="shared" si="33"/>
        <v>0</v>
      </c>
      <c r="Z395" s="280">
        <f t="shared" si="33"/>
        <v>0</v>
      </c>
      <c r="AA395" s="280">
        <f t="shared" si="33"/>
        <v>0</v>
      </c>
      <c r="AB395" s="280">
        <f t="shared" si="33"/>
        <v>0</v>
      </c>
      <c r="AC395" s="280">
        <f t="shared" si="33"/>
        <v>0</v>
      </c>
      <c r="AD395" s="280">
        <f t="shared" si="33"/>
        <v>0</v>
      </c>
      <c r="AE395" s="280">
        <f t="shared" si="33"/>
        <v>0</v>
      </c>
      <c r="AF395" s="280">
        <f t="shared" si="33"/>
        <v>0</v>
      </c>
      <c r="AG395" s="280">
        <f t="shared" si="33"/>
        <v>0</v>
      </c>
      <c r="AH395" s="280">
        <f t="shared" si="33"/>
        <v>0</v>
      </c>
      <c r="AI395" s="280">
        <f t="shared" si="33"/>
        <v>0</v>
      </c>
      <c r="AJ395" s="280">
        <f t="shared" si="33"/>
        <v>0</v>
      </c>
      <c r="AK395" s="280">
        <f t="shared" si="33"/>
        <v>0</v>
      </c>
      <c r="AL395" s="280">
        <f t="shared" si="33"/>
        <v>0</v>
      </c>
      <c r="AM395" s="280">
        <f t="shared" si="33"/>
        <v>0</v>
      </c>
      <c r="AN395" s="280">
        <f t="shared" si="33"/>
        <v>0</v>
      </c>
      <c r="AO395" s="280">
        <f t="shared" si="33"/>
        <v>0</v>
      </c>
      <c r="AP395" s="280">
        <f t="shared" si="33"/>
        <v>0</v>
      </c>
    </row>
    <row r="396" spans="1:42" ht="16.149999999999999" outlineLevel="1" thickBot="1">
      <c r="A396" s="213"/>
      <c r="B396" s="202"/>
      <c r="C396" s="202"/>
      <c r="D396" s="202"/>
      <c r="E396" s="202"/>
      <c r="F396" s="202"/>
      <c r="G396" s="202"/>
      <c r="H396" s="202"/>
      <c r="I396" s="202"/>
      <c r="J396" s="202"/>
      <c r="K396" s="202"/>
      <c r="L396" s="202"/>
      <c r="M396" s="313"/>
      <c r="N396" s="313"/>
      <c r="O396" s="313"/>
      <c r="P396" s="313"/>
      <c r="Q396" s="313"/>
      <c r="R396" s="313"/>
      <c r="S396" s="313"/>
      <c r="T396" s="313"/>
      <c r="U396" s="313"/>
      <c r="V396" s="313"/>
      <c r="W396" s="313"/>
      <c r="X396" s="313"/>
      <c r="Y396" s="313"/>
      <c r="Z396" s="313"/>
      <c r="AA396" s="313"/>
      <c r="AB396" s="313"/>
      <c r="AC396" s="313"/>
      <c r="AD396" s="313"/>
      <c r="AE396" s="313"/>
      <c r="AF396" s="313"/>
      <c r="AG396" s="313"/>
      <c r="AH396" s="313"/>
      <c r="AI396" s="313"/>
      <c r="AJ396" s="313"/>
      <c r="AK396" s="313"/>
      <c r="AL396" s="313"/>
      <c r="AM396" s="313"/>
      <c r="AN396" s="313"/>
      <c r="AO396" s="313"/>
      <c r="AP396" s="313"/>
    </row>
    <row r="397" spans="1:42" ht="16.149999999999999" outlineLevel="1" thickBot="1">
      <c r="A397" s="214" t="s">
        <v>288</v>
      </c>
      <c r="B397" s="203">
        <f>B395+B380+B365</f>
        <v>2</v>
      </c>
      <c r="C397" s="203" t="s">
        <v>289</v>
      </c>
      <c r="D397" s="203"/>
      <c r="E397" s="203"/>
      <c r="F397" s="203"/>
      <c r="G397" s="203" t="str">
        <f>+"Total "&amp;$B350&amp;" "&amp;$B351</f>
        <v>Total Phase 1 Contingency</v>
      </c>
      <c r="H397" s="203"/>
      <c r="I397" s="203"/>
      <c r="J397" s="203"/>
      <c r="K397" s="203"/>
      <c r="L397" s="203"/>
      <c r="M397" s="284">
        <f t="shared" ref="M397:AP397" si="34">SUM(M365,M380,M395)</f>
        <v>0</v>
      </c>
      <c r="N397" s="284">
        <f t="shared" si="34"/>
        <v>0</v>
      </c>
      <c r="O397" s="284">
        <f t="shared" si="34"/>
        <v>0</v>
      </c>
      <c r="P397" s="284">
        <f t="shared" si="34"/>
        <v>0</v>
      </c>
      <c r="Q397" s="284">
        <f t="shared" si="34"/>
        <v>0</v>
      </c>
      <c r="R397" s="284">
        <f t="shared" si="34"/>
        <v>0</v>
      </c>
      <c r="S397" s="284">
        <f t="shared" si="34"/>
        <v>0</v>
      </c>
      <c r="T397" s="284">
        <f t="shared" si="34"/>
        <v>0</v>
      </c>
      <c r="U397" s="284">
        <f t="shared" si="34"/>
        <v>0</v>
      </c>
      <c r="V397" s="284">
        <f t="shared" si="34"/>
        <v>0</v>
      </c>
      <c r="W397" s="284">
        <f t="shared" si="34"/>
        <v>0</v>
      </c>
      <c r="X397" s="284">
        <f t="shared" si="34"/>
        <v>0</v>
      </c>
      <c r="Y397" s="284">
        <f t="shared" si="34"/>
        <v>0</v>
      </c>
      <c r="Z397" s="284">
        <f t="shared" si="34"/>
        <v>0</v>
      </c>
      <c r="AA397" s="284">
        <f t="shared" si="34"/>
        <v>0</v>
      </c>
      <c r="AB397" s="284">
        <f t="shared" si="34"/>
        <v>0</v>
      </c>
      <c r="AC397" s="284">
        <f t="shared" si="34"/>
        <v>0</v>
      </c>
      <c r="AD397" s="284">
        <f t="shared" si="34"/>
        <v>0</v>
      </c>
      <c r="AE397" s="284">
        <f t="shared" si="34"/>
        <v>0</v>
      </c>
      <c r="AF397" s="284">
        <f t="shared" si="34"/>
        <v>0</v>
      </c>
      <c r="AG397" s="284">
        <f t="shared" si="34"/>
        <v>0</v>
      </c>
      <c r="AH397" s="284">
        <f t="shared" si="34"/>
        <v>0</v>
      </c>
      <c r="AI397" s="284">
        <f t="shared" si="34"/>
        <v>0</v>
      </c>
      <c r="AJ397" s="284">
        <f t="shared" si="34"/>
        <v>0</v>
      </c>
      <c r="AK397" s="284">
        <f t="shared" si="34"/>
        <v>0</v>
      </c>
      <c r="AL397" s="284">
        <f t="shared" si="34"/>
        <v>0</v>
      </c>
      <c r="AM397" s="284">
        <f t="shared" si="34"/>
        <v>0</v>
      </c>
      <c r="AN397" s="284">
        <f t="shared" si="34"/>
        <v>0</v>
      </c>
      <c r="AO397" s="284">
        <f t="shared" si="34"/>
        <v>0</v>
      </c>
      <c r="AP397" s="284">
        <f t="shared" si="34"/>
        <v>0</v>
      </c>
    </row>
    <row r="398" spans="1:42">
      <c r="A398" s="211"/>
      <c r="B398"/>
      <c r="C398"/>
      <c r="D398"/>
      <c r="E398"/>
      <c r="F398"/>
      <c r="G398"/>
      <c r="H398"/>
      <c r="I398"/>
      <c r="J398"/>
      <c r="K398"/>
      <c r="M398" s="314"/>
      <c r="N398" s="314"/>
      <c r="O398" s="314"/>
      <c r="P398" s="314"/>
      <c r="Q398" s="314"/>
      <c r="R398" s="314"/>
      <c r="S398" s="314"/>
      <c r="T398" s="314"/>
      <c r="U398" s="314"/>
      <c r="V398" s="314"/>
      <c r="W398" s="314"/>
      <c r="X398" s="314"/>
      <c r="Y398" s="314"/>
      <c r="Z398" s="314"/>
      <c r="AA398" s="314"/>
      <c r="AB398" s="314"/>
      <c r="AC398" s="314"/>
      <c r="AD398" s="314"/>
      <c r="AE398" s="314"/>
      <c r="AF398" s="314"/>
      <c r="AG398" s="314"/>
      <c r="AH398" s="314"/>
      <c r="AI398" s="314"/>
      <c r="AJ398" s="314"/>
      <c r="AK398" s="314"/>
      <c r="AL398" s="314"/>
      <c r="AM398" s="314"/>
      <c r="AN398" s="314"/>
      <c r="AO398" s="314"/>
      <c r="AP398" s="314"/>
    </row>
    <row r="399" spans="1:42">
      <c r="A399" s="209" t="str">
        <f>_xlfn.TEXTBEFORE(J399,".")</f>
        <v>3</v>
      </c>
      <c r="B399" s="196" t="str">
        <f>_xlfn.XLOOKUP($A399,Select!$B$4:$B$65,Select!$C$4:$C$65)</f>
        <v>Phase 3</v>
      </c>
      <c r="C399" s="197"/>
      <c r="D399" s="197">
        <f>B414+B429+B444</f>
        <v>5</v>
      </c>
      <c r="E399" s="197" t="s">
        <v>281</v>
      </c>
      <c r="F399" s="197"/>
      <c r="G399" s="197"/>
      <c r="H399" s="197"/>
      <c r="I399" s="197" t="s">
        <v>282</v>
      </c>
      <c r="J399" s="197" t="str">
        <f>Select!$M$12</f>
        <v>3.1</v>
      </c>
      <c r="K399" s="197"/>
      <c r="L399" s="197"/>
      <c r="M399" s="318"/>
      <c r="N399" s="319"/>
      <c r="O399" s="319"/>
      <c r="P399" s="319"/>
      <c r="Q399" s="319"/>
      <c r="R399" s="319"/>
      <c r="S399" s="319"/>
      <c r="T399" s="319"/>
      <c r="U399" s="319"/>
      <c r="V399" s="319"/>
      <c r="W399" s="319"/>
      <c r="X399" s="319"/>
      <c r="Y399" s="319"/>
      <c r="Z399" s="319"/>
      <c r="AA399" s="319"/>
      <c r="AB399" s="319"/>
      <c r="AC399" s="319"/>
      <c r="AD399" s="319"/>
      <c r="AE399" s="319"/>
      <c r="AF399" s="319"/>
      <c r="AG399" s="319"/>
      <c r="AH399" s="319"/>
      <c r="AI399" s="319"/>
      <c r="AJ399" s="319"/>
      <c r="AK399" s="319"/>
      <c r="AL399" s="319"/>
      <c r="AM399" s="319"/>
      <c r="AN399" s="319"/>
      <c r="AO399" s="319"/>
      <c r="AP399" s="319"/>
    </row>
    <row r="400" spans="1:42" outlineLevel="1">
      <c r="A400" s="210" t="str">
        <f>_xlfn.TEXTAFTER(J399,".")</f>
        <v>1</v>
      </c>
      <c r="B400" s="199" t="str">
        <f>_xlfn.XLOOKUP($J399,Select!$K$4:$K$65,Select!$F$4:$F$65)</f>
        <v>Humber Onshore Transportation System</v>
      </c>
      <c r="C400" s="199"/>
      <c r="D400" s="199"/>
      <c r="E400" s="199"/>
      <c r="F400" s="199"/>
      <c r="G400" s="199"/>
      <c r="H400" s="199"/>
      <c r="I400" s="199"/>
      <c r="J400" s="199"/>
      <c r="K400" s="199"/>
      <c r="L400" s="199"/>
      <c r="M400" s="320"/>
      <c r="N400" s="320"/>
      <c r="O400" s="320"/>
      <c r="P400" s="320"/>
      <c r="Q400" s="320"/>
      <c r="R400" s="320"/>
      <c r="S400" s="320"/>
      <c r="T400" s="320"/>
      <c r="U400" s="320"/>
      <c r="V400" s="320"/>
      <c r="W400" s="320"/>
      <c r="X400" s="320"/>
      <c r="Y400" s="320"/>
      <c r="Z400" s="320"/>
      <c r="AA400" s="320"/>
      <c r="AB400" s="320"/>
      <c r="AC400" s="320"/>
      <c r="AD400" s="320"/>
      <c r="AE400" s="320"/>
      <c r="AF400" s="320"/>
      <c r="AG400" s="320"/>
      <c r="AH400" s="320"/>
      <c r="AI400" s="320"/>
      <c r="AJ400" s="320"/>
      <c r="AK400" s="320"/>
      <c r="AL400" s="320"/>
      <c r="AM400" s="320"/>
      <c r="AN400" s="320"/>
      <c r="AO400" s="320"/>
      <c r="AP400" s="320"/>
    </row>
    <row r="401" spans="1:42" outlineLevel="1">
      <c r="A401" s="220" t="s">
        <v>150</v>
      </c>
      <c r="B401" s="220" t="s">
        <v>283</v>
      </c>
      <c r="C401" s="220" t="s">
        <v>284</v>
      </c>
      <c r="D401" s="220"/>
      <c r="E401" s="220"/>
      <c r="F401" s="220"/>
      <c r="G401" s="220"/>
      <c r="H401" s="220"/>
      <c r="I401" s="220"/>
      <c r="J401" s="220"/>
      <c r="K401" s="220"/>
      <c r="L401" s="220"/>
      <c r="M401" s="315"/>
      <c r="N401" s="315"/>
      <c r="O401" s="315"/>
      <c r="P401" s="315"/>
      <c r="Q401" s="315"/>
      <c r="R401" s="315"/>
      <c r="S401" s="315"/>
      <c r="T401" s="315"/>
      <c r="U401" s="315"/>
      <c r="V401" s="315"/>
      <c r="W401" s="315"/>
      <c r="X401" s="315"/>
      <c r="Y401" s="315"/>
      <c r="Z401" s="315"/>
      <c r="AA401" s="315"/>
      <c r="AB401" s="315"/>
      <c r="AC401" s="315"/>
      <c r="AD401" s="315"/>
      <c r="AE401" s="315"/>
      <c r="AF401" s="315"/>
      <c r="AG401" s="315"/>
      <c r="AH401" s="315"/>
      <c r="AI401" s="315"/>
      <c r="AJ401" s="315"/>
      <c r="AK401" s="315"/>
      <c r="AL401" s="315"/>
      <c r="AM401" s="315"/>
      <c r="AN401" s="315"/>
      <c r="AO401" s="315"/>
      <c r="AP401" s="315"/>
    </row>
    <row r="402" spans="1:42" outlineLevel="2">
      <c r="A402" s="211" t="str">
        <f>A399&amp;"."&amp;A401&amp;"."&amp;A400&amp;"."&amp;B402</f>
        <v>3.c.1.1</v>
      </c>
      <c r="B402">
        <v>1</v>
      </c>
      <c r="C402" t="str">
        <f>'1-GBP'!C402</f>
        <v/>
      </c>
      <c r="D402"/>
      <c r="E402"/>
      <c r="F402"/>
      <c r="G402"/>
      <c r="H402"/>
      <c r="I402"/>
      <c r="J402"/>
      <c r="K402"/>
      <c r="M402" s="281">
        <v>0</v>
      </c>
      <c r="N402" s="281">
        <v>0</v>
      </c>
      <c r="O402" s="281">
        <v>0</v>
      </c>
      <c r="P402" s="281">
        <v>0</v>
      </c>
      <c r="Q402" s="281">
        <v>0</v>
      </c>
      <c r="R402" s="281">
        <v>0</v>
      </c>
      <c r="S402" s="281">
        <v>0</v>
      </c>
      <c r="T402" s="281">
        <v>0</v>
      </c>
      <c r="U402" s="281">
        <v>0</v>
      </c>
      <c r="V402" s="281">
        <v>0</v>
      </c>
      <c r="W402" s="281">
        <v>0</v>
      </c>
      <c r="X402" s="281">
        <v>0</v>
      </c>
      <c r="Y402" s="281">
        <v>0</v>
      </c>
      <c r="Z402" s="281">
        <v>0</v>
      </c>
      <c r="AA402" s="281">
        <v>0</v>
      </c>
      <c r="AB402" s="281">
        <v>0</v>
      </c>
      <c r="AC402" s="281">
        <v>0</v>
      </c>
      <c r="AD402" s="281">
        <v>0</v>
      </c>
      <c r="AE402" s="281">
        <v>0</v>
      </c>
      <c r="AF402" s="281">
        <v>0</v>
      </c>
      <c r="AG402" s="281">
        <v>0</v>
      </c>
      <c r="AH402" s="281">
        <v>0</v>
      </c>
      <c r="AI402" s="281">
        <v>0</v>
      </c>
      <c r="AJ402" s="281">
        <v>0</v>
      </c>
      <c r="AK402" s="281">
        <v>0</v>
      </c>
      <c r="AL402" s="281">
        <v>0</v>
      </c>
      <c r="AM402" s="281">
        <v>0</v>
      </c>
      <c r="AN402" s="281">
        <v>0</v>
      </c>
      <c r="AO402" s="281">
        <v>0</v>
      </c>
      <c r="AP402" s="281">
        <v>0</v>
      </c>
    </row>
    <row r="403" spans="1:42" outlineLevel="2">
      <c r="A403" s="211" t="str">
        <f>A399&amp;"."&amp;A401&amp;"."&amp;A400&amp;"."&amp;B403</f>
        <v>3.c.1.2</v>
      </c>
      <c r="B403">
        <v>2</v>
      </c>
      <c r="C403" t="str">
        <f>'1-GBP'!C403</f>
        <v/>
      </c>
      <c r="D403"/>
      <c r="E403"/>
      <c r="F403"/>
      <c r="G403"/>
      <c r="H403"/>
      <c r="I403"/>
      <c r="J403"/>
      <c r="K403"/>
      <c r="M403" s="281">
        <v>0</v>
      </c>
      <c r="N403" s="281">
        <v>0</v>
      </c>
      <c r="O403" s="281">
        <v>0</v>
      </c>
      <c r="P403" s="281">
        <v>0</v>
      </c>
      <c r="Q403" s="281">
        <v>0</v>
      </c>
      <c r="R403" s="281">
        <v>0</v>
      </c>
      <c r="S403" s="281">
        <v>0</v>
      </c>
      <c r="T403" s="281">
        <v>0</v>
      </c>
      <c r="U403" s="281">
        <v>0</v>
      </c>
      <c r="V403" s="281">
        <v>0</v>
      </c>
      <c r="W403" s="281">
        <v>0</v>
      </c>
      <c r="X403" s="281">
        <v>0</v>
      </c>
      <c r="Y403" s="281">
        <v>0</v>
      </c>
      <c r="Z403" s="281">
        <v>0</v>
      </c>
      <c r="AA403" s="281">
        <v>0</v>
      </c>
      <c r="AB403" s="281">
        <v>0</v>
      </c>
      <c r="AC403" s="281">
        <v>0</v>
      </c>
      <c r="AD403" s="281">
        <v>0</v>
      </c>
      <c r="AE403" s="281">
        <v>0</v>
      </c>
      <c r="AF403" s="281">
        <v>0</v>
      </c>
      <c r="AG403" s="281">
        <v>0</v>
      </c>
      <c r="AH403" s="281">
        <v>0</v>
      </c>
      <c r="AI403" s="281">
        <v>0</v>
      </c>
      <c r="AJ403" s="281">
        <v>0</v>
      </c>
      <c r="AK403" s="281">
        <v>0</v>
      </c>
      <c r="AL403" s="281">
        <v>0</v>
      </c>
      <c r="AM403" s="281">
        <v>0</v>
      </c>
      <c r="AN403" s="281">
        <v>0</v>
      </c>
      <c r="AO403" s="281">
        <v>0</v>
      </c>
      <c r="AP403" s="281">
        <v>0</v>
      </c>
    </row>
    <row r="404" spans="1:42" outlineLevel="2">
      <c r="A404" s="211" t="str">
        <f>A399&amp;"."&amp;A401&amp;"."&amp;A400&amp;"."&amp;B404</f>
        <v>3.c.1.3</v>
      </c>
      <c r="B404">
        <v>3</v>
      </c>
      <c r="C404" t="str">
        <f>'1-GBP'!C404</f>
        <v/>
      </c>
      <c r="D404"/>
      <c r="E404"/>
      <c r="F404"/>
      <c r="G404"/>
      <c r="H404"/>
      <c r="I404"/>
      <c r="J404"/>
      <c r="K404"/>
      <c r="M404" s="281">
        <v>0</v>
      </c>
      <c r="N404" s="281">
        <v>0</v>
      </c>
      <c r="O404" s="281">
        <v>0</v>
      </c>
      <c r="P404" s="281">
        <v>0</v>
      </c>
      <c r="Q404" s="281">
        <v>0</v>
      </c>
      <c r="R404" s="281">
        <v>0</v>
      </c>
      <c r="S404" s="281">
        <v>0</v>
      </c>
      <c r="T404" s="281">
        <v>0</v>
      </c>
      <c r="U404" s="281">
        <v>0</v>
      </c>
      <c r="V404" s="281">
        <v>0</v>
      </c>
      <c r="W404" s="281">
        <v>0</v>
      </c>
      <c r="X404" s="281">
        <v>0</v>
      </c>
      <c r="Y404" s="281">
        <v>0</v>
      </c>
      <c r="Z404" s="281">
        <v>0</v>
      </c>
      <c r="AA404" s="281">
        <v>0</v>
      </c>
      <c r="AB404" s="281">
        <v>0</v>
      </c>
      <c r="AC404" s="281">
        <v>0</v>
      </c>
      <c r="AD404" s="281">
        <v>0</v>
      </c>
      <c r="AE404" s="281">
        <v>0</v>
      </c>
      <c r="AF404" s="281">
        <v>0</v>
      </c>
      <c r="AG404" s="281">
        <v>0</v>
      </c>
      <c r="AH404" s="281">
        <v>0</v>
      </c>
      <c r="AI404" s="281">
        <v>0</v>
      </c>
      <c r="AJ404" s="281">
        <v>0</v>
      </c>
      <c r="AK404" s="281">
        <v>0</v>
      </c>
      <c r="AL404" s="281">
        <v>0</v>
      </c>
      <c r="AM404" s="281">
        <v>0</v>
      </c>
      <c r="AN404" s="281">
        <v>0</v>
      </c>
      <c r="AO404" s="281">
        <v>0</v>
      </c>
      <c r="AP404" s="281">
        <v>0</v>
      </c>
    </row>
    <row r="405" spans="1:42" outlineLevel="2">
      <c r="A405" s="211" t="str">
        <f>A399&amp;"."&amp;A401&amp;"."&amp;A400&amp;"."&amp;B405</f>
        <v>3.c.1.4</v>
      </c>
      <c r="B405">
        <v>4</v>
      </c>
      <c r="C405" t="str">
        <f>'1-GBP'!C405</f>
        <v/>
      </c>
      <c r="D405"/>
      <c r="E405"/>
      <c r="F405"/>
      <c r="G405"/>
      <c r="H405"/>
      <c r="I405"/>
      <c r="J405"/>
      <c r="K405"/>
      <c r="M405" s="281">
        <v>0</v>
      </c>
      <c r="N405" s="281">
        <v>0</v>
      </c>
      <c r="O405" s="281">
        <v>0</v>
      </c>
      <c r="P405" s="281">
        <v>0</v>
      </c>
      <c r="Q405" s="281">
        <v>0</v>
      </c>
      <c r="R405" s="281">
        <v>0</v>
      </c>
      <c r="S405" s="281">
        <v>0</v>
      </c>
      <c r="T405" s="281">
        <v>0</v>
      </c>
      <c r="U405" s="281">
        <v>0</v>
      </c>
      <c r="V405" s="281">
        <v>0</v>
      </c>
      <c r="W405" s="281">
        <v>0</v>
      </c>
      <c r="X405" s="281">
        <v>0</v>
      </c>
      <c r="Y405" s="281">
        <v>0</v>
      </c>
      <c r="Z405" s="281">
        <v>0</v>
      </c>
      <c r="AA405" s="281">
        <v>0</v>
      </c>
      <c r="AB405" s="281">
        <v>0</v>
      </c>
      <c r="AC405" s="281">
        <v>0</v>
      </c>
      <c r="AD405" s="281">
        <v>0</v>
      </c>
      <c r="AE405" s="281">
        <v>0</v>
      </c>
      <c r="AF405" s="281">
        <v>0</v>
      </c>
      <c r="AG405" s="281">
        <v>0</v>
      </c>
      <c r="AH405" s="281">
        <v>0</v>
      </c>
      <c r="AI405" s="281">
        <v>0</v>
      </c>
      <c r="AJ405" s="281">
        <v>0</v>
      </c>
      <c r="AK405" s="281">
        <v>0</v>
      </c>
      <c r="AL405" s="281">
        <v>0</v>
      </c>
      <c r="AM405" s="281">
        <v>0</v>
      </c>
      <c r="AN405" s="281">
        <v>0</v>
      </c>
      <c r="AO405" s="281">
        <v>0</v>
      </c>
      <c r="AP405" s="281">
        <v>0</v>
      </c>
    </row>
    <row r="406" spans="1:42" outlineLevel="2">
      <c r="A406" s="211" t="str">
        <f>A399&amp;"."&amp;A401&amp;"."&amp;A400&amp;"."&amp;B406</f>
        <v>3.c.1.5</v>
      </c>
      <c r="B406">
        <v>5</v>
      </c>
      <c r="C406" t="str">
        <f>'1-GBP'!C406</f>
        <v/>
      </c>
      <c r="D406"/>
      <c r="E406"/>
      <c r="F406"/>
      <c r="G406"/>
      <c r="H406"/>
      <c r="I406"/>
      <c r="J406"/>
      <c r="K406"/>
      <c r="M406" s="281">
        <v>0</v>
      </c>
      <c r="N406" s="281">
        <v>0</v>
      </c>
      <c r="O406" s="281">
        <v>0</v>
      </c>
      <c r="P406" s="281">
        <v>0</v>
      </c>
      <c r="Q406" s="281">
        <v>0</v>
      </c>
      <c r="R406" s="281">
        <v>0</v>
      </c>
      <c r="S406" s="281">
        <v>0</v>
      </c>
      <c r="T406" s="281">
        <v>0</v>
      </c>
      <c r="U406" s="281">
        <v>0</v>
      </c>
      <c r="V406" s="281">
        <v>0</v>
      </c>
      <c r="W406" s="281">
        <v>0</v>
      </c>
      <c r="X406" s="281">
        <v>0</v>
      </c>
      <c r="Y406" s="281">
        <v>0</v>
      </c>
      <c r="Z406" s="281">
        <v>0</v>
      </c>
      <c r="AA406" s="281">
        <v>0</v>
      </c>
      <c r="AB406" s="281">
        <v>0</v>
      </c>
      <c r="AC406" s="281">
        <v>0</v>
      </c>
      <c r="AD406" s="281">
        <v>0</v>
      </c>
      <c r="AE406" s="281">
        <v>0</v>
      </c>
      <c r="AF406" s="281">
        <v>0</v>
      </c>
      <c r="AG406" s="281">
        <v>0</v>
      </c>
      <c r="AH406" s="281">
        <v>0</v>
      </c>
      <c r="AI406" s="281">
        <v>0</v>
      </c>
      <c r="AJ406" s="281">
        <v>0</v>
      </c>
      <c r="AK406" s="281">
        <v>0</v>
      </c>
      <c r="AL406" s="281">
        <v>0</v>
      </c>
      <c r="AM406" s="281">
        <v>0</v>
      </c>
      <c r="AN406" s="281">
        <v>0</v>
      </c>
      <c r="AO406" s="281">
        <v>0</v>
      </c>
      <c r="AP406" s="281">
        <v>0</v>
      </c>
    </row>
    <row r="407" spans="1:42" outlineLevel="2">
      <c r="A407" s="211" t="str">
        <f>A399&amp;"."&amp;A401&amp;"."&amp;A400&amp;"."&amp;B407</f>
        <v>3.c.1.6</v>
      </c>
      <c r="B407">
        <v>6</v>
      </c>
      <c r="C407" t="str">
        <f>'1-GBP'!C407</f>
        <v/>
      </c>
      <c r="D407"/>
      <c r="E407"/>
      <c r="F407"/>
      <c r="G407"/>
      <c r="H407"/>
      <c r="I407"/>
      <c r="J407"/>
      <c r="K407"/>
      <c r="M407" s="281">
        <v>0</v>
      </c>
      <c r="N407" s="281">
        <v>0</v>
      </c>
      <c r="O407" s="281">
        <v>0</v>
      </c>
      <c r="P407" s="281">
        <v>0</v>
      </c>
      <c r="Q407" s="281">
        <v>0</v>
      </c>
      <c r="R407" s="281">
        <v>0</v>
      </c>
      <c r="S407" s="281">
        <v>0</v>
      </c>
      <c r="T407" s="281">
        <v>0</v>
      </c>
      <c r="U407" s="281">
        <v>0</v>
      </c>
      <c r="V407" s="281">
        <v>0</v>
      </c>
      <c r="W407" s="281">
        <v>0</v>
      </c>
      <c r="X407" s="281">
        <v>0</v>
      </c>
      <c r="Y407" s="281">
        <v>0</v>
      </c>
      <c r="Z407" s="281">
        <v>0</v>
      </c>
      <c r="AA407" s="281">
        <v>0</v>
      </c>
      <c r="AB407" s="281">
        <v>0</v>
      </c>
      <c r="AC407" s="281">
        <v>0</v>
      </c>
      <c r="AD407" s="281">
        <v>0</v>
      </c>
      <c r="AE407" s="281">
        <v>0</v>
      </c>
      <c r="AF407" s="281">
        <v>0</v>
      </c>
      <c r="AG407" s="281">
        <v>0</v>
      </c>
      <c r="AH407" s="281">
        <v>0</v>
      </c>
      <c r="AI407" s="281">
        <v>0</v>
      </c>
      <c r="AJ407" s="281">
        <v>0</v>
      </c>
      <c r="AK407" s="281">
        <v>0</v>
      </c>
      <c r="AL407" s="281">
        <v>0</v>
      </c>
      <c r="AM407" s="281">
        <v>0</v>
      </c>
      <c r="AN407" s="281">
        <v>0</v>
      </c>
      <c r="AO407" s="281">
        <v>0</v>
      </c>
      <c r="AP407" s="281">
        <v>0</v>
      </c>
    </row>
    <row r="408" spans="1:42" outlineLevel="2">
      <c r="A408" s="211" t="str">
        <f>A399&amp;"."&amp;A401&amp;"."&amp;A400&amp;"."&amp;B408</f>
        <v>3.c.1.7</v>
      </c>
      <c r="B408">
        <v>7</v>
      </c>
      <c r="C408" t="str">
        <f>'1-GBP'!C408</f>
        <v/>
      </c>
      <c r="D408"/>
      <c r="E408"/>
      <c r="F408"/>
      <c r="G408"/>
      <c r="H408"/>
      <c r="I408"/>
      <c r="J408"/>
      <c r="K408"/>
      <c r="M408" s="281">
        <v>0</v>
      </c>
      <c r="N408" s="281">
        <v>0</v>
      </c>
      <c r="O408" s="281">
        <v>0</v>
      </c>
      <c r="P408" s="281">
        <v>0</v>
      </c>
      <c r="Q408" s="281">
        <v>0</v>
      </c>
      <c r="R408" s="281">
        <v>0</v>
      </c>
      <c r="S408" s="281">
        <v>0</v>
      </c>
      <c r="T408" s="281">
        <v>0</v>
      </c>
      <c r="U408" s="281">
        <v>0</v>
      </c>
      <c r="V408" s="281">
        <v>0</v>
      </c>
      <c r="W408" s="281">
        <v>0</v>
      </c>
      <c r="X408" s="281">
        <v>0</v>
      </c>
      <c r="Y408" s="281">
        <v>0</v>
      </c>
      <c r="Z408" s="281">
        <v>0</v>
      </c>
      <c r="AA408" s="281">
        <v>0</v>
      </c>
      <c r="AB408" s="281">
        <v>0</v>
      </c>
      <c r="AC408" s="281">
        <v>0</v>
      </c>
      <c r="AD408" s="281">
        <v>0</v>
      </c>
      <c r="AE408" s="281">
        <v>0</v>
      </c>
      <c r="AF408" s="281">
        <v>0</v>
      </c>
      <c r="AG408" s="281">
        <v>0</v>
      </c>
      <c r="AH408" s="281">
        <v>0</v>
      </c>
      <c r="AI408" s="281">
        <v>0</v>
      </c>
      <c r="AJ408" s="281">
        <v>0</v>
      </c>
      <c r="AK408" s="281">
        <v>0</v>
      </c>
      <c r="AL408" s="281">
        <v>0</v>
      </c>
      <c r="AM408" s="281">
        <v>0</v>
      </c>
      <c r="AN408" s="281">
        <v>0</v>
      </c>
      <c r="AO408" s="281">
        <v>0</v>
      </c>
      <c r="AP408" s="281">
        <v>0</v>
      </c>
    </row>
    <row r="409" spans="1:42" outlineLevel="2">
      <c r="A409" s="211" t="str">
        <f>A399&amp;"."&amp;A401&amp;"."&amp;A400&amp;"."&amp;B409</f>
        <v>3.c.1.8</v>
      </c>
      <c r="B409">
        <v>8</v>
      </c>
      <c r="C409" t="str">
        <f>'1-GBP'!C409</f>
        <v/>
      </c>
      <c r="D409"/>
      <c r="E409"/>
      <c r="F409"/>
      <c r="G409"/>
      <c r="H409"/>
      <c r="I409"/>
      <c r="J409"/>
      <c r="K409"/>
      <c r="M409" s="281">
        <v>0</v>
      </c>
      <c r="N409" s="281">
        <v>0</v>
      </c>
      <c r="O409" s="281">
        <v>0</v>
      </c>
      <c r="P409" s="281">
        <v>0</v>
      </c>
      <c r="Q409" s="281">
        <v>0</v>
      </c>
      <c r="R409" s="281">
        <v>0</v>
      </c>
      <c r="S409" s="281">
        <v>0</v>
      </c>
      <c r="T409" s="281">
        <v>0</v>
      </c>
      <c r="U409" s="281">
        <v>0</v>
      </c>
      <c r="V409" s="281">
        <v>0</v>
      </c>
      <c r="W409" s="281">
        <v>0</v>
      </c>
      <c r="X409" s="281">
        <v>0</v>
      </c>
      <c r="Y409" s="281">
        <v>0</v>
      </c>
      <c r="Z409" s="281">
        <v>0</v>
      </c>
      <c r="AA409" s="281">
        <v>0</v>
      </c>
      <c r="AB409" s="281">
        <v>0</v>
      </c>
      <c r="AC409" s="281">
        <v>0</v>
      </c>
      <c r="AD409" s="281">
        <v>0</v>
      </c>
      <c r="AE409" s="281">
        <v>0</v>
      </c>
      <c r="AF409" s="281">
        <v>0</v>
      </c>
      <c r="AG409" s="281">
        <v>0</v>
      </c>
      <c r="AH409" s="281">
        <v>0</v>
      </c>
      <c r="AI409" s="281">
        <v>0</v>
      </c>
      <c r="AJ409" s="281">
        <v>0</v>
      </c>
      <c r="AK409" s="281">
        <v>0</v>
      </c>
      <c r="AL409" s="281">
        <v>0</v>
      </c>
      <c r="AM409" s="281">
        <v>0</v>
      </c>
      <c r="AN409" s="281">
        <v>0</v>
      </c>
      <c r="AO409" s="281">
        <v>0</v>
      </c>
      <c r="AP409" s="281">
        <v>0</v>
      </c>
    </row>
    <row r="410" spans="1:42" outlineLevel="2">
      <c r="A410" s="211" t="str">
        <f>A399&amp;"."&amp;A401&amp;"."&amp;A400&amp;"."&amp;B410</f>
        <v>3.c.1.9</v>
      </c>
      <c r="B410">
        <v>9</v>
      </c>
      <c r="C410" t="str">
        <f>'1-GBP'!C410</f>
        <v/>
      </c>
      <c r="D410"/>
      <c r="E410"/>
      <c r="F410"/>
      <c r="G410"/>
      <c r="H410"/>
      <c r="I410"/>
      <c r="J410"/>
      <c r="K410"/>
      <c r="M410" s="281">
        <v>0</v>
      </c>
      <c r="N410" s="281">
        <v>0</v>
      </c>
      <c r="O410" s="281">
        <v>0</v>
      </c>
      <c r="P410" s="281">
        <v>0</v>
      </c>
      <c r="Q410" s="281">
        <v>0</v>
      </c>
      <c r="R410" s="281">
        <v>0</v>
      </c>
      <c r="S410" s="281">
        <v>0</v>
      </c>
      <c r="T410" s="281">
        <v>0</v>
      </c>
      <c r="U410" s="281">
        <v>0</v>
      </c>
      <c r="V410" s="281">
        <v>0</v>
      </c>
      <c r="W410" s="281">
        <v>0</v>
      </c>
      <c r="X410" s="281">
        <v>0</v>
      </c>
      <c r="Y410" s="281">
        <v>0</v>
      </c>
      <c r="Z410" s="281">
        <v>0</v>
      </c>
      <c r="AA410" s="281">
        <v>0</v>
      </c>
      <c r="AB410" s="281">
        <v>0</v>
      </c>
      <c r="AC410" s="281">
        <v>0</v>
      </c>
      <c r="AD410" s="281">
        <v>0</v>
      </c>
      <c r="AE410" s="281">
        <v>0</v>
      </c>
      <c r="AF410" s="281">
        <v>0</v>
      </c>
      <c r="AG410" s="281">
        <v>0</v>
      </c>
      <c r="AH410" s="281">
        <v>0</v>
      </c>
      <c r="AI410" s="281">
        <v>0</v>
      </c>
      <c r="AJ410" s="281">
        <v>0</v>
      </c>
      <c r="AK410" s="281">
        <v>0</v>
      </c>
      <c r="AL410" s="281">
        <v>0</v>
      </c>
      <c r="AM410" s="281">
        <v>0</v>
      </c>
      <c r="AN410" s="281">
        <v>0</v>
      </c>
      <c r="AO410" s="281">
        <v>0</v>
      </c>
      <c r="AP410" s="281">
        <v>0</v>
      </c>
    </row>
    <row r="411" spans="1:42" outlineLevel="2">
      <c r="A411" s="211" t="str">
        <f>A399&amp;"."&amp;A401&amp;"."&amp;A400&amp;"."&amp;B411</f>
        <v>3.c.1.10</v>
      </c>
      <c r="B411">
        <v>10</v>
      </c>
      <c r="C411" t="str">
        <f>'1-GBP'!C411</f>
        <v/>
      </c>
      <c r="D411"/>
      <c r="E411"/>
      <c r="F411"/>
      <c r="G411"/>
      <c r="H411"/>
      <c r="I411"/>
      <c r="J411"/>
      <c r="K411"/>
      <c r="M411" s="281">
        <v>0</v>
      </c>
      <c r="N411" s="281">
        <v>0</v>
      </c>
      <c r="O411" s="281">
        <v>0</v>
      </c>
      <c r="P411" s="281">
        <v>0</v>
      </c>
      <c r="Q411" s="281">
        <v>0</v>
      </c>
      <c r="R411" s="281">
        <v>0</v>
      </c>
      <c r="S411" s="281">
        <v>0</v>
      </c>
      <c r="T411" s="281">
        <v>0</v>
      </c>
      <c r="U411" s="281">
        <v>0</v>
      </c>
      <c r="V411" s="281">
        <v>0</v>
      </c>
      <c r="W411" s="281">
        <v>0</v>
      </c>
      <c r="X411" s="281">
        <v>0</v>
      </c>
      <c r="Y411" s="281">
        <v>0</v>
      </c>
      <c r="Z411" s="281">
        <v>0</v>
      </c>
      <c r="AA411" s="281">
        <v>0</v>
      </c>
      <c r="AB411" s="281">
        <v>0</v>
      </c>
      <c r="AC411" s="281">
        <v>0</v>
      </c>
      <c r="AD411" s="281">
        <v>0</v>
      </c>
      <c r="AE411" s="281">
        <v>0</v>
      </c>
      <c r="AF411" s="281">
        <v>0</v>
      </c>
      <c r="AG411" s="281">
        <v>0</v>
      </c>
      <c r="AH411" s="281">
        <v>0</v>
      </c>
      <c r="AI411" s="281">
        <v>0</v>
      </c>
      <c r="AJ411" s="281">
        <v>0</v>
      </c>
      <c r="AK411" s="281">
        <v>0</v>
      </c>
      <c r="AL411" s="281">
        <v>0</v>
      </c>
      <c r="AM411" s="281">
        <v>0</v>
      </c>
      <c r="AN411" s="281">
        <v>0</v>
      </c>
      <c r="AO411" s="281">
        <v>0</v>
      </c>
      <c r="AP411" s="281">
        <v>0</v>
      </c>
    </row>
    <row r="412" spans="1:42" outlineLevel="2">
      <c r="A412" s="211" t="str">
        <f>A399&amp;"."&amp;A401&amp;"."&amp;A400&amp;"."&amp;B412</f>
        <v>3.c.1.11</v>
      </c>
      <c r="B412">
        <v>11</v>
      </c>
      <c r="C412" t="str">
        <f>'1-GBP'!C412</f>
        <v/>
      </c>
      <c r="D412"/>
      <c r="E412"/>
      <c r="F412"/>
      <c r="G412"/>
      <c r="H412"/>
      <c r="I412"/>
      <c r="J412"/>
      <c r="K412"/>
      <c r="M412" s="281">
        <v>0</v>
      </c>
      <c r="N412" s="281">
        <v>0</v>
      </c>
      <c r="O412" s="281">
        <v>0</v>
      </c>
      <c r="P412" s="281">
        <v>0</v>
      </c>
      <c r="Q412" s="281">
        <v>0</v>
      </c>
      <c r="R412" s="281">
        <v>0</v>
      </c>
      <c r="S412" s="281">
        <v>0</v>
      </c>
      <c r="T412" s="281">
        <v>0</v>
      </c>
      <c r="U412" s="281">
        <v>0</v>
      </c>
      <c r="V412" s="281">
        <v>0</v>
      </c>
      <c r="W412" s="281">
        <v>0</v>
      </c>
      <c r="X412" s="281">
        <v>0</v>
      </c>
      <c r="Y412" s="281">
        <v>0</v>
      </c>
      <c r="Z412" s="281">
        <v>0</v>
      </c>
      <c r="AA412" s="281">
        <v>0</v>
      </c>
      <c r="AB412" s="281">
        <v>0</v>
      </c>
      <c r="AC412" s="281">
        <v>0</v>
      </c>
      <c r="AD412" s="281">
        <v>0</v>
      </c>
      <c r="AE412" s="281">
        <v>0</v>
      </c>
      <c r="AF412" s="281">
        <v>0</v>
      </c>
      <c r="AG412" s="281">
        <v>0</v>
      </c>
      <c r="AH412" s="281">
        <v>0</v>
      </c>
      <c r="AI412" s="281">
        <v>0</v>
      </c>
      <c r="AJ412" s="281">
        <v>0</v>
      </c>
      <c r="AK412" s="281">
        <v>0</v>
      </c>
      <c r="AL412" s="281">
        <v>0</v>
      </c>
      <c r="AM412" s="281">
        <v>0</v>
      </c>
      <c r="AN412" s="281">
        <v>0</v>
      </c>
      <c r="AO412" s="281">
        <v>0</v>
      </c>
      <c r="AP412" s="281">
        <v>0</v>
      </c>
    </row>
    <row r="413" spans="1:42" outlineLevel="2">
      <c r="A413" s="211" t="str">
        <f>A399&amp;"."&amp;A401&amp;"."&amp;A400&amp;"."&amp;B413</f>
        <v>3.c.1.12</v>
      </c>
      <c r="B413">
        <v>12</v>
      </c>
      <c r="C413" t="str">
        <f>'1-GBP'!C413</f>
        <v/>
      </c>
      <c r="D413"/>
      <c r="E413"/>
      <c r="F413"/>
      <c r="G413"/>
      <c r="H413"/>
      <c r="I413"/>
      <c r="J413"/>
      <c r="K413"/>
      <c r="M413" s="281">
        <v>0</v>
      </c>
      <c r="N413" s="281">
        <v>0</v>
      </c>
      <c r="O413" s="281">
        <v>0</v>
      </c>
      <c r="P413" s="281">
        <v>0</v>
      </c>
      <c r="Q413" s="281">
        <v>0</v>
      </c>
      <c r="R413" s="281">
        <v>0</v>
      </c>
      <c r="S413" s="281">
        <v>0</v>
      </c>
      <c r="T413" s="281">
        <v>0</v>
      </c>
      <c r="U413" s="281">
        <v>0</v>
      </c>
      <c r="V413" s="281">
        <v>0</v>
      </c>
      <c r="W413" s="281">
        <v>0</v>
      </c>
      <c r="X413" s="281">
        <v>0</v>
      </c>
      <c r="Y413" s="281">
        <v>0</v>
      </c>
      <c r="Z413" s="281">
        <v>0</v>
      </c>
      <c r="AA413" s="281">
        <v>0</v>
      </c>
      <c r="AB413" s="281">
        <v>0</v>
      </c>
      <c r="AC413" s="281">
        <v>0</v>
      </c>
      <c r="AD413" s="281">
        <v>0</v>
      </c>
      <c r="AE413" s="281">
        <v>0</v>
      </c>
      <c r="AF413" s="281">
        <v>0</v>
      </c>
      <c r="AG413" s="281">
        <v>0</v>
      </c>
      <c r="AH413" s="281">
        <v>0</v>
      </c>
      <c r="AI413" s="281">
        <v>0</v>
      </c>
      <c r="AJ413" s="281">
        <v>0</v>
      </c>
      <c r="AK413" s="281">
        <v>0</v>
      </c>
      <c r="AL413" s="281">
        <v>0</v>
      </c>
      <c r="AM413" s="281">
        <v>0</v>
      </c>
      <c r="AN413" s="281">
        <v>0</v>
      </c>
      <c r="AO413" s="281">
        <v>0</v>
      </c>
      <c r="AP413" s="281">
        <v>0</v>
      </c>
    </row>
    <row r="414" spans="1:42" outlineLevel="1" collapsed="1">
      <c r="A414" s="212"/>
      <c r="B414" s="201">
        <f>B413-COUNTIFS(C402:C413,"")</f>
        <v>0</v>
      </c>
      <c r="C414" s="201" t="s">
        <v>285</v>
      </c>
      <c r="D414" s="201"/>
      <c r="E414" s="201"/>
      <c r="F414" s="201"/>
      <c r="G414" s="201"/>
      <c r="H414" s="201"/>
      <c r="I414" s="201"/>
      <c r="J414" s="201"/>
      <c r="K414" s="201"/>
      <c r="L414" s="201"/>
      <c r="M414" s="280">
        <f>SUM(M402:M413)</f>
        <v>0</v>
      </c>
      <c r="N414" s="280">
        <f>SUM(N402:N413)</f>
        <v>0</v>
      </c>
      <c r="O414" s="280">
        <f t="shared" ref="O414:AP414" si="35">SUM(O402:O413)</f>
        <v>0</v>
      </c>
      <c r="P414" s="280">
        <f t="shared" si="35"/>
        <v>0</v>
      </c>
      <c r="Q414" s="280">
        <f t="shared" si="35"/>
        <v>0</v>
      </c>
      <c r="R414" s="280">
        <f t="shared" si="35"/>
        <v>0</v>
      </c>
      <c r="S414" s="280">
        <f t="shared" si="35"/>
        <v>0</v>
      </c>
      <c r="T414" s="280">
        <f t="shared" si="35"/>
        <v>0</v>
      </c>
      <c r="U414" s="280">
        <f t="shared" si="35"/>
        <v>0</v>
      </c>
      <c r="V414" s="280">
        <f t="shared" si="35"/>
        <v>0</v>
      </c>
      <c r="W414" s="280">
        <f t="shared" si="35"/>
        <v>0</v>
      </c>
      <c r="X414" s="280">
        <f t="shared" si="35"/>
        <v>0</v>
      </c>
      <c r="Y414" s="280">
        <f t="shared" si="35"/>
        <v>0</v>
      </c>
      <c r="Z414" s="280">
        <f t="shared" si="35"/>
        <v>0</v>
      </c>
      <c r="AA414" s="280">
        <f t="shared" si="35"/>
        <v>0</v>
      </c>
      <c r="AB414" s="280">
        <f t="shared" si="35"/>
        <v>0</v>
      </c>
      <c r="AC414" s="280">
        <f t="shared" si="35"/>
        <v>0</v>
      </c>
      <c r="AD414" s="280">
        <f t="shared" si="35"/>
        <v>0</v>
      </c>
      <c r="AE414" s="280">
        <f t="shared" si="35"/>
        <v>0</v>
      </c>
      <c r="AF414" s="280">
        <f t="shared" si="35"/>
        <v>0</v>
      </c>
      <c r="AG414" s="280">
        <f t="shared" si="35"/>
        <v>0</v>
      </c>
      <c r="AH414" s="280">
        <f t="shared" si="35"/>
        <v>0</v>
      </c>
      <c r="AI414" s="280">
        <f t="shared" si="35"/>
        <v>0</v>
      </c>
      <c r="AJ414" s="280">
        <f t="shared" si="35"/>
        <v>0</v>
      </c>
      <c r="AK414" s="280">
        <f t="shared" si="35"/>
        <v>0</v>
      </c>
      <c r="AL414" s="280">
        <f t="shared" si="35"/>
        <v>0</v>
      </c>
      <c r="AM414" s="280">
        <f t="shared" si="35"/>
        <v>0</v>
      </c>
      <c r="AN414" s="280">
        <f t="shared" si="35"/>
        <v>0</v>
      </c>
      <c r="AO414" s="280">
        <f t="shared" si="35"/>
        <v>0</v>
      </c>
      <c r="AP414" s="280">
        <f t="shared" si="35"/>
        <v>0</v>
      </c>
    </row>
    <row r="415" spans="1:42" outlineLevel="1">
      <c r="A415" s="211"/>
      <c r="B415"/>
      <c r="C415"/>
      <c r="D415"/>
      <c r="E415"/>
      <c r="F415"/>
      <c r="G415"/>
      <c r="H415"/>
      <c r="I415"/>
      <c r="J415"/>
      <c r="K415"/>
      <c r="M415" s="314"/>
      <c r="N415" s="314"/>
      <c r="O415" s="314"/>
      <c r="P415" s="314"/>
      <c r="Q415" s="314"/>
      <c r="R415" s="314"/>
      <c r="S415" s="314"/>
      <c r="T415" s="314"/>
      <c r="U415" s="314"/>
      <c r="V415" s="314"/>
      <c r="W415" s="314"/>
      <c r="X415" s="314"/>
      <c r="Y415" s="314"/>
      <c r="Z415" s="314"/>
      <c r="AA415" s="314"/>
      <c r="AB415" s="314"/>
      <c r="AC415" s="314"/>
      <c r="AD415" s="314"/>
      <c r="AE415" s="314"/>
      <c r="AF415" s="314"/>
      <c r="AG415" s="314"/>
      <c r="AH415" s="314"/>
      <c r="AI415" s="314"/>
      <c r="AJ415" s="314"/>
      <c r="AK415" s="314"/>
      <c r="AL415" s="314"/>
      <c r="AM415" s="314"/>
      <c r="AN415" s="314"/>
      <c r="AO415" s="314"/>
      <c r="AP415" s="314"/>
    </row>
    <row r="416" spans="1:42" outlineLevel="1">
      <c r="A416" s="220" t="s">
        <v>216</v>
      </c>
      <c r="B416" s="220" t="s">
        <v>286</v>
      </c>
      <c r="C416" s="220" t="s">
        <v>284</v>
      </c>
      <c r="D416" s="220"/>
      <c r="E416" s="220"/>
      <c r="F416" s="220"/>
      <c r="G416" s="220"/>
      <c r="H416" s="220"/>
      <c r="I416" s="220"/>
      <c r="J416" s="220"/>
      <c r="K416" s="220"/>
      <c r="L416" s="220"/>
      <c r="M416" s="315"/>
      <c r="N416" s="315"/>
      <c r="O416" s="315"/>
      <c r="P416" s="315"/>
      <c r="Q416" s="315"/>
      <c r="R416" s="315"/>
      <c r="S416" s="315"/>
      <c r="T416" s="315"/>
      <c r="U416" s="315"/>
      <c r="V416" s="315"/>
      <c r="W416" s="315"/>
      <c r="X416" s="315"/>
      <c r="Y416" s="315"/>
      <c r="Z416" s="315"/>
      <c r="AA416" s="315"/>
      <c r="AB416" s="315"/>
      <c r="AC416" s="315"/>
      <c r="AD416" s="315"/>
      <c r="AE416" s="315"/>
      <c r="AF416" s="315"/>
      <c r="AG416" s="315"/>
      <c r="AH416" s="315"/>
      <c r="AI416" s="315"/>
      <c r="AJ416" s="315"/>
      <c r="AK416" s="315"/>
      <c r="AL416" s="315"/>
      <c r="AM416" s="315"/>
      <c r="AN416" s="315"/>
      <c r="AO416" s="315"/>
      <c r="AP416" s="315"/>
    </row>
    <row r="417" spans="1:42" outlineLevel="2">
      <c r="A417" s="211" t="str">
        <f>A399&amp;"."&amp;A416&amp;"."&amp;A400&amp;"."&amp;B417</f>
        <v>3.o.1.1</v>
      </c>
      <c r="B417">
        <v>1</v>
      </c>
      <c r="C417" t="str">
        <f>'1-GBP'!C417</f>
        <v/>
      </c>
      <c r="D417"/>
      <c r="E417"/>
      <c r="F417"/>
      <c r="G417"/>
      <c r="H417"/>
      <c r="I417"/>
      <c r="J417"/>
      <c r="K417"/>
      <c r="M417" s="281">
        <v>0</v>
      </c>
      <c r="N417" s="281">
        <v>0</v>
      </c>
      <c r="O417" s="281">
        <v>0</v>
      </c>
      <c r="P417" s="281">
        <v>0</v>
      </c>
      <c r="Q417" s="281">
        <v>0</v>
      </c>
      <c r="R417" s="281">
        <v>0</v>
      </c>
      <c r="S417" s="281">
        <v>0</v>
      </c>
      <c r="T417" s="281">
        <v>0</v>
      </c>
      <c r="U417" s="281">
        <v>0</v>
      </c>
      <c r="V417" s="281">
        <v>0</v>
      </c>
      <c r="W417" s="281">
        <v>0</v>
      </c>
      <c r="X417" s="281">
        <v>0</v>
      </c>
      <c r="Y417" s="281">
        <v>0</v>
      </c>
      <c r="Z417" s="281">
        <v>0</v>
      </c>
      <c r="AA417" s="281">
        <v>0</v>
      </c>
      <c r="AB417" s="281">
        <v>0</v>
      </c>
      <c r="AC417" s="281">
        <v>0</v>
      </c>
      <c r="AD417" s="281">
        <v>0</v>
      </c>
      <c r="AE417" s="281">
        <v>0</v>
      </c>
      <c r="AF417" s="281">
        <v>0</v>
      </c>
      <c r="AG417" s="281">
        <v>0</v>
      </c>
      <c r="AH417" s="281">
        <v>0</v>
      </c>
      <c r="AI417" s="281">
        <v>0</v>
      </c>
      <c r="AJ417" s="281">
        <v>0</v>
      </c>
      <c r="AK417" s="281">
        <v>0</v>
      </c>
      <c r="AL417" s="281">
        <v>0</v>
      </c>
      <c r="AM417" s="281">
        <v>0</v>
      </c>
      <c r="AN417" s="281">
        <v>0</v>
      </c>
      <c r="AO417" s="281">
        <v>0</v>
      </c>
      <c r="AP417" s="281">
        <v>0</v>
      </c>
    </row>
    <row r="418" spans="1:42" outlineLevel="2">
      <c r="A418" s="211" t="str">
        <f>A399&amp;"."&amp;A416&amp;"."&amp;A400&amp;"."&amp;B418</f>
        <v>3.o.1.2</v>
      </c>
      <c r="B418">
        <v>2</v>
      </c>
      <c r="C418" t="str">
        <f>'1-GBP'!C418</f>
        <v/>
      </c>
      <c r="D418"/>
      <c r="E418"/>
      <c r="F418"/>
      <c r="G418"/>
      <c r="H418"/>
      <c r="I418"/>
      <c r="J418"/>
      <c r="K418"/>
      <c r="M418" s="281">
        <v>0</v>
      </c>
      <c r="N418" s="281">
        <v>0</v>
      </c>
      <c r="O418" s="281">
        <v>0</v>
      </c>
      <c r="P418" s="281">
        <v>0</v>
      </c>
      <c r="Q418" s="281">
        <v>0</v>
      </c>
      <c r="R418" s="281">
        <v>0</v>
      </c>
      <c r="S418" s="281">
        <v>0</v>
      </c>
      <c r="T418" s="281">
        <v>0</v>
      </c>
      <c r="U418" s="281">
        <v>0</v>
      </c>
      <c r="V418" s="281">
        <v>0</v>
      </c>
      <c r="W418" s="281">
        <v>0</v>
      </c>
      <c r="X418" s="281">
        <v>0</v>
      </c>
      <c r="Y418" s="281">
        <v>0</v>
      </c>
      <c r="Z418" s="281">
        <v>0</v>
      </c>
      <c r="AA418" s="281">
        <v>0</v>
      </c>
      <c r="AB418" s="281">
        <v>0</v>
      </c>
      <c r="AC418" s="281">
        <v>0</v>
      </c>
      <c r="AD418" s="281">
        <v>0</v>
      </c>
      <c r="AE418" s="281">
        <v>0</v>
      </c>
      <c r="AF418" s="281">
        <v>0</v>
      </c>
      <c r="AG418" s="281">
        <v>0</v>
      </c>
      <c r="AH418" s="281">
        <v>0</v>
      </c>
      <c r="AI418" s="281">
        <v>0</v>
      </c>
      <c r="AJ418" s="281">
        <v>0</v>
      </c>
      <c r="AK418" s="281">
        <v>0</v>
      </c>
      <c r="AL418" s="281">
        <v>0</v>
      </c>
      <c r="AM418" s="281">
        <v>0</v>
      </c>
      <c r="AN418" s="281">
        <v>0</v>
      </c>
      <c r="AO418" s="281">
        <v>0</v>
      </c>
      <c r="AP418" s="281">
        <v>0</v>
      </c>
    </row>
    <row r="419" spans="1:42" outlineLevel="2">
      <c r="A419" s="211" t="str">
        <f>A399&amp;"."&amp;A416&amp;"."&amp;A400&amp;"."&amp;B419</f>
        <v>3.o.1.3</v>
      </c>
      <c r="B419">
        <v>3</v>
      </c>
      <c r="C419" t="str">
        <f>'1-GBP'!C419</f>
        <v/>
      </c>
      <c r="D419"/>
      <c r="E419"/>
      <c r="F419"/>
      <c r="G419"/>
      <c r="H419"/>
      <c r="I419"/>
      <c r="J419"/>
      <c r="K419"/>
      <c r="M419" s="281">
        <v>0</v>
      </c>
      <c r="N419" s="281">
        <v>0</v>
      </c>
      <c r="O419" s="281">
        <v>0</v>
      </c>
      <c r="P419" s="281">
        <v>0</v>
      </c>
      <c r="Q419" s="281">
        <v>0</v>
      </c>
      <c r="R419" s="281">
        <v>0</v>
      </c>
      <c r="S419" s="281">
        <v>0</v>
      </c>
      <c r="T419" s="281">
        <v>0</v>
      </c>
      <c r="U419" s="281">
        <v>0</v>
      </c>
      <c r="V419" s="281">
        <v>0</v>
      </c>
      <c r="W419" s="281">
        <v>0</v>
      </c>
      <c r="X419" s="281">
        <v>0</v>
      </c>
      <c r="Y419" s="281">
        <v>0</v>
      </c>
      <c r="Z419" s="281">
        <v>0</v>
      </c>
      <c r="AA419" s="281">
        <v>0</v>
      </c>
      <c r="AB419" s="281">
        <v>0</v>
      </c>
      <c r="AC419" s="281">
        <v>0</v>
      </c>
      <c r="AD419" s="281">
        <v>0</v>
      </c>
      <c r="AE419" s="281">
        <v>0</v>
      </c>
      <c r="AF419" s="281">
        <v>0</v>
      </c>
      <c r="AG419" s="281">
        <v>0</v>
      </c>
      <c r="AH419" s="281">
        <v>0</v>
      </c>
      <c r="AI419" s="281">
        <v>0</v>
      </c>
      <c r="AJ419" s="281">
        <v>0</v>
      </c>
      <c r="AK419" s="281">
        <v>0</v>
      </c>
      <c r="AL419" s="281">
        <v>0</v>
      </c>
      <c r="AM419" s="281">
        <v>0</v>
      </c>
      <c r="AN419" s="281">
        <v>0</v>
      </c>
      <c r="AO419" s="281">
        <v>0</v>
      </c>
      <c r="AP419" s="281">
        <v>0</v>
      </c>
    </row>
    <row r="420" spans="1:42" outlineLevel="2">
      <c r="A420" s="211" t="str">
        <f>A399&amp;"."&amp;A416&amp;"."&amp;A400&amp;"."&amp;B420</f>
        <v>3.o.1.4</v>
      </c>
      <c r="B420">
        <v>4</v>
      </c>
      <c r="C420" t="str">
        <f>'1-GBP'!C420</f>
        <v/>
      </c>
      <c r="D420"/>
      <c r="E420"/>
      <c r="F420"/>
      <c r="G420"/>
      <c r="H420"/>
      <c r="I420"/>
      <c r="J420"/>
      <c r="K420"/>
      <c r="M420" s="281">
        <v>0</v>
      </c>
      <c r="N420" s="281">
        <v>0</v>
      </c>
      <c r="O420" s="281">
        <v>0</v>
      </c>
      <c r="P420" s="281">
        <v>0</v>
      </c>
      <c r="Q420" s="281">
        <v>0</v>
      </c>
      <c r="R420" s="281">
        <v>0</v>
      </c>
      <c r="S420" s="281">
        <v>0</v>
      </c>
      <c r="T420" s="281">
        <v>0</v>
      </c>
      <c r="U420" s="281">
        <v>0</v>
      </c>
      <c r="V420" s="281">
        <v>0</v>
      </c>
      <c r="W420" s="281">
        <v>0</v>
      </c>
      <c r="X420" s="281">
        <v>0</v>
      </c>
      <c r="Y420" s="281">
        <v>0</v>
      </c>
      <c r="Z420" s="281">
        <v>0</v>
      </c>
      <c r="AA420" s="281">
        <v>0</v>
      </c>
      <c r="AB420" s="281">
        <v>0</v>
      </c>
      <c r="AC420" s="281">
        <v>0</v>
      </c>
      <c r="AD420" s="281">
        <v>0</v>
      </c>
      <c r="AE420" s="281">
        <v>0</v>
      </c>
      <c r="AF420" s="281">
        <v>0</v>
      </c>
      <c r="AG420" s="281">
        <v>0</v>
      </c>
      <c r="AH420" s="281">
        <v>0</v>
      </c>
      <c r="AI420" s="281">
        <v>0</v>
      </c>
      <c r="AJ420" s="281">
        <v>0</v>
      </c>
      <c r="AK420" s="281">
        <v>0</v>
      </c>
      <c r="AL420" s="281">
        <v>0</v>
      </c>
      <c r="AM420" s="281">
        <v>0</v>
      </c>
      <c r="AN420" s="281">
        <v>0</v>
      </c>
      <c r="AO420" s="281">
        <v>0</v>
      </c>
      <c r="AP420" s="281">
        <v>0</v>
      </c>
    </row>
    <row r="421" spans="1:42" outlineLevel="2">
      <c r="A421" s="211" t="str">
        <f>A399&amp;"."&amp;A416&amp;"."&amp;A400&amp;"."&amp;B421</f>
        <v>3.o.1.5</v>
      </c>
      <c r="B421">
        <v>5</v>
      </c>
      <c r="C421" t="str">
        <f>'1-GBP'!C421</f>
        <v/>
      </c>
      <c r="D421"/>
      <c r="E421"/>
      <c r="F421"/>
      <c r="G421"/>
      <c r="H421"/>
      <c r="I421"/>
      <c r="J421"/>
      <c r="K421"/>
      <c r="M421" s="281">
        <v>0</v>
      </c>
      <c r="N421" s="281">
        <v>0</v>
      </c>
      <c r="O421" s="281">
        <v>0</v>
      </c>
      <c r="P421" s="281">
        <v>0</v>
      </c>
      <c r="Q421" s="281">
        <v>0</v>
      </c>
      <c r="R421" s="281">
        <v>0</v>
      </c>
      <c r="S421" s="281">
        <v>0</v>
      </c>
      <c r="T421" s="281">
        <v>0</v>
      </c>
      <c r="U421" s="281">
        <v>0</v>
      </c>
      <c r="V421" s="281">
        <v>0</v>
      </c>
      <c r="W421" s="281">
        <v>0</v>
      </c>
      <c r="X421" s="281">
        <v>0</v>
      </c>
      <c r="Y421" s="281">
        <v>0</v>
      </c>
      <c r="Z421" s="281">
        <v>0</v>
      </c>
      <c r="AA421" s="281">
        <v>0</v>
      </c>
      <c r="AB421" s="281">
        <v>0</v>
      </c>
      <c r="AC421" s="281">
        <v>0</v>
      </c>
      <c r="AD421" s="281">
        <v>0</v>
      </c>
      <c r="AE421" s="281">
        <v>0</v>
      </c>
      <c r="AF421" s="281">
        <v>0</v>
      </c>
      <c r="AG421" s="281">
        <v>0</v>
      </c>
      <c r="AH421" s="281">
        <v>0</v>
      </c>
      <c r="AI421" s="281">
        <v>0</v>
      </c>
      <c r="AJ421" s="281">
        <v>0</v>
      </c>
      <c r="AK421" s="281">
        <v>0</v>
      </c>
      <c r="AL421" s="281">
        <v>0</v>
      </c>
      <c r="AM421" s="281">
        <v>0</v>
      </c>
      <c r="AN421" s="281">
        <v>0</v>
      </c>
      <c r="AO421" s="281">
        <v>0</v>
      </c>
      <c r="AP421" s="281">
        <v>0</v>
      </c>
    </row>
    <row r="422" spans="1:42" outlineLevel="2">
      <c r="A422" s="211" t="str">
        <f>A399&amp;"."&amp;A416&amp;"."&amp;A400&amp;"."&amp;B422</f>
        <v>3.o.1.6</v>
      </c>
      <c r="B422">
        <v>6</v>
      </c>
      <c r="C422" t="str">
        <f>'1-GBP'!C422</f>
        <v/>
      </c>
      <c r="D422"/>
      <c r="E422"/>
      <c r="F422"/>
      <c r="G422"/>
      <c r="H422"/>
      <c r="I422"/>
      <c r="J422"/>
      <c r="K422"/>
      <c r="M422" s="281">
        <v>0</v>
      </c>
      <c r="N422" s="281">
        <v>0</v>
      </c>
      <c r="O422" s="281">
        <v>0</v>
      </c>
      <c r="P422" s="281">
        <v>0</v>
      </c>
      <c r="Q422" s="281">
        <v>0</v>
      </c>
      <c r="R422" s="281">
        <v>0</v>
      </c>
      <c r="S422" s="281">
        <v>0</v>
      </c>
      <c r="T422" s="281">
        <v>0</v>
      </c>
      <c r="U422" s="281">
        <v>0</v>
      </c>
      <c r="V422" s="281">
        <v>0</v>
      </c>
      <c r="W422" s="281">
        <v>0</v>
      </c>
      <c r="X422" s="281">
        <v>0</v>
      </c>
      <c r="Y422" s="281">
        <v>0</v>
      </c>
      <c r="Z422" s="281">
        <v>0</v>
      </c>
      <c r="AA422" s="281">
        <v>0</v>
      </c>
      <c r="AB422" s="281">
        <v>0</v>
      </c>
      <c r="AC422" s="281">
        <v>0</v>
      </c>
      <c r="AD422" s="281">
        <v>0</v>
      </c>
      <c r="AE422" s="281">
        <v>0</v>
      </c>
      <c r="AF422" s="281">
        <v>0</v>
      </c>
      <c r="AG422" s="281">
        <v>0</v>
      </c>
      <c r="AH422" s="281">
        <v>0</v>
      </c>
      <c r="AI422" s="281">
        <v>0</v>
      </c>
      <c r="AJ422" s="281">
        <v>0</v>
      </c>
      <c r="AK422" s="281">
        <v>0</v>
      </c>
      <c r="AL422" s="281">
        <v>0</v>
      </c>
      <c r="AM422" s="281">
        <v>0</v>
      </c>
      <c r="AN422" s="281">
        <v>0</v>
      </c>
      <c r="AO422" s="281">
        <v>0</v>
      </c>
      <c r="AP422" s="281">
        <v>0</v>
      </c>
    </row>
    <row r="423" spans="1:42" outlineLevel="2">
      <c r="A423" s="211" t="str">
        <f>A399&amp;"."&amp;A416&amp;"."&amp;A400&amp;"."&amp;B423</f>
        <v>3.o.1.7</v>
      </c>
      <c r="B423">
        <v>7</v>
      </c>
      <c r="C423" t="str">
        <f>'1-GBP'!C423</f>
        <v/>
      </c>
      <c r="D423"/>
      <c r="E423"/>
      <c r="F423"/>
      <c r="G423"/>
      <c r="H423"/>
      <c r="I423"/>
      <c r="J423"/>
      <c r="K423"/>
      <c r="M423" s="281">
        <v>0</v>
      </c>
      <c r="N423" s="281">
        <v>0</v>
      </c>
      <c r="O423" s="281">
        <v>0</v>
      </c>
      <c r="P423" s="281">
        <v>0</v>
      </c>
      <c r="Q423" s="281">
        <v>0</v>
      </c>
      <c r="R423" s="281">
        <v>0</v>
      </c>
      <c r="S423" s="281">
        <v>0</v>
      </c>
      <c r="T423" s="281">
        <v>0</v>
      </c>
      <c r="U423" s="281">
        <v>0</v>
      </c>
      <c r="V423" s="281">
        <v>0</v>
      </c>
      <c r="W423" s="281">
        <v>0</v>
      </c>
      <c r="X423" s="281">
        <v>0</v>
      </c>
      <c r="Y423" s="281">
        <v>0</v>
      </c>
      <c r="Z423" s="281">
        <v>0</v>
      </c>
      <c r="AA423" s="281">
        <v>0</v>
      </c>
      <c r="AB423" s="281">
        <v>0</v>
      </c>
      <c r="AC423" s="281">
        <v>0</v>
      </c>
      <c r="AD423" s="281">
        <v>0</v>
      </c>
      <c r="AE423" s="281">
        <v>0</v>
      </c>
      <c r="AF423" s="281">
        <v>0</v>
      </c>
      <c r="AG423" s="281">
        <v>0</v>
      </c>
      <c r="AH423" s="281">
        <v>0</v>
      </c>
      <c r="AI423" s="281">
        <v>0</v>
      </c>
      <c r="AJ423" s="281">
        <v>0</v>
      </c>
      <c r="AK423" s="281">
        <v>0</v>
      </c>
      <c r="AL423" s="281">
        <v>0</v>
      </c>
      <c r="AM423" s="281">
        <v>0</v>
      </c>
      <c r="AN423" s="281">
        <v>0</v>
      </c>
      <c r="AO423" s="281">
        <v>0</v>
      </c>
      <c r="AP423" s="281">
        <v>0</v>
      </c>
    </row>
    <row r="424" spans="1:42" outlineLevel="2">
      <c r="A424" s="211" t="str">
        <f>A399&amp;"."&amp;A416&amp;"."&amp;A400&amp;"."&amp;B424</f>
        <v>3.o.1.8</v>
      </c>
      <c r="B424">
        <v>8</v>
      </c>
      <c r="C424" t="str">
        <f>'1-GBP'!C424</f>
        <v/>
      </c>
      <c r="D424"/>
      <c r="E424"/>
      <c r="F424"/>
      <c r="G424"/>
      <c r="H424"/>
      <c r="I424"/>
      <c r="J424"/>
      <c r="K424"/>
      <c r="M424" s="281">
        <v>0</v>
      </c>
      <c r="N424" s="281">
        <v>0</v>
      </c>
      <c r="O424" s="281">
        <v>0</v>
      </c>
      <c r="P424" s="281">
        <v>0</v>
      </c>
      <c r="Q424" s="281">
        <v>0</v>
      </c>
      <c r="R424" s="281">
        <v>0</v>
      </c>
      <c r="S424" s="281">
        <v>0</v>
      </c>
      <c r="T424" s="281">
        <v>0</v>
      </c>
      <c r="U424" s="281">
        <v>0</v>
      </c>
      <c r="V424" s="281">
        <v>0</v>
      </c>
      <c r="W424" s="281">
        <v>0</v>
      </c>
      <c r="X424" s="281">
        <v>0</v>
      </c>
      <c r="Y424" s="281">
        <v>0</v>
      </c>
      <c r="Z424" s="281">
        <v>0</v>
      </c>
      <c r="AA424" s="281">
        <v>0</v>
      </c>
      <c r="AB424" s="281">
        <v>0</v>
      </c>
      <c r="AC424" s="281">
        <v>0</v>
      </c>
      <c r="AD424" s="281">
        <v>0</v>
      </c>
      <c r="AE424" s="281">
        <v>0</v>
      </c>
      <c r="AF424" s="281">
        <v>0</v>
      </c>
      <c r="AG424" s="281">
        <v>0</v>
      </c>
      <c r="AH424" s="281">
        <v>0</v>
      </c>
      <c r="AI424" s="281">
        <v>0</v>
      </c>
      <c r="AJ424" s="281">
        <v>0</v>
      </c>
      <c r="AK424" s="281">
        <v>0</v>
      </c>
      <c r="AL424" s="281">
        <v>0</v>
      </c>
      <c r="AM424" s="281">
        <v>0</v>
      </c>
      <c r="AN424" s="281">
        <v>0</v>
      </c>
      <c r="AO424" s="281">
        <v>0</v>
      </c>
      <c r="AP424" s="281">
        <v>0</v>
      </c>
    </row>
    <row r="425" spans="1:42" outlineLevel="2">
      <c r="A425" s="211" t="str">
        <f>A399&amp;"."&amp;A416&amp;"."&amp;A400&amp;"."&amp;B425</f>
        <v>3.o.1.9</v>
      </c>
      <c r="B425">
        <v>9</v>
      </c>
      <c r="C425" t="str">
        <f>'1-GBP'!C425</f>
        <v/>
      </c>
      <c r="D425"/>
      <c r="E425"/>
      <c r="F425"/>
      <c r="G425"/>
      <c r="H425"/>
      <c r="I425"/>
      <c r="J425"/>
      <c r="K425"/>
      <c r="M425" s="281">
        <v>0</v>
      </c>
      <c r="N425" s="281">
        <v>0</v>
      </c>
      <c r="O425" s="281">
        <v>0</v>
      </c>
      <c r="P425" s="281">
        <v>0</v>
      </c>
      <c r="Q425" s="281">
        <v>0</v>
      </c>
      <c r="R425" s="281">
        <v>0</v>
      </c>
      <c r="S425" s="281">
        <v>0</v>
      </c>
      <c r="T425" s="281">
        <v>0</v>
      </c>
      <c r="U425" s="281">
        <v>0</v>
      </c>
      <c r="V425" s="281">
        <v>0</v>
      </c>
      <c r="W425" s="281">
        <v>0</v>
      </c>
      <c r="X425" s="281">
        <v>0</v>
      </c>
      <c r="Y425" s="281">
        <v>0</v>
      </c>
      <c r="Z425" s="281">
        <v>0</v>
      </c>
      <c r="AA425" s="281">
        <v>0</v>
      </c>
      <c r="AB425" s="281">
        <v>0</v>
      </c>
      <c r="AC425" s="281">
        <v>0</v>
      </c>
      <c r="AD425" s="281">
        <v>0</v>
      </c>
      <c r="AE425" s="281">
        <v>0</v>
      </c>
      <c r="AF425" s="281">
        <v>0</v>
      </c>
      <c r="AG425" s="281">
        <v>0</v>
      </c>
      <c r="AH425" s="281">
        <v>0</v>
      </c>
      <c r="AI425" s="281">
        <v>0</v>
      </c>
      <c r="AJ425" s="281">
        <v>0</v>
      </c>
      <c r="AK425" s="281">
        <v>0</v>
      </c>
      <c r="AL425" s="281">
        <v>0</v>
      </c>
      <c r="AM425" s="281">
        <v>0</v>
      </c>
      <c r="AN425" s="281">
        <v>0</v>
      </c>
      <c r="AO425" s="281">
        <v>0</v>
      </c>
      <c r="AP425" s="281">
        <v>0</v>
      </c>
    </row>
    <row r="426" spans="1:42" outlineLevel="2">
      <c r="A426" s="211" t="str">
        <f>A399&amp;"."&amp;A416&amp;"."&amp;A400&amp;"."&amp;B426</f>
        <v>3.o.1.10</v>
      </c>
      <c r="B426">
        <v>10</v>
      </c>
      <c r="C426" t="str">
        <f>'1-GBP'!C426</f>
        <v/>
      </c>
      <c r="D426"/>
      <c r="E426"/>
      <c r="F426"/>
      <c r="G426"/>
      <c r="H426"/>
      <c r="I426"/>
      <c r="J426"/>
      <c r="K426"/>
      <c r="M426" s="281">
        <v>0</v>
      </c>
      <c r="N426" s="281">
        <v>0</v>
      </c>
      <c r="O426" s="281">
        <v>0</v>
      </c>
      <c r="P426" s="281">
        <v>0</v>
      </c>
      <c r="Q426" s="281">
        <v>0</v>
      </c>
      <c r="R426" s="281">
        <v>0</v>
      </c>
      <c r="S426" s="281">
        <v>0</v>
      </c>
      <c r="T426" s="281">
        <v>0</v>
      </c>
      <c r="U426" s="281">
        <v>0</v>
      </c>
      <c r="V426" s="281">
        <v>0</v>
      </c>
      <c r="W426" s="281">
        <v>0</v>
      </c>
      <c r="X426" s="281">
        <v>0</v>
      </c>
      <c r="Y426" s="281">
        <v>0</v>
      </c>
      <c r="Z426" s="281">
        <v>0</v>
      </c>
      <c r="AA426" s="281">
        <v>0</v>
      </c>
      <c r="AB426" s="281">
        <v>0</v>
      </c>
      <c r="AC426" s="281">
        <v>0</v>
      </c>
      <c r="AD426" s="281">
        <v>0</v>
      </c>
      <c r="AE426" s="281">
        <v>0</v>
      </c>
      <c r="AF426" s="281">
        <v>0</v>
      </c>
      <c r="AG426" s="281">
        <v>0</v>
      </c>
      <c r="AH426" s="281">
        <v>0</v>
      </c>
      <c r="AI426" s="281">
        <v>0</v>
      </c>
      <c r="AJ426" s="281">
        <v>0</v>
      </c>
      <c r="AK426" s="281">
        <v>0</v>
      </c>
      <c r="AL426" s="281">
        <v>0</v>
      </c>
      <c r="AM426" s="281">
        <v>0</v>
      </c>
      <c r="AN426" s="281">
        <v>0</v>
      </c>
      <c r="AO426" s="281">
        <v>0</v>
      </c>
      <c r="AP426" s="281">
        <v>0</v>
      </c>
    </row>
    <row r="427" spans="1:42" outlineLevel="2">
      <c r="A427" s="211" t="str">
        <f>A399&amp;"."&amp;A416&amp;"."&amp;A400&amp;"."&amp;B427</f>
        <v>3.o.1.11</v>
      </c>
      <c r="B427">
        <v>11</v>
      </c>
      <c r="C427" t="str">
        <f>'1-GBP'!C427</f>
        <v/>
      </c>
      <c r="D427"/>
      <c r="E427"/>
      <c r="F427"/>
      <c r="G427"/>
      <c r="H427"/>
      <c r="I427"/>
      <c r="J427"/>
      <c r="K427"/>
      <c r="M427" s="281">
        <v>0</v>
      </c>
      <c r="N427" s="281">
        <v>0</v>
      </c>
      <c r="O427" s="281">
        <v>0</v>
      </c>
      <c r="P427" s="281">
        <v>0</v>
      </c>
      <c r="Q427" s="281">
        <v>0</v>
      </c>
      <c r="R427" s="281">
        <v>0</v>
      </c>
      <c r="S427" s="281">
        <v>0</v>
      </c>
      <c r="T427" s="281">
        <v>0</v>
      </c>
      <c r="U427" s="281">
        <v>0</v>
      </c>
      <c r="V427" s="281">
        <v>0</v>
      </c>
      <c r="W427" s="281">
        <v>0</v>
      </c>
      <c r="X427" s="281">
        <v>0</v>
      </c>
      <c r="Y427" s="281">
        <v>0</v>
      </c>
      <c r="Z427" s="281">
        <v>0</v>
      </c>
      <c r="AA427" s="281">
        <v>0</v>
      </c>
      <c r="AB427" s="281">
        <v>0</v>
      </c>
      <c r="AC427" s="281">
        <v>0</v>
      </c>
      <c r="AD427" s="281">
        <v>0</v>
      </c>
      <c r="AE427" s="281">
        <v>0</v>
      </c>
      <c r="AF427" s="281">
        <v>0</v>
      </c>
      <c r="AG427" s="281">
        <v>0</v>
      </c>
      <c r="AH427" s="281">
        <v>0</v>
      </c>
      <c r="AI427" s="281">
        <v>0</v>
      </c>
      <c r="AJ427" s="281">
        <v>0</v>
      </c>
      <c r="AK427" s="281">
        <v>0</v>
      </c>
      <c r="AL427" s="281">
        <v>0</v>
      </c>
      <c r="AM427" s="281">
        <v>0</v>
      </c>
      <c r="AN427" s="281">
        <v>0</v>
      </c>
      <c r="AO427" s="281">
        <v>0</v>
      </c>
      <c r="AP427" s="281">
        <v>0</v>
      </c>
    </row>
    <row r="428" spans="1:42" outlineLevel="2">
      <c r="A428" s="211" t="str">
        <f>A399&amp;"."&amp;A416&amp;"."&amp;A400&amp;"."&amp;B428</f>
        <v>3.o.1.12</v>
      </c>
      <c r="B428">
        <v>12</v>
      </c>
      <c r="C428" t="str">
        <f>'1-GBP'!C428</f>
        <v/>
      </c>
      <c r="D428"/>
      <c r="E428"/>
      <c r="F428"/>
      <c r="G428"/>
      <c r="H428"/>
      <c r="I428"/>
      <c r="J428"/>
      <c r="K428"/>
      <c r="M428" s="281">
        <v>0</v>
      </c>
      <c r="N428" s="281">
        <v>0</v>
      </c>
      <c r="O428" s="281">
        <v>0</v>
      </c>
      <c r="P428" s="281">
        <v>0</v>
      </c>
      <c r="Q428" s="281">
        <v>0</v>
      </c>
      <c r="R428" s="281">
        <v>0</v>
      </c>
      <c r="S428" s="281">
        <v>0</v>
      </c>
      <c r="T428" s="281">
        <v>0</v>
      </c>
      <c r="U428" s="281">
        <v>0</v>
      </c>
      <c r="V428" s="281">
        <v>0</v>
      </c>
      <c r="W428" s="281">
        <v>0</v>
      </c>
      <c r="X428" s="281">
        <v>0</v>
      </c>
      <c r="Y428" s="281">
        <v>0</v>
      </c>
      <c r="Z428" s="281">
        <v>0</v>
      </c>
      <c r="AA428" s="281">
        <v>0</v>
      </c>
      <c r="AB428" s="281">
        <v>0</v>
      </c>
      <c r="AC428" s="281">
        <v>0</v>
      </c>
      <c r="AD428" s="281">
        <v>0</v>
      </c>
      <c r="AE428" s="281">
        <v>0</v>
      </c>
      <c r="AF428" s="281">
        <v>0</v>
      </c>
      <c r="AG428" s="281">
        <v>0</v>
      </c>
      <c r="AH428" s="281">
        <v>0</v>
      </c>
      <c r="AI428" s="281">
        <v>0</v>
      </c>
      <c r="AJ428" s="281">
        <v>0</v>
      </c>
      <c r="AK428" s="281">
        <v>0</v>
      </c>
      <c r="AL428" s="281">
        <v>0</v>
      </c>
      <c r="AM428" s="281">
        <v>0</v>
      </c>
      <c r="AN428" s="281">
        <v>0</v>
      </c>
      <c r="AO428" s="281">
        <v>0</v>
      </c>
      <c r="AP428" s="281">
        <v>0</v>
      </c>
    </row>
    <row r="429" spans="1:42" outlineLevel="1" collapsed="1">
      <c r="A429" s="212"/>
      <c r="B429" s="201">
        <f>B428-COUNTIFS(C417:C428,"")</f>
        <v>0</v>
      </c>
      <c r="C429" s="201" t="s">
        <v>285</v>
      </c>
      <c r="D429" s="201"/>
      <c r="E429" s="201"/>
      <c r="F429" s="201"/>
      <c r="G429" s="201"/>
      <c r="H429" s="201"/>
      <c r="I429" s="201"/>
      <c r="J429" s="201"/>
      <c r="K429" s="201"/>
      <c r="L429" s="201"/>
      <c r="M429" s="280">
        <f t="shared" ref="M429:AP429" si="36">SUM(M417:M428)</f>
        <v>0</v>
      </c>
      <c r="N429" s="280">
        <f t="shared" si="36"/>
        <v>0</v>
      </c>
      <c r="O429" s="280">
        <f t="shared" si="36"/>
        <v>0</v>
      </c>
      <c r="P429" s="280">
        <f t="shared" si="36"/>
        <v>0</v>
      </c>
      <c r="Q429" s="280">
        <f t="shared" si="36"/>
        <v>0</v>
      </c>
      <c r="R429" s="280">
        <f t="shared" si="36"/>
        <v>0</v>
      </c>
      <c r="S429" s="280">
        <f t="shared" si="36"/>
        <v>0</v>
      </c>
      <c r="T429" s="280">
        <f t="shared" si="36"/>
        <v>0</v>
      </c>
      <c r="U429" s="280">
        <f t="shared" si="36"/>
        <v>0</v>
      </c>
      <c r="V429" s="280">
        <f t="shared" si="36"/>
        <v>0</v>
      </c>
      <c r="W429" s="280">
        <f t="shared" si="36"/>
        <v>0</v>
      </c>
      <c r="X429" s="280">
        <f t="shared" si="36"/>
        <v>0</v>
      </c>
      <c r="Y429" s="280">
        <f t="shared" si="36"/>
        <v>0</v>
      </c>
      <c r="Z429" s="280">
        <f t="shared" si="36"/>
        <v>0</v>
      </c>
      <c r="AA429" s="280">
        <f t="shared" si="36"/>
        <v>0</v>
      </c>
      <c r="AB429" s="280">
        <f t="shared" si="36"/>
        <v>0</v>
      </c>
      <c r="AC429" s="280">
        <f t="shared" si="36"/>
        <v>0</v>
      </c>
      <c r="AD429" s="280">
        <f t="shared" si="36"/>
        <v>0</v>
      </c>
      <c r="AE429" s="280">
        <f t="shared" si="36"/>
        <v>0</v>
      </c>
      <c r="AF429" s="280">
        <f t="shared" si="36"/>
        <v>0</v>
      </c>
      <c r="AG429" s="280">
        <f t="shared" si="36"/>
        <v>0</v>
      </c>
      <c r="AH429" s="280">
        <f t="shared" si="36"/>
        <v>0</v>
      </c>
      <c r="AI429" s="280">
        <f t="shared" si="36"/>
        <v>0</v>
      </c>
      <c r="AJ429" s="280">
        <f t="shared" si="36"/>
        <v>0</v>
      </c>
      <c r="AK429" s="280">
        <f t="shared" si="36"/>
        <v>0</v>
      </c>
      <c r="AL429" s="280">
        <f t="shared" si="36"/>
        <v>0</v>
      </c>
      <c r="AM429" s="280">
        <f t="shared" si="36"/>
        <v>0</v>
      </c>
      <c r="AN429" s="280">
        <f t="shared" si="36"/>
        <v>0</v>
      </c>
      <c r="AO429" s="280">
        <f t="shared" si="36"/>
        <v>0</v>
      </c>
      <c r="AP429" s="280">
        <f t="shared" si="36"/>
        <v>0</v>
      </c>
    </row>
    <row r="430" spans="1:42" outlineLevel="1">
      <c r="A430" s="221"/>
      <c r="B430" s="222"/>
      <c r="C430" s="222"/>
      <c r="D430" s="222"/>
      <c r="E430" s="222"/>
      <c r="F430" s="222"/>
      <c r="G430" s="222"/>
      <c r="H430" s="222"/>
      <c r="I430" s="222"/>
      <c r="J430" s="222"/>
      <c r="K430" s="222"/>
      <c r="L430" s="222"/>
      <c r="M430" s="317"/>
      <c r="N430" s="317"/>
      <c r="O430" s="317"/>
      <c r="P430" s="317"/>
      <c r="Q430" s="317"/>
      <c r="R430" s="317"/>
      <c r="S430" s="317"/>
      <c r="T430" s="317"/>
      <c r="U430" s="317"/>
      <c r="V430" s="317"/>
      <c r="W430" s="317"/>
      <c r="X430" s="317"/>
      <c r="Y430" s="317"/>
      <c r="Z430" s="317"/>
      <c r="AA430" s="317"/>
      <c r="AB430" s="317"/>
      <c r="AC430" s="317"/>
      <c r="AD430" s="317"/>
      <c r="AE430" s="317"/>
      <c r="AF430" s="317"/>
      <c r="AG430" s="317"/>
      <c r="AH430" s="317"/>
      <c r="AI430" s="317"/>
      <c r="AJ430" s="317"/>
      <c r="AK430" s="317"/>
      <c r="AL430" s="317"/>
      <c r="AM430" s="317"/>
      <c r="AN430" s="317"/>
      <c r="AO430" s="317"/>
      <c r="AP430" s="317"/>
    </row>
    <row r="431" spans="1:42" outlineLevel="1">
      <c r="A431" s="220" t="s">
        <v>254</v>
      </c>
      <c r="B431" s="220" t="s">
        <v>287</v>
      </c>
      <c r="C431" s="220" t="s">
        <v>284</v>
      </c>
      <c r="D431" s="220"/>
      <c r="E431" s="220"/>
      <c r="F431" s="220"/>
      <c r="G431" s="220"/>
      <c r="H431" s="220"/>
      <c r="I431" s="220"/>
      <c r="J431" s="220"/>
      <c r="K431" s="220"/>
      <c r="L431" s="220"/>
      <c r="M431" s="315"/>
      <c r="N431" s="315"/>
      <c r="O431" s="315"/>
      <c r="P431" s="315"/>
      <c r="Q431" s="315"/>
      <c r="R431" s="315"/>
      <c r="S431" s="315"/>
      <c r="T431" s="315"/>
      <c r="U431" s="315"/>
      <c r="V431" s="315"/>
      <c r="W431" s="315"/>
      <c r="X431" s="315"/>
      <c r="Y431" s="315"/>
      <c r="Z431" s="315"/>
      <c r="AA431" s="315"/>
      <c r="AB431" s="315"/>
      <c r="AC431" s="315"/>
      <c r="AD431" s="315"/>
      <c r="AE431" s="315"/>
      <c r="AF431" s="315"/>
      <c r="AG431" s="315"/>
      <c r="AH431" s="315"/>
      <c r="AI431" s="315"/>
      <c r="AJ431" s="315"/>
      <c r="AK431" s="315"/>
      <c r="AL431" s="315"/>
      <c r="AM431" s="315"/>
      <c r="AN431" s="315"/>
      <c r="AO431" s="315"/>
      <c r="AP431" s="315"/>
    </row>
    <row r="432" spans="1:42" outlineLevel="2">
      <c r="A432" s="211" t="str">
        <f>A399&amp;"."&amp;A431&amp;"."&amp;A400&amp;"."&amp;B432</f>
        <v>3.d.1.1</v>
      </c>
      <c r="B432">
        <v>1</v>
      </c>
      <c r="C432" t="str">
        <f>'1-GBP'!C432</f>
        <v>Operator PMT</v>
      </c>
      <c r="D432"/>
      <c r="E432"/>
      <c r="F432"/>
      <c r="G432"/>
      <c r="H432"/>
      <c r="I432"/>
      <c r="J432"/>
      <c r="K432"/>
      <c r="M432" s="281">
        <v>0</v>
      </c>
      <c r="N432" s="281">
        <v>0</v>
      </c>
      <c r="O432" s="281">
        <v>0</v>
      </c>
      <c r="P432" s="281">
        <v>0</v>
      </c>
      <c r="Q432" s="281">
        <v>0</v>
      </c>
      <c r="R432" s="281">
        <v>0</v>
      </c>
      <c r="S432" s="281">
        <v>0</v>
      </c>
      <c r="T432" s="281">
        <v>0</v>
      </c>
      <c r="U432" s="281">
        <v>0</v>
      </c>
      <c r="V432" s="281">
        <v>0</v>
      </c>
      <c r="W432" s="281">
        <v>0</v>
      </c>
      <c r="X432" s="281">
        <v>0</v>
      </c>
      <c r="Y432" s="281">
        <v>0</v>
      </c>
      <c r="Z432" s="281">
        <v>0</v>
      </c>
      <c r="AA432" s="281">
        <v>0</v>
      </c>
      <c r="AB432" s="281">
        <v>0</v>
      </c>
      <c r="AC432" s="281">
        <v>0</v>
      </c>
      <c r="AD432" s="281">
        <v>0</v>
      </c>
      <c r="AE432" s="281">
        <v>0</v>
      </c>
      <c r="AF432" s="281">
        <v>0</v>
      </c>
      <c r="AG432" s="281">
        <v>0</v>
      </c>
      <c r="AH432" s="281">
        <v>0</v>
      </c>
      <c r="AI432" s="281">
        <v>0</v>
      </c>
      <c r="AJ432" s="281">
        <v>0</v>
      </c>
      <c r="AK432" s="281">
        <v>0</v>
      </c>
      <c r="AL432" s="281">
        <v>0</v>
      </c>
      <c r="AM432" s="281">
        <v>0</v>
      </c>
      <c r="AN432" s="281">
        <v>0</v>
      </c>
      <c r="AO432" s="281">
        <v>0</v>
      </c>
      <c r="AP432" s="281">
        <v>0</v>
      </c>
    </row>
    <row r="433" spans="1:42" outlineLevel="2">
      <c r="A433" s="211" t="str">
        <f>A399&amp;"."&amp;A431&amp;"."&amp;A400&amp;"."&amp;B433</f>
        <v>3.d.1.2</v>
      </c>
      <c r="B433">
        <v>2</v>
      </c>
      <c r="C433" t="str">
        <f>'1-GBP'!C433</f>
        <v>Pre-FEED Contractor</v>
      </c>
      <c r="D433"/>
      <c r="E433"/>
      <c r="F433"/>
      <c r="G433"/>
      <c r="H433"/>
      <c r="I433"/>
      <c r="J433"/>
      <c r="K433"/>
      <c r="M433" s="281">
        <v>0</v>
      </c>
      <c r="N433" s="281">
        <v>0</v>
      </c>
      <c r="O433" s="281">
        <v>0</v>
      </c>
      <c r="P433" s="281">
        <v>0</v>
      </c>
      <c r="Q433" s="281">
        <v>0</v>
      </c>
      <c r="R433" s="281">
        <v>0</v>
      </c>
      <c r="S433" s="281">
        <v>0</v>
      </c>
      <c r="T433" s="281">
        <v>0</v>
      </c>
      <c r="U433" s="281">
        <v>0</v>
      </c>
      <c r="V433" s="281">
        <v>0</v>
      </c>
      <c r="W433" s="281">
        <v>0</v>
      </c>
      <c r="X433" s="281">
        <v>0</v>
      </c>
      <c r="Y433" s="281">
        <v>0</v>
      </c>
      <c r="Z433" s="281">
        <v>0</v>
      </c>
      <c r="AA433" s="281">
        <v>0</v>
      </c>
      <c r="AB433" s="281">
        <v>0</v>
      </c>
      <c r="AC433" s="281">
        <v>0</v>
      </c>
      <c r="AD433" s="281">
        <v>0</v>
      </c>
      <c r="AE433" s="281">
        <v>0</v>
      </c>
      <c r="AF433" s="281">
        <v>0</v>
      </c>
      <c r="AG433" s="281">
        <v>0</v>
      </c>
      <c r="AH433" s="281">
        <v>0</v>
      </c>
      <c r="AI433" s="281">
        <v>0</v>
      </c>
      <c r="AJ433" s="281">
        <v>0</v>
      </c>
      <c r="AK433" s="281">
        <v>0</v>
      </c>
      <c r="AL433" s="281">
        <v>0</v>
      </c>
      <c r="AM433" s="281">
        <v>0</v>
      </c>
      <c r="AN433" s="281">
        <v>0</v>
      </c>
      <c r="AO433" s="281">
        <v>0</v>
      </c>
      <c r="AP433" s="281">
        <v>0</v>
      </c>
    </row>
    <row r="434" spans="1:42" outlineLevel="2">
      <c r="A434" s="211" t="str">
        <f>A399&amp;"."&amp;A431&amp;"."&amp;A400&amp;"."&amp;B434</f>
        <v>3.d.1.3</v>
      </c>
      <c r="B434">
        <v>3</v>
      </c>
      <c r="C434" t="str">
        <f>'1-GBP'!C434</f>
        <v>Other</v>
      </c>
      <c r="D434"/>
      <c r="E434"/>
      <c r="F434"/>
      <c r="G434"/>
      <c r="H434"/>
      <c r="I434"/>
      <c r="J434"/>
      <c r="K434"/>
      <c r="M434" s="281">
        <v>0</v>
      </c>
      <c r="N434" s="281">
        <v>0</v>
      </c>
      <c r="O434" s="281">
        <v>0</v>
      </c>
      <c r="P434" s="281">
        <v>0</v>
      </c>
      <c r="Q434" s="281">
        <v>0</v>
      </c>
      <c r="R434" s="281">
        <v>0</v>
      </c>
      <c r="S434" s="281">
        <v>0</v>
      </c>
      <c r="T434" s="281">
        <v>0</v>
      </c>
      <c r="U434" s="281">
        <v>0</v>
      </c>
      <c r="V434" s="281">
        <v>0</v>
      </c>
      <c r="W434" s="281">
        <v>0</v>
      </c>
      <c r="X434" s="281">
        <v>0</v>
      </c>
      <c r="Y434" s="281">
        <v>0</v>
      </c>
      <c r="Z434" s="281">
        <v>0</v>
      </c>
      <c r="AA434" s="281">
        <v>0</v>
      </c>
      <c r="AB434" s="281">
        <v>0</v>
      </c>
      <c r="AC434" s="281">
        <v>0</v>
      </c>
      <c r="AD434" s="281">
        <v>0</v>
      </c>
      <c r="AE434" s="281">
        <v>0</v>
      </c>
      <c r="AF434" s="281">
        <v>0</v>
      </c>
      <c r="AG434" s="281">
        <v>0</v>
      </c>
      <c r="AH434" s="281">
        <v>0</v>
      </c>
      <c r="AI434" s="281">
        <v>0</v>
      </c>
      <c r="AJ434" s="281">
        <v>0</v>
      </c>
      <c r="AK434" s="281">
        <v>0</v>
      </c>
      <c r="AL434" s="281">
        <v>0</v>
      </c>
      <c r="AM434" s="281">
        <v>0</v>
      </c>
      <c r="AN434" s="281">
        <v>0</v>
      </c>
      <c r="AO434" s="281">
        <v>0</v>
      </c>
      <c r="AP434" s="281">
        <v>0</v>
      </c>
    </row>
    <row r="435" spans="1:42" outlineLevel="2">
      <c r="A435" s="211" t="str">
        <f>A399&amp;"."&amp;A431&amp;"."&amp;A400&amp;"."&amp;B435</f>
        <v>3.d.1.4</v>
      </c>
      <c r="B435">
        <v>4</v>
      </c>
      <c r="C435" t="str">
        <f>'1-GBP'!C435</f>
        <v>NGV</v>
      </c>
      <c r="D435"/>
      <c r="E435"/>
      <c r="F435"/>
      <c r="G435"/>
      <c r="H435"/>
      <c r="I435"/>
      <c r="J435"/>
      <c r="K435"/>
      <c r="M435" s="281">
        <v>0</v>
      </c>
      <c r="N435" s="281">
        <v>0</v>
      </c>
      <c r="O435" s="281">
        <v>0</v>
      </c>
      <c r="P435" s="281">
        <v>0</v>
      </c>
      <c r="Q435" s="281">
        <v>0</v>
      </c>
      <c r="R435" s="281">
        <v>0</v>
      </c>
      <c r="S435" s="281">
        <v>0</v>
      </c>
      <c r="T435" s="281">
        <v>0</v>
      </c>
      <c r="U435" s="281">
        <v>0</v>
      </c>
      <c r="V435" s="281">
        <v>0</v>
      </c>
      <c r="W435" s="281">
        <v>0</v>
      </c>
      <c r="X435" s="281">
        <v>0</v>
      </c>
      <c r="Y435" s="281">
        <v>0</v>
      </c>
      <c r="Z435" s="281">
        <v>0</v>
      </c>
      <c r="AA435" s="281">
        <v>0</v>
      </c>
      <c r="AB435" s="281">
        <v>0</v>
      </c>
      <c r="AC435" s="281">
        <v>0</v>
      </c>
      <c r="AD435" s="281">
        <v>0</v>
      </c>
      <c r="AE435" s="281">
        <v>0</v>
      </c>
      <c r="AF435" s="281">
        <v>0</v>
      </c>
      <c r="AG435" s="281">
        <v>0</v>
      </c>
      <c r="AH435" s="281">
        <v>0</v>
      </c>
      <c r="AI435" s="281">
        <v>0</v>
      </c>
      <c r="AJ435" s="281">
        <v>0</v>
      </c>
      <c r="AK435" s="281">
        <v>0</v>
      </c>
      <c r="AL435" s="281">
        <v>0</v>
      </c>
      <c r="AM435" s="281">
        <v>0</v>
      </c>
      <c r="AN435" s="281">
        <v>0</v>
      </c>
      <c r="AO435" s="281">
        <v>0</v>
      </c>
      <c r="AP435" s="281">
        <v>0</v>
      </c>
    </row>
    <row r="436" spans="1:42" outlineLevel="2">
      <c r="A436" s="211" t="str">
        <f>A399&amp;"."&amp;A431&amp;"."&amp;A400&amp;"."&amp;B436</f>
        <v>3.d.1.5</v>
      </c>
      <c r="B436">
        <v>5</v>
      </c>
      <c r="C436" t="str">
        <f>'1-GBP'!C436</f>
        <v>Other IJV Costs</v>
      </c>
      <c r="D436"/>
      <c r="E436"/>
      <c r="F436"/>
      <c r="G436"/>
      <c r="H436"/>
      <c r="I436"/>
      <c r="J436"/>
      <c r="K436"/>
      <c r="M436" s="281">
        <v>0</v>
      </c>
      <c r="N436" s="281">
        <v>0</v>
      </c>
      <c r="O436" s="281">
        <v>0</v>
      </c>
      <c r="P436" s="281">
        <v>0</v>
      </c>
      <c r="Q436" s="281">
        <v>0</v>
      </c>
      <c r="R436" s="281">
        <v>0</v>
      </c>
      <c r="S436" s="281">
        <v>0</v>
      </c>
      <c r="T436" s="281">
        <v>0</v>
      </c>
      <c r="U436" s="281">
        <v>0</v>
      </c>
      <c r="V436" s="281">
        <v>0</v>
      </c>
      <c r="W436" s="281">
        <v>0</v>
      </c>
      <c r="X436" s="281">
        <v>0</v>
      </c>
      <c r="Y436" s="281">
        <v>0</v>
      </c>
      <c r="Z436" s="281">
        <v>0</v>
      </c>
      <c r="AA436" s="281">
        <v>0</v>
      </c>
      <c r="AB436" s="281">
        <v>0</v>
      </c>
      <c r="AC436" s="281">
        <v>0</v>
      </c>
      <c r="AD436" s="281">
        <v>0</v>
      </c>
      <c r="AE436" s="281">
        <v>0</v>
      </c>
      <c r="AF436" s="281">
        <v>0</v>
      </c>
      <c r="AG436" s="281">
        <v>0</v>
      </c>
      <c r="AH436" s="281">
        <v>0</v>
      </c>
      <c r="AI436" s="281">
        <v>0</v>
      </c>
      <c r="AJ436" s="281">
        <v>0</v>
      </c>
      <c r="AK436" s="281">
        <v>0</v>
      </c>
      <c r="AL436" s="281">
        <v>0</v>
      </c>
      <c r="AM436" s="281">
        <v>0</v>
      </c>
      <c r="AN436" s="281">
        <v>0</v>
      </c>
      <c r="AO436" s="281">
        <v>0</v>
      </c>
      <c r="AP436" s="281">
        <v>0</v>
      </c>
    </row>
    <row r="437" spans="1:42" outlineLevel="2">
      <c r="A437" s="211" t="str">
        <f>A399&amp;"."&amp;A431&amp;"."&amp;A400&amp;"."&amp;B437</f>
        <v>3.d.1.6</v>
      </c>
      <c r="B437">
        <v>6</v>
      </c>
      <c r="C437" t="str">
        <f>'1-GBP'!C437</f>
        <v/>
      </c>
      <c r="D437"/>
      <c r="E437"/>
      <c r="F437"/>
      <c r="G437"/>
      <c r="H437"/>
      <c r="I437"/>
      <c r="J437"/>
      <c r="K437"/>
      <c r="M437" s="281">
        <v>0</v>
      </c>
      <c r="N437" s="281">
        <v>0</v>
      </c>
      <c r="O437" s="281">
        <v>0</v>
      </c>
      <c r="P437" s="281">
        <v>0</v>
      </c>
      <c r="Q437" s="281">
        <v>0</v>
      </c>
      <c r="R437" s="281">
        <v>0</v>
      </c>
      <c r="S437" s="281">
        <v>0</v>
      </c>
      <c r="T437" s="281">
        <v>0</v>
      </c>
      <c r="U437" s="281">
        <v>0</v>
      </c>
      <c r="V437" s="281">
        <v>0</v>
      </c>
      <c r="W437" s="281">
        <v>0</v>
      </c>
      <c r="X437" s="281">
        <v>0</v>
      </c>
      <c r="Y437" s="281">
        <v>0</v>
      </c>
      <c r="Z437" s="281">
        <v>0</v>
      </c>
      <c r="AA437" s="281">
        <v>0</v>
      </c>
      <c r="AB437" s="281">
        <v>0</v>
      </c>
      <c r="AC437" s="281">
        <v>0</v>
      </c>
      <c r="AD437" s="281">
        <v>0</v>
      </c>
      <c r="AE437" s="281">
        <v>0</v>
      </c>
      <c r="AF437" s="281">
        <v>0</v>
      </c>
      <c r="AG437" s="281">
        <v>0</v>
      </c>
      <c r="AH437" s="281">
        <v>0</v>
      </c>
      <c r="AI437" s="281">
        <v>0</v>
      </c>
      <c r="AJ437" s="281">
        <v>0</v>
      </c>
      <c r="AK437" s="281">
        <v>0</v>
      </c>
      <c r="AL437" s="281">
        <v>0</v>
      </c>
      <c r="AM437" s="281">
        <v>0</v>
      </c>
      <c r="AN437" s="281">
        <v>0</v>
      </c>
      <c r="AO437" s="281">
        <v>0</v>
      </c>
      <c r="AP437" s="281">
        <v>0</v>
      </c>
    </row>
    <row r="438" spans="1:42" outlineLevel="2">
      <c r="A438" s="211" t="str">
        <f>A399&amp;"."&amp;A431&amp;"."&amp;A400&amp;"."&amp;B438</f>
        <v>3.d.1.7</v>
      </c>
      <c r="B438">
        <v>7</v>
      </c>
      <c r="C438" t="str">
        <f>'1-GBP'!C438</f>
        <v/>
      </c>
      <c r="D438"/>
      <c r="E438"/>
      <c r="F438"/>
      <c r="G438"/>
      <c r="H438"/>
      <c r="I438"/>
      <c r="J438"/>
      <c r="K438"/>
      <c r="M438" s="281">
        <v>0</v>
      </c>
      <c r="N438" s="281">
        <v>0</v>
      </c>
      <c r="O438" s="281">
        <v>0</v>
      </c>
      <c r="P438" s="281">
        <v>0</v>
      </c>
      <c r="Q438" s="281">
        <v>0</v>
      </c>
      <c r="R438" s="281">
        <v>0</v>
      </c>
      <c r="S438" s="281">
        <v>0</v>
      </c>
      <c r="T438" s="281">
        <v>0</v>
      </c>
      <c r="U438" s="281">
        <v>0</v>
      </c>
      <c r="V438" s="281">
        <v>0</v>
      </c>
      <c r="W438" s="281">
        <v>0</v>
      </c>
      <c r="X438" s="281">
        <v>0</v>
      </c>
      <c r="Y438" s="281">
        <v>0</v>
      </c>
      <c r="Z438" s="281">
        <v>0</v>
      </c>
      <c r="AA438" s="281">
        <v>0</v>
      </c>
      <c r="AB438" s="281">
        <v>0</v>
      </c>
      <c r="AC438" s="281">
        <v>0</v>
      </c>
      <c r="AD438" s="281">
        <v>0</v>
      </c>
      <c r="AE438" s="281">
        <v>0</v>
      </c>
      <c r="AF438" s="281">
        <v>0</v>
      </c>
      <c r="AG438" s="281">
        <v>0</v>
      </c>
      <c r="AH438" s="281">
        <v>0</v>
      </c>
      <c r="AI438" s="281">
        <v>0</v>
      </c>
      <c r="AJ438" s="281">
        <v>0</v>
      </c>
      <c r="AK438" s="281">
        <v>0</v>
      </c>
      <c r="AL438" s="281">
        <v>0</v>
      </c>
      <c r="AM438" s="281">
        <v>0</v>
      </c>
      <c r="AN438" s="281">
        <v>0</v>
      </c>
      <c r="AO438" s="281">
        <v>0</v>
      </c>
      <c r="AP438" s="281">
        <v>0</v>
      </c>
    </row>
    <row r="439" spans="1:42" outlineLevel="2">
      <c r="A439" s="211" t="str">
        <f>A399&amp;"."&amp;A431&amp;"."&amp;A400&amp;"."&amp;B439</f>
        <v>3.d.1.8</v>
      </c>
      <c r="B439">
        <v>8</v>
      </c>
      <c r="C439" t="str">
        <f>'1-GBP'!C439</f>
        <v/>
      </c>
      <c r="D439"/>
      <c r="E439"/>
      <c r="F439"/>
      <c r="G439"/>
      <c r="H439"/>
      <c r="I439"/>
      <c r="J439"/>
      <c r="K439"/>
      <c r="M439" s="281">
        <v>0</v>
      </c>
      <c r="N439" s="281">
        <v>0</v>
      </c>
      <c r="O439" s="281">
        <v>0</v>
      </c>
      <c r="P439" s="281">
        <v>0</v>
      </c>
      <c r="Q439" s="281">
        <v>0</v>
      </c>
      <c r="R439" s="281">
        <v>0</v>
      </c>
      <c r="S439" s="281">
        <v>0</v>
      </c>
      <c r="T439" s="281">
        <v>0</v>
      </c>
      <c r="U439" s="281">
        <v>0</v>
      </c>
      <c r="V439" s="281">
        <v>0</v>
      </c>
      <c r="W439" s="281">
        <v>0</v>
      </c>
      <c r="X439" s="281">
        <v>0</v>
      </c>
      <c r="Y439" s="281">
        <v>0</v>
      </c>
      <c r="Z439" s="281">
        <v>0</v>
      </c>
      <c r="AA439" s="281">
        <v>0</v>
      </c>
      <c r="AB439" s="281">
        <v>0</v>
      </c>
      <c r="AC439" s="281">
        <v>0</v>
      </c>
      <c r="AD439" s="281">
        <v>0</v>
      </c>
      <c r="AE439" s="281">
        <v>0</v>
      </c>
      <c r="AF439" s="281">
        <v>0</v>
      </c>
      <c r="AG439" s="281">
        <v>0</v>
      </c>
      <c r="AH439" s="281">
        <v>0</v>
      </c>
      <c r="AI439" s="281">
        <v>0</v>
      </c>
      <c r="AJ439" s="281">
        <v>0</v>
      </c>
      <c r="AK439" s="281">
        <v>0</v>
      </c>
      <c r="AL439" s="281">
        <v>0</v>
      </c>
      <c r="AM439" s="281">
        <v>0</v>
      </c>
      <c r="AN439" s="281">
        <v>0</v>
      </c>
      <c r="AO439" s="281">
        <v>0</v>
      </c>
      <c r="AP439" s="281">
        <v>0</v>
      </c>
    </row>
    <row r="440" spans="1:42" outlineLevel="2">
      <c r="A440" s="211" t="str">
        <f>A399&amp;"."&amp;A431&amp;"."&amp;A400&amp;"."&amp;B440</f>
        <v>3.d.1.9</v>
      </c>
      <c r="B440">
        <v>9</v>
      </c>
      <c r="C440" t="str">
        <f>'1-GBP'!C440</f>
        <v/>
      </c>
      <c r="D440"/>
      <c r="E440"/>
      <c r="F440"/>
      <c r="G440"/>
      <c r="H440"/>
      <c r="I440"/>
      <c r="J440"/>
      <c r="K440"/>
      <c r="M440" s="281">
        <v>0</v>
      </c>
      <c r="N440" s="281">
        <v>0</v>
      </c>
      <c r="O440" s="281">
        <v>0</v>
      </c>
      <c r="P440" s="281">
        <v>0</v>
      </c>
      <c r="Q440" s="281">
        <v>0</v>
      </c>
      <c r="R440" s="281">
        <v>0</v>
      </c>
      <c r="S440" s="281">
        <v>0</v>
      </c>
      <c r="T440" s="281">
        <v>0</v>
      </c>
      <c r="U440" s="281">
        <v>0</v>
      </c>
      <c r="V440" s="281">
        <v>0</v>
      </c>
      <c r="W440" s="281">
        <v>0</v>
      </c>
      <c r="X440" s="281">
        <v>0</v>
      </c>
      <c r="Y440" s="281">
        <v>0</v>
      </c>
      <c r="Z440" s="281">
        <v>0</v>
      </c>
      <c r="AA440" s="281">
        <v>0</v>
      </c>
      <c r="AB440" s="281">
        <v>0</v>
      </c>
      <c r="AC440" s="281">
        <v>0</v>
      </c>
      <c r="AD440" s="281">
        <v>0</v>
      </c>
      <c r="AE440" s="281">
        <v>0</v>
      </c>
      <c r="AF440" s="281">
        <v>0</v>
      </c>
      <c r="AG440" s="281">
        <v>0</v>
      </c>
      <c r="AH440" s="281">
        <v>0</v>
      </c>
      <c r="AI440" s="281">
        <v>0</v>
      </c>
      <c r="AJ440" s="281">
        <v>0</v>
      </c>
      <c r="AK440" s="281">
        <v>0</v>
      </c>
      <c r="AL440" s="281">
        <v>0</v>
      </c>
      <c r="AM440" s="281">
        <v>0</v>
      </c>
      <c r="AN440" s="281">
        <v>0</v>
      </c>
      <c r="AO440" s="281">
        <v>0</v>
      </c>
      <c r="AP440" s="281">
        <v>0</v>
      </c>
    </row>
    <row r="441" spans="1:42" outlineLevel="2">
      <c r="A441" s="211" t="str">
        <f>A399&amp;"."&amp;A431&amp;"."&amp;A400&amp;"."&amp;B441</f>
        <v>3.d.1.10</v>
      </c>
      <c r="B441">
        <v>10</v>
      </c>
      <c r="C441" t="str">
        <f>'1-GBP'!C441</f>
        <v/>
      </c>
      <c r="D441"/>
      <c r="E441"/>
      <c r="F441"/>
      <c r="G441"/>
      <c r="H441"/>
      <c r="I441"/>
      <c r="J441"/>
      <c r="K441"/>
      <c r="M441" s="281">
        <v>0</v>
      </c>
      <c r="N441" s="281">
        <v>0</v>
      </c>
      <c r="O441" s="281">
        <v>0</v>
      </c>
      <c r="P441" s="281">
        <v>0</v>
      </c>
      <c r="Q441" s="281">
        <v>0</v>
      </c>
      <c r="R441" s="281">
        <v>0</v>
      </c>
      <c r="S441" s="281">
        <v>0</v>
      </c>
      <c r="T441" s="281">
        <v>0</v>
      </c>
      <c r="U441" s="281">
        <v>0</v>
      </c>
      <c r="V441" s="281">
        <v>0</v>
      </c>
      <c r="W441" s="281">
        <v>0</v>
      </c>
      <c r="X441" s="281">
        <v>0</v>
      </c>
      <c r="Y441" s="281">
        <v>0</v>
      </c>
      <c r="Z441" s="281">
        <v>0</v>
      </c>
      <c r="AA441" s="281">
        <v>0</v>
      </c>
      <c r="AB441" s="281">
        <v>0</v>
      </c>
      <c r="AC441" s="281">
        <v>0</v>
      </c>
      <c r="AD441" s="281">
        <v>0</v>
      </c>
      <c r="AE441" s="281">
        <v>0</v>
      </c>
      <c r="AF441" s="281">
        <v>0</v>
      </c>
      <c r="AG441" s="281">
        <v>0</v>
      </c>
      <c r="AH441" s="281">
        <v>0</v>
      </c>
      <c r="AI441" s="281">
        <v>0</v>
      </c>
      <c r="AJ441" s="281">
        <v>0</v>
      </c>
      <c r="AK441" s="281">
        <v>0</v>
      </c>
      <c r="AL441" s="281">
        <v>0</v>
      </c>
      <c r="AM441" s="281">
        <v>0</v>
      </c>
      <c r="AN441" s="281">
        <v>0</v>
      </c>
      <c r="AO441" s="281">
        <v>0</v>
      </c>
      <c r="AP441" s="281">
        <v>0</v>
      </c>
    </row>
    <row r="442" spans="1:42" outlineLevel="2">
      <c r="A442" s="211" t="str">
        <f>A399&amp;"."&amp;A431&amp;"."&amp;A400&amp;"."&amp;B442</f>
        <v>3.d.1.11</v>
      </c>
      <c r="B442">
        <v>11</v>
      </c>
      <c r="C442" t="str">
        <f>'1-GBP'!C442</f>
        <v/>
      </c>
      <c r="D442"/>
      <c r="E442"/>
      <c r="F442"/>
      <c r="G442"/>
      <c r="H442"/>
      <c r="I442"/>
      <c r="J442"/>
      <c r="K442"/>
      <c r="M442" s="281">
        <v>0</v>
      </c>
      <c r="N442" s="281">
        <v>0</v>
      </c>
      <c r="O442" s="281">
        <v>0</v>
      </c>
      <c r="P442" s="281">
        <v>0</v>
      </c>
      <c r="Q442" s="281">
        <v>0</v>
      </c>
      <c r="R442" s="281">
        <v>0</v>
      </c>
      <c r="S442" s="281">
        <v>0</v>
      </c>
      <c r="T442" s="281">
        <v>0</v>
      </c>
      <c r="U442" s="281">
        <v>0</v>
      </c>
      <c r="V442" s="281">
        <v>0</v>
      </c>
      <c r="W442" s="281">
        <v>0</v>
      </c>
      <c r="X442" s="281">
        <v>0</v>
      </c>
      <c r="Y442" s="281">
        <v>0</v>
      </c>
      <c r="Z442" s="281">
        <v>0</v>
      </c>
      <c r="AA442" s="281">
        <v>0</v>
      </c>
      <c r="AB442" s="281">
        <v>0</v>
      </c>
      <c r="AC442" s="281">
        <v>0</v>
      </c>
      <c r="AD442" s="281">
        <v>0</v>
      </c>
      <c r="AE442" s="281">
        <v>0</v>
      </c>
      <c r="AF442" s="281">
        <v>0</v>
      </c>
      <c r="AG442" s="281">
        <v>0</v>
      </c>
      <c r="AH442" s="281">
        <v>0</v>
      </c>
      <c r="AI442" s="281">
        <v>0</v>
      </c>
      <c r="AJ442" s="281">
        <v>0</v>
      </c>
      <c r="AK442" s="281">
        <v>0</v>
      </c>
      <c r="AL442" s="281">
        <v>0</v>
      </c>
      <c r="AM442" s="281">
        <v>0</v>
      </c>
      <c r="AN442" s="281">
        <v>0</v>
      </c>
      <c r="AO442" s="281">
        <v>0</v>
      </c>
      <c r="AP442" s="281">
        <v>0</v>
      </c>
    </row>
    <row r="443" spans="1:42" outlineLevel="2">
      <c r="A443" s="211" t="str">
        <f>A399&amp;"."&amp;A431&amp;"."&amp;A400&amp;"."&amp;B443</f>
        <v>3.d.1.12</v>
      </c>
      <c r="B443">
        <v>12</v>
      </c>
      <c r="C443" t="str">
        <f>'1-GBP'!C443</f>
        <v/>
      </c>
      <c r="D443"/>
      <c r="E443"/>
      <c r="F443"/>
      <c r="G443"/>
      <c r="H443"/>
      <c r="I443"/>
      <c r="J443"/>
      <c r="K443"/>
      <c r="M443" s="281">
        <v>0</v>
      </c>
      <c r="N443" s="281">
        <v>0</v>
      </c>
      <c r="O443" s="281">
        <v>0</v>
      </c>
      <c r="P443" s="281">
        <v>0</v>
      </c>
      <c r="Q443" s="281">
        <v>0</v>
      </c>
      <c r="R443" s="281">
        <v>0</v>
      </c>
      <c r="S443" s="281">
        <v>0</v>
      </c>
      <c r="T443" s="281">
        <v>0</v>
      </c>
      <c r="U443" s="281">
        <v>0</v>
      </c>
      <c r="V443" s="281">
        <v>0</v>
      </c>
      <c r="W443" s="281">
        <v>0</v>
      </c>
      <c r="X443" s="281">
        <v>0</v>
      </c>
      <c r="Y443" s="281">
        <v>0</v>
      </c>
      <c r="Z443" s="281">
        <v>0</v>
      </c>
      <c r="AA443" s="281">
        <v>0</v>
      </c>
      <c r="AB443" s="281">
        <v>0</v>
      </c>
      <c r="AC443" s="281">
        <v>0</v>
      </c>
      <c r="AD443" s="281">
        <v>0</v>
      </c>
      <c r="AE443" s="281">
        <v>0</v>
      </c>
      <c r="AF443" s="281">
        <v>0</v>
      </c>
      <c r="AG443" s="281">
        <v>0</v>
      </c>
      <c r="AH443" s="281">
        <v>0</v>
      </c>
      <c r="AI443" s="281">
        <v>0</v>
      </c>
      <c r="AJ443" s="281">
        <v>0</v>
      </c>
      <c r="AK443" s="281">
        <v>0</v>
      </c>
      <c r="AL443" s="281">
        <v>0</v>
      </c>
      <c r="AM443" s="281">
        <v>0</v>
      </c>
      <c r="AN443" s="281">
        <v>0</v>
      </c>
      <c r="AO443" s="281">
        <v>0</v>
      </c>
      <c r="AP443" s="281">
        <v>0</v>
      </c>
    </row>
    <row r="444" spans="1:42" outlineLevel="1" collapsed="1">
      <c r="A444" s="212"/>
      <c r="B444" s="201">
        <f>B443-COUNTIFS(C432:C443,"")</f>
        <v>5</v>
      </c>
      <c r="C444" s="201" t="s">
        <v>285</v>
      </c>
      <c r="D444" s="201"/>
      <c r="E444" s="201"/>
      <c r="F444" s="201"/>
      <c r="G444" s="201"/>
      <c r="H444" s="201"/>
      <c r="I444" s="201"/>
      <c r="J444" s="201"/>
      <c r="K444" s="201"/>
      <c r="L444" s="201"/>
      <c r="M444" s="280">
        <f t="shared" ref="M444:AP444" si="37">SUM(M432:M443)</f>
        <v>0</v>
      </c>
      <c r="N444" s="280">
        <f t="shared" si="37"/>
        <v>0</v>
      </c>
      <c r="O444" s="280">
        <f t="shared" si="37"/>
        <v>0</v>
      </c>
      <c r="P444" s="280">
        <f t="shared" si="37"/>
        <v>0</v>
      </c>
      <c r="Q444" s="280">
        <f t="shared" si="37"/>
        <v>0</v>
      </c>
      <c r="R444" s="280">
        <f t="shared" si="37"/>
        <v>0</v>
      </c>
      <c r="S444" s="280">
        <f t="shared" si="37"/>
        <v>0</v>
      </c>
      <c r="T444" s="280">
        <f t="shared" si="37"/>
        <v>0</v>
      </c>
      <c r="U444" s="280">
        <f t="shared" si="37"/>
        <v>0</v>
      </c>
      <c r="V444" s="280">
        <f t="shared" si="37"/>
        <v>0</v>
      </c>
      <c r="W444" s="280">
        <f t="shared" si="37"/>
        <v>0</v>
      </c>
      <c r="X444" s="280">
        <f t="shared" si="37"/>
        <v>0</v>
      </c>
      <c r="Y444" s="280">
        <f t="shared" si="37"/>
        <v>0</v>
      </c>
      <c r="Z444" s="280">
        <f t="shared" si="37"/>
        <v>0</v>
      </c>
      <c r="AA444" s="280">
        <f t="shared" si="37"/>
        <v>0</v>
      </c>
      <c r="AB444" s="280">
        <f t="shared" si="37"/>
        <v>0</v>
      </c>
      <c r="AC444" s="280">
        <f t="shared" si="37"/>
        <v>0</v>
      </c>
      <c r="AD444" s="280">
        <f t="shared" si="37"/>
        <v>0</v>
      </c>
      <c r="AE444" s="280">
        <f t="shared" si="37"/>
        <v>0</v>
      </c>
      <c r="AF444" s="280">
        <f t="shared" si="37"/>
        <v>0</v>
      </c>
      <c r="AG444" s="280">
        <f t="shared" si="37"/>
        <v>0</v>
      </c>
      <c r="AH444" s="280">
        <f t="shared" si="37"/>
        <v>0</v>
      </c>
      <c r="AI444" s="280">
        <f t="shared" si="37"/>
        <v>0</v>
      </c>
      <c r="AJ444" s="280">
        <f t="shared" si="37"/>
        <v>0</v>
      </c>
      <c r="AK444" s="280">
        <f t="shared" si="37"/>
        <v>0</v>
      </c>
      <c r="AL444" s="280">
        <f t="shared" si="37"/>
        <v>0</v>
      </c>
      <c r="AM444" s="280">
        <f t="shared" si="37"/>
        <v>0</v>
      </c>
      <c r="AN444" s="280">
        <f t="shared" si="37"/>
        <v>0</v>
      </c>
      <c r="AO444" s="280">
        <f t="shared" si="37"/>
        <v>0</v>
      </c>
      <c r="AP444" s="280">
        <f t="shared" si="37"/>
        <v>0</v>
      </c>
    </row>
    <row r="445" spans="1:42" ht="16.149999999999999" outlineLevel="1" thickBot="1">
      <c r="A445" s="213"/>
      <c r="B445" s="202"/>
      <c r="C445" s="202"/>
      <c r="D445" s="202"/>
      <c r="E445" s="202"/>
      <c r="F445" s="202"/>
      <c r="G445" s="202"/>
      <c r="H445" s="202"/>
      <c r="I445" s="202"/>
      <c r="J445" s="202"/>
      <c r="K445" s="202"/>
      <c r="L445" s="202"/>
      <c r="M445" s="313"/>
      <c r="N445" s="313"/>
      <c r="O445" s="313"/>
      <c r="P445" s="313"/>
      <c r="Q445" s="313"/>
      <c r="R445" s="313"/>
      <c r="S445" s="313"/>
      <c r="T445" s="313"/>
      <c r="U445" s="313"/>
      <c r="V445" s="313"/>
      <c r="W445" s="313"/>
      <c r="X445" s="313"/>
      <c r="Y445" s="313"/>
      <c r="Z445" s="313"/>
      <c r="AA445" s="313"/>
      <c r="AB445" s="313"/>
      <c r="AC445" s="313"/>
      <c r="AD445" s="313"/>
      <c r="AE445" s="313"/>
      <c r="AF445" s="313"/>
      <c r="AG445" s="313"/>
      <c r="AH445" s="313"/>
      <c r="AI445" s="313"/>
      <c r="AJ445" s="313"/>
      <c r="AK445" s="313"/>
      <c r="AL445" s="313"/>
      <c r="AM445" s="313"/>
      <c r="AN445" s="313"/>
      <c r="AO445" s="313"/>
      <c r="AP445" s="313"/>
    </row>
    <row r="446" spans="1:42" ht="16.149999999999999" outlineLevel="1" thickBot="1">
      <c r="A446" s="214" t="s">
        <v>288</v>
      </c>
      <c r="B446" s="203">
        <f>B444+B429+B414</f>
        <v>5</v>
      </c>
      <c r="C446" s="203" t="s">
        <v>289</v>
      </c>
      <c r="D446" s="203"/>
      <c r="E446" s="203"/>
      <c r="F446" s="203"/>
      <c r="G446" s="203"/>
      <c r="H446" s="203"/>
      <c r="I446" s="203"/>
      <c r="J446" s="203"/>
      <c r="K446" s="203"/>
      <c r="L446" s="203"/>
      <c r="M446" s="284">
        <f t="shared" ref="M446:AP446" si="38">SUM(M414,M429,M444)</f>
        <v>0</v>
      </c>
      <c r="N446" s="284">
        <f t="shared" si="38"/>
        <v>0</v>
      </c>
      <c r="O446" s="284">
        <f t="shared" si="38"/>
        <v>0</v>
      </c>
      <c r="P446" s="284">
        <f t="shared" si="38"/>
        <v>0</v>
      </c>
      <c r="Q446" s="284">
        <f t="shared" si="38"/>
        <v>0</v>
      </c>
      <c r="R446" s="284">
        <f t="shared" si="38"/>
        <v>0</v>
      </c>
      <c r="S446" s="284">
        <f t="shared" si="38"/>
        <v>0</v>
      </c>
      <c r="T446" s="284">
        <f t="shared" si="38"/>
        <v>0</v>
      </c>
      <c r="U446" s="284">
        <f t="shared" si="38"/>
        <v>0</v>
      </c>
      <c r="V446" s="284">
        <f t="shared" si="38"/>
        <v>0</v>
      </c>
      <c r="W446" s="284">
        <f t="shared" si="38"/>
        <v>0</v>
      </c>
      <c r="X446" s="284">
        <f t="shared" si="38"/>
        <v>0</v>
      </c>
      <c r="Y446" s="284">
        <f t="shared" si="38"/>
        <v>0</v>
      </c>
      <c r="Z446" s="284">
        <f t="shared" si="38"/>
        <v>0</v>
      </c>
      <c r="AA446" s="284">
        <f t="shared" si="38"/>
        <v>0</v>
      </c>
      <c r="AB446" s="284">
        <f t="shared" si="38"/>
        <v>0</v>
      </c>
      <c r="AC446" s="284">
        <f t="shared" si="38"/>
        <v>0</v>
      </c>
      <c r="AD446" s="284">
        <f t="shared" si="38"/>
        <v>0</v>
      </c>
      <c r="AE446" s="284">
        <f t="shared" si="38"/>
        <v>0</v>
      </c>
      <c r="AF446" s="284">
        <f t="shared" si="38"/>
        <v>0</v>
      </c>
      <c r="AG446" s="284">
        <f t="shared" si="38"/>
        <v>0</v>
      </c>
      <c r="AH446" s="284">
        <f t="shared" si="38"/>
        <v>0</v>
      </c>
      <c r="AI446" s="284">
        <f t="shared" si="38"/>
        <v>0</v>
      </c>
      <c r="AJ446" s="284">
        <f t="shared" si="38"/>
        <v>0</v>
      </c>
      <c r="AK446" s="284">
        <f t="shared" si="38"/>
        <v>0</v>
      </c>
      <c r="AL446" s="284">
        <f t="shared" si="38"/>
        <v>0</v>
      </c>
      <c r="AM446" s="284">
        <f t="shared" si="38"/>
        <v>0</v>
      </c>
      <c r="AN446" s="284">
        <f t="shared" si="38"/>
        <v>0</v>
      </c>
      <c r="AO446" s="284">
        <f t="shared" si="38"/>
        <v>0</v>
      </c>
      <c r="AP446" s="284">
        <f t="shared" si="38"/>
        <v>0</v>
      </c>
    </row>
    <row r="447" spans="1:42">
      <c r="A447" s="211"/>
      <c r="B447"/>
      <c r="C447"/>
      <c r="D447"/>
      <c r="E447"/>
      <c r="F447"/>
      <c r="G447"/>
      <c r="H447"/>
      <c r="I447"/>
      <c r="J447"/>
      <c r="K447"/>
      <c r="M447" s="314"/>
      <c r="N447" s="314"/>
      <c r="O447" s="314"/>
      <c r="P447" s="314"/>
      <c r="Q447" s="314"/>
      <c r="R447" s="314"/>
      <c r="S447" s="314"/>
      <c r="T447" s="314"/>
      <c r="U447" s="314"/>
      <c r="V447" s="314"/>
      <c r="W447" s="314"/>
      <c r="X447" s="314"/>
      <c r="Y447" s="314"/>
      <c r="Z447" s="314"/>
      <c r="AA447" s="314"/>
      <c r="AB447" s="314"/>
      <c r="AC447" s="314"/>
      <c r="AD447" s="314"/>
      <c r="AE447" s="314"/>
      <c r="AF447" s="314"/>
      <c r="AG447" s="314"/>
      <c r="AH447" s="314"/>
      <c r="AI447" s="314"/>
      <c r="AJ447" s="314"/>
      <c r="AK447" s="314"/>
      <c r="AL447" s="314"/>
      <c r="AM447" s="314"/>
      <c r="AN447" s="314"/>
      <c r="AO447" s="314"/>
      <c r="AP447" s="314"/>
    </row>
    <row r="448" spans="1:42">
      <c r="A448" s="209" t="str">
        <f>_xlfn.TEXTBEFORE(J448,".")</f>
        <v>3</v>
      </c>
      <c r="B448" s="196" t="str">
        <f>_xlfn.XLOOKUP($A448,Select!$B$4:$B$65,Select!$C$4:$C$65)</f>
        <v>Phase 3</v>
      </c>
      <c r="C448" s="197"/>
      <c r="D448" s="197">
        <f>B463+B478+B493</f>
        <v>6</v>
      </c>
      <c r="E448" s="197" t="s">
        <v>281</v>
      </c>
      <c r="F448" s="197"/>
      <c r="G448" s="197"/>
      <c r="H448" s="197"/>
      <c r="I448" s="197" t="s">
        <v>282</v>
      </c>
      <c r="J448" s="197" t="str">
        <f>Select!$M$13</f>
        <v>3.2</v>
      </c>
      <c r="K448" s="197"/>
      <c r="L448" s="197"/>
      <c r="M448" s="318"/>
      <c r="N448" s="319"/>
      <c r="O448" s="319"/>
      <c r="P448" s="319"/>
      <c r="Q448" s="319"/>
      <c r="R448" s="319"/>
      <c r="S448" s="319"/>
      <c r="T448" s="319"/>
      <c r="U448" s="319"/>
      <c r="V448" s="319"/>
      <c r="W448" s="319"/>
      <c r="X448" s="319"/>
      <c r="Y448" s="319"/>
      <c r="Z448" s="319"/>
      <c r="AA448" s="319"/>
      <c r="AB448" s="319"/>
      <c r="AC448" s="319"/>
      <c r="AD448" s="319"/>
      <c r="AE448" s="319"/>
      <c r="AF448" s="319"/>
      <c r="AG448" s="319"/>
      <c r="AH448" s="319"/>
      <c r="AI448" s="319"/>
      <c r="AJ448" s="319"/>
      <c r="AK448" s="319"/>
      <c r="AL448" s="319"/>
      <c r="AM448" s="319"/>
      <c r="AN448" s="319"/>
      <c r="AO448" s="319"/>
      <c r="AP448" s="319"/>
    </row>
    <row r="449" spans="1:42" outlineLevel="1">
      <c r="A449" s="210" t="str">
        <f>_xlfn.TEXTAFTER(J448,".")</f>
        <v>2</v>
      </c>
      <c r="B449" s="199" t="str">
        <f>_xlfn.XLOOKUP($J448,Select!$K$4:$K$65,Select!$F$4:$F$65)</f>
        <v>CS006 &amp; CS007 Storage Systems</v>
      </c>
      <c r="C449" s="199"/>
      <c r="D449" s="199"/>
      <c r="E449" s="199"/>
      <c r="F449" s="199"/>
      <c r="G449" s="199"/>
      <c r="H449" s="199"/>
      <c r="I449" s="199"/>
      <c r="J449" s="199"/>
      <c r="K449" s="199"/>
      <c r="L449" s="199"/>
      <c r="M449" s="320"/>
      <c r="N449" s="320"/>
      <c r="O449" s="320"/>
      <c r="P449" s="320"/>
      <c r="Q449" s="320"/>
      <c r="R449" s="320"/>
      <c r="S449" s="320"/>
      <c r="T449" s="320"/>
      <c r="U449" s="320"/>
      <c r="V449" s="320"/>
      <c r="W449" s="320"/>
      <c r="X449" s="320"/>
      <c r="Y449" s="320"/>
      <c r="Z449" s="320"/>
      <c r="AA449" s="320"/>
      <c r="AB449" s="320"/>
      <c r="AC449" s="320"/>
      <c r="AD449" s="320"/>
      <c r="AE449" s="320"/>
      <c r="AF449" s="320"/>
      <c r="AG449" s="320"/>
      <c r="AH449" s="320"/>
      <c r="AI449" s="320"/>
      <c r="AJ449" s="320"/>
      <c r="AK449" s="320"/>
      <c r="AL449" s="320"/>
      <c r="AM449" s="320"/>
      <c r="AN449" s="320"/>
      <c r="AO449" s="320"/>
      <c r="AP449" s="320"/>
    </row>
    <row r="450" spans="1:42" outlineLevel="1">
      <c r="A450" s="220" t="s">
        <v>150</v>
      </c>
      <c r="B450" s="220" t="s">
        <v>283</v>
      </c>
      <c r="C450" s="220" t="s">
        <v>284</v>
      </c>
      <c r="D450" s="220"/>
      <c r="E450" s="220"/>
      <c r="F450" s="220"/>
      <c r="G450" s="220"/>
      <c r="H450" s="220"/>
      <c r="I450" s="220"/>
      <c r="J450" s="220"/>
      <c r="K450" s="220"/>
      <c r="L450" s="220"/>
      <c r="M450" s="315"/>
      <c r="N450" s="315"/>
      <c r="O450" s="315"/>
      <c r="P450" s="315"/>
      <c r="Q450" s="315"/>
      <c r="R450" s="315"/>
      <c r="S450" s="315"/>
      <c r="T450" s="315"/>
      <c r="U450" s="315"/>
      <c r="V450" s="315"/>
      <c r="W450" s="315"/>
      <c r="X450" s="315"/>
      <c r="Y450" s="315"/>
      <c r="Z450" s="315"/>
      <c r="AA450" s="315"/>
      <c r="AB450" s="315"/>
      <c r="AC450" s="315"/>
      <c r="AD450" s="315"/>
      <c r="AE450" s="315"/>
      <c r="AF450" s="315"/>
      <c r="AG450" s="315"/>
      <c r="AH450" s="315"/>
      <c r="AI450" s="315"/>
      <c r="AJ450" s="315"/>
      <c r="AK450" s="315"/>
      <c r="AL450" s="315"/>
      <c r="AM450" s="315"/>
      <c r="AN450" s="315"/>
      <c r="AO450" s="315"/>
      <c r="AP450" s="315"/>
    </row>
    <row r="451" spans="1:42" outlineLevel="2">
      <c r="A451" s="211" t="str">
        <f>A448&amp;"."&amp;A450&amp;"."&amp;A449&amp;"."&amp;B451</f>
        <v>3.c.2.1</v>
      </c>
      <c r="B451">
        <v>1</v>
      </c>
      <c r="C451" t="str">
        <f>'1-GBP'!C451</f>
        <v/>
      </c>
      <c r="D451"/>
      <c r="E451"/>
      <c r="F451"/>
      <c r="G451"/>
      <c r="H451"/>
      <c r="I451"/>
      <c r="J451"/>
      <c r="K451"/>
      <c r="M451" s="281">
        <v>0</v>
      </c>
      <c r="N451" s="281">
        <v>0</v>
      </c>
      <c r="O451" s="281">
        <v>0</v>
      </c>
      <c r="P451" s="281">
        <v>0</v>
      </c>
      <c r="Q451" s="281">
        <v>0</v>
      </c>
      <c r="R451" s="281">
        <v>0</v>
      </c>
      <c r="S451" s="281">
        <v>0</v>
      </c>
      <c r="T451" s="281">
        <v>0</v>
      </c>
      <c r="U451" s="281">
        <v>0</v>
      </c>
      <c r="V451" s="281">
        <v>0</v>
      </c>
      <c r="W451" s="281">
        <v>0</v>
      </c>
      <c r="X451" s="281">
        <v>0</v>
      </c>
      <c r="Y451" s="281">
        <v>0</v>
      </c>
      <c r="Z451" s="281">
        <v>0</v>
      </c>
      <c r="AA451" s="281">
        <v>0</v>
      </c>
      <c r="AB451" s="281">
        <v>0</v>
      </c>
      <c r="AC451" s="281">
        <v>0</v>
      </c>
      <c r="AD451" s="281">
        <v>0</v>
      </c>
      <c r="AE451" s="281">
        <v>0</v>
      </c>
      <c r="AF451" s="281">
        <v>0</v>
      </c>
      <c r="AG451" s="281">
        <v>0</v>
      </c>
      <c r="AH451" s="281">
        <v>0</v>
      </c>
      <c r="AI451" s="281">
        <v>0</v>
      </c>
      <c r="AJ451" s="281">
        <v>0</v>
      </c>
      <c r="AK451" s="281">
        <v>0</v>
      </c>
      <c r="AL451" s="281">
        <v>0</v>
      </c>
      <c r="AM451" s="281">
        <v>0</v>
      </c>
      <c r="AN451" s="281">
        <v>0</v>
      </c>
      <c r="AO451" s="281">
        <v>0</v>
      </c>
      <c r="AP451" s="281">
        <v>0</v>
      </c>
    </row>
    <row r="452" spans="1:42" outlineLevel="2">
      <c r="A452" s="211" t="str">
        <f>A448&amp;"."&amp;A450&amp;"."&amp;A449&amp;"."&amp;B452</f>
        <v>3.c.2.2</v>
      </c>
      <c r="B452">
        <v>2</v>
      </c>
      <c r="C452" t="str">
        <f>'1-GBP'!C452</f>
        <v/>
      </c>
      <c r="D452"/>
      <c r="E452"/>
      <c r="F452"/>
      <c r="G452"/>
      <c r="H452"/>
      <c r="I452"/>
      <c r="J452"/>
      <c r="K452"/>
      <c r="M452" s="281">
        <v>0</v>
      </c>
      <c r="N452" s="281">
        <v>0</v>
      </c>
      <c r="O452" s="281">
        <v>0</v>
      </c>
      <c r="P452" s="281">
        <v>0</v>
      </c>
      <c r="Q452" s="281">
        <v>0</v>
      </c>
      <c r="R452" s="281">
        <v>0</v>
      </c>
      <c r="S452" s="281">
        <v>0</v>
      </c>
      <c r="T452" s="281">
        <v>0</v>
      </c>
      <c r="U452" s="281">
        <v>0</v>
      </c>
      <c r="V452" s="281">
        <v>0</v>
      </c>
      <c r="W452" s="281">
        <v>0</v>
      </c>
      <c r="X452" s="281">
        <v>0</v>
      </c>
      <c r="Y452" s="281">
        <v>0</v>
      </c>
      <c r="Z452" s="281">
        <v>0</v>
      </c>
      <c r="AA452" s="281">
        <v>0</v>
      </c>
      <c r="AB452" s="281">
        <v>0</v>
      </c>
      <c r="AC452" s="281">
        <v>0</v>
      </c>
      <c r="AD452" s="281">
        <v>0</v>
      </c>
      <c r="AE452" s="281">
        <v>0</v>
      </c>
      <c r="AF452" s="281">
        <v>0</v>
      </c>
      <c r="AG452" s="281">
        <v>0</v>
      </c>
      <c r="AH452" s="281">
        <v>0</v>
      </c>
      <c r="AI452" s="281">
        <v>0</v>
      </c>
      <c r="AJ452" s="281">
        <v>0</v>
      </c>
      <c r="AK452" s="281">
        <v>0</v>
      </c>
      <c r="AL452" s="281">
        <v>0</v>
      </c>
      <c r="AM452" s="281">
        <v>0</v>
      </c>
      <c r="AN452" s="281">
        <v>0</v>
      </c>
      <c r="AO452" s="281">
        <v>0</v>
      </c>
      <c r="AP452" s="281">
        <v>0</v>
      </c>
    </row>
    <row r="453" spans="1:42" outlineLevel="2">
      <c r="A453" s="211" t="str">
        <f>A448&amp;"."&amp;A450&amp;"."&amp;A449&amp;"."&amp;B453</f>
        <v>3.c.2.3</v>
      </c>
      <c r="B453">
        <v>3</v>
      </c>
      <c r="C453" t="str">
        <f>'1-GBP'!C453</f>
        <v/>
      </c>
      <c r="D453"/>
      <c r="E453"/>
      <c r="F453"/>
      <c r="G453"/>
      <c r="H453"/>
      <c r="I453"/>
      <c r="J453"/>
      <c r="K453"/>
      <c r="M453" s="281">
        <v>0</v>
      </c>
      <c r="N453" s="281">
        <v>0</v>
      </c>
      <c r="O453" s="281">
        <v>0</v>
      </c>
      <c r="P453" s="281">
        <v>0</v>
      </c>
      <c r="Q453" s="281">
        <v>0</v>
      </c>
      <c r="R453" s="281">
        <v>0</v>
      </c>
      <c r="S453" s="281">
        <v>0</v>
      </c>
      <c r="T453" s="281">
        <v>0</v>
      </c>
      <c r="U453" s="281">
        <v>0</v>
      </c>
      <c r="V453" s="281">
        <v>0</v>
      </c>
      <c r="W453" s="281">
        <v>0</v>
      </c>
      <c r="X453" s="281">
        <v>0</v>
      </c>
      <c r="Y453" s="281">
        <v>0</v>
      </c>
      <c r="Z453" s="281">
        <v>0</v>
      </c>
      <c r="AA453" s="281">
        <v>0</v>
      </c>
      <c r="AB453" s="281">
        <v>0</v>
      </c>
      <c r="AC453" s="281">
        <v>0</v>
      </c>
      <c r="AD453" s="281">
        <v>0</v>
      </c>
      <c r="AE453" s="281">
        <v>0</v>
      </c>
      <c r="AF453" s="281">
        <v>0</v>
      </c>
      <c r="AG453" s="281">
        <v>0</v>
      </c>
      <c r="AH453" s="281">
        <v>0</v>
      </c>
      <c r="AI453" s="281">
        <v>0</v>
      </c>
      <c r="AJ453" s="281">
        <v>0</v>
      </c>
      <c r="AK453" s="281">
        <v>0</v>
      </c>
      <c r="AL453" s="281">
        <v>0</v>
      </c>
      <c r="AM453" s="281">
        <v>0</v>
      </c>
      <c r="AN453" s="281">
        <v>0</v>
      </c>
      <c r="AO453" s="281">
        <v>0</v>
      </c>
      <c r="AP453" s="281">
        <v>0</v>
      </c>
    </row>
    <row r="454" spans="1:42" outlineLevel="2">
      <c r="A454" s="211" t="str">
        <f>A448&amp;"."&amp;A450&amp;"."&amp;A449&amp;"."&amp;B454</f>
        <v>3.c.2.4</v>
      </c>
      <c r="B454">
        <v>4</v>
      </c>
      <c r="C454" t="str">
        <f>'1-GBP'!C454</f>
        <v/>
      </c>
      <c r="D454"/>
      <c r="E454"/>
      <c r="F454"/>
      <c r="G454"/>
      <c r="H454"/>
      <c r="I454"/>
      <c r="J454"/>
      <c r="K454"/>
      <c r="M454" s="281">
        <v>0</v>
      </c>
      <c r="N454" s="281">
        <v>0</v>
      </c>
      <c r="O454" s="281">
        <v>0</v>
      </c>
      <c r="P454" s="281">
        <v>0</v>
      </c>
      <c r="Q454" s="281">
        <v>0</v>
      </c>
      <c r="R454" s="281">
        <v>0</v>
      </c>
      <c r="S454" s="281">
        <v>0</v>
      </c>
      <c r="T454" s="281">
        <v>0</v>
      </c>
      <c r="U454" s="281">
        <v>0</v>
      </c>
      <c r="V454" s="281">
        <v>0</v>
      </c>
      <c r="W454" s="281">
        <v>0</v>
      </c>
      <c r="X454" s="281">
        <v>0</v>
      </c>
      <c r="Y454" s="281">
        <v>0</v>
      </c>
      <c r="Z454" s="281">
        <v>0</v>
      </c>
      <c r="AA454" s="281">
        <v>0</v>
      </c>
      <c r="AB454" s="281">
        <v>0</v>
      </c>
      <c r="AC454" s="281">
        <v>0</v>
      </c>
      <c r="AD454" s="281">
        <v>0</v>
      </c>
      <c r="AE454" s="281">
        <v>0</v>
      </c>
      <c r="AF454" s="281">
        <v>0</v>
      </c>
      <c r="AG454" s="281">
        <v>0</v>
      </c>
      <c r="AH454" s="281">
        <v>0</v>
      </c>
      <c r="AI454" s="281">
        <v>0</v>
      </c>
      <c r="AJ454" s="281">
        <v>0</v>
      </c>
      <c r="AK454" s="281">
        <v>0</v>
      </c>
      <c r="AL454" s="281">
        <v>0</v>
      </c>
      <c r="AM454" s="281">
        <v>0</v>
      </c>
      <c r="AN454" s="281">
        <v>0</v>
      </c>
      <c r="AO454" s="281">
        <v>0</v>
      </c>
      <c r="AP454" s="281">
        <v>0</v>
      </c>
    </row>
    <row r="455" spans="1:42" outlineLevel="2">
      <c r="A455" s="211" t="str">
        <f>A448&amp;"."&amp;A450&amp;"."&amp;A449&amp;"."&amp;B455</f>
        <v>3.c.2.5</v>
      </c>
      <c r="B455">
        <v>5</v>
      </c>
      <c r="C455" t="str">
        <f>'1-GBP'!C455</f>
        <v/>
      </c>
      <c r="D455"/>
      <c r="E455"/>
      <c r="F455"/>
      <c r="G455"/>
      <c r="H455"/>
      <c r="I455"/>
      <c r="J455"/>
      <c r="K455"/>
      <c r="M455" s="281">
        <v>0</v>
      </c>
      <c r="N455" s="281">
        <v>0</v>
      </c>
      <c r="O455" s="281">
        <v>0</v>
      </c>
      <c r="P455" s="281">
        <v>0</v>
      </c>
      <c r="Q455" s="281">
        <v>0</v>
      </c>
      <c r="R455" s="281">
        <v>0</v>
      </c>
      <c r="S455" s="281">
        <v>0</v>
      </c>
      <c r="T455" s="281">
        <v>0</v>
      </c>
      <c r="U455" s="281">
        <v>0</v>
      </c>
      <c r="V455" s="281">
        <v>0</v>
      </c>
      <c r="W455" s="281">
        <v>0</v>
      </c>
      <c r="X455" s="281">
        <v>0</v>
      </c>
      <c r="Y455" s="281">
        <v>0</v>
      </c>
      <c r="Z455" s="281">
        <v>0</v>
      </c>
      <c r="AA455" s="281">
        <v>0</v>
      </c>
      <c r="AB455" s="281">
        <v>0</v>
      </c>
      <c r="AC455" s="281">
        <v>0</v>
      </c>
      <c r="AD455" s="281">
        <v>0</v>
      </c>
      <c r="AE455" s="281">
        <v>0</v>
      </c>
      <c r="AF455" s="281">
        <v>0</v>
      </c>
      <c r="AG455" s="281">
        <v>0</v>
      </c>
      <c r="AH455" s="281">
        <v>0</v>
      </c>
      <c r="AI455" s="281">
        <v>0</v>
      </c>
      <c r="AJ455" s="281">
        <v>0</v>
      </c>
      <c r="AK455" s="281">
        <v>0</v>
      </c>
      <c r="AL455" s="281">
        <v>0</v>
      </c>
      <c r="AM455" s="281">
        <v>0</v>
      </c>
      <c r="AN455" s="281">
        <v>0</v>
      </c>
      <c r="AO455" s="281">
        <v>0</v>
      </c>
      <c r="AP455" s="281">
        <v>0</v>
      </c>
    </row>
    <row r="456" spans="1:42" outlineLevel="2">
      <c r="A456" s="211" t="str">
        <f>A448&amp;"."&amp;A450&amp;"."&amp;A449&amp;"."&amp;B456</f>
        <v>3.c.2.6</v>
      </c>
      <c r="B456">
        <v>6</v>
      </c>
      <c r="C456" t="str">
        <f>'1-GBP'!C456</f>
        <v/>
      </c>
      <c r="D456"/>
      <c r="E456"/>
      <c r="F456"/>
      <c r="G456"/>
      <c r="H456"/>
      <c r="I456"/>
      <c r="J456"/>
      <c r="K456"/>
      <c r="M456" s="281">
        <v>0</v>
      </c>
      <c r="N456" s="281">
        <v>0</v>
      </c>
      <c r="O456" s="281">
        <v>0</v>
      </c>
      <c r="P456" s="281">
        <v>0</v>
      </c>
      <c r="Q456" s="281">
        <v>0</v>
      </c>
      <c r="R456" s="281">
        <v>0</v>
      </c>
      <c r="S456" s="281">
        <v>0</v>
      </c>
      <c r="T456" s="281">
        <v>0</v>
      </c>
      <c r="U456" s="281">
        <v>0</v>
      </c>
      <c r="V456" s="281">
        <v>0</v>
      </c>
      <c r="W456" s="281">
        <v>0</v>
      </c>
      <c r="X456" s="281">
        <v>0</v>
      </c>
      <c r="Y456" s="281">
        <v>0</v>
      </c>
      <c r="Z456" s="281">
        <v>0</v>
      </c>
      <c r="AA456" s="281">
        <v>0</v>
      </c>
      <c r="AB456" s="281">
        <v>0</v>
      </c>
      <c r="AC456" s="281">
        <v>0</v>
      </c>
      <c r="AD456" s="281">
        <v>0</v>
      </c>
      <c r="AE456" s="281">
        <v>0</v>
      </c>
      <c r="AF456" s="281">
        <v>0</v>
      </c>
      <c r="AG456" s="281">
        <v>0</v>
      </c>
      <c r="AH456" s="281">
        <v>0</v>
      </c>
      <c r="AI456" s="281">
        <v>0</v>
      </c>
      <c r="AJ456" s="281">
        <v>0</v>
      </c>
      <c r="AK456" s="281">
        <v>0</v>
      </c>
      <c r="AL456" s="281">
        <v>0</v>
      </c>
      <c r="AM456" s="281">
        <v>0</v>
      </c>
      <c r="AN456" s="281">
        <v>0</v>
      </c>
      <c r="AO456" s="281">
        <v>0</v>
      </c>
      <c r="AP456" s="281">
        <v>0</v>
      </c>
    </row>
    <row r="457" spans="1:42" outlineLevel="2">
      <c r="A457" s="211" t="str">
        <f>A448&amp;"."&amp;A450&amp;"."&amp;A449&amp;"."&amp;B457</f>
        <v>3.c.2.7</v>
      </c>
      <c r="B457">
        <v>7</v>
      </c>
      <c r="C457" t="str">
        <f>'1-GBP'!C457</f>
        <v/>
      </c>
      <c r="D457"/>
      <c r="E457"/>
      <c r="F457"/>
      <c r="G457"/>
      <c r="H457"/>
      <c r="I457"/>
      <c r="J457"/>
      <c r="K457"/>
      <c r="M457" s="281">
        <v>0</v>
      </c>
      <c r="N457" s="281">
        <v>0</v>
      </c>
      <c r="O457" s="281">
        <v>0</v>
      </c>
      <c r="P457" s="281">
        <v>0</v>
      </c>
      <c r="Q457" s="281">
        <v>0</v>
      </c>
      <c r="R457" s="281">
        <v>0</v>
      </c>
      <c r="S457" s="281">
        <v>0</v>
      </c>
      <c r="T457" s="281">
        <v>0</v>
      </c>
      <c r="U457" s="281">
        <v>0</v>
      </c>
      <c r="V457" s="281">
        <v>0</v>
      </c>
      <c r="W457" s="281">
        <v>0</v>
      </c>
      <c r="X457" s="281">
        <v>0</v>
      </c>
      <c r="Y457" s="281">
        <v>0</v>
      </c>
      <c r="Z457" s="281">
        <v>0</v>
      </c>
      <c r="AA457" s="281">
        <v>0</v>
      </c>
      <c r="AB457" s="281">
        <v>0</v>
      </c>
      <c r="AC457" s="281">
        <v>0</v>
      </c>
      <c r="AD457" s="281">
        <v>0</v>
      </c>
      <c r="AE457" s="281">
        <v>0</v>
      </c>
      <c r="AF457" s="281">
        <v>0</v>
      </c>
      <c r="AG457" s="281">
        <v>0</v>
      </c>
      <c r="AH457" s="281">
        <v>0</v>
      </c>
      <c r="AI457" s="281">
        <v>0</v>
      </c>
      <c r="AJ457" s="281">
        <v>0</v>
      </c>
      <c r="AK457" s="281">
        <v>0</v>
      </c>
      <c r="AL457" s="281">
        <v>0</v>
      </c>
      <c r="AM457" s="281">
        <v>0</v>
      </c>
      <c r="AN457" s="281">
        <v>0</v>
      </c>
      <c r="AO457" s="281">
        <v>0</v>
      </c>
      <c r="AP457" s="281">
        <v>0</v>
      </c>
    </row>
    <row r="458" spans="1:42" outlineLevel="2">
      <c r="A458" s="211" t="str">
        <f>A448&amp;"."&amp;A450&amp;"."&amp;A449&amp;"."&amp;B458</f>
        <v>3.c.2.8</v>
      </c>
      <c r="B458">
        <v>8</v>
      </c>
      <c r="C458" t="str">
        <f>'1-GBP'!C458</f>
        <v/>
      </c>
      <c r="D458"/>
      <c r="E458"/>
      <c r="F458"/>
      <c r="G458"/>
      <c r="H458"/>
      <c r="I458"/>
      <c r="J458"/>
      <c r="K458"/>
      <c r="M458" s="281">
        <v>0</v>
      </c>
      <c r="N458" s="281">
        <v>0</v>
      </c>
      <c r="O458" s="281">
        <v>0</v>
      </c>
      <c r="P458" s="281">
        <v>0</v>
      </c>
      <c r="Q458" s="281">
        <v>0</v>
      </c>
      <c r="R458" s="281">
        <v>0</v>
      </c>
      <c r="S458" s="281">
        <v>0</v>
      </c>
      <c r="T458" s="281">
        <v>0</v>
      </c>
      <c r="U458" s="281">
        <v>0</v>
      </c>
      <c r="V458" s="281">
        <v>0</v>
      </c>
      <c r="W458" s="281">
        <v>0</v>
      </c>
      <c r="X458" s="281">
        <v>0</v>
      </c>
      <c r="Y458" s="281">
        <v>0</v>
      </c>
      <c r="Z458" s="281">
        <v>0</v>
      </c>
      <c r="AA458" s="281">
        <v>0</v>
      </c>
      <c r="AB458" s="281">
        <v>0</v>
      </c>
      <c r="AC458" s="281">
        <v>0</v>
      </c>
      <c r="AD458" s="281">
        <v>0</v>
      </c>
      <c r="AE458" s="281">
        <v>0</v>
      </c>
      <c r="AF458" s="281">
        <v>0</v>
      </c>
      <c r="AG458" s="281">
        <v>0</v>
      </c>
      <c r="AH458" s="281">
        <v>0</v>
      </c>
      <c r="AI458" s="281">
        <v>0</v>
      </c>
      <c r="AJ458" s="281">
        <v>0</v>
      </c>
      <c r="AK458" s="281">
        <v>0</v>
      </c>
      <c r="AL458" s="281">
        <v>0</v>
      </c>
      <c r="AM458" s="281">
        <v>0</v>
      </c>
      <c r="AN458" s="281">
        <v>0</v>
      </c>
      <c r="AO458" s="281">
        <v>0</v>
      </c>
      <c r="AP458" s="281">
        <v>0</v>
      </c>
    </row>
    <row r="459" spans="1:42" outlineLevel="2">
      <c r="A459" s="211" t="str">
        <f>A448&amp;"."&amp;A450&amp;"."&amp;A449&amp;"."&amp;B459</f>
        <v>3.c.2.9</v>
      </c>
      <c r="B459">
        <v>9</v>
      </c>
      <c r="C459" t="str">
        <f>'1-GBP'!C459</f>
        <v/>
      </c>
      <c r="D459"/>
      <c r="E459"/>
      <c r="F459"/>
      <c r="G459"/>
      <c r="H459"/>
      <c r="I459"/>
      <c r="J459"/>
      <c r="K459"/>
      <c r="M459" s="281">
        <v>0</v>
      </c>
      <c r="N459" s="281">
        <v>0</v>
      </c>
      <c r="O459" s="281">
        <v>0</v>
      </c>
      <c r="P459" s="281">
        <v>0</v>
      </c>
      <c r="Q459" s="281">
        <v>0</v>
      </c>
      <c r="R459" s="281">
        <v>0</v>
      </c>
      <c r="S459" s="281">
        <v>0</v>
      </c>
      <c r="T459" s="281">
        <v>0</v>
      </c>
      <c r="U459" s="281">
        <v>0</v>
      </c>
      <c r="V459" s="281">
        <v>0</v>
      </c>
      <c r="W459" s="281">
        <v>0</v>
      </c>
      <c r="X459" s="281">
        <v>0</v>
      </c>
      <c r="Y459" s="281">
        <v>0</v>
      </c>
      <c r="Z459" s="281">
        <v>0</v>
      </c>
      <c r="AA459" s="281">
        <v>0</v>
      </c>
      <c r="AB459" s="281">
        <v>0</v>
      </c>
      <c r="AC459" s="281">
        <v>0</v>
      </c>
      <c r="AD459" s="281">
        <v>0</v>
      </c>
      <c r="AE459" s="281">
        <v>0</v>
      </c>
      <c r="AF459" s="281">
        <v>0</v>
      </c>
      <c r="AG459" s="281">
        <v>0</v>
      </c>
      <c r="AH459" s="281">
        <v>0</v>
      </c>
      <c r="AI459" s="281">
        <v>0</v>
      </c>
      <c r="AJ459" s="281">
        <v>0</v>
      </c>
      <c r="AK459" s="281">
        <v>0</v>
      </c>
      <c r="AL459" s="281">
        <v>0</v>
      </c>
      <c r="AM459" s="281">
        <v>0</v>
      </c>
      <c r="AN459" s="281">
        <v>0</v>
      </c>
      <c r="AO459" s="281">
        <v>0</v>
      </c>
      <c r="AP459" s="281">
        <v>0</v>
      </c>
    </row>
    <row r="460" spans="1:42" outlineLevel="2">
      <c r="A460" s="211" t="str">
        <f>A448&amp;"."&amp;A450&amp;"."&amp;A449&amp;"."&amp;B460</f>
        <v>3.c.2.10</v>
      </c>
      <c r="B460">
        <v>10</v>
      </c>
      <c r="C460" t="str">
        <f>'1-GBP'!C460</f>
        <v/>
      </c>
      <c r="D460"/>
      <c r="E460"/>
      <c r="F460"/>
      <c r="G460"/>
      <c r="H460"/>
      <c r="I460"/>
      <c r="J460"/>
      <c r="K460"/>
      <c r="M460" s="281">
        <v>0</v>
      </c>
      <c r="N460" s="281">
        <v>0</v>
      </c>
      <c r="O460" s="281">
        <v>0</v>
      </c>
      <c r="P460" s="281">
        <v>0</v>
      </c>
      <c r="Q460" s="281">
        <v>0</v>
      </c>
      <c r="R460" s="281">
        <v>0</v>
      </c>
      <c r="S460" s="281">
        <v>0</v>
      </c>
      <c r="T460" s="281">
        <v>0</v>
      </c>
      <c r="U460" s="281">
        <v>0</v>
      </c>
      <c r="V460" s="281">
        <v>0</v>
      </c>
      <c r="W460" s="281">
        <v>0</v>
      </c>
      <c r="X460" s="281">
        <v>0</v>
      </c>
      <c r="Y460" s="281">
        <v>0</v>
      </c>
      <c r="Z460" s="281">
        <v>0</v>
      </c>
      <c r="AA460" s="281">
        <v>0</v>
      </c>
      <c r="AB460" s="281">
        <v>0</v>
      </c>
      <c r="AC460" s="281">
        <v>0</v>
      </c>
      <c r="AD460" s="281">
        <v>0</v>
      </c>
      <c r="AE460" s="281">
        <v>0</v>
      </c>
      <c r="AF460" s="281">
        <v>0</v>
      </c>
      <c r="AG460" s="281">
        <v>0</v>
      </c>
      <c r="AH460" s="281">
        <v>0</v>
      </c>
      <c r="AI460" s="281">
        <v>0</v>
      </c>
      <c r="AJ460" s="281">
        <v>0</v>
      </c>
      <c r="AK460" s="281">
        <v>0</v>
      </c>
      <c r="AL460" s="281">
        <v>0</v>
      </c>
      <c r="AM460" s="281">
        <v>0</v>
      </c>
      <c r="AN460" s="281">
        <v>0</v>
      </c>
      <c r="AO460" s="281">
        <v>0</v>
      </c>
      <c r="AP460" s="281">
        <v>0</v>
      </c>
    </row>
    <row r="461" spans="1:42" outlineLevel="2">
      <c r="A461" s="211" t="str">
        <f>A448&amp;"."&amp;A450&amp;"."&amp;A449&amp;"."&amp;B461</f>
        <v>3.c.2.11</v>
      </c>
      <c r="B461">
        <v>11</v>
      </c>
      <c r="C461" t="str">
        <f>'1-GBP'!C461</f>
        <v/>
      </c>
      <c r="D461"/>
      <c r="E461"/>
      <c r="F461"/>
      <c r="G461"/>
      <c r="H461"/>
      <c r="I461"/>
      <c r="J461"/>
      <c r="K461"/>
      <c r="M461" s="281">
        <v>0</v>
      </c>
      <c r="N461" s="281">
        <v>0</v>
      </c>
      <c r="O461" s="281">
        <v>0</v>
      </c>
      <c r="P461" s="281">
        <v>0</v>
      </c>
      <c r="Q461" s="281">
        <v>0</v>
      </c>
      <c r="R461" s="281">
        <v>0</v>
      </c>
      <c r="S461" s="281">
        <v>0</v>
      </c>
      <c r="T461" s="281">
        <v>0</v>
      </c>
      <c r="U461" s="281">
        <v>0</v>
      </c>
      <c r="V461" s="281">
        <v>0</v>
      </c>
      <c r="W461" s="281">
        <v>0</v>
      </c>
      <c r="X461" s="281">
        <v>0</v>
      </c>
      <c r="Y461" s="281">
        <v>0</v>
      </c>
      <c r="Z461" s="281">
        <v>0</v>
      </c>
      <c r="AA461" s="281">
        <v>0</v>
      </c>
      <c r="AB461" s="281">
        <v>0</v>
      </c>
      <c r="AC461" s="281">
        <v>0</v>
      </c>
      <c r="AD461" s="281">
        <v>0</v>
      </c>
      <c r="AE461" s="281">
        <v>0</v>
      </c>
      <c r="AF461" s="281">
        <v>0</v>
      </c>
      <c r="AG461" s="281">
        <v>0</v>
      </c>
      <c r="AH461" s="281">
        <v>0</v>
      </c>
      <c r="AI461" s="281">
        <v>0</v>
      </c>
      <c r="AJ461" s="281">
        <v>0</v>
      </c>
      <c r="AK461" s="281">
        <v>0</v>
      </c>
      <c r="AL461" s="281">
        <v>0</v>
      </c>
      <c r="AM461" s="281">
        <v>0</v>
      </c>
      <c r="AN461" s="281">
        <v>0</v>
      </c>
      <c r="AO461" s="281">
        <v>0</v>
      </c>
      <c r="AP461" s="281">
        <v>0</v>
      </c>
    </row>
    <row r="462" spans="1:42" outlineLevel="2">
      <c r="A462" s="211" t="str">
        <f>A448&amp;"."&amp;A450&amp;"."&amp;A449&amp;"."&amp;B462</f>
        <v>3.c.2.12</v>
      </c>
      <c r="B462">
        <v>12</v>
      </c>
      <c r="C462" t="str">
        <f>'1-GBP'!C462</f>
        <v/>
      </c>
      <c r="D462"/>
      <c r="E462"/>
      <c r="F462"/>
      <c r="G462"/>
      <c r="H462"/>
      <c r="I462"/>
      <c r="J462"/>
      <c r="K462"/>
      <c r="M462" s="312">
        <v>0</v>
      </c>
      <c r="N462" s="312">
        <v>0</v>
      </c>
      <c r="O462" s="312">
        <v>0</v>
      </c>
      <c r="P462" s="312">
        <v>0</v>
      </c>
      <c r="Q462" s="312">
        <v>0</v>
      </c>
      <c r="R462" s="312">
        <v>0</v>
      </c>
      <c r="S462" s="312">
        <v>0</v>
      </c>
      <c r="T462" s="312">
        <v>0</v>
      </c>
      <c r="U462" s="312">
        <v>0</v>
      </c>
      <c r="V462" s="312">
        <v>0</v>
      </c>
      <c r="W462" s="312">
        <v>0</v>
      </c>
      <c r="X462" s="312">
        <v>0</v>
      </c>
      <c r="Y462" s="312">
        <v>0</v>
      </c>
      <c r="Z462" s="312">
        <v>0</v>
      </c>
      <c r="AA462" s="312">
        <v>0</v>
      </c>
      <c r="AB462" s="312">
        <v>0</v>
      </c>
      <c r="AC462" s="312">
        <v>0</v>
      </c>
      <c r="AD462" s="312">
        <v>0</v>
      </c>
      <c r="AE462" s="312">
        <v>0</v>
      </c>
      <c r="AF462" s="312">
        <v>0</v>
      </c>
      <c r="AG462" s="312">
        <v>0</v>
      </c>
      <c r="AH462" s="312">
        <v>0</v>
      </c>
      <c r="AI462" s="312">
        <v>0</v>
      </c>
      <c r="AJ462" s="312">
        <v>0</v>
      </c>
      <c r="AK462" s="312">
        <v>0</v>
      </c>
      <c r="AL462" s="312">
        <v>0</v>
      </c>
      <c r="AM462" s="312">
        <v>0</v>
      </c>
      <c r="AN462" s="312">
        <v>0</v>
      </c>
      <c r="AO462" s="312">
        <v>0</v>
      </c>
      <c r="AP462" s="312">
        <v>0</v>
      </c>
    </row>
    <row r="463" spans="1:42" outlineLevel="1" collapsed="1">
      <c r="A463" s="212"/>
      <c r="B463" s="201">
        <f>B462-COUNTIFS(C451:C462,"")</f>
        <v>0</v>
      </c>
      <c r="C463" s="201" t="s">
        <v>285</v>
      </c>
      <c r="D463" s="201"/>
      <c r="E463" s="201"/>
      <c r="F463" s="201"/>
      <c r="G463" s="201"/>
      <c r="H463" s="201"/>
      <c r="I463" s="201"/>
      <c r="J463" s="201"/>
      <c r="K463" s="201"/>
      <c r="L463" s="201"/>
      <c r="M463" s="280">
        <f>SUM(M451:M462)</f>
        <v>0</v>
      </c>
      <c r="N463" s="280">
        <f>SUM(N451:N462)</f>
        <v>0</v>
      </c>
      <c r="O463" s="280">
        <f t="shared" ref="O463:AP463" si="39">SUM(O451:O462)</f>
        <v>0</v>
      </c>
      <c r="P463" s="280">
        <f t="shared" si="39"/>
        <v>0</v>
      </c>
      <c r="Q463" s="280">
        <f t="shared" si="39"/>
        <v>0</v>
      </c>
      <c r="R463" s="280">
        <f t="shared" si="39"/>
        <v>0</v>
      </c>
      <c r="S463" s="280">
        <f t="shared" si="39"/>
        <v>0</v>
      </c>
      <c r="T463" s="280">
        <f t="shared" si="39"/>
        <v>0</v>
      </c>
      <c r="U463" s="280">
        <f t="shared" si="39"/>
        <v>0</v>
      </c>
      <c r="V463" s="280">
        <f t="shared" si="39"/>
        <v>0</v>
      </c>
      <c r="W463" s="280">
        <f t="shared" si="39"/>
        <v>0</v>
      </c>
      <c r="X463" s="280">
        <f t="shared" si="39"/>
        <v>0</v>
      </c>
      <c r="Y463" s="280">
        <f t="shared" si="39"/>
        <v>0</v>
      </c>
      <c r="Z463" s="280">
        <f t="shared" si="39"/>
        <v>0</v>
      </c>
      <c r="AA463" s="280">
        <f t="shared" si="39"/>
        <v>0</v>
      </c>
      <c r="AB463" s="280">
        <f t="shared" si="39"/>
        <v>0</v>
      </c>
      <c r="AC463" s="280">
        <f t="shared" si="39"/>
        <v>0</v>
      </c>
      <c r="AD463" s="280">
        <f t="shared" si="39"/>
        <v>0</v>
      </c>
      <c r="AE463" s="280">
        <f t="shared" si="39"/>
        <v>0</v>
      </c>
      <c r="AF463" s="280">
        <f t="shared" si="39"/>
        <v>0</v>
      </c>
      <c r="AG463" s="280">
        <f t="shared" si="39"/>
        <v>0</v>
      </c>
      <c r="AH463" s="280">
        <f t="shared" si="39"/>
        <v>0</v>
      </c>
      <c r="AI463" s="280">
        <f t="shared" si="39"/>
        <v>0</v>
      </c>
      <c r="AJ463" s="280">
        <f t="shared" si="39"/>
        <v>0</v>
      </c>
      <c r="AK463" s="280">
        <f t="shared" si="39"/>
        <v>0</v>
      </c>
      <c r="AL463" s="280">
        <f t="shared" si="39"/>
        <v>0</v>
      </c>
      <c r="AM463" s="280">
        <f t="shared" si="39"/>
        <v>0</v>
      </c>
      <c r="AN463" s="280">
        <f t="shared" si="39"/>
        <v>0</v>
      </c>
      <c r="AO463" s="280">
        <f t="shared" si="39"/>
        <v>0</v>
      </c>
      <c r="AP463" s="280">
        <f t="shared" si="39"/>
        <v>0</v>
      </c>
    </row>
    <row r="464" spans="1:42" outlineLevel="1">
      <c r="M464" s="316"/>
      <c r="N464" s="316"/>
      <c r="O464" s="316"/>
      <c r="P464" s="316"/>
      <c r="Q464" s="316"/>
      <c r="R464" s="316"/>
      <c r="S464" s="316"/>
      <c r="T464" s="316"/>
      <c r="U464" s="316"/>
      <c r="V464" s="316"/>
      <c r="W464" s="316"/>
      <c r="X464" s="316"/>
      <c r="Y464" s="316"/>
      <c r="Z464" s="316"/>
      <c r="AA464" s="316"/>
      <c r="AB464" s="316"/>
      <c r="AC464" s="316"/>
      <c r="AD464" s="316"/>
      <c r="AE464" s="316"/>
      <c r="AF464" s="316"/>
      <c r="AG464" s="316"/>
      <c r="AH464" s="316"/>
      <c r="AI464" s="316"/>
      <c r="AJ464" s="316"/>
      <c r="AK464" s="316"/>
      <c r="AL464" s="316"/>
      <c r="AM464" s="316"/>
      <c r="AN464" s="316"/>
      <c r="AO464" s="316"/>
      <c r="AP464" s="316"/>
    </row>
    <row r="465" spans="1:42" outlineLevel="1">
      <c r="A465" s="220" t="s">
        <v>216</v>
      </c>
      <c r="B465" s="220" t="s">
        <v>286</v>
      </c>
      <c r="C465" s="220" t="s">
        <v>284</v>
      </c>
      <c r="D465" s="220"/>
      <c r="E465" s="220"/>
      <c r="F465" s="220"/>
      <c r="G465" s="220"/>
      <c r="H465" s="220"/>
      <c r="I465" s="220"/>
      <c r="J465" s="220"/>
      <c r="K465" s="220"/>
      <c r="L465" s="220"/>
      <c r="M465" s="315"/>
      <c r="N465" s="315"/>
      <c r="O465" s="315"/>
      <c r="P465" s="315"/>
      <c r="Q465" s="315"/>
      <c r="R465" s="315"/>
      <c r="S465" s="315"/>
      <c r="T465" s="315"/>
      <c r="U465" s="315"/>
      <c r="V465" s="315"/>
      <c r="W465" s="315"/>
      <c r="X465" s="315"/>
      <c r="Y465" s="315"/>
      <c r="Z465" s="315"/>
      <c r="AA465" s="315"/>
      <c r="AB465" s="315"/>
      <c r="AC465" s="315"/>
      <c r="AD465" s="315"/>
      <c r="AE465" s="315"/>
      <c r="AF465" s="315"/>
      <c r="AG465" s="315"/>
      <c r="AH465" s="315"/>
      <c r="AI465" s="315"/>
      <c r="AJ465" s="315"/>
      <c r="AK465" s="315"/>
      <c r="AL465" s="315"/>
      <c r="AM465" s="315"/>
      <c r="AN465" s="315"/>
      <c r="AO465" s="315"/>
      <c r="AP465" s="315"/>
    </row>
    <row r="466" spans="1:42" outlineLevel="2">
      <c r="A466" s="211" t="str">
        <f>A448&amp;"."&amp;A465&amp;"."&amp;A449&amp;"."&amp;B466</f>
        <v>3.o.2.1</v>
      </c>
      <c r="B466">
        <v>1</v>
      </c>
      <c r="C466" t="str">
        <f>'1-GBP'!C466</f>
        <v/>
      </c>
      <c r="D466"/>
      <c r="E466"/>
      <c r="F466"/>
      <c r="G466"/>
      <c r="H466"/>
      <c r="I466"/>
      <c r="J466"/>
      <c r="K466"/>
      <c r="M466" s="281">
        <v>0</v>
      </c>
      <c r="N466" s="281">
        <v>0</v>
      </c>
      <c r="O466" s="281">
        <v>0</v>
      </c>
      <c r="P466" s="281">
        <v>0</v>
      </c>
      <c r="Q466" s="281">
        <v>0</v>
      </c>
      <c r="R466" s="281">
        <v>0</v>
      </c>
      <c r="S466" s="281">
        <v>0</v>
      </c>
      <c r="T466" s="281">
        <v>0</v>
      </c>
      <c r="U466" s="281">
        <v>0</v>
      </c>
      <c r="V466" s="281">
        <v>0</v>
      </c>
      <c r="W466" s="281">
        <v>0</v>
      </c>
      <c r="X466" s="281">
        <v>0</v>
      </c>
      <c r="Y466" s="281">
        <v>0</v>
      </c>
      <c r="Z466" s="281">
        <v>0</v>
      </c>
      <c r="AA466" s="281">
        <v>0</v>
      </c>
      <c r="AB466" s="281">
        <v>0</v>
      </c>
      <c r="AC466" s="281">
        <v>0</v>
      </c>
      <c r="AD466" s="281">
        <v>0</v>
      </c>
      <c r="AE466" s="281">
        <v>0</v>
      </c>
      <c r="AF466" s="281">
        <v>0</v>
      </c>
      <c r="AG466" s="281">
        <v>0</v>
      </c>
      <c r="AH466" s="281">
        <v>0</v>
      </c>
      <c r="AI466" s="281">
        <v>0</v>
      </c>
      <c r="AJ466" s="281">
        <v>0</v>
      </c>
      <c r="AK466" s="281">
        <v>0</v>
      </c>
      <c r="AL466" s="281">
        <v>0</v>
      </c>
      <c r="AM466" s="281">
        <v>0</v>
      </c>
      <c r="AN466" s="281">
        <v>0</v>
      </c>
      <c r="AO466" s="281">
        <v>0</v>
      </c>
      <c r="AP466" s="281">
        <v>0</v>
      </c>
    </row>
    <row r="467" spans="1:42" outlineLevel="2">
      <c r="A467" s="211" t="str">
        <f>A448&amp;"."&amp;A465&amp;"."&amp;A449&amp;"."&amp;B467</f>
        <v>3.o.2.2</v>
      </c>
      <c r="B467">
        <v>2</v>
      </c>
      <c r="C467" t="str">
        <f>'1-GBP'!C467</f>
        <v/>
      </c>
      <c r="D467"/>
      <c r="E467"/>
      <c r="F467"/>
      <c r="G467"/>
      <c r="H467"/>
      <c r="I467"/>
      <c r="J467"/>
      <c r="K467"/>
      <c r="M467" s="281">
        <v>0</v>
      </c>
      <c r="N467" s="281">
        <v>0</v>
      </c>
      <c r="O467" s="281">
        <v>0</v>
      </c>
      <c r="P467" s="281">
        <v>0</v>
      </c>
      <c r="Q467" s="281">
        <v>0</v>
      </c>
      <c r="R467" s="281">
        <v>0</v>
      </c>
      <c r="S467" s="281">
        <v>0</v>
      </c>
      <c r="T467" s="281">
        <v>0</v>
      </c>
      <c r="U467" s="281">
        <v>0</v>
      </c>
      <c r="V467" s="281">
        <v>0</v>
      </c>
      <c r="W467" s="281">
        <v>0</v>
      </c>
      <c r="X467" s="281">
        <v>0</v>
      </c>
      <c r="Y467" s="281">
        <v>0</v>
      </c>
      <c r="Z467" s="281">
        <v>0</v>
      </c>
      <c r="AA467" s="281">
        <v>0</v>
      </c>
      <c r="AB467" s="281">
        <v>0</v>
      </c>
      <c r="AC467" s="281">
        <v>0</v>
      </c>
      <c r="AD467" s="281">
        <v>0</v>
      </c>
      <c r="AE467" s="281">
        <v>0</v>
      </c>
      <c r="AF467" s="281">
        <v>0</v>
      </c>
      <c r="AG467" s="281">
        <v>0</v>
      </c>
      <c r="AH467" s="281">
        <v>0</v>
      </c>
      <c r="AI467" s="281">
        <v>0</v>
      </c>
      <c r="AJ467" s="281">
        <v>0</v>
      </c>
      <c r="AK467" s="281">
        <v>0</v>
      </c>
      <c r="AL467" s="281">
        <v>0</v>
      </c>
      <c r="AM467" s="281">
        <v>0</v>
      </c>
      <c r="AN467" s="281">
        <v>0</v>
      </c>
      <c r="AO467" s="281">
        <v>0</v>
      </c>
      <c r="AP467" s="281">
        <v>0</v>
      </c>
    </row>
    <row r="468" spans="1:42" outlineLevel="2">
      <c r="A468" s="211" t="str">
        <f>A448&amp;"."&amp;A465&amp;"."&amp;A449&amp;"."&amp;B468</f>
        <v>3.o.2.3</v>
      </c>
      <c r="B468">
        <v>3</v>
      </c>
      <c r="C468" t="str">
        <f>'1-GBP'!C468</f>
        <v/>
      </c>
      <c r="D468"/>
      <c r="E468"/>
      <c r="F468"/>
      <c r="G468"/>
      <c r="H468"/>
      <c r="I468"/>
      <c r="J468"/>
      <c r="K468"/>
      <c r="M468" s="281">
        <v>0</v>
      </c>
      <c r="N468" s="281">
        <v>0</v>
      </c>
      <c r="O468" s="281">
        <v>0</v>
      </c>
      <c r="P468" s="281">
        <v>0</v>
      </c>
      <c r="Q468" s="281">
        <v>0</v>
      </c>
      <c r="R468" s="281">
        <v>0</v>
      </c>
      <c r="S468" s="281">
        <v>0</v>
      </c>
      <c r="T468" s="281">
        <v>0</v>
      </c>
      <c r="U468" s="281">
        <v>0</v>
      </c>
      <c r="V468" s="281">
        <v>0</v>
      </c>
      <c r="W468" s="281">
        <v>0</v>
      </c>
      <c r="X468" s="281">
        <v>0</v>
      </c>
      <c r="Y468" s="281">
        <v>0</v>
      </c>
      <c r="Z468" s="281">
        <v>0</v>
      </c>
      <c r="AA468" s="281">
        <v>0</v>
      </c>
      <c r="AB468" s="281">
        <v>0</v>
      </c>
      <c r="AC468" s="281">
        <v>0</v>
      </c>
      <c r="AD468" s="281">
        <v>0</v>
      </c>
      <c r="AE468" s="281">
        <v>0</v>
      </c>
      <c r="AF468" s="281">
        <v>0</v>
      </c>
      <c r="AG468" s="281">
        <v>0</v>
      </c>
      <c r="AH468" s="281">
        <v>0</v>
      </c>
      <c r="AI468" s="281">
        <v>0</v>
      </c>
      <c r="AJ468" s="281">
        <v>0</v>
      </c>
      <c r="AK468" s="281">
        <v>0</v>
      </c>
      <c r="AL468" s="281">
        <v>0</v>
      </c>
      <c r="AM468" s="281">
        <v>0</v>
      </c>
      <c r="AN468" s="281">
        <v>0</v>
      </c>
      <c r="AO468" s="281">
        <v>0</v>
      </c>
      <c r="AP468" s="281">
        <v>0</v>
      </c>
    </row>
    <row r="469" spans="1:42" outlineLevel="2">
      <c r="A469" s="211" t="str">
        <f>A448&amp;"."&amp;A465&amp;"."&amp;A449&amp;"."&amp;B469</f>
        <v>3.o.2.4</v>
      </c>
      <c r="B469">
        <v>4</v>
      </c>
      <c r="C469" t="str">
        <f>'1-GBP'!C469</f>
        <v/>
      </c>
      <c r="D469"/>
      <c r="E469"/>
      <c r="F469"/>
      <c r="G469"/>
      <c r="H469"/>
      <c r="I469"/>
      <c r="J469"/>
      <c r="K469"/>
      <c r="M469" s="281">
        <v>0</v>
      </c>
      <c r="N469" s="281">
        <v>0</v>
      </c>
      <c r="O469" s="281">
        <v>0</v>
      </c>
      <c r="P469" s="281">
        <v>0</v>
      </c>
      <c r="Q469" s="281">
        <v>0</v>
      </c>
      <c r="R469" s="281">
        <v>0</v>
      </c>
      <c r="S469" s="281">
        <v>0</v>
      </c>
      <c r="T469" s="281">
        <v>0</v>
      </c>
      <c r="U469" s="281">
        <v>0</v>
      </c>
      <c r="V469" s="281">
        <v>0</v>
      </c>
      <c r="W469" s="281">
        <v>0</v>
      </c>
      <c r="X469" s="281">
        <v>0</v>
      </c>
      <c r="Y469" s="281">
        <v>0</v>
      </c>
      <c r="Z469" s="281">
        <v>0</v>
      </c>
      <c r="AA469" s="281">
        <v>0</v>
      </c>
      <c r="AB469" s="281">
        <v>0</v>
      </c>
      <c r="AC469" s="281">
        <v>0</v>
      </c>
      <c r="AD469" s="281">
        <v>0</v>
      </c>
      <c r="AE469" s="281">
        <v>0</v>
      </c>
      <c r="AF469" s="281">
        <v>0</v>
      </c>
      <c r="AG469" s="281">
        <v>0</v>
      </c>
      <c r="AH469" s="281">
        <v>0</v>
      </c>
      <c r="AI469" s="281">
        <v>0</v>
      </c>
      <c r="AJ469" s="281">
        <v>0</v>
      </c>
      <c r="AK469" s="281">
        <v>0</v>
      </c>
      <c r="AL469" s="281">
        <v>0</v>
      </c>
      <c r="AM469" s="281">
        <v>0</v>
      </c>
      <c r="AN469" s="281">
        <v>0</v>
      </c>
      <c r="AO469" s="281">
        <v>0</v>
      </c>
      <c r="AP469" s="281">
        <v>0</v>
      </c>
    </row>
    <row r="470" spans="1:42" outlineLevel="2">
      <c r="A470" s="211" t="str">
        <f>A448&amp;"."&amp;A465&amp;"."&amp;A449&amp;"."&amp;B470</f>
        <v>3.o.2.5</v>
      </c>
      <c r="B470">
        <v>5</v>
      </c>
      <c r="C470" t="str">
        <f>'1-GBP'!C470</f>
        <v/>
      </c>
      <c r="D470"/>
      <c r="E470"/>
      <c r="F470"/>
      <c r="G470"/>
      <c r="H470"/>
      <c r="I470"/>
      <c r="J470"/>
      <c r="K470"/>
      <c r="M470" s="281">
        <v>0</v>
      </c>
      <c r="N470" s="281">
        <v>0</v>
      </c>
      <c r="O470" s="281">
        <v>0</v>
      </c>
      <c r="P470" s="281">
        <v>0</v>
      </c>
      <c r="Q470" s="281">
        <v>0</v>
      </c>
      <c r="R470" s="281">
        <v>0</v>
      </c>
      <c r="S470" s="281">
        <v>0</v>
      </c>
      <c r="T470" s="281">
        <v>0</v>
      </c>
      <c r="U470" s="281">
        <v>0</v>
      </c>
      <c r="V470" s="281">
        <v>0</v>
      </c>
      <c r="W470" s="281">
        <v>0</v>
      </c>
      <c r="X470" s="281">
        <v>0</v>
      </c>
      <c r="Y470" s="281">
        <v>0</v>
      </c>
      <c r="Z470" s="281">
        <v>0</v>
      </c>
      <c r="AA470" s="281">
        <v>0</v>
      </c>
      <c r="AB470" s="281">
        <v>0</v>
      </c>
      <c r="AC470" s="281">
        <v>0</v>
      </c>
      <c r="AD470" s="281">
        <v>0</v>
      </c>
      <c r="AE470" s="281">
        <v>0</v>
      </c>
      <c r="AF470" s="281">
        <v>0</v>
      </c>
      <c r="AG470" s="281">
        <v>0</v>
      </c>
      <c r="AH470" s="281">
        <v>0</v>
      </c>
      <c r="AI470" s="281">
        <v>0</v>
      </c>
      <c r="AJ470" s="281">
        <v>0</v>
      </c>
      <c r="AK470" s="281">
        <v>0</v>
      </c>
      <c r="AL470" s="281">
        <v>0</v>
      </c>
      <c r="AM470" s="281">
        <v>0</v>
      </c>
      <c r="AN470" s="281">
        <v>0</v>
      </c>
      <c r="AO470" s="281">
        <v>0</v>
      </c>
      <c r="AP470" s="281">
        <v>0</v>
      </c>
    </row>
    <row r="471" spans="1:42" outlineLevel="2">
      <c r="A471" s="211" t="str">
        <f>A448&amp;"."&amp;A465&amp;"."&amp;A449&amp;"."&amp;B471</f>
        <v>3.o.2.6</v>
      </c>
      <c r="B471">
        <v>6</v>
      </c>
      <c r="C471" t="str">
        <f>'1-GBP'!C471</f>
        <v/>
      </c>
      <c r="D471"/>
      <c r="E471"/>
      <c r="F471"/>
      <c r="G471"/>
      <c r="H471"/>
      <c r="I471"/>
      <c r="J471"/>
      <c r="K471"/>
      <c r="M471" s="281">
        <v>0</v>
      </c>
      <c r="N471" s="281">
        <v>0</v>
      </c>
      <c r="O471" s="281">
        <v>0</v>
      </c>
      <c r="P471" s="281">
        <v>0</v>
      </c>
      <c r="Q471" s="281">
        <v>0</v>
      </c>
      <c r="R471" s="281">
        <v>0</v>
      </c>
      <c r="S471" s="281">
        <v>0</v>
      </c>
      <c r="T471" s="281">
        <v>0</v>
      </c>
      <c r="U471" s="281">
        <v>0</v>
      </c>
      <c r="V471" s="281">
        <v>0</v>
      </c>
      <c r="W471" s="281">
        <v>0</v>
      </c>
      <c r="X471" s="281">
        <v>0</v>
      </c>
      <c r="Y471" s="281">
        <v>0</v>
      </c>
      <c r="Z471" s="281">
        <v>0</v>
      </c>
      <c r="AA471" s="281">
        <v>0</v>
      </c>
      <c r="AB471" s="281">
        <v>0</v>
      </c>
      <c r="AC471" s="281">
        <v>0</v>
      </c>
      <c r="AD471" s="281">
        <v>0</v>
      </c>
      <c r="AE471" s="281">
        <v>0</v>
      </c>
      <c r="AF471" s="281">
        <v>0</v>
      </c>
      <c r="AG471" s="281">
        <v>0</v>
      </c>
      <c r="AH471" s="281">
        <v>0</v>
      </c>
      <c r="AI471" s="281">
        <v>0</v>
      </c>
      <c r="AJ471" s="281">
        <v>0</v>
      </c>
      <c r="AK471" s="281">
        <v>0</v>
      </c>
      <c r="AL471" s="281">
        <v>0</v>
      </c>
      <c r="AM471" s="281">
        <v>0</v>
      </c>
      <c r="AN471" s="281">
        <v>0</v>
      </c>
      <c r="AO471" s="281">
        <v>0</v>
      </c>
      <c r="AP471" s="281">
        <v>0</v>
      </c>
    </row>
    <row r="472" spans="1:42" outlineLevel="2">
      <c r="A472" s="211" t="str">
        <f>A448&amp;"."&amp;A465&amp;"."&amp;A449&amp;"."&amp;B472</f>
        <v>3.o.2.7</v>
      </c>
      <c r="B472">
        <v>7</v>
      </c>
      <c r="C472" t="str">
        <f>'1-GBP'!C472</f>
        <v/>
      </c>
      <c r="D472"/>
      <c r="E472"/>
      <c r="F472"/>
      <c r="G472"/>
      <c r="H472"/>
      <c r="I472"/>
      <c r="J472"/>
      <c r="K472"/>
      <c r="M472" s="281">
        <v>0</v>
      </c>
      <c r="N472" s="281">
        <v>0</v>
      </c>
      <c r="O472" s="281">
        <v>0</v>
      </c>
      <c r="P472" s="281">
        <v>0</v>
      </c>
      <c r="Q472" s="281">
        <v>0</v>
      </c>
      <c r="R472" s="281">
        <v>0</v>
      </c>
      <c r="S472" s="281">
        <v>0</v>
      </c>
      <c r="T472" s="281">
        <v>0</v>
      </c>
      <c r="U472" s="281">
        <v>0</v>
      </c>
      <c r="V472" s="281">
        <v>0</v>
      </c>
      <c r="W472" s="281">
        <v>0</v>
      </c>
      <c r="X472" s="281">
        <v>0</v>
      </c>
      <c r="Y472" s="281">
        <v>0</v>
      </c>
      <c r="Z472" s="281">
        <v>0</v>
      </c>
      <c r="AA472" s="281">
        <v>0</v>
      </c>
      <c r="AB472" s="281">
        <v>0</v>
      </c>
      <c r="AC472" s="281">
        <v>0</v>
      </c>
      <c r="AD472" s="281">
        <v>0</v>
      </c>
      <c r="AE472" s="281">
        <v>0</v>
      </c>
      <c r="AF472" s="281">
        <v>0</v>
      </c>
      <c r="AG472" s="281">
        <v>0</v>
      </c>
      <c r="AH472" s="281">
        <v>0</v>
      </c>
      <c r="AI472" s="281">
        <v>0</v>
      </c>
      <c r="AJ472" s="281">
        <v>0</v>
      </c>
      <c r="AK472" s="281">
        <v>0</v>
      </c>
      <c r="AL472" s="281">
        <v>0</v>
      </c>
      <c r="AM472" s="281">
        <v>0</v>
      </c>
      <c r="AN472" s="281">
        <v>0</v>
      </c>
      <c r="AO472" s="281">
        <v>0</v>
      </c>
      <c r="AP472" s="281">
        <v>0</v>
      </c>
    </row>
    <row r="473" spans="1:42" outlineLevel="2">
      <c r="A473" s="211" t="str">
        <f>A448&amp;"."&amp;A465&amp;"."&amp;A449&amp;"."&amp;B473</f>
        <v>3.o.2.8</v>
      </c>
      <c r="B473">
        <v>8</v>
      </c>
      <c r="C473" t="str">
        <f>'1-GBP'!C473</f>
        <v/>
      </c>
      <c r="D473"/>
      <c r="E473"/>
      <c r="F473"/>
      <c r="G473"/>
      <c r="H473"/>
      <c r="I473"/>
      <c r="J473"/>
      <c r="K473"/>
      <c r="M473" s="281">
        <v>0</v>
      </c>
      <c r="N473" s="281">
        <v>0</v>
      </c>
      <c r="O473" s="281">
        <v>0</v>
      </c>
      <c r="P473" s="281">
        <v>0</v>
      </c>
      <c r="Q473" s="281">
        <v>0</v>
      </c>
      <c r="R473" s="281">
        <v>0</v>
      </c>
      <c r="S473" s="281">
        <v>0</v>
      </c>
      <c r="T473" s="281">
        <v>0</v>
      </c>
      <c r="U473" s="281">
        <v>0</v>
      </c>
      <c r="V473" s="281">
        <v>0</v>
      </c>
      <c r="W473" s="281">
        <v>0</v>
      </c>
      <c r="X473" s="281">
        <v>0</v>
      </c>
      <c r="Y473" s="281">
        <v>0</v>
      </c>
      <c r="Z473" s="281">
        <v>0</v>
      </c>
      <c r="AA473" s="281">
        <v>0</v>
      </c>
      <c r="AB473" s="281">
        <v>0</v>
      </c>
      <c r="AC473" s="281">
        <v>0</v>
      </c>
      <c r="AD473" s="281">
        <v>0</v>
      </c>
      <c r="AE473" s="281">
        <v>0</v>
      </c>
      <c r="AF473" s="281">
        <v>0</v>
      </c>
      <c r="AG473" s="281">
        <v>0</v>
      </c>
      <c r="AH473" s="281">
        <v>0</v>
      </c>
      <c r="AI473" s="281">
        <v>0</v>
      </c>
      <c r="AJ473" s="281">
        <v>0</v>
      </c>
      <c r="AK473" s="281">
        <v>0</v>
      </c>
      <c r="AL473" s="281">
        <v>0</v>
      </c>
      <c r="AM473" s="281">
        <v>0</v>
      </c>
      <c r="AN473" s="281">
        <v>0</v>
      </c>
      <c r="AO473" s="281">
        <v>0</v>
      </c>
      <c r="AP473" s="281">
        <v>0</v>
      </c>
    </row>
    <row r="474" spans="1:42" outlineLevel="2">
      <c r="A474" s="211" t="str">
        <f>A448&amp;"."&amp;A465&amp;"."&amp;A449&amp;"."&amp;B474</f>
        <v>3.o.2.9</v>
      </c>
      <c r="B474">
        <v>9</v>
      </c>
      <c r="C474" t="str">
        <f>'1-GBP'!C474</f>
        <v/>
      </c>
      <c r="D474"/>
      <c r="E474"/>
      <c r="F474"/>
      <c r="G474"/>
      <c r="H474"/>
      <c r="I474"/>
      <c r="J474"/>
      <c r="K474"/>
      <c r="M474" s="281">
        <v>0</v>
      </c>
      <c r="N474" s="281">
        <v>0</v>
      </c>
      <c r="O474" s="281">
        <v>0</v>
      </c>
      <c r="P474" s="281">
        <v>0</v>
      </c>
      <c r="Q474" s="281">
        <v>0</v>
      </c>
      <c r="R474" s="281">
        <v>0</v>
      </c>
      <c r="S474" s="281">
        <v>0</v>
      </c>
      <c r="T474" s="281">
        <v>0</v>
      </c>
      <c r="U474" s="281">
        <v>0</v>
      </c>
      <c r="V474" s="281">
        <v>0</v>
      </c>
      <c r="W474" s="281">
        <v>0</v>
      </c>
      <c r="X474" s="281">
        <v>0</v>
      </c>
      <c r="Y474" s="281">
        <v>0</v>
      </c>
      <c r="Z474" s="281">
        <v>0</v>
      </c>
      <c r="AA474" s="281">
        <v>0</v>
      </c>
      <c r="AB474" s="281">
        <v>0</v>
      </c>
      <c r="AC474" s="281">
        <v>0</v>
      </c>
      <c r="AD474" s="281">
        <v>0</v>
      </c>
      <c r="AE474" s="281">
        <v>0</v>
      </c>
      <c r="AF474" s="281">
        <v>0</v>
      </c>
      <c r="AG474" s="281">
        <v>0</v>
      </c>
      <c r="AH474" s="281">
        <v>0</v>
      </c>
      <c r="AI474" s="281">
        <v>0</v>
      </c>
      <c r="AJ474" s="281">
        <v>0</v>
      </c>
      <c r="AK474" s="281">
        <v>0</v>
      </c>
      <c r="AL474" s="281">
        <v>0</v>
      </c>
      <c r="AM474" s="281">
        <v>0</v>
      </c>
      <c r="AN474" s="281">
        <v>0</v>
      </c>
      <c r="AO474" s="281">
        <v>0</v>
      </c>
      <c r="AP474" s="281">
        <v>0</v>
      </c>
    </row>
    <row r="475" spans="1:42" outlineLevel="2">
      <c r="A475" s="211" t="str">
        <f>A448&amp;"."&amp;A465&amp;"."&amp;A449&amp;"."&amp;B475</f>
        <v>3.o.2.10</v>
      </c>
      <c r="B475">
        <v>10</v>
      </c>
      <c r="C475" t="str">
        <f>'1-GBP'!C475</f>
        <v/>
      </c>
      <c r="D475"/>
      <c r="E475"/>
      <c r="F475"/>
      <c r="G475"/>
      <c r="H475"/>
      <c r="I475"/>
      <c r="J475"/>
      <c r="K475"/>
      <c r="M475" s="281">
        <v>0</v>
      </c>
      <c r="N475" s="281">
        <v>0</v>
      </c>
      <c r="O475" s="281">
        <v>0</v>
      </c>
      <c r="P475" s="281">
        <v>0</v>
      </c>
      <c r="Q475" s="281">
        <v>0</v>
      </c>
      <c r="R475" s="281">
        <v>0</v>
      </c>
      <c r="S475" s="281">
        <v>0</v>
      </c>
      <c r="T475" s="281">
        <v>0</v>
      </c>
      <c r="U475" s="281">
        <v>0</v>
      </c>
      <c r="V475" s="281">
        <v>0</v>
      </c>
      <c r="W475" s="281">
        <v>0</v>
      </c>
      <c r="X475" s="281">
        <v>0</v>
      </c>
      <c r="Y475" s="281">
        <v>0</v>
      </c>
      <c r="Z475" s="281">
        <v>0</v>
      </c>
      <c r="AA475" s="281">
        <v>0</v>
      </c>
      <c r="AB475" s="281">
        <v>0</v>
      </c>
      <c r="AC475" s="281">
        <v>0</v>
      </c>
      <c r="AD475" s="281">
        <v>0</v>
      </c>
      <c r="AE475" s="281">
        <v>0</v>
      </c>
      <c r="AF475" s="281">
        <v>0</v>
      </c>
      <c r="AG475" s="281">
        <v>0</v>
      </c>
      <c r="AH475" s="281">
        <v>0</v>
      </c>
      <c r="AI475" s="281">
        <v>0</v>
      </c>
      <c r="AJ475" s="281">
        <v>0</v>
      </c>
      <c r="AK475" s="281">
        <v>0</v>
      </c>
      <c r="AL475" s="281">
        <v>0</v>
      </c>
      <c r="AM475" s="281">
        <v>0</v>
      </c>
      <c r="AN475" s="281">
        <v>0</v>
      </c>
      <c r="AO475" s="281">
        <v>0</v>
      </c>
      <c r="AP475" s="281">
        <v>0</v>
      </c>
    </row>
    <row r="476" spans="1:42" outlineLevel="2">
      <c r="A476" s="211" t="str">
        <f>A448&amp;"."&amp;A465&amp;"."&amp;A449&amp;"."&amp;B476</f>
        <v>3.o.2.11</v>
      </c>
      <c r="B476">
        <v>11</v>
      </c>
      <c r="C476" t="str">
        <f>'1-GBP'!C476</f>
        <v/>
      </c>
      <c r="D476"/>
      <c r="E476"/>
      <c r="F476"/>
      <c r="G476"/>
      <c r="H476"/>
      <c r="I476"/>
      <c r="J476"/>
      <c r="K476"/>
      <c r="M476" s="281">
        <v>0</v>
      </c>
      <c r="N476" s="281">
        <v>0</v>
      </c>
      <c r="O476" s="281">
        <v>0</v>
      </c>
      <c r="P476" s="281">
        <v>0</v>
      </c>
      <c r="Q476" s="281">
        <v>0</v>
      </c>
      <c r="R476" s="281">
        <v>0</v>
      </c>
      <c r="S476" s="281">
        <v>0</v>
      </c>
      <c r="T476" s="281">
        <v>0</v>
      </c>
      <c r="U476" s="281">
        <v>0</v>
      </c>
      <c r="V476" s="281">
        <v>0</v>
      </c>
      <c r="W476" s="281">
        <v>0</v>
      </c>
      <c r="X476" s="281">
        <v>0</v>
      </c>
      <c r="Y476" s="281">
        <v>0</v>
      </c>
      <c r="Z476" s="281">
        <v>0</v>
      </c>
      <c r="AA476" s="281">
        <v>0</v>
      </c>
      <c r="AB476" s="281">
        <v>0</v>
      </c>
      <c r="AC476" s="281">
        <v>0</v>
      </c>
      <c r="AD476" s="281">
        <v>0</v>
      </c>
      <c r="AE476" s="281">
        <v>0</v>
      </c>
      <c r="AF476" s="281">
        <v>0</v>
      </c>
      <c r="AG476" s="281">
        <v>0</v>
      </c>
      <c r="AH476" s="281">
        <v>0</v>
      </c>
      <c r="AI476" s="281">
        <v>0</v>
      </c>
      <c r="AJ476" s="281">
        <v>0</v>
      </c>
      <c r="AK476" s="281">
        <v>0</v>
      </c>
      <c r="AL476" s="281">
        <v>0</v>
      </c>
      <c r="AM476" s="281">
        <v>0</v>
      </c>
      <c r="AN476" s="281">
        <v>0</v>
      </c>
      <c r="AO476" s="281">
        <v>0</v>
      </c>
      <c r="AP476" s="281">
        <v>0</v>
      </c>
    </row>
    <row r="477" spans="1:42" outlineLevel="2">
      <c r="A477" s="211" t="str">
        <f>A448&amp;"."&amp;A465&amp;"."&amp;A449&amp;"."&amp;B477</f>
        <v>3.o.2.12</v>
      </c>
      <c r="B477">
        <v>12</v>
      </c>
      <c r="C477" t="str">
        <f>'1-GBP'!C477</f>
        <v/>
      </c>
      <c r="D477"/>
      <c r="E477"/>
      <c r="F477"/>
      <c r="G477"/>
      <c r="H477"/>
      <c r="I477"/>
      <c r="J477"/>
      <c r="K477"/>
      <c r="M477" s="312">
        <v>0</v>
      </c>
      <c r="N477" s="312">
        <v>0</v>
      </c>
      <c r="O477" s="312">
        <v>0</v>
      </c>
      <c r="P477" s="312">
        <v>0</v>
      </c>
      <c r="Q477" s="312">
        <v>0</v>
      </c>
      <c r="R477" s="312">
        <v>0</v>
      </c>
      <c r="S477" s="312">
        <v>0</v>
      </c>
      <c r="T477" s="312">
        <v>0</v>
      </c>
      <c r="U477" s="312">
        <v>0</v>
      </c>
      <c r="V477" s="312">
        <v>0</v>
      </c>
      <c r="W477" s="312">
        <v>0</v>
      </c>
      <c r="X477" s="312">
        <v>0</v>
      </c>
      <c r="Y477" s="312">
        <v>0</v>
      </c>
      <c r="Z477" s="312">
        <v>0</v>
      </c>
      <c r="AA477" s="312">
        <v>0</v>
      </c>
      <c r="AB477" s="312">
        <v>0</v>
      </c>
      <c r="AC477" s="312">
        <v>0</v>
      </c>
      <c r="AD477" s="312">
        <v>0</v>
      </c>
      <c r="AE477" s="312">
        <v>0</v>
      </c>
      <c r="AF477" s="312">
        <v>0</v>
      </c>
      <c r="AG477" s="312">
        <v>0</v>
      </c>
      <c r="AH477" s="312">
        <v>0</v>
      </c>
      <c r="AI477" s="312">
        <v>0</v>
      </c>
      <c r="AJ477" s="312">
        <v>0</v>
      </c>
      <c r="AK477" s="312">
        <v>0</v>
      </c>
      <c r="AL477" s="312">
        <v>0</v>
      </c>
      <c r="AM477" s="312">
        <v>0</v>
      </c>
      <c r="AN477" s="312">
        <v>0</v>
      </c>
      <c r="AO477" s="312">
        <v>0</v>
      </c>
      <c r="AP477" s="312">
        <v>0</v>
      </c>
    </row>
    <row r="478" spans="1:42" outlineLevel="1" collapsed="1">
      <c r="A478" s="212"/>
      <c r="B478" s="201">
        <f>B477-COUNTIFS(C466:C477,"")</f>
        <v>0</v>
      </c>
      <c r="C478" s="201" t="s">
        <v>285</v>
      </c>
      <c r="D478" s="201"/>
      <c r="E478" s="201"/>
      <c r="F478" s="201"/>
      <c r="G478" s="201"/>
      <c r="H478" s="201"/>
      <c r="I478" s="201"/>
      <c r="J478" s="201"/>
      <c r="K478" s="201"/>
      <c r="L478" s="201"/>
      <c r="M478" s="280">
        <f>SUM(M466:M477)</f>
        <v>0</v>
      </c>
      <c r="N478" s="280">
        <f>SUM(N466:N477)</f>
        <v>0</v>
      </c>
      <c r="O478" s="280">
        <f t="shared" ref="O478:AP478" si="40">SUM(O466:O477)</f>
        <v>0</v>
      </c>
      <c r="P478" s="280">
        <f t="shared" si="40"/>
        <v>0</v>
      </c>
      <c r="Q478" s="280">
        <f t="shared" si="40"/>
        <v>0</v>
      </c>
      <c r="R478" s="280">
        <f t="shared" si="40"/>
        <v>0</v>
      </c>
      <c r="S478" s="280">
        <f t="shared" si="40"/>
        <v>0</v>
      </c>
      <c r="T478" s="280">
        <f t="shared" si="40"/>
        <v>0</v>
      </c>
      <c r="U478" s="280">
        <f t="shared" si="40"/>
        <v>0</v>
      </c>
      <c r="V478" s="280">
        <f t="shared" si="40"/>
        <v>0</v>
      </c>
      <c r="W478" s="280">
        <f t="shared" si="40"/>
        <v>0</v>
      </c>
      <c r="X478" s="280">
        <f t="shared" si="40"/>
        <v>0</v>
      </c>
      <c r="Y478" s="280">
        <f t="shared" si="40"/>
        <v>0</v>
      </c>
      <c r="Z478" s="280">
        <f t="shared" si="40"/>
        <v>0</v>
      </c>
      <c r="AA478" s="280">
        <f t="shared" si="40"/>
        <v>0</v>
      </c>
      <c r="AB478" s="280">
        <f t="shared" si="40"/>
        <v>0</v>
      </c>
      <c r="AC478" s="280">
        <f t="shared" si="40"/>
        <v>0</v>
      </c>
      <c r="AD478" s="280">
        <f t="shared" si="40"/>
        <v>0</v>
      </c>
      <c r="AE478" s="280">
        <f t="shared" si="40"/>
        <v>0</v>
      </c>
      <c r="AF478" s="280">
        <f t="shared" si="40"/>
        <v>0</v>
      </c>
      <c r="AG478" s="280">
        <f t="shared" si="40"/>
        <v>0</v>
      </c>
      <c r="AH478" s="280">
        <f t="shared" si="40"/>
        <v>0</v>
      </c>
      <c r="AI478" s="280">
        <f t="shared" si="40"/>
        <v>0</v>
      </c>
      <c r="AJ478" s="280">
        <f t="shared" si="40"/>
        <v>0</v>
      </c>
      <c r="AK478" s="280">
        <f t="shared" si="40"/>
        <v>0</v>
      </c>
      <c r="AL478" s="280">
        <f t="shared" si="40"/>
        <v>0</v>
      </c>
      <c r="AM478" s="280">
        <f t="shared" si="40"/>
        <v>0</v>
      </c>
      <c r="AN478" s="280">
        <f t="shared" si="40"/>
        <v>0</v>
      </c>
      <c r="AO478" s="280">
        <f t="shared" si="40"/>
        <v>0</v>
      </c>
      <c r="AP478" s="280">
        <f t="shared" si="40"/>
        <v>0</v>
      </c>
    </row>
    <row r="479" spans="1:42" outlineLevel="1">
      <c r="A479" s="221"/>
      <c r="B479" s="222"/>
      <c r="C479" s="222"/>
      <c r="D479" s="222"/>
      <c r="E479" s="222"/>
      <c r="F479" s="222"/>
      <c r="G479" s="222"/>
      <c r="H479" s="222"/>
      <c r="I479" s="222"/>
      <c r="J479" s="222"/>
      <c r="K479" s="222"/>
      <c r="L479" s="222"/>
      <c r="M479" s="346"/>
      <c r="N479" s="346"/>
      <c r="O479" s="346"/>
      <c r="P479" s="346"/>
      <c r="Q479" s="346"/>
      <c r="R479" s="346"/>
      <c r="S479" s="346"/>
      <c r="T479" s="346"/>
      <c r="U479" s="346"/>
      <c r="V479" s="346"/>
      <c r="W479" s="346"/>
      <c r="X479" s="346"/>
      <c r="Y479" s="346"/>
      <c r="Z479" s="346"/>
      <c r="AA479" s="346"/>
      <c r="AB479" s="346"/>
      <c r="AC479" s="346"/>
      <c r="AD479" s="346"/>
      <c r="AE479" s="346"/>
      <c r="AF479" s="346"/>
      <c r="AG479" s="346"/>
      <c r="AH479" s="346"/>
      <c r="AI479" s="346"/>
      <c r="AJ479" s="346"/>
      <c r="AK479" s="346"/>
      <c r="AL479" s="346"/>
      <c r="AM479" s="346"/>
      <c r="AN479" s="346"/>
      <c r="AO479" s="346"/>
      <c r="AP479" s="346"/>
    </row>
    <row r="480" spans="1:42" outlineLevel="1">
      <c r="A480" s="220" t="s">
        <v>254</v>
      </c>
      <c r="B480" s="220" t="s">
        <v>287</v>
      </c>
      <c r="C480" s="220" t="s">
        <v>284</v>
      </c>
      <c r="D480" s="220"/>
      <c r="E480" s="220"/>
      <c r="F480" s="220"/>
      <c r="G480" s="220"/>
      <c r="H480" s="220"/>
      <c r="I480" s="220"/>
      <c r="J480" s="220"/>
      <c r="K480" s="220"/>
      <c r="L480" s="220"/>
      <c r="M480" s="315"/>
      <c r="N480" s="315"/>
      <c r="O480" s="315"/>
      <c r="P480" s="315"/>
      <c r="Q480" s="315"/>
      <c r="R480" s="315"/>
      <c r="S480" s="315"/>
      <c r="T480" s="315"/>
      <c r="U480" s="315"/>
      <c r="V480" s="315"/>
      <c r="W480" s="315"/>
      <c r="X480" s="315"/>
      <c r="Y480" s="315"/>
      <c r="Z480" s="315"/>
      <c r="AA480" s="315"/>
      <c r="AB480" s="315"/>
      <c r="AC480" s="315"/>
      <c r="AD480" s="315"/>
      <c r="AE480" s="315"/>
      <c r="AF480" s="315"/>
      <c r="AG480" s="315"/>
      <c r="AH480" s="315"/>
      <c r="AI480" s="315"/>
      <c r="AJ480" s="315"/>
      <c r="AK480" s="315"/>
      <c r="AL480" s="315"/>
      <c r="AM480" s="315"/>
      <c r="AN480" s="315"/>
      <c r="AO480" s="315"/>
      <c r="AP480" s="315"/>
    </row>
    <row r="481" spans="1:42" outlineLevel="2">
      <c r="A481" s="211" t="str">
        <f>A448&amp;"."&amp;A480&amp;"."&amp;A449&amp;"."&amp;B481</f>
        <v>3.d.2.1</v>
      </c>
      <c r="B481">
        <v>1</v>
      </c>
      <c r="C481" t="str">
        <f>'1-GBP'!C481</f>
        <v>Operator PMT</v>
      </c>
      <c r="D481"/>
      <c r="E481"/>
      <c r="F481"/>
      <c r="G481"/>
      <c r="H481"/>
      <c r="I481"/>
      <c r="J481"/>
      <c r="K481"/>
      <c r="M481" s="281">
        <v>0</v>
      </c>
      <c r="N481" s="281">
        <v>0</v>
      </c>
      <c r="O481" s="281">
        <v>0</v>
      </c>
      <c r="P481" s="281">
        <v>0</v>
      </c>
      <c r="Q481" s="281">
        <v>0</v>
      </c>
      <c r="R481" s="281">
        <v>0</v>
      </c>
      <c r="S481" s="281">
        <v>0</v>
      </c>
      <c r="T481" s="281">
        <v>0</v>
      </c>
      <c r="U481" s="281">
        <v>0</v>
      </c>
      <c r="V481" s="281">
        <v>0</v>
      </c>
      <c r="W481" s="281">
        <v>0</v>
      </c>
      <c r="X481" s="281">
        <v>0</v>
      </c>
      <c r="Y481" s="281">
        <v>0</v>
      </c>
      <c r="Z481" s="281">
        <v>0</v>
      </c>
      <c r="AA481" s="281">
        <v>0</v>
      </c>
      <c r="AB481" s="281">
        <v>0</v>
      </c>
      <c r="AC481" s="281">
        <v>0</v>
      </c>
      <c r="AD481" s="281">
        <v>0</v>
      </c>
      <c r="AE481" s="281">
        <v>0</v>
      </c>
      <c r="AF481" s="281">
        <v>0</v>
      </c>
      <c r="AG481" s="281">
        <v>0</v>
      </c>
      <c r="AH481" s="281">
        <v>0</v>
      </c>
      <c r="AI481" s="281">
        <v>0</v>
      </c>
      <c r="AJ481" s="281">
        <v>0</v>
      </c>
      <c r="AK481" s="281">
        <v>0</v>
      </c>
      <c r="AL481" s="281">
        <v>0</v>
      </c>
      <c r="AM481" s="281">
        <v>0</v>
      </c>
      <c r="AN481" s="281">
        <v>0</v>
      </c>
      <c r="AO481" s="281">
        <v>0</v>
      </c>
      <c r="AP481" s="281">
        <v>0</v>
      </c>
    </row>
    <row r="482" spans="1:42" outlineLevel="2">
      <c r="A482" s="211" t="str">
        <f>A448&amp;"."&amp;A480&amp;"."&amp;A449&amp;"."&amp;B482</f>
        <v>3.d.2.2</v>
      </c>
      <c r="B482">
        <v>2</v>
      </c>
      <c r="C482" t="str">
        <f>'1-GBP'!C482</f>
        <v>BC37 appraisal</v>
      </c>
      <c r="D482"/>
      <c r="E482"/>
      <c r="F482"/>
      <c r="G482"/>
      <c r="H482"/>
      <c r="I482"/>
      <c r="J482"/>
      <c r="K482"/>
      <c r="M482" s="281">
        <v>0</v>
      </c>
      <c r="N482" s="281">
        <v>0</v>
      </c>
      <c r="O482" s="281">
        <v>0</v>
      </c>
      <c r="P482" s="281">
        <v>0</v>
      </c>
      <c r="Q482" s="281">
        <v>0</v>
      </c>
      <c r="R482" s="281">
        <v>0</v>
      </c>
      <c r="S482" s="281">
        <v>0</v>
      </c>
      <c r="T482" s="281">
        <v>0</v>
      </c>
      <c r="U482" s="281">
        <v>0</v>
      </c>
      <c r="V482" s="281">
        <v>0</v>
      </c>
      <c r="W482" s="281">
        <v>0</v>
      </c>
      <c r="X482" s="281">
        <v>0</v>
      </c>
      <c r="Y482" s="281">
        <v>0</v>
      </c>
      <c r="Z482" s="281">
        <v>0</v>
      </c>
      <c r="AA482" s="281">
        <v>0</v>
      </c>
      <c r="AB482" s="281">
        <v>0</v>
      </c>
      <c r="AC482" s="281">
        <v>0</v>
      </c>
      <c r="AD482" s="281">
        <v>0</v>
      </c>
      <c r="AE482" s="281">
        <v>0</v>
      </c>
      <c r="AF482" s="281">
        <v>0</v>
      </c>
      <c r="AG482" s="281">
        <v>0</v>
      </c>
      <c r="AH482" s="281">
        <v>0</v>
      </c>
      <c r="AI482" s="281">
        <v>0</v>
      </c>
      <c r="AJ482" s="281">
        <v>0</v>
      </c>
      <c r="AK482" s="281">
        <v>0</v>
      </c>
      <c r="AL482" s="281">
        <v>0</v>
      </c>
      <c r="AM482" s="281">
        <v>0</v>
      </c>
      <c r="AN482" s="281">
        <v>0</v>
      </c>
      <c r="AO482" s="281">
        <v>0</v>
      </c>
      <c r="AP482" s="281">
        <v>0</v>
      </c>
    </row>
    <row r="483" spans="1:42" outlineLevel="2">
      <c r="A483" s="211" t="str">
        <f>A448&amp;"."&amp;A480&amp;"."&amp;A449&amp;"."&amp;B483</f>
        <v>3.d.2.3</v>
      </c>
      <c r="B483">
        <v>3</v>
      </c>
      <c r="C483" t="str">
        <f>'1-GBP'!C483</f>
        <v>BC39 appraisal</v>
      </c>
      <c r="D483"/>
      <c r="E483"/>
      <c r="F483"/>
      <c r="G483"/>
      <c r="H483"/>
      <c r="I483"/>
      <c r="J483"/>
      <c r="K483"/>
      <c r="M483" s="281">
        <v>0</v>
      </c>
      <c r="N483" s="281">
        <v>0</v>
      </c>
      <c r="O483" s="281">
        <v>0</v>
      </c>
      <c r="P483" s="281">
        <v>0</v>
      </c>
      <c r="Q483" s="281">
        <v>0</v>
      </c>
      <c r="R483" s="281">
        <v>0</v>
      </c>
      <c r="S483" s="281">
        <v>0</v>
      </c>
      <c r="T483" s="281">
        <v>0</v>
      </c>
      <c r="U483" s="281">
        <v>0</v>
      </c>
      <c r="V483" s="281">
        <v>0</v>
      </c>
      <c r="W483" s="281">
        <v>0</v>
      </c>
      <c r="X483" s="281">
        <v>0</v>
      </c>
      <c r="Y483" s="281">
        <v>0</v>
      </c>
      <c r="Z483" s="281">
        <v>0</v>
      </c>
      <c r="AA483" s="281">
        <v>0</v>
      </c>
      <c r="AB483" s="281">
        <v>0</v>
      </c>
      <c r="AC483" s="281">
        <v>0</v>
      </c>
      <c r="AD483" s="281">
        <v>0</v>
      </c>
      <c r="AE483" s="281">
        <v>0</v>
      </c>
      <c r="AF483" s="281">
        <v>0</v>
      </c>
      <c r="AG483" s="281">
        <v>0</v>
      </c>
      <c r="AH483" s="281">
        <v>0</v>
      </c>
      <c r="AI483" s="281">
        <v>0</v>
      </c>
      <c r="AJ483" s="281">
        <v>0</v>
      </c>
      <c r="AK483" s="281">
        <v>0</v>
      </c>
      <c r="AL483" s="281">
        <v>0</v>
      </c>
      <c r="AM483" s="281">
        <v>0</v>
      </c>
      <c r="AN483" s="281">
        <v>0</v>
      </c>
      <c r="AO483" s="281">
        <v>0</v>
      </c>
      <c r="AP483" s="281">
        <v>0</v>
      </c>
    </row>
    <row r="484" spans="1:42" outlineLevel="2">
      <c r="A484" s="211" t="str">
        <f>A448&amp;"."&amp;A480&amp;"."&amp;A449&amp;"."&amp;B484</f>
        <v>3.d.2.4</v>
      </c>
      <c r="B484">
        <v>4</v>
      </c>
      <c r="C484" t="str">
        <f>'1-GBP'!C484</f>
        <v>Other Costs</v>
      </c>
      <c r="D484"/>
      <c r="E484"/>
      <c r="F484"/>
      <c r="G484"/>
      <c r="H484"/>
      <c r="I484"/>
      <c r="J484"/>
      <c r="K484"/>
      <c r="M484" s="281">
        <v>0</v>
      </c>
      <c r="N484" s="281">
        <v>0</v>
      </c>
      <c r="O484" s="281">
        <v>0</v>
      </c>
      <c r="P484" s="281">
        <v>0</v>
      </c>
      <c r="Q484" s="281">
        <v>0</v>
      </c>
      <c r="R484" s="281">
        <v>0</v>
      </c>
      <c r="S484" s="281">
        <v>0</v>
      </c>
      <c r="T484" s="281">
        <v>0</v>
      </c>
      <c r="U484" s="281">
        <v>0</v>
      </c>
      <c r="V484" s="281">
        <v>0</v>
      </c>
      <c r="W484" s="281">
        <v>0</v>
      </c>
      <c r="X484" s="281">
        <v>0</v>
      </c>
      <c r="Y484" s="281">
        <v>0</v>
      </c>
      <c r="Z484" s="281">
        <v>0</v>
      </c>
      <c r="AA484" s="281">
        <v>0</v>
      </c>
      <c r="AB484" s="281">
        <v>0</v>
      </c>
      <c r="AC484" s="281">
        <v>0</v>
      </c>
      <c r="AD484" s="281">
        <v>0</v>
      </c>
      <c r="AE484" s="281">
        <v>0</v>
      </c>
      <c r="AF484" s="281">
        <v>0</v>
      </c>
      <c r="AG484" s="281">
        <v>0</v>
      </c>
      <c r="AH484" s="281">
        <v>0</v>
      </c>
      <c r="AI484" s="281">
        <v>0</v>
      </c>
      <c r="AJ484" s="281">
        <v>0</v>
      </c>
      <c r="AK484" s="281">
        <v>0</v>
      </c>
      <c r="AL484" s="281">
        <v>0</v>
      </c>
      <c r="AM484" s="281">
        <v>0</v>
      </c>
      <c r="AN484" s="281">
        <v>0</v>
      </c>
      <c r="AO484" s="281">
        <v>0</v>
      </c>
      <c r="AP484" s="281">
        <v>0</v>
      </c>
    </row>
    <row r="485" spans="1:42" outlineLevel="2">
      <c r="A485" s="211" t="str">
        <f>A448&amp;"."&amp;A480&amp;"."&amp;A449&amp;"."&amp;B485</f>
        <v>3.d.2.5</v>
      </c>
      <c r="B485">
        <v>5</v>
      </c>
      <c r="C485" t="str">
        <f>'1-GBP'!C485</f>
        <v>Other IJV Costs</v>
      </c>
      <c r="D485"/>
      <c r="E485"/>
      <c r="F485"/>
      <c r="G485"/>
      <c r="H485"/>
      <c r="I485"/>
      <c r="J485"/>
      <c r="K485"/>
      <c r="M485" s="281">
        <v>0</v>
      </c>
      <c r="N485" s="281">
        <v>0</v>
      </c>
      <c r="O485" s="281">
        <v>0</v>
      </c>
      <c r="P485" s="281">
        <v>0</v>
      </c>
      <c r="Q485" s="281">
        <v>0</v>
      </c>
      <c r="R485" s="281">
        <v>0</v>
      </c>
      <c r="S485" s="281">
        <v>0</v>
      </c>
      <c r="T485" s="281">
        <v>0</v>
      </c>
      <c r="U485" s="281">
        <v>0</v>
      </c>
      <c r="V485" s="281">
        <v>0</v>
      </c>
      <c r="W485" s="281">
        <v>0</v>
      </c>
      <c r="X485" s="281">
        <v>0</v>
      </c>
      <c r="Y485" s="281">
        <v>0</v>
      </c>
      <c r="Z485" s="281">
        <v>0</v>
      </c>
      <c r="AA485" s="281">
        <v>0</v>
      </c>
      <c r="AB485" s="281">
        <v>0</v>
      </c>
      <c r="AC485" s="281">
        <v>0</v>
      </c>
      <c r="AD485" s="281">
        <v>0</v>
      </c>
      <c r="AE485" s="281">
        <v>0</v>
      </c>
      <c r="AF485" s="281">
        <v>0</v>
      </c>
      <c r="AG485" s="281">
        <v>0</v>
      </c>
      <c r="AH485" s="281">
        <v>0</v>
      </c>
      <c r="AI485" s="281">
        <v>0</v>
      </c>
      <c r="AJ485" s="281">
        <v>0</v>
      </c>
      <c r="AK485" s="281">
        <v>0</v>
      </c>
      <c r="AL485" s="281">
        <v>0</v>
      </c>
      <c r="AM485" s="281">
        <v>0</v>
      </c>
      <c r="AN485" s="281">
        <v>0</v>
      </c>
      <c r="AO485" s="281">
        <v>0</v>
      </c>
      <c r="AP485" s="281">
        <v>0</v>
      </c>
    </row>
    <row r="486" spans="1:42" outlineLevel="2">
      <c r="A486" s="211" t="str">
        <f>A448&amp;"."&amp;A480&amp;"."&amp;A449&amp;"."&amp;B486</f>
        <v>3.d.2.6</v>
      </c>
      <c r="B486">
        <v>6</v>
      </c>
      <c r="C486" t="str">
        <f>'1-GBP'!C486</f>
        <v>Contingency</v>
      </c>
      <c r="D486"/>
      <c r="E486"/>
      <c r="F486"/>
      <c r="G486"/>
      <c r="H486"/>
      <c r="I486"/>
      <c r="J486"/>
      <c r="K486"/>
      <c r="M486" s="281">
        <v>0</v>
      </c>
      <c r="N486" s="281">
        <v>0</v>
      </c>
      <c r="O486" s="281">
        <v>0</v>
      </c>
      <c r="P486" s="281">
        <v>0</v>
      </c>
      <c r="Q486" s="281">
        <v>0</v>
      </c>
      <c r="R486" s="281">
        <v>0</v>
      </c>
      <c r="S486" s="281">
        <v>0</v>
      </c>
      <c r="T486" s="281">
        <v>0</v>
      </c>
      <c r="U486" s="281">
        <v>0</v>
      </c>
      <c r="V486" s="281">
        <v>0</v>
      </c>
      <c r="W486" s="281">
        <v>0</v>
      </c>
      <c r="X486" s="281">
        <v>0</v>
      </c>
      <c r="Y486" s="281">
        <v>0</v>
      </c>
      <c r="Z486" s="281">
        <v>0</v>
      </c>
      <c r="AA486" s="281">
        <v>0</v>
      </c>
      <c r="AB486" s="281">
        <v>0</v>
      </c>
      <c r="AC486" s="281">
        <v>0</v>
      </c>
      <c r="AD486" s="281">
        <v>0</v>
      </c>
      <c r="AE486" s="281">
        <v>0</v>
      </c>
      <c r="AF486" s="281">
        <v>0</v>
      </c>
      <c r="AG486" s="281">
        <v>0</v>
      </c>
      <c r="AH486" s="281">
        <v>0</v>
      </c>
      <c r="AI486" s="281">
        <v>0</v>
      </c>
      <c r="AJ486" s="281">
        <v>0</v>
      </c>
      <c r="AK486" s="281">
        <v>0</v>
      </c>
      <c r="AL486" s="281">
        <v>0</v>
      </c>
      <c r="AM486" s="281">
        <v>0</v>
      </c>
      <c r="AN486" s="281">
        <v>0</v>
      </c>
      <c r="AO486" s="281">
        <v>0</v>
      </c>
      <c r="AP486" s="281">
        <v>0</v>
      </c>
    </row>
    <row r="487" spans="1:42" outlineLevel="2">
      <c r="A487" s="211" t="str">
        <f>A448&amp;"."&amp;A480&amp;"."&amp;A449&amp;"."&amp;B487</f>
        <v>3.d.2.7</v>
      </c>
      <c r="B487">
        <v>7</v>
      </c>
      <c r="C487" t="str">
        <f>'1-GBP'!C487</f>
        <v/>
      </c>
      <c r="D487"/>
      <c r="E487"/>
      <c r="F487"/>
      <c r="G487"/>
      <c r="H487"/>
      <c r="I487"/>
      <c r="J487"/>
      <c r="K487"/>
      <c r="M487" s="281">
        <v>0</v>
      </c>
      <c r="N487" s="281">
        <v>0</v>
      </c>
      <c r="O487" s="281">
        <v>0</v>
      </c>
      <c r="P487" s="281">
        <v>0</v>
      </c>
      <c r="Q487" s="281">
        <v>0</v>
      </c>
      <c r="R487" s="281">
        <v>0</v>
      </c>
      <c r="S487" s="281">
        <v>0</v>
      </c>
      <c r="T487" s="281">
        <v>0</v>
      </c>
      <c r="U487" s="281">
        <v>0</v>
      </c>
      <c r="V487" s="281">
        <v>0</v>
      </c>
      <c r="W487" s="281">
        <v>0</v>
      </c>
      <c r="X487" s="281">
        <v>0</v>
      </c>
      <c r="Y487" s="281">
        <v>0</v>
      </c>
      <c r="Z487" s="281">
        <v>0</v>
      </c>
      <c r="AA487" s="281">
        <v>0</v>
      </c>
      <c r="AB487" s="281">
        <v>0</v>
      </c>
      <c r="AC487" s="281">
        <v>0</v>
      </c>
      <c r="AD487" s="281">
        <v>0</v>
      </c>
      <c r="AE487" s="281">
        <v>0</v>
      </c>
      <c r="AF487" s="281">
        <v>0</v>
      </c>
      <c r="AG487" s="281">
        <v>0</v>
      </c>
      <c r="AH487" s="281">
        <v>0</v>
      </c>
      <c r="AI487" s="281">
        <v>0</v>
      </c>
      <c r="AJ487" s="281">
        <v>0</v>
      </c>
      <c r="AK487" s="281">
        <v>0</v>
      </c>
      <c r="AL487" s="281">
        <v>0</v>
      </c>
      <c r="AM487" s="281">
        <v>0</v>
      </c>
      <c r="AN487" s="281">
        <v>0</v>
      </c>
      <c r="AO487" s="281">
        <v>0</v>
      </c>
      <c r="AP487" s="281">
        <v>0</v>
      </c>
    </row>
    <row r="488" spans="1:42" outlineLevel="2">
      <c r="A488" s="211" t="str">
        <f>A448&amp;"."&amp;A480&amp;"."&amp;A449&amp;"."&amp;B488</f>
        <v>3.d.2.8</v>
      </c>
      <c r="B488">
        <v>8</v>
      </c>
      <c r="C488" t="str">
        <f>'1-GBP'!C488</f>
        <v/>
      </c>
      <c r="D488"/>
      <c r="E488"/>
      <c r="F488"/>
      <c r="G488"/>
      <c r="H488"/>
      <c r="I488"/>
      <c r="J488"/>
      <c r="K488"/>
      <c r="M488" s="281">
        <v>0</v>
      </c>
      <c r="N488" s="281">
        <v>0</v>
      </c>
      <c r="O488" s="281">
        <v>0</v>
      </c>
      <c r="P488" s="281">
        <v>0</v>
      </c>
      <c r="Q488" s="281">
        <v>0</v>
      </c>
      <c r="R488" s="281">
        <v>0</v>
      </c>
      <c r="S488" s="281">
        <v>0</v>
      </c>
      <c r="T488" s="281">
        <v>0</v>
      </c>
      <c r="U488" s="281">
        <v>0</v>
      </c>
      <c r="V488" s="281">
        <v>0</v>
      </c>
      <c r="W488" s="281">
        <v>0</v>
      </c>
      <c r="X488" s="281">
        <v>0</v>
      </c>
      <c r="Y488" s="281">
        <v>0</v>
      </c>
      <c r="Z488" s="281">
        <v>0</v>
      </c>
      <c r="AA488" s="281">
        <v>0</v>
      </c>
      <c r="AB488" s="281">
        <v>0</v>
      </c>
      <c r="AC488" s="281">
        <v>0</v>
      </c>
      <c r="AD488" s="281">
        <v>0</v>
      </c>
      <c r="AE488" s="281">
        <v>0</v>
      </c>
      <c r="AF488" s="281">
        <v>0</v>
      </c>
      <c r="AG488" s="281">
        <v>0</v>
      </c>
      <c r="AH488" s="281">
        <v>0</v>
      </c>
      <c r="AI488" s="281">
        <v>0</v>
      </c>
      <c r="AJ488" s="281">
        <v>0</v>
      </c>
      <c r="AK488" s="281">
        <v>0</v>
      </c>
      <c r="AL488" s="281">
        <v>0</v>
      </c>
      <c r="AM488" s="281">
        <v>0</v>
      </c>
      <c r="AN488" s="281">
        <v>0</v>
      </c>
      <c r="AO488" s="281">
        <v>0</v>
      </c>
      <c r="AP488" s="281">
        <v>0</v>
      </c>
    </row>
    <row r="489" spans="1:42" outlineLevel="2">
      <c r="A489" s="211" t="str">
        <f>A448&amp;"."&amp;A480&amp;"."&amp;A449&amp;"."&amp;B489</f>
        <v>3.d.2.9</v>
      </c>
      <c r="B489">
        <v>9</v>
      </c>
      <c r="C489" t="str">
        <f>'1-GBP'!C489</f>
        <v/>
      </c>
      <c r="D489"/>
      <c r="E489"/>
      <c r="F489"/>
      <c r="G489"/>
      <c r="H489"/>
      <c r="I489"/>
      <c r="J489"/>
      <c r="K489"/>
      <c r="M489" s="281">
        <v>0</v>
      </c>
      <c r="N489" s="281">
        <v>0</v>
      </c>
      <c r="O489" s="281">
        <v>0</v>
      </c>
      <c r="P489" s="281">
        <v>0</v>
      </c>
      <c r="Q489" s="281">
        <v>0</v>
      </c>
      <c r="R489" s="281">
        <v>0</v>
      </c>
      <c r="S489" s="281">
        <v>0</v>
      </c>
      <c r="T489" s="281">
        <v>0</v>
      </c>
      <c r="U489" s="281">
        <v>0</v>
      </c>
      <c r="V489" s="281">
        <v>0</v>
      </c>
      <c r="W489" s="281">
        <v>0</v>
      </c>
      <c r="X489" s="281">
        <v>0</v>
      </c>
      <c r="Y489" s="281">
        <v>0</v>
      </c>
      <c r="Z489" s="281">
        <v>0</v>
      </c>
      <c r="AA489" s="281">
        <v>0</v>
      </c>
      <c r="AB489" s="281">
        <v>0</v>
      </c>
      <c r="AC489" s="281">
        <v>0</v>
      </c>
      <c r="AD489" s="281">
        <v>0</v>
      </c>
      <c r="AE489" s="281">
        <v>0</v>
      </c>
      <c r="AF489" s="281">
        <v>0</v>
      </c>
      <c r="AG489" s="281">
        <v>0</v>
      </c>
      <c r="AH489" s="281">
        <v>0</v>
      </c>
      <c r="AI489" s="281">
        <v>0</v>
      </c>
      <c r="AJ489" s="281">
        <v>0</v>
      </c>
      <c r="AK489" s="281">
        <v>0</v>
      </c>
      <c r="AL489" s="281">
        <v>0</v>
      </c>
      <c r="AM489" s="281">
        <v>0</v>
      </c>
      <c r="AN489" s="281">
        <v>0</v>
      </c>
      <c r="AO489" s="281">
        <v>0</v>
      </c>
      <c r="AP489" s="281">
        <v>0</v>
      </c>
    </row>
    <row r="490" spans="1:42" outlineLevel="2">
      <c r="A490" s="211" t="str">
        <f>A448&amp;"."&amp;A480&amp;"."&amp;A449&amp;"."&amp;B490</f>
        <v>3.d.2.10</v>
      </c>
      <c r="B490">
        <v>10</v>
      </c>
      <c r="C490" t="str">
        <f>'1-GBP'!C490</f>
        <v/>
      </c>
      <c r="D490"/>
      <c r="E490"/>
      <c r="F490"/>
      <c r="G490"/>
      <c r="H490"/>
      <c r="I490"/>
      <c r="J490"/>
      <c r="K490"/>
      <c r="M490" s="281">
        <v>0</v>
      </c>
      <c r="N490" s="281">
        <v>0</v>
      </c>
      <c r="O490" s="281">
        <v>0</v>
      </c>
      <c r="P490" s="281">
        <v>0</v>
      </c>
      <c r="Q490" s="281">
        <v>0</v>
      </c>
      <c r="R490" s="281">
        <v>0</v>
      </c>
      <c r="S490" s="281">
        <v>0</v>
      </c>
      <c r="T490" s="281">
        <v>0</v>
      </c>
      <c r="U490" s="281">
        <v>0</v>
      </c>
      <c r="V490" s="281">
        <v>0</v>
      </c>
      <c r="W490" s="281">
        <v>0</v>
      </c>
      <c r="X490" s="281">
        <v>0</v>
      </c>
      <c r="Y490" s="281">
        <v>0</v>
      </c>
      <c r="Z490" s="281">
        <v>0</v>
      </c>
      <c r="AA490" s="281">
        <v>0</v>
      </c>
      <c r="AB490" s="281">
        <v>0</v>
      </c>
      <c r="AC490" s="281">
        <v>0</v>
      </c>
      <c r="AD490" s="281">
        <v>0</v>
      </c>
      <c r="AE490" s="281">
        <v>0</v>
      </c>
      <c r="AF490" s="281">
        <v>0</v>
      </c>
      <c r="AG490" s="281">
        <v>0</v>
      </c>
      <c r="AH490" s="281">
        <v>0</v>
      </c>
      <c r="AI490" s="281">
        <v>0</v>
      </c>
      <c r="AJ490" s="281">
        <v>0</v>
      </c>
      <c r="AK490" s="281">
        <v>0</v>
      </c>
      <c r="AL490" s="281">
        <v>0</v>
      </c>
      <c r="AM490" s="281">
        <v>0</v>
      </c>
      <c r="AN490" s="281">
        <v>0</v>
      </c>
      <c r="AO490" s="281">
        <v>0</v>
      </c>
      <c r="AP490" s="281">
        <v>0</v>
      </c>
    </row>
    <row r="491" spans="1:42" outlineLevel="2">
      <c r="A491" s="211" t="str">
        <f>A448&amp;"."&amp;A480&amp;"."&amp;A449&amp;"."&amp;B491</f>
        <v>3.d.2.11</v>
      </c>
      <c r="B491">
        <v>11</v>
      </c>
      <c r="C491" t="str">
        <f>'1-GBP'!C491</f>
        <v/>
      </c>
      <c r="D491"/>
      <c r="E491"/>
      <c r="F491"/>
      <c r="G491"/>
      <c r="H491"/>
      <c r="I491"/>
      <c r="J491"/>
      <c r="K491"/>
      <c r="M491" s="281">
        <v>0</v>
      </c>
      <c r="N491" s="281">
        <v>0</v>
      </c>
      <c r="O491" s="281">
        <v>0</v>
      </c>
      <c r="P491" s="281">
        <v>0</v>
      </c>
      <c r="Q491" s="281">
        <v>0</v>
      </c>
      <c r="R491" s="281">
        <v>0</v>
      </c>
      <c r="S491" s="281">
        <v>0</v>
      </c>
      <c r="T491" s="281">
        <v>0</v>
      </c>
      <c r="U491" s="281">
        <v>0</v>
      </c>
      <c r="V491" s="281">
        <v>0</v>
      </c>
      <c r="W491" s="281">
        <v>0</v>
      </c>
      <c r="X491" s="281">
        <v>0</v>
      </c>
      <c r="Y491" s="281">
        <v>0</v>
      </c>
      <c r="Z491" s="281">
        <v>0</v>
      </c>
      <c r="AA491" s="281">
        <v>0</v>
      </c>
      <c r="AB491" s="281">
        <v>0</v>
      </c>
      <c r="AC491" s="281">
        <v>0</v>
      </c>
      <c r="AD491" s="281">
        <v>0</v>
      </c>
      <c r="AE491" s="281">
        <v>0</v>
      </c>
      <c r="AF491" s="281">
        <v>0</v>
      </c>
      <c r="AG491" s="281">
        <v>0</v>
      </c>
      <c r="AH491" s="281">
        <v>0</v>
      </c>
      <c r="AI491" s="281">
        <v>0</v>
      </c>
      <c r="AJ491" s="281">
        <v>0</v>
      </c>
      <c r="AK491" s="281">
        <v>0</v>
      </c>
      <c r="AL491" s="281">
        <v>0</v>
      </c>
      <c r="AM491" s="281">
        <v>0</v>
      </c>
      <c r="AN491" s="281">
        <v>0</v>
      </c>
      <c r="AO491" s="281">
        <v>0</v>
      </c>
      <c r="AP491" s="281">
        <v>0</v>
      </c>
    </row>
    <row r="492" spans="1:42" outlineLevel="2">
      <c r="A492" s="211" t="str">
        <f>A448&amp;"."&amp;A480&amp;"."&amp;A449&amp;"."&amp;B492</f>
        <v>3.d.2.12</v>
      </c>
      <c r="B492">
        <v>12</v>
      </c>
      <c r="C492" t="str">
        <f>'1-GBP'!C492</f>
        <v/>
      </c>
      <c r="D492"/>
      <c r="E492"/>
      <c r="F492"/>
      <c r="G492"/>
      <c r="H492"/>
      <c r="I492"/>
      <c r="J492"/>
      <c r="K492"/>
      <c r="M492" s="281">
        <v>0</v>
      </c>
      <c r="N492" s="281">
        <v>0</v>
      </c>
      <c r="O492" s="281">
        <v>0</v>
      </c>
      <c r="P492" s="281">
        <v>0</v>
      </c>
      <c r="Q492" s="281">
        <v>0</v>
      </c>
      <c r="R492" s="281">
        <v>0</v>
      </c>
      <c r="S492" s="281">
        <v>0</v>
      </c>
      <c r="T492" s="281">
        <v>0</v>
      </c>
      <c r="U492" s="281">
        <v>0</v>
      </c>
      <c r="V492" s="281">
        <v>0</v>
      </c>
      <c r="W492" s="281">
        <v>0</v>
      </c>
      <c r="X492" s="281">
        <v>0</v>
      </c>
      <c r="Y492" s="281">
        <v>0</v>
      </c>
      <c r="Z492" s="281">
        <v>0</v>
      </c>
      <c r="AA492" s="281">
        <v>0</v>
      </c>
      <c r="AB492" s="281">
        <v>0</v>
      </c>
      <c r="AC492" s="281">
        <v>0</v>
      </c>
      <c r="AD492" s="281">
        <v>0</v>
      </c>
      <c r="AE492" s="281">
        <v>0</v>
      </c>
      <c r="AF492" s="281">
        <v>0</v>
      </c>
      <c r="AG492" s="281">
        <v>0</v>
      </c>
      <c r="AH492" s="281">
        <v>0</v>
      </c>
      <c r="AI492" s="281">
        <v>0</v>
      </c>
      <c r="AJ492" s="281">
        <v>0</v>
      </c>
      <c r="AK492" s="281">
        <v>0</v>
      </c>
      <c r="AL492" s="281">
        <v>0</v>
      </c>
      <c r="AM492" s="281">
        <v>0</v>
      </c>
      <c r="AN492" s="281">
        <v>0</v>
      </c>
      <c r="AO492" s="281">
        <v>0</v>
      </c>
      <c r="AP492" s="281">
        <v>0</v>
      </c>
    </row>
    <row r="493" spans="1:42" outlineLevel="1" collapsed="1">
      <c r="A493" s="212"/>
      <c r="B493" s="201">
        <f>B492-COUNTIFS(C481:C492,"")</f>
        <v>6</v>
      </c>
      <c r="C493" s="201" t="s">
        <v>285</v>
      </c>
      <c r="D493" s="201"/>
      <c r="E493" s="201"/>
      <c r="F493" s="201"/>
      <c r="G493" s="201"/>
      <c r="H493" s="201"/>
      <c r="I493" s="201"/>
      <c r="J493" s="201"/>
      <c r="K493" s="201"/>
      <c r="L493" s="201"/>
      <c r="M493" s="280">
        <f t="shared" ref="M493:AP493" si="41">SUM(M481:M492)</f>
        <v>0</v>
      </c>
      <c r="N493" s="280">
        <f t="shared" si="41"/>
        <v>0</v>
      </c>
      <c r="O493" s="280">
        <f t="shared" si="41"/>
        <v>0</v>
      </c>
      <c r="P493" s="280">
        <f t="shared" si="41"/>
        <v>0</v>
      </c>
      <c r="Q493" s="280">
        <f t="shared" si="41"/>
        <v>0</v>
      </c>
      <c r="R493" s="280">
        <f t="shared" si="41"/>
        <v>0</v>
      </c>
      <c r="S493" s="280">
        <f t="shared" si="41"/>
        <v>0</v>
      </c>
      <c r="T493" s="280">
        <f t="shared" si="41"/>
        <v>0</v>
      </c>
      <c r="U493" s="280">
        <f t="shared" si="41"/>
        <v>0</v>
      </c>
      <c r="V493" s="280">
        <f t="shared" si="41"/>
        <v>0</v>
      </c>
      <c r="W493" s="280">
        <f t="shared" si="41"/>
        <v>0</v>
      </c>
      <c r="X493" s="280">
        <f t="shared" si="41"/>
        <v>0</v>
      </c>
      <c r="Y493" s="280">
        <f t="shared" si="41"/>
        <v>0</v>
      </c>
      <c r="Z493" s="280">
        <f t="shared" si="41"/>
        <v>0</v>
      </c>
      <c r="AA493" s="280">
        <f t="shared" si="41"/>
        <v>0</v>
      </c>
      <c r="AB493" s="280">
        <f t="shared" si="41"/>
        <v>0</v>
      </c>
      <c r="AC493" s="280">
        <f t="shared" si="41"/>
        <v>0</v>
      </c>
      <c r="AD493" s="280">
        <f t="shared" si="41"/>
        <v>0</v>
      </c>
      <c r="AE493" s="280">
        <f t="shared" si="41"/>
        <v>0</v>
      </c>
      <c r="AF493" s="280">
        <f t="shared" si="41"/>
        <v>0</v>
      </c>
      <c r="AG493" s="280">
        <f t="shared" si="41"/>
        <v>0</v>
      </c>
      <c r="AH493" s="280">
        <f t="shared" si="41"/>
        <v>0</v>
      </c>
      <c r="AI493" s="280">
        <f t="shared" si="41"/>
        <v>0</v>
      </c>
      <c r="AJ493" s="280">
        <f t="shared" si="41"/>
        <v>0</v>
      </c>
      <c r="AK493" s="280">
        <f t="shared" si="41"/>
        <v>0</v>
      </c>
      <c r="AL493" s="280">
        <f t="shared" si="41"/>
        <v>0</v>
      </c>
      <c r="AM493" s="280">
        <f t="shared" si="41"/>
        <v>0</v>
      </c>
      <c r="AN493" s="280">
        <f t="shared" si="41"/>
        <v>0</v>
      </c>
      <c r="AO493" s="280">
        <f t="shared" si="41"/>
        <v>0</v>
      </c>
      <c r="AP493" s="280">
        <f t="shared" si="41"/>
        <v>0</v>
      </c>
    </row>
    <row r="494" spans="1:42" ht="16.149999999999999" outlineLevel="1" thickBot="1">
      <c r="A494" s="213"/>
      <c r="B494" s="202"/>
      <c r="C494" s="202"/>
      <c r="D494" s="202"/>
      <c r="E494" s="202"/>
      <c r="F494" s="202"/>
      <c r="G494" s="202"/>
      <c r="H494" s="202"/>
      <c r="I494" s="202"/>
      <c r="J494" s="202"/>
      <c r="K494" s="202"/>
      <c r="L494" s="202"/>
      <c r="M494" s="313"/>
      <c r="N494" s="313"/>
      <c r="O494" s="313"/>
      <c r="P494" s="313"/>
      <c r="Q494" s="313"/>
      <c r="R494" s="313"/>
      <c r="S494" s="313"/>
      <c r="T494" s="313"/>
      <c r="U494" s="313"/>
      <c r="V494" s="313"/>
      <c r="W494" s="313"/>
      <c r="X494" s="313"/>
      <c r="Y494" s="313"/>
      <c r="Z494" s="313"/>
      <c r="AA494" s="313"/>
      <c r="AB494" s="313"/>
      <c r="AC494" s="313"/>
      <c r="AD494" s="313"/>
      <c r="AE494" s="313"/>
      <c r="AF494" s="313"/>
      <c r="AG494" s="313"/>
      <c r="AH494" s="313"/>
      <c r="AI494" s="313"/>
      <c r="AJ494" s="313"/>
      <c r="AK494" s="313"/>
      <c r="AL494" s="313"/>
      <c r="AM494" s="313"/>
      <c r="AN494" s="313"/>
      <c r="AO494" s="313"/>
      <c r="AP494" s="313"/>
    </row>
    <row r="495" spans="1:42" ht="16.149999999999999" outlineLevel="1" thickBot="1">
      <c r="A495" s="214" t="s">
        <v>288</v>
      </c>
      <c r="B495" s="203">
        <f>B493+B478+B463</f>
        <v>6</v>
      </c>
      <c r="C495" s="203" t="s">
        <v>289</v>
      </c>
      <c r="D495" s="203"/>
      <c r="E495" s="203"/>
      <c r="F495" s="203"/>
      <c r="G495" s="203" t="str">
        <f>+"Total "&amp;$B448&amp;" "&amp;$B449</f>
        <v>Total Phase 3 CS006 &amp; CS007 Storage Systems</v>
      </c>
      <c r="H495" s="203"/>
      <c r="I495" s="203"/>
      <c r="J495" s="203"/>
      <c r="K495" s="203"/>
      <c r="L495" s="203"/>
      <c r="M495" s="284">
        <f t="shared" ref="M495:AP495" si="42">SUM(M463,M478,M493)</f>
        <v>0</v>
      </c>
      <c r="N495" s="284">
        <f t="shared" si="42"/>
        <v>0</v>
      </c>
      <c r="O495" s="284">
        <f t="shared" si="42"/>
        <v>0</v>
      </c>
      <c r="P495" s="284">
        <f t="shared" si="42"/>
        <v>0</v>
      </c>
      <c r="Q495" s="284">
        <f t="shared" si="42"/>
        <v>0</v>
      </c>
      <c r="R495" s="284">
        <f t="shared" si="42"/>
        <v>0</v>
      </c>
      <c r="S495" s="284">
        <f t="shared" si="42"/>
        <v>0</v>
      </c>
      <c r="T495" s="284">
        <f t="shared" si="42"/>
        <v>0</v>
      </c>
      <c r="U495" s="284">
        <f t="shared" si="42"/>
        <v>0</v>
      </c>
      <c r="V495" s="284">
        <f t="shared" si="42"/>
        <v>0</v>
      </c>
      <c r="W495" s="284">
        <f t="shared" si="42"/>
        <v>0</v>
      </c>
      <c r="X495" s="284">
        <f t="shared" si="42"/>
        <v>0</v>
      </c>
      <c r="Y495" s="284">
        <f t="shared" si="42"/>
        <v>0</v>
      </c>
      <c r="Z495" s="284">
        <f t="shared" si="42"/>
        <v>0</v>
      </c>
      <c r="AA495" s="284">
        <f t="shared" si="42"/>
        <v>0</v>
      </c>
      <c r="AB495" s="284">
        <f t="shared" si="42"/>
        <v>0</v>
      </c>
      <c r="AC495" s="284">
        <f t="shared" si="42"/>
        <v>0</v>
      </c>
      <c r="AD495" s="284">
        <f t="shared" si="42"/>
        <v>0</v>
      </c>
      <c r="AE495" s="284">
        <f t="shared" si="42"/>
        <v>0</v>
      </c>
      <c r="AF495" s="284">
        <f t="shared" si="42"/>
        <v>0</v>
      </c>
      <c r="AG495" s="284">
        <f t="shared" si="42"/>
        <v>0</v>
      </c>
      <c r="AH495" s="284">
        <f t="shared" si="42"/>
        <v>0</v>
      </c>
      <c r="AI495" s="284">
        <f t="shared" si="42"/>
        <v>0</v>
      </c>
      <c r="AJ495" s="284">
        <f t="shared" si="42"/>
        <v>0</v>
      </c>
      <c r="AK495" s="284">
        <f t="shared" si="42"/>
        <v>0</v>
      </c>
      <c r="AL495" s="284">
        <f t="shared" si="42"/>
        <v>0</v>
      </c>
      <c r="AM495" s="284">
        <f t="shared" si="42"/>
        <v>0</v>
      </c>
      <c r="AN495" s="284">
        <f t="shared" si="42"/>
        <v>0</v>
      </c>
      <c r="AO495" s="284">
        <f t="shared" si="42"/>
        <v>0</v>
      </c>
      <c r="AP495" s="284">
        <f t="shared" si="42"/>
        <v>0</v>
      </c>
    </row>
    <row r="496" spans="1:42">
      <c r="M496" s="316"/>
      <c r="N496" s="316"/>
      <c r="O496" s="316"/>
      <c r="P496" s="316"/>
      <c r="Q496" s="316"/>
      <c r="R496" s="316"/>
      <c r="S496" s="316"/>
      <c r="T496" s="316"/>
      <c r="U496" s="316"/>
      <c r="V496" s="316"/>
      <c r="W496" s="316"/>
      <c r="X496" s="316"/>
      <c r="Y496" s="316"/>
      <c r="Z496" s="316"/>
      <c r="AA496" s="316"/>
      <c r="AB496" s="316"/>
      <c r="AC496" s="316"/>
      <c r="AD496" s="316"/>
      <c r="AE496" s="316"/>
      <c r="AF496" s="316"/>
      <c r="AG496" s="316"/>
      <c r="AH496" s="316"/>
      <c r="AI496" s="316"/>
      <c r="AJ496" s="316"/>
      <c r="AK496" s="316"/>
      <c r="AL496" s="316"/>
      <c r="AM496" s="316"/>
      <c r="AN496" s="316"/>
      <c r="AO496" s="316"/>
      <c r="AP496" s="316"/>
    </row>
    <row r="497" spans="1:42" ht="16.149999999999999" thickBot="1">
      <c r="A497" s="216" t="s">
        <v>285</v>
      </c>
      <c r="B497" s="159"/>
      <c r="C497" s="159"/>
      <c r="D497" s="159"/>
      <c r="E497" s="159"/>
      <c r="F497" s="159"/>
      <c r="G497" s="159"/>
      <c r="H497" s="159"/>
      <c r="I497" s="159"/>
      <c r="J497" s="159"/>
      <c r="K497" s="159"/>
      <c r="L497" s="159"/>
      <c r="M497" s="282">
        <f>M495+M446+M397+M348+M299+M250+M201+M152+M103+M53</f>
        <v>0</v>
      </c>
      <c r="N497" s="282">
        <f t="shared" ref="N497:AP497" si="43">N495+N446+N397+N348+N299+N250+N201+N152+N103+N53</f>
        <v>0</v>
      </c>
      <c r="O497" s="282">
        <f t="shared" si="43"/>
        <v>0</v>
      </c>
      <c r="P497" s="282">
        <f t="shared" si="43"/>
        <v>0</v>
      </c>
      <c r="Q497" s="282">
        <f t="shared" si="43"/>
        <v>0</v>
      </c>
      <c r="R497" s="282">
        <f t="shared" si="43"/>
        <v>0</v>
      </c>
      <c r="S497" s="282">
        <f t="shared" si="43"/>
        <v>0</v>
      </c>
      <c r="T497" s="282">
        <f t="shared" si="43"/>
        <v>0</v>
      </c>
      <c r="U497" s="282">
        <f t="shared" si="43"/>
        <v>0</v>
      </c>
      <c r="V497" s="282">
        <f t="shared" si="43"/>
        <v>0</v>
      </c>
      <c r="W497" s="282">
        <f t="shared" si="43"/>
        <v>0</v>
      </c>
      <c r="X497" s="282">
        <f t="shared" si="43"/>
        <v>0</v>
      </c>
      <c r="Y497" s="282">
        <f t="shared" si="43"/>
        <v>0</v>
      </c>
      <c r="Z497" s="282">
        <f t="shared" si="43"/>
        <v>0</v>
      </c>
      <c r="AA497" s="282">
        <f t="shared" si="43"/>
        <v>0</v>
      </c>
      <c r="AB497" s="282">
        <f t="shared" si="43"/>
        <v>0</v>
      </c>
      <c r="AC497" s="282">
        <f t="shared" si="43"/>
        <v>0</v>
      </c>
      <c r="AD497" s="282">
        <f t="shared" si="43"/>
        <v>0</v>
      </c>
      <c r="AE497" s="282">
        <f t="shared" si="43"/>
        <v>0</v>
      </c>
      <c r="AF497" s="282">
        <f t="shared" si="43"/>
        <v>0</v>
      </c>
      <c r="AG497" s="282">
        <f t="shared" si="43"/>
        <v>0</v>
      </c>
      <c r="AH497" s="282">
        <f t="shared" si="43"/>
        <v>0</v>
      </c>
      <c r="AI497" s="282">
        <f t="shared" si="43"/>
        <v>0</v>
      </c>
      <c r="AJ497" s="282">
        <f t="shared" si="43"/>
        <v>0</v>
      </c>
      <c r="AK497" s="282">
        <f t="shared" si="43"/>
        <v>0</v>
      </c>
      <c r="AL497" s="282">
        <f t="shared" si="43"/>
        <v>0</v>
      </c>
      <c r="AM497" s="282">
        <f t="shared" si="43"/>
        <v>0</v>
      </c>
      <c r="AN497" s="282">
        <f t="shared" si="43"/>
        <v>0</v>
      </c>
      <c r="AO497" s="282">
        <f t="shared" si="43"/>
        <v>0</v>
      </c>
      <c r="AP497" s="282">
        <f t="shared" si="43"/>
        <v>0</v>
      </c>
    </row>
    <row r="498" spans="1:42" ht="16.149999999999999" thickTop="1">
      <c r="A498" s="217"/>
      <c r="B498"/>
      <c r="C498"/>
      <c r="D498"/>
      <c r="E498"/>
      <c r="F498"/>
      <c r="G498"/>
      <c r="H498"/>
      <c r="I498"/>
      <c r="J498"/>
      <c r="K498"/>
      <c r="M498"/>
      <c r="N498"/>
      <c r="O498"/>
      <c r="P498"/>
      <c r="Q498"/>
      <c r="R498"/>
      <c r="S498"/>
      <c r="T498"/>
      <c r="U498"/>
      <c r="V498"/>
      <c r="W498"/>
      <c r="X498"/>
      <c r="Y498"/>
      <c r="Z498"/>
      <c r="AA498"/>
      <c r="AB498"/>
      <c r="AC498"/>
      <c r="AD498"/>
      <c r="AE498"/>
      <c r="AF498"/>
      <c r="AG498"/>
      <c r="AH498"/>
      <c r="AI498"/>
      <c r="AJ498"/>
      <c r="AK498"/>
      <c r="AL498"/>
      <c r="AM498"/>
      <c r="AN498"/>
      <c r="AO498"/>
      <c r="AP498"/>
    </row>
    <row r="499" spans="1:42">
      <c r="A499" s="217"/>
      <c r="B499"/>
      <c r="C499"/>
      <c r="D499"/>
      <c r="E499"/>
      <c r="F499"/>
      <c r="G499"/>
      <c r="H499"/>
      <c r="I499"/>
      <c r="J499"/>
      <c r="K499"/>
      <c r="M499"/>
      <c r="N499"/>
      <c r="O499"/>
      <c r="P499"/>
      <c r="Q499"/>
      <c r="R499"/>
      <c r="S499"/>
      <c r="T499"/>
      <c r="U499"/>
      <c r="V499"/>
      <c r="W499"/>
      <c r="X499"/>
      <c r="Y499"/>
      <c r="Z499"/>
      <c r="AA499"/>
      <c r="AB499"/>
      <c r="AC499"/>
      <c r="AD499"/>
      <c r="AE499"/>
      <c r="AF499"/>
      <c r="AG499"/>
      <c r="AH499"/>
      <c r="AI499"/>
      <c r="AJ499"/>
      <c r="AK499"/>
      <c r="AL499"/>
      <c r="AM499"/>
      <c r="AN499"/>
      <c r="AO499"/>
      <c r="AP499"/>
    </row>
    <row r="500" spans="1:42">
      <c r="A500" s="220" t="s">
        <v>290</v>
      </c>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c r="AA500" s="220"/>
      <c r="AB500" s="220"/>
      <c r="AC500" s="220"/>
      <c r="AD500" s="220"/>
      <c r="AE500" s="220"/>
      <c r="AF500" s="220"/>
      <c r="AG500" s="220"/>
      <c r="AH500" s="220"/>
      <c r="AI500" s="220"/>
      <c r="AJ500" s="220"/>
      <c r="AK500" s="220"/>
      <c r="AL500" s="220"/>
      <c r="AM500" s="220"/>
      <c r="AN500" s="220"/>
      <c r="AO500" s="220"/>
      <c r="AP500" s="220"/>
    </row>
    <row r="501" spans="1:42">
      <c r="A501" s="217"/>
      <c r="B501"/>
      <c r="C501"/>
      <c r="D501"/>
      <c r="E501"/>
      <c r="F501"/>
      <c r="G501"/>
      <c r="H501"/>
      <c r="I501"/>
      <c r="J501"/>
      <c r="K501"/>
      <c r="M501"/>
      <c r="N501"/>
      <c r="O501"/>
      <c r="P501"/>
      <c r="Q501"/>
      <c r="R501"/>
      <c r="S501"/>
      <c r="T501"/>
      <c r="U501"/>
      <c r="V501"/>
      <c r="W501"/>
      <c r="X501"/>
      <c r="Y501"/>
      <c r="Z501"/>
      <c r="AA501"/>
      <c r="AB501"/>
      <c r="AC501"/>
      <c r="AD501"/>
      <c r="AE501"/>
      <c r="AF501"/>
      <c r="AG501"/>
      <c r="AH501"/>
      <c r="AI501"/>
      <c r="AJ501"/>
      <c r="AK501"/>
      <c r="AL501"/>
      <c r="AM501"/>
      <c r="AN501"/>
      <c r="AO501"/>
      <c r="AP501"/>
    </row>
    <row r="502" spans="1:42">
      <c r="A502" s="253" t="s">
        <v>291</v>
      </c>
      <c r="B502" s="250"/>
      <c r="C502" s="250"/>
      <c r="D502" s="250"/>
      <c r="E502" s="250"/>
      <c r="F502" s="250"/>
      <c r="G502" s="250"/>
      <c r="H502" s="250"/>
      <c r="I502" s="250"/>
      <c r="J502" s="250"/>
      <c r="K502" s="250"/>
      <c r="L502" s="250"/>
      <c r="M502" s="250"/>
      <c r="N502" s="250"/>
      <c r="O502" s="250"/>
      <c r="P502" s="250"/>
      <c r="Q502" s="250"/>
      <c r="R502" s="250"/>
      <c r="S502" s="250"/>
      <c r="T502" s="250"/>
      <c r="U502" s="250"/>
      <c r="V502" s="250"/>
      <c r="W502" s="250"/>
      <c r="X502" s="250"/>
      <c r="Y502" s="250"/>
      <c r="Z502" s="250"/>
      <c r="AA502" s="250"/>
      <c r="AB502" s="250"/>
      <c r="AC502" s="250"/>
      <c r="AD502" s="250"/>
      <c r="AE502" s="250"/>
      <c r="AF502" s="250"/>
      <c r="AG502" s="250"/>
      <c r="AH502" s="250"/>
      <c r="AI502" s="250"/>
      <c r="AJ502" s="250"/>
      <c r="AK502" s="250"/>
      <c r="AL502" s="250"/>
      <c r="AM502" s="250"/>
      <c r="AN502" s="250"/>
      <c r="AO502" s="250"/>
      <c r="AP502" s="250"/>
    </row>
    <row r="503" spans="1:42" outlineLevel="1">
      <c r="A503" s="217" t="s">
        <v>292</v>
      </c>
      <c r="B503"/>
      <c r="C503"/>
      <c r="D503"/>
      <c r="E503"/>
      <c r="F503"/>
      <c r="G503"/>
      <c r="H503"/>
      <c r="I503"/>
      <c r="J503"/>
      <c r="K503"/>
      <c r="M503"/>
      <c r="N503"/>
      <c r="O503"/>
      <c r="P503"/>
      <c r="Q503"/>
      <c r="R503"/>
      <c r="S503"/>
      <c r="T503"/>
      <c r="U503"/>
      <c r="V503"/>
      <c r="W503"/>
      <c r="X503"/>
      <c r="Y503"/>
      <c r="Z503"/>
      <c r="AA503"/>
      <c r="AB503"/>
      <c r="AC503"/>
      <c r="AD503"/>
      <c r="AE503"/>
      <c r="AF503"/>
      <c r="AG503"/>
      <c r="AH503"/>
      <c r="AI503"/>
      <c r="AJ503"/>
      <c r="AK503"/>
      <c r="AL503"/>
      <c r="AM503"/>
      <c r="AN503"/>
      <c r="AO503"/>
      <c r="AP503"/>
    </row>
    <row r="504" spans="1:42" outlineLevel="1">
      <c r="A504" s="217" t="s">
        <v>293</v>
      </c>
      <c r="B504"/>
      <c r="C504"/>
      <c r="D504"/>
      <c r="E504"/>
      <c r="F504"/>
      <c r="G504"/>
      <c r="H504"/>
      <c r="I504"/>
      <c r="J504"/>
      <c r="K504"/>
      <c r="M504"/>
      <c r="N504"/>
      <c r="O504"/>
      <c r="P504"/>
      <c r="Q504"/>
      <c r="R504"/>
      <c r="S504"/>
      <c r="T504"/>
      <c r="U504"/>
      <c r="V504"/>
      <c r="W504"/>
      <c r="X504"/>
      <c r="Y504"/>
      <c r="Z504"/>
      <c r="AA504"/>
      <c r="AB504"/>
      <c r="AC504"/>
      <c r="AD504"/>
      <c r="AE504"/>
      <c r="AF504"/>
      <c r="AG504"/>
      <c r="AH504"/>
      <c r="AI504"/>
      <c r="AJ504"/>
      <c r="AK504"/>
      <c r="AL504"/>
      <c r="AM504"/>
      <c r="AN504"/>
      <c r="AO504"/>
      <c r="AP504"/>
    </row>
    <row r="505" spans="1:42" outlineLevel="1">
      <c r="A505" s="217"/>
      <c r="B505"/>
      <c r="C505"/>
      <c r="D505"/>
      <c r="E505"/>
      <c r="F505"/>
      <c r="G505"/>
      <c r="H505"/>
      <c r="I505"/>
      <c r="J505"/>
      <c r="K505"/>
      <c r="M505"/>
      <c r="N505"/>
      <c r="O505"/>
      <c r="P505"/>
      <c r="Q505"/>
      <c r="R505"/>
      <c r="S505"/>
      <c r="T505"/>
      <c r="U505"/>
      <c r="V505"/>
      <c r="W505"/>
      <c r="X505"/>
      <c r="Y505"/>
      <c r="Z505"/>
      <c r="AA505"/>
      <c r="AB505"/>
      <c r="AC505"/>
      <c r="AD505"/>
      <c r="AE505"/>
      <c r="AF505"/>
      <c r="AG505"/>
      <c r="AH505"/>
      <c r="AI505"/>
      <c r="AJ505"/>
      <c r="AK505"/>
      <c r="AL505"/>
      <c r="AM505"/>
      <c r="AN505"/>
      <c r="AO505"/>
      <c r="AP505"/>
    </row>
    <row r="506" spans="1:42" outlineLevel="1">
      <c r="A506" s="217"/>
      <c r="B506"/>
      <c r="C506"/>
      <c r="D506"/>
      <c r="E506"/>
      <c r="F506"/>
      <c r="G506"/>
      <c r="H506"/>
      <c r="I506"/>
      <c r="J506"/>
      <c r="K506"/>
      <c r="M506"/>
      <c r="N506"/>
      <c r="O506"/>
      <c r="P506"/>
      <c r="Q506"/>
      <c r="R506"/>
      <c r="S506"/>
      <c r="T506"/>
      <c r="U506"/>
      <c r="V506"/>
      <c r="W506"/>
      <c r="X506"/>
      <c r="Y506"/>
      <c r="Z506"/>
      <c r="AA506"/>
      <c r="AB506"/>
      <c r="AC506"/>
      <c r="AD506"/>
      <c r="AE506"/>
      <c r="AF506"/>
      <c r="AG506"/>
      <c r="AH506"/>
      <c r="AI506"/>
      <c r="AJ506"/>
      <c r="AK506"/>
      <c r="AL506"/>
      <c r="AM506"/>
      <c r="AN506"/>
      <c r="AO506"/>
      <c r="AP506"/>
    </row>
    <row r="507" spans="1:42">
      <c r="A507" s="252" t="s">
        <v>294</v>
      </c>
      <c r="B507" s="251"/>
      <c r="C507" s="251"/>
      <c r="D507" s="251"/>
      <c r="E507" s="251"/>
      <c r="F507" s="251"/>
      <c r="G507" s="251"/>
      <c r="H507" s="251"/>
      <c r="I507" s="251"/>
      <c r="J507" s="251"/>
      <c r="K507" s="251"/>
      <c r="L507" s="251"/>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row>
    <row r="508" spans="1:42" outlineLevel="1"/>
    <row r="509" spans="1:42" outlineLevel="1"/>
    <row r="510" spans="1:42" outlineLevel="1"/>
    <row r="511" spans="1:42" outlineLevel="1"/>
    <row r="512" spans="1:42" s="260" customFormat="1" ht="14.25">
      <c r="A512" s="218" t="s">
        <v>295</v>
      </c>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BDA3A-BEFA-46ED-9F3A-3798E8E2690D}">
  <sheetPr codeName="Sheet12">
    <tabColor theme="7" tint="0.79998168889431442"/>
  </sheetPr>
  <dimension ref="A1:AO260"/>
  <sheetViews>
    <sheetView topLeftCell="B32" zoomScale="90" zoomScaleNormal="90" workbookViewId="0">
      <selection activeCell="M39" sqref="M39"/>
    </sheetView>
  </sheetViews>
  <sheetFormatPr defaultRowHeight="15.75" outlineLevelRow="1"/>
  <cols>
    <col min="1" max="1" width="32.75" customWidth="1"/>
    <col min="2" max="2" width="24.625" customWidth="1"/>
    <col min="3" max="3" width="28.5" customWidth="1"/>
    <col min="4" max="4" width="24.25" customWidth="1"/>
    <col min="5" max="5" width="11.375" customWidth="1"/>
    <col min="6" max="6" width="10.5" customWidth="1"/>
    <col min="7" max="7" width="12.875" customWidth="1"/>
    <col min="8" max="8" width="10.5" customWidth="1"/>
    <col min="9" max="11" width="11" customWidth="1"/>
    <col min="12" max="12" width="10.5" customWidth="1"/>
    <col min="13" max="41" width="10" customWidth="1"/>
    <col min="42" max="42" width="8.625" customWidth="1"/>
    <col min="43" max="131" width="7.625" bestFit="1" customWidth="1"/>
  </cols>
  <sheetData>
    <row r="1" spans="1:41" ht="16.5">
      <c r="A1" s="5" t="s">
        <v>313</v>
      </c>
      <c r="B1" s="5"/>
      <c r="C1" s="5"/>
      <c r="D1" s="5"/>
      <c r="E1" s="5"/>
      <c r="F1" s="6"/>
      <c r="G1" s="6"/>
      <c r="H1" s="306" t="str">
        <f>_xlfn.XLOOKUP(H$2,'Cover Sheet'!$B$25:$B$60,'Cover Sheet'!$E$25:$E$60)</f>
        <v>Base Year</v>
      </c>
      <c r="I1" s="306" t="str">
        <f>_xlfn.XLOOKUP(I$2,'Cover Sheet'!$B$25:$B$60,'Cover Sheet'!$E$25:$E$60)</f>
        <v>Previous Year</v>
      </c>
      <c r="J1" s="306" t="str">
        <f>_xlfn.XLOOKUP(J$2,'Cover Sheet'!$B$25:$B$60,'Cover Sheet'!$E$25:$E$60)</f>
        <v>Previous Year</v>
      </c>
      <c r="K1" s="306" t="str">
        <f>_xlfn.XLOOKUP(K$2,'Cover Sheet'!$B$25:$B$60,'Cover Sheet'!$E$25:$E$60)</f>
        <v>Previous Year</v>
      </c>
      <c r="L1" s="306" t="str">
        <f>_xlfn.XLOOKUP(L$2,'Cover Sheet'!$B$25:$B$60,'Cover Sheet'!$E$25:$E$60)</f>
        <v>Current year</v>
      </c>
      <c r="M1" s="306" t="str">
        <f>_xlfn.XLOOKUP(M$2,'Cover Sheet'!$B$25:$B$60,'Cover Sheet'!$E$25:$E$60)</f>
        <v>Forecast</v>
      </c>
      <c r="N1" s="306" t="str">
        <f>_xlfn.XLOOKUP(N$2,'Cover Sheet'!$B$25:$B$60,'Cover Sheet'!$E$25:$E$60)</f>
        <v>Forecast</v>
      </c>
      <c r="O1" s="306" t="str">
        <f>_xlfn.XLOOKUP(O$2,'Cover Sheet'!$B$25:$B$60,'Cover Sheet'!$E$25:$E$60)</f>
        <v>Forecast</v>
      </c>
      <c r="P1" s="306" t="str">
        <f>_xlfn.XLOOKUP(P$2,'Cover Sheet'!$B$25:$B$60,'Cover Sheet'!$E$25:$E$60)</f>
        <v>Forecast</v>
      </c>
      <c r="Q1" s="306" t="str">
        <f>_xlfn.XLOOKUP(Q$2,'Cover Sheet'!$B$25:$B$60,'Cover Sheet'!$E$25:$E$60)</f>
        <v>Forecast</v>
      </c>
      <c r="R1" s="306" t="str">
        <f>_xlfn.XLOOKUP(R$2,'Cover Sheet'!$B$25:$B$60,'Cover Sheet'!$E$25:$E$60)</f>
        <v>Forecast</v>
      </c>
      <c r="S1" s="306" t="str">
        <f>_xlfn.XLOOKUP(S$2,'Cover Sheet'!$B$25:$B$60,'Cover Sheet'!$E$25:$E$60)</f>
        <v>Forecast</v>
      </c>
      <c r="T1" s="306" t="str">
        <f>_xlfn.XLOOKUP(T$2,'Cover Sheet'!$B$25:$B$60,'Cover Sheet'!$E$25:$E$60)</f>
        <v>Forecast</v>
      </c>
      <c r="U1" s="306" t="str">
        <f>_xlfn.XLOOKUP(U$2,'Cover Sheet'!$B$25:$B$60,'Cover Sheet'!$E$25:$E$60)</f>
        <v>Forecast</v>
      </c>
      <c r="V1" s="306" t="str">
        <f>_xlfn.XLOOKUP(V$2,'Cover Sheet'!$B$25:$B$60,'Cover Sheet'!$E$25:$E$60)</f>
        <v>Forecast</v>
      </c>
      <c r="W1" s="306" t="str">
        <f>_xlfn.XLOOKUP(W$2,'Cover Sheet'!$B$25:$B$60,'Cover Sheet'!$E$25:$E$60)</f>
        <v>Forecast</v>
      </c>
      <c r="X1" s="306" t="str">
        <f>_xlfn.XLOOKUP(X$2,'Cover Sheet'!$B$25:$B$60,'Cover Sheet'!$E$25:$E$60)</f>
        <v>Forecast</v>
      </c>
      <c r="Y1" s="306" t="str">
        <f>_xlfn.XLOOKUP(Y$2,'Cover Sheet'!$B$25:$B$60,'Cover Sheet'!$E$25:$E$60)</f>
        <v>Forecast</v>
      </c>
      <c r="Z1" s="306" t="str">
        <f>_xlfn.XLOOKUP(Z$2,'Cover Sheet'!$B$25:$B$60,'Cover Sheet'!$E$25:$E$60)</f>
        <v>Forecast</v>
      </c>
      <c r="AA1" s="306" t="str">
        <f>_xlfn.XLOOKUP(AA$2,'Cover Sheet'!$B$25:$B$60,'Cover Sheet'!$E$25:$E$60)</f>
        <v>Forecast</v>
      </c>
      <c r="AB1" s="306" t="str">
        <f>_xlfn.XLOOKUP(AB$2,'Cover Sheet'!$B$25:$B$60,'Cover Sheet'!$E$25:$E$60)</f>
        <v>Forecast</v>
      </c>
      <c r="AC1" s="306" t="str">
        <f>_xlfn.XLOOKUP(AC$2,'Cover Sheet'!$B$25:$B$60,'Cover Sheet'!$E$25:$E$60)</f>
        <v>Forecast</v>
      </c>
      <c r="AD1" s="306" t="str">
        <f>_xlfn.XLOOKUP(AD$2,'Cover Sheet'!$B$25:$B$60,'Cover Sheet'!$E$25:$E$60)</f>
        <v>Forecast</v>
      </c>
      <c r="AE1" s="306" t="str">
        <f>_xlfn.XLOOKUP(AE$2,'Cover Sheet'!$B$25:$B$60,'Cover Sheet'!$E$25:$E$60)</f>
        <v>Forecast</v>
      </c>
      <c r="AF1" s="306" t="str">
        <f>_xlfn.XLOOKUP(AF$2,'Cover Sheet'!$B$25:$B$60,'Cover Sheet'!$E$25:$E$60)</f>
        <v>Forecast</v>
      </c>
      <c r="AG1" s="306" t="str">
        <f>_xlfn.XLOOKUP(AG$2,'Cover Sheet'!$B$25:$B$60,'Cover Sheet'!$E$25:$E$60)</f>
        <v>Forecast</v>
      </c>
      <c r="AH1" s="306" t="str">
        <f>_xlfn.XLOOKUP(AH$2,'Cover Sheet'!$B$25:$B$60,'Cover Sheet'!$E$25:$E$60)</f>
        <v>Forecast</v>
      </c>
      <c r="AI1" s="306" t="str">
        <f>_xlfn.XLOOKUP(AI$2,'Cover Sheet'!$B$25:$B$60,'Cover Sheet'!$E$25:$E$60)</f>
        <v>Forecast</v>
      </c>
      <c r="AJ1" s="306" t="str">
        <f>_xlfn.XLOOKUP(AJ$2,'Cover Sheet'!$B$25:$B$60,'Cover Sheet'!$E$25:$E$60)</f>
        <v>Forecast</v>
      </c>
      <c r="AK1" s="306" t="str">
        <f>_xlfn.XLOOKUP(AK$2,'Cover Sheet'!$B$25:$B$60,'Cover Sheet'!$E$25:$E$60)</f>
        <v>Forecast</v>
      </c>
      <c r="AL1" s="307" t="str">
        <f>_xlfn.XLOOKUP(AL$2,'Cover Sheet'!$B$25:$B$60,'Cover Sheet'!$E$25:$E$60)</f>
        <v>Forecast</v>
      </c>
      <c r="AM1" s="298" t="s">
        <v>314</v>
      </c>
      <c r="AN1" s="298" t="s">
        <v>314</v>
      </c>
      <c r="AO1" s="298" t="s">
        <v>314</v>
      </c>
    </row>
    <row r="2" spans="1:41" ht="16.5">
      <c r="A2" s="5" t="s">
        <v>315</v>
      </c>
      <c r="B2" s="5"/>
      <c r="C2" s="5"/>
      <c r="D2" s="5"/>
      <c r="E2" s="5"/>
      <c r="F2" s="6"/>
      <c r="G2" s="6" t="s">
        <v>316</v>
      </c>
      <c r="H2" s="299">
        <f t="shared" ref="H2:AM2" si="0">DATE(H4-1,4,1)</f>
        <v>44287</v>
      </c>
      <c r="I2" s="299">
        <f t="shared" si="0"/>
        <v>44652</v>
      </c>
      <c r="J2" s="299">
        <f t="shared" si="0"/>
        <v>45017</v>
      </c>
      <c r="K2" s="299">
        <f t="shared" si="0"/>
        <v>45383</v>
      </c>
      <c r="L2" s="299">
        <f t="shared" si="0"/>
        <v>45748</v>
      </c>
      <c r="M2" s="299">
        <f t="shared" si="0"/>
        <v>46113</v>
      </c>
      <c r="N2" s="299">
        <f t="shared" si="0"/>
        <v>46478</v>
      </c>
      <c r="O2" s="299">
        <f t="shared" si="0"/>
        <v>46844</v>
      </c>
      <c r="P2" s="299">
        <f t="shared" si="0"/>
        <v>47209</v>
      </c>
      <c r="Q2" s="299">
        <f t="shared" si="0"/>
        <v>47574</v>
      </c>
      <c r="R2" s="299">
        <f t="shared" si="0"/>
        <v>47939</v>
      </c>
      <c r="S2" s="299">
        <f t="shared" si="0"/>
        <v>48305</v>
      </c>
      <c r="T2" s="299">
        <f t="shared" si="0"/>
        <v>48670</v>
      </c>
      <c r="U2" s="299">
        <f t="shared" si="0"/>
        <v>49035</v>
      </c>
      <c r="V2" s="299">
        <f t="shared" si="0"/>
        <v>49400</v>
      </c>
      <c r="W2" s="299">
        <f t="shared" si="0"/>
        <v>49766</v>
      </c>
      <c r="X2" s="299">
        <f t="shared" si="0"/>
        <v>50131</v>
      </c>
      <c r="Y2" s="299">
        <f t="shared" si="0"/>
        <v>50496</v>
      </c>
      <c r="Z2" s="299">
        <f t="shared" si="0"/>
        <v>50861</v>
      </c>
      <c r="AA2" s="299">
        <f t="shared" si="0"/>
        <v>51227</v>
      </c>
      <c r="AB2" s="299">
        <f t="shared" si="0"/>
        <v>51592</v>
      </c>
      <c r="AC2" s="299">
        <f t="shared" si="0"/>
        <v>51957</v>
      </c>
      <c r="AD2" s="299">
        <f t="shared" si="0"/>
        <v>52322</v>
      </c>
      <c r="AE2" s="299">
        <f t="shared" si="0"/>
        <v>52688</v>
      </c>
      <c r="AF2" s="299">
        <f t="shared" si="0"/>
        <v>53053</v>
      </c>
      <c r="AG2" s="299">
        <f t="shared" si="0"/>
        <v>53418</v>
      </c>
      <c r="AH2" s="299">
        <f t="shared" si="0"/>
        <v>53783</v>
      </c>
      <c r="AI2" s="299">
        <f t="shared" si="0"/>
        <v>54149</v>
      </c>
      <c r="AJ2" s="299">
        <f t="shared" si="0"/>
        <v>54514</v>
      </c>
      <c r="AK2" s="299">
        <f t="shared" si="0"/>
        <v>54879</v>
      </c>
      <c r="AL2" s="299">
        <f t="shared" si="0"/>
        <v>55244</v>
      </c>
      <c r="AM2" s="299">
        <f t="shared" si="0"/>
        <v>55610</v>
      </c>
      <c r="AN2" s="299">
        <f t="shared" ref="AN2:AO2" si="1">DATE(AN4-1,4,1)</f>
        <v>55975</v>
      </c>
      <c r="AO2" s="299">
        <f t="shared" si="1"/>
        <v>56340</v>
      </c>
    </row>
    <row r="3" spans="1:41" ht="16.5" customHeight="1">
      <c r="A3" s="5" t="s">
        <v>317</v>
      </c>
      <c r="B3" s="5"/>
      <c r="C3" s="5"/>
      <c r="D3" s="5"/>
      <c r="E3" s="5"/>
      <c r="F3" s="6"/>
      <c r="G3" s="6" t="s">
        <v>318</v>
      </c>
      <c r="H3" s="300">
        <f t="shared" ref="H3:AM3" si="2">DATE(H4,3,31)</f>
        <v>44651</v>
      </c>
      <c r="I3" s="300">
        <f t="shared" si="2"/>
        <v>45016</v>
      </c>
      <c r="J3" s="300">
        <f t="shared" si="2"/>
        <v>45382</v>
      </c>
      <c r="K3" s="300">
        <f t="shared" si="2"/>
        <v>45747</v>
      </c>
      <c r="L3" s="300">
        <f t="shared" si="2"/>
        <v>46112</v>
      </c>
      <c r="M3" s="300">
        <f t="shared" si="2"/>
        <v>46477</v>
      </c>
      <c r="N3" s="300">
        <f t="shared" si="2"/>
        <v>46843</v>
      </c>
      <c r="O3" s="300">
        <f t="shared" si="2"/>
        <v>47208</v>
      </c>
      <c r="P3" s="300">
        <f t="shared" si="2"/>
        <v>47573</v>
      </c>
      <c r="Q3" s="300">
        <f t="shared" si="2"/>
        <v>47938</v>
      </c>
      <c r="R3" s="300">
        <f t="shared" si="2"/>
        <v>48304</v>
      </c>
      <c r="S3" s="300">
        <f t="shared" si="2"/>
        <v>48669</v>
      </c>
      <c r="T3" s="300">
        <f t="shared" si="2"/>
        <v>49034</v>
      </c>
      <c r="U3" s="300">
        <f t="shared" si="2"/>
        <v>49399</v>
      </c>
      <c r="V3" s="300">
        <f t="shared" si="2"/>
        <v>49765</v>
      </c>
      <c r="W3" s="300">
        <f t="shared" si="2"/>
        <v>50130</v>
      </c>
      <c r="X3" s="300">
        <f t="shared" si="2"/>
        <v>50495</v>
      </c>
      <c r="Y3" s="300">
        <f t="shared" si="2"/>
        <v>50860</v>
      </c>
      <c r="Z3" s="300">
        <f t="shared" si="2"/>
        <v>51226</v>
      </c>
      <c r="AA3" s="300">
        <f t="shared" si="2"/>
        <v>51591</v>
      </c>
      <c r="AB3" s="300">
        <f t="shared" si="2"/>
        <v>51956</v>
      </c>
      <c r="AC3" s="300">
        <f t="shared" si="2"/>
        <v>52321</v>
      </c>
      <c r="AD3" s="300">
        <f t="shared" si="2"/>
        <v>52687</v>
      </c>
      <c r="AE3" s="300">
        <f t="shared" si="2"/>
        <v>53052</v>
      </c>
      <c r="AF3" s="300">
        <f t="shared" si="2"/>
        <v>53417</v>
      </c>
      <c r="AG3" s="300">
        <f t="shared" si="2"/>
        <v>53782</v>
      </c>
      <c r="AH3" s="300">
        <f t="shared" si="2"/>
        <v>54148</v>
      </c>
      <c r="AI3" s="300">
        <f t="shared" si="2"/>
        <v>54513</v>
      </c>
      <c r="AJ3" s="300">
        <f t="shared" si="2"/>
        <v>54878</v>
      </c>
      <c r="AK3" s="300">
        <f t="shared" si="2"/>
        <v>55243</v>
      </c>
      <c r="AL3" s="300">
        <f t="shared" si="2"/>
        <v>55609</v>
      </c>
      <c r="AM3" s="300">
        <f t="shared" si="2"/>
        <v>55974</v>
      </c>
      <c r="AN3" s="300">
        <f t="shared" ref="AN3:AO3" si="3">DATE(AN4,3,31)</f>
        <v>56339</v>
      </c>
      <c r="AO3" s="300">
        <f t="shared" si="3"/>
        <v>56704</v>
      </c>
    </row>
    <row r="4" spans="1:41" ht="15.95" customHeight="1">
      <c r="A4" s="5" t="s">
        <v>319</v>
      </c>
      <c r="B4" s="5"/>
      <c r="C4" s="5"/>
      <c r="D4" s="5"/>
      <c r="E4" s="5"/>
      <c r="F4" s="15"/>
      <c r="G4" s="6" t="s">
        <v>22</v>
      </c>
      <c r="H4" s="301">
        <v>2022</v>
      </c>
      <c r="I4" s="301">
        <v>2023</v>
      </c>
      <c r="J4" s="301">
        <v>2024</v>
      </c>
      <c r="K4" s="301">
        <v>2025</v>
      </c>
      <c r="L4" s="301">
        <v>2026</v>
      </c>
      <c r="M4" s="301">
        <v>2027</v>
      </c>
      <c r="N4" s="301">
        <v>2028</v>
      </c>
      <c r="O4" s="301">
        <v>2029</v>
      </c>
      <c r="P4" s="301">
        <v>2030</v>
      </c>
      <c r="Q4" s="301">
        <v>2031</v>
      </c>
      <c r="R4" s="301">
        <v>2032</v>
      </c>
      <c r="S4" s="301">
        <v>2033</v>
      </c>
      <c r="T4" s="301">
        <v>2034</v>
      </c>
      <c r="U4" s="301">
        <v>2035</v>
      </c>
      <c r="V4" s="301">
        <v>2036</v>
      </c>
      <c r="W4" s="301">
        <v>2037</v>
      </c>
      <c r="X4" s="301">
        <v>2038</v>
      </c>
      <c r="Y4" s="301">
        <v>2039</v>
      </c>
      <c r="Z4" s="301">
        <v>2040</v>
      </c>
      <c r="AA4" s="301">
        <v>2041</v>
      </c>
      <c r="AB4" s="301">
        <v>2042</v>
      </c>
      <c r="AC4" s="301">
        <v>2043</v>
      </c>
      <c r="AD4" s="301">
        <v>2044</v>
      </c>
      <c r="AE4" s="301">
        <v>2045</v>
      </c>
      <c r="AF4" s="301">
        <v>2046</v>
      </c>
      <c r="AG4" s="301">
        <v>2047</v>
      </c>
      <c r="AH4" s="301">
        <v>2048</v>
      </c>
      <c r="AI4" s="301">
        <v>2049</v>
      </c>
      <c r="AJ4" s="301">
        <v>2050</v>
      </c>
      <c r="AK4" s="301">
        <v>2051</v>
      </c>
      <c r="AL4" s="301">
        <v>2052</v>
      </c>
      <c r="AM4" s="301">
        <v>2053</v>
      </c>
      <c r="AN4" s="301">
        <v>2054</v>
      </c>
      <c r="AO4" s="301">
        <v>2055</v>
      </c>
    </row>
    <row r="5" spans="1:41" ht="16.5">
      <c r="A5" s="5"/>
      <c r="B5" s="5"/>
      <c r="C5" s="5"/>
      <c r="D5" s="5"/>
      <c r="E5" s="5" t="s">
        <v>320</v>
      </c>
      <c r="F5" s="5" t="s">
        <v>321</v>
      </c>
      <c r="G5" s="5"/>
      <c r="H5" s="301"/>
      <c r="I5" s="301"/>
      <c r="J5" s="301"/>
      <c r="K5" s="301"/>
      <c r="L5" s="301"/>
      <c r="M5" s="301"/>
      <c r="N5" s="301"/>
      <c r="O5" s="301"/>
      <c r="P5" s="301"/>
      <c r="Q5" s="301"/>
      <c r="R5" s="301"/>
      <c r="S5" s="301"/>
      <c r="T5" s="301"/>
      <c r="U5" s="301"/>
      <c r="V5" s="301"/>
      <c r="W5" s="301"/>
      <c r="X5" s="301"/>
      <c r="Y5" s="301"/>
      <c r="Z5" s="301"/>
      <c r="AA5" s="301"/>
      <c r="AB5" s="301"/>
      <c r="AC5" s="301"/>
      <c r="AD5" s="301"/>
      <c r="AE5" s="301"/>
      <c r="AF5" s="301"/>
      <c r="AG5" s="301"/>
      <c r="AH5" s="301"/>
      <c r="AI5" s="301"/>
      <c r="AJ5" s="301"/>
      <c r="AK5" s="301"/>
      <c r="AL5" s="301"/>
      <c r="AM5" s="301"/>
      <c r="AN5" s="301"/>
      <c r="AO5" s="301"/>
    </row>
    <row r="6" spans="1:41" ht="16.5">
      <c r="A6" s="302" t="s">
        <v>322</v>
      </c>
      <c r="B6" s="302"/>
      <c r="C6" s="302"/>
      <c r="D6" s="302"/>
      <c r="E6" s="302"/>
      <c r="F6" s="302"/>
      <c r="G6" s="302"/>
      <c r="H6" s="303"/>
      <c r="I6" s="303"/>
      <c r="J6" s="304"/>
      <c r="K6" s="304"/>
      <c r="L6" s="304"/>
      <c r="M6" s="304"/>
      <c r="N6" s="304"/>
      <c r="O6" s="304"/>
      <c r="P6" s="304"/>
      <c r="Q6" s="304"/>
      <c r="R6" s="304"/>
      <c r="S6" s="304"/>
      <c r="T6" s="304"/>
      <c r="U6" s="304"/>
      <c r="V6" s="304"/>
      <c r="W6" s="304"/>
      <c r="X6" s="304"/>
      <c r="Y6" s="304"/>
      <c r="Z6" s="304"/>
      <c r="AA6" s="304"/>
      <c r="AB6" s="304"/>
      <c r="AC6" s="304"/>
      <c r="AD6" s="304"/>
      <c r="AE6" s="304"/>
      <c r="AF6" s="304"/>
      <c r="AG6" s="304"/>
      <c r="AH6" s="304"/>
      <c r="AI6" s="304"/>
      <c r="AJ6" s="304"/>
      <c r="AK6" s="304"/>
      <c r="AL6" s="304"/>
      <c r="AM6" s="304"/>
      <c r="AN6" s="304"/>
      <c r="AO6" s="304"/>
    </row>
    <row r="7" spans="1:41">
      <c r="A7" s="18"/>
      <c r="B7" s="21" t="s">
        <v>323</v>
      </c>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row>
    <row r="8" spans="1:41" ht="16.5">
      <c r="B8" s="14" t="s">
        <v>324</v>
      </c>
      <c r="C8" s="14" t="s">
        <v>325</v>
      </c>
      <c r="D8" s="14" t="s">
        <v>326</v>
      </c>
      <c r="E8" s="14"/>
      <c r="H8" s="55">
        <f t="shared" ref="H8:AO8" si="4">IFERROR(SUMIF($B:$B,H$4,$F:$F)/12,0)*(12=COUNTIFS($B:$B,H4,$F:$F,"&gt;0"))</f>
        <v>113.1182</v>
      </c>
      <c r="I8" s="55">
        <f t="shared" si="4"/>
        <v>122.99982885000001</v>
      </c>
      <c r="J8" s="55">
        <f t="shared" si="4"/>
        <v>129.86666666666665</v>
      </c>
      <c r="K8" s="55">
        <f t="shared" si="4"/>
        <v>134.04166666666663</v>
      </c>
      <c r="L8" s="55">
        <f t="shared" si="4"/>
        <v>0</v>
      </c>
      <c r="M8" s="55">
        <f t="shared" si="4"/>
        <v>0</v>
      </c>
      <c r="N8" s="55">
        <f t="shared" si="4"/>
        <v>0</v>
      </c>
      <c r="O8" s="55">
        <f t="shared" si="4"/>
        <v>0</v>
      </c>
      <c r="P8" s="55">
        <f t="shared" si="4"/>
        <v>0</v>
      </c>
      <c r="Q8" s="55">
        <f t="shared" si="4"/>
        <v>0</v>
      </c>
      <c r="R8" s="55">
        <f t="shared" si="4"/>
        <v>0</v>
      </c>
      <c r="S8" s="55">
        <f t="shared" si="4"/>
        <v>0</v>
      </c>
      <c r="T8" s="55">
        <f t="shared" si="4"/>
        <v>0</v>
      </c>
      <c r="U8" s="55">
        <f t="shared" si="4"/>
        <v>0</v>
      </c>
      <c r="V8" s="55">
        <f t="shared" si="4"/>
        <v>0</v>
      </c>
      <c r="W8" s="55">
        <f t="shared" si="4"/>
        <v>0</v>
      </c>
      <c r="X8" s="55">
        <f t="shared" si="4"/>
        <v>0</v>
      </c>
      <c r="Y8" s="55">
        <f t="shared" si="4"/>
        <v>0</v>
      </c>
      <c r="Z8" s="55">
        <f t="shared" si="4"/>
        <v>0</v>
      </c>
      <c r="AA8" s="55">
        <f t="shared" si="4"/>
        <v>0</v>
      </c>
      <c r="AB8" s="55">
        <f t="shared" si="4"/>
        <v>0</v>
      </c>
      <c r="AC8" s="55">
        <f t="shared" si="4"/>
        <v>0</v>
      </c>
      <c r="AD8" s="55">
        <f t="shared" si="4"/>
        <v>0</v>
      </c>
      <c r="AE8" s="55">
        <f t="shared" si="4"/>
        <v>0</v>
      </c>
      <c r="AF8" s="55">
        <f t="shared" si="4"/>
        <v>0</v>
      </c>
      <c r="AG8" s="55">
        <f t="shared" si="4"/>
        <v>0</v>
      </c>
      <c r="AH8" s="55">
        <f t="shared" si="4"/>
        <v>0</v>
      </c>
      <c r="AI8" s="55">
        <f t="shared" si="4"/>
        <v>0</v>
      </c>
      <c r="AJ8" s="55">
        <f t="shared" si="4"/>
        <v>0</v>
      </c>
      <c r="AK8" s="55">
        <f t="shared" si="4"/>
        <v>0</v>
      </c>
      <c r="AL8" s="55">
        <f t="shared" si="4"/>
        <v>0</v>
      </c>
      <c r="AM8" s="55">
        <f t="shared" si="4"/>
        <v>0</v>
      </c>
      <c r="AN8" s="55">
        <f t="shared" si="4"/>
        <v>0</v>
      </c>
      <c r="AO8" s="55">
        <f t="shared" si="4"/>
        <v>0</v>
      </c>
    </row>
    <row r="9" spans="1:41" ht="16.5">
      <c r="B9" s="14" t="s">
        <v>324</v>
      </c>
      <c r="C9" s="14" t="s">
        <v>327</v>
      </c>
      <c r="D9" s="14" t="s">
        <v>328</v>
      </c>
      <c r="E9" s="293">
        <v>2024</v>
      </c>
      <c r="F9" s="293">
        <v>2029</v>
      </c>
      <c r="G9" s="1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294"/>
      <c r="AL9" s="294"/>
      <c r="AM9" s="294"/>
      <c r="AN9" s="294"/>
      <c r="AO9" s="294"/>
    </row>
    <row r="10" spans="1:41" ht="16.5">
      <c r="B10" s="14" t="s">
        <v>324</v>
      </c>
      <c r="C10" s="14" t="s">
        <v>329</v>
      </c>
      <c r="D10" s="14"/>
      <c r="E10" s="14"/>
      <c r="H10" s="295">
        <f t="shared" ref="H10:AM10" si="5">IFERROR(IF(H8=0,H9,H8/G8-1),0)</f>
        <v>0</v>
      </c>
      <c r="I10" s="295">
        <f t="shared" si="5"/>
        <v>8.7356666301267261E-2</v>
      </c>
      <c r="J10" s="295">
        <f>IFERROR(IF(J8=0,J9,J8/I8-1),0)</f>
        <v>5.5828027411654713E-2</v>
      </c>
      <c r="K10" s="295">
        <f>IFERROR(IF(K8=0,K9,K8/J8-1),0)</f>
        <v>3.2148357289527585E-2</v>
      </c>
      <c r="L10" s="295">
        <f t="shared" si="5"/>
        <v>0</v>
      </c>
      <c r="M10" s="295">
        <f t="shared" si="5"/>
        <v>0</v>
      </c>
      <c r="N10" s="295">
        <f t="shared" si="5"/>
        <v>0</v>
      </c>
      <c r="O10" s="295">
        <f t="shared" si="5"/>
        <v>0</v>
      </c>
      <c r="P10" s="295">
        <f t="shared" si="5"/>
        <v>0</v>
      </c>
      <c r="Q10" s="295">
        <f t="shared" si="5"/>
        <v>0</v>
      </c>
      <c r="R10" s="295">
        <f t="shared" si="5"/>
        <v>0</v>
      </c>
      <c r="S10" s="295">
        <f t="shared" si="5"/>
        <v>0</v>
      </c>
      <c r="T10" s="295">
        <f t="shared" si="5"/>
        <v>0</v>
      </c>
      <c r="U10" s="295">
        <f t="shared" si="5"/>
        <v>0</v>
      </c>
      <c r="V10" s="295">
        <f t="shared" si="5"/>
        <v>0</v>
      </c>
      <c r="W10" s="295">
        <f t="shared" si="5"/>
        <v>0</v>
      </c>
      <c r="X10" s="295">
        <f t="shared" si="5"/>
        <v>0</v>
      </c>
      <c r="Y10" s="295">
        <f t="shared" si="5"/>
        <v>0</v>
      </c>
      <c r="Z10" s="295">
        <f t="shared" si="5"/>
        <v>0</v>
      </c>
      <c r="AA10" s="295">
        <f t="shared" si="5"/>
        <v>0</v>
      </c>
      <c r="AB10" s="295">
        <f t="shared" si="5"/>
        <v>0</v>
      </c>
      <c r="AC10" s="295">
        <f t="shared" si="5"/>
        <v>0</v>
      </c>
      <c r="AD10" s="295">
        <f t="shared" si="5"/>
        <v>0</v>
      </c>
      <c r="AE10" s="295">
        <f t="shared" si="5"/>
        <v>0</v>
      </c>
      <c r="AF10" s="295">
        <f t="shared" si="5"/>
        <v>0</v>
      </c>
      <c r="AG10" s="295">
        <f t="shared" si="5"/>
        <v>0</v>
      </c>
      <c r="AH10" s="295">
        <f t="shared" si="5"/>
        <v>0</v>
      </c>
      <c r="AI10" s="295">
        <f t="shared" si="5"/>
        <v>0</v>
      </c>
      <c r="AJ10" s="295">
        <f t="shared" si="5"/>
        <v>0</v>
      </c>
      <c r="AK10" s="295">
        <f t="shared" si="5"/>
        <v>0</v>
      </c>
      <c r="AL10" s="295">
        <f t="shared" si="5"/>
        <v>0</v>
      </c>
      <c r="AM10" s="295">
        <f t="shared" si="5"/>
        <v>0</v>
      </c>
      <c r="AN10" s="295">
        <f t="shared" ref="AN10:AO10" si="6">IFERROR(IF(AN8=0,AN9,AN8/AM8-1),0)</f>
        <v>0</v>
      </c>
      <c r="AO10" s="295">
        <f t="shared" si="6"/>
        <v>0</v>
      </c>
    </row>
    <row r="11" spans="1:41" ht="16.5">
      <c r="B11" s="14"/>
      <c r="C11" s="14"/>
      <c r="D11" s="14"/>
      <c r="E11" s="14"/>
      <c r="G11" s="14"/>
      <c r="H11" s="296"/>
      <c r="I11" s="296"/>
      <c r="J11" s="296"/>
      <c r="K11" s="296"/>
      <c r="L11" s="296"/>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row>
    <row r="12" spans="1:41">
      <c r="A12" s="18"/>
      <c r="B12" s="21" t="s">
        <v>330</v>
      </c>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row>
    <row r="13" spans="1:41" ht="16.5">
      <c r="B13" s="14" t="s">
        <v>324</v>
      </c>
      <c r="C13" s="14" t="s">
        <v>331</v>
      </c>
      <c r="D13" t="s">
        <v>332</v>
      </c>
      <c r="E13" s="14"/>
      <c r="G13" s="14"/>
      <c r="H13" s="55">
        <f t="shared" ref="H13:AM13" si="7">IF(H8=0,G13*(1+H10),H8)</f>
        <v>113.1182</v>
      </c>
      <c r="I13" s="55">
        <f t="shared" si="7"/>
        <v>122.99982885000001</v>
      </c>
      <c r="J13" s="55">
        <f>IF(J8=0,I13*(1+J10),J8)</f>
        <v>129.86666666666665</v>
      </c>
      <c r="K13" s="55">
        <f>IF(K8=0,J13*(1+K10),K8)</f>
        <v>134.04166666666663</v>
      </c>
      <c r="L13" s="55">
        <f t="shared" si="7"/>
        <v>134.04166666666663</v>
      </c>
      <c r="M13" s="55">
        <f t="shared" si="7"/>
        <v>134.04166666666663</v>
      </c>
      <c r="N13" s="55">
        <f t="shared" si="7"/>
        <v>134.04166666666663</v>
      </c>
      <c r="O13" s="55">
        <f t="shared" si="7"/>
        <v>134.04166666666663</v>
      </c>
      <c r="P13" s="55">
        <f t="shared" si="7"/>
        <v>134.04166666666663</v>
      </c>
      <c r="Q13" s="55">
        <f t="shared" si="7"/>
        <v>134.04166666666663</v>
      </c>
      <c r="R13" s="55">
        <f t="shared" si="7"/>
        <v>134.04166666666663</v>
      </c>
      <c r="S13" s="55">
        <f t="shared" si="7"/>
        <v>134.04166666666663</v>
      </c>
      <c r="T13" s="55">
        <f t="shared" si="7"/>
        <v>134.04166666666663</v>
      </c>
      <c r="U13" s="55">
        <f t="shared" si="7"/>
        <v>134.04166666666663</v>
      </c>
      <c r="V13" s="55">
        <f t="shared" si="7"/>
        <v>134.04166666666663</v>
      </c>
      <c r="W13" s="55">
        <f t="shared" si="7"/>
        <v>134.04166666666663</v>
      </c>
      <c r="X13" s="55">
        <f t="shared" si="7"/>
        <v>134.04166666666663</v>
      </c>
      <c r="Y13" s="55">
        <f t="shared" si="7"/>
        <v>134.04166666666663</v>
      </c>
      <c r="Z13" s="55">
        <f t="shared" si="7"/>
        <v>134.04166666666663</v>
      </c>
      <c r="AA13" s="55">
        <f t="shared" si="7"/>
        <v>134.04166666666663</v>
      </c>
      <c r="AB13" s="55">
        <f t="shared" si="7"/>
        <v>134.04166666666663</v>
      </c>
      <c r="AC13" s="55">
        <f t="shared" si="7"/>
        <v>134.04166666666663</v>
      </c>
      <c r="AD13" s="55">
        <f t="shared" si="7"/>
        <v>134.04166666666663</v>
      </c>
      <c r="AE13" s="55">
        <f t="shared" si="7"/>
        <v>134.04166666666663</v>
      </c>
      <c r="AF13" s="55">
        <f t="shared" si="7"/>
        <v>134.04166666666663</v>
      </c>
      <c r="AG13" s="55">
        <f t="shared" si="7"/>
        <v>134.04166666666663</v>
      </c>
      <c r="AH13" s="55">
        <f t="shared" si="7"/>
        <v>134.04166666666663</v>
      </c>
      <c r="AI13" s="55">
        <f t="shared" si="7"/>
        <v>134.04166666666663</v>
      </c>
      <c r="AJ13" s="55">
        <f t="shared" si="7"/>
        <v>134.04166666666663</v>
      </c>
      <c r="AK13" s="55">
        <f t="shared" si="7"/>
        <v>134.04166666666663</v>
      </c>
      <c r="AL13" s="55">
        <f t="shared" si="7"/>
        <v>134.04166666666663</v>
      </c>
      <c r="AM13" s="55">
        <f t="shared" si="7"/>
        <v>134.04166666666663</v>
      </c>
      <c r="AN13" s="55">
        <f t="shared" ref="AN13:AO13" si="8">IF(AN8=0,AM13*(1+AN10),AN8)</f>
        <v>134.04166666666663</v>
      </c>
      <c r="AO13" s="55">
        <f t="shared" si="8"/>
        <v>134.04166666666663</v>
      </c>
    </row>
    <row r="14" spans="1:41" ht="16.5">
      <c r="B14" s="14"/>
      <c r="C14" s="14"/>
      <c r="D14" s="14"/>
      <c r="E14" s="14"/>
      <c r="G14" s="14"/>
      <c r="H14" s="296"/>
      <c r="I14" s="296"/>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c r="AG14" s="296"/>
      <c r="AH14" s="296"/>
      <c r="AI14" s="296"/>
      <c r="AJ14" s="296"/>
      <c r="AK14" s="296"/>
      <c r="AL14" s="296"/>
      <c r="AM14" s="296"/>
      <c r="AN14" s="296"/>
      <c r="AO14" s="296"/>
    </row>
    <row r="15" spans="1:41" ht="16.5">
      <c r="A15" s="302" t="s">
        <v>333</v>
      </c>
      <c r="B15" s="302"/>
      <c r="C15" s="302"/>
      <c r="D15" s="302"/>
      <c r="E15" s="302"/>
      <c r="F15" s="302"/>
      <c r="G15" s="302"/>
      <c r="H15" s="302"/>
      <c r="I15" s="302"/>
      <c r="J15" s="305"/>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row>
    <row r="17" spans="1:41">
      <c r="A17" s="31"/>
      <c r="B17" s="297" t="s">
        <v>334</v>
      </c>
      <c r="C17" s="31"/>
      <c r="D17" s="31"/>
      <c r="E17" s="31"/>
      <c r="F17" s="31"/>
      <c r="G17" s="31"/>
      <c r="H17" s="294">
        <v>1</v>
      </c>
      <c r="I17" s="311">
        <f>H17*I13/H13</f>
        <v>1.0873566663012673</v>
      </c>
      <c r="J17" s="311">
        <f>I17*J13/I13</f>
        <v>1.1480616440737799</v>
      </c>
      <c r="K17" s="311">
        <f t="shared" ref="K17:AM17" si="9">J17*K13/J13</f>
        <v>1.1849699399978662</v>
      </c>
      <c r="L17" s="311">
        <f t="shared" si="9"/>
        <v>1.1849699399978662</v>
      </c>
      <c r="M17" s="311">
        <f t="shared" si="9"/>
        <v>1.1849699399978662</v>
      </c>
      <c r="N17" s="311">
        <f t="shared" si="9"/>
        <v>1.1849699399978662</v>
      </c>
      <c r="O17" s="311">
        <f t="shared" si="9"/>
        <v>1.1849699399978662</v>
      </c>
      <c r="P17" s="311">
        <f t="shared" si="9"/>
        <v>1.1849699399978662</v>
      </c>
      <c r="Q17" s="311">
        <f t="shared" si="9"/>
        <v>1.1849699399978662</v>
      </c>
      <c r="R17" s="311">
        <f t="shared" si="9"/>
        <v>1.1849699399978662</v>
      </c>
      <c r="S17" s="311">
        <f t="shared" si="9"/>
        <v>1.1849699399978662</v>
      </c>
      <c r="T17" s="311">
        <f t="shared" si="9"/>
        <v>1.1849699399978662</v>
      </c>
      <c r="U17" s="311">
        <f t="shared" si="9"/>
        <v>1.1849699399978662</v>
      </c>
      <c r="V17" s="311">
        <f t="shared" si="9"/>
        <v>1.1849699399978662</v>
      </c>
      <c r="W17" s="311">
        <f t="shared" si="9"/>
        <v>1.1849699399978662</v>
      </c>
      <c r="X17" s="311">
        <f t="shared" si="9"/>
        <v>1.1849699399978662</v>
      </c>
      <c r="Y17" s="311">
        <f t="shared" si="9"/>
        <v>1.1849699399978662</v>
      </c>
      <c r="Z17" s="311">
        <f t="shared" si="9"/>
        <v>1.1849699399978662</v>
      </c>
      <c r="AA17" s="311">
        <f t="shared" si="9"/>
        <v>1.1849699399978662</v>
      </c>
      <c r="AB17" s="311">
        <f t="shared" si="9"/>
        <v>1.1849699399978662</v>
      </c>
      <c r="AC17" s="311">
        <f t="shared" si="9"/>
        <v>1.1849699399978662</v>
      </c>
      <c r="AD17" s="311">
        <f t="shared" si="9"/>
        <v>1.1849699399978662</v>
      </c>
      <c r="AE17" s="311">
        <f t="shared" si="9"/>
        <v>1.1849699399978662</v>
      </c>
      <c r="AF17" s="311">
        <f t="shared" si="9"/>
        <v>1.1849699399978662</v>
      </c>
      <c r="AG17" s="311">
        <f t="shared" si="9"/>
        <v>1.1849699399978662</v>
      </c>
      <c r="AH17" s="311">
        <f t="shared" si="9"/>
        <v>1.1849699399978662</v>
      </c>
      <c r="AI17" s="311">
        <f t="shared" si="9"/>
        <v>1.1849699399978662</v>
      </c>
      <c r="AJ17" s="311">
        <f t="shared" si="9"/>
        <v>1.1849699399978662</v>
      </c>
      <c r="AK17" s="311">
        <f t="shared" si="9"/>
        <v>1.1849699399978662</v>
      </c>
      <c r="AL17" s="311">
        <f t="shared" si="9"/>
        <v>1.1849699399978662</v>
      </c>
      <c r="AM17" s="311">
        <f t="shared" si="9"/>
        <v>1.1849699399978662</v>
      </c>
      <c r="AN17" s="311">
        <f t="shared" ref="AN17:AO17" si="10">AM17*AN13/AM13</f>
        <v>1.1849699399978662</v>
      </c>
      <c r="AO17" s="311">
        <f t="shared" si="10"/>
        <v>1.1849699399978662</v>
      </c>
    </row>
    <row r="20" spans="1:41" ht="28.5">
      <c r="A20" s="51" t="s">
        <v>335</v>
      </c>
      <c r="B20" s="51" t="s">
        <v>336</v>
      </c>
      <c r="C20" s="51" t="s">
        <v>337</v>
      </c>
      <c r="D20" s="51" t="s">
        <v>338</v>
      </c>
      <c r="E20" s="51" t="s">
        <v>339</v>
      </c>
      <c r="F20" s="51" t="s">
        <v>340</v>
      </c>
    </row>
    <row r="21" spans="1:41">
      <c r="A21" s="52">
        <v>39933</v>
      </c>
      <c r="B21" s="53">
        <v>2010</v>
      </c>
      <c r="C21" s="53">
        <v>2009</v>
      </c>
      <c r="D21" s="54">
        <v>87.5</v>
      </c>
      <c r="E21" s="55">
        <f t="shared" ref="E21:E84" si="11">IF(ISBLANK(D21),"",D21)</f>
        <v>87.5</v>
      </c>
      <c r="F21" s="55">
        <f t="shared" ref="F21:F84" si="12">IFERROR(IF($A21 &lt; DATE(2023, 4, 1),E21, F20*(E21/E20)),"")</f>
        <v>87.5</v>
      </c>
    </row>
    <row r="22" spans="1:41">
      <c r="A22" s="52">
        <v>39964</v>
      </c>
      <c r="B22" s="53">
        <v>2010</v>
      </c>
      <c r="C22" s="53">
        <v>2009</v>
      </c>
      <c r="D22" s="54">
        <v>87.9</v>
      </c>
      <c r="E22" s="55">
        <f t="shared" si="11"/>
        <v>87.9</v>
      </c>
      <c r="F22" s="55">
        <f t="shared" si="12"/>
        <v>87.9</v>
      </c>
    </row>
    <row r="23" spans="1:41">
      <c r="A23" s="52">
        <v>39994</v>
      </c>
      <c r="B23" s="53">
        <v>2010</v>
      </c>
      <c r="C23" s="53">
        <v>2009</v>
      </c>
      <c r="D23" s="54">
        <v>88.1</v>
      </c>
      <c r="E23" s="55">
        <f t="shared" si="11"/>
        <v>88.1</v>
      </c>
      <c r="F23" s="55">
        <f t="shared" si="12"/>
        <v>88.1</v>
      </c>
    </row>
    <row r="24" spans="1:41">
      <c r="A24" s="52">
        <v>40025</v>
      </c>
      <c r="B24" s="53">
        <v>2010</v>
      </c>
      <c r="C24" s="53">
        <v>2009</v>
      </c>
      <c r="D24" s="54">
        <v>88</v>
      </c>
      <c r="E24" s="55">
        <f t="shared" si="11"/>
        <v>88</v>
      </c>
      <c r="F24" s="55">
        <f t="shared" si="12"/>
        <v>88</v>
      </c>
    </row>
    <row r="25" spans="1:41">
      <c r="A25" s="52">
        <v>40056</v>
      </c>
      <c r="B25" s="53">
        <v>2010</v>
      </c>
      <c r="C25" s="53">
        <v>2009</v>
      </c>
      <c r="D25" s="54">
        <v>88.3</v>
      </c>
      <c r="E25" s="55">
        <f t="shared" si="11"/>
        <v>88.3</v>
      </c>
      <c r="F25" s="55">
        <f t="shared" si="12"/>
        <v>88.3</v>
      </c>
    </row>
    <row r="26" spans="1:41">
      <c r="A26" s="52">
        <v>40086</v>
      </c>
      <c r="B26" s="53">
        <v>2010</v>
      </c>
      <c r="C26" s="53">
        <v>2009</v>
      </c>
      <c r="D26" s="54">
        <v>88.3</v>
      </c>
      <c r="E26" s="55">
        <f t="shared" si="11"/>
        <v>88.3</v>
      </c>
      <c r="F26" s="55">
        <f t="shared" si="12"/>
        <v>88.3</v>
      </c>
    </row>
    <row r="27" spans="1:41">
      <c r="A27" s="52">
        <v>40117</v>
      </c>
      <c r="B27" s="53">
        <v>2010</v>
      </c>
      <c r="C27" s="53">
        <v>2009</v>
      </c>
      <c r="D27" s="54">
        <v>88.4</v>
      </c>
      <c r="E27" s="55">
        <f t="shared" si="11"/>
        <v>88.4</v>
      </c>
      <c r="F27" s="55">
        <f t="shared" si="12"/>
        <v>88.4</v>
      </c>
    </row>
    <row r="28" spans="1:41">
      <c r="A28" s="52">
        <v>40147</v>
      </c>
      <c r="B28" s="53">
        <v>2010</v>
      </c>
      <c r="C28" s="53">
        <v>2009</v>
      </c>
      <c r="D28" s="54">
        <v>88.6</v>
      </c>
      <c r="E28" s="55">
        <f t="shared" si="11"/>
        <v>88.6</v>
      </c>
      <c r="F28" s="55">
        <f t="shared" si="12"/>
        <v>88.6</v>
      </c>
    </row>
    <row r="29" spans="1:41">
      <c r="A29" s="52">
        <v>40178</v>
      </c>
      <c r="B29" s="53">
        <v>2010</v>
      </c>
      <c r="C29" s="53">
        <v>2009</v>
      </c>
      <c r="D29" s="54">
        <v>88.9</v>
      </c>
      <c r="E29" s="55">
        <f t="shared" si="11"/>
        <v>88.9</v>
      </c>
      <c r="F29" s="55">
        <f t="shared" si="12"/>
        <v>88.9</v>
      </c>
    </row>
    <row r="30" spans="1:41">
      <c r="A30" s="52">
        <v>40209</v>
      </c>
      <c r="B30" s="53">
        <v>2010</v>
      </c>
      <c r="C30" s="53">
        <v>2010</v>
      </c>
      <c r="D30" s="54">
        <v>88.8</v>
      </c>
      <c r="E30" s="55">
        <f t="shared" si="11"/>
        <v>88.8</v>
      </c>
      <c r="F30" s="55">
        <f t="shared" si="12"/>
        <v>88.8</v>
      </c>
    </row>
    <row r="31" spans="1:41">
      <c r="A31" s="52">
        <v>40237</v>
      </c>
      <c r="B31" s="53">
        <v>2010</v>
      </c>
      <c r="C31" s="53">
        <v>2010</v>
      </c>
      <c r="D31" s="54">
        <v>89</v>
      </c>
      <c r="E31" s="55">
        <f t="shared" si="11"/>
        <v>89</v>
      </c>
      <c r="F31" s="55">
        <f t="shared" si="12"/>
        <v>89</v>
      </c>
    </row>
    <row r="32" spans="1:41">
      <c r="A32" s="52">
        <v>40268</v>
      </c>
      <c r="B32" s="53">
        <v>2010</v>
      </c>
      <c r="C32" s="53">
        <v>2010</v>
      </c>
      <c r="D32" s="54">
        <v>89.4</v>
      </c>
      <c r="E32" s="55">
        <f t="shared" si="11"/>
        <v>89.4</v>
      </c>
      <c r="F32" s="55">
        <f t="shared" si="12"/>
        <v>89.4</v>
      </c>
    </row>
    <row r="33" spans="1:6">
      <c r="A33" s="52">
        <v>40298</v>
      </c>
      <c r="B33" s="53">
        <v>2011</v>
      </c>
      <c r="C33" s="53">
        <v>2010</v>
      </c>
      <c r="D33" s="54">
        <v>89.9</v>
      </c>
      <c r="E33" s="55">
        <f t="shared" si="11"/>
        <v>89.9</v>
      </c>
      <c r="F33" s="55">
        <f t="shared" si="12"/>
        <v>89.9</v>
      </c>
    </row>
    <row r="34" spans="1:6">
      <c r="A34" s="52">
        <v>40329</v>
      </c>
      <c r="B34" s="53">
        <v>2011</v>
      </c>
      <c r="C34" s="53">
        <v>2010</v>
      </c>
      <c r="D34" s="54">
        <v>90.1</v>
      </c>
      <c r="E34" s="55">
        <f t="shared" si="11"/>
        <v>90.1</v>
      </c>
      <c r="F34" s="55">
        <f t="shared" si="12"/>
        <v>90.1</v>
      </c>
    </row>
    <row r="35" spans="1:6">
      <c r="A35" s="52">
        <v>40359</v>
      </c>
      <c r="B35" s="53">
        <v>2011</v>
      </c>
      <c r="C35" s="53">
        <v>2010</v>
      </c>
      <c r="D35" s="54">
        <v>90.2</v>
      </c>
      <c r="E35" s="55">
        <f t="shared" si="11"/>
        <v>90.2</v>
      </c>
      <c r="F35" s="55">
        <f t="shared" si="12"/>
        <v>90.2</v>
      </c>
    </row>
    <row r="36" spans="1:6">
      <c r="A36" s="52">
        <v>40390</v>
      </c>
      <c r="B36" s="53">
        <v>2011</v>
      </c>
      <c r="C36" s="53">
        <v>2010</v>
      </c>
      <c r="D36" s="54">
        <v>90</v>
      </c>
      <c r="E36" s="55">
        <f t="shared" si="11"/>
        <v>90</v>
      </c>
      <c r="F36" s="55">
        <f t="shared" si="12"/>
        <v>90</v>
      </c>
    </row>
    <row r="37" spans="1:6">
      <c r="A37" s="52">
        <v>40421</v>
      </c>
      <c r="B37" s="53">
        <v>2011</v>
      </c>
      <c r="C37" s="53">
        <v>2010</v>
      </c>
      <c r="D37" s="54">
        <v>90.4</v>
      </c>
      <c r="E37" s="55">
        <f t="shared" si="11"/>
        <v>90.4</v>
      </c>
      <c r="F37" s="55">
        <f t="shared" si="12"/>
        <v>90.4</v>
      </c>
    </row>
    <row r="38" spans="1:6">
      <c r="A38" s="52">
        <v>40451</v>
      </c>
      <c r="B38" s="53">
        <v>2011</v>
      </c>
      <c r="C38" s="53">
        <v>2010</v>
      </c>
      <c r="D38" s="54">
        <v>90.4</v>
      </c>
      <c r="E38" s="55">
        <f t="shared" si="11"/>
        <v>90.4</v>
      </c>
      <c r="F38" s="55">
        <f t="shared" si="12"/>
        <v>90.4</v>
      </c>
    </row>
    <row r="39" spans="1:6">
      <c r="A39" s="52">
        <v>40482</v>
      </c>
      <c r="B39" s="53">
        <v>2011</v>
      </c>
      <c r="C39" s="53">
        <v>2010</v>
      </c>
      <c r="D39" s="54">
        <v>90.6</v>
      </c>
      <c r="E39" s="55">
        <f t="shared" si="11"/>
        <v>90.6</v>
      </c>
      <c r="F39" s="55">
        <f t="shared" si="12"/>
        <v>90.6</v>
      </c>
    </row>
    <row r="40" spans="1:6">
      <c r="A40" s="52">
        <v>40512</v>
      </c>
      <c r="B40" s="53">
        <v>2011</v>
      </c>
      <c r="C40" s="53">
        <v>2010</v>
      </c>
      <c r="D40" s="54">
        <v>90.9</v>
      </c>
      <c r="E40" s="55">
        <f t="shared" si="11"/>
        <v>90.9</v>
      </c>
      <c r="F40" s="55">
        <f t="shared" si="12"/>
        <v>90.9</v>
      </c>
    </row>
    <row r="41" spans="1:6">
      <c r="A41" s="52">
        <v>40543</v>
      </c>
      <c r="B41" s="53">
        <v>2011</v>
      </c>
      <c r="C41" s="53">
        <v>2010</v>
      </c>
      <c r="D41" s="54">
        <v>91.7</v>
      </c>
      <c r="E41" s="55">
        <f t="shared" si="11"/>
        <v>91.7</v>
      </c>
      <c r="F41" s="55">
        <f t="shared" si="12"/>
        <v>91.7</v>
      </c>
    </row>
    <row r="42" spans="1:6">
      <c r="A42" s="52">
        <v>40574</v>
      </c>
      <c r="B42" s="53">
        <v>2011</v>
      </c>
      <c r="C42" s="53">
        <v>2011</v>
      </c>
      <c r="D42" s="54">
        <v>91.8</v>
      </c>
      <c r="E42" s="55">
        <f t="shared" si="11"/>
        <v>91.8</v>
      </c>
      <c r="F42" s="55">
        <f t="shared" si="12"/>
        <v>91.8</v>
      </c>
    </row>
    <row r="43" spans="1:6">
      <c r="A43" s="52">
        <v>40602</v>
      </c>
      <c r="B43" s="53">
        <v>2011</v>
      </c>
      <c r="C43" s="53">
        <v>2011</v>
      </c>
      <c r="D43" s="54">
        <v>92.3</v>
      </c>
      <c r="E43" s="55">
        <f t="shared" si="11"/>
        <v>92.3</v>
      </c>
      <c r="F43" s="55">
        <f t="shared" si="12"/>
        <v>92.3</v>
      </c>
    </row>
    <row r="44" spans="1:6">
      <c r="A44" s="52">
        <v>40633</v>
      </c>
      <c r="B44" s="53">
        <v>2011</v>
      </c>
      <c r="C44" s="53">
        <v>2011</v>
      </c>
      <c r="D44" s="54">
        <v>92.6</v>
      </c>
      <c r="E44" s="55">
        <f t="shared" si="11"/>
        <v>92.6</v>
      </c>
      <c r="F44" s="55">
        <f t="shared" si="12"/>
        <v>92.6</v>
      </c>
    </row>
    <row r="45" spans="1:6">
      <c r="A45" s="52">
        <v>40663</v>
      </c>
      <c r="B45" s="53">
        <v>2012</v>
      </c>
      <c r="C45" s="53">
        <v>2011</v>
      </c>
      <c r="D45" s="54">
        <v>93.3</v>
      </c>
      <c r="E45" s="55">
        <f t="shared" si="11"/>
        <v>93.3</v>
      </c>
      <c r="F45" s="55">
        <f t="shared" si="12"/>
        <v>93.3</v>
      </c>
    </row>
    <row r="46" spans="1:6">
      <c r="A46" s="52">
        <v>40694</v>
      </c>
      <c r="B46" s="53">
        <v>2012</v>
      </c>
      <c r="C46" s="53">
        <v>2011</v>
      </c>
      <c r="D46" s="54">
        <v>93.5</v>
      </c>
      <c r="E46" s="55">
        <f t="shared" si="11"/>
        <v>93.5</v>
      </c>
      <c r="F46" s="55">
        <f t="shared" si="12"/>
        <v>93.5</v>
      </c>
    </row>
    <row r="47" spans="1:6">
      <c r="A47" s="52">
        <v>40724</v>
      </c>
      <c r="B47" s="53">
        <v>2012</v>
      </c>
      <c r="C47" s="53">
        <v>2011</v>
      </c>
      <c r="D47" s="54">
        <v>93.5</v>
      </c>
      <c r="E47" s="55">
        <f t="shared" si="11"/>
        <v>93.5</v>
      </c>
      <c r="F47" s="55">
        <f t="shared" si="12"/>
        <v>93.5</v>
      </c>
    </row>
    <row r="48" spans="1:6">
      <c r="A48" s="52">
        <v>40755</v>
      </c>
      <c r="B48" s="53">
        <v>2012</v>
      </c>
      <c r="C48" s="53">
        <v>2011</v>
      </c>
      <c r="D48" s="54">
        <v>93.5</v>
      </c>
      <c r="E48" s="55">
        <f t="shared" si="11"/>
        <v>93.5</v>
      </c>
      <c r="F48" s="55">
        <f t="shared" si="12"/>
        <v>93.5</v>
      </c>
    </row>
    <row r="49" spans="1:6">
      <c r="A49" s="52">
        <v>40786</v>
      </c>
      <c r="B49" s="53">
        <v>2012</v>
      </c>
      <c r="C49" s="53">
        <v>2011</v>
      </c>
      <c r="D49" s="54">
        <v>93.9</v>
      </c>
      <c r="E49" s="55">
        <f t="shared" si="11"/>
        <v>93.9</v>
      </c>
      <c r="F49" s="55">
        <f t="shared" si="12"/>
        <v>93.9</v>
      </c>
    </row>
    <row r="50" spans="1:6">
      <c r="A50" s="52">
        <v>40816</v>
      </c>
      <c r="B50" s="53">
        <v>2012</v>
      </c>
      <c r="C50" s="53">
        <v>2011</v>
      </c>
      <c r="D50" s="54">
        <v>94.5</v>
      </c>
      <c r="E50" s="55">
        <f t="shared" si="11"/>
        <v>94.5</v>
      </c>
      <c r="F50" s="55">
        <f t="shared" si="12"/>
        <v>94.5</v>
      </c>
    </row>
    <row r="51" spans="1:6">
      <c r="A51" s="52">
        <v>40847</v>
      </c>
      <c r="B51" s="53">
        <v>2012</v>
      </c>
      <c r="C51" s="53">
        <v>2011</v>
      </c>
      <c r="D51" s="54">
        <v>94.5</v>
      </c>
      <c r="E51" s="55">
        <f t="shared" si="11"/>
        <v>94.5</v>
      </c>
      <c r="F51" s="55">
        <f t="shared" si="12"/>
        <v>94.5</v>
      </c>
    </row>
    <row r="52" spans="1:6">
      <c r="A52" s="52">
        <v>40877</v>
      </c>
      <c r="B52" s="53">
        <v>2012</v>
      </c>
      <c r="C52" s="53">
        <v>2011</v>
      </c>
      <c r="D52" s="54">
        <v>94.7</v>
      </c>
      <c r="E52" s="55">
        <f t="shared" si="11"/>
        <v>94.7</v>
      </c>
      <c r="F52" s="55">
        <f t="shared" si="12"/>
        <v>94.7</v>
      </c>
    </row>
    <row r="53" spans="1:6">
      <c r="A53" s="52">
        <v>40908</v>
      </c>
      <c r="B53" s="53">
        <v>2012</v>
      </c>
      <c r="C53" s="53">
        <v>2011</v>
      </c>
      <c r="D53" s="54">
        <v>95</v>
      </c>
      <c r="E53" s="55">
        <f t="shared" si="11"/>
        <v>95</v>
      </c>
      <c r="F53" s="55">
        <f t="shared" si="12"/>
        <v>95</v>
      </c>
    </row>
    <row r="54" spans="1:6">
      <c r="A54" s="52">
        <v>40939</v>
      </c>
      <c r="B54" s="53">
        <v>2012</v>
      </c>
      <c r="C54" s="53">
        <v>2012</v>
      </c>
      <c r="D54" s="54">
        <v>94.7</v>
      </c>
      <c r="E54" s="55">
        <f t="shared" si="11"/>
        <v>94.7</v>
      </c>
      <c r="F54" s="55">
        <f t="shared" si="12"/>
        <v>94.7</v>
      </c>
    </row>
    <row r="55" spans="1:6">
      <c r="A55" s="52">
        <v>40968</v>
      </c>
      <c r="B55" s="53">
        <v>2012</v>
      </c>
      <c r="C55" s="53">
        <v>2012</v>
      </c>
      <c r="D55" s="54">
        <v>95.2</v>
      </c>
      <c r="E55" s="55">
        <f t="shared" si="11"/>
        <v>95.2</v>
      </c>
      <c r="F55" s="55">
        <f t="shared" si="12"/>
        <v>95.2</v>
      </c>
    </row>
    <row r="56" spans="1:6">
      <c r="A56" s="52">
        <v>40999</v>
      </c>
      <c r="B56" s="53">
        <v>2012</v>
      </c>
      <c r="C56" s="53">
        <v>2012</v>
      </c>
      <c r="D56" s="54">
        <v>95.4</v>
      </c>
      <c r="E56" s="55">
        <f t="shared" si="11"/>
        <v>95.4</v>
      </c>
      <c r="F56" s="55">
        <f t="shared" si="12"/>
        <v>95.4</v>
      </c>
    </row>
    <row r="57" spans="1:6">
      <c r="A57" s="52">
        <v>41029</v>
      </c>
      <c r="B57" s="53">
        <v>2013</v>
      </c>
      <c r="C57" s="53">
        <v>2012</v>
      </c>
      <c r="D57" s="54">
        <v>95.9</v>
      </c>
      <c r="E57" s="55">
        <f t="shared" si="11"/>
        <v>95.9</v>
      </c>
      <c r="F57" s="55">
        <f t="shared" si="12"/>
        <v>95.9</v>
      </c>
    </row>
    <row r="58" spans="1:6">
      <c r="A58" s="52">
        <v>41060</v>
      </c>
      <c r="B58" s="53">
        <v>2013</v>
      </c>
      <c r="C58" s="53">
        <v>2012</v>
      </c>
      <c r="D58" s="54">
        <v>95.9</v>
      </c>
      <c r="E58" s="55">
        <f t="shared" si="11"/>
        <v>95.9</v>
      </c>
      <c r="F58" s="55">
        <f t="shared" si="12"/>
        <v>95.9</v>
      </c>
    </row>
    <row r="59" spans="1:6">
      <c r="A59" s="52">
        <v>41090</v>
      </c>
      <c r="B59" s="53">
        <v>2013</v>
      </c>
      <c r="C59" s="53">
        <v>2012</v>
      </c>
      <c r="D59" s="54">
        <v>95.6</v>
      </c>
      <c r="E59" s="55">
        <f t="shared" si="11"/>
        <v>95.6</v>
      </c>
      <c r="F59" s="55">
        <f t="shared" si="12"/>
        <v>95.6</v>
      </c>
    </row>
    <row r="60" spans="1:6">
      <c r="A60" s="52">
        <v>41121</v>
      </c>
      <c r="B60" s="53">
        <v>2013</v>
      </c>
      <c r="C60" s="53">
        <v>2012</v>
      </c>
      <c r="D60" s="54">
        <v>95.7</v>
      </c>
      <c r="E60" s="55">
        <f t="shared" si="11"/>
        <v>95.7</v>
      </c>
      <c r="F60" s="55">
        <f t="shared" si="12"/>
        <v>95.7</v>
      </c>
    </row>
    <row r="61" spans="1:6">
      <c r="A61" s="52">
        <v>41152</v>
      </c>
      <c r="B61" s="53">
        <v>2013</v>
      </c>
      <c r="C61" s="53">
        <v>2012</v>
      </c>
      <c r="D61" s="54">
        <v>96.1</v>
      </c>
      <c r="E61" s="55">
        <f t="shared" si="11"/>
        <v>96.1</v>
      </c>
      <c r="F61" s="55">
        <f t="shared" si="12"/>
        <v>96.1</v>
      </c>
    </row>
    <row r="62" spans="1:6">
      <c r="A62" s="52">
        <v>41182</v>
      </c>
      <c r="B62" s="53">
        <v>2013</v>
      </c>
      <c r="C62" s="53">
        <v>2012</v>
      </c>
      <c r="D62" s="54">
        <v>96.4</v>
      </c>
      <c r="E62" s="55">
        <f t="shared" si="11"/>
        <v>96.4</v>
      </c>
      <c r="F62" s="55">
        <f t="shared" si="12"/>
        <v>96.4</v>
      </c>
    </row>
    <row r="63" spans="1:6">
      <c r="A63" s="52">
        <v>41213</v>
      </c>
      <c r="B63" s="53">
        <v>2013</v>
      </c>
      <c r="C63" s="53">
        <v>2012</v>
      </c>
      <c r="D63" s="54">
        <v>96.8</v>
      </c>
      <c r="E63" s="55">
        <f t="shared" si="11"/>
        <v>96.8</v>
      </c>
      <c r="F63" s="55">
        <f t="shared" si="12"/>
        <v>96.8</v>
      </c>
    </row>
    <row r="64" spans="1:6">
      <c r="A64" s="52">
        <v>41243</v>
      </c>
      <c r="B64" s="53">
        <v>2013</v>
      </c>
      <c r="C64" s="53">
        <v>2012</v>
      </c>
      <c r="D64" s="54">
        <v>97</v>
      </c>
      <c r="E64" s="55">
        <f t="shared" si="11"/>
        <v>97</v>
      </c>
      <c r="F64" s="55">
        <f t="shared" si="12"/>
        <v>97</v>
      </c>
    </row>
    <row r="65" spans="1:6">
      <c r="A65" s="52">
        <v>41274</v>
      </c>
      <c r="B65" s="53">
        <v>2013</v>
      </c>
      <c r="C65" s="53">
        <v>2012</v>
      </c>
      <c r="D65" s="54">
        <v>97.3</v>
      </c>
      <c r="E65" s="55">
        <f t="shared" si="11"/>
        <v>97.3</v>
      </c>
      <c r="F65" s="55">
        <f t="shared" si="12"/>
        <v>97.3</v>
      </c>
    </row>
    <row r="66" spans="1:6">
      <c r="A66" s="52">
        <v>41305</v>
      </c>
      <c r="B66" s="53">
        <v>2013</v>
      </c>
      <c r="C66" s="53">
        <v>2013</v>
      </c>
      <c r="D66" s="54">
        <v>97</v>
      </c>
      <c r="E66" s="55">
        <f t="shared" si="11"/>
        <v>97</v>
      </c>
      <c r="F66" s="55">
        <f t="shared" si="12"/>
        <v>97</v>
      </c>
    </row>
    <row r="67" spans="1:6">
      <c r="A67" s="52">
        <v>41333</v>
      </c>
      <c r="B67" s="53">
        <v>2013</v>
      </c>
      <c r="C67" s="53">
        <v>2013</v>
      </c>
      <c r="D67" s="54">
        <v>97.5</v>
      </c>
      <c r="E67" s="55">
        <f t="shared" si="11"/>
        <v>97.5</v>
      </c>
      <c r="F67" s="55">
        <f t="shared" si="12"/>
        <v>97.5</v>
      </c>
    </row>
    <row r="68" spans="1:6">
      <c r="A68" s="52">
        <v>41364</v>
      </c>
      <c r="B68" s="53">
        <v>2013</v>
      </c>
      <c r="C68" s="53">
        <v>2013</v>
      </c>
      <c r="D68" s="54">
        <v>97.8</v>
      </c>
      <c r="E68" s="55">
        <f t="shared" si="11"/>
        <v>97.8</v>
      </c>
      <c r="F68" s="55">
        <f t="shared" si="12"/>
        <v>97.8</v>
      </c>
    </row>
    <row r="69" spans="1:6">
      <c r="A69" s="52">
        <v>41394</v>
      </c>
      <c r="B69" s="53">
        <v>2014</v>
      </c>
      <c r="C69" s="53">
        <v>2013</v>
      </c>
      <c r="D69" s="54">
        <v>98</v>
      </c>
      <c r="E69" s="55">
        <f t="shared" si="11"/>
        <v>98</v>
      </c>
      <c r="F69" s="55">
        <f t="shared" si="12"/>
        <v>98</v>
      </c>
    </row>
    <row r="70" spans="1:6">
      <c r="A70" s="52">
        <v>41425</v>
      </c>
      <c r="B70" s="53">
        <v>2014</v>
      </c>
      <c r="C70" s="53">
        <v>2013</v>
      </c>
      <c r="D70" s="54">
        <v>98.2</v>
      </c>
      <c r="E70" s="55">
        <f t="shared" si="11"/>
        <v>98.2</v>
      </c>
      <c r="F70" s="55">
        <f t="shared" si="12"/>
        <v>98.2</v>
      </c>
    </row>
    <row r="71" spans="1:6">
      <c r="A71" s="52">
        <v>41455</v>
      </c>
      <c r="B71" s="53">
        <v>2014</v>
      </c>
      <c r="C71" s="53">
        <v>2013</v>
      </c>
      <c r="D71" s="54">
        <v>98</v>
      </c>
      <c r="E71" s="55">
        <f t="shared" si="11"/>
        <v>98</v>
      </c>
      <c r="F71" s="55">
        <f t="shared" si="12"/>
        <v>98</v>
      </c>
    </row>
    <row r="72" spans="1:6">
      <c r="A72" s="52">
        <v>41486</v>
      </c>
      <c r="B72" s="53">
        <v>2014</v>
      </c>
      <c r="C72" s="53">
        <v>2013</v>
      </c>
      <c r="D72" s="54">
        <v>98</v>
      </c>
      <c r="E72" s="55">
        <f t="shared" si="11"/>
        <v>98</v>
      </c>
      <c r="F72" s="55">
        <f t="shared" si="12"/>
        <v>98</v>
      </c>
    </row>
    <row r="73" spans="1:6">
      <c r="A73" s="52">
        <v>41517</v>
      </c>
      <c r="B73" s="53">
        <v>2014</v>
      </c>
      <c r="C73" s="53">
        <v>2013</v>
      </c>
      <c r="D73" s="54">
        <v>98.4</v>
      </c>
      <c r="E73" s="55">
        <f t="shared" si="11"/>
        <v>98.4</v>
      </c>
      <c r="F73" s="55">
        <f t="shared" si="12"/>
        <v>98.4</v>
      </c>
    </row>
    <row r="74" spans="1:6">
      <c r="A74" s="52">
        <v>41547</v>
      </c>
      <c r="B74" s="53">
        <v>2014</v>
      </c>
      <c r="C74" s="53">
        <v>2013</v>
      </c>
      <c r="D74" s="54">
        <v>98.7</v>
      </c>
      <c r="E74" s="55">
        <f t="shared" si="11"/>
        <v>98.7</v>
      </c>
      <c r="F74" s="55">
        <f t="shared" si="12"/>
        <v>98.7</v>
      </c>
    </row>
    <row r="75" spans="1:6">
      <c r="A75" s="52">
        <v>41578</v>
      </c>
      <c r="B75" s="53">
        <v>2014</v>
      </c>
      <c r="C75" s="53">
        <v>2013</v>
      </c>
      <c r="D75" s="54">
        <v>98.8</v>
      </c>
      <c r="E75" s="55">
        <f t="shared" si="11"/>
        <v>98.8</v>
      </c>
      <c r="F75" s="55">
        <f t="shared" si="12"/>
        <v>98.8</v>
      </c>
    </row>
    <row r="76" spans="1:6">
      <c r="A76" s="52">
        <v>41608</v>
      </c>
      <c r="B76" s="53">
        <v>2014</v>
      </c>
      <c r="C76" s="53">
        <v>2013</v>
      </c>
      <c r="D76" s="54">
        <v>98.8</v>
      </c>
      <c r="E76" s="55">
        <f t="shared" si="11"/>
        <v>98.8</v>
      </c>
      <c r="F76" s="55">
        <f t="shared" si="12"/>
        <v>98.8</v>
      </c>
    </row>
    <row r="77" spans="1:6">
      <c r="A77" s="52">
        <v>41639</v>
      </c>
      <c r="B77" s="53">
        <v>2014</v>
      </c>
      <c r="C77" s="53">
        <v>2013</v>
      </c>
      <c r="D77" s="54">
        <v>99.2</v>
      </c>
      <c r="E77" s="55">
        <f t="shared" si="11"/>
        <v>99.2</v>
      </c>
      <c r="F77" s="55">
        <f t="shared" si="12"/>
        <v>99.2</v>
      </c>
    </row>
    <row r="78" spans="1:6">
      <c r="A78" s="52">
        <v>41670</v>
      </c>
      <c r="B78" s="53">
        <v>2014</v>
      </c>
      <c r="C78" s="53">
        <v>2014</v>
      </c>
      <c r="D78" s="54">
        <v>98.7</v>
      </c>
      <c r="E78" s="55">
        <f t="shared" si="11"/>
        <v>98.7</v>
      </c>
      <c r="F78" s="55">
        <f t="shared" si="12"/>
        <v>98.7</v>
      </c>
    </row>
    <row r="79" spans="1:6">
      <c r="A79" s="52">
        <v>41698</v>
      </c>
      <c r="B79" s="53">
        <v>2014</v>
      </c>
      <c r="C79" s="53">
        <v>2014</v>
      </c>
      <c r="D79" s="54">
        <v>99.1</v>
      </c>
      <c r="E79" s="55">
        <f t="shared" si="11"/>
        <v>99.1</v>
      </c>
      <c r="F79" s="55">
        <f t="shared" si="12"/>
        <v>99.1</v>
      </c>
    </row>
    <row r="80" spans="1:6">
      <c r="A80" s="52">
        <v>41729</v>
      </c>
      <c r="B80" s="53">
        <v>2014</v>
      </c>
      <c r="C80" s="53">
        <v>2014</v>
      </c>
      <c r="D80" s="54">
        <v>99.3</v>
      </c>
      <c r="E80" s="55">
        <f t="shared" si="11"/>
        <v>99.3</v>
      </c>
      <c r="F80" s="55">
        <f t="shared" si="12"/>
        <v>99.3</v>
      </c>
    </row>
    <row r="81" spans="1:6">
      <c r="A81" s="52">
        <v>41759</v>
      </c>
      <c r="B81" s="53">
        <v>2015</v>
      </c>
      <c r="C81" s="53">
        <v>2014</v>
      </c>
      <c r="D81" s="54">
        <v>99.6</v>
      </c>
      <c r="E81" s="55">
        <f t="shared" si="11"/>
        <v>99.6</v>
      </c>
      <c r="F81" s="55">
        <f t="shared" si="12"/>
        <v>99.6</v>
      </c>
    </row>
    <row r="82" spans="1:6">
      <c r="A82" s="52">
        <v>41790</v>
      </c>
      <c r="B82" s="53">
        <v>2015</v>
      </c>
      <c r="C82" s="53">
        <v>2014</v>
      </c>
      <c r="D82" s="54">
        <v>99.6</v>
      </c>
      <c r="E82" s="55">
        <f t="shared" si="11"/>
        <v>99.6</v>
      </c>
      <c r="F82" s="55">
        <f t="shared" si="12"/>
        <v>99.6</v>
      </c>
    </row>
    <row r="83" spans="1:6">
      <c r="A83" s="52">
        <v>41820</v>
      </c>
      <c r="B83" s="53">
        <v>2015</v>
      </c>
      <c r="C83" s="53">
        <v>2014</v>
      </c>
      <c r="D83" s="54">
        <v>99.8</v>
      </c>
      <c r="E83" s="55">
        <f t="shared" si="11"/>
        <v>99.8</v>
      </c>
      <c r="F83" s="55">
        <f t="shared" si="12"/>
        <v>99.8</v>
      </c>
    </row>
    <row r="84" spans="1:6">
      <c r="A84" s="52">
        <v>41851</v>
      </c>
      <c r="B84" s="53">
        <v>2015</v>
      </c>
      <c r="C84" s="53">
        <v>2014</v>
      </c>
      <c r="D84" s="54">
        <v>99.6</v>
      </c>
      <c r="E84" s="55">
        <f t="shared" si="11"/>
        <v>99.6</v>
      </c>
      <c r="F84" s="55">
        <f t="shared" si="12"/>
        <v>99.6</v>
      </c>
    </row>
    <row r="85" spans="1:6">
      <c r="A85" s="52">
        <v>41882</v>
      </c>
      <c r="B85" s="53">
        <v>2015</v>
      </c>
      <c r="C85" s="53">
        <v>2014</v>
      </c>
      <c r="D85" s="54">
        <v>99.9</v>
      </c>
      <c r="E85" s="55">
        <f t="shared" ref="E85:E148" si="13">IF(ISBLANK(D85),"",D85)</f>
        <v>99.9</v>
      </c>
      <c r="F85" s="55">
        <f t="shared" ref="F85:F148" si="14">IFERROR(IF($A85 &lt; DATE(2023, 4, 1),E85, F84*(E85/E84)),"")</f>
        <v>99.9</v>
      </c>
    </row>
    <row r="86" spans="1:6">
      <c r="A86" s="52">
        <v>41912</v>
      </c>
      <c r="B86" s="53">
        <v>2015</v>
      </c>
      <c r="C86" s="53">
        <v>2014</v>
      </c>
      <c r="D86" s="54">
        <v>100</v>
      </c>
      <c r="E86" s="55">
        <f t="shared" si="13"/>
        <v>100</v>
      </c>
      <c r="F86" s="55">
        <f t="shared" si="14"/>
        <v>100</v>
      </c>
    </row>
    <row r="87" spans="1:6">
      <c r="A87" s="52">
        <v>41943</v>
      </c>
      <c r="B87" s="53">
        <v>2015</v>
      </c>
      <c r="C87" s="53">
        <v>2014</v>
      </c>
      <c r="D87" s="54">
        <v>100.1</v>
      </c>
      <c r="E87" s="55">
        <f t="shared" si="13"/>
        <v>100.1</v>
      </c>
      <c r="F87" s="55">
        <f t="shared" si="14"/>
        <v>100.1</v>
      </c>
    </row>
    <row r="88" spans="1:6">
      <c r="A88" s="52">
        <v>41973</v>
      </c>
      <c r="B88" s="53">
        <v>2015</v>
      </c>
      <c r="C88" s="53">
        <v>2014</v>
      </c>
      <c r="D88" s="54">
        <v>99.9</v>
      </c>
      <c r="E88" s="55">
        <f t="shared" si="13"/>
        <v>99.9</v>
      </c>
      <c r="F88" s="55">
        <f t="shared" si="14"/>
        <v>99.9</v>
      </c>
    </row>
    <row r="89" spans="1:6">
      <c r="A89" s="52">
        <v>42004</v>
      </c>
      <c r="B89" s="53">
        <v>2015</v>
      </c>
      <c r="C89" s="53">
        <v>2014</v>
      </c>
      <c r="D89" s="54">
        <v>99.9</v>
      </c>
      <c r="E89" s="55">
        <f t="shared" si="13"/>
        <v>99.9</v>
      </c>
      <c r="F89" s="55">
        <f t="shared" si="14"/>
        <v>99.9</v>
      </c>
    </row>
    <row r="90" spans="1:6">
      <c r="A90" s="52">
        <v>42035</v>
      </c>
      <c r="B90" s="53">
        <v>2015</v>
      </c>
      <c r="C90" s="53">
        <v>2015</v>
      </c>
      <c r="D90" s="54">
        <v>99.2</v>
      </c>
      <c r="E90" s="55">
        <f t="shared" si="13"/>
        <v>99.2</v>
      </c>
      <c r="F90" s="55">
        <f t="shared" si="14"/>
        <v>99.2</v>
      </c>
    </row>
    <row r="91" spans="1:6">
      <c r="A91" s="52">
        <v>42063</v>
      </c>
      <c r="B91" s="53">
        <v>2015</v>
      </c>
      <c r="C91" s="53">
        <v>2015</v>
      </c>
      <c r="D91" s="54">
        <v>99.5</v>
      </c>
      <c r="E91" s="55">
        <f t="shared" si="13"/>
        <v>99.5</v>
      </c>
      <c r="F91" s="55">
        <f t="shared" si="14"/>
        <v>99.5</v>
      </c>
    </row>
    <row r="92" spans="1:6">
      <c r="A92" s="52">
        <v>42094</v>
      </c>
      <c r="B92" s="53">
        <v>2015</v>
      </c>
      <c r="C92" s="53">
        <v>2015</v>
      </c>
      <c r="D92" s="54">
        <v>99.6</v>
      </c>
      <c r="E92" s="55">
        <f t="shared" si="13"/>
        <v>99.6</v>
      </c>
      <c r="F92" s="55">
        <f t="shared" si="14"/>
        <v>99.6</v>
      </c>
    </row>
    <row r="93" spans="1:6">
      <c r="A93" s="52">
        <v>42124</v>
      </c>
      <c r="B93" s="53">
        <v>2016</v>
      </c>
      <c r="C93" s="53">
        <v>2015</v>
      </c>
      <c r="D93" s="54">
        <v>99.9</v>
      </c>
      <c r="E93" s="55">
        <f t="shared" si="13"/>
        <v>99.9</v>
      </c>
      <c r="F93" s="55">
        <f t="shared" si="14"/>
        <v>99.9</v>
      </c>
    </row>
    <row r="94" spans="1:6">
      <c r="A94" s="52">
        <v>42155</v>
      </c>
      <c r="B94" s="53">
        <v>2016</v>
      </c>
      <c r="C94" s="53">
        <v>2015</v>
      </c>
      <c r="D94" s="54">
        <v>100.1</v>
      </c>
      <c r="E94" s="55">
        <f t="shared" si="13"/>
        <v>100.1</v>
      </c>
      <c r="F94" s="55">
        <f t="shared" si="14"/>
        <v>100.1</v>
      </c>
    </row>
    <row r="95" spans="1:6">
      <c r="A95" s="52">
        <v>42185</v>
      </c>
      <c r="B95" s="53">
        <v>2016</v>
      </c>
      <c r="C95" s="53">
        <v>2015</v>
      </c>
      <c r="D95" s="54">
        <v>100.1</v>
      </c>
      <c r="E95" s="55">
        <f t="shared" si="13"/>
        <v>100.1</v>
      </c>
      <c r="F95" s="55">
        <f t="shared" si="14"/>
        <v>100.1</v>
      </c>
    </row>
    <row r="96" spans="1:6">
      <c r="A96" s="52">
        <v>42216</v>
      </c>
      <c r="B96" s="53">
        <v>2016</v>
      </c>
      <c r="C96" s="53">
        <v>2015</v>
      </c>
      <c r="D96" s="54">
        <v>100</v>
      </c>
      <c r="E96" s="55">
        <f t="shared" si="13"/>
        <v>100</v>
      </c>
      <c r="F96" s="55">
        <f t="shared" si="14"/>
        <v>100</v>
      </c>
    </row>
    <row r="97" spans="1:6">
      <c r="A97" s="52">
        <v>42247</v>
      </c>
      <c r="B97" s="53">
        <v>2016</v>
      </c>
      <c r="C97" s="53">
        <v>2015</v>
      </c>
      <c r="D97" s="54">
        <v>100.3</v>
      </c>
      <c r="E97" s="55">
        <f t="shared" si="13"/>
        <v>100.3</v>
      </c>
      <c r="F97" s="55">
        <f t="shared" si="14"/>
        <v>100.3</v>
      </c>
    </row>
    <row r="98" spans="1:6">
      <c r="A98" s="52">
        <v>42277</v>
      </c>
      <c r="B98" s="53">
        <v>2016</v>
      </c>
      <c r="C98" s="53">
        <v>2015</v>
      </c>
      <c r="D98" s="54">
        <v>100.2</v>
      </c>
      <c r="E98" s="55">
        <f t="shared" si="13"/>
        <v>100.2</v>
      </c>
      <c r="F98" s="55">
        <f t="shared" si="14"/>
        <v>100.2</v>
      </c>
    </row>
    <row r="99" spans="1:6">
      <c r="A99" s="52">
        <v>42308</v>
      </c>
      <c r="B99" s="53">
        <v>2016</v>
      </c>
      <c r="C99" s="53">
        <v>2015</v>
      </c>
      <c r="D99" s="54">
        <v>100.3</v>
      </c>
      <c r="E99" s="55">
        <f t="shared" si="13"/>
        <v>100.3</v>
      </c>
      <c r="F99" s="55">
        <f t="shared" si="14"/>
        <v>100.3</v>
      </c>
    </row>
    <row r="100" spans="1:6">
      <c r="A100" s="52">
        <v>42338</v>
      </c>
      <c r="B100" s="53">
        <v>2016</v>
      </c>
      <c r="C100" s="53">
        <v>2015</v>
      </c>
      <c r="D100" s="54">
        <v>100.3</v>
      </c>
      <c r="E100" s="55">
        <f t="shared" si="13"/>
        <v>100.3</v>
      </c>
      <c r="F100" s="55">
        <f t="shared" si="14"/>
        <v>100.3</v>
      </c>
    </row>
    <row r="101" spans="1:6">
      <c r="A101" s="52">
        <v>42369</v>
      </c>
      <c r="B101" s="53">
        <v>2016</v>
      </c>
      <c r="C101" s="53">
        <v>2015</v>
      </c>
      <c r="D101" s="54">
        <v>100.4</v>
      </c>
      <c r="E101" s="55">
        <f t="shared" si="13"/>
        <v>100.4</v>
      </c>
      <c r="F101" s="55">
        <f t="shared" si="14"/>
        <v>100.4</v>
      </c>
    </row>
    <row r="102" spans="1:6">
      <c r="A102" s="52">
        <v>42400</v>
      </c>
      <c r="B102" s="53">
        <v>2016</v>
      </c>
      <c r="C102" s="53">
        <v>2016</v>
      </c>
      <c r="D102" s="54">
        <v>99.9</v>
      </c>
      <c r="E102" s="55">
        <f t="shared" si="13"/>
        <v>99.9</v>
      </c>
      <c r="F102" s="55">
        <f t="shared" si="14"/>
        <v>99.9</v>
      </c>
    </row>
    <row r="103" spans="1:6">
      <c r="A103" s="52">
        <v>42429</v>
      </c>
      <c r="B103" s="53">
        <v>2016</v>
      </c>
      <c r="C103" s="53">
        <v>2016</v>
      </c>
      <c r="D103" s="54">
        <v>100.1</v>
      </c>
      <c r="E103" s="55">
        <f t="shared" si="13"/>
        <v>100.1</v>
      </c>
      <c r="F103" s="55">
        <f t="shared" si="14"/>
        <v>100.1</v>
      </c>
    </row>
    <row r="104" spans="1:6">
      <c r="A104" s="52">
        <v>42460</v>
      </c>
      <c r="B104" s="53">
        <v>2016</v>
      </c>
      <c r="C104" s="53">
        <v>2016</v>
      </c>
      <c r="D104" s="54">
        <v>100.4</v>
      </c>
      <c r="E104" s="55">
        <f t="shared" si="13"/>
        <v>100.4</v>
      </c>
      <c r="F104" s="55">
        <f t="shared" si="14"/>
        <v>100.4</v>
      </c>
    </row>
    <row r="105" spans="1:6">
      <c r="A105" s="52">
        <v>42490</v>
      </c>
      <c r="B105" s="53">
        <v>2017</v>
      </c>
      <c r="C105" s="53">
        <v>2016</v>
      </c>
      <c r="D105" s="54">
        <v>100.6</v>
      </c>
      <c r="E105" s="55">
        <f t="shared" si="13"/>
        <v>100.6</v>
      </c>
      <c r="F105" s="55">
        <f t="shared" si="14"/>
        <v>100.6</v>
      </c>
    </row>
    <row r="106" spans="1:6">
      <c r="A106" s="52">
        <v>42521</v>
      </c>
      <c r="B106" s="53">
        <v>2017</v>
      </c>
      <c r="C106" s="53">
        <v>2016</v>
      </c>
      <c r="D106" s="54">
        <v>100.8</v>
      </c>
      <c r="E106" s="55">
        <f t="shared" si="13"/>
        <v>100.8</v>
      </c>
      <c r="F106" s="55">
        <f t="shared" si="14"/>
        <v>100.8</v>
      </c>
    </row>
    <row r="107" spans="1:6">
      <c r="A107" s="52">
        <v>42551</v>
      </c>
      <c r="B107" s="53">
        <v>2017</v>
      </c>
      <c r="C107" s="53">
        <v>2016</v>
      </c>
      <c r="D107" s="54">
        <v>101</v>
      </c>
      <c r="E107" s="55">
        <f t="shared" si="13"/>
        <v>101</v>
      </c>
      <c r="F107" s="55">
        <f t="shared" si="14"/>
        <v>101</v>
      </c>
    </row>
    <row r="108" spans="1:6">
      <c r="A108" s="52">
        <v>42582</v>
      </c>
      <c r="B108" s="53">
        <v>2017</v>
      </c>
      <c r="C108" s="53">
        <v>2016</v>
      </c>
      <c r="D108" s="54">
        <v>100.9</v>
      </c>
      <c r="E108" s="55">
        <f t="shared" si="13"/>
        <v>100.9</v>
      </c>
      <c r="F108" s="55">
        <f t="shared" si="14"/>
        <v>100.9</v>
      </c>
    </row>
    <row r="109" spans="1:6">
      <c r="A109" s="52">
        <v>42613</v>
      </c>
      <c r="B109" s="53">
        <v>2017</v>
      </c>
      <c r="C109" s="53">
        <v>2016</v>
      </c>
      <c r="D109" s="54">
        <v>101.2</v>
      </c>
      <c r="E109" s="55">
        <f t="shared" si="13"/>
        <v>101.2</v>
      </c>
      <c r="F109" s="55">
        <f t="shared" si="14"/>
        <v>101.2</v>
      </c>
    </row>
    <row r="110" spans="1:6">
      <c r="A110" s="52">
        <v>42643</v>
      </c>
      <c r="B110" s="53">
        <v>2017</v>
      </c>
      <c r="C110" s="53">
        <v>2016</v>
      </c>
      <c r="D110" s="54">
        <v>101.5</v>
      </c>
      <c r="E110" s="55">
        <f t="shared" si="13"/>
        <v>101.5</v>
      </c>
      <c r="F110" s="55">
        <f t="shared" si="14"/>
        <v>101.5</v>
      </c>
    </row>
    <row r="111" spans="1:6">
      <c r="A111" s="52">
        <v>42674</v>
      </c>
      <c r="B111" s="53">
        <v>2017</v>
      </c>
      <c r="C111" s="53">
        <v>2016</v>
      </c>
      <c r="D111" s="54">
        <v>101.6</v>
      </c>
      <c r="E111" s="55">
        <f t="shared" si="13"/>
        <v>101.6</v>
      </c>
      <c r="F111" s="55">
        <f t="shared" si="14"/>
        <v>101.6</v>
      </c>
    </row>
    <row r="112" spans="1:6">
      <c r="A112" s="52">
        <v>42704</v>
      </c>
      <c r="B112" s="53">
        <v>2017</v>
      </c>
      <c r="C112" s="53">
        <v>2016</v>
      </c>
      <c r="D112" s="54">
        <v>101.8</v>
      </c>
      <c r="E112" s="55">
        <f t="shared" si="13"/>
        <v>101.8</v>
      </c>
      <c r="F112" s="55">
        <f t="shared" si="14"/>
        <v>101.8</v>
      </c>
    </row>
    <row r="113" spans="1:6">
      <c r="A113" s="52">
        <v>42735</v>
      </c>
      <c r="B113" s="53">
        <v>2017</v>
      </c>
      <c r="C113" s="53">
        <v>2016</v>
      </c>
      <c r="D113" s="54">
        <v>102.2</v>
      </c>
      <c r="E113" s="55">
        <f t="shared" si="13"/>
        <v>102.2</v>
      </c>
      <c r="F113" s="55">
        <f t="shared" si="14"/>
        <v>102.2</v>
      </c>
    </row>
    <row r="114" spans="1:6">
      <c r="A114" s="52">
        <v>42766</v>
      </c>
      <c r="B114" s="53">
        <v>2017</v>
      </c>
      <c r="C114" s="53">
        <v>2017</v>
      </c>
      <c r="D114" s="54">
        <v>101.8</v>
      </c>
      <c r="E114" s="55">
        <f t="shared" si="13"/>
        <v>101.8</v>
      </c>
      <c r="F114" s="55">
        <f t="shared" si="14"/>
        <v>101.8</v>
      </c>
    </row>
    <row r="115" spans="1:6">
      <c r="A115" s="52">
        <v>42794</v>
      </c>
      <c r="B115" s="53">
        <v>2017</v>
      </c>
      <c r="C115" s="53">
        <v>2017</v>
      </c>
      <c r="D115" s="54">
        <v>102.4</v>
      </c>
      <c r="E115" s="55">
        <f t="shared" si="13"/>
        <v>102.4</v>
      </c>
      <c r="F115" s="55">
        <f t="shared" si="14"/>
        <v>102.4</v>
      </c>
    </row>
    <row r="116" spans="1:6">
      <c r="A116" s="52">
        <v>42825</v>
      </c>
      <c r="B116" s="53">
        <v>2017</v>
      </c>
      <c r="C116" s="53">
        <v>2017</v>
      </c>
      <c r="D116" s="54">
        <v>102.7</v>
      </c>
      <c r="E116" s="55">
        <f t="shared" si="13"/>
        <v>102.7</v>
      </c>
      <c r="F116" s="55">
        <f t="shared" si="14"/>
        <v>102.7</v>
      </c>
    </row>
    <row r="117" spans="1:6">
      <c r="A117" s="52">
        <v>42855</v>
      </c>
      <c r="B117" s="53">
        <v>2018</v>
      </c>
      <c r="C117" s="53">
        <v>2017</v>
      </c>
      <c r="D117" s="54">
        <v>103.2</v>
      </c>
      <c r="E117" s="55">
        <f t="shared" si="13"/>
        <v>103.2</v>
      </c>
      <c r="F117" s="55">
        <f t="shared" si="14"/>
        <v>103.2</v>
      </c>
    </row>
    <row r="118" spans="1:6">
      <c r="A118" s="52">
        <v>42886</v>
      </c>
      <c r="B118" s="53">
        <v>2018</v>
      </c>
      <c r="C118" s="53">
        <v>2017</v>
      </c>
      <c r="D118" s="54">
        <v>103.5</v>
      </c>
      <c r="E118" s="55">
        <f t="shared" si="13"/>
        <v>103.5</v>
      </c>
      <c r="F118" s="55">
        <f t="shared" si="14"/>
        <v>103.5</v>
      </c>
    </row>
    <row r="119" spans="1:6">
      <c r="A119" s="52">
        <v>42916</v>
      </c>
      <c r="B119" s="53">
        <v>2018</v>
      </c>
      <c r="C119" s="53">
        <v>2017</v>
      </c>
      <c r="D119" s="54">
        <v>103.5</v>
      </c>
      <c r="E119" s="55">
        <f t="shared" si="13"/>
        <v>103.5</v>
      </c>
      <c r="F119" s="55">
        <f t="shared" si="14"/>
        <v>103.5</v>
      </c>
    </row>
    <row r="120" spans="1:6">
      <c r="A120" s="52">
        <v>42947</v>
      </c>
      <c r="B120" s="53">
        <v>2018</v>
      </c>
      <c r="C120" s="53">
        <v>2017</v>
      </c>
      <c r="D120" s="54">
        <v>103.5</v>
      </c>
      <c r="E120" s="55">
        <f t="shared" si="13"/>
        <v>103.5</v>
      </c>
      <c r="F120" s="55">
        <f t="shared" si="14"/>
        <v>103.5</v>
      </c>
    </row>
    <row r="121" spans="1:6">
      <c r="A121" s="52">
        <v>42978</v>
      </c>
      <c r="B121" s="53">
        <v>2018</v>
      </c>
      <c r="C121" s="53">
        <v>2017</v>
      </c>
      <c r="D121" s="54">
        <v>104</v>
      </c>
      <c r="E121" s="55">
        <f t="shared" si="13"/>
        <v>104</v>
      </c>
      <c r="F121" s="55">
        <f t="shared" si="14"/>
        <v>104</v>
      </c>
    </row>
    <row r="122" spans="1:6">
      <c r="A122" s="52">
        <v>43008</v>
      </c>
      <c r="B122" s="53">
        <v>2018</v>
      </c>
      <c r="C122" s="53">
        <v>2017</v>
      </c>
      <c r="D122" s="54">
        <v>104.3</v>
      </c>
      <c r="E122" s="55">
        <f t="shared" si="13"/>
        <v>104.3</v>
      </c>
      <c r="F122" s="55">
        <f t="shared" si="14"/>
        <v>104.3</v>
      </c>
    </row>
    <row r="123" spans="1:6">
      <c r="A123" s="52">
        <v>43039</v>
      </c>
      <c r="B123" s="53">
        <v>2018</v>
      </c>
      <c r="C123" s="53">
        <v>2017</v>
      </c>
      <c r="D123" s="54">
        <v>104.4</v>
      </c>
      <c r="E123" s="55">
        <f t="shared" si="13"/>
        <v>104.4</v>
      </c>
      <c r="F123" s="55">
        <f t="shared" si="14"/>
        <v>104.4</v>
      </c>
    </row>
    <row r="124" spans="1:6">
      <c r="A124" s="52">
        <v>43069</v>
      </c>
      <c r="B124" s="53">
        <v>2018</v>
      </c>
      <c r="C124" s="53">
        <v>2017</v>
      </c>
      <c r="D124" s="54">
        <v>104.7</v>
      </c>
      <c r="E124" s="55">
        <f t="shared" si="13"/>
        <v>104.7</v>
      </c>
      <c r="F124" s="55">
        <f t="shared" si="14"/>
        <v>104.7</v>
      </c>
    </row>
    <row r="125" spans="1:6">
      <c r="A125" s="52">
        <v>43100</v>
      </c>
      <c r="B125" s="53">
        <v>2018</v>
      </c>
      <c r="C125" s="53">
        <v>2017</v>
      </c>
      <c r="D125" s="54">
        <v>105</v>
      </c>
      <c r="E125" s="55">
        <f t="shared" si="13"/>
        <v>105</v>
      </c>
      <c r="F125" s="55">
        <f t="shared" si="14"/>
        <v>105</v>
      </c>
    </row>
    <row r="126" spans="1:6">
      <c r="A126" s="52">
        <v>43131</v>
      </c>
      <c r="B126" s="53">
        <v>2018</v>
      </c>
      <c r="C126" s="53">
        <v>2018</v>
      </c>
      <c r="D126" s="54">
        <v>104.5</v>
      </c>
      <c r="E126" s="55">
        <f t="shared" si="13"/>
        <v>104.5</v>
      </c>
      <c r="F126" s="55">
        <f t="shared" si="14"/>
        <v>104.5</v>
      </c>
    </row>
    <row r="127" spans="1:6">
      <c r="A127" s="52">
        <v>43159</v>
      </c>
      <c r="B127" s="53">
        <v>2018</v>
      </c>
      <c r="C127" s="53">
        <v>2018</v>
      </c>
      <c r="D127" s="54">
        <v>104.9</v>
      </c>
      <c r="E127" s="55">
        <f t="shared" si="13"/>
        <v>104.9</v>
      </c>
      <c r="F127" s="55">
        <f t="shared" si="14"/>
        <v>104.9</v>
      </c>
    </row>
    <row r="128" spans="1:6">
      <c r="A128" s="52">
        <v>43190</v>
      </c>
      <c r="B128" s="53">
        <v>2018</v>
      </c>
      <c r="C128" s="53">
        <v>2018</v>
      </c>
      <c r="D128" s="54">
        <v>105.1</v>
      </c>
      <c r="E128" s="55">
        <f t="shared" si="13"/>
        <v>105.1</v>
      </c>
      <c r="F128" s="55">
        <f t="shared" si="14"/>
        <v>105.1</v>
      </c>
    </row>
    <row r="129" spans="1:6">
      <c r="A129" s="52">
        <v>43220</v>
      </c>
      <c r="B129" s="53">
        <v>2019</v>
      </c>
      <c r="C129" s="53">
        <v>2018</v>
      </c>
      <c r="D129" s="54">
        <v>105.5</v>
      </c>
      <c r="E129" s="55">
        <f t="shared" si="13"/>
        <v>105.5</v>
      </c>
      <c r="F129" s="55">
        <f t="shared" si="14"/>
        <v>105.5</v>
      </c>
    </row>
    <row r="130" spans="1:6">
      <c r="A130" s="52">
        <v>43251</v>
      </c>
      <c r="B130" s="53">
        <v>2019</v>
      </c>
      <c r="C130" s="53">
        <v>2018</v>
      </c>
      <c r="D130" s="54">
        <v>105.9</v>
      </c>
      <c r="E130" s="55">
        <f t="shared" si="13"/>
        <v>105.9</v>
      </c>
      <c r="F130" s="55">
        <f t="shared" si="14"/>
        <v>105.9</v>
      </c>
    </row>
    <row r="131" spans="1:6">
      <c r="A131" s="52">
        <v>43281</v>
      </c>
      <c r="B131" s="53">
        <v>2019</v>
      </c>
      <c r="C131" s="53">
        <v>2018</v>
      </c>
      <c r="D131" s="54">
        <v>105.9</v>
      </c>
      <c r="E131" s="55">
        <f t="shared" si="13"/>
        <v>105.9</v>
      </c>
      <c r="F131" s="55">
        <f t="shared" si="14"/>
        <v>105.9</v>
      </c>
    </row>
    <row r="132" spans="1:6">
      <c r="A132" s="52">
        <v>43312</v>
      </c>
      <c r="B132" s="53">
        <v>2019</v>
      </c>
      <c r="C132" s="53">
        <v>2018</v>
      </c>
      <c r="D132" s="54">
        <v>105.9</v>
      </c>
      <c r="E132" s="55">
        <f t="shared" si="13"/>
        <v>105.9</v>
      </c>
      <c r="F132" s="55">
        <f t="shared" si="14"/>
        <v>105.9</v>
      </c>
    </row>
    <row r="133" spans="1:6">
      <c r="A133" s="52">
        <v>43343</v>
      </c>
      <c r="B133" s="53">
        <v>2019</v>
      </c>
      <c r="C133" s="53">
        <v>2018</v>
      </c>
      <c r="D133" s="54">
        <v>106.5</v>
      </c>
      <c r="E133" s="55">
        <f t="shared" si="13"/>
        <v>106.5</v>
      </c>
      <c r="F133" s="55">
        <f t="shared" si="14"/>
        <v>106.5</v>
      </c>
    </row>
    <row r="134" spans="1:6">
      <c r="A134" s="52">
        <v>43373</v>
      </c>
      <c r="B134" s="53">
        <v>2019</v>
      </c>
      <c r="C134" s="53">
        <v>2018</v>
      </c>
      <c r="D134" s="54">
        <v>106.6</v>
      </c>
      <c r="E134" s="55">
        <f t="shared" si="13"/>
        <v>106.6</v>
      </c>
      <c r="F134" s="55">
        <f t="shared" si="14"/>
        <v>106.6</v>
      </c>
    </row>
    <row r="135" spans="1:6">
      <c r="A135" s="52">
        <v>43404</v>
      </c>
      <c r="B135" s="53">
        <v>2019</v>
      </c>
      <c r="C135" s="53">
        <v>2018</v>
      </c>
      <c r="D135" s="54">
        <v>106.7</v>
      </c>
      <c r="E135" s="55">
        <f t="shared" si="13"/>
        <v>106.7</v>
      </c>
      <c r="F135" s="55">
        <f t="shared" si="14"/>
        <v>106.7</v>
      </c>
    </row>
    <row r="136" spans="1:6">
      <c r="A136" s="52">
        <v>43434</v>
      </c>
      <c r="B136" s="53">
        <v>2019</v>
      </c>
      <c r="C136" s="53">
        <v>2018</v>
      </c>
      <c r="D136" s="54">
        <v>106.9</v>
      </c>
      <c r="E136" s="55">
        <f t="shared" si="13"/>
        <v>106.9</v>
      </c>
      <c r="F136" s="55">
        <f t="shared" si="14"/>
        <v>106.9</v>
      </c>
    </row>
    <row r="137" spans="1:6">
      <c r="A137" s="52">
        <v>43465</v>
      </c>
      <c r="B137" s="53">
        <v>2019</v>
      </c>
      <c r="C137" s="53">
        <v>2018</v>
      </c>
      <c r="D137" s="54">
        <v>107.1</v>
      </c>
      <c r="E137" s="55">
        <f t="shared" si="13"/>
        <v>107.1</v>
      </c>
      <c r="F137" s="55">
        <f t="shared" si="14"/>
        <v>107.1</v>
      </c>
    </row>
    <row r="138" spans="1:6">
      <c r="A138" s="52">
        <v>43496</v>
      </c>
      <c r="B138" s="53">
        <v>2019</v>
      </c>
      <c r="C138" s="53">
        <v>2019</v>
      </c>
      <c r="D138" s="54">
        <v>106.4</v>
      </c>
      <c r="E138" s="55">
        <f t="shared" si="13"/>
        <v>106.4</v>
      </c>
      <c r="F138" s="55">
        <f t="shared" si="14"/>
        <v>106.4</v>
      </c>
    </row>
    <row r="139" spans="1:6">
      <c r="A139" s="52">
        <v>43524</v>
      </c>
      <c r="B139" s="53">
        <v>2019</v>
      </c>
      <c r="C139" s="53">
        <v>2019</v>
      </c>
      <c r="D139" s="54">
        <v>106.8</v>
      </c>
      <c r="E139" s="55">
        <f t="shared" si="13"/>
        <v>106.8</v>
      </c>
      <c r="F139" s="55">
        <f t="shared" si="14"/>
        <v>106.8</v>
      </c>
    </row>
    <row r="140" spans="1:6">
      <c r="A140" s="52">
        <v>43555</v>
      </c>
      <c r="B140" s="53">
        <v>2019</v>
      </c>
      <c r="C140" s="53">
        <v>2019</v>
      </c>
      <c r="D140" s="54">
        <v>107</v>
      </c>
      <c r="E140" s="55">
        <f t="shared" si="13"/>
        <v>107</v>
      </c>
      <c r="F140" s="55">
        <f t="shared" si="14"/>
        <v>107</v>
      </c>
    </row>
    <row r="141" spans="1:6">
      <c r="A141" s="52">
        <v>43585</v>
      </c>
      <c r="B141" s="53">
        <v>2020</v>
      </c>
      <c r="C141" s="53">
        <v>2019</v>
      </c>
      <c r="D141" s="54">
        <v>107.6</v>
      </c>
      <c r="E141" s="55">
        <f t="shared" si="13"/>
        <v>107.6</v>
      </c>
      <c r="F141" s="55">
        <f t="shared" si="14"/>
        <v>107.6</v>
      </c>
    </row>
    <row r="142" spans="1:6">
      <c r="A142" s="52">
        <v>43616</v>
      </c>
      <c r="B142" s="53">
        <v>2020</v>
      </c>
      <c r="C142" s="53">
        <v>2019</v>
      </c>
      <c r="D142" s="54">
        <v>107.9</v>
      </c>
      <c r="E142" s="55">
        <f t="shared" si="13"/>
        <v>107.9</v>
      </c>
      <c r="F142" s="55">
        <f t="shared" si="14"/>
        <v>107.9</v>
      </c>
    </row>
    <row r="143" spans="1:6">
      <c r="A143" s="52">
        <v>43646</v>
      </c>
      <c r="B143" s="53">
        <v>2020</v>
      </c>
      <c r="C143" s="53">
        <v>2019</v>
      </c>
      <c r="D143" s="54">
        <v>107.9</v>
      </c>
      <c r="E143" s="55">
        <f t="shared" si="13"/>
        <v>107.9</v>
      </c>
      <c r="F143" s="55">
        <f t="shared" si="14"/>
        <v>107.9</v>
      </c>
    </row>
    <row r="144" spans="1:6">
      <c r="A144" s="52">
        <v>43677</v>
      </c>
      <c r="B144" s="53">
        <v>2020</v>
      </c>
      <c r="C144" s="53">
        <v>2019</v>
      </c>
      <c r="D144" s="54">
        <v>108</v>
      </c>
      <c r="E144" s="55">
        <f t="shared" si="13"/>
        <v>108</v>
      </c>
      <c r="F144" s="55">
        <f t="shared" si="14"/>
        <v>108</v>
      </c>
    </row>
    <row r="145" spans="1:6">
      <c r="A145" s="52">
        <v>43708</v>
      </c>
      <c r="B145" s="53">
        <v>2020</v>
      </c>
      <c r="C145" s="53">
        <v>2019</v>
      </c>
      <c r="D145" s="54">
        <v>108.3</v>
      </c>
      <c r="E145" s="55">
        <f t="shared" si="13"/>
        <v>108.3</v>
      </c>
      <c r="F145" s="55">
        <f t="shared" si="14"/>
        <v>108.3</v>
      </c>
    </row>
    <row r="146" spans="1:6">
      <c r="A146" s="52">
        <v>43738</v>
      </c>
      <c r="B146" s="53">
        <v>2020</v>
      </c>
      <c r="C146" s="53">
        <v>2019</v>
      </c>
      <c r="D146" s="54">
        <v>108.4</v>
      </c>
      <c r="E146" s="55">
        <f t="shared" si="13"/>
        <v>108.4</v>
      </c>
      <c r="F146" s="55">
        <f t="shared" si="14"/>
        <v>108.4</v>
      </c>
    </row>
    <row r="147" spans="1:6">
      <c r="A147" s="52">
        <v>43769</v>
      </c>
      <c r="B147" s="53">
        <v>2020</v>
      </c>
      <c r="C147" s="53">
        <v>2019</v>
      </c>
      <c r="D147" s="54">
        <v>108.3</v>
      </c>
      <c r="E147" s="55">
        <f t="shared" si="13"/>
        <v>108.3</v>
      </c>
      <c r="F147" s="55">
        <f t="shared" si="14"/>
        <v>108.3</v>
      </c>
    </row>
    <row r="148" spans="1:6">
      <c r="A148" s="52">
        <v>43799</v>
      </c>
      <c r="B148" s="53">
        <v>2020</v>
      </c>
      <c r="C148" s="53">
        <v>2019</v>
      </c>
      <c r="D148" s="54">
        <v>108.5</v>
      </c>
      <c r="E148" s="55">
        <f t="shared" si="13"/>
        <v>108.5</v>
      </c>
      <c r="F148" s="55">
        <f t="shared" si="14"/>
        <v>108.5</v>
      </c>
    </row>
    <row r="149" spans="1:6">
      <c r="A149" s="52">
        <v>43830</v>
      </c>
      <c r="B149" s="53">
        <v>2020</v>
      </c>
      <c r="C149" s="53">
        <v>2019</v>
      </c>
      <c r="D149" s="54">
        <v>108.5</v>
      </c>
      <c r="E149" s="55">
        <f t="shared" ref="E149:E212" si="15">IF(ISBLANK(D149),"",D149)</f>
        <v>108.5</v>
      </c>
      <c r="F149" s="55">
        <f t="shared" ref="F149:F212" si="16">IFERROR(IF($A149 &lt; DATE(2023, 4, 1),E149, F148*(E149/E148)),"")</f>
        <v>108.5</v>
      </c>
    </row>
    <row r="150" spans="1:6">
      <c r="A150" s="52">
        <v>43861</v>
      </c>
      <c r="B150" s="53">
        <v>2020</v>
      </c>
      <c r="C150" s="53">
        <v>2020</v>
      </c>
      <c r="D150" s="54">
        <v>108.3</v>
      </c>
      <c r="E150" s="55">
        <f t="shared" si="15"/>
        <v>108.3</v>
      </c>
      <c r="F150" s="55">
        <f t="shared" si="16"/>
        <v>108.3</v>
      </c>
    </row>
    <row r="151" spans="1:6">
      <c r="A151" s="52">
        <v>43890</v>
      </c>
      <c r="B151" s="53">
        <v>2020</v>
      </c>
      <c r="C151" s="53">
        <v>2020</v>
      </c>
      <c r="D151" s="54">
        <v>108.6</v>
      </c>
      <c r="E151" s="55">
        <f t="shared" si="15"/>
        <v>108.6</v>
      </c>
      <c r="F151" s="55">
        <f t="shared" si="16"/>
        <v>108.6</v>
      </c>
    </row>
    <row r="152" spans="1:6">
      <c r="A152" s="52">
        <v>43921</v>
      </c>
      <c r="B152" s="53">
        <v>2020</v>
      </c>
      <c r="C152" s="53">
        <v>2020</v>
      </c>
      <c r="D152" s="54">
        <v>108.6</v>
      </c>
      <c r="E152" s="55">
        <f t="shared" si="15"/>
        <v>108.6</v>
      </c>
      <c r="F152" s="55">
        <f t="shared" si="16"/>
        <v>108.6</v>
      </c>
    </row>
    <row r="153" spans="1:6">
      <c r="A153" s="52">
        <v>43951</v>
      </c>
      <c r="B153" s="53">
        <v>2021</v>
      </c>
      <c r="C153" s="53">
        <v>2020</v>
      </c>
      <c r="D153" s="54">
        <v>108.6</v>
      </c>
      <c r="E153" s="55">
        <f t="shared" si="15"/>
        <v>108.6</v>
      </c>
      <c r="F153" s="55">
        <f t="shared" si="16"/>
        <v>108.6</v>
      </c>
    </row>
    <row r="154" spans="1:6">
      <c r="A154" s="52">
        <v>43982</v>
      </c>
      <c r="B154" s="53">
        <v>2021</v>
      </c>
      <c r="C154" s="53">
        <v>2020</v>
      </c>
      <c r="D154" s="54">
        <v>108.6</v>
      </c>
      <c r="E154" s="55">
        <f t="shared" si="15"/>
        <v>108.6</v>
      </c>
      <c r="F154" s="55">
        <f t="shared" si="16"/>
        <v>108.6</v>
      </c>
    </row>
    <row r="155" spans="1:6">
      <c r="A155" s="52">
        <v>44012</v>
      </c>
      <c r="B155" s="53">
        <v>2021</v>
      </c>
      <c r="C155" s="53">
        <v>2020</v>
      </c>
      <c r="D155" s="54">
        <v>108.8</v>
      </c>
      <c r="E155" s="55">
        <f t="shared" si="15"/>
        <v>108.8</v>
      </c>
      <c r="F155" s="55">
        <f t="shared" si="16"/>
        <v>108.8</v>
      </c>
    </row>
    <row r="156" spans="1:6">
      <c r="A156" s="52">
        <v>44043</v>
      </c>
      <c r="B156" s="53">
        <v>2021</v>
      </c>
      <c r="C156" s="53">
        <v>2020</v>
      </c>
      <c r="D156" s="54">
        <v>109.2</v>
      </c>
      <c r="E156" s="55">
        <f t="shared" si="15"/>
        <v>109.2</v>
      </c>
      <c r="F156" s="55">
        <f t="shared" si="16"/>
        <v>109.2</v>
      </c>
    </row>
    <row r="157" spans="1:6">
      <c r="A157" s="52">
        <v>44074</v>
      </c>
      <c r="B157" s="53">
        <v>2021</v>
      </c>
      <c r="C157" s="53">
        <v>2020</v>
      </c>
      <c r="D157" s="54">
        <v>108.8</v>
      </c>
      <c r="E157" s="55">
        <f t="shared" si="15"/>
        <v>108.8</v>
      </c>
      <c r="F157" s="55">
        <f t="shared" si="16"/>
        <v>108.8</v>
      </c>
    </row>
    <row r="158" spans="1:6">
      <c r="A158" s="52">
        <v>44104</v>
      </c>
      <c r="B158" s="53">
        <v>2021</v>
      </c>
      <c r="C158" s="53">
        <v>2020</v>
      </c>
      <c r="D158" s="54">
        <v>109.2</v>
      </c>
      <c r="E158" s="55">
        <f t="shared" si="15"/>
        <v>109.2</v>
      </c>
      <c r="F158" s="55">
        <f t="shared" si="16"/>
        <v>109.2</v>
      </c>
    </row>
    <row r="159" spans="1:6">
      <c r="A159" s="52">
        <v>44135</v>
      </c>
      <c r="B159" s="53">
        <v>2021</v>
      </c>
      <c r="C159" s="53">
        <v>2020</v>
      </c>
      <c r="D159" s="54">
        <v>109.2</v>
      </c>
      <c r="E159" s="55">
        <f t="shared" si="15"/>
        <v>109.2</v>
      </c>
      <c r="F159" s="55">
        <f t="shared" si="16"/>
        <v>109.2</v>
      </c>
    </row>
    <row r="160" spans="1:6">
      <c r="A160" s="52">
        <v>44165</v>
      </c>
      <c r="B160" s="53">
        <v>2021</v>
      </c>
      <c r="C160" s="53">
        <v>2020</v>
      </c>
      <c r="D160" s="54">
        <v>109.1</v>
      </c>
      <c r="E160" s="55">
        <f t="shared" si="15"/>
        <v>109.1</v>
      </c>
      <c r="F160" s="55">
        <f t="shared" si="16"/>
        <v>109.1</v>
      </c>
    </row>
    <row r="161" spans="1:6">
      <c r="A161" s="52">
        <v>44196</v>
      </c>
      <c r="B161" s="53">
        <v>2021</v>
      </c>
      <c r="C161" s="53">
        <v>2020</v>
      </c>
      <c r="D161" s="54">
        <v>109.4</v>
      </c>
      <c r="E161" s="55">
        <f t="shared" si="15"/>
        <v>109.4</v>
      </c>
      <c r="F161" s="55">
        <f t="shared" si="16"/>
        <v>109.4</v>
      </c>
    </row>
    <row r="162" spans="1:6">
      <c r="A162" s="52">
        <v>44227</v>
      </c>
      <c r="B162" s="53">
        <v>2021</v>
      </c>
      <c r="C162" s="53">
        <v>2021</v>
      </c>
      <c r="D162" s="54">
        <v>109.3</v>
      </c>
      <c r="E162" s="55">
        <f t="shared" si="15"/>
        <v>109.3</v>
      </c>
      <c r="F162" s="55">
        <f t="shared" si="16"/>
        <v>109.3</v>
      </c>
    </row>
    <row r="163" spans="1:6">
      <c r="A163" s="52">
        <v>44255</v>
      </c>
      <c r="B163" s="53">
        <v>2021</v>
      </c>
      <c r="C163" s="53">
        <v>2021</v>
      </c>
      <c r="D163" s="54">
        <v>109.4</v>
      </c>
      <c r="E163" s="55">
        <f t="shared" si="15"/>
        <v>109.4</v>
      </c>
      <c r="F163" s="55">
        <f t="shared" si="16"/>
        <v>109.4</v>
      </c>
    </row>
    <row r="164" spans="1:6">
      <c r="A164" s="52">
        <v>44286</v>
      </c>
      <c r="B164" s="53">
        <v>2021</v>
      </c>
      <c r="C164" s="53">
        <v>2021</v>
      </c>
      <c r="D164" s="54">
        <v>109.7</v>
      </c>
      <c r="E164" s="55">
        <f t="shared" si="15"/>
        <v>109.7</v>
      </c>
      <c r="F164" s="55">
        <f t="shared" si="16"/>
        <v>109.7</v>
      </c>
    </row>
    <row r="165" spans="1:6">
      <c r="A165" s="52">
        <v>44316</v>
      </c>
      <c r="B165" s="53">
        <v>2022</v>
      </c>
      <c r="C165" s="53">
        <v>2021</v>
      </c>
      <c r="D165" s="54">
        <v>110.4</v>
      </c>
      <c r="E165" s="55">
        <f t="shared" si="15"/>
        <v>110.4</v>
      </c>
      <c r="F165" s="55">
        <f t="shared" si="16"/>
        <v>110.4</v>
      </c>
    </row>
    <row r="166" spans="1:6">
      <c r="A166" s="52">
        <v>44347</v>
      </c>
      <c r="B166" s="53">
        <v>2022</v>
      </c>
      <c r="C166" s="53">
        <v>2021</v>
      </c>
      <c r="D166" s="54">
        <v>111</v>
      </c>
      <c r="E166" s="55">
        <f t="shared" si="15"/>
        <v>111</v>
      </c>
      <c r="F166" s="55">
        <f t="shared" si="16"/>
        <v>111</v>
      </c>
    </row>
    <row r="167" spans="1:6">
      <c r="A167" s="52">
        <v>44377</v>
      </c>
      <c r="B167" s="53">
        <v>2022</v>
      </c>
      <c r="C167" s="53">
        <v>2021</v>
      </c>
      <c r="D167" s="54">
        <v>111.4</v>
      </c>
      <c r="E167" s="55">
        <f t="shared" si="15"/>
        <v>111.4</v>
      </c>
      <c r="F167" s="55">
        <f t="shared" si="16"/>
        <v>111.4</v>
      </c>
    </row>
    <row r="168" spans="1:6">
      <c r="A168" s="52">
        <v>44408</v>
      </c>
      <c r="B168" s="53">
        <v>2022</v>
      </c>
      <c r="C168" s="53">
        <v>2021</v>
      </c>
      <c r="D168" s="54">
        <v>111.4</v>
      </c>
      <c r="E168" s="55">
        <f t="shared" si="15"/>
        <v>111.4</v>
      </c>
      <c r="F168" s="55">
        <f t="shared" si="16"/>
        <v>111.4</v>
      </c>
    </row>
    <row r="169" spans="1:6">
      <c r="A169" s="52">
        <v>44439</v>
      </c>
      <c r="B169" s="53">
        <v>2022</v>
      </c>
      <c r="C169" s="53">
        <v>2021</v>
      </c>
      <c r="D169" s="54">
        <v>112.1</v>
      </c>
      <c r="E169" s="55">
        <f t="shared" si="15"/>
        <v>112.1</v>
      </c>
      <c r="F169" s="55">
        <f t="shared" si="16"/>
        <v>112.1</v>
      </c>
    </row>
    <row r="170" spans="1:6">
      <c r="A170" s="52">
        <v>44469</v>
      </c>
      <c r="B170" s="53">
        <v>2022</v>
      </c>
      <c r="C170" s="53">
        <v>2021</v>
      </c>
      <c r="D170" s="54">
        <v>112.4</v>
      </c>
      <c r="E170" s="55">
        <f t="shared" si="15"/>
        <v>112.4</v>
      </c>
      <c r="F170" s="55">
        <f t="shared" si="16"/>
        <v>112.4</v>
      </c>
    </row>
    <row r="171" spans="1:6">
      <c r="A171" s="52">
        <v>44500</v>
      </c>
      <c r="B171" s="53">
        <v>2022</v>
      </c>
      <c r="C171" s="53">
        <v>2021</v>
      </c>
      <c r="D171" s="54">
        <v>113.4</v>
      </c>
      <c r="E171" s="55">
        <f t="shared" si="15"/>
        <v>113.4</v>
      </c>
      <c r="F171" s="55">
        <f t="shared" si="16"/>
        <v>113.4</v>
      </c>
    </row>
    <row r="172" spans="1:6">
      <c r="A172" s="52">
        <v>44530</v>
      </c>
      <c r="B172" s="53">
        <v>2022</v>
      </c>
      <c r="C172" s="53">
        <v>2021</v>
      </c>
      <c r="D172" s="54">
        <v>114.1</v>
      </c>
      <c r="E172" s="55">
        <f t="shared" si="15"/>
        <v>114.1</v>
      </c>
      <c r="F172" s="55">
        <f t="shared" si="16"/>
        <v>114.1</v>
      </c>
    </row>
    <row r="173" spans="1:6">
      <c r="A173" s="52">
        <v>44561</v>
      </c>
      <c r="B173" s="53">
        <v>2022</v>
      </c>
      <c r="C173" s="53">
        <v>2021</v>
      </c>
      <c r="D173" s="54">
        <v>114.7</v>
      </c>
      <c r="E173" s="55">
        <f t="shared" si="15"/>
        <v>114.7</v>
      </c>
      <c r="F173" s="55">
        <f t="shared" si="16"/>
        <v>114.7</v>
      </c>
    </row>
    <row r="174" spans="1:6">
      <c r="A174" s="52">
        <v>44592</v>
      </c>
      <c r="B174" s="53">
        <v>2022</v>
      </c>
      <c r="C174" s="53">
        <v>2022</v>
      </c>
      <c r="D174" s="54">
        <v>114.6</v>
      </c>
      <c r="E174" s="55">
        <f t="shared" si="15"/>
        <v>114.6</v>
      </c>
      <c r="F174" s="55">
        <f t="shared" si="16"/>
        <v>114.6</v>
      </c>
    </row>
    <row r="175" spans="1:6">
      <c r="A175" s="52">
        <v>44620</v>
      </c>
      <c r="B175" s="53">
        <v>2022</v>
      </c>
      <c r="C175" s="53">
        <v>2022</v>
      </c>
      <c r="D175" s="54">
        <v>115.417</v>
      </c>
      <c r="E175" s="55">
        <f t="shared" si="15"/>
        <v>115.417</v>
      </c>
      <c r="F175" s="55">
        <f t="shared" si="16"/>
        <v>115.417</v>
      </c>
    </row>
    <row r="176" spans="1:6">
      <c r="A176" s="52">
        <v>44651</v>
      </c>
      <c r="B176" s="53">
        <v>2022</v>
      </c>
      <c r="C176" s="53">
        <v>2022</v>
      </c>
      <c r="D176" s="54">
        <v>116.5014</v>
      </c>
      <c r="E176" s="55">
        <f t="shared" si="15"/>
        <v>116.5014</v>
      </c>
      <c r="F176" s="55">
        <f t="shared" si="16"/>
        <v>116.5014</v>
      </c>
    </row>
    <row r="177" spans="1:6">
      <c r="A177" s="52">
        <v>44681</v>
      </c>
      <c r="B177" s="53">
        <v>2023</v>
      </c>
      <c r="C177" s="53">
        <v>2022</v>
      </c>
      <c r="D177" s="54">
        <v>119.01120000000002</v>
      </c>
      <c r="E177" s="55">
        <f t="shared" si="15"/>
        <v>119.01120000000002</v>
      </c>
      <c r="F177" s="55">
        <f t="shared" si="16"/>
        <v>119.01120000000002</v>
      </c>
    </row>
    <row r="178" spans="1:6">
      <c r="A178" s="52">
        <v>44712</v>
      </c>
      <c r="B178" s="53">
        <v>2023</v>
      </c>
      <c r="C178" s="53">
        <v>2022</v>
      </c>
      <c r="D178" s="54">
        <v>119.7</v>
      </c>
      <c r="E178" s="55">
        <f t="shared" si="15"/>
        <v>119.7</v>
      </c>
      <c r="F178" s="55">
        <f t="shared" si="16"/>
        <v>119.7</v>
      </c>
    </row>
    <row r="179" spans="1:6">
      <c r="A179" s="52">
        <v>44742</v>
      </c>
      <c r="B179" s="53">
        <v>2023</v>
      </c>
      <c r="C179" s="53">
        <v>2022</v>
      </c>
      <c r="D179" s="54">
        <v>120.53480000000002</v>
      </c>
      <c r="E179" s="55">
        <f t="shared" si="15"/>
        <v>120.53480000000002</v>
      </c>
      <c r="F179" s="55">
        <f t="shared" si="16"/>
        <v>120.53480000000002</v>
      </c>
    </row>
    <row r="180" spans="1:6">
      <c r="A180" s="52">
        <v>44773</v>
      </c>
      <c r="B180" s="53">
        <v>2023</v>
      </c>
      <c r="C180" s="53">
        <v>2022</v>
      </c>
      <c r="D180" s="54">
        <v>121.20320000000001</v>
      </c>
      <c r="E180" s="55">
        <f t="shared" si="15"/>
        <v>121.20320000000001</v>
      </c>
      <c r="F180" s="55">
        <f t="shared" si="16"/>
        <v>121.20320000000001</v>
      </c>
    </row>
    <row r="181" spans="1:6">
      <c r="A181" s="52">
        <v>44804</v>
      </c>
      <c r="B181" s="53">
        <v>2023</v>
      </c>
      <c r="C181" s="53">
        <v>2022</v>
      </c>
      <c r="D181" s="54">
        <v>121.8</v>
      </c>
      <c r="E181" s="55">
        <f t="shared" si="15"/>
        <v>121.8</v>
      </c>
      <c r="F181" s="55">
        <f t="shared" si="16"/>
        <v>121.8</v>
      </c>
    </row>
    <row r="182" spans="1:6">
      <c r="A182" s="52">
        <v>44834</v>
      </c>
      <c r="B182" s="53">
        <v>2023</v>
      </c>
      <c r="C182" s="53">
        <v>2022</v>
      </c>
      <c r="D182" s="54">
        <v>122.29120000000002</v>
      </c>
      <c r="E182" s="55">
        <f t="shared" si="15"/>
        <v>122.29120000000002</v>
      </c>
      <c r="F182" s="55">
        <f t="shared" si="16"/>
        <v>122.29120000000002</v>
      </c>
    </row>
    <row r="183" spans="1:6">
      <c r="A183" s="52">
        <v>44865</v>
      </c>
      <c r="B183" s="53">
        <v>2023</v>
      </c>
      <c r="C183" s="53">
        <v>2022</v>
      </c>
      <c r="D183" s="54">
        <v>124.28640000000001</v>
      </c>
      <c r="E183" s="55">
        <f t="shared" si="15"/>
        <v>124.28640000000001</v>
      </c>
      <c r="F183" s="55">
        <f t="shared" si="16"/>
        <v>124.28640000000001</v>
      </c>
    </row>
    <row r="184" spans="1:6">
      <c r="A184" s="52">
        <v>44895</v>
      </c>
      <c r="B184" s="53">
        <v>2023</v>
      </c>
      <c r="C184" s="53">
        <v>2022</v>
      </c>
      <c r="D184" s="54">
        <v>124.8</v>
      </c>
      <c r="E184" s="55">
        <f t="shared" si="15"/>
        <v>124.8</v>
      </c>
      <c r="F184" s="55">
        <f t="shared" si="16"/>
        <v>124.8</v>
      </c>
    </row>
    <row r="185" spans="1:6">
      <c r="A185" s="52">
        <v>44926</v>
      </c>
      <c r="B185" s="53">
        <v>2023</v>
      </c>
      <c r="C185" s="53">
        <v>2022</v>
      </c>
      <c r="D185" s="54">
        <v>125.25240000000001</v>
      </c>
      <c r="E185" s="55">
        <f t="shared" si="15"/>
        <v>125.25240000000001</v>
      </c>
      <c r="F185" s="55">
        <f t="shared" si="16"/>
        <v>125.25240000000001</v>
      </c>
    </row>
    <row r="186" spans="1:6">
      <c r="A186" s="52">
        <v>44957</v>
      </c>
      <c r="B186" s="53">
        <v>2023</v>
      </c>
      <c r="C186" s="53">
        <v>2023</v>
      </c>
      <c r="D186" s="54">
        <v>125.14320000000001</v>
      </c>
      <c r="E186" s="55">
        <f t="shared" si="15"/>
        <v>125.14320000000001</v>
      </c>
      <c r="F186" s="55">
        <f t="shared" si="16"/>
        <v>125.14320000000001</v>
      </c>
    </row>
    <row r="187" spans="1:6">
      <c r="A187" s="52">
        <v>44985</v>
      </c>
      <c r="B187" s="53">
        <v>2023</v>
      </c>
      <c r="C187" s="53">
        <v>2023</v>
      </c>
      <c r="D187" s="54">
        <v>125.80453000000001</v>
      </c>
      <c r="E187" s="55">
        <f t="shared" si="15"/>
        <v>125.80453000000001</v>
      </c>
      <c r="F187" s="55">
        <f t="shared" si="16"/>
        <v>125.80453000000001</v>
      </c>
    </row>
    <row r="188" spans="1:6">
      <c r="A188" s="52">
        <v>45016</v>
      </c>
      <c r="B188" s="53">
        <v>2023</v>
      </c>
      <c r="C188" s="53">
        <v>2023</v>
      </c>
      <c r="D188" s="54">
        <v>126.1710162</v>
      </c>
      <c r="E188" s="55">
        <f t="shared" si="15"/>
        <v>126.1710162</v>
      </c>
      <c r="F188" s="55">
        <f t="shared" si="16"/>
        <v>126.1710162</v>
      </c>
    </row>
    <row r="189" spans="1:6">
      <c r="A189" s="52">
        <v>45046</v>
      </c>
      <c r="B189" s="53">
        <v>2024</v>
      </c>
      <c r="C189" s="53">
        <v>2023</v>
      </c>
      <c r="D189" s="56">
        <v>128.30000000000001</v>
      </c>
      <c r="E189" s="55">
        <f t="shared" si="15"/>
        <v>128.30000000000001</v>
      </c>
      <c r="F189" s="55">
        <f t="shared" si="16"/>
        <v>128.30000000000001</v>
      </c>
    </row>
    <row r="190" spans="1:6">
      <c r="A190" s="52">
        <v>45077</v>
      </c>
      <c r="B190" s="53">
        <v>2024</v>
      </c>
      <c r="C190" s="53">
        <v>2023</v>
      </c>
      <c r="D190" s="56">
        <v>129.1</v>
      </c>
      <c r="E190" s="55">
        <f t="shared" si="15"/>
        <v>129.1</v>
      </c>
      <c r="F190" s="55">
        <f t="shared" si="16"/>
        <v>129.1</v>
      </c>
    </row>
    <row r="191" spans="1:6">
      <c r="A191" s="52">
        <v>45107</v>
      </c>
      <c r="B191" s="53">
        <v>2024</v>
      </c>
      <c r="C191" s="53">
        <v>2023</v>
      </c>
      <c r="D191" s="56">
        <v>129.4</v>
      </c>
      <c r="E191" s="55">
        <f t="shared" si="15"/>
        <v>129.4</v>
      </c>
      <c r="F191" s="55">
        <f t="shared" si="16"/>
        <v>129.4</v>
      </c>
    </row>
    <row r="192" spans="1:6">
      <c r="A192" s="52">
        <v>45138</v>
      </c>
      <c r="B192" s="53">
        <v>2024</v>
      </c>
      <c r="C192" s="53">
        <v>2023</v>
      </c>
      <c r="D192" s="56">
        <v>129</v>
      </c>
      <c r="E192" s="55">
        <f t="shared" si="15"/>
        <v>129</v>
      </c>
      <c r="F192" s="55">
        <f t="shared" si="16"/>
        <v>129</v>
      </c>
    </row>
    <row r="193" spans="1:6">
      <c r="A193" s="52">
        <v>45169</v>
      </c>
      <c r="B193" s="53">
        <v>2024</v>
      </c>
      <c r="C193" s="53">
        <v>2023</v>
      </c>
      <c r="D193" s="56">
        <v>129.4</v>
      </c>
      <c r="E193" s="55">
        <f t="shared" si="15"/>
        <v>129.4</v>
      </c>
      <c r="F193" s="55">
        <f t="shared" si="16"/>
        <v>129.4</v>
      </c>
    </row>
    <row r="194" spans="1:6">
      <c r="A194" s="52">
        <v>45199</v>
      </c>
      <c r="B194" s="53">
        <v>2024</v>
      </c>
      <c r="C194" s="53">
        <v>2023</v>
      </c>
      <c r="D194" s="56">
        <v>130.1</v>
      </c>
      <c r="E194" s="55">
        <f t="shared" si="15"/>
        <v>130.1</v>
      </c>
      <c r="F194" s="55">
        <f t="shared" si="16"/>
        <v>130.1</v>
      </c>
    </row>
    <row r="195" spans="1:6">
      <c r="A195" s="52">
        <v>45230</v>
      </c>
      <c r="B195" s="53">
        <v>2024</v>
      </c>
      <c r="C195" s="53">
        <v>2023</v>
      </c>
      <c r="D195" s="56">
        <v>130.19999999999999</v>
      </c>
      <c r="E195" s="55">
        <f t="shared" si="15"/>
        <v>130.19999999999999</v>
      </c>
      <c r="F195" s="55">
        <f t="shared" si="16"/>
        <v>130.19999999999999</v>
      </c>
    </row>
    <row r="196" spans="1:6">
      <c r="A196" s="52">
        <v>45260</v>
      </c>
      <c r="B196" s="53">
        <v>2024</v>
      </c>
      <c r="C196" s="53">
        <v>2023</v>
      </c>
      <c r="D196" s="56">
        <v>130</v>
      </c>
      <c r="E196" s="55">
        <f t="shared" si="15"/>
        <v>130</v>
      </c>
      <c r="F196" s="55">
        <f t="shared" si="16"/>
        <v>130</v>
      </c>
    </row>
    <row r="197" spans="1:6">
      <c r="A197" s="52">
        <v>45291</v>
      </c>
      <c r="B197" s="53">
        <v>2024</v>
      </c>
      <c r="C197" s="53">
        <v>2023</v>
      </c>
      <c r="D197" s="56">
        <v>130.5</v>
      </c>
      <c r="E197" s="55">
        <f t="shared" si="15"/>
        <v>130.5</v>
      </c>
      <c r="F197" s="55">
        <f t="shared" si="16"/>
        <v>130.5</v>
      </c>
    </row>
    <row r="198" spans="1:6">
      <c r="A198" s="52">
        <v>45322</v>
      </c>
      <c r="B198" s="53">
        <v>2024</v>
      </c>
      <c r="C198" s="53">
        <v>2024</v>
      </c>
      <c r="D198" s="56">
        <v>130</v>
      </c>
      <c r="E198" s="55">
        <f t="shared" si="15"/>
        <v>130</v>
      </c>
      <c r="F198" s="55">
        <f t="shared" si="16"/>
        <v>130</v>
      </c>
    </row>
    <row r="199" spans="1:6">
      <c r="A199" s="52">
        <v>45351</v>
      </c>
      <c r="B199" s="53">
        <v>2024</v>
      </c>
      <c r="C199" s="53">
        <v>2024</v>
      </c>
      <c r="D199" s="56">
        <v>130.80000000000001</v>
      </c>
      <c r="E199" s="55">
        <f t="shared" si="15"/>
        <v>130.80000000000001</v>
      </c>
      <c r="F199" s="55">
        <f t="shared" si="16"/>
        <v>130.80000000000001</v>
      </c>
    </row>
    <row r="200" spans="1:6">
      <c r="A200" s="52">
        <v>45382</v>
      </c>
      <c r="B200" s="53">
        <v>2024</v>
      </c>
      <c r="C200" s="53">
        <v>2024</v>
      </c>
      <c r="D200" s="56">
        <v>131.6</v>
      </c>
      <c r="E200" s="55">
        <f t="shared" si="15"/>
        <v>131.6</v>
      </c>
      <c r="F200" s="55">
        <f t="shared" si="16"/>
        <v>131.6</v>
      </c>
    </row>
    <row r="201" spans="1:6">
      <c r="A201" s="52">
        <v>45412</v>
      </c>
      <c r="B201" s="53">
        <v>2025</v>
      </c>
      <c r="C201" s="53">
        <v>2024</v>
      </c>
      <c r="D201" s="56">
        <v>132.19999999999999</v>
      </c>
      <c r="E201" s="55">
        <f t="shared" si="15"/>
        <v>132.19999999999999</v>
      </c>
      <c r="F201" s="55">
        <f t="shared" si="16"/>
        <v>132.19999999999999</v>
      </c>
    </row>
    <row r="202" spans="1:6">
      <c r="A202" s="52">
        <v>45443</v>
      </c>
      <c r="B202" s="53">
        <v>2025</v>
      </c>
      <c r="C202" s="53">
        <v>2024</v>
      </c>
      <c r="D202" s="56">
        <v>132.69999999999999</v>
      </c>
      <c r="E202" s="55">
        <f t="shared" si="15"/>
        <v>132.69999999999999</v>
      </c>
      <c r="F202" s="55">
        <f t="shared" si="16"/>
        <v>132.69999999999999</v>
      </c>
    </row>
    <row r="203" spans="1:6">
      <c r="A203" s="52">
        <v>45473</v>
      </c>
      <c r="B203" s="53">
        <v>2025</v>
      </c>
      <c r="C203" s="53">
        <v>2024</v>
      </c>
      <c r="D203" s="56">
        <v>133</v>
      </c>
      <c r="E203" s="55">
        <f t="shared" si="15"/>
        <v>133</v>
      </c>
      <c r="F203" s="55">
        <f t="shared" si="16"/>
        <v>133</v>
      </c>
    </row>
    <row r="204" spans="1:6">
      <c r="A204" s="52">
        <v>45504</v>
      </c>
      <c r="B204" s="53">
        <v>2025</v>
      </c>
      <c r="C204" s="53">
        <v>2024</v>
      </c>
      <c r="D204" s="56">
        <v>132.9</v>
      </c>
      <c r="E204" s="55">
        <f t="shared" si="15"/>
        <v>132.9</v>
      </c>
      <c r="F204" s="55">
        <f t="shared" si="16"/>
        <v>132.9</v>
      </c>
    </row>
    <row r="205" spans="1:6">
      <c r="A205" s="52">
        <v>45535</v>
      </c>
      <c r="B205" s="53">
        <v>2025</v>
      </c>
      <c r="C205" s="53">
        <v>2024</v>
      </c>
      <c r="D205" s="56">
        <v>133.4</v>
      </c>
      <c r="E205" s="55">
        <f t="shared" si="15"/>
        <v>133.4</v>
      </c>
      <c r="F205" s="55">
        <f t="shared" si="16"/>
        <v>133.4</v>
      </c>
    </row>
    <row r="206" spans="1:6">
      <c r="A206" s="52">
        <v>45565</v>
      </c>
      <c r="B206" s="53">
        <v>2025</v>
      </c>
      <c r="C206" s="53">
        <v>2024</v>
      </c>
      <c r="D206" s="56">
        <v>133.5</v>
      </c>
      <c r="E206" s="55">
        <f t="shared" si="15"/>
        <v>133.5</v>
      </c>
      <c r="F206" s="55">
        <f t="shared" si="16"/>
        <v>133.5</v>
      </c>
    </row>
    <row r="207" spans="1:6">
      <c r="A207" s="52">
        <v>45596</v>
      </c>
      <c r="B207" s="53">
        <v>2025</v>
      </c>
      <c r="C207" s="53">
        <v>2024</v>
      </c>
      <c r="D207" s="56">
        <v>134.30000000000001</v>
      </c>
      <c r="E207" s="55">
        <f t="shared" si="15"/>
        <v>134.30000000000001</v>
      </c>
      <c r="F207" s="55">
        <f t="shared" si="16"/>
        <v>134.30000000000001</v>
      </c>
    </row>
    <row r="208" spans="1:6">
      <c r="A208" s="52">
        <v>45626</v>
      </c>
      <c r="B208" s="53">
        <v>2025</v>
      </c>
      <c r="C208" s="53">
        <v>2024</v>
      </c>
      <c r="D208" s="56">
        <v>134.6</v>
      </c>
      <c r="E208" s="55">
        <f t="shared" si="15"/>
        <v>134.6</v>
      </c>
      <c r="F208" s="55">
        <f t="shared" si="16"/>
        <v>134.6</v>
      </c>
    </row>
    <row r="209" spans="1:6">
      <c r="A209" s="52">
        <v>45657</v>
      </c>
      <c r="B209" s="53">
        <v>2025</v>
      </c>
      <c r="C209" s="53">
        <v>2024</v>
      </c>
      <c r="D209" s="56">
        <v>135.1</v>
      </c>
      <c r="E209" s="55">
        <f t="shared" si="15"/>
        <v>135.1</v>
      </c>
      <c r="F209" s="55">
        <f t="shared" si="16"/>
        <v>135.1</v>
      </c>
    </row>
    <row r="210" spans="1:6">
      <c r="A210" s="52">
        <v>45688</v>
      </c>
      <c r="B210" s="53">
        <v>2025</v>
      </c>
      <c r="C210" s="53">
        <v>2025</v>
      </c>
      <c r="D210" s="56">
        <v>135.1</v>
      </c>
      <c r="E210" s="55">
        <f t="shared" si="15"/>
        <v>135.1</v>
      </c>
      <c r="F210" s="55">
        <f t="shared" si="16"/>
        <v>135.1</v>
      </c>
    </row>
    <row r="211" spans="1:6">
      <c r="A211" s="52">
        <v>45716</v>
      </c>
      <c r="B211" s="53">
        <v>2025</v>
      </c>
      <c r="C211" s="53">
        <v>2025</v>
      </c>
      <c r="D211" s="56">
        <v>135.6</v>
      </c>
      <c r="E211" s="55">
        <f t="shared" si="15"/>
        <v>135.6</v>
      </c>
      <c r="F211" s="55">
        <f t="shared" si="16"/>
        <v>135.6</v>
      </c>
    </row>
    <row r="212" spans="1:6">
      <c r="A212" s="52">
        <v>45747</v>
      </c>
      <c r="B212" s="53">
        <v>2025</v>
      </c>
      <c r="C212" s="53">
        <v>2025</v>
      </c>
      <c r="D212" s="56">
        <v>136.1</v>
      </c>
      <c r="E212" s="55">
        <f t="shared" si="15"/>
        <v>136.1</v>
      </c>
      <c r="F212" s="55">
        <f t="shared" si="16"/>
        <v>136.1</v>
      </c>
    </row>
    <row r="213" spans="1:6">
      <c r="A213" s="52">
        <v>45777</v>
      </c>
      <c r="B213" s="53">
        <v>2026</v>
      </c>
      <c r="C213" s="53">
        <v>2025</v>
      </c>
      <c r="D213" s="56">
        <v>137.69999999999999</v>
      </c>
      <c r="E213" s="55">
        <f t="shared" ref="E213:E248" si="17">IF(ISBLANK(D213),"",D213)</f>
        <v>137.69999999999999</v>
      </c>
      <c r="F213" s="55">
        <f t="shared" ref="F213:F248" si="18">IFERROR(IF($A213 &lt; DATE(2023, 4, 1),E213, F212*(E213/E212)),"")</f>
        <v>137.69999999999999</v>
      </c>
    </row>
    <row r="214" spans="1:6">
      <c r="A214" s="52">
        <v>45808</v>
      </c>
      <c r="B214" s="53">
        <v>2026</v>
      </c>
      <c r="C214" s="53">
        <v>2025</v>
      </c>
      <c r="D214" s="56">
        <v>138</v>
      </c>
      <c r="E214" s="55">
        <f t="shared" si="17"/>
        <v>138</v>
      </c>
      <c r="F214" s="55">
        <f t="shared" si="18"/>
        <v>138</v>
      </c>
    </row>
    <row r="215" spans="1:6">
      <c r="A215" s="52">
        <v>45838</v>
      </c>
      <c r="B215" s="53">
        <v>2026</v>
      </c>
      <c r="C215" s="53">
        <v>2025</v>
      </c>
      <c r="D215" s="56">
        <v>138.4</v>
      </c>
      <c r="E215" s="55">
        <f t="shared" si="17"/>
        <v>138.4</v>
      </c>
      <c r="F215" s="55">
        <f t="shared" si="18"/>
        <v>138.4</v>
      </c>
    </row>
    <row r="216" spans="1:6">
      <c r="A216" s="52">
        <v>45869</v>
      </c>
      <c r="B216" s="53">
        <v>2026</v>
      </c>
      <c r="C216" s="53">
        <v>2025</v>
      </c>
      <c r="D216" s="56">
        <v>138.5</v>
      </c>
      <c r="E216" s="55">
        <f t="shared" si="17"/>
        <v>138.5</v>
      </c>
      <c r="F216" s="55">
        <f t="shared" si="18"/>
        <v>138.5</v>
      </c>
    </row>
    <row r="217" spans="1:6">
      <c r="A217" s="52">
        <v>45900</v>
      </c>
      <c r="B217" s="53">
        <v>2026</v>
      </c>
      <c r="C217" s="53">
        <v>2025</v>
      </c>
      <c r="D217" s="56">
        <v>138.9</v>
      </c>
      <c r="E217" s="55">
        <f t="shared" si="17"/>
        <v>138.9</v>
      </c>
      <c r="F217" s="55">
        <f t="shared" si="18"/>
        <v>138.9</v>
      </c>
    </row>
    <row r="218" spans="1:6">
      <c r="A218" s="52">
        <v>45930</v>
      </c>
      <c r="B218" s="53">
        <v>2026</v>
      </c>
      <c r="C218" s="53">
        <v>2025</v>
      </c>
      <c r="D218" s="56">
        <v>138.9</v>
      </c>
      <c r="E218" s="55">
        <f t="shared" si="17"/>
        <v>138.9</v>
      </c>
      <c r="F218" s="55">
        <f t="shared" si="18"/>
        <v>138.9</v>
      </c>
    </row>
    <row r="219" spans="1:6">
      <c r="A219" s="52">
        <v>45961</v>
      </c>
      <c r="B219" s="53">
        <v>2026</v>
      </c>
      <c r="C219" s="53">
        <v>2025</v>
      </c>
      <c r="D219" s="56">
        <v>139.5</v>
      </c>
      <c r="E219" s="55">
        <f t="shared" si="17"/>
        <v>139.5</v>
      </c>
      <c r="F219" s="55">
        <f t="shared" si="18"/>
        <v>139.5</v>
      </c>
    </row>
    <row r="220" spans="1:6">
      <c r="A220" s="52">
        <v>45991</v>
      </c>
      <c r="B220" s="53">
        <v>2026</v>
      </c>
      <c r="C220" s="53">
        <v>2025</v>
      </c>
      <c r="D220" s="56">
        <v>139.4</v>
      </c>
      <c r="E220" s="55">
        <f t="shared" si="17"/>
        <v>139.4</v>
      </c>
      <c r="F220" s="55">
        <f t="shared" si="18"/>
        <v>139.4</v>
      </c>
    </row>
    <row r="221" spans="1:6">
      <c r="A221" s="52">
        <v>46022</v>
      </c>
      <c r="B221" s="53">
        <v>2026</v>
      </c>
      <c r="C221" s="53">
        <v>2025</v>
      </c>
      <c r="D221" s="56">
        <v>139.9</v>
      </c>
      <c r="E221" s="55">
        <f t="shared" si="17"/>
        <v>139.9</v>
      </c>
      <c r="F221" s="55">
        <f t="shared" si="18"/>
        <v>139.9</v>
      </c>
    </row>
    <row r="222" spans="1:6">
      <c r="A222" s="52">
        <v>46053</v>
      </c>
      <c r="B222" s="53">
        <v>2026</v>
      </c>
      <c r="C222" s="53">
        <v>2026</v>
      </c>
      <c r="D222" s="56">
        <v>139.4</v>
      </c>
      <c r="E222" s="55">
        <f t="shared" si="17"/>
        <v>139.4</v>
      </c>
      <c r="F222" s="55">
        <f t="shared" si="18"/>
        <v>139.4</v>
      </c>
    </row>
    <row r="223" spans="1:6">
      <c r="A223" s="52">
        <v>46081</v>
      </c>
      <c r="B223" s="53">
        <v>2026</v>
      </c>
      <c r="C223" s="53">
        <v>2026</v>
      </c>
      <c r="D223" s="56"/>
      <c r="E223" s="55" t="str">
        <f t="shared" si="17"/>
        <v/>
      </c>
      <c r="F223" s="55" t="str">
        <f t="shared" si="18"/>
        <v/>
      </c>
    </row>
    <row r="224" spans="1:6">
      <c r="A224" s="52">
        <v>46112</v>
      </c>
      <c r="B224" s="53">
        <v>2026</v>
      </c>
      <c r="C224" s="53">
        <v>2026</v>
      </c>
      <c r="D224" s="56"/>
      <c r="E224" s="55" t="str">
        <f t="shared" si="17"/>
        <v/>
      </c>
      <c r="F224" s="55" t="str">
        <f t="shared" si="18"/>
        <v/>
      </c>
    </row>
    <row r="225" spans="1:6">
      <c r="A225" s="52">
        <v>46142</v>
      </c>
      <c r="B225" s="53">
        <v>2027</v>
      </c>
      <c r="C225" s="53">
        <v>2026</v>
      </c>
      <c r="D225" s="56"/>
      <c r="E225" s="55" t="str">
        <f t="shared" si="17"/>
        <v/>
      </c>
      <c r="F225" s="55" t="str">
        <f t="shared" si="18"/>
        <v/>
      </c>
    </row>
    <row r="226" spans="1:6">
      <c r="A226" s="52">
        <v>46173</v>
      </c>
      <c r="B226" s="53">
        <v>2027</v>
      </c>
      <c r="C226" s="53">
        <v>2026</v>
      </c>
      <c r="D226" s="56"/>
      <c r="E226" s="55" t="str">
        <f t="shared" si="17"/>
        <v/>
      </c>
      <c r="F226" s="55" t="str">
        <f t="shared" si="18"/>
        <v/>
      </c>
    </row>
    <row r="227" spans="1:6">
      <c r="A227" s="52">
        <v>46203</v>
      </c>
      <c r="B227" s="53">
        <v>2027</v>
      </c>
      <c r="C227" s="53">
        <v>2026</v>
      </c>
      <c r="D227" s="56"/>
      <c r="E227" s="55" t="str">
        <f t="shared" si="17"/>
        <v/>
      </c>
      <c r="F227" s="55" t="str">
        <f t="shared" si="18"/>
        <v/>
      </c>
    </row>
    <row r="228" spans="1:6">
      <c r="A228" s="52">
        <v>46234</v>
      </c>
      <c r="B228" s="53">
        <v>2027</v>
      </c>
      <c r="C228" s="53">
        <v>2026</v>
      </c>
      <c r="D228" s="56"/>
      <c r="E228" s="55" t="str">
        <f t="shared" si="17"/>
        <v/>
      </c>
      <c r="F228" s="55" t="str">
        <f t="shared" si="18"/>
        <v/>
      </c>
    </row>
    <row r="229" spans="1:6">
      <c r="A229" s="52">
        <v>46265</v>
      </c>
      <c r="B229" s="53">
        <v>2027</v>
      </c>
      <c r="C229" s="53">
        <v>2026</v>
      </c>
      <c r="D229" s="56"/>
      <c r="E229" s="55" t="str">
        <f t="shared" si="17"/>
        <v/>
      </c>
      <c r="F229" s="55" t="str">
        <f t="shared" si="18"/>
        <v/>
      </c>
    </row>
    <row r="230" spans="1:6">
      <c r="A230" s="52">
        <v>46295</v>
      </c>
      <c r="B230" s="53">
        <v>2027</v>
      </c>
      <c r="C230" s="53">
        <v>2026</v>
      </c>
      <c r="D230" s="56"/>
      <c r="E230" s="55" t="str">
        <f t="shared" si="17"/>
        <v/>
      </c>
      <c r="F230" s="55" t="str">
        <f t="shared" si="18"/>
        <v/>
      </c>
    </row>
    <row r="231" spans="1:6">
      <c r="A231" s="52">
        <v>46326</v>
      </c>
      <c r="B231" s="53">
        <v>2027</v>
      </c>
      <c r="C231" s="53">
        <v>2026</v>
      </c>
      <c r="D231" s="56"/>
      <c r="E231" s="55" t="str">
        <f t="shared" si="17"/>
        <v/>
      </c>
      <c r="F231" s="55" t="str">
        <f t="shared" si="18"/>
        <v/>
      </c>
    </row>
    <row r="232" spans="1:6">
      <c r="A232" s="52">
        <v>46356</v>
      </c>
      <c r="B232" s="53">
        <v>2027</v>
      </c>
      <c r="C232" s="53">
        <v>2026</v>
      </c>
      <c r="D232" s="56"/>
      <c r="E232" s="55" t="str">
        <f t="shared" si="17"/>
        <v/>
      </c>
      <c r="F232" s="55" t="str">
        <f t="shared" si="18"/>
        <v/>
      </c>
    </row>
    <row r="233" spans="1:6">
      <c r="A233" s="52">
        <v>46387</v>
      </c>
      <c r="B233" s="53">
        <v>2027</v>
      </c>
      <c r="C233" s="53">
        <v>2026</v>
      </c>
      <c r="D233" s="56"/>
      <c r="E233" s="55" t="str">
        <f t="shared" si="17"/>
        <v/>
      </c>
      <c r="F233" s="55" t="str">
        <f t="shared" si="18"/>
        <v/>
      </c>
    </row>
    <row r="234" spans="1:6">
      <c r="A234" s="52">
        <v>46418</v>
      </c>
      <c r="B234" s="53">
        <v>2027</v>
      </c>
      <c r="C234" s="53">
        <v>2027</v>
      </c>
      <c r="D234" s="56"/>
      <c r="E234" s="55" t="str">
        <f t="shared" si="17"/>
        <v/>
      </c>
      <c r="F234" s="55" t="str">
        <f t="shared" si="18"/>
        <v/>
      </c>
    </row>
    <row r="235" spans="1:6">
      <c r="A235" s="52">
        <v>46446</v>
      </c>
      <c r="B235" s="53">
        <v>2027</v>
      </c>
      <c r="C235" s="53">
        <v>2027</v>
      </c>
      <c r="D235" s="56"/>
      <c r="E235" s="55" t="str">
        <f t="shared" si="17"/>
        <v/>
      </c>
      <c r="F235" s="55" t="str">
        <f t="shared" si="18"/>
        <v/>
      </c>
    </row>
    <row r="236" spans="1:6">
      <c r="A236" s="52">
        <v>46477</v>
      </c>
      <c r="B236" s="53">
        <v>2027</v>
      </c>
      <c r="C236" s="53">
        <v>2027</v>
      </c>
      <c r="D236" s="56"/>
      <c r="E236" s="55" t="str">
        <f t="shared" si="17"/>
        <v/>
      </c>
      <c r="F236" s="55" t="str">
        <f t="shared" si="18"/>
        <v/>
      </c>
    </row>
    <row r="237" spans="1:6">
      <c r="A237" s="52">
        <v>46507</v>
      </c>
      <c r="B237" s="53">
        <v>2028</v>
      </c>
      <c r="C237" s="53">
        <v>2027</v>
      </c>
      <c r="D237" s="56"/>
      <c r="E237" s="55" t="str">
        <f t="shared" si="17"/>
        <v/>
      </c>
      <c r="F237" s="55" t="str">
        <f t="shared" si="18"/>
        <v/>
      </c>
    </row>
    <row r="238" spans="1:6">
      <c r="A238" s="52">
        <v>46538</v>
      </c>
      <c r="B238" s="53">
        <v>2028</v>
      </c>
      <c r="C238" s="53">
        <v>2027</v>
      </c>
      <c r="D238" s="56"/>
      <c r="E238" s="55" t="str">
        <f t="shared" si="17"/>
        <v/>
      </c>
      <c r="F238" s="55" t="str">
        <f t="shared" si="18"/>
        <v/>
      </c>
    </row>
    <row r="239" spans="1:6">
      <c r="A239" s="52">
        <v>46568</v>
      </c>
      <c r="B239" s="53">
        <v>2028</v>
      </c>
      <c r="C239" s="53">
        <v>2027</v>
      </c>
      <c r="D239" s="56"/>
      <c r="E239" s="55" t="str">
        <f t="shared" si="17"/>
        <v/>
      </c>
      <c r="F239" s="55" t="str">
        <f t="shared" si="18"/>
        <v/>
      </c>
    </row>
    <row r="240" spans="1:6">
      <c r="A240" s="52">
        <v>46599</v>
      </c>
      <c r="B240" s="53">
        <v>2028</v>
      </c>
      <c r="C240" s="53">
        <v>2027</v>
      </c>
      <c r="D240" s="56"/>
      <c r="E240" s="55" t="str">
        <f t="shared" si="17"/>
        <v/>
      </c>
      <c r="F240" s="55" t="str">
        <f t="shared" si="18"/>
        <v/>
      </c>
    </row>
    <row r="241" spans="1:41">
      <c r="A241" s="52">
        <v>46630</v>
      </c>
      <c r="B241" s="53">
        <v>2028</v>
      </c>
      <c r="C241" s="53">
        <v>2027</v>
      </c>
      <c r="D241" s="56"/>
      <c r="E241" s="55" t="str">
        <f t="shared" si="17"/>
        <v/>
      </c>
      <c r="F241" s="55" t="str">
        <f t="shared" si="18"/>
        <v/>
      </c>
    </row>
    <row r="242" spans="1:41">
      <c r="A242" s="52">
        <v>46660</v>
      </c>
      <c r="B242" s="53">
        <v>2028</v>
      </c>
      <c r="C242" s="53">
        <v>2027</v>
      </c>
      <c r="D242" s="56"/>
      <c r="E242" s="55" t="str">
        <f t="shared" si="17"/>
        <v/>
      </c>
      <c r="F242" s="55" t="str">
        <f t="shared" si="18"/>
        <v/>
      </c>
    </row>
    <row r="243" spans="1:41">
      <c r="A243" s="52">
        <v>46691</v>
      </c>
      <c r="B243" s="53">
        <v>2028</v>
      </c>
      <c r="C243" s="53">
        <v>2027</v>
      </c>
      <c r="D243" s="56"/>
      <c r="E243" s="55" t="str">
        <f t="shared" si="17"/>
        <v/>
      </c>
      <c r="F243" s="55" t="str">
        <f t="shared" si="18"/>
        <v/>
      </c>
    </row>
    <row r="244" spans="1:41">
      <c r="A244" s="52">
        <v>46721</v>
      </c>
      <c r="B244" s="53">
        <v>2028</v>
      </c>
      <c r="C244" s="53">
        <v>2027</v>
      </c>
      <c r="D244" s="56"/>
      <c r="E244" s="55" t="str">
        <f t="shared" si="17"/>
        <v/>
      </c>
      <c r="F244" s="55" t="str">
        <f t="shared" si="18"/>
        <v/>
      </c>
    </row>
    <row r="245" spans="1:41">
      <c r="A245" s="52">
        <v>46752</v>
      </c>
      <c r="B245" s="53">
        <v>2028</v>
      </c>
      <c r="C245" s="53">
        <v>2027</v>
      </c>
      <c r="D245" s="56"/>
      <c r="E245" s="55" t="str">
        <f t="shared" si="17"/>
        <v/>
      </c>
      <c r="F245" s="55" t="str">
        <f t="shared" si="18"/>
        <v/>
      </c>
    </row>
    <row r="246" spans="1:41">
      <c r="A246" s="52">
        <v>46783</v>
      </c>
      <c r="B246" s="53">
        <v>2028</v>
      </c>
      <c r="C246" s="53">
        <v>2028</v>
      </c>
      <c r="D246" s="56"/>
      <c r="E246" s="55" t="str">
        <f t="shared" si="17"/>
        <v/>
      </c>
      <c r="F246" s="55" t="str">
        <f t="shared" si="18"/>
        <v/>
      </c>
    </row>
    <row r="247" spans="1:41">
      <c r="A247" s="52">
        <v>46812</v>
      </c>
      <c r="B247" s="53">
        <v>2028</v>
      </c>
      <c r="C247" s="53">
        <v>2028</v>
      </c>
      <c r="D247" s="56"/>
      <c r="E247" s="55" t="str">
        <f t="shared" si="17"/>
        <v/>
      </c>
      <c r="F247" s="55" t="str">
        <f t="shared" si="18"/>
        <v/>
      </c>
    </row>
    <row r="248" spans="1:41">
      <c r="A248" s="52">
        <v>46843</v>
      </c>
      <c r="B248" s="53">
        <v>2028</v>
      </c>
      <c r="C248" s="53">
        <v>2028</v>
      </c>
      <c r="D248" s="56"/>
      <c r="E248" s="55" t="str">
        <f t="shared" si="17"/>
        <v/>
      </c>
      <c r="F248" s="55" t="str">
        <f t="shared" si="18"/>
        <v/>
      </c>
    </row>
    <row r="250" spans="1:41">
      <c r="A250" s="253" t="s">
        <v>291</v>
      </c>
      <c r="B250" s="253"/>
      <c r="C250" s="253"/>
      <c r="D250" s="253"/>
      <c r="E250" s="253"/>
      <c r="F250" s="253"/>
      <c r="G250" s="253"/>
      <c r="H250" s="253"/>
      <c r="I250" s="253"/>
      <c r="J250" s="253"/>
      <c r="K250" s="253"/>
      <c r="L250" s="253"/>
      <c r="M250" s="253"/>
      <c r="N250" s="253"/>
      <c r="O250" s="253"/>
      <c r="P250" s="253"/>
      <c r="Q250" s="253"/>
      <c r="R250" s="253"/>
      <c r="S250" s="253"/>
      <c r="T250" s="253"/>
      <c r="U250" s="253"/>
      <c r="V250" s="253"/>
      <c r="W250" s="253"/>
      <c r="X250" s="253"/>
      <c r="Y250" s="253"/>
      <c r="Z250" s="253"/>
      <c r="AA250" s="253"/>
      <c r="AB250" s="253"/>
      <c r="AC250" s="253"/>
      <c r="AD250" s="253"/>
      <c r="AE250" s="253"/>
      <c r="AF250" s="253"/>
      <c r="AG250" s="253"/>
      <c r="AH250" s="253"/>
      <c r="AI250" s="253"/>
      <c r="AJ250" s="253"/>
      <c r="AK250" s="253"/>
      <c r="AL250" s="253"/>
      <c r="AM250" s="253"/>
      <c r="AN250" s="253"/>
      <c r="AO250" s="253"/>
    </row>
    <row r="251" spans="1:41" outlineLevel="1">
      <c r="A251" s="217"/>
    </row>
    <row r="252" spans="1:41" outlineLevel="1">
      <c r="A252" s="217"/>
    </row>
    <row r="253" spans="1:41" outlineLevel="1">
      <c r="A253" s="217"/>
    </row>
    <row r="254" spans="1:41" outlineLevel="1">
      <c r="A254" s="217"/>
    </row>
    <row r="255" spans="1:41">
      <c r="A255" s="252" t="s">
        <v>294</v>
      </c>
      <c r="B255" s="252"/>
      <c r="C255" s="252"/>
      <c r="D255" s="252"/>
      <c r="E255" s="252"/>
      <c r="F255" s="252"/>
      <c r="G255" s="252"/>
      <c r="H255" s="252"/>
      <c r="I255" s="252"/>
      <c r="J255" s="252"/>
      <c r="K255" s="252"/>
      <c r="L255" s="252"/>
      <c r="M255" s="25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row>
    <row r="256" spans="1:41" outlineLevel="1">
      <c r="A256" s="217"/>
    </row>
    <row r="257" spans="1:41" outlineLevel="1">
      <c r="A257" s="217"/>
    </row>
    <row r="258" spans="1:41" outlineLevel="1">
      <c r="A258" s="217"/>
    </row>
    <row r="259" spans="1:41" outlineLevel="1">
      <c r="A259" s="217"/>
    </row>
    <row r="260" spans="1:41" s="260" customFormat="1" ht="14.25">
      <c r="A260" s="218" t="s">
        <v>295</v>
      </c>
      <c r="B260" s="218"/>
      <c r="C260" s="218"/>
      <c r="D260" s="218"/>
      <c r="E260" s="218"/>
      <c r="F260" s="218"/>
      <c r="G260" s="218"/>
      <c r="H260" s="218"/>
      <c r="I260" s="218"/>
      <c r="J260" s="218"/>
      <c r="K260" s="218"/>
      <c r="L260" s="218"/>
      <c r="M260" s="218"/>
      <c r="N260" s="218"/>
      <c r="O260" s="218"/>
      <c r="P260" s="218"/>
      <c r="Q260" s="218"/>
      <c r="R260" s="218"/>
      <c r="S260" s="218"/>
      <c r="T260" s="218"/>
      <c r="U260" s="218"/>
      <c r="V260" s="218"/>
      <c r="W260" s="218"/>
      <c r="X260" s="218"/>
      <c r="Y260" s="218"/>
      <c r="Z260" s="218"/>
      <c r="AA260" s="218"/>
      <c r="AB260" s="218"/>
      <c r="AC260" s="218"/>
      <c r="AD260" s="218"/>
      <c r="AE260" s="218"/>
      <c r="AF260" s="218"/>
      <c r="AG260" s="218"/>
      <c r="AH260" s="218"/>
      <c r="AI260" s="218"/>
      <c r="AJ260" s="218"/>
      <c r="AK260" s="218"/>
      <c r="AL260" s="218"/>
      <c r="AM260" s="218"/>
      <c r="AN260" s="218"/>
      <c r="AO260" s="218"/>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7E652-B1BF-41F8-BD68-8FBDE4B6D0DF}">
  <sheetPr codeName="Sheet14">
    <tabColor theme="4" tint="0.79998168889431442"/>
    <outlinePr summaryBelow="0"/>
  </sheetPr>
  <dimension ref="A1:AP512"/>
  <sheetViews>
    <sheetView topLeftCell="A482" zoomScale="90" zoomScaleNormal="90" workbookViewId="0">
      <selection activeCell="A502" sqref="A502"/>
    </sheetView>
  </sheetViews>
  <sheetFormatPr defaultColWidth="8.625" defaultRowHeight="15.75" outlineLevelRow="2"/>
  <cols>
    <col min="1" max="1" width="9.25" style="7" customWidth="1"/>
    <col min="2" max="11" width="8.625" style="7"/>
    <col min="12" max="12" width="11.25" customWidth="1"/>
    <col min="13" max="13" width="12.25" style="7" customWidth="1"/>
    <col min="14" max="14" width="12.5" style="7" customWidth="1"/>
    <col min="15" max="43" width="11.5" style="7" customWidth="1"/>
    <col min="44" max="137" width="10.125" style="7" bestFit="1" customWidth="1"/>
    <col min="138" max="139" width="8.625" style="7"/>
    <col min="140" max="140" width="8.875" style="7" bestFit="1" customWidth="1"/>
    <col min="141" max="16384" width="8.625" style="7"/>
  </cols>
  <sheetData>
    <row r="1" spans="1:42" ht="14.25">
      <c r="A1" s="207" t="s">
        <v>341</v>
      </c>
      <c r="B1" s="33"/>
      <c r="C1" s="33"/>
      <c r="D1" s="33"/>
      <c r="E1" s="33"/>
      <c r="F1" s="33"/>
      <c r="G1" s="33"/>
      <c r="H1" s="33"/>
      <c r="I1" s="33"/>
      <c r="J1" s="33"/>
      <c r="K1" s="185"/>
      <c r="L1" s="33"/>
      <c r="M1" s="191" t="str">
        <f>_xlfn.XLOOKUP(M$2,'Cover Sheet'!$B$25:$B$60,'Cover Sheet'!$E$25:$E$60)</f>
        <v>Previous Year</v>
      </c>
      <c r="N1" s="191" t="str">
        <f>_xlfn.XLOOKUP(N$2,'Cover Sheet'!$B$25:$B$60,'Cover Sheet'!$E$25:$E$60)</f>
        <v>Current year</v>
      </c>
      <c r="O1" s="191" t="str">
        <f>_xlfn.XLOOKUP(O$2,'Cover Sheet'!$B$25:$B$60,'Cover Sheet'!$E$25:$E$60)</f>
        <v>Forecast</v>
      </c>
      <c r="P1" s="191" t="str">
        <f>_xlfn.XLOOKUP(P$2,'Cover Sheet'!$B$25:$B$60,'Cover Sheet'!$E$25:$E$60)</f>
        <v>Forecast</v>
      </c>
      <c r="Q1" s="191" t="str">
        <f>_xlfn.XLOOKUP(Q$2,'Cover Sheet'!$B$25:$B$60,'Cover Sheet'!$E$25:$E$60)</f>
        <v>Forecast</v>
      </c>
      <c r="R1" s="191" t="str">
        <f>_xlfn.XLOOKUP(R$2,'Cover Sheet'!$B$25:$B$60,'Cover Sheet'!$E$25:$E$60)</f>
        <v>Forecast</v>
      </c>
      <c r="S1" s="191" t="str">
        <f>_xlfn.XLOOKUP(S$2,'Cover Sheet'!$B$25:$B$60,'Cover Sheet'!$E$25:$E$60)</f>
        <v>Forecast</v>
      </c>
      <c r="T1" s="191" t="str">
        <f>_xlfn.XLOOKUP(T$2,'Cover Sheet'!$B$25:$B$60,'Cover Sheet'!$E$25:$E$60)</f>
        <v>Forecast</v>
      </c>
      <c r="U1" s="191" t="str">
        <f>_xlfn.XLOOKUP(U$2,'Cover Sheet'!$B$25:$B$60,'Cover Sheet'!$E$25:$E$60)</f>
        <v>Forecast</v>
      </c>
      <c r="V1" s="191" t="str">
        <f>_xlfn.XLOOKUP(V$2,'Cover Sheet'!$B$25:$B$60,'Cover Sheet'!$E$25:$E$60)</f>
        <v>Forecast</v>
      </c>
      <c r="W1" s="191" t="str">
        <f>_xlfn.XLOOKUP(W$2,'Cover Sheet'!$B$25:$B$60,'Cover Sheet'!$E$25:$E$60)</f>
        <v>Forecast</v>
      </c>
      <c r="X1" s="191" t="str">
        <f>_xlfn.XLOOKUP(X$2,'Cover Sheet'!$B$25:$B$60,'Cover Sheet'!$E$25:$E$60)</f>
        <v>Forecast</v>
      </c>
      <c r="Y1" s="191" t="str">
        <f>_xlfn.XLOOKUP(Y$2,'Cover Sheet'!$B$25:$B$60,'Cover Sheet'!$E$25:$E$60)</f>
        <v>Forecast</v>
      </c>
      <c r="Z1" s="191" t="str">
        <f>_xlfn.XLOOKUP(Z$2,'Cover Sheet'!$B$25:$B$60,'Cover Sheet'!$E$25:$E$60)</f>
        <v>Forecast</v>
      </c>
      <c r="AA1" s="191" t="str">
        <f>_xlfn.XLOOKUP(AA$2,'Cover Sheet'!$B$25:$B$60,'Cover Sheet'!$E$25:$E$60)</f>
        <v>Forecast</v>
      </c>
      <c r="AB1" s="191" t="str">
        <f>_xlfn.XLOOKUP(AB$2,'Cover Sheet'!$B$25:$B$60,'Cover Sheet'!$E$25:$E$60)</f>
        <v>Forecast</v>
      </c>
      <c r="AC1" s="191" t="str">
        <f>_xlfn.XLOOKUP(AC$2,'Cover Sheet'!$B$25:$B$60,'Cover Sheet'!$E$25:$E$60)</f>
        <v>Forecast</v>
      </c>
      <c r="AD1" s="191" t="str">
        <f>_xlfn.XLOOKUP(AD$2,'Cover Sheet'!$B$25:$B$60,'Cover Sheet'!$E$25:$E$60)</f>
        <v>Forecast</v>
      </c>
      <c r="AE1" s="191" t="str">
        <f>_xlfn.XLOOKUP(AE$2,'Cover Sheet'!$B$25:$B$60,'Cover Sheet'!$E$25:$E$60)</f>
        <v>Forecast</v>
      </c>
      <c r="AF1" s="191" t="str">
        <f>_xlfn.XLOOKUP(AF$2,'Cover Sheet'!$B$25:$B$60,'Cover Sheet'!$E$25:$E$60)</f>
        <v>Forecast</v>
      </c>
      <c r="AG1" s="191" t="str">
        <f>_xlfn.XLOOKUP(AG$2,'Cover Sheet'!$B$25:$B$60,'Cover Sheet'!$E$25:$E$60)</f>
        <v>Forecast</v>
      </c>
      <c r="AH1" s="191" t="str">
        <f>_xlfn.XLOOKUP(AH$2,'Cover Sheet'!$B$25:$B$60,'Cover Sheet'!$E$25:$E$60)</f>
        <v>Forecast</v>
      </c>
      <c r="AI1" s="191" t="str">
        <f>_xlfn.XLOOKUP(AI$2,'Cover Sheet'!$B$25:$B$60,'Cover Sheet'!$E$25:$E$60)</f>
        <v>Forecast</v>
      </c>
      <c r="AJ1" s="191" t="str">
        <f>_xlfn.XLOOKUP(AJ$2,'Cover Sheet'!$B$25:$B$60,'Cover Sheet'!$E$25:$E$60)</f>
        <v>Forecast</v>
      </c>
      <c r="AK1" s="191" t="str">
        <f>_xlfn.XLOOKUP(AK$2,'Cover Sheet'!$B$25:$B$60,'Cover Sheet'!$E$25:$E$60)</f>
        <v>Forecast</v>
      </c>
      <c r="AL1" s="191" t="str">
        <f>_xlfn.XLOOKUP(AL$2,'Cover Sheet'!$B$25:$B$60,'Cover Sheet'!$E$25:$E$60)</f>
        <v>Forecast</v>
      </c>
      <c r="AM1" s="191" t="str">
        <f>_xlfn.XLOOKUP(AM$2,'Cover Sheet'!$B$25:$B$60,'Cover Sheet'!$E$25:$E$60)</f>
        <v>Forecast</v>
      </c>
      <c r="AN1" s="191" t="str">
        <f>_xlfn.XLOOKUP(AN$2,'Cover Sheet'!$B$25:$B$60,'Cover Sheet'!$E$25:$E$60)</f>
        <v>Forecast</v>
      </c>
      <c r="AO1" s="191" t="str">
        <f>_xlfn.XLOOKUP(AO$2,'Cover Sheet'!$B$25:$B$60,'Cover Sheet'!$E$25:$E$60)</f>
        <v>Forecast</v>
      </c>
      <c r="AP1" s="279" t="str">
        <f>_xlfn.XLOOKUP(AP$2,'Cover Sheet'!$B$25:$B$60,'Cover Sheet'!$E$25:$E$60)</f>
        <v>Forecast</v>
      </c>
    </row>
    <row r="2" spans="1:42" s="291" customFormat="1" ht="14.25">
      <c r="A2" s="207" t="s">
        <v>276</v>
      </c>
      <c r="B2" s="33"/>
      <c r="C2" s="33"/>
      <c r="D2" s="33"/>
      <c r="E2" s="33"/>
      <c r="F2" s="33"/>
      <c r="G2" s="33"/>
      <c r="H2" s="33"/>
      <c r="I2" s="33"/>
      <c r="J2" s="33"/>
      <c r="K2" s="185"/>
      <c r="L2" s="34"/>
      <c r="M2" s="275">
        <f t="shared" ref="M2:AP2" si="0">DATE(M4-1,4,1)</f>
        <v>45383</v>
      </c>
      <c r="N2" s="275">
        <f t="shared" si="0"/>
        <v>45748</v>
      </c>
      <c r="O2" s="275">
        <f t="shared" si="0"/>
        <v>46113</v>
      </c>
      <c r="P2" s="275">
        <f t="shared" si="0"/>
        <v>46478</v>
      </c>
      <c r="Q2" s="275">
        <f t="shared" si="0"/>
        <v>46844</v>
      </c>
      <c r="R2" s="275">
        <f t="shared" si="0"/>
        <v>47209</v>
      </c>
      <c r="S2" s="275">
        <f t="shared" si="0"/>
        <v>47574</v>
      </c>
      <c r="T2" s="275">
        <f t="shared" si="0"/>
        <v>47939</v>
      </c>
      <c r="U2" s="275">
        <f t="shared" si="0"/>
        <v>48305</v>
      </c>
      <c r="V2" s="275">
        <f t="shared" si="0"/>
        <v>48670</v>
      </c>
      <c r="W2" s="275">
        <f t="shared" si="0"/>
        <v>49035</v>
      </c>
      <c r="X2" s="275">
        <f t="shared" si="0"/>
        <v>49400</v>
      </c>
      <c r="Y2" s="275">
        <f t="shared" si="0"/>
        <v>49766</v>
      </c>
      <c r="Z2" s="275">
        <f t="shared" si="0"/>
        <v>50131</v>
      </c>
      <c r="AA2" s="275">
        <f t="shared" si="0"/>
        <v>50496</v>
      </c>
      <c r="AB2" s="275">
        <f t="shared" si="0"/>
        <v>50861</v>
      </c>
      <c r="AC2" s="275">
        <f t="shared" si="0"/>
        <v>51227</v>
      </c>
      <c r="AD2" s="275">
        <f t="shared" si="0"/>
        <v>51592</v>
      </c>
      <c r="AE2" s="275">
        <f t="shared" si="0"/>
        <v>51957</v>
      </c>
      <c r="AF2" s="275">
        <f t="shared" si="0"/>
        <v>52322</v>
      </c>
      <c r="AG2" s="275">
        <f t="shared" si="0"/>
        <v>52688</v>
      </c>
      <c r="AH2" s="275">
        <f t="shared" si="0"/>
        <v>53053</v>
      </c>
      <c r="AI2" s="275">
        <f t="shared" si="0"/>
        <v>53418</v>
      </c>
      <c r="AJ2" s="275">
        <f t="shared" si="0"/>
        <v>53783</v>
      </c>
      <c r="AK2" s="275">
        <f t="shared" si="0"/>
        <v>54149</v>
      </c>
      <c r="AL2" s="275">
        <f t="shared" si="0"/>
        <v>54514</v>
      </c>
      <c r="AM2" s="275">
        <f t="shared" si="0"/>
        <v>54879</v>
      </c>
      <c r="AN2" s="275">
        <f t="shared" si="0"/>
        <v>55244</v>
      </c>
      <c r="AO2" s="275">
        <f t="shared" si="0"/>
        <v>55610</v>
      </c>
      <c r="AP2" s="278">
        <f t="shared" si="0"/>
        <v>55975</v>
      </c>
    </row>
    <row r="3" spans="1:42" s="291" customFormat="1" ht="16.5" customHeight="1">
      <c r="A3" s="207" t="s">
        <v>342</v>
      </c>
      <c r="B3" s="33"/>
      <c r="C3" s="33"/>
      <c r="D3" s="33"/>
      <c r="E3" s="187" t="s">
        <v>277</v>
      </c>
      <c r="F3" s="33"/>
      <c r="G3" s="33"/>
      <c r="H3" s="33"/>
      <c r="I3" s="33"/>
      <c r="J3" s="33"/>
      <c r="K3" s="185"/>
      <c r="L3" s="34"/>
      <c r="M3" s="275">
        <f t="shared" ref="M3:AP3" si="1">DATE(M4,3,31)</f>
        <v>45747</v>
      </c>
      <c r="N3" s="275">
        <f t="shared" si="1"/>
        <v>46112</v>
      </c>
      <c r="O3" s="275">
        <f t="shared" si="1"/>
        <v>46477</v>
      </c>
      <c r="P3" s="275">
        <f t="shared" si="1"/>
        <v>46843</v>
      </c>
      <c r="Q3" s="275">
        <f t="shared" si="1"/>
        <v>47208</v>
      </c>
      <c r="R3" s="275">
        <f t="shared" si="1"/>
        <v>47573</v>
      </c>
      <c r="S3" s="275">
        <f t="shared" si="1"/>
        <v>47938</v>
      </c>
      <c r="T3" s="275">
        <f t="shared" si="1"/>
        <v>48304</v>
      </c>
      <c r="U3" s="275">
        <f t="shared" si="1"/>
        <v>48669</v>
      </c>
      <c r="V3" s="275">
        <f t="shared" si="1"/>
        <v>49034</v>
      </c>
      <c r="W3" s="275">
        <f t="shared" si="1"/>
        <v>49399</v>
      </c>
      <c r="X3" s="275">
        <f t="shared" si="1"/>
        <v>49765</v>
      </c>
      <c r="Y3" s="275">
        <f t="shared" si="1"/>
        <v>50130</v>
      </c>
      <c r="Z3" s="275">
        <f t="shared" si="1"/>
        <v>50495</v>
      </c>
      <c r="AA3" s="275">
        <f t="shared" si="1"/>
        <v>50860</v>
      </c>
      <c r="AB3" s="275">
        <f t="shared" si="1"/>
        <v>51226</v>
      </c>
      <c r="AC3" s="275">
        <f t="shared" si="1"/>
        <v>51591</v>
      </c>
      <c r="AD3" s="275">
        <f t="shared" si="1"/>
        <v>51956</v>
      </c>
      <c r="AE3" s="275">
        <f t="shared" si="1"/>
        <v>52321</v>
      </c>
      <c r="AF3" s="275">
        <f t="shared" si="1"/>
        <v>52687</v>
      </c>
      <c r="AG3" s="275">
        <f t="shared" si="1"/>
        <v>53052</v>
      </c>
      <c r="AH3" s="275">
        <f t="shared" si="1"/>
        <v>53417</v>
      </c>
      <c r="AI3" s="275">
        <f t="shared" si="1"/>
        <v>53782</v>
      </c>
      <c r="AJ3" s="275">
        <f t="shared" si="1"/>
        <v>54148</v>
      </c>
      <c r="AK3" s="275">
        <f t="shared" si="1"/>
        <v>54513</v>
      </c>
      <c r="AL3" s="275">
        <f t="shared" si="1"/>
        <v>54878</v>
      </c>
      <c r="AM3" s="275">
        <f t="shared" si="1"/>
        <v>55243</v>
      </c>
      <c r="AN3" s="275">
        <f t="shared" si="1"/>
        <v>55609</v>
      </c>
      <c r="AO3" s="275">
        <f t="shared" si="1"/>
        <v>55974</v>
      </c>
      <c r="AP3" s="278">
        <f t="shared" si="1"/>
        <v>56339</v>
      </c>
    </row>
    <row r="4" spans="1:42" ht="14.25">
      <c r="A4" s="207" t="str">
        <f>Licensee</f>
        <v>NEP</v>
      </c>
      <c r="B4" s="188"/>
      <c r="C4" s="189"/>
      <c r="D4" s="33">
        <f>Select!$H$2</f>
        <v>54</v>
      </c>
      <c r="E4" s="33" t="s">
        <v>279</v>
      </c>
      <c r="F4" s="188"/>
      <c r="G4" s="188"/>
      <c r="H4" s="188"/>
      <c r="I4" s="188"/>
      <c r="J4" s="188"/>
      <c r="K4" s="188"/>
      <c r="L4" s="33"/>
      <c r="M4" s="191">
        <v>2025</v>
      </c>
      <c r="N4" s="191">
        <f>M4+1</f>
        <v>2026</v>
      </c>
      <c r="O4" s="191">
        <f t="shared" ref="O4:AP4" si="2">N4+1</f>
        <v>2027</v>
      </c>
      <c r="P4" s="191">
        <f t="shared" si="2"/>
        <v>2028</v>
      </c>
      <c r="Q4" s="191">
        <f t="shared" si="2"/>
        <v>2029</v>
      </c>
      <c r="R4" s="191">
        <f t="shared" si="2"/>
        <v>2030</v>
      </c>
      <c r="S4" s="191">
        <f t="shared" si="2"/>
        <v>2031</v>
      </c>
      <c r="T4" s="191">
        <f t="shared" si="2"/>
        <v>2032</v>
      </c>
      <c r="U4" s="191">
        <f t="shared" si="2"/>
        <v>2033</v>
      </c>
      <c r="V4" s="191">
        <f t="shared" si="2"/>
        <v>2034</v>
      </c>
      <c r="W4" s="191">
        <f t="shared" si="2"/>
        <v>2035</v>
      </c>
      <c r="X4" s="191">
        <f t="shared" si="2"/>
        <v>2036</v>
      </c>
      <c r="Y4" s="191">
        <f t="shared" si="2"/>
        <v>2037</v>
      </c>
      <c r="Z4" s="191">
        <f t="shared" si="2"/>
        <v>2038</v>
      </c>
      <c r="AA4" s="191">
        <f t="shared" si="2"/>
        <v>2039</v>
      </c>
      <c r="AB4" s="191">
        <f t="shared" si="2"/>
        <v>2040</v>
      </c>
      <c r="AC4" s="191">
        <f t="shared" si="2"/>
        <v>2041</v>
      </c>
      <c r="AD4" s="191">
        <f t="shared" si="2"/>
        <v>2042</v>
      </c>
      <c r="AE4" s="191">
        <f t="shared" si="2"/>
        <v>2043</v>
      </c>
      <c r="AF4" s="191">
        <f t="shared" si="2"/>
        <v>2044</v>
      </c>
      <c r="AG4" s="191">
        <f t="shared" si="2"/>
        <v>2045</v>
      </c>
      <c r="AH4" s="191">
        <f t="shared" si="2"/>
        <v>2046</v>
      </c>
      <c r="AI4" s="191">
        <f t="shared" si="2"/>
        <v>2047</v>
      </c>
      <c r="AJ4" s="191">
        <f t="shared" si="2"/>
        <v>2048</v>
      </c>
      <c r="AK4" s="191">
        <f t="shared" si="2"/>
        <v>2049</v>
      </c>
      <c r="AL4" s="191">
        <f t="shared" si="2"/>
        <v>2050</v>
      </c>
      <c r="AM4" s="191">
        <f t="shared" si="2"/>
        <v>2051</v>
      </c>
      <c r="AN4" s="191">
        <f t="shared" si="2"/>
        <v>2052</v>
      </c>
      <c r="AO4" s="191">
        <f t="shared" si="2"/>
        <v>2053</v>
      </c>
      <c r="AP4" s="279">
        <f t="shared" si="2"/>
        <v>2054</v>
      </c>
    </row>
    <row r="5" spans="1:42" ht="24">
      <c r="A5" s="208" t="s">
        <v>343</v>
      </c>
      <c r="B5" s="193"/>
      <c r="C5" s="193"/>
      <c r="D5" s="33">
        <f>SUM(D6:D952)</f>
        <v>54</v>
      </c>
      <c r="E5" s="33" t="s">
        <v>280</v>
      </c>
      <c r="F5" s="193"/>
      <c r="G5" s="193"/>
      <c r="H5" s="193"/>
      <c r="I5" s="193"/>
      <c r="J5" s="193"/>
      <c r="K5" s="193"/>
      <c r="L5" s="193"/>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row>
    <row r="6" spans="1:42" customFormat="1">
      <c r="A6" s="209" t="str">
        <f>_xlfn.TEXTBEFORE(J6,".")</f>
        <v>1</v>
      </c>
      <c r="B6" s="196" t="str">
        <f>_xlfn.XLOOKUP(A6,Select!$B$4:$B$65,Select!$C$4:$C$65)</f>
        <v>Phase 1</v>
      </c>
      <c r="C6" s="197"/>
      <c r="D6" s="197">
        <f>B21+B36+B51</f>
        <v>7</v>
      </c>
      <c r="E6" s="197" t="s">
        <v>281</v>
      </c>
      <c r="F6" s="197"/>
      <c r="G6" s="197"/>
      <c r="H6" s="197"/>
      <c r="I6" s="197" t="s">
        <v>282</v>
      </c>
      <c r="J6" s="197" t="str">
        <f>Select!$M$4</f>
        <v>1.1</v>
      </c>
      <c r="K6" s="197"/>
      <c r="L6" s="197"/>
      <c r="M6" s="197"/>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row>
    <row r="7" spans="1:42" customFormat="1" outlineLevel="1">
      <c r="A7" s="210" t="str">
        <f>_xlfn.TEXTAFTER(J6,".")</f>
        <v>1</v>
      </c>
      <c r="B7" s="199" t="str">
        <f>_xlfn.XLOOKUP($J6,Select!$K$4:$K$65,Select!$F$4:$F$65)</f>
        <v>Teesside Onshore Transportation System</v>
      </c>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199"/>
      <c r="AH7" s="199"/>
      <c r="AI7" s="199"/>
      <c r="AJ7" s="199"/>
      <c r="AK7" s="199"/>
      <c r="AL7" s="199"/>
      <c r="AM7" s="199"/>
      <c r="AN7" s="199"/>
      <c r="AO7" s="199"/>
      <c r="AP7" s="199"/>
    </row>
    <row r="8" spans="1:42" customFormat="1" outlineLevel="1">
      <c r="A8" s="220" t="s">
        <v>150</v>
      </c>
      <c r="B8" s="220" t="s">
        <v>283</v>
      </c>
      <c r="C8" s="220" t="s">
        <v>284</v>
      </c>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row>
    <row r="9" spans="1:42" customFormat="1" outlineLevel="2">
      <c r="A9" s="211" t="str">
        <f>A6&amp;"."&amp;A8&amp;"."&amp;A7&amp;"."&amp;B9</f>
        <v>1.c.1.1</v>
      </c>
      <c r="B9">
        <v>1</v>
      </c>
      <c r="C9" t="str">
        <f>'1-GBP'!C9</f>
        <v>HP Compression &amp; Export System (EPCC)</v>
      </c>
      <c r="M9" s="286">
        <f>IF('2b - USD - conv.'!M9=0,0,'2a - USD - local'!M9/'2b - USD - conv.'!M9)</f>
        <v>0</v>
      </c>
      <c r="N9" s="286">
        <f>IF('2b - USD - conv.'!N9=0,0,'2a - USD - local'!N9/'2b - USD - conv.'!N9)</f>
        <v>0</v>
      </c>
      <c r="O9" s="286">
        <f>IF('2b - USD - conv.'!O9=0,0,'2a - USD - local'!O9/'2b - USD - conv.'!O9)</f>
        <v>0</v>
      </c>
      <c r="P9" s="286">
        <f>IF('2b - USD - conv.'!P9=0,0,'2a - USD - local'!P9/'2b - USD - conv.'!P9)</f>
        <v>0</v>
      </c>
      <c r="Q9" s="286">
        <f>IF('2b - USD - conv.'!Q9=0,0,'2a - USD - local'!Q9/'2b - USD - conv.'!Q9)</f>
        <v>0</v>
      </c>
      <c r="R9" s="286">
        <f>IF('2b - USD - conv.'!R9=0,0,'2a - USD - local'!R9/'2b - USD - conv.'!R9)</f>
        <v>0</v>
      </c>
      <c r="S9" s="286">
        <f>IF('2b - USD - conv.'!S9=0,0,'2a - USD - local'!S9/'2b - USD - conv.'!S9)</f>
        <v>0</v>
      </c>
      <c r="T9" s="286">
        <f>IF('2b - USD - conv.'!T9=0,0,'2a - USD - local'!T9/'2b - USD - conv.'!T9)</f>
        <v>0</v>
      </c>
      <c r="U9" s="286">
        <f>IF('2b - USD - conv.'!U9=0,0,'2a - USD - local'!U9/'2b - USD - conv.'!U9)</f>
        <v>0</v>
      </c>
      <c r="V9" s="286">
        <f>IF('2b - USD - conv.'!V9=0,0,'2a - USD - local'!V9/'2b - USD - conv.'!V9)</f>
        <v>0</v>
      </c>
      <c r="W9" s="286">
        <f>IF('2b - USD - conv.'!W9=0,0,'2a - USD - local'!W9/'2b - USD - conv.'!W9)</f>
        <v>0</v>
      </c>
      <c r="X9" s="286">
        <f>IF('2b - USD - conv.'!X9=0,0,'2a - USD - local'!X9/'2b - USD - conv.'!X9)</f>
        <v>0</v>
      </c>
      <c r="Y9" s="286">
        <f>IF('2b - USD - conv.'!Y9=0,0,'2a - USD - local'!Y9/'2b - USD - conv.'!Y9)</f>
        <v>0</v>
      </c>
      <c r="Z9" s="286">
        <f>IF('2b - USD - conv.'!Z9=0,0,'2a - USD - local'!Z9/'2b - USD - conv.'!Z9)</f>
        <v>0</v>
      </c>
      <c r="AA9" s="286">
        <f>IF('2b - USD - conv.'!AA9=0,0,'2a - USD - local'!AA9/'2b - USD - conv.'!AA9)</f>
        <v>0</v>
      </c>
      <c r="AB9" s="286">
        <f>IF('2b - USD - conv.'!AB9=0,0,'2a - USD - local'!AB9/'2b - USD - conv.'!AB9)</f>
        <v>0</v>
      </c>
      <c r="AC9" s="286">
        <f>IF('2b - USD - conv.'!AC9=0,0,'2a - USD - local'!AC9/'2b - USD - conv.'!AC9)</f>
        <v>0</v>
      </c>
      <c r="AD9" s="286">
        <f>IF('2b - USD - conv.'!AD9=0,0,'2a - USD - local'!AD9/'2b - USD - conv.'!AD9)</f>
        <v>0</v>
      </c>
      <c r="AE9" s="286">
        <f>IF('2b - USD - conv.'!AE9=0,0,'2a - USD - local'!AE9/'2b - USD - conv.'!AE9)</f>
        <v>0</v>
      </c>
      <c r="AF9" s="286">
        <f>IF('2b - USD - conv.'!AF9=0,0,'2a - USD - local'!AF9/'2b - USD - conv.'!AF9)</f>
        <v>0</v>
      </c>
      <c r="AG9" s="286">
        <f>IF('2b - USD - conv.'!AG9=0,0,'2a - USD - local'!AG9/'2b - USD - conv.'!AG9)</f>
        <v>0</v>
      </c>
      <c r="AH9" s="286">
        <f>IF('2b - USD - conv.'!AH9=0,0,'2a - USD - local'!AH9/'2b - USD - conv.'!AH9)</f>
        <v>0</v>
      </c>
      <c r="AI9" s="286">
        <f>IF('2b - USD - conv.'!AI9=0,0,'2a - USD - local'!AI9/'2b - USD - conv.'!AI9)</f>
        <v>0</v>
      </c>
      <c r="AJ9" s="286">
        <f>IF('2b - USD - conv.'!AJ9=0,0,'2a - USD - local'!AJ9/'2b - USD - conv.'!AJ9)</f>
        <v>0</v>
      </c>
      <c r="AK9" s="286">
        <f>IF('2b - USD - conv.'!AK9=0,0,'2a - USD - local'!AK9/'2b - USD - conv.'!AK9)</f>
        <v>0</v>
      </c>
      <c r="AL9" s="286">
        <f>IF('2b - USD - conv.'!AL9=0,0,'2a - USD - local'!AL9/'2b - USD - conv.'!AL9)</f>
        <v>0</v>
      </c>
      <c r="AM9" s="286">
        <f>IF('2b - USD - conv.'!AM9=0,0,'2a - USD - local'!AM9/'2b - USD - conv.'!AM9)</f>
        <v>0</v>
      </c>
      <c r="AN9" s="286">
        <f>IF('2b - USD - conv.'!AN9=0,0,'2a - USD - local'!AN9/'2b - USD - conv.'!AN9)</f>
        <v>0</v>
      </c>
      <c r="AO9" s="286">
        <f>IF('2b - USD - conv.'!AO9=0,0,'2a - USD - local'!AO9/'2b - USD - conv.'!AO9)</f>
        <v>0</v>
      </c>
      <c r="AP9" s="308">
        <f>IF('2b - USD - conv.'!AP9=0,0,'2a - USD - local'!AP9/'2b - USD - conv.'!AP9)</f>
        <v>0</v>
      </c>
    </row>
    <row r="10" spans="1:42" customFormat="1" outlineLevel="2">
      <c r="A10" s="211" t="str">
        <f>A6&amp;"."&amp;A8&amp;"."&amp;A7&amp;"."&amp;B10</f>
        <v>1.c.1.2</v>
      </c>
      <c r="B10">
        <v>2</v>
      </c>
      <c r="C10" t="str">
        <f>'1-GBP'!C10</f>
        <v>OSBL EPCM</v>
      </c>
      <c r="M10" s="286">
        <f>IF('2b - USD - conv.'!M10=0,0,'2a - USD - local'!M10/'2b - USD - conv.'!M10)</f>
        <v>0</v>
      </c>
      <c r="N10" s="286">
        <f>IF('2b - USD - conv.'!N10=0,0,'2a - USD - local'!N10/'2b - USD - conv.'!N10)</f>
        <v>0</v>
      </c>
      <c r="O10" s="286">
        <f>IF('2b - USD - conv.'!O10=0,0,'2a - USD - local'!O10/'2b - USD - conv.'!O10)</f>
        <v>0</v>
      </c>
      <c r="P10" s="286">
        <f>IF('2b - USD - conv.'!P10=0,0,'2a - USD - local'!P10/'2b - USD - conv.'!P10)</f>
        <v>0</v>
      </c>
      <c r="Q10" s="286">
        <f>IF('2b - USD - conv.'!Q10=0,0,'2a - USD - local'!Q10/'2b - USD - conv.'!Q10)</f>
        <v>0</v>
      </c>
      <c r="R10" s="286">
        <f>IF('2b - USD - conv.'!R10=0,0,'2a - USD - local'!R10/'2b - USD - conv.'!R10)</f>
        <v>0</v>
      </c>
      <c r="S10" s="286">
        <f>IF('2b - USD - conv.'!S10=0,0,'2a - USD - local'!S10/'2b - USD - conv.'!S10)</f>
        <v>0</v>
      </c>
      <c r="T10" s="286">
        <f>IF('2b - USD - conv.'!T10=0,0,'2a - USD - local'!T10/'2b - USD - conv.'!T10)</f>
        <v>0</v>
      </c>
      <c r="U10" s="286">
        <f>IF('2b - USD - conv.'!U10=0,0,'2a - USD - local'!U10/'2b - USD - conv.'!U10)</f>
        <v>0</v>
      </c>
      <c r="V10" s="286">
        <f>IF('2b - USD - conv.'!V10=0,0,'2a - USD - local'!V10/'2b - USD - conv.'!V10)</f>
        <v>0</v>
      </c>
      <c r="W10" s="286">
        <f>IF('2b - USD - conv.'!W10=0,0,'2a - USD - local'!W10/'2b - USD - conv.'!W10)</f>
        <v>0</v>
      </c>
      <c r="X10" s="286">
        <f>IF('2b - USD - conv.'!X10=0,0,'2a - USD - local'!X10/'2b - USD - conv.'!X10)</f>
        <v>0</v>
      </c>
      <c r="Y10" s="286">
        <f>IF('2b - USD - conv.'!Y10=0,0,'2a - USD - local'!Y10/'2b - USD - conv.'!Y10)</f>
        <v>0</v>
      </c>
      <c r="Z10" s="286">
        <f>IF('2b - USD - conv.'!Z10=0,0,'2a - USD - local'!Z10/'2b - USD - conv.'!Z10)</f>
        <v>0</v>
      </c>
      <c r="AA10" s="286">
        <f>IF('2b - USD - conv.'!AA10=0,0,'2a - USD - local'!AA10/'2b - USD - conv.'!AA10)</f>
        <v>0</v>
      </c>
      <c r="AB10" s="286">
        <f>IF('2b - USD - conv.'!AB10=0,0,'2a - USD - local'!AB10/'2b - USD - conv.'!AB10)</f>
        <v>0</v>
      </c>
      <c r="AC10" s="286">
        <f>IF('2b - USD - conv.'!AC10=0,0,'2a - USD - local'!AC10/'2b - USD - conv.'!AC10)</f>
        <v>0</v>
      </c>
      <c r="AD10" s="286">
        <f>IF('2b - USD - conv.'!AD10=0,0,'2a - USD - local'!AD10/'2b - USD - conv.'!AD10)</f>
        <v>0</v>
      </c>
      <c r="AE10" s="286">
        <f>IF('2b - USD - conv.'!AE10=0,0,'2a - USD - local'!AE10/'2b - USD - conv.'!AE10)</f>
        <v>0</v>
      </c>
      <c r="AF10" s="286">
        <f>IF('2b - USD - conv.'!AF10=0,0,'2a - USD - local'!AF10/'2b - USD - conv.'!AF10)</f>
        <v>0</v>
      </c>
      <c r="AG10" s="286">
        <f>IF('2b - USD - conv.'!AG10=0,0,'2a - USD - local'!AG10/'2b - USD - conv.'!AG10)</f>
        <v>0</v>
      </c>
      <c r="AH10" s="286">
        <f>IF('2b - USD - conv.'!AH10=0,0,'2a - USD - local'!AH10/'2b - USD - conv.'!AH10)</f>
        <v>0</v>
      </c>
      <c r="AI10" s="286">
        <f>IF('2b - USD - conv.'!AI10=0,0,'2a - USD - local'!AI10/'2b - USD - conv.'!AI10)</f>
        <v>0</v>
      </c>
      <c r="AJ10" s="286">
        <f>IF('2b - USD - conv.'!AJ10=0,0,'2a - USD - local'!AJ10/'2b - USD - conv.'!AJ10)</f>
        <v>0</v>
      </c>
      <c r="AK10" s="286">
        <f>IF('2b - USD - conv.'!AK10=0,0,'2a - USD - local'!AK10/'2b - USD - conv.'!AK10)</f>
        <v>0</v>
      </c>
      <c r="AL10" s="286">
        <f>IF('2b - USD - conv.'!AL10=0,0,'2a - USD - local'!AL10/'2b - USD - conv.'!AL10)</f>
        <v>0</v>
      </c>
      <c r="AM10" s="286">
        <f>IF('2b - USD - conv.'!AM10=0,0,'2a - USD - local'!AM10/'2b - USD - conv.'!AM10)</f>
        <v>0</v>
      </c>
      <c r="AN10" s="286">
        <f>IF('2b - USD - conv.'!AN10=0,0,'2a - USD - local'!AN10/'2b - USD - conv.'!AN10)</f>
        <v>0</v>
      </c>
      <c r="AO10" s="286">
        <f>IF('2b - USD - conv.'!AO10=0,0,'2a - USD - local'!AO10/'2b - USD - conv.'!AO10)</f>
        <v>0</v>
      </c>
      <c r="AP10" s="308">
        <f>IF('2b - USD - conv.'!AP10=0,0,'2a - USD - local'!AP10/'2b - USD - conv.'!AP10)</f>
        <v>0</v>
      </c>
    </row>
    <row r="11" spans="1:42" customFormat="1" outlineLevel="2">
      <c r="A11" s="211" t="str">
        <f>A6&amp;"."&amp;A8&amp;"."&amp;A7&amp;"."&amp;B11</f>
        <v>1.c.1.3</v>
      </c>
      <c r="B11">
        <v>3</v>
      </c>
      <c r="C11" t="str">
        <f>'1-GBP'!C11</f>
        <v>OSBL procurement &amp; construction</v>
      </c>
      <c r="M11" s="286">
        <f>IF('2b - USD - conv.'!M11=0,0,'2a - USD - local'!M11/'2b - USD - conv.'!M11)</f>
        <v>0</v>
      </c>
      <c r="N11" s="286">
        <f>IF('2b - USD - conv.'!N11=0,0,'2a - USD - local'!N11/'2b - USD - conv.'!N11)</f>
        <v>0</v>
      </c>
      <c r="O11" s="286">
        <f>IF('2b - USD - conv.'!O11=0,0,'2a - USD - local'!O11/'2b - USD - conv.'!O11)</f>
        <v>0</v>
      </c>
      <c r="P11" s="286">
        <f>IF('2b - USD - conv.'!P11=0,0,'2a - USD - local'!P11/'2b - USD - conv.'!P11)</f>
        <v>0</v>
      </c>
      <c r="Q11" s="286">
        <f>IF('2b - USD - conv.'!Q11=0,0,'2a - USD - local'!Q11/'2b - USD - conv.'!Q11)</f>
        <v>0</v>
      </c>
      <c r="R11" s="286">
        <f>IF('2b - USD - conv.'!R11=0,0,'2a - USD - local'!R11/'2b - USD - conv.'!R11)</f>
        <v>0</v>
      </c>
      <c r="S11" s="286">
        <f>IF('2b - USD - conv.'!S11=0,0,'2a - USD - local'!S11/'2b - USD - conv.'!S11)</f>
        <v>0</v>
      </c>
      <c r="T11" s="286">
        <f>IF('2b - USD - conv.'!T11=0,0,'2a - USD - local'!T11/'2b - USD - conv.'!T11)</f>
        <v>0</v>
      </c>
      <c r="U11" s="286">
        <f>IF('2b - USD - conv.'!U11=0,0,'2a - USD - local'!U11/'2b - USD - conv.'!U11)</f>
        <v>0</v>
      </c>
      <c r="V11" s="286">
        <f>IF('2b - USD - conv.'!V11=0,0,'2a - USD - local'!V11/'2b - USD - conv.'!V11)</f>
        <v>0</v>
      </c>
      <c r="W11" s="286">
        <f>IF('2b - USD - conv.'!W11=0,0,'2a - USD - local'!W11/'2b - USD - conv.'!W11)</f>
        <v>0</v>
      </c>
      <c r="X11" s="286">
        <f>IF('2b - USD - conv.'!X11=0,0,'2a - USD - local'!X11/'2b - USD - conv.'!X11)</f>
        <v>0</v>
      </c>
      <c r="Y11" s="286">
        <f>IF('2b - USD - conv.'!Y11=0,0,'2a - USD - local'!Y11/'2b - USD - conv.'!Y11)</f>
        <v>0</v>
      </c>
      <c r="Z11" s="286">
        <f>IF('2b - USD - conv.'!Z11=0,0,'2a - USD - local'!Z11/'2b - USD - conv.'!Z11)</f>
        <v>0</v>
      </c>
      <c r="AA11" s="286">
        <f>IF('2b - USD - conv.'!AA11=0,0,'2a - USD - local'!AA11/'2b - USD - conv.'!AA11)</f>
        <v>0</v>
      </c>
      <c r="AB11" s="286">
        <f>IF('2b - USD - conv.'!AB11=0,0,'2a - USD - local'!AB11/'2b - USD - conv.'!AB11)</f>
        <v>0</v>
      </c>
      <c r="AC11" s="286">
        <f>IF('2b - USD - conv.'!AC11=0,0,'2a - USD - local'!AC11/'2b - USD - conv.'!AC11)</f>
        <v>0</v>
      </c>
      <c r="AD11" s="286">
        <f>IF('2b - USD - conv.'!AD11=0,0,'2a - USD - local'!AD11/'2b - USD - conv.'!AD11)</f>
        <v>0</v>
      </c>
      <c r="AE11" s="286">
        <f>IF('2b - USD - conv.'!AE11=0,0,'2a - USD - local'!AE11/'2b - USD - conv.'!AE11)</f>
        <v>0</v>
      </c>
      <c r="AF11" s="286">
        <f>IF('2b - USD - conv.'!AF11=0,0,'2a - USD - local'!AF11/'2b - USD - conv.'!AF11)</f>
        <v>0</v>
      </c>
      <c r="AG11" s="286">
        <f>IF('2b - USD - conv.'!AG11=0,0,'2a - USD - local'!AG11/'2b - USD - conv.'!AG11)</f>
        <v>0</v>
      </c>
      <c r="AH11" s="286">
        <f>IF('2b - USD - conv.'!AH11=0,0,'2a - USD - local'!AH11/'2b - USD - conv.'!AH11)</f>
        <v>0</v>
      </c>
      <c r="AI11" s="286">
        <f>IF('2b - USD - conv.'!AI11=0,0,'2a - USD - local'!AI11/'2b - USD - conv.'!AI11)</f>
        <v>0</v>
      </c>
      <c r="AJ11" s="286">
        <f>IF('2b - USD - conv.'!AJ11=0,0,'2a - USD - local'!AJ11/'2b - USD - conv.'!AJ11)</f>
        <v>0</v>
      </c>
      <c r="AK11" s="286">
        <f>IF('2b - USD - conv.'!AK11=0,0,'2a - USD - local'!AK11/'2b - USD - conv.'!AK11)</f>
        <v>0</v>
      </c>
      <c r="AL11" s="286">
        <f>IF('2b - USD - conv.'!AL11=0,0,'2a - USD - local'!AL11/'2b - USD - conv.'!AL11)</f>
        <v>0</v>
      </c>
      <c r="AM11" s="286">
        <f>IF('2b - USD - conv.'!AM11=0,0,'2a - USD - local'!AM11/'2b - USD - conv.'!AM11)</f>
        <v>0</v>
      </c>
      <c r="AN11" s="286">
        <f>IF('2b - USD - conv.'!AN11=0,0,'2a - USD - local'!AN11/'2b - USD - conv.'!AN11)</f>
        <v>0</v>
      </c>
      <c r="AO11" s="286">
        <f>IF('2b - USD - conv.'!AO11=0,0,'2a - USD - local'!AO11/'2b - USD - conv.'!AO11)</f>
        <v>0</v>
      </c>
      <c r="AP11" s="308">
        <f>IF('2b - USD - conv.'!AP11=0,0,'2a - USD - local'!AP11/'2b - USD - conv.'!AP11)</f>
        <v>0</v>
      </c>
    </row>
    <row r="12" spans="1:42" customFormat="1" outlineLevel="2">
      <c r="A12" s="211" t="str">
        <f>A6&amp;"."&amp;A8&amp;"."&amp;A7&amp;"."&amp;B12</f>
        <v>1.c.1.4</v>
      </c>
      <c r="B12">
        <v>4</v>
      </c>
      <c r="C12" t="str">
        <f>'1-GBP'!C12</f>
        <v/>
      </c>
      <c r="M12" s="286">
        <f>IF('2b - USD - conv.'!M12=0,0,'2a - USD - local'!M12/'2b - USD - conv.'!M12)</f>
        <v>0</v>
      </c>
      <c r="N12" s="286">
        <f>IF('2b - USD - conv.'!N12=0,0,'2a - USD - local'!N12/'2b - USD - conv.'!N12)</f>
        <v>0</v>
      </c>
      <c r="O12" s="286">
        <f>IF('2b - USD - conv.'!O12=0,0,'2a - USD - local'!O12/'2b - USD - conv.'!O12)</f>
        <v>0</v>
      </c>
      <c r="P12" s="286">
        <f>IF('2b - USD - conv.'!P12=0,0,'2a - USD - local'!P12/'2b - USD - conv.'!P12)</f>
        <v>0</v>
      </c>
      <c r="Q12" s="286">
        <f>IF('2b - USD - conv.'!Q12=0,0,'2a - USD - local'!Q12/'2b - USD - conv.'!Q12)</f>
        <v>0</v>
      </c>
      <c r="R12" s="286">
        <f>IF('2b - USD - conv.'!R12=0,0,'2a - USD - local'!R12/'2b - USD - conv.'!R12)</f>
        <v>0</v>
      </c>
      <c r="S12" s="286">
        <f>IF('2b - USD - conv.'!S12=0,0,'2a - USD - local'!S12/'2b - USD - conv.'!S12)</f>
        <v>0</v>
      </c>
      <c r="T12" s="286">
        <f>IF('2b - USD - conv.'!T12=0,0,'2a - USD - local'!T12/'2b - USD - conv.'!T12)</f>
        <v>0</v>
      </c>
      <c r="U12" s="286">
        <f>IF('2b - USD - conv.'!U12=0,0,'2a - USD - local'!U12/'2b - USD - conv.'!U12)</f>
        <v>0</v>
      </c>
      <c r="V12" s="286">
        <f>IF('2b - USD - conv.'!V12=0,0,'2a - USD - local'!V12/'2b - USD - conv.'!V12)</f>
        <v>0</v>
      </c>
      <c r="W12" s="286">
        <f>IF('2b - USD - conv.'!W12=0,0,'2a - USD - local'!W12/'2b - USD - conv.'!W12)</f>
        <v>0</v>
      </c>
      <c r="X12" s="286">
        <f>IF('2b - USD - conv.'!X12=0,0,'2a - USD - local'!X12/'2b - USD - conv.'!X12)</f>
        <v>0</v>
      </c>
      <c r="Y12" s="286">
        <f>IF('2b - USD - conv.'!Y12=0,0,'2a - USD - local'!Y12/'2b - USD - conv.'!Y12)</f>
        <v>0</v>
      </c>
      <c r="Z12" s="286">
        <f>IF('2b - USD - conv.'!Z12=0,0,'2a - USD - local'!Z12/'2b - USD - conv.'!Z12)</f>
        <v>0</v>
      </c>
      <c r="AA12" s="286">
        <f>IF('2b - USD - conv.'!AA12=0,0,'2a - USD - local'!AA12/'2b - USD - conv.'!AA12)</f>
        <v>0</v>
      </c>
      <c r="AB12" s="286">
        <f>IF('2b - USD - conv.'!AB12=0,0,'2a - USD - local'!AB12/'2b - USD - conv.'!AB12)</f>
        <v>0</v>
      </c>
      <c r="AC12" s="286">
        <f>IF('2b - USD - conv.'!AC12=0,0,'2a - USD - local'!AC12/'2b - USD - conv.'!AC12)</f>
        <v>0</v>
      </c>
      <c r="AD12" s="286">
        <f>IF('2b - USD - conv.'!AD12=0,0,'2a - USD - local'!AD12/'2b - USD - conv.'!AD12)</f>
        <v>0</v>
      </c>
      <c r="AE12" s="286">
        <f>IF('2b - USD - conv.'!AE12=0,0,'2a - USD - local'!AE12/'2b - USD - conv.'!AE12)</f>
        <v>0</v>
      </c>
      <c r="AF12" s="286">
        <f>IF('2b - USD - conv.'!AF12=0,0,'2a - USD - local'!AF12/'2b - USD - conv.'!AF12)</f>
        <v>0</v>
      </c>
      <c r="AG12" s="286">
        <f>IF('2b - USD - conv.'!AG12=0,0,'2a - USD - local'!AG12/'2b - USD - conv.'!AG12)</f>
        <v>0</v>
      </c>
      <c r="AH12" s="286">
        <f>IF('2b - USD - conv.'!AH12=0,0,'2a - USD - local'!AH12/'2b - USD - conv.'!AH12)</f>
        <v>0</v>
      </c>
      <c r="AI12" s="286">
        <f>IF('2b - USD - conv.'!AI12=0,0,'2a - USD - local'!AI12/'2b - USD - conv.'!AI12)</f>
        <v>0</v>
      </c>
      <c r="AJ12" s="286">
        <f>IF('2b - USD - conv.'!AJ12=0,0,'2a - USD - local'!AJ12/'2b - USD - conv.'!AJ12)</f>
        <v>0</v>
      </c>
      <c r="AK12" s="286">
        <f>IF('2b - USD - conv.'!AK12=0,0,'2a - USD - local'!AK12/'2b - USD - conv.'!AK12)</f>
        <v>0</v>
      </c>
      <c r="AL12" s="286">
        <f>IF('2b - USD - conv.'!AL12=0,0,'2a - USD - local'!AL12/'2b - USD - conv.'!AL12)</f>
        <v>0</v>
      </c>
      <c r="AM12" s="286">
        <f>IF('2b - USD - conv.'!AM12=0,0,'2a - USD - local'!AM12/'2b - USD - conv.'!AM12)</f>
        <v>0</v>
      </c>
      <c r="AN12" s="286">
        <f>IF('2b - USD - conv.'!AN12=0,0,'2a - USD - local'!AN12/'2b - USD - conv.'!AN12)</f>
        <v>0</v>
      </c>
      <c r="AO12" s="286">
        <f>IF('2b - USD - conv.'!AO12=0,0,'2a - USD - local'!AO12/'2b - USD - conv.'!AO12)</f>
        <v>0</v>
      </c>
      <c r="AP12" s="308">
        <f>IF('2b - USD - conv.'!AP12=0,0,'2a - USD - local'!AP12/'2b - USD - conv.'!AP12)</f>
        <v>0</v>
      </c>
    </row>
    <row r="13" spans="1:42" customFormat="1" outlineLevel="2">
      <c r="A13" s="211" t="str">
        <f>A6&amp;"."&amp;A8&amp;"."&amp;A7&amp;"."&amp;B13</f>
        <v>1.c.1.5</v>
      </c>
      <c r="B13">
        <v>5</v>
      </c>
      <c r="C13" t="str">
        <f>'1-GBP'!C13</f>
        <v/>
      </c>
      <c r="M13" s="286">
        <f>IF('2b - USD - conv.'!M13=0,0,'2a - USD - local'!M13/'2b - USD - conv.'!M13)</f>
        <v>0</v>
      </c>
      <c r="N13" s="286">
        <f>IF('2b - USD - conv.'!N13=0,0,'2a - USD - local'!N13/'2b - USD - conv.'!N13)</f>
        <v>0</v>
      </c>
      <c r="O13" s="286">
        <f>IF('2b - USD - conv.'!O13=0,0,'2a - USD - local'!O13/'2b - USD - conv.'!O13)</f>
        <v>0</v>
      </c>
      <c r="P13" s="286">
        <f>IF('2b - USD - conv.'!P13=0,0,'2a - USD - local'!P13/'2b - USD - conv.'!P13)</f>
        <v>0</v>
      </c>
      <c r="Q13" s="286">
        <f>IF('2b - USD - conv.'!Q13=0,0,'2a - USD - local'!Q13/'2b - USD - conv.'!Q13)</f>
        <v>0</v>
      </c>
      <c r="R13" s="286">
        <f>IF('2b - USD - conv.'!R13=0,0,'2a - USD - local'!R13/'2b - USD - conv.'!R13)</f>
        <v>0</v>
      </c>
      <c r="S13" s="286">
        <f>IF('2b - USD - conv.'!S13=0,0,'2a - USD - local'!S13/'2b - USD - conv.'!S13)</f>
        <v>0</v>
      </c>
      <c r="T13" s="286">
        <f>IF('2b - USD - conv.'!T13=0,0,'2a - USD - local'!T13/'2b - USD - conv.'!T13)</f>
        <v>0</v>
      </c>
      <c r="U13" s="286">
        <f>IF('2b - USD - conv.'!U13=0,0,'2a - USD - local'!U13/'2b - USD - conv.'!U13)</f>
        <v>0</v>
      </c>
      <c r="V13" s="286">
        <f>IF('2b - USD - conv.'!V13=0,0,'2a - USD - local'!V13/'2b - USD - conv.'!V13)</f>
        <v>0</v>
      </c>
      <c r="W13" s="286">
        <f>IF('2b - USD - conv.'!W13=0,0,'2a - USD - local'!W13/'2b - USD - conv.'!W13)</f>
        <v>0</v>
      </c>
      <c r="X13" s="286">
        <f>IF('2b - USD - conv.'!X13=0,0,'2a - USD - local'!X13/'2b - USD - conv.'!X13)</f>
        <v>0</v>
      </c>
      <c r="Y13" s="286">
        <f>IF('2b - USD - conv.'!Y13=0,0,'2a - USD - local'!Y13/'2b - USD - conv.'!Y13)</f>
        <v>0</v>
      </c>
      <c r="Z13" s="286">
        <f>IF('2b - USD - conv.'!Z13=0,0,'2a - USD - local'!Z13/'2b - USD - conv.'!Z13)</f>
        <v>0</v>
      </c>
      <c r="AA13" s="286">
        <f>IF('2b - USD - conv.'!AA13=0,0,'2a - USD - local'!AA13/'2b - USD - conv.'!AA13)</f>
        <v>0</v>
      </c>
      <c r="AB13" s="286">
        <f>IF('2b - USD - conv.'!AB13=0,0,'2a - USD - local'!AB13/'2b - USD - conv.'!AB13)</f>
        <v>0</v>
      </c>
      <c r="AC13" s="286">
        <f>IF('2b - USD - conv.'!AC13=0,0,'2a - USD - local'!AC13/'2b - USD - conv.'!AC13)</f>
        <v>0</v>
      </c>
      <c r="AD13" s="286">
        <f>IF('2b - USD - conv.'!AD13=0,0,'2a - USD - local'!AD13/'2b - USD - conv.'!AD13)</f>
        <v>0</v>
      </c>
      <c r="AE13" s="286">
        <f>IF('2b - USD - conv.'!AE13=0,0,'2a - USD - local'!AE13/'2b - USD - conv.'!AE13)</f>
        <v>0</v>
      </c>
      <c r="AF13" s="286">
        <f>IF('2b - USD - conv.'!AF13=0,0,'2a - USD - local'!AF13/'2b - USD - conv.'!AF13)</f>
        <v>0</v>
      </c>
      <c r="AG13" s="286">
        <f>IF('2b - USD - conv.'!AG13=0,0,'2a - USD - local'!AG13/'2b - USD - conv.'!AG13)</f>
        <v>0</v>
      </c>
      <c r="AH13" s="286">
        <f>IF('2b - USD - conv.'!AH13=0,0,'2a - USD - local'!AH13/'2b - USD - conv.'!AH13)</f>
        <v>0</v>
      </c>
      <c r="AI13" s="286">
        <f>IF('2b - USD - conv.'!AI13=0,0,'2a - USD - local'!AI13/'2b - USD - conv.'!AI13)</f>
        <v>0</v>
      </c>
      <c r="AJ13" s="286">
        <f>IF('2b - USD - conv.'!AJ13=0,0,'2a - USD - local'!AJ13/'2b - USD - conv.'!AJ13)</f>
        <v>0</v>
      </c>
      <c r="AK13" s="286">
        <f>IF('2b - USD - conv.'!AK13=0,0,'2a - USD - local'!AK13/'2b - USD - conv.'!AK13)</f>
        <v>0</v>
      </c>
      <c r="AL13" s="286">
        <f>IF('2b - USD - conv.'!AL13=0,0,'2a - USD - local'!AL13/'2b - USD - conv.'!AL13)</f>
        <v>0</v>
      </c>
      <c r="AM13" s="286">
        <f>IF('2b - USD - conv.'!AM13=0,0,'2a - USD - local'!AM13/'2b - USD - conv.'!AM13)</f>
        <v>0</v>
      </c>
      <c r="AN13" s="286">
        <f>IF('2b - USD - conv.'!AN13=0,0,'2a - USD - local'!AN13/'2b - USD - conv.'!AN13)</f>
        <v>0</v>
      </c>
      <c r="AO13" s="286">
        <f>IF('2b - USD - conv.'!AO13=0,0,'2a - USD - local'!AO13/'2b - USD - conv.'!AO13)</f>
        <v>0</v>
      </c>
      <c r="AP13" s="308">
        <f>IF('2b - USD - conv.'!AP13=0,0,'2a - USD - local'!AP13/'2b - USD - conv.'!AP13)</f>
        <v>0</v>
      </c>
    </row>
    <row r="14" spans="1:42" customFormat="1" outlineLevel="2">
      <c r="A14" s="211" t="str">
        <f>A6&amp;"."&amp;A8&amp;"."&amp;A7&amp;"."&amp;B14</f>
        <v>1.c.1.6</v>
      </c>
      <c r="B14">
        <v>6</v>
      </c>
      <c r="C14" t="str">
        <f>'1-GBP'!C14</f>
        <v/>
      </c>
      <c r="M14" s="286">
        <f>IF('2b - USD - conv.'!M14=0,0,'2a - USD - local'!M14/'2b - USD - conv.'!M14)</f>
        <v>0</v>
      </c>
      <c r="N14" s="286">
        <f>IF('2b - USD - conv.'!N14=0,0,'2a - USD - local'!N14/'2b - USD - conv.'!N14)</f>
        <v>0</v>
      </c>
      <c r="O14" s="286">
        <f>IF('2b - USD - conv.'!O14=0,0,'2a - USD - local'!O14/'2b - USD - conv.'!O14)</f>
        <v>0</v>
      </c>
      <c r="P14" s="286">
        <f>IF('2b - USD - conv.'!P14=0,0,'2a - USD - local'!P14/'2b - USD - conv.'!P14)</f>
        <v>0</v>
      </c>
      <c r="Q14" s="286">
        <f>IF('2b - USD - conv.'!Q14=0,0,'2a - USD - local'!Q14/'2b - USD - conv.'!Q14)</f>
        <v>0</v>
      </c>
      <c r="R14" s="286">
        <f>IF('2b - USD - conv.'!R14=0,0,'2a - USD - local'!R14/'2b - USD - conv.'!R14)</f>
        <v>0</v>
      </c>
      <c r="S14" s="286">
        <f>IF('2b - USD - conv.'!S14=0,0,'2a - USD - local'!S14/'2b - USD - conv.'!S14)</f>
        <v>0</v>
      </c>
      <c r="T14" s="286">
        <f>IF('2b - USD - conv.'!T14=0,0,'2a - USD - local'!T14/'2b - USD - conv.'!T14)</f>
        <v>0</v>
      </c>
      <c r="U14" s="286">
        <f>IF('2b - USD - conv.'!U14=0,0,'2a - USD - local'!U14/'2b - USD - conv.'!U14)</f>
        <v>0</v>
      </c>
      <c r="V14" s="286">
        <f>IF('2b - USD - conv.'!V14=0,0,'2a - USD - local'!V14/'2b - USD - conv.'!V14)</f>
        <v>0</v>
      </c>
      <c r="W14" s="286">
        <f>IF('2b - USD - conv.'!W14=0,0,'2a - USD - local'!W14/'2b - USD - conv.'!W14)</f>
        <v>0</v>
      </c>
      <c r="X14" s="286">
        <f>IF('2b - USD - conv.'!X14=0,0,'2a - USD - local'!X14/'2b - USD - conv.'!X14)</f>
        <v>0</v>
      </c>
      <c r="Y14" s="286">
        <f>IF('2b - USD - conv.'!Y14=0,0,'2a - USD - local'!Y14/'2b - USD - conv.'!Y14)</f>
        <v>0</v>
      </c>
      <c r="Z14" s="286">
        <f>IF('2b - USD - conv.'!Z14=0,0,'2a - USD - local'!Z14/'2b - USD - conv.'!Z14)</f>
        <v>0</v>
      </c>
      <c r="AA14" s="286">
        <f>IF('2b - USD - conv.'!AA14=0,0,'2a - USD - local'!AA14/'2b - USD - conv.'!AA14)</f>
        <v>0</v>
      </c>
      <c r="AB14" s="286">
        <f>IF('2b - USD - conv.'!AB14=0,0,'2a - USD - local'!AB14/'2b - USD - conv.'!AB14)</f>
        <v>0</v>
      </c>
      <c r="AC14" s="286">
        <f>IF('2b - USD - conv.'!AC14=0,0,'2a - USD - local'!AC14/'2b - USD - conv.'!AC14)</f>
        <v>0</v>
      </c>
      <c r="AD14" s="286">
        <f>IF('2b - USD - conv.'!AD14=0,0,'2a - USD - local'!AD14/'2b - USD - conv.'!AD14)</f>
        <v>0</v>
      </c>
      <c r="AE14" s="286">
        <f>IF('2b - USD - conv.'!AE14=0,0,'2a - USD - local'!AE14/'2b - USD - conv.'!AE14)</f>
        <v>0</v>
      </c>
      <c r="AF14" s="286">
        <f>IF('2b - USD - conv.'!AF14=0,0,'2a - USD - local'!AF14/'2b - USD - conv.'!AF14)</f>
        <v>0</v>
      </c>
      <c r="AG14" s="286">
        <f>IF('2b - USD - conv.'!AG14=0,0,'2a - USD - local'!AG14/'2b - USD - conv.'!AG14)</f>
        <v>0</v>
      </c>
      <c r="AH14" s="286">
        <f>IF('2b - USD - conv.'!AH14=0,0,'2a - USD - local'!AH14/'2b - USD - conv.'!AH14)</f>
        <v>0</v>
      </c>
      <c r="AI14" s="286">
        <f>IF('2b - USD - conv.'!AI14=0,0,'2a - USD - local'!AI14/'2b - USD - conv.'!AI14)</f>
        <v>0</v>
      </c>
      <c r="AJ14" s="286">
        <f>IF('2b - USD - conv.'!AJ14=0,0,'2a - USD - local'!AJ14/'2b - USD - conv.'!AJ14)</f>
        <v>0</v>
      </c>
      <c r="AK14" s="286">
        <f>IF('2b - USD - conv.'!AK14=0,0,'2a - USD - local'!AK14/'2b - USD - conv.'!AK14)</f>
        <v>0</v>
      </c>
      <c r="AL14" s="286">
        <f>IF('2b - USD - conv.'!AL14=0,0,'2a - USD - local'!AL14/'2b - USD - conv.'!AL14)</f>
        <v>0</v>
      </c>
      <c r="AM14" s="286">
        <f>IF('2b - USD - conv.'!AM14=0,0,'2a - USD - local'!AM14/'2b - USD - conv.'!AM14)</f>
        <v>0</v>
      </c>
      <c r="AN14" s="286">
        <f>IF('2b - USD - conv.'!AN14=0,0,'2a - USD - local'!AN14/'2b - USD - conv.'!AN14)</f>
        <v>0</v>
      </c>
      <c r="AO14" s="286">
        <f>IF('2b - USD - conv.'!AO14=0,0,'2a - USD - local'!AO14/'2b - USD - conv.'!AO14)</f>
        <v>0</v>
      </c>
      <c r="AP14" s="308">
        <f>IF('2b - USD - conv.'!AP14=0,0,'2a - USD - local'!AP14/'2b - USD - conv.'!AP14)</f>
        <v>0</v>
      </c>
    </row>
    <row r="15" spans="1:42" customFormat="1" outlineLevel="2">
      <c r="A15" s="211" t="str">
        <f>A6&amp;"."&amp;A8&amp;"."&amp;A7&amp;"."&amp;B15</f>
        <v>1.c.1.7</v>
      </c>
      <c r="B15">
        <v>7</v>
      </c>
      <c r="C15" t="str">
        <f>'1-GBP'!C15</f>
        <v/>
      </c>
      <c r="M15" s="286">
        <f>IF('2b - USD - conv.'!M15=0,0,'2a - USD - local'!M15/'2b - USD - conv.'!M15)</f>
        <v>0</v>
      </c>
      <c r="N15" s="286">
        <f>IF('2b - USD - conv.'!N15=0,0,'2a - USD - local'!N15/'2b - USD - conv.'!N15)</f>
        <v>0</v>
      </c>
      <c r="O15" s="286">
        <f>IF('2b - USD - conv.'!O15=0,0,'2a - USD - local'!O15/'2b - USD - conv.'!O15)</f>
        <v>0</v>
      </c>
      <c r="P15" s="286">
        <f>IF('2b - USD - conv.'!P15=0,0,'2a - USD - local'!P15/'2b - USD - conv.'!P15)</f>
        <v>0</v>
      </c>
      <c r="Q15" s="286">
        <f>IF('2b - USD - conv.'!Q15=0,0,'2a - USD - local'!Q15/'2b - USD - conv.'!Q15)</f>
        <v>0</v>
      </c>
      <c r="R15" s="286">
        <f>IF('2b - USD - conv.'!R15=0,0,'2a - USD - local'!R15/'2b - USD - conv.'!R15)</f>
        <v>0</v>
      </c>
      <c r="S15" s="286">
        <f>IF('2b - USD - conv.'!S15=0,0,'2a - USD - local'!S15/'2b - USD - conv.'!S15)</f>
        <v>0</v>
      </c>
      <c r="T15" s="286">
        <f>IF('2b - USD - conv.'!T15=0,0,'2a - USD - local'!T15/'2b - USD - conv.'!T15)</f>
        <v>0</v>
      </c>
      <c r="U15" s="286">
        <f>IF('2b - USD - conv.'!U15=0,0,'2a - USD - local'!U15/'2b - USD - conv.'!U15)</f>
        <v>0</v>
      </c>
      <c r="V15" s="286">
        <f>IF('2b - USD - conv.'!V15=0,0,'2a - USD - local'!V15/'2b - USD - conv.'!V15)</f>
        <v>0</v>
      </c>
      <c r="W15" s="286">
        <f>IF('2b - USD - conv.'!W15=0,0,'2a - USD - local'!W15/'2b - USD - conv.'!W15)</f>
        <v>0</v>
      </c>
      <c r="X15" s="286">
        <f>IF('2b - USD - conv.'!X15=0,0,'2a - USD - local'!X15/'2b - USD - conv.'!X15)</f>
        <v>0</v>
      </c>
      <c r="Y15" s="286">
        <f>IF('2b - USD - conv.'!Y15=0,0,'2a - USD - local'!Y15/'2b - USD - conv.'!Y15)</f>
        <v>0</v>
      </c>
      <c r="Z15" s="286">
        <f>IF('2b - USD - conv.'!Z15=0,0,'2a - USD - local'!Z15/'2b - USD - conv.'!Z15)</f>
        <v>0</v>
      </c>
      <c r="AA15" s="286">
        <f>IF('2b - USD - conv.'!AA15=0,0,'2a - USD - local'!AA15/'2b - USD - conv.'!AA15)</f>
        <v>0</v>
      </c>
      <c r="AB15" s="286">
        <f>IF('2b - USD - conv.'!AB15=0,0,'2a - USD - local'!AB15/'2b - USD - conv.'!AB15)</f>
        <v>0</v>
      </c>
      <c r="AC15" s="286">
        <f>IF('2b - USD - conv.'!AC15=0,0,'2a - USD - local'!AC15/'2b - USD - conv.'!AC15)</f>
        <v>0</v>
      </c>
      <c r="AD15" s="286">
        <f>IF('2b - USD - conv.'!AD15=0,0,'2a - USD - local'!AD15/'2b - USD - conv.'!AD15)</f>
        <v>0</v>
      </c>
      <c r="AE15" s="286">
        <f>IF('2b - USD - conv.'!AE15=0,0,'2a - USD - local'!AE15/'2b - USD - conv.'!AE15)</f>
        <v>0</v>
      </c>
      <c r="AF15" s="286">
        <f>IF('2b - USD - conv.'!AF15=0,0,'2a - USD - local'!AF15/'2b - USD - conv.'!AF15)</f>
        <v>0</v>
      </c>
      <c r="AG15" s="286">
        <f>IF('2b - USD - conv.'!AG15=0,0,'2a - USD - local'!AG15/'2b - USD - conv.'!AG15)</f>
        <v>0</v>
      </c>
      <c r="AH15" s="286">
        <f>IF('2b - USD - conv.'!AH15=0,0,'2a - USD - local'!AH15/'2b - USD - conv.'!AH15)</f>
        <v>0</v>
      </c>
      <c r="AI15" s="286">
        <f>IF('2b - USD - conv.'!AI15=0,0,'2a - USD - local'!AI15/'2b - USD - conv.'!AI15)</f>
        <v>0</v>
      </c>
      <c r="AJ15" s="286">
        <f>IF('2b - USD - conv.'!AJ15=0,0,'2a - USD - local'!AJ15/'2b - USD - conv.'!AJ15)</f>
        <v>0</v>
      </c>
      <c r="AK15" s="286">
        <f>IF('2b - USD - conv.'!AK15=0,0,'2a - USD - local'!AK15/'2b - USD - conv.'!AK15)</f>
        <v>0</v>
      </c>
      <c r="AL15" s="286">
        <f>IF('2b - USD - conv.'!AL15=0,0,'2a - USD - local'!AL15/'2b - USD - conv.'!AL15)</f>
        <v>0</v>
      </c>
      <c r="AM15" s="286">
        <f>IF('2b - USD - conv.'!AM15=0,0,'2a - USD - local'!AM15/'2b - USD - conv.'!AM15)</f>
        <v>0</v>
      </c>
      <c r="AN15" s="286">
        <f>IF('2b - USD - conv.'!AN15=0,0,'2a - USD - local'!AN15/'2b - USD - conv.'!AN15)</f>
        <v>0</v>
      </c>
      <c r="AO15" s="286">
        <f>IF('2b - USD - conv.'!AO15=0,0,'2a - USD - local'!AO15/'2b - USD - conv.'!AO15)</f>
        <v>0</v>
      </c>
      <c r="AP15" s="308">
        <f>IF('2b - USD - conv.'!AP15=0,0,'2a - USD - local'!AP15/'2b - USD - conv.'!AP15)</f>
        <v>0</v>
      </c>
    </row>
    <row r="16" spans="1:42" customFormat="1" outlineLevel="2">
      <c r="A16" s="211" t="str">
        <f>A6&amp;"."&amp;A8&amp;"."&amp;A7&amp;"."&amp;B16</f>
        <v>1.c.1.8</v>
      </c>
      <c r="B16">
        <v>8</v>
      </c>
      <c r="C16" t="str">
        <f>'1-GBP'!C16</f>
        <v/>
      </c>
      <c r="M16" s="286">
        <f>IF('2b - USD - conv.'!M16=0,0,'2a - USD - local'!M16/'2b - USD - conv.'!M16)</f>
        <v>0</v>
      </c>
      <c r="N16" s="286">
        <f>IF('2b - USD - conv.'!N16=0,0,'2a - USD - local'!N16/'2b - USD - conv.'!N16)</f>
        <v>0</v>
      </c>
      <c r="O16" s="286">
        <f>IF('2b - USD - conv.'!O16=0,0,'2a - USD - local'!O16/'2b - USD - conv.'!O16)</f>
        <v>0</v>
      </c>
      <c r="P16" s="286">
        <f>IF('2b - USD - conv.'!P16=0,0,'2a - USD - local'!P16/'2b - USD - conv.'!P16)</f>
        <v>0</v>
      </c>
      <c r="Q16" s="286">
        <f>IF('2b - USD - conv.'!Q16=0,0,'2a - USD - local'!Q16/'2b - USD - conv.'!Q16)</f>
        <v>0</v>
      </c>
      <c r="R16" s="286">
        <f>IF('2b - USD - conv.'!R16=0,0,'2a - USD - local'!R16/'2b - USD - conv.'!R16)</f>
        <v>0</v>
      </c>
      <c r="S16" s="286">
        <f>IF('2b - USD - conv.'!S16=0,0,'2a - USD - local'!S16/'2b - USD - conv.'!S16)</f>
        <v>0</v>
      </c>
      <c r="T16" s="286">
        <f>IF('2b - USD - conv.'!T16=0,0,'2a - USD - local'!T16/'2b - USD - conv.'!T16)</f>
        <v>0</v>
      </c>
      <c r="U16" s="286">
        <f>IF('2b - USD - conv.'!U16=0,0,'2a - USD - local'!U16/'2b - USD - conv.'!U16)</f>
        <v>0</v>
      </c>
      <c r="V16" s="286">
        <f>IF('2b - USD - conv.'!V16=0,0,'2a - USD - local'!V16/'2b - USD - conv.'!V16)</f>
        <v>0</v>
      </c>
      <c r="W16" s="286">
        <f>IF('2b - USD - conv.'!W16=0,0,'2a - USD - local'!W16/'2b - USD - conv.'!W16)</f>
        <v>0</v>
      </c>
      <c r="X16" s="286">
        <f>IF('2b - USD - conv.'!X16=0,0,'2a - USD - local'!X16/'2b - USD - conv.'!X16)</f>
        <v>0</v>
      </c>
      <c r="Y16" s="286">
        <f>IF('2b - USD - conv.'!Y16=0,0,'2a - USD - local'!Y16/'2b - USD - conv.'!Y16)</f>
        <v>0</v>
      </c>
      <c r="Z16" s="286">
        <f>IF('2b - USD - conv.'!Z16=0,0,'2a - USD - local'!Z16/'2b - USD - conv.'!Z16)</f>
        <v>0</v>
      </c>
      <c r="AA16" s="286">
        <f>IF('2b - USD - conv.'!AA16=0,0,'2a - USD - local'!AA16/'2b - USD - conv.'!AA16)</f>
        <v>0</v>
      </c>
      <c r="AB16" s="286">
        <f>IF('2b - USD - conv.'!AB16=0,0,'2a - USD - local'!AB16/'2b - USD - conv.'!AB16)</f>
        <v>0</v>
      </c>
      <c r="AC16" s="286">
        <f>IF('2b - USD - conv.'!AC16=0,0,'2a - USD - local'!AC16/'2b - USD - conv.'!AC16)</f>
        <v>0</v>
      </c>
      <c r="AD16" s="286">
        <f>IF('2b - USD - conv.'!AD16=0,0,'2a - USD - local'!AD16/'2b - USD - conv.'!AD16)</f>
        <v>0</v>
      </c>
      <c r="AE16" s="286">
        <f>IF('2b - USD - conv.'!AE16=0,0,'2a - USD - local'!AE16/'2b - USD - conv.'!AE16)</f>
        <v>0</v>
      </c>
      <c r="AF16" s="286">
        <f>IF('2b - USD - conv.'!AF16=0,0,'2a - USD - local'!AF16/'2b - USD - conv.'!AF16)</f>
        <v>0</v>
      </c>
      <c r="AG16" s="286">
        <f>IF('2b - USD - conv.'!AG16=0,0,'2a - USD - local'!AG16/'2b - USD - conv.'!AG16)</f>
        <v>0</v>
      </c>
      <c r="AH16" s="286">
        <f>IF('2b - USD - conv.'!AH16=0,0,'2a - USD - local'!AH16/'2b - USD - conv.'!AH16)</f>
        <v>0</v>
      </c>
      <c r="AI16" s="286">
        <f>IF('2b - USD - conv.'!AI16=0,0,'2a - USD - local'!AI16/'2b - USD - conv.'!AI16)</f>
        <v>0</v>
      </c>
      <c r="AJ16" s="286">
        <f>IF('2b - USD - conv.'!AJ16=0,0,'2a - USD - local'!AJ16/'2b - USD - conv.'!AJ16)</f>
        <v>0</v>
      </c>
      <c r="AK16" s="286">
        <f>IF('2b - USD - conv.'!AK16=0,0,'2a - USD - local'!AK16/'2b - USD - conv.'!AK16)</f>
        <v>0</v>
      </c>
      <c r="AL16" s="286">
        <f>IF('2b - USD - conv.'!AL16=0,0,'2a - USD - local'!AL16/'2b - USD - conv.'!AL16)</f>
        <v>0</v>
      </c>
      <c r="AM16" s="286">
        <f>IF('2b - USD - conv.'!AM16=0,0,'2a - USD - local'!AM16/'2b - USD - conv.'!AM16)</f>
        <v>0</v>
      </c>
      <c r="AN16" s="286">
        <f>IF('2b - USD - conv.'!AN16=0,0,'2a - USD - local'!AN16/'2b - USD - conv.'!AN16)</f>
        <v>0</v>
      </c>
      <c r="AO16" s="286">
        <f>IF('2b - USD - conv.'!AO16=0,0,'2a - USD - local'!AO16/'2b - USD - conv.'!AO16)</f>
        <v>0</v>
      </c>
      <c r="AP16" s="308">
        <f>IF('2b - USD - conv.'!AP16=0,0,'2a - USD - local'!AP16/'2b - USD - conv.'!AP16)</f>
        <v>0</v>
      </c>
    </row>
    <row r="17" spans="1:42" customFormat="1" outlineLevel="2">
      <c r="A17" s="211" t="str">
        <f>A6&amp;"."&amp;A8&amp;"."&amp;A7&amp;"."&amp;B17</f>
        <v>1.c.1.9</v>
      </c>
      <c r="B17">
        <v>9</v>
      </c>
      <c r="C17" t="str">
        <f>'1-GBP'!C17</f>
        <v/>
      </c>
      <c r="M17" s="286">
        <f>IF('2b - USD - conv.'!M17=0,0,'2a - USD - local'!M17/'2b - USD - conv.'!M17)</f>
        <v>0</v>
      </c>
      <c r="N17" s="286">
        <f>IF('2b - USD - conv.'!N17=0,0,'2a - USD - local'!N17/'2b - USD - conv.'!N17)</f>
        <v>0</v>
      </c>
      <c r="O17" s="286">
        <f>IF('2b - USD - conv.'!O17=0,0,'2a - USD - local'!O17/'2b - USD - conv.'!O17)</f>
        <v>0</v>
      </c>
      <c r="P17" s="286">
        <f>IF('2b - USD - conv.'!P17=0,0,'2a - USD - local'!P17/'2b - USD - conv.'!P17)</f>
        <v>0</v>
      </c>
      <c r="Q17" s="286">
        <f>IF('2b - USD - conv.'!Q17=0,0,'2a - USD - local'!Q17/'2b - USD - conv.'!Q17)</f>
        <v>0</v>
      </c>
      <c r="R17" s="286">
        <f>IF('2b - USD - conv.'!R17=0,0,'2a - USD - local'!R17/'2b - USD - conv.'!R17)</f>
        <v>0</v>
      </c>
      <c r="S17" s="286">
        <f>IF('2b - USD - conv.'!S17=0,0,'2a - USD - local'!S17/'2b - USD - conv.'!S17)</f>
        <v>0</v>
      </c>
      <c r="T17" s="286">
        <f>IF('2b - USD - conv.'!T17=0,0,'2a - USD - local'!T17/'2b - USD - conv.'!T17)</f>
        <v>0</v>
      </c>
      <c r="U17" s="286">
        <f>IF('2b - USD - conv.'!U17=0,0,'2a - USD - local'!U17/'2b - USD - conv.'!U17)</f>
        <v>0</v>
      </c>
      <c r="V17" s="286">
        <f>IF('2b - USD - conv.'!V17=0,0,'2a - USD - local'!V17/'2b - USD - conv.'!V17)</f>
        <v>0</v>
      </c>
      <c r="W17" s="286">
        <f>IF('2b - USD - conv.'!W17=0,0,'2a - USD - local'!W17/'2b - USD - conv.'!W17)</f>
        <v>0</v>
      </c>
      <c r="X17" s="286">
        <f>IF('2b - USD - conv.'!X17=0,0,'2a - USD - local'!X17/'2b - USD - conv.'!X17)</f>
        <v>0</v>
      </c>
      <c r="Y17" s="286">
        <f>IF('2b - USD - conv.'!Y17=0,0,'2a - USD - local'!Y17/'2b - USD - conv.'!Y17)</f>
        <v>0</v>
      </c>
      <c r="Z17" s="286">
        <f>IF('2b - USD - conv.'!Z17=0,0,'2a - USD - local'!Z17/'2b - USD - conv.'!Z17)</f>
        <v>0</v>
      </c>
      <c r="AA17" s="286">
        <f>IF('2b - USD - conv.'!AA17=0,0,'2a - USD - local'!AA17/'2b - USD - conv.'!AA17)</f>
        <v>0</v>
      </c>
      <c r="AB17" s="286">
        <f>IF('2b - USD - conv.'!AB17=0,0,'2a - USD - local'!AB17/'2b - USD - conv.'!AB17)</f>
        <v>0</v>
      </c>
      <c r="AC17" s="286">
        <f>IF('2b - USD - conv.'!AC17=0,0,'2a - USD - local'!AC17/'2b - USD - conv.'!AC17)</f>
        <v>0</v>
      </c>
      <c r="AD17" s="286">
        <f>IF('2b - USD - conv.'!AD17=0,0,'2a - USD - local'!AD17/'2b - USD - conv.'!AD17)</f>
        <v>0</v>
      </c>
      <c r="AE17" s="286">
        <f>IF('2b - USD - conv.'!AE17=0,0,'2a - USD - local'!AE17/'2b - USD - conv.'!AE17)</f>
        <v>0</v>
      </c>
      <c r="AF17" s="286">
        <f>IF('2b - USD - conv.'!AF17=0,0,'2a - USD - local'!AF17/'2b - USD - conv.'!AF17)</f>
        <v>0</v>
      </c>
      <c r="AG17" s="286">
        <f>IF('2b - USD - conv.'!AG17=0,0,'2a - USD - local'!AG17/'2b - USD - conv.'!AG17)</f>
        <v>0</v>
      </c>
      <c r="AH17" s="286">
        <f>IF('2b - USD - conv.'!AH17=0,0,'2a - USD - local'!AH17/'2b - USD - conv.'!AH17)</f>
        <v>0</v>
      </c>
      <c r="AI17" s="286">
        <f>IF('2b - USD - conv.'!AI17=0,0,'2a - USD - local'!AI17/'2b - USD - conv.'!AI17)</f>
        <v>0</v>
      </c>
      <c r="AJ17" s="286">
        <f>IF('2b - USD - conv.'!AJ17=0,0,'2a - USD - local'!AJ17/'2b - USD - conv.'!AJ17)</f>
        <v>0</v>
      </c>
      <c r="AK17" s="286">
        <f>IF('2b - USD - conv.'!AK17=0,0,'2a - USD - local'!AK17/'2b - USD - conv.'!AK17)</f>
        <v>0</v>
      </c>
      <c r="AL17" s="286">
        <f>IF('2b - USD - conv.'!AL17=0,0,'2a - USD - local'!AL17/'2b - USD - conv.'!AL17)</f>
        <v>0</v>
      </c>
      <c r="AM17" s="286">
        <f>IF('2b - USD - conv.'!AM17=0,0,'2a - USD - local'!AM17/'2b - USD - conv.'!AM17)</f>
        <v>0</v>
      </c>
      <c r="AN17" s="286">
        <f>IF('2b - USD - conv.'!AN17=0,0,'2a - USD - local'!AN17/'2b - USD - conv.'!AN17)</f>
        <v>0</v>
      </c>
      <c r="AO17" s="286">
        <f>IF('2b - USD - conv.'!AO17=0,0,'2a - USD - local'!AO17/'2b - USD - conv.'!AO17)</f>
        <v>0</v>
      </c>
      <c r="AP17" s="308">
        <f>IF('2b - USD - conv.'!AP17=0,0,'2a - USD - local'!AP17/'2b - USD - conv.'!AP17)</f>
        <v>0</v>
      </c>
    </row>
    <row r="18" spans="1:42" customFormat="1" outlineLevel="2">
      <c r="A18" s="211" t="str">
        <f>A6&amp;"."&amp;A8&amp;"."&amp;A7&amp;"."&amp;B18</f>
        <v>1.c.1.10</v>
      </c>
      <c r="B18">
        <v>10</v>
      </c>
      <c r="C18" t="str">
        <f>'1-GBP'!C18</f>
        <v/>
      </c>
      <c r="M18" s="286">
        <f>IF('2b - USD - conv.'!M18=0,0,'2a - USD - local'!M18/'2b - USD - conv.'!M18)</f>
        <v>0</v>
      </c>
      <c r="N18" s="286">
        <f>IF('2b - USD - conv.'!N18=0,0,'2a - USD - local'!N18/'2b - USD - conv.'!N18)</f>
        <v>0</v>
      </c>
      <c r="O18" s="286">
        <f>IF('2b - USD - conv.'!O18=0,0,'2a - USD - local'!O18/'2b - USD - conv.'!O18)</f>
        <v>0</v>
      </c>
      <c r="P18" s="286">
        <f>IF('2b - USD - conv.'!P18=0,0,'2a - USD - local'!P18/'2b - USD - conv.'!P18)</f>
        <v>0</v>
      </c>
      <c r="Q18" s="286">
        <f>IF('2b - USD - conv.'!Q18=0,0,'2a - USD - local'!Q18/'2b - USD - conv.'!Q18)</f>
        <v>0</v>
      </c>
      <c r="R18" s="286">
        <f>IF('2b - USD - conv.'!R18=0,0,'2a - USD - local'!R18/'2b - USD - conv.'!R18)</f>
        <v>0</v>
      </c>
      <c r="S18" s="286">
        <f>IF('2b - USD - conv.'!S18=0,0,'2a - USD - local'!S18/'2b - USD - conv.'!S18)</f>
        <v>0</v>
      </c>
      <c r="T18" s="286">
        <f>IF('2b - USD - conv.'!T18=0,0,'2a - USD - local'!T18/'2b - USD - conv.'!T18)</f>
        <v>0</v>
      </c>
      <c r="U18" s="286">
        <f>IF('2b - USD - conv.'!U18=0,0,'2a - USD - local'!U18/'2b - USD - conv.'!U18)</f>
        <v>0</v>
      </c>
      <c r="V18" s="286">
        <f>IF('2b - USD - conv.'!V18=0,0,'2a - USD - local'!V18/'2b - USD - conv.'!V18)</f>
        <v>0</v>
      </c>
      <c r="W18" s="286">
        <f>IF('2b - USD - conv.'!W18=0,0,'2a - USD - local'!W18/'2b - USD - conv.'!W18)</f>
        <v>0</v>
      </c>
      <c r="X18" s="286">
        <f>IF('2b - USD - conv.'!X18=0,0,'2a - USD - local'!X18/'2b - USD - conv.'!X18)</f>
        <v>0</v>
      </c>
      <c r="Y18" s="286">
        <f>IF('2b - USD - conv.'!Y18=0,0,'2a - USD - local'!Y18/'2b - USD - conv.'!Y18)</f>
        <v>0</v>
      </c>
      <c r="Z18" s="286">
        <f>IF('2b - USD - conv.'!Z18=0,0,'2a - USD - local'!Z18/'2b - USD - conv.'!Z18)</f>
        <v>0</v>
      </c>
      <c r="AA18" s="286">
        <f>IF('2b - USD - conv.'!AA18=0,0,'2a - USD - local'!AA18/'2b - USD - conv.'!AA18)</f>
        <v>0</v>
      </c>
      <c r="AB18" s="286">
        <f>IF('2b - USD - conv.'!AB18=0,0,'2a - USD - local'!AB18/'2b - USD - conv.'!AB18)</f>
        <v>0</v>
      </c>
      <c r="AC18" s="286">
        <f>IF('2b - USD - conv.'!AC18=0,0,'2a - USD - local'!AC18/'2b - USD - conv.'!AC18)</f>
        <v>0</v>
      </c>
      <c r="AD18" s="286">
        <f>IF('2b - USD - conv.'!AD18=0,0,'2a - USD - local'!AD18/'2b - USD - conv.'!AD18)</f>
        <v>0</v>
      </c>
      <c r="AE18" s="286">
        <f>IF('2b - USD - conv.'!AE18=0,0,'2a - USD - local'!AE18/'2b - USD - conv.'!AE18)</f>
        <v>0</v>
      </c>
      <c r="AF18" s="286">
        <f>IF('2b - USD - conv.'!AF18=0,0,'2a - USD - local'!AF18/'2b - USD - conv.'!AF18)</f>
        <v>0</v>
      </c>
      <c r="AG18" s="286">
        <f>IF('2b - USD - conv.'!AG18=0,0,'2a - USD - local'!AG18/'2b - USD - conv.'!AG18)</f>
        <v>0</v>
      </c>
      <c r="AH18" s="286">
        <f>IF('2b - USD - conv.'!AH18=0,0,'2a - USD - local'!AH18/'2b - USD - conv.'!AH18)</f>
        <v>0</v>
      </c>
      <c r="AI18" s="286">
        <f>IF('2b - USD - conv.'!AI18=0,0,'2a - USD - local'!AI18/'2b - USD - conv.'!AI18)</f>
        <v>0</v>
      </c>
      <c r="AJ18" s="286">
        <f>IF('2b - USD - conv.'!AJ18=0,0,'2a - USD - local'!AJ18/'2b - USD - conv.'!AJ18)</f>
        <v>0</v>
      </c>
      <c r="AK18" s="286">
        <f>IF('2b - USD - conv.'!AK18=0,0,'2a - USD - local'!AK18/'2b - USD - conv.'!AK18)</f>
        <v>0</v>
      </c>
      <c r="AL18" s="286">
        <f>IF('2b - USD - conv.'!AL18=0,0,'2a - USD - local'!AL18/'2b - USD - conv.'!AL18)</f>
        <v>0</v>
      </c>
      <c r="AM18" s="286">
        <f>IF('2b - USD - conv.'!AM18=0,0,'2a - USD - local'!AM18/'2b - USD - conv.'!AM18)</f>
        <v>0</v>
      </c>
      <c r="AN18" s="286">
        <f>IF('2b - USD - conv.'!AN18=0,0,'2a - USD - local'!AN18/'2b - USD - conv.'!AN18)</f>
        <v>0</v>
      </c>
      <c r="AO18" s="286">
        <f>IF('2b - USD - conv.'!AO18=0,0,'2a - USD - local'!AO18/'2b - USD - conv.'!AO18)</f>
        <v>0</v>
      </c>
      <c r="AP18" s="308">
        <f>IF('2b - USD - conv.'!AP18=0,0,'2a - USD - local'!AP18/'2b - USD - conv.'!AP18)</f>
        <v>0</v>
      </c>
    </row>
    <row r="19" spans="1:42" customFormat="1" outlineLevel="2">
      <c r="A19" s="211" t="str">
        <f>A6&amp;"."&amp;A8&amp;"."&amp;A7&amp;"."&amp;B19</f>
        <v>1.c.1.11</v>
      </c>
      <c r="B19">
        <v>11</v>
      </c>
      <c r="C19" t="str">
        <f>'1-GBP'!C19</f>
        <v/>
      </c>
      <c r="M19" s="286">
        <f>IF('2b - USD - conv.'!M19=0,0,'2a - USD - local'!M19/'2b - USD - conv.'!M19)</f>
        <v>0</v>
      </c>
      <c r="N19" s="286">
        <f>IF('2b - USD - conv.'!N19=0,0,'2a - USD - local'!N19/'2b - USD - conv.'!N19)</f>
        <v>0</v>
      </c>
      <c r="O19" s="286">
        <f>IF('2b - USD - conv.'!O19=0,0,'2a - USD - local'!O19/'2b - USD - conv.'!O19)</f>
        <v>0</v>
      </c>
      <c r="P19" s="286">
        <f>IF('2b - USD - conv.'!P19=0,0,'2a - USD - local'!P19/'2b - USD - conv.'!P19)</f>
        <v>0</v>
      </c>
      <c r="Q19" s="286">
        <f>IF('2b - USD - conv.'!Q19=0,0,'2a - USD - local'!Q19/'2b - USD - conv.'!Q19)</f>
        <v>0</v>
      </c>
      <c r="R19" s="286">
        <f>IF('2b - USD - conv.'!R19=0,0,'2a - USD - local'!R19/'2b - USD - conv.'!R19)</f>
        <v>0</v>
      </c>
      <c r="S19" s="286">
        <f>IF('2b - USD - conv.'!S19=0,0,'2a - USD - local'!S19/'2b - USD - conv.'!S19)</f>
        <v>0</v>
      </c>
      <c r="T19" s="286">
        <f>IF('2b - USD - conv.'!T19=0,0,'2a - USD - local'!T19/'2b - USD - conv.'!T19)</f>
        <v>0</v>
      </c>
      <c r="U19" s="286">
        <f>IF('2b - USD - conv.'!U19=0,0,'2a - USD - local'!U19/'2b - USD - conv.'!U19)</f>
        <v>0</v>
      </c>
      <c r="V19" s="286">
        <f>IF('2b - USD - conv.'!V19=0,0,'2a - USD - local'!V19/'2b - USD - conv.'!V19)</f>
        <v>0</v>
      </c>
      <c r="W19" s="286">
        <f>IF('2b - USD - conv.'!W19=0,0,'2a - USD - local'!W19/'2b - USD - conv.'!W19)</f>
        <v>0</v>
      </c>
      <c r="X19" s="286">
        <f>IF('2b - USD - conv.'!X19=0,0,'2a - USD - local'!X19/'2b - USD - conv.'!X19)</f>
        <v>0</v>
      </c>
      <c r="Y19" s="286">
        <f>IF('2b - USD - conv.'!Y19=0,0,'2a - USD - local'!Y19/'2b - USD - conv.'!Y19)</f>
        <v>0</v>
      </c>
      <c r="Z19" s="286">
        <f>IF('2b - USD - conv.'!Z19=0,0,'2a - USD - local'!Z19/'2b - USD - conv.'!Z19)</f>
        <v>0</v>
      </c>
      <c r="AA19" s="286">
        <f>IF('2b - USD - conv.'!AA19=0,0,'2a - USD - local'!AA19/'2b - USD - conv.'!AA19)</f>
        <v>0</v>
      </c>
      <c r="AB19" s="286">
        <f>IF('2b - USD - conv.'!AB19=0,0,'2a - USD - local'!AB19/'2b - USD - conv.'!AB19)</f>
        <v>0</v>
      </c>
      <c r="AC19" s="286">
        <f>IF('2b - USD - conv.'!AC19=0,0,'2a - USD - local'!AC19/'2b - USD - conv.'!AC19)</f>
        <v>0</v>
      </c>
      <c r="AD19" s="286">
        <f>IF('2b - USD - conv.'!AD19=0,0,'2a - USD - local'!AD19/'2b - USD - conv.'!AD19)</f>
        <v>0</v>
      </c>
      <c r="AE19" s="286">
        <f>IF('2b - USD - conv.'!AE19=0,0,'2a - USD - local'!AE19/'2b - USD - conv.'!AE19)</f>
        <v>0</v>
      </c>
      <c r="AF19" s="286">
        <f>IF('2b - USD - conv.'!AF19=0,0,'2a - USD - local'!AF19/'2b - USD - conv.'!AF19)</f>
        <v>0</v>
      </c>
      <c r="AG19" s="286">
        <f>IF('2b - USD - conv.'!AG19=0,0,'2a - USD - local'!AG19/'2b - USD - conv.'!AG19)</f>
        <v>0</v>
      </c>
      <c r="AH19" s="286">
        <f>IF('2b - USD - conv.'!AH19=0,0,'2a - USD - local'!AH19/'2b - USD - conv.'!AH19)</f>
        <v>0</v>
      </c>
      <c r="AI19" s="286">
        <f>IF('2b - USD - conv.'!AI19=0,0,'2a - USD - local'!AI19/'2b - USD - conv.'!AI19)</f>
        <v>0</v>
      </c>
      <c r="AJ19" s="286">
        <f>IF('2b - USD - conv.'!AJ19=0,0,'2a - USD - local'!AJ19/'2b - USD - conv.'!AJ19)</f>
        <v>0</v>
      </c>
      <c r="AK19" s="286">
        <f>IF('2b - USD - conv.'!AK19=0,0,'2a - USD - local'!AK19/'2b - USD - conv.'!AK19)</f>
        <v>0</v>
      </c>
      <c r="AL19" s="286">
        <f>IF('2b - USD - conv.'!AL19=0,0,'2a - USD - local'!AL19/'2b - USD - conv.'!AL19)</f>
        <v>0</v>
      </c>
      <c r="AM19" s="286">
        <f>IF('2b - USD - conv.'!AM19=0,0,'2a - USD - local'!AM19/'2b - USD - conv.'!AM19)</f>
        <v>0</v>
      </c>
      <c r="AN19" s="286">
        <f>IF('2b - USD - conv.'!AN19=0,0,'2a - USD - local'!AN19/'2b - USD - conv.'!AN19)</f>
        <v>0</v>
      </c>
      <c r="AO19" s="286">
        <f>IF('2b - USD - conv.'!AO19=0,0,'2a - USD - local'!AO19/'2b - USD - conv.'!AO19)</f>
        <v>0</v>
      </c>
      <c r="AP19" s="308">
        <f>IF('2b - USD - conv.'!AP19=0,0,'2a - USD - local'!AP19/'2b - USD - conv.'!AP19)</f>
        <v>0</v>
      </c>
    </row>
    <row r="20" spans="1:42" customFormat="1" outlineLevel="2">
      <c r="A20" s="211" t="str">
        <f>A6&amp;"."&amp;A8&amp;"."&amp;A7&amp;"."&amp;B20</f>
        <v>1.c.1.12</v>
      </c>
      <c r="B20">
        <v>12</v>
      </c>
      <c r="C20" t="str">
        <f>'1-GBP'!C20</f>
        <v/>
      </c>
      <c r="M20" s="286">
        <f>IF('2b - USD - conv.'!M20=0,0,'2a - USD - local'!M20/'2b - USD - conv.'!M20)</f>
        <v>0</v>
      </c>
      <c r="N20" s="286">
        <f>IF('2b - USD - conv.'!N20=0,0,'2a - USD - local'!N20/'2b - USD - conv.'!N20)</f>
        <v>0</v>
      </c>
      <c r="O20" s="286">
        <f>IF('2b - USD - conv.'!O20=0,0,'2a - USD - local'!O20/'2b - USD - conv.'!O20)</f>
        <v>0</v>
      </c>
      <c r="P20" s="286">
        <f>IF('2b - USD - conv.'!P20=0,0,'2a - USD - local'!P20/'2b - USD - conv.'!P20)</f>
        <v>0</v>
      </c>
      <c r="Q20" s="286">
        <f>IF('2b - USD - conv.'!Q20=0,0,'2a - USD - local'!Q20/'2b - USD - conv.'!Q20)</f>
        <v>0</v>
      </c>
      <c r="R20" s="286">
        <f>IF('2b - USD - conv.'!R20=0,0,'2a - USD - local'!R20/'2b - USD - conv.'!R20)</f>
        <v>0</v>
      </c>
      <c r="S20" s="286">
        <f>IF('2b - USD - conv.'!S20=0,0,'2a - USD - local'!S20/'2b - USD - conv.'!S20)</f>
        <v>0</v>
      </c>
      <c r="T20" s="286">
        <f>IF('2b - USD - conv.'!T20=0,0,'2a - USD - local'!T20/'2b - USD - conv.'!T20)</f>
        <v>0</v>
      </c>
      <c r="U20" s="286">
        <f>IF('2b - USD - conv.'!U20=0,0,'2a - USD - local'!U20/'2b - USD - conv.'!U20)</f>
        <v>0</v>
      </c>
      <c r="V20" s="286">
        <f>IF('2b - USD - conv.'!V20=0,0,'2a - USD - local'!V20/'2b - USD - conv.'!V20)</f>
        <v>0</v>
      </c>
      <c r="W20" s="286">
        <f>IF('2b - USD - conv.'!W20=0,0,'2a - USD - local'!W20/'2b - USD - conv.'!W20)</f>
        <v>0</v>
      </c>
      <c r="X20" s="286">
        <f>IF('2b - USD - conv.'!X20=0,0,'2a - USD - local'!X20/'2b - USD - conv.'!X20)</f>
        <v>0</v>
      </c>
      <c r="Y20" s="286">
        <f>IF('2b - USD - conv.'!Y20=0,0,'2a - USD - local'!Y20/'2b - USD - conv.'!Y20)</f>
        <v>0</v>
      </c>
      <c r="Z20" s="286">
        <f>IF('2b - USD - conv.'!Z20=0,0,'2a - USD - local'!Z20/'2b - USD - conv.'!Z20)</f>
        <v>0</v>
      </c>
      <c r="AA20" s="286">
        <f>IF('2b - USD - conv.'!AA20=0,0,'2a - USD - local'!AA20/'2b - USD - conv.'!AA20)</f>
        <v>0</v>
      </c>
      <c r="AB20" s="286">
        <f>IF('2b - USD - conv.'!AB20=0,0,'2a - USD - local'!AB20/'2b - USD - conv.'!AB20)</f>
        <v>0</v>
      </c>
      <c r="AC20" s="286">
        <f>IF('2b - USD - conv.'!AC20=0,0,'2a - USD - local'!AC20/'2b - USD - conv.'!AC20)</f>
        <v>0</v>
      </c>
      <c r="AD20" s="286">
        <f>IF('2b - USD - conv.'!AD20=0,0,'2a - USD - local'!AD20/'2b - USD - conv.'!AD20)</f>
        <v>0</v>
      </c>
      <c r="AE20" s="286">
        <f>IF('2b - USD - conv.'!AE20=0,0,'2a - USD - local'!AE20/'2b - USD - conv.'!AE20)</f>
        <v>0</v>
      </c>
      <c r="AF20" s="286">
        <f>IF('2b - USD - conv.'!AF20=0,0,'2a - USD - local'!AF20/'2b - USD - conv.'!AF20)</f>
        <v>0</v>
      </c>
      <c r="AG20" s="286">
        <f>IF('2b - USD - conv.'!AG20=0,0,'2a - USD - local'!AG20/'2b - USD - conv.'!AG20)</f>
        <v>0</v>
      </c>
      <c r="AH20" s="286">
        <f>IF('2b - USD - conv.'!AH20=0,0,'2a - USD - local'!AH20/'2b - USD - conv.'!AH20)</f>
        <v>0</v>
      </c>
      <c r="AI20" s="286">
        <f>IF('2b - USD - conv.'!AI20=0,0,'2a - USD - local'!AI20/'2b - USD - conv.'!AI20)</f>
        <v>0</v>
      </c>
      <c r="AJ20" s="286">
        <f>IF('2b - USD - conv.'!AJ20=0,0,'2a - USD - local'!AJ20/'2b - USD - conv.'!AJ20)</f>
        <v>0</v>
      </c>
      <c r="AK20" s="286">
        <f>IF('2b - USD - conv.'!AK20=0,0,'2a - USD - local'!AK20/'2b - USD - conv.'!AK20)</f>
        <v>0</v>
      </c>
      <c r="AL20" s="286">
        <f>IF('2b - USD - conv.'!AL20=0,0,'2a - USD - local'!AL20/'2b - USD - conv.'!AL20)</f>
        <v>0</v>
      </c>
      <c r="AM20" s="286">
        <f>IF('2b - USD - conv.'!AM20=0,0,'2a - USD - local'!AM20/'2b - USD - conv.'!AM20)</f>
        <v>0</v>
      </c>
      <c r="AN20" s="286">
        <f>IF('2b - USD - conv.'!AN20=0,0,'2a - USD - local'!AN20/'2b - USD - conv.'!AN20)</f>
        <v>0</v>
      </c>
      <c r="AO20" s="286">
        <f>IF('2b - USD - conv.'!AO20=0,0,'2a - USD - local'!AO20/'2b - USD - conv.'!AO20)</f>
        <v>0</v>
      </c>
      <c r="AP20" s="308">
        <f>IF('2b - USD - conv.'!AP20=0,0,'2a - USD - local'!AP20/'2b - USD - conv.'!AP20)</f>
        <v>0</v>
      </c>
    </row>
    <row r="21" spans="1:42" customFormat="1" outlineLevel="1" collapsed="1">
      <c r="A21" s="212"/>
      <c r="B21" s="201">
        <f>B20-COUNTIFS(C9:C20,"")</f>
        <v>3</v>
      </c>
      <c r="C21" s="201" t="s">
        <v>285</v>
      </c>
      <c r="D21" s="201"/>
      <c r="E21" s="201"/>
      <c r="F21" s="201"/>
      <c r="G21" s="201"/>
      <c r="H21" s="201"/>
      <c r="I21" s="201"/>
      <c r="J21" s="201"/>
      <c r="K21" s="201"/>
      <c r="L21" s="201"/>
      <c r="M21" s="280">
        <f>SUM(M9:M20)</f>
        <v>0</v>
      </c>
      <c r="N21" s="280">
        <f>SUM(N9:N20)</f>
        <v>0</v>
      </c>
      <c r="O21" s="280">
        <f t="shared" ref="O21:AP21" si="3">SUM(O9:O20)</f>
        <v>0</v>
      </c>
      <c r="P21" s="280">
        <f t="shared" si="3"/>
        <v>0</v>
      </c>
      <c r="Q21" s="280">
        <f t="shared" si="3"/>
        <v>0</v>
      </c>
      <c r="R21" s="280">
        <f t="shared" si="3"/>
        <v>0</v>
      </c>
      <c r="S21" s="280">
        <f t="shared" si="3"/>
        <v>0</v>
      </c>
      <c r="T21" s="280">
        <f t="shared" si="3"/>
        <v>0</v>
      </c>
      <c r="U21" s="280">
        <f t="shared" si="3"/>
        <v>0</v>
      </c>
      <c r="V21" s="280">
        <f t="shared" si="3"/>
        <v>0</v>
      </c>
      <c r="W21" s="280">
        <f t="shared" si="3"/>
        <v>0</v>
      </c>
      <c r="X21" s="280">
        <f t="shared" si="3"/>
        <v>0</v>
      </c>
      <c r="Y21" s="280">
        <f t="shared" si="3"/>
        <v>0</v>
      </c>
      <c r="Z21" s="280">
        <f t="shared" si="3"/>
        <v>0</v>
      </c>
      <c r="AA21" s="280">
        <f t="shared" si="3"/>
        <v>0</v>
      </c>
      <c r="AB21" s="280">
        <f t="shared" si="3"/>
        <v>0</v>
      </c>
      <c r="AC21" s="280">
        <f t="shared" si="3"/>
        <v>0</v>
      </c>
      <c r="AD21" s="280">
        <f t="shared" si="3"/>
        <v>0</v>
      </c>
      <c r="AE21" s="280">
        <f t="shared" si="3"/>
        <v>0</v>
      </c>
      <c r="AF21" s="280">
        <f t="shared" si="3"/>
        <v>0</v>
      </c>
      <c r="AG21" s="280">
        <f t="shared" si="3"/>
        <v>0</v>
      </c>
      <c r="AH21" s="280">
        <f t="shared" si="3"/>
        <v>0</v>
      </c>
      <c r="AI21" s="280">
        <f t="shared" si="3"/>
        <v>0</v>
      </c>
      <c r="AJ21" s="280">
        <f t="shared" si="3"/>
        <v>0</v>
      </c>
      <c r="AK21" s="280">
        <f t="shared" si="3"/>
        <v>0</v>
      </c>
      <c r="AL21" s="280">
        <f t="shared" si="3"/>
        <v>0</v>
      </c>
      <c r="AM21" s="280">
        <f t="shared" si="3"/>
        <v>0</v>
      </c>
      <c r="AN21" s="280">
        <f t="shared" si="3"/>
        <v>0</v>
      </c>
      <c r="AO21" s="280">
        <f t="shared" si="3"/>
        <v>0</v>
      </c>
      <c r="AP21" s="280">
        <f t="shared" si="3"/>
        <v>0</v>
      </c>
    </row>
    <row r="22" spans="1:42" customFormat="1" outlineLevel="1">
      <c r="A22" s="211"/>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row>
    <row r="23" spans="1:42" customFormat="1" outlineLevel="1">
      <c r="A23" s="220" t="s">
        <v>216</v>
      </c>
      <c r="B23" s="220" t="s">
        <v>286</v>
      </c>
      <c r="C23" s="220" t="s">
        <v>284</v>
      </c>
      <c r="D23" s="220"/>
      <c r="E23" s="220"/>
      <c r="F23" s="220"/>
      <c r="G23" s="220"/>
      <c r="H23" s="220"/>
      <c r="I23" s="220"/>
      <c r="J23" s="220"/>
      <c r="K23" s="220"/>
      <c r="L23" s="220"/>
      <c r="M23" s="315"/>
      <c r="N23" s="315"/>
      <c r="O23" s="315"/>
      <c r="P23" s="315"/>
      <c r="Q23" s="315"/>
      <c r="R23" s="315"/>
      <c r="S23" s="315"/>
      <c r="T23" s="315"/>
      <c r="U23" s="315"/>
      <c r="V23" s="315"/>
      <c r="W23" s="315"/>
      <c r="X23" s="315"/>
      <c r="Y23" s="315"/>
      <c r="Z23" s="315"/>
      <c r="AA23" s="315"/>
      <c r="AB23" s="315"/>
      <c r="AC23" s="315"/>
      <c r="AD23" s="315"/>
      <c r="AE23" s="315"/>
      <c r="AF23" s="315"/>
      <c r="AG23" s="315"/>
      <c r="AH23" s="315"/>
      <c r="AI23" s="315"/>
      <c r="AJ23" s="315"/>
      <c r="AK23" s="315"/>
      <c r="AL23" s="315"/>
      <c r="AM23" s="315"/>
      <c r="AN23" s="315"/>
      <c r="AO23" s="315"/>
      <c r="AP23" s="315"/>
    </row>
    <row r="24" spans="1:42" customFormat="1" outlineLevel="2">
      <c r="A24" s="211" t="str">
        <f>A6&amp;"."&amp;A23&amp;"."&amp;A7&amp;"."&amp;B24</f>
        <v>1.o.1.1</v>
      </c>
      <c r="B24">
        <v>1</v>
      </c>
      <c r="C24" t="str">
        <f>'1-GBP'!C24</f>
        <v>Fixed</v>
      </c>
      <c r="M24" s="286">
        <f>IF('2b - USD - conv.'!M24=0,0,'2a - USD - local'!M24/'2b - USD - conv.'!M24)</f>
        <v>0</v>
      </c>
      <c r="N24" s="286">
        <f>IF('2b - USD - conv.'!N24=0,0,'2a - USD - local'!N24/'2b - USD - conv.'!N24)</f>
        <v>0</v>
      </c>
      <c r="O24" s="286">
        <f>IF('2b - USD - conv.'!O24=0,0,'2a - USD - local'!O24/'2b - USD - conv.'!O24)</f>
        <v>0</v>
      </c>
      <c r="P24" s="286">
        <f>IF('2b - USD - conv.'!P24=0,0,'2a - USD - local'!P24/'2b - USD - conv.'!P24)</f>
        <v>0</v>
      </c>
      <c r="Q24" s="286">
        <f>IF('2b - USD - conv.'!Q24=0,0,'2a - USD - local'!Q24/'2b - USD - conv.'!Q24)</f>
        <v>0</v>
      </c>
      <c r="R24" s="286">
        <f>IF('2b - USD - conv.'!R24=0,0,'2a - USD - local'!R24/'2b - USD - conv.'!R24)</f>
        <v>0</v>
      </c>
      <c r="S24" s="286">
        <f>IF('2b - USD - conv.'!S24=0,0,'2a - USD - local'!S24/'2b - USD - conv.'!S24)</f>
        <v>0</v>
      </c>
      <c r="T24" s="286">
        <f>IF('2b - USD - conv.'!T24=0,0,'2a - USD - local'!T24/'2b - USD - conv.'!T24)</f>
        <v>0</v>
      </c>
      <c r="U24" s="286">
        <f>IF('2b - USD - conv.'!U24=0,0,'2a - USD - local'!U24/'2b - USD - conv.'!U24)</f>
        <v>0</v>
      </c>
      <c r="V24" s="286">
        <f>IF('2b - USD - conv.'!V24=0,0,'2a - USD - local'!V24/'2b - USD - conv.'!V24)</f>
        <v>0</v>
      </c>
      <c r="W24" s="286">
        <f>IF('2b - USD - conv.'!W24=0,0,'2a - USD - local'!W24/'2b - USD - conv.'!W24)</f>
        <v>0</v>
      </c>
      <c r="X24" s="286">
        <f>IF('2b - USD - conv.'!X24=0,0,'2a - USD - local'!X24/'2b - USD - conv.'!X24)</f>
        <v>0</v>
      </c>
      <c r="Y24" s="286">
        <f>IF('2b - USD - conv.'!Y24=0,0,'2a - USD - local'!Y24/'2b - USD - conv.'!Y24)</f>
        <v>0</v>
      </c>
      <c r="Z24" s="286">
        <f>IF('2b - USD - conv.'!Z24=0,0,'2a - USD - local'!Z24/'2b - USD - conv.'!Z24)</f>
        <v>0</v>
      </c>
      <c r="AA24" s="286">
        <f>IF('2b - USD - conv.'!AA24=0,0,'2a - USD - local'!AA24/'2b - USD - conv.'!AA24)</f>
        <v>0</v>
      </c>
      <c r="AB24" s="286">
        <f>IF('2b - USD - conv.'!AB24=0,0,'2a - USD - local'!AB24/'2b - USD - conv.'!AB24)</f>
        <v>0</v>
      </c>
      <c r="AC24" s="286">
        <f>IF('2b - USD - conv.'!AC24=0,0,'2a - USD - local'!AC24/'2b - USD - conv.'!AC24)</f>
        <v>0</v>
      </c>
      <c r="AD24" s="286">
        <f>IF('2b - USD - conv.'!AD24=0,0,'2a - USD - local'!AD24/'2b - USD - conv.'!AD24)</f>
        <v>0</v>
      </c>
      <c r="AE24" s="286">
        <f>IF('2b - USD - conv.'!AE24=0,0,'2a - USD - local'!AE24/'2b - USD - conv.'!AE24)</f>
        <v>0</v>
      </c>
      <c r="AF24" s="286">
        <f>IF('2b - USD - conv.'!AF24=0,0,'2a - USD - local'!AF24/'2b - USD - conv.'!AF24)</f>
        <v>0</v>
      </c>
      <c r="AG24" s="286">
        <f>IF('2b - USD - conv.'!AG24=0,0,'2a - USD - local'!AG24/'2b - USD - conv.'!AG24)</f>
        <v>0</v>
      </c>
      <c r="AH24" s="286">
        <f>IF('2b - USD - conv.'!AH24=0,0,'2a - USD - local'!AH24/'2b - USD - conv.'!AH24)</f>
        <v>0</v>
      </c>
      <c r="AI24" s="286">
        <f>IF('2b - USD - conv.'!AI24=0,0,'2a - USD - local'!AI24/'2b - USD - conv.'!AI24)</f>
        <v>0</v>
      </c>
      <c r="AJ24" s="286">
        <f>IF('2b - USD - conv.'!AJ24=0,0,'2a - USD - local'!AJ24/'2b - USD - conv.'!AJ24)</f>
        <v>0</v>
      </c>
      <c r="AK24" s="286">
        <f>IF('2b - USD - conv.'!AK24=0,0,'2a - USD - local'!AK24/'2b - USD - conv.'!AK24)</f>
        <v>0</v>
      </c>
      <c r="AL24" s="286">
        <f>IF('2b - USD - conv.'!AL24=0,0,'2a - USD - local'!AL24/'2b - USD - conv.'!AL24)</f>
        <v>0</v>
      </c>
      <c r="AM24" s="286">
        <f>IF('2b - USD - conv.'!AM24=0,0,'2a - USD - local'!AM24/'2b - USD - conv.'!AM24)</f>
        <v>0</v>
      </c>
      <c r="AN24" s="286">
        <f>IF('2b - USD - conv.'!AN24=0,0,'2a - USD - local'!AN24/'2b - USD - conv.'!AN24)</f>
        <v>0</v>
      </c>
      <c r="AO24" s="286">
        <f>IF('2b - USD - conv.'!AO24=0,0,'2a - USD - local'!AO24/'2b - USD - conv.'!AO24)</f>
        <v>0</v>
      </c>
      <c r="AP24" s="308">
        <f>IF('2b - USD - conv.'!AP24=0,0,'2a - USD - local'!AP24/'2b - USD - conv.'!AP24)</f>
        <v>0</v>
      </c>
    </row>
    <row r="25" spans="1:42" customFormat="1" outlineLevel="2">
      <c r="A25" s="211" t="str">
        <f>A6&amp;"."&amp;A23&amp;"."&amp;A7&amp;"."&amp;B25</f>
        <v>1.o.1.2</v>
      </c>
      <c r="B25">
        <v>2</v>
      </c>
      <c r="C25" t="str">
        <f>'1-GBP'!C25</f>
        <v>Variable</v>
      </c>
      <c r="M25" s="286">
        <f>IF('2b - USD - conv.'!M25=0,0,'2a - USD - local'!M25/'2b - USD - conv.'!M25)</f>
        <v>0</v>
      </c>
      <c r="N25" s="286">
        <f>IF('2b - USD - conv.'!N25=0,0,'2a - USD - local'!N25/'2b - USD - conv.'!N25)</f>
        <v>0</v>
      </c>
      <c r="O25" s="286">
        <f>IF('2b - USD - conv.'!O25=0,0,'2a - USD - local'!O25/'2b - USD - conv.'!O25)</f>
        <v>0</v>
      </c>
      <c r="P25" s="286">
        <f>IF('2b - USD - conv.'!P25=0,0,'2a - USD - local'!P25/'2b - USD - conv.'!P25)</f>
        <v>0</v>
      </c>
      <c r="Q25" s="286">
        <f>IF('2b - USD - conv.'!Q25=0,0,'2a - USD - local'!Q25/'2b - USD - conv.'!Q25)</f>
        <v>0</v>
      </c>
      <c r="R25" s="286">
        <f>IF('2b - USD - conv.'!R25=0,0,'2a - USD - local'!R25/'2b - USD - conv.'!R25)</f>
        <v>0</v>
      </c>
      <c r="S25" s="286">
        <f>IF('2b - USD - conv.'!S25=0,0,'2a - USD - local'!S25/'2b - USD - conv.'!S25)</f>
        <v>0</v>
      </c>
      <c r="T25" s="286">
        <f>IF('2b - USD - conv.'!T25=0,0,'2a - USD - local'!T25/'2b - USD - conv.'!T25)</f>
        <v>0</v>
      </c>
      <c r="U25" s="286">
        <f>IF('2b - USD - conv.'!U25=0,0,'2a - USD - local'!U25/'2b - USD - conv.'!U25)</f>
        <v>0</v>
      </c>
      <c r="V25" s="286">
        <f>IF('2b - USD - conv.'!V25=0,0,'2a - USD - local'!V25/'2b - USD - conv.'!V25)</f>
        <v>0</v>
      </c>
      <c r="W25" s="286">
        <f>IF('2b - USD - conv.'!W25=0,0,'2a - USD - local'!W25/'2b - USD - conv.'!W25)</f>
        <v>0</v>
      </c>
      <c r="X25" s="286">
        <f>IF('2b - USD - conv.'!X25=0,0,'2a - USD - local'!X25/'2b - USD - conv.'!X25)</f>
        <v>0</v>
      </c>
      <c r="Y25" s="286">
        <f>IF('2b - USD - conv.'!Y25=0,0,'2a - USD - local'!Y25/'2b - USD - conv.'!Y25)</f>
        <v>0</v>
      </c>
      <c r="Z25" s="286">
        <f>IF('2b - USD - conv.'!Z25=0,0,'2a - USD - local'!Z25/'2b - USD - conv.'!Z25)</f>
        <v>0</v>
      </c>
      <c r="AA25" s="286">
        <f>IF('2b - USD - conv.'!AA25=0,0,'2a - USD - local'!AA25/'2b - USD - conv.'!AA25)</f>
        <v>0</v>
      </c>
      <c r="AB25" s="286">
        <f>IF('2b - USD - conv.'!AB25=0,0,'2a - USD - local'!AB25/'2b - USD - conv.'!AB25)</f>
        <v>0</v>
      </c>
      <c r="AC25" s="286">
        <f>IF('2b - USD - conv.'!AC25=0,0,'2a - USD - local'!AC25/'2b - USD - conv.'!AC25)</f>
        <v>0</v>
      </c>
      <c r="AD25" s="286">
        <f>IF('2b - USD - conv.'!AD25=0,0,'2a - USD - local'!AD25/'2b - USD - conv.'!AD25)</f>
        <v>0</v>
      </c>
      <c r="AE25" s="286">
        <f>IF('2b - USD - conv.'!AE25=0,0,'2a - USD - local'!AE25/'2b - USD - conv.'!AE25)</f>
        <v>0</v>
      </c>
      <c r="AF25" s="286">
        <f>IF('2b - USD - conv.'!AF25=0,0,'2a - USD - local'!AF25/'2b - USD - conv.'!AF25)</f>
        <v>0</v>
      </c>
      <c r="AG25" s="286">
        <f>IF('2b - USD - conv.'!AG25=0,0,'2a - USD - local'!AG25/'2b - USD - conv.'!AG25)</f>
        <v>0</v>
      </c>
      <c r="AH25" s="286">
        <f>IF('2b - USD - conv.'!AH25=0,0,'2a - USD - local'!AH25/'2b - USD - conv.'!AH25)</f>
        <v>0</v>
      </c>
      <c r="AI25" s="286">
        <f>IF('2b - USD - conv.'!AI25=0,0,'2a - USD - local'!AI25/'2b - USD - conv.'!AI25)</f>
        <v>0</v>
      </c>
      <c r="AJ25" s="286">
        <f>IF('2b - USD - conv.'!AJ25=0,0,'2a - USD - local'!AJ25/'2b - USD - conv.'!AJ25)</f>
        <v>0</v>
      </c>
      <c r="AK25" s="286">
        <f>IF('2b - USD - conv.'!AK25=0,0,'2a - USD - local'!AK25/'2b - USD - conv.'!AK25)</f>
        <v>0</v>
      </c>
      <c r="AL25" s="286">
        <f>IF('2b - USD - conv.'!AL25=0,0,'2a - USD - local'!AL25/'2b - USD - conv.'!AL25)</f>
        <v>0</v>
      </c>
      <c r="AM25" s="286">
        <f>IF('2b - USD - conv.'!AM25=0,0,'2a - USD - local'!AM25/'2b - USD - conv.'!AM25)</f>
        <v>0</v>
      </c>
      <c r="AN25" s="286">
        <f>IF('2b - USD - conv.'!AN25=0,0,'2a - USD - local'!AN25/'2b - USD - conv.'!AN25)</f>
        <v>0</v>
      </c>
      <c r="AO25" s="286">
        <f>IF('2b - USD - conv.'!AO25=0,0,'2a - USD - local'!AO25/'2b - USD - conv.'!AO25)</f>
        <v>0</v>
      </c>
      <c r="AP25" s="308">
        <f>IF('2b - USD - conv.'!AP25=0,0,'2a - USD - local'!AP25/'2b - USD - conv.'!AP25)</f>
        <v>0</v>
      </c>
    </row>
    <row r="26" spans="1:42" customFormat="1" outlineLevel="2">
      <c r="A26" s="211" t="str">
        <f>A6&amp;"."&amp;A23&amp;"."&amp;A7&amp;"."&amp;B26</f>
        <v>1.o.1.3</v>
      </c>
      <c r="B26">
        <v>3</v>
      </c>
      <c r="C26" t="str">
        <f>'1-GBP'!C26</f>
        <v>Common Facilities - Fixed</v>
      </c>
      <c r="M26" s="286">
        <f>IF('2b - USD - conv.'!M26=0,0,'2a - USD - local'!M26/'2b - USD - conv.'!M26)</f>
        <v>0</v>
      </c>
      <c r="N26" s="286">
        <f>IF('2b - USD - conv.'!N26=0,0,'2a - USD - local'!N26/'2b - USD - conv.'!N26)</f>
        <v>0</v>
      </c>
      <c r="O26" s="286">
        <f>IF('2b - USD - conv.'!O26=0,0,'2a - USD - local'!O26/'2b - USD - conv.'!O26)</f>
        <v>0</v>
      </c>
      <c r="P26" s="286">
        <f>IF('2b - USD - conv.'!P26=0,0,'2a - USD - local'!P26/'2b - USD - conv.'!P26)</f>
        <v>0</v>
      </c>
      <c r="Q26" s="286">
        <f>IF('2b - USD - conv.'!Q26=0,0,'2a - USD - local'!Q26/'2b - USD - conv.'!Q26)</f>
        <v>0</v>
      </c>
      <c r="R26" s="286">
        <f>IF('2b - USD - conv.'!R26=0,0,'2a - USD - local'!R26/'2b - USD - conv.'!R26)</f>
        <v>0</v>
      </c>
      <c r="S26" s="286">
        <f>IF('2b - USD - conv.'!S26=0,0,'2a - USD - local'!S26/'2b - USD - conv.'!S26)</f>
        <v>0</v>
      </c>
      <c r="T26" s="286">
        <f>IF('2b - USD - conv.'!T26=0,0,'2a - USD - local'!T26/'2b - USD - conv.'!T26)</f>
        <v>0</v>
      </c>
      <c r="U26" s="286">
        <f>IF('2b - USD - conv.'!U26=0,0,'2a - USD - local'!U26/'2b - USD - conv.'!U26)</f>
        <v>0</v>
      </c>
      <c r="V26" s="286">
        <f>IF('2b - USD - conv.'!V26=0,0,'2a - USD - local'!V26/'2b - USD - conv.'!V26)</f>
        <v>0</v>
      </c>
      <c r="W26" s="286">
        <f>IF('2b - USD - conv.'!W26=0,0,'2a - USD - local'!W26/'2b - USD - conv.'!W26)</f>
        <v>0</v>
      </c>
      <c r="X26" s="286">
        <f>IF('2b - USD - conv.'!X26=0,0,'2a - USD - local'!X26/'2b - USD - conv.'!X26)</f>
        <v>0</v>
      </c>
      <c r="Y26" s="286">
        <f>IF('2b - USD - conv.'!Y26=0,0,'2a - USD - local'!Y26/'2b - USD - conv.'!Y26)</f>
        <v>0</v>
      </c>
      <c r="Z26" s="286">
        <f>IF('2b - USD - conv.'!Z26=0,0,'2a - USD - local'!Z26/'2b - USD - conv.'!Z26)</f>
        <v>0</v>
      </c>
      <c r="AA26" s="286">
        <f>IF('2b - USD - conv.'!AA26=0,0,'2a - USD - local'!AA26/'2b - USD - conv.'!AA26)</f>
        <v>0</v>
      </c>
      <c r="AB26" s="286">
        <f>IF('2b - USD - conv.'!AB26=0,0,'2a - USD - local'!AB26/'2b - USD - conv.'!AB26)</f>
        <v>0</v>
      </c>
      <c r="AC26" s="286">
        <f>IF('2b - USD - conv.'!AC26=0,0,'2a - USD - local'!AC26/'2b - USD - conv.'!AC26)</f>
        <v>0</v>
      </c>
      <c r="AD26" s="286">
        <f>IF('2b - USD - conv.'!AD26=0,0,'2a - USD - local'!AD26/'2b - USD - conv.'!AD26)</f>
        <v>0</v>
      </c>
      <c r="AE26" s="286">
        <f>IF('2b - USD - conv.'!AE26=0,0,'2a - USD - local'!AE26/'2b - USD - conv.'!AE26)</f>
        <v>0</v>
      </c>
      <c r="AF26" s="286">
        <f>IF('2b - USD - conv.'!AF26=0,0,'2a - USD - local'!AF26/'2b - USD - conv.'!AF26)</f>
        <v>0</v>
      </c>
      <c r="AG26" s="286">
        <f>IF('2b - USD - conv.'!AG26=0,0,'2a - USD - local'!AG26/'2b - USD - conv.'!AG26)</f>
        <v>0</v>
      </c>
      <c r="AH26" s="286">
        <f>IF('2b - USD - conv.'!AH26=0,0,'2a - USD - local'!AH26/'2b - USD - conv.'!AH26)</f>
        <v>0</v>
      </c>
      <c r="AI26" s="286">
        <f>IF('2b - USD - conv.'!AI26=0,0,'2a - USD - local'!AI26/'2b - USD - conv.'!AI26)</f>
        <v>0</v>
      </c>
      <c r="AJ26" s="286">
        <f>IF('2b - USD - conv.'!AJ26=0,0,'2a - USD - local'!AJ26/'2b - USD - conv.'!AJ26)</f>
        <v>0</v>
      </c>
      <c r="AK26" s="286">
        <f>IF('2b - USD - conv.'!AK26=0,0,'2a - USD - local'!AK26/'2b - USD - conv.'!AK26)</f>
        <v>0</v>
      </c>
      <c r="AL26" s="286">
        <f>IF('2b - USD - conv.'!AL26=0,0,'2a - USD - local'!AL26/'2b - USD - conv.'!AL26)</f>
        <v>0</v>
      </c>
      <c r="AM26" s="286">
        <f>IF('2b - USD - conv.'!AM26=0,0,'2a - USD - local'!AM26/'2b - USD - conv.'!AM26)</f>
        <v>0</v>
      </c>
      <c r="AN26" s="286">
        <f>IF('2b - USD - conv.'!AN26=0,0,'2a - USD - local'!AN26/'2b - USD - conv.'!AN26)</f>
        <v>0</v>
      </c>
      <c r="AO26" s="286">
        <f>IF('2b - USD - conv.'!AO26=0,0,'2a - USD - local'!AO26/'2b - USD - conv.'!AO26)</f>
        <v>0</v>
      </c>
      <c r="AP26" s="308">
        <f>IF('2b - USD - conv.'!AP26=0,0,'2a - USD - local'!AP26/'2b - USD - conv.'!AP26)</f>
        <v>0</v>
      </c>
    </row>
    <row r="27" spans="1:42" customFormat="1" outlineLevel="2">
      <c r="A27" s="211" t="str">
        <f>A6&amp;"."&amp;A23&amp;"."&amp;A7&amp;"."&amp;B27</f>
        <v>1.o.1.4</v>
      </c>
      <c r="B27">
        <v>4</v>
      </c>
      <c r="C27" t="str">
        <f>'1-GBP'!C27</f>
        <v>Common Facilities - Operating/Variable</v>
      </c>
      <c r="M27" s="286">
        <f>IF('2b - USD - conv.'!M27=0,0,'2a - USD - local'!M27/'2b - USD - conv.'!M27)</f>
        <v>0</v>
      </c>
      <c r="N27" s="286">
        <f>IF('2b - USD - conv.'!N27=0,0,'2a - USD - local'!N27/'2b - USD - conv.'!N27)</f>
        <v>0</v>
      </c>
      <c r="O27" s="286">
        <f>IF('2b - USD - conv.'!O27=0,0,'2a - USD - local'!O27/'2b - USD - conv.'!O27)</f>
        <v>0</v>
      </c>
      <c r="P27" s="286">
        <f>IF('2b - USD - conv.'!P27=0,0,'2a - USD - local'!P27/'2b - USD - conv.'!P27)</f>
        <v>0</v>
      </c>
      <c r="Q27" s="286">
        <f>IF('2b - USD - conv.'!Q27=0,0,'2a - USD - local'!Q27/'2b - USD - conv.'!Q27)</f>
        <v>0</v>
      </c>
      <c r="R27" s="286">
        <f>IF('2b - USD - conv.'!R27=0,0,'2a - USD - local'!R27/'2b - USD - conv.'!R27)</f>
        <v>0</v>
      </c>
      <c r="S27" s="286">
        <f>IF('2b - USD - conv.'!S27=0,0,'2a - USD - local'!S27/'2b - USD - conv.'!S27)</f>
        <v>0</v>
      </c>
      <c r="T27" s="286">
        <f>IF('2b - USD - conv.'!T27=0,0,'2a - USD - local'!T27/'2b - USD - conv.'!T27)</f>
        <v>0</v>
      </c>
      <c r="U27" s="286">
        <f>IF('2b - USD - conv.'!U27=0,0,'2a - USD - local'!U27/'2b - USD - conv.'!U27)</f>
        <v>0</v>
      </c>
      <c r="V27" s="286">
        <f>IF('2b - USD - conv.'!V27=0,0,'2a - USD - local'!V27/'2b - USD - conv.'!V27)</f>
        <v>0</v>
      </c>
      <c r="W27" s="286">
        <f>IF('2b - USD - conv.'!W27=0,0,'2a - USD - local'!W27/'2b - USD - conv.'!W27)</f>
        <v>0</v>
      </c>
      <c r="X27" s="286">
        <f>IF('2b - USD - conv.'!X27=0,0,'2a - USD - local'!X27/'2b - USD - conv.'!X27)</f>
        <v>0</v>
      </c>
      <c r="Y27" s="286">
        <f>IF('2b - USD - conv.'!Y27=0,0,'2a - USD - local'!Y27/'2b - USD - conv.'!Y27)</f>
        <v>0</v>
      </c>
      <c r="Z27" s="286">
        <f>IF('2b - USD - conv.'!Z27=0,0,'2a - USD - local'!Z27/'2b - USD - conv.'!Z27)</f>
        <v>0</v>
      </c>
      <c r="AA27" s="286">
        <f>IF('2b - USD - conv.'!AA27=0,0,'2a - USD - local'!AA27/'2b - USD - conv.'!AA27)</f>
        <v>0</v>
      </c>
      <c r="AB27" s="286">
        <f>IF('2b - USD - conv.'!AB27=0,0,'2a - USD - local'!AB27/'2b - USD - conv.'!AB27)</f>
        <v>0</v>
      </c>
      <c r="AC27" s="286">
        <f>IF('2b - USD - conv.'!AC27=0,0,'2a - USD - local'!AC27/'2b - USD - conv.'!AC27)</f>
        <v>0</v>
      </c>
      <c r="AD27" s="286">
        <f>IF('2b - USD - conv.'!AD27=0,0,'2a - USD - local'!AD27/'2b - USD - conv.'!AD27)</f>
        <v>0</v>
      </c>
      <c r="AE27" s="286">
        <f>IF('2b - USD - conv.'!AE27=0,0,'2a - USD - local'!AE27/'2b - USD - conv.'!AE27)</f>
        <v>0</v>
      </c>
      <c r="AF27" s="286">
        <f>IF('2b - USD - conv.'!AF27=0,0,'2a - USD - local'!AF27/'2b - USD - conv.'!AF27)</f>
        <v>0</v>
      </c>
      <c r="AG27" s="286">
        <f>IF('2b - USD - conv.'!AG27=0,0,'2a - USD - local'!AG27/'2b - USD - conv.'!AG27)</f>
        <v>0</v>
      </c>
      <c r="AH27" s="286">
        <f>IF('2b - USD - conv.'!AH27=0,0,'2a - USD - local'!AH27/'2b - USD - conv.'!AH27)</f>
        <v>0</v>
      </c>
      <c r="AI27" s="286">
        <f>IF('2b - USD - conv.'!AI27=0,0,'2a - USD - local'!AI27/'2b - USD - conv.'!AI27)</f>
        <v>0</v>
      </c>
      <c r="AJ27" s="286">
        <f>IF('2b - USD - conv.'!AJ27=0,0,'2a - USD - local'!AJ27/'2b - USD - conv.'!AJ27)</f>
        <v>0</v>
      </c>
      <c r="AK27" s="286">
        <f>IF('2b - USD - conv.'!AK27=0,0,'2a - USD - local'!AK27/'2b - USD - conv.'!AK27)</f>
        <v>0</v>
      </c>
      <c r="AL27" s="286">
        <f>IF('2b - USD - conv.'!AL27=0,0,'2a - USD - local'!AL27/'2b - USD - conv.'!AL27)</f>
        <v>0</v>
      </c>
      <c r="AM27" s="286">
        <f>IF('2b - USD - conv.'!AM27=0,0,'2a - USD - local'!AM27/'2b - USD - conv.'!AM27)</f>
        <v>0</v>
      </c>
      <c r="AN27" s="286">
        <f>IF('2b - USD - conv.'!AN27=0,0,'2a - USD - local'!AN27/'2b - USD - conv.'!AN27)</f>
        <v>0</v>
      </c>
      <c r="AO27" s="286">
        <f>IF('2b - USD - conv.'!AO27=0,0,'2a - USD - local'!AO27/'2b - USD - conv.'!AO27)</f>
        <v>0</v>
      </c>
      <c r="AP27" s="308">
        <f>IF('2b - USD - conv.'!AP27=0,0,'2a - USD - local'!AP27/'2b - USD - conv.'!AP27)</f>
        <v>0</v>
      </c>
    </row>
    <row r="28" spans="1:42" customFormat="1" outlineLevel="2">
      <c r="A28" s="211" t="str">
        <f>A6&amp;"."&amp;A23&amp;"."&amp;A7&amp;"."&amp;B28</f>
        <v>1.o.1.5</v>
      </c>
      <c r="B28">
        <v>5</v>
      </c>
      <c r="C28" t="str">
        <f>'1-GBP'!C28</f>
        <v/>
      </c>
      <c r="M28" s="286">
        <f>IF('2b - USD - conv.'!M28=0,0,'2a - USD - local'!M28/'2b - USD - conv.'!M28)</f>
        <v>0</v>
      </c>
      <c r="N28" s="286">
        <f>IF('2b - USD - conv.'!N28=0,0,'2a - USD - local'!N28/'2b - USD - conv.'!N28)</f>
        <v>0</v>
      </c>
      <c r="O28" s="286">
        <f>IF('2b - USD - conv.'!O28=0,0,'2a - USD - local'!O28/'2b - USD - conv.'!O28)</f>
        <v>0</v>
      </c>
      <c r="P28" s="286">
        <f>IF('2b - USD - conv.'!P28=0,0,'2a - USD - local'!P28/'2b - USD - conv.'!P28)</f>
        <v>0</v>
      </c>
      <c r="Q28" s="286">
        <f>IF('2b - USD - conv.'!Q28=0,0,'2a - USD - local'!Q28/'2b - USD - conv.'!Q28)</f>
        <v>0</v>
      </c>
      <c r="R28" s="286">
        <f>IF('2b - USD - conv.'!R28=0,0,'2a - USD - local'!R28/'2b - USD - conv.'!R28)</f>
        <v>0</v>
      </c>
      <c r="S28" s="286">
        <f>IF('2b - USD - conv.'!S28=0,0,'2a - USD - local'!S28/'2b - USD - conv.'!S28)</f>
        <v>0</v>
      </c>
      <c r="T28" s="286">
        <f>IF('2b - USD - conv.'!T28=0,0,'2a - USD - local'!T28/'2b - USD - conv.'!T28)</f>
        <v>0</v>
      </c>
      <c r="U28" s="286">
        <f>IF('2b - USD - conv.'!U28=0,0,'2a - USD - local'!U28/'2b - USD - conv.'!U28)</f>
        <v>0</v>
      </c>
      <c r="V28" s="286">
        <f>IF('2b - USD - conv.'!V28=0,0,'2a - USD - local'!V28/'2b - USD - conv.'!V28)</f>
        <v>0</v>
      </c>
      <c r="W28" s="286">
        <f>IF('2b - USD - conv.'!W28=0,0,'2a - USD - local'!W28/'2b - USD - conv.'!W28)</f>
        <v>0</v>
      </c>
      <c r="X28" s="286">
        <f>IF('2b - USD - conv.'!X28=0,0,'2a - USD - local'!X28/'2b - USD - conv.'!X28)</f>
        <v>0</v>
      </c>
      <c r="Y28" s="286">
        <f>IF('2b - USD - conv.'!Y28=0,0,'2a - USD - local'!Y28/'2b - USD - conv.'!Y28)</f>
        <v>0</v>
      </c>
      <c r="Z28" s="286">
        <f>IF('2b - USD - conv.'!Z28=0,0,'2a - USD - local'!Z28/'2b - USD - conv.'!Z28)</f>
        <v>0</v>
      </c>
      <c r="AA28" s="286">
        <f>IF('2b - USD - conv.'!AA28=0,0,'2a - USD - local'!AA28/'2b - USD - conv.'!AA28)</f>
        <v>0</v>
      </c>
      <c r="AB28" s="286">
        <f>IF('2b - USD - conv.'!AB28=0,0,'2a - USD - local'!AB28/'2b - USD - conv.'!AB28)</f>
        <v>0</v>
      </c>
      <c r="AC28" s="286">
        <f>IF('2b - USD - conv.'!AC28=0,0,'2a - USD - local'!AC28/'2b - USD - conv.'!AC28)</f>
        <v>0</v>
      </c>
      <c r="AD28" s="286">
        <f>IF('2b - USD - conv.'!AD28=0,0,'2a - USD - local'!AD28/'2b - USD - conv.'!AD28)</f>
        <v>0</v>
      </c>
      <c r="AE28" s="286">
        <f>IF('2b - USD - conv.'!AE28=0,0,'2a - USD - local'!AE28/'2b - USD - conv.'!AE28)</f>
        <v>0</v>
      </c>
      <c r="AF28" s="286">
        <f>IF('2b - USD - conv.'!AF28=0,0,'2a - USD - local'!AF28/'2b - USD - conv.'!AF28)</f>
        <v>0</v>
      </c>
      <c r="AG28" s="286">
        <f>IF('2b - USD - conv.'!AG28=0,0,'2a - USD - local'!AG28/'2b - USD - conv.'!AG28)</f>
        <v>0</v>
      </c>
      <c r="AH28" s="286">
        <f>IF('2b - USD - conv.'!AH28=0,0,'2a - USD - local'!AH28/'2b - USD - conv.'!AH28)</f>
        <v>0</v>
      </c>
      <c r="AI28" s="286">
        <f>IF('2b - USD - conv.'!AI28=0,0,'2a - USD - local'!AI28/'2b - USD - conv.'!AI28)</f>
        <v>0</v>
      </c>
      <c r="AJ28" s="286">
        <f>IF('2b - USD - conv.'!AJ28=0,0,'2a - USD - local'!AJ28/'2b - USD - conv.'!AJ28)</f>
        <v>0</v>
      </c>
      <c r="AK28" s="286">
        <f>IF('2b - USD - conv.'!AK28=0,0,'2a - USD - local'!AK28/'2b - USD - conv.'!AK28)</f>
        <v>0</v>
      </c>
      <c r="AL28" s="286">
        <f>IF('2b - USD - conv.'!AL28=0,0,'2a - USD - local'!AL28/'2b - USD - conv.'!AL28)</f>
        <v>0</v>
      </c>
      <c r="AM28" s="286">
        <f>IF('2b - USD - conv.'!AM28=0,0,'2a - USD - local'!AM28/'2b - USD - conv.'!AM28)</f>
        <v>0</v>
      </c>
      <c r="AN28" s="286">
        <f>IF('2b - USD - conv.'!AN28=0,0,'2a - USD - local'!AN28/'2b - USD - conv.'!AN28)</f>
        <v>0</v>
      </c>
      <c r="AO28" s="286">
        <f>IF('2b - USD - conv.'!AO28=0,0,'2a - USD - local'!AO28/'2b - USD - conv.'!AO28)</f>
        <v>0</v>
      </c>
      <c r="AP28" s="308">
        <f>IF('2b - USD - conv.'!AP28=0,0,'2a - USD - local'!AP28/'2b - USD - conv.'!AP28)</f>
        <v>0</v>
      </c>
    </row>
    <row r="29" spans="1:42" customFormat="1" outlineLevel="2">
      <c r="A29" s="211" t="str">
        <f>A6&amp;"."&amp;A23&amp;"."&amp;A7&amp;"."&amp;B29</f>
        <v>1.o.1.6</v>
      </c>
      <c r="B29">
        <v>6</v>
      </c>
      <c r="C29" t="str">
        <f>'1-GBP'!C29</f>
        <v/>
      </c>
      <c r="M29" s="286">
        <f>IF('2b - USD - conv.'!M29=0,0,'2a - USD - local'!M29/'2b - USD - conv.'!M29)</f>
        <v>0</v>
      </c>
      <c r="N29" s="286">
        <f>IF('2b - USD - conv.'!N29=0,0,'2a - USD - local'!N29/'2b - USD - conv.'!N29)</f>
        <v>0</v>
      </c>
      <c r="O29" s="286">
        <f>IF('2b - USD - conv.'!O29=0,0,'2a - USD - local'!O29/'2b - USD - conv.'!O29)</f>
        <v>0</v>
      </c>
      <c r="P29" s="286">
        <f>IF('2b - USD - conv.'!P29=0,0,'2a - USD - local'!P29/'2b - USD - conv.'!P29)</f>
        <v>0</v>
      </c>
      <c r="Q29" s="286">
        <f>IF('2b - USD - conv.'!Q29=0,0,'2a - USD - local'!Q29/'2b - USD - conv.'!Q29)</f>
        <v>0</v>
      </c>
      <c r="R29" s="286">
        <f>IF('2b - USD - conv.'!R29=0,0,'2a - USD - local'!R29/'2b - USD - conv.'!R29)</f>
        <v>0</v>
      </c>
      <c r="S29" s="286">
        <f>IF('2b - USD - conv.'!S29=0,0,'2a - USD - local'!S29/'2b - USD - conv.'!S29)</f>
        <v>0</v>
      </c>
      <c r="T29" s="286">
        <f>IF('2b - USD - conv.'!T29=0,0,'2a - USD - local'!T29/'2b - USD - conv.'!T29)</f>
        <v>0</v>
      </c>
      <c r="U29" s="286">
        <f>IF('2b - USD - conv.'!U29=0,0,'2a - USD - local'!U29/'2b - USD - conv.'!U29)</f>
        <v>0</v>
      </c>
      <c r="V29" s="286">
        <f>IF('2b - USD - conv.'!V29=0,0,'2a - USD - local'!V29/'2b - USD - conv.'!V29)</f>
        <v>0</v>
      </c>
      <c r="W29" s="286">
        <f>IF('2b - USD - conv.'!W29=0,0,'2a - USD - local'!W29/'2b - USD - conv.'!W29)</f>
        <v>0</v>
      </c>
      <c r="X29" s="286">
        <f>IF('2b - USD - conv.'!X29=0,0,'2a - USD - local'!X29/'2b - USD - conv.'!X29)</f>
        <v>0</v>
      </c>
      <c r="Y29" s="286">
        <f>IF('2b - USD - conv.'!Y29=0,0,'2a - USD - local'!Y29/'2b - USD - conv.'!Y29)</f>
        <v>0</v>
      </c>
      <c r="Z29" s="286">
        <f>IF('2b - USD - conv.'!Z29=0,0,'2a - USD - local'!Z29/'2b - USD - conv.'!Z29)</f>
        <v>0</v>
      </c>
      <c r="AA29" s="286">
        <f>IF('2b - USD - conv.'!AA29=0,0,'2a - USD - local'!AA29/'2b - USD - conv.'!AA29)</f>
        <v>0</v>
      </c>
      <c r="AB29" s="286">
        <f>IF('2b - USD - conv.'!AB29=0,0,'2a - USD - local'!AB29/'2b - USD - conv.'!AB29)</f>
        <v>0</v>
      </c>
      <c r="AC29" s="286">
        <f>IF('2b - USD - conv.'!AC29=0,0,'2a - USD - local'!AC29/'2b - USD - conv.'!AC29)</f>
        <v>0</v>
      </c>
      <c r="AD29" s="286">
        <f>IF('2b - USD - conv.'!AD29=0,0,'2a - USD - local'!AD29/'2b - USD - conv.'!AD29)</f>
        <v>0</v>
      </c>
      <c r="AE29" s="286">
        <f>IF('2b - USD - conv.'!AE29=0,0,'2a - USD - local'!AE29/'2b - USD - conv.'!AE29)</f>
        <v>0</v>
      </c>
      <c r="AF29" s="286">
        <f>IF('2b - USD - conv.'!AF29=0,0,'2a - USD - local'!AF29/'2b - USD - conv.'!AF29)</f>
        <v>0</v>
      </c>
      <c r="AG29" s="286">
        <f>IF('2b - USD - conv.'!AG29=0,0,'2a - USD - local'!AG29/'2b - USD - conv.'!AG29)</f>
        <v>0</v>
      </c>
      <c r="AH29" s="286">
        <f>IF('2b - USD - conv.'!AH29=0,0,'2a - USD - local'!AH29/'2b - USD - conv.'!AH29)</f>
        <v>0</v>
      </c>
      <c r="AI29" s="286">
        <f>IF('2b - USD - conv.'!AI29=0,0,'2a - USD - local'!AI29/'2b - USD - conv.'!AI29)</f>
        <v>0</v>
      </c>
      <c r="AJ29" s="286">
        <f>IF('2b - USD - conv.'!AJ29=0,0,'2a - USD - local'!AJ29/'2b - USD - conv.'!AJ29)</f>
        <v>0</v>
      </c>
      <c r="AK29" s="286">
        <f>IF('2b - USD - conv.'!AK29=0,0,'2a - USD - local'!AK29/'2b - USD - conv.'!AK29)</f>
        <v>0</v>
      </c>
      <c r="AL29" s="286">
        <f>IF('2b - USD - conv.'!AL29=0,0,'2a - USD - local'!AL29/'2b - USD - conv.'!AL29)</f>
        <v>0</v>
      </c>
      <c r="AM29" s="286">
        <f>IF('2b - USD - conv.'!AM29=0,0,'2a - USD - local'!AM29/'2b - USD - conv.'!AM29)</f>
        <v>0</v>
      </c>
      <c r="AN29" s="286">
        <f>IF('2b - USD - conv.'!AN29=0,0,'2a - USD - local'!AN29/'2b - USD - conv.'!AN29)</f>
        <v>0</v>
      </c>
      <c r="AO29" s="286">
        <f>IF('2b - USD - conv.'!AO29=0,0,'2a - USD - local'!AO29/'2b - USD - conv.'!AO29)</f>
        <v>0</v>
      </c>
      <c r="AP29" s="308">
        <f>IF('2b - USD - conv.'!AP29=0,0,'2a - USD - local'!AP29/'2b - USD - conv.'!AP29)</f>
        <v>0</v>
      </c>
    </row>
    <row r="30" spans="1:42" customFormat="1" outlineLevel="2">
      <c r="A30" s="211" t="str">
        <f>A6&amp;"."&amp;A23&amp;"."&amp;A7&amp;"."&amp;B30</f>
        <v>1.o.1.7</v>
      </c>
      <c r="B30">
        <v>7</v>
      </c>
      <c r="C30" t="str">
        <f>'1-GBP'!C30</f>
        <v/>
      </c>
      <c r="M30" s="286">
        <f>IF('2b - USD - conv.'!M30=0,0,'2a - USD - local'!M30/'2b - USD - conv.'!M30)</f>
        <v>0</v>
      </c>
      <c r="N30" s="286">
        <f>IF('2b - USD - conv.'!N30=0,0,'2a - USD - local'!N30/'2b - USD - conv.'!N30)</f>
        <v>0</v>
      </c>
      <c r="O30" s="286">
        <f>IF('2b - USD - conv.'!O30=0,0,'2a - USD - local'!O30/'2b - USD - conv.'!O30)</f>
        <v>0</v>
      </c>
      <c r="P30" s="286">
        <f>IF('2b - USD - conv.'!P30=0,0,'2a - USD - local'!P30/'2b - USD - conv.'!P30)</f>
        <v>0</v>
      </c>
      <c r="Q30" s="286">
        <f>IF('2b - USD - conv.'!Q30=0,0,'2a - USD - local'!Q30/'2b - USD - conv.'!Q30)</f>
        <v>0</v>
      </c>
      <c r="R30" s="286">
        <f>IF('2b - USD - conv.'!R30=0,0,'2a - USD - local'!R30/'2b - USD - conv.'!R30)</f>
        <v>0</v>
      </c>
      <c r="S30" s="286">
        <f>IF('2b - USD - conv.'!S30=0,0,'2a - USD - local'!S30/'2b - USD - conv.'!S30)</f>
        <v>0</v>
      </c>
      <c r="T30" s="286">
        <f>IF('2b - USD - conv.'!T30=0,0,'2a - USD - local'!T30/'2b - USD - conv.'!T30)</f>
        <v>0</v>
      </c>
      <c r="U30" s="286">
        <f>IF('2b - USD - conv.'!U30=0,0,'2a - USD - local'!U30/'2b - USD - conv.'!U30)</f>
        <v>0</v>
      </c>
      <c r="V30" s="286">
        <f>IF('2b - USD - conv.'!V30=0,0,'2a - USD - local'!V30/'2b - USD - conv.'!V30)</f>
        <v>0</v>
      </c>
      <c r="W30" s="286">
        <f>IF('2b - USD - conv.'!W30=0,0,'2a - USD - local'!W30/'2b - USD - conv.'!W30)</f>
        <v>0</v>
      </c>
      <c r="X30" s="286">
        <f>IF('2b - USD - conv.'!X30=0,0,'2a - USD - local'!X30/'2b - USD - conv.'!X30)</f>
        <v>0</v>
      </c>
      <c r="Y30" s="286">
        <f>IF('2b - USD - conv.'!Y30=0,0,'2a - USD - local'!Y30/'2b - USD - conv.'!Y30)</f>
        <v>0</v>
      </c>
      <c r="Z30" s="286">
        <f>IF('2b - USD - conv.'!Z30=0,0,'2a - USD - local'!Z30/'2b - USD - conv.'!Z30)</f>
        <v>0</v>
      </c>
      <c r="AA30" s="286">
        <f>IF('2b - USD - conv.'!AA30=0,0,'2a - USD - local'!AA30/'2b - USD - conv.'!AA30)</f>
        <v>0</v>
      </c>
      <c r="AB30" s="286">
        <f>IF('2b - USD - conv.'!AB30=0,0,'2a - USD - local'!AB30/'2b - USD - conv.'!AB30)</f>
        <v>0</v>
      </c>
      <c r="AC30" s="286">
        <f>IF('2b - USD - conv.'!AC30=0,0,'2a - USD - local'!AC30/'2b - USD - conv.'!AC30)</f>
        <v>0</v>
      </c>
      <c r="AD30" s="286">
        <f>IF('2b - USD - conv.'!AD30=0,0,'2a - USD - local'!AD30/'2b - USD - conv.'!AD30)</f>
        <v>0</v>
      </c>
      <c r="AE30" s="286">
        <f>IF('2b - USD - conv.'!AE30=0,0,'2a - USD - local'!AE30/'2b - USD - conv.'!AE30)</f>
        <v>0</v>
      </c>
      <c r="AF30" s="286">
        <f>IF('2b - USD - conv.'!AF30=0,0,'2a - USD - local'!AF30/'2b - USD - conv.'!AF30)</f>
        <v>0</v>
      </c>
      <c r="AG30" s="286">
        <f>IF('2b - USD - conv.'!AG30=0,0,'2a - USD - local'!AG30/'2b - USD - conv.'!AG30)</f>
        <v>0</v>
      </c>
      <c r="AH30" s="286">
        <f>IF('2b - USD - conv.'!AH30=0,0,'2a - USD - local'!AH30/'2b - USD - conv.'!AH30)</f>
        <v>0</v>
      </c>
      <c r="AI30" s="286">
        <f>IF('2b - USD - conv.'!AI30=0,0,'2a - USD - local'!AI30/'2b - USD - conv.'!AI30)</f>
        <v>0</v>
      </c>
      <c r="AJ30" s="286">
        <f>IF('2b - USD - conv.'!AJ30=0,0,'2a - USD - local'!AJ30/'2b - USD - conv.'!AJ30)</f>
        <v>0</v>
      </c>
      <c r="AK30" s="286">
        <f>IF('2b - USD - conv.'!AK30=0,0,'2a - USD - local'!AK30/'2b - USD - conv.'!AK30)</f>
        <v>0</v>
      </c>
      <c r="AL30" s="286">
        <f>IF('2b - USD - conv.'!AL30=0,0,'2a - USD - local'!AL30/'2b - USD - conv.'!AL30)</f>
        <v>0</v>
      </c>
      <c r="AM30" s="286">
        <f>IF('2b - USD - conv.'!AM30=0,0,'2a - USD - local'!AM30/'2b - USD - conv.'!AM30)</f>
        <v>0</v>
      </c>
      <c r="AN30" s="286">
        <f>IF('2b - USD - conv.'!AN30=0,0,'2a - USD - local'!AN30/'2b - USD - conv.'!AN30)</f>
        <v>0</v>
      </c>
      <c r="AO30" s="286">
        <f>IF('2b - USD - conv.'!AO30=0,0,'2a - USD - local'!AO30/'2b - USD - conv.'!AO30)</f>
        <v>0</v>
      </c>
      <c r="AP30" s="308">
        <f>IF('2b - USD - conv.'!AP30=0,0,'2a - USD - local'!AP30/'2b - USD - conv.'!AP30)</f>
        <v>0</v>
      </c>
    </row>
    <row r="31" spans="1:42" customFormat="1" outlineLevel="2">
      <c r="A31" s="211" t="str">
        <f>A6&amp;"."&amp;A23&amp;"."&amp;A7&amp;"."&amp;B31</f>
        <v>1.o.1.8</v>
      </c>
      <c r="B31">
        <v>8</v>
      </c>
      <c r="C31" t="str">
        <f>'1-GBP'!C31</f>
        <v/>
      </c>
      <c r="M31" s="286">
        <f>IF('2b - USD - conv.'!M31=0,0,'2a - USD - local'!M31/'2b - USD - conv.'!M31)</f>
        <v>0</v>
      </c>
      <c r="N31" s="286">
        <f>IF('2b - USD - conv.'!N31=0,0,'2a - USD - local'!N31/'2b - USD - conv.'!N31)</f>
        <v>0</v>
      </c>
      <c r="O31" s="286">
        <f>IF('2b - USD - conv.'!O31=0,0,'2a - USD - local'!O31/'2b - USD - conv.'!O31)</f>
        <v>0</v>
      </c>
      <c r="P31" s="286">
        <f>IF('2b - USD - conv.'!P31=0,0,'2a - USD - local'!P31/'2b - USD - conv.'!P31)</f>
        <v>0</v>
      </c>
      <c r="Q31" s="286">
        <f>IF('2b - USD - conv.'!Q31=0,0,'2a - USD - local'!Q31/'2b - USD - conv.'!Q31)</f>
        <v>0</v>
      </c>
      <c r="R31" s="286">
        <f>IF('2b - USD - conv.'!R31=0,0,'2a - USD - local'!R31/'2b - USD - conv.'!R31)</f>
        <v>0</v>
      </c>
      <c r="S31" s="286">
        <f>IF('2b - USD - conv.'!S31=0,0,'2a - USD - local'!S31/'2b - USD - conv.'!S31)</f>
        <v>0</v>
      </c>
      <c r="T31" s="286">
        <f>IF('2b - USD - conv.'!T31=0,0,'2a - USD - local'!T31/'2b - USD - conv.'!T31)</f>
        <v>0</v>
      </c>
      <c r="U31" s="286">
        <f>IF('2b - USD - conv.'!U31=0,0,'2a - USD - local'!U31/'2b - USD - conv.'!U31)</f>
        <v>0</v>
      </c>
      <c r="V31" s="286">
        <f>IF('2b - USD - conv.'!V31=0,0,'2a - USD - local'!V31/'2b - USD - conv.'!V31)</f>
        <v>0</v>
      </c>
      <c r="W31" s="286">
        <f>IF('2b - USD - conv.'!W31=0,0,'2a - USD - local'!W31/'2b - USD - conv.'!W31)</f>
        <v>0</v>
      </c>
      <c r="X31" s="286">
        <f>IF('2b - USD - conv.'!X31=0,0,'2a - USD - local'!X31/'2b - USD - conv.'!X31)</f>
        <v>0</v>
      </c>
      <c r="Y31" s="286">
        <f>IF('2b - USD - conv.'!Y31=0,0,'2a - USD - local'!Y31/'2b - USD - conv.'!Y31)</f>
        <v>0</v>
      </c>
      <c r="Z31" s="286">
        <f>IF('2b - USD - conv.'!Z31=0,0,'2a - USD - local'!Z31/'2b - USD - conv.'!Z31)</f>
        <v>0</v>
      </c>
      <c r="AA31" s="286">
        <f>IF('2b - USD - conv.'!AA31=0,0,'2a - USD - local'!AA31/'2b - USD - conv.'!AA31)</f>
        <v>0</v>
      </c>
      <c r="AB31" s="286">
        <f>IF('2b - USD - conv.'!AB31=0,0,'2a - USD - local'!AB31/'2b - USD - conv.'!AB31)</f>
        <v>0</v>
      </c>
      <c r="AC31" s="286">
        <f>IF('2b - USD - conv.'!AC31=0,0,'2a - USD - local'!AC31/'2b - USD - conv.'!AC31)</f>
        <v>0</v>
      </c>
      <c r="AD31" s="286">
        <f>IF('2b - USD - conv.'!AD31=0,0,'2a - USD - local'!AD31/'2b - USD - conv.'!AD31)</f>
        <v>0</v>
      </c>
      <c r="AE31" s="286">
        <f>IF('2b - USD - conv.'!AE31=0,0,'2a - USD - local'!AE31/'2b - USD - conv.'!AE31)</f>
        <v>0</v>
      </c>
      <c r="AF31" s="286">
        <f>IF('2b - USD - conv.'!AF31=0,0,'2a - USD - local'!AF31/'2b - USD - conv.'!AF31)</f>
        <v>0</v>
      </c>
      <c r="AG31" s="286">
        <f>IF('2b - USD - conv.'!AG31=0,0,'2a - USD - local'!AG31/'2b - USD - conv.'!AG31)</f>
        <v>0</v>
      </c>
      <c r="AH31" s="286">
        <f>IF('2b - USD - conv.'!AH31=0,0,'2a - USD - local'!AH31/'2b - USD - conv.'!AH31)</f>
        <v>0</v>
      </c>
      <c r="AI31" s="286">
        <f>IF('2b - USD - conv.'!AI31=0,0,'2a - USD - local'!AI31/'2b - USD - conv.'!AI31)</f>
        <v>0</v>
      </c>
      <c r="AJ31" s="286">
        <f>IF('2b - USD - conv.'!AJ31=0,0,'2a - USD - local'!AJ31/'2b - USD - conv.'!AJ31)</f>
        <v>0</v>
      </c>
      <c r="AK31" s="286">
        <f>IF('2b - USD - conv.'!AK31=0,0,'2a - USD - local'!AK31/'2b - USD - conv.'!AK31)</f>
        <v>0</v>
      </c>
      <c r="AL31" s="286">
        <f>IF('2b - USD - conv.'!AL31=0,0,'2a - USD - local'!AL31/'2b - USD - conv.'!AL31)</f>
        <v>0</v>
      </c>
      <c r="AM31" s="286">
        <f>IF('2b - USD - conv.'!AM31=0,0,'2a - USD - local'!AM31/'2b - USD - conv.'!AM31)</f>
        <v>0</v>
      </c>
      <c r="AN31" s="286">
        <f>IF('2b - USD - conv.'!AN31=0,0,'2a - USD - local'!AN31/'2b - USD - conv.'!AN31)</f>
        <v>0</v>
      </c>
      <c r="AO31" s="286">
        <f>IF('2b - USD - conv.'!AO31=0,0,'2a - USD - local'!AO31/'2b - USD - conv.'!AO31)</f>
        <v>0</v>
      </c>
      <c r="AP31" s="308">
        <f>IF('2b - USD - conv.'!AP31=0,0,'2a - USD - local'!AP31/'2b - USD - conv.'!AP31)</f>
        <v>0</v>
      </c>
    </row>
    <row r="32" spans="1:42" customFormat="1" outlineLevel="2">
      <c r="A32" s="211" t="str">
        <f>A6&amp;"."&amp;A23&amp;"."&amp;A7&amp;"."&amp;B32</f>
        <v>1.o.1.9</v>
      </c>
      <c r="B32">
        <v>9</v>
      </c>
      <c r="C32" t="str">
        <f>'1-GBP'!C32</f>
        <v/>
      </c>
      <c r="M32" s="286">
        <f>IF('2b - USD - conv.'!M32=0,0,'2a - USD - local'!M32/'2b - USD - conv.'!M32)</f>
        <v>0</v>
      </c>
      <c r="N32" s="286">
        <f>IF('2b - USD - conv.'!N32=0,0,'2a - USD - local'!N32/'2b - USD - conv.'!N32)</f>
        <v>0</v>
      </c>
      <c r="O32" s="286">
        <f>IF('2b - USD - conv.'!O32=0,0,'2a - USD - local'!O32/'2b - USD - conv.'!O32)</f>
        <v>0</v>
      </c>
      <c r="P32" s="286">
        <f>IF('2b - USD - conv.'!P32=0,0,'2a - USD - local'!P32/'2b - USD - conv.'!P32)</f>
        <v>0</v>
      </c>
      <c r="Q32" s="286">
        <f>IF('2b - USD - conv.'!Q32=0,0,'2a - USD - local'!Q32/'2b - USD - conv.'!Q32)</f>
        <v>0</v>
      </c>
      <c r="R32" s="286">
        <f>IF('2b - USD - conv.'!R32=0,0,'2a - USD - local'!R32/'2b - USD - conv.'!R32)</f>
        <v>0</v>
      </c>
      <c r="S32" s="286">
        <f>IF('2b - USD - conv.'!S32=0,0,'2a - USD - local'!S32/'2b - USD - conv.'!S32)</f>
        <v>0</v>
      </c>
      <c r="T32" s="286">
        <f>IF('2b - USD - conv.'!T32=0,0,'2a - USD - local'!T32/'2b - USD - conv.'!T32)</f>
        <v>0</v>
      </c>
      <c r="U32" s="286">
        <f>IF('2b - USD - conv.'!U32=0,0,'2a - USD - local'!U32/'2b - USD - conv.'!U32)</f>
        <v>0</v>
      </c>
      <c r="V32" s="286">
        <f>IF('2b - USD - conv.'!V32=0,0,'2a - USD - local'!V32/'2b - USD - conv.'!V32)</f>
        <v>0</v>
      </c>
      <c r="W32" s="286">
        <f>IF('2b - USD - conv.'!W32=0,0,'2a - USD - local'!W32/'2b - USD - conv.'!W32)</f>
        <v>0</v>
      </c>
      <c r="X32" s="286">
        <f>IF('2b - USD - conv.'!X32=0,0,'2a - USD - local'!X32/'2b - USD - conv.'!X32)</f>
        <v>0</v>
      </c>
      <c r="Y32" s="286">
        <f>IF('2b - USD - conv.'!Y32=0,0,'2a - USD - local'!Y32/'2b - USD - conv.'!Y32)</f>
        <v>0</v>
      </c>
      <c r="Z32" s="286">
        <f>IF('2b - USD - conv.'!Z32=0,0,'2a - USD - local'!Z32/'2b - USD - conv.'!Z32)</f>
        <v>0</v>
      </c>
      <c r="AA32" s="286">
        <f>IF('2b - USD - conv.'!AA32=0,0,'2a - USD - local'!AA32/'2b - USD - conv.'!AA32)</f>
        <v>0</v>
      </c>
      <c r="AB32" s="286">
        <f>IF('2b - USD - conv.'!AB32=0,0,'2a - USD - local'!AB32/'2b - USD - conv.'!AB32)</f>
        <v>0</v>
      </c>
      <c r="AC32" s="286">
        <f>IF('2b - USD - conv.'!AC32=0,0,'2a - USD - local'!AC32/'2b - USD - conv.'!AC32)</f>
        <v>0</v>
      </c>
      <c r="AD32" s="286">
        <f>IF('2b - USD - conv.'!AD32=0,0,'2a - USD - local'!AD32/'2b - USD - conv.'!AD32)</f>
        <v>0</v>
      </c>
      <c r="AE32" s="286">
        <f>IF('2b - USD - conv.'!AE32=0,0,'2a - USD - local'!AE32/'2b - USD - conv.'!AE32)</f>
        <v>0</v>
      </c>
      <c r="AF32" s="286">
        <f>IF('2b - USD - conv.'!AF32=0,0,'2a - USD - local'!AF32/'2b - USD - conv.'!AF32)</f>
        <v>0</v>
      </c>
      <c r="AG32" s="286">
        <f>IF('2b - USD - conv.'!AG32=0,0,'2a - USD - local'!AG32/'2b - USD - conv.'!AG32)</f>
        <v>0</v>
      </c>
      <c r="AH32" s="286">
        <f>IF('2b - USD - conv.'!AH32=0,0,'2a - USD - local'!AH32/'2b - USD - conv.'!AH32)</f>
        <v>0</v>
      </c>
      <c r="AI32" s="286">
        <f>IF('2b - USD - conv.'!AI32=0,0,'2a - USD - local'!AI32/'2b - USD - conv.'!AI32)</f>
        <v>0</v>
      </c>
      <c r="AJ32" s="286">
        <f>IF('2b - USD - conv.'!AJ32=0,0,'2a - USD - local'!AJ32/'2b - USD - conv.'!AJ32)</f>
        <v>0</v>
      </c>
      <c r="AK32" s="286">
        <f>IF('2b - USD - conv.'!AK32=0,0,'2a - USD - local'!AK32/'2b - USD - conv.'!AK32)</f>
        <v>0</v>
      </c>
      <c r="AL32" s="286">
        <f>IF('2b - USD - conv.'!AL32=0,0,'2a - USD - local'!AL32/'2b - USD - conv.'!AL32)</f>
        <v>0</v>
      </c>
      <c r="AM32" s="286">
        <f>IF('2b - USD - conv.'!AM32=0,0,'2a - USD - local'!AM32/'2b - USD - conv.'!AM32)</f>
        <v>0</v>
      </c>
      <c r="AN32" s="286">
        <f>IF('2b - USD - conv.'!AN32=0,0,'2a - USD - local'!AN32/'2b - USD - conv.'!AN32)</f>
        <v>0</v>
      </c>
      <c r="AO32" s="286">
        <f>IF('2b - USD - conv.'!AO32=0,0,'2a - USD - local'!AO32/'2b - USD - conv.'!AO32)</f>
        <v>0</v>
      </c>
      <c r="AP32" s="308">
        <f>IF('2b - USD - conv.'!AP32=0,0,'2a - USD - local'!AP32/'2b - USD - conv.'!AP32)</f>
        <v>0</v>
      </c>
    </row>
    <row r="33" spans="1:42" customFormat="1" outlineLevel="2">
      <c r="A33" s="211" t="str">
        <f>A6&amp;"."&amp;A23&amp;"."&amp;A7&amp;"."&amp;B33</f>
        <v>1.o.1.10</v>
      </c>
      <c r="B33">
        <v>10</v>
      </c>
      <c r="C33" t="str">
        <f>'1-GBP'!C33</f>
        <v/>
      </c>
      <c r="M33" s="286">
        <f>IF('2b - USD - conv.'!M33=0,0,'2a - USD - local'!M33/'2b - USD - conv.'!M33)</f>
        <v>0</v>
      </c>
      <c r="N33" s="286">
        <f>IF('2b - USD - conv.'!N33=0,0,'2a - USD - local'!N33/'2b - USD - conv.'!N33)</f>
        <v>0</v>
      </c>
      <c r="O33" s="286">
        <f>IF('2b - USD - conv.'!O33=0,0,'2a - USD - local'!O33/'2b - USD - conv.'!O33)</f>
        <v>0</v>
      </c>
      <c r="P33" s="286">
        <f>IF('2b - USD - conv.'!P33=0,0,'2a - USD - local'!P33/'2b - USD - conv.'!P33)</f>
        <v>0</v>
      </c>
      <c r="Q33" s="286">
        <f>IF('2b - USD - conv.'!Q33=0,0,'2a - USD - local'!Q33/'2b - USD - conv.'!Q33)</f>
        <v>0</v>
      </c>
      <c r="R33" s="286">
        <f>IF('2b - USD - conv.'!R33=0,0,'2a - USD - local'!R33/'2b - USD - conv.'!R33)</f>
        <v>0</v>
      </c>
      <c r="S33" s="286">
        <f>IF('2b - USD - conv.'!S33=0,0,'2a - USD - local'!S33/'2b - USD - conv.'!S33)</f>
        <v>0</v>
      </c>
      <c r="T33" s="286">
        <f>IF('2b - USD - conv.'!T33=0,0,'2a - USD - local'!T33/'2b - USD - conv.'!T33)</f>
        <v>0</v>
      </c>
      <c r="U33" s="286">
        <f>IF('2b - USD - conv.'!U33=0,0,'2a - USD - local'!U33/'2b - USD - conv.'!U33)</f>
        <v>0</v>
      </c>
      <c r="V33" s="286">
        <f>IF('2b - USD - conv.'!V33=0,0,'2a - USD - local'!V33/'2b - USD - conv.'!V33)</f>
        <v>0</v>
      </c>
      <c r="W33" s="286">
        <f>IF('2b - USD - conv.'!W33=0,0,'2a - USD - local'!W33/'2b - USD - conv.'!W33)</f>
        <v>0</v>
      </c>
      <c r="X33" s="286">
        <f>IF('2b - USD - conv.'!X33=0,0,'2a - USD - local'!X33/'2b - USD - conv.'!X33)</f>
        <v>0</v>
      </c>
      <c r="Y33" s="286">
        <f>IF('2b - USD - conv.'!Y33=0,0,'2a - USD - local'!Y33/'2b - USD - conv.'!Y33)</f>
        <v>0</v>
      </c>
      <c r="Z33" s="286">
        <f>IF('2b - USD - conv.'!Z33=0,0,'2a - USD - local'!Z33/'2b - USD - conv.'!Z33)</f>
        <v>0</v>
      </c>
      <c r="AA33" s="286">
        <f>IF('2b - USD - conv.'!AA33=0,0,'2a - USD - local'!AA33/'2b - USD - conv.'!AA33)</f>
        <v>0</v>
      </c>
      <c r="AB33" s="286">
        <f>IF('2b - USD - conv.'!AB33=0,0,'2a - USD - local'!AB33/'2b - USD - conv.'!AB33)</f>
        <v>0</v>
      </c>
      <c r="AC33" s="286">
        <f>IF('2b - USD - conv.'!AC33=0,0,'2a - USD - local'!AC33/'2b - USD - conv.'!AC33)</f>
        <v>0</v>
      </c>
      <c r="AD33" s="286">
        <f>IF('2b - USD - conv.'!AD33=0,0,'2a - USD - local'!AD33/'2b - USD - conv.'!AD33)</f>
        <v>0</v>
      </c>
      <c r="AE33" s="286">
        <f>IF('2b - USD - conv.'!AE33=0,0,'2a - USD - local'!AE33/'2b - USD - conv.'!AE33)</f>
        <v>0</v>
      </c>
      <c r="AF33" s="286">
        <f>IF('2b - USD - conv.'!AF33=0,0,'2a - USD - local'!AF33/'2b - USD - conv.'!AF33)</f>
        <v>0</v>
      </c>
      <c r="AG33" s="286">
        <f>IF('2b - USD - conv.'!AG33=0,0,'2a - USD - local'!AG33/'2b - USD - conv.'!AG33)</f>
        <v>0</v>
      </c>
      <c r="AH33" s="286">
        <f>IF('2b - USD - conv.'!AH33=0,0,'2a - USD - local'!AH33/'2b - USD - conv.'!AH33)</f>
        <v>0</v>
      </c>
      <c r="AI33" s="286">
        <f>IF('2b - USD - conv.'!AI33=0,0,'2a - USD - local'!AI33/'2b - USD - conv.'!AI33)</f>
        <v>0</v>
      </c>
      <c r="AJ33" s="286">
        <f>IF('2b - USD - conv.'!AJ33=0,0,'2a - USD - local'!AJ33/'2b - USD - conv.'!AJ33)</f>
        <v>0</v>
      </c>
      <c r="AK33" s="286">
        <f>IF('2b - USD - conv.'!AK33=0,0,'2a - USD - local'!AK33/'2b - USD - conv.'!AK33)</f>
        <v>0</v>
      </c>
      <c r="AL33" s="286">
        <f>IF('2b - USD - conv.'!AL33=0,0,'2a - USD - local'!AL33/'2b - USD - conv.'!AL33)</f>
        <v>0</v>
      </c>
      <c r="AM33" s="286">
        <f>IF('2b - USD - conv.'!AM33=0,0,'2a - USD - local'!AM33/'2b - USD - conv.'!AM33)</f>
        <v>0</v>
      </c>
      <c r="AN33" s="286">
        <f>IF('2b - USD - conv.'!AN33=0,0,'2a - USD - local'!AN33/'2b - USD - conv.'!AN33)</f>
        <v>0</v>
      </c>
      <c r="AO33" s="286">
        <f>IF('2b - USD - conv.'!AO33=0,0,'2a - USD - local'!AO33/'2b - USD - conv.'!AO33)</f>
        <v>0</v>
      </c>
      <c r="AP33" s="308">
        <f>IF('2b - USD - conv.'!AP33=0,0,'2a - USD - local'!AP33/'2b - USD - conv.'!AP33)</f>
        <v>0</v>
      </c>
    </row>
    <row r="34" spans="1:42" customFormat="1" outlineLevel="2">
      <c r="A34" s="211" t="str">
        <f>A6&amp;"."&amp;A23&amp;"."&amp;A7&amp;"."&amp;B34</f>
        <v>1.o.1.11</v>
      </c>
      <c r="B34">
        <v>11</v>
      </c>
      <c r="C34" t="str">
        <f>'1-GBP'!C34</f>
        <v/>
      </c>
      <c r="M34" s="286">
        <f>IF('2b - USD - conv.'!M34=0,0,'2a - USD - local'!M34/'2b - USD - conv.'!M34)</f>
        <v>0</v>
      </c>
      <c r="N34" s="286">
        <f>IF('2b - USD - conv.'!N34=0,0,'2a - USD - local'!N34/'2b - USD - conv.'!N34)</f>
        <v>0</v>
      </c>
      <c r="O34" s="286">
        <f>IF('2b - USD - conv.'!O34=0,0,'2a - USD - local'!O34/'2b - USD - conv.'!O34)</f>
        <v>0</v>
      </c>
      <c r="P34" s="286">
        <f>IF('2b - USD - conv.'!P34=0,0,'2a - USD - local'!P34/'2b - USD - conv.'!P34)</f>
        <v>0</v>
      </c>
      <c r="Q34" s="286">
        <f>IF('2b - USD - conv.'!Q34=0,0,'2a - USD - local'!Q34/'2b - USD - conv.'!Q34)</f>
        <v>0</v>
      </c>
      <c r="R34" s="286">
        <f>IF('2b - USD - conv.'!R34=0,0,'2a - USD - local'!R34/'2b - USD - conv.'!R34)</f>
        <v>0</v>
      </c>
      <c r="S34" s="286">
        <f>IF('2b - USD - conv.'!S34=0,0,'2a - USD - local'!S34/'2b - USD - conv.'!S34)</f>
        <v>0</v>
      </c>
      <c r="T34" s="286">
        <f>IF('2b - USD - conv.'!T34=0,0,'2a - USD - local'!T34/'2b - USD - conv.'!T34)</f>
        <v>0</v>
      </c>
      <c r="U34" s="286">
        <f>IF('2b - USD - conv.'!U34=0,0,'2a - USD - local'!U34/'2b - USD - conv.'!U34)</f>
        <v>0</v>
      </c>
      <c r="V34" s="286">
        <f>IF('2b - USD - conv.'!V34=0,0,'2a - USD - local'!V34/'2b - USD - conv.'!V34)</f>
        <v>0</v>
      </c>
      <c r="W34" s="286">
        <f>IF('2b - USD - conv.'!W34=0,0,'2a - USD - local'!W34/'2b - USD - conv.'!W34)</f>
        <v>0</v>
      </c>
      <c r="X34" s="286">
        <f>IF('2b - USD - conv.'!X34=0,0,'2a - USD - local'!X34/'2b - USD - conv.'!X34)</f>
        <v>0</v>
      </c>
      <c r="Y34" s="286">
        <f>IF('2b - USD - conv.'!Y34=0,0,'2a - USD - local'!Y34/'2b - USD - conv.'!Y34)</f>
        <v>0</v>
      </c>
      <c r="Z34" s="286">
        <f>IF('2b - USD - conv.'!Z34=0,0,'2a - USD - local'!Z34/'2b - USD - conv.'!Z34)</f>
        <v>0</v>
      </c>
      <c r="AA34" s="286">
        <f>IF('2b - USD - conv.'!AA34=0,0,'2a - USD - local'!AA34/'2b - USD - conv.'!AA34)</f>
        <v>0</v>
      </c>
      <c r="AB34" s="286">
        <f>IF('2b - USD - conv.'!AB34=0,0,'2a - USD - local'!AB34/'2b - USD - conv.'!AB34)</f>
        <v>0</v>
      </c>
      <c r="AC34" s="286">
        <f>IF('2b - USD - conv.'!AC34=0,0,'2a - USD - local'!AC34/'2b - USD - conv.'!AC34)</f>
        <v>0</v>
      </c>
      <c r="AD34" s="286">
        <f>IF('2b - USD - conv.'!AD34=0,0,'2a - USD - local'!AD34/'2b - USD - conv.'!AD34)</f>
        <v>0</v>
      </c>
      <c r="AE34" s="286">
        <f>IF('2b - USD - conv.'!AE34=0,0,'2a - USD - local'!AE34/'2b - USD - conv.'!AE34)</f>
        <v>0</v>
      </c>
      <c r="AF34" s="286">
        <f>IF('2b - USD - conv.'!AF34=0,0,'2a - USD - local'!AF34/'2b - USD - conv.'!AF34)</f>
        <v>0</v>
      </c>
      <c r="AG34" s="286">
        <f>IF('2b - USD - conv.'!AG34=0,0,'2a - USD - local'!AG34/'2b - USD - conv.'!AG34)</f>
        <v>0</v>
      </c>
      <c r="AH34" s="286">
        <f>IF('2b - USD - conv.'!AH34=0,0,'2a - USD - local'!AH34/'2b - USD - conv.'!AH34)</f>
        <v>0</v>
      </c>
      <c r="AI34" s="286">
        <f>IF('2b - USD - conv.'!AI34=0,0,'2a - USD - local'!AI34/'2b - USD - conv.'!AI34)</f>
        <v>0</v>
      </c>
      <c r="AJ34" s="286">
        <f>IF('2b - USD - conv.'!AJ34=0,0,'2a - USD - local'!AJ34/'2b - USD - conv.'!AJ34)</f>
        <v>0</v>
      </c>
      <c r="AK34" s="286">
        <f>IF('2b - USD - conv.'!AK34=0,0,'2a - USD - local'!AK34/'2b - USD - conv.'!AK34)</f>
        <v>0</v>
      </c>
      <c r="AL34" s="286">
        <f>IF('2b - USD - conv.'!AL34=0,0,'2a - USD - local'!AL34/'2b - USD - conv.'!AL34)</f>
        <v>0</v>
      </c>
      <c r="AM34" s="286">
        <f>IF('2b - USD - conv.'!AM34=0,0,'2a - USD - local'!AM34/'2b - USD - conv.'!AM34)</f>
        <v>0</v>
      </c>
      <c r="AN34" s="286">
        <f>IF('2b - USD - conv.'!AN34=0,0,'2a - USD - local'!AN34/'2b - USD - conv.'!AN34)</f>
        <v>0</v>
      </c>
      <c r="AO34" s="286">
        <f>IF('2b - USD - conv.'!AO34=0,0,'2a - USD - local'!AO34/'2b - USD - conv.'!AO34)</f>
        <v>0</v>
      </c>
      <c r="AP34" s="308">
        <f>IF('2b - USD - conv.'!AP34=0,0,'2a - USD - local'!AP34/'2b - USD - conv.'!AP34)</f>
        <v>0</v>
      </c>
    </row>
    <row r="35" spans="1:42" customFormat="1" outlineLevel="2">
      <c r="A35" s="211" t="str">
        <f>A6&amp;"."&amp;A23&amp;"."&amp;A7&amp;"."&amp;B35</f>
        <v>1.o.1.12</v>
      </c>
      <c r="B35">
        <v>12</v>
      </c>
      <c r="C35" t="str">
        <f>'1-GBP'!C35</f>
        <v/>
      </c>
      <c r="M35" s="286">
        <f>IF('2b - USD - conv.'!M35=0,0,'2a - USD - local'!M35/'2b - USD - conv.'!M35)</f>
        <v>0</v>
      </c>
      <c r="N35" s="286">
        <f>IF('2b - USD - conv.'!N35=0,0,'2a - USD - local'!N35/'2b - USD - conv.'!N35)</f>
        <v>0</v>
      </c>
      <c r="O35" s="286">
        <f>IF('2b - USD - conv.'!O35=0,0,'2a - USD - local'!O35/'2b - USD - conv.'!O35)</f>
        <v>0</v>
      </c>
      <c r="P35" s="286">
        <f>IF('2b - USD - conv.'!P35=0,0,'2a - USD - local'!P35/'2b - USD - conv.'!P35)</f>
        <v>0</v>
      </c>
      <c r="Q35" s="286">
        <f>IF('2b - USD - conv.'!Q35=0,0,'2a - USD - local'!Q35/'2b - USD - conv.'!Q35)</f>
        <v>0</v>
      </c>
      <c r="R35" s="286">
        <f>IF('2b - USD - conv.'!R35=0,0,'2a - USD - local'!R35/'2b - USD - conv.'!R35)</f>
        <v>0</v>
      </c>
      <c r="S35" s="286">
        <f>IF('2b - USD - conv.'!S35=0,0,'2a - USD - local'!S35/'2b - USD - conv.'!S35)</f>
        <v>0</v>
      </c>
      <c r="T35" s="286">
        <f>IF('2b - USD - conv.'!T35=0,0,'2a - USD - local'!T35/'2b - USD - conv.'!T35)</f>
        <v>0</v>
      </c>
      <c r="U35" s="286">
        <f>IF('2b - USD - conv.'!U35=0,0,'2a - USD - local'!U35/'2b - USD - conv.'!U35)</f>
        <v>0</v>
      </c>
      <c r="V35" s="286">
        <f>IF('2b - USD - conv.'!V35=0,0,'2a - USD - local'!V35/'2b - USD - conv.'!V35)</f>
        <v>0</v>
      </c>
      <c r="W35" s="286">
        <f>IF('2b - USD - conv.'!W35=0,0,'2a - USD - local'!W35/'2b - USD - conv.'!W35)</f>
        <v>0</v>
      </c>
      <c r="X35" s="286">
        <f>IF('2b - USD - conv.'!X35=0,0,'2a - USD - local'!X35/'2b - USD - conv.'!X35)</f>
        <v>0</v>
      </c>
      <c r="Y35" s="286">
        <f>IF('2b - USD - conv.'!Y35=0,0,'2a - USD - local'!Y35/'2b - USD - conv.'!Y35)</f>
        <v>0</v>
      </c>
      <c r="Z35" s="286">
        <f>IF('2b - USD - conv.'!Z35=0,0,'2a - USD - local'!Z35/'2b - USD - conv.'!Z35)</f>
        <v>0</v>
      </c>
      <c r="AA35" s="286">
        <f>IF('2b - USD - conv.'!AA35=0,0,'2a - USD - local'!AA35/'2b - USD - conv.'!AA35)</f>
        <v>0</v>
      </c>
      <c r="AB35" s="286">
        <f>IF('2b - USD - conv.'!AB35=0,0,'2a - USD - local'!AB35/'2b - USD - conv.'!AB35)</f>
        <v>0</v>
      </c>
      <c r="AC35" s="286">
        <f>IF('2b - USD - conv.'!AC35=0,0,'2a - USD - local'!AC35/'2b - USD - conv.'!AC35)</f>
        <v>0</v>
      </c>
      <c r="AD35" s="286">
        <f>IF('2b - USD - conv.'!AD35=0,0,'2a - USD - local'!AD35/'2b - USD - conv.'!AD35)</f>
        <v>0</v>
      </c>
      <c r="AE35" s="286">
        <f>IF('2b - USD - conv.'!AE35=0,0,'2a - USD - local'!AE35/'2b - USD - conv.'!AE35)</f>
        <v>0</v>
      </c>
      <c r="AF35" s="286">
        <f>IF('2b - USD - conv.'!AF35=0,0,'2a - USD - local'!AF35/'2b - USD - conv.'!AF35)</f>
        <v>0</v>
      </c>
      <c r="AG35" s="286">
        <f>IF('2b - USD - conv.'!AG35=0,0,'2a - USD - local'!AG35/'2b - USD - conv.'!AG35)</f>
        <v>0</v>
      </c>
      <c r="AH35" s="286">
        <f>IF('2b - USD - conv.'!AH35=0,0,'2a - USD - local'!AH35/'2b - USD - conv.'!AH35)</f>
        <v>0</v>
      </c>
      <c r="AI35" s="286">
        <f>IF('2b - USD - conv.'!AI35=0,0,'2a - USD - local'!AI35/'2b - USD - conv.'!AI35)</f>
        <v>0</v>
      </c>
      <c r="AJ35" s="286">
        <f>IF('2b - USD - conv.'!AJ35=0,0,'2a - USD - local'!AJ35/'2b - USD - conv.'!AJ35)</f>
        <v>0</v>
      </c>
      <c r="AK35" s="286">
        <f>IF('2b - USD - conv.'!AK35=0,0,'2a - USD - local'!AK35/'2b - USD - conv.'!AK35)</f>
        <v>0</v>
      </c>
      <c r="AL35" s="286">
        <f>IF('2b - USD - conv.'!AL35=0,0,'2a - USD - local'!AL35/'2b - USD - conv.'!AL35)</f>
        <v>0</v>
      </c>
      <c r="AM35" s="286">
        <f>IF('2b - USD - conv.'!AM35=0,0,'2a - USD - local'!AM35/'2b - USD - conv.'!AM35)</f>
        <v>0</v>
      </c>
      <c r="AN35" s="286">
        <f>IF('2b - USD - conv.'!AN35=0,0,'2a - USD - local'!AN35/'2b - USD - conv.'!AN35)</f>
        <v>0</v>
      </c>
      <c r="AO35" s="286">
        <f>IF('2b - USD - conv.'!AO35=0,0,'2a - USD - local'!AO35/'2b - USD - conv.'!AO35)</f>
        <v>0</v>
      </c>
      <c r="AP35" s="308">
        <f>IF('2b - USD - conv.'!AP35=0,0,'2a - USD - local'!AP35/'2b - USD - conv.'!AP35)</f>
        <v>0</v>
      </c>
    </row>
    <row r="36" spans="1:42" customFormat="1" outlineLevel="1" collapsed="1">
      <c r="A36" s="212"/>
      <c r="B36" s="201">
        <f>B35-COUNTIFS(C24:C35,"")</f>
        <v>4</v>
      </c>
      <c r="C36" s="201" t="s">
        <v>285</v>
      </c>
      <c r="D36" s="201"/>
      <c r="E36" s="201"/>
      <c r="F36" s="201"/>
      <c r="G36" s="201"/>
      <c r="H36" s="201"/>
      <c r="I36" s="201"/>
      <c r="J36" s="201"/>
      <c r="K36" s="201"/>
      <c r="L36" s="201"/>
      <c r="M36" s="280">
        <f t="shared" ref="M36:AP36" si="4">SUM(M24:M35)</f>
        <v>0</v>
      </c>
      <c r="N36" s="280">
        <f t="shared" si="4"/>
        <v>0</v>
      </c>
      <c r="O36" s="280">
        <f t="shared" si="4"/>
        <v>0</v>
      </c>
      <c r="P36" s="280">
        <f t="shared" si="4"/>
        <v>0</v>
      </c>
      <c r="Q36" s="280">
        <f t="shared" si="4"/>
        <v>0</v>
      </c>
      <c r="R36" s="280">
        <f t="shared" si="4"/>
        <v>0</v>
      </c>
      <c r="S36" s="280">
        <f t="shared" si="4"/>
        <v>0</v>
      </c>
      <c r="T36" s="280">
        <f t="shared" si="4"/>
        <v>0</v>
      </c>
      <c r="U36" s="280">
        <f t="shared" si="4"/>
        <v>0</v>
      </c>
      <c r="V36" s="280">
        <f t="shared" si="4"/>
        <v>0</v>
      </c>
      <c r="W36" s="280">
        <f t="shared" si="4"/>
        <v>0</v>
      </c>
      <c r="X36" s="280">
        <f t="shared" si="4"/>
        <v>0</v>
      </c>
      <c r="Y36" s="280">
        <f t="shared" si="4"/>
        <v>0</v>
      </c>
      <c r="Z36" s="280">
        <f t="shared" si="4"/>
        <v>0</v>
      </c>
      <c r="AA36" s="280">
        <f t="shared" si="4"/>
        <v>0</v>
      </c>
      <c r="AB36" s="280">
        <f t="shared" si="4"/>
        <v>0</v>
      </c>
      <c r="AC36" s="280">
        <f t="shared" si="4"/>
        <v>0</v>
      </c>
      <c r="AD36" s="280">
        <f t="shared" si="4"/>
        <v>0</v>
      </c>
      <c r="AE36" s="280">
        <f t="shared" si="4"/>
        <v>0</v>
      </c>
      <c r="AF36" s="280">
        <f t="shared" si="4"/>
        <v>0</v>
      </c>
      <c r="AG36" s="280">
        <f t="shared" si="4"/>
        <v>0</v>
      </c>
      <c r="AH36" s="280">
        <f t="shared" si="4"/>
        <v>0</v>
      </c>
      <c r="AI36" s="280">
        <f t="shared" si="4"/>
        <v>0</v>
      </c>
      <c r="AJ36" s="280">
        <f t="shared" si="4"/>
        <v>0</v>
      </c>
      <c r="AK36" s="280">
        <f t="shared" si="4"/>
        <v>0</v>
      </c>
      <c r="AL36" s="280">
        <f t="shared" si="4"/>
        <v>0</v>
      </c>
      <c r="AM36" s="280">
        <f t="shared" si="4"/>
        <v>0</v>
      </c>
      <c r="AN36" s="280">
        <f t="shared" si="4"/>
        <v>0</v>
      </c>
      <c r="AO36" s="280">
        <f t="shared" si="4"/>
        <v>0</v>
      </c>
      <c r="AP36" s="280">
        <f t="shared" si="4"/>
        <v>0</v>
      </c>
    </row>
    <row r="37" spans="1:42" customFormat="1" outlineLevel="1">
      <c r="A37" s="221"/>
      <c r="B37" s="222"/>
      <c r="C37" s="222"/>
      <c r="D37" s="222"/>
      <c r="E37" s="222"/>
      <c r="F37" s="222"/>
      <c r="G37" s="222"/>
      <c r="H37" s="222"/>
      <c r="I37" s="222"/>
      <c r="J37" s="222"/>
      <c r="K37" s="222"/>
      <c r="L37" s="222"/>
      <c r="M37" s="317"/>
      <c r="N37" s="317"/>
      <c r="O37" s="317"/>
      <c r="P37" s="317"/>
      <c r="Q37" s="317"/>
      <c r="R37" s="317"/>
      <c r="S37" s="317"/>
      <c r="T37" s="317"/>
      <c r="U37" s="317"/>
      <c r="V37" s="317"/>
      <c r="W37" s="317"/>
      <c r="X37" s="317"/>
      <c r="Y37" s="317"/>
      <c r="Z37" s="317"/>
      <c r="AA37" s="317"/>
      <c r="AB37" s="317"/>
      <c r="AC37" s="317"/>
      <c r="AD37" s="317"/>
      <c r="AE37" s="317"/>
      <c r="AF37" s="317"/>
      <c r="AG37" s="317"/>
      <c r="AH37" s="317"/>
      <c r="AI37" s="317"/>
      <c r="AJ37" s="317"/>
      <c r="AK37" s="317"/>
      <c r="AL37" s="317"/>
      <c r="AM37" s="317"/>
      <c r="AN37" s="317"/>
      <c r="AO37" s="317"/>
      <c r="AP37" s="317"/>
    </row>
    <row r="38" spans="1:42" customFormat="1" outlineLevel="1">
      <c r="A38" s="220" t="s">
        <v>254</v>
      </c>
      <c r="B38" s="220" t="s">
        <v>287</v>
      </c>
      <c r="C38" s="220" t="s">
        <v>284</v>
      </c>
      <c r="D38" s="220"/>
      <c r="E38" s="220"/>
      <c r="F38" s="220"/>
      <c r="G38" s="220"/>
      <c r="H38" s="220"/>
      <c r="I38" s="220"/>
      <c r="J38" s="220"/>
      <c r="K38" s="220"/>
      <c r="L38" s="220"/>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15"/>
      <c r="AM38" s="315"/>
      <c r="AN38" s="315"/>
      <c r="AO38" s="315"/>
      <c r="AP38" s="315"/>
    </row>
    <row r="39" spans="1:42" customFormat="1" outlineLevel="2">
      <c r="A39" s="211" t="str">
        <f>A6&amp;"."&amp;A38&amp;"."&amp;A7&amp;"."&amp;B39</f>
        <v>1.d.1.1</v>
      </c>
      <c r="B39">
        <v>1</v>
      </c>
      <c r="C39" t="str">
        <f>'1-GBP'!C39</f>
        <v/>
      </c>
      <c r="M39" s="286">
        <f>IF('2b - USD - conv.'!M39=0,0,'2a - USD - local'!M39/'2b - USD - conv.'!M39)</f>
        <v>0</v>
      </c>
      <c r="N39" s="286">
        <f>IF('2b - USD - conv.'!N39=0,0,'2a - USD - local'!N39/'2b - USD - conv.'!N39)</f>
        <v>0</v>
      </c>
      <c r="O39" s="286">
        <f>IF('2b - USD - conv.'!O39=0,0,'2a - USD - local'!O39/'2b - USD - conv.'!O39)</f>
        <v>0</v>
      </c>
      <c r="P39" s="286">
        <f>IF('2b - USD - conv.'!P39=0,0,'2a - USD - local'!P39/'2b - USD - conv.'!P39)</f>
        <v>0</v>
      </c>
      <c r="Q39" s="286">
        <f>IF('2b - USD - conv.'!Q39=0,0,'2a - USD - local'!Q39/'2b - USD - conv.'!Q39)</f>
        <v>0</v>
      </c>
      <c r="R39" s="286">
        <f>IF('2b - USD - conv.'!R39=0,0,'2a - USD - local'!R39/'2b - USD - conv.'!R39)</f>
        <v>0</v>
      </c>
      <c r="S39" s="286">
        <f>IF('2b - USD - conv.'!S39=0,0,'2a - USD - local'!S39/'2b - USD - conv.'!S39)</f>
        <v>0</v>
      </c>
      <c r="T39" s="286">
        <f>IF('2b - USD - conv.'!T39=0,0,'2a - USD - local'!T39/'2b - USD - conv.'!T39)</f>
        <v>0</v>
      </c>
      <c r="U39" s="286">
        <f>IF('2b - USD - conv.'!U39=0,0,'2a - USD - local'!U39/'2b - USD - conv.'!U39)</f>
        <v>0</v>
      </c>
      <c r="V39" s="286">
        <f>IF('2b - USD - conv.'!V39=0,0,'2a - USD - local'!V39/'2b - USD - conv.'!V39)</f>
        <v>0</v>
      </c>
      <c r="W39" s="286">
        <f>IF('2b - USD - conv.'!W39=0,0,'2a - USD - local'!W39/'2b - USD - conv.'!W39)</f>
        <v>0</v>
      </c>
      <c r="X39" s="286">
        <f>IF('2b - USD - conv.'!X39=0,0,'2a - USD - local'!X39/'2b - USD - conv.'!X39)</f>
        <v>0</v>
      </c>
      <c r="Y39" s="286">
        <f>IF('2b - USD - conv.'!Y39=0,0,'2a - USD - local'!Y39/'2b - USD - conv.'!Y39)</f>
        <v>0</v>
      </c>
      <c r="Z39" s="286">
        <f>IF('2b - USD - conv.'!Z39=0,0,'2a - USD - local'!Z39/'2b - USD - conv.'!Z39)</f>
        <v>0</v>
      </c>
      <c r="AA39" s="286">
        <f>IF('2b - USD - conv.'!AA39=0,0,'2a - USD - local'!AA39/'2b - USD - conv.'!AA39)</f>
        <v>0</v>
      </c>
      <c r="AB39" s="286">
        <f>IF('2b - USD - conv.'!AB39=0,0,'2a - USD - local'!AB39/'2b - USD - conv.'!AB39)</f>
        <v>0</v>
      </c>
      <c r="AC39" s="286">
        <f>IF('2b - USD - conv.'!AC39=0,0,'2a - USD - local'!AC39/'2b - USD - conv.'!AC39)</f>
        <v>0</v>
      </c>
      <c r="AD39" s="286">
        <f>IF('2b - USD - conv.'!AD39=0,0,'2a - USD - local'!AD39/'2b - USD - conv.'!AD39)</f>
        <v>0</v>
      </c>
      <c r="AE39" s="286">
        <f>IF('2b - USD - conv.'!AE39=0,0,'2a - USD - local'!AE39/'2b - USD - conv.'!AE39)</f>
        <v>0</v>
      </c>
      <c r="AF39" s="286">
        <f>IF('2b - USD - conv.'!AF39=0,0,'2a - USD - local'!AF39/'2b - USD - conv.'!AF39)</f>
        <v>0</v>
      </c>
      <c r="AG39" s="286">
        <f>IF('2b - USD - conv.'!AG39=0,0,'2a - USD - local'!AG39/'2b - USD - conv.'!AG39)</f>
        <v>0</v>
      </c>
      <c r="AH39" s="286">
        <f>IF('2b - USD - conv.'!AH39=0,0,'2a - USD - local'!AH39/'2b - USD - conv.'!AH39)</f>
        <v>0</v>
      </c>
      <c r="AI39" s="286">
        <f>IF('2b - USD - conv.'!AI39=0,0,'2a - USD - local'!AI39/'2b - USD - conv.'!AI39)</f>
        <v>0</v>
      </c>
      <c r="AJ39" s="286">
        <f>IF('2b - USD - conv.'!AJ39=0,0,'2a - USD - local'!AJ39/'2b - USD - conv.'!AJ39)</f>
        <v>0</v>
      </c>
      <c r="AK39" s="286">
        <f>IF('2b - USD - conv.'!AK39=0,0,'2a - USD - local'!AK39/'2b - USD - conv.'!AK39)</f>
        <v>0</v>
      </c>
      <c r="AL39" s="286">
        <f>IF('2b - USD - conv.'!AL39=0,0,'2a - USD - local'!AL39/'2b - USD - conv.'!AL39)</f>
        <v>0</v>
      </c>
      <c r="AM39" s="286">
        <f>IF('2b - USD - conv.'!AM39=0,0,'2a - USD - local'!AM39/'2b - USD - conv.'!AM39)</f>
        <v>0</v>
      </c>
      <c r="AN39" s="286">
        <f>IF('2b - USD - conv.'!AN39=0,0,'2a - USD - local'!AN39/'2b - USD - conv.'!AN39)</f>
        <v>0</v>
      </c>
      <c r="AO39" s="286">
        <f>IF('2b - USD - conv.'!AO39=0,0,'2a - USD - local'!AO39/'2b - USD - conv.'!AO39)</f>
        <v>0</v>
      </c>
      <c r="AP39" s="308">
        <f>IF('2b - USD - conv.'!AP39=0,0,'2a - USD - local'!AP39/'2b - USD - conv.'!AP39)</f>
        <v>0</v>
      </c>
    </row>
    <row r="40" spans="1:42" customFormat="1" outlineLevel="2">
      <c r="A40" s="211" t="str">
        <f>A6&amp;"."&amp;A38&amp;"."&amp;A7&amp;"."&amp;B40</f>
        <v>1.d.1.2</v>
      </c>
      <c r="B40">
        <v>2</v>
      </c>
      <c r="C40" t="str">
        <f>'1-GBP'!C40</f>
        <v/>
      </c>
      <c r="M40" s="286">
        <f>IF('2b - USD - conv.'!M40=0,0,'2a - USD - local'!M40/'2b - USD - conv.'!M40)</f>
        <v>0</v>
      </c>
      <c r="N40" s="286">
        <f>IF('2b - USD - conv.'!N40=0,0,'2a - USD - local'!N40/'2b - USD - conv.'!N40)</f>
        <v>0</v>
      </c>
      <c r="O40" s="286">
        <f>IF('2b - USD - conv.'!O40=0,0,'2a - USD - local'!O40/'2b - USD - conv.'!O40)</f>
        <v>0</v>
      </c>
      <c r="P40" s="286">
        <f>IF('2b - USD - conv.'!P40=0,0,'2a - USD - local'!P40/'2b - USD - conv.'!P40)</f>
        <v>0</v>
      </c>
      <c r="Q40" s="286">
        <f>IF('2b - USD - conv.'!Q40=0,0,'2a - USD - local'!Q40/'2b - USD - conv.'!Q40)</f>
        <v>0</v>
      </c>
      <c r="R40" s="286">
        <f>IF('2b - USD - conv.'!R40=0,0,'2a - USD - local'!R40/'2b - USD - conv.'!R40)</f>
        <v>0</v>
      </c>
      <c r="S40" s="286">
        <f>IF('2b - USD - conv.'!S40=0,0,'2a - USD - local'!S40/'2b - USD - conv.'!S40)</f>
        <v>0</v>
      </c>
      <c r="T40" s="286">
        <f>IF('2b - USD - conv.'!T40=0,0,'2a - USD - local'!T40/'2b - USD - conv.'!T40)</f>
        <v>0</v>
      </c>
      <c r="U40" s="286">
        <f>IF('2b - USD - conv.'!U40=0,0,'2a - USD - local'!U40/'2b - USD - conv.'!U40)</f>
        <v>0</v>
      </c>
      <c r="V40" s="286">
        <f>IF('2b - USD - conv.'!V40=0,0,'2a - USD - local'!V40/'2b - USD - conv.'!V40)</f>
        <v>0</v>
      </c>
      <c r="W40" s="286">
        <f>IF('2b - USD - conv.'!W40=0,0,'2a - USD - local'!W40/'2b - USD - conv.'!W40)</f>
        <v>0</v>
      </c>
      <c r="X40" s="286">
        <f>IF('2b - USD - conv.'!X40=0,0,'2a - USD - local'!X40/'2b - USD - conv.'!X40)</f>
        <v>0</v>
      </c>
      <c r="Y40" s="286">
        <f>IF('2b - USD - conv.'!Y40=0,0,'2a - USD - local'!Y40/'2b - USD - conv.'!Y40)</f>
        <v>0</v>
      </c>
      <c r="Z40" s="286">
        <f>IF('2b - USD - conv.'!Z40=0,0,'2a - USD - local'!Z40/'2b - USD - conv.'!Z40)</f>
        <v>0</v>
      </c>
      <c r="AA40" s="286">
        <f>IF('2b - USD - conv.'!AA40=0,0,'2a - USD - local'!AA40/'2b - USD - conv.'!AA40)</f>
        <v>0</v>
      </c>
      <c r="AB40" s="286">
        <f>IF('2b - USD - conv.'!AB40=0,0,'2a - USD - local'!AB40/'2b - USD - conv.'!AB40)</f>
        <v>0</v>
      </c>
      <c r="AC40" s="286">
        <f>IF('2b - USD - conv.'!AC40=0,0,'2a - USD - local'!AC40/'2b - USD - conv.'!AC40)</f>
        <v>0</v>
      </c>
      <c r="AD40" s="286">
        <f>IF('2b - USD - conv.'!AD40=0,0,'2a - USD - local'!AD40/'2b - USD - conv.'!AD40)</f>
        <v>0</v>
      </c>
      <c r="AE40" s="286">
        <f>IF('2b - USD - conv.'!AE40=0,0,'2a - USD - local'!AE40/'2b - USD - conv.'!AE40)</f>
        <v>0</v>
      </c>
      <c r="AF40" s="286">
        <f>IF('2b - USD - conv.'!AF40=0,0,'2a - USD - local'!AF40/'2b - USD - conv.'!AF40)</f>
        <v>0</v>
      </c>
      <c r="AG40" s="286">
        <f>IF('2b - USD - conv.'!AG40=0,0,'2a - USD - local'!AG40/'2b - USD - conv.'!AG40)</f>
        <v>0</v>
      </c>
      <c r="AH40" s="286">
        <f>IF('2b - USD - conv.'!AH40=0,0,'2a - USD - local'!AH40/'2b - USD - conv.'!AH40)</f>
        <v>0</v>
      </c>
      <c r="AI40" s="286">
        <f>IF('2b - USD - conv.'!AI40=0,0,'2a - USD - local'!AI40/'2b - USD - conv.'!AI40)</f>
        <v>0</v>
      </c>
      <c r="AJ40" s="286">
        <f>IF('2b - USD - conv.'!AJ40=0,0,'2a - USD - local'!AJ40/'2b - USD - conv.'!AJ40)</f>
        <v>0</v>
      </c>
      <c r="AK40" s="286">
        <f>IF('2b - USD - conv.'!AK40=0,0,'2a - USD - local'!AK40/'2b - USD - conv.'!AK40)</f>
        <v>0</v>
      </c>
      <c r="AL40" s="286">
        <f>IF('2b - USD - conv.'!AL40=0,0,'2a - USD - local'!AL40/'2b - USD - conv.'!AL40)</f>
        <v>0</v>
      </c>
      <c r="AM40" s="286">
        <f>IF('2b - USD - conv.'!AM40=0,0,'2a - USD - local'!AM40/'2b - USD - conv.'!AM40)</f>
        <v>0</v>
      </c>
      <c r="AN40" s="286">
        <f>IF('2b - USD - conv.'!AN40=0,0,'2a - USD - local'!AN40/'2b - USD - conv.'!AN40)</f>
        <v>0</v>
      </c>
      <c r="AO40" s="286">
        <f>IF('2b - USD - conv.'!AO40=0,0,'2a - USD - local'!AO40/'2b - USD - conv.'!AO40)</f>
        <v>0</v>
      </c>
      <c r="AP40" s="308">
        <f>IF('2b - USD - conv.'!AP40=0,0,'2a - USD - local'!AP40/'2b - USD - conv.'!AP40)</f>
        <v>0</v>
      </c>
    </row>
    <row r="41" spans="1:42" customFormat="1" outlineLevel="2">
      <c r="A41" s="211" t="str">
        <f>A6&amp;"."&amp;A38&amp;"."&amp;A7&amp;"."&amp;B41</f>
        <v>1.d.1.3</v>
      </c>
      <c r="B41">
        <v>3</v>
      </c>
      <c r="C41" t="str">
        <f>'1-GBP'!C41</f>
        <v/>
      </c>
      <c r="M41" s="286">
        <f>IF('2b - USD - conv.'!M41=0,0,'2a - USD - local'!M41/'2b - USD - conv.'!M41)</f>
        <v>0</v>
      </c>
      <c r="N41" s="286">
        <f>IF('2b - USD - conv.'!N41=0,0,'2a - USD - local'!N41/'2b - USD - conv.'!N41)</f>
        <v>0</v>
      </c>
      <c r="O41" s="286">
        <f>IF('2b - USD - conv.'!O41=0,0,'2a - USD - local'!O41/'2b - USD - conv.'!O41)</f>
        <v>0</v>
      </c>
      <c r="P41" s="286">
        <f>IF('2b - USD - conv.'!P41=0,0,'2a - USD - local'!P41/'2b - USD - conv.'!P41)</f>
        <v>0</v>
      </c>
      <c r="Q41" s="286">
        <f>IF('2b - USD - conv.'!Q41=0,0,'2a - USD - local'!Q41/'2b - USD - conv.'!Q41)</f>
        <v>0</v>
      </c>
      <c r="R41" s="286">
        <f>IF('2b - USD - conv.'!R41=0,0,'2a - USD - local'!R41/'2b - USD - conv.'!R41)</f>
        <v>0</v>
      </c>
      <c r="S41" s="286">
        <f>IF('2b - USD - conv.'!S41=0,0,'2a - USD - local'!S41/'2b - USD - conv.'!S41)</f>
        <v>0</v>
      </c>
      <c r="T41" s="286">
        <f>IF('2b - USD - conv.'!T41=0,0,'2a - USD - local'!T41/'2b - USD - conv.'!T41)</f>
        <v>0</v>
      </c>
      <c r="U41" s="286">
        <f>IF('2b - USD - conv.'!U41=0,0,'2a - USD - local'!U41/'2b - USD - conv.'!U41)</f>
        <v>0</v>
      </c>
      <c r="V41" s="286">
        <f>IF('2b - USD - conv.'!V41=0,0,'2a - USD - local'!V41/'2b - USD - conv.'!V41)</f>
        <v>0</v>
      </c>
      <c r="W41" s="286">
        <f>IF('2b - USD - conv.'!W41=0,0,'2a - USD - local'!W41/'2b - USD - conv.'!W41)</f>
        <v>0</v>
      </c>
      <c r="X41" s="286">
        <f>IF('2b - USD - conv.'!X41=0,0,'2a - USD - local'!X41/'2b - USD - conv.'!X41)</f>
        <v>0</v>
      </c>
      <c r="Y41" s="286">
        <f>IF('2b - USD - conv.'!Y41=0,0,'2a - USD - local'!Y41/'2b - USD - conv.'!Y41)</f>
        <v>0</v>
      </c>
      <c r="Z41" s="286">
        <f>IF('2b - USD - conv.'!Z41=0,0,'2a - USD - local'!Z41/'2b - USD - conv.'!Z41)</f>
        <v>0</v>
      </c>
      <c r="AA41" s="286">
        <f>IF('2b - USD - conv.'!AA41=0,0,'2a - USD - local'!AA41/'2b - USD - conv.'!AA41)</f>
        <v>0</v>
      </c>
      <c r="AB41" s="286">
        <f>IF('2b - USD - conv.'!AB41=0,0,'2a - USD - local'!AB41/'2b - USD - conv.'!AB41)</f>
        <v>0</v>
      </c>
      <c r="AC41" s="286">
        <f>IF('2b - USD - conv.'!AC41=0,0,'2a - USD - local'!AC41/'2b - USD - conv.'!AC41)</f>
        <v>0</v>
      </c>
      <c r="AD41" s="286">
        <f>IF('2b - USD - conv.'!AD41=0,0,'2a - USD - local'!AD41/'2b - USD - conv.'!AD41)</f>
        <v>0</v>
      </c>
      <c r="AE41" s="286">
        <f>IF('2b - USD - conv.'!AE41=0,0,'2a - USD - local'!AE41/'2b - USD - conv.'!AE41)</f>
        <v>0</v>
      </c>
      <c r="AF41" s="286">
        <f>IF('2b - USD - conv.'!AF41=0,0,'2a - USD - local'!AF41/'2b - USD - conv.'!AF41)</f>
        <v>0</v>
      </c>
      <c r="AG41" s="286">
        <f>IF('2b - USD - conv.'!AG41=0,0,'2a - USD - local'!AG41/'2b - USD - conv.'!AG41)</f>
        <v>0</v>
      </c>
      <c r="AH41" s="286">
        <f>IF('2b - USD - conv.'!AH41=0,0,'2a - USD - local'!AH41/'2b - USD - conv.'!AH41)</f>
        <v>0</v>
      </c>
      <c r="AI41" s="286">
        <f>IF('2b - USD - conv.'!AI41=0,0,'2a - USD - local'!AI41/'2b - USD - conv.'!AI41)</f>
        <v>0</v>
      </c>
      <c r="AJ41" s="286">
        <f>IF('2b - USD - conv.'!AJ41=0,0,'2a - USD - local'!AJ41/'2b - USD - conv.'!AJ41)</f>
        <v>0</v>
      </c>
      <c r="AK41" s="286">
        <f>IF('2b - USD - conv.'!AK41=0,0,'2a - USD - local'!AK41/'2b - USD - conv.'!AK41)</f>
        <v>0</v>
      </c>
      <c r="AL41" s="286">
        <f>IF('2b - USD - conv.'!AL41=0,0,'2a - USD - local'!AL41/'2b - USD - conv.'!AL41)</f>
        <v>0</v>
      </c>
      <c r="AM41" s="286">
        <f>IF('2b - USD - conv.'!AM41=0,0,'2a - USD - local'!AM41/'2b - USD - conv.'!AM41)</f>
        <v>0</v>
      </c>
      <c r="AN41" s="286">
        <f>IF('2b - USD - conv.'!AN41=0,0,'2a - USD - local'!AN41/'2b - USD - conv.'!AN41)</f>
        <v>0</v>
      </c>
      <c r="AO41" s="286">
        <f>IF('2b - USD - conv.'!AO41=0,0,'2a - USD - local'!AO41/'2b - USD - conv.'!AO41)</f>
        <v>0</v>
      </c>
      <c r="AP41" s="308">
        <f>IF('2b - USD - conv.'!AP41=0,0,'2a - USD - local'!AP41/'2b - USD - conv.'!AP41)</f>
        <v>0</v>
      </c>
    </row>
    <row r="42" spans="1:42" customFormat="1" outlineLevel="2">
      <c r="A42" s="211" t="str">
        <f>A6&amp;"."&amp;A38&amp;"."&amp;A7&amp;"."&amp;B42</f>
        <v>1.d.1.4</v>
      </c>
      <c r="B42">
        <v>4</v>
      </c>
      <c r="C42" t="str">
        <f>'1-GBP'!C42</f>
        <v/>
      </c>
      <c r="M42" s="286">
        <f>IF('2b - USD - conv.'!M42=0,0,'2a - USD - local'!M42/'2b - USD - conv.'!M42)</f>
        <v>0</v>
      </c>
      <c r="N42" s="286">
        <f>IF('2b - USD - conv.'!N42=0,0,'2a - USD - local'!N42/'2b - USD - conv.'!N42)</f>
        <v>0</v>
      </c>
      <c r="O42" s="286">
        <f>IF('2b - USD - conv.'!O42=0,0,'2a - USD - local'!O42/'2b - USD - conv.'!O42)</f>
        <v>0</v>
      </c>
      <c r="P42" s="286">
        <f>IF('2b - USD - conv.'!P42=0,0,'2a - USD - local'!P42/'2b - USD - conv.'!P42)</f>
        <v>0</v>
      </c>
      <c r="Q42" s="286">
        <f>IF('2b - USD - conv.'!Q42=0,0,'2a - USD - local'!Q42/'2b - USD - conv.'!Q42)</f>
        <v>0</v>
      </c>
      <c r="R42" s="286">
        <f>IF('2b - USD - conv.'!R42=0,0,'2a - USD - local'!R42/'2b - USD - conv.'!R42)</f>
        <v>0</v>
      </c>
      <c r="S42" s="286">
        <f>IF('2b - USD - conv.'!S42=0,0,'2a - USD - local'!S42/'2b - USD - conv.'!S42)</f>
        <v>0</v>
      </c>
      <c r="T42" s="286">
        <f>IF('2b - USD - conv.'!T42=0,0,'2a - USD - local'!T42/'2b - USD - conv.'!T42)</f>
        <v>0</v>
      </c>
      <c r="U42" s="286">
        <f>IF('2b - USD - conv.'!U42=0,0,'2a - USD - local'!U42/'2b - USD - conv.'!U42)</f>
        <v>0</v>
      </c>
      <c r="V42" s="286">
        <f>IF('2b - USD - conv.'!V42=0,0,'2a - USD - local'!V42/'2b - USD - conv.'!V42)</f>
        <v>0</v>
      </c>
      <c r="W42" s="286">
        <f>IF('2b - USD - conv.'!W42=0,0,'2a - USD - local'!W42/'2b - USD - conv.'!W42)</f>
        <v>0</v>
      </c>
      <c r="X42" s="286">
        <f>IF('2b - USD - conv.'!X42=0,0,'2a - USD - local'!X42/'2b - USD - conv.'!X42)</f>
        <v>0</v>
      </c>
      <c r="Y42" s="286">
        <f>IF('2b - USD - conv.'!Y42=0,0,'2a - USD - local'!Y42/'2b - USD - conv.'!Y42)</f>
        <v>0</v>
      </c>
      <c r="Z42" s="286">
        <f>IF('2b - USD - conv.'!Z42=0,0,'2a - USD - local'!Z42/'2b - USD - conv.'!Z42)</f>
        <v>0</v>
      </c>
      <c r="AA42" s="286">
        <f>IF('2b - USD - conv.'!AA42=0,0,'2a - USD - local'!AA42/'2b - USD - conv.'!AA42)</f>
        <v>0</v>
      </c>
      <c r="AB42" s="286">
        <f>IF('2b - USD - conv.'!AB42=0,0,'2a - USD - local'!AB42/'2b - USD - conv.'!AB42)</f>
        <v>0</v>
      </c>
      <c r="AC42" s="286">
        <f>IF('2b - USD - conv.'!AC42=0,0,'2a - USD - local'!AC42/'2b - USD - conv.'!AC42)</f>
        <v>0</v>
      </c>
      <c r="AD42" s="286">
        <f>IF('2b - USD - conv.'!AD42=0,0,'2a - USD - local'!AD42/'2b - USD - conv.'!AD42)</f>
        <v>0</v>
      </c>
      <c r="AE42" s="286">
        <f>IF('2b - USD - conv.'!AE42=0,0,'2a - USD - local'!AE42/'2b - USD - conv.'!AE42)</f>
        <v>0</v>
      </c>
      <c r="AF42" s="286">
        <f>IF('2b - USD - conv.'!AF42=0,0,'2a - USD - local'!AF42/'2b - USD - conv.'!AF42)</f>
        <v>0</v>
      </c>
      <c r="AG42" s="286">
        <f>IF('2b - USD - conv.'!AG42=0,0,'2a - USD - local'!AG42/'2b - USD - conv.'!AG42)</f>
        <v>0</v>
      </c>
      <c r="AH42" s="286">
        <f>IF('2b - USD - conv.'!AH42=0,0,'2a - USD - local'!AH42/'2b - USD - conv.'!AH42)</f>
        <v>0</v>
      </c>
      <c r="AI42" s="286">
        <f>IF('2b - USD - conv.'!AI42=0,0,'2a - USD - local'!AI42/'2b - USD - conv.'!AI42)</f>
        <v>0</v>
      </c>
      <c r="AJ42" s="286">
        <f>IF('2b - USD - conv.'!AJ42=0,0,'2a - USD - local'!AJ42/'2b - USD - conv.'!AJ42)</f>
        <v>0</v>
      </c>
      <c r="AK42" s="286">
        <f>IF('2b - USD - conv.'!AK42=0,0,'2a - USD - local'!AK42/'2b - USD - conv.'!AK42)</f>
        <v>0</v>
      </c>
      <c r="AL42" s="286">
        <f>IF('2b - USD - conv.'!AL42=0,0,'2a - USD - local'!AL42/'2b - USD - conv.'!AL42)</f>
        <v>0</v>
      </c>
      <c r="AM42" s="286">
        <f>IF('2b - USD - conv.'!AM42=0,0,'2a - USD - local'!AM42/'2b - USD - conv.'!AM42)</f>
        <v>0</v>
      </c>
      <c r="AN42" s="286">
        <f>IF('2b - USD - conv.'!AN42=0,0,'2a - USD - local'!AN42/'2b - USD - conv.'!AN42)</f>
        <v>0</v>
      </c>
      <c r="AO42" s="286">
        <f>IF('2b - USD - conv.'!AO42=0,0,'2a - USD - local'!AO42/'2b - USD - conv.'!AO42)</f>
        <v>0</v>
      </c>
      <c r="AP42" s="308">
        <f>IF('2b - USD - conv.'!AP42=0,0,'2a - USD - local'!AP42/'2b - USD - conv.'!AP42)</f>
        <v>0</v>
      </c>
    </row>
    <row r="43" spans="1:42" customFormat="1" outlineLevel="2">
      <c r="A43" s="211" t="str">
        <f>A6&amp;"."&amp;A38&amp;"."&amp;A7&amp;"."&amp;B43</f>
        <v>1.d.1.5</v>
      </c>
      <c r="B43">
        <v>5</v>
      </c>
      <c r="C43" t="str">
        <f>'1-GBP'!C43</f>
        <v/>
      </c>
      <c r="M43" s="286">
        <f>IF('2b - USD - conv.'!M43=0,0,'2a - USD - local'!M43/'2b - USD - conv.'!M43)</f>
        <v>0</v>
      </c>
      <c r="N43" s="286">
        <f>IF('2b - USD - conv.'!N43=0,0,'2a - USD - local'!N43/'2b - USD - conv.'!N43)</f>
        <v>0</v>
      </c>
      <c r="O43" s="286">
        <f>IF('2b - USD - conv.'!O43=0,0,'2a - USD - local'!O43/'2b - USD - conv.'!O43)</f>
        <v>0</v>
      </c>
      <c r="P43" s="286">
        <f>IF('2b - USD - conv.'!P43=0,0,'2a - USD - local'!P43/'2b - USD - conv.'!P43)</f>
        <v>0</v>
      </c>
      <c r="Q43" s="286">
        <f>IF('2b - USD - conv.'!Q43=0,0,'2a - USD - local'!Q43/'2b - USD - conv.'!Q43)</f>
        <v>0</v>
      </c>
      <c r="R43" s="286">
        <f>IF('2b - USD - conv.'!R43=0,0,'2a - USD - local'!R43/'2b - USD - conv.'!R43)</f>
        <v>0</v>
      </c>
      <c r="S43" s="286">
        <f>IF('2b - USD - conv.'!S43=0,0,'2a - USD - local'!S43/'2b - USD - conv.'!S43)</f>
        <v>0</v>
      </c>
      <c r="T43" s="286">
        <f>IF('2b - USD - conv.'!T43=0,0,'2a - USD - local'!T43/'2b - USD - conv.'!T43)</f>
        <v>0</v>
      </c>
      <c r="U43" s="286">
        <f>IF('2b - USD - conv.'!U43=0,0,'2a - USD - local'!U43/'2b - USD - conv.'!U43)</f>
        <v>0</v>
      </c>
      <c r="V43" s="286">
        <f>IF('2b - USD - conv.'!V43=0,0,'2a - USD - local'!V43/'2b - USD - conv.'!V43)</f>
        <v>0</v>
      </c>
      <c r="W43" s="286">
        <f>IF('2b - USD - conv.'!W43=0,0,'2a - USD - local'!W43/'2b - USD - conv.'!W43)</f>
        <v>0</v>
      </c>
      <c r="X43" s="286">
        <f>IF('2b - USD - conv.'!X43=0,0,'2a - USD - local'!X43/'2b - USD - conv.'!X43)</f>
        <v>0</v>
      </c>
      <c r="Y43" s="286">
        <f>IF('2b - USD - conv.'!Y43=0,0,'2a - USD - local'!Y43/'2b - USD - conv.'!Y43)</f>
        <v>0</v>
      </c>
      <c r="Z43" s="286">
        <f>IF('2b - USD - conv.'!Z43=0,0,'2a - USD - local'!Z43/'2b - USD - conv.'!Z43)</f>
        <v>0</v>
      </c>
      <c r="AA43" s="286">
        <f>IF('2b - USD - conv.'!AA43=0,0,'2a - USD - local'!AA43/'2b - USD - conv.'!AA43)</f>
        <v>0</v>
      </c>
      <c r="AB43" s="286">
        <f>IF('2b - USD - conv.'!AB43=0,0,'2a - USD - local'!AB43/'2b - USD - conv.'!AB43)</f>
        <v>0</v>
      </c>
      <c r="AC43" s="286">
        <f>IF('2b - USD - conv.'!AC43=0,0,'2a - USD - local'!AC43/'2b - USD - conv.'!AC43)</f>
        <v>0</v>
      </c>
      <c r="AD43" s="286">
        <f>IF('2b - USD - conv.'!AD43=0,0,'2a - USD - local'!AD43/'2b - USD - conv.'!AD43)</f>
        <v>0</v>
      </c>
      <c r="AE43" s="286">
        <f>IF('2b - USD - conv.'!AE43=0,0,'2a - USD - local'!AE43/'2b - USD - conv.'!AE43)</f>
        <v>0</v>
      </c>
      <c r="AF43" s="286">
        <f>IF('2b - USD - conv.'!AF43=0,0,'2a - USD - local'!AF43/'2b - USD - conv.'!AF43)</f>
        <v>0</v>
      </c>
      <c r="AG43" s="286">
        <f>IF('2b - USD - conv.'!AG43=0,0,'2a - USD - local'!AG43/'2b - USD - conv.'!AG43)</f>
        <v>0</v>
      </c>
      <c r="AH43" s="286">
        <f>IF('2b - USD - conv.'!AH43=0,0,'2a - USD - local'!AH43/'2b - USD - conv.'!AH43)</f>
        <v>0</v>
      </c>
      <c r="AI43" s="286">
        <f>IF('2b - USD - conv.'!AI43=0,0,'2a - USD - local'!AI43/'2b - USD - conv.'!AI43)</f>
        <v>0</v>
      </c>
      <c r="AJ43" s="286">
        <f>IF('2b - USD - conv.'!AJ43=0,0,'2a - USD - local'!AJ43/'2b - USD - conv.'!AJ43)</f>
        <v>0</v>
      </c>
      <c r="AK43" s="286">
        <f>IF('2b - USD - conv.'!AK43=0,0,'2a - USD - local'!AK43/'2b - USD - conv.'!AK43)</f>
        <v>0</v>
      </c>
      <c r="AL43" s="286">
        <f>IF('2b - USD - conv.'!AL43=0,0,'2a - USD - local'!AL43/'2b - USD - conv.'!AL43)</f>
        <v>0</v>
      </c>
      <c r="AM43" s="286">
        <f>IF('2b - USD - conv.'!AM43=0,0,'2a - USD - local'!AM43/'2b - USD - conv.'!AM43)</f>
        <v>0</v>
      </c>
      <c r="AN43" s="286">
        <f>IF('2b - USD - conv.'!AN43=0,0,'2a - USD - local'!AN43/'2b - USD - conv.'!AN43)</f>
        <v>0</v>
      </c>
      <c r="AO43" s="286">
        <f>IF('2b - USD - conv.'!AO43=0,0,'2a - USD - local'!AO43/'2b - USD - conv.'!AO43)</f>
        <v>0</v>
      </c>
      <c r="AP43" s="308">
        <f>IF('2b - USD - conv.'!AP43=0,0,'2a - USD - local'!AP43/'2b - USD - conv.'!AP43)</f>
        <v>0</v>
      </c>
    </row>
    <row r="44" spans="1:42" customFormat="1" outlineLevel="2">
      <c r="A44" s="211" t="str">
        <f>A6&amp;"."&amp;A38&amp;"."&amp;A7&amp;"."&amp;B44</f>
        <v>1.d.1.6</v>
      </c>
      <c r="B44">
        <v>6</v>
      </c>
      <c r="C44" t="str">
        <f>'1-GBP'!C44</f>
        <v/>
      </c>
      <c r="M44" s="286">
        <f>IF('2b - USD - conv.'!M44=0,0,'2a - USD - local'!M44/'2b - USD - conv.'!M44)</f>
        <v>0</v>
      </c>
      <c r="N44" s="286">
        <f>IF('2b - USD - conv.'!N44=0,0,'2a - USD - local'!N44/'2b - USD - conv.'!N44)</f>
        <v>0</v>
      </c>
      <c r="O44" s="286">
        <f>IF('2b - USD - conv.'!O44=0,0,'2a - USD - local'!O44/'2b - USD - conv.'!O44)</f>
        <v>0</v>
      </c>
      <c r="P44" s="286">
        <f>IF('2b - USD - conv.'!P44=0,0,'2a - USD - local'!P44/'2b - USD - conv.'!P44)</f>
        <v>0</v>
      </c>
      <c r="Q44" s="286">
        <f>IF('2b - USD - conv.'!Q44=0,0,'2a - USD - local'!Q44/'2b - USD - conv.'!Q44)</f>
        <v>0</v>
      </c>
      <c r="R44" s="286">
        <f>IF('2b - USD - conv.'!R44=0,0,'2a - USD - local'!R44/'2b - USD - conv.'!R44)</f>
        <v>0</v>
      </c>
      <c r="S44" s="286">
        <f>IF('2b - USD - conv.'!S44=0,0,'2a - USD - local'!S44/'2b - USD - conv.'!S44)</f>
        <v>0</v>
      </c>
      <c r="T44" s="286">
        <f>IF('2b - USD - conv.'!T44=0,0,'2a - USD - local'!T44/'2b - USD - conv.'!T44)</f>
        <v>0</v>
      </c>
      <c r="U44" s="286">
        <f>IF('2b - USD - conv.'!U44=0,0,'2a - USD - local'!U44/'2b - USD - conv.'!U44)</f>
        <v>0</v>
      </c>
      <c r="V44" s="286">
        <f>IF('2b - USD - conv.'!V44=0,0,'2a - USD - local'!V44/'2b - USD - conv.'!V44)</f>
        <v>0</v>
      </c>
      <c r="W44" s="286">
        <f>IF('2b - USD - conv.'!W44=0,0,'2a - USD - local'!W44/'2b - USD - conv.'!W44)</f>
        <v>0</v>
      </c>
      <c r="X44" s="286">
        <f>IF('2b - USD - conv.'!X44=0,0,'2a - USD - local'!X44/'2b - USD - conv.'!X44)</f>
        <v>0</v>
      </c>
      <c r="Y44" s="286">
        <f>IF('2b - USD - conv.'!Y44=0,0,'2a - USD - local'!Y44/'2b - USD - conv.'!Y44)</f>
        <v>0</v>
      </c>
      <c r="Z44" s="286">
        <f>IF('2b - USD - conv.'!Z44=0,0,'2a - USD - local'!Z44/'2b - USD - conv.'!Z44)</f>
        <v>0</v>
      </c>
      <c r="AA44" s="286">
        <f>IF('2b - USD - conv.'!AA44=0,0,'2a - USD - local'!AA44/'2b - USD - conv.'!AA44)</f>
        <v>0</v>
      </c>
      <c r="AB44" s="286">
        <f>IF('2b - USD - conv.'!AB44=0,0,'2a - USD - local'!AB44/'2b - USD - conv.'!AB44)</f>
        <v>0</v>
      </c>
      <c r="AC44" s="286">
        <f>IF('2b - USD - conv.'!AC44=0,0,'2a - USD - local'!AC44/'2b - USD - conv.'!AC44)</f>
        <v>0</v>
      </c>
      <c r="AD44" s="286">
        <f>IF('2b - USD - conv.'!AD44=0,0,'2a - USD - local'!AD44/'2b - USD - conv.'!AD44)</f>
        <v>0</v>
      </c>
      <c r="AE44" s="286">
        <f>IF('2b - USD - conv.'!AE44=0,0,'2a - USD - local'!AE44/'2b - USD - conv.'!AE44)</f>
        <v>0</v>
      </c>
      <c r="AF44" s="286">
        <f>IF('2b - USD - conv.'!AF44=0,0,'2a - USD - local'!AF44/'2b - USD - conv.'!AF44)</f>
        <v>0</v>
      </c>
      <c r="AG44" s="286">
        <f>IF('2b - USD - conv.'!AG44=0,0,'2a - USD - local'!AG44/'2b - USD - conv.'!AG44)</f>
        <v>0</v>
      </c>
      <c r="AH44" s="286">
        <f>IF('2b - USD - conv.'!AH44=0,0,'2a - USD - local'!AH44/'2b - USD - conv.'!AH44)</f>
        <v>0</v>
      </c>
      <c r="AI44" s="286">
        <f>IF('2b - USD - conv.'!AI44=0,0,'2a - USD - local'!AI44/'2b - USD - conv.'!AI44)</f>
        <v>0</v>
      </c>
      <c r="AJ44" s="286">
        <f>IF('2b - USD - conv.'!AJ44=0,0,'2a - USD - local'!AJ44/'2b - USD - conv.'!AJ44)</f>
        <v>0</v>
      </c>
      <c r="AK44" s="286">
        <f>IF('2b - USD - conv.'!AK44=0,0,'2a - USD - local'!AK44/'2b - USD - conv.'!AK44)</f>
        <v>0</v>
      </c>
      <c r="AL44" s="286">
        <f>IF('2b - USD - conv.'!AL44=0,0,'2a - USD - local'!AL44/'2b - USD - conv.'!AL44)</f>
        <v>0</v>
      </c>
      <c r="AM44" s="286">
        <f>IF('2b - USD - conv.'!AM44=0,0,'2a - USD - local'!AM44/'2b - USD - conv.'!AM44)</f>
        <v>0</v>
      </c>
      <c r="AN44" s="286">
        <f>IF('2b - USD - conv.'!AN44=0,0,'2a - USD - local'!AN44/'2b - USD - conv.'!AN44)</f>
        <v>0</v>
      </c>
      <c r="AO44" s="286">
        <f>IF('2b - USD - conv.'!AO44=0,0,'2a - USD - local'!AO44/'2b - USD - conv.'!AO44)</f>
        <v>0</v>
      </c>
      <c r="AP44" s="308">
        <f>IF('2b - USD - conv.'!AP44=0,0,'2a - USD - local'!AP44/'2b - USD - conv.'!AP44)</f>
        <v>0</v>
      </c>
    </row>
    <row r="45" spans="1:42" customFormat="1" outlineLevel="2">
      <c r="A45" s="211" t="str">
        <f>A6&amp;"."&amp;A38&amp;"."&amp;A7&amp;"."&amp;B45</f>
        <v>1.d.1.7</v>
      </c>
      <c r="B45">
        <v>7</v>
      </c>
      <c r="C45" t="str">
        <f>'1-GBP'!C45</f>
        <v/>
      </c>
      <c r="M45" s="286">
        <f>IF('2b - USD - conv.'!M45=0,0,'2a - USD - local'!M45/'2b - USD - conv.'!M45)</f>
        <v>0</v>
      </c>
      <c r="N45" s="286">
        <f>IF('2b - USD - conv.'!N45=0,0,'2a - USD - local'!N45/'2b - USD - conv.'!N45)</f>
        <v>0</v>
      </c>
      <c r="O45" s="286">
        <f>IF('2b - USD - conv.'!O45=0,0,'2a - USD - local'!O45/'2b - USD - conv.'!O45)</f>
        <v>0</v>
      </c>
      <c r="P45" s="286">
        <f>IF('2b - USD - conv.'!P45=0,0,'2a - USD - local'!P45/'2b - USD - conv.'!P45)</f>
        <v>0</v>
      </c>
      <c r="Q45" s="286">
        <f>IF('2b - USD - conv.'!Q45=0,0,'2a - USD - local'!Q45/'2b - USD - conv.'!Q45)</f>
        <v>0</v>
      </c>
      <c r="R45" s="286">
        <f>IF('2b - USD - conv.'!R45=0,0,'2a - USD - local'!R45/'2b - USD - conv.'!R45)</f>
        <v>0</v>
      </c>
      <c r="S45" s="286">
        <f>IF('2b - USD - conv.'!S45=0,0,'2a - USD - local'!S45/'2b - USD - conv.'!S45)</f>
        <v>0</v>
      </c>
      <c r="T45" s="286">
        <f>IF('2b - USD - conv.'!T45=0,0,'2a - USD - local'!T45/'2b - USD - conv.'!T45)</f>
        <v>0</v>
      </c>
      <c r="U45" s="286">
        <f>IF('2b - USD - conv.'!U45=0,0,'2a - USD - local'!U45/'2b - USD - conv.'!U45)</f>
        <v>0</v>
      </c>
      <c r="V45" s="286">
        <f>IF('2b - USD - conv.'!V45=0,0,'2a - USD - local'!V45/'2b - USD - conv.'!V45)</f>
        <v>0</v>
      </c>
      <c r="W45" s="286">
        <f>IF('2b - USD - conv.'!W45=0,0,'2a - USD - local'!W45/'2b - USD - conv.'!W45)</f>
        <v>0</v>
      </c>
      <c r="X45" s="286">
        <f>IF('2b - USD - conv.'!X45=0,0,'2a - USD - local'!X45/'2b - USD - conv.'!X45)</f>
        <v>0</v>
      </c>
      <c r="Y45" s="286">
        <f>IF('2b - USD - conv.'!Y45=0,0,'2a - USD - local'!Y45/'2b - USD - conv.'!Y45)</f>
        <v>0</v>
      </c>
      <c r="Z45" s="286">
        <f>IF('2b - USD - conv.'!Z45=0,0,'2a - USD - local'!Z45/'2b - USD - conv.'!Z45)</f>
        <v>0</v>
      </c>
      <c r="AA45" s="286">
        <f>IF('2b - USD - conv.'!AA45=0,0,'2a - USD - local'!AA45/'2b - USD - conv.'!AA45)</f>
        <v>0</v>
      </c>
      <c r="AB45" s="286">
        <f>IF('2b - USD - conv.'!AB45=0,0,'2a - USD - local'!AB45/'2b - USD - conv.'!AB45)</f>
        <v>0</v>
      </c>
      <c r="AC45" s="286">
        <f>IF('2b - USD - conv.'!AC45=0,0,'2a - USD - local'!AC45/'2b - USD - conv.'!AC45)</f>
        <v>0</v>
      </c>
      <c r="AD45" s="286">
        <f>IF('2b - USD - conv.'!AD45=0,0,'2a - USD - local'!AD45/'2b - USD - conv.'!AD45)</f>
        <v>0</v>
      </c>
      <c r="AE45" s="286">
        <f>IF('2b - USD - conv.'!AE45=0,0,'2a - USD - local'!AE45/'2b - USD - conv.'!AE45)</f>
        <v>0</v>
      </c>
      <c r="AF45" s="286">
        <f>IF('2b - USD - conv.'!AF45=0,0,'2a - USD - local'!AF45/'2b - USD - conv.'!AF45)</f>
        <v>0</v>
      </c>
      <c r="AG45" s="286">
        <f>IF('2b - USD - conv.'!AG45=0,0,'2a - USD - local'!AG45/'2b - USD - conv.'!AG45)</f>
        <v>0</v>
      </c>
      <c r="AH45" s="286">
        <f>IF('2b - USD - conv.'!AH45=0,0,'2a - USD - local'!AH45/'2b - USD - conv.'!AH45)</f>
        <v>0</v>
      </c>
      <c r="AI45" s="286">
        <f>IF('2b - USD - conv.'!AI45=0,0,'2a - USD - local'!AI45/'2b - USD - conv.'!AI45)</f>
        <v>0</v>
      </c>
      <c r="AJ45" s="286">
        <f>IF('2b - USD - conv.'!AJ45=0,0,'2a - USD - local'!AJ45/'2b - USD - conv.'!AJ45)</f>
        <v>0</v>
      </c>
      <c r="AK45" s="286">
        <f>IF('2b - USD - conv.'!AK45=0,0,'2a - USD - local'!AK45/'2b - USD - conv.'!AK45)</f>
        <v>0</v>
      </c>
      <c r="AL45" s="286">
        <f>IF('2b - USD - conv.'!AL45=0,0,'2a - USD - local'!AL45/'2b - USD - conv.'!AL45)</f>
        <v>0</v>
      </c>
      <c r="AM45" s="286">
        <f>IF('2b - USD - conv.'!AM45=0,0,'2a - USD - local'!AM45/'2b - USD - conv.'!AM45)</f>
        <v>0</v>
      </c>
      <c r="AN45" s="286">
        <f>IF('2b - USD - conv.'!AN45=0,0,'2a - USD - local'!AN45/'2b - USD - conv.'!AN45)</f>
        <v>0</v>
      </c>
      <c r="AO45" s="286">
        <f>IF('2b - USD - conv.'!AO45=0,0,'2a - USD - local'!AO45/'2b - USD - conv.'!AO45)</f>
        <v>0</v>
      </c>
      <c r="AP45" s="308">
        <f>IF('2b - USD - conv.'!AP45=0,0,'2a - USD - local'!AP45/'2b - USD - conv.'!AP45)</f>
        <v>0</v>
      </c>
    </row>
    <row r="46" spans="1:42" customFormat="1" outlineLevel="2">
      <c r="A46" s="211" t="str">
        <f>A6&amp;"."&amp;A38&amp;"."&amp;A7&amp;"."&amp;B46</f>
        <v>1.d.1.8</v>
      </c>
      <c r="B46">
        <v>8</v>
      </c>
      <c r="C46" t="str">
        <f>'1-GBP'!C46</f>
        <v/>
      </c>
      <c r="M46" s="286">
        <f>IF('2b - USD - conv.'!M46=0,0,'2a - USD - local'!M46/'2b - USD - conv.'!M46)</f>
        <v>0</v>
      </c>
      <c r="N46" s="286">
        <f>IF('2b - USD - conv.'!N46=0,0,'2a - USD - local'!N46/'2b - USD - conv.'!N46)</f>
        <v>0</v>
      </c>
      <c r="O46" s="286">
        <f>IF('2b - USD - conv.'!O46=0,0,'2a - USD - local'!O46/'2b - USD - conv.'!O46)</f>
        <v>0</v>
      </c>
      <c r="P46" s="286">
        <f>IF('2b - USD - conv.'!P46=0,0,'2a - USD - local'!P46/'2b - USD - conv.'!P46)</f>
        <v>0</v>
      </c>
      <c r="Q46" s="286">
        <f>IF('2b - USD - conv.'!Q46=0,0,'2a - USD - local'!Q46/'2b - USD - conv.'!Q46)</f>
        <v>0</v>
      </c>
      <c r="R46" s="286">
        <f>IF('2b - USD - conv.'!R46=0,0,'2a - USD - local'!R46/'2b - USD - conv.'!R46)</f>
        <v>0</v>
      </c>
      <c r="S46" s="286">
        <f>IF('2b - USD - conv.'!S46=0,0,'2a - USD - local'!S46/'2b - USD - conv.'!S46)</f>
        <v>0</v>
      </c>
      <c r="T46" s="286">
        <f>IF('2b - USD - conv.'!T46=0,0,'2a - USD - local'!T46/'2b - USD - conv.'!T46)</f>
        <v>0</v>
      </c>
      <c r="U46" s="286">
        <f>IF('2b - USD - conv.'!U46=0,0,'2a - USD - local'!U46/'2b - USD - conv.'!U46)</f>
        <v>0</v>
      </c>
      <c r="V46" s="286">
        <f>IF('2b - USD - conv.'!V46=0,0,'2a - USD - local'!V46/'2b - USD - conv.'!V46)</f>
        <v>0</v>
      </c>
      <c r="W46" s="286">
        <f>IF('2b - USD - conv.'!W46=0,0,'2a - USD - local'!W46/'2b - USD - conv.'!W46)</f>
        <v>0</v>
      </c>
      <c r="X46" s="286">
        <f>IF('2b - USD - conv.'!X46=0,0,'2a - USD - local'!X46/'2b - USD - conv.'!X46)</f>
        <v>0</v>
      </c>
      <c r="Y46" s="286">
        <f>IF('2b - USD - conv.'!Y46=0,0,'2a - USD - local'!Y46/'2b - USD - conv.'!Y46)</f>
        <v>0</v>
      </c>
      <c r="Z46" s="286">
        <f>IF('2b - USD - conv.'!Z46=0,0,'2a - USD - local'!Z46/'2b - USD - conv.'!Z46)</f>
        <v>0</v>
      </c>
      <c r="AA46" s="286">
        <f>IF('2b - USD - conv.'!AA46=0,0,'2a - USD - local'!AA46/'2b - USD - conv.'!AA46)</f>
        <v>0</v>
      </c>
      <c r="AB46" s="286">
        <f>IF('2b - USD - conv.'!AB46=0,0,'2a - USD - local'!AB46/'2b - USD - conv.'!AB46)</f>
        <v>0</v>
      </c>
      <c r="AC46" s="286">
        <f>IF('2b - USD - conv.'!AC46=0,0,'2a - USD - local'!AC46/'2b - USD - conv.'!AC46)</f>
        <v>0</v>
      </c>
      <c r="AD46" s="286">
        <f>IF('2b - USD - conv.'!AD46=0,0,'2a - USD - local'!AD46/'2b - USD - conv.'!AD46)</f>
        <v>0</v>
      </c>
      <c r="AE46" s="286">
        <f>IF('2b - USD - conv.'!AE46=0,0,'2a - USD - local'!AE46/'2b - USD - conv.'!AE46)</f>
        <v>0</v>
      </c>
      <c r="AF46" s="286">
        <f>IF('2b - USD - conv.'!AF46=0,0,'2a - USD - local'!AF46/'2b - USD - conv.'!AF46)</f>
        <v>0</v>
      </c>
      <c r="AG46" s="286">
        <f>IF('2b - USD - conv.'!AG46=0,0,'2a - USD - local'!AG46/'2b - USD - conv.'!AG46)</f>
        <v>0</v>
      </c>
      <c r="AH46" s="286">
        <f>IF('2b - USD - conv.'!AH46=0,0,'2a - USD - local'!AH46/'2b - USD - conv.'!AH46)</f>
        <v>0</v>
      </c>
      <c r="AI46" s="286">
        <f>IF('2b - USD - conv.'!AI46=0,0,'2a - USD - local'!AI46/'2b - USD - conv.'!AI46)</f>
        <v>0</v>
      </c>
      <c r="AJ46" s="286">
        <f>IF('2b - USD - conv.'!AJ46=0,0,'2a - USD - local'!AJ46/'2b - USD - conv.'!AJ46)</f>
        <v>0</v>
      </c>
      <c r="AK46" s="286">
        <f>IF('2b - USD - conv.'!AK46=0,0,'2a - USD - local'!AK46/'2b - USD - conv.'!AK46)</f>
        <v>0</v>
      </c>
      <c r="AL46" s="286">
        <f>IF('2b - USD - conv.'!AL46=0,0,'2a - USD - local'!AL46/'2b - USD - conv.'!AL46)</f>
        <v>0</v>
      </c>
      <c r="AM46" s="286">
        <f>IF('2b - USD - conv.'!AM46=0,0,'2a - USD - local'!AM46/'2b - USD - conv.'!AM46)</f>
        <v>0</v>
      </c>
      <c r="AN46" s="286">
        <f>IF('2b - USD - conv.'!AN46=0,0,'2a - USD - local'!AN46/'2b - USD - conv.'!AN46)</f>
        <v>0</v>
      </c>
      <c r="AO46" s="286">
        <f>IF('2b - USD - conv.'!AO46=0,0,'2a - USD - local'!AO46/'2b - USD - conv.'!AO46)</f>
        <v>0</v>
      </c>
      <c r="AP46" s="308">
        <f>IF('2b - USD - conv.'!AP46=0,0,'2a - USD - local'!AP46/'2b - USD - conv.'!AP46)</f>
        <v>0</v>
      </c>
    </row>
    <row r="47" spans="1:42" customFormat="1" outlineLevel="2">
      <c r="A47" s="211" t="str">
        <f>A6&amp;"."&amp;A38&amp;"."&amp;A7&amp;"."&amp;B47</f>
        <v>1.d.1.9</v>
      </c>
      <c r="B47">
        <v>9</v>
      </c>
      <c r="C47" t="str">
        <f>'1-GBP'!C47</f>
        <v/>
      </c>
      <c r="M47" s="286">
        <f>IF('2b - USD - conv.'!M47=0,0,'2a - USD - local'!M47/'2b - USD - conv.'!M47)</f>
        <v>0</v>
      </c>
      <c r="N47" s="286">
        <f>IF('2b - USD - conv.'!N47=0,0,'2a - USD - local'!N47/'2b - USD - conv.'!N47)</f>
        <v>0</v>
      </c>
      <c r="O47" s="286">
        <f>IF('2b - USD - conv.'!O47=0,0,'2a - USD - local'!O47/'2b - USD - conv.'!O47)</f>
        <v>0</v>
      </c>
      <c r="P47" s="286">
        <f>IF('2b - USD - conv.'!P47=0,0,'2a - USD - local'!P47/'2b - USD - conv.'!P47)</f>
        <v>0</v>
      </c>
      <c r="Q47" s="286">
        <f>IF('2b - USD - conv.'!Q47=0,0,'2a - USD - local'!Q47/'2b - USD - conv.'!Q47)</f>
        <v>0</v>
      </c>
      <c r="R47" s="286">
        <f>IF('2b - USD - conv.'!R47=0,0,'2a - USD - local'!R47/'2b - USD - conv.'!R47)</f>
        <v>0</v>
      </c>
      <c r="S47" s="286">
        <f>IF('2b - USD - conv.'!S47=0,0,'2a - USD - local'!S47/'2b - USD - conv.'!S47)</f>
        <v>0</v>
      </c>
      <c r="T47" s="286">
        <f>IF('2b - USD - conv.'!T47=0,0,'2a - USD - local'!T47/'2b - USD - conv.'!T47)</f>
        <v>0</v>
      </c>
      <c r="U47" s="286">
        <f>IF('2b - USD - conv.'!U47=0,0,'2a - USD - local'!U47/'2b - USD - conv.'!U47)</f>
        <v>0</v>
      </c>
      <c r="V47" s="286">
        <f>IF('2b - USD - conv.'!V47=0,0,'2a - USD - local'!V47/'2b - USD - conv.'!V47)</f>
        <v>0</v>
      </c>
      <c r="W47" s="286">
        <f>IF('2b - USD - conv.'!W47=0,0,'2a - USD - local'!W47/'2b - USD - conv.'!W47)</f>
        <v>0</v>
      </c>
      <c r="X47" s="286">
        <f>IF('2b - USD - conv.'!X47=0,0,'2a - USD - local'!X47/'2b - USD - conv.'!X47)</f>
        <v>0</v>
      </c>
      <c r="Y47" s="286">
        <f>IF('2b - USD - conv.'!Y47=0,0,'2a - USD - local'!Y47/'2b - USD - conv.'!Y47)</f>
        <v>0</v>
      </c>
      <c r="Z47" s="286">
        <f>IF('2b - USD - conv.'!Z47=0,0,'2a - USD - local'!Z47/'2b - USD - conv.'!Z47)</f>
        <v>0</v>
      </c>
      <c r="AA47" s="286">
        <f>IF('2b - USD - conv.'!AA47=0,0,'2a - USD - local'!AA47/'2b - USD - conv.'!AA47)</f>
        <v>0</v>
      </c>
      <c r="AB47" s="286">
        <f>IF('2b - USD - conv.'!AB47=0,0,'2a - USD - local'!AB47/'2b - USD - conv.'!AB47)</f>
        <v>0</v>
      </c>
      <c r="AC47" s="286">
        <f>IF('2b - USD - conv.'!AC47=0,0,'2a - USD - local'!AC47/'2b - USD - conv.'!AC47)</f>
        <v>0</v>
      </c>
      <c r="AD47" s="286">
        <f>IF('2b - USD - conv.'!AD47=0,0,'2a - USD - local'!AD47/'2b - USD - conv.'!AD47)</f>
        <v>0</v>
      </c>
      <c r="AE47" s="286">
        <f>IF('2b - USD - conv.'!AE47=0,0,'2a - USD - local'!AE47/'2b - USD - conv.'!AE47)</f>
        <v>0</v>
      </c>
      <c r="AF47" s="286">
        <f>IF('2b - USD - conv.'!AF47=0,0,'2a - USD - local'!AF47/'2b - USD - conv.'!AF47)</f>
        <v>0</v>
      </c>
      <c r="AG47" s="286">
        <f>IF('2b - USD - conv.'!AG47=0,0,'2a - USD - local'!AG47/'2b - USD - conv.'!AG47)</f>
        <v>0</v>
      </c>
      <c r="AH47" s="286">
        <f>IF('2b - USD - conv.'!AH47=0,0,'2a - USD - local'!AH47/'2b - USD - conv.'!AH47)</f>
        <v>0</v>
      </c>
      <c r="AI47" s="286">
        <f>IF('2b - USD - conv.'!AI47=0,0,'2a - USD - local'!AI47/'2b - USD - conv.'!AI47)</f>
        <v>0</v>
      </c>
      <c r="AJ47" s="286">
        <f>IF('2b - USD - conv.'!AJ47=0,0,'2a - USD - local'!AJ47/'2b - USD - conv.'!AJ47)</f>
        <v>0</v>
      </c>
      <c r="AK47" s="286">
        <f>IF('2b - USD - conv.'!AK47=0,0,'2a - USD - local'!AK47/'2b - USD - conv.'!AK47)</f>
        <v>0</v>
      </c>
      <c r="AL47" s="286">
        <f>IF('2b - USD - conv.'!AL47=0,0,'2a - USD - local'!AL47/'2b - USD - conv.'!AL47)</f>
        <v>0</v>
      </c>
      <c r="AM47" s="286">
        <f>IF('2b - USD - conv.'!AM47=0,0,'2a - USD - local'!AM47/'2b - USD - conv.'!AM47)</f>
        <v>0</v>
      </c>
      <c r="AN47" s="286">
        <f>IF('2b - USD - conv.'!AN47=0,0,'2a - USD - local'!AN47/'2b - USD - conv.'!AN47)</f>
        <v>0</v>
      </c>
      <c r="AO47" s="286">
        <f>IF('2b - USD - conv.'!AO47=0,0,'2a - USD - local'!AO47/'2b - USD - conv.'!AO47)</f>
        <v>0</v>
      </c>
      <c r="AP47" s="308">
        <f>IF('2b - USD - conv.'!AP47=0,0,'2a - USD - local'!AP47/'2b - USD - conv.'!AP47)</f>
        <v>0</v>
      </c>
    </row>
    <row r="48" spans="1:42" customFormat="1" outlineLevel="2">
      <c r="A48" s="211" t="str">
        <f>A6&amp;"."&amp;A38&amp;"."&amp;A7&amp;"."&amp;B48</f>
        <v>1.d.1.10</v>
      </c>
      <c r="B48">
        <v>10</v>
      </c>
      <c r="C48" t="str">
        <f>'1-GBP'!C48</f>
        <v/>
      </c>
      <c r="M48" s="286">
        <f>IF('2b - USD - conv.'!M48=0,0,'2a - USD - local'!M48/'2b - USD - conv.'!M48)</f>
        <v>0</v>
      </c>
      <c r="N48" s="286">
        <f>IF('2b - USD - conv.'!N48=0,0,'2a - USD - local'!N48/'2b - USD - conv.'!N48)</f>
        <v>0</v>
      </c>
      <c r="O48" s="286">
        <f>IF('2b - USD - conv.'!O48=0,0,'2a - USD - local'!O48/'2b - USD - conv.'!O48)</f>
        <v>0</v>
      </c>
      <c r="P48" s="286">
        <f>IF('2b - USD - conv.'!P48=0,0,'2a - USD - local'!P48/'2b - USD - conv.'!P48)</f>
        <v>0</v>
      </c>
      <c r="Q48" s="286">
        <f>IF('2b - USD - conv.'!Q48=0,0,'2a - USD - local'!Q48/'2b - USD - conv.'!Q48)</f>
        <v>0</v>
      </c>
      <c r="R48" s="286">
        <f>IF('2b - USD - conv.'!R48=0,0,'2a - USD - local'!R48/'2b - USD - conv.'!R48)</f>
        <v>0</v>
      </c>
      <c r="S48" s="286">
        <f>IF('2b - USD - conv.'!S48=0,0,'2a - USD - local'!S48/'2b - USD - conv.'!S48)</f>
        <v>0</v>
      </c>
      <c r="T48" s="286">
        <f>IF('2b - USD - conv.'!T48=0,0,'2a - USD - local'!T48/'2b - USD - conv.'!T48)</f>
        <v>0</v>
      </c>
      <c r="U48" s="286">
        <f>IF('2b - USD - conv.'!U48=0,0,'2a - USD - local'!U48/'2b - USD - conv.'!U48)</f>
        <v>0</v>
      </c>
      <c r="V48" s="286">
        <f>IF('2b - USD - conv.'!V48=0,0,'2a - USD - local'!V48/'2b - USD - conv.'!V48)</f>
        <v>0</v>
      </c>
      <c r="W48" s="286">
        <f>IF('2b - USD - conv.'!W48=0,0,'2a - USD - local'!W48/'2b - USD - conv.'!W48)</f>
        <v>0</v>
      </c>
      <c r="X48" s="286">
        <f>IF('2b - USD - conv.'!X48=0,0,'2a - USD - local'!X48/'2b - USD - conv.'!X48)</f>
        <v>0</v>
      </c>
      <c r="Y48" s="286">
        <f>IF('2b - USD - conv.'!Y48=0,0,'2a - USD - local'!Y48/'2b - USD - conv.'!Y48)</f>
        <v>0</v>
      </c>
      <c r="Z48" s="286">
        <f>IF('2b - USD - conv.'!Z48=0,0,'2a - USD - local'!Z48/'2b - USD - conv.'!Z48)</f>
        <v>0</v>
      </c>
      <c r="AA48" s="286">
        <f>IF('2b - USD - conv.'!AA48=0,0,'2a - USD - local'!AA48/'2b - USD - conv.'!AA48)</f>
        <v>0</v>
      </c>
      <c r="AB48" s="286">
        <f>IF('2b - USD - conv.'!AB48=0,0,'2a - USD - local'!AB48/'2b - USD - conv.'!AB48)</f>
        <v>0</v>
      </c>
      <c r="AC48" s="286">
        <f>IF('2b - USD - conv.'!AC48=0,0,'2a - USD - local'!AC48/'2b - USD - conv.'!AC48)</f>
        <v>0</v>
      </c>
      <c r="AD48" s="286">
        <f>IF('2b - USD - conv.'!AD48=0,0,'2a - USD - local'!AD48/'2b - USD - conv.'!AD48)</f>
        <v>0</v>
      </c>
      <c r="AE48" s="286">
        <f>IF('2b - USD - conv.'!AE48=0,0,'2a - USD - local'!AE48/'2b - USD - conv.'!AE48)</f>
        <v>0</v>
      </c>
      <c r="AF48" s="286">
        <f>IF('2b - USD - conv.'!AF48=0,0,'2a - USD - local'!AF48/'2b - USD - conv.'!AF48)</f>
        <v>0</v>
      </c>
      <c r="AG48" s="286">
        <f>IF('2b - USD - conv.'!AG48=0,0,'2a - USD - local'!AG48/'2b - USD - conv.'!AG48)</f>
        <v>0</v>
      </c>
      <c r="AH48" s="286">
        <f>IF('2b - USD - conv.'!AH48=0,0,'2a - USD - local'!AH48/'2b - USD - conv.'!AH48)</f>
        <v>0</v>
      </c>
      <c r="AI48" s="286">
        <f>IF('2b - USD - conv.'!AI48=0,0,'2a - USD - local'!AI48/'2b - USD - conv.'!AI48)</f>
        <v>0</v>
      </c>
      <c r="AJ48" s="286">
        <f>IF('2b - USD - conv.'!AJ48=0,0,'2a - USD - local'!AJ48/'2b - USD - conv.'!AJ48)</f>
        <v>0</v>
      </c>
      <c r="AK48" s="286">
        <f>IF('2b - USD - conv.'!AK48=0,0,'2a - USD - local'!AK48/'2b - USD - conv.'!AK48)</f>
        <v>0</v>
      </c>
      <c r="AL48" s="286">
        <f>IF('2b - USD - conv.'!AL48=0,0,'2a - USD - local'!AL48/'2b - USD - conv.'!AL48)</f>
        <v>0</v>
      </c>
      <c r="AM48" s="286">
        <f>IF('2b - USD - conv.'!AM48=0,0,'2a - USD - local'!AM48/'2b - USD - conv.'!AM48)</f>
        <v>0</v>
      </c>
      <c r="AN48" s="286">
        <f>IF('2b - USD - conv.'!AN48=0,0,'2a - USD - local'!AN48/'2b - USD - conv.'!AN48)</f>
        <v>0</v>
      </c>
      <c r="AO48" s="286">
        <f>IF('2b - USD - conv.'!AO48=0,0,'2a - USD - local'!AO48/'2b - USD - conv.'!AO48)</f>
        <v>0</v>
      </c>
      <c r="AP48" s="308">
        <f>IF('2b - USD - conv.'!AP48=0,0,'2a - USD - local'!AP48/'2b - USD - conv.'!AP48)</f>
        <v>0</v>
      </c>
    </row>
    <row r="49" spans="1:42" customFormat="1" outlineLevel="2">
      <c r="A49" s="211" t="str">
        <f>A6&amp;"."&amp;A38&amp;"."&amp;A7&amp;"."&amp;B49</f>
        <v>1.d.1.11</v>
      </c>
      <c r="B49">
        <v>11</v>
      </c>
      <c r="C49" t="str">
        <f>'1-GBP'!C49</f>
        <v/>
      </c>
      <c r="M49" s="286">
        <f>IF('2b - USD - conv.'!M49=0,0,'2a - USD - local'!M49/'2b - USD - conv.'!M49)</f>
        <v>0</v>
      </c>
      <c r="N49" s="286">
        <f>IF('2b - USD - conv.'!N49=0,0,'2a - USD - local'!N49/'2b - USD - conv.'!N49)</f>
        <v>0</v>
      </c>
      <c r="O49" s="286">
        <f>IF('2b - USD - conv.'!O49=0,0,'2a - USD - local'!O49/'2b - USD - conv.'!O49)</f>
        <v>0</v>
      </c>
      <c r="P49" s="286">
        <f>IF('2b - USD - conv.'!P49=0,0,'2a - USD - local'!P49/'2b - USD - conv.'!P49)</f>
        <v>0</v>
      </c>
      <c r="Q49" s="286">
        <f>IF('2b - USD - conv.'!Q49=0,0,'2a - USD - local'!Q49/'2b - USD - conv.'!Q49)</f>
        <v>0</v>
      </c>
      <c r="R49" s="286">
        <f>IF('2b - USD - conv.'!R49=0,0,'2a - USD - local'!R49/'2b - USD - conv.'!R49)</f>
        <v>0</v>
      </c>
      <c r="S49" s="286">
        <f>IF('2b - USD - conv.'!S49=0,0,'2a - USD - local'!S49/'2b - USD - conv.'!S49)</f>
        <v>0</v>
      </c>
      <c r="T49" s="286">
        <f>IF('2b - USD - conv.'!T49=0,0,'2a - USD - local'!T49/'2b - USD - conv.'!T49)</f>
        <v>0</v>
      </c>
      <c r="U49" s="286">
        <f>IF('2b - USD - conv.'!U49=0,0,'2a - USD - local'!U49/'2b - USD - conv.'!U49)</f>
        <v>0</v>
      </c>
      <c r="V49" s="286">
        <f>IF('2b - USD - conv.'!V49=0,0,'2a - USD - local'!V49/'2b - USD - conv.'!V49)</f>
        <v>0</v>
      </c>
      <c r="W49" s="286">
        <f>IF('2b - USD - conv.'!W49=0,0,'2a - USD - local'!W49/'2b - USD - conv.'!W49)</f>
        <v>0</v>
      </c>
      <c r="X49" s="286">
        <f>IF('2b - USD - conv.'!X49=0,0,'2a - USD - local'!X49/'2b - USD - conv.'!X49)</f>
        <v>0</v>
      </c>
      <c r="Y49" s="286">
        <f>IF('2b - USD - conv.'!Y49=0,0,'2a - USD - local'!Y49/'2b - USD - conv.'!Y49)</f>
        <v>0</v>
      </c>
      <c r="Z49" s="286">
        <f>IF('2b - USD - conv.'!Z49=0,0,'2a - USD - local'!Z49/'2b - USD - conv.'!Z49)</f>
        <v>0</v>
      </c>
      <c r="AA49" s="286">
        <f>IF('2b - USD - conv.'!AA49=0,0,'2a - USD - local'!AA49/'2b - USD - conv.'!AA49)</f>
        <v>0</v>
      </c>
      <c r="AB49" s="286">
        <f>IF('2b - USD - conv.'!AB49=0,0,'2a - USD - local'!AB49/'2b - USD - conv.'!AB49)</f>
        <v>0</v>
      </c>
      <c r="AC49" s="286">
        <f>IF('2b - USD - conv.'!AC49=0,0,'2a - USD - local'!AC49/'2b - USD - conv.'!AC49)</f>
        <v>0</v>
      </c>
      <c r="AD49" s="286">
        <f>IF('2b - USD - conv.'!AD49=0,0,'2a - USD - local'!AD49/'2b - USD - conv.'!AD49)</f>
        <v>0</v>
      </c>
      <c r="AE49" s="286">
        <f>IF('2b - USD - conv.'!AE49=0,0,'2a - USD - local'!AE49/'2b - USD - conv.'!AE49)</f>
        <v>0</v>
      </c>
      <c r="AF49" s="286">
        <f>IF('2b - USD - conv.'!AF49=0,0,'2a - USD - local'!AF49/'2b - USD - conv.'!AF49)</f>
        <v>0</v>
      </c>
      <c r="AG49" s="286">
        <f>IF('2b - USD - conv.'!AG49=0,0,'2a - USD - local'!AG49/'2b - USD - conv.'!AG49)</f>
        <v>0</v>
      </c>
      <c r="AH49" s="286">
        <f>IF('2b - USD - conv.'!AH49=0,0,'2a - USD - local'!AH49/'2b - USD - conv.'!AH49)</f>
        <v>0</v>
      </c>
      <c r="AI49" s="286">
        <f>IF('2b - USD - conv.'!AI49=0,0,'2a - USD - local'!AI49/'2b - USD - conv.'!AI49)</f>
        <v>0</v>
      </c>
      <c r="AJ49" s="286">
        <f>IF('2b - USD - conv.'!AJ49=0,0,'2a - USD - local'!AJ49/'2b - USD - conv.'!AJ49)</f>
        <v>0</v>
      </c>
      <c r="AK49" s="286">
        <f>IF('2b - USD - conv.'!AK49=0,0,'2a - USD - local'!AK49/'2b - USD - conv.'!AK49)</f>
        <v>0</v>
      </c>
      <c r="AL49" s="286">
        <f>IF('2b - USD - conv.'!AL49=0,0,'2a - USD - local'!AL49/'2b - USD - conv.'!AL49)</f>
        <v>0</v>
      </c>
      <c r="AM49" s="286">
        <f>IF('2b - USD - conv.'!AM49=0,0,'2a - USD - local'!AM49/'2b - USD - conv.'!AM49)</f>
        <v>0</v>
      </c>
      <c r="AN49" s="286">
        <f>IF('2b - USD - conv.'!AN49=0,0,'2a - USD - local'!AN49/'2b - USD - conv.'!AN49)</f>
        <v>0</v>
      </c>
      <c r="AO49" s="286">
        <f>IF('2b - USD - conv.'!AO49=0,0,'2a - USD - local'!AO49/'2b - USD - conv.'!AO49)</f>
        <v>0</v>
      </c>
      <c r="AP49" s="308">
        <f>IF('2b - USD - conv.'!AP49=0,0,'2a - USD - local'!AP49/'2b - USD - conv.'!AP49)</f>
        <v>0</v>
      </c>
    </row>
    <row r="50" spans="1:42" customFormat="1" outlineLevel="2">
      <c r="A50" s="211" t="str">
        <f>A6&amp;"."&amp;A38&amp;"."&amp;A7&amp;"."&amp;B50</f>
        <v>1.d.1.12</v>
      </c>
      <c r="B50">
        <v>12</v>
      </c>
      <c r="C50" t="str">
        <f>'1-GBP'!C50</f>
        <v/>
      </c>
      <c r="M50" s="286">
        <f>IF('2b - USD - conv.'!M50=0,0,'2a - USD - local'!M50/'2b - USD - conv.'!M50)</f>
        <v>0</v>
      </c>
      <c r="N50" s="286">
        <f>IF('2b - USD - conv.'!N50=0,0,'2a - USD - local'!N50/'2b - USD - conv.'!N50)</f>
        <v>0</v>
      </c>
      <c r="O50" s="286">
        <f>IF('2b - USD - conv.'!O50=0,0,'2a - USD - local'!O50/'2b - USD - conv.'!O50)</f>
        <v>0</v>
      </c>
      <c r="P50" s="286">
        <f>IF('2b - USD - conv.'!P50=0,0,'2a - USD - local'!P50/'2b - USD - conv.'!P50)</f>
        <v>0</v>
      </c>
      <c r="Q50" s="286">
        <f>IF('2b - USD - conv.'!Q50=0,0,'2a - USD - local'!Q50/'2b - USD - conv.'!Q50)</f>
        <v>0</v>
      </c>
      <c r="R50" s="286">
        <f>IF('2b - USD - conv.'!R50=0,0,'2a - USD - local'!R50/'2b - USD - conv.'!R50)</f>
        <v>0</v>
      </c>
      <c r="S50" s="286">
        <f>IF('2b - USD - conv.'!S50=0,0,'2a - USD - local'!S50/'2b - USD - conv.'!S50)</f>
        <v>0</v>
      </c>
      <c r="T50" s="286">
        <f>IF('2b - USD - conv.'!T50=0,0,'2a - USD - local'!T50/'2b - USD - conv.'!T50)</f>
        <v>0</v>
      </c>
      <c r="U50" s="286">
        <f>IF('2b - USD - conv.'!U50=0,0,'2a - USD - local'!U50/'2b - USD - conv.'!U50)</f>
        <v>0</v>
      </c>
      <c r="V50" s="286">
        <f>IF('2b - USD - conv.'!V50=0,0,'2a - USD - local'!V50/'2b - USD - conv.'!V50)</f>
        <v>0</v>
      </c>
      <c r="W50" s="286">
        <f>IF('2b - USD - conv.'!W50=0,0,'2a - USD - local'!W50/'2b - USD - conv.'!W50)</f>
        <v>0</v>
      </c>
      <c r="X50" s="286">
        <f>IF('2b - USD - conv.'!X50=0,0,'2a - USD - local'!X50/'2b - USD - conv.'!X50)</f>
        <v>0</v>
      </c>
      <c r="Y50" s="286">
        <f>IF('2b - USD - conv.'!Y50=0,0,'2a - USD - local'!Y50/'2b - USD - conv.'!Y50)</f>
        <v>0</v>
      </c>
      <c r="Z50" s="286">
        <f>IF('2b - USD - conv.'!Z50=0,0,'2a - USD - local'!Z50/'2b - USD - conv.'!Z50)</f>
        <v>0</v>
      </c>
      <c r="AA50" s="286">
        <f>IF('2b - USD - conv.'!AA50=0,0,'2a - USD - local'!AA50/'2b - USD - conv.'!AA50)</f>
        <v>0</v>
      </c>
      <c r="AB50" s="286">
        <f>IF('2b - USD - conv.'!AB50=0,0,'2a - USD - local'!AB50/'2b - USD - conv.'!AB50)</f>
        <v>0</v>
      </c>
      <c r="AC50" s="286">
        <f>IF('2b - USD - conv.'!AC50=0,0,'2a - USD - local'!AC50/'2b - USD - conv.'!AC50)</f>
        <v>0</v>
      </c>
      <c r="AD50" s="286">
        <f>IF('2b - USD - conv.'!AD50=0,0,'2a - USD - local'!AD50/'2b - USD - conv.'!AD50)</f>
        <v>0</v>
      </c>
      <c r="AE50" s="286">
        <f>IF('2b - USD - conv.'!AE50=0,0,'2a - USD - local'!AE50/'2b - USD - conv.'!AE50)</f>
        <v>0</v>
      </c>
      <c r="AF50" s="286">
        <f>IF('2b - USD - conv.'!AF50=0,0,'2a - USD - local'!AF50/'2b - USD - conv.'!AF50)</f>
        <v>0</v>
      </c>
      <c r="AG50" s="286">
        <f>IF('2b - USD - conv.'!AG50=0,0,'2a - USD - local'!AG50/'2b - USD - conv.'!AG50)</f>
        <v>0</v>
      </c>
      <c r="AH50" s="286">
        <f>IF('2b - USD - conv.'!AH50=0,0,'2a - USD - local'!AH50/'2b - USD - conv.'!AH50)</f>
        <v>0</v>
      </c>
      <c r="AI50" s="286">
        <f>IF('2b - USD - conv.'!AI50=0,0,'2a - USD - local'!AI50/'2b - USD - conv.'!AI50)</f>
        <v>0</v>
      </c>
      <c r="AJ50" s="286">
        <f>IF('2b - USD - conv.'!AJ50=0,0,'2a - USD - local'!AJ50/'2b - USD - conv.'!AJ50)</f>
        <v>0</v>
      </c>
      <c r="AK50" s="286">
        <f>IF('2b - USD - conv.'!AK50=0,0,'2a - USD - local'!AK50/'2b - USD - conv.'!AK50)</f>
        <v>0</v>
      </c>
      <c r="AL50" s="286">
        <f>IF('2b - USD - conv.'!AL50=0,0,'2a - USD - local'!AL50/'2b - USD - conv.'!AL50)</f>
        <v>0</v>
      </c>
      <c r="AM50" s="286">
        <f>IF('2b - USD - conv.'!AM50=0,0,'2a - USD - local'!AM50/'2b - USD - conv.'!AM50)</f>
        <v>0</v>
      </c>
      <c r="AN50" s="286">
        <f>IF('2b - USD - conv.'!AN50=0,0,'2a - USD - local'!AN50/'2b - USD - conv.'!AN50)</f>
        <v>0</v>
      </c>
      <c r="AO50" s="286">
        <f>IF('2b - USD - conv.'!AO50=0,0,'2a - USD - local'!AO50/'2b - USD - conv.'!AO50)</f>
        <v>0</v>
      </c>
      <c r="AP50" s="308">
        <f>IF('2b - USD - conv.'!AP50=0,0,'2a - USD - local'!AP50/'2b - USD - conv.'!AP50)</f>
        <v>0</v>
      </c>
    </row>
    <row r="51" spans="1:42" customFormat="1" outlineLevel="1" collapsed="1">
      <c r="A51" s="212"/>
      <c r="B51" s="201">
        <f>B50-COUNTIFS(C39:C50,"")</f>
        <v>0</v>
      </c>
      <c r="C51" s="201" t="s">
        <v>285</v>
      </c>
      <c r="D51" s="201"/>
      <c r="E51" s="201"/>
      <c r="F51" s="201"/>
      <c r="G51" s="201"/>
      <c r="H51" s="201"/>
      <c r="I51" s="201"/>
      <c r="J51" s="201"/>
      <c r="K51" s="201"/>
      <c r="L51" s="201"/>
      <c r="M51" s="280">
        <f>SUM(M39:M50)</f>
        <v>0</v>
      </c>
      <c r="N51" s="280">
        <f>SUM(N39:N50)</f>
        <v>0</v>
      </c>
      <c r="O51" s="280">
        <f t="shared" ref="O51:AP51" si="5">SUM(O39:O50)</f>
        <v>0</v>
      </c>
      <c r="P51" s="280">
        <f t="shared" si="5"/>
        <v>0</v>
      </c>
      <c r="Q51" s="280">
        <f t="shared" si="5"/>
        <v>0</v>
      </c>
      <c r="R51" s="280">
        <f t="shared" si="5"/>
        <v>0</v>
      </c>
      <c r="S51" s="280">
        <f t="shared" si="5"/>
        <v>0</v>
      </c>
      <c r="T51" s="280">
        <f t="shared" si="5"/>
        <v>0</v>
      </c>
      <c r="U51" s="280">
        <f t="shared" si="5"/>
        <v>0</v>
      </c>
      <c r="V51" s="280">
        <f t="shared" si="5"/>
        <v>0</v>
      </c>
      <c r="W51" s="280">
        <f t="shared" si="5"/>
        <v>0</v>
      </c>
      <c r="X51" s="280">
        <f t="shared" si="5"/>
        <v>0</v>
      </c>
      <c r="Y51" s="280">
        <f t="shared" si="5"/>
        <v>0</v>
      </c>
      <c r="Z51" s="280">
        <f t="shared" si="5"/>
        <v>0</v>
      </c>
      <c r="AA51" s="280">
        <f t="shared" si="5"/>
        <v>0</v>
      </c>
      <c r="AB51" s="280">
        <f t="shared" si="5"/>
        <v>0</v>
      </c>
      <c r="AC51" s="280">
        <f t="shared" si="5"/>
        <v>0</v>
      </c>
      <c r="AD51" s="280">
        <f t="shared" si="5"/>
        <v>0</v>
      </c>
      <c r="AE51" s="280">
        <f t="shared" si="5"/>
        <v>0</v>
      </c>
      <c r="AF51" s="280">
        <f t="shared" si="5"/>
        <v>0</v>
      </c>
      <c r="AG51" s="280">
        <f t="shared" si="5"/>
        <v>0</v>
      </c>
      <c r="AH51" s="280">
        <f t="shared" si="5"/>
        <v>0</v>
      </c>
      <c r="AI51" s="280">
        <f t="shared" si="5"/>
        <v>0</v>
      </c>
      <c r="AJ51" s="280">
        <f t="shared" si="5"/>
        <v>0</v>
      </c>
      <c r="AK51" s="280">
        <f t="shared" si="5"/>
        <v>0</v>
      </c>
      <c r="AL51" s="280">
        <f t="shared" si="5"/>
        <v>0</v>
      </c>
      <c r="AM51" s="280">
        <f t="shared" si="5"/>
        <v>0</v>
      </c>
      <c r="AN51" s="280">
        <f t="shared" si="5"/>
        <v>0</v>
      </c>
      <c r="AO51" s="280">
        <f t="shared" si="5"/>
        <v>0</v>
      </c>
      <c r="AP51" s="280">
        <f t="shared" si="5"/>
        <v>0</v>
      </c>
    </row>
    <row r="52" spans="1:42" customFormat="1" ht="16.149999999999999" outlineLevel="1" thickBot="1">
      <c r="A52" s="213"/>
      <c r="B52" s="202"/>
      <c r="C52" s="202"/>
      <c r="D52" s="202"/>
      <c r="E52" s="202"/>
      <c r="F52" s="202"/>
      <c r="G52" s="202"/>
      <c r="H52" s="202"/>
      <c r="I52" s="202"/>
      <c r="J52" s="202"/>
      <c r="K52" s="202"/>
      <c r="L52" s="202"/>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row>
    <row r="53" spans="1:42" customFormat="1" ht="16.149999999999999" outlineLevel="1" thickBot="1">
      <c r="A53" s="214" t="s">
        <v>288</v>
      </c>
      <c r="B53" s="203">
        <f>B51+B36+B21</f>
        <v>7</v>
      </c>
      <c r="C53" s="203" t="s">
        <v>289</v>
      </c>
      <c r="D53" s="203"/>
      <c r="E53" s="203"/>
      <c r="F53" s="203"/>
      <c r="G53" s="203" t="str">
        <f>+"Total "&amp;$B6&amp;" "&amp;$B7</f>
        <v>Total Phase 1 Teesside Onshore Transportation System</v>
      </c>
      <c r="H53" s="203"/>
      <c r="I53" s="203"/>
      <c r="J53" s="203"/>
      <c r="K53" s="203"/>
      <c r="L53" s="203"/>
      <c r="M53" s="283">
        <f t="shared" ref="M53:AP53" si="6">SUM(M21,M36,M51)</f>
        <v>0</v>
      </c>
      <c r="N53" s="284">
        <f t="shared" si="6"/>
        <v>0</v>
      </c>
      <c r="O53" s="284">
        <f t="shared" si="6"/>
        <v>0</v>
      </c>
      <c r="P53" s="284">
        <f t="shared" si="6"/>
        <v>0</v>
      </c>
      <c r="Q53" s="284">
        <f t="shared" si="6"/>
        <v>0</v>
      </c>
      <c r="R53" s="284">
        <f t="shared" si="6"/>
        <v>0</v>
      </c>
      <c r="S53" s="284">
        <f t="shared" si="6"/>
        <v>0</v>
      </c>
      <c r="T53" s="284">
        <f t="shared" si="6"/>
        <v>0</v>
      </c>
      <c r="U53" s="284">
        <f t="shared" si="6"/>
        <v>0</v>
      </c>
      <c r="V53" s="284">
        <f t="shared" si="6"/>
        <v>0</v>
      </c>
      <c r="W53" s="284">
        <f t="shared" si="6"/>
        <v>0</v>
      </c>
      <c r="X53" s="284">
        <f t="shared" si="6"/>
        <v>0</v>
      </c>
      <c r="Y53" s="284">
        <f t="shared" si="6"/>
        <v>0</v>
      </c>
      <c r="Z53" s="284">
        <f t="shared" si="6"/>
        <v>0</v>
      </c>
      <c r="AA53" s="284">
        <f t="shared" si="6"/>
        <v>0</v>
      </c>
      <c r="AB53" s="284">
        <f t="shared" si="6"/>
        <v>0</v>
      </c>
      <c r="AC53" s="284">
        <f t="shared" si="6"/>
        <v>0</v>
      </c>
      <c r="AD53" s="284">
        <f t="shared" si="6"/>
        <v>0</v>
      </c>
      <c r="AE53" s="284">
        <f t="shared" si="6"/>
        <v>0</v>
      </c>
      <c r="AF53" s="284">
        <f t="shared" si="6"/>
        <v>0</v>
      </c>
      <c r="AG53" s="284">
        <f t="shared" si="6"/>
        <v>0</v>
      </c>
      <c r="AH53" s="284">
        <f t="shared" si="6"/>
        <v>0</v>
      </c>
      <c r="AI53" s="284">
        <f t="shared" si="6"/>
        <v>0</v>
      </c>
      <c r="AJ53" s="284">
        <f t="shared" si="6"/>
        <v>0</v>
      </c>
      <c r="AK53" s="284">
        <f t="shared" si="6"/>
        <v>0</v>
      </c>
      <c r="AL53" s="284">
        <f t="shared" si="6"/>
        <v>0</v>
      </c>
      <c r="AM53" s="284">
        <f t="shared" si="6"/>
        <v>0</v>
      </c>
      <c r="AN53" s="284">
        <f t="shared" si="6"/>
        <v>0</v>
      </c>
      <c r="AO53" s="284">
        <f t="shared" si="6"/>
        <v>0</v>
      </c>
      <c r="AP53" s="284">
        <f t="shared" si="6"/>
        <v>0</v>
      </c>
    </row>
    <row r="54" spans="1:42" customFormat="1" outlineLevel="1">
      <c r="A54" s="211"/>
      <c r="M54" s="314"/>
      <c r="N54" s="314"/>
      <c r="O54" s="314"/>
      <c r="P54" s="314"/>
      <c r="Q54" s="314"/>
      <c r="R54" s="314"/>
      <c r="S54" s="314"/>
      <c r="T54" s="314"/>
      <c r="U54" s="314"/>
      <c r="V54" s="314"/>
      <c r="W54" s="314"/>
      <c r="X54" s="314"/>
      <c r="Y54" s="314"/>
      <c r="Z54" s="314"/>
      <c r="AA54" s="314"/>
      <c r="AB54" s="314"/>
      <c r="AC54" s="314"/>
      <c r="AD54" s="314"/>
      <c r="AE54" s="314"/>
      <c r="AF54" s="314"/>
      <c r="AG54" s="314"/>
      <c r="AH54" s="314"/>
      <c r="AI54" s="314"/>
      <c r="AJ54" s="314"/>
      <c r="AK54" s="314"/>
      <c r="AL54" s="314"/>
      <c r="AM54" s="314"/>
      <c r="AN54" s="314"/>
      <c r="AO54" s="314"/>
      <c r="AP54" s="314"/>
    </row>
    <row r="55" spans="1:42" customFormat="1" collapsed="1">
      <c r="A55" s="211"/>
      <c r="M55" s="314"/>
      <c r="N55" s="314"/>
      <c r="O55" s="314"/>
      <c r="P55" s="314"/>
      <c r="Q55" s="314"/>
      <c r="R55" s="314"/>
      <c r="S55" s="314"/>
      <c r="T55" s="314"/>
      <c r="U55" s="314"/>
      <c r="V55" s="314"/>
      <c r="W55" s="314"/>
      <c r="X55" s="314"/>
      <c r="Y55" s="314"/>
      <c r="Z55" s="314"/>
      <c r="AA55" s="314"/>
      <c r="AB55" s="314"/>
      <c r="AC55" s="314"/>
      <c r="AD55" s="314"/>
      <c r="AE55" s="314"/>
      <c r="AF55" s="314"/>
      <c r="AG55" s="314"/>
      <c r="AH55" s="314"/>
      <c r="AI55" s="314"/>
      <c r="AJ55" s="314"/>
      <c r="AK55" s="314"/>
      <c r="AL55" s="314"/>
      <c r="AM55" s="314"/>
      <c r="AN55" s="314"/>
      <c r="AO55" s="314"/>
      <c r="AP55" s="314"/>
    </row>
    <row r="56" spans="1:42" customFormat="1">
      <c r="A56" s="209" t="str">
        <f>_xlfn.TEXTBEFORE(J56,".")</f>
        <v>1</v>
      </c>
      <c r="B56" s="196" t="str">
        <f>_xlfn.XLOOKUP(A56,Select!$B$4:$B$65,Select!$C$4:$C$65)</f>
        <v>Phase 1</v>
      </c>
      <c r="C56" s="197"/>
      <c r="D56" s="197">
        <f>B71+B86+B101</f>
        <v>8</v>
      </c>
      <c r="E56" s="197" t="s">
        <v>281</v>
      </c>
      <c r="F56" s="197"/>
      <c r="G56" s="197"/>
      <c r="H56" s="197"/>
      <c r="I56" s="197" t="s">
        <v>282</v>
      </c>
      <c r="J56" s="197" t="str">
        <f>Select!$M$5</f>
        <v>1.2</v>
      </c>
      <c r="K56" s="197"/>
      <c r="L56" s="197"/>
      <c r="M56" s="318"/>
      <c r="N56" s="319"/>
      <c r="O56" s="319"/>
      <c r="P56" s="319"/>
      <c r="Q56" s="319"/>
      <c r="R56" s="319"/>
      <c r="S56" s="319"/>
      <c r="T56" s="319"/>
      <c r="U56" s="319"/>
      <c r="V56" s="319"/>
      <c r="W56" s="319"/>
      <c r="X56" s="319"/>
      <c r="Y56" s="319"/>
      <c r="Z56" s="319"/>
      <c r="AA56" s="319"/>
      <c r="AB56" s="319"/>
      <c r="AC56" s="319"/>
      <c r="AD56" s="319"/>
      <c r="AE56" s="319"/>
      <c r="AF56" s="319"/>
      <c r="AG56" s="319"/>
      <c r="AH56" s="319"/>
      <c r="AI56" s="319"/>
      <c r="AJ56" s="319"/>
      <c r="AK56" s="319"/>
      <c r="AL56" s="319"/>
      <c r="AM56" s="319"/>
      <c r="AN56" s="319"/>
      <c r="AO56" s="319"/>
      <c r="AP56" s="319"/>
    </row>
    <row r="57" spans="1:42" customFormat="1" outlineLevel="1">
      <c r="A57" s="210" t="str">
        <f>_xlfn.TEXTAFTER(J56,".")</f>
        <v>2</v>
      </c>
      <c r="B57" s="199" t="str">
        <f>_xlfn.XLOOKUP($J56,Select!$K$4:$K$65,Select!$F$4:$F$65)</f>
        <v>Teesside Offshore Transportation System</v>
      </c>
      <c r="C57" s="199"/>
      <c r="D57" s="199"/>
      <c r="E57" s="199"/>
      <c r="F57" s="199"/>
      <c r="G57" s="199"/>
      <c r="H57" s="199"/>
      <c r="I57" s="199"/>
      <c r="J57" s="199"/>
      <c r="K57" s="199"/>
      <c r="L57" s="199"/>
      <c r="M57" s="320"/>
      <c r="N57" s="320"/>
      <c r="O57" s="320"/>
      <c r="P57" s="320"/>
      <c r="Q57" s="320"/>
      <c r="R57" s="320"/>
      <c r="S57" s="320"/>
      <c r="T57" s="320"/>
      <c r="U57" s="320"/>
      <c r="V57" s="320"/>
      <c r="W57" s="320"/>
      <c r="X57" s="320"/>
      <c r="Y57" s="320"/>
      <c r="Z57" s="320"/>
      <c r="AA57" s="320"/>
      <c r="AB57" s="320"/>
      <c r="AC57" s="320"/>
      <c r="AD57" s="320"/>
      <c r="AE57" s="320"/>
      <c r="AF57" s="320"/>
      <c r="AG57" s="320"/>
      <c r="AH57" s="320"/>
      <c r="AI57" s="320"/>
      <c r="AJ57" s="320"/>
      <c r="AK57" s="320"/>
      <c r="AL57" s="320"/>
      <c r="AM57" s="320"/>
      <c r="AN57" s="320"/>
      <c r="AO57" s="320"/>
      <c r="AP57" s="320"/>
    </row>
    <row r="58" spans="1:42" customFormat="1" outlineLevel="1">
      <c r="A58" s="220" t="s">
        <v>150</v>
      </c>
      <c r="B58" s="220" t="s">
        <v>283</v>
      </c>
      <c r="C58" s="220" t="s">
        <v>284</v>
      </c>
      <c r="D58" s="220"/>
      <c r="E58" s="220"/>
      <c r="F58" s="220"/>
      <c r="G58" s="220"/>
      <c r="H58" s="220"/>
      <c r="I58" s="220"/>
      <c r="J58" s="220"/>
      <c r="K58" s="220"/>
      <c r="L58" s="220"/>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row>
    <row r="59" spans="1:42" customFormat="1" outlineLevel="2">
      <c r="A59" s="211" t="str">
        <f>A56&amp;"."&amp;A58&amp;"."&amp;A57&amp;"."&amp;B59</f>
        <v>1.c.2.1</v>
      </c>
      <c r="B59">
        <v>1</v>
      </c>
      <c r="C59" t="str">
        <f>'1-GBP'!C59</f>
        <v>EPCI #1 : Pipeline Installation &amp; Landfall</v>
      </c>
      <c r="M59" s="286">
        <f>IF('2b - USD - conv.'!M59=0,0,'2a - USD - local'!M59/'2b - USD - conv.'!M59)</f>
        <v>0</v>
      </c>
      <c r="N59" s="286">
        <f>IF('2b - USD - conv.'!N59=0,0,'2a - USD - local'!N59/'2b - USD - conv.'!N59)</f>
        <v>0</v>
      </c>
      <c r="O59" s="286">
        <f>IF('2b - USD - conv.'!O59=0,0,'2a - USD - local'!O59/'2b - USD - conv.'!O59)</f>
        <v>0</v>
      </c>
      <c r="P59" s="286">
        <f>IF('2b - USD - conv.'!P59=0,0,'2a - USD - local'!P59/'2b - USD - conv.'!P59)</f>
        <v>0</v>
      </c>
      <c r="Q59" s="286">
        <f>IF('2b - USD - conv.'!Q59=0,0,'2a - USD - local'!Q59/'2b - USD - conv.'!Q59)</f>
        <v>0</v>
      </c>
      <c r="R59" s="286">
        <f>IF('2b - USD - conv.'!R59=0,0,'2a - USD - local'!R59/'2b - USD - conv.'!R59)</f>
        <v>0</v>
      </c>
      <c r="S59" s="286">
        <f>IF('2b - USD - conv.'!S59=0,0,'2a - USD - local'!S59/'2b - USD - conv.'!S59)</f>
        <v>0</v>
      </c>
      <c r="T59" s="286">
        <f>IF('2b - USD - conv.'!T59=0,0,'2a - USD - local'!T59/'2b - USD - conv.'!T59)</f>
        <v>0</v>
      </c>
      <c r="U59" s="286">
        <f>IF('2b - USD - conv.'!U59=0,0,'2a - USD - local'!U59/'2b - USD - conv.'!U59)</f>
        <v>0</v>
      </c>
      <c r="V59" s="286">
        <f>IF('2b - USD - conv.'!V59=0,0,'2a - USD - local'!V59/'2b - USD - conv.'!V59)</f>
        <v>0</v>
      </c>
      <c r="W59" s="286">
        <f>IF('2b - USD - conv.'!W59=0,0,'2a - USD - local'!W59/'2b - USD - conv.'!W59)</f>
        <v>0</v>
      </c>
      <c r="X59" s="286">
        <f>IF('2b - USD - conv.'!X59=0,0,'2a - USD - local'!X59/'2b - USD - conv.'!X59)</f>
        <v>0</v>
      </c>
      <c r="Y59" s="286">
        <f>IF('2b - USD - conv.'!Y59=0,0,'2a - USD - local'!Y59/'2b - USD - conv.'!Y59)</f>
        <v>0</v>
      </c>
      <c r="Z59" s="286">
        <f>IF('2b - USD - conv.'!Z59=0,0,'2a - USD - local'!Z59/'2b - USD - conv.'!Z59)</f>
        <v>0</v>
      </c>
      <c r="AA59" s="286">
        <f>IF('2b - USD - conv.'!AA59=0,0,'2a - USD - local'!AA59/'2b - USD - conv.'!AA59)</f>
        <v>0</v>
      </c>
      <c r="AB59" s="286">
        <f>IF('2b - USD - conv.'!AB59=0,0,'2a - USD - local'!AB59/'2b - USD - conv.'!AB59)</f>
        <v>0</v>
      </c>
      <c r="AC59" s="286">
        <f>IF('2b - USD - conv.'!AC59=0,0,'2a - USD - local'!AC59/'2b - USD - conv.'!AC59)</f>
        <v>0</v>
      </c>
      <c r="AD59" s="286">
        <f>IF('2b - USD - conv.'!AD59=0,0,'2a - USD - local'!AD59/'2b - USD - conv.'!AD59)</f>
        <v>0</v>
      </c>
      <c r="AE59" s="286">
        <f>IF('2b - USD - conv.'!AE59=0,0,'2a - USD - local'!AE59/'2b - USD - conv.'!AE59)</f>
        <v>0</v>
      </c>
      <c r="AF59" s="286">
        <f>IF('2b - USD - conv.'!AF59=0,0,'2a - USD - local'!AF59/'2b - USD - conv.'!AF59)</f>
        <v>0</v>
      </c>
      <c r="AG59" s="286">
        <f>IF('2b - USD - conv.'!AG59=0,0,'2a - USD - local'!AG59/'2b - USD - conv.'!AG59)</f>
        <v>0</v>
      </c>
      <c r="AH59" s="286">
        <f>IF('2b - USD - conv.'!AH59=0,0,'2a - USD - local'!AH59/'2b - USD - conv.'!AH59)</f>
        <v>0</v>
      </c>
      <c r="AI59" s="286">
        <f>IF('2b - USD - conv.'!AI59=0,0,'2a - USD - local'!AI59/'2b - USD - conv.'!AI59)</f>
        <v>0</v>
      </c>
      <c r="AJ59" s="286">
        <f>IF('2b - USD - conv.'!AJ59=0,0,'2a - USD - local'!AJ59/'2b - USD - conv.'!AJ59)</f>
        <v>0</v>
      </c>
      <c r="AK59" s="286">
        <f>IF('2b - USD - conv.'!AK59=0,0,'2a - USD - local'!AK59/'2b - USD - conv.'!AK59)</f>
        <v>0</v>
      </c>
      <c r="AL59" s="286">
        <f>IF('2b - USD - conv.'!AL59=0,0,'2a - USD - local'!AL59/'2b - USD - conv.'!AL59)</f>
        <v>0</v>
      </c>
      <c r="AM59" s="286">
        <f>IF('2b - USD - conv.'!AM59=0,0,'2a - USD - local'!AM59/'2b - USD - conv.'!AM59)</f>
        <v>0</v>
      </c>
      <c r="AN59" s="286">
        <f>IF('2b - USD - conv.'!AN59=0,0,'2a - USD - local'!AN59/'2b - USD - conv.'!AN59)</f>
        <v>0</v>
      </c>
      <c r="AO59" s="286">
        <f>IF('2b - USD - conv.'!AO59=0,0,'2a - USD - local'!AO59/'2b - USD - conv.'!AO59)</f>
        <v>0</v>
      </c>
      <c r="AP59" s="308">
        <f>IF('2b - USD - conv.'!AP59=0,0,'2a - USD - local'!AP59/'2b - USD - conv.'!AP59)</f>
        <v>0</v>
      </c>
    </row>
    <row r="60" spans="1:42" customFormat="1" outlineLevel="2">
      <c r="A60" s="211" t="str">
        <f>A56&amp;"."&amp;A58&amp;"."&amp;A57&amp;"."&amp;B60</f>
        <v>1.c.2.2</v>
      </c>
      <c r="B60">
        <v>2</v>
      </c>
      <c r="C60" t="str">
        <f>'1-GBP'!C60</f>
        <v>EPCI #2 :  SPS supply and Install (include flowline)</v>
      </c>
      <c r="M60" s="286">
        <f>IF('2b - USD - conv.'!M60=0,0,'2a - USD - local'!M60/'2b - USD - conv.'!M60)</f>
        <v>0</v>
      </c>
      <c r="N60" s="286">
        <f>IF('2b - USD - conv.'!N60=0,0,'2a - USD - local'!N60/'2b - USD - conv.'!N60)</f>
        <v>0</v>
      </c>
      <c r="O60" s="286">
        <f>IF('2b - USD - conv.'!O60=0,0,'2a - USD - local'!O60/'2b - USD - conv.'!O60)</f>
        <v>0</v>
      </c>
      <c r="P60" s="286">
        <f>IF('2b - USD - conv.'!P60=0,0,'2a - USD - local'!P60/'2b - USD - conv.'!P60)</f>
        <v>0</v>
      </c>
      <c r="Q60" s="286">
        <f>IF('2b - USD - conv.'!Q60=0,0,'2a - USD - local'!Q60/'2b - USD - conv.'!Q60)</f>
        <v>0</v>
      </c>
      <c r="R60" s="286">
        <f>IF('2b - USD - conv.'!R60=0,0,'2a - USD - local'!R60/'2b - USD - conv.'!R60)</f>
        <v>0</v>
      </c>
      <c r="S60" s="286">
        <f>IF('2b - USD - conv.'!S60=0,0,'2a - USD - local'!S60/'2b - USD - conv.'!S60)</f>
        <v>0</v>
      </c>
      <c r="T60" s="286">
        <f>IF('2b - USD - conv.'!T60=0,0,'2a - USD - local'!T60/'2b - USD - conv.'!T60)</f>
        <v>0</v>
      </c>
      <c r="U60" s="286">
        <f>IF('2b - USD - conv.'!U60=0,0,'2a - USD - local'!U60/'2b - USD - conv.'!U60)</f>
        <v>0</v>
      </c>
      <c r="V60" s="286">
        <f>IF('2b - USD - conv.'!V60=0,0,'2a - USD - local'!V60/'2b - USD - conv.'!V60)</f>
        <v>0</v>
      </c>
      <c r="W60" s="286">
        <f>IF('2b - USD - conv.'!W60=0,0,'2a - USD - local'!W60/'2b - USD - conv.'!W60)</f>
        <v>0</v>
      </c>
      <c r="X60" s="286">
        <f>IF('2b - USD - conv.'!X60=0,0,'2a - USD - local'!X60/'2b - USD - conv.'!X60)</f>
        <v>0</v>
      </c>
      <c r="Y60" s="286">
        <f>IF('2b - USD - conv.'!Y60=0,0,'2a - USD - local'!Y60/'2b - USD - conv.'!Y60)</f>
        <v>0</v>
      </c>
      <c r="Z60" s="286">
        <f>IF('2b - USD - conv.'!Z60=0,0,'2a - USD - local'!Z60/'2b - USD - conv.'!Z60)</f>
        <v>0</v>
      </c>
      <c r="AA60" s="286">
        <f>IF('2b - USD - conv.'!AA60=0,0,'2a - USD - local'!AA60/'2b - USD - conv.'!AA60)</f>
        <v>0</v>
      </c>
      <c r="AB60" s="286">
        <f>IF('2b - USD - conv.'!AB60=0,0,'2a - USD - local'!AB60/'2b - USD - conv.'!AB60)</f>
        <v>0</v>
      </c>
      <c r="AC60" s="286">
        <f>IF('2b - USD - conv.'!AC60=0,0,'2a - USD - local'!AC60/'2b - USD - conv.'!AC60)</f>
        <v>0</v>
      </c>
      <c r="AD60" s="286">
        <f>IF('2b - USD - conv.'!AD60=0,0,'2a - USD - local'!AD60/'2b - USD - conv.'!AD60)</f>
        <v>0</v>
      </c>
      <c r="AE60" s="286">
        <f>IF('2b - USD - conv.'!AE60=0,0,'2a - USD - local'!AE60/'2b - USD - conv.'!AE60)</f>
        <v>0</v>
      </c>
      <c r="AF60" s="286">
        <f>IF('2b - USD - conv.'!AF60=0,0,'2a - USD - local'!AF60/'2b - USD - conv.'!AF60)</f>
        <v>0</v>
      </c>
      <c r="AG60" s="286">
        <f>IF('2b - USD - conv.'!AG60=0,0,'2a - USD - local'!AG60/'2b - USD - conv.'!AG60)</f>
        <v>0</v>
      </c>
      <c r="AH60" s="286">
        <f>IF('2b - USD - conv.'!AH60=0,0,'2a - USD - local'!AH60/'2b - USD - conv.'!AH60)</f>
        <v>0</v>
      </c>
      <c r="AI60" s="286">
        <f>IF('2b - USD - conv.'!AI60=0,0,'2a - USD - local'!AI60/'2b - USD - conv.'!AI60)</f>
        <v>0</v>
      </c>
      <c r="AJ60" s="286">
        <f>IF('2b - USD - conv.'!AJ60=0,0,'2a - USD - local'!AJ60/'2b - USD - conv.'!AJ60)</f>
        <v>0</v>
      </c>
      <c r="AK60" s="286">
        <f>IF('2b - USD - conv.'!AK60=0,0,'2a - USD - local'!AK60/'2b - USD - conv.'!AK60)</f>
        <v>0</v>
      </c>
      <c r="AL60" s="286">
        <f>IF('2b - USD - conv.'!AL60=0,0,'2a - USD - local'!AL60/'2b - USD - conv.'!AL60)</f>
        <v>0</v>
      </c>
      <c r="AM60" s="286">
        <f>IF('2b - USD - conv.'!AM60=0,0,'2a - USD - local'!AM60/'2b - USD - conv.'!AM60)</f>
        <v>0</v>
      </c>
      <c r="AN60" s="286">
        <f>IF('2b - USD - conv.'!AN60=0,0,'2a - USD - local'!AN60/'2b - USD - conv.'!AN60)</f>
        <v>0</v>
      </c>
      <c r="AO60" s="286">
        <f>IF('2b - USD - conv.'!AO60=0,0,'2a - USD - local'!AO60/'2b - USD - conv.'!AO60)</f>
        <v>0</v>
      </c>
      <c r="AP60" s="308">
        <f>IF('2b - USD - conv.'!AP60=0,0,'2a - USD - local'!AP60/'2b - USD - conv.'!AP60)</f>
        <v>0</v>
      </c>
    </row>
    <row r="61" spans="1:42" customFormat="1" outlineLevel="2">
      <c r="A61" s="211" t="str">
        <f>A56&amp;"."&amp;A58&amp;"."&amp;A57&amp;"."&amp;B61</f>
        <v>1.c.2.3</v>
      </c>
      <c r="B61">
        <v>3</v>
      </c>
      <c r="C61" t="str">
        <f>'1-GBP'!C61</f>
        <v>EPCI #3 : Power &amp; communications cable</v>
      </c>
      <c r="M61" s="286">
        <f>IF('2b - USD - conv.'!M61=0,0,'2a - USD - local'!M61/'2b - USD - conv.'!M61)</f>
        <v>0</v>
      </c>
      <c r="N61" s="286">
        <f>IF('2b - USD - conv.'!N61=0,0,'2a - USD - local'!N61/'2b - USD - conv.'!N61)</f>
        <v>0</v>
      </c>
      <c r="O61" s="286">
        <f>IF('2b - USD - conv.'!O61=0,0,'2a - USD - local'!O61/'2b - USD - conv.'!O61)</f>
        <v>0</v>
      </c>
      <c r="P61" s="286">
        <f>IF('2b - USD - conv.'!P61=0,0,'2a - USD - local'!P61/'2b - USD - conv.'!P61)</f>
        <v>0</v>
      </c>
      <c r="Q61" s="286">
        <f>IF('2b - USD - conv.'!Q61=0,0,'2a - USD - local'!Q61/'2b - USD - conv.'!Q61)</f>
        <v>0</v>
      </c>
      <c r="R61" s="286">
        <f>IF('2b - USD - conv.'!R61=0,0,'2a - USD - local'!R61/'2b - USD - conv.'!R61)</f>
        <v>0</v>
      </c>
      <c r="S61" s="286">
        <f>IF('2b - USD - conv.'!S61=0,0,'2a - USD - local'!S61/'2b - USD - conv.'!S61)</f>
        <v>0</v>
      </c>
      <c r="T61" s="286">
        <f>IF('2b - USD - conv.'!T61=0,0,'2a - USD - local'!T61/'2b - USD - conv.'!T61)</f>
        <v>0</v>
      </c>
      <c r="U61" s="286">
        <f>IF('2b - USD - conv.'!U61=0,0,'2a - USD - local'!U61/'2b - USD - conv.'!U61)</f>
        <v>0</v>
      </c>
      <c r="V61" s="286">
        <f>IF('2b - USD - conv.'!V61=0,0,'2a - USD - local'!V61/'2b - USD - conv.'!V61)</f>
        <v>0</v>
      </c>
      <c r="W61" s="286">
        <f>IF('2b - USD - conv.'!W61=0,0,'2a - USD - local'!W61/'2b - USD - conv.'!W61)</f>
        <v>0</v>
      </c>
      <c r="X61" s="286">
        <f>IF('2b - USD - conv.'!X61=0,0,'2a - USD - local'!X61/'2b - USD - conv.'!X61)</f>
        <v>0</v>
      </c>
      <c r="Y61" s="286">
        <f>IF('2b - USD - conv.'!Y61=0,0,'2a - USD - local'!Y61/'2b - USD - conv.'!Y61)</f>
        <v>0</v>
      </c>
      <c r="Z61" s="286">
        <f>IF('2b - USD - conv.'!Z61=0,0,'2a - USD - local'!Z61/'2b - USD - conv.'!Z61)</f>
        <v>0</v>
      </c>
      <c r="AA61" s="286">
        <f>IF('2b - USD - conv.'!AA61=0,0,'2a - USD - local'!AA61/'2b - USD - conv.'!AA61)</f>
        <v>0</v>
      </c>
      <c r="AB61" s="286">
        <f>IF('2b - USD - conv.'!AB61=0,0,'2a - USD - local'!AB61/'2b - USD - conv.'!AB61)</f>
        <v>0</v>
      </c>
      <c r="AC61" s="286">
        <f>IF('2b - USD - conv.'!AC61=0,0,'2a - USD - local'!AC61/'2b - USD - conv.'!AC61)</f>
        <v>0</v>
      </c>
      <c r="AD61" s="286">
        <f>IF('2b - USD - conv.'!AD61=0,0,'2a - USD - local'!AD61/'2b - USD - conv.'!AD61)</f>
        <v>0</v>
      </c>
      <c r="AE61" s="286">
        <f>IF('2b - USD - conv.'!AE61=0,0,'2a - USD - local'!AE61/'2b - USD - conv.'!AE61)</f>
        <v>0</v>
      </c>
      <c r="AF61" s="286">
        <f>IF('2b - USD - conv.'!AF61=0,0,'2a - USD - local'!AF61/'2b - USD - conv.'!AF61)</f>
        <v>0</v>
      </c>
      <c r="AG61" s="286">
        <f>IF('2b - USD - conv.'!AG61=0,0,'2a - USD - local'!AG61/'2b - USD - conv.'!AG61)</f>
        <v>0</v>
      </c>
      <c r="AH61" s="286">
        <f>IF('2b - USD - conv.'!AH61=0,0,'2a - USD - local'!AH61/'2b - USD - conv.'!AH61)</f>
        <v>0</v>
      </c>
      <c r="AI61" s="286">
        <f>IF('2b - USD - conv.'!AI61=0,0,'2a - USD - local'!AI61/'2b - USD - conv.'!AI61)</f>
        <v>0</v>
      </c>
      <c r="AJ61" s="286">
        <f>IF('2b - USD - conv.'!AJ61=0,0,'2a - USD - local'!AJ61/'2b - USD - conv.'!AJ61)</f>
        <v>0</v>
      </c>
      <c r="AK61" s="286">
        <f>IF('2b - USD - conv.'!AK61=0,0,'2a - USD - local'!AK61/'2b - USD - conv.'!AK61)</f>
        <v>0</v>
      </c>
      <c r="AL61" s="286">
        <f>IF('2b - USD - conv.'!AL61=0,0,'2a - USD - local'!AL61/'2b - USD - conv.'!AL61)</f>
        <v>0</v>
      </c>
      <c r="AM61" s="286">
        <f>IF('2b - USD - conv.'!AM61=0,0,'2a - USD - local'!AM61/'2b - USD - conv.'!AM61)</f>
        <v>0</v>
      </c>
      <c r="AN61" s="286">
        <f>IF('2b - USD - conv.'!AN61=0,0,'2a - USD - local'!AN61/'2b - USD - conv.'!AN61)</f>
        <v>0</v>
      </c>
      <c r="AO61" s="286">
        <f>IF('2b - USD - conv.'!AO61=0,0,'2a - USD - local'!AO61/'2b - USD - conv.'!AO61)</f>
        <v>0</v>
      </c>
      <c r="AP61" s="308">
        <f>IF('2b - USD - conv.'!AP61=0,0,'2a - USD - local'!AP61/'2b - USD - conv.'!AP61)</f>
        <v>0</v>
      </c>
    </row>
    <row r="62" spans="1:42" customFormat="1" outlineLevel="2">
      <c r="A62" s="211" t="str">
        <f>A56&amp;"."&amp;A58&amp;"."&amp;A57&amp;"."&amp;B62</f>
        <v>1.c.2.4</v>
      </c>
      <c r="B62">
        <v>4</v>
      </c>
      <c r="C62" t="str">
        <f>'1-GBP'!C62</f>
        <v>Linepipe fabrication and supply</v>
      </c>
      <c r="M62" s="286">
        <f>IF('2b - USD - conv.'!M62=0,0,'2a - USD - local'!M62/'2b - USD - conv.'!M62)</f>
        <v>0</v>
      </c>
      <c r="N62" s="286">
        <f>IF('2b - USD - conv.'!N62=0,0,'2a - USD - local'!N62/'2b - USD - conv.'!N62)</f>
        <v>0</v>
      </c>
      <c r="O62" s="286">
        <f>IF('2b - USD - conv.'!O62=0,0,'2a - USD - local'!O62/'2b - USD - conv.'!O62)</f>
        <v>0</v>
      </c>
      <c r="P62" s="286">
        <f>IF('2b - USD - conv.'!P62=0,0,'2a - USD - local'!P62/'2b - USD - conv.'!P62)</f>
        <v>0</v>
      </c>
      <c r="Q62" s="286">
        <f>IF('2b - USD - conv.'!Q62=0,0,'2a - USD - local'!Q62/'2b - USD - conv.'!Q62)</f>
        <v>0</v>
      </c>
      <c r="R62" s="286">
        <f>IF('2b - USD - conv.'!R62=0,0,'2a - USD - local'!R62/'2b - USD - conv.'!R62)</f>
        <v>0</v>
      </c>
      <c r="S62" s="286">
        <f>IF('2b - USD - conv.'!S62=0,0,'2a - USD - local'!S62/'2b - USD - conv.'!S62)</f>
        <v>0</v>
      </c>
      <c r="T62" s="286">
        <f>IF('2b - USD - conv.'!T62=0,0,'2a - USD - local'!T62/'2b - USD - conv.'!T62)</f>
        <v>0</v>
      </c>
      <c r="U62" s="286">
        <f>IF('2b - USD - conv.'!U62=0,0,'2a - USD - local'!U62/'2b - USD - conv.'!U62)</f>
        <v>0</v>
      </c>
      <c r="V62" s="286">
        <f>IF('2b - USD - conv.'!V62=0,0,'2a - USD - local'!V62/'2b - USD - conv.'!V62)</f>
        <v>0</v>
      </c>
      <c r="W62" s="286">
        <f>IF('2b - USD - conv.'!W62=0,0,'2a - USD - local'!W62/'2b - USD - conv.'!W62)</f>
        <v>0</v>
      </c>
      <c r="X62" s="286">
        <f>IF('2b - USD - conv.'!X62=0,0,'2a - USD - local'!X62/'2b - USD - conv.'!X62)</f>
        <v>0</v>
      </c>
      <c r="Y62" s="286">
        <f>IF('2b - USD - conv.'!Y62=0,0,'2a - USD - local'!Y62/'2b - USD - conv.'!Y62)</f>
        <v>0</v>
      </c>
      <c r="Z62" s="286">
        <f>IF('2b - USD - conv.'!Z62=0,0,'2a - USD - local'!Z62/'2b - USD - conv.'!Z62)</f>
        <v>0</v>
      </c>
      <c r="AA62" s="286">
        <f>IF('2b - USD - conv.'!AA62=0,0,'2a - USD - local'!AA62/'2b - USD - conv.'!AA62)</f>
        <v>0</v>
      </c>
      <c r="AB62" s="286">
        <f>IF('2b - USD - conv.'!AB62=0,0,'2a - USD - local'!AB62/'2b - USD - conv.'!AB62)</f>
        <v>0</v>
      </c>
      <c r="AC62" s="286">
        <f>IF('2b - USD - conv.'!AC62=0,0,'2a - USD - local'!AC62/'2b - USD - conv.'!AC62)</f>
        <v>0</v>
      </c>
      <c r="AD62" s="286">
        <f>IF('2b - USD - conv.'!AD62=0,0,'2a - USD - local'!AD62/'2b - USD - conv.'!AD62)</f>
        <v>0</v>
      </c>
      <c r="AE62" s="286">
        <f>IF('2b - USD - conv.'!AE62=0,0,'2a - USD - local'!AE62/'2b - USD - conv.'!AE62)</f>
        <v>0</v>
      </c>
      <c r="AF62" s="286">
        <f>IF('2b - USD - conv.'!AF62=0,0,'2a - USD - local'!AF62/'2b - USD - conv.'!AF62)</f>
        <v>0</v>
      </c>
      <c r="AG62" s="286">
        <f>IF('2b - USD - conv.'!AG62=0,0,'2a - USD - local'!AG62/'2b - USD - conv.'!AG62)</f>
        <v>0</v>
      </c>
      <c r="AH62" s="286">
        <f>IF('2b - USD - conv.'!AH62=0,0,'2a - USD - local'!AH62/'2b - USD - conv.'!AH62)</f>
        <v>0</v>
      </c>
      <c r="AI62" s="286">
        <f>IF('2b - USD - conv.'!AI62=0,0,'2a - USD - local'!AI62/'2b - USD - conv.'!AI62)</f>
        <v>0</v>
      </c>
      <c r="AJ62" s="286">
        <f>IF('2b - USD - conv.'!AJ62=0,0,'2a - USD - local'!AJ62/'2b - USD - conv.'!AJ62)</f>
        <v>0</v>
      </c>
      <c r="AK62" s="286">
        <f>IF('2b - USD - conv.'!AK62=0,0,'2a - USD - local'!AK62/'2b - USD - conv.'!AK62)</f>
        <v>0</v>
      </c>
      <c r="AL62" s="286">
        <f>IF('2b - USD - conv.'!AL62=0,0,'2a - USD - local'!AL62/'2b - USD - conv.'!AL62)</f>
        <v>0</v>
      </c>
      <c r="AM62" s="286">
        <f>IF('2b - USD - conv.'!AM62=0,0,'2a - USD - local'!AM62/'2b - USD - conv.'!AM62)</f>
        <v>0</v>
      </c>
      <c r="AN62" s="286">
        <f>IF('2b - USD - conv.'!AN62=0,0,'2a - USD - local'!AN62/'2b - USD - conv.'!AN62)</f>
        <v>0</v>
      </c>
      <c r="AO62" s="286">
        <f>IF('2b - USD - conv.'!AO62=0,0,'2a - USD - local'!AO62/'2b - USD - conv.'!AO62)</f>
        <v>0</v>
      </c>
      <c r="AP62" s="308">
        <f>IF('2b - USD - conv.'!AP62=0,0,'2a - USD - local'!AP62/'2b - USD - conv.'!AP62)</f>
        <v>0</v>
      </c>
    </row>
    <row r="63" spans="1:42" customFormat="1" outlineLevel="2">
      <c r="A63" s="211" t="str">
        <f>A56&amp;"."&amp;A58&amp;"."&amp;A57&amp;"."&amp;B63</f>
        <v>1.c.2.5</v>
      </c>
      <c r="B63">
        <v>5</v>
      </c>
      <c r="C63" t="str">
        <f>'1-GBP'!C63</f>
        <v>Offshore Systems Engineering</v>
      </c>
      <c r="M63" s="286">
        <f>IF('2b - USD - conv.'!M63=0,0,'2a - USD - local'!M63/'2b - USD - conv.'!M63)</f>
        <v>0</v>
      </c>
      <c r="N63" s="286">
        <f>IF('2b - USD - conv.'!N63=0,0,'2a - USD - local'!N63/'2b - USD - conv.'!N63)</f>
        <v>0</v>
      </c>
      <c r="O63" s="286">
        <f>IF('2b - USD - conv.'!O63=0,0,'2a - USD - local'!O63/'2b - USD - conv.'!O63)</f>
        <v>0</v>
      </c>
      <c r="P63" s="286">
        <f>IF('2b - USD - conv.'!P63=0,0,'2a - USD - local'!P63/'2b - USD - conv.'!P63)</f>
        <v>0</v>
      </c>
      <c r="Q63" s="286">
        <f>IF('2b - USD - conv.'!Q63=0,0,'2a - USD - local'!Q63/'2b - USD - conv.'!Q63)</f>
        <v>0</v>
      </c>
      <c r="R63" s="286">
        <f>IF('2b - USD - conv.'!R63=0,0,'2a - USD - local'!R63/'2b - USD - conv.'!R63)</f>
        <v>0</v>
      </c>
      <c r="S63" s="286">
        <f>IF('2b - USD - conv.'!S63=0,0,'2a - USD - local'!S63/'2b - USD - conv.'!S63)</f>
        <v>0</v>
      </c>
      <c r="T63" s="286">
        <f>IF('2b - USD - conv.'!T63=0,0,'2a - USD - local'!T63/'2b - USD - conv.'!T63)</f>
        <v>0</v>
      </c>
      <c r="U63" s="286">
        <f>IF('2b - USD - conv.'!U63=0,0,'2a - USD - local'!U63/'2b - USD - conv.'!U63)</f>
        <v>0</v>
      </c>
      <c r="V63" s="286">
        <f>IF('2b - USD - conv.'!V63=0,0,'2a - USD - local'!V63/'2b - USD - conv.'!V63)</f>
        <v>0</v>
      </c>
      <c r="W63" s="286">
        <f>IF('2b - USD - conv.'!W63=0,0,'2a - USD - local'!W63/'2b - USD - conv.'!W63)</f>
        <v>0</v>
      </c>
      <c r="X63" s="286">
        <f>IF('2b - USD - conv.'!X63=0,0,'2a - USD - local'!X63/'2b - USD - conv.'!X63)</f>
        <v>0</v>
      </c>
      <c r="Y63" s="286">
        <f>IF('2b - USD - conv.'!Y63=0,0,'2a - USD - local'!Y63/'2b - USD - conv.'!Y63)</f>
        <v>0</v>
      </c>
      <c r="Z63" s="286">
        <f>IF('2b - USD - conv.'!Z63=0,0,'2a - USD - local'!Z63/'2b - USD - conv.'!Z63)</f>
        <v>0</v>
      </c>
      <c r="AA63" s="286">
        <f>IF('2b - USD - conv.'!AA63=0,0,'2a - USD - local'!AA63/'2b - USD - conv.'!AA63)</f>
        <v>0</v>
      </c>
      <c r="AB63" s="286">
        <f>IF('2b - USD - conv.'!AB63=0,0,'2a - USD - local'!AB63/'2b - USD - conv.'!AB63)</f>
        <v>0</v>
      </c>
      <c r="AC63" s="286">
        <f>IF('2b - USD - conv.'!AC63=0,0,'2a - USD - local'!AC63/'2b - USD - conv.'!AC63)</f>
        <v>0</v>
      </c>
      <c r="AD63" s="286">
        <f>IF('2b - USD - conv.'!AD63=0,0,'2a - USD - local'!AD63/'2b - USD - conv.'!AD63)</f>
        <v>0</v>
      </c>
      <c r="AE63" s="286">
        <f>IF('2b - USD - conv.'!AE63=0,0,'2a - USD - local'!AE63/'2b - USD - conv.'!AE63)</f>
        <v>0</v>
      </c>
      <c r="AF63" s="286">
        <f>IF('2b - USD - conv.'!AF63=0,0,'2a - USD - local'!AF63/'2b - USD - conv.'!AF63)</f>
        <v>0</v>
      </c>
      <c r="AG63" s="286">
        <f>IF('2b - USD - conv.'!AG63=0,0,'2a - USD - local'!AG63/'2b - USD - conv.'!AG63)</f>
        <v>0</v>
      </c>
      <c r="AH63" s="286">
        <f>IF('2b - USD - conv.'!AH63=0,0,'2a - USD - local'!AH63/'2b - USD - conv.'!AH63)</f>
        <v>0</v>
      </c>
      <c r="AI63" s="286">
        <f>IF('2b - USD - conv.'!AI63=0,0,'2a - USD - local'!AI63/'2b - USD - conv.'!AI63)</f>
        <v>0</v>
      </c>
      <c r="AJ63" s="286">
        <f>IF('2b - USD - conv.'!AJ63=0,0,'2a - USD - local'!AJ63/'2b - USD - conv.'!AJ63)</f>
        <v>0</v>
      </c>
      <c r="AK63" s="286">
        <f>IF('2b - USD - conv.'!AK63=0,0,'2a - USD - local'!AK63/'2b - USD - conv.'!AK63)</f>
        <v>0</v>
      </c>
      <c r="AL63" s="286">
        <f>IF('2b - USD - conv.'!AL63=0,0,'2a - USD - local'!AL63/'2b - USD - conv.'!AL63)</f>
        <v>0</v>
      </c>
      <c r="AM63" s="286">
        <f>IF('2b - USD - conv.'!AM63=0,0,'2a - USD - local'!AM63/'2b - USD - conv.'!AM63)</f>
        <v>0</v>
      </c>
      <c r="AN63" s="286">
        <f>IF('2b - USD - conv.'!AN63=0,0,'2a - USD - local'!AN63/'2b - USD - conv.'!AN63)</f>
        <v>0</v>
      </c>
      <c r="AO63" s="286">
        <f>IF('2b - USD - conv.'!AO63=0,0,'2a - USD - local'!AO63/'2b - USD - conv.'!AO63)</f>
        <v>0</v>
      </c>
      <c r="AP63" s="308">
        <f>IF('2b - USD - conv.'!AP63=0,0,'2a - USD - local'!AP63/'2b - USD - conv.'!AP63)</f>
        <v>0</v>
      </c>
    </row>
    <row r="64" spans="1:42" customFormat="1" outlineLevel="2">
      <c r="A64" s="211" t="str">
        <f>A56&amp;"."&amp;A58&amp;"."&amp;A57&amp;"."&amp;B64</f>
        <v>1.c.2.6</v>
      </c>
      <c r="B64">
        <v>6</v>
      </c>
      <c r="C64" t="str">
        <f>'1-GBP'!C64</f>
        <v>Tier 2 Contract</v>
      </c>
      <c r="M64" s="286">
        <f>IF('2b - USD - conv.'!M64=0,0,'2a - USD - local'!M64/'2b - USD - conv.'!M64)</f>
        <v>0</v>
      </c>
      <c r="N64" s="286">
        <f>IF('2b - USD - conv.'!N64=0,0,'2a - USD - local'!N64/'2b - USD - conv.'!N64)</f>
        <v>0</v>
      </c>
      <c r="O64" s="286">
        <f>IF('2b - USD - conv.'!O64=0,0,'2a - USD - local'!O64/'2b - USD - conv.'!O64)</f>
        <v>0</v>
      </c>
      <c r="P64" s="286">
        <f>IF('2b - USD - conv.'!P64=0,0,'2a - USD - local'!P64/'2b - USD - conv.'!P64)</f>
        <v>0</v>
      </c>
      <c r="Q64" s="286">
        <f>IF('2b - USD - conv.'!Q64=0,0,'2a - USD - local'!Q64/'2b - USD - conv.'!Q64)</f>
        <v>0</v>
      </c>
      <c r="R64" s="286">
        <f>IF('2b - USD - conv.'!R64=0,0,'2a - USD - local'!R64/'2b - USD - conv.'!R64)</f>
        <v>0</v>
      </c>
      <c r="S64" s="286">
        <f>IF('2b - USD - conv.'!S64=0,0,'2a - USD - local'!S64/'2b - USD - conv.'!S64)</f>
        <v>0</v>
      </c>
      <c r="T64" s="286">
        <f>IF('2b - USD - conv.'!T64=0,0,'2a - USD - local'!T64/'2b - USD - conv.'!T64)</f>
        <v>0</v>
      </c>
      <c r="U64" s="286">
        <f>IF('2b - USD - conv.'!U64=0,0,'2a - USD - local'!U64/'2b - USD - conv.'!U64)</f>
        <v>0</v>
      </c>
      <c r="V64" s="286">
        <f>IF('2b - USD - conv.'!V64=0,0,'2a - USD - local'!V64/'2b - USD - conv.'!V64)</f>
        <v>0</v>
      </c>
      <c r="W64" s="286">
        <f>IF('2b - USD - conv.'!W64=0,0,'2a - USD - local'!W64/'2b - USD - conv.'!W64)</f>
        <v>0</v>
      </c>
      <c r="X64" s="286">
        <f>IF('2b - USD - conv.'!X64=0,0,'2a - USD - local'!X64/'2b - USD - conv.'!X64)</f>
        <v>0</v>
      </c>
      <c r="Y64" s="286">
        <f>IF('2b - USD - conv.'!Y64=0,0,'2a - USD - local'!Y64/'2b - USD - conv.'!Y64)</f>
        <v>0</v>
      </c>
      <c r="Z64" s="286">
        <f>IF('2b - USD - conv.'!Z64=0,0,'2a - USD - local'!Z64/'2b - USD - conv.'!Z64)</f>
        <v>0</v>
      </c>
      <c r="AA64" s="286">
        <f>IF('2b - USD - conv.'!AA64=0,0,'2a - USD - local'!AA64/'2b - USD - conv.'!AA64)</f>
        <v>0</v>
      </c>
      <c r="AB64" s="286">
        <f>IF('2b - USD - conv.'!AB64=0,0,'2a - USD - local'!AB64/'2b - USD - conv.'!AB64)</f>
        <v>0</v>
      </c>
      <c r="AC64" s="286">
        <f>IF('2b - USD - conv.'!AC64=0,0,'2a - USD - local'!AC64/'2b - USD - conv.'!AC64)</f>
        <v>0</v>
      </c>
      <c r="AD64" s="286">
        <f>IF('2b - USD - conv.'!AD64=0,0,'2a - USD - local'!AD64/'2b - USD - conv.'!AD64)</f>
        <v>0</v>
      </c>
      <c r="AE64" s="286">
        <f>IF('2b - USD - conv.'!AE64=0,0,'2a - USD - local'!AE64/'2b - USD - conv.'!AE64)</f>
        <v>0</v>
      </c>
      <c r="AF64" s="286">
        <f>IF('2b - USD - conv.'!AF64=0,0,'2a - USD - local'!AF64/'2b - USD - conv.'!AF64)</f>
        <v>0</v>
      </c>
      <c r="AG64" s="286">
        <f>IF('2b - USD - conv.'!AG64=0,0,'2a - USD - local'!AG64/'2b - USD - conv.'!AG64)</f>
        <v>0</v>
      </c>
      <c r="AH64" s="286">
        <f>IF('2b - USD - conv.'!AH64=0,0,'2a - USD - local'!AH64/'2b - USD - conv.'!AH64)</f>
        <v>0</v>
      </c>
      <c r="AI64" s="286">
        <f>IF('2b - USD - conv.'!AI64=0,0,'2a - USD - local'!AI64/'2b - USD - conv.'!AI64)</f>
        <v>0</v>
      </c>
      <c r="AJ64" s="286">
        <f>IF('2b - USD - conv.'!AJ64=0,0,'2a - USD - local'!AJ64/'2b - USD - conv.'!AJ64)</f>
        <v>0</v>
      </c>
      <c r="AK64" s="286">
        <f>IF('2b - USD - conv.'!AK64=0,0,'2a - USD - local'!AK64/'2b - USD - conv.'!AK64)</f>
        <v>0</v>
      </c>
      <c r="AL64" s="286">
        <f>IF('2b - USD - conv.'!AL64=0,0,'2a - USD - local'!AL64/'2b - USD - conv.'!AL64)</f>
        <v>0</v>
      </c>
      <c r="AM64" s="286">
        <f>IF('2b - USD - conv.'!AM64=0,0,'2a - USD - local'!AM64/'2b - USD - conv.'!AM64)</f>
        <v>0</v>
      </c>
      <c r="AN64" s="286">
        <f>IF('2b - USD - conv.'!AN64=0,0,'2a - USD - local'!AN64/'2b - USD - conv.'!AN64)</f>
        <v>0</v>
      </c>
      <c r="AO64" s="286">
        <f>IF('2b - USD - conv.'!AO64=0,0,'2a - USD - local'!AO64/'2b - USD - conv.'!AO64)</f>
        <v>0</v>
      </c>
      <c r="AP64" s="308">
        <f>IF('2b - USD - conv.'!AP64=0,0,'2a - USD - local'!AP64/'2b - USD - conv.'!AP64)</f>
        <v>0</v>
      </c>
    </row>
    <row r="65" spans="1:42" customFormat="1" outlineLevel="2">
      <c r="A65" s="211" t="str">
        <f>A56&amp;"."&amp;A58&amp;"."&amp;A57&amp;"."&amp;B65</f>
        <v>1.c.2.7</v>
      </c>
      <c r="B65">
        <v>7</v>
      </c>
      <c r="C65" t="str">
        <f>'1-GBP'!C65</f>
        <v/>
      </c>
      <c r="M65" s="286">
        <f>IF('2b - USD - conv.'!M65=0,0,'2a - USD - local'!M65/'2b - USD - conv.'!M65)</f>
        <v>0</v>
      </c>
      <c r="N65" s="286">
        <f>IF('2b - USD - conv.'!N65=0,0,'2a - USD - local'!N65/'2b - USD - conv.'!N65)</f>
        <v>0</v>
      </c>
      <c r="O65" s="286">
        <f>IF('2b - USD - conv.'!O65=0,0,'2a - USD - local'!O65/'2b - USD - conv.'!O65)</f>
        <v>0</v>
      </c>
      <c r="P65" s="286">
        <f>IF('2b - USD - conv.'!P65=0,0,'2a - USD - local'!P65/'2b - USD - conv.'!P65)</f>
        <v>0</v>
      </c>
      <c r="Q65" s="286">
        <f>IF('2b - USD - conv.'!Q65=0,0,'2a - USD - local'!Q65/'2b - USD - conv.'!Q65)</f>
        <v>0</v>
      </c>
      <c r="R65" s="286">
        <f>IF('2b - USD - conv.'!R65=0,0,'2a - USD - local'!R65/'2b - USD - conv.'!R65)</f>
        <v>0</v>
      </c>
      <c r="S65" s="286">
        <f>IF('2b - USD - conv.'!S65=0,0,'2a - USD - local'!S65/'2b - USD - conv.'!S65)</f>
        <v>0</v>
      </c>
      <c r="T65" s="286">
        <f>IF('2b - USD - conv.'!T65=0,0,'2a - USD - local'!T65/'2b - USD - conv.'!T65)</f>
        <v>0</v>
      </c>
      <c r="U65" s="286">
        <f>IF('2b - USD - conv.'!U65=0,0,'2a - USD - local'!U65/'2b - USD - conv.'!U65)</f>
        <v>0</v>
      </c>
      <c r="V65" s="286">
        <f>IF('2b - USD - conv.'!V65=0,0,'2a - USD - local'!V65/'2b - USD - conv.'!V65)</f>
        <v>0</v>
      </c>
      <c r="W65" s="286">
        <f>IF('2b - USD - conv.'!W65=0,0,'2a - USD - local'!W65/'2b - USD - conv.'!W65)</f>
        <v>0</v>
      </c>
      <c r="X65" s="286">
        <f>IF('2b - USD - conv.'!X65=0,0,'2a - USD - local'!X65/'2b - USD - conv.'!X65)</f>
        <v>0</v>
      </c>
      <c r="Y65" s="286">
        <f>IF('2b - USD - conv.'!Y65=0,0,'2a - USD - local'!Y65/'2b - USD - conv.'!Y65)</f>
        <v>0</v>
      </c>
      <c r="Z65" s="286">
        <f>IF('2b - USD - conv.'!Z65=0,0,'2a - USD - local'!Z65/'2b - USD - conv.'!Z65)</f>
        <v>0</v>
      </c>
      <c r="AA65" s="286">
        <f>IF('2b - USD - conv.'!AA65=0,0,'2a - USD - local'!AA65/'2b - USD - conv.'!AA65)</f>
        <v>0</v>
      </c>
      <c r="AB65" s="286">
        <f>IF('2b - USD - conv.'!AB65=0,0,'2a - USD - local'!AB65/'2b - USD - conv.'!AB65)</f>
        <v>0</v>
      </c>
      <c r="AC65" s="286">
        <f>IF('2b - USD - conv.'!AC65=0,0,'2a - USD - local'!AC65/'2b - USD - conv.'!AC65)</f>
        <v>0</v>
      </c>
      <c r="AD65" s="286">
        <f>IF('2b - USD - conv.'!AD65=0,0,'2a - USD - local'!AD65/'2b - USD - conv.'!AD65)</f>
        <v>0</v>
      </c>
      <c r="AE65" s="286">
        <f>IF('2b - USD - conv.'!AE65=0,0,'2a - USD - local'!AE65/'2b - USD - conv.'!AE65)</f>
        <v>0</v>
      </c>
      <c r="AF65" s="286">
        <f>IF('2b - USD - conv.'!AF65=0,0,'2a - USD - local'!AF65/'2b - USD - conv.'!AF65)</f>
        <v>0</v>
      </c>
      <c r="AG65" s="286">
        <f>IF('2b - USD - conv.'!AG65=0,0,'2a - USD - local'!AG65/'2b - USD - conv.'!AG65)</f>
        <v>0</v>
      </c>
      <c r="AH65" s="286">
        <f>IF('2b - USD - conv.'!AH65=0,0,'2a - USD - local'!AH65/'2b - USD - conv.'!AH65)</f>
        <v>0</v>
      </c>
      <c r="AI65" s="286">
        <f>IF('2b - USD - conv.'!AI65=0,0,'2a - USD - local'!AI65/'2b - USD - conv.'!AI65)</f>
        <v>0</v>
      </c>
      <c r="AJ65" s="286">
        <f>IF('2b - USD - conv.'!AJ65=0,0,'2a - USD - local'!AJ65/'2b - USD - conv.'!AJ65)</f>
        <v>0</v>
      </c>
      <c r="AK65" s="286">
        <f>IF('2b - USD - conv.'!AK65=0,0,'2a - USD - local'!AK65/'2b - USD - conv.'!AK65)</f>
        <v>0</v>
      </c>
      <c r="AL65" s="286">
        <f>IF('2b - USD - conv.'!AL65=0,0,'2a - USD - local'!AL65/'2b - USD - conv.'!AL65)</f>
        <v>0</v>
      </c>
      <c r="AM65" s="286">
        <f>IF('2b - USD - conv.'!AM65=0,0,'2a - USD - local'!AM65/'2b - USD - conv.'!AM65)</f>
        <v>0</v>
      </c>
      <c r="AN65" s="286">
        <f>IF('2b - USD - conv.'!AN65=0,0,'2a - USD - local'!AN65/'2b - USD - conv.'!AN65)</f>
        <v>0</v>
      </c>
      <c r="AO65" s="286">
        <f>IF('2b - USD - conv.'!AO65=0,0,'2a - USD - local'!AO65/'2b - USD - conv.'!AO65)</f>
        <v>0</v>
      </c>
      <c r="AP65" s="308">
        <f>IF('2b - USD - conv.'!AP65=0,0,'2a - USD - local'!AP65/'2b - USD - conv.'!AP65)</f>
        <v>0</v>
      </c>
    </row>
    <row r="66" spans="1:42" customFormat="1" outlineLevel="2">
      <c r="A66" s="211" t="str">
        <f>A56&amp;"."&amp;A58&amp;"."&amp;A57&amp;"."&amp;B66</f>
        <v>1.c.2.8</v>
      </c>
      <c r="B66">
        <v>8</v>
      </c>
      <c r="C66" t="str">
        <f>'1-GBP'!C66</f>
        <v/>
      </c>
      <c r="M66" s="286">
        <f>IF('2b - USD - conv.'!M66=0,0,'2a - USD - local'!M66/'2b - USD - conv.'!M66)</f>
        <v>0</v>
      </c>
      <c r="N66" s="286">
        <f>IF('2b - USD - conv.'!N66=0,0,'2a - USD - local'!N66/'2b - USD - conv.'!N66)</f>
        <v>0</v>
      </c>
      <c r="O66" s="286">
        <f>IF('2b - USD - conv.'!O66=0,0,'2a - USD - local'!O66/'2b - USD - conv.'!O66)</f>
        <v>0</v>
      </c>
      <c r="P66" s="286">
        <f>IF('2b - USD - conv.'!P66=0,0,'2a - USD - local'!P66/'2b - USD - conv.'!P66)</f>
        <v>0</v>
      </c>
      <c r="Q66" s="286">
        <f>IF('2b - USD - conv.'!Q66=0,0,'2a - USD - local'!Q66/'2b - USD - conv.'!Q66)</f>
        <v>0</v>
      </c>
      <c r="R66" s="286">
        <f>IF('2b - USD - conv.'!R66=0,0,'2a - USD - local'!R66/'2b - USD - conv.'!R66)</f>
        <v>0</v>
      </c>
      <c r="S66" s="286">
        <f>IF('2b - USD - conv.'!S66=0,0,'2a - USD - local'!S66/'2b - USD - conv.'!S66)</f>
        <v>0</v>
      </c>
      <c r="T66" s="286">
        <f>IF('2b - USD - conv.'!T66=0,0,'2a - USD - local'!T66/'2b - USD - conv.'!T66)</f>
        <v>0</v>
      </c>
      <c r="U66" s="286">
        <f>IF('2b - USD - conv.'!U66=0,0,'2a - USD - local'!U66/'2b - USD - conv.'!U66)</f>
        <v>0</v>
      </c>
      <c r="V66" s="286">
        <f>IF('2b - USD - conv.'!V66=0,0,'2a - USD - local'!V66/'2b - USD - conv.'!V66)</f>
        <v>0</v>
      </c>
      <c r="W66" s="286">
        <f>IF('2b - USD - conv.'!W66=0,0,'2a - USD - local'!W66/'2b - USD - conv.'!W66)</f>
        <v>0</v>
      </c>
      <c r="X66" s="286">
        <f>IF('2b - USD - conv.'!X66=0,0,'2a - USD - local'!X66/'2b - USD - conv.'!X66)</f>
        <v>0</v>
      </c>
      <c r="Y66" s="286">
        <f>IF('2b - USD - conv.'!Y66=0,0,'2a - USD - local'!Y66/'2b - USD - conv.'!Y66)</f>
        <v>0</v>
      </c>
      <c r="Z66" s="286">
        <f>IF('2b - USD - conv.'!Z66=0,0,'2a - USD - local'!Z66/'2b - USD - conv.'!Z66)</f>
        <v>0</v>
      </c>
      <c r="AA66" s="286">
        <f>IF('2b - USD - conv.'!AA66=0,0,'2a - USD - local'!AA66/'2b - USD - conv.'!AA66)</f>
        <v>0</v>
      </c>
      <c r="AB66" s="286">
        <f>IF('2b - USD - conv.'!AB66=0,0,'2a - USD - local'!AB66/'2b - USD - conv.'!AB66)</f>
        <v>0</v>
      </c>
      <c r="AC66" s="286">
        <f>IF('2b - USD - conv.'!AC66=0,0,'2a - USD - local'!AC66/'2b - USD - conv.'!AC66)</f>
        <v>0</v>
      </c>
      <c r="AD66" s="286">
        <f>IF('2b - USD - conv.'!AD66=0,0,'2a - USD - local'!AD66/'2b - USD - conv.'!AD66)</f>
        <v>0</v>
      </c>
      <c r="AE66" s="286">
        <f>IF('2b - USD - conv.'!AE66=0,0,'2a - USD - local'!AE66/'2b - USD - conv.'!AE66)</f>
        <v>0</v>
      </c>
      <c r="AF66" s="286">
        <f>IF('2b - USD - conv.'!AF66=0,0,'2a - USD - local'!AF66/'2b - USD - conv.'!AF66)</f>
        <v>0</v>
      </c>
      <c r="AG66" s="286">
        <f>IF('2b - USD - conv.'!AG66=0,0,'2a - USD - local'!AG66/'2b - USD - conv.'!AG66)</f>
        <v>0</v>
      </c>
      <c r="AH66" s="286">
        <f>IF('2b - USD - conv.'!AH66=0,0,'2a - USD - local'!AH66/'2b - USD - conv.'!AH66)</f>
        <v>0</v>
      </c>
      <c r="AI66" s="286">
        <f>IF('2b - USD - conv.'!AI66=0,0,'2a - USD - local'!AI66/'2b - USD - conv.'!AI66)</f>
        <v>0</v>
      </c>
      <c r="AJ66" s="286">
        <f>IF('2b - USD - conv.'!AJ66=0,0,'2a - USD - local'!AJ66/'2b - USD - conv.'!AJ66)</f>
        <v>0</v>
      </c>
      <c r="AK66" s="286">
        <f>IF('2b - USD - conv.'!AK66=0,0,'2a - USD - local'!AK66/'2b - USD - conv.'!AK66)</f>
        <v>0</v>
      </c>
      <c r="AL66" s="286">
        <f>IF('2b - USD - conv.'!AL66=0,0,'2a - USD - local'!AL66/'2b - USD - conv.'!AL66)</f>
        <v>0</v>
      </c>
      <c r="AM66" s="286">
        <f>IF('2b - USD - conv.'!AM66=0,0,'2a - USD - local'!AM66/'2b - USD - conv.'!AM66)</f>
        <v>0</v>
      </c>
      <c r="AN66" s="286">
        <f>IF('2b - USD - conv.'!AN66=0,0,'2a - USD - local'!AN66/'2b - USD - conv.'!AN66)</f>
        <v>0</v>
      </c>
      <c r="AO66" s="286">
        <f>IF('2b - USD - conv.'!AO66=0,0,'2a - USD - local'!AO66/'2b - USD - conv.'!AO66)</f>
        <v>0</v>
      </c>
      <c r="AP66" s="308">
        <f>IF('2b - USD - conv.'!AP66=0,0,'2a - USD - local'!AP66/'2b - USD - conv.'!AP66)</f>
        <v>0</v>
      </c>
    </row>
    <row r="67" spans="1:42" customFormat="1" outlineLevel="2">
      <c r="A67" s="211" t="str">
        <f>A56&amp;"."&amp;A58&amp;"."&amp;A57&amp;"."&amp;B67</f>
        <v>1.c.2.9</v>
      </c>
      <c r="B67">
        <v>9</v>
      </c>
      <c r="C67" t="str">
        <f>'1-GBP'!C67</f>
        <v/>
      </c>
      <c r="M67" s="286">
        <f>IF('2b - USD - conv.'!M67=0,0,'2a - USD - local'!M67/'2b - USD - conv.'!M67)</f>
        <v>0</v>
      </c>
      <c r="N67" s="286">
        <f>IF('2b - USD - conv.'!N67=0,0,'2a - USD - local'!N67/'2b - USD - conv.'!N67)</f>
        <v>0</v>
      </c>
      <c r="O67" s="286">
        <f>IF('2b - USD - conv.'!O67=0,0,'2a - USD - local'!O67/'2b - USD - conv.'!O67)</f>
        <v>0</v>
      </c>
      <c r="P67" s="286">
        <f>IF('2b - USD - conv.'!P67=0,0,'2a - USD - local'!P67/'2b - USD - conv.'!P67)</f>
        <v>0</v>
      </c>
      <c r="Q67" s="286">
        <f>IF('2b - USD - conv.'!Q67=0,0,'2a - USD - local'!Q67/'2b - USD - conv.'!Q67)</f>
        <v>0</v>
      </c>
      <c r="R67" s="286">
        <f>IF('2b - USD - conv.'!R67=0,0,'2a - USD - local'!R67/'2b - USD - conv.'!R67)</f>
        <v>0</v>
      </c>
      <c r="S67" s="286">
        <f>IF('2b - USD - conv.'!S67=0,0,'2a - USD - local'!S67/'2b - USD - conv.'!S67)</f>
        <v>0</v>
      </c>
      <c r="T67" s="286">
        <f>IF('2b - USD - conv.'!T67=0,0,'2a - USD - local'!T67/'2b - USD - conv.'!T67)</f>
        <v>0</v>
      </c>
      <c r="U67" s="286">
        <f>IF('2b - USD - conv.'!U67=0,0,'2a - USD - local'!U67/'2b - USD - conv.'!U67)</f>
        <v>0</v>
      </c>
      <c r="V67" s="286">
        <f>IF('2b - USD - conv.'!V67=0,0,'2a - USD - local'!V67/'2b - USD - conv.'!V67)</f>
        <v>0</v>
      </c>
      <c r="W67" s="286">
        <f>IF('2b - USD - conv.'!W67=0,0,'2a - USD - local'!W67/'2b - USD - conv.'!W67)</f>
        <v>0</v>
      </c>
      <c r="X67" s="286">
        <f>IF('2b - USD - conv.'!X67=0,0,'2a - USD - local'!X67/'2b - USD - conv.'!X67)</f>
        <v>0</v>
      </c>
      <c r="Y67" s="286">
        <f>IF('2b - USD - conv.'!Y67=0,0,'2a - USD - local'!Y67/'2b - USD - conv.'!Y67)</f>
        <v>0</v>
      </c>
      <c r="Z67" s="286">
        <f>IF('2b - USD - conv.'!Z67=0,0,'2a - USD - local'!Z67/'2b - USD - conv.'!Z67)</f>
        <v>0</v>
      </c>
      <c r="AA67" s="286">
        <f>IF('2b - USD - conv.'!AA67=0,0,'2a - USD - local'!AA67/'2b - USD - conv.'!AA67)</f>
        <v>0</v>
      </c>
      <c r="AB67" s="286">
        <f>IF('2b - USD - conv.'!AB67=0,0,'2a - USD - local'!AB67/'2b - USD - conv.'!AB67)</f>
        <v>0</v>
      </c>
      <c r="AC67" s="286">
        <f>IF('2b - USD - conv.'!AC67=0,0,'2a - USD - local'!AC67/'2b - USD - conv.'!AC67)</f>
        <v>0</v>
      </c>
      <c r="AD67" s="286">
        <f>IF('2b - USD - conv.'!AD67=0,0,'2a - USD - local'!AD67/'2b - USD - conv.'!AD67)</f>
        <v>0</v>
      </c>
      <c r="AE67" s="286">
        <f>IF('2b - USD - conv.'!AE67=0,0,'2a - USD - local'!AE67/'2b - USD - conv.'!AE67)</f>
        <v>0</v>
      </c>
      <c r="AF67" s="286">
        <f>IF('2b - USD - conv.'!AF67=0,0,'2a - USD - local'!AF67/'2b - USD - conv.'!AF67)</f>
        <v>0</v>
      </c>
      <c r="AG67" s="286">
        <f>IF('2b - USD - conv.'!AG67=0,0,'2a - USD - local'!AG67/'2b - USD - conv.'!AG67)</f>
        <v>0</v>
      </c>
      <c r="AH67" s="286">
        <f>IF('2b - USD - conv.'!AH67=0,0,'2a - USD - local'!AH67/'2b - USD - conv.'!AH67)</f>
        <v>0</v>
      </c>
      <c r="AI67" s="286">
        <f>IF('2b - USD - conv.'!AI67=0,0,'2a - USD - local'!AI67/'2b - USD - conv.'!AI67)</f>
        <v>0</v>
      </c>
      <c r="AJ67" s="286">
        <f>IF('2b - USD - conv.'!AJ67=0,0,'2a - USD - local'!AJ67/'2b - USD - conv.'!AJ67)</f>
        <v>0</v>
      </c>
      <c r="AK67" s="286">
        <f>IF('2b - USD - conv.'!AK67=0,0,'2a - USD - local'!AK67/'2b - USD - conv.'!AK67)</f>
        <v>0</v>
      </c>
      <c r="AL67" s="286">
        <f>IF('2b - USD - conv.'!AL67=0,0,'2a - USD - local'!AL67/'2b - USD - conv.'!AL67)</f>
        <v>0</v>
      </c>
      <c r="AM67" s="286">
        <f>IF('2b - USD - conv.'!AM67=0,0,'2a - USD - local'!AM67/'2b - USD - conv.'!AM67)</f>
        <v>0</v>
      </c>
      <c r="AN67" s="286">
        <f>IF('2b - USD - conv.'!AN67=0,0,'2a - USD - local'!AN67/'2b - USD - conv.'!AN67)</f>
        <v>0</v>
      </c>
      <c r="AO67" s="286">
        <f>IF('2b - USD - conv.'!AO67=0,0,'2a - USD - local'!AO67/'2b - USD - conv.'!AO67)</f>
        <v>0</v>
      </c>
      <c r="AP67" s="308">
        <f>IF('2b - USD - conv.'!AP67=0,0,'2a - USD - local'!AP67/'2b - USD - conv.'!AP67)</f>
        <v>0</v>
      </c>
    </row>
    <row r="68" spans="1:42" customFormat="1" outlineLevel="2">
      <c r="A68" s="211" t="str">
        <f>A56&amp;"."&amp;A58&amp;"."&amp;A57&amp;"."&amp;B68</f>
        <v>1.c.2.10</v>
      </c>
      <c r="B68">
        <v>10</v>
      </c>
      <c r="C68" t="str">
        <f>'1-GBP'!C68</f>
        <v/>
      </c>
      <c r="M68" s="286">
        <f>IF('2b - USD - conv.'!M68=0,0,'2a - USD - local'!M68/'2b - USD - conv.'!M68)</f>
        <v>0</v>
      </c>
      <c r="N68" s="286">
        <f>IF('2b - USD - conv.'!N68=0,0,'2a - USD - local'!N68/'2b - USD - conv.'!N68)</f>
        <v>0</v>
      </c>
      <c r="O68" s="286">
        <f>IF('2b - USD - conv.'!O68=0,0,'2a - USD - local'!O68/'2b - USD - conv.'!O68)</f>
        <v>0</v>
      </c>
      <c r="P68" s="286">
        <f>IF('2b - USD - conv.'!P68=0,0,'2a - USD - local'!P68/'2b - USD - conv.'!P68)</f>
        <v>0</v>
      </c>
      <c r="Q68" s="286">
        <f>IF('2b - USD - conv.'!Q68=0,0,'2a - USD - local'!Q68/'2b - USD - conv.'!Q68)</f>
        <v>0</v>
      </c>
      <c r="R68" s="286">
        <f>IF('2b - USD - conv.'!R68=0,0,'2a - USD - local'!R68/'2b - USD - conv.'!R68)</f>
        <v>0</v>
      </c>
      <c r="S68" s="286">
        <f>IF('2b - USD - conv.'!S68=0,0,'2a - USD - local'!S68/'2b - USD - conv.'!S68)</f>
        <v>0</v>
      </c>
      <c r="T68" s="286">
        <f>IF('2b - USD - conv.'!T68=0,0,'2a - USD - local'!T68/'2b - USD - conv.'!T68)</f>
        <v>0</v>
      </c>
      <c r="U68" s="286">
        <f>IF('2b - USD - conv.'!U68=0,0,'2a - USD - local'!U68/'2b - USD - conv.'!U68)</f>
        <v>0</v>
      </c>
      <c r="V68" s="286">
        <f>IF('2b - USD - conv.'!V68=0,0,'2a - USD - local'!V68/'2b - USD - conv.'!V68)</f>
        <v>0</v>
      </c>
      <c r="W68" s="286">
        <f>IF('2b - USD - conv.'!W68=0,0,'2a - USD - local'!W68/'2b - USD - conv.'!W68)</f>
        <v>0</v>
      </c>
      <c r="X68" s="286">
        <f>IF('2b - USD - conv.'!X68=0,0,'2a - USD - local'!X68/'2b - USD - conv.'!X68)</f>
        <v>0</v>
      </c>
      <c r="Y68" s="286">
        <f>IF('2b - USD - conv.'!Y68=0,0,'2a - USD - local'!Y68/'2b - USD - conv.'!Y68)</f>
        <v>0</v>
      </c>
      <c r="Z68" s="286">
        <f>IF('2b - USD - conv.'!Z68=0,0,'2a - USD - local'!Z68/'2b - USD - conv.'!Z68)</f>
        <v>0</v>
      </c>
      <c r="AA68" s="286">
        <f>IF('2b - USD - conv.'!AA68=0,0,'2a - USD - local'!AA68/'2b - USD - conv.'!AA68)</f>
        <v>0</v>
      </c>
      <c r="AB68" s="286">
        <f>IF('2b - USD - conv.'!AB68=0,0,'2a - USD - local'!AB68/'2b - USD - conv.'!AB68)</f>
        <v>0</v>
      </c>
      <c r="AC68" s="286">
        <f>IF('2b - USD - conv.'!AC68=0,0,'2a - USD - local'!AC68/'2b - USD - conv.'!AC68)</f>
        <v>0</v>
      </c>
      <c r="AD68" s="286">
        <f>IF('2b - USD - conv.'!AD68=0,0,'2a - USD - local'!AD68/'2b - USD - conv.'!AD68)</f>
        <v>0</v>
      </c>
      <c r="AE68" s="286">
        <f>IF('2b - USD - conv.'!AE68=0,0,'2a - USD - local'!AE68/'2b - USD - conv.'!AE68)</f>
        <v>0</v>
      </c>
      <c r="AF68" s="286">
        <f>IF('2b - USD - conv.'!AF68=0,0,'2a - USD - local'!AF68/'2b - USD - conv.'!AF68)</f>
        <v>0</v>
      </c>
      <c r="AG68" s="286">
        <f>IF('2b - USD - conv.'!AG68=0,0,'2a - USD - local'!AG68/'2b - USD - conv.'!AG68)</f>
        <v>0</v>
      </c>
      <c r="AH68" s="286">
        <f>IF('2b - USD - conv.'!AH68=0,0,'2a - USD - local'!AH68/'2b - USD - conv.'!AH68)</f>
        <v>0</v>
      </c>
      <c r="AI68" s="286">
        <f>IF('2b - USD - conv.'!AI68=0,0,'2a - USD - local'!AI68/'2b - USD - conv.'!AI68)</f>
        <v>0</v>
      </c>
      <c r="AJ68" s="286">
        <f>IF('2b - USD - conv.'!AJ68=0,0,'2a - USD - local'!AJ68/'2b - USD - conv.'!AJ68)</f>
        <v>0</v>
      </c>
      <c r="AK68" s="286">
        <f>IF('2b - USD - conv.'!AK68=0,0,'2a - USD - local'!AK68/'2b - USD - conv.'!AK68)</f>
        <v>0</v>
      </c>
      <c r="AL68" s="286">
        <f>IF('2b - USD - conv.'!AL68=0,0,'2a - USD - local'!AL68/'2b - USD - conv.'!AL68)</f>
        <v>0</v>
      </c>
      <c r="AM68" s="286">
        <f>IF('2b - USD - conv.'!AM68=0,0,'2a - USD - local'!AM68/'2b - USD - conv.'!AM68)</f>
        <v>0</v>
      </c>
      <c r="AN68" s="286">
        <f>IF('2b - USD - conv.'!AN68=0,0,'2a - USD - local'!AN68/'2b - USD - conv.'!AN68)</f>
        <v>0</v>
      </c>
      <c r="AO68" s="286">
        <f>IF('2b - USD - conv.'!AO68=0,0,'2a - USD - local'!AO68/'2b - USD - conv.'!AO68)</f>
        <v>0</v>
      </c>
      <c r="AP68" s="308">
        <f>IF('2b - USD - conv.'!AP68=0,0,'2a - USD - local'!AP68/'2b - USD - conv.'!AP68)</f>
        <v>0</v>
      </c>
    </row>
    <row r="69" spans="1:42" customFormat="1" outlineLevel="2">
      <c r="A69" s="211" t="str">
        <f>A56&amp;"."&amp;A58&amp;"."&amp;A57&amp;"."&amp;B69</f>
        <v>1.c.2.11</v>
      </c>
      <c r="B69">
        <v>11</v>
      </c>
      <c r="C69" t="str">
        <f>'1-GBP'!C69</f>
        <v/>
      </c>
      <c r="M69" s="286">
        <f>IF('2b - USD - conv.'!M69=0,0,'2a - USD - local'!M69/'2b - USD - conv.'!M69)</f>
        <v>0</v>
      </c>
      <c r="N69" s="286">
        <f>IF('2b - USD - conv.'!N69=0,0,'2a - USD - local'!N69/'2b - USD - conv.'!N69)</f>
        <v>0</v>
      </c>
      <c r="O69" s="286">
        <f>IF('2b - USD - conv.'!O69=0,0,'2a - USD - local'!O69/'2b - USD - conv.'!O69)</f>
        <v>0</v>
      </c>
      <c r="P69" s="286">
        <f>IF('2b - USD - conv.'!P69=0,0,'2a - USD - local'!P69/'2b - USD - conv.'!P69)</f>
        <v>0</v>
      </c>
      <c r="Q69" s="286">
        <f>IF('2b - USD - conv.'!Q69=0,0,'2a - USD - local'!Q69/'2b - USD - conv.'!Q69)</f>
        <v>0</v>
      </c>
      <c r="R69" s="286">
        <f>IF('2b - USD - conv.'!R69=0,0,'2a - USD - local'!R69/'2b - USD - conv.'!R69)</f>
        <v>0</v>
      </c>
      <c r="S69" s="286">
        <f>IF('2b - USD - conv.'!S69=0,0,'2a - USD - local'!S69/'2b - USD - conv.'!S69)</f>
        <v>0</v>
      </c>
      <c r="T69" s="286">
        <f>IF('2b - USD - conv.'!T69=0,0,'2a - USD - local'!T69/'2b - USD - conv.'!T69)</f>
        <v>0</v>
      </c>
      <c r="U69" s="286">
        <f>IF('2b - USD - conv.'!U69=0,0,'2a - USD - local'!U69/'2b - USD - conv.'!U69)</f>
        <v>0</v>
      </c>
      <c r="V69" s="286">
        <f>IF('2b - USD - conv.'!V69=0,0,'2a - USD - local'!V69/'2b - USD - conv.'!V69)</f>
        <v>0</v>
      </c>
      <c r="W69" s="286">
        <f>IF('2b - USD - conv.'!W69=0,0,'2a - USD - local'!W69/'2b - USD - conv.'!W69)</f>
        <v>0</v>
      </c>
      <c r="X69" s="286">
        <f>IF('2b - USD - conv.'!X69=0,0,'2a - USD - local'!X69/'2b - USD - conv.'!X69)</f>
        <v>0</v>
      </c>
      <c r="Y69" s="286">
        <f>IF('2b - USD - conv.'!Y69=0,0,'2a - USD - local'!Y69/'2b - USD - conv.'!Y69)</f>
        <v>0</v>
      </c>
      <c r="Z69" s="286">
        <f>IF('2b - USD - conv.'!Z69=0,0,'2a - USD - local'!Z69/'2b - USD - conv.'!Z69)</f>
        <v>0</v>
      </c>
      <c r="AA69" s="286">
        <f>IF('2b - USD - conv.'!AA69=0,0,'2a - USD - local'!AA69/'2b - USD - conv.'!AA69)</f>
        <v>0</v>
      </c>
      <c r="AB69" s="286">
        <f>IF('2b - USD - conv.'!AB69=0,0,'2a - USD - local'!AB69/'2b - USD - conv.'!AB69)</f>
        <v>0</v>
      </c>
      <c r="AC69" s="286">
        <f>IF('2b - USD - conv.'!AC69=0,0,'2a - USD - local'!AC69/'2b - USD - conv.'!AC69)</f>
        <v>0</v>
      </c>
      <c r="AD69" s="286">
        <f>IF('2b - USD - conv.'!AD69=0,0,'2a - USD - local'!AD69/'2b - USD - conv.'!AD69)</f>
        <v>0</v>
      </c>
      <c r="AE69" s="286">
        <f>IF('2b - USD - conv.'!AE69=0,0,'2a - USD - local'!AE69/'2b - USD - conv.'!AE69)</f>
        <v>0</v>
      </c>
      <c r="AF69" s="286">
        <f>IF('2b - USD - conv.'!AF69=0,0,'2a - USD - local'!AF69/'2b - USD - conv.'!AF69)</f>
        <v>0</v>
      </c>
      <c r="AG69" s="286">
        <f>IF('2b - USD - conv.'!AG69=0,0,'2a - USD - local'!AG69/'2b - USD - conv.'!AG69)</f>
        <v>0</v>
      </c>
      <c r="AH69" s="286">
        <f>IF('2b - USD - conv.'!AH69=0,0,'2a - USD - local'!AH69/'2b - USD - conv.'!AH69)</f>
        <v>0</v>
      </c>
      <c r="AI69" s="286">
        <f>IF('2b - USD - conv.'!AI69=0,0,'2a - USD - local'!AI69/'2b - USD - conv.'!AI69)</f>
        <v>0</v>
      </c>
      <c r="AJ69" s="286">
        <f>IF('2b - USD - conv.'!AJ69=0,0,'2a - USD - local'!AJ69/'2b - USD - conv.'!AJ69)</f>
        <v>0</v>
      </c>
      <c r="AK69" s="286">
        <f>IF('2b - USD - conv.'!AK69=0,0,'2a - USD - local'!AK69/'2b - USD - conv.'!AK69)</f>
        <v>0</v>
      </c>
      <c r="AL69" s="286">
        <f>IF('2b - USD - conv.'!AL69=0,0,'2a - USD - local'!AL69/'2b - USD - conv.'!AL69)</f>
        <v>0</v>
      </c>
      <c r="AM69" s="286">
        <f>IF('2b - USD - conv.'!AM69=0,0,'2a - USD - local'!AM69/'2b - USD - conv.'!AM69)</f>
        <v>0</v>
      </c>
      <c r="AN69" s="286">
        <f>IF('2b - USD - conv.'!AN69=0,0,'2a - USD - local'!AN69/'2b - USD - conv.'!AN69)</f>
        <v>0</v>
      </c>
      <c r="AO69" s="286">
        <f>IF('2b - USD - conv.'!AO69=0,0,'2a - USD - local'!AO69/'2b - USD - conv.'!AO69)</f>
        <v>0</v>
      </c>
      <c r="AP69" s="308">
        <f>IF('2b - USD - conv.'!AP69=0,0,'2a - USD - local'!AP69/'2b - USD - conv.'!AP69)</f>
        <v>0</v>
      </c>
    </row>
    <row r="70" spans="1:42" customFormat="1" outlineLevel="2">
      <c r="A70" s="211" t="str">
        <f>A56&amp;"."&amp;A58&amp;"."&amp;A57&amp;"."&amp;B70</f>
        <v>1.c.2.12</v>
      </c>
      <c r="B70">
        <v>12</v>
      </c>
      <c r="C70" t="str">
        <f>'1-GBP'!C70</f>
        <v/>
      </c>
      <c r="M70" s="286">
        <f>IF('2b - USD - conv.'!M70=0,0,'2a - USD - local'!M70/'2b - USD - conv.'!M70)</f>
        <v>0</v>
      </c>
      <c r="N70" s="286">
        <f>IF('2b - USD - conv.'!N70=0,0,'2a - USD - local'!N70/'2b - USD - conv.'!N70)</f>
        <v>0</v>
      </c>
      <c r="O70" s="286">
        <f>IF('2b - USD - conv.'!O70=0,0,'2a - USD - local'!O70/'2b - USD - conv.'!O70)</f>
        <v>0</v>
      </c>
      <c r="P70" s="286">
        <f>IF('2b - USD - conv.'!P70=0,0,'2a - USD - local'!P70/'2b - USD - conv.'!P70)</f>
        <v>0</v>
      </c>
      <c r="Q70" s="286">
        <f>IF('2b - USD - conv.'!Q70=0,0,'2a - USD - local'!Q70/'2b - USD - conv.'!Q70)</f>
        <v>0</v>
      </c>
      <c r="R70" s="286">
        <f>IF('2b - USD - conv.'!R70=0,0,'2a - USD - local'!R70/'2b - USD - conv.'!R70)</f>
        <v>0</v>
      </c>
      <c r="S70" s="286">
        <f>IF('2b - USD - conv.'!S70=0,0,'2a - USD - local'!S70/'2b - USD - conv.'!S70)</f>
        <v>0</v>
      </c>
      <c r="T70" s="286">
        <f>IF('2b - USD - conv.'!T70=0,0,'2a - USD - local'!T70/'2b - USD - conv.'!T70)</f>
        <v>0</v>
      </c>
      <c r="U70" s="286">
        <f>IF('2b - USD - conv.'!U70=0,0,'2a - USD - local'!U70/'2b - USD - conv.'!U70)</f>
        <v>0</v>
      </c>
      <c r="V70" s="286">
        <f>IF('2b - USD - conv.'!V70=0,0,'2a - USD - local'!V70/'2b - USD - conv.'!V70)</f>
        <v>0</v>
      </c>
      <c r="W70" s="286">
        <f>IF('2b - USD - conv.'!W70=0,0,'2a - USD - local'!W70/'2b - USD - conv.'!W70)</f>
        <v>0</v>
      </c>
      <c r="X70" s="286">
        <f>IF('2b - USD - conv.'!X70=0,0,'2a - USD - local'!X70/'2b - USD - conv.'!X70)</f>
        <v>0</v>
      </c>
      <c r="Y70" s="286">
        <f>IF('2b - USD - conv.'!Y70=0,0,'2a - USD - local'!Y70/'2b - USD - conv.'!Y70)</f>
        <v>0</v>
      </c>
      <c r="Z70" s="286">
        <f>IF('2b - USD - conv.'!Z70=0,0,'2a - USD - local'!Z70/'2b - USD - conv.'!Z70)</f>
        <v>0</v>
      </c>
      <c r="AA70" s="286">
        <f>IF('2b - USD - conv.'!AA70=0,0,'2a - USD - local'!AA70/'2b - USD - conv.'!AA70)</f>
        <v>0</v>
      </c>
      <c r="AB70" s="286">
        <f>IF('2b - USD - conv.'!AB70=0,0,'2a - USD - local'!AB70/'2b - USD - conv.'!AB70)</f>
        <v>0</v>
      </c>
      <c r="AC70" s="286">
        <f>IF('2b - USD - conv.'!AC70=0,0,'2a - USD - local'!AC70/'2b - USD - conv.'!AC70)</f>
        <v>0</v>
      </c>
      <c r="AD70" s="286">
        <f>IF('2b - USD - conv.'!AD70=0,0,'2a - USD - local'!AD70/'2b - USD - conv.'!AD70)</f>
        <v>0</v>
      </c>
      <c r="AE70" s="286">
        <f>IF('2b - USD - conv.'!AE70=0,0,'2a - USD - local'!AE70/'2b - USD - conv.'!AE70)</f>
        <v>0</v>
      </c>
      <c r="AF70" s="286">
        <f>IF('2b - USD - conv.'!AF70=0,0,'2a - USD - local'!AF70/'2b - USD - conv.'!AF70)</f>
        <v>0</v>
      </c>
      <c r="AG70" s="286">
        <f>IF('2b - USD - conv.'!AG70=0,0,'2a - USD - local'!AG70/'2b - USD - conv.'!AG70)</f>
        <v>0</v>
      </c>
      <c r="AH70" s="286">
        <f>IF('2b - USD - conv.'!AH70=0,0,'2a - USD - local'!AH70/'2b - USD - conv.'!AH70)</f>
        <v>0</v>
      </c>
      <c r="AI70" s="286">
        <f>IF('2b - USD - conv.'!AI70=0,0,'2a - USD - local'!AI70/'2b - USD - conv.'!AI70)</f>
        <v>0</v>
      </c>
      <c r="AJ70" s="286">
        <f>IF('2b - USD - conv.'!AJ70=0,0,'2a - USD - local'!AJ70/'2b - USD - conv.'!AJ70)</f>
        <v>0</v>
      </c>
      <c r="AK70" s="286">
        <f>IF('2b - USD - conv.'!AK70=0,0,'2a - USD - local'!AK70/'2b - USD - conv.'!AK70)</f>
        <v>0</v>
      </c>
      <c r="AL70" s="286">
        <f>IF('2b - USD - conv.'!AL70=0,0,'2a - USD - local'!AL70/'2b - USD - conv.'!AL70)</f>
        <v>0</v>
      </c>
      <c r="AM70" s="286">
        <f>IF('2b - USD - conv.'!AM70=0,0,'2a - USD - local'!AM70/'2b - USD - conv.'!AM70)</f>
        <v>0</v>
      </c>
      <c r="AN70" s="286">
        <f>IF('2b - USD - conv.'!AN70=0,0,'2a - USD - local'!AN70/'2b - USD - conv.'!AN70)</f>
        <v>0</v>
      </c>
      <c r="AO70" s="286">
        <f>IF('2b - USD - conv.'!AO70=0,0,'2a - USD - local'!AO70/'2b - USD - conv.'!AO70)</f>
        <v>0</v>
      </c>
      <c r="AP70" s="308">
        <f>IF('2b - USD - conv.'!AP70=0,0,'2a - USD - local'!AP70/'2b - USD - conv.'!AP70)</f>
        <v>0</v>
      </c>
    </row>
    <row r="71" spans="1:42" customFormat="1" outlineLevel="1" collapsed="1">
      <c r="A71" s="212"/>
      <c r="B71" s="201">
        <f>B70-COUNTIFS(C59:C70,"")</f>
        <v>6</v>
      </c>
      <c r="C71" s="201" t="s">
        <v>285</v>
      </c>
      <c r="D71" s="201"/>
      <c r="E71" s="201"/>
      <c r="F71" s="201"/>
      <c r="G71" s="201"/>
      <c r="H71" s="201"/>
      <c r="I71" s="201"/>
      <c r="J71" s="201"/>
      <c r="K71" s="201"/>
      <c r="L71" s="201"/>
      <c r="M71" s="280">
        <f>SUM(M59:M70)</f>
        <v>0</v>
      </c>
      <c r="N71" s="280">
        <f>SUM(N59:N70)</f>
        <v>0</v>
      </c>
      <c r="O71" s="280">
        <f t="shared" ref="O71:AP71" si="7">SUM(O59:O70)</f>
        <v>0</v>
      </c>
      <c r="P71" s="280">
        <f t="shared" si="7"/>
        <v>0</v>
      </c>
      <c r="Q71" s="280">
        <f t="shared" si="7"/>
        <v>0</v>
      </c>
      <c r="R71" s="280">
        <f t="shared" si="7"/>
        <v>0</v>
      </c>
      <c r="S71" s="280">
        <f t="shared" si="7"/>
        <v>0</v>
      </c>
      <c r="T71" s="280">
        <f t="shared" si="7"/>
        <v>0</v>
      </c>
      <c r="U71" s="280">
        <f t="shared" si="7"/>
        <v>0</v>
      </c>
      <c r="V71" s="280">
        <f t="shared" si="7"/>
        <v>0</v>
      </c>
      <c r="W71" s="280">
        <f t="shared" si="7"/>
        <v>0</v>
      </c>
      <c r="X71" s="280">
        <f t="shared" si="7"/>
        <v>0</v>
      </c>
      <c r="Y71" s="280">
        <f t="shared" si="7"/>
        <v>0</v>
      </c>
      <c r="Z71" s="280">
        <f t="shared" si="7"/>
        <v>0</v>
      </c>
      <c r="AA71" s="280">
        <f t="shared" si="7"/>
        <v>0</v>
      </c>
      <c r="AB71" s="280">
        <f t="shared" si="7"/>
        <v>0</v>
      </c>
      <c r="AC71" s="280">
        <f t="shared" si="7"/>
        <v>0</v>
      </c>
      <c r="AD71" s="280">
        <f t="shared" si="7"/>
        <v>0</v>
      </c>
      <c r="AE71" s="280">
        <f t="shared" si="7"/>
        <v>0</v>
      </c>
      <c r="AF71" s="280">
        <f t="shared" si="7"/>
        <v>0</v>
      </c>
      <c r="AG71" s="280">
        <f t="shared" si="7"/>
        <v>0</v>
      </c>
      <c r="AH71" s="280">
        <f t="shared" si="7"/>
        <v>0</v>
      </c>
      <c r="AI71" s="280">
        <f t="shared" si="7"/>
        <v>0</v>
      </c>
      <c r="AJ71" s="280">
        <f t="shared" si="7"/>
        <v>0</v>
      </c>
      <c r="AK71" s="280">
        <f t="shared" si="7"/>
        <v>0</v>
      </c>
      <c r="AL71" s="280">
        <f t="shared" si="7"/>
        <v>0</v>
      </c>
      <c r="AM71" s="280">
        <f t="shared" si="7"/>
        <v>0</v>
      </c>
      <c r="AN71" s="280">
        <f t="shared" si="7"/>
        <v>0</v>
      </c>
      <c r="AO71" s="280">
        <f t="shared" si="7"/>
        <v>0</v>
      </c>
      <c r="AP71" s="280">
        <f t="shared" si="7"/>
        <v>0</v>
      </c>
    </row>
    <row r="72" spans="1:42" customFormat="1" outlineLevel="1">
      <c r="A72" s="211"/>
      <c r="M72" s="314"/>
      <c r="N72" s="31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4"/>
    </row>
    <row r="73" spans="1:42" customFormat="1" outlineLevel="1">
      <c r="A73" s="220" t="s">
        <v>216</v>
      </c>
      <c r="B73" s="220" t="s">
        <v>286</v>
      </c>
      <c r="C73" s="220" t="s">
        <v>284</v>
      </c>
      <c r="D73" s="220"/>
      <c r="E73" s="220"/>
      <c r="F73" s="220"/>
      <c r="G73" s="220"/>
      <c r="H73" s="220"/>
      <c r="I73" s="220"/>
      <c r="J73" s="220"/>
      <c r="K73" s="220"/>
      <c r="L73" s="220"/>
      <c r="M73" s="315"/>
      <c r="N73" s="315"/>
      <c r="O73" s="315"/>
      <c r="P73" s="315"/>
      <c r="Q73" s="315"/>
      <c r="R73" s="315"/>
      <c r="S73" s="315"/>
      <c r="T73" s="315"/>
      <c r="U73" s="315"/>
      <c r="V73" s="315"/>
      <c r="W73" s="315"/>
      <c r="X73" s="315"/>
      <c r="Y73" s="315"/>
      <c r="Z73" s="315"/>
      <c r="AA73" s="315"/>
      <c r="AB73" s="315"/>
      <c r="AC73" s="315"/>
      <c r="AD73" s="315"/>
      <c r="AE73" s="315"/>
      <c r="AF73" s="315"/>
      <c r="AG73" s="315"/>
      <c r="AH73" s="315"/>
      <c r="AI73" s="315"/>
      <c r="AJ73" s="315"/>
      <c r="AK73" s="315"/>
      <c r="AL73" s="315"/>
      <c r="AM73" s="315"/>
      <c r="AN73" s="315"/>
      <c r="AO73" s="315"/>
      <c r="AP73" s="315"/>
    </row>
    <row r="74" spans="1:42" customFormat="1" outlineLevel="2">
      <c r="A74" s="211" t="str">
        <f>A56&amp;"."&amp;A73&amp;"."&amp;A57&amp;"."&amp;B74</f>
        <v>1.o.2.1</v>
      </c>
      <c r="B74">
        <v>1</v>
      </c>
      <c r="C74" t="str">
        <f>'1-GBP'!C74</f>
        <v>Fixed</v>
      </c>
      <c r="M74" s="286">
        <f>IF('2b - USD - conv.'!M74=0,0,'2a - USD - local'!M74/'2b - USD - conv.'!M74)</f>
        <v>0</v>
      </c>
      <c r="N74" s="286">
        <f>IF('2b - USD - conv.'!N74=0,0,'2a - USD - local'!N74/'2b - USD - conv.'!N74)</f>
        <v>0</v>
      </c>
      <c r="O74" s="286">
        <f>IF('2b - USD - conv.'!O74=0,0,'2a - USD - local'!O74/'2b - USD - conv.'!O74)</f>
        <v>0</v>
      </c>
      <c r="P74" s="286">
        <f>IF('2b - USD - conv.'!P74=0,0,'2a - USD - local'!P74/'2b - USD - conv.'!P74)</f>
        <v>0</v>
      </c>
      <c r="Q74" s="286">
        <f>IF('2b - USD - conv.'!Q74=0,0,'2a - USD - local'!Q74/'2b - USD - conv.'!Q74)</f>
        <v>0</v>
      </c>
      <c r="R74" s="286">
        <f>IF('2b - USD - conv.'!R74=0,0,'2a - USD - local'!R74/'2b - USD - conv.'!R74)</f>
        <v>0</v>
      </c>
      <c r="S74" s="286">
        <f>IF('2b - USD - conv.'!S74=0,0,'2a - USD - local'!S74/'2b - USD - conv.'!S74)</f>
        <v>0</v>
      </c>
      <c r="T74" s="286">
        <f>IF('2b - USD - conv.'!T74=0,0,'2a - USD - local'!T74/'2b - USD - conv.'!T74)</f>
        <v>0</v>
      </c>
      <c r="U74" s="286">
        <f>IF('2b - USD - conv.'!U74=0,0,'2a - USD - local'!U74/'2b - USD - conv.'!U74)</f>
        <v>0</v>
      </c>
      <c r="V74" s="286">
        <f>IF('2b - USD - conv.'!V74=0,0,'2a - USD - local'!V74/'2b - USD - conv.'!V74)</f>
        <v>0</v>
      </c>
      <c r="W74" s="286">
        <f>IF('2b - USD - conv.'!W74=0,0,'2a - USD - local'!W74/'2b - USD - conv.'!W74)</f>
        <v>0</v>
      </c>
      <c r="X74" s="286">
        <f>IF('2b - USD - conv.'!X74=0,0,'2a - USD - local'!X74/'2b - USD - conv.'!X74)</f>
        <v>0</v>
      </c>
      <c r="Y74" s="286">
        <f>IF('2b - USD - conv.'!Y74=0,0,'2a - USD - local'!Y74/'2b - USD - conv.'!Y74)</f>
        <v>0</v>
      </c>
      <c r="Z74" s="286">
        <f>IF('2b - USD - conv.'!Z74=0,0,'2a - USD - local'!Z74/'2b - USD - conv.'!Z74)</f>
        <v>0</v>
      </c>
      <c r="AA74" s="286">
        <f>IF('2b - USD - conv.'!AA74=0,0,'2a - USD - local'!AA74/'2b - USD - conv.'!AA74)</f>
        <v>0</v>
      </c>
      <c r="AB74" s="286">
        <f>IF('2b - USD - conv.'!AB74=0,0,'2a - USD - local'!AB74/'2b - USD - conv.'!AB74)</f>
        <v>0</v>
      </c>
      <c r="AC74" s="286">
        <f>IF('2b - USD - conv.'!AC74=0,0,'2a - USD - local'!AC74/'2b - USD - conv.'!AC74)</f>
        <v>0</v>
      </c>
      <c r="AD74" s="286">
        <f>IF('2b - USD - conv.'!AD74=0,0,'2a - USD - local'!AD74/'2b - USD - conv.'!AD74)</f>
        <v>0</v>
      </c>
      <c r="AE74" s="286">
        <f>IF('2b - USD - conv.'!AE74=0,0,'2a - USD - local'!AE74/'2b - USD - conv.'!AE74)</f>
        <v>0</v>
      </c>
      <c r="AF74" s="286">
        <f>IF('2b - USD - conv.'!AF74=0,0,'2a - USD - local'!AF74/'2b - USD - conv.'!AF74)</f>
        <v>0</v>
      </c>
      <c r="AG74" s="286">
        <f>IF('2b - USD - conv.'!AG74=0,0,'2a - USD - local'!AG74/'2b - USD - conv.'!AG74)</f>
        <v>0</v>
      </c>
      <c r="AH74" s="286">
        <f>IF('2b - USD - conv.'!AH74=0,0,'2a - USD - local'!AH74/'2b - USD - conv.'!AH74)</f>
        <v>0</v>
      </c>
      <c r="AI74" s="286">
        <f>IF('2b - USD - conv.'!AI74=0,0,'2a - USD - local'!AI74/'2b - USD - conv.'!AI74)</f>
        <v>0</v>
      </c>
      <c r="AJ74" s="286">
        <f>IF('2b - USD - conv.'!AJ74=0,0,'2a - USD - local'!AJ74/'2b - USD - conv.'!AJ74)</f>
        <v>0</v>
      </c>
      <c r="AK74" s="286">
        <f>IF('2b - USD - conv.'!AK74=0,0,'2a - USD - local'!AK74/'2b - USD - conv.'!AK74)</f>
        <v>0</v>
      </c>
      <c r="AL74" s="286">
        <f>IF('2b - USD - conv.'!AL74=0,0,'2a - USD - local'!AL74/'2b - USD - conv.'!AL74)</f>
        <v>0</v>
      </c>
      <c r="AM74" s="286">
        <f>IF('2b - USD - conv.'!AM74=0,0,'2a - USD - local'!AM74/'2b - USD - conv.'!AM74)</f>
        <v>0</v>
      </c>
      <c r="AN74" s="286">
        <f>IF('2b - USD - conv.'!AN74=0,0,'2a - USD - local'!AN74/'2b - USD - conv.'!AN74)</f>
        <v>0</v>
      </c>
      <c r="AO74" s="286">
        <f>IF('2b - USD - conv.'!AO74=0,0,'2a - USD - local'!AO74/'2b - USD - conv.'!AO74)</f>
        <v>0</v>
      </c>
      <c r="AP74" s="308">
        <f>IF('2b - USD - conv.'!AP74=0,0,'2a - USD - local'!AP74/'2b - USD - conv.'!AP74)</f>
        <v>0</v>
      </c>
    </row>
    <row r="75" spans="1:42" customFormat="1" outlineLevel="2">
      <c r="A75" s="211" t="str">
        <f>A56&amp;"."&amp;A73&amp;"."&amp;A57&amp;"."&amp;B75</f>
        <v>1.o.2.2</v>
      </c>
      <c r="B75">
        <v>2</v>
      </c>
      <c r="C75" t="str">
        <f>'1-GBP'!C75</f>
        <v>Variable</v>
      </c>
      <c r="M75" s="286">
        <f>IF('2b - USD - conv.'!M75=0,0,'2a - USD - local'!M75/'2b - USD - conv.'!M75)</f>
        <v>0</v>
      </c>
      <c r="N75" s="286">
        <f>IF('2b - USD - conv.'!N75=0,0,'2a - USD - local'!N75/'2b - USD - conv.'!N75)</f>
        <v>0</v>
      </c>
      <c r="O75" s="286">
        <f>IF('2b - USD - conv.'!O75=0,0,'2a - USD - local'!O75/'2b - USD - conv.'!O75)</f>
        <v>0</v>
      </c>
      <c r="P75" s="286">
        <f>IF('2b - USD - conv.'!P75=0,0,'2a - USD - local'!P75/'2b - USD - conv.'!P75)</f>
        <v>0</v>
      </c>
      <c r="Q75" s="286">
        <f>IF('2b - USD - conv.'!Q75=0,0,'2a - USD - local'!Q75/'2b - USD - conv.'!Q75)</f>
        <v>0</v>
      </c>
      <c r="R75" s="286">
        <f>IF('2b - USD - conv.'!R75=0,0,'2a - USD - local'!R75/'2b - USD - conv.'!R75)</f>
        <v>0</v>
      </c>
      <c r="S75" s="286">
        <f>IF('2b - USD - conv.'!S75=0,0,'2a - USD - local'!S75/'2b - USD - conv.'!S75)</f>
        <v>0</v>
      </c>
      <c r="T75" s="286">
        <f>IF('2b - USD - conv.'!T75=0,0,'2a - USD - local'!T75/'2b - USD - conv.'!T75)</f>
        <v>0</v>
      </c>
      <c r="U75" s="286">
        <f>IF('2b - USD - conv.'!U75=0,0,'2a - USD - local'!U75/'2b - USD - conv.'!U75)</f>
        <v>0</v>
      </c>
      <c r="V75" s="286">
        <f>IF('2b - USD - conv.'!V75=0,0,'2a - USD - local'!V75/'2b - USD - conv.'!V75)</f>
        <v>0</v>
      </c>
      <c r="W75" s="286">
        <f>IF('2b - USD - conv.'!W75=0,0,'2a - USD - local'!W75/'2b - USD - conv.'!W75)</f>
        <v>0</v>
      </c>
      <c r="X75" s="286">
        <f>IF('2b - USD - conv.'!X75=0,0,'2a - USD - local'!X75/'2b - USD - conv.'!X75)</f>
        <v>0</v>
      </c>
      <c r="Y75" s="286">
        <f>IF('2b - USD - conv.'!Y75=0,0,'2a - USD - local'!Y75/'2b - USD - conv.'!Y75)</f>
        <v>0</v>
      </c>
      <c r="Z75" s="286">
        <f>IF('2b - USD - conv.'!Z75=0,0,'2a - USD - local'!Z75/'2b - USD - conv.'!Z75)</f>
        <v>0</v>
      </c>
      <c r="AA75" s="286">
        <f>IF('2b - USD - conv.'!AA75=0,0,'2a - USD - local'!AA75/'2b - USD - conv.'!AA75)</f>
        <v>0</v>
      </c>
      <c r="AB75" s="286">
        <f>IF('2b - USD - conv.'!AB75=0,0,'2a - USD - local'!AB75/'2b - USD - conv.'!AB75)</f>
        <v>0</v>
      </c>
      <c r="AC75" s="286">
        <f>IF('2b - USD - conv.'!AC75=0,0,'2a - USD - local'!AC75/'2b - USD - conv.'!AC75)</f>
        <v>0</v>
      </c>
      <c r="AD75" s="286">
        <f>IF('2b - USD - conv.'!AD75=0,0,'2a - USD - local'!AD75/'2b - USD - conv.'!AD75)</f>
        <v>0</v>
      </c>
      <c r="AE75" s="286">
        <f>IF('2b - USD - conv.'!AE75=0,0,'2a - USD - local'!AE75/'2b - USD - conv.'!AE75)</f>
        <v>0</v>
      </c>
      <c r="AF75" s="286">
        <f>IF('2b - USD - conv.'!AF75=0,0,'2a - USD - local'!AF75/'2b - USD - conv.'!AF75)</f>
        <v>0</v>
      </c>
      <c r="AG75" s="286">
        <f>IF('2b - USD - conv.'!AG75=0,0,'2a - USD - local'!AG75/'2b - USD - conv.'!AG75)</f>
        <v>0</v>
      </c>
      <c r="AH75" s="286">
        <f>IF('2b - USD - conv.'!AH75=0,0,'2a - USD - local'!AH75/'2b - USD - conv.'!AH75)</f>
        <v>0</v>
      </c>
      <c r="AI75" s="286">
        <f>IF('2b - USD - conv.'!AI75=0,0,'2a - USD - local'!AI75/'2b - USD - conv.'!AI75)</f>
        <v>0</v>
      </c>
      <c r="AJ75" s="286">
        <f>IF('2b - USD - conv.'!AJ75=0,0,'2a - USD - local'!AJ75/'2b - USD - conv.'!AJ75)</f>
        <v>0</v>
      </c>
      <c r="AK75" s="286">
        <f>IF('2b - USD - conv.'!AK75=0,0,'2a - USD - local'!AK75/'2b - USD - conv.'!AK75)</f>
        <v>0</v>
      </c>
      <c r="AL75" s="286">
        <f>IF('2b - USD - conv.'!AL75=0,0,'2a - USD - local'!AL75/'2b - USD - conv.'!AL75)</f>
        <v>0</v>
      </c>
      <c r="AM75" s="286">
        <f>IF('2b - USD - conv.'!AM75=0,0,'2a - USD - local'!AM75/'2b - USD - conv.'!AM75)</f>
        <v>0</v>
      </c>
      <c r="AN75" s="286">
        <f>IF('2b - USD - conv.'!AN75=0,0,'2a - USD - local'!AN75/'2b - USD - conv.'!AN75)</f>
        <v>0</v>
      </c>
      <c r="AO75" s="286">
        <f>IF('2b - USD - conv.'!AO75=0,0,'2a - USD - local'!AO75/'2b - USD - conv.'!AO75)</f>
        <v>0</v>
      </c>
      <c r="AP75" s="308">
        <f>IF('2b - USD - conv.'!AP75=0,0,'2a - USD - local'!AP75/'2b - USD - conv.'!AP75)</f>
        <v>0</v>
      </c>
    </row>
    <row r="76" spans="1:42" customFormat="1" outlineLevel="2">
      <c r="A76" s="211" t="str">
        <f>A56&amp;"."&amp;A73&amp;"."&amp;A57&amp;"."&amp;B76</f>
        <v>1.o.2.3</v>
      </c>
      <c r="B76">
        <v>3</v>
      </c>
      <c r="C76" t="str">
        <f>'1-GBP'!C76</f>
        <v/>
      </c>
      <c r="M76" s="286">
        <f>IF('2b - USD - conv.'!M76=0,0,'2a - USD - local'!M76/'2b - USD - conv.'!M76)</f>
        <v>0</v>
      </c>
      <c r="N76" s="286">
        <f>IF('2b - USD - conv.'!N76=0,0,'2a - USD - local'!N76/'2b - USD - conv.'!N76)</f>
        <v>0</v>
      </c>
      <c r="O76" s="286">
        <f>IF('2b - USD - conv.'!O76=0,0,'2a - USD - local'!O76/'2b - USD - conv.'!O76)</f>
        <v>0</v>
      </c>
      <c r="P76" s="286">
        <f>IF('2b - USD - conv.'!P76=0,0,'2a - USD - local'!P76/'2b - USD - conv.'!P76)</f>
        <v>0</v>
      </c>
      <c r="Q76" s="286">
        <f>IF('2b - USD - conv.'!Q76=0,0,'2a - USD - local'!Q76/'2b - USD - conv.'!Q76)</f>
        <v>0</v>
      </c>
      <c r="R76" s="286">
        <f>IF('2b - USD - conv.'!R76=0,0,'2a - USD - local'!R76/'2b - USD - conv.'!R76)</f>
        <v>0</v>
      </c>
      <c r="S76" s="286">
        <f>IF('2b - USD - conv.'!S76=0,0,'2a - USD - local'!S76/'2b - USD - conv.'!S76)</f>
        <v>0</v>
      </c>
      <c r="T76" s="286">
        <f>IF('2b - USD - conv.'!T76=0,0,'2a - USD - local'!T76/'2b - USD - conv.'!T76)</f>
        <v>0</v>
      </c>
      <c r="U76" s="286">
        <f>IF('2b - USD - conv.'!U76=0,0,'2a - USD - local'!U76/'2b - USD - conv.'!U76)</f>
        <v>0</v>
      </c>
      <c r="V76" s="286">
        <f>IF('2b - USD - conv.'!V76=0,0,'2a - USD - local'!V76/'2b - USD - conv.'!V76)</f>
        <v>0</v>
      </c>
      <c r="W76" s="286">
        <f>IF('2b - USD - conv.'!W76=0,0,'2a - USD - local'!W76/'2b - USD - conv.'!W76)</f>
        <v>0</v>
      </c>
      <c r="X76" s="286">
        <f>IF('2b - USD - conv.'!X76=0,0,'2a - USD - local'!X76/'2b - USD - conv.'!X76)</f>
        <v>0</v>
      </c>
      <c r="Y76" s="286">
        <f>IF('2b - USD - conv.'!Y76=0,0,'2a - USD - local'!Y76/'2b - USD - conv.'!Y76)</f>
        <v>0</v>
      </c>
      <c r="Z76" s="286">
        <f>IF('2b - USD - conv.'!Z76=0,0,'2a - USD - local'!Z76/'2b - USD - conv.'!Z76)</f>
        <v>0</v>
      </c>
      <c r="AA76" s="286">
        <f>IF('2b - USD - conv.'!AA76=0,0,'2a - USD - local'!AA76/'2b - USD - conv.'!AA76)</f>
        <v>0</v>
      </c>
      <c r="AB76" s="286">
        <f>IF('2b - USD - conv.'!AB76=0,0,'2a - USD - local'!AB76/'2b - USD - conv.'!AB76)</f>
        <v>0</v>
      </c>
      <c r="AC76" s="286">
        <f>IF('2b - USD - conv.'!AC76=0,0,'2a - USD - local'!AC76/'2b - USD - conv.'!AC76)</f>
        <v>0</v>
      </c>
      <c r="AD76" s="286">
        <f>IF('2b - USD - conv.'!AD76=0,0,'2a - USD - local'!AD76/'2b - USD - conv.'!AD76)</f>
        <v>0</v>
      </c>
      <c r="AE76" s="286">
        <f>IF('2b - USD - conv.'!AE76=0,0,'2a - USD - local'!AE76/'2b - USD - conv.'!AE76)</f>
        <v>0</v>
      </c>
      <c r="AF76" s="286">
        <f>IF('2b - USD - conv.'!AF76=0,0,'2a - USD - local'!AF76/'2b - USD - conv.'!AF76)</f>
        <v>0</v>
      </c>
      <c r="AG76" s="286">
        <f>IF('2b - USD - conv.'!AG76=0,0,'2a - USD - local'!AG76/'2b - USD - conv.'!AG76)</f>
        <v>0</v>
      </c>
      <c r="AH76" s="286">
        <f>IF('2b - USD - conv.'!AH76=0,0,'2a - USD - local'!AH76/'2b - USD - conv.'!AH76)</f>
        <v>0</v>
      </c>
      <c r="AI76" s="286">
        <f>IF('2b - USD - conv.'!AI76=0,0,'2a - USD - local'!AI76/'2b - USD - conv.'!AI76)</f>
        <v>0</v>
      </c>
      <c r="AJ76" s="286">
        <f>IF('2b - USD - conv.'!AJ76=0,0,'2a - USD - local'!AJ76/'2b - USD - conv.'!AJ76)</f>
        <v>0</v>
      </c>
      <c r="AK76" s="286">
        <f>IF('2b - USD - conv.'!AK76=0,0,'2a - USD - local'!AK76/'2b - USD - conv.'!AK76)</f>
        <v>0</v>
      </c>
      <c r="AL76" s="286">
        <f>IF('2b - USD - conv.'!AL76=0,0,'2a - USD - local'!AL76/'2b - USD - conv.'!AL76)</f>
        <v>0</v>
      </c>
      <c r="AM76" s="286">
        <f>IF('2b - USD - conv.'!AM76=0,0,'2a - USD - local'!AM76/'2b - USD - conv.'!AM76)</f>
        <v>0</v>
      </c>
      <c r="AN76" s="286">
        <f>IF('2b - USD - conv.'!AN76=0,0,'2a - USD - local'!AN76/'2b - USD - conv.'!AN76)</f>
        <v>0</v>
      </c>
      <c r="AO76" s="286">
        <f>IF('2b - USD - conv.'!AO76=0,0,'2a - USD - local'!AO76/'2b - USD - conv.'!AO76)</f>
        <v>0</v>
      </c>
      <c r="AP76" s="308">
        <f>IF('2b - USD - conv.'!AP76=0,0,'2a - USD - local'!AP76/'2b - USD - conv.'!AP76)</f>
        <v>0</v>
      </c>
    </row>
    <row r="77" spans="1:42" customFormat="1" outlineLevel="2">
      <c r="A77" s="211" t="str">
        <f>A56&amp;"."&amp;A73&amp;"."&amp;A57&amp;"."&amp;B77</f>
        <v>1.o.2.4</v>
      </c>
      <c r="B77">
        <v>4</v>
      </c>
      <c r="C77" t="str">
        <f>'1-GBP'!C77</f>
        <v/>
      </c>
      <c r="M77" s="286">
        <f>IF('2b - USD - conv.'!M77=0,0,'2a - USD - local'!M77/'2b - USD - conv.'!M77)</f>
        <v>0</v>
      </c>
      <c r="N77" s="286">
        <f>IF('2b - USD - conv.'!N77=0,0,'2a - USD - local'!N77/'2b - USD - conv.'!N77)</f>
        <v>0</v>
      </c>
      <c r="O77" s="286">
        <f>IF('2b - USD - conv.'!O77=0,0,'2a - USD - local'!O77/'2b - USD - conv.'!O77)</f>
        <v>0</v>
      </c>
      <c r="P77" s="286">
        <f>IF('2b - USD - conv.'!P77=0,0,'2a - USD - local'!P77/'2b - USD - conv.'!P77)</f>
        <v>0</v>
      </c>
      <c r="Q77" s="286">
        <f>IF('2b - USD - conv.'!Q77=0,0,'2a - USD - local'!Q77/'2b - USD - conv.'!Q77)</f>
        <v>0</v>
      </c>
      <c r="R77" s="286">
        <f>IF('2b - USD - conv.'!R77=0,0,'2a - USD - local'!R77/'2b - USD - conv.'!R77)</f>
        <v>0</v>
      </c>
      <c r="S77" s="286">
        <f>IF('2b - USD - conv.'!S77=0,0,'2a - USD - local'!S77/'2b - USD - conv.'!S77)</f>
        <v>0</v>
      </c>
      <c r="T77" s="286">
        <f>IF('2b - USD - conv.'!T77=0,0,'2a - USD - local'!T77/'2b - USD - conv.'!T77)</f>
        <v>0</v>
      </c>
      <c r="U77" s="286">
        <f>IF('2b - USD - conv.'!U77=0,0,'2a - USD - local'!U77/'2b - USD - conv.'!U77)</f>
        <v>0</v>
      </c>
      <c r="V77" s="286">
        <f>IF('2b - USD - conv.'!V77=0,0,'2a - USD - local'!V77/'2b - USD - conv.'!V77)</f>
        <v>0</v>
      </c>
      <c r="W77" s="286">
        <f>IF('2b - USD - conv.'!W77=0,0,'2a - USD - local'!W77/'2b - USD - conv.'!W77)</f>
        <v>0</v>
      </c>
      <c r="X77" s="286">
        <f>IF('2b - USD - conv.'!X77=0,0,'2a - USD - local'!X77/'2b - USD - conv.'!X77)</f>
        <v>0</v>
      </c>
      <c r="Y77" s="286">
        <f>IF('2b - USD - conv.'!Y77=0,0,'2a - USD - local'!Y77/'2b - USD - conv.'!Y77)</f>
        <v>0</v>
      </c>
      <c r="Z77" s="286">
        <f>IF('2b - USD - conv.'!Z77=0,0,'2a - USD - local'!Z77/'2b - USD - conv.'!Z77)</f>
        <v>0</v>
      </c>
      <c r="AA77" s="286">
        <f>IF('2b - USD - conv.'!AA77=0,0,'2a - USD - local'!AA77/'2b - USD - conv.'!AA77)</f>
        <v>0</v>
      </c>
      <c r="AB77" s="286">
        <f>IF('2b - USD - conv.'!AB77=0,0,'2a - USD - local'!AB77/'2b - USD - conv.'!AB77)</f>
        <v>0</v>
      </c>
      <c r="AC77" s="286">
        <f>IF('2b - USD - conv.'!AC77=0,0,'2a - USD - local'!AC77/'2b - USD - conv.'!AC77)</f>
        <v>0</v>
      </c>
      <c r="AD77" s="286">
        <f>IF('2b - USD - conv.'!AD77=0,0,'2a - USD - local'!AD77/'2b - USD - conv.'!AD77)</f>
        <v>0</v>
      </c>
      <c r="AE77" s="286">
        <f>IF('2b - USD - conv.'!AE77=0,0,'2a - USD - local'!AE77/'2b - USD - conv.'!AE77)</f>
        <v>0</v>
      </c>
      <c r="AF77" s="286">
        <f>IF('2b - USD - conv.'!AF77=0,0,'2a - USD - local'!AF77/'2b - USD - conv.'!AF77)</f>
        <v>0</v>
      </c>
      <c r="AG77" s="286">
        <f>IF('2b - USD - conv.'!AG77=0,0,'2a - USD - local'!AG77/'2b - USD - conv.'!AG77)</f>
        <v>0</v>
      </c>
      <c r="AH77" s="286">
        <f>IF('2b - USD - conv.'!AH77=0,0,'2a - USD - local'!AH77/'2b - USD - conv.'!AH77)</f>
        <v>0</v>
      </c>
      <c r="AI77" s="286">
        <f>IF('2b - USD - conv.'!AI77=0,0,'2a - USD - local'!AI77/'2b - USD - conv.'!AI77)</f>
        <v>0</v>
      </c>
      <c r="AJ77" s="286">
        <f>IF('2b - USD - conv.'!AJ77=0,0,'2a - USD - local'!AJ77/'2b - USD - conv.'!AJ77)</f>
        <v>0</v>
      </c>
      <c r="AK77" s="286">
        <f>IF('2b - USD - conv.'!AK77=0,0,'2a - USD - local'!AK77/'2b - USD - conv.'!AK77)</f>
        <v>0</v>
      </c>
      <c r="AL77" s="286">
        <f>IF('2b - USD - conv.'!AL77=0,0,'2a - USD - local'!AL77/'2b - USD - conv.'!AL77)</f>
        <v>0</v>
      </c>
      <c r="AM77" s="286">
        <f>IF('2b - USD - conv.'!AM77=0,0,'2a - USD - local'!AM77/'2b - USD - conv.'!AM77)</f>
        <v>0</v>
      </c>
      <c r="AN77" s="286">
        <f>IF('2b - USD - conv.'!AN77=0,0,'2a - USD - local'!AN77/'2b - USD - conv.'!AN77)</f>
        <v>0</v>
      </c>
      <c r="AO77" s="286">
        <f>IF('2b - USD - conv.'!AO77=0,0,'2a - USD - local'!AO77/'2b - USD - conv.'!AO77)</f>
        <v>0</v>
      </c>
      <c r="AP77" s="308">
        <f>IF('2b - USD - conv.'!AP77=0,0,'2a - USD - local'!AP77/'2b - USD - conv.'!AP77)</f>
        <v>0</v>
      </c>
    </row>
    <row r="78" spans="1:42" customFormat="1" outlineLevel="2">
      <c r="A78" s="211" t="str">
        <f>A56&amp;"."&amp;A73&amp;"."&amp;A57&amp;"."&amp;B78</f>
        <v>1.o.2.5</v>
      </c>
      <c r="B78">
        <v>5</v>
      </c>
      <c r="C78" t="str">
        <f>'1-GBP'!C78</f>
        <v/>
      </c>
      <c r="M78" s="286">
        <f>IF('2b - USD - conv.'!M78=0,0,'2a - USD - local'!M78/'2b - USD - conv.'!M78)</f>
        <v>0</v>
      </c>
      <c r="N78" s="286">
        <f>IF('2b - USD - conv.'!N78=0,0,'2a - USD - local'!N78/'2b - USD - conv.'!N78)</f>
        <v>0</v>
      </c>
      <c r="O78" s="286">
        <f>IF('2b - USD - conv.'!O78=0,0,'2a - USD - local'!O78/'2b - USD - conv.'!O78)</f>
        <v>0</v>
      </c>
      <c r="P78" s="286">
        <f>IF('2b - USD - conv.'!P78=0,0,'2a - USD - local'!P78/'2b - USD - conv.'!P78)</f>
        <v>0</v>
      </c>
      <c r="Q78" s="286">
        <f>IF('2b - USD - conv.'!Q78=0,0,'2a - USD - local'!Q78/'2b - USD - conv.'!Q78)</f>
        <v>0</v>
      </c>
      <c r="R78" s="286">
        <f>IF('2b - USD - conv.'!R78=0,0,'2a - USD - local'!R78/'2b - USD - conv.'!R78)</f>
        <v>0</v>
      </c>
      <c r="S78" s="286">
        <f>IF('2b - USD - conv.'!S78=0,0,'2a - USD - local'!S78/'2b - USD - conv.'!S78)</f>
        <v>0</v>
      </c>
      <c r="T78" s="286">
        <f>IF('2b - USD - conv.'!T78=0,0,'2a - USD - local'!T78/'2b - USD - conv.'!T78)</f>
        <v>0</v>
      </c>
      <c r="U78" s="286">
        <f>IF('2b - USD - conv.'!U78=0,0,'2a - USD - local'!U78/'2b - USD - conv.'!U78)</f>
        <v>0</v>
      </c>
      <c r="V78" s="286">
        <f>IF('2b - USD - conv.'!V78=0,0,'2a - USD - local'!V78/'2b - USD - conv.'!V78)</f>
        <v>0</v>
      </c>
      <c r="W78" s="286">
        <f>IF('2b - USD - conv.'!W78=0,0,'2a - USD - local'!W78/'2b - USD - conv.'!W78)</f>
        <v>0</v>
      </c>
      <c r="X78" s="286">
        <f>IF('2b - USD - conv.'!X78=0,0,'2a - USD - local'!X78/'2b - USD - conv.'!X78)</f>
        <v>0</v>
      </c>
      <c r="Y78" s="286">
        <f>IF('2b - USD - conv.'!Y78=0,0,'2a - USD - local'!Y78/'2b - USD - conv.'!Y78)</f>
        <v>0</v>
      </c>
      <c r="Z78" s="286">
        <f>IF('2b - USD - conv.'!Z78=0,0,'2a - USD - local'!Z78/'2b - USD - conv.'!Z78)</f>
        <v>0</v>
      </c>
      <c r="AA78" s="286">
        <f>IF('2b - USD - conv.'!AA78=0,0,'2a - USD - local'!AA78/'2b - USD - conv.'!AA78)</f>
        <v>0</v>
      </c>
      <c r="AB78" s="286">
        <f>IF('2b - USD - conv.'!AB78=0,0,'2a - USD - local'!AB78/'2b - USD - conv.'!AB78)</f>
        <v>0</v>
      </c>
      <c r="AC78" s="286">
        <f>IF('2b - USD - conv.'!AC78=0,0,'2a - USD - local'!AC78/'2b - USD - conv.'!AC78)</f>
        <v>0</v>
      </c>
      <c r="AD78" s="286">
        <f>IF('2b - USD - conv.'!AD78=0,0,'2a - USD - local'!AD78/'2b - USD - conv.'!AD78)</f>
        <v>0</v>
      </c>
      <c r="AE78" s="286">
        <f>IF('2b - USD - conv.'!AE78=0,0,'2a - USD - local'!AE78/'2b - USD - conv.'!AE78)</f>
        <v>0</v>
      </c>
      <c r="AF78" s="286">
        <f>IF('2b - USD - conv.'!AF78=0,0,'2a - USD - local'!AF78/'2b - USD - conv.'!AF78)</f>
        <v>0</v>
      </c>
      <c r="AG78" s="286">
        <f>IF('2b - USD - conv.'!AG78=0,0,'2a - USD - local'!AG78/'2b - USD - conv.'!AG78)</f>
        <v>0</v>
      </c>
      <c r="AH78" s="286">
        <f>IF('2b - USD - conv.'!AH78=0,0,'2a - USD - local'!AH78/'2b - USD - conv.'!AH78)</f>
        <v>0</v>
      </c>
      <c r="AI78" s="286">
        <f>IF('2b - USD - conv.'!AI78=0,0,'2a - USD - local'!AI78/'2b - USD - conv.'!AI78)</f>
        <v>0</v>
      </c>
      <c r="AJ78" s="286">
        <f>IF('2b - USD - conv.'!AJ78=0,0,'2a - USD - local'!AJ78/'2b - USD - conv.'!AJ78)</f>
        <v>0</v>
      </c>
      <c r="AK78" s="286">
        <f>IF('2b - USD - conv.'!AK78=0,0,'2a - USD - local'!AK78/'2b - USD - conv.'!AK78)</f>
        <v>0</v>
      </c>
      <c r="AL78" s="286">
        <f>IF('2b - USD - conv.'!AL78=0,0,'2a - USD - local'!AL78/'2b - USD - conv.'!AL78)</f>
        <v>0</v>
      </c>
      <c r="AM78" s="286">
        <f>IF('2b - USD - conv.'!AM78=0,0,'2a - USD - local'!AM78/'2b - USD - conv.'!AM78)</f>
        <v>0</v>
      </c>
      <c r="AN78" s="286">
        <f>IF('2b - USD - conv.'!AN78=0,0,'2a - USD - local'!AN78/'2b - USD - conv.'!AN78)</f>
        <v>0</v>
      </c>
      <c r="AO78" s="286">
        <f>IF('2b - USD - conv.'!AO78=0,0,'2a - USD - local'!AO78/'2b - USD - conv.'!AO78)</f>
        <v>0</v>
      </c>
      <c r="AP78" s="308">
        <f>IF('2b - USD - conv.'!AP78=0,0,'2a - USD - local'!AP78/'2b - USD - conv.'!AP78)</f>
        <v>0</v>
      </c>
    </row>
    <row r="79" spans="1:42" customFormat="1" outlineLevel="2">
      <c r="A79" s="211" t="str">
        <f>A56&amp;"."&amp;A73&amp;"."&amp;A57&amp;"."&amp;B79</f>
        <v>1.o.2.6</v>
      </c>
      <c r="B79">
        <v>6</v>
      </c>
      <c r="C79" t="str">
        <f>'1-GBP'!C79</f>
        <v/>
      </c>
      <c r="M79" s="286">
        <f>IF('2b - USD - conv.'!M79=0,0,'2a - USD - local'!M79/'2b - USD - conv.'!M79)</f>
        <v>0</v>
      </c>
      <c r="N79" s="286">
        <f>IF('2b - USD - conv.'!N79=0,0,'2a - USD - local'!N79/'2b - USD - conv.'!N79)</f>
        <v>0</v>
      </c>
      <c r="O79" s="286">
        <f>IF('2b - USD - conv.'!O79=0,0,'2a - USD - local'!O79/'2b - USD - conv.'!O79)</f>
        <v>0</v>
      </c>
      <c r="P79" s="286">
        <f>IF('2b - USD - conv.'!P79=0,0,'2a - USD - local'!P79/'2b - USD - conv.'!P79)</f>
        <v>0</v>
      </c>
      <c r="Q79" s="286">
        <f>IF('2b - USD - conv.'!Q79=0,0,'2a - USD - local'!Q79/'2b - USD - conv.'!Q79)</f>
        <v>0</v>
      </c>
      <c r="R79" s="286">
        <f>IF('2b - USD - conv.'!R79=0,0,'2a - USD - local'!R79/'2b - USD - conv.'!R79)</f>
        <v>0</v>
      </c>
      <c r="S79" s="286">
        <f>IF('2b - USD - conv.'!S79=0,0,'2a - USD - local'!S79/'2b - USD - conv.'!S79)</f>
        <v>0</v>
      </c>
      <c r="T79" s="286">
        <f>IF('2b - USD - conv.'!T79=0,0,'2a - USD - local'!T79/'2b - USD - conv.'!T79)</f>
        <v>0</v>
      </c>
      <c r="U79" s="286">
        <f>IF('2b - USD - conv.'!U79=0,0,'2a - USD - local'!U79/'2b - USD - conv.'!U79)</f>
        <v>0</v>
      </c>
      <c r="V79" s="286">
        <f>IF('2b - USD - conv.'!V79=0,0,'2a - USD - local'!V79/'2b - USD - conv.'!V79)</f>
        <v>0</v>
      </c>
      <c r="W79" s="286">
        <f>IF('2b - USD - conv.'!W79=0,0,'2a - USD - local'!W79/'2b - USD - conv.'!W79)</f>
        <v>0</v>
      </c>
      <c r="X79" s="286">
        <f>IF('2b - USD - conv.'!X79=0,0,'2a - USD - local'!X79/'2b - USD - conv.'!X79)</f>
        <v>0</v>
      </c>
      <c r="Y79" s="286">
        <f>IF('2b - USD - conv.'!Y79=0,0,'2a - USD - local'!Y79/'2b - USD - conv.'!Y79)</f>
        <v>0</v>
      </c>
      <c r="Z79" s="286">
        <f>IF('2b - USD - conv.'!Z79=0,0,'2a - USD - local'!Z79/'2b - USD - conv.'!Z79)</f>
        <v>0</v>
      </c>
      <c r="AA79" s="286">
        <f>IF('2b - USD - conv.'!AA79=0,0,'2a - USD - local'!AA79/'2b - USD - conv.'!AA79)</f>
        <v>0</v>
      </c>
      <c r="AB79" s="286">
        <f>IF('2b - USD - conv.'!AB79=0,0,'2a - USD - local'!AB79/'2b - USD - conv.'!AB79)</f>
        <v>0</v>
      </c>
      <c r="AC79" s="286">
        <f>IF('2b - USD - conv.'!AC79=0,0,'2a - USD - local'!AC79/'2b - USD - conv.'!AC79)</f>
        <v>0</v>
      </c>
      <c r="AD79" s="286">
        <f>IF('2b - USD - conv.'!AD79=0,0,'2a - USD - local'!AD79/'2b - USD - conv.'!AD79)</f>
        <v>0</v>
      </c>
      <c r="AE79" s="286">
        <f>IF('2b - USD - conv.'!AE79=0,0,'2a - USD - local'!AE79/'2b - USD - conv.'!AE79)</f>
        <v>0</v>
      </c>
      <c r="AF79" s="286">
        <f>IF('2b - USD - conv.'!AF79=0,0,'2a - USD - local'!AF79/'2b - USD - conv.'!AF79)</f>
        <v>0</v>
      </c>
      <c r="AG79" s="286">
        <f>IF('2b - USD - conv.'!AG79=0,0,'2a - USD - local'!AG79/'2b - USD - conv.'!AG79)</f>
        <v>0</v>
      </c>
      <c r="AH79" s="286">
        <f>IF('2b - USD - conv.'!AH79=0,0,'2a - USD - local'!AH79/'2b - USD - conv.'!AH79)</f>
        <v>0</v>
      </c>
      <c r="AI79" s="286">
        <f>IF('2b - USD - conv.'!AI79=0,0,'2a - USD - local'!AI79/'2b - USD - conv.'!AI79)</f>
        <v>0</v>
      </c>
      <c r="AJ79" s="286">
        <f>IF('2b - USD - conv.'!AJ79=0,0,'2a - USD - local'!AJ79/'2b - USD - conv.'!AJ79)</f>
        <v>0</v>
      </c>
      <c r="AK79" s="286">
        <f>IF('2b - USD - conv.'!AK79=0,0,'2a - USD - local'!AK79/'2b - USD - conv.'!AK79)</f>
        <v>0</v>
      </c>
      <c r="AL79" s="286">
        <f>IF('2b - USD - conv.'!AL79=0,0,'2a - USD - local'!AL79/'2b - USD - conv.'!AL79)</f>
        <v>0</v>
      </c>
      <c r="AM79" s="286">
        <f>IF('2b - USD - conv.'!AM79=0,0,'2a - USD - local'!AM79/'2b - USD - conv.'!AM79)</f>
        <v>0</v>
      </c>
      <c r="AN79" s="286">
        <f>IF('2b - USD - conv.'!AN79=0,0,'2a - USD - local'!AN79/'2b - USD - conv.'!AN79)</f>
        <v>0</v>
      </c>
      <c r="AO79" s="286">
        <f>IF('2b - USD - conv.'!AO79=0,0,'2a - USD - local'!AO79/'2b - USD - conv.'!AO79)</f>
        <v>0</v>
      </c>
      <c r="AP79" s="308">
        <f>IF('2b - USD - conv.'!AP79=0,0,'2a - USD - local'!AP79/'2b - USD - conv.'!AP79)</f>
        <v>0</v>
      </c>
    </row>
    <row r="80" spans="1:42" customFormat="1" outlineLevel="2">
      <c r="A80" s="211" t="str">
        <f>A56&amp;"."&amp;A73&amp;"."&amp;A57&amp;"."&amp;B80</f>
        <v>1.o.2.7</v>
      </c>
      <c r="B80">
        <v>7</v>
      </c>
      <c r="C80" t="str">
        <f>'1-GBP'!C80</f>
        <v/>
      </c>
      <c r="M80" s="286">
        <f>IF('2b - USD - conv.'!M80=0,0,'2a - USD - local'!M80/'2b - USD - conv.'!M80)</f>
        <v>0</v>
      </c>
      <c r="N80" s="286">
        <f>IF('2b - USD - conv.'!N80=0,0,'2a - USD - local'!N80/'2b - USD - conv.'!N80)</f>
        <v>0</v>
      </c>
      <c r="O80" s="286">
        <f>IF('2b - USD - conv.'!O80=0,0,'2a - USD - local'!O80/'2b - USD - conv.'!O80)</f>
        <v>0</v>
      </c>
      <c r="P80" s="286">
        <f>IF('2b - USD - conv.'!P80=0,0,'2a - USD - local'!P80/'2b - USD - conv.'!P80)</f>
        <v>0</v>
      </c>
      <c r="Q80" s="286">
        <f>IF('2b - USD - conv.'!Q80=0,0,'2a - USD - local'!Q80/'2b - USD - conv.'!Q80)</f>
        <v>0</v>
      </c>
      <c r="R80" s="286">
        <f>IF('2b - USD - conv.'!R80=0,0,'2a - USD - local'!R80/'2b - USD - conv.'!R80)</f>
        <v>0</v>
      </c>
      <c r="S80" s="286">
        <f>IF('2b - USD - conv.'!S80=0,0,'2a - USD - local'!S80/'2b - USD - conv.'!S80)</f>
        <v>0</v>
      </c>
      <c r="T80" s="286">
        <f>IF('2b - USD - conv.'!T80=0,0,'2a - USD - local'!T80/'2b - USD - conv.'!T80)</f>
        <v>0</v>
      </c>
      <c r="U80" s="286">
        <f>IF('2b - USD - conv.'!U80=0,0,'2a - USD - local'!U80/'2b - USD - conv.'!U80)</f>
        <v>0</v>
      </c>
      <c r="V80" s="286">
        <f>IF('2b - USD - conv.'!V80=0,0,'2a - USD - local'!V80/'2b - USD - conv.'!V80)</f>
        <v>0</v>
      </c>
      <c r="W80" s="286">
        <f>IF('2b - USD - conv.'!W80=0,0,'2a - USD - local'!W80/'2b - USD - conv.'!W80)</f>
        <v>0</v>
      </c>
      <c r="X80" s="286">
        <f>IF('2b - USD - conv.'!X80=0,0,'2a - USD - local'!X80/'2b - USD - conv.'!X80)</f>
        <v>0</v>
      </c>
      <c r="Y80" s="286">
        <f>IF('2b - USD - conv.'!Y80=0,0,'2a - USD - local'!Y80/'2b - USD - conv.'!Y80)</f>
        <v>0</v>
      </c>
      <c r="Z80" s="286">
        <f>IF('2b - USD - conv.'!Z80=0,0,'2a - USD - local'!Z80/'2b - USD - conv.'!Z80)</f>
        <v>0</v>
      </c>
      <c r="AA80" s="286">
        <f>IF('2b - USD - conv.'!AA80=0,0,'2a - USD - local'!AA80/'2b - USD - conv.'!AA80)</f>
        <v>0</v>
      </c>
      <c r="AB80" s="286">
        <f>IF('2b - USD - conv.'!AB80=0,0,'2a - USD - local'!AB80/'2b - USD - conv.'!AB80)</f>
        <v>0</v>
      </c>
      <c r="AC80" s="286">
        <f>IF('2b - USD - conv.'!AC80=0,0,'2a - USD - local'!AC80/'2b - USD - conv.'!AC80)</f>
        <v>0</v>
      </c>
      <c r="AD80" s="286">
        <f>IF('2b - USD - conv.'!AD80=0,0,'2a - USD - local'!AD80/'2b - USD - conv.'!AD80)</f>
        <v>0</v>
      </c>
      <c r="AE80" s="286">
        <f>IF('2b - USD - conv.'!AE80=0,0,'2a - USD - local'!AE80/'2b - USD - conv.'!AE80)</f>
        <v>0</v>
      </c>
      <c r="AF80" s="286">
        <f>IF('2b - USD - conv.'!AF80=0,0,'2a - USD - local'!AF80/'2b - USD - conv.'!AF80)</f>
        <v>0</v>
      </c>
      <c r="AG80" s="286">
        <f>IF('2b - USD - conv.'!AG80=0,0,'2a - USD - local'!AG80/'2b - USD - conv.'!AG80)</f>
        <v>0</v>
      </c>
      <c r="AH80" s="286">
        <f>IF('2b - USD - conv.'!AH80=0,0,'2a - USD - local'!AH80/'2b - USD - conv.'!AH80)</f>
        <v>0</v>
      </c>
      <c r="AI80" s="286">
        <f>IF('2b - USD - conv.'!AI80=0,0,'2a - USD - local'!AI80/'2b - USD - conv.'!AI80)</f>
        <v>0</v>
      </c>
      <c r="AJ80" s="286">
        <f>IF('2b - USD - conv.'!AJ80=0,0,'2a - USD - local'!AJ80/'2b - USD - conv.'!AJ80)</f>
        <v>0</v>
      </c>
      <c r="AK80" s="286">
        <f>IF('2b - USD - conv.'!AK80=0,0,'2a - USD - local'!AK80/'2b - USD - conv.'!AK80)</f>
        <v>0</v>
      </c>
      <c r="AL80" s="286">
        <f>IF('2b - USD - conv.'!AL80=0,0,'2a - USD - local'!AL80/'2b - USD - conv.'!AL80)</f>
        <v>0</v>
      </c>
      <c r="AM80" s="286">
        <f>IF('2b - USD - conv.'!AM80=0,0,'2a - USD - local'!AM80/'2b - USD - conv.'!AM80)</f>
        <v>0</v>
      </c>
      <c r="AN80" s="286">
        <f>IF('2b - USD - conv.'!AN80=0,0,'2a - USD - local'!AN80/'2b - USD - conv.'!AN80)</f>
        <v>0</v>
      </c>
      <c r="AO80" s="286">
        <f>IF('2b - USD - conv.'!AO80=0,0,'2a - USD - local'!AO80/'2b - USD - conv.'!AO80)</f>
        <v>0</v>
      </c>
      <c r="AP80" s="308">
        <f>IF('2b - USD - conv.'!AP80=0,0,'2a - USD - local'!AP80/'2b - USD - conv.'!AP80)</f>
        <v>0</v>
      </c>
    </row>
    <row r="81" spans="1:42" customFormat="1" outlineLevel="2">
      <c r="A81" s="211" t="str">
        <f>A56&amp;"."&amp;A73&amp;"."&amp;A57&amp;"."&amp;B81</f>
        <v>1.o.2.8</v>
      </c>
      <c r="B81">
        <v>8</v>
      </c>
      <c r="C81" t="str">
        <f>'1-GBP'!C81</f>
        <v/>
      </c>
      <c r="M81" s="286">
        <f>IF('2b - USD - conv.'!M81=0,0,'2a - USD - local'!M81/'2b - USD - conv.'!M81)</f>
        <v>0</v>
      </c>
      <c r="N81" s="286">
        <f>IF('2b - USD - conv.'!N81=0,0,'2a - USD - local'!N81/'2b - USD - conv.'!N81)</f>
        <v>0</v>
      </c>
      <c r="O81" s="286">
        <f>IF('2b - USD - conv.'!O81=0,0,'2a - USD - local'!O81/'2b - USD - conv.'!O81)</f>
        <v>0</v>
      </c>
      <c r="P81" s="286">
        <f>IF('2b - USD - conv.'!P81=0,0,'2a - USD - local'!P81/'2b - USD - conv.'!P81)</f>
        <v>0</v>
      </c>
      <c r="Q81" s="286">
        <f>IF('2b - USD - conv.'!Q81=0,0,'2a - USD - local'!Q81/'2b - USD - conv.'!Q81)</f>
        <v>0</v>
      </c>
      <c r="R81" s="286">
        <f>IF('2b - USD - conv.'!R81=0,0,'2a - USD - local'!R81/'2b - USD - conv.'!R81)</f>
        <v>0</v>
      </c>
      <c r="S81" s="286">
        <f>IF('2b - USD - conv.'!S81=0,0,'2a - USD - local'!S81/'2b - USD - conv.'!S81)</f>
        <v>0</v>
      </c>
      <c r="T81" s="286">
        <f>IF('2b - USD - conv.'!T81=0,0,'2a - USD - local'!T81/'2b - USD - conv.'!T81)</f>
        <v>0</v>
      </c>
      <c r="U81" s="286">
        <f>IF('2b - USD - conv.'!U81=0,0,'2a - USD - local'!U81/'2b - USD - conv.'!U81)</f>
        <v>0</v>
      </c>
      <c r="V81" s="286">
        <f>IF('2b - USD - conv.'!V81=0,0,'2a - USD - local'!V81/'2b - USD - conv.'!V81)</f>
        <v>0</v>
      </c>
      <c r="W81" s="286">
        <f>IF('2b - USD - conv.'!W81=0,0,'2a - USD - local'!W81/'2b - USD - conv.'!W81)</f>
        <v>0</v>
      </c>
      <c r="X81" s="286">
        <f>IF('2b - USD - conv.'!X81=0,0,'2a - USD - local'!X81/'2b - USD - conv.'!X81)</f>
        <v>0</v>
      </c>
      <c r="Y81" s="286">
        <f>IF('2b - USD - conv.'!Y81=0,0,'2a - USD - local'!Y81/'2b - USD - conv.'!Y81)</f>
        <v>0</v>
      </c>
      <c r="Z81" s="286">
        <f>IF('2b - USD - conv.'!Z81=0,0,'2a - USD - local'!Z81/'2b - USD - conv.'!Z81)</f>
        <v>0</v>
      </c>
      <c r="AA81" s="286">
        <f>IF('2b - USD - conv.'!AA81=0,0,'2a - USD - local'!AA81/'2b - USD - conv.'!AA81)</f>
        <v>0</v>
      </c>
      <c r="AB81" s="286">
        <f>IF('2b - USD - conv.'!AB81=0,0,'2a - USD - local'!AB81/'2b - USD - conv.'!AB81)</f>
        <v>0</v>
      </c>
      <c r="AC81" s="286">
        <f>IF('2b - USD - conv.'!AC81=0,0,'2a - USD - local'!AC81/'2b - USD - conv.'!AC81)</f>
        <v>0</v>
      </c>
      <c r="AD81" s="286">
        <f>IF('2b - USD - conv.'!AD81=0,0,'2a - USD - local'!AD81/'2b - USD - conv.'!AD81)</f>
        <v>0</v>
      </c>
      <c r="AE81" s="286">
        <f>IF('2b - USD - conv.'!AE81=0,0,'2a - USD - local'!AE81/'2b - USD - conv.'!AE81)</f>
        <v>0</v>
      </c>
      <c r="AF81" s="286">
        <f>IF('2b - USD - conv.'!AF81=0,0,'2a - USD - local'!AF81/'2b - USD - conv.'!AF81)</f>
        <v>0</v>
      </c>
      <c r="AG81" s="286">
        <f>IF('2b - USD - conv.'!AG81=0,0,'2a - USD - local'!AG81/'2b - USD - conv.'!AG81)</f>
        <v>0</v>
      </c>
      <c r="AH81" s="286">
        <f>IF('2b - USD - conv.'!AH81=0,0,'2a - USD - local'!AH81/'2b - USD - conv.'!AH81)</f>
        <v>0</v>
      </c>
      <c r="AI81" s="286">
        <f>IF('2b - USD - conv.'!AI81=0,0,'2a - USD - local'!AI81/'2b - USD - conv.'!AI81)</f>
        <v>0</v>
      </c>
      <c r="AJ81" s="286">
        <f>IF('2b - USD - conv.'!AJ81=0,0,'2a - USD - local'!AJ81/'2b - USD - conv.'!AJ81)</f>
        <v>0</v>
      </c>
      <c r="AK81" s="286">
        <f>IF('2b - USD - conv.'!AK81=0,0,'2a - USD - local'!AK81/'2b - USD - conv.'!AK81)</f>
        <v>0</v>
      </c>
      <c r="AL81" s="286">
        <f>IF('2b - USD - conv.'!AL81=0,0,'2a - USD - local'!AL81/'2b - USD - conv.'!AL81)</f>
        <v>0</v>
      </c>
      <c r="AM81" s="286">
        <f>IF('2b - USD - conv.'!AM81=0,0,'2a - USD - local'!AM81/'2b - USD - conv.'!AM81)</f>
        <v>0</v>
      </c>
      <c r="AN81" s="286">
        <f>IF('2b - USD - conv.'!AN81=0,0,'2a - USD - local'!AN81/'2b - USD - conv.'!AN81)</f>
        <v>0</v>
      </c>
      <c r="AO81" s="286">
        <f>IF('2b - USD - conv.'!AO81=0,0,'2a - USD - local'!AO81/'2b - USD - conv.'!AO81)</f>
        <v>0</v>
      </c>
      <c r="AP81" s="308">
        <f>IF('2b - USD - conv.'!AP81=0,0,'2a - USD - local'!AP81/'2b - USD - conv.'!AP81)</f>
        <v>0</v>
      </c>
    </row>
    <row r="82" spans="1:42" customFormat="1" outlineLevel="2">
      <c r="A82" s="211" t="str">
        <f>A56&amp;"."&amp;A73&amp;"."&amp;A57&amp;"."&amp;B82</f>
        <v>1.o.2.9</v>
      </c>
      <c r="B82">
        <v>9</v>
      </c>
      <c r="C82" t="str">
        <f>'1-GBP'!C82</f>
        <v/>
      </c>
      <c r="M82" s="286">
        <f>IF('2b - USD - conv.'!M82=0,0,'2a - USD - local'!M82/'2b - USD - conv.'!M82)</f>
        <v>0</v>
      </c>
      <c r="N82" s="286">
        <f>IF('2b - USD - conv.'!N82=0,0,'2a - USD - local'!N82/'2b - USD - conv.'!N82)</f>
        <v>0</v>
      </c>
      <c r="O82" s="286">
        <f>IF('2b - USD - conv.'!O82=0,0,'2a - USD - local'!O82/'2b - USD - conv.'!O82)</f>
        <v>0</v>
      </c>
      <c r="P82" s="286">
        <f>IF('2b - USD - conv.'!P82=0,0,'2a - USD - local'!P82/'2b - USD - conv.'!P82)</f>
        <v>0</v>
      </c>
      <c r="Q82" s="286">
        <f>IF('2b - USD - conv.'!Q82=0,0,'2a - USD - local'!Q82/'2b - USD - conv.'!Q82)</f>
        <v>0</v>
      </c>
      <c r="R82" s="286">
        <f>IF('2b - USD - conv.'!R82=0,0,'2a - USD - local'!R82/'2b - USD - conv.'!R82)</f>
        <v>0</v>
      </c>
      <c r="S82" s="286">
        <f>IF('2b - USD - conv.'!S82=0,0,'2a - USD - local'!S82/'2b - USD - conv.'!S82)</f>
        <v>0</v>
      </c>
      <c r="T82" s="286">
        <f>IF('2b - USD - conv.'!T82=0,0,'2a - USD - local'!T82/'2b - USD - conv.'!T82)</f>
        <v>0</v>
      </c>
      <c r="U82" s="286">
        <f>IF('2b - USD - conv.'!U82=0,0,'2a - USD - local'!U82/'2b - USD - conv.'!U82)</f>
        <v>0</v>
      </c>
      <c r="V82" s="286">
        <f>IF('2b - USD - conv.'!V82=0,0,'2a - USD - local'!V82/'2b - USD - conv.'!V82)</f>
        <v>0</v>
      </c>
      <c r="W82" s="286">
        <f>IF('2b - USD - conv.'!W82=0,0,'2a - USD - local'!W82/'2b - USD - conv.'!W82)</f>
        <v>0</v>
      </c>
      <c r="X82" s="286">
        <f>IF('2b - USD - conv.'!X82=0,0,'2a - USD - local'!X82/'2b - USD - conv.'!X82)</f>
        <v>0</v>
      </c>
      <c r="Y82" s="286">
        <f>IF('2b - USD - conv.'!Y82=0,0,'2a - USD - local'!Y82/'2b - USD - conv.'!Y82)</f>
        <v>0</v>
      </c>
      <c r="Z82" s="286">
        <f>IF('2b - USD - conv.'!Z82=0,0,'2a - USD - local'!Z82/'2b - USD - conv.'!Z82)</f>
        <v>0</v>
      </c>
      <c r="AA82" s="286">
        <f>IF('2b - USD - conv.'!AA82=0,0,'2a - USD - local'!AA82/'2b - USD - conv.'!AA82)</f>
        <v>0</v>
      </c>
      <c r="AB82" s="286">
        <f>IF('2b - USD - conv.'!AB82=0,0,'2a - USD - local'!AB82/'2b - USD - conv.'!AB82)</f>
        <v>0</v>
      </c>
      <c r="AC82" s="286">
        <f>IF('2b - USD - conv.'!AC82=0,0,'2a - USD - local'!AC82/'2b - USD - conv.'!AC82)</f>
        <v>0</v>
      </c>
      <c r="AD82" s="286">
        <f>IF('2b - USD - conv.'!AD82=0,0,'2a - USD - local'!AD82/'2b - USD - conv.'!AD82)</f>
        <v>0</v>
      </c>
      <c r="AE82" s="286">
        <f>IF('2b - USD - conv.'!AE82=0,0,'2a - USD - local'!AE82/'2b - USD - conv.'!AE82)</f>
        <v>0</v>
      </c>
      <c r="AF82" s="286">
        <f>IF('2b - USD - conv.'!AF82=0,0,'2a - USD - local'!AF82/'2b - USD - conv.'!AF82)</f>
        <v>0</v>
      </c>
      <c r="AG82" s="286">
        <f>IF('2b - USD - conv.'!AG82=0,0,'2a - USD - local'!AG82/'2b - USD - conv.'!AG82)</f>
        <v>0</v>
      </c>
      <c r="AH82" s="286">
        <f>IF('2b - USD - conv.'!AH82=0,0,'2a - USD - local'!AH82/'2b - USD - conv.'!AH82)</f>
        <v>0</v>
      </c>
      <c r="AI82" s="286">
        <f>IF('2b - USD - conv.'!AI82=0,0,'2a - USD - local'!AI82/'2b - USD - conv.'!AI82)</f>
        <v>0</v>
      </c>
      <c r="AJ82" s="286">
        <f>IF('2b - USD - conv.'!AJ82=0,0,'2a - USD - local'!AJ82/'2b - USD - conv.'!AJ82)</f>
        <v>0</v>
      </c>
      <c r="AK82" s="286">
        <f>IF('2b - USD - conv.'!AK82=0,0,'2a - USD - local'!AK82/'2b - USD - conv.'!AK82)</f>
        <v>0</v>
      </c>
      <c r="AL82" s="286">
        <f>IF('2b - USD - conv.'!AL82=0,0,'2a - USD - local'!AL82/'2b - USD - conv.'!AL82)</f>
        <v>0</v>
      </c>
      <c r="AM82" s="286">
        <f>IF('2b - USD - conv.'!AM82=0,0,'2a - USD - local'!AM82/'2b - USD - conv.'!AM82)</f>
        <v>0</v>
      </c>
      <c r="AN82" s="286">
        <f>IF('2b - USD - conv.'!AN82=0,0,'2a - USD - local'!AN82/'2b - USD - conv.'!AN82)</f>
        <v>0</v>
      </c>
      <c r="AO82" s="286">
        <f>IF('2b - USD - conv.'!AO82=0,0,'2a - USD - local'!AO82/'2b - USD - conv.'!AO82)</f>
        <v>0</v>
      </c>
      <c r="AP82" s="308">
        <f>IF('2b - USD - conv.'!AP82=0,0,'2a - USD - local'!AP82/'2b - USD - conv.'!AP82)</f>
        <v>0</v>
      </c>
    </row>
    <row r="83" spans="1:42" customFormat="1" outlineLevel="2">
      <c r="A83" s="211" t="str">
        <f>A56&amp;"."&amp;A73&amp;"."&amp;A57&amp;"."&amp;B83</f>
        <v>1.o.2.10</v>
      </c>
      <c r="B83">
        <v>10</v>
      </c>
      <c r="C83" t="str">
        <f>'1-GBP'!C83</f>
        <v/>
      </c>
      <c r="M83" s="286">
        <f>IF('2b - USD - conv.'!M83=0,0,'2a - USD - local'!M83/'2b - USD - conv.'!M83)</f>
        <v>0</v>
      </c>
      <c r="N83" s="286">
        <f>IF('2b - USD - conv.'!N83=0,0,'2a - USD - local'!N83/'2b - USD - conv.'!N83)</f>
        <v>0</v>
      </c>
      <c r="O83" s="286">
        <f>IF('2b - USD - conv.'!O83=0,0,'2a - USD - local'!O83/'2b - USD - conv.'!O83)</f>
        <v>0</v>
      </c>
      <c r="P83" s="286">
        <f>IF('2b - USD - conv.'!P83=0,0,'2a - USD - local'!P83/'2b - USD - conv.'!P83)</f>
        <v>0</v>
      </c>
      <c r="Q83" s="286">
        <f>IF('2b - USD - conv.'!Q83=0,0,'2a - USD - local'!Q83/'2b - USD - conv.'!Q83)</f>
        <v>0</v>
      </c>
      <c r="R83" s="286">
        <f>IF('2b - USD - conv.'!R83=0,0,'2a - USD - local'!R83/'2b - USD - conv.'!R83)</f>
        <v>0</v>
      </c>
      <c r="S83" s="286">
        <f>IF('2b - USD - conv.'!S83=0,0,'2a - USD - local'!S83/'2b - USD - conv.'!S83)</f>
        <v>0</v>
      </c>
      <c r="T83" s="286">
        <f>IF('2b - USD - conv.'!T83=0,0,'2a - USD - local'!T83/'2b - USD - conv.'!T83)</f>
        <v>0</v>
      </c>
      <c r="U83" s="286">
        <f>IF('2b - USD - conv.'!U83=0,0,'2a - USD - local'!U83/'2b - USD - conv.'!U83)</f>
        <v>0</v>
      </c>
      <c r="V83" s="286">
        <f>IF('2b - USD - conv.'!V83=0,0,'2a - USD - local'!V83/'2b - USD - conv.'!V83)</f>
        <v>0</v>
      </c>
      <c r="W83" s="286">
        <f>IF('2b - USD - conv.'!W83=0,0,'2a - USD - local'!W83/'2b - USD - conv.'!W83)</f>
        <v>0</v>
      </c>
      <c r="X83" s="286">
        <f>IF('2b - USD - conv.'!X83=0,0,'2a - USD - local'!X83/'2b - USD - conv.'!X83)</f>
        <v>0</v>
      </c>
      <c r="Y83" s="286">
        <f>IF('2b - USD - conv.'!Y83=0,0,'2a - USD - local'!Y83/'2b - USD - conv.'!Y83)</f>
        <v>0</v>
      </c>
      <c r="Z83" s="286">
        <f>IF('2b - USD - conv.'!Z83=0,0,'2a - USD - local'!Z83/'2b - USD - conv.'!Z83)</f>
        <v>0</v>
      </c>
      <c r="AA83" s="286">
        <f>IF('2b - USD - conv.'!AA83=0,0,'2a - USD - local'!AA83/'2b - USD - conv.'!AA83)</f>
        <v>0</v>
      </c>
      <c r="AB83" s="286">
        <f>IF('2b - USD - conv.'!AB83=0,0,'2a - USD - local'!AB83/'2b - USD - conv.'!AB83)</f>
        <v>0</v>
      </c>
      <c r="AC83" s="286">
        <f>IF('2b - USD - conv.'!AC83=0,0,'2a - USD - local'!AC83/'2b - USD - conv.'!AC83)</f>
        <v>0</v>
      </c>
      <c r="AD83" s="286">
        <f>IF('2b - USD - conv.'!AD83=0,0,'2a - USD - local'!AD83/'2b - USD - conv.'!AD83)</f>
        <v>0</v>
      </c>
      <c r="AE83" s="286">
        <f>IF('2b - USD - conv.'!AE83=0,0,'2a - USD - local'!AE83/'2b - USD - conv.'!AE83)</f>
        <v>0</v>
      </c>
      <c r="AF83" s="286">
        <f>IF('2b - USD - conv.'!AF83=0,0,'2a - USD - local'!AF83/'2b - USD - conv.'!AF83)</f>
        <v>0</v>
      </c>
      <c r="AG83" s="286">
        <f>IF('2b - USD - conv.'!AG83=0,0,'2a - USD - local'!AG83/'2b - USD - conv.'!AG83)</f>
        <v>0</v>
      </c>
      <c r="AH83" s="286">
        <f>IF('2b - USD - conv.'!AH83=0,0,'2a - USD - local'!AH83/'2b - USD - conv.'!AH83)</f>
        <v>0</v>
      </c>
      <c r="AI83" s="286">
        <f>IF('2b - USD - conv.'!AI83=0,0,'2a - USD - local'!AI83/'2b - USD - conv.'!AI83)</f>
        <v>0</v>
      </c>
      <c r="AJ83" s="286">
        <f>IF('2b - USD - conv.'!AJ83=0,0,'2a - USD - local'!AJ83/'2b - USD - conv.'!AJ83)</f>
        <v>0</v>
      </c>
      <c r="AK83" s="286">
        <f>IF('2b - USD - conv.'!AK83=0,0,'2a - USD - local'!AK83/'2b - USD - conv.'!AK83)</f>
        <v>0</v>
      </c>
      <c r="AL83" s="286">
        <f>IF('2b - USD - conv.'!AL83=0,0,'2a - USD - local'!AL83/'2b - USD - conv.'!AL83)</f>
        <v>0</v>
      </c>
      <c r="AM83" s="286">
        <f>IF('2b - USD - conv.'!AM83=0,0,'2a - USD - local'!AM83/'2b - USD - conv.'!AM83)</f>
        <v>0</v>
      </c>
      <c r="AN83" s="286">
        <f>IF('2b - USD - conv.'!AN83=0,0,'2a - USD - local'!AN83/'2b - USD - conv.'!AN83)</f>
        <v>0</v>
      </c>
      <c r="AO83" s="286">
        <f>IF('2b - USD - conv.'!AO83=0,0,'2a - USD - local'!AO83/'2b - USD - conv.'!AO83)</f>
        <v>0</v>
      </c>
      <c r="AP83" s="308">
        <f>IF('2b - USD - conv.'!AP83=0,0,'2a - USD - local'!AP83/'2b - USD - conv.'!AP83)</f>
        <v>0</v>
      </c>
    </row>
    <row r="84" spans="1:42" customFormat="1" outlineLevel="2">
      <c r="A84" s="211" t="str">
        <f>A56&amp;"."&amp;A73&amp;"."&amp;A57&amp;"."&amp;B84</f>
        <v>1.o.2.11</v>
      </c>
      <c r="B84">
        <v>11</v>
      </c>
      <c r="C84" t="str">
        <f>'1-GBP'!C84</f>
        <v/>
      </c>
      <c r="M84" s="286">
        <f>IF('2b - USD - conv.'!M84=0,0,'2a - USD - local'!M84/'2b - USD - conv.'!M84)</f>
        <v>0</v>
      </c>
      <c r="N84" s="286">
        <f>IF('2b - USD - conv.'!N84=0,0,'2a - USD - local'!N84/'2b - USD - conv.'!N84)</f>
        <v>0</v>
      </c>
      <c r="O84" s="286">
        <f>IF('2b - USD - conv.'!O84=0,0,'2a - USD - local'!O84/'2b - USD - conv.'!O84)</f>
        <v>0</v>
      </c>
      <c r="P84" s="286">
        <f>IF('2b - USD - conv.'!P84=0,0,'2a - USD - local'!P84/'2b - USD - conv.'!P84)</f>
        <v>0</v>
      </c>
      <c r="Q84" s="286">
        <f>IF('2b - USD - conv.'!Q84=0,0,'2a - USD - local'!Q84/'2b - USD - conv.'!Q84)</f>
        <v>0</v>
      </c>
      <c r="R84" s="286">
        <f>IF('2b - USD - conv.'!R84=0,0,'2a - USD - local'!R84/'2b - USD - conv.'!R84)</f>
        <v>0</v>
      </c>
      <c r="S84" s="286">
        <f>IF('2b - USD - conv.'!S84=0,0,'2a - USD - local'!S84/'2b - USD - conv.'!S84)</f>
        <v>0</v>
      </c>
      <c r="T84" s="286">
        <f>IF('2b - USD - conv.'!T84=0,0,'2a - USD - local'!T84/'2b - USD - conv.'!T84)</f>
        <v>0</v>
      </c>
      <c r="U84" s="286">
        <f>IF('2b - USD - conv.'!U84=0,0,'2a - USD - local'!U84/'2b - USD - conv.'!U84)</f>
        <v>0</v>
      </c>
      <c r="V84" s="286">
        <f>IF('2b - USD - conv.'!V84=0,0,'2a - USD - local'!V84/'2b - USD - conv.'!V84)</f>
        <v>0</v>
      </c>
      <c r="W84" s="286">
        <f>IF('2b - USD - conv.'!W84=0,0,'2a - USD - local'!W84/'2b - USD - conv.'!W84)</f>
        <v>0</v>
      </c>
      <c r="X84" s="286">
        <f>IF('2b - USD - conv.'!X84=0,0,'2a - USD - local'!X84/'2b - USD - conv.'!X84)</f>
        <v>0</v>
      </c>
      <c r="Y84" s="286">
        <f>IF('2b - USD - conv.'!Y84=0,0,'2a - USD - local'!Y84/'2b - USD - conv.'!Y84)</f>
        <v>0</v>
      </c>
      <c r="Z84" s="286">
        <f>IF('2b - USD - conv.'!Z84=0,0,'2a - USD - local'!Z84/'2b - USD - conv.'!Z84)</f>
        <v>0</v>
      </c>
      <c r="AA84" s="286">
        <f>IF('2b - USD - conv.'!AA84=0,0,'2a - USD - local'!AA84/'2b - USD - conv.'!AA84)</f>
        <v>0</v>
      </c>
      <c r="AB84" s="286">
        <f>IF('2b - USD - conv.'!AB84=0,0,'2a - USD - local'!AB84/'2b - USD - conv.'!AB84)</f>
        <v>0</v>
      </c>
      <c r="AC84" s="286">
        <f>IF('2b - USD - conv.'!AC84=0,0,'2a - USD - local'!AC84/'2b - USD - conv.'!AC84)</f>
        <v>0</v>
      </c>
      <c r="AD84" s="286">
        <f>IF('2b - USD - conv.'!AD84=0,0,'2a - USD - local'!AD84/'2b - USD - conv.'!AD84)</f>
        <v>0</v>
      </c>
      <c r="AE84" s="286">
        <f>IF('2b - USD - conv.'!AE84=0,0,'2a - USD - local'!AE84/'2b - USD - conv.'!AE84)</f>
        <v>0</v>
      </c>
      <c r="AF84" s="286">
        <f>IF('2b - USD - conv.'!AF84=0,0,'2a - USD - local'!AF84/'2b - USD - conv.'!AF84)</f>
        <v>0</v>
      </c>
      <c r="AG84" s="286">
        <f>IF('2b - USD - conv.'!AG84=0,0,'2a - USD - local'!AG84/'2b - USD - conv.'!AG84)</f>
        <v>0</v>
      </c>
      <c r="AH84" s="286">
        <f>IF('2b - USD - conv.'!AH84=0,0,'2a - USD - local'!AH84/'2b - USD - conv.'!AH84)</f>
        <v>0</v>
      </c>
      <c r="AI84" s="286">
        <f>IF('2b - USD - conv.'!AI84=0,0,'2a - USD - local'!AI84/'2b - USD - conv.'!AI84)</f>
        <v>0</v>
      </c>
      <c r="AJ84" s="286">
        <f>IF('2b - USD - conv.'!AJ84=0,0,'2a - USD - local'!AJ84/'2b - USD - conv.'!AJ84)</f>
        <v>0</v>
      </c>
      <c r="AK84" s="286">
        <f>IF('2b - USD - conv.'!AK84=0,0,'2a - USD - local'!AK84/'2b - USD - conv.'!AK84)</f>
        <v>0</v>
      </c>
      <c r="AL84" s="286">
        <f>IF('2b - USD - conv.'!AL84=0,0,'2a - USD - local'!AL84/'2b - USD - conv.'!AL84)</f>
        <v>0</v>
      </c>
      <c r="AM84" s="286">
        <f>IF('2b - USD - conv.'!AM84=0,0,'2a - USD - local'!AM84/'2b - USD - conv.'!AM84)</f>
        <v>0</v>
      </c>
      <c r="AN84" s="286">
        <f>IF('2b - USD - conv.'!AN84=0,0,'2a - USD - local'!AN84/'2b - USD - conv.'!AN84)</f>
        <v>0</v>
      </c>
      <c r="AO84" s="286">
        <f>IF('2b - USD - conv.'!AO84=0,0,'2a - USD - local'!AO84/'2b - USD - conv.'!AO84)</f>
        <v>0</v>
      </c>
      <c r="AP84" s="308">
        <f>IF('2b - USD - conv.'!AP84=0,0,'2a - USD - local'!AP84/'2b - USD - conv.'!AP84)</f>
        <v>0</v>
      </c>
    </row>
    <row r="85" spans="1:42" customFormat="1" outlineLevel="2">
      <c r="A85" s="211" t="str">
        <f>A56&amp;"."&amp;A73&amp;"."&amp;A57&amp;"."&amp;B85</f>
        <v>1.o.2.12</v>
      </c>
      <c r="B85">
        <v>12</v>
      </c>
      <c r="C85" t="str">
        <f>'1-GBP'!C85</f>
        <v/>
      </c>
      <c r="M85" s="286">
        <f>IF('2b - USD - conv.'!M85=0,0,'2a - USD - local'!M85/'2b - USD - conv.'!M85)</f>
        <v>0</v>
      </c>
      <c r="N85" s="286">
        <f>IF('2b - USD - conv.'!N85=0,0,'2a - USD - local'!N85/'2b - USD - conv.'!N85)</f>
        <v>0</v>
      </c>
      <c r="O85" s="286">
        <f>IF('2b - USD - conv.'!O85=0,0,'2a - USD - local'!O85/'2b - USD - conv.'!O85)</f>
        <v>0</v>
      </c>
      <c r="P85" s="286">
        <f>IF('2b - USD - conv.'!P85=0,0,'2a - USD - local'!P85/'2b - USD - conv.'!P85)</f>
        <v>0</v>
      </c>
      <c r="Q85" s="286">
        <f>IF('2b - USD - conv.'!Q85=0,0,'2a - USD - local'!Q85/'2b - USD - conv.'!Q85)</f>
        <v>0</v>
      </c>
      <c r="R85" s="286">
        <f>IF('2b - USD - conv.'!R85=0,0,'2a - USD - local'!R85/'2b - USD - conv.'!R85)</f>
        <v>0</v>
      </c>
      <c r="S85" s="286">
        <f>IF('2b - USD - conv.'!S85=0,0,'2a - USD - local'!S85/'2b - USD - conv.'!S85)</f>
        <v>0</v>
      </c>
      <c r="T85" s="286">
        <f>IF('2b - USD - conv.'!T85=0,0,'2a - USD - local'!T85/'2b - USD - conv.'!T85)</f>
        <v>0</v>
      </c>
      <c r="U85" s="286">
        <f>IF('2b - USD - conv.'!U85=0,0,'2a - USD - local'!U85/'2b - USD - conv.'!U85)</f>
        <v>0</v>
      </c>
      <c r="V85" s="286">
        <f>IF('2b - USD - conv.'!V85=0,0,'2a - USD - local'!V85/'2b - USD - conv.'!V85)</f>
        <v>0</v>
      </c>
      <c r="W85" s="286">
        <f>IF('2b - USD - conv.'!W85=0,0,'2a - USD - local'!W85/'2b - USD - conv.'!W85)</f>
        <v>0</v>
      </c>
      <c r="X85" s="286">
        <f>IF('2b - USD - conv.'!X85=0,0,'2a - USD - local'!X85/'2b - USD - conv.'!X85)</f>
        <v>0</v>
      </c>
      <c r="Y85" s="286">
        <f>IF('2b - USD - conv.'!Y85=0,0,'2a - USD - local'!Y85/'2b - USD - conv.'!Y85)</f>
        <v>0</v>
      </c>
      <c r="Z85" s="286">
        <f>IF('2b - USD - conv.'!Z85=0,0,'2a - USD - local'!Z85/'2b - USD - conv.'!Z85)</f>
        <v>0</v>
      </c>
      <c r="AA85" s="286">
        <f>IF('2b - USD - conv.'!AA85=0,0,'2a - USD - local'!AA85/'2b - USD - conv.'!AA85)</f>
        <v>0</v>
      </c>
      <c r="AB85" s="286">
        <f>IF('2b - USD - conv.'!AB85=0,0,'2a - USD - local'!AB85/'2b - USD - conv.'!AB85)</f>
        <v>0</v>
      </c>
      <c r="AC85" s="286">
        <f>IF('2b - USD - conv.'!AC85=0,0,'2a - USD - local'!AC85/'2b - USD - conv.'!AC85)</f>
        <v>0</v>
      </c>
      <c r="AD85" s="286">
        <f>IF('2b - USD - conv.'!AD85=0,0,'2a - USD - local'!AD85/'2b - USD - conv.'!AD85)</f>
        <v>0</v>
      </c>
      <c r="AE85" s="286">
        <f>IF('2b - USD - conv.'!AE85=0,0,'2a - USD - local'!AE85/'2b - USD - conv.'!AE85)</f>
        <v>0</v>
      </c>
      <c r="AF85" s="286">
        <f>IF('2b - USD - conv.'!AF85=0,0,'2a - USD - local'!AF85/'2b - USD - conv.'!AF85)</f>
        <v>0</v>
      </c>
      <c r="AG85" s="286">
        <f>IF('2b - USD - conv.'!AG85=0,0,'2a - USD - local'!AG85/'2b - USD - conv.'!AG85)</f>
        <v>0</v>
      </c>
      <c r="AH85" s="286">
        <f>IF('2b - USD - conv.'!AH85=0,0,'2a - USD - local'!AH85/'2b - USD - conv.'!AH85)</f>
        <v>0</v>
      </c>
      <c r="AI85" s="286">
        <f>IF('2b - USD - conv.'!AI85=0,0,'2a - USD - local'!AI85/'2b - USD - conv.'!AI85)</f>
        <v>0</v>
      </c>
      <c r="AJ85" s="286">
        <f>IF('2b - USD - conv.'!AJ85=0,0,'2a - USD - local'!AJ85/'2b - USD - conv.'!AJ85)</f>
        <v>0</v>
      </c>
      <c r="AK85" s="286">
        <f>IF('2b - USD - conv.'!AK85=0,0,'2a - USD - local'!AK85/'2b - USD - conv.'!AK85)</f>
        <v>0</v>
      </c>
      <c r="AL85" s="286">
        <f>IF('2b - USD - conv.'!AL85=0,0,'2a - USD - local'!AL85/'2b - USD - conv.'!AL85)</f>
        <v>0</v>
      </c>
      <c r="AM85" s="286">
        <f>IF('2b - USD - conv.'!AM85=0,0,'2a - USD - local'!AM85/'2b - USD - conv.'!AM85)</f>
        <v>0</v>
      </c>
      <c r="AN85" s="286">
        <f>IF('2b - USD - conv.'!AN85=0,0,'2a - USD - local'!AN85/'2b - USD - conv.'!AN85)</f>
        <v>0</v>
      </c>
      <c r="AO85" s="286">
        <f>IF('2b - USD - conv.'!AO85=0,0,'2a - USD - local'!AO85/'2b - USD - conv.'!AO85)</f>
        <v>0</v>
      </c>
      <c r="AP85" s="308">
        <f>IF('2b - USD - conv.'!AP85=0,0,'2a - USD - local'!AP85/'2b - USD - conv.'!AP85)</f>
        <v>0</v>
      </c>
    </row>
    <row r="86" spans="1:42" customFormat="1" outlineLevel="1" collapsed="1">
      <c r="A86" s="212"/>
      <c r="B86" s="201">
        <f>B85-COUNTIFS(C74:C85,"")</f>
        <v>2</v>
      </c>
      <c r="C86" s="201" t="s">
        <v>285</v>
      </c>
      <c r="D86" s="201"/>
      <c r="E86" s="201"/>
      <c r="F86" s="201"/>
      <c r="G86" s="201"/>
      <c r="H86" s="201"/>
      <c r="I86" s="201"/>
      <c r="J86" s="201"/>
      <c r="K86" s="201"/>
      <c r="L86" s="201"/>
      <c r="M86" s="280">
        <f t="shared" ref="M86:AP86" si="8">SUM(M74:M85)</f>
        <v>0</v>
      </c>
      <c r="N86" s="280">
        <f t="shared" si="8"/>
        <v>0</v>
      </c>
      <c r="O86" s="280">
        <f t="shared" si="8"/>
        <v>0</v>
      </c>
      <c r="P86" s="280">
        <f t="shared" si="8"/>
        <v>0</v>
      </c>
      <c r="Q86" s="280">
        <f t="shared" si="8"/>
        <v>0</v>
      </c>
      <c r="R86" s="280">
        <f t="shared" si="8"/>
        <v>0</v>
      </c>
      <c r="S86" s="280">
        <f t="shared" si="8"/>
        <v>0</v>
      </c>
      <c r="T86" s="280">
        <f t="shared" si="8"/>
        <v>0</v>
      </c>
      <c r="U86" s="280">
        <f t="shared" si="8"/>
        <v>0</v>
      </c>
      <c r="V86" s="280">
        <f t="shared" si="8"/>
        <v>0</v>
      </c>
      <c r="W86" s="280">
        <f t="shared" si="8"/>
        <v>0</v>
      </c>
      <c r="X86" s="280">
        <f t="shared" si="8"/>
        <v>0</v>
      </c>
      <c r="Y86" s="280">
        <f t="shared" si="8"/>
        <v>0</v>
      </c>
      <c r="Z86" s="280">
        <f t="shared" si="8"/>
        <v>0</v>
      </c>
      <c r="AA86" s="280">
        <f t="shared" si="8"/>
        <v>0</v>
      </c>
      <c r="AB86" s="280">
        <f t="shared" si="8"/>
        <v>0</v>
      </c>
      <c r="AC86" s="280">
        <f t="shared" si="8"/>
        <v>0</v>
      </c>
      <c r="AD86" s="280">
        <f t="shared" si="8"/>
        <v>0</v>
      </c>
      <c r="AE86" s="280">
        <f t="shared" si="8"/>
        <v>0</v>
      </c>
      <c r="AF86" s="280">
        <f t="shared" si="8"/>
        <v>0</v>
      </c>
      <c r="AG86" s="280">
        <f t="shared" si="8"/>
        <v>0</v>
      </c>
      <c r="AH86" s="280">
        <f t="shared" si="8"/>
        <v>0</v>
      </c>
      <c r="AI86" s="280">
        <f t="shared" si="8"/>
        <v>0</v>
      </c>
      <c r="AJ86" s="280">
        <f t="shared" si="8"/>
        <v>0</v>
      </c>
      <c r="AK86" s="280">
        <f t="shared" si="8"/>
        <v>0</v>
      </c>
      <c r="AL86" s="280">
        <f t="shared" si="8"/>
        <v>0</v>
      </c>
      <c r="AM86" s="280">
        <f t="shared" si="8"/>
        <v>0</v>
      </c>
      <c r="AN86" s="280">
        <f t="shared" si="8"/>
        <v>0</v>
      </c>
      <c r="AO86" s="280">
        <f t="shared" si="8"/>
        <v>0</v>
      </c>
      <c r="AP86" s="280">
        <f t="shared" si="8"/>
        <v>0</v>
      </c>
    </row>
    <row r="87" spans="1:42" customFormat="1" outlineLevel="1">
      <c r="A87" s="221"/>
      <c r="B87" s="222"/>
      <c r="C87" s="222"/>
      <c r="D87" s="222"/>
      <c r="E87" s="222"/>
      <c r="F87" s="222"/>
      <c r="G87" s="222"/>
      <c r="H87" s="222"/>
      <c r="I87" s="222"/>
      <c r="J87" s="222"/>
      <c r="K87" s="222"/>
      <c r="L87" s="222"/>
      <c r="M87" s="317"/>
      <c r="N87" s="317"/>
      <c r="O87" s="317"/>
      <c r="P87" s="317"/>
      <c r="Q87" s="317"/>
      <c r="R87" s="317"/>
      <c r="S87" s="317"/>
      <c r="T87" s="317"/>
      <c r="U87" s="317"/>
      <c r="V87" s="317"/>
      <c r="W87" s="317"/>
      <c r="X87" s="317"/>
      <c r="Y87" s="317"/>
      <c r="Z87" s="317"/>
      <c r="AA87" s="317"/>
      <c r="AB87" s="317"/>
      <c r="AC87" s="317"/>
      <c r="AD87" s="317"/>
      <c r="AE87" s="317"/>
      <c r="AF87" s="317"/>
      <c r="AG87" s="317"/>
      <c r="AH87" s="317"/>
      <c r="AI87" s="317"/>
      <c r="AJ87" s="317"/>
      <c r="AK87" s="317"/>
      <c r="AL87" s="317"/>
      <c r="AM87" s="317"/>
      <c r="AN87" s="317"/>
      <c r="AO87" s="317"/>
      <c r="AP87" s="317"/>
    </row>
    <row r="88" spans="1:42" customFormat="1" outlineLevel="1">
      <c r="A88" s="220" t="s">
        <v>254</v>
      </c>
      <c r="B88" s="220" t="s">
        <v>287</v>
      </c>
      <c r="C88" s="220" t="s">
        <v>284</v>
      </c>
      <c r="D88" s="220"/>
      <c r="E88" s="220"/>
      <c r="F88" s="220"/>
      <c r="G88" s="220"/>
      <c r="H88" s="220"/>
      <c r="I88" s="220"/>
      <c r="J88" s="220"/>
      <c r="K88" s="220"/>
      <c r="L88" s="220"/>
      <c r="M88" s="315"/>
      <c r="N88" s="315"/>
      <c r="O88" s="315"/>
      <c r="P88" s="315"/>
      <c r="Q88" s="315"/>
      <c r="R88" s="315"/>
      <c r="S88" s="315"/>
      <c r="T88" s="315"/>
      <c r="U88" s="315"/>
      <c r="V88" s="315"/>
      <c r="W88" s="315"/>
      <c r="X88" s="315"/>
      <c r="Y88" s="315"/>
      <c r="Z88" s="315"/>
      <c r="AA88" s="315"/>
      <c r="AB88" s="315"/>
      <c r="AC88" s="315"/>
      <c r="AD88" s="315"/>
      <c r="AE88" s="315"/>
      <c r="AF88" s="315"/>
      <c r="AG88" s="315"/>
      <c r="AH88" s="315"/>
      <c r="AI88" s="315"/>
      <c r="AJ88" s="315"/>
      <c r="AK88" s="315"/>
      <c r="AL88" s="315"/>
      <c r="AM88" s="315"/>
      <c r="AN88" s="315"/>
      <c r="AO88" s="315"/>
      <c r="AP88" s="315"/>
    </row>
    <row r="89" spans="1:42" customFormat="1" outlineLevel="2">
      <c r="A89" s="211" t="str">
        <f>A56&amp;"."&amp;A88&amp;"."&amp;A57&amp;"."&amp;B89</f>
        <v>1.d.2.1</v>
      </c>
      <c r="B89">
        <v>1</v>
      </c>
      <c r="C89" t="str">
        <f>'1-GBP'!C89</f>
        <v/>
      </c>
      <c r="M89" s="286">
        <f>IF('2b - USD - conv.'!M89=0,0,'2a - USD - local'!M89/'2b - USD - conv.'!M89)</f>
        <v>0</v>
      </c>
      <c r="N89" s="286">
        <f>IF('2b - USD - conv.'!N89=0,0,'2a - USD - local'!N89/'2b - USD - conv.'!N89)</f>
        <v>0</v>
      </c>
      <c r="O89" s="286">
        <f>IF('2b - USD - conv.'!O89=0,0,'2a - USD - local'!O89/'2b - USD - conv.'!O89)</f>
        <v>0</v>
      </c>
      <c r="P89" s="286">
        <f>IF('2b - USD - conv.'!P89=0,0,'2a - USD - local'!P89/'2b - USD - conv.'!P89)</f>
        <v>0</v>
      </c>
      <c r="Q89" s="286">
        <f>IF('2b - USD - conv.'!Q89=0,0,'2a - USD - local'!Q89/'2b - USD - conv.'!Q89)</f>
        <v>0</v>
      </c>
      <c r="R89" s="286">
        <f>IF('2b - USD - conv.'!R89=0,0,'2a - USD - local'!R89/'2b - USD - conv.'!R89)</f>
        <v>0</v>
      </c>
      <c r="S89" s="286">
        <f>IF('2b - USD - conv.'!S89=0,0,'2a - USD - local'!S89/'2b - USD - conv.'!S89)</f>
        <v>0</v>
      </c>
      <c r="T89" s="286">
        <f>IF('2b - USD - conv.'!T89=0,0,'2a - USD - local'!T89/'2b - USD - conv.'!T89)</f>
        <v>0</v>
      </c>
      <c r="U89" s="286">
        <f>IF('2b - USD - conv.'!U89=0,0,'2a - USD - local'!U89/'2b - USD - conv.'!U89)</f>
        <v>0</v>
      </c>
      <c r="V89" s="286">
        <f>IF('2b - USD - conv.'!V89=0,0,'2a - USD - local'!V89/'2b - USD - conv.'!V89)</f>
        <v>0</v>
      </c>
      <c r="W89" s="286">
        <f>IF('2b - USD - conv.'!W89=0,0,'2a - USD - local'!W89/'2b - USD - conv.'!W89)</f>
        <v>0</v>
      </c>
      <c r="X89" s="286">
        <f>IF('2b - USD - conv.'!X89=0,0,'2a - USD - local'!X89/'2b - USD - conv.'!X89)</f>
        <v>0</v>
      </c>
      <c r="Y89" s="286">
        <f>IF('2b - USD - conv.'!Y89=0,0,'2a - USD - local'!Y89/'2b - USD - conv.'!Y89)</f>
        <v>0</v>
      </c>
      <c r="Z89" s="286">
        <f>IF('2b - USD - conv.'!Z89=0,0,'2a - USD - local'!Z89/'2b - USD - conv.'!Z89)</f>
        <v>0</v>
      </c>
      <c r="AA89" s="286">
        <f>IF('2b - USD - conv.'!AA89=0,0,'2a - USD - local'!AA89/'2b - USD - conv.'!AA89)</f>
        <v>0</v>
      </c>
      <c r="AB89" s="286">
        <f>IF('2b - USD - conv.'!AB89=0,0,'2a - USD - local'!AB89/'2b - USD - conv.'!AB89)</f>
        <v>0</v>
      </c>
      <c r="AC89" s="286">
        <f>IF('2b - USD - conv.'!AC89=0,0,'2a - USD - local'!AC89/'2b - USD - conv.'!AC89)</f>
        <v>0</v>
      </c>
      <c r="AD89" s="286">
        <f>IF('2b - USD - conv.'!AD89=0,0,'2a - USD - local'!AD89/'2b - USD - conv.'!AD89)</f>
        <v>0</v>
      </c>
      <c r="AE89" s="286">
        <f>IF('2b - USD - conv.'!AE89=0,0,'2a - USD - local'!AE89/'2b - USD - conv.'!AE89)</f>
        <v>0</v>
      </c>
      <c r="AF89" s="286">
        <f>IF('2b - USD - conv.'!AF89=0,0,'2a - USD - local'!AF89/'2b - USD - conv.'!AF89)</f>
        <v>0</v>
      </c>
      <c r="AG89" s="286">
        <f>IF('2b - USD - conv.'!AG89=0,0,'2a - USD - local'!AG89/'2b - USD - conv.'!AG89)</f>
        <v>0</v>
      </c>
      <c r="AH89" s="286">
        <f>IF('2b - USD - conv.'!AH89=0,0,'2a - USD - local'!AH89/'2b - USD - conv.'!AH89)</f>
        <v>0</v>
      </c>
      <c r="AI89" s="286">
        <f>IF('2b - USD - conv.'!AI89=0,0,'2a - USD - local'!AI89/'2b - USD - conv.'!AI89)</f>
        <v>0</v>
      </c>
      <c r="AJ89" s="286">
        <f>IF('2b - USD - conv.'!AJ89=0,0,'2a - USD - local'!AJ89/'2b - USD - conv.'!AJ89)</f>
        <v>0</v>
      </c>
      <c r="AK89" s="286">
        <f>IF('2b - USD - conv.'!AK89=0,0,'2a - USD - local'!AK89/'2b - USD - conv.'!AK89)</f>
        <v>0</v>
      </c>
      <c r="AL89" s="286">
        <f>IF('2b - USD - conv.'!AL89=0,0,'2a - USD - local'!AL89/'2b - USD - conv.'!AL89)</f>
        <v>0</v>
      </c>
      <c r="AM89" s="286">
        <f>IF('2b - USD - conv.'!AM89=0,0,'2a - USD - local'!AM89/'2b - USD - conv.'!AM89)</f>
        <v>0</v>
      </c>
      <c r="AN89" s="286">
        <f>IF('2b - USD - conv.'!AN89=0,0,'2a - USD - local'!AN89/'2b - USD - conv.'!AN89)</f>
        <v>0</v>
      </c>
      <c r="AO89" s="286">
        <f>IF('2b - USD - conv.'!AO89=0,0,'2a - USD - local'!AO89/'2b - USD - conv.'!AO89)</f>
        <v>0</v>
      </c>
      <c r="AP89" s="308">
        <f>IF('2b - USD - conv.'!AP89=0,0,'2a - USD - local'!AP89/'2b - USD - conv.'!AP89)</f>
        <v>0</v>
      </c>
    </row>
    <row r="90" spans="1:42" customFormat="1" outlineLevel="2">
      <c r="A90" s="211" t="str">
        <f>A56&amp;"."&amp;A88&amp;"."&amp;A57&amp;"."&amp;B90</f>
        <v>1.d.2.2</v>
      </c>
      <c r="B90">
        <v>2</v>
      </c>
      <c r="C90" t="str">
        <f>'1-GBP'!C90</f>
        <v/>
      </c>
      <c r="M90" s="286">
        <f>IF('2b - USD - conv.'!M90=0,0,'2a - USD - local'!M90/'2b - USD - conv.'!M90)</f>
        <v>0</v>
      </c>
      <c r="N90" s="286">
        <f>IF('2b - USD - conv.'!N90=0,0,'2a - USD - local'!N90/'2b - USD - conv.'!N90)</f>
        <v>0</v>
      </c>
      <c r="O90" s="286">
        <f>IF('2b - USD - conv.'!O90=0,0,'2a - USD - local'!O90/'2b - USD - conv.'!O90)</f>
        <v>0</v>
      </c>
      <c r="P90" s="286">
        <f>IF('2b - USD - conv.'!P90=0,0,'2a - USD - local'!P90/'2b - USD - conv.'!P90)</f>
        <v>0</v>
      </c>
      <c r="Q90" s="286">
        <f>IF('2b - USD - conv.'!Q90=0,0,'2a - USD - local'!Q90/'2b - USD - conv.'!Q90)</f>
        <v>0</v>
      </c>
      <c r="R90" s="286">
        <f>IF('2b - USD - conv.'!R90=0,0,'2a - USD - local'!R90/'2b - USD - conv.'!R90)</f>
        <v>0</v>
      </c>
      <c r="S90" s="286">
        <f>IF('2b - USD - conv.'!S90=0,0,'2a - USD - local'!S90/'2b - USD - conv.'!S90)</f>
        <v>0</v>
      </c>
      <c r="T90" s="286">
        <f>IF('2b - USD - conv.'!T90=0,0,'2a - USD - local'!T90/'2b - USD - conv.'!T90)</f>
        <v>0</v>
      </c>
      <c r="U90" s="286">
        <f>IF('2b - USD - conv.'!U90=0,0,'2a - USD - local'!U90/'2b - USD - conv.'!U90)</f>
        <v>0</v>
      </c>
      <c r="V90" s="286">
        <f>IF('2b - USD - conv.'!V90=0,0,'2a - USD - local'!V90/'2b - USD - conv.'!V90)</f>
        <v>0</v>
      </c>
      <c r="W90" s="286">
        <f>IF('2b - USD - conv.'!W90=0,0,'2a - USD - local'!W90/'2b - USD - conv.'!W90)</f>
        <v>0</v>
      </c>
      <c r="X90" s="286">
        <f>IF('2b - USD - conv.'!X90=0,0,'2a - USD - local'!X90/'2b - USD - conv.'!X90)</f>
        <v>0</v>
      </c>
      <c r="Y90" s="286">
        <f>IF('2b - USD - conv.'!Y90=0,0,'2a - USD - local'!Y90/'2b - USD - conv.'!Y90)</f>
        <v>0</v>
      </c>
      <c r="Z90" s="286">
        <f>IF('2b - USD - conv.'!Z90=0,0,'2a - USD - local'!Z90/'2b - USD - conv.'!Z90)</f>
        <v>0</v>
      </c>
      <c r="AA90" s="286">
        <f>IF('2b - USD - conv.'!AA90=0,0,'2a - USD - local'!AA90/'2b - USD - conv.'!AA90)</f>
        <v>0</v>
      </c>
      <c r="AB90" s="286">
        <f>IF('2b - USD - conv.'!AB90=0,0,'2a - USD - local'!AB90/'2b - USD - conv.'!AB90)</f>
        <v>0</v>
      </c>
      <c r="AC90" s="286">
        <f>IF('2b - USD - conv.'!AC90=0,0,'2a - USD - local'!AC90/'2b - USD - conv.'!AC90)</f>
        <v>0</v>
      </c>
      <c r="AD90" s="286">
        <f>IF('2b - USD - conv.'!AD90=0,0,'2a - USD - local'!AD90/'2b - USD - conv.'!AD90)</f>
        <v>0</v>
      </c>
      <c r="AE90" s="286">
        <f>IF('2b - USD - conv.'!AE90=0,0,'2a - USD - local'!AE90/'2b - USD - conv.'!AE90)</f>
        <v>0</v>
      </c>
      <c r="AF90" s="286">
        <f>IF('2b - USD - conv.'!AF90=0,0,'2a - USD - local'!AF90/'2b - USD - conv.'!AF90)</f>
        <v>0</v>
      </c>
      <c r="AG90" s="286">
        <f>IF('2b - USD - conv.'!AG90=0,0,'2a - USD - local'!AG90/'2b - USD - conv.'!AG90)</f>
        <v>0</v>
      </c>
      <c r="AH90" s="286">
        <f>IF('2b - USD - conv.'!AH90=0,0,'2a - USD - local'!AH90/'2b - USD - conv.'!AH90)</f>
        <v>0</v>
      </c>
      <c r="AI90" s="286">
        <f>IF('2b - USD - conv.'!AI90=0,0,'2a - USD - local'!AI90/'2b - USD - conv.'!AI90)</f>
        <v>0</v>
      </c>
      <c r="AJ90" s="286">
        <f>IF('2b - USD - conv.'!AJ90=0,0,'2a - USD - local'!AJ90/'2b - USD - conv.'!AJ90)</f>
        <v>0</v>
      </c>
      <c r="AK90" s="286">
        <f>IF('2b - USD - conv.'!AK90=0,0,'2a - USD - local'!AK90/'2b - USD - conv.'!AK90)</f>
        <v>0</v>
      </c>
      <c r="AL90" s="286">
        <f>IF('2b - USD - conv.'!AL90=0,0,'2a - USD - local'!AL90/'2b - USD - conv.'!AL90)</f>
        <v>0</v>
      </c>
      <c r="AM90" s="286">
        <f>IF('2b - USD - conv.'!AM90=0,0,'2a - USD - local'!AM90/'2b - USD - conv.'!AM90)</f>
        <v>0</v>
      </c>
      <c r="AN90" s="286">
        <f>IF('2b - USD - conv.'!AN90=0,0,'2a - USD - local'!AN90/'2b - USD - conv.'!AN90)</f>
        <v>0</v>
      </c>
      <c r="AO90" s="286">
        <f>IF('2b - USD - conv.'!AO90=0,0,'2a - USD - local'!AO90/'2b - USD - conv.'!AO90)</f>
        <v>0</v>
      </c>
      <c r="AP90" s="308">
        <f>IF('2b - USD - conv.'!AP90=0,0,'2a - USD - local'!AP90/'2b - USD - conv.'!AP90)</f>
        <v>0</v>
      </c>
    </row>
    <row r="91" spans="1:42" customFormat="1" outlineLevel="2">
      <c r="A91" s="211" t="str">
        <f>A56&amp;"."&amp;A88&amp;"."&amp;A57&amp;"."&amp;B91</f>
        <v>1.d.2.3</v>
      </c>
      <c r="B91">
        <v>3</v>
      </c>
      <c r="C91" t="str">
        <f>'1-GBP'!C91</f>
        <v/>
      </c>
      <c r="M91" s="286">
        <f>IF('2b - USD - conv.'!M91=0,0,'2a - USD - local'!M91/'2b - USD - conv.'!M91)</f>
        <v>0</v>
      </c>
      <c r="N91" s="286">
        <f>IF('2b - USD - conv.'!N91=0,0,'2a - USD - local'!N91/'2b - USD - conv.'!N91)</f>
        <v>0</v>
      </c>
      <c r="O91" s="286">
        <f>IF('2b - USD - conv.'!O91=0,0,'2a - USD - local'!O91/'2b - USD - conv.'!O91)</f>
        <v>0</v>
      </c>
      <c r="P91" s="286">
        <f>IF('2b - USD - conv.'!P91=0,0,'2a - USD - local'!P91/'2b - USD - conv.'!P91)</f>
        <v>0</v>
      </c>
      <c r="Q91" s="286">
        <f>IF('2b - USD - conv.'!Q91=0,0,'2a - USD - local'!Q91/'2b - USD - conv.'!Q91)</f>
        <v>0</v>
      </c>
      <c r="R91" s="286">
        <f>IF('2b - USD - conv.'!R91=0,0,'2a - USD - local'!R91/'2b - USD - conv.'!R91)</f>
        <v>0</v>
      </c>
      <c r="S91" s="286">
        <f>IF('2b - USD - conv.'!S91=0,0,'2a - USD - local'!S91/'2b - USD - conv.'!S91)</f>
        <v>0</v>
      </c>
      <c r="T91" s="286">
        <f>IF('2b - USD - conv.'!T91=0,0,'2a - USD - local'!T91/'2b - USD - conv.'!T91)</f>
        <v>0</v>
      </c>
      <c r="U91" s="286">
        <f>IF('2b - USD - conv.'!U91=0,0,'2a - USD - local'!U91/'2b - USD - conv.'!U91)</f>
        <v>0</v>
      </c>
      <c r="V91" s="286">
        <f>IF('2b - USD - conv.'!V91=0,0,'2a - USD - local'!V91/'2b - USD - conv.'!V91)</f>
        <v>0</v>
      </c>
      <c r="W91" s="286">
        <f>IF('2b - USD - conv.'!W91=0,0,'2a - USD - local'!W91/'2b - USD - conv.'!W91)</f>
        <v>0</v>
      </c>
      <c r="X91" s="286">
        <f>IF('2b - USD - conv.'!X91=0,0,'2a - USD - local'!X91/'2b - USD - conv.'!X91)</f>
        <v>0</v>
      </c>
      <c r="Y91" s="286">
        <f>IF('2b - USD - conv.'!Y91=0,0,'2a - USD - local'!Y91/'2b - USD - conv.'!Y91)</f>
        <v>0</v>
      </c>
      <c r="Z91" s="286">
        <f>IF('2b - USD - conv.'!Z91=0,0,'2a - USD - local'!Z91/'2b - USD - conv.'!Z91)</f>
        <v>0</v>
      </c>
      <c r="AA91" s="286">
        <f>IF('2b - USD - conv.'!AA91=0,0,'2a - USD - local'!AA91/'2b - USD - conv.'!AA91)</f>
        <v>0</v>
      </c>
      <c r="AB91" s="286">
        <f>IF('2b - USD - conv.'!AB91=0,0,'2a - USD - local'!AB91/'2b - USD - conv.'!AB91)</f>
        <v>0</v>
      </c>
      <c r="AC91" s="286">
        <f>IF('2b - USD - conv.'!AC91=0,0,'2a - USD - local'!AC91/'2b - USD - conv.'!AC91)</f>
        <v>0</v>
      </c>
      <c r="AD91" s="286">
        <f>IF('2b - USD - conv.'!AD91=0,0,'2a - USD - local'!AD91/'2b - USD - conv.'!AD91)</f>
        <v>0</v>
      </c>
      <c r="AE91" s="286">
        <f>IF('2b - USD - conv.'!AE91=0,0,'2a - USD - local'!AE91/'2b - USD - conv.'!AE91)</f>
        <v>0</v>
      </c>
      <c r="AF91" s="286">
        <f>IF('2b - USD - conv.'!AF91=0,0,'2a - USD - local'!AF91/'2b - USD - conv.'!AF91)</f>
        <v>0</v>
      </c>
      <c r="AG91" s="286">
        <f>IF('2b - USD - conv.'!AG91=0,0,'2a - USD - local'!AG91/'2b - USD - conv.'!AG91)</f>
        <v>0</v>
      </c>
      <c r="AH91" s="286">
        <f>IF('2b - USD - conv.'!AH91=0,0,'2a - USD - local'!AH91/'2b - USD - conv.'!AH91)</f>
        <v>0</v>
      </c>
      <c r="AI91" s="286">
        <f>IF('2b - USD - conv.'!AI91=0,0,'2a - USD - local'!AI91/'2b - USD - conv.'!AI91)</f>
        <v>0</v>
      </c>
      <c r="AJ91" s="286">
        <f>IF('2b - USD - conv.'!AJ91=0,0,'2a - USD - local'!AJ91/'2b - USD - conv.'!AJ91)</f>
        <v>0</v>
      </c>
      <c r="AK91" s="286">
        <f>IF('2b - USD - conv.'!AK91=0,0,'2a - USD - local'!AK91/'2b - USD - conv.'!AK91)</f>
        <v>0</v>
      </c>
      <c r="AL91" s="286">
        <f>IF('2b - USD - conv.'!AL91=0,0,'2a - USD - local'!AL91/'2b - USD - conv.'!AL91)</f>
        <v>0</v>
      </c>
      <c r="AM91" s="286">
        <f>IF('2b - USD - conv.'!AM91=0,0,'2a - USD - local'!AM91/'2b - USD - conv.'!AM91)</f>
        <v>0</v>
      </c>
      <c r="AN91" s="286">
        <f>IF('2b - USD - conv.'!AN91=0,0,'2a - USD - local'!AN91/'2b - USD - conv.'!AN91)</f>
        <v>0</v>
      </c>
      <c r="AO91" s="286">
        <f>IF('2b - USD - conv.'!AO91=0,0,'2a - USD - local'!AO91/'2b - USD - conv.'!AO91)</f>
        <v>0</v>
      </c>
      <c r="AP91" s="308">
        <f>IF('2b - USD - conv.'!AP91=0,0,'2a - USD - local'!AP91/'2b - USD - conv.'!AP91)</f>
        <v>0</v>
      </c>
    </row>
    <row r="92" spans="1:42" customFormat="1" outlineLevel="2">
      <c r="A92" s="211" t="str">
        <f>A56&amp;"."&amp;A88&amp;"."&amp;A57&amp;"."&amp;B92</f>
        <v>1.d.2.4</v>
      </c>
      <c r="B92">
        <v>4</v>
      </c>
      <c r="C92" t="str">
        <f>'1-GBP'!C92</f>
        <v/>
      </c>
      <c r="M92" s="286">
        <f>IF('2b - USD - conv.'!M92=0,0,'2a - USD - local'!M92/'2b - USD - conv.'!M92)</f>
        <v>0</v>
      </c>
      <c r="N92" s="286">
        <f>IF('2b - USD - conv.'!N92=0,0,'2a - USD - local'!N92/'2b - USD - conv.'!N92)</f>
        <v>0</v>
      </c>
      <c r="O92" s="286">
        <f>IF('2b - USD - conv.'!O92=0,0,'2a - USD - local'!O92/'2b - USD - conv.'!O92)</f>
        <v>0</v>
      </c>
      <c r="P92" s="286">
        <f>IF('2b - USD - conv.'!P92=0,0,'2a - USD - local'!P92/'2b - USD - conv.'!P92)</f>
        <v>0</v>
      </c>
      <c r="Q92" s="286">
        <f>IF('2b - USD - conv.'!Q92=0,0,'2a - USD - local'!Q92/'2b - USD - conv.'!Q92)</f>
        <v>0</v>
      </c>
      <c r="R92" s="286">
        <f>IF('2b - USD - conv.'!R92=0,0,'2a - USD - local'!R92/'2b - USD - conv.'!R92)</f>
        <v>0</v>
      </c>
      <c r="S92" s="286">
        <f>IF('2b - USD - conv.'!S92=0,0,'2a - USD - local'!S92/'2b - USD - conv.'!S92)</f>
        <v>0</v>
      </c>
      <c r="T92" s="286">
        <f>IF('2b - USD - conv.'!T92=0,0,'2a - USD - local'!T92/'2b - USD - conv.'!T92)</f>
        <v>0</v>
      </c>
      <c r="U92" s="286">
        <f>IF('2b - USD - conv.'!U92=0,0,'2a - USD - local'!U92/'2b - USD - conv.'!U92)</f>
        <v>0</v>
      </c>
      <c r="V92" s="286">
        <f>IF('2b - USD - conv.'!V92=0,0,'2a - USD - local'!V92/'2b - USD - conv.'!V92)</f>
        <v>0</v>
      </c>
      <c r="W92" s="286">
        <f>IF('2b - USD - conv.'!W92=0,0,'2a - USD - local'!W92/'2b - USD - conv.'!W92)</f>
        <v>0</v>
      </c>
      <c r="X92" s="286">
        <f>IF('2b - USD - conv.'!X92=0,0,'2a - USD - local'!X92/'2b - USD - conv.'!X92)</f>
        <v>0</v>
      </c>
      <c r="Y92" s="286">
        <f>IF('2b - USD - conv.'!Y92=0,0,'2a - USD - local'!Y92/'2b - USD - conv.'!Y92)</f>
        <v>0</v>
      </c>
      <c r="Z92" s="286">
        <f>IF('2b - USD - conv.'!Z92=0,0,'2a - USD - local'!Z92/'2b - USD - conv.'!Z92)</f>
        <v>0</v>
      </c>
      <c r="AA92" s="286">
        <f>IF('2b - USD - conv.'!AA92=0,0,'2a - USD - local'!AA92/'2b - USD - conv.'!AA92)</f>
        <v>0</v>
      </c>
      <c r="AB92" s="286">
        <f>IF('2b - USD - conv.'!AB92=0,0,'2a - USD - local'!AB92/'2b - USD - conv.'!AB92)</f>
        <v>0</v>
      </c>
      <c r="AC92" s="286">
        <f>IF('2b - USD - conv.'!AC92=0,0,'2a - USD - local'!AC92/'2b - USD - conv.'!AC92)</f>
        <v>0</v>
      </c>
      <c r="AD92" s="286">
        <f>IF('2b - USD - conv.'!AD92=0,0,'2a - USD - local'!AD92/'2b - USD - conv.'!AD92)</f>
        <v>0</v>
      </c>
      <c r="AE92" s="286">
        <f>IF('2b - USD - conv.'!AE92=0,0,'2a - USD - local'!AE92/'2b - USD - conv.'!AE92)</f>
        <v>0</v>
      </c>
      <c r="AF92" s="286">
        <f>IF('2b - USD - conv.'!AF92=0,0,'2a - USD - local'!AF92/'2b - USD - conv.'!AF92)</f>
        <v>0</v>
      </c>
      <c r="AG92" s="286">
        <f>IF('2b - USD - conv.'!AG92=0,0,'2a - USD - local'!AG92/'2b - USD - conv.'!AG92)</f>
        <v>0</v>
      </c>
      <c r="AH92" s="286">
        <f>IF('2b - USD - conv.'!AH92=0,0,'2a - USD - local'!AH92/'2b - USD - conv.'!AH92)</f>
        <v>0</v>
      </c>
      <c r="AI92" s="286">
        <f>IF('2b - USD - conv.'!AI92=0,0,'2a - USD - local'!AI92/'2b - USD - conv.'!AI92)</f>
        <v>0</v>
      </c>
      <c r="AJ92" s="286">
        <f>IF('2b - USD - conv.'!AJ92=0,0,'2a - USD - local'!AJ92/'2b - USD - conv.'!AJ92)</f>
        <v>0</v>
      </c>
      <c r="AK92" s="286">
        <f>IF('2b - USD - conv.'!AK92=0,0,'2a - USD - local'!AK92/'2b - USD - conv.'!AK92)</f>
        <v>0</v>
      </c>
      <c r="AL92" s="286">
        <f>IF('2b - USD - conv.'!AL92=0,0,'2a - USD - local'!AL92/'2b - USD - conv.'!AL92)</f>
        <v>0</v>
      </c>
      <c r="AM92" s="286">
        <f>IF('2b - USD - conv.'!AM92=0,0,'2a - USD - local'!AM92/'2b - USD - conv.'!AM92)</f>
        <v>0</v>
      </c>
      <c r="AN92" s="286">
        <f>IF('2b - USD - conv.'!AN92=0,0,'2a - USD - local'!AN92/'2b - USD - conv.'!AN92)</f>
        <v>0</v>
      </c>
      <c r="AO92" s="286">
        <f>IF('2b - USD - conv.'!AO92=0,0,'2a - USD - local'!AO92/'2b - USD - conv.'!AO92)</f>
        <v>0</v>
      </c>
      <c r="AP92" s="308">
        <f>IF('2b - USD - conv.'!AP92=0,0,'2a - USD - local'!AP92/'2b - USD - conv.'!AP92)</f>
        <v>0</v>
      </c>
    </row>
    <row r="93" spans="1:42" customFormat="1" outlineLevel="2">
      <c r="A93" s="211" t="str">
        <f>A56&amp;"."&amp;A88&amp;"."&amp;A57&amp;"."&amp;B93</f>
        <v>1.d.2.5</v>
      </c>
      <c r="B93">
        <v>5</v>
      </c>
      <c r="C93" t="str">
        <f>'1-GBP'!C93</f>
        <v/>
      </c>
      <c r="M93" s="286">
        <f>IF('2b - USD - conv.'!M93=0,0,'2a - USD - local'!M93/'2b - USD - conv.'!M93)</f>
        <v>0</v>
      </c>
      <c r="N93" s="286">
        <f>IF('2b - USD - conv.'!N93=0,0,'2a - USD - local'!N93/'2b - USD - conv.'!N93)</f>
        <v>0</v>
      </c>
      <c r="O93" s="286">
        <f>IF('2b - USD - conv.'!O93=0,0,'2a - USD - local'!O93/'2b - USD - conv.'!O93)</f>
        <v>0</v>
      </c>
      <c r="P93" s="286">
        <f>IF('2b - USD - conv.'!P93=0,0,'2a - USD - local'!P93/'2b - USD - conv.'!P93)</f>
        <v>0</v>
      </c>
      <c r="Q93" s="286">
        <f>IF('2b - USD - conv.'!Q93=0,0,'2a - USD - local'!Q93/'2b - USD - conv.'!Q93)</f>
        <v>0</v>
      </c>
      <c r="R93" s="286">
        <f>IF('2b - USD - conv.'!R93=0,0,'2a - USD - local'!R93/'2b - USD - conv.'!R93)</f>
        <v>0</v>
      </c>
      <c r="S93" s="286">
        <f>IF('2b - USD - conv.'!S93=0,0,'2a - USD - local'!S93/'2b - USD - conv.'!S93)</f>
        <v>0</v>
      </c>
      <c r="T93" s="286">
        <f>IF('2b - USD - conv.'!T93=0,0,'2a - USD - local'!T93/'2b - USD - conv.'!T93)</f>
        <v>0</v>
      </c>
      <c r="U93" s="286">
        <f>IF('2b - USD - conv.'!U93=0,0,'2a - USD - local'!U93/'2b - USD - conv.'!U93)</f>
        <v>0</v>
      </c>
      <c r="V93" s="286">
        <f>IF('2b - USD - conv.'!V93=0,0,'2a - USD - local'!V93/'2b - USD - conv.'!V93)</f>
        <v>0</v>
      </c>
      <c r="W93" s="286">
        <f>IF('2b - USD - conv.'!W93=0,0,'2a - USD - local'!W93/'2b - USD - conv.'!W93)</f>
        <v>0</v>
      </c>
      <c r="X93" s="286">
        <f>IF('2b - USD - conv.'!X93=0,0,'2a - USD - local'!X93/'2b - USD - conv.'!X93)</f>
        <v>0</v>
      </c>
      <c r="Y93" s="286">
        <f>IF('2b - USD - conv.'!Y93=0,0,'2a - USD - local'!Y93/'2b - USD - conv.'!Y93)</f>
        <v>0</v>
      </c>
      <c r="Z93" s="286">
        <f>IF('2b - USD - conv.'!Z93=0,0,'2a - USD - local'!Z93/'2b - USD - conv.'!Z93)</f>
        <v>0</v>
      </c>
      <c r="AA93" s="286">
        <f>IF('2b - USD - conv.'!AA93=0,0,'2a - USD - local'!AA93/'2b - USD - conv.'!AA93)</f>
        <v>0</v>
      </c>
      <c r="AB93" s="286">
        <f>IF('2b - USD - conv.'!AB93=0,0,'2a - USD - local'!AB93/'2b - USD - conv.'!AB93)</f>
        <v>0</v>
      </c>
      <c r="AC93" s="286">
        <f>IF('2b - USD - conv.'!AC93=0,0,'2a - USD - local'!AC93/'2b - USD - conv.'!AC93)</f>
        <v>0</v>
      </c>
      <c r="AD93" s="286">
        <f>IF('2b - USD - conv.'!AD93=0,0,'2a - USD - local'!AD93/'2b - USD - conv.'!AD93)</f>
        <v>0</v>
      </c>
      <c r="AE93" s="286">
        <f>IF('2b - USD - conv.'!AE93=0,0,'2a - USD - local'!AE93/'2b - USD - conv.'!AE93)</f>
        <v>0</v>
      </c>
      <c r="AF93" s="286">
        <f>IF('2b - USD - conv.'!AF93=0,0,'2a - USD - local'!AF93/'2b - USD - conv.'!AF93)</f>
        <v>0</v>
      </c>
      <c r="AG93" s="286">
        <f>IF('2b - USD - conv.'!AG93=0,0,'2a - USD - local'!AG93/'2b - USD - conv.'!AG93)</f>
        <v>0</v>
      </c>
      <c r="AH93" s="286">
        <f>IF('2b - USD - conv.'!AH93=0,0,'2a - USD - local'!AH93/'2b - USD - conv.'!AH93)</f>
        <v>0</v>
      </c>
      <c r="AI93" s="286">
        <f>IF('2b - USD - conv.'!AI93=0,0,'2a - USD - local'!AI93/'2b - USD - conv.'!AI93)</f>
        <v>0</v>
      </c>
      <c r="AJ93" s="286">
        <f>IF('2b - USD - conv.'!AJ93=0,0,'2a - USD - local'!AJ93/'2b - USD - conv.'!AJ93)</f>
        <v>0</v>
      </c>
      <c r="AK93" s="286">
        <f>IF('2b - USD - conv.'!AK93=0,0,'2a - USD - local'!AK93/'2b - USD - conv.'!AK93)</f>
        <v>0</v>
      </c>
      <c r="AL93" s="286">
        <f>IF('2b - USD - conv.'!AL93=0,0,'2a - USD - local'!AL93/'2b - USD - conv.'!AL93)</f>
        <v>0</v>
      </c>
      <c r="AM93" s="286">
        <f>IF('2b - USD - conv.'!AM93=0,0,'2a - USD - local'!AM93/'2b - USD - conv.'!AM93)</f>
        <v>0</v>
      </c>
      <c r="AN93" s="286">
        <f>IF('2b - USD - conv.'!AN93=0,0,'2a - USD - local'!AN93/'2b - USD - conv.'!AN93)</f>
        <v>0</v>
      </c>
      <c r="AO93" s="286">
        <f>IF('2b - USD - conv.'!AO93=0,0,'2a - USD - local'!AO93/'2b - USD - conv.'!AO93)</f>
        <v>0</v>
      </c>
      <c r="AP93" s="308">
        <f>IF('2b - USD - conv.'!AP93=0,0,'2a - USD - local'!AP93/'2b - USD - conv.'!AP93)</f>
        <v>0</v>
      </c>
    </row>
    <row r="94" spans="1:42" customFormat="1" outlineLevel="2">
      <c r="A94" s="211" t="str">
        <f>A56&amp;"."&amp;A88&amp;"."&amp;A57&amp;"."&amp;B94</f>
        <v>1.d.2.6</v>
      </c>
      <c r="B94">
        <v>6</v>
      </c>
      <c r="C94" t="str">
        <f>'1-GBP'!C94</f>
        <v/>
      </c>
      <c r="M94" s="286">
        <f>IF('2b - USD - conv.'!M94=0,0,'2a - USD - local'!M94/'2b - USD - conv.'!M94)</f>
        <v>0</v>
      </c>
      <c r="N94" s="286">
        <f>IF('2b - USD - conv.'!N94=0,0,'2a - USD - local'!N94/'2b - USD - conv.'!N94)</f>
        <v>0</v>
      </c>
      <c r="O94" s="286">
        <f>IF('2b - USD - conv.'!O94=0,0,'2a - USD - local'!O94/'2b - USD - conv.'!O94)</f>
        <v>0</v>
      </c>
      <c r="P94" s="286">
        <f>IF('2b - USD - conv.'!P94=0,0,'2a - USD - local'!P94/'2b - USD - conv.'!P94)</f>
        <v>0</v>
      </c>
      <c r="Q94" s="286">
        <f>IF('2b - USD - conv.'!Q94=0,0,'2a - USD - local'!Q94/'2b - USD - conv.'!Q94)</f>
        <v>0</v>
      </c>
      <c r="R94" s="286">
        <f>IF('2b - USD - conv.'!R94=0,0,'2a - USD - local'!R94/'2b - USD - conv.'!R94)</f>
        <v>0</v>
      </c>
      <c r="S94" s="286">
        <f>IF('2b - USD - conv.'!S94=0,0,'2a - USD - local'!S94/'2b - USD - conv.'!S94)</f>
        <v>0</v>
      </c>
      <c r="T94" s="286">
        <f>IF('2b - USD - conv.'!T94=0,0,'2a - USD - local'!T94/'2b - USD - conv.'!T94)</f>
        <v>0</v>
      </c>
      <c r="U94" s="286">
        <f>IF('2b - USD - conv.'!U94=0,0,'2a - USD - local'!U94/'2b - USD - conv.'!U94)</f>
        <v>0</v>
      </c>
      <c r="V94" s="286">
        <f>IF('2b - USD - conv.'!V94=0,0,'2a - USD - local'!V94/'2b - USD - conv.'!V94)</f>
        <v>0</v>
      </c>
      <c r="W94" s="286">
        <f>IF('2b - USD - conv.'!W94=0,0,'2a - USD - local'!W94/'2b - USD - conv.'!W94)</f>
        <v>0</v>
      </c>
      <c r="X94" s="286">
        <f>IF('2b - USD - conv.'!X94=0,0,'2a - USD - local'!X94/'2b - USD - conv.'!X94)</f>
        <v>0</v>
      </c>
      <c r="Y94" s="286">
        <f>IF('2b - USD - conv.'!Y94=0,0,'2a - USD - local'!Y94/'2b - USD - conv.'!Y94)</f>
        <v>0</v>
      </c>
      <c r="Z94" s="286">
        <f>IF('2b - USD - conv.'!Z94=0,0,'2a - USD - local'!Z94/'2b - USD - conv.'!Z94)</f>
        <v>0</v>
      </c>
      <c r="AA94" s="286">
        <f>IF('2b - USD - conv.'!AA94=0,0,'2a - USD - local'!AA94/'2b - USD - conv.'!AA94)</f>
        <v>0</v>
      </c>
      <c r="AB94" s="286">
        <f>IF('2b - USD - conv.'!AB94=0,0,'2a - USD - local'!AB94/'2b - USD - conv.'!AB94)</f>
        <v>0</v>
      </c>
      <c r="AC94" s="286">
        <f>IF('2b - USD - conv.'!AC94=0,0,'2a - USD - local'!AC94/'2b - USD - conv.'!AC94)</f>
        <v>0</v>
      </c>
      <c r="AD94" s="286">
        <f>IF('2b - USD - conv.'!AD94=0,0,'2a - USD - local'!AD94/'2b - USD - conv.'!AD94)</f>
        <v>0</v>
      </c>
      <c r="AE94" s="286">
        <f>IF('2b - USD - conv.'!AE94=0,0,'2a - USD - local'!AE94/'2b - USD - conv.'!AE94)</f>
        <v>0</v>
      </c>
      <c r="AF94" s="286">
        <f>IF('2b - USD - conv.'!AF94=0,0,'2a - USD - local'!AF94/'2b - USD - conv.'!AF94)</f>
        <v>0</v>
      </c>
      <c r="AG94" s="286">
        <f>IF('2b - USD - conv.'!AG94=0,0,'2a - USD - local'!AG94/'2b - USD - conv.'!AG94)</f>
        <v>0</v>
      </c>
      <c r="AH94" s="286">
        <f>IF('2b - USD - conv.'!AH94=0,0,'2a - USD - local'!AH94/'2b - USD - conv.'!AH94)</f>
        <v>0</v>
      </c>
      <c r="AI94" s="286">
        <f>IF('2b - USD - conv.'!AI94=0,0,'2a - USD - local'!AI94/'2b - USD - conv.'!AI94)</f>
        <v>0</v>
      </c>
      <c r="AJ94" s="286">
        <f>IF('2b - USD - conv.'!AJ94=0,0,'2a - USD - local'!AJ94/'2b - USD - conv.'!AJ94)</f>
        <v>0</v>
      </c>
      <c r="AK94" s="286">
        <f>IF('2b - USD - conv.'!AK94=0,0,'2a - USD - local'!AK94/'2b - USD - conv.'!AK94)</f>
        <v>0</v>
      </c>
      <c r="AL94" s="286">
        <f>IF('2b - USD - conv.'!AL94=0,0,'2a - USD - local'!AL94/'2b - USD - conv.'!AL94)</f>
        <v>0</v>
      </c>
      <c r="AM94" s="286">
        <f>IF('2b - USD - conv.'!AM94=0,0,'2a - USD - local'!AM94/'2b - USD - conv.'!AM94)</f>
        <v>0</v>
      </c>
      <c r="AN94" s="286">
        <f>IF('2b - USD - conv.'!AN94=0,0,'2a - USD - local'!AN94/'2b - USD - conv.'!AN94)</f>
        <v>0</v>
      </c>
      <c r="AO94" s="286">
        <f>IF('2b - USD - conv.'!AO94=0,0,'2a - USD - local'!AO94/'2b - USD - conv.'!AO94)</f>
        <v>0</v>
      </c>
      <c r="AP94" s="308">
        <f>IF('2b - USD - conv.'!AP94=0,0,'2a - USD - local'!AP94/'2b - USD - conv.'!AP94)</f>
        <v>0</v>
      </c>
    </row>
    <row r="95" spans="1:42" customFormat="1" outlineLevel="2">
      <c r="A95" s="211" t="str">
        <f>A56&amp;"."&amp;A88&amp;"."&amp;A57&amp;"."&amp;B95</f>
        <v>1.d.2.7</v>
      </c>
      <c r="B95">
        <v>7</v>
      </c>
      <c r="C95" t="str">
        <f>'1-GBP'!C95</f>
        <v/>
      </c>
      <c r="M95" s="286">
        <f>IF('2b - USD - conv.'!M95=0,0,'2a - USD - local'!M95/'2b - USD - conv.'!M95)</f>
        <v>0</v>
      </c>
      <c r="N95" s="286">
        <f>IF('2b - USD - conv.'!N95=0,0,'2a - USD - local'!N95/'2b - USD - conv.'!N95)</f>
        <v>0</v>
      </c>
      <c r="O95" s="286">
        <f>IF('2b - USD - conv.'!O95=0,0,'2a - USD - local'!O95/'2b - USD - conv.'!O95)</f>
        <v>0</v>
      </c>
      <c r="P95" s="286">
        <f>IF('2b - USD - conv.'!P95=0,0,'2a - USD - local'!P95/'2b - USD - conv.'!P95)</f>
        <v>0</v>
      </c>
      <c r="Q95" s="286">
        <f>IF('2b - USD - conv.'!Q95=0,0,'2a - USD - local'!Q95/'2b - USD - conv.'!Q95)</f>
        <v>0</v>
      </c>
      <c r="R95" s="286">
        <f>IF('2b - USD - conv.'!R95=0,0,'2a - USD - local'!R95/'2b - USD - conv.'!R95)</f>
        <v>0</v>
      </c>
      <c r="S95" s="286">
        <f>IF('2b - USD - conv.'!S95=0,0,'2a - USD - local'!S95/'2b - USD - conv.'!S95)</f>
        <v>0</v>
      </c>
      <c r="T95" s="286">
        <f>IF('2b - USD - conv.'!T95=0,0,'2a - USD - local'!T95/'2b - USD - conv.'!T95)</f>
        <v>0</v>
      </c>
      <c r="U95" s="286">
        <f>IF('2b - USD - conv.'!U95=0,0,'2a - USD - local'!U95/'2b - USD - conv.'!U95)</f>
        <v>0</v>
      </c>
      <c r="V95" s="286">
        <f>IF('2b - USD - conv.'!V95=0,0,'2a - USD - local'!V95/'2b - USD - conv.'!V95)</f>
        <v>0</v>
      </c>
      <c r="W95" s="286">
        <f>IF('2b - USD - conv.'!W95=0,0,'2a - USD - local'!W95/'2b - USD - conv.'!W95)</f>
        <v>0</v>
      </c>
      <c r="X95" s="286">
        <f>IF('2b - USD - conv.'!X95=0,0,'2a - USD - local'!X95/'2b - USD - conv.'!X95)</f>
        <v>0</v>
      </c>
      <c r="Y95" s="286">
        <f>IF('2b - USD - conv.'!Y95=0,0,'2a - USD - local'!Y95/'2b - USD - conv.'!Y95)</f>
        <v>0</v>
      </c>
      <c r="Z95" s="286">
        <f>IF('2b - USD - conv.'!Z95=0,0,'2a - USD - local'!Z95/'2b - USD - conv.'!Z95)</f>
        <v>0</v>
      </c>
      <c r="AA95" s="286">
        <f>IF('2b - USD - conv.'!AA95=0,0,'2a - USD - local'!AA95/'2b - USD - conv.'!AA95)</f>
        <v>0</v>
      </c>
      <c r="AB95" s="286">
        <f>IF('2b - USD - conv.'!AB95=0,0,'2a - USD - local'!AB95/'2b - USD - conv.'!AB95)</f>
        <v>0</v>
      </c>
      <c r="AC95" s="286">
        <f>IF('2b - USD - conv.'!AC95=0,0,'2a - USD - local'!AC95/'2b - USD - conv.'!AC95)</f>
        <v>0</v>
      </c>
      <c r="AD95" s="286">
        <f>IF('2b - USD - conv.'!AD95=0,0,'2a - USD - local'!AD95/'2b - USD - conv.'!AD95)</f>
        <v>0</v>
      </c>
      <c r="AE95" s="286">
        <f>IF('2b - USD - conv.'!AE95=0,0,'2a - USD - local'!AE95/'2b - USD - conv.'!AE95)</f>
        <v>0</v>
      </c>
      <c r="AF95" s="286">
        <f>IF('2b - USD - conv.'!AF95=0,0,'2a - USD - local'!AF95/'2b - USD - conv.'!AF95)</f>
        <v>0</v>
      </c>
      <c r="AG95" s="286">
        <f>IF('2b - USD - conv.'!AG95=0,0,'2a - USD - local'!AG95/'2b - USD - conv.'!AG95)</f>
        <v>0</v>
      </c>
      <c r="AH95" s="286">
        <f>IF('2b - USD - conv.'!AH95=0,0,'2a - USD - local'!AH95/'2b - USD - conv.'!AH95)</f>
        <v>0</v>
      </c>
      <c r="AI95" s="286">
        <f>IF('2b - USD - conv.'!AI95=0,0,'2a - USD - local'!AI95/'2b - USD - conv.'!AI95)</f>
        <v>0</v>
      </c>
      <c r="AJ95" s="286">
        <f>IF('2b - USD - conv.'!AJ95=0,0,'2a - USD - local'!AJ95/'2b - USD - conv.'!AJ95)</f>
        <v>0</v>
      </c>
      <c r="AK95" s="286">
        <f>IF('2b - USD - conv.'!AK95=0,0,'2a - USD - local'!AK95/'2b - USD - conv.'!AK95)</f>
        <v>0</v>
      </c>
      <c r="AL95" s="286">
        <f>IF('2b - USD - conv.'!AL95=0,0,'2a - USD - local'!AL95/'2b - USD - conv.'!AL95)</f>
        <v>0</v>
      </c>
      <c r="AM95" s="286">
        <f>IF('2b - USD - conv.'!AM95=0,0,'2a - USD - local'!AM95/'2b - USD - conv.'!AM95)</f>
        <v>0</v>
      </c>
      <c r="AN95" s="286">
        <f>IF('2b - USD - conv.'!AN95=0,0,'2a - USD - local'!AN95/'2b - USD - conv.'!AN95)</f>
        <v>0</v>
      </c>
      <c r="AO95" s="286">
        <f>IF('2b - USD - conv.'!AO95=0,0,'2a - USD - local'!AO95/'2b - USD - conv.'!AO95)</f>
        <v>0</v>
      </c>
      <c r="AP95" s="308">
        <f>IF('2b - USD - conv.'!AP95=0,0,'2a - USD - local'!AP95/'2b - USD - conv.'!AP95)</f>
        <v>0</v>
      </c>
    </row>
    <row r="96" spans="1:42" customFormat="1" outlineLevel="2">
      <c r="A96" s="211" t="str">
        <f>A56&amp;"."&amp;A88&amp;"."&amp;A57&amp;"."&amp;B96</f>
        <v>1.d.2.8</v>
      </c>
      <c r="B96">
        <v>8</v>
      </c>
      <c r="C96" t="str">
        <f>'1-GBP'!C96</f>
        <v/>
      </c>
      <c r="M96" s="286">
        <f>IF('2b - USD - conv.'!M96=0,0,'2a - USD - local'!M96/'2b - USD - conv.'!M96)</f>
        <v>0</v>
      </c>
      <c r="N96" s="286">
        <f>IF('2b - USD - conv.'!N96=0,0,'2a - USD - local'!N96/'2b - USD - conv.'!N96)</f>
        <v>0</v>
      </c>
      <c r="O96" s="286">
        <f>IF('2b - USD - conv.'!O96=0,0,'2a - USD - local'!O96/'2b - USD - conv.'!O96)</f>
        <v>0</v>
      </c>
      <c r="P96" s="286">
        <f>IF('2b - USD - conv.'!P96=0,0,'2a - USD - local'!P96/'2b - USD - conv.'!P96)</f>
        <v>0</v>
      </c>
      <c r="Q96" s="286">
        <f>IF('2b - USD - conv.'!Q96=0,0,'2a - USD - local'!Q96/'2b - USD - conv.'!Q96)</f>
        <v>0</v>
      </c>
      <c r="R96" s="286">
        <f>IF('2b - USD - conv.'!R96=0,0,'2a - USD - local'!R96/'2b - USD - conv.'!R96)</f>
        <v>0</v>
      </c>
      <c r="S96" s="286">
        <f>IF('2b - USD - conv.'!S96=0,0,'2a - USD - local'!S96/'2b - USD - conv.'!S96)</f>
        <v>0</v>
      </c>
      <c r="T96" s="286">
        <f>IF('2b - USD - conv.'!T96=0,0,'2a - USD - local'!T96/'2b - USD - conv.'!T96)</f>
        <v>0</v>
      </c>
      <c r="U96" s="286">
        <f>IF('2b - USD - conv.'!U96=0,0,'2a - USD - local'!U96/'2b - USD - conv.'!U96)</f>
        <v>0</v>
      </c>
      <c r="V96" s="286">
        <f>IF('2b - USD - conv.'!V96=0,0,'2a - USD - local'!V96/'2b - USD - conv.'!V96)</f>
        <v>0</v>
      </c>
      <c r="W96" s="286">
        <f>IF('2b - USD - conv.'!W96=0,0,'2a - USD - local'!W96/'2b - USD - conv.'!W96)</f>
        <v>0</v>
      </c>
      <c r="X96" s="286">
        <f>IF('2b - USD - conv.'!X96=0,0,'2a - USD - local'!X96/'2b - USD - conv.'!X96)</f>
        <v>0</v>
      </c>
      <c r="Y96" s="286">
        <f>IF('2b - USD - conv.'!Y96=0,0,'2a - USD - local'!Y96/'2b - USD - conv.'!Y96)</f>
        <v>0</v>
      </c>
      <c r="Z96" s="286">
        <f>IF('2b - USD - conv.'!Z96=0,0,'2a - USD - local'!Z96/'2b - USD - conv.'!Z96)</f>
        <v>0</v>
      </c>
      <c r="AA96" s="286">
        <f>IF('2b - USD - conv.'!AA96=0,0,'2a - USD - local'!AA96/'2b - USD - conv.'!AA96)</f>
        <v>0</v>
      </c>
      <c r="AB96" s="286">
        <f>IF('2b - USD - conv.'!AB96=0,0,'2a - USD - local'!AB96/'2b - USD - conv.'!AB96)</f>
        <v>0</v>
      </c>
      <c r="AC96" s="286">
        <f>IF('2b - USD - conv.'!AC96=0,0,'2a - USD - local'!AC96/'2b - USD - conv.'!AC96)</f>
        <v>0</v>
      </c>
      <c r="AD96" s="286">
        <f>IF('2b - USD - conv.'!AD96=0,0,'2a - USD - local'!AD96/'2b - USD - conv.'!AD96)</f>
        <v>0</v>
      </c>
      <c r="AE96" s="286">
        <f>IF('2b - USD - conv.'!AE96=0,0,'2a - USD - local'!AE96/'2b - USD - conv.'!AE96)</f>
        <v>0</v>
      </c>
      <c r="AF96" s="286">
        <f>IF('2b - USD - conv.'!AF96=0,0,'2a - USD - local'!AF96/'2b - USD - conv.'!AF96)</f>
        <v>0</v>
      </c>
      <c r="AG96" s="286">
        <f>IF('2b - USD - conv.'!AG96=0,0,'2a - USD - local'!AG96/'2b - USD - conv.'!AG96)</f>
        <v>0</v>
      </c>
      <c r="AH96" s="286">
        <f>IF('2b - USD - conv.'!AH96=0,0,'2a - USD - local'!AH96/'2b - USD - conv.'!AH96)</f>
        <v>0</v>
      </c>
      <c r="AI96" s="286">
        <f>IF('2b - USD - conv.'!AI96=0,0,'2a - USD - local'!AI96/'2b - USD - conv.'!AI96)</f>
        <v>0</v>
      </c>
      <c r="AJ96" s="286">
        <f>IF('2b - USD - conv.'!AJ96=0,0,'2a - USD - local'!AJ96/'2b - USD - conv.'!AJ96)</f>
        <v>0</v>
      </c>
      <c r="AK96" s="286">
        <f>IF('2b - USD - conv.'!AK96=0,0,'2a - USD - local'!AK96/'2b - USD - conv.'!AK96)</f>
        <v>0</v>
      </c>
      <c r="AL96" s="286">
        <f>IF('2b - USD - conv.'!AL96=0,0,'2a - USD - local'!AL96/'2b - USD - conv.'!AL96)</f>
        <v>0</v>
      </c>
      <c r="AM96" s="286">
        <f>IF('2b - USD - conv.'!AM96=0,0,'2a - USD - local'!AM96/'2b - USD - conv.'!AM96)</f>
        <v>0</v>
      </c>
      <c r="AN96" s="286">
        <f>IF('2b - USD - conv.'!AN96=0,0,'2a - USD - local'!AN96/'2b - USD - conv.'!AN96)</f>
        <v>0</v>
      </c>
      <c r="AO96" s="286">
        <f>IF('2b - USD - conv.'!AO96=0,0,'2a - USD - local'!AO96/'2b - USD - conv.'!AO96)</f>
        <v>0</v>
      </c>
      <c r="AP96" s="308">
        <f>IF('2b - USD - conv.'!AP96=0,0,'2a - USD - local'!AP96/'2b - USD - conv.'!AP96)</f>
        <v>0</v>
      </c>
    </row>
    <row r="97" spans="1:42" customFormat="1" outlineLevel="2">
      <c r="A97" s="211" t="str">
        <f>A56&amp;"."&amp;A88&amp;"."&amp;A57&amp;"."&amp;B97</f>
        <v>1.d.2.9</v>
      </c>
      <c r="B97">
        <v>9</v>
      </c>
      <c r="C97" t="str">
        <f>'1-GBP'!C97</f>
        <v/>
      </c>
      <c r="M97" s="286">
        <f>IF('2b - USD - conv.'!M97=0,0,'2a - USD - local'!M97/'2b - USD - conv.'!M97)</f>
        <v>0</v>
      </c>
      <c r="N97" s="286">
        <f>IF('2b - USD - conv.'!N97=0,0,'2a - USD - local'!N97/'2b - USD - conv.'!N97)</f>
        <v>0</v>
      </c>
      <c r="O97" s="286">
        <f>IF('2b - USD - conv.'!O97=0,0,'2a - USD - local'!O97/'2b - USD - conv.'!O97)</f>
        <v>0</v>
      </c>
      <c r="P97" s="286">
        <f>IF('2b - USD - conv.'!P97=0,0,'2a - USD - local'!P97/'2b - USD - conv.'!P97)</f>
        <v>0</v>
      </c>
      <c r="Q97" s="286">
        <f>IF('2b - USD - conv.'!Q97=0,0,'2a - USD - local'!Q97/'2b - USD - conv.'!Q97)</f>
        <v>0</v>
      </c>
      <c r="R97" s="286">
        <f>IF('2b - USD - conv.'!R97=0,0,'2a - USD - local'!R97/'2b - USD - conv.'!R97)</f>
        <v>0</v>
      </c>
      <c r="S97" s="286">
        <f>IF('2b - USD - conv.'!S97=0,0,'2a - USD - local'!S97/'2b - USD - conv.'!S97)</f>
        <v>0</v>
      </c>
      <c r="T97" s="286">
        <f>IF('2b - USD - conv.'!T97=0,0,'2a - USD - local'!T97/'2b - USD - conv.'!T97)</f>
        <v>0</v>
      </c>
      <c r="U97" s="286">
        <f>IF('2b - USD - conv.'!U97=0,0,'2a - USD - local'!U97/'2b - USD - conv.'!U97)</f>
        <v>0</v>
      </c>
      <c r="V97" s="286">
        <f>IF('2b - USD - conv.'!V97=0,0,'2a - USD - local'!V97/'2b - USD - conv.'!V97)</f>
        <v>0</v>
      </c>
      <c r="W97" s="286">
        <f>IF('2b - USD - conv.'!W97=0,0,'2a - USD - local'!W97/'2b - USD - conv.'!W97)</f>
        <v>0</v>
      </c>
      <c r="X97" s="286">
        <f>IF('2b - USD - conv.'!X97=0,0,'2a - USD - local'!X97/'2b - USD - conv.'!X97)</f>
        <v>0</v>
      </c>
      <c r="Y97" s="286">
        <f>IF('2b - USD - conv.'!Y97=0,0,'2a - USD - local'!Y97/'2b - USD - conv.'!Y97)</f>
        <v>0</v>
      </c>
      <c r="Z97" s="286">
        <f>IF('2b - USD - conv.'!Z97=0,0,'2a - USD - local'!Z97/'2b - USD - conv.'!Z97)</f>
        <v>0</v>
      </c>
      <c r="AA97" s="286">
        <f>IF('2b - USD - conv.'!AA97=0,0,'2a - USD - local'!AA97/'2b - USD - conv.'!AA97)</f>
        <v>0</v>
      </c>
      <c r="AB97" s="286">
        <f>IF('2b - USD - conv.'!AB97=0,0,'2a - USD - local'!AB97/'2b - USD - conv.'!AB97)</f>
        <v>0</v>
      </c>
      <c r="AC97" s="286">
        <f>IF('2b - USD - conv.'!AC97=0,0,'2a - USD - local'!AC97/'2b - USD - conv.'!AC97)</f>
        <v>0</v>
      </c>
      <c r="AD97" s="286">
        <f>IF('2b - USD - conv.'!AD97=0,0,'2a - USD - local'!AD97/'2b - USD - conv.'!AD97)</f>
        <v>0</v>
      </c>
      <c r="AE97" s="286">
        <f>IF('2b - USD - conv.'!AE97=0,0,'2a - USD - local'!AE97/'2b - USD - conv.'!AE97)</f>
        <v>0</v>
      </c>
      <c r="AF97" s="286">
        <f>IF('2b - USD - conv.'!AF97=0,0,'2a - USD - local'!AF97/'2b - USD - conv.'!AF97)</f>
        <v>0</v>
      </c>
      <c r="AG97" s="286">
        <f>IF('2b - USD - conv.'!AG97=0,0,'2a - USD - local'!AG97/'2b - USD - conv.'!AG97)</f>
        <v>0</v>
      </c>
      <c r="AH97" s="286">
        <f>IF('2b - USD - conv.'!AH97=0,0,'2a - USD - local'!AH97/'2b - USD - conv.'!AH97)</f>
        <v>0</v>
      </c>
      <c r="AI97" s="286">
        <f>IF('2b - USD - conv.'!AI97=0,0,'2a - USD - local'!AI97/'2b - USD - conv.'!AI97)</f>
        <v>0</v>
      </c>
      <c r="AJ97" s="286">
        <f>IF('2b - USD - conv.'!AJ97=0,0,'2a - USD - local'!AJ97/'2b - USD - conv.'!AJ97)</f>
        <v>0</v>
      </c>
      <c r="AK97" s="286">
        <f>IF('2b - USD - conv.'!AK97=0,0,'2a - USD - local'!AK97/'2b - USD - conv.'!AK97)</f>
        <v>0</v>
      </c>
      <c r="AL97" s="286">
        <f>IF('2b - USD - conv.'!AL97=0,0,'2a - USD - local'!AL97/'2b - USD - conv.'!AL97)</f>
        <v>0</v>
      </c>
      <c r="AM97" s="286">
        <f>IF('2b - USD - conv.'!AM97=0,0,'2a - USD - local'!AM97/'2b - USD - conv.'!AM97)</f>
        <v>0</v>
      </c>
      <c r="AN97" s="286">
        <f>IF('2b - USD - conv.'!AN97=0,0,'2a - USD - local'!AN97/'2b - USD - conv.'!AN97)</f>
        <v>0</v>
      </c>
      <c r="AO97" s="286">
        <f>IF('2b - USD - conv.'!AO97=0,0,'2a - USD - local'!AO97/'2b - USD - conv.'!AO97)</f>
        <v>0</v>
      </c>
      <c r="AP97" s="308">
        <f>IF('2b - USD - conv.'!AP97=0,0,'2a - USD - local'!AP97/'2b - USD - conv.'!AP97)</f>
        <v>0</v>
      </c>
    </row>
    <row r="98" spans="1:42" customFormat="1" outlineLevel="2">
      <c r="A98" s="211" t="str">
        <f>A56&amp;"."&amp;A88&amp;"."&amp;A57&amp;"."&amp;B98</f>
        <v>1.d.2.10</v>
      </c>
      <c r="B98">
        <v>10</v>
      </c>
      <c r="C98" t="str">
        <f>'1-GBP'!C98</f>
        <v/>
      </c>
      <c r="M98" s="286">
        <f>IF('2b - USD - conv.'!M98=0,0,'2a - USD - local'!M98/'2b - USD - conv.'!M98)</f>
        <v>0</v>
      </c>
      <c r="N98" s="286">
        <f>IF('2b - USD - conv.'!N98=0,0,'2a - USD - local'!N98/'2b - USD - conv.'!N98)</f>
        <v>0</v>
      </c>
      <c r="O98" s="286">
        <f>IF('2b - USD - conv.'!O98=0,0,'2a - USD - local'!O98/'2b - USD - conv.'!O98)</f>
        <v>0</v>
      </c>
      <c r="P98" s="286">
        <f>IF('2b - USD - conv.'!P98=0,0,'2a - USD - local'!P98/'2b - USD - conv.'!P98)</f>
        <v>0</v>
      </c>
      <c r="Q98" s="286">
        <f>IF('2b - USD - conv.'!Q98=0,0,'2a - USD - local'!Q98/'2b - USD - conv.'!Q98)</f>
        <v>0</v>
      </c>
      <c r="R98" s="286">
        <f>IF('2b - USD - conv.'!R98=0,0,'2a - USD - local'!R98/'2b - USD - conv.'!R98)</f>
        <v>0</v>
      </c>
      <c r="S98" s="286">
        <f>IF('2b - USD - conv.'!S98=0,0,'2a - USD - local'!S98/'2b - USD - conv.'!S98)</f>
        <v>0</v>
      </c>
      <c r="T98" s="286">
        <f>IF('2b - USD - conv.'!T98=0,0,'2a - USD - local'!T98/'2b - USD - conv.'!T98)</f>
        <v>0</v>
      </c>
      <c r="U98" s="286">
        <f>IF('2b - USD - conv.'!U98=0,0,'2a - USD - local'!U98/'2b - USD - conv.'!U98)</f>
        <v>0</v>
      </c>
      <c r="V98" s="286">
        <f>IF('2b - USD - conv.'!V98=0,0,'2a - USD - local'!V98/'2b - USD - conv.'!V98)</f>
        <v>0</v>
      </c>
      <c r="W98" s="286">
        <f>IF('2b - USD - conv.'!W98=0,0,'2a - USD - local'!W98/'2b - USD - conv.'!W98)</f>
        <v>0</v>
      </c>
      <c r="X98" s="286">
        <f>IF('2b - USD - conv.'!X98=0,0,'2a - USD - local'!X98/'2b - USD - conv.'!X98)</f>
        <v>0</v>
      </c>
      <c r="Y98" s="286">
        <f>IF('2b - USD - conv.'!Y98=0,0,'2a - USD - local'!Y98/'2b - USD - conv.'!Y98)</f>
        <v>0</v>
      </c>
      <c r="Z98" s="286">
        <f>IF('2b - USD - conv.'!Z98=0,0,'2a - USD - local'!Z98/'2b - USD - conv.'!Z98)</f>
        <v>0</v>
      </c>
      <c r="AA98" s="286">
        <f>IF('2b - USD - conv.'!AA98=0,0,'2a - USD - local'!AA98/'2b - USD - conv.'!AA98)</f>
        <v>0</v>
      </c>
      <c r="AB98" s="286">
        <f>IF('2b - USD - conv.'!AB98=0,0,'2a - USD - local'!AB98/'2b - USD - conv.'!AB98)</f>
        <v>0</v>
      </c>
      <c r="AC98" s="286">
        <f>IF('2b - USD - conv.'!AC98=0,0,'2a - USD - local'!AC98/'2b - USD - conv.'!AC98)</f>
        <v>0</v>
      </c>
      <c r="AD98" s="286">
        <f>IF('2b - USD - conv.'!AD98=0,0,'2a - USD - local'!AD98/'2b - USD - conv.'!AD98)</f>
        <v>0</v>
      </c>
      <c r="AE98" s="286">
        <f>IF('2b - USD - conv.'!AE98=0,0,'2a - USD - local'!AE98/'2b - USD - conv.'!AE98)</f>
        <v>0</v>
      </c>
      <c r="AF98" s="286">
        <f>IF('2b - USD - conv.'!AF98=0,0,'2a - USD - local'!AF98/'2b - USD - conv.'!AF98)</f>
        <v>0</v>
      </c>
      <c r="AG98" s="286">
        <f>IF('2b - USD - conv.'!AG98=0,0,'2a - USD - local'!AG98/'2b - USD - conv.'!AG98)</f>
        <v>0</v>
      </c>
      <c r="AH98" s="286">
        <f>IF('2b - USD - conv.'!AH98=0,0,'2a - USD - local'!AH98/'2b - USD - conv.'!AH98)</f>
        <v>0</v>
      </c>
      <c r="AI98" s="286">
        <f>IF('2b - USD - conv.'!AI98=0,0,'2a - USD - local'!AI98/'2b - USD - conv.'!AI98)</f>
        <v>0</v>
      </c>
      <c r="AJ98" s="286">
        <f>IF('2b - USD - conv.'!AJ98=0,0,'2a - USD - local'!AJ98/'2b - USD - conv.'!AJ98)</f>
        <v>0</v>
      </c>
      <c r="AK98" s="286">
        <f>IF('2b - USD - conv.'!AK98=0,0,'2a - USD - local'!AK98/'2b - USD - conv.'!AK98)</f>
        <v>0</v>
      </c>
      <c r="AL98" s="286">
        <f>IF('2b - USD - conv.'!AL98=0,0,'2a - USD - local'!AL98/'2b - USD - conv.'!AL98)</f>
        <v>0</v>
      </c>
      <c r="AM98" s="286">
        <f>IF('2b - USD - conv.'!AM98=0,0,'2a - USD - local'!AM98/'2b - USD - conv.'!AM98)</f>
        <v>0</v>
      </c>
      <c r="AN98" s="286">
        <f>IF('2b - USD - conv.'!AN98=0,0,'2a - USD - local'!AN98/'2b - USD - conv.'!AN98)</f>
        <v>0</v>
      </c>
      <c r="AO98" s="286">
        <f>IF('2b - USD - conv.'!AO98=0,0,'2a - USD - local'!AO98/'2b - USD - conv.'!AO98)</f>
        <v>0</v>
      </c>
      <c r="AP98" s="308">
        <f>IF('2b - USD - conv.'!AP98=0,0,'2a - USD - local'!AP98/'2b - USD - conv.'!AP98)</f>
        <v>0</v>
      </c>
    </row>
    <row r="99" spans="1:42" customFormat="1" outlineLevel="2">
      <c r="A99" s="211" t="str">
        <f>A56&amp;"."&amp;A88&amp;"."&amp;A57&amp;"."&amp;B99</f>
        <v>1.d.2.11</v>
      </c>
      <c r="B99">
        <v>11</v>
      </c>
      <c r="C99" t="str">
        <f>'1-GBP'!C99</f>
        <v/>
      </c>
      <c r="M99" s="286">
        <f>IF('2b - USD - conv.'!M99=0,0,'2a - USD - local'!M99/'2b - USD - conv.'!M99)</f>
        <v>0</v>
      </c>
      <c r="N99" s="286">
        <f>IF('2b - USD - conv.'!N99=0,0,'2a - USD - local'!N99/'2b - USD - conv.'!N99)</f>
        <v>0</v>
      </c>
      <c r="O99" s="286">
        <f>IF('2b - USD - conv.'!O99=0,0,'2a - USD - local'!O99/'2b - USD - conv.'!O99)</f>
        <v>0</v>
      </c>
      <c r="P99" s="286">
        <f>IF('2b - USD - conv.'!P99=0,0,'2a - USD - local'!P99/'2b - USD - conv.'!P99)</f>
        <v>0</v>
      </c>
      <c r="Q99" s="286">
        <f>IF('2b - USD - conv.'!Q99=0,0,'2a - USD - local'!Q99/'2b - USD - conv.'!Q99)</f>
        <v>0</v>
      </c>
      <c r="R99" s="286">
        <f>IF('2b - USD - conv.'!R99=0,0,'2a - USD - local'!R99/'2b - USD - conv.'!R99)</f>
        <v>0</v>
      </c>
      <c r="S99" s="286">
        <f>IF('2b - USD - conv.'!S99=0,0,'2a - USD - local'!S99/'2b - USD - conv.'!S99)</f>
        <v>0</v>
      </c>
      <c r="T99" s="286">
        <f>IF('2b - USD - conv.'!T99=0,0,'2a - USD - local'!T99/'2b - USD - conv.'!T99)</f>
        <v>0</v>
      </c>
      <c r="U99" s="286">
        <f>IF('2b - USD - conv.'!U99=0,0,'2a - USD - local'!U99/'2b - USD - conv.'!U99)</f>
        <v>0</v>
      </c>
      <c r="V99" s="286">
        <f>IF('2b - USD - conv.'!V99=0,0,'2a - USD - local'!V99/'2b - USD - conv.'!V99)</f>
        <v>0</v>
      </c>
      <c r="W99" s="286">
        <f>IF('2b - USD - conv.'!W99=0,0,'2a - USD - local'!W99/'2b - USD - conv.'!W99)</f>
        <v>0</v>
      </c>
      <c r="X99" s="286">
        <f>IF('2b - USD - conv.'!X99=0,0,'2a - USD - local'!X99/'2b - USD - conv.'!X99)</f>
        <v>0</v>
      </c>
      <c r="Y99" s="286">
        <f>IF('2b - USD - conv.'!Y99=0,0,'2a - USD - local'!Y99/'2b - USD - conv.'!Y99)</f>
        <v>0</v>
      </c>
      <c r="Z99" s="286">
        <f>IF('2b - USD - conv.'!Z99=0,0,'2a - USD - local'!Z99/'2b - USD - conv.'!Z99)</f>
        <v>0</v>
      </c>
      <c r="AA99" s="286">
        <f>IF('2b - USD - conv.'!AA99=0,0,'2a - USD - local'!AA99/'2b - USD - conv.'!AA99)</f>
        <v>0</v>
      </c>
      <c r="AB99" s="286">
        <f>IF('2b - USD - conv.'!AB99=0,0,'2a - USD - local'!AB99/'2b - USD - conv.'!AB99)</f>
        <v>0</v>
      </c>
      <c r="AC99" s="286">
        <f>IF('2b - USD - conv.'!AC99=0,0,'2a - USD - local'!AC99/'2b - USD - conv.'!AC99)</f>
        <v>0</v>
      </c>
      <c r="AD99" s="286">
        <f>IF('2b - USD - conv.'!AD99=0,0,'2a - USD - local'!AD99/'2b - USD - conv.'!AD99)</f>
        <v>0</v>
      </c>
      <c r="AE99" s="286">
        <f>IF('2b - USD - conv.'!AE99=0,0,'2a - USD - local'!AE99/'2b - USD - conv.'!AE99)</f>
        <v>0</v>
      </c>
      <c r="AF99" s="286">
        <f>IF('2b - USD - conv.'!AF99=0,0,'2a - USD - local'!AF99/'2b - USD - conv.'!AF99)</f>
        <v>0</v>
      </c>
      <c r="AG99" s="286">
        <f>IF('2b - USD - conv.'!AG99=0,0,'2a - USD - local'!AG99/'2b - USD - conv.'!AG99)</f>
        <v>0</v>
      </c>
      <c r="AH99" s="286">
        <f>IF('2b - USD - conv.'!AH99=0,0,'2a - USD - local'!AH99/'2b - USD - conv.'!AH99)</f>
        <v>0</v>
      </c>
      <c r="AI99" s="286">
        <f>IF('2b - USD - conv.'!AI99=0,0,'2a - USD - local'!AI99/'2b - USD - conv.'!AI99)</f>
        <v>0</v>
      </c>
      <c r="AJ99" s="286">
        <f>IF('2b - USD - conv.'!AJ99=0,0,'2a - USD - local'!AJ99/'2b - USD - conv.'!AJ99)</f>
        <v>0</v>
      </c>
      <c r="AK99" s="286">
        <f>IF('2b - USD - conv.'!AK99=0,0,'2a - USD - local'!AK99/'2b - USD - conv.'!AK99)</f>
        <v>0</v>
      </c>
      <c r="AL99" s="286">
        <f>IF('2b - USD - conv.'!AL99=0,0,'2a - USD - local'!AL99/'2b - USD - conv.'!AL99)</f>
        <v>0</v>
      </c>
      <c r="AM99" s="286">
        <f>IF('2b - USD - conv.'!AM99=0,0,'2a - USD - local'!AM99/'2b - USD - conv.'!AM99)</f>
        <v>0</v>
      </c>
      <c r="AN99" s="286">
        <f>IF('2b - USD - conv.'!AN99=0,0,'2a - USD - local'!AN99/'2b - USD - conv.'!AN99)</f>
        <v>0</v>
      </c>
      <c r="AO99" s="286">
        <f>IF('2b - USD - conv.'!AO99=0,0,'2a - USD - local'!AO99/'2b - USD - conv.'!AO99)</f>
        <v>0</v>
      </c>
      <c r="AP99" s="308">
        <f>IF('2b - USD - conv.'!AP99=0,0,'2a - USD - local'!AP99/'2b - USD - conv.'!AP99)</f>
        <v>0</v>
      </c>
    </row>
    <row r="100" spans="1:42" customFormat="1" outlineLevel="2">
      <c r="A100" s="211" t="str">
        <f>A56&amp;"."&amp;A88&amp;"."&amp;A57&amp;"."&amp;B100</f>
        <v>1.d.2.12</v>
      </c>
      <c r="B100">
        <v>12</v>
      </c>
      <c r="C100" t="str">
        <f>'1-GBP'!C100</f>
        <v/>
      </c>
      <c r="M100" s="286">
        <f>IF('2b - USD - conv.'!M100=0,0,'2a - USD - local'!M100/'2b - USD - conv.'!M100)</f>
        <v>0</v>
      </c>
      <c r="N100" s="286">
        <f>IF('2b - USD - conv.'!N100=0,0,'2a - USD - local'!N100/'2b - USD - conv.'!N100)</f>
        <v>0</v>
      </c>
      <c r="O100" s="286">
        <f>IF('2b - USD - conv.'!O100=0,0,'2a - USD - local'!O100/'2b - USD - conv.'!O100)</f>
        <v>0</v>
      </c>
      <c r="P100" s="286">
        <f>IF('2b - USD - conv.'!P100=0,0,'2a - USD - local'!P100/'2b - USD - conv.'!P100)</f>
        <v>0</v>
      </c>
      <c r="Q100" s="286">
        <f>IF('2b - USD - conv.'!Q100=0,0,'2a - USD - local'!Q100/'2b - USD - conv.'!Q100)</f>
        <v>0</v>
      </c>
      <c r="R100" s="286">
        <f>IF('2b - USD - conv.'!R100=0,0,'2a - USD - local'!R100/'2b - USD - conv.'!R100)</f>
        <v>0</v>
      </c>
      <c r="S100" s="286">
        <f>IF('2b - USD - conv.'!S100=0,0,'2a - USD - local'!S100/'2b - USD - conv.'!S100)</f>
        <v>0</v>
      </c>
      <c r="T100" s="286">
        <f>IF('2b - USD - conv.'!T100=0,0,'2a - USD - local'!T100/'2b - USD - conv.'!T100)</f>
        <v>0</v>
      </c>
      <c r="U100" s="286">
        <f>IF('2b - USD - conv.'!U100=0,0,'2a - USD - local'!U100/'2b - USD - conv.'!U100)</f>
        <v>0</v>
      </c>
      <c r="V100" s="286">
        <f>IF('2b - USD - conv.'!V100=0,0,'2a - USD - local'!V100/'2b - USD - conv.'!V100)</f>
        <v>0</v>
      </c>
      <c r="W100" s="286">
        <f>IF('2b - USD - conv.'!W100=0,0,'2a - USD - local'!W100/'2b - USD - conv.'!W100)</f>
        <v>0</v>
      </c>
      <c r="X100" s="286">
        <f>IF('2b - USD - conv.'!X100=0,0,'2a - USD - local'!X100/'2b - USD - conv.'!X100)</f>
        <v>0</v>
      </c>
      <c r="Y100" s="286">
        <f>IF('2b - USD - conv.'!Y100=0,0,'2a - USD - local'!Y100/'2b - USD - conv.'!Y100)</f>
        <v>0</v>
      </c>
      <c r="Z100" s="286">
        <f>IF('2b - USD - conv.'!Z100=0,0,'2a - USD - local'!Z100/'2b - USD - conv.'!Z100)</f>
        <v>0</v>
      </c>
      <c r="AA100" s="286">
        <f>IF('2b - USD - conv.'!AA100=0,0,'2a - USD - local'!AA100/'2b - USD - conv.'!AA100)</f>
        <v>0</v>
      </c>
      <c r="AB100" s="286">
        <f>IF('2b - USD - conv.'!AB100=0,0,'2a - USD - local'!AB100/'2b - USD - conv.'!AB100)</f>
        <v>0</v>
      </c>
      <c r="AC100" s="286">
        <f>IF('2b - USD - conv.'!AC100=0,0,'2a - USD - local'!AC100/'2b - USD - conv.'!AC100)</f>
        <v>0</v>
      </c>
      <c r="AD100" s="286">
        <f>IF('2b - USD - conv.'!AD100=0,0,'2a - USD - local'!AD100/'2b - USD - conv.'!AD100)</f>
        <v>0</v>
      </c>
      <c r="AE100" s="286">
        <f>IF('2b - USD - conv.'!AE100=0,0,'2a - USD - local'!AE100/'2b - USD - conv.'!AE100)</f>
        <v>0</v>
      </c>
      <c r="AF100" s="286">
        <f>IF('2b - USD - conv.'!AF100=0,0,'2a - USD - local'!AF100/'2b - USD - conv.'!AF100)</f>
        <v>0</v>
      </c>
      <c r="AG100" s="286">
        <f>IF('2b - USD - conv.'!AG100=0,0,'2a - USD - local'!AG100/'2b - USD - conv.'!AG100)</f>
        <v>0</v>
      </c>
      <c r="AH100" s="286">
        <f>IF('2b - USD - conv.'!AH100=0,0,'2a - USD - local'!AH100/'2b - USD - conv.'!AH100)</f>
        <v>0</v>
      </c>
      <c r="AI100" s="286">
        <f>IF('2b - USD - conv.'!AI100=0,0,'2a - USD - local'!AI100/'2b - USD - conv.'!AI100)</f>
        <v>0</v>
      </c>
      <c r="AJ100" s="286">
        <f>IF('2b - USD - conv.'!AJ100=0,0,'2a - USD - local'!AJ100/'2b - USD - conv.'!AJ100)</f>
        <v>0</v>
      </c>
      <c r="AK100" s="286">
        <f>IF('2b - USD - conv.'!AK100=0,0,'2a - USD - local'!AK100/'2b - USD - conv.'!AK100)</f>
        <v>0</v>
      </c>
      <c r="AL100" s="286">
        <f>IF('2b - USD - conv.'!AL100=0,0,'2a - USD - local'!AL100/'2b - USD - conv.'!AL100)</f>
        <v>0</v>
      </c>
      <c r="AM100" s="286">
        <f>IF('2b - USD - conv.'!AM100=0,0,'2a - USD - local'!AM100/'2b - USD - conv.'!AM100)</f>
        <v>0</v>
      </c>
      <c r="AN100" s="286">
        <f>IF('2b - USD - conv.'!AN100=0,0,'2a - USD - local'!AN100/'2b - USD - conv.'!AN100)</f>
        <v>0</v>
      </c>
      <c r="AO100" s="286">
        <f>IF('2b - USD - conv.'!AO100=0,0,'2a - USD - local'!AO100/'2b - USD - conv.'!AO100)</f>
        <v>0</v>
      </c>
      <c r="AP100" s="308">
        <f>IF('2b - USD - conv.'!AP100=0,0,'2a - USD - local'!AP100/'2b - USD - conv.'!AP100)</f>
        <v>0</v>
      </c>
    </row>
    <row r="101" spans="1:42" customFormat="1" outlineLevel="1" collapsed="1">
      <c r="A101" s="212"/>
      <c r="B101" s="201">
        <f>B100-COUNTIFS(C89:C100,"")</f>
        <v>0</v>
      </c>
      <c r="C101" s="201" t="s">
        <v>285</v>
      </c>
      <c r="D101" s="201"/>
      <c r="E101" s="201"/>
      <c r="F101" s="201"/>
      <c r="G101" s="201"/>
      <c r="H101" s="201"/>
      <c r="I101" s="201"/>
      <c r="J101" s="201"/>
      <c r="K101" s="201"/>
      <c r="L101" s="201"/>
      <c r="M101" s="280">
        <f t="shared" ref="M101:AP101" si="9">SUM(M89:M100)</f>
        <v>0</v>
      </c>
      <c r="N101" s="280">
        <f t="shared" si="9"/>
        <v>0</v>
      </c>
      <c r="O101" s="280">
        <f t="shared" si="9"/>
        <v>0</v>
      </c>
      <c r="P101" s="280">
        <f t="shared" si="9"/>
        <v>0</v>
      </c>
      <c r="Q101" s="280">
        <f t="shared" si="9"/>
        <v>0</v>
      </c>
      <c r="R101" s="280">
        <f t="shared" si="9"/>
        <v>0</v>
      </c>
      <c r="S101" s="280">
        <f t="shared" si="9"/>
        <v>0</v>
      </c>
      <c r="T101" s="280">
        <f t="shared" si="9"/>
        <v>0</v>
      </c>
      <c r="U101" s="280">
        <f t="shared" si="9"/>
        <v>0</v>
      </c>
      <c r="V101" s="280">
        <f t="shared" si="9"/>
        <v>0</v>
      </c>
      <c r="W101" s="280">
        <f t="shared" si="9"/>
        <v>0</v>
      </c>
      <c r="X101" s="280">
        <f t="shared" si="9"/>
        <v>0</v>
      </c>
      <c r="Y101" s="280">
        <f t="shared" si="9"/>
        <v>0</v>
      </c>
      <c r="Z101" s="280">
        <f t="shared" si="9"/>
        <v>0</v>
      </c>
      <c r="AA101" s="280">
        <f t="shared" si="9"/>
        <v>0</v>
      </c>
      <c r="AB101" s="280">
        <f t="shared" si="9"/>
        <v>0</v>
      </c>
      <c r="AC101" s="280">
        <f t="shared" si="9"/>
        <v>0</v>
      </c>
      <c r="AD101" s="280">
        <f t="shared" si="9"/>
        <v>0</v>
      </c>
      <c r="AE101" s="280">
        <f t="shared" si="9"/>
        <v>0</v>
      </c>
      <c r="AF101" s="280">
        <f t="shared" si="9"/>
        <v>0</v>
      </c>
      <c r="AG101" s="280">
        <f t="shared" si="9"/>
        <v>0</v>
      </c>
      <c r="AH101" s="280">
        <f t="shared" si="9"/>
        <v>0</v>
      </c>
      <c r="AI101" s="280">
        <f t="shared" si="9"/>
        <v>0</v>
      </c>
      <c r="AJ101" s="280">
        <f t="shared" si="9"/>
        <v>0</v>
      </c>
      <c r="AK101" s="280">
        <f t="shared" si="9"/>
        <v>0</v>
      </c>
      <c r="AL101" s="280">
        <f t="shared" si="9"/>
        <v>0</v>
      </c>
      <c r="AM101" s="280">
        <f t="shared" si="9"/>
        <v>0</v>
      </c>
      <c r="AN101" s="280">
        <f t="shared" si="9"/>
        <v>0</v>
      </c>
      <c r="AO101" s="280">
        <f t="shared" si="9"/>
        <v>0</v>
      </c>
      <c r="AP101" s="280">
        <f t="shared" si="9"/>
        <v>0</v>
      </c>
    </row>
    <row r="102" spans="1:42" customFormat="1" ht="16.149999999999999" outlineLevel="1" thickBot="1">
      <c r="A102" s="213"/>
      <c r="B102" s="202"/>
      <c r="C102" s="202"/>
      <c r="D102" s="202"/>
      <c r="E102" s="202"/>
      <c r="F102" s="202"/>
      <c r="G102" s="202"/>
      <c r="H102" s="202"/>
      <c r="I102" s="202"/>
      <c r="J102" s="202"/>
      <c r="K102" s="202"/>
      <c r="L102" s="202"/>
      <c r="M102" s="313"/>
      <c r="N102" s="313"/>
      <c r="O102" s="313"/>
      <c r="P102" s="313"/>
      <c r="Q102" s="313"/>
      <c r="R102" s="313"/>
      <c r="S102" s="313"/>
      <c r="T102" s="313"/>
      <c r="U102" s="313"/>
      <c r="V102" s="313"/>
      <c r="W102" s="313"/>
      <c r="X102" s="313"/>
      <c r="Y102" s="313"/>
      <c r="Z102" s="313"/>
      <c r="AA102" s="313"/>
      <c r="AB102" s="313"/>
      <c r="AC102" s="313"/>
      <c r="AD102" s="313"/>
      <c r="AE102" s="313"/>
      <c r="AF102" s="313"/>
      <c r="AG102" s="313"/>
      <c r="AH102" s="313"/>
      <c r="AI102" s="313"/>
      <c r="AJ102" s="313"/>
      <c r="AK102" s="313"/>
      <c r="AL102" s="313"/>
      <c r="AM102" s="313"/>
      <c r="AN102" s="313"/>
      <c r="AO102" s="313"/>
      <c r="AP102" s="313"/>
    </row>
    <row r="103" spans="1:42" customFormat="1" ht="16.149999999999999" outlineLevel="1" thickBot="1">
      <c r="A103" s="214" t="s">
        <v>288</v>
      </c>
      <c r="B103" s="203">
        <f>B101+B86+B71</f>
        <v>8</v>
      </c>
      <c r="C103" s="203" t="s">
        <v>289</v>
      </c>
      <c r="D103" s="203"/>
      <c r="E103" s="203"/>
      <c r="F103" s="203"/>
      <c r="G103" s="203" t="str">
        <f>+"Total "&amp;$B56&amp;" "&amp;$B57</f>
        <v>Total Phase 1 Teesside Offshore Transportation System</v>
      </c>
      <c r="H103" s="203"/>
      <c r="I103" s="203"/>
      <c r="J103" s="203"/>
      <c r="K103" s="203"/>
      <c r="L103" s="203"/>
      <c r="M103" s="284">
        <f t="shared" ref="M103:AP103" si="10">SUM(M71,M86,M101)</f>
        <v>0</v>
      </c>
      <c r="N103" s="284">
        <f t="shared" si="10"/>
        <v>0</v>
      </c>
      <c r="O103" s="284">
        <f t="shared" si="10"/>
        <v>0</v>
      </c>
      <c r="P103" s="284">
        <f t="shared" si="10"/>
        <v>0</v>
      </c>
      <c r="Q103" s="284">
        <f t="shared" si="10"/>
        <v>0</v>
      </c>
      <c r="R103" s="284">
        <f t="shared" si="10"/>
        <v>0</v>
      </c>
      <c r="S103" s="284">
        <f t="shared" si="10"/>
        <v>0</v>
      </c>
      <c r="T103" s="284">
        <f t="shared" si="10"/>
        <v>0</v>
      </c>
      <c r="U103" s="284">
        <f t="shared" si="10"/>
        <v>0</v>
      </c>
      <c r="V103" s="284">
        <f t="shared" si="10"/>
        <v>0</v>
      </c>
      <c r="W103" s="284">
        <f t="shared" si="10"/>
        <v>0</v>
      </c>
      <c r="X103" s="284">
        <f t="shared" si="10"/>
        <v>0</v>
      </c>
      <c r="Y103" s="284">
        <f t="shared" si="10"/>
        <v>0</v>
      </c>
      <c r="Z103" s="284">
        <f t="shared" si="10"/>
        <v>0</v>
      </c>
      <c r="AA103" s="284">
        <f t="shared" si="10"/>
        <v>0</v>
      </c>
      <c r="AB103" s="284">
        <f t="shared" si="10"/>
        <v>0</v>
      </c>
      <c r="AC103" s="284">
        <f t="shared" si="10"/>
        <v>0</v>
      </c>
      <c r="AD103" s="284">
        <f t="shared" si="10"/>
        <v>0</v>
      </c>
      <c r="AE103" s="284">
        <f t="shared" si="10"/>
        <v>0</v>
      </c>
      <c r="AF103" s="284">
        <f t="shared" si="10"/>
        <v>0</v>
      </c>
      <c r="AG103" s="284">
        <f t="shared" si="10"/>
        <v>0</v>
      </c>
      <c r="AH103" s="284">
        <f t="shared" si="10"/>
        <v>0</v>
      </c>
      <c r="AI103" s="284">
        <f t="shared" si="10"/>
        <v>0</v>
      </c>
      <c r="AJ103" s="284">
        <f t="shared" si="10"/>
        <v>0</v>
      </c>
      <c r="AK103" s="284">
        <f t="shared" si="10"/>
        <v>0</v>
      </c>
      <c r="AL103" s="284">
        <f t="shared" si="10"/>
        <v>0</v>
      </c>
      <c r="AM103" s="284">
        <f t="shared" si="10"/>
        <v>0</v>
      </c>
      <c r="AN103" s="284">
        <f t="shared" si="10"/>
        <v>0</v>
      </c>
      <c r="AO103" s="284">
        <f t="shared" si="10"/>
        <v>0</v>
      </c>
      <c r="AP103" s="284">
        <f t="shared" si="10"/>
        <v>0</v>
      </c>
    </row>
    <row r="104" spans="1:42" customFormat="1" collapsed="1">
      <c r="A104" s="211"/>
      <c r="M104" s="314"/>
      <c r="N104" s="314"/>
      <c r="O104" s="314"/>
      <c r="P104" s="314"/>
      <c r="Q104" s="314"/>
      <c r="R104" s="314"/>
      <c r="S104" s="314"/>
      <c r="T104" s="314"/>
      <c r="U104" s="314"/>
      <c r="V104" s="314"/>
      <c r="W104" s="314"/>
      <c r="X104" s="314"/>
      <c r="Y104" s="314"/>
      <c r="Z104" s="314"/>
      <c r="AA104" s="314"/>
      <c r="AB104" s="314"/>
      <c r="AC104" s="314"/>
      <c r="AD104" s="314"/>
      <c r="AE104" s="314"/>
      <c r="AF104" s="314"/>
      <c r="AG104" s="314"/>
      <c r="AH104" s="314"/>
      <c r="AI104" s="314"/>
      <c r="AJ104" s="314"/>
      <c r="AK104" s="314"/>
      <c r="AL104" s="314"/>
      <c r="AM104" s="314"/>
      <c r="AN104" s="314"/>
      <c r="AO104" s="314"/>
      <c r="AP104" s="314"/>
    </row>
    <row r="105" spans="1:42" customFormat="1">
      <c r="A105" s="209" t="str">
        <f>_xlfn.TEXTBEFORE(J105,".")</f>
        <v>1</v>
      </c>
      <c r="B105" s="196" t="str">
        <f>_xlfn.XLOOKUP(A105,Select!$B$4:$B$65,Select!$C$4:$C$65)</f>
        <v>Phase 1</v>
      </c>
      <c r="C105" s="197"/>
      <c r="D105" s="197">
        <f>B120+B135+B150</f>
        <v>8</v>
      </c>
      <c r="E105" s="197" t="s">
        <v>281</v>
      </c>
      <c r="F105" s="197"/>
      <c r="G105" s="197"/>
      <c r="H105" s="197"/>
      <c r="I105" s="197" t="s">
        <v>282</v>
      </c>
      <c r="J105" s="197" t="str">
        <f>Select!$M$6</f>
        <v>1.3</v>
      </c>
      <c r="K105" s="197"/>
      <c r="L105" s="197"/>
      <c r="M105" s="318"/>
      <c r="N105" s="319"/>
      <c r="O105" s="319"/>
      <c r="P105" s="319"/>
      <c r="Q105" s="319"/>
      <c r="R105" s="319"/>
      <c r="S105" s="319"/>
      <c r="T105" s="319"/>
      <c r="U105" s="319"/>
      <c r="V105" s="319"/>
      <c r="W105" s="319"/>
      <c r="X105" s="319"/>
      <c r="Y105" s="319"/>
      <c r="Z105" s="319"/>
      <c r="AA105" s="319"/>
      <c r="AB105" s="319"/>
      <c r="AC105" s="319"/>
      <c r="AD105" s="319"/>
      <c r="AE105" s="319"/>
      <c r="AF105" s="319"/>
      <c r="AG105" s="319"/>
      <c r="AH105" s="319"/>
      <c r="AI105" s="319"/>
      <c r="AJ105" s="319"/>
      <c r="AK105" s="319"/>
      <c r="AL105" s="319"/>
      <c r="AM105" s="319"/>
      <c r="AN105" s="319"/>
      <c r="AO105" s="319"/>
      <c r="AP105" s="319"/>
    </row>
    <row r="106" spans="1:42" customFormat="1" outlineLevel="1">
      <c r="A106" s="210" t="str">
        <f>_xlfn.TEXTAFTER(J105,".")</f>
        <v>3</v>
      </c>
      <c r="B106" s="199" t="str">
        <f>_xlfn.XLOOKUP($J105,Select!$K$4:$K$65,Select!$F$4:$F$65)</f>
        <v>Offshore Storage System (Endurance)</v>
      </c>
      <c r="C106" s="199"/>
      <c r="D106" s="199"/>
      <c r="E106" s="199"/>
      <c r="F106" s="199"/>
      <c r="G106" s="199"/>
      <c r="H106" s="199"/>
      <c r="I106" s="199"/>
      <c r="J106" s="199"/>
      <c r="K106" s="199"/>
      <c r="L106" s="199"/>
      <c r="M106" s="320"/>
      <c r="N106" s="320"/>
      <c r="O106" s="320"/>
      <c r="P106" s="320"/>
      <c r="Q106" s="320"/>
      <c r="R106" s="320"/>
      <c r="S106" s="320"/>
      <c r="T106" s="320"/>
      <c r="U106" s="320"/>
      <c r="V106" s="320"/>
      <c r="W106" s="320"/>
      <c r="X106" s="320"/>
      <c r="Y106" s="320"/>
      <c r="Z106" s="320"/>
      <c r="AA106" s="320"/>
      <c r="AB106" s="320"/>
      <c r="AC106" s="320"/>
      <c r="AD106" s="320"/>
      <c r="AE106" s="320"/>
      <c r="AF106" s="320"/>
      <c r="AG106" s="320"/>
      <c r="AH106" s="320"/>
      <c r="AI106" s="320"/>
      <c r="AJ106" s="320"/>
      <c r="AK106" s="320"/>
      <c r="AL106" s="320"/>
      <c r="AM106" s="320"/>
      <c r="AN106" s="320"/>
      <c r="AO106" s="320"/>
      <c r="AP106" s="320"/>
    </row>
    <row r="107" spans="1:42" customFormat="1" outlineLevel="1">
      <c r="A107" s="220" t="s">
        <v>150</v>
      </c>
      <c r="B107" s="220" t="s">
        <v>283</v>
      </c>
      <c r="C107" s="220" t="s">
        <v>284</v>
      </c>
      <c r="D107" s="220"/>
      <c r="E107" s="220"/>
      <c r="F107" s="220"/>
      <c r="G107" s="220"/>
      <c r="H107" s="220"/>
      <c r="I107" s="220"/>
      <c r="J107" s="220"/>
      <c r="K107" s="220"/>
      <c r="L107" s="220"/>
      <c r="M107" s="315"/>
      <c r="N107" s="315"/>
      <c r="O107" s="315"/>
      <c r="P107" s="315"/>
      <c r="Q107" s="315"/>
      <c r="R107" s="315"/>
      <c r="S107" s="315"/>
      <c r="T107" s="315"/>
      <c r="U107" s="315"/>
      <c r="V107" s="315"/>
      <c r="W107" s="315"/>
      <c r="X107" s="315"/>
      <c r="Y107" s="315"/>
      <c r="Z107" s="315"/>
      <c r="AA107" s="315"/>
      <c r="AB107" s="315"/>
      <c r="AC107" s="315"/>
      <c r="AD107" s="315"/>
      <c r="AE107" s="315"/>
      <c r="AF107" s="315"/>
      <c r="AG107" s="315"/>
      <c r="AH107" s="315"/>
      <c r="AI107" s="315"/>
      <c r="AJ107" s="315"/>
      <c r="AK107" s="315"/>
      <c r="AL107" s="315"/>
      <c r="AM107" s="315"/>
      <c r="AN107" s="315"/>
      <c r="AO107" s="315"/>
      <c r="AP107" s="315"/>
    </row>
    <row r="108" spans="1:42" customFormat="1" outlineLevel="2">
      <c r="A108" s="211" t="str">
        <f>A105&amp;"."&amp;A107&amp;"."&amp;A106&amp;"."&amp;B108</f>
        <v>1.c.3.1</v>
      </c>
      <c r="B108">
        <v>1</v>
      </c>
      <c r="C108" t="str">
        <f>'1-GBP'!C108</f>
        <v>EM01</v>
      </c>
      <c r="M108" s="286">
        <f>IF('2b - USD - conv.'!M108=0,0,'2a - USD - local'!M108/'2b - USD - conv.'!M108)</f>
        <v>0</v>
      </c>
      <c r="N108" s="286">
        <f>IF('2b - USD - conv.'!N108=0,0,'2a - USD - local'!N108/'2b - USD - conv.'!N108)</f>
        <v>0</v>
      </c>
      <c r="O108" s="286">
        <f>IF('2b - USD - conv.'!O108=0,0,'2a - USD - local'!O108/'2b - USD - conv.'!O108)</f>
        <v>0</v>
      </c>
      <c r="P108" s="286">
        <f>IF('2b - USD - conv.'!P108=0,0,'2a - USD - local'!P108/'2b - USD - conv.'!P108)</f>
        <v>0</v>
      </c>
      <c r="Q108" s="286">
        <f>IF('2b - USD - conv.'!Q108=0,0,'2a - USD - local'!Q108/'2b - USD - conv.'!Q108)</f>
        <v>0</v>
      </c>
      <c r="R108" s="286">
        <f>IF('2b - USD - conv.'!R108=0,0,'2a - USD - local'!R108/'2b - USD - conv.'!R108)</f>
        <v>0</v>
      </c>
      <c r="S108" s="286">
        <f>IF('2b - USD - conv.'!S108=0,0,'2a - USD - local'!S108/'2b - USD - conv.'!S108)</f>
        <v>0</v>
      </c>
      <c r="T108" s="286">
        <f>IF('2b - USD - conv.'!T108=0,0,'2a - USD - local'!T108/'2b - USD - conv.'!T108)</f>
        <v>0</v>
      </c>
      <c r="U108" s="286">
        <f>IF('2b - USD - conv.'!U108=0,0,'2a - USD - local'!U108/'2b - USD - conv.'!U108)</f>
        <v>0</v>
      </c>
      <c r="V108" s="286">
        <f>IF('2b - USD - conv.'!V108=0,0,'2a - USD - local'!V108/'2b - USD - conv.'!V108)</f>
        <v>0</v>
      </c>
      <c r="W108" s="286">
        <f>IF('2b - USD - conv.'!W108=0,0,'2a - USD - local'!W108/'2b - USD - conv.'!W108)</f>
        <v>0</v>
      </c>
      <c r="X108" s="286">
        <f>IF('2b - USD - conv.'!X108=0,0,'2a - USD - local'!X108/'2b - USD - conv.'!X108)</f>
        <v>0</v>
      </c>
      <c r="Y108" s="286">
        <f>IF('2b - USD - conv.'!Y108=0,0,'2a - USD - local'!Y108/'2b - USD - conv.'!Y108)</f>
        <v>0</v>
      </c>
      <c r="Z108" s="286">
        <f>IF('2b - USD - conv.'!Z108=0,0,'2a - USD - local'!Z108/'2b - USD - conv.'!Z108)</f>
        <v>0</v>
      </c>
      <c r="AA108" s="286">
        <f>IF('2b - USD - conv.'!AA108=0,0,'2a - USD - local'!AA108/'2b - USD - conv.'!AA108)</f>
        <v>0</v>
      </c>
      <c r="AB108" s="286">
        <f>IF('2b - USD - conv.'!AB108=0,0,'2a - USD - local'!AB108/'2b - USD - conv.'!AB108)</f>
        <v>0</v>
      </c>
      <c r="AC108" s="286">
        <f>IF('2b - USD - conv.'!AC108=0,0,'2a - USD - local'!AC108/'2b - USD - conv.'!AC108)</f>
        <v>0</v>
      </c>
      <c r="AD108" s="286">
        <f>IF('2b - USD - conv.'!AD108=0,0,'2a - USD - local'!AD108/'2b - USD - conv.'!AD108)</f>
        <v>0</v>
      </c>
      <c r="AE108" s="286">
        <f>IF('2b - USD - conv.'!AE108=0,0,'2a - USD - local'!AE108/'2b - USD - conv.'!AE108)</f>
        <v>0</v>
      </c>
      <c r="AF108" s="286">
        <f>IF('2b - USD - conv.'!AF108=0,0,'2a - USD - local'!AF108/'2b - USD - conv.'!AF108)</f>
        <v>0</v>
      </c>
      <c r="AG108" s="286">
        <f>IF('2b - USD - conv.'!AG108=0,0,'2a - USD - local'!AG108/'2b - USD - conv.'!AG108)</f>
        <v>0</v>
      </c>
      <c r="AH108" s="286">
        <f>IF('2b - USD - conv.'!AH108=0,0,'2a - USD - local'!AH108/'2b - USD - conv.'!AH108)</f>
        <v>0</v>
      </c>
      <c r="AI108" s="286">
        <f>IF('2b - USD - conv.'!AI108=0,0,'2a - USD - local'!AI108/'2b - USD - conv.'!AI108)</f>
        <v>0</v>
      </c>
      <c r="AJ108" s="286">
        <f>IF('2b - USD - conv.'!AJ108=0,0,'2a - USD - local'!AJ108/'2b - USD - conv.'!AJ108)</f>
        <v>0</v>
      </c>
      <c r="AK108" s="286">
        <f>IF('2b - USD - conv.'!AK108=0,0,'2a - USD - local'!AK108/'2b - USD - conv.'!AK108)</f>
        <v>0</v>
      </c>
      <c r="AL108" s="286">
        <f>IF('2b - USD - conv.'!AL108=0,0,'2a - USD - local'!AL108/'2b - USD - conv.'!AL108)</f>
        <v>0</v>
      </c>
      <c r="AM108" s="286">
        <f>IF('2b - USD - conv.'!AM108=0,0,'2a - USD - local'!AM108/'2b - USD - conv.'!AM108)</f>
        <v>0</v>
      </c>
      <c r="AN108" s="286">
        <f>IF('2b - USD - conv.'!AN108=0,0,'2a - USD - local'!AN108/'2b - USD - conv.'!AN108)</f>
        <v>0</v>
      </c>
      <c r="AO108" s="286">
        <f>IF('2b - USD - conv.'!AO108=0,0,'2a - USD - local'!AO108/'2b - USD - conv.'!AO108)</f>
        <v>0</v>
      </c>
      <c r="AP108" s="308">
        <f>IF('2b - USD - conv.'!AP108=0,0,'2a - USD - local'!AP108/'2b - USD - conv.'!AP108)</f>
        <v>0</v>
      </c>
    </row>
    <row r="109" spans="1:42" customFormat="1" outlineLevel="2">
      <c r="A109" s="211" t="str">
        <f>A105&amp;"."&amp;A107&amp;"."&amp;A106&amp;"."&amp;B109</f>
        <v>1.c.3.2</v>
      </c>
      <c r="B109">
        <v>2</v>
      </c>
      <c r="C109" t="str">
        <f>'1-GBP'!C109</f>
        <v>EC01</v>
      </c>
      <c r="M109" s="286">
        <f>IF('2b - USD - conv.'!M109=0,0,'2a - USD - local'!M109/'2b - USD - conv.'!M109)</f>
        <v>0</v>
      </c>
      <c r="N109" s="286">
        <f>IF('2b - USD - conv.'!N109=0,0,'2a - USD - local'!N109/'2b - USD - conv.'!N109)</f>
        <v>0</v>
      </c>
      <c r="O109" s="286">
        <f>IF('2b - USD - conv.'!O109=0,0,'2a - USD - local'!O109/'2b - USD - conv.'!O109)</f>
        <v>0</v>
      </c>
      <c r="P109" s="286">
        <f>IF('2b - USD - conv.'!P109=0,0,'2a - USD - local'!P109/'2b - USD - conv.'!P109)</f>
        <v>0</v>
      </c>
      <c r="Q109" s="286">
        <f>IF('2b - USD - conv.'!Q109=0,0,'2a - USD - local'!Q109/'2b - USD - conv.'!Q109)</f>
        <v>0</v>
      </c>
      <c r="R109" s="286">
        <f>IF('2b - USD - conv.'!R109=0,0,'2a - USD - local'!R109/'2b - USD - conv.'!R109)</f>
        <v>0</v>
      </c>
      <c r="S109" s="286">
        <f>IF('2b - USD - conv.'!S109=0,0,'2a - USD - local'!S109/'2b - USD - conv.'!S109)</f>
        <v>0</v>
      </c>
      <c r="T109" s="286">
        <f>IF('2b - USD - conv.'!T109=0,0,'2a - USD - local'!T109/'2b - USD - conv.'!T109)</f>
        <v>0</v>
      </c>
      <c r="U109" s="286">
        <f>IF('2b - USD - conv.'!U109=0,0,'2a - USD - local'!U109/'2b - USD - conv.'!U109)</f>
        <v>0</v>
      </c>
      <c r="V109" s="286">
        <f>IF('2b - USD - conv.'!V109=0,0,'2a - USD - local'!V109/'2b - USD - conv.'!V109)</f>
        <v>0</v>
      </c>
      <c r="W109" s="286">
        <f>IF('2b - USD - conv.'!W109=0,0,'2a - USD - local'!W109/'2b - USD - conv.'!W109)</f>
        <v>0</v>
      </c>
      <c r="X109" s="286">
        <f>IF('2b - USD - conv.'!X109=0,0,'2a - USD - local'!X109/'2b - USD - conv.'!X109)</f>
        <v>0</v>
      </c>
      <c r="Y109" s="286">
        <f>IF('2b - USD - conv.'!Y109=0,0,'2a - USD - local'!Y109/'2b - USD - conv.'!Y109)</f>
        <v>0</v>
      </c>
      <c r="Z109" s="286">
        <f>IF('2b - USD - conv.'!Z109=0,0,'2a - USD - local'!Z109/'2b - USD - conv.'!Z109)</f>
        <v>0</v>
      </c>
      <c r="AA109" s="286">
        <f>IF('2b - USD - conv.'!AA109=0,0,'2a - USD - local'!AA109/'2b - USD - conv.'!AA109)</f>
        <v>0</v>
      </c>
      <c r="AB109" s="286">
        <f>IF('2b - USD - conv.'!AB109=0,0,'2a - USD - local'!AB109/'2b - USD - conv.'!AB109)</f>
        <v>0</v>
      </c>
      <c r="AC109" s="286">
        <f>IF('2b - USD - conv.'!AC109=0,0,'2a - USD - local'!AC109/'2b - USD - conv.'!AC109)</f>
        <v>0</v>
      </c>
      <c r="AD109" s="286">
        <f>IF('2b - USD - conv.'!AD109=0,0,'2a - USD - local'!AD109/'2b - USD - conv.'!AD109)</f>
        <v>0</v>
      </c>
      <c r="AE109" s="286">
        <f>IF('2b - USD - conv.'!AE109=0,0,'2a - USD - local'!AE109/'2b - USD - conv.'!AE109)</f>
        <v>0</v>
      </c>
      <c r="AF109" s="286">
        <f>IF('2b - USD - conv.'!AF109=0,0,'2a - USD - local'!AF109/'2b - USD - conv.'!AF109)</f>
        <v>0</v>
      </c>
      <c r="AG109" s="286">
        <f>IF('2b - USD - conv.'!AG109=0,0,'2a - USD - local'!AG109/'2b - USD - conv.'!AG109)</f>
        <v>0</v>
      </c>
      <c r="AH109" s="286">
        <f>IF('2b - USD - conv.'!AH109=0,0,'2a - USD - local'!AH109/'2b - USD - conv.'!AH109)</f>
        <v>0</v>
      </c>
      <c r="AI109" s="286">
        <f>IF('2b - USD - conv.'!AI109=0,0,'2a - USD - local'!AI109/'2b - USD - conv.'!AI109)</f>
        <v>0</v>
      </c>
      <c r="AJ109" s="286">
        <f>IF('2b - USD - conv.'!AJ109=0,0,'2a - USD - local'!AJ109/'2b - USD - conv.'!AJ109)</f>
        <v>0</v>
      </c>
      <c r="AK109" s="286">
        <f>IF('2b - USD - conv.'!AK109=0,0,'2a - USD - local'!AK109/'2b - USD - conv.'!AK109)</f>
        <v>0</v>
      </c>
      <c r="AL109" s="286">
        <f>IF('2b - USD - conv.'!AL109=0,0,'2a - USD - local'!AL109/'2b - USD - conv.'!AL109)</f>
        <v>0</v>
      </c>
      <c r="AM109" s="286">
        <f>IF('2b - USD - conv.'!AM109=0,0,'2a - USD - local'!AM109/'2b - USD - conv.'!AM109)</f>
        <v>0</v>
      </c>
      <c r="AN109" s="286">
        <f>IF('2b - USD - conv.'!AN109=0,0,'2a - USD - local'!AN109/'2b - USD - conv.'!AN109)</f>
        <v>0</v>
      </c>
      <c r="AO109" s="286">
        <f>IF('2b - USD - conv.'!AO109=0,0,'2a - USD - local'!AO109/'2b - USD - conv.'!AO109)</f>
        <v>0</v>
      </c>
      <c r="AP109" s="308">
        <f>IF('2b - USD - conv.'!AP109=0,0,'2a - USD - local'!AP109/'2b - USD - conv.'!AP109)</f>
        <v>0</v>
      </c>
    </row>
    <row r="110" spans="1:42" customFormat="1" outlineLevel="2">
      <c r="A110" s="211" t="str">
        <f>A105&amp;"."&amp;A107&amp;"."&amp;A106&amp;"."&amp;B110</f>
        <v>1.c.3.3</v>
      </c>
      <c r="B110">
        <v>3</v>
      </c>
      <c r="C110" t="str">
        <f>'1-GBP'!C110</f>
        <v>EC02</v>
      </c>
      <c r="M110" s="286">
        <f>IF('2b - USD - conv.'!M110=0,0,'2a - USD - local'!M110/'2b - USD - conv.'!M110)</f>
        <v>0</v>
      </c>
      <c r="N110" s="286">
        <f>IF('2b - USD - conv.'!N110=0,0,'2a - USD - local'!N110/'2b - USD - conv.'!N110)</f>
        <v>0</v>
      </c>
      <c r="O110" s="286">
        <f>IF('2b - USD - conv.'!O110=0,0,'2a - USD - local'!O110/'2b - USD - conv.'!O110)</f>
        <v>0</v>
      </c>
      <c r="P110" s="286">
        <f>IF('2b - USD - conv.'!P110=0,0,'2a - USD - local'!P110/'2b - USD - conv.'!P110)</f>
        <v>0</v>
      </c>
      <c r="Q110" s="286">
        <f>IF('2b - USD - conv.'!Q110=0,0,'2a - USD - local'!Q110/'2b - USD - conv.'!Q110)</f>
        <v>0</v>
      </c>
      <c r="R110" s="286">
        <f>IF('2b - USD - conv.'!R110=0,0,'2a - USD - local'!R110/'2b - USD - conv.'!R110)</f>
        <v>0</v>
      </c>
      <c r="S110" s="286">
        <f>IF('2b - USD - conv.'!S110=0,0,'2a - USD - local'!S110/'2b - USD - conv.'!S110)</f>
        <v>0</v>
      </c>
      <c r="T110" s="286">
        <f>IF('2b - USD - conv.'!T110=0,0,'2a - USD - local'!T110/'2b - USD - conv.'!T110)</f>
        <v>0</v>
      </c>
      <c r="U110" s="286">
        <f>IF('2b - USD - conv.'!U110=0,0,'2a - USD - local'!U110/'2b - USD - conv.'!U110)</f>
        <v>0</v>
      </c>
      <c r="V110" s="286">
        <f>IF('2b - USD - conv.'!V110=0,0,'2a - USD - local'!V110/'2b - USD - conv.'!V110)</f>
        <v>0</v>
      </c>
      <c r="W110" s="286">
        <f>IF('2b - USD - conv.'!W110=0,0,'2a - USD - local'!W110/'2b - USD - conv.'!W110)</f>
        <v>0</v>
      </c>
      <c r="X110" s="286">
        <f>IF('2b - USD - conv.'!X110=0,0,'2a - USD - local'!X110/'2b - USD - conv.'!X110)</f>
        <v>0</v>
      </c>
      <c r="Y110" s="286">
        <f>IF('2b - USD - conv.'!Y110=0,0,'2a - USD - local'!Y110/'2b - USD - conv.'!Y110)</f>
        <v>0</v>
      </c>
      <c r="Z110" s="286">
        <f>IF('2b - USD - conv.'!Z110=0,0,'2a - USD - local'!Z110/'2b - USD - conv.'!Z110)</f>
        <v>0</v>
      </c>
      <c r="AA110" s="286">
        <f>IF('2b - USD - conv.'!AA110=0,0,'2a - USD - local'!AA110/'2b - USD - conv.'!AA110)</f>
        <v>0</v>
      </c>
      <c r="AB110" s="286">
        <f>IF('2b - USD - conv.'!AB110=0,0,'2a - USD - local'!AB110/'2b - USD - conv.'!AB110)</f>
        <v>0</v>
      </c>
      <c r="AC110" s="286">
        <f>IF('2b - USD - conv.'!AC110=0,0,'2a - USD - local'!AC110/'2b - USD - conv.'!AC110)</f>
        <v>0</v>
      </c>
      <c r="AD110" s="286">
        <f>IF('2b - USD - conv.'!AD110=0,0,'2a - USD - local'!AD110/'2b - USD - conv.'!AD110)</f>
        <v>0</v>
      </c>
      <c r="AE110" s="286">
        <f>IF('2b - USD - conv.'!AE110=0,0,'2a - USD - local'!AE110/'2b - USD - conv.'!AE110)</f>
        <v>0</v>
      </c>
      <c r="AF110" s="286">
        <f>IF('2b - USD - conv.'!AF110=0,0,'2a - USD - local'!AF110/'2b - USD - conv.'!AF110)</f>
        <v>0</v>
      </c>
      <c r="AG110" s="286">
        <f>IF('2b - USD - conv.'!AG110=0,0,'2a - USD - local'!AG110/'2b - USD - conv.'!AG110)</f>
        <v>0</v>
      </c>
      <c r="AH110" s="286">
        <f>IF('2b - USD - conv.'!AH110=0,0,'2a - USD - local'!AH110/'2b - USD - conv.'!AH110)</f>
        <v>0</v>
      </c>
      <c r="AI110" s="286">
        <f>IF('2b - USD - conv.'!AI110=0,0,'2a - USD - local'!AI110/'2b - USD - conv.'!AI110)</f>
        <v>0</v>
      </c>
      <c r="AJ110" s="286">
        <f>IF('2b - USD - conv.'!AJ110=0,0,'2a - USD - local'!AJ110/'2b - USD - conv.'!AJ110)</f>
        <v>0</v>
      </c>
      <c r="AK110" s="286">
        <f>IF('2b - USD - conv.'!AK110=0,0,'2a - USD - local'!AK110/'2b - USD - conv.'!AK110)</f>
        <v>0</v>
      </c>
      <c r="AL110" s="286">
        <f>IF('2b - USD - conv.'!AL110=0,0,'2a - USD - local'!AL110/'2b - USD - conv.'!AL110)</f>
        <v>0</v>
      </c>
      <c r="AM110" s="286">
        <f>IF('2b - USD - conv.'!AM110=0,0,'2a - USD - local'!AM110/'2b - USD - conv.'!AM110)</f>
        <v>0</v>
      </c>
      <c r="AN110" s="286">
        <f>IF('2b - USD - conv.'!AN110=0,0,'2a - USD - local'!AN110/'2b - USD - conv.'!AN110)</f>
        <v>0</v>
      </c>
      <c r="AO110" s="286">
        <f>IF('2b - USD - conv.'!AO110=0,0,'2a - USD - local'!AO110/'2b - USD - conv.'!AO110)</f>
        <v>0</v>
      </c>
      <c r="AP110" s="308">
        <f>IF('2b - USD - conv.'!AP110=0,0,'2a - USD - local'!AP110/'2b - USD - conv.'!AP110)</f>
        <v>0</v>
      </c>
    </row>
    <row r="111" spans="1:42" customFormat="1" outlineLevel="2">
      <c r="A111" s="211" t="str">
        <f>A105&amp;"."&amp;A107&amp;"."&amp;A106&amp;"."&amp;B111</f>
        <v>1.c.3.4</v>
      </c>
      <c r="B111">
        <v>4</v>
      </c>
      <c r="C111" t="str">
        <f>'1-GBP'!C111</f>
        <v>EC03</v>
      </c>
      <c r="M111" s="286">
        <f>IF('2b - USD - conv.'!M111=0,0,'2a - USD - local'!M111/'2b - USD - conv.'!M111)</f>
        <v>0</v>
      </c>
      <c r="N111" s="286">
        <f>IF('2b - USD - conv.'!N111=0,0,'2a - USD - local'!N111/'2b - USD - conv.'!N111)</f>
        <v>0</v>
      </c>
      <c r="O111" s="286">
        <f>IF('2b - USD - conv.'!O111=0,0,'2a - USD - local'!O111/'2b - USD - conv.'!O111)</f>
        <v>0</v>
      </c>
      <c r="P111" s="286">
        <f>IF('2b - USD - conv.'!P111=0,0,'2a - USD - local'!P111/'2b - USD - conv.'!P111)</f>
        <v>0</v>
      </c>
      <c r="Q111" s="286">
        <f>IF('2b - USD - conv.'!Q111=0,0,'2a - USD - local'!Q111/'2b - USD - conv.'!Q111)</f>
        <v>0</v>
      </c>
      <c r="R111" s="286">
        <f>IF('2b - USD - conv.'!R111=0,0,'2a - USD - local'!R111/'2b - USD - conv.'!R111)</f>
        <v>0</v>
      </c>
      <c r="S111" s="286">
        <f>IF('2b - USD - conv.'!S111=0,0,'2a - USD - local'!S111/'2b - USD - conv.'!S111)</f>
        <v>0</v>
      </c>
      <c r="T111" s="286">
        <f>IF('2b - USD - conv.'!T111=0,0,'2a - USD - local'!T111/'2b - USD - conv.'!T111)</f>
        <v>0</v>
      </c>
      <c r="U111" s="286">
        <f>IF('2b - USD - conv.'!U111=0,0,'2a - USD - local'!U111/'2b - USD - conv.'!U111)</f>
        <v>0</v>
      </c>
      <c r="V111" s="286">
        <f>IF('2b - USD - conv.'!V111=0,0,'2a - USD - local'!V111/'2b - USD - conv.'!V111)</f>
        <v>0</v>
      </c>
      <c r="W111" s="286">
        <f>IF('2b - USD - conv.'!W111=0,0,'2a - USD - local'!W111/'2b - USD - conv.'!W111)</f>
        <v>0</v>
      </c>
      <c r="X111" s="286">
        <f>IF('2b - USD - conv.'!X111=0,0,'2a - USD - local'!X111/'2b - USD - conv.'!X111)</f>
        <v>0</v>
      </c>
      <c r="Y111" s="286">
        <f>IF('2b - USD - conv.'!Y111=0,0,'2a - USD - local'!Y111/'2b - USD - conv.'!Y111)</f>
        <v>0</v>
      </c>
      <c r="Z111" s="286">
        <f>IF('2b - USD - conv.'!Z111=0,0,'2a - USD - local'!Z111/'2b - USD - conv.'!Z111)</f>
        <v>0</v>
      </c>
      <c r="AA111" s="286">
        <f>IF('2b - USD - conv.'!AA111=0,0,'2a - USD - local'!AA111/'2b - USD - conv.'!AA111)</f>
        <v>0</v>
      </c>
      <c r="AB111" s="286">
        <f>IF('2b - USD - conv.'!AB111=0,0,'2a - USD - local'!AB111/'2b - USD - conv.'!AB111)</f>
        <v>0</v>
      </c>
      <c r="AC111" s="286">
        <f>IF('2b - USD - conv.'!AC111=0,0,'2a - USD - local'!AC111/'2b - USD - conv.'!AC111)</f>
        <v>0</v>
      </c>
      <c r="AD111" s="286">
        <f>IF('2b - USD - conv.'!AD111=0,0,'2a - USD - local'!AD111/'2b - USD - conv.'!AD111)</f>
        <v>0</v>
      </c>
      <c r="AE111" s="286">
        <f>IF('2b - USD - conv.'!AE111=0,0,'2a - USD - local'!AE111/'2b - USD - conv.'!AE111)</f>
        <v>0</v>
      </c>
      <c r="AF111" s="286">
        <f>IF('2b - USD - conv.'!AF111=0,0,'2a - USD - local'!AF111/'2b - USD - conv.'!AF111)</f>
        <v>0</v>
      </c>
      <c r="AG111" s="286">
        <f>IF('2b - USD - conv.'!AG111=0,0,'2a - USD - local'!AG111/'2b - USD - conv.'!AG111)</f>
        <v>0</v>
      </c>
      <c r="AH111" s="286">
        <f>IF('2b - USD - conv.'!AH111=0,0,'2a - USD - local'!AH111/'2b - USD - conv.'!AH111)</f>
        <v>0</v>
      </c>
      <c r="AI111" s="286">
        <f>IF('2b - USD - conv.'!AI111=0,0,'2a - USD - local'!AI111/'2b - USD - conv.'!AI111)</f>
        <v>0</v>
      </c>
      <c r="AJ111" s="286">
        <f>IF('2b - USD - conv.'!AJ111=0,0,'2a - USD - local'!AJ111/'2b - USD - conv.'!AJ111)</f>
        <v>0</v>
      </c>
      <c r="AK111" s="286">
        <f>IF('2b - USD - conv.'!AK111=0,0,'2a - USD - local'!AK111/'2b - USD - conv.'!AK111)</f>
        <v>0</v>
      </c>
      <c r="AL111" s="286">
        <f>IF('2b - USD - conv.'!AL111=0,0,'2a - USD - local'!AL111/'2b - USD - conv.'!AL111)</f>
        <v>0</v>
      </c>
      <c r="AM111" s="286">
        <f>IF('2b - USD - conv.'!AM111=0,0,'2a - USD - local'!AM111/'2b - USD - conv.'!AM111)</f>
        <v>0</v>
      </c>
      <c r="AN111" s="286">
        <f>IF('2b - USD - conv.'!AN111=0,0,'2a - USD - local'!AN111/'2b - USD - conv.'!AN111)</f>
        <v>0</v>
      </c>
      <c r="AO111" s="286">
        <f>IF('2b - USD - conv.'!AO111=0,0,'2a - USD - local'!AO111/'2b - USD - conv.'!AO111)</f>
        <v>0</v>
      </c>
      <c r="AP111" s="308">
        <f>IF('2b - USD - conv.'!AP111=0,0,'2a - USD - local'!AP111/'2b - USD - conv.'!AP111)</f>
        <v>0</v>
      </c>
    </row>
    <row r="112" spans="1:42" customFormat="1" outlineLevel="2">
      <c r="A112" s="211" t="str">
        <f>A105&amp;"."&amp;A107&amp;"."&amp;A106&amp;"."&amp;B112</f>
        <v>1.c.3.5</v>
      </c>
      <c r="B112">
        <v>5</v>
      </c>
      <c r="C112" t="str">
        <f>'1-GBP'!C112</f>
        <v>EC04</v>
      </c>
      <c r="M112" s="286">
        <f>IF('2b - USD - conv.'!M112=0,0,'2a - USD - local'!M112/'2b - USD - conv.'!M112)</f>
        <v>0</v>
      </c>
      <c r="N112" s="286">
        <f>IF('2b - USD - conv.'!N112=0,0,'2a - USD - local'!N112/'2b - USD - conv.'!N112)</f>
        <v>0</v>
      </c>
      <c r="O112" s="286">
        <f>IF('2b - USD - conv.'!O112=0,0,'2a - USD - local'!O112/'2b - USD - conv.'!O112)</f>
        <v>0</v>
      </c>
      <c r="P112" s="286">
        <f>IF('2b - USD - conv.'!P112=0,0,'2a - USD - local'!P112/'2b - USD - conv.'!P112)</f>
        <v>0</v>
      </c>
      <c r="Q112" s="286">
        <f>IF('2b - USD - conv.'!Q112=0,0,'2a - USD - local'!Q112/'2b - USD - conv.'!Q112)</f>
        <v>0</v>
      </c>
      <c r="R112" s="286">
        <f>IF('2b - USD - conv.'!R112=0,0,'2a - USD - local'!R112/'2b - USD - conv.'!R112)</f>
        <v>0</v>
      </c>
      <c r="S112" s="286">
        <f>IF('2b - USD - conv.'!S112=0,0,'2a - USD - local'!S112/'2b - USD - conv.'!S112)</f>
        <v>0</v>
      </c>
      <c r="T112" s="286">
        <f>IF('2b - USD - conv.'!T112=0,0,'2a - USD - local'!T112/'2b - USD - conv.'!T112)</f>
        <v>0</v>
      </c>
      <c r="U112" s="286">
        <f>IF('2b - USD - conv.'!U112=0,0,'2a - USD - local'!U112/'2b - USD - conv.'!U112)</f>
        <v>0</v>
      </c>
      <c r="V112" s="286">
        <f>IF('2b - USD - conv.'!V112=0,0,'2a - USD - local'!V112/'2b - USD - conv.'!V112)</f>
        <v>0</v>
      </c>
      <c r="W112" s="286">
        <f>IF('2b - USD - conv.'!W112=0,0,'2a - USD - local'!W112/'2b - USD - conv.'!W112)</f>
        <v>0</v>
      </c>
      <c r="X112" s="286">
        <f>IF('2b - USD - conv.'!X112=0,0,'2a - USD - local'!X112/'2b - USD - conv.'!X112)</f>
        <v>0</v>
      </c>
      <c r="Y112" s="286">
        <f>IF('2b - USD - conv.'!Y112=0,0,'2a - USD - local'!Y112/'2b - USD - conv.'!Y112)</f>
        <v>0</v>
      </c>
      <c r="Z112" s="286">
        <f>IF('2b - USD - conv.'!Z112=0,0,'2a - USD - local'!Z112/'2b - USD - conv.'!Z112)</f>
        <v>0</v>
      </c>
      <c r="AA112" s="286">
        <f>IF('2b - USD - conv.'!AA112=0,0,'2a - USD - local'!AA112/'2b - USD - conv.'!AA112)</f>
        <v>0</v>
      </c>
      <c r="AB112" s="286">
        <f>IF('2b - USD - conv.'!AB112=0,0,'2a - USD - local'!AB112/'2b - USD - conv.'!AB112)</f>
        <v>0</v>
      </c>
      <c r="AC112" s="286">
        <f>IF('2b - USD - conv.'!AC112=0,0,'2a - USD - local'!AC112/'2b - USD - conv.'!AC112)</f>
        <v>0</v>
      </c>
      <c r="AD112" s="286">
        <f>IF('2b - USD - conv.'!AD112=0,0,'2a - USD - local'!AD112/'2b - USD - conv.'!AD112)</f>
        <v>0</v>
      </c>
      <c r="AE112" s="286">
        <f>IF('2b - USD - conv.'!AE112=0,0,'2a - USD - local'!AE112/'2b - USD - conv.'!AE112)</f>
        <v>0</v>
      </c>
      <c r="AF112" s="286">
        <f>IF('2b - USD - conv.'!AF112=0,0,'2a - USD - local'!AF112/'2b - USD - conv.'!AF112)</f>
        <v>0</v>
      </c>
      <c r="AG112" s="286">
        <f>IF('2b - USD - conv.'!AG112=0,0,'2a - USD - local'!AG112/'2b - USD - conv.'!AG112)</f>
        <v>0</v>
      </c>
      <c r="AH112" s="286">
        <f>IF('2b - USD - conv.'!AH112=0,0,'2a - USD - local'!AH112/'2b - USD - conv.'!AH112)</f>
        <v>0</v>
      </c>
      <c r="AI112" s="286">
        <f>IF('2b - USD - conv.'!AI112=0,0,'2a - USD - local'!AI112/'2b - USD - conv.'!AI112)</f>
        <v>0</v>
      </c>
      <c r="AJ112" s="286">
        <f>IF('2b - USD - conv.'!AJ112=0,0,'2a - USD - local'!AJ112/'2b - USD - conv.'!AJ112)</f>
        <v>0</v>
      </c>
      <c r="AK112" s="286">
        <f>IF('2b - USD - conv.'!AK112=0,0,'2a - USD - local'!AK112/'2b - USD - conv.'!AK112)</f>
        <v>0</v>
      </c>
      <c r="AL112" s="286">
        <f>IF('2b - USD - conv.'!AL112=0,0,'2a - USD - local'!AL112/'2b - USD - conv.'!AL112)</f>
        <v>0</v>
      </c>
      <c r="AM112" s="286">
        <f>IF('2b - USD - conv.'!AM112=0,0,'2a - USD - local'!AM112/'2b - USD - conv.'!AM112)</f>
        <v>0</v>
      </c>
      <c r="AN112" s="286">
        <f>IF('2b - USD - conv.'!AN112=0,0,'2a - USD - local'!AN112/'2b - USD - conv.'!AN112)</f>
        <v>0</v>
      </c>
      <c r="AO112" s="286">
        <f>IF('2b - USD - conv.'!AO112=0,0,'2a - USD - local'!AO112/'2b - USD - conv.'!AO112)</f>
        <v>0</v>
      </c>
      <c r="AP112" s="308">
        <f>IF('2b - USD - conv.'!AP112=0,0,'2a - USD - local'!AP112/'2b - USD - conv.'!AP112)</f>
        <v>0</v>
      </c>
    </row>
    <row r="113" spans="1:42" customFormat="1" outlineLevel="2">
      <c r="A113" s="211" t="str">
        <f>A105&amp;"."&amp;A107&amp;"."&amp;A106&amp;"."&amp;B113</f>
        <v>1.c.3.6</v>
      </c>
      <c r="B113">
        <v>6</v>
      </c>
      <c r="C113" t="str">
        <f>'1-GBP'!C113</f>
        <v>EC05</v>
      </c>
      <c r="M113" s="286">
        <f>IF('2b - USD - conv.'!M113=0,0,'2a - USD - local'!M113/'2b - USD - conv.'!M113)</f>
        <v>0</v>
      </c>
      <c r="N113" s="286">
        <f>IF('2b - USD - conv.'!N113=0,0,'2a - USD - local'!N113/'2b - USD - conv.'!N113)</f>
        <v>0</v>
      </c>
      <c r="O113" s="286">
        <f>IF('2b - USD - conv.'!O113=0,0,'2a - USD - local'!O113/'2b - USD - conv.'!O113)</f>
        <v>0</v>
      </c>
      <c r="P113" s="286">
        <f>IF('2b - USD - conv.'!P113=0,0,'2a - USD - local'!P113/'2b - USD - conv.'!P113)</f>
        <v>0</v>
      </c>
      <c r="Q113" s="286">
        <f>IF('2b - USD - conv.'!Q113=0,0,'2a - USD - local'!Q113/'2b - USD - conv.'!Q113)</f>
        <v>0</v>
      </c>
      <c r="R113" s="286">
        <f>IF('2b - USD - conv.'!R113=0,0,'2a - USD - local'!R113/'2b - USD - conv.'!R113)</f>
        <v>0</v>
      </c>
      <c r="S113" s="286">
        <f>IF('2b - USD - conv.'!S113=0,0,'2a - USD - local'!S113/'2b - USD - conv.'!S113)</f>
        <v>0</v>
      </c>
      <c r="T113" s="286">
        <f>IF('2b - USD - conv.'!T113=0,0,'2a - USD - local'!T113/'2b - USD - conv.'!T113)</f>
        <v>0</v>
      </c>
      <c r="U113" s="286">
        <f>IF('2b - USD - conv.'!U113=0,0,'2a - USD - local'!U113/'2b - USD - conv.'!U113)</f>
        <v>0</v>
      </c>
      <c r="V113" s="286">
        <f>IF('2b - USD - conv.'!V113=0,0,'2a - USD - local'!V113/'2b - USD - conv.'!V113)</f>
        <v>0</v>
      </c>
      <c r="W113" s="286">
        <f>IF('2b - USD - conv.'!W113=0,0,'2a - USD - local'!W113/'2b - USD - conv.'!W113)</f>
        <v>0</v>
      </c>
      <c r="X113" s="286">
        <f>IF('2b - USD - conv.'!X113=0,0,'2a - USD - local'!X113/'2b - USD - conv.'!X113)</f>
        <v>0</v>
      </c>
      <c r="Y113" s="286">
        <f>IF('2b - USD - conv.'!Y113=0,0,'2a - USD - local'!Y113/'2b - USD - conv.'!Y113)</f>
        <v>0</v>
      </c>
      <c r="Z113" s="286">
        <f>IF('2b - USD - conv.'!Z113=0,0,'2a - USD - local'!Z113/'2b - USD - conv.'!Z113)</f>
        <v>0</v>
      </c>
      <c r="AA113" s="286">
        <f>IF('2b - USD - conv.'!AA113=0,0,'2a - USD - local'!AA113/'2b - USD - conv.'!AA113)</f>
        <v>0</v>
      </c>
      <c r="AB113" s="286">
        <f>IF('2b - USD - conv.'!AB113=0,0,'2a - USD - local'!AB113/'2b - USD - conv.'!AB113)</f>
        <v>0</v>
      </c>
      <c r="AC113" s="286">
        <f>IF('2b - USD - conv.'!AC113=0,0,'2a - USD - local'!AC113/'2b - USD - conv.'!AC113)</f>
        <v>0</v>
      </c>
      <c r="AD113" s="286">
        <f>IF('2b - USD - conv.'!AD113=0,0,'2a - USD - local'!AD113/'2b - USD - conv.'!AD113)</f>
        <v>0</v>
      </c>
      <c r="AE113" s="286">
        <f>IF('2b - USD - conv.'!AE113=0,0,'2a - USD - local'!AE113/'2b - USD - conv.'!AE113)</f>
        <v>0</v>
      </c>
      <c r="AF113" s="286">
        <f>IF('2b - USD - conv.'!AF113=0,0,'2a - USD - local'!AF113/'2b - USD - conv.'!AF113)</f>
        <v>0</v>
      </c>
      <c r="AG113" s="286">
        <f>IF('2b - USD - conv.'!AG113=0,0,'2a - USD - local'!AG113/'2b - USD - conv.'!AG113)</f>
        <v>0</v>
      </c>
      <c r="AH113" s="286">
        <f>IF('2b - USD - conv.'!AH113=0,0,'2a - USD - local'!AH113/'2b - USD - conv.'!AH113)</f>
        <v>0</v>
      </c>
      <c r="AI113" s="286">
        <f>IF('2b - USD - conv.'!AI113=0,0,'2a - USD - local'!AI113/'2b - USD - conv.'!AI113)</f>
        <v>0</v>
      </c>
      <c r="AJ113" s="286">
        <f>IF('2b - USD - conv.'!AJ113=0,0,'2a - USD - local'!AJ113/'2b - USD - conv.'!AJ113)</f>
        <v>0</v>
      </c>
      <c r="AK113" s="286">
        <f>IF('2b - USD - conv.'!AK113=0,0,'2a - USD - local'!AK113/'2b - USD - conv.'!AK113)</f>
        <v>0</v>
      </c>
      <c r="AL113" s="286">
        <f>IF('2b - USD - conv.'!AL113=0,0,'2a - USD - local'!AL113/'2b - USD - conv.'!AL113)</f>
        <v>0</v>
      </c>
      <c r="AM113" s="286">
        <f>IF('2b - USD - conv.'!AM113=0,0,'2a - USD - local'!AM113/'2b - USD - conv.'!AM113)</f>
        <v>0</v>
      </c>
      <c r="AN113" s="286">
        <f>IF('2b - USD - conv.'!AN113=0,0,'2a - USD - local'!AN113/'2b - USD - conv.'!AN113)</f>
        <v>0</v>
      </c>
      <c r="AO113" s="286">
        <f>IF('2b - USD - conv.'!AO113=0,0,'2a - USD - local'!AO113/'2b - USD - conv.'!AO113)</f>
        <v>0</v>
      </c>
      <c r="AP113" s="308">
        <f>IF('2b - USD - conv.'!AP113=0,0,'2a - USD - local'!AP113/'2b - USD - conv.'!AP113)</f>
        <v>0</v>
      </c>
    </row>
    <row r="114" spans="1:42" customFormat="1" outlineLevel="2">
      <c r="A114" s="211" t="str">
        <f>A105&amp;"."&amp;A107&amp;"."&amp;A106&amp;"."&amp;B114</f>
        <v>1.c.3.7</v>
      </c>
      <c r="B114">
        <v>7</v>
      </c>
      <c r="C114" t="str">
        <f>'1-GBP'!C114</f>
        <v/>
      </c>
      <c r="M114" s="286">
        <f>IF('2b - USD - conv.'!M114=0,0,'2a - USD - local'!M114/'2b - USD - conv.'!M114)</f>
        <v>0</v>
      </c>
      <c r="N114" s="286">
        <f>IF('2b - USD - conv.'!N114=0,0,'2a - USD - local'!N114/'2b - USD - conv.'!N114)</f>
        <v>0</v>
      </c>
      <c r="O114" s="286">
        <f>IF('2b - USD - conv.'!O114=0,0,'2a - USD - local'!O114/'2b - USD - conv.'!O114)</f>
        <v>0</v>
      </c>
      <c r="P114" s="286">
        <f>IF('2b - USD - conv.'!P114=0,0,'2a - USD - local'!P114/'2b - USD - conv.'!P114)</f>
        <v>0</v>
      </c>
      <c r="Q114" s="286">
        <f>IF('2b - USD - conv.'!Q114=0,0,'2a - USD - local'!Q114/'2b - USD - conv.'!Q114)</f>
        <v>0</v>
      </c>
      <c r="R114" s="286">
        <f>IF('2b - USD - conv.'!R114=0,0,'2a - USD - local'!R114/'2b - USD - conv.'!R114)</f>
        <v>0</v>
      </c>
      <c r="S114" s="286">
        <f>IF('2b - USD - conv.'!S114=0,0,'2a - USD - local'!S114/'2b - USD - conv.'!S114)</f>
        <v>0</v>
      </c>
      <c r="T114" s="286">
        <f>IF('2b - USD - conv.'!T114=0,0,'2a - USD - local'!T114/'2b - USD - conv.'!T114)</f>
        <v>0</v>
      </c>
      <c r="U114" s="286">
        <f>IF('2b - USD - conv.'!U114=0,0,'2a - USD - local'!U114/'2b - USD - conv.'!U114)</f>
        <v>0</v>
      </c>
      <c r="V114" s="286">
        <f>IF('2b - USD - conv.'!V114=0,0,'2a - USD - local'!V114/'2b - USD - conv.'!V114)</f>
        <v>0</v>
      </c>
      <c r="W114" s="286">
        <f>IF('2b - USD - conv.'!W114=0,0,'2a - USD - local'!W114/'2b - USD - conv.'!W114)</f>
        <v>0</v>
      </c>
      <c r="X114" s="286">
        <f>IF('2b - USD - conv.'!X114=0,0,'2a - USD - local'!X114/'2b - USD - conv.'!X114)</f>
        <v>0</v>
      </c>
      <c r="Y114" s="286">
        <f>IF('2b - USD - conv.'!Y114=0,0,'2a - USD - local'!Y114/'2b - USD - conv.'!Y114)</f>
        <v>0</v>
      </c>
      <c r="Z114" s="286">
        <f>IF('2b - USD - conv.'!Z114=0,0,'2a - USD - local'!Z114/'2b - USD - conv.'!Z114)</f>
        <v>0</v>
      </c>
      <c r="AA114" s="286">
        <f>IF('2b - USD - conv.'!AA114=0,0,'2a - USD - local'!AA114/'2b - USD - conv.'!AA114)</f>
        <v>0</v>
      </c>
      <c r="AB114" s="286">
        <f>IF('2b - USD - conv.'!AB114=0,0,'2a - USD - local'!AB114/'2b - USD - conv.'!AB114)</f>
        <v>0</v>
      </c>
      <c r="AC114" s="286">
        <f>IF('2b - USD - conv.'!AC114=0,0,'2a - USD - local'!AC114/'2b - USD - conv.'!AC114)</f>
        <v>0</v>
      </c>
      <c r="AD114" s="286">
        <f>IF('2b - USD - conv.'!AD114=0,0,'2a - USD - local'!AD114/'2b - USD - conv.'!AD114)</f>
        <v>0</v>
      </c>
      <c r="AE114" s="286">
        <f>IF('2b - USD - conv.'!AE114=0,0,'2a - USD - local'!AE114/'2b - USD - conv.'!AE114)</f>
        <v>0</v>
      </c>
      <c r="AF114" s="286">
        <f>IF('2b - USD - conv.'!AF114=0,0,'2a - USD - local'!AF114/'2b - USD - conv.'!AF114)</f>
        <v>0</v>
      </c>
      <c r="AG114" s="286">
        <f>IF('2b - USD - conv.'!AG114=0,0,'2a - USD - local'!AG114/'2b - USD - conv.'!AG114)</f>
        <v>0</v>
      </c>
      <c r="AH114" s="286">
        <f>IF('2b - USD - conv.'!AH114=0,0,'2a - USD - local'!AH114/'2b - USD - conv.'!AH114)</f>
        <v>0</v>
      </c>
      <c r="AI114" s="286">
        <f>IF('2b - USD - conv.'!AI114=0,0,'2a - USD - local'!AI114/'2b - USD - conv.'!AI114)</f>
        <v>0</v>
      </c>
      <c r="AJ114" s="286">
        <f>IF('2b - USD - conv.'!AJ114=0,0,'2a - USD - local'!AJ114/'2b - USD - conv.'!AJ114)</f>
        <v>0</v>
      </c>
      <c r="AK114" s="286">
        <f>IF('2b - USD - conv.'!AK114=0,0,'2a - USD - local'!AK114/'2b - USD - conv.'!AK114)</f>
        <v>0</v>
      </c>
      <c r="AL114" s="286">
        <f>IF('2b - USD - conv.'!AL114=0,0,'2a - USD - local'!AL114/'2b - USD - conv.'!AL114)</f>
        <v>0</v>
      </c>
      <c r="AM114" s="286">
        <f>IF('2b - USD - conv.'!AM114=0,0,'2a - USD - local'!AM114/'2b - USD - conv.'!AM114)</f>
        <v>0</v>
      </c>
      <c r="AN114" s="286">
        <f>IF('2b - USD - conv.'!AN114=0,0,'2a - USD - local'!AN114/'2b - USD - conv.'!AN114)</f>
        <v>0</v>
      </c>
      <c r="AO114" s="286">
        <f>IF('2b - USD - conv.'!AO114=0,0,'2a - USD - local'!AO114/'2b - USD - conv.'!AO114)</f>
        <v>0</v>
      </c>
      <c r="AP114" s="308">
        <f>IF('2b - USD - conv.'!AP114=0,0,'2a - USD - local'!AP114/'2b - USD - conv.'!AP114)</f>
        <v>0</v>
      </c>
    </row>
    <row r="115" spans="1:42" customFormat="1" outlineLevel="2">
      <c r="A115" s="211" t="str">
        <f>A105&amp;"."&amp;A107&amp;"."&amp;A106&amp;"."&amp;B115</f>
        <v>1.c.3.8</v>
      </c>
      <c r="B115">
        <v>8</v>
      </c>
      <c r="C115" t="str">
        <f>'1-GBP'!C115</f>
        <v/>
      </c>
      <c r="M115" s="286">
        <f>IF('2b - USD - conv.'!M115=0,0,'2a - USD - local'!M115/'2b - USD - conv.'!M115)</f>
        <v>0</v>
      </c>
      <c r="N115" s="286">
        <f>IF('2b - USD - conv.'!N115=0,0,'2a - USD - local'!N115/'2b - USD - conv.'!N115)</f>
        <v>0</v>
      </c>
      <c r="O115" s="286">
        <f>IF('2b - USD - conv.'!O115=0,0,'2a - USD - local'!O115/'2b - USD - conv.'!O115)</f>
        <v>0</v>
      </c>
      <c r="P115" s="286">
        <f>IF('2b - USD - conv.'!P115=0,0,'2a - USD - local'!P115/'2b - USD - conv.'!P115)</f>
        <v>0</v>
      </c>
      <c r="Q115" s="286">
        <f>IF('2b - USD - conv.'!Q115=0,0,'2a - USD - local'!Q115/'2b - USD - conv.'!Q115)</f>
        <v>0</v>
      </c>
      <c r="R115" s="286">
        <f>IF('2b - USD - conv.'!R115=0,0,'2a - USD - local'!R115/'2b - USD - conv.'!R115)</f>
        <v>0</v>
      </c>
      <c r="S115" s="286">
        <f>IF('2b - USD - conv.'!S115=0,0,'2a - USD - local'!S115/'2b - USD - conv.'!S115)</f>
        <v>0</v>
      </c>
      <c r="T115" s="286">
        <f>IF('2b - USD - conv.'!T115=0,0,'2a - USD - local'!T115/'2b - USD - conv.'!T115)</f>
        <v>0</v>
      </c>
      <c r="U115" s="286">
        <f>IF('2b - USD - conv.'!U115=0,0,'2a - USD - local'!U115/'2b - USD - conv.'!U115)</f>
        <v>0</v>
      </c>
      <c r="V115" s="286">
        <f>IF('2b - USD - conv.'!V115=0,0,'2a - USD - local'!V115/'2b - USD - conv.'!V115)</f>
        <v>0</v>
      </c>
      <c r="W115" s="286">
        <f>IF('2b - USD - conv.'!W115=0,0,'2a - USD - local'!W115/'2b - USD - conv.'!W115)</f>
        <v>0</v>
      </c>
      <c r="X115" s="286">
        <f>IF('2b - USD - conv.'!X115=0,0,'2a - USD - local'!X115/'2b - USD - conv.'!X115)</f>
        <v>0</v>
      </c>
      <c r="Y115" s="286">
        <f>IF('2b - USD - conv.'!Y115=0,0,'2a - USD - local'!Y115/'2b - USD - conv.'!Y115)</f>
        <v>0</v>
      </c>
      <c r="Z115" s="286">
        <f>IF('2b - USD - conv.'!Z115=0,0,'2a - USD - local'!Z115/'2b - USD - conv.'!Z115)</f>
        <v>0</v>
      </c>
      <c r="AA115" s="286">
        <f>IF('2b - USD - conv.'!AA115=0,0,'2a - USD - local'!AA115/'2b - USD - conv.'!AA115)</f>
        <v>0</v>
      </c>
      <c r="AB115" s="286">
        <f>IF('2b - USD - conv.'!AB115=0,0,'2a - USD - local'!AB115/'2b - USD - conv.'!AB115)</f>
        <v>0</v>
      </c>
      <c r="AC115" s="286">
        <f>IF('2b - USD - conv.'!AC115=0,0,'2a - USD - local'!AC115/'2b - USD - conv.'!AC115)</f>
        <v>0</v>
      </c>
      <c r="AD115" s="286">
        <f>IF('2b - USD - conv.'!AD115=0,0,'2a - USD - local'!AD115/'2b - USD - conv.'!AD115)</f>
        <v>0</v>
      </c>
      <c r="AE115" s="286">
        <f>IF('2b - USD - conv.'!AE115=0,0,'2a - USD - local'!AE115/'2b - USD - conv.'!AE115)</f>
        <v>0</v>
      </c>
      <c r="AF115" s="286">
        <f>IF('2b - USD - conv.'!AF115=0,0,'2a - USD - local'!AF115/'2b - USD - conv.'!AF115)</f>
        <v>0</v>
      </c>
      <c r="AG115" s="286">
        <f>IF('2b - USD - conv.'!AG115=0,0,'2a - USD - local'!AG115/'2b - USD - conv.'!AG115)</f>
        <v>0</v>
      </c>
      <c r="AH115" s="286">
        <f>IF('2b - USD - conv.'!AH115=0,0,'2a - USD - local'!AH115/'2b - USD - conv.'!AH115)</f>
        <v>0</v>
      </c>
      <c r="AI115" s="286">
        <f>IF('2b - USD - conv.'!AI115=0,0,'2a - USD - local'!AI115/'2b - USD - conv.'!AI115)</f>
        <v>0</v>
      </c>
      <c r="AJ115" s="286">
        <f>IF('2b - USD - conv.'!AJ115=0,0,'2a - USD - local'!AJ115/'2b - USD - conv.'!AJ115)</f>
        <v>0</v>
      </c>
      <c r="AK115" s="286">
        <f>IF('2b - USD - conv.'!AK115=0,0,'2a - USD - local'!AK115/'2b - USD - conv.'!AK115)</f>
        <v>0</v>
      </c>
      <c r="AL115" s="286">
        <f>IF('2b - USD - conv.'!AL115=0,0,'2a - USD - local'!AL115/'2b - USD - conv.'!AL115)</f>
        <v>0</v>
      </c>
      <c r="AM115" s="286">
        <f>IF('2b - USD - conv.'!AM115=0,0,'2a - USD - local'!AM115/'2b - USD - conv.'!AM115)</f>
        <v>0</v>
      </c>
      <c r="AN115" s="286">
        <f>IF('2b - USD - conv.'!AN115=0,0,'2a - USD - local'!AN115/'2b - USD - conv.'!AN115)</f>
        <v>0</v>
      </c>
      <c r="AO115" s="286">
        <f>IF('2b - USD - conv.'!AO115=0,0,'2a - USD - local'!AO115/'2b - USD - conv.'!AO115)</f>
        <v>0</v>
      </c>
      <c r="AP115" s="308">
        <f>IF('2b - USD - conv.'!AP115=0,0,'2a - USD - local'!AP115/'2b - USD - conv.'!AP115)</f>
        <v>0</v>
      </c>
    </row>
    <row r="116" spans="1:42" customFormat="1" outlineLevel="2">
      <c r="A116" s="211" t="str">
        <f>A105&amp;"."&amp;A107&amp;"."&amp;A106&amp;"."&amp;B116</f>
        <v>1.c.3.9</v>
      </c>
      <c r="B116">
        <v>9</v>
      </c>
      <c r="C116" t="str">
        <f>'1-GBP'!C116</f>
        <v/>
      </c>
      <c r="M116" s="286">
        <f>IF('2b - USD - conv.'!M116=0,0,'2a - USD - local'!M116/'2b - USD - conv.'!M116)</f>
        <v>0</v>
      </c>
      <c r="N116" s="286">
        <f>IF('2b - USD - conv.'!N116=0,0,'2a - USD - local'!N116/'2b - USD - conv.'!N116)</f>
        <v>0</v>
      </c>
      <c r="O116" s="286">
        <f>IF('2b - USD - conv.'!O116=0,0,'2a - USD - local'!O116/'2b - USD - conv.'!O116)</f>
        <v>0</v>
      </c>
      <c r="P116" s="286">
        <f>IF('2b - USD - conv.'!P116=0,0,'2a - USD - local'!P116/'2b - USD - conv.'!P116)</f>
        <v>0</v>
      </c>
      <c r="Q116" s="286">
        <f>IF('2b - USD - conv.'!Q116=0,0,'2a - USD - local'!Q116/'2b - USD - conv.'!Q116)</f>
        <v>0</v>
      </c>
      <c r="R116" s="286">
        <f>IF('2b - USD - conv.'!R116=0,0,'2a - USD - local'!R116/'2b - USD - conv.'!R116)</f>
        <v>0</v>
      </c>
      <c r="S116" s="286">
        <f>IF('2b - USD - conv.'!S116=0,0,'2a - USD - local'!S116/'2b - USD - conv.'!S116)</f>
        <v>0</v>
      </c>
      <c r="T116" s="286">
        <f>IF('2b - USD - conv.'!T116=0,0,'2a - USD - local'!T116/'2b - USD - conv.'!T116)</f>
        <v>0</v>
      </c>
      <c r="U116" s="286">
        <f>IF('2b - USD - conv.'!U116=0,0,'2a - USD - local'!U116/'2b - USD - conv.'!U116)</f>
        <v>0</v>
      </c>
      <c r="V116" s="286">
        <f>IF('2b - USD - conv.'!V116=0,0,'2a - USD - local'!V116/'2b - USD - conv.'!V116)</f>
        <v>0</v>
      </c>
      <c r="W116" s="286">
        <f>IF('2b - USD - conv.'!W116=0,0,'2a - USD - local'!W116/'2b - USD - conv.'!W116)</f>
        <v>0</v>
      </c>
      <c r="X116" s="286">
        <f>IF('2b - USD - conv.'!X116=0,0,'2a - USD - local'!X116/'2b - USD - conv.'!X116)</f>
        <v>0</v>
      </c>
      <c r="Y116" s="286">
        <f>IF('2b - USD - conv.'!Y116=0,0,'2a - USD - local'!Y116/'2b - USD - conv.'!Y116)</f>
        <v>0</v>
      </c>
      <c r="Z116" s="286">
        <f>IF('2b - USD - conv.'!Z116=0,0,'2a - USD - local'!Z116/'2b - USD - conv.'!Z116)</f>
        <v>0</v>
      </c>
      <c r="AA116" s="286">
        <f>IF('2b - USD - conv.'!AA116=0,0,'2a - USD - local'!AA116/'2b - USD - conv.'!AA116)</f>
        <v>0</v>
      </c>
      <c r="AB116" s="286">
        <f>IF('2b - USD - conv.'!AB116=0,0,'2a - USD - local'!AB116/'2b - USD - conv.'!AB116)</f>
        <v>0</v>
      </c>
      <c r="AC116" s="286">
        <f>IF('2b - USD - conv.'!AC116=0,0,'2a - USD - local'!AC116/'2b - USD - conv.'!AC116)</f>
        <v>0</v>
      </c>
      <c r="AD116" s="286">
        <f>IF('2b - USD - conv.'!AD116=0,0,'2a - USD - local'!AD116/'2b - USD - conv.'!AD116)</f>
        <v>0</v>
      </c>
      <c r="AE116" s="286">
        <f>IF('2b - USD - conv.'!AE116=0,0,'2a - USD - local'!AE116/'2b - USD - conv.'!AE116)</f>
        <v>0</v>
      </c>
      <c r="AF116" s="286">
        <f>IF('2b - USD - conv.'!AF116=0,0,'2a - USD - local'!AF116/'2b - USD - conv.'!AF116)</f>
        <v>0</v>
      </c>
      <c r="AG116" s="286">
        <f>IF('2b - USD - conv.'!AG116=0,0,'2a - USD - local'!AG116/'2b - USD - conv.'!AG116)</f>
        <v>0</v>
      </c>
      <c r="AH116" s="286">
        <f>IF('2b - USD - conv.'!AH116=0,0,'2a - USD - local'!AH116/'2b - USD - conv.'!AH116)</f>
        <v>0</v>
      </c>
      <c r="AI116" s="286">
        <f>IF('2b - USD - conv.'!AI116=0,0,'2a - USD - local'!AI116/'2b - USD - conv.'!AI116)</f>
        <v>0</v>
      </c>
      <c r="AJ116" s="286">
        <f>IF('2b - USD - conv.'!AJ116=0,0,'2a - USD - local'!AJ116/'2b - USD - conv.'!AJ116)</f>
        <v>0</v>
      </c>
      <c r="AK116" s="286">
        <f>IF('2b - USD - conv.'!AK116=0,0,'2a - USD - local'!AK116/'2b - USD - conv.'!AK116)</f>
        <v>0</v>
      </c>
      <c r="AL116" s="286">
        <f>IF('2b - USD - conv.'!AL116=0,0,'2a - USD - local'!AL116/'2b - USD - conv.'!AL116)</f>
        <v>0</v>
      </c>
      <c r="AM116" s="286">
        <f>IF('2b - USD - conv.'!AM116=0,0,'2a - USD - local'!AM116/'2b - USD - conv.'!AM116)</f>
        <v>0</v>
      </c>
      <c r="AN116" s="286">
        <f>IF('2b - USD - conv.'!AN116=0,0,'2a - USD - local'!AN116/'2b - USD - conv.'!AN116)</f>
        <v>0</v>
      </c>
      <c r="AO116" s="286">
        <f>IF('2b - USD - conv.'!AO116=0,0,'2a - USD - local'!AO116/'2b - USD - conv.'!AO116)</f>
        <v>0</v>
      </c>
      <c r="AP116" s="308">
        <f>IF('2b - USD - conv.'!AP116=0,0,'2a - USD - local'!AP116/'2b - USD - conv.'!AP116)</f>
        <v>0</v>
      </c>
    </row>
    <row r="117" spans="1:42" customFormat="1" outlineLevel="2">
      <c r="A117" s="211" t="str">
        <f>A105&amp;"."&amp;A107&amp;"."&amp;A106&amp;"."&amp;B117</f>
        <v>1.c.3.10</v>
      </c>
      <c r="B117">
        <v>10</v>
      </c>
      <c r="C117" t="str">
        <f>'1-GBP'!C117</f>
        <v/>
      </c>
      <c r="M117" s="286">
        <f>IF('2b - USD - conv.'!M117=0,0,'2a - USD - local'!M117/'2b - USD - conv.'!M117)</f>
        <v>0</v>
      </c>
      <c r="N117" s="286">
        <f>IF('2b - USD - conv.'!N117=0,0,'2a - USD - local'!N117/'2b - USD - conv.'!N117)</f>
        <v>0</v>
      </c>
      <c r="O117" s="286">
        <f>IF('2b - USD - conv.'!O117=0,0,'2a - USD - local'!O117/'2b - USD - conv.'!O117)</f>
        <v>0</v>
      </c>
      <c r="P117" s="286">
        <f>IF('2b - USD - conv.'!P117=0,0,'2a - USD - local'!P117/'2b - USD - conv.'!P117)</f>
        <v>0</v>
      </c>
      <c r="Q117" s="286">
        <f>IF('2b - USD - conv.'!Q117=0,0,'2a - USD - local'!Q117/'2b - USD - conv.'!Q117)</f>
        <v>0</v>
      </c>
      <c r="R117" s="286">
        <f>IF('2b - USD - conv.'!R117=0,0,'2a - USD - local'!R117/'2b - USD - conv.'!R117)</f>
        <v>0</v>
      </c>
      <c r="S117" s="286">
        <f>IF('2b - USD - conv.'!S117=0,0,'2a - USD - local'!S117/'2b - USD - conv.'!S117)</f>
        <v>0</v>
      </c>
      <c r="T117" s="286">
        <f>IF('2b - USD - conv.'!T117=0,0,'2a - USD - local'!T117/'2b - USD - conv.'!T117)</f>
        <v>0</v>
      </c>
      <c r="U117" s="286">
        <f>IF('2b - USD - conv.'!U117=0,0,'2a - USD - local'!U117/'2b - USD - conv.'!U117)</f>
        <v>0</v>
      </c>
      <c r="V117" s="286">
        <f>IF('2b - USD - conv.'!V117=0,0,'2a - USD - local'!V117/'2b - USD - conv.'!V117)</f>
        <v>0</v>
      </c>
      <c r="W117" s="286">
        <f>IF('2b - USD - conv.'!W117=0,0,'2a - USD - local'!W117/'2b - USD - conv.'!W117)</f>
        <v>0</v>
      </c>
      <c r="X117" s="286">
        <f>IF('2b - USD - conv.'!X117=0,0,'2a - USD - local'!X117/'2b - USD - conv.'!X117)</f>
        <v>0</v>
      </c>
      <c r="Y117" s="286">
        <f>IF('2b - USD - conv.'!Y117=0,0,'2a - USD - local'!Y117/'2b - USD - conv.'!Y117)</f>
        <v>0</v>
      </c>
      <c r="Z117" s="286">
        <f>IF('2b - USD - conv.'!Z117=0,0,'2a - USD - local'!Z117/'2b - USD - conv.'!Z117)</f>
        <v>0</v>
      </c>
      <c r="AA117" s="286">
        <f>IF('2b - USD - conv.'!AA117=0,0,'2a - USD - local'!AA117/'2b - USD - conv.'!AA117)</f>
        <v>0</v>
      </c>
      <c r="AB117" s="286">
        <f>IF('2b - USD - conv.'!AB117=0,0,'2a - USD - local'!AB117/'2b - USD - conv.'!AB117)</f>
        <v>0</v>
      </c>
      <c r="AC117" s="286">
        <f>IF('2b - USD - conv.'!AC117=0,0,'2a - USD - local'!AC117/'2b - USD - conv.'!AC117)</f>
        <v>0</v>
      </c>
      <c r="AD117" s="286">
        <f>IF('2b - USD - conv.'!AD117=0,0,'2a - USD - local'!AD117/'2b - USD - conv.'!AD117)</f>
        <v>0</v>
      </c>
      <c r="AE117" s="286">
        <f>IF('2b - USD - conv.'!AE117=0,0,'2a - USD - local'!AE117/'2b - USD - conv.'!AE117)</f>
        <v>0</v>
      </c>
      <c r="AF117" s="286">
        <f>IF('2b - USD - conv.'!AF117=0,0,'2a - USD - local'!AF117/'2b - USD - conv.'!AF117)</f>
        <v>0</v>
      </c>
      <c r="AG117" s="286">
        <f>IF('2b - USD - conv.'!AG117=0,0,'2a - USD - local'!AG117/'2b - USD - conv.'!AG117)</f>
        <v>0</v>
      </c>
      <c r="AH117" s="286">
        <f>IF('2b - USD - conv.'!AH117=0,0,'2a - USD - local'!AH117/'2b - USD - conv.'!AH117)</f>
        <v>0</v>
      </c>
      <c r="AI117" s="286">
        <f>IF('2b - USD - conv.'!AI117=0,0,'2a - USD - local'!AI117/'2b - USD - conv.'!AI117)</f>
        <v>0</v>
      </c>
      <c r="AJ117" s="286">
        <f>IF('2b - USD - conv.'!AJ117=0,0,'2a - USD - local'!AJ117/'2b - USD - conv.'!AJ117)</f>
        <v>0</v>
      </c>
      <c r="AK117" s="286">
        <f>IF('2b - USD - conv.'!AK117=0,0,'2a - USD - local'!AK117/'2b - USD - conv.'!AK117)</f>
        <v>0</v>
      </c>
      <c r="AL117" s="286">
        <f>IF('2b - USD - conv.'!AL117=0,0,'2a - USD - local'!AL117/'2b - USD - conv.'!AL117)</f>
        <v>0</v>
      </c>
      <c r="AM117" s="286">
        <f>IF('2b - USD - conv.'!AM117=0,0,'2a - USD - local'!AM117/'2b - USD - conv.'!AM117)</f>
        <v>0</v>
      </c>
      <c r="AN117" s="286">
        <f>IF('2b - USD - conv.'!AN117=0,0,'2a - USD - local'!AN117/'2b - USD - conv.'!AN117)</f>
        <v>0</v>
      </c>
      <c r="AO117" s="286">
        <f>IF('2b - USD - conv.'!AO117=0,0,'2a - USD - local'!AO117/'2b - USD - conv.'!AO117)</f>
        <v>0</v>
      </c>
      <c r="AP117" s="308">
        <f>IF('2b - USD - conv.'!AP117=0,0,'2a - USD - local'!AP117/'2b - USD - conv.'!AP117)</f>
        <v>0</v>
      </c>
    </row>
    <row r="118" spans="1:42" customFormat="1" outlineLevel="2">
      <c r="A118" s="211" t="str">
        <f>A105&amp;"."&amp;A107&amp;"."&amp;A106&amp;"."&amp;B118</f>
        <v>1.c.3.11</v>
      </c>
      <c r="B118">
        <v>11</v>
      </c>
      <c r="C118" t="str">
        <f>'1-GBP'!C118</f>
        <v/>
      </c>
      <c r="M118" s="286">
        <f>IF('2b - USD - conv.'!M118=0,0,'2a - USD - local'!M118/'2b - USD - conv.'!M118)</f>
        <v>0</v>
      </c>
      <c r="N118" s="286">
        <f>IF('2b - USD - conv.'!N118=0,0,'2a - USD - local'!N118/'2b - USD - conv.'!N118)</f>
        <v>0</v>
      </c>
      <c r="O118" s="286">
        <f>IF('2b - USD - conv.'!O118=0,0,'2a - USD - local'!O118/'2b - USD - conv.'!O118)</f>
        <v>0</v>
      </c>
      <c r="P118" s="286">
        <f>IF('2b - USD - conv.'!P118=0,0,'2a - USD - local'!P118/'2b - USD - conv.'!P118)</f>
        <v>0</v>
      </c>
      <c r="Q118" s="286">
        <f>IF('2b - USD - conv.'!Q118=0,0,'2a - USD - local'!Q118/'2b - USD - conv.'!Q118)</f>
        <v>0</v>
      </c>
      <c r="R118" s="286">
        <f>IF('2b - USD - conv.'!R118=0,0,'2a - USD - local'!R118/'2b - USD - conv.'!R118)</f>
        <v>0</v>
      </c>
      <c r="S118" s="286">
        <f>IF('2b - USD - conv.'!S118=0,0,'2a - USD - local'!S118/'2b - USD - conv.'!S118)</f>
        <v>0</v>
      </c>
      <c r="T118" s="286">
        <f>IF('2b - USD - conv.'!T118=0,0,'2a - USD - local'!T118/'2b - USD - conv.'!T118)</f>
        <v>0</v>
      </c>
      <c r="U118" s="286">
        <f>IF('2b - USD - conv.'!U118=0,0,'2a - USD - local'!U118/'2b - USD - conv.'!U118)</f>
        <v>0</v>
      </c>
      <c r="V118" s="286">
        <f>IF('2b - USD - conv.'!V118=0,0,'2a - USD - local'!V118/'2b - USD - conv.'!V118)</f>
        <v>0</v>
      </c>
      <c r="W118" s="286">
        <f>IF('2b - USD - conv.'!W118=0,0,'2a - USD - local'!W118/'2b - USD - conv.'!W118)</f>
        <v>0</v>
      </c>
      <c r="X118" s="286">
        <f>IF('2b - USD - conv.'!X118=0,0,'2a - USD - local'!X118/'2b - USD - conv.'!X118)</f>
        <v>0</v>
      </c>
      <c r="Y118" s="286">
        <f>IF('2b - USD - conv.'!Y118=0,0,'2a - USD - local'!Y118/'2b - USD - conv.'!Y118)</f>
        <v>0</v>
      </c>
      <c r="Z118" s="286">
        <f>IF('2b - USD - conv.'!Z118=0,0,'2a - USD - local'!Z118/'2b - USD - conv.'!Z118)</f>
        <v>0</v>
      </c>
      <c r="AA118" s="286">
        <f>IF('2b - USD - conv.'!AA118=0,0,'2a - USD - local'!AA118/'2b - USD - conv.'!AA118)</f>
        <v>0</v>
      </c>
      <c r="AB118" s="286">
        <f>IF('2b - USD - conv.'!AB118=0,0,'2a - USD - local'!AB118/'2b - USD - conv.'!AB118)</f>
        <v>0</v>
      </c>
      <c r="AC118" s="286">
        <f>IF('2b - USD - conv.'!AC118=0,0,'2a - USD - local'!AC118/'2b - USD - conv.'!AC118)</f>
        <v>0</v>
      </c>
      <c r="AD118" s="286">
        <f>IF('2b - USD - conv.'!AD118=0,0,'2a - USD - local'!AD118/'2b - USD - conv.'!AD118)</f>
        <v>0</v>
      </c>
      <c r="AE118" s="286">
        <f>IF('2b - USD - conv.'!AE118=0,0,'2a - USD - local'!AE118/'2b - USD - conv.'!AE118)</f>
        <v>0</v>
      </c>
      <c r="AF118" s="286">
        <f>IF('2b - USD - conv.'!AF118=0,0,'2a - USD - local'!AF118/'2b - USD - conv.'!AF118)</f>
        <v>0</v>
      </c>
      <c r="AG118" s="286">
        <f>IF('2b - USD - conv.'!AG118=0,0,'2a - USD - local'!AG118/'2b - USD - conv.'!AG118)</f>
        <v>0</v>
      </c>
      <c r="AH118" s="286">
        <f>IF('2b - USD - conv.'!AH118=0,0,'2a - USD - local'!AH118/'2b - USD - conv.'!AH118)</f>
        <v>0</v>
      </c>
      <c r="AI118" s="286">
        <f>IF('2b - USD - conv.'!AI118=0,0,'2a - USD - local'!AI118/'2b - USD - conv.'!AI118)</f>
        <v>0</v>
      </c>
      <c r="AJ118" s="286">
        <f>IF('2b - USD - conv.'!AJ118=0,0,'2a - USD - local'!AJ118/'2b - USD - conv.'!AJ118)</f>
        <v>0</v>
      </c>
      <c r="AK118" s="286">
        <f>IF('2b - USD - conv.'!AK118=0,0,'2a - USD - local'!AK118/'2b - USD - conv.'!AK118)</f>
        <v>0</v>
      </c>
      <c r="AL118" s="286">
        <f>IF('2b - USD - conv.'!AL118=0,0,'2a - USD - local'!AL118/'2b - USD - conv.'!AL118)</f>
        <v>0</v>
      </c>
      <c r="AM118" s="286">
        <f>IF('2b - USD - conv.'!AM118=0,0,'2a - USD - local'!AM118/'2b - USD - conv.'!AM118)</f>
        <v>0</v>
      </c>
      <c r="AN118" s="286">
        <f>IF('2b - USD - conv.'!AN118=0,0,'2a - USD - local'!AN118/'2b - USD - conv.'!AN118)</f>
        <v>0</v>
      </c>
      <c r="AO118" s="286">
        <f>IF('2b - USD - conv.'!AO118=0,0,'2a - USD - local'!AO118/'2b - USD - conv.'!AO118)</f>
        <v>0</v>
      </c>
      <c r="AP118" s="308">
        <f>IF('2b - USD - conv.'!AP118=0,0,'2a - USD - local'!AP118/'2b - USD - conv.'!AP118)</f>
        <v>0</v>
      </c>
    </row>
    <row r="119" spans="1:42" customFormat="1" outlineLevel="2">
      <c r="A119" s="211" t="str">
        <f>A105&amp;"."&amp;A107&amp;"."&amp;A106&amp;"."&amp;B119</f>
        <v>1.c.3.12</v>
      </c>
      <c r="B119">
        <v>12</v>
      </c>
      <c r="C119" t="str">
        <f>'1-GBP'!C119</f>
        <v/>
      </c>
      <c r="M119" s="286">
        <f>IF('2b - USD - conv.'!M119=0,0,'2a - USD - local'!M119/'2b - USD - conv.'!M119)</f>
        <v>0</v>
      </c>
      <c r="N119" s="286">
        <f>IF('2b - USD - conv.'!N119=0,0,'2a - USD - local'!N119/'2b - USD - conv.'!N119)</f>
        <v>0</v>
      </c>
      <c r="O119" s="286">
        <f>IF('2b - USD - conv.'!O119=0,0,'2a - USD - local'!O119/'2b - USD - conv.'!O119)</f>
        <v>0</v>
      </c>
      <c r="P119" s="286">
        <f>IF('2b - USD - conv.'!P119=0,0,'2a - USD - local'!P119/'2b - USD - conv.'!P119)</f>
        <v>0</v>
      </c>
      <c r="Q119" s="286">
        <f>IF('2b - USD - conv.'!Q119=0,0,'2a - USD - local'!Q119/'2b - USD - conv.'!Q119)</f>
        <v>0</v>
      </c>
      <c r="R119" s="286">
        <f>IF('2b - USD - conv.'!R119=0,0,'2a - USD - local'!R119/'2b - USD - conv.'!R119)</f>
        <v>0</v>
      </c>
      <c r="S119" s="286">
        <f>IF('2b - USD - conv.'!S119=0,0,'2a - USD - local'!S119/'2b - USD - conv.'!S119)</f>
        <v>0</v>
      </c>
      <c r="T119" s="286">
        <f>IF('2b - USD - conv.'!T119=0,0,'2a - USD - local'!T119/'2b - USD - conv.'!T119)</f>
        <v>0</v>
      </c>
      <c r="U119" s="286">
        <f>IF('2b - USD - conv.'!U119=0,0,'2a - USD - local'!U119/'2b - USD - conv.'!U119)</f>
        <v>0</v>
      </c>
      <c r="V119" s="286">
        <f>IF('2b - USD - conv.'!V119=0,0,'2a - USD - local'!V119/'2b - USD - conv.'!V119)</f>
        <v>0</v>
      </c>
      <c r="W119" s="286">
        <f>IF('2b - USD - conv.'!W119=0,0,'2a - USD - local'!W119/'2b - USD - conv.'!W119)</f>
        <v>0</v>
      </c>
      <c r="X119" s="286">
        <f>IF('2b - USD - conv.'!X119=0,0,'2a - USD - local'!X119/'2b - USD - conv.'!X119)</f>
        <v>0</v>
      </c>
      <c r="Y119" s="286">
        <f>IF('2b - USD - conv.'!Y119=0,0,'2a - USD - local'!Y119/'2b - USD - conv.'!Y119)</f>
        <v>0</v>
      </c>
      <c r="Z119" s="286">
        <f>IF('2b - USD - conv.'!Z119=0,0,'2a - USD - local'!Z119/'2b - USD - conv.'!Z119)</f>
        <v>0</v>
      </c>
      <c r="AA119" s="286">
        <f>IF('2b - USD - conv.'!AA119=0,0,'2a - USD - local'!AA119/'2b - USD - conv.'!AA119)</f>
        <v>0</v>
      </c>
      <c r="AB119" s="286">
        <f>IF('2b - USD - conv.'!AB119=0,0,'2a - USD - local'!AB119/'2b - USD - conv.'!AB119)</f>
        <v>0</v>
      </c>
      <c r="AC119" s="286">
        <f>IF('2b - USD - conv.'!AC119=0,0,'2a - USD - local'!AC119/'2b - USD - conv.'!AC119)</f>
        <v>0</v>
      </c>
      <c r="AD119" s="286">
        <f>IF('2b - USD - conv.'!AD119=0,0,'2a - USD - local'!AD119/'2b - USD - conv.'!AD119)</f>
        <v>0</v>
      </c>
      <c r="AE119" s="286">
        <f>IF('2b - USD - conv.'!AE119=0,0,'2a - USD - local'!AE119/'2b - USD - conv.'!AE119)</f>
        <v>0</v>
      </c>
      <c r="AF119" s="286">
        <f>IF('2b - USD - conv.'!AF119=0,0,'2a - USD - local'!AF119/'2b - USD - conv.'!AF119)</f>
        <v>0</v>
      </c>
      <c r="AG119" s="286">
        <f>IF('2b - USD - conv.'!AG119=0,0,'2a - USD - local'!AG119/'2b - USD - conv.'!AG119)</f>
        <v>0</v>
      </c>
      <c r="AH119" s="286">
        <f>IF('2b - USD - conv.'!AH119=0,0,'2a - USD - local'!AH119/'2b - USD - conv.'!AH119)</f>
        <v>0</v>
      </c>
      <c r="AI119" s="286">
        <f>IF('2b - USD - conv.'!AI119=0,0,'2a - USD - local'!AI119/'2b - USD - conv.'!AI119)</f>
        <v>0</v>
      </c>
      <c r="AJ119" s="286">
        <f>IF('2b - USD - conv.'!AJ119=0,0,'2a - USD - local'!AJ119/'2b - USD - conv.'!AJ119)</f>
        <v>0</v>
      </c>
      <c r="AK119" s="286">
        <f>IF('2b - USD - conv.'!AK119=0,0,'2a - USD - local'!AK119/'2b - USD - conv.'!AK119)</f>
        <v>0</v>
      </c>
      <c r="AL119" s="286">
        <f>IF('2b - USD - conv.'!AL119=0,0,'2a - USD - local'!AL119/'2b - USD - conv.'!AL119)</f>
        <v>0</v>
      </c>
      <c r="AM119" s="286">
        <f>IF('2b - USD - conv.'!AM119=0,0,'2a - USD - local'!AM119/'2b - USD - conv.'!AM119)</f>
        <v>0</v>
      </c>
      <c r="AN119" s="286">
        <f>IF('2b - USD - conv.'!AN119=0,0,'2a - USD - local'!AN119/'2b - USD - conv.'!AN119)</f>
        <v>0</v>
      </c>
      <c r="AO119" s="286">
        <f>IF('2b - USD - conv.'!AO119=0,0,'2a - USD - local'!AO119/'2b - USD - conv.'!AO119)</f>
        <v>0</v>
      </c>
      <c r="AP119" s="308">
        <f>IF('2b - USD - conv.'!AP119=0,0,'2a - USD - local'!AP119/'2b - USD - conv.'!AP119)</f>
        <v>0</v>
      </c>
    </row>
    <row r="120" spans="1:42" customFormat="1" outlineLevel="1" collapsed="1">
      <c r="A120" s="212"/>
      <c r="B120" s="201">
        <f>B119-COUNTIFS(C108:C119,"")</f>
        <v>6</v>
      </c>
      <c r="C120" s="201" t="s">
        <v>285</v>
      </c>
      <c r="D120" s="201"/>
      <c r="E120" s="201"/>
      <c r="F120" s="201"/>
      <c r="G120" s="201"/>
      <c r="H120" s="201"/>
      <c r="I120" s="201"/>
      <c r="J120" s="201"/>
      <c r="K120" s="201"/>
      <c r="L120" s="201"/>
      <c r="M120" s="280">
        <f>SUM(M108:M119)</f>
        <v>0</v>
      </c>
      <c r="N120" s="280">
        <f>SUM(N108:N119)</f>
        <v>0</v>
      </c>
      <c r="O120" s="280">
        <f t="shared" ref="O120:AP120" si="11">SUM(O108:O119)</f>
        <v>0</v>
      </c>
      <c r="P120" s="280">
        <f t="shared" si="11"/>
        <v>0</v>
      </c>
      <c r="Q120" s="280">
        <f t="shared" si="11"/>
        <v>0</v>
      </c>
      <c r="R120" s="280">
        <f t="shared" si="11"/>
        <v>0</v>
      </c>
      <c r="S120" s="280">
        <f t="shared" si="11"/>
        <v>0</v>
      </c>
      <c r="T120" s="280">
        <f t="shared" si="11"/>
        <v>0</v>
      </c>
      <c r="U120" s="280">
        <f t="shared" si="11"/>
        <v>0</v>
      </c>
      <c r="V120" s="280">
        <f t="shared" si="11"/>
        <v>0</v>
      </c>
      <c r="W120" s="280">
        <f t="shared" si="11"/>
        <v>0</v>
      </c>
      <c r="X120" s="280">
        <f t="shared" si="11"/>
        <v>0</v>
      </c>
      <c r="Y120" s="280">
        <f t="shared" si="11"/>
        <v>0</v>
      </c>
      <c r="Z120" s="280">
        <f t="shared" si="11"/>
        <v>0</v>
      </c>
      <c r="AA120" s="280">
        <f t="shared" si="11"/>
        <v>0</v>
      </c>
      <c r="AB120" s="280">
        <f t="shared" si="11"/>
        <v>0</v>
      </c>
      <c r="AC120" s="280">
        <f t="shared" si="11"/>
        <v>0</v>
      </c>
      <c r="AD120" s="280">
        <f t="shared" si="11"/>
        <v>0</v>
      </c>
      <c r="AE120" s="280">
        <f t="shared" si="11"/>
        <v>0</v>
      </c>
      <c r="AF120" s="280">
        <f t="shared" si="11"/>
        <v>0</v>
      </c>
      <c r="AG120" s="280">
        <f t="shared" si="11"/>
        <v>0</v>
      </c>
      <c r="AH120" s="280">
        <f t="shared" si="11"/>
        <v>0</v>
      </c>
      <c r="AI120" s="280">
        <f t="shared" si="11"/>
        <v>0</v>
      </c>
      <c r="AJ120" s="280">
        <f t="shared" si="11"/>
        <v>0</v>
      </c>
      <c r="AK120" s="280">
        <f t="shared" si="11"/>
        <v>0</v>
      </c>
      <c r="AL120" s="280">
        <f t="shared" si="11"/>
        <v>0</v>
      </c>
      <c r="AM120" s="280">
        <f t="shared" si="11"/>
        <v>0</v>
      </c>
      <c r="AN120" s="280">
        <f t="shared" si="11"/>
        <v>0</v>
      </c>
      <c r="AO120" s="280">
        <f t="shared" si="11"/>
        <v>0</v>
      </c>
      <c r="AP120" s="280">
        <f t="shared" si="11"/>
        <v>0</v>
      </c>
    </row>
    <row r="121" spans="1:42" customFormat="1" outlineLevel="1">
      <c r="A121" s="211"/>
      <c r="M121" s="314"/>
      <c r="N121" s="314"/>
      <c r="O121" s="314"/>
      <c r="P121" s="314"/>
      <c r="Q121" s="314"/>
      <c r="R121" s="314"/>
      <c r="S121" s="314"/>
      <c r="T121" s="314"/>
      <c r="U121" s="314"/>
      <c r="V121" s="314"/>
      <c r="W121" s="314"/>
      <c r="X121" s="314"/>
      <c r="Y121" s="314"/>
      <c r="Z121" s="314"/>
      <c r="AA121" s="314"/>
      <c r="AB121" s="314"/>
      <c r="AC121" s="314"/>
      <c r="AD121" s="314"/>
      <c r="AE121" s="314"/>
      <c r="AF121" s="314"/>
      <c r="AG121" s="314"/>
      <c r="AH121" s="314"/>
      <c r="AI121" s="314"/>
      <c r="AJ121" s="314"/>
      <c r="AK121" s="314"/>
      <c r="AL121" s="314"/>
      <c r="AM121" s="314"/>
      <c r="AN121" s="314"/>
      <c r="AO121" s="314"/>
      <c r="AP121" s="314"/>
    </row>
    <row r="122" spans="1:42" customFormat="1" outlineLevel="1">
      <c r="A122" s="220" t="s">
        <v>216</v>
      </c>
      <c r="B122" s="220" t="s">
        <v>286</v>
      </c>
      <c r="C122" s="220" t="s">
        <v>284</v>
      </c>
      <c r="D122" s="220"/>
      <c r="E122" s="220"/>
      <c r="F122" s="220"/>
      <c r="G122" s="220"/>
      <c r="H122" s="220"/>
      <c r="I122" s="220"/>
      <c r="J122" s="220"/>
      <c r="K122" s="220"/>
      <c r="L122" s="220"/>
      <c r="M122" s="315"/>
      <c r="N122" s="315"/>
      <c r="O122" s="315"/>
      <c r="P122" s="315"/>
      <c r="Q122" s="315"/>
      <c r="R122" s="315"/>
      <c r="S122" s="315"/>
      <c r="T122" s="315"/>
      <c r="U122" s="315"/>
      <c r="V122" s="315"/>
      <c r="W122" s="315"/>
      <c r="X122" s="315"/>
      <c r="Y122" s="315"/>
      <c r="Z122" s="315"/>
      <c r="AA122" s="315"/>
      <c r="AB122" s="315"/>
      <c r="AC122" s="315"/>
      <c r="AD122" s="315"/>
      <c r="AE122" s="315"/>
      <c r="AF122" s="315"/>
      <c r="AG122" s="315"/>
      <c r="AH122" s="315"/>
      <c r="AI122" s="315"/>
      <c r="AJ122" s="315"/>
      <c r="AK122" s="315"/>
      <c r="AL122" s="315"/>
      <c r="AM122" s="315"/>
      <c r="AN122" s="315"/>
      <c r="AO122" s="315"/>
      <c r="AP122" s="315"/>
    </row>
    <row r="123" spans="1:42" customFormat="1" outlineLevel="2">
      <c r="A123" s="211" t="str">
        <f>A105&amp;"."&amp;A122&amp;"."&amp;A106&amp;"."&amp;B123</f>
        <v>1.o.3.1</v>
      </c>
      <c r="B123">
        <v>1</v>
      </c>
      <c r="C123" t="str">
        <f>'1-GBP'!C123</f>
        <v>Fixed</v>
      </c>
      <c r="M123" s="286">
        <f>IF('2b - USD - conv.'!M123=0,0,'2a - USD - local'!M123/'2b - USD - conv.'!M123)</f>
        <v>0</v>
      </c>
      <c r="N123" s="286">
        <f>IF('2b - USD - conv.'!N123=0,0,'2a - USD - local'!N123/'2b - USD - conv.'!N123)</f>
        <v>0</v>
      </c>
      <c r="O123" s="286">
        <f>IF('2b - USD - conv.'!O123=0,0,'2a - USD - local'!O123/'2b - USD - conv.'!O123)</f>
        <v>0</v>
      </c>
      <c r="P123" s="286">
        <f>IF('2b - USD - conv.'!P123=0,0,'2a - USD - local'!P123/'2b - USD - conv.'!P123)</f>
        <v>0</v>
      </c>
      <c r="Q123" s="286">
        <f>IF('2b - USD - conv.'!Q123=0,0,'2a - USD - local'!Q123/'2b - USD - conv.'!Q123)</f>
        <v>0</v>
      </c>
      <c r="R123" s="286">
        <f>IF('2b - USD - conv.'!R123=0,0,'2a - USD - local'!R123/'2b - USD - conv.'!R123)</f>
        <v>0</v>
      </c>
      <c r="S123" s="286">
        <f>IF('2b - USD - conv.'!S123=0,0,'2a - USD - local'!S123/'2b - USD - conv.'!S123)</f>
        <v>0</v>
      </c>
      <c r="T123" s="286">
        <f>IF('2b - USD - conv.'!T123=0,0,'2a - USD - local'!T123/'2b - USD - conv.'!T123)</f>
        <v>0</v>
      </c>
      <c r="U123" s="286">
        <f>IF('2b - USD - conv.'!U123=0,0,'2a - USD - local'!U123/'2b - USD - conv.'!U123)</f>
        <v>0</v>
      </c>
      <c r="V123" s="286">
        <f>IF('2b - USD - conv.'!V123=0,0,'2a - USD - local'!V123/'2b - USD - conv.'!V123)</f>
        <v>0</v>
      </c>
      <c r="W123" s="286">
        <f>IF('2b - USD - conv.'!W123=0,0,'2a - USD - local'!W123/'2b - USD - conv.'!W123)</f>
        <v>0</v>
      </c>
      <c r="X123" s="286">
        <f>IF('2b - USD - conv.'!X123=0,0,'2a - USD - local'!X123/'2b - USD - conv.'!X123)</f>
        <v>0</v>
      </c>
      <c r="Y123" s="286">
        <f>IF('2b - USD - conv.'!Y123=0,0,'2a - USD - local'!Y123/'2b - USD - conv.'!Y123)</f>
        <v>0</v>
      </c>
      <c r="Z123" s="286">
        <f>IF('2b - USD - conv.'!Z123=0,0,'2a - USD - local'!Z123/'2b - USD - conv.'!Z123)</f>
        <v>0</v>
      </c>
      <c r="AA123" s="286">
        <f>IF('2b - USD - conv.'!AA123=0,0,'2a - USD - local'!AA123/'2b - USD - conv.'!AA123)</f>
        <v>0</v>
      </c>
      <c r="AB123" s="286">
        <f>IF('2b - USD - conv.'!AB123=0,0,'2a - USD - local'!AB123/'2b - USD - conv.'!AB123)</f>
        <v>0</v>
      </c>
      <c r="AC123" s="286">
        <f>IF('2b - USD - conv.'!AC123=0,0,'2a - USD - local'!AC123/'2b - USD - conv.'!AC123)</f>
        <v>0</v>
      </c>
      <c r="AD123" s="286">
        <f>IF('2b - USD - conv.'!AD123=0,0,'2a - USD - local'!AD123/'2b - USD - conv.'!AD123)</f>
        <v>0</v>
      </c>
      <c r="AE123" s="286">
        <f>IF('2b - USD - conv.'!AE123=0,0,'2a - USD - local'!AE123/'2b - USD - conv.'!AE123)</f>
        <v>0</v>
      </c>
      <c r="AF123" s="286">
        <f>IF('2b - USD - conv.'!AF123=0,0,'2a - USD - local'!AF123/'2b - USD - conv.'!AF123)</f>
        <v>0</v>
      </c>
      <c r="AG123" s="286">
        <f>IF('2b - USD - conv.'!AG123=0,0,'2a - USD - local'!AG123/'2b - USD - conv.'!AG123)</f>
        <v>0</v>
      </c>
      <c r="AH123" s="286">
        <f>IF('2b - USD - conv.'!AH123=0,0,'2a - USD - local'!AH123/'2b - USD - conv.'!AH123)</f>
        <v>0</v>
      </c>
      <c r="AI123" s="286">
        <f>IF('2b - USD - conv.'!AI123=0,0,'2a - USD - local'!AI123/'2b - USD - conv.'!AI123)</f>
        <v>0</v>
      </c>
      <c r="AJ123" s="286">
        <f>IF('2b - USD - conv.'!AJ123=0,0,'2a - USD - local'!AJ123/'2b - USD - conv.'!AJ123)</f>
        <v>0</v>
      </c>
      <c r="AK123" s="286">
        <f>IF('2b - USD - conv.'!AK123=0,0,'2a - USD - local'!AK123/'2b - USD - conv.'!AK123)</f>
        <v>0</v>
      </c>
      <c r="AL123" s="286">
        <f>IF('2b - USD - conv.'!AL123=0,0,'2a - USD - local'!AL123/'2b - USD - conv.'!AL123)</f>
        <v>0</v>
      </c>
      <c r="AM123" s="286">
        <f>IF('2b - USD - conv.'!AM123=0,0,'2a - USD - local'!AM123/'2b - USD - conv.'!AM123)</f>
        <v>0</v>
      </c>
      <c r="AN123" s="286">
        <f>IF('2b - USD - conv.'!AN123=0,0,'2a - USD - local'!AN123/'2b - USD - conv.'!AN123)</f>
        <v>0</v>
      </c>
      <c r="AO123" s="286">
        <f>IF('2b - USD - conv.'!AO123=0,0,'2a - USD - local'!AO123/'2b - USD - conv.'!AO123)</f>
        <v>0</v>
      </c>
      <c r="AP123" s="308">
        <f>IF('2b - USD - conv.'!AP123=0,0,'2a - USD - local'!AP123/'2b - USD - conv.'!AP123)</f>
        <v>0</v>
      </c>
    </row>
    <row r="124" spans="1:42" customFormat="1" outlineLevel="2">
      <c r="A124" s="211" t="str">
        <f>A105&amp;"."&amp;A122&amp;"."&amp;A106&amp;"."&amp;B124</f>
        <v>1.o.3.2</v>
      </c>
      <c r="B124">
        <v>2</v>
      </c>
      <c r="C124" t="str">
        <f>'1-GBP'!C124</f>
        <v>Variable</v>
      </c>
      <c r="M124" s="286">
        <f>IF('2b - USD - conv.'!M124=0,0,'2a - USD - local'!M124/'2b - USD - conv.'!M124)</f>
        <v>0</v>
      </c>
      <c r="N124" s="286">
        <f>IF('2b - USD - conv.'!N124=0,0,'2a - USD - local'!N124/'2b - USD - conv.'!N124)</f>
        <v>0</v>
      </c>
      <c r="O124" s="286">
        <f>IF('2b - USD - conv.'!O124=0,0,'2a - USD - local'!O124/'2b - USD - conv.'!O124)</f>
        <v>0</v>
      </c>
      <c r="P124" s="286">
        <f>IF('2b - USD - conv.'!P124=0,0,'2a - USD - local'!P124/'2b - USD - conv.'!P124)</f>
        <v>0</v>
      </c>
      <c r="Q124" s="286">
        <f>IF('2b - USD - conv.'!Q124=0,0,'2a - USD - local'!Q124/'2b - USD - conv.'!Q124)</f>
        <v>0</v>
      </c>
      <c r="R124" s="286">
        <f>IF('2b - USD - conv.'!R124=0,0,'2a - USD - local'!R124/'2b - USD - conv.'!R124)</f>
        <v>0</v>
      </c>
      <c r="S124" s="286">
        <f>IF('2b - USD - conv.'!S124=0,0,'2a - USD - local'!S124/'2b - USD - conv.'!S124)</f>
        <v>0</v>
      </c>
      <c r="T124" s="286">
        <f>IF('2b - USD - conv.'!T124=0,0,'2a - USD - local'!T124/'2b - USD - conv.'!T124)</f>
        <v>0</v>
      </c>
      <c r="U124" s="286">
        <f>IF('2b - USD - conv.'!U124=0,0,'2a - USD - local'!U124/'2b - USD - conv.'!U124)</f>
        <v>0</v>
      </c>
      <c r="V124" s="286">
        <f>IF('2b - USD - conv.'!V124=0,0,'2a - USD - local'!V124/'2b - USD - conv.'!V124)</f>
        <v>0</v>
      </c>
      <c r="W124" s="286">
        <f>IF('2b - USD - conv.'!W124=0,0,'2a - USD - local'!W124/'2b - USD - conv.'!W124)</f>
        <v>0</v>
      </c>
      <c r="X124" s="286">
        <f>IF('2b - USD - conv.'!X124=0,0,'2a - USD - local'!X124/'2b - USD - conv.'!X124)</f>
        <v>0</v>
      </c>
      <c r="Y124" s="286">
        <f>IF('2b - USD - conv.'!Y124=0,0,'2a - USD - local'!Y124/'2b - USD - conv.'!Y124)</f>
        <v>0</v>
      </c>
      <c r="Z124" s="286">
        <f>IF('2b - USD - conv.'!Z124=0,0,'2a - USD - local'!Z124/'2b - USD - conv.'!Z124)</f>
        <v>0</v>
      </c>
      <c r="AA124" s="286">
        <f>IF('2b - USD - conv.'!AA124=0,0,'2a - USD - local'!AA124/'2b - USD - conv.'!AA124)</f>
        <v>0</v>
      </c>
      <c r="AB124" s="286">
        <f>IF('2b - USD - conv.'!AB124=0,0,'2a - USD - local'!AB124/'2b - USD - conv.'!AB124)</f>
        <v>0</v>
      </c>
      <c r="AC124" s="286">
        <f>IF('2b - USD - conv.'!AC124=0,0,'2a - USD - local'!AC124/'2b - USD - conv.'!AC124)</f>
        <v>0</v>
      </c>
      <c r="AD124" s="286">
        <f>IF('2b - USD - conv.'!AD124=0,0,'2a - USD - local'!AD124/'2b - USD - conv.'!AD124)</f>
        <v>0</v>
      </c>
      <c r="AE124" s="286">
        <f>IF('2b - USD - conv.'!AE124=0,0,'2a - USD - local'!AE124/'2b - USD - conv.'!AE124)</f>
        <v>0</v>
      </c>
      <c r="AF124" s="286">
        <f>IF('2b - USD - conv.'!AF124=0,0,'2a - USD - local'!AF124/'2b - USD - conv.'!AF124)</f>
        <v>0</v>
      </c>
      <c r="AG124" s="286">
        <f>IF('2b - USD - conv.'!AG124=0,0,'2a - USD - local'!AG124/'2b - USD - conv.'!AG124)</f>
        <v>0</v>
      </c>
      <c r="AH124" s="286">
        <f>IF('2b - USD - conv.'!AH124=0,0,'2a - USD - local'!AH124/'2b - USD - conv.'!AH124)</f>
        <v>0</v>
      </c>
      <c r="AI124" s="286">
        <f>IF('2b - USD - conv.'!AI124=0,0,'2a - USD - local'!AI124/'2b - USD - conv.'!AI124)</f>
        <v>0</v>
      </c>
      <c r="AJ124" s="286">
        <f>IF('2b - USD - conv.'!AJ124=0,0,'2a - USD - local'!AJ124/'2b - USD - conv.'!AJ124)</f>
        <v>0</v>
      </c>
      <c r="AK124" s="286">
        <f>IF('2b - USD - conv.'!AK124=0,0,'2a - USD - local'!AK124/'2b - USD - conv.'!AK124)</f>
        <v>0</v>
      </c>
      <c r="AL124" s="286">
        <f>IF('2b - USD - conv.'!AL124=0,0,'2a - USD - local'!AL124/'2b - USD - conv.'!AL124)</f>
        <v>0</v>
      </c>
      <c r="AM124" s="286">
        <f>IF('2b - USD - conv.'!AM124=0,0,'2a - USD - local'!AM124/'2b - USD - conv.'!AM124)</f>
        <v>0</v>
      </c>
      <c r="AN124" s="286">
        <f>IF('2b - USD - conv.'!AN124=0,0,'2a - USD - local'!AN124/'2b - USD - conv.'!AN124)</f>
        <v>0</v>
      </c>
      <c r="AO124" s="286">
        <f>IF('2b - USD - conv.'!AO124=0,0,'2a - USD - local'!AO124/'2b - USD - conv.'!AO124)</f>
        <v>0</v>
      </c>
      <c r="AP124" s="308">
        <f>IF('2b - USD - conv.'!AP124=0,0,'2a - USD - local'!AP124/'2b - USD - conv.'!AP124)</f>
        <v>0</v>
      </c>
    </row>
    <row r="125" spans="1:42" customFormat="1" outlineLevel="2">
      <c r="A125" s="211" t="str">
        <f>A105&amp;"."&amp;A122&amp;"."&amp;A106&amp;"."&amp;B125</f>
        <v>1.o.3.3</v>
      </c>
      <c r="B125">
        <v>3</v>
      </c>
      <c r="C125" t="str">
        <f>'1-GBP'!C125</f>
        <v/>
      </c>
      <c r="M125" s="286">
        <f>IF('2b - USD - conv.'!M125=0,0,'2a - USD - local'!M125/'2b - USD - conv.'!M125)</f>
        <v>0</v>
      </c>
      <c r="N125" s="286">
        <f>IF('2b - USD - conv.'!N125=0,0,'2a - USD - local'!N125/'2b - USD - conv.'!N125)</f>
        <v>0</v>
      </c>
      <c r="O125" s="286">
        <f>IF('2b - USD - conv.'!O125=0,0,'2a - USD - local'!O125/'2b - USD - conv.'!O125)</f>
        <v>0</v>
      </c>
      <c r="P125" s="286">
        <f>IF('2b - USD - conv.'!P125=0,0,'2a - USD - local'!P125/'2b - USD - conv.'!P125)</f>
        <v>0</v>
      </c>
      <c r="Q125" s="286">
        <f>IF('2b - USD - conv.'!Q125=0,0,'2a - USD - local'!Q125/'2b - USD - conv.'!Q125)</f>
        <v>0</v>
      </c>
      <c r="R125" s="286">
        <f>IF('2b - USD - conv.'!R125=0,0,'2a - USD - local'!R125/'2b - USD - conv.'!R125)</f>
        <v>0</v>
      </c>
      <c r="S125" s="286">
        <f>IF('2b - USD - conv.'!S125=0,0,'2a - USD - local'!S125/'2b - USD - conv.'!S125)</f>
        <v>0</v>
      </c>
      <c r="T125" s="286">
        <f>IF('2b - USD - conv.'!T125=0,0,'2a - USD - local'!T125/'2b - USD - conv.'!T125)</f>
        <v>0</v>
      </c>
      <c r="U125" s="286">
        <f>IF('2b - USD - conv.'!U125=0,0,'2a - USD - local'!U125/'2b - USD - conv.'!U125)</f>
        <v>0</v>
      </c>
      <c r="V125" s="286">
        <f>IF('2b - USD - conv.'!V125=0,0,'2a - USD - local'!V125/'2b - USD - conv.'!V125)</f>
        <v>0</v>
      </c>
      <c r="W125" s="286">
        <f>IF('2b - USD - conv.'!W125=0,0,'2a - USD - local'!W125/'2b - USD - conv.'!W125)</f>
        <v>0</v>
      </c>
      <c r="X125" s="286">
        <f>IF('2b - USD - conv.'!X125=0,0,'2a - USD - local'!X125/'2b - USD - conv.'!X125)</f>
        <v>0</v>
      </c>
      <c r="Y125" s="286">
        <f>IF('2b - USD - conv.'!Y125=0,0,'2a - USD - local'!Y125/'2b - USD - conv.'!Y125)</f>
        <v>0</v>
      </c>
      <c r="Z125" s="286">
        <f>IF('2b - USD - conv.'!Z125=0,0,'2a - USD - local'!Z125/'2b - USD - conv.'!Z125)</f>
        <v>0</v>
      </c>
      <c r="AA125" s="286">
        <f>IF('2b - USD - conv.'!AA125=0,0,'2a - USD - local'!AA125/'2b - USD - conv.'!AA125)</f>
        <v>0</v>
      </c>
      <c r="AB125" s="286">
        <f>IF('2b - USD - conv.'!AB125=0,0,'2a - USD - local'!AB125/'2b - USD - conv.'!AB125)</f>
        <v>0</v>
      </c>
      <c r="AC125" s="286">
        <f>IF('2b - USD - conv.'!AC125=0,0,'2a - USD - local'!AC125/'2b - USD - conv.'!AC125)</f>
        <v>0</v>
      </c>
      <c r="AD125" s="286">
        <f>IF('2b - USD - conv.'!AD125=0,0,'2a - USD - local'!AD125/'2b - USD - conv.'!AD125)</f>
        <v>0</v>
      </c>
      <c r="AE125" s="286">
        <f>IF('2b - USD - conv.'!AE125=0,0,'2a - USD - local'!AE125/'2b - USD - conv.'!AE125)</f>
        <v>0</v>
      </c>
      <c r="AF125" s="286">
        <f>IF('2b - USD - conv.'!AF125=0,0,'2a - USD - local'!AF125/'2b - USD - conv.'!AF125)</f>
        <v>0</v>
      </c>
      <c r="AG125" s="286">
        <f>IF('2b - USD - conv.'!AG125=0,0,'2a - USD - local'!AG125/'2b - USD - conv.'!AG125)</f>
        <v>0</v>
      </c>
      <c r="AH125" s="286">
        <f>IF('2b - USD - conv.'!AH125=0,0,'2a - USD - local'!AH125/'2b - USD - conv.'!AH125)</f>
        <v>0</v>
      </c>
      <c r="AI125" s="286">
        <f>IF('2b - USD - conv.'!AI125=0,0,'2a - USD - local'!AI125/'2b - USD - conv.'!AI125)</f>
        <v>0</v>
      </c>
      <c r="AJ125" s="286">
        <f>IF('2b - USD - conv.'!AJ125=0,0,'2a - USD - local'!AJ125/'2b - USD - conv.'!AJ125)</f>
        <v>0</v>
      </c>
      <c r="AK125" s="286">
        <f>IF('2b - USD - conv.'!AK125=0,0,'2a - USD - local'!AK125/'2b - USD - conv.'!AK125)</f>
        <v>0</v>
      </c>
      <c r="AL125" s="286">
        <f>IF('2b - USD - conv.'!AL125=0,0,'2a - USD - local'!AL125/'2b - USD - conv.'!AL125)</f>
        <v>0</v>
      </c>
      <c r="AM125" s="286">
        <f>IF('2b - USD - conv.'!AM125=0,0,'2a - USD - local'!AM125/'2b - USD - conv.'!AM125)</f>
        <v>0</v>
      </c>
      <c r="AN125" s="286">
        <f>IF('2b - USD - conv.'!AN125=0,0,'2a - USD - local'!AN125/'2b - USD - conv.'!AN125)</f>
        <v>0</v>
      </c>
      <c r="AO125" s="286">
        <f>IF('2b - USD - conv.'!AO125=0,0,'2a - USD - local'!AO125/'2b - USD - conv.'!AO125)</f>
        <v>0</v>
      </c>
      <c r="AP125" s="308">
        <f>IF('2b - USD - conv.'!AP125=0,0,'2a - USD - local'!AP125/'2b - USD - conv.'!AP125)</f>
        <v>0</v>
      </c>
    </row>
    <row r="126" spans="1:42" customFormat="1" outlineLevel="2">
      <c r="A126" s="211" t="str">
        <f>A105&amp;"."&amp;A122&amp;"."&amp;A106&amp;"."&amp;B126</f>
        <v>1.o.3.4</v>
      </c>
      <c r="B126">
        <v>4</v>
      </c>
      <c r="C126" t="str">
        <f>'1-GBP'!C126</f>
        <v/>
      </c>
      <c r="M126" s="286">
        <f>IF('2b - USD - conv.'!M126=0,0,'2a - USD - local'!M126/'2b - USD - conv.'!M126)</f>
        <v>0</v>
      </c>
      <c r="N126" s="286">
        <f>IF('2b - USD - conv.'!N126=0,0,'2a - USD - local'!N126/'2b - USD - conv.'!N126)</f>
        <v>0</v>
      </c>
      <c r="O126" s="286">
        <f>IF('2b - USD - conv.'!O126=0,0,'2a - USD - local'!O126/'2b - USD - conv.'!O126)</f>
        <v>0</v>
      </c>
      <c r="P126" s="286">
        <f>IF('2b - USD - conv.'!P126=0,0,'2a - USD - local'!P126/'2b - USD - conv.'!P126)</f>
        <v>0</v>
      </c>
      <c r="Q126" s="286">
        <f>IF('2b - USD - conv.'!Q126=0,0,'2a - USD - local'!Q126/'2b - USD - conv.'!Q126)</f>
        <v>0</v>
      </c>
      <c r="R126" s="286">
        <f>IF('2b - USD - conv.'!R126=0,0,'2a - USD - local'!R126/'2b - USD - conv.'!R126)</f>
        <v>0</v>
      </c>
      <c r="S126" s="286">
        <f>IF('2b - USD - conv.'!S126=0,0,'2a - USD - local'!S126/'2b - USD - conv.'!S126)</f>
        <v>0</v>
      </c>
      <c r="T126" s="286">
        <f>IF('2b - USD - conv.'!T126=0,0,'2a - USD - local'!T126/'2b - USD - conv.'!T126)</f>
        <v>0</v>
      </c>
      <c r="U126" s="286">
        <f>IF('2b - USD - conv.'!U126=0,0,'2a - USD - local'!U126/'2b - USD - conv.'!U126)</f>
        <v>0</v>
      </c>
      <c r="V126" s="286">
        <f>IF('2b - USD - conv.'!V126=0,0,'2a - USD - local'!V126/'2b - USD - conv.'!V126)</f>
        <v>0</v>
      </c>
      <c r="W126" s="286">
        <f>IF('2b - USD - conv.'!W126=0,0,'2a - USD - local'!W126/'2b - USD - conv.'!W126)</f>
        <v>0</v>
      </c>
      <c r="X126" s="286">
        <f>IF('2b - USD - conv.'!X126=0,0,'2a - USD - local'!X126/'2b - USD - conv.'!X126)</f>
        <v>0</v>
      </c>
      <c r="Y126" s="286">
        <f>IF('2b - USD - conv.'!Y126=0,0,'2a - USD - local'!Y126/'2b - USD - conv.'!Y126)</f>
        <v>0</v>
      </c>
      <c r="Z126" s="286">
        <f>IF('2b - USD - conv.'!Z126=0,0,'2a - USD - local'!Z126/'2b - USD - conv.'!Z126)</f>
        <v>0</v>
      </c>
      <c r="AA126" s="286">
        <f>IF('2b - USD - conv.'!AA126=0,0,'2a - USD - local'!AA126/'2b - USD - conv.'!AA126)</f>
        <v>0</v>
      </c>
      <c r="AB126" s="286">
        <f>IF('2b - USD - conv.'!AB126=0,0,'2a - USD - local'!AB126/'2b - USD - conv.'!AB126)</f>
        <v>0</v>
      </c>
      <c r="AC126" s="286">
        <f>IF('2b - USD - conv.'!AC126=0,0,'2a - USD - local'!AC126/'2b - USD - conv.'!AC126)</f>
        <v>0</v>
      </c>
      <c r="AD126" s="286">
        <f>IF('2b - USD - conv.'!AD126=0,0,'2a - USD - local'!AD126/'2b - USD - conv.'!AD126)</f>
        <v>0</v>
      </c>
      <c r="AE126" s="286">
        <f>IF('2b - USD - conv.'!AE126=0,0,'2a - USD - local'!AE126/'2b - USD - conv.'!AE126)</f>
        <v>0</v>
      </c>
      <c r="AF126" s="286">
        <f>IF('2b - USD - conv.'!AF126=0,0,'2a - USD - local'!AF126/'2b - USD - conv.'!AF126)</f>
        <v>0</v>
      </c>
      <c r="AG126" s="286">
        <f>IF('2b - USD - conv.'!AG126=0,0,'2a - USD - local'!AG126/'2b - USD - conv.'!AG126)</f>
        <v>0</v>
      </c>
      <c r="AH126" s="286">
        <f>IF('2b - USD - conv.'!AH126=0,0,'2a - USD - local'!AH126/'2b - USD - conv.'!AH126)</f>
        <v>0</v>
      </c>
      <c r="AI126" s="286">
        <f>IF('2b - USD - conv.'!AI126=0,0,'2a - USD - local'!AI126/'2b - USD - conv.'!AI126)</f>
        <v>0</v>
      </c>
      <c r="AJ126" s="286">
        <f>IF('2b - USD - conv.'!AJ126=0,0,'2a - USD - local'!AJ126/'2b - USD - conv.'!AJ126)</f>
        <v>0</v>
      </c>
      <c r="AK126" s="286">
        <f>IF('2b - USD - conv.'!AK126=0,0,'2a - USD - local'!AK126/'2b - USD - conv.'!AK126)</f>
        <v>0</v>
      </c>
      <c r="AL126" s="286">
        <f>IF('2b - USD - conv.'!AL126=0,0,'2a - USD - local'!AL126/'2b - USD - conv.'!AL126)</f>
        <v>0</v>
      </c>
      <c r="AM126" s="286">
        <f>IF('2b - USD - conv.'!AM126=0,0,'2a - USD - local'!AM126/'2b - USD - conv.'!AM126)</f>
        <v>0</v>
      </c>
      <c r="AN126" s="286">
        <f>IF('2b - USD - conv.'!AN126=0,0,'2a - USD - local'!AN126/'2b - USD - conv.'!AN126)</f>
        <v>0</v>
      </c>
      <c r="AO126" s="286">
        <f>IF('2b - USD - conv.'!AO126=0,0,'2a - USD - local'!AO126/'2b - USD - conv.'!AO126)</f>
        <v>0</v>
      </c>
      <c r="AP126" s="308">
        <f>IF('2b - USD - conv.'!AP126=0,0,'2a - USD - local'!AP126/'2b - USD - conv.'!AP126)</f>
        <v>0</v>
      </c>
    </row>
    <row r="127" spans="1:42" customFormat="1" outlineLevel="2">
      <c r="A127" s="211" t="str">
        <f>A105&amp;"."&amp;A122&amp;"."&amp;A106&amp;"."&amp;B127</f>
        <v>1.o.3.5</v>
      </c>
      <c r="B127">
        <v>5</v>
      </c>
      <c r="C127" t="str">
        <f>'1-GBP'!C127</f>
        <v/>
      </c>
      <c r="M127" s="286">
        <f>IF('2b - USD - conv.'!M127=0,0,'2a - USD - local'!M127/'2b - USD - conv.'!M127)</f>
        <v>0</v>
      </c>
      <c r="N127" s="286">
        <f>IF('2b - USD - conv.'!N127=0,0,'2a - USD - local'!N127/'2b - USD - conv.'!N127)</f>
        <v>0</v>
      </c>
      <c r="O127" s="286">
        <f>IF('2b - USD - conv.'!O127=0,0,'2a - USD - local'!O127/'2b - USD - conv.'!O127)</f>
        <v>0</v>
      </c>
      <c r="P127" s="286">
        <f>IF('2b - USD - conv.'!P127=0,0,'2a - USD - local'!P127/'2b - USD - conv.'!P127)</f>
        <v>0</v>
      </c>
      <c r="Q127" s="286">
        <f>IF('2b - USD - conv.'!Q127=0,0,'2a - USD - local'!Q127/'2b - USD - conv.'!Q127)</f>
        <v>0</v>
      </c>
      <c r="R127" s="286">
        <f>IF('2b - USD - conv.'!R127=0,0,'2a - USD - local'!R127/'2b - USD - conv.'!R127)</f>
        <v>0</v>
      </c>
      <c r="S127" s="286">
        <f>IF('2b - USD - conv.'!S127=0,0,'2a - USD - local'!S127/'2b - USD - conv.'!S127)</f>
        <v>0</v>
      </c>
      <c r="T127" s="286">
        <f>IF('2b - USD - conv.'!T127=0,0,'2a - USD - local'!T127/'2b - USD - conv.'!T127)</f>
        <v>0</v>
      </c>
      <c r="U127" s="286">
        <f>IF('2b - USD - conv.'!U127=0,0,'2a - USD - local'!U127/'2b - USD - conv.'!U127)</f>
        <v>0</v>
      </c>
      <c r="V127" s="286">
        <f>IF('2b - USD - conv.'!V127=0,0,'2a - USD - local'!V127/'2b - USD - conv.'!V127)</f>
        <v>0</v>
      </c>
      <c r="W127" s="286">
        <f>IF('2b - USD - conv.'!W127=0,0,'2a - USD - local'!W127/'2b - USD - conv.'!W127)</f>
        <v>0</v>
      </c>
      <c r="X127" s="286">
        <f>IF('2b - USD - conv.'!X127=0,0,'2a - USD - local'!X127/'2b - USD - conv.'!X127)</f>
        <v>0</v>
      </c>
      <c r="Y127" s="286">
        <f>IF('2b - USD - conv.'!Y127=0,0,'2a - USD - local'!Y127/'2b - USD - conv.'!Y127)</f>
        <v>0</v>
      </c>
      <c r="Z127" s="286">
        <f>IF('2b - USD - conv.'!Z127=0,0,'2a - USD - local'!Z127/'2b - USD - conv.'!Z127)</f>
        <v>0</v>
      </c>
      <c r="AA127" s="286">
        <f>IF('2b - USD - conv.'!AA127=0,0,'2a - USD - local'!AA127/'2b - USD - conv.'!AA127)</f>
        <v>0</v>
      </c>
      <c r="AB127" s="286">
        <f>IF('2b - USD - conv.'!AB127=0,0,'2a - USD - local'!AB127/'2b - USD - conv.'!AB127)</f>
        <v>0</v>
      </c>
      <c r="AC127" s="286">
        <f>IF('2b - USD - conv.'!AC127=0,0,'2a - USD - local'!AC127/'2b - USD - conv.'!AC127)</f>
        <v>0</v>
      </c>
      <c r="AD127" s="286">
        <f>IF('2b - USD - conv.'!AD127=0,0,'2a - USD - local'!AD127/'2b - USD - conv.'!AD127)</f>
        <v>0</v>
      </c>
      <c r="AE127" s="286">
        <f>IF('2b - USD - conv.'!AE127=0,0,'2a - USD - local'!AE127/'2b - USD - conv.'!AE127)</f>
        <v>0</v>
      </c>
      <c r="AF127" s="286">
        <f>IF('2b - USD - conv.'!AF127=0,0,'2a - USD - local'!AF127/'2b - USD - conv.'!AF127)</f>
        <v>0</v>
      </c>
      <c r="AG127" s="286">
        <f>IF('2b - USD - conv.'!AG127=0,0,'2a - USD - local'!AG127/'2b - USD - conv.'!AG127)</f>
        <v>0</v>
      </c>
      <c r="AH127" s="286">
        <f>IF('2b - USD - conv.'!AH127=0,0,'2a - USD - local'!AH127/'2b - USD - conv.'!AH127)</f>
        <v>0</v>
      </c>
      <c r="AI127" s="286">
        <f>IF('2b - USD - conv.'!AI127=0,0,'2a - USD - local'!AI127/'2b - USD - conv.'!AI127)</f>
        <v>0</v>
      </c>
      <c r="AJ127" s="286">
        <f>IF('2b - USD - conv.'!AJ127=0,0,'2a - USD - local'!AJ127/'2b - USD - conv.'!AJ127)</f>
        <v>0</v>
      </c>
      <c r="AK127" s="286">
        <f>IF('2b - USD - conv.'!AK127=0,0,'2a - USD - local'!AK127/'2b - USD - conv.'!AK127)</f>
        <v>0</v>
      </c>
      <c r="AL127" s="286">
        <f>IF('2b - USD - conv.'!AL127=0,0,'2a - USD - local'!AL127/'2b - USD - conv.'!AL127)</f>
        <v>0</v>
      </c>
      <c r="AM127" s="286">
        <f>IF('2b - USD - conv.'!AM127=0,0,'2a - USD - local'!AM127/'2b - USD - conv.'!AM127)</f>
        <v>0</v>
      </c>
      <c r="AN127" s="286">
        <f>IF('2b - USD - conv.'!AN127=0,0,'2a - USD - local'!AN127/'2b - USD - conv.'!AN127)</f>
        <v>0</v>
      </c>
      <c r="AO127" s="286">
        <f>IF('2b - USD - conv.'!AO127=0,0,'2a - USD - local'!AO127/'2b - USD - conv.'!AO127)</f>
        <v>0</v>
      </c>
      <c r="AP127" s="308">
        <f>IF('2b - USD - conv.'!AP127=0,0,'2a - USD - local'!AP127/'2b - USD - conv.'!AP127)</f>
        <v>0</v>
      </c>
    </row>
    <row r="128" spans="1:42" customFormat="1" outlineLevel="2">
      <c r="A128" s="211" t="str">
        <f>A105&amp;"."&amp;A122&amp;"."&amp;A106&amp;"."&amp;B128</f>
        <v>1.o.3.6</v>
      </c>
      <c r="B128">
        <v>6</v>
      </c>
      <c r="C128" t="str">
        <f>'1-GBP'!C128</f>
        <v/>
      </c>
      <c r="M128" s="286">
        <f>IF('2b - USD - conv.'!M128=0,0,'2a - USD - local'!M128/'2b - USD - conv.'!M128)</f>
        <v>0</v>
      </c>
      <c r="N128" s="286">
        <f>IF('2b - USD - conv.'!N128=0,0,'2a - USD - local'!N128/'2b - USD - conv.'!N128)</f>
        <v>0</v>
      </c>
      <c r="O128" s="286">
        <f>IF('2b - USD - conv.'!O128=0,0,'2a - USD - local'!O128/'2b - USD - conv.'!O128)</f>
        <v>0</v>
      </c>
      <c r="P128" s="286">
        <f>IF('2b - USD - conv.'!P128=0,0,'2a - USD - local'!P128/'2b - USD - conv.'!P128)</f>
        <v>0</v>
      </c>
      <c r="Q128" s="286">
        <f>IF('2b - USD - conv.'!Q128=0,0,'2a - USD - local'!Q128/'2b - USD - conv.'!Q128)</f>
        <v>0</v>
      </c>
      <c r="R128" s="286">
        <f>IF('2b - USD - conv.'!R128=0,0,'2a - USD - local'!R128/'2b - USD - conv.'!R128)</f>
        <v>0</v>
      </c>
      <c r="S128" s="286">
        <f>IF('2b - USD - conv.'!S128=0,0,'2a - USD - local'!S128/'2b - USD - conv.'!S128)</f>
        <v>0</v>
      </c>
      <c r="T128" s="286">
        <f>IF('2b - USD - conv.'!T128=0,0,'2a - USD - local'!T128/'2b - USD - conv.'!T128)</f>
        <v>0</v>
      </c>
      <c r="U128" s="286">
        <f>IF('2b - USD - conv.'!U128=0,0,'2a - USD - local'!U128/'2b - USD - conv.'!U128)</f>
        <v>0</v>
      </c>
      <c r="V128" s="286">
        <f>IF('2b - USD - conv.'!V128=0,0,'2a - USD - local'!V128/'2b - USD - conv.'!V128)</f>
        <v>0</v>
      </c>
      <c r="W128" s="286">
        <f>IF('2b - USD - conv.'!W128=0,0,'2a - USD - local'!W128/'2b - USD - conv.'!W128)</f>
        <v>0</v>
      </c>
      <c r="X128" s="286">
        <f>IF('2b - USD - conv.'!X128=0,0,'2a - USD - local'!X128/'2b - USD - conv.'!X128)</f>
        <v>0</v>
      </c>
      <c r="Y128" s="286">
        <f>IF('2b - USD - conv.'!Y128=0,0,'2a - USD - local'!Y128/'2b - USD - conv.'!Y128)</f>
        <v>0</v>
      </c>
      <c r="Z128" s="286">
        <f>IF('2b - USD - conv.'!Z128=0,0,'2a - USD - local'!Z128/'2b - USD - conv.'!Z128)</f>
        <v>0</v>
      </c>
      <c r="AA128" s="286">
        <f>IF('2b - USD - conv.'!AA128=0,0,'2a - USD - local'!AA128/'2b - USD - conv.'!AA128)</f>
        <v>0</v>
      </c>
      <c r="AB128" s="286">
        <f>IF('2b - USD - conv.'!AB128=0,0,'2a - USD - local'!AB128/'2b - USD - conv.'!AB128)</f>
        <v>0</v>
      </c>
      <c r="AC128" s="286">
        <f>IF('2b - USD - conv.'!AC128=0,0,'2a - USD - local'!AC128/'2b - USD - conv.'!AC128)</f>
        <v>0</v>
      </c>
      <c r="AD128" s="286">
        <f>IF('2b - USD - conv.'!AD128=0,0,'2a - USD - local'!AD128/'2b - USD - conv.'!AD128)</f>
        <v>0</v>
      </c>
      <c r="AE128" s="286">
        <f>IF('2b - USD - conv.'!AE128=0,0,'2a - USD - local'!AE128/'2b - USD - conv.'!AE128)</f>
        <v>0</v>
      </c>
      <c r="AF128" s="286">
        <f>IF('2b - USD - conv.'!AF128=0,0,'2a - USD - local'!AF128/'2b - USD - conv.'!AF128)</f>
        <v>0</v>
      </c>
      <c r="AG128" s="286">
        <f>IF('2b - USD - conv.'!AG128=0,0,'2a - USD - local'!AG128/'2b - USD - conv.'!AG128)</f>
        <v>0</v>
      </c>
      <c r="AH128" s="286">
        <f>IF('2b - USD - conv.'!AH128=0,0,'2a - USD - local'!AH128/'2b - USD - conv.'!AH128)</f>
        <v>0</v>
      </c>
      <c r="AI128" s="286">
        <f>IF('2b - USD - conv.'!AI128=0,0,'2a - USD - local'!AI128/'2b - USD - conv.'!AI128)</f>
        <v>0</v>
      </c>
      <c r="AJ128" s="286">
        <f>IF('2b - USD - conv.'!AJ128=0,0,'2a - USD - local'!AJ128/'2b - USD - conv.'!AJ128)</f>
        <v>0</v>
      </c>
      <c r="AK128" s="286">
        <f>IF('2b - USD - conv.'!AK128=0,0,'2a - USD - local'!AK128/'2b - USD - conv.'!AK128)</f>
        <v>0</v>
      </c>
      <c r="AL128" s="286">
        <f>IF('2b - USD - conv.'!AL128=0,0,'2a - USD - local'!AL128/'2b - USD - conv.'!AL128)</f>
        <v>0</v>
      </c>
      <c r="AM128" s="286">
        <f>IF('2b - USD - conv.'!AM128=0,0,'2a - USD - local'!AM128/'2b - USD - conv.'!AM128)</f>
        <v>0</v>
      </c>
      <c r="AN128" s="286">
        <f>IF('2b - USD - conv.'!AN128=0,0,'2a - USD - local'!AN128/'2b - USD - conv.'!AN128)</f>
        <v>0</v>
      </c>
      <c r="AO128" s="286">
        <f>IF('2b - USD - conv.'!AO128=0,0,'2a - USD - local'!AO128/'2b - USD - conv.'!AO128)</f>
        <v>0</v>
      </c>
      <c r="AP128" s="308">
        <f>IF('2b - USD - conv.'!AP128=0,0,'2a - USD - local'!AP128/'2b - USD - conv.'!AP128)</f>
        <v>0</v>
      </c>
    </row>
    <row r="129" spans="1:42" customFormat="1" outlineLevel="2">
      <c r="A129" s="211" t="str">
        <f>A105&amp;"."&amp;A122&amp;"."&amp;A106&amp;"."&amp;B129</f>
        <v>1.o.3.7</v>
      </c>
      <c r="B129">
        <v>7</v>
      </c>
      <c r="C129" t="str">
        <f>'1-GBP'!C129</f>
        <v/>
      </c>
      <c r="M129" s="286">
        <f>IF('2b - USD - conv.'!M129=0,0,'2a - USD - local'!M129/'2b - USD - conv.'!M129)</f>
        <v>0</v>
      </c>
      <c r="N129" s="286">
        <f>IF('2b - USD - conv.'!N129=0,0,'2a - USD - local'!N129/'2b - USD - conv.'!N129)</f>
        <v>0</v>
      </c>
      <c r="O129" s="286">
        <f>IF('2b - USD - conv.'!O129=0,0,'2a - USD - local'!O129/'2b - USD - conv.'!O129)</f>
        <v>0</v>
      </c>
      <c r="P129" s="286">
        <f>IF('2b - USD - conv.'!P129=0,0,'2a - USD - local'!P129/'2b - USD - conv.'!P129)</f>
        <v>0</v>
      </c>
      <c r="Q129" s="286">
        <f>IF('2b - USD - conv.'!Q129=0,0,'2a - USD - local'!Q129/'2b - USD - conv.'!Q129)</f>
        <v>0</v>
      </c>
      <c r="R129" s="286">
        <f>IF('2b - USD - conv.'!R129=0,0,'2a - USD - local'!R129/'2b - USD - conv.'!R129)</f>
        <v>0</v>
      </c>
      <c r="S129" s="286">
        <f>IF('2b - USD - conv.'!S129=0,0,'2a - USD - local'!S129/'2b - USD - conv.'!S129)</f>
        <v>0</v>
      </c>
      <c r="T129" s="286">
        <f>IF('2b - USD - conv.'!T129=0,0,'2a - USD - local'!T129/'2b - USD - conv.'!T129)</f>
        <v>0</v>
      </c>
      <c r="U129" s="286">
        <f>IF('2b - USD - conv.'!U129=0,0,'2a - USD - local'!U129/'2b - USD - conv.'!U129)</f>
        <v>0</v>
      </c>
      <c r="V129" s="286">
        <f>IF('2b - USD - conv.'!V129=0,0,'2a - USD - local'!V129/'2b - USD - conv.'!V129)</f>
        <v>0</v>
      </c>
      <c r="W129" s="286">
        <f>IF('2b - USD - conv.'!W129=0,0,'2a - USD - local'!W129/'2b - USD - conv.'!W129)</f>
        <v>0</v>
      </c>
      <c r="X129" s="286">
        <f>IF('2b - USD - conv.'!X129=0,0,'2a - USD - local'!X129/'2b - USD - conv.'!X129)</f>
        <v>0</v>
      </c>
      <c r="Y129" s="286">
        <f>IF('2b - USD - conv.'!Y129=0,0,'2a - USD - local'!Y129/'2b - USD - conv.'!Y129)</f>
        <v>0</v>
      </c>
      <c r="Z129" s="286">
        <f>IF('2b - USD - conv.'!Z129=0,0,'2a - USD - local'!Z129/'2b - USD - conv.'!Z129)</f>
        <v>0</v>
      </c>
      <c r="AA129" s="286">
        <f>IF('2b - USD - conv.'!AA129=0,0,'2a - USD - local'!AA129/'2b - USD - conv.'!AA129)</f>
        <v>0</v>
      </c>
      <c r="AB129" s="286">
        <f>IF('2b - USD - conv.'!AB129=0,0,'2a - USD - local'!AB129/'2b - USD - conv.'!AB129)</f>
        <v>0</v>
      </c>
      <c r="AC129" s="286">
        <f>IF('2b - USD - conv.'!AC129=0,0,'2a - USD - local'!AC129/'2b - USD - conv.'!AC129)</f>
        <v>0</v>
      </c>
      <c r="AD129" s="286">
        <f>IF('2b - USD - conv.'!AD129=0,0,'2a - USD - local'!AD129/'2b - USD - conv.'!AD129)</f>
        <v>0</v>
      </c>
      <c r="AE129" s="286">
        <f>IF('2b - USD - conv.'!AE129=0,0,'2a - USD - local'!AE129/'2b - USD - conv.'!AE129)</f>
        <v>0</v>
      </c>
      <c r="AF129" s="286">
        <f>IF('2b - USD - conv.'!AF129=0,0,'2a - USD - local'!AF129/'2b - USD - conv.'!AF129)</f>
        <v>0</v>
      </c>
      <c r="AG129" s="286">
        <f>IF('2b - USD - conv.'!AG129=0,0,'2a - USD - local'!AG129/'2b - USD - conv.'!AG129)</f>
        <v>0</v>
      </c>
      <c r="AH129" s="286">
        <f>IF('2b - USD - conv.'!AH129=0,0,'2a - USD - local'!AH129/'2b - USD - conv.'!AH129)</f>
        <v>0</v>
      </c>
      <c r="AI129" s="286">
        <f>IF('2b - USD - conv.'!AI129=0,0,'2a - USD - local'!AI129/'2b - USD - conv.'!AI129)</f>
        <v>0</v>
      </c>
      <c r="AJ129" s="286">
        <f>IF('2b - USD - conv.'!AJ129=0,0,'2a - USD - local'!AJ129/'2b - USD - conv.'!AJ129)</f>
        <v>0</v>
      </c>
      <c r="AK129" s="286">
        <f>IF('2b - USD - conv.'!AK129=0,0,'2a - USD - local'!AK129/'2b - USD - conv.'!AK129)</f>
        <v>0</v>
      </c>
      <c r="AL129" s="286">
        <f>IF('2b - USD - conv.'!AL129=0,0,'2a - USD - local'!AL129/'2b - USD - conv.'!AL129)</f>
        <v>0</v>
      </c>
      <c r="AM129" s="286">
        <f>IF('2b - USD - conv.'!AM129=0,0,'2a - USD - local'!AM129/'2b - USD - conv.'!AM129)</f>
        <v>0</v>
      </c>
      <c r="AN129" s="286">
        <f>IF('2b - USD - conv.'!AN129=0,0,'2a - USD - local'!AN129/'2b - USD - conv.'!AN129)</f>
        <v>0</v>
      </c>
      <c r="AO129" s="286">
        <f>IF('2b - USD - conv.'!AO129=0,0,'2a - USD - local'!AO129/'2b - USD - conv.'!AO129)</f>
        <v>0</v>
      </c>
      <c r="AP129" s="308">
        <f>IF('2b - USD - conv.'!AP129=0,0,'2a - USD - local'!AP129/'2b - USD - conv.'!AP129)</f>
        <v>0</v>
      </c>
    </row>
    <row r="130" spans="1:42" customFormat="1" outlineLevel="2">
      <c r="A130" s="211" t="str">
        <f>A105&amp;"."&amp;A122&amp;"."&amp;A106&amp;"."&amp;B130</f>
        <v>1.o.3.8</v>
      </c>
      <c r="B130">
        <v>8</v>
      </c>
      <c r="C130" t="str">
        <f>'1-GBP'!C130</f>
        <v/>
      </c>
      <c r="M130" s="286">
        <f>IF('2b - USD - conv.'!M130=0,0,'2a - USD - local'!M130/'2b - USD - conv.'!M130)</f>
        <v>0</v>
      </c>
      <c r="N130" s="286">
        <f>IF('2b - USD - conv.'!N130=0,0,'2a - USD - local'!N130/'2b - USD - conv.'!N130)</f>
        <v>0</v>
      </c>
      <c r="O130" s="286">
        <f>IF('2b - USD - conv.'!O130=0,0,'2a - USD - local'!O130/'2b - USD - conv.'!O130)</f>
        <v>0</v>
      </c>
      <c r="P130" s="286">
        <f>IF('2b - USD - conv.'!P130=0,0,'2a - USD - local'!P130/'2b - USD - conv.'!P130)</f>
        <v>0</v>
      </c>
      <c r="Q130" s="286">
        <f>IF('2b - USD - conv.'!Q130=0,0,'2a - USD - local'!Q130/'2b - USD - conv.'!Q130)</f>
        <v>0</v>
      </c>
      <c r="R130" s="286">
        <f>IF('2b - USD - conv.'!R130=0,0,'2a - USD - local'!R130/'2b - USD - conv.'!R130)</f>
        <v>0</v>
      </c>
      <c r="S130" s="286">
        <f>IF('2b - USD - conv.'!S130=0,0,'2a - USD - local'!S130/'2b - USD - conv.'!S130)</f>
        <v>0</v>
      </c>
      <c r="T130" s="286">
        <f>IF('2b - USD - conv.'!T130=0,0,'2a - USD - local'!T130/'2b - USD - conv.'!T130)</f>
        <v>0</v>
      </c>
      <c r="U130" s="286">
        <f>IF('2b - USD - conv.'!U130=0,0,'2a - USD - local'!U130/'2b - USD - conv.'!U130)</f>
        <v>0</v>
      </c>
      <c r="V130" s="286">
        <f>IF('2b - USD - conv.'!V130=0,0,'2a - USD - local'!V130/'2b - USD - conv.'!V130)</f>
        <v>0</v>
      </c>
      <c r="W130" s="286">
        <f>IF('2b - USD - conv.'!W130=0,0,'2a - USD - local'!W130/'2b - USD - conv.'!W130)</f>
        <v>0</v>
      </c>
      <c r="X130" s="286">
        <f>IF('2b - USD - conv.'!X130=0,0,'2a - USD - local'!X130/'2b - USD - conv.'!X130)</f>
        <v>0</v>
      </c>
      <c r="Y130" s="286">
        <f>IF('2b - USD - conv.'!Y130=0,0,'2a - USD - local'!Y130/'2b - USD - conv.'!Y130)</f>
        <v>0</v>
      </c>
      <c r="Z130" s="286">
        <f>IF('2b - USD - conv.'!Z130=0,0,'2a - USD - local'!Z130/'2b - USD - conv.'!Z130)</f>
        <v>0</v>
      </c>
      <c r="AA130" s="286">
        <f>IF('2b - USD - conv.'!AA130=0,0,'2a - USD - local'!AA130/'2b - USD - conv.'!AA130)</f>
        <v>0</v>
      </c>
      <c r="AB130" s="286">
        <f>IF('2b - USD - conv.'!AB130=0,0,'2a - USD - local'!AB130/'2b - USD - conv.'!AB130)</f>
        <v>0</v>
      </c>
      <c r="AC130" s="286">
        <f>IF('2b - USD - conv.'!AC130=0,0,'2a - USD - local'!AC130/'2b - USD - conv.'!AC130)</f>
        <v>0</v>
      </c>
      <c r="AD130" s="286">
        <f>IF('2b - USD - conv.'!AD130=0,0,'2a - USD - local'!AD130/'2b - USD - conv.'!AD130)</f>
        <v>0</v>
      </c>
      <c r="AE130" s="286">
        <f>IF('2b - USD - conv.'!AE130=0,0,'2a - USD - local'!AE130/'2b - USD - conv.'!AE130)</f>
        <v>0</v>
      </c>
      <c r="AF130" s="286">
        <f>IF('2b - USD - conv.'!AF130=0,0,'2a - USD - local'!AF130/'2b - USD - conv.'!AF130)</f>
        <v>0</v>
      </c>
      <c r="AG130" s="286">
        <f>IF('2b - USD - conv.'!AG130=0,0,'2a - USD - local'!AG130/'2b - USD - conv.'!AG130)</f>
        <v>0</v>
      </c>
      <c r="AH130" s="286">
        <f>IF('2b - USD - conv.'!AH130=0,0,'2a - USD - local'!AH130/'2b - USD - conv.'!AH130)</f>
        <v>0</v>
      </c>
      <c r="AI130" s="286">
        <f>IF('2b - USD - conv.'!AI130=0,0,'2a - USD - local'!AI130/'2b - USD - conv.'!AI130)</f>
        <v>0</v>
      </c>
      <c r="AJ130" s="286">
        <f>IF('2b - USD - conv.'!AJ130=0,0,'2a - USD - local'!AJ130/'2b - USD - conv.'!AJ130)</f>
        <v>0</v>
      </c>
      <c r="AK130" s="286">
        <f>IF('2b - USD - conv.'!AK130=0,0,'2a - USD - local'!AK130/'2b - USD - conv.'!AK130)</f>
        <v>0</v>
      </c>
      <c r="AL130" s="286">
        <f>IF('2b - USD - conv.'!AL130=0,0,'2a - USD - local'!AL130/'2b - USD - conv.'!AL130)</f>
        <v>0</v>
      </c>
      <c r="AM130" s="286">
        <f>IF('2b - USD - conv.'!AM130=0,0,'2a - USD - local'!AM130/'2b - USD - conv.'!AM130)</f>
        <v>0</v>
      </c>
      <c r="AN130" s="286">
        <f>IF('2b - USD - conv.'!AN130=0,0,'2a - USD - local'!AN130/'2b - USD - conv.'!AN130)</f>
        <v>0</v>
      </c>
      <c r="AO130" s="286">
        <f>IF('2b - USD - conv.'!AO130=0,0,'2a - USD - local'!AO130/'2b - USD - conv.'!AO130)</f>
        <v>0</v>
      </c>
      <c r="AP130" s="308">
        <f>IF('2b - USD - conv.'!AP130=0,0,'2a - USD - local'!AP130/'2b - USD - conv.'!AP130)</f>
        <v>0</v>
      </c>
    </row>
    <row r="131" spans="1:42" customFormat="1" outlineLevel="2">
      <c r="A131" s="211" t="str">
        <f>A105&amp;"."&amp;A122&amp;"."&amp;A106&amp;"."&amp;B131</f>
        <v>1.o.3.9</v>
      </c>
      <c r="B131">
        <v>9</v>
      </c>
      <c r="C131" t="str">
        <f>'1-GBP'!C131</f>
        <v/>
      </c>
      <c r="M131" s="286">
        <f>IF('2b - USD - conv.'!M131=0,0,'2a - USD - local'!M131/'2b - USD - conv.'!M131)</f>
        <v>0</v>
      </c>
      <c r="N131" s="286">
        <f>IF('2b - USD - conv.'!N131=0,0,'2a - USD - local'!N131/'2b - USD - conv.'!N131)</f>
        <v>0</v>
      </c>
      <c r="O131" s="286">
        <f>IF('2b - USD - conv.'!O131=0,0,'2a - USD - local'!O131/'2b - USD - conv.'!O131)</f>
        <v>0</v>
      </c>
      <c r="P131" s="286">
        <f>IF('2b - USD - conv.'!P131=0,0,'2a - USD - local'!P131/'2b - USD - conv.'!P131)</f>
        <v>0</v>
      </c>
      <c r="Q131" s="286">
        <f>IF('2b - USD - conv.'!Q131=0,0,'2a - USD - local'!Q131/'2b - USD - conv.'!Q131)</f>
        <v>0</v>
      </c>
      <c r="R131" s="286">
        <f>IF('2b - USD - conv.'!R131=0,0,'2a - USD - local'!R131/'2b - USD - conv.'!R131)</f>
        <v>0</v>
      </c>
      <c r="S131" s="286">
        <f>IF('2b - USD - conv.'!S131=0,0,'2a - USD - local'!S131/'2b - USD - conv.'!S131)</f>
        <v>0</v>
      </c>
      <c r="T131" s="286">
        <f>IF('2b - USD - conv.'!T131=0,0,'2a - USD - local'!T131/'2b - USD - conv.'!T131)</f>
        <v>0</v>
      </c>
      <c r="U131" s="286">
        <f>IF('2b - USD - conv.'!U131=0,0,'2a - USD - local'!U131/'2b - USD - conv.'!U131)</f>
        <v>0</v>
      </c>
      <c r="V131" s="286">
        <f>IF('2b - USD - conv.'!V131=0,0,'2a - USD - local'!V131/'2b - USD - conv.'!V131)</f>
        <v>0</v>
      </c>
      <c r="W131" s="286">
        <f>IF('2b - USD - conv.'!W131=0,0,'2a - USD - local'!W131/'2b - USD - conv.'!W131)</f>
        <v>0</v>
      </c>
      <c r="X131" s="286">
        <f>IF('2b - USD - conv.'!X131=0,0,'2a - USD - local'!X131/'2b - USD - conv.'!X131)</f>
        <v>0</v>
      </c>
      <c r="Y131" s="286">
        <f>IF('2b - USD - conv.'!Y131=0,0,'2a - USD - local'!Y131/'2b - USD - conv.'!Y131)</f>
        <v>0</v>
      </c>
      <c r="Z131" s="286">
        <f>IF('2b - USD - conv.'!Z131=0,0,'2a - USD - local'!Z131/'2b - USD - conv.'!Z131)</f>
        <v>0</v>
      </c>
      <c r="AA131" s="286">
        <f>IF('2b - USD - conv.'!AA131=0,0,'2a - USD - local'!AA131/'2b - USD - conv.'!AA131)</f>
        <v>0</v>
      </c>
      <c r="AB131" s="286">
        <f>IF('2b - USD - conv.'!AB131=0,0,'2a - USD - local'!AB131/'2b - USD - conv.'!AB131)</f>
        <v>0</v>
      </c>
      <c r="AC131" s="286">
        <f>IF('2b - USD - conv.'!AC131=0,0,'2a - USD - local'!AC131/'2b - USD - conv.'!AC131)</f>
        <v>0</v>
      </c>
      <c r="AD131" s="286">
        <f>IF('2b - USD - conv.'!AD131=0,0,'2a - USD - local'!AD131/'2b - USD - conv.'!AD131)</f>
        <v>0</v>
      </c>
      <c r="AE131" s="286">
        <f>IF('2b - USD - conv.'!AE131=0,0,'2a - USD - local'!AE131/'2b - USD - conv.'!AE131)</f>
        <v>0</v>
      </c>
      <c r="AF131" s="286">
        <f>IF('2b - USD - conv.'!AF131=0,0,'2a - USD - local'!AF131/'2b - USD - conv.'!AF131)</f>
        <v>0</v>
      </c>
      <c r="AG131" s="286">
        <f>IF('2b - USD - conv.'!AG131=0,0,'2a - USD - local'!AG131/'2b - USD - conv.'!AG131)</f>
        <v>0</v>
      </c>
      <c r="AH131" s="286">
        <f>IF('2b - USD - conv.'!AH131=0,0,'2a - USD - local'!AH131/'2b - USD - conv.'!AH131)</f>
        <v>0</v>
      </c>
      <c r="AI131" s="286">
        <f>IF('2b - USD - conv.'!AI131=0,0,'2a - USD - local'!AI131/'2b - USD - conv.'!AI131)</f>
        <v>0</v>
      </c>
      <c r="AJ131" s="286">
        <f>IF('2b - USD - conv.'!AJ131=0,0,'2a - USD - local'!AJ131/'2b - USD - conv.'!AJ131)</f>
        <v>0</v>
      </c>
      <c r="AK131" s="286">
        <f>IF('2b - USD - conv.'!AK131=0,0,'2a - USD - local'!AK131/'2b - USD - conv.'!AK131)</f>
        <v>0</v>
      </c>
      <c r="AL131" s="286">
        <f>IF('2b - USD - conv.'!AL131=0,0,'2a - USD - local'!AL131/'2b - USD - conv.'!AL131)</f>
        <v>0</v>
      </c>
      <c r="AM131" s="286">
        <f>IF('2b - USD - conv.'!AM131=0,0,'2a - USD - local'!AM131/'2b - USD - conv.'!AM131)</f>
        <v>0</v>
      </c>
      <c r="AN131" s="286">
        <f>IF('2b - USD - conv.'!AN131=0,0,'2a - USD - local'!AN131/'2b - USD - conv.'!AN131)</f>
        <v>0</v>
      </c>
      <c r="AO131" s="286">
        <f>IF('2b - USD - conv.'!AO131=0,0,'2a - USD - local'!AO131/'2b - USD - conv.'!AO131)</f>
        <v>0</v>
      </c>
      <c r="AP131" s="308">
        <f>IF('2b - USD - conv.'!AP131=0,0,'2a - USD - local'!AP131/'2b - USD - conv.'!AP131)</f>
        <v>0</v>
      </c>
    </row>
    <row r="132" spans="1:42" customFormat="1" outlineLevel="2">
      <c r="A132" s="211" t="str">
        <f>A105&amp;"."&amp;A122&amp;"."&amp;A106&amp;"."&amp;B132</f>
        <v>1.o.3.10</v>
      </c>
      <c r="B132">
        <v>10</v>
      </c>
      <c r="C132" t="str">
        <f>'1-GBP'!C132</f>
        <v/>
      </c>
      <c r="M132" s="286">
        <f>IF('2b - USD - conv.'!M132=0,0,'2a - USD - local'!M132/'2b - USD - conv.'!M132)</f>
        <v>0</v>
      </c>
      <c r="N132" s="286">
        <f>IF('2b - USD - conv.'!N132=0,0,'2a - USD - local'!N132/'2b - USD - conv.'!N132)</f>
        <v>0</v>
      </c>
      <c r="O132" s="286">
        <f>IF('2b - USD - conv.'!O132=0,0,'2a - USD - local'!O132/'2b - USD - conv.'!O132)</f>
        <v>0</v>
      </c>
      <c r="P132" s="286">
        <f>IF('2b - USD - conv.'!P132=0,0,'2a - USD - local'!P132/'2b - USD - conv.'!P132)</f>
        <v>0</v>
      </c>
      <c r="Q132" s="286">
        <f>IF('2b - USD - conv.'!Q132=0,0,'2a - USD - local'!Q132/'2b - USD - conv.'!Q132)</f>
        <v>0</v>
      </c>
      <c r="R132" s="286">
        <f>IF('2b - USD - conv.'!R132=0,0,'2a - USD - local'!R132/'2b - USD - conv.'!R132)</f>
        <v>0</v>
      </c>
      <c r="S132" s="286">
        <f>IF('2b - USD - conv.'!S132=0,0,'2a - USD - local'!S132/'2b - USD - conv.'!S132)</f>
        <v>0</v>
      </c>
      <c r="T132" s="286">
        <f>IF('2b - USD - conv.'!T132=0,0,'2a - USD - local'!T132/'2b - USD - conv.'!T132)</f>
        <v>0</v>
      </c>
      <c r="U132" s="286">
        <f>IF('2b - USD - conv.'!U132=0,0,'2a - USD - local'!U132/'2b - USD - conv.'!U132)</f>
        <v>0</v>
      </c>
      <c r="V132" s="286">
        <f>IF('2b - USD - conv.'!V132=0,0,'2a - USD - local'!V132/'2b - USD - conv.'!V132)</f>
        <v>0</v>
      </c>
      <c r="W132" s="286">
        <f>IF('2b - USD - conv.'!W132=0,0,'2a - USD - local'!W132/'2b - USD - conv.'!W132)</f>
        <v>0</v>
      </c>
      <c r="X132" s="286">
        <f>IF('2b - USD - conv.'!X132=0,0,'2a - USD - local'!X132/'2b - USD - conv.'!X132)</f>
        <v>0</v>
      </c>
      <c r="Y132" s="286">
        <f>IF('2b - USD - conv.'!Y132=0,0,'2a - USD - local'!Y132/'2b - USD - conv.'!Y132)</f>
        <v>0</v>
      </c>
      <c r="Z132" s="286">
        <f>IF('2b - USD - conv.'!Z132=0,0,'2a - USD - local'!Z132/'2b - USD - conv.'!Z132)</f>
        <v>0</v>
      </c>
      <c r="AA132" s="286">
        <f>IF('2b - USD - conv.'!AA132=0,0,'2a - USD - local'!AA132/'2b - USD - conv.'!AA132)</f>
        <v>0</v>
      </c>
      <c r="AB132" s="286">
        <f>IF('2b - USD - conv.'!AB132=0,0,'2a - USD - local'!AB132/'2b - USD - conv.'!AB132)</f>
        <v>0</v>
      </c>
      <c r="AC132" s="286">
        <f>IF('2b - USD - conv.'!AC132=0,0,'2a - USD - local'!AC132/'2b - USD - conv.'!AC132)</f>
        <v>0</v>
      </c>
      <c r="AD132" s="286">
        <f>IF('2b - USD - conv.'!AD132=0,0,'2a - USD - local'!AD132/'2b - USD - conv.'!AD132)</f>
        <v>0</v>
      </c>
      <c r="AE132" s="286">
        <f>IF('2b - USD - conv.'!AE132=0,0,'2a - USD - local'!AE132/'2b - USD - conv.'!AE132)</f>
        <v>0</v>
      </c>
      <c r="AF132" s="286">
        <f>IF('2b - USD - conv.'!AF132=0,0,'2a - USD - local'!AF132/'2b - USD - conv.'!AF132)</f>
        <v>0</v>
      </c>
      <c r="AG132" s="286">
        <f>IF('2b - USD - conv.'!AG132=0,0,'2a - USD - local'!AG132/'2b - USD - conv.'!AG132)</f>
        <v>0</v>
      </c>
      <c r="AH132" s="286">
        <f>IF('2b - USD - conv.'!AH132=0,0,'2a - USD - local'!AH132/'2b - USD - conv.'!AH132)</f>
        <v>0</v>
      </c>
      <c r="AI132" s="286">
        <f>IF('2b - USD - conv.'!AI132=0,0,'2a - USD - local'!AI132/'2b - USD - conv.'!AI132)</f>
        <v>0</v>
      </c>
      <c r="AJ132" s="286">
        <f>IF('2b - USD - conv.'!AJ132=0,0,'2a - USD - local'!AJ132/'2b - USD - conv.'!AJ132)</f>
        <v>0</v>
      </c>
      <c r="AK132" s="286">
        <f>IF('2b - USD - conv.'!AK132=0,0,'2a - USD - local'!AK132/'2b - USD - conv.'!AK132)</f>
        <v>0</v>
      </c>
      <c r="AL132" s="286">
        <f>IF('2b - USD - conv.'!AL132=0,0,'2a - USD - local'!AL132/'2b - USD - conv.'!AL132)</f>
        <v>0</v>
      </c>
      <c r="AM132" s="286">
        <f>IF('2b - USD - conv.'!AM132=0,0,'2a - USD - local'!AM132/'2b - USD - conv.'!AM132)</f>
        <v>0</v>
      </c>
      <c r="AN132" s="286">
        <f>IF('2b - USD - conv.'!AN132=0,0,'2a - USD - local'!AN132/'2b - USD - conv.'!AN132)</f>
        <v>0</v>
      </c>
      <c r="AO132" s="286">
        <f>IF('2b - USD - conv.'!AO132=0,0,'2a - USD - local'!AO132/'2b - USD - conv.'!AO132)</f>
        <v>0</v>
      </c>
      <c r="AP132" s="308">
        <f>IF('2b - USD - conv.'!AP132=0,0,'2a - USD - local'!AP132/'2b - USD - conv.'!AP132)</f>
        <v>0</v>
      </c>
    </row>
    <row r="133" spans="1:42" customFormat="1" outlineLevel="2">
      <c r="A133" s="211" t="str">
        <f>A105&amp;"."&amp;A122&amp;"."&amp;A106&amp;"."&amp;B133</f>
        <v>1.o.3.11</v>
      </c>
      <c r="B133">
        <v>11</v>
      </c>
      <c r="C133" t="str">
        <f>'1-GBP'!C133</f>
        <v/>
      </c>
      <c r="M133" s="286">
        <f>IF('2b - USD - conv.'!M133=0,0,'2a - USD - local'!M133/'2b - USD - conv.'!M133)</f>
        <v>0</v>
      </c>
      <c r="N133" s="286">
        <f>IF('2b - USD - conv.'!N133=0,0,'2a - USD - local'!N133/'2b - USD - conv.'!N133)</f>
        <v>0</v>
      </c>
      <c r="O133" s="286">
        <f>IF('2b - USD - conv.'!O133=0,0,'2a - USD - local'!O133/'2b - USD - conv.'!O133)</f>
        <v>0</v>
      </c>
      <c r="P133" s="286">
        <f>IF('2b - USD - conv.'!P133=0,0,'2a - USD - local'!P133/'2b - USD - conv.'!P133)</f>
        <v>0</v>
      </c>
      <c r="Q133" s="286">
        <f>IF('2b - USD - conv.'!Q133=0,0,'2a - USD - local'!Q133/'2b - USD - conv.'!Q133)</f>
        <v>0</v>
      </c>
      <c r="R133" s="286">
        <f>IF('2b - USD - conv.'!R133=0,0,'2a - USD - local'!R133/'2b - USD - conv.'!R133)</f>
        <v>0</v>
      </c>
      <c r="S133" s="286">
        <f>IF('2b - USD - conv.'!S133=0,0,'2a - USD - local'!S133/'2b - USD - conv.'!S133)</f>
        <v>0</v>
      </c>
      <c r="T133" s="286">
        <f>IF('2b - USD - conv.'!T133=0,0,'2a - USD - local'!T133/'2b - USD - conv.'!T133)</f>
        <v>0</v>
      </c>
      <c r="U133" s="286">
        <f>IF('2b - USD - conv.'!U133=0,0,'2a - USD - local'!U133/'2b - USD - conv.'!U133)</f>
        <v>0</v>
      </c>
      <c r="V133" s="286">
        <f>IF('2b - USD - conv.'!V133=0,0,'2a - USD - local'!V133/'2b - USD - conv.'!V133)</f>
        <v>0</v>
      </c>
      <c r="W133" s="286">
        <f>IF('2b - USD - conv.'!W133=0,0,'2a - USD - local'!W133/'2b - USD - conv.'!W133)</f>
        <v>0</v>
      </c>
      <c r="X133" s="286">
        <f>IF('2b - USD - conv.'!X133=0,0,'2a - USD - local'!X133/'2b - USD - conv.'!X133)</f>
        <v>0</v>
      </c>
      <c r="Y133" s="286">
        <f>IF('2b - USD - conv.'!Y133=0,0,'2a - USD - local'!Y133/'2b - USD - conv.'!Y133)</f>
        <v>0</v>
      </c>
      <c r="Z133" s="286">
        <f>IF('2b - USD - conv.'!Z133=0,0,'2a - USD - local'!Z133/'2b - USD - conv.'!Z133)</f>
        <v>0</v>
      </c>
      <c r="AA133" s="286">
        <f>IF('2b - USD - conv.'!AA133=0,0,'2a - USD - local'!AA133/'2b - USD - conv.'!AA133)</f>
        <v>0</v>
      </c>
      <c r="AB133" s="286">
        <f>IF('2b - USD - conv.'!AB133=0,0,'2a - USD - local'!AB133/'2b - USD - conv.'!AB133)</f>
        <v>0</v>
      </c>
      <c r="AC133" s="286">
        <f>IF('2b - USD - conv.'!AC133=0,0,'2a - USD - local'!AC133/'2b - USD - conv.'!AC133)</f>
        <v>0</v>
      </c>
      <c r="AD133" s="286">
        <f>IF('2b - USD - conv.'!AD133=0,0,'2a - USD - local'!AD133/'2b - USD - conv.'!AD133)</f>
        <v>0</v>
      </c>
      <c r="AE133" s="286">
        <f>IF('2b - USD - conv.'!AE133=0,0,'2a - USD - local'!AE133/'2b - USD - conv.'!AE133)</f>
        <v>0</v>
      </c>
      <c r="AF133" s="286">
        <f>IF('2b - USD - conv.'!AF133=0,0,'2a - USD - local'!AF133/'2b - USD - conv.'!AF133)</f>
        <v>0</v>
      </c>
      <c r="AG133" s="286">
        <f>IF('2b - USD - conv.'!AG133=0,0,'2a - USD - local'!AG133/'2b - USD - conv.'!AG133)</f>
        <v>0</v>
      </c>
      <c r="AH133" s="286">
        <f>IF('2b - USD - conv.'!AH133=0,0,'2a - USD - local'!AH133/'2b - USD - conv.'!AH133)</f>
        <v>0</v>
      </c>
      <c r="AI133" s="286">
        <f>IF('2b - USD - conv.'!AI133=0,0,'2a - USD - local'!AI133/'2b - USD - conv.'!AI133)</f>
        <v>0</v>
      </c>
      <c r="AJ133" s="286">
        <f>IF('2b - USD - conv.'!AJ133=0,0,'2a - USD - local'!AJ133/'2b - USD - conv.'!AJ133)</f>
        <v>0</v>
      </c>
      <c r="AK133" s="286">
        <f>IF('2b - USD - conv.'!AK133=0,0,'2a - USD - local'!AK133/'2b - USD - conv.'!AK133)</f>
        <v>0</v>
      </c>
      <c r="AL133" s="286">
        <f>IF('2b - USD - conv.'!AL133=0,0,'2a - USD - local'!AL133/'2b - USD - conv.'!AL133)</f>
        <v>0</v>
      </c>
      <c r="AM133" s="286">
        <f>IF('2b - USD - conv.'!AM133=0,0,'2a - USD - local'!AM133/'2b - USD - conv.'!AM133)</f>
        <v>0</v>
      </c>
      <c r="AN133" s="286">
        <f>IF('2b - USD - conv.'!AN133=0,0,'2a - USD - local'!AN133/'2b - USD - conv.'!AN133)</f>
        <v>0</v>
      </c>
      <c r="AO133" s="286">
        <f>IF('2b - USD - conv.'!AO133=0,0,'2a - USD - local'!AO133/'2b - USD - conv.'!AO133)</f>
        <v>0</v>
      </c>
      <c r="AP133" s="308">
        <f>IF('2b - USD - conv.'!AP133=0,0,'2a - USD - local'!AP133/'2b - USD - conv.'!AP133)</f>
        <v>0</v>
      </c>
    </row>
    <row r="134" spans="1:42" customFormat="1" outlineLevel="2">
      <c r="A134" s="211" t="str">
        <f>A105&amp;"."&amp;A122&amp;"."&amp;A106&amp;"."&amp;B134</f>
        <v>1.o.3.12</v>
      </c>
      <c r="B134">
        <v>12</v>
      </c>
      <c r="C134" t="str">
        <f>'1-GBP'!C134</f>
        <v/>
      </c>
      <c r="M134" s="286">
        <f>IF('2b - USD - conv.'!M134=0,0,'2a - USD - local'!M134/'2b - USD - conv.'!M134)</f>
        <v>0</v>
      </c>
      <c r="N134" s="286">
        <f>IF('2b - USD - conv.'!N134=0,0,'2a - USD - local'!N134/'2b - USD - conv.'!N134)</f>
        <v>0</v>
      </c>
      <c r="O134" s="286">
        <f>IF('2b - USD - conv.'!O134=0,0,'2a - USD - local'!O134/'2b - USD - conv.'!O134)</f>
        <v>0</v>
      </c>
      <c r="P134" s="286">
        <f>IF('2b - USD - conv.'!P134=0,0,'2a - USD - local'!P134/'2b - USD - conv.'!P134)</f>
        <v>0</v>
      </c>
      <c r="Q134" s="286">
        <f>IF('2b - USD - conv.'!Q134=0,0,'2a - USD - local'!Q134/'2b - USD - conv.'!Q134)</f>
        <v>0</v>
      </c>
      <c r="R134" s="286">
        <f>IF('2b - USD - conv.'!R134=0,0,'2a - USD - local'!R134/'2b - USD - conv.'!R134)</f>
        <v>0</v>
      </c>
      <c r="S134" s="286">
        <f>IF('2b - USD - conv.'!S134=0,0,'2a - USD - local'!S134/'2b - USD - conv.'!S134)</f>
        <v>0</v>
      </c>
      <c r="T134" s="286">
        <f>IF('2b - USD - conv.'!T134=0,0,'2a - USD - local'!T134/'2b - USD - conv.'!T134)</f>
        <v>0</v>
      </c>
      <c r="U134" s="286">
        <f>IF('2b - USD - conv.'!U134=0,0,'2a - USD - local'!U134/'2b - USD - conv.'!U134)</f>
        <v>0</v>
      </c>
      <c r="V134" s="286">
        <f>IF('2b - USD - conv.'!V134=0,0,'2a - USD - local'!V134/'2b - USD - conv.'!V134)</f>
        <v>0</v>
      </c>
      <c r="W134" s="286">
        <f>IF('2b - USD - conv.'!W134=0,0,'2a - USD - local'!W134/'2b - USD - conv.'!W134)</f>
        <v>0</v>
      </c>
      <c r="X134" s="286">
        <f>IF('2b - USD - conv.'!X134=0,0,'2a - USD - local'!X134/'2b - USD - conv.'!X134)</f>
        <v>0</v>
      </c>
      <c r="Y134" s="286">
        <f>IF('2b - USD - conv.'!Y134=0,0,'2a - USD - local'!Y134/'2b - USD - conv.'!Y134)</f>
        <v>0</v>
      </c>
      <c r="Z134" s="286">
        <f>IF('2b - USD - conv.'!Z134=0,0,'2a - USD - local'!Z134/'2b - USD - conv.'!Z134)</f>
        <v>0</v>
      </c>
      <c r="AA134" s="286">
        <f>IF('2b - USD - conv.'!AA134=0,0,'2a - USD - local'!AA134/'2b - USD - conv.'!AA134)</f>
        <v>0</v>
      </c>
      <c r="AB134" s="286">
        <f>IF('2b - USD - conv.'!AB134=0,0,'2a - USD - local'!AB134/'2b - USD - conv.'!AB134)</f>
        <v>0</v>
      </c>
      <c r="AC134" s="286">
        <f>IF('2b - USD - conv.'!AC134=0,0,'2a - USD - local'!AC134/'2b - USD - conv.'!AC134)</f>
        <v>0</v>
      </c>
      <c r="AD134" s="286">
        <f>IF('2b - USD - conv.'!AD134=0,0,'2a - USD - local'!AD134/'2b - USD - conv.'!AD134)</f>
        <v>0</v>
      </c>
      <c r="AE134" s="286">
        <f>IF('2b - USD - conv.'!AE134=0,0,'2a - USD - local'!AE134/'2b - USD - conv.'!AE134)</f>
        <v>0</v>
      </c>
      <c r="AF134" s="286">
        <f>IF('2b - USD - conv.'!AF134=0,0,'2a - USD - local'!AF134/'2b - USD - conv.'!AF134)</f>
        <v>0</v>
      </c>
      <c r="AG134" s="286">
        <f>IF('2b - USD - conv.'!AG134=0,0,'2a - USD - local'!AG134/'2b - USD - conv.'!AG134)</f>
        <v>0</v>
      </c>
      <c r="AH134" s="286">
        <f>IF('2b - USD - conv.'!AH134=0,0,'2a - USD - local'!AH134/'2b - USD - conv.'!AH134)</f>
        <v>0</v>
      </c>
      <c r="AI134" s="286">
        <f>IF('2b - USD - conv.'!AI134=0,0,'2a - USD - local'!AI134/'2b - USD - conv.'!AI134)</f>
        <v>0</v>
      </c>
      <c r="AJ134" s="286">
        <f>IF('2b - USD - conv.'!AJ134=0,0,'2a - USD - local'!AJ134/'2b - USD - conv.'!AJ134)</f>
        <v>0</v>
      </c>
      <c r="AK134" s="286">
        <f>IF('2b - USD - conv.'!AK134=0,0,'2a - USD - local'!AK134/'2b - USD - conv.'!AK134)</f>
        <v>0</v>
      </c>
      <c r="AL134" s="286">
        <f>IF('2b - USD - conv.'!AL134=0,0,'2a - USD - local'!AL134/'2b - USD - conv.'!AL134)</f>
        <v>0</v>
      </c>
      <c r="AM134" s="286">
        <f>IF('2b - USD - conv.'!AM134=0,0,'2a - USD - local'!AM134/'2b - USD - conv.'!AM134)</f>
        <v>0</v>
      </c>
      <c r="AN134" s="286">
        <f>IF('2b - USD - conv.'!AN134=0,0,'2a - USD - local'!AN134/'2b - USD - conv.'!AN134)</f>
        <v>0</v>
      </c>
      <c r="AO134" s="286">
        <f>IF('2b - USD - conv.'!AO134=0,0,'2a - USD - local'!AO134/'2b - USD - conv.'!AO134)</f>
        <v>0</v>
      </c>
      <c r="AP134" s="308">
        <f>IF('2b - USD - conv.'!AP134=0,0,'2a - USD - local'!AP134/'2b - USD - conv.'!AP134)</f>
        <v>0</v>
      </c>
    </row>
    <row r="135" spans="1:42" customFormat="1" outlineLevel="1" collapsed="1">
      <c r="A135" s="212"/>
      <c r="B135" s="201">
        <f>B134-COUNTIFS(C123:C134,"")</f>
        <v>2</v>
      </c>
      <c r="C135" s="201" t="s">
        <v>285</v>
      </c>
      <c r="D135" s="201"/>
      <c r="E135" s="201"/>
      <c r="F135" s="201"/>
      <c r="G135" s="201"/>
      <c r="H135" s="201"/>
      <c r="I135" s="201"/>
      <c r="J135" s="201"/>
      <c r="K135" s="201"/>
      <c r="L135" s="201"/>
      <c r="M135" s="280">
        <f t="shared" ref="M135:AP135" si="12">SUM(M123:M134)</f>
        <v>0</v>
      </c>
      <c r="N135" s="280">
        <f t="shared" si="12"/>
        <v>0</v>
      </c>
      <c r="O135" s="280">
        <f t="shared" si="12"/>
        <v>0</v>
      </c>
      <c r="P135" s="280">
        <f t="shared" si="12"/>
        <v>0</v>
      </c>
      <c r="Q135" s="280">
        <f t="shared" si="12"/>
        <v>0</v>
      </c>
      <c r="R135" s="280">
        <f t="shared" si="12"/>
        <v>0</v>
      </c>
      <c r="S135" s="280">
        <f t="shared" si="12"/>
        <v>0</v>
      </c>
      <c r="T135" s="280">
        <f t="shared" si="12"/>
        <v>0</v>
      </c>
      <c r="U135" s="280">
        <f t="shared" si="12"/>
        <v>0</v>
      </c>
      <c r="V135" s="280">
        <f t="shared" si="12"/>
        <v>0</v>
      </c>
      <c r="W135" s="280">
        <f t="shared" si="12"/>
        <v>0</v>
      </c>
      <c r="X135" s="280">
        <f t="shared" si="12"/>
        <v>0</v>
      </c>
      <c r="Y135" s="280">
        <f t="shared" si="12"/>
        <v>0</v>
      </c>
      <c r="Z135" s="280">
        <f t="shared" si="12"/>
        <v>0</v>
      </c>
      <c r="AA135" s="280">
        <f t="shared" si="12"/>
        <v>0</v>
      </c>
      <c r="AB135" s="280">
        <f t="shared" si="12"/>
        <v>0</v>
      </c>
      <c r="AC135" s="280">
        <f t="shared" si="12"/>
        <v>0</v>
      </c>
      <c r="AD135" s="280">
        <f t="shared" si="12"/>
        <v>0</v>
      </c>
      <c r="AE135" s="280">
        <f t="shared" si="12"/>
        <v>0</v>
      </c>
      <c r="AF135" s="280">
        <f t="shared" si="12"/>
        <v>0</v>
      </c>
      <c r="AG135" s="280">
        <f t="shared" si="12"/>
        <v>0</v>
      </c>
      <c r="AH135" s="280">
        <f t="shared" si="12"/>
        <v>0</v>
      </c>
      <c r="AI135" s="280">
        <f t="shared" si="12"/>
        <v>0</v>
      </c>
      <c r="AJ135" s="280">
        <f t="shared" si="12"/>
        <v>0</v>
      </c>
      <c r="AK135" s="280">
        <f t="shared" si="12"/>
        <v>0</v>
      </c>
      <c r="AL135" s="280">
        <f t="shared" si="12"/>
        <v>0</v>
      </c>
      <c r="AM135" s="280">
        <f t="shared" si="12"/>
        <v>0</v>
      </c>
      <c r="AN135" s="280">
        <f t="shared" si="12"/>
        <v>0</v>
      </c>
      <c r="AO135" s="280">
        <f t="shared" si="12"/>
        <v>0</v>
      </c>
      <c r="AP135" s="280">
        <f t="shared" si="12"/>
        <v>0</v>
      </c>
    </row>
    <row r="136" spans="1:42" customFormat="1" outlineLevel="1">
      <c r="A136" s="221"/>
      <c r="B136" s="222"/>
      <c r="C136" s="222"/>
      <c r="D136" s="222"/>
      <c r="E136" s="222"/>
      <c r="F136" s="222"/>
      <c r="G136" s="222"/>
      <c r="H136" s="222"/>
      <c r="I136" s="222"/>
      <c r="J136" s="222"/>
      <c r="K136" s="222"/>
      <c r="L136" s="222"/>
      <c r="M136" s="317"/>
      <c r="N136" s="317"/>
      <c r="O136" s="317"/>
      <c r="P136" s="317"/>
      <c r="Q136" s="317"/>
      <c r="R136" s="317"/>
      <c r="S136" s="317"/>
      <c r="T136" s="317"/>
      <c r="U136" s="317"/>
      <c r="V136" s="317"/>
      <c r="W136" s="317"/>
      <c r="X136" s="317"/>
      <c r="Y136" s="317"/>
      <c r="Z136" s="317"/>
      <c r="AA136" s="317"/>
      <c r="AB136" s="317"/>
      <c r="AC136" s="317"/>
      <c r="AD136" s="317"/>
      <c r="AE136" s="317"/>
      <c r="AF136" s="317"/>
      <c r="AG136" s="317"/>
      <c r="AH136" s="317"/>
      <c r="AI136" s="317"/>
      <c r="AJ136" s="317"/>
      <c r="AK136" s="317"/>
      <c r="AL136" s="317"/>
      <c r="AM136" s="317"/>
      <c r="AN136" s="317"/>
      <c r="AO136" s="317"/>
      <c r="AP136" s="317"/>
    </row>
    <row r="137" spans="1:42" customFormat="1" outlineLevel="1">
      <c r="A137" s="220" t="s">
        <v>254</v>
      </c>
      <c r="B137" s="220" t="s">
        <v>287</v>
      </c>
      <c r="C137" s="220" t="s">
        <v>284</v>
      </c>
      <c r="D137" s="220"/>
      <c r="E137" s="220"/>
      <c r="F137" s="220"/>
      <c r="G137" s="220"/>
      <c r="H137" s="220"/>
      <c r="I137" s="220"/>
      <c r="J137" s="220"/>
      <c r="K137" s="220"/>
      <c r="L137" s="220"/>
      <c r="M137" s="315"/>
      <c r="N137" s="315"/>
      <c r="O137" s="315"/>
      <c r="P137" s="315"/>
      <c r="Q137" s="315"/>
      <c r="R137" s="315"/>
      <c r="S137" s="315"/>
      <c r="T137" s="315"/>
      <c r="U137" s="315"/>
      <c r="V137" s="315"/>
      <c r="W137" s="315"/>
      <c r="X137" s="315"/>
      <c r="Y137" s="315"/>
      <c r="Z137" s="315"/>
      <c r="AA137" s="315"/>
      <c r="AB137" s="315"/>
      <c r="AC137" s="315"/>
      <c r="AD137" s="315"/>
      <c r="AE137" s="315"/>
      <c r="AF137" s="315"/>
      <c r="AG137" s="315"/>
      <c r="AH137" s="315"/>
      <c r="AI137" s="315"/>
      <c r="AJ137" s="315"/>
      <c r="AK137" s="315"/>
      <c r="AL137" s="315"/>
      <c r="AM137" s="315"/>
      <c r="AN137" s="315"/>
      <c r="AO137" s="315"/>
      <c r="AP137" s="315"/>
    </row>
    <row r="138" spans="1:42" customFormat="1" outlineLevel="2">
      <c r="A138" s="211" t="str">
        <f>A105&amp;"."&amp;A137&amp;"."&amp;A106&amp;"."&amp;B138</f>
        <v>1.d.3.1</v>
      </c>
      <c r="B138">
        <v>1</v>
      </c>
      <c r="C138" t="str">
        <f>'1-GBP'!C138</f>
        <v/>
      </c>
      <c r="M138" s="286">
        <f>IF('2b - USD - conv.'!M138=0,0,'2a - USD - local'!M138/'2b - USD - conv.'!M138)</f>
        <v>0</v>
      </c>
      <c r="N138" s="286">
        <f>IF('2b - USD - conv.'!N138=0,0,'2a - USD - local'!N138/'2b - USD - conv.'!N138)</f>
        <v>0</v>
      </c>
      <c r="O138" s="286">
        <f>IF('2b - USD - conv.'!O138=0,0,'2a - USD - local'!O138/'2b - USD - conv.'!O138)</f>
        <v>0</v>
      </c>
      <c r="P138" s="286">
        <f>IF('2b - USD - conv.'!P138=0,0,'2a - USD - local'!P138/'2b - USD - conv.'!P138)</f>
        <v>0</v>
      </c>
      <c r="Q138" s="286">
        <f>IF('2b - USD - conv.'!Q138=0,0,'2a - USD - local'!Q138/'2b - USD - conv.'!Q138)</f>
        <v>0</v>
      </c>
      <c r="R138" s="286">
        <f>IF('2b - USD - conv.'!R138=0,0,'2a - USD - local'!R138/'2b - USD - conv.'!R138)</f>
        <v>0</v>
      </c>
      <c r="S138" s="286">
        <f>IF('2b - USD - conv.'!S138=0,0,'2a - USD - local'!S138/'2b - USD - conv.'!S138)</f>
        <v>0</v>
      </c>
      <c r="T138" s="286">
        <f>IF('2b - USD - conv.'!T138=0,0,'2a - USD - local'!T138/'2b - USD - conv.'!T138)</f>
        <v>0</v>
      </c>
      <c r="U138" s="286">
        <f>IF('2b - USD - conv.'!U138=0,0,'2a - USD - local'!U138/'2b - USD - conv.'!U138)</f>
        <v>0</v>
      </c>
      <c r="V138" s="286">
        <f>IF('2b - USD - conv.'!V138=0,0,'2a - USD - local'!V138/'2b - USD - conv.'!V138)</f>
        <v>0</v>
      </c>
      <c r="W138" s="286">
        <f>IF('2b - USD - conv.'!W138=0,0,'2a - USD - local'!W138/'2b - USD - conv.'!W138)</f>
        <v>0</v>
      </c>
      <c r="X138" s="286">
        <f>IF('2b - USD - conv.'!X138=0,0,'2a - USD - local'!X138/'2b - USD - conv.'!X138)</f>
        <v>0</v>
      </c>
      <c r="Y138" s="286">
        <f>IF('2b - USD - conv.'!Y138=0,0,'2a - USD - local'!Y138/'2b - USD - conv.'!Y138)</f>
        <v>0</v>
      </c>
      <c r="Z138" s="286">
        <f>IF('2b - USD - conv.'!Z138=0,0,'2a - USD - local'!Z138/'2b - USD - conv.'!Z138)</f>
        <v>0</v>
      </c>
      <c r="AA138" s="286">
        <f>IF('2b - USD - conv.'!AA138=0,0,'2a - USD - local'!AA138/'2b - USD - conv.'!AA138)</f>
        <v>0</v>
      </c>
      <c r="AB138" s="286">
        <f>IF('2b - USD - conv.'!AB138=0,0,'2a - USD - local'!AB138/'2b - USD - conv.'!AB138)</f>
        <v>0</v>
      </c>
      <c r="AC138" s="286">
        <f>IF('2b - USD - conv.'!AC138=0,0,'2a - USD - local'!AC138/'2b - USD - conv.'!AC138)</f>
        <v>0</v>
      </c>
      <c r="AD138" s="286">
        <f>IF('2b - USD - conv.'!AD138=0,0,'2a - USD - local'!AD138/'2b - USD - conv.'!AD138)</f>
        <v>0</v>
      </c>
      <c r="AE138" s="286">
        <f>IF('2b - USD - conv.'!AE138=0,0,'2a - USD - local'!AE138/'2b - USD - conv.'!AE138)</f>
        <v>0</v>
      </c>
      <c r="AF138" s="286">
        <f>IF('2b - USD - conv.'!AF138=0,0,'2a - USD - local'!AF138/'2b - USD - conv.'!AF138)</f>
        <v>0</v>
      </c>
      <c r="AG138" s="286">
        <f>IF('2b - USD - conv.'!AG138=0,0,'2a - USD - local'!AG138/'2b - USD - conv.'!AG138)</f>
        <v>0</v>
      </c>
      <c r="AH138" s="286">
        <f>IF('2b - USD - conv.'!AH138=0,0,'2a - USD - local'!AH138/'2b - USD - conv.'!AH138)</f>
        <v>0</v>
      </c>
      <c r="AI138" s="286">
        <f>IF('2b - USD - conv.'!AI138=0,0,'2a - USD - local'!AI138/'2b - USD - conv.'!AI138)</f>
        <v>0</v>
      </c>
      <c r="AJ138" s="286">
        <f>IF('2b - USD - conv.'!AJ138=0,0,'2a - USD - local'!AJ138/'2b - USD - conv.'!AJ138)</f>
        <v>0</v>
      </c>
      <c r="AK138" s="286">
        <f>IF('2b - USD - conv.'!AK138=0,0,'2a - USD - local'!AK138/'2b - USD - conv.'!AK138)</f>
        <v>0</v>
      </c>
      <c r="AL138" s="286">
        <f>IF('2b - USD - conv.'!AL138=0,0,'2a - USD - local'!AL138/'2b - USD - conv.'!AL138)</f>
        <v>0</v>
      </c>
      <c r="AM138" s="286">
        <f>IF('2b - USD - conv.'!AM138=0,0,'2a - USD - local'!AM138/'2b - USD - conv.'!AM138)</f>
        <v>0</v>
      </c>
      <c r="AN138" s="286">
        <f>IF('2b - USD - conv.'!AN138=0,0,'2a - USD - local'!AN138/'2b - USD - conv.'!AN138)</f>
        <v>0</v>
      </c>
      <c r="AO138" s="286">
        <f>IF('2b - USD - conv.'!AO138=0,0,'2a - USD - local'!AO138/'2b - USD - conv.'!AO138)</f>
        <v>0</v>
      </c>
      <c r="AP138" s="308">
        <f>IF('2b - USD - conv.'!AP138=0,0,'2a - USD - local'!AP138/'2b - USD - conv.'!AP138)</f>
        <v>0</v>
      </c>
    </row>
    <row r="139" spans="1:42" customFormat="1" outlineLevel="2">
      <c r="A139" s="211" t="str">
        <f>A105&amp;"."&amp;A137&amp;"."&amp;A106&amp;"."&amp;B139</f>
        <v>1.d.3.2</v>
      </c>
      <c r="B139">
        <v>2</v>
      </c>
      <c r="C139" t="str">
        <f>'1-GBP'!C139</f>
        <v/>
      </c>
      <c r="M139" s="286">
        <f>IF('2b - USD - conv.'!M139=0,0,'2a - USD - local'!M139/'2b - USD - conv.'!M139)</f>
        <v>0</v>
      </c>
      <c r="N139" s="286">
        <f>IF('2b - USD - conv.'!N139=0,0,'2a - USD - local'!N139/'2b - USD - conv.'!N139)</f>
        <v>0</v>
      </c>
      <c r="O139" s="286">
        <f>IF('2b - USD - conv.'!O139=0,0,'2a - USD - local'!O139/'2b - USD - conv.'!O139)</f>
        <v>0</v>
      </c>
      <c r="P139" s="286">
        <f>IF('2b - USD - conv.'!P139=0,0,'2a - USD - local'!P139/'2b - USD - conv.'!P139)</f>
        <v>0</v>
      </c>
      <c r="Q139" s="286">
        <f>IF('2b - USD - conv.'!Q139=0,0,'2a - USD - local'!Q139/'2b - USD - conv.'!Q139)</f>
        <v>0</v>
      </c>
      <c r="R139" s="286">
        <f>IF('2b - USD - conv.'!R139=0,0,'2a - USD - local'!R139/'2b - USD - conv.'!R139)</f>
        <v>0</v>
      </c>
      <c r="S139" s="286">
        <f>IF('2b - USD - conv.'!S139=0,0,'2a - USD - local'!S139/'2b - USD - conv.'!S139)</f>
        <v>0</v>
      </c>
      <c r="T139" s="286">
        <f>IF('2b - USD - conv.'!T139=0,0,'2a - USD - local'!T139/'2b - USD - conv.'!T139)</f>
        <v>0</v>
      </c>
      <c r="U139" s="286">
        <f>IF('2b - USD - conv.'!U139=0,0,'2a - USD - local'!U139/'2b - USD - conv.'!U139)</f>
        <v>0</v>
      </c>
      <c r="V139" s="286">
        <f>IF('2b - USD - conv.'!V139=0,0,'2a - USD - local'!V139/'2b - USD - conv.'!V139)</f>
        <v>0</v>
      </c>
      <c r="W139" s="286">
        <f>IF('2b - USD - conv.'!W139=0,0,'2a - USD - local'!W139/'2b - USD - conv.'!W139)</f>
        <v>0</v>
      </c>
      <c r="X139" s="286">
        <f>IF('2b - USD - conv.'!X139=0,0,'2a - USD - local'!X139/'2b - USD - conv.'!X139)</f>
        <v>0</v>
      </c>
      <c r="Y139" s="286">
        <f>IF('2b - USD - conv.'!Y139=0,0,'2a - USD - local'!Y139/'2b - USD - conv.'!Y139)</f>
        <v>0</v>
      </c>
      <c r="Z139" s="286">
        <f>IF('2b - USD - conv.'!Z139=0,0,'2a - USD - local'!Z139/'2b - USD - conv.'!Z139)</f>
        <v>0</v>
      </c>
      <c r="AA139" s="286">
        <f>IF('2b - USD - conv.'!AA139=0,0,'2a - USD - local'!AA139/'2b - USD - conv.'!AA139)</f>
        <v>0</v>
      </c>
      <c r="AB139" s="286">
        <f>IF('2b - USD - conv.'!AB139=0,0,'2a - USD - local'!AB139/'2b - USD - conv.'!AB139)</f>
        <v>0</v>
      </c>
      <c r="AC139" s="286">
        <f>IF('2b - USD - conv.'!AC139=0,0,'2a - USD - local'!AC139/'2b - USD - conv.'!AC139)</f>
        <v>0</v>
      </c>
      <c r="AD139" s="286">
        <f>IF('2b - USD - conv.'!AD139=0,0,'2a - USD - local'!AD139/'2b - USD - conv.'!AD139)</f>
        <v>0</v>
      </c>
      <c r="AE139" s="286">
        <f>IF('2b - USD - conv.'!AE139=0,0,'2a - USD - local'!AE139/'2b - USD - conv.'!AE139)</f>
        <v>0</v>
      </c>
      <c r="AF139" s="286">
        <f>IF('2b - USD - conv.'!AF139=0,0,'2a - USD - local'!AF139/'2b - USD - conv.'!AF139)</f>
        <v>0</v>
      </c>
      <c r="AG139" s="286">
        <f>IF('2b - USD - conv.'!AG139=0,0,'2a - USD - local'!AG139/'2b - USD - conv.'!AG139)</f>
        <v>0</v>
      </c>
      <c r="AH139" s="286">
        <f>IF('2b - USD - conv.'!AH139=0,0,'2a - USD - local'!AH139/'2b - USD - conv.'!AH139)</f>
        <v>0</v>
      </c>
      <c r="AI139" s="286">
        <f>IF('2b - USD - conv.'!AI139=0,0,'2a - USD - local'!AI139/'2b - USD - conv.'!AI139)</f>
        <v>0</v>
      </c>
      <c r="AJ139" s="286">
        <f>IF('2b - USD - conv.'!AJ139=0,0,'2a - USD - local'!AJ139/'2b - USD - conv.'!AJ139)</f>
        <v>0</v>
      </c>
      <c r="AK139" s="286">
        <f>IF('2b - USD - conv.'!AK139=0,0,'2a - USD - local'!AK139/'2b - USD - conv.'!AK139)</f>
        <v>0</v>
      </c>
      <c r="AL139" s="286">
        <f>IF('2b - USD - conv.'!AL139=0,0,'2a - USD - local'!AL139/'2b - USD - conv.'!AL139)</f>
        <v>0</v>
      </c>
      <c r="AM139" s="286">
        <f>IF('2b - USD - conv.'!AM139=0,0,'2a - USD - local'!AM139/'2b - USD - conv.'!AM139)</f>
        <v>0</v>
      </c>
      <c r="AN139" s="286">
        <f>IF('2b - USD - conv.'!AN139=0,0,'2a - USD - local'!AN139/'2b - USD - conv.'!AN139)</f>
        <v>0</v>
      </c>
      <c r="AO139" s="286">
        <f>IF('2b - USD - conv.'!AO139=0,0,'2a - USD - local'!AO139/'2b - USD - conv.'!AO139)</f>
        <v>0</v>
      </c>
      <c r="AP139" s="308">
        <f>IF('2b - USD - conv.'!AP139=0,0,'2a - USD - local'!AP139/'2b - USD - conv.'!AP139)</f>
        <v>0</v>
      </c>
    </row>
    <row r="140" spans="1:42" customFormat="1" outlineLevel="2">
      <c r="A140" s="211" t="str">
        <f>A105&amp;"."&amp;A137&amp;"."&amp;A106&amp;"."&amp;B140</f>
        <v>1.d.3.3</v>
      </c>
      <c r="B140">
        <v>3</v>
      </c>
      <c r="C140" t="str">
        <f>'1-GBP'!C140</f>
        <v/>
      </c>
      <c r="M140" s="286">
        <f>IF('2b - USD - conv.'!M140=0,0,'2a - USD - local'!M140/'2b - USD - conv.'!M140)</f>
        <v>0</v>
      </c>
      <c r="N140" s="286">
        <f>IF('2b - USD - conv.'!N140=0,0,'2a - USD - local'!N140/'2b - USD - conv.'!N140)</f>
        <v>0</v>
      </c>
      <c r="O140" s="286">
        <f>IF('2b - USD - conv.'!O140=0,0,'2a - USD - local'!O140/'2b - USD - conv.'!O140)</f>
        <v>0</v>
      </c>
      <c r="P140" s="286">
        <f>IF('2b - USD - conv.'!P140=0,0,'2a - USD - local'!P140/'2b - USD - conv.'!P140)</f>
        <v>0</v>
      </c>
      <c r="Q140" s="286">
        <f>IF('2b - USD - conv.'!Q140=0,0,'2a - USD - local'!Q140/'2b - USD - conv.'!Q140)</f>
        <v>0</v>
      </c>
      <c r="R140" s="286">
        <f>IF('2b - USD - conv.'!R140=0,0,'2a - USD - local'!R140/'2b - USD - conv.'!R140)</f>
        <v>0</v>
      </c>
      <c r="S140" s="286">
        <f>IF('2b - USD - conv.'!S140=0,0,'2a - USD - local'!S140/'2b - USD - conv.'!S140)</f>
        <v>0</v>
      </c>
      <c r="T140" s="286">
        <f>IF('2b - USD - conv.'!T140=0,0,'2a - USD - local'!T140/'2b - USD - conv.'!T140)</f>
        <v>0</v>
      </c>
      <c r="U140" s="286">
        <f>IF('2b - USD - conv.'!U140=0,0,'2a - USD - local'!U140/'2b - USD - conv.'!U140)</f>
        <v>0</v>
      </c>
      <c r="V140" s="286">
        <f>IF('2b - USD - conv.'!V140=0,0,'2a - USD - local'!V140/'2b - USD - conv.'!V140)</f>
        <v>0</v>
      </c>
      <c r="W140" s="286">
        <f>IF('2b - USD - conv.'!W140=0,0,'2a - USD - local'!W140/'2b - USD - conv.'!W140)</f>
        <v>0</v>
      </c>
      <c r="X140" s="286">
        <f>IF('2b - USD - conv.'!X140=0,0,'2a - USD - local'!X140/'2b - USD - conv.'!X140)</f>
        <v>0</v>
      </c>
      <c r="Y140" s="286">
        <f>IF('2b - USD - conv.'!Y140=0,0,'2a - USD - local'!Y140/'2b - USD - conv.'!Y140)</f>
        <v>0</v>
      </c>
      <c r="Z140" s="286">
        <f>IF('2b - USD - conv.'!Z140=0,0,'2a - USD - local'!Z140/'2b - USD - conv.'!Z140)</f>
        <v>0</v>
      </c>
      <c r="AA140" s="286">
        <f>IF('2b - USD - conv.'!AA140=0,0,'2a - USD - local'!AA140/'2b - USD - conv.'!AA140)</f>
        <v>0</v>
      </c>
      <c r="AB140" s="286">
        <f>IF('2b - USD - conv.'!AB140=0,0,'2a - USD - local'!AB140/'2b - USD - conv.'!AB140)</f>
        <v>0</v>
      </c>
      <c r="AC140" s="286">
        <f>IF('2b - USD - conv.'!AC140=0,0,'2a - USD - local'!AC140/'2b - USD - conv.'!AC140)</f>
        <v>0</v>
      </c>
      <c r="AD140" s="286">
        <f>IF('2b - USD - conv.'!AD140=0,0,'2a - USD - local'!AD140/'2b - USD - conv.'!AD140)</f>
        <v>0</v>
      </c>
      <c r="AE140" s="286">
        <f>IF('2b - USD - conv.'!AE140=0,0,'2a - USD - local'!AE140/'2b - USD - conv.'!AE140)</f>
        <v>0</v>
      </c>
      <c r="AF140" s="286">
        <f>IF('2b - USD - conv.'!AF140=0,0,'2a - USD - local'!AF140/'2b - USD - conv.'!AF140)</f>
        <v>0</v>
      </c>
      <c r="AG140" s="286">
        <f>IF('2b - USD - conv.'!AG140=0,0,'2a - USD - local'!AG140/'2b - USD - conv.'!AG140)</f>
        <v>0</v>
      </c>
      <c r="AH140" s="286">
        <f>IF('2b - USD - conv.'!AH140=0,0,'2a - USD - local'!AH140/'2b - USD - conv.'!AH140)</f>
        <v>0</v>
      </c>
      <c r="AI140" s="286">
        <f>IF('2b - USD - conv.'!AI140=0,0,'2a - USD - local'!AI140/'2b - USD - conv.'!AI140)</f>
        <v>0</v>
      </c>
      <c r="AJ140" s="286">
        <f>IF('2b - USD - conv.'!AJ140=0,0,'2a - USD - local'!AJ140/'2b - USD - conv.'!AJ140)</f>
        <v>0</v>
      </c>
      <c r="AK140" s="286">
        <f>IF('2b - USD - conv.'!AK140=0,0,'2a - USD - local'!AK140/'2b - USD - conv.'!AK140)</f>
        <v>0</v>
      </c>
      <c r="AL140" s="286">
        <f>IF('2b - USD - conv.'!AL140=0,0,'2a - USD - local'!AL140/'2b - USD - conv.'!AL140)</f>
        <v>0</v>
      </c>
      <c r="AM140" s="286">
        <f>IF('2b - USD - conv.'!AM140=0,0,'2a - USD - local'!AM140/'2b - USD - conv.'!AM140)</f>
        <v>0</v>
      </c>
      <c r="AN140" s="286">
        <f>IF('2b - USD - conv.'!AN140=0,0,'2a - USD - local'!AN140/'2b - USD - conv.'!AN140)</f>
        <v>0</v>
      </c>
      <c r="AO140" s="286">
        <f>IF('2b - USD - conv.'!AO140=0,0,'2a - USD - local'!AO140/'2b - USD - conv.'!AO140)</f>
        <v>0</v>
      </c>
      <c r="AP140" s="308">
        <f>IF('2b - USD - conv.'!AP140=0,0,'2a - USD - local'!AP140/'2b - USD - conv.'!AP140)</f>
        <v>0</v>
      </c>
    </row>
    <row r="141" spans="1:42" customFormat="1" outlineLevel="2">
      <c r="A141" s="211" t="str">
        <f>A105&amp;"."&amp;A137&amp;"."&amp;A106&amp;"."&amp;B141</f>
        <v>1.d.3.4</v>
      </c>
      <c r="B141">
        <v>4</v>
      </c>
      <c r="C141" t="str">
        <f>'1-GBP'!C141</f>
        <v/>
      </c>
      <c r="M141" s="286">
        <f>IF('2b - USD - conv.'!M141=0,0,'2a - USD - local'!M141/'2b - USD - conv.'!M141)</f>
        <v>0</v>
      </c>
      <c r="N141" s="286">
        <f>IF('2b - USD - conv.'!N141=0,0,'2a - USD - local'!N141/'2b - USD - conv.'!N141)</f>
        <v>0</v>
      </c>
      <c r="O141" s="286">
        <f>IF('2b - USD - conv.'!O141=0,0,'2a - USD - local'!O141/'2b - USD - conv.'!O141)</f>
        <v>0</v>
      </c>
      <c r="P141" s="286">
        <f>IF('2b - USD - conv.'!P141=0,0,'2a - USD - local'!P141/'2b - USD - conv.'!P141)</f>
        <v>0</v>
      </c>
      <c r="Q141" s="286">
        <f>IF('2b - USD - conv.'!Q141=0,0,'2a - USD - local'!Q141/'2b - USD - conv.'!Q141)</f>
        <v>0</v>
      </c>
      <c r="R141" s="286">
        <f>IF('2b - USD - conv.'!R141=0,0,'2a - USD - local'!R141/'2b - USD - conv.'!R141)</f>
        <v>0</v>
      </c>
      <c r="S141" s="286">
        <f>IF('2b - USD - conv.'!S141=0,0,'2a - USD - local'!S141/'2b - USD - conv.'!S141)</f>
        <v>0</v>
      </c>
      <c r="T141" s="286">
        <f>IF('2b - USD - conv.'!T141=0,0,'2a - USD - local'!T141/'2b - USD - conv.'!T141)</f>
        <v>0</v>
      </c>
      <c r="U141" s="286">
        <f>IF('2b - USD - conv.'!U141=0,0,'2a - USD - local'!U141/'2b - USD - conv.'!U141)</f>
        <v>0</v>
      </c>
      <c r="V141" s="286">
        <f>IF('2b - USD - conv.'!V141=0,0,'2a - USD - local'!V141/'2b - USD - conv.'!V141)</f>
        <v>0</v>
      </c>
      <c r="W141" s="286">
        <f>IF('2b - USD - conv.'!W141=0,0,'2a - USD - local'!W141/'2b - USD - conv.'!W141)</f>
        <v>0</v>
      </c>
      <c r="X141" s="286">
        <f>IF('2b - USD - conv.'!X141=0,0,'2a - USD - local'!X141/'2b - USD - conv.'!X141)</f>
        <v>0</v>
      </c>
      <c r="Y141" s="286">
        <f>IF('2b - USD - conv.'!Y141=0,0,'2a - USD - local'!Y141/'2b - USD - conv.'!Y141)</f>
        <v>0</v>
      </c>
      <c r="Z141" s="286">
        <f>IF('2b - USD - conv.'!Z141=0,0,'2a - USD - local'!Z141/'2b - USD - conv.'!Z141)</f>
        <v>0</v>
      </c>
      <c r="AA141" s="286">
        <f>IF('2b - USD - conv.'!AA141=0,0,'2a - USD - local'!AA141/'2b - USD - conv.'!AA141)</f>
        <v>0</v>
      </c>
      <c r="AB141" s="286">
        <f>IF('2b - USD - conv.'!AB141=0,0,'2a - USD - local'!AB141/'2b - USD - conv.'!AB141)</f>
        <v>0</v>
      </c>
      <c r="AC141" s="286">
        <f>IF('2b - USD - conv.'!AC141=0,0,'2a - USD - local'!AC141/'2b - USD - conv.'!AC141)</f>
        <v>0</v>
      </c>
      <c r="AD141" s="286">
        <f>IF('2b - USD - conv.'!AD141=0,0,'2a - USD - local'!AD141/'2b - USD - conv.'!AD141)</f>
        <v>0</v>
      </c>
      <c r="AE141" s="286">
        <f>IF('2b - USD - conv.'!AE141=0,0,'2a - USD - local'!AE141/'2b - USD - conv.'!AE141)</f>
        <v>0</v>
      </c>
      <c r="AF141" s="286">
        <f>IF('2b - USD - conv.'!AF141=0,0,'2a - USD - local'!AF141/'2b - USD - conv.'!AF141)</f>
        <v>0</v>
      </c>
      <c r="AG141" s="286">
        <f>IF('2b - USD - conv.'!AG141=0,0,'2a - USD - local'!AG141/'2b - USD - conv.'!AG141)</f>
        <v>0</v>
      </c>
      <c r="AH141" s="286">
        <f>IF('2b - USD - conv.'!AH141=0,0,'2a - USD - local'!AH141/'2b - USD - conv.'!AH141)</f>
        <v>0</v>
      </c>
      <c r="AI141" s="286">
        <f>IF('2b - USD - conv.'!AI141=0,0,'2a - USD - local'!AI141/'2b - USD - conv.'!AI141)</f>
        <v>0</v>
      </c>
      <c r="AJ141" s="286">
        <f>IF('2b - USD - conv.'!AJ141=0,0,'2a - USD - local'!AJ141/'2b - USD - conv.'!AJ141)</f>
        <v>0</v>
      </c>
      <c r="AK141" s="286">
        <f>IF('2b - USD - conv.'!AK141=0,0,'2a - USD - local'!AK141/'2b - USD - conv.'!AK141)</f>
        <v>0</v>
      </c>
      <c r="AL141" s="286">
        <f>IF('2b - USD - conv.'!AL141=0,0,'2a - USD - local'!AL141/'2b - USD - conv.'!AL141)</f>
        <v>0</v>
      </c>
      <c r="AM141" s="286">
        <f>IF('2b - USD - conv.'!AM141=0,0,'2a - USD - local'!AM141/'2b - USD - conv.'!AM141)</f>
        <v>0</v>
      </c>
      <c r="AN141" s="286">
        <f>IF('2b - USD - conv.'!AN141=0,0,'2a - USD - local'!AN141/'2b - USD - conv.'!AN141)</f>
        <v>0</v>
      </c>
      <c r="AO141" s="286">
        <f>IF('2b - USD - conv.'!AO141=0,0,'2a - USD - local'!AO141/'2b - USD - conv.'!AO141)</f>
        <v>0</v>
      </c>
      <c r="AP141" s="308">
        <f>IF('2b - USD - conv.'!AP141=0,0,'2a - USD - local'!AP141/'2b - USD - conv.'!AP141)</f>
        <v>0</v>
      </c>
    </row>
    <row r="142" spans="1:42" customFormat="1" outlineLevel="2">
      <c r="A142" s="211" t="str">
        <f>A105&amp;"."&amp;A137&amp;"."&amp;A106&amp;"."&amp;B142</f>
        <v>1.d.3.5</v>
      </c>
      <c r="B142">
        <v>5</v>
      </c>
      <c r="C142" t="str">
        <f>'1-GBP'!C142</f>
        <v/>
      </c>
      <c r="M142" s="286">
        <f>IF('2b - USD - conv.'!M142=0,0,'2a - USD - local'!M142/'2b - USD - conv.'!M142)</f>
        <v>0</v>
      </c>
      <c r="N142" s="286">
        <f>IF('2b - USD - conv.'!N142=0,0,'2a - USD - local'!N142/'2b - USD - conv.'!N142)</f>
        <v>0</v>
      </c>
      <c r="O142" s="286">
        <f>IF('2b - USD - conv.'!O142=0,0,'2a - USD - local'!O142/'2b - USD - conv.'!O142)</f>
        <v>0</v>
      </c>
      <c r="P142" s="286">
        <f>IF('2b - USD - conv.'!P142=0,0,'2a - USD - local'!P142/'2b - USD - conv.'!P142)</f>
        <v>0</v>
      </c>
      <c r="Q142" s="286">
        <f>IF('2b - USD - conv.'!Q142=0,0,'2a - USD - local'!Q142/'2b - USD - conv.'!Q142)</f>
        <v>0</v>
      </c>
      <c r="R142" s="286">
        <f>IF('2b - USD - conv.'!R142=0,0,'2a - USD - local'!R142/'2b - USD - conv.'!R142)</f>
        <v>0</v>
      </c>
      <c r="S142" s="286">
        <f>IF('2b - USD - conv.'!S142=0,0,'2a - USD - local'!S142/'2b - USD - conv.'!S142)</f>
        <v>0</v>
      </c>
      <c r="T142" s="286">
        <f>IF('2b - USD - conv.'!T142=0,0,'2a - USD - local'!T142/'2b - USD - conv.'!T142)</f>
        <v>0</v>
      </c>
      <c r="U142" s="286">
        <f>IF('2b - USD - conv.'!U142=0,0,'2a - USD - local'!U142/'2b - USD - conv.'!U142)</f>
        <v>0</v>
      </c>
      <c r="V142" s="286">
        <f>IF('2b - USD - conv.'!V142=0,0,'2a - USD - local'!V142/'2b - USD - conv.'!V142)</f>
        <v>0</v>
      </c>
      <c r="W142" s="286">
        <f>IF('2b - USD - conv.'!W142=0,0,'2a - USD - local'!W142/'2b - USD - conv.'!W142)</f>
        <v>0</v>
      </c>
      <c r="X142" s="286">
        <f>IF('2b - USD - conv.'!X142=0,0,'2a - USD - local'!X142/'2b - USD - conv.'!X142)</f>
        <v>0</v>
      </c>
      <c r="Y142" s="286">
        <f>IF('2b - USD - conv.'!Y142=0,0,'2a - USD - local'!Y142/'2b - USD - conv.'!Y142)</f>
        <v>0</v>
      </c>
      <c r="Z142" s="286">
        <f>IF('2b - USD - conv.'!Z142=0,0,'2a - USD - local'!Z142/'2b - USD - conv.'!Z142)</f>
        <v>0</v>
      </c>
      <c r="AA142" s="286">
        <f>IF('2b - USD - conv.'!AA142=0,0,'2a - USD - local'!AA142/'2b - USD - conv.'!AA142)</f>
        <v>0</v>
      </c>
      <c r="AB142" s="286">
        <f>IF('2b - USD - conv.'!AB142=0,0,'2a - USD - local'!AB142/'2b - USD - conv.'!AB142)</f>
        <v>0</v>
      </c>
      <c r="AC142" s="286">
        <f>IF('2b - USD - conv.'!AC142=0,0,'2a - USD - local'!AC142/'2b - USD - conv.'!AC142)</f>
        <v>0</v>
      </c>
      <c r="AD142" s="286">
        <f>IF('2b - USD - conv.'!AD142=0,0,'2a - USD - local'!AD142/'2b - USD - conv.'!AD142)</f>
        <v>0</v>
      </c>
      <c r="AE142" s="286">
        <f>IF('2b - USD - conv.'!AE142=0,0,'2a - USD - local'!AE142/'2b - USD - conv.'!AE142)</f>
        <v>0</v>
      </c>
      <c r="AF142" s="286">
        <f>IF('2b - USD - conv.'!AF142=0,0,'2a - USD - local'!AF142/'2b - USD - conv.'!AF142)</f>
        <v>0</v>
      </c>
      <c r="AG142" s="286">
        <f>IF('2b - USD - conv.'!AG142=0,0,'2a - USD - local'!AG142/'2b - USD - conv.'!AG142)</f>
        <v>0</v>
      </c>
      <c r="AH142" s="286">
        <f>IF('2b - USD - conv.'!AH142=0,0,'2a - USD - local'!AH142/'2b - USD - conv.'!AH142)</f>
        <v>0</v>
      </c>
      <c r="AI142" s="286">
        <f>IF('2b - USD - conv.'!AI142=0,0,'2a - USD - local'!AI142/'2b - USD - conv.'!AI142)</f>
        <v>0</v>
      </c>
      <c r="AJ142" s="286">
        <f>IF('2b - USD - conv.'!AJ142=0,0,'2a - USD - local'!AJ142/'2b - USD - conv.'!AJ142)</f>
        <v>0</v>
      </c>
      <c r="AK142" s="286">
        <f>IF('2b - USD - conv.'!AK142=0,0,'2a - USD - local'!AK142/'2b - USD - conv.'!AK142)</f>
        <v>0</v>
      </c>
      <c r="AL142" s="286">
        <f>IF('2b - USD - conv.'!AL142=0,0,'2a - USD - local'!AL142/'2b - USD - conv.'!AL142)</f>
        <v>0</v>
      </c>
      <c r="AM142" s="286">
        <f>IF('2b - USD - conv.'!AM142=0,0,'2a - USD - local'!AM142/'2b - USD - conv.'!AM142)</f>
        <v>0</v>
      </c>
      <c r="AN142" s="286">
        <f>IF('2b - USD - conv.'!AN142=0,0,'2a - USD - local'!AN142/'2b - USD - conv.'!AN142)</f>
        <v>0</v>
      </c>
      <c r="AO142" s="286">
        <f>IF('2b - USD - conv.'!AO142=0,0,'2a - USD - local'!AO142/'2b - USD - conv.'!AO142)</f>
        <v>0</v>
      </c>
      <c r="AP142" s="308">
        <f>IF('2b - USD - conv.'!AP142=0,0,'2a - USD - local'!AP142/'2b - USD - conv.'!AP142)</f>
        <v>0</v>
      </c>
    </row>
    <row r="143" spans="1:42" customFormat="1" outlineLevel="2">
      <c r="A143" s="211" t="str">
        <f>A105&amp;"."&amp;A137&amp;"."&amp;A106&amp;"."&amp;B143</f>
        <v>1.d.3.6</v>
      </c>
      <c r="B143">
        <v>6</v>
      </c>
      <c r="C143" t="str">
        <f>'1-GBP'!C143</f>
        <v/>
      </c>
      <c r="M143" s="286">
        <f>IF('2b - USD - conv.'!M143=0,0,'2a - USD - local'!M143/'2b - USD - conv.'!M143)</f>
        <v>0</v>
      </c>
      <c r="N143" s="286">
        <f>IF('2b - USD - conv.'!N143=0,0,'2a - USD - local'!N143/'2b - USD - conv.'!N143)</f>
        <v>0</v>
      </c>
      <c r="O143" s="286">
        <f>IF('2b - USD - conv.'!O143=0,0,'2a - USD - local'!O143/'2b - USD - conv.'!O143)</f>
        <v>0</v>
      </c>
      <c r="P143" s="286">
        <f>IF('2b - USD - conv.'!P143=0,0,'2a - USD - local'!P143/'2b - USD - conv.'!P143)</f>
        <v>0</v>
      </c>
      <c r="Q143" s="286">
        <f>IF('2b - USD - conv.'!Q143=0,0,'2a - USD - local'!Q143/'2b - USD - conv.'!Q143)</f>
        <v>0</v>
      </c>
      <c r="R143" s="286">
        <f>IF('2b - USD - conv.'!R143=0,0,'2a - USD - local'!R143/'2b - USD - conv.'!R143)</f>
        <v>0</v>
      </c>
      <c r="S143" s="286">
        <f>IF('2b - USD - conv.'!S143=0,0,'2a - USD - local'!S143/'2b - USD - conv.'!S143)</f>
        <v>0</v>
      </c>
      <c r="T143" s="286">
        <f>IF('2b - USD - conv.'!T143=0,0,'2a - USD - local'!T143/'2b - USD - conv.'!T143)</f>
        <v>0</v>
      </c>
      <c r="U143" s="286">
        <f>IF('2b - USD - conv.'!U143=0,0,'2a - USD - local'!U143/'2b - USD - conv.'!U143)</f>
        <v>0</v>
      </c>
      <c r="V143" s="286">
        <f>IF('2b - USD - conv.'!V143=0,0,'2a - USD - local'!V143/'2b - USD - conv.'!V143)</f>
        <v>0</v>
      </c>
      <c r="W143" s="286">
        <f>IF('2b - USD - conv.'!W143=0,0,'2a - USD - local'!W143/'2b - USD - conv.'!W143)</f>
        <v>0</v>
      </c>
      <c r="X143" s="286">
        <f>IF('2b - USD - conv.'!X143=0,0,'2a - USD - local'!X143/'2b - USD - conv.'!X143)</f>
        <v>0</v>
      </c>
      <c r="Y143" s="286">
        <f>IF('2b - USD - conv.'!Y143=0,0,'2a - USD - local'!Y143/'2b - USD - conv.'!Y143)</f>
        <v>0</v>
      </c>
      <c r="Z143" s="286">
        <f>IF('2b - USD - conv.'!Z143=0,0,'2a - USD - local'!Z143/'2b - USD - conv.'!Z143)</f>
        <v>0</v>
      </c>
      <c r="AA143" s="286">
        <f>IF('2b - USD - conv.'!AA143=0,0,'2a - USD - local'!AA143/'2b - USD - conv.'!AA143)</f>
        <v>0</v>
      </c>
      <c r="AB143" s="286">
        <f>IF('2b - USD - conv.'!AB143=0,0,'2a - USD - local'!AB143/'2b - USD - conv.'!AB143)</f>
        <v>0</v>
      </c>
      <c r="AC143" s="286">
        <f>IF('2b - USD - conv.'!AC143=0,0,'2a - USD - local'!AC143/'2b - USD - conv.'!AC143)</f>
        <v>0</v>
      </c>
      <c r="AD143" s="286">
        <f>IF('2b - USD - conv.'!AD143=0,0,'2a - USD - local'!AD143/'2b - USD - conv.'!AD143)</f>
        <v>0</v>
      </c>
      <c r="AE143" s="286">
        <f>IF('2b - USD - conv.'!AE143=0,0,'2a - USD - local'!AE143/'2b - USD - conv.'!AE143)</f>
        <v>0</v>
      </c>
      <c r="AF143" s="286">
        <f>IF('2b - USD - conv.'!AF143=0,0,'2a - USD - local'!AF143/'2b - USD - conv.'!AF143)</f>
        <v>0</v>
      </c>
      <c r="AG143" s="286">
        <f>IF('2b - USD - conv.'!AG143=0,0,'2a - USD - local'!AG143/'2b - USD - conv.'!AG143)</f>
        <v>0</v>
      </c>
      <c r="AH143" s="286">
        <f>IF('2b - USD - conv.'!AH143=0,0,'2a - USD - local'!AH143/'2b - USD - conv.'!AH143)</f>
        <v>0</v>
      </c>
      <c r="AI143" s="286">
        <f>IF('2b - USD - conv.'!AI143=0,0,'2a - USD - local'!AI143/'2b - USD - conv.'!AI143)</f>
        <v>0</v>
      </c>
      <c r="AJ143" s="286">
        <f>IF('2b - USD - conv.'!AJ143=0,0,'2a - USD - local'!AJ143/'2b - USD - conv.'!AJ143)</f>
        <v>0</v>
      </c>
      <c r="AK143" s="286">
        <f>IF('2b - USD - conv.'!AK143=0,0,'2a - USD - local'!AK143/'2b - USD - conv.'!AK143)</f>
        <v>0</v>
      </c>
      <c r="AL143" s="286">
        <f>IF('2b - USD - conv.'!AL143=0,0,'2a - USD - local'!AL143/'2b - USD - conv.'!AL143)</f>
        <v>0</v>
      </c>
      <c r="AM143" s="286">
        <f>IF('2b - USD - conv.'!AM143=0,0,'2a - USD - local'!AM143/'2b - USD - conv.'!AM143)</f>
        <v>0</v>
      </c>
      <c r="AN143" s="286">
        <f>IF('2b - USD - conv.'!AN143=0,0,'2a - USD - local'!AN143/'2b - USD - conv.'!AN143)</f>
        <v>0</v>
      </c>
      <c r="AO143" s="286">
        <f>IF('2b - USD - conv.'!AO143=0,0,'2a - USD - local'!AO143/'2b - USD - conv.'!AO143)</f>
        <v>0</v>
      </c>
      <c r="AP143" s="308">
        <f>IF('2b - USD - conv.'!AP143=0,0,'2a - USD - local'!AP143/'2b - USD - conv.'!AP143)</f>
        <v>0</v>
      </c>
    </row>
    <row r="144" spans="1:42" customFormat="1" outlineLevel="2">
      <c r="A144" s="211" t="str">
        <f>A105&amp;"."&amp;A137&amp;"."&amp;A106&amp;"."&amp;B144</f>
        <v>1.d.3.7</v>
      </c>
      <c r="B144">
        <v>7</v>
      </c>
      <c r="C144" t="str">
        <f>'1-GBP'!C144</f>
        <v/>
      </c>
      <c r="M144" s="286">
        <f>IF('2b - USD - conv.'!M144=0,0,'2a - USD - local'!M144/'2b - USD - conv.'!M144)</f>
        <v>0</v>
      </c>
      <c r="N144" s="286">
        <f>IF('2b - USD - conv.'!N144=0,0,'2a - USD - local'!N144/'2b - USD - conv.'!N144)</f>
        <v>0</v>
      </c>
      <c r="O144" s="286">
        <f>IF('2b - USD - conv.'!O144=0,0,'2a - USD - local'!O144/'2b - USD - conv.'!O144)</f>
        <v>0</v>
      </c>
      <c r="P144" s="286">
        <f>IF('2b - USD - conv.'!P144=0,0,'2a - USD - local'!P144/'2b - USD - conv.'!P144)</f>
        <v>0</v>
      </c>
      <c r="Q144" s="286">
        <f>IF('2b - USD - conv.'!Q144=0,0,'2a - USD - local'!Q144/'2b - USD - conv.'!Q144)</f>
        <v>0</v>
      </c>
      <c r="R144" s="286">
        <f>IF('2b - USD - conv.'!R144=0,0,'2a - USD - local'!R144/'2b - USD - conv.'!R144)</f>
        <v>0</v>
      </c>
      <c r="S144" s="286">
        <f>IF('2b - USD - conv.'!S144=0,0,'2a - USD - local'!S144/'2b - USD - conv.'!S144)</f>
        <v>0</v>
      </c>
      <c r="T144" s="286">
        <f>IF('2b - USD - conv.'!T144=0,0,'2a - USD - local'!T144/'2b - USD - conv.'!T144)</f>
        <v>0</v>
      </c>
      <c r="U144" s="286">
        <f>IF('2b - USD - conv.'!U144=0,0,'2a - USD - local'!U144/'2b - USD - conv.'!U144)</f>
        <v>0</v>
      </c>
      <c r="V144" s="286">
        <f>IF('2b - USD - conv.'!V144=0,0,'2a - USD - local'!V144/'2b - USD - conv.'!V144)</f>
        <v>0</v>
      </c>
      <c r="W144" s="286">
        <f>IF('2b - USD - conv.'!W144=0,0,'2a - USD - local'!W144/'2b - USD - conv.'!W144)</f>
        <v>0</v>
      </c>
      <c r="X144" s="286">
        <f>IF('2b - USD - conv.'!X144=0,0,'2a - USD - local'!X144/'2b - USD - conv.'!X144)</f>
        <v>0</v>
      </c>
      <c r="Y144" s="286">
        <f>IF('2b - USD - conv.'!Y144=0,0,'2a - USD - local'!Y144/'2b - USD - conv.'!Y144)</f>
        <v>0</v>
      </c>
      <c r="Z144" s="286">
        <f>IF('2b - USD - conv.'!Z144=0,0,'2a - USD - local'!Z144/'2b - USD - conv.'!Z144)</f>
        <v>0</v>
      </c>
      <c r="AA144" s="286">
        <f>IF('2b - USD - conv.'!AA144=0,0,'2a - USD - local'!AA144/'2b - USD - conv.'!AA144)</f>
        <v>0</v>
      </c>
      <c r="AB144" s="286">
        <f>IF('2b - USD - conv.'!AB144=0,0,'2a - USD - local'!AB144/'2b - USD - conv.'!AB144)</f>
        <v>0</v>
      </c>
      <c r="AC144" s="286">
        <f>IF('2b - USD - conv.'!AC144=0,0,'2a - USD - local'!AC144/'2b - USD - conv.'!AC144)</f>
        <v>0</v>
      </c>
      <c r="AD144" s="286">
        <f>IF('2b - USD - conv.'!AD144=0,0,'2a - USD - local'!AD144/'2b - USD - conv.'!AD144)</f>
        <v>0</v>
      </c>
      <c r="AE144" s="286">
        <f>IF('2b - USD - conv.'!AE144=0,0,'2a - USD - local'!AE144/'2b - USD - conv.'!AE144)</f>
        <v>0</v>
      </c>
      <c r="AF144" s="286">
        <f>IF('2b - USD - conv.'!AF144=0,0,'2a - USD - local'!AF144/'2b - USD - conv.'!AF144)</f>
        <v>0</v>
      </c>
      <c r="AG144" s="286">
        <f>IF('2b - USD - conv.'!AG144=0,0,'2a - USD - local'!AG144/'2b - USD - conv.'!AG144)</f>
        <v>0</v>
      </c>
      <c r="AH144" s="286">
        <f>IF('2b - USD - conv.'!AH144=0,0,'2a - USD - local'!AH144/'2b - USD - conv.'!AH144)</f>
        <v>0</v>
      </c>
      <c r="AI144" s="286">
        <f>IF('2b - USD - conv.'!AI144=0,0,'2a - USD - local'!AI144/'2b - USD - conv.'!AI144)</f>
        <v>0</v>
      </c>
      <c r="AJ144" s="286">
        <f>IF('2b - USD - conv.'!AJ144=0,0,'2a - USD - local'!AJ144/'2b - USD - conv.'!AJ144)</f>
        <v>0</v>
      </c>
      <c r="AK144" s="286">
        <f>IF('2b - USD - conv.'!AK144=0,0,'2a - USD - local'!AK144/'2b - USD - conv.'!AK144)</f>
        <v>0</v>
      </c>
      <c r="AL144" s="286">
        <f>IF('2b - USD - conv.'!AL144=0,0,'2a - USD - local'!AL144/'2b - USD - conv.'!AL144)</f>
        <v>0</v>
      </c>
      <c r="AM144" s="286">
        <f>IF('2b - USD - conv.'!AM144=0,0,'2a - USD - local'!AM144/'2b - USD - conv.'!AM144)</f>
        <v>0</v>
      </c>
      <c r="AN144" s="286">
        <f>IF('2b - USD - conv.'!AN144=0,0,'2a - USD - local'!AN144/'2b - USD - conv.'!AN144)</f>
        <v>0</v>
      </c>
      <c r="AO144" s="286">
        <f>IF('2b - USD - conv.'!AO144=0,0,'2a - USD - local'!AO144/'2b - USD - conv.'!AO144)</f>
        <v>0</v>
      </c>
      <c r="AP144" s="308">
        <f>IF('2b - USD - conv.'!AP144=0,0,'2a - USD - local'!AP144/'2b - USD - conv.'!AP144)</f>
        <v>0</v>
      </c>
    </row>
    <row r="145" spans="1:42" customFormat="1" outlineLevel="2">
      <c r="A145" s="211" t="str">
        <f>A105&amp;"."&amp;A137&amp;"."&amp;A106&amp;"."&amp;B145</f>
        <v>1.d.3.8</v>
      </c>
      <c r="B145">
        <v>8</v>
      </c>
      <c r="C145" t="str">
        <f>'1-GBP'!C145</f>
        <v/>
      </c>
      <c r="M145" s="286">
        <f>IF('2b - USD - conv.'!M145=0,0,'2a - USD - local'!M145/'2b - USD - conv.'!M145)</f>
        <v>0</v>
      </c>
      <c r="N145" s="286">
        <f>IF('2b - USD - conv.'!N145=0,0,'2a - USD - local'!N145/'2b - USD - conv.'!N145)</f>
        <v>0</v>
      </c>
      <c r="O145" s="286">
        <f>IF('2b - USD - conv.'!O145=0,0,'2a - USD - local'!O145/'2b - USD - conv.'!O145)</f>
        <v>0</v>
      </c>
      <c r="P145" s="286">
        <f>IF('2b - USD - conv.'!P145=0,0,'2a - USD - local'!P145/'2b - USD - conv.'!P145)</f>
        <v>0</v>
      </c>
      <c r="Q145" s="286">
        <f>IF('2b - USD - conv.'!Q145=0,0,'2a - USD - local'!Q145/'2b - USD - conv.'!Q145)</f>
        <v>0</v>
      </c>
      <c r="R145" s="286">
        <f>IF('2b - USD - conv.'!R145=0,0,'2a - USD - local'!R145/'2b - USD - conv.'!R145)</f>
        <v>0</v>
      </c>
      <c r="S145" s="286">
        <f>IF('2b - USD - conv.'!S145=0,0,'2a - USD - local'!S145/'2b - USD - conv.'!S145)</f>
        <v>0</v>
      </c>
      <c r="T145" s="286">
        <f>IF('2b - USD - conv.'!T145=0,0,'2a - USD - local'!T145/'2b - USD - conv.'!T145)</f>
        <v>0</v>
      </c>
      <c r="U145" s="286">
        <f>IF('2b - USD - conv.'!U145=0,0,'2a - USD - local'!U145/'2b - USD - conv.'!U145)</f>
        <v>0</v>
      </c>
      <c r="V145" s="286">
        <f>IF('2b - USD - conv.'!V145=0,0,'2a - USD - local'!V145/'2b - USD - conv.'!V145)</f>
        <v>0</v>
      </c>
      <c r="W145" s="286">
        <f>IF('2b - USD - conv.'!W145=0,0,'2a - USD - local'!W145/'2b - USD - conv.'!W145)</f>
        <v>0</v>
      </c>
      <c r="X145" s="286">
        <f>IF('2b - USD - conv.'!X145=0,0,'2a - USD - local'!X145/'2b - USD - conv.'!X145)</f>
        <v>0</v>
      </c>
      <c r="Y145" s="286">
        <f>IF('2b - USD - conv.'!Y145=0,0,'2a - USD - local'!Y145/'2b - USD - conv.'!Y145)</f>
        <v>0</v>
      </c>
      <c r="Z145" s="286">
        <f>IF('2b - USD - conv.'!Z145=0,0,'2a - USD - local'!Z145/'2b - USD - conv.'!Z145)</f>
        <v>0</v>
      </c>
      <c r="AA145" s="286">
        <f>IF('2b - USD - conv.'!AA145=0,0,'2a - USD - local'!AA145/'2b - USD - conv.'!AA145)</f>
        <v>0</v>
      </c>
      <c r="AB145" s="286">
        <f>IF('2b - USD - conv.'!AB145=0,0,'2a - USD - local'!AB145/'2b - USD - conv.'!AB145)</f>
        <v>0</v>
      </c>
      <c r="AC145" s="286">
        <f>IF('2b - USD - conv.'!AC145=0,0,'2a - USD - local'!AC145/'2b - USD - conv.'!AC145)</f>
        <v>0</v>
      </c>
      <c r="AD145" s="286">
        <f>IF('2b - USD - conv.'!AD145=0,0,'2a - USD - local'!AD145/'2b - USD - conv.'!AD145)</f>
        <v>0</v>
      </c>
      <c r="AE145" s="286">
        <f>IF('2b - USD - conv.'!AE145=0,0,'2a - USD - local'!AE145/'2b - USD - conv.'!AE145)</f>
        <v>0</v>
      </c>
      <c r="AF145" s="286">
        <f>IF('2b - USD - conv.'!AF145=0,0,'2a - USD - local'!AF145/'2b - USD - conv.'!AF145)</f>
        <v>0</v>
      </c>
      <c r="AG145" s="286">
        <f>IF('2b - USD - conv.'!AG145=0,0,'2a - USD - local'!AG145/'2b - USD - conv.'!AG145)</f>
        <v>0</v>
      </c>
      <c r="AH145" s="286">
        <f>IF('2b - USD - conv.'!AH145=0,0,'2a - USD - local'!AH145/'2b - USD - conv.'!AH145)</f>
        <v>0</v>
      </c>
      <c r="AI145" s="286">
        <f>IF('2b - USD - conv.'!AI145=0,0,'2a - USD - local'!AI145/'2b - USD - conv.'!AI145)</f>
        <v>0</v>
      </c>
      <c r="AJ145" s="286">
        <f>IF('2b - USD - conv.'!AJ145=0,0,'2a - USD - local'!AJ145/'2b - USD - conv.'!AJ145)</f>
        <v>0</v>
      </c>
      <c r="AK145" s="286">
        <f>IF('2b - USD - conv.'!AK145=0,0,'2a - USD - local'!AK145/'2b - USD - conv.'!AK145)</f>
        <v>0</v>
      </c>
      <c r="AL145" s="286">
        <f>IF('2b - USD - conv.'!AL145=0,0,'2a - USD - local'!AL145/'2b - USD - conv.'!AL145)</f>
        <v>0</v>
      </c>
      <c r="AM145" s="286">
        <f>IF('2b - USD - conv.'!AM145=0,0,'2a - USD - local'!AM145/'2b - USD - conv.'!AM145)</f>
        <v>0</v>
      </c>
      <c r="AN145" s="286">
        <f>IF('2b - USD - conv.'!AN145=0,0,'2a - USD - local'!AN145/'2b - USD - conv.'!AN145)</f>
        <v>0</v>
      </c>
      <c r="AO145" s="286">
        <f>IF('2b - USD - conv.'!AO145=0,0,'2a - USD - local'!AO145/'2b - USD - conv.'!AO145)</f>
        <v>0</v>
      </c>
      <c r="AP145" s="308">
        <f>IF('2b - USD - conv.'!AP145=0,0,'2a - USD - local'!AP145/'2b - USD - conv.'!AP145)</f>
        <v>0</v>
      </c>
    </row>
    <row r="146" spans="1:42" customFormat="1" outlineLevel="2">
      <c r="A146" s="211" t="str">
        <f>A105&amp;"."&amp;A137&amp;"."&amp;A106&amp;"."&amp;B146</f>
        <v>1.d.3.9</v>
      </c>
      <c r="B146">
        <v>9</v>
      </c>
      <c r="C146" t="str">
        <f>'1-GBP'!C146</f>
        <v/>
      </c>
      <c r="M146" s="286">
        <f>IF('2b - USD - conv.'!M146=0,0,'2a - USD - local'!M146/'2b - USD - conv.'!M146)</f>
        <v>0</v>
      </c>
      <c r="N146" s="286">
        <f>IF('2b - USD - conv.'!N146=0,0,'2a - USD - local'!N146/'2b - USD - conv.'!N146)</f>
        <v>0</v>
      </c>
      <c r="O146" s="286">
        <f>IF('2b - USD - conv.'!O146=0,0,'2a - USD - local'!O146/'2b - USD - conv.'!O146)</f>
        <v>0</v>
      </c>
      <c r="P146" s="286">
        <f>IF('2b - USD - conv.'!P146=0,0,'2a - USD - local'!P146/'2b - USD - conv.'!P146)</f>
        <v>0</v>
      </c>
      <c r="Q146" s="286">
        <f>IF('2b - USD - conv.'!Q146=0,0,'2a - USD - local'!Q146/'2b - USD - conv.'!Q146)</f>
        <v>0</v>
      </c>
      <c r="R146" s="286">
        <f>IF('2b - USD - conv.'!R146=0,0,'2a - USD - local'!R146/'2b - USD - conv.'!R146)</f>
        <v>0</v>
      </c>
      <c r="S146" s="286">
        <f>IF('2b - USD - conv.'!S146=0,0,'2a - USD - local'!S146/'2b - USD - conv.'!S146)</f>
        <v>0</v>
      </c>
      <c r="T146" s="286">
        <f>IF('2b - USD - conv.'!T146=0,0,'2a - USD - local'!T146/'2b - USD - conv.'!T146)</f>
        <v>0</v>
      </c>
      <c r="U146" s="286">
        <f>IF('2b - USD - conv.'!U146=0,0,'2a - USD - local'!U146/'2b - USD - conv.'!U146)</f>
        <v>0</v>
      </c>
      <c r="V146" s="286">
        <f>IF('2b - USD - conv.'!V146=0,0,'2a - USD - local'!V146/'2b - USD - conv.'!V146)</f>
        <v>0</v>
      </c>
      <c r="W146" s="286">
        <f>IF('2b - USD - conv.'!W146=0,0,'2a - USD - local'!W146/'2b - USD - conv.'!W146)</f>
        <v>0</v>
      </c>
      <c r="X146" s="286">
        <f>IF('2b - USD - conv.'!X146=0,0,'2a - USD - local'!X146/'2b - USD - conv.'!X146)</f>
        <v>0</v>
      </c>
      <c r="Y146" s="286">
        <f>IF('2b - USD - conv.'!Y146=0,0,'2a - USD - local'!Y146/'2b - USD - conv.'!Y146)</f>
        <v>0</v>
      </c>
      <c r="Z146" s="286">
        <f>IF('2b - USD - conv.'!Z146=0,0,'2a - USD - local'!Z146/'2b - USD - conv.'!Z146)</f>
        <v>0</v>
      </c>
      <c r="AA146" s="286">
        <f>IF('2b - USD - conv.'!AA146=0,0,'2a - USD - local'!AA146/'2b - USD - conv.'!AA146)</f>
        <v>0</v>
      </c>
      <c r="AB146" s="286">
        <f>IF('2b - USD - conv.'!AB146=0,0,'2a - USD - local'!AB146/'2b - USD - conv.'!AB146)</f>
        <v>0</v>
      </c>
      <c r="AC146" s="286">
        <f>IF('2b - USD - conv.'!AC146=0,0,'2a - USD - local'!AC146/'2b - USD - conv.'!AC146)</f>
        <v>0</v>
      </c>
      <c r="AD146" s="286">
        <f>IF('2b - USD - conv.'!AD146=0,0,'2a - USD - local'!AD146/'2b - USD - conv.'!AD146)</f>
        <v>0</v>
      </c>
      <c r="AE146" s="286">
        <f>IF('2b - USD - conv.'!AE146=0,0,'2a - USD - local'!AE146/'2b - USD - conv.'!AE146)</f>
        <v>0</v>
      </c>
      <c r="AF146" s="286">
        <f>IF('2b - USD - conv.'!AF146=0,0,'2a - USD - local'!AF146/'2b - USD - conv.'!AF146)</f>
        <v>0</v>
      </c>
      <c r="AG146" s="286">
        <f>IF('2b - USD - conv.'!AG146=0,0,'2a - USD - local'!AG146/'2b - USD - conv.'!AG146)</f>
        <v>0</v>
      </c>
      <c r="AH146" s="286">
        <f>IF('2b - USD - conv.'!AH146=0,0,'2a - USD - local'!AH146/'2b - USD - conv.'!AH146)</f>
        <v>0</v>
      </c>
      <c r="AI146" s="286">
        <f>IF('2b - USD - conv.'!AI146=0,0,'2a - USD - local'!AI146/'2b - USD - conv.'!AI146)</f>
        <v>0</v>
      </c>
      <c r="AJ146" s="286">
        <f>IF('2b - USD - conv.'!AJ146=0,0,'2a - USD - local'!AJ146/'2b - USD - conv.'!AJ146)</f>
        <v>0</v>
      </c>
      <c r="AK146" s="286">
        <f>IF('2b - USD - conv.'!AK146=0,0,'2a - USD - local'!AK146/'2b - USD - conv.'!AK146)</f>
        <v>0</v>
      </c>
      <c r="AL146" s="286">
        <f>IF('2b - USD - conv.'!AL146=0,0,'2a - USD - local'!AL146/'2b - USD - conv.'!AL146)</f>
        <v>0</v>
      </c>
      <c r="AM146" s="286">
        <f>IF('2b - USD - conv.'!AM146=0,0,'2a - USD - local'!AM146/'2b - USD - conv.'!AM146)</f>
        <v>0</v>
      </c>
      <c r="AN146" s="286">
        <f>IF('2b - USD - conv.'!AN146=0,0,'2a - USD - local'!AN146/'2b - USD - conv.'!AN146)</f>
        <v>0</v>
      </c>
      <c r="AO146" s="286">
        <f>IF('2b - USD - conv.'!AO146=0,0,'2a - USD - local'!AO146/'2b - USD - conv.'!AO146)</f>
        <v>0</v>
      </c>
      <c r="AP146" s="308">
        <f>IF('2b - USD - conv.'!AP146=0,0,'2a - USD - local'!AP146/'2b - USD - conv.'!AP146)</f>
        <v>0</v>
      </c>
    </row>
    <row r="147" spans="1:42" customFormat="1" outlineLevel="2">
      <c r="A147" s="211" t="str">
        <f>A105&amp;"."&amp;A137&amp;"."&amp;A106&amp;"."&amp;B147</f>
        <v>1.d.3.10</v>
      </c>
      <c r="B147">
        <v>10</v>
      </c>
      <c r="C147" t="str">
        <f>'1-GBP'!C147</f>
        <v/>
      </c>
      <c r="M147" s="286">
        <f>IF('2b - USD - conv.'!M147=0,0,'2a - USD - local'!M147/'2b - USD - conv.'!M147)</f>
        <v>0</v>
      </c>
      <c r="N147" s="286">
        <f>IF('2b - USD - conv.'!N147=0,0,'2a - USD - local'!N147/'2b - USD - conv.'!N147)</f>
        <v>0</v>
      </c>
      <c r="O147" s="286">
        <f>IF('2b - USD - conv.'!O147=0,0,'2a - USD - local'!O147/'2b - USD - conv.'!O147)</f>
        <v>0</v>
      </c>
      <c r="P147" s="286">
        <f>IF('2b - USD - conv.'!P147=0,0,'2a - USD - local'!P147/'2b - USD - conv.'!P147)</f>
        <v>0</v>
      </c>
      <c r="Q147" s="286">
        <f>IF('2b - USD - conv.'!Q147=0,0,'2a - USD - local'!Q147/'2b - USD - conv.'!Q147)</f>
        <v>0</v>
      </c>
      <c r="R147" s="286">
        <f>IF('2b - USD - conv.'!R147=0,0,'2a - USD - local'!R147/'2b - USD - conv.'!R147)</f>
        <v>0</v>
      </c>
      <c r="S147" s="286">
        <f>IF('2b - USD - conv.'!S147=0,0,'2a - USD - local'!S147/'2b - USD - conv.'!S147)</f>
        <v>0</v>
      </c>
      <c r="T147" s="286">
        <f>IF('2b - USD - conv.'!T147=0,0,'2a - USD - local'!T147/'2b - USD - conv.'!T147)</f>
        <v>0</v>
      </c>
      <c r="U147" s="286">
        <f>IF('2b - USD - conv.'!U147=0,0,'2a - USD - local'!U147/'2b - USD - conv.'!U147)</f>
        <v>0</v>
      </c>
      <c r="V147" s="286">
        <f>IF('2b - USD - conv.'!V147=0,0,'2a - USD - local'!V147/'2b - USD - conv.'!V147)</f>
        <v>0</v>
      </c>
      <c r="W147" s="286">
        <f>IF('2b - USD - conv.'!W147=0,0,'2a - USD - local'!W147/'2b - USD - conv.'!W147)</f>
        <v>0</v>
      </c>
      <c r="X147" s="286">
        <f>IF('2b - USD - conv.'!X147=0,0,'2a - USD - local'!X147/'2b - USD - conv.'!X147)</f>
        <v>0</v>
      </c>
      <c r="Y147" s="286">
        <f>IF('2b - USD - conv.'!Y147=0,0,'2a - USD - local'!Y147/'2b - USD - conv.'!Y147)</f>
        <v>0</v>
      </c>
      <c r="Z147" s="286">
        <f>IF('2b - USD - conv.'!Z147=0,0,'2a - USD - local'!Z147/'2b - USD - conv.'!Z147)</f>
        <v>0</v>
      </c>
      <c r="AA147" s="286">
        <f>IF('2b - USD - conv.'!AA147=0,0,'2a - USD - local'!AA147/'2b - USD - conv.'!AA147)</f>
        <v>0</v>
      </c>
      <c r="AB147" s="286">
        <f>IF('2b - USD - conv.'!AB147=0,0,'2a - USD - local'!AB147/'2b - USD - conv.'!AB147)</f>
        <v>0</v>
      </c>
      <c r="AC147" s="286">
        <f>IF('2b - USD - conv.'!AC147=0,0,'2a - USD - local'!AC147/'2b - USD - conv.'!AC147)</f>
        <v>0</v>
      </c>
      <c r="AD147" s="286">
        <f>IF('2b - USD - conv.'!AD147=0,0,'2a - USD - local'!AD147/'2b - USD - conv.'!AD147)</f>
        <v>0</v>
      </c>
      <c r="AE147" s="286">
        <f>IF('2b - USD - conv.'!AE147=0,0,'2a - USD - local'!AE147/'2b - USD - conv.'!AE147)</f>
        <v>0</v>
      </c>
      <c r="AF147" s="286">
        <f>IF('2b - USD - conv.'!AF147=0,0,'2a - USD - local'!AF147/'2b - USD - conv.'!AF147)</f>
        <v>0</v>
      </c>
      <c r="AG147" s="286">
        <f>IF('2b - USD - conv.'!AG147=0,0,'2a - USD - local'!AG147/'2b - USD - conv.'!AG147)</f>
        <v>0</v>
      </c>
      <c r="AH147" s="286">
        <f>IF('2b - USD - conv.'!AH147=0,0,'2a - USD - local'!AH147/'2b - USD - conv.'!AH147)</f>
        <v>0</v>
      </c>
      <c r="AI147" s="286">
        <f>IF('2b - USD - conv.'!AI147=0,0,'2a - USD - local'!AI147/'2b - USD - conv.'!AI147)</f>
        <v>0</v>
      </c>
      <c r="AJ147" s="286">
        <f>IF('2b - USD - conv.'!AJ147=0,0,'2a - USD - local'!AJ147/'2b - USD - conv.'!AJ147)</f>
        <v>0</v>
      </c>
      <c r="AK147" s="286">
        <f>IF('2b - USD - conv.'!AK147=0,0,'2a - USD - local'!AK147/'2b - USD - conv.'!AK147)</f>
        <v>0</v>
      </c>
      <c r="AL147" s="286">
        <f>IF('2b - USD - conv.'!AL147=0,0,'2a - USD - local'!AL147/'2b - USD - conv.'!AL147)</f>
        <v>0</v>
      </c>
      <c r="AM147" s="286">
        <f>IF('2b - USD - conv.'!AM147=0,0,'2a - USD - local'!AM147/'2b - USD - conv.'!AM147)</f>
        <v>0</v>
      </c>
      <c r="AN147" s="286">
        <f>IF('2b - USD - conv.'!AN147=0,0,'2a - USD - local'!AN147/'2b - USD - conv.'!AN147)</f>
        <v>0</v>
      </c>
      <c r="AO147" s="286">
        <f>IF('2b - USD - conv.'!AO147=0,0,'2a - USD - local'!AO147/'2b - USD - conv.'!AO147)</f>
        <v>0</v>
      </c>
      <c r="AP147" s="308">
        <f>IF('2b - USD - conv.'!AP147=0,0,'2a - USD - local'!AP147/'2b - USD - conv.'!AP147)</f>
        <v>0</v>
      </c>
    </row>
    <row r="148" spans="1:42" customFormat="1" outlineLevel="2">
      <c r="A148" s="211" t="str">
        <f>A105&amp;"."&amp;A137&amp;"."&amp;A106&amp;"."&amp;B148</f>
        <v>1.d.3.11</v>
      </c>
      <c r="B148">
        <v>11</v>
      </c>
      <c r="C148" t="str">
        <f>'1-GBP'!C148</f>
        <v/>
      </c>
      <c r="M148" s="286">
        <f>IF('2b - USD - conv.'!M148=0,0,'2a - USD - local'!M148/'2b - USD - conv.'!M148)</f>
        <v>0</v>
      </c>
      <c r="N148" s="286">
        <f>IF('2b - USD - conv.'!N148=0,0,'2a - USD - local'!N148/'2b - USD - conv.'!N148)</f>
        <v>0</v>
      </c>
      <c r="O148" s="286">
        <f>IF('2b - USD - conv.'!O148=0,0,'2a - USD - local'!O148/'2b - USD - conv.'!O148)</f>
        <v>0</v>
      </c>
      <c r="P148" s="286">
        <f>IF('2b - USD - conv.'!P148=0,0,'2a - USD - local'!P148/'2b - USD - conv.'!P148)</f>
        <v>0</v>
      </c>
      <c r="Q148" s="286">
        <f>IF('2b - USD - conv.'!Q148=0,0,'2a - USD - local'!Q148/'2b - USD - conv.'!Q148)</f>
        <v>0</v>
      </c>
      <c r="R148" s="286">
        <f>IF('2b - USD - conv.'!R148=0,0,'2a - USD - local'!R148/'2b - USD - conv.'!R148)</f>
        <v>0</v>
      </c>
      <c r="S148" s="286">
        <f>IF('2b - USD - conv.'!S148=0,0,'2a - USD - local'!S148/'2b - USD - conv.'!S148)</f>
        <v>0</v>
      </c>
      <c r="T148" s="286">
        <f>IF('2b - USD - conv.'!T148=0,0,'2a - USD - local'!T148/'2b - USD - conv.'!T148)</f>
        <v>0</v>
      </c>
      <c r="U148" s="286">
        <f>IF('2b - USD - conv.'!U148=0,0,'2a - USD - local'!U148/'2b - USD - conv.'!U148)</f>
        <v>0</v>
      </c>
      <c r="V148" s="286">
        <f>IF('2b - USD - conv.'!V148=0,0,'2a - USD - local'!V148/'2b - USD - conv.'!V148)</f>
        <v>0</v>
      </c>
      <c r="W148" s="286">
        <f>IF('2b - USD - conv.'!W148=0,0,'2a - USD - local'!W148/'2b - USD - conv.'!W148)</f>
        <v>0</v>
      </c>
      <c r="X148" s="286">
        <f>IF('2b - USD - conv.'!X148=0,0,'2a - USD - local'!X148/'2b - USD - conv.'!X148)</f>
        <v>0</v>
      </c>
      <c r="Y148" s="286">
        <f>IF('2b - USD - conv.'!Y148=0,0,'2a - USD - local'!Y148/'2b - USD - conv.'!Y148)</f>
        <v>0</v>
      </c>
      <c r="Z148" s="286">
        <f>IF('2b - USD - conv.'!Z148=0,0,'2a - USD - local'!Z148/'2b - USD - conv.'!Z148)</f>
        <v>0</v>
      </c>
      <c r="AA148" s="286">
        <f>IF('2b - USD - conv.'!AA148=0,0,'2a - USD - local'!AA148/'2b - USD - conv.'!AA148)</f>
        <v>0</v>
      </c>
      <c r="AB148" s="286">
        <f>IF('2b - USD - conv.'!AB148=0,0,'2a - USD - local'!AB148/'2b - USD - conv.'!AB148)</f>
        <v>0</v>
      </c>
      <c r="AC148" s="286">
        <f>IF('2b - USD - conv.'!AC148=0,0,'2a - USD - local'!AC148/'2b - USD - conv.'!AC148)</f>
        <v>0</v>
      </c>
      <c r="AD148" s="286">
        <f>IF('2b - USD - conv.'!AD148=0,0,'2a - USD - local'!AD148/'2b - USD - conv.'!AD148)</f>
        <v>0</v>
      </c>
      <c r="AE148" s="286">
        <f>IF('2b - USD - conv.'!AE148=0,0,'2a - USD - local'!AE148/'2b - USD - conv.'!AE148)</f>
        <v>0</v>
      </c>
      <c r="AF148" s="286">
        <f>IF('2b - USD - conv.'!AF148=0,0,'2a - USD - local'!AF148/'2b - USD - conv.'!AF148)</f>
        <v>0</v>
      </c>
      <c r="AG148" s="286">
        <f>IF('2b - USD - conv.'!AG148=0,0,'2a - USD - local'!AG148/'2b - USD - conv.'!AG148)</f>
        <v>0</v>
      </c>
      <c r="AH148" s="286">
        <f>IF('2b - USD - conv.'!AH148=0,0,'2a - USD - local'!AH148/'2b - USD - conv.'!AH148)</f>
        <v>0</v>
      </c>
      <c r="AI148" s="286">
        <f>IF('2b - USD - conv.'!AI148=0,0,'2a - USD - local'!AI148/'2b - USD - conv.'!AI148)</f>
        <v>0</v>
      </c>
      <c r="AJ148" s="286">
        <f>IF('2b - USD - conv.'!AJ148=0,0,'2a - USD - local'!AJ148/'2b - USD - conv.'!AJ148)</f>
        <v>0</v>
      </c>
      <c r="AK148" s="286">
        <f>IF('2b - USD - conv.'!AK148=0,0,'2a - USD - local'!AK148/'2b - USD - conv.'!AK148)</f>
        <v>0</v>
      </c>
      <c r="AL148" s="286">
        <f>IF('2b - USD - conv.'!AL148=0,0,'2a - USD - local'!AL148/'2b - USD - conv.'!AL148)</f>
        <v>0</v>
      </c>
      <c r="AM148" s="286">
        <f>IF('2b - USD - conv.'!AM148=0,0,'2a - USD - local'!AM148/'2b - USD - conv.'!AM148)</f>
        <v>0</v>
      </c>
      <c r="AN148" s="286">
        <f>IF('2b - USD - conv.'!AN148=0,0,'2a - USD - local'!AN148/'2b - USD - conv.'!AN148)</f>
        <v>0</v>
      </c>
      <c r="AO148" s="286">
        <f>IF('2b - USD - conv.'!AO148=0,0,'2a - USD - local'!AO148/'2b - USD - conv.'!AO148)</f>
        <v>0</v>
      </c>
      <c r="AP148" s="308">
        <f>IF('2b - USD - conv.'!AP148=0,0,'2a - USD - local'!AP148/'2b - USD - conv.'!AP148)</f>
        <v>0</v>
      </c>
    </row>
    <row r="149" spans="1:42" customFormat="1" outlineLevel="2">
      <c r="A149" s="211" t="str">
        <f>A105&amp;"."&amp;A137&amp;"."&amp;A106&amp;"."&amp;B149</f>
        <v>1.d.3.12</v>
      </c>
      <c r="B149">
        <v>12</v>
      </c>
      <c r="C149" t="str">
        <f>'1-GBP'!C149</f>
        <v/>
      </c>
      <c r="M149" s="286">
        <f>IF('2b - USD - conv.'!M149=0,0,'2a - USD - local'!M149/'2b - USD - conv.'!M149)</f>
        <v>0</v>
      </c>
      <c r="N149" s="286">
        <f>IF('2b - USD - conv.'!N149=0,0,'2a - USD - local'!N149/'2b - USD - conv.'!N149)</f>
        <v>0</v>
      </c>
      <c r="O149" s="286">
        <f>IF('2b - USD - conv.'!O149=0,0,'2a - USD - local'!O149/'2b - USD - conv.'!O149)</f>
        <v>0</v>
      </c>
      <c r="P149" s="286">
        <f>IF('2b - USD - conv.'!P149=0,0,'2a - USD - local'!P149/'2b - USD - conv.'!P149)</f>
        <v>0</v>
      </c>
      <c r="Q149" s="286">
        <f>IF('2b - USD - conv.'!Q149=0,0,'2a - USD - local'!Q149/'2b - USD - conv.'!Q149)</f>
        <v>0</v>
      </c>
      <c r="R149" s="286">
        <f>IF('2b - USD - conv.'!R149=0,0,'2a - USD - local'!R149/'2b - USD - conv.'!R149)</f>
        <v>0</v>
      </c>
      <c r="S149" s="286">
        <f>IF('2b - USD - conv.'!S149=0,0,'2a - USD - local'!S149/'2b - USD - conv.'!S149)</f>
        <v>0</v>
      </c>
      <c r="T149" s="286">
        <f>IF('2b - USD - conv.'!T149=0,0,'2a - USD - local'!T149/'2b - USD - conv.'!T149)</f>
        <v>0</v>
      </c>
      <c r="U149" s="286">
        <f>IF('2b - USD - conv.'!U149=0,0,'2a - USD - local'!U149/'2b - USD - conv.'!U149)</f>
        <v>0</v>
      </c>
      <c r="V149" s="286">
        <f>IF('2b - USD - conv.'!V149=0,0,'2a - USD - local'!V149/'2b - USD - conv.'!V149)</f>
        <v>0</v>
      </c>
      <c r="W149" s="286">
        <f>IF('2b - USD - conv.'!W149=0,0,'2a - USD - local'!W149/'2b - USD - conv.'!W149)</f>
        <v>0</v>
      </c>
      <c r="X149" s="286">
        <f>IF('2b - USD - conv.'!X149=0,0,'2a - USD - local'!X149/'2b - USD - conv.'!X149)</f>
        <v>0</v>
      </c>
      <c r="Y149" s="286">
        <f>IF('2b - USD - conv.'!Y149=0,0,'2a - USD - local'!Y149/'2b - USD - conv.'!Y149)</f>
        <v>0</v>
      </c>
      <c r="Z149" s="286">
        <f>IF('2b - USD - conv.'!Z149=0,0,'2a - USD - local'!Z149/'2b - USD - conv.'!Z149)</f>
        <v>0</v>
      </c>
      <c r="AA149" s="286">
        <f>IF('2b - USD - conv.'!AA149=0,0,'2a - USD - local'!AA149/'2b - USD - conv.'!AA149)</f>
        <v>0</v>
      </c>
      <c r="AB149" s="286">
        <f>IF('2b - USD - conv.'!AB149=0,0,'2a - USD - local'!AB149/'2b - USD - conv.'!AB149)</f>
        <v>0</v>
      </c>
      <c r="AC149" s="286">
        <f>IF('2b - USD - conv.'!AC149=0,0,'2a - USD - local'!AC149/'2b - USD - conv.'!AC149)</f>
        <v>0</v>
      </c>
      <c r="AD149" s="286">
        <f>IF('2b - USD - conv.'!AD149=0,0,'2a - USD - local'!AD149/'2b - USD - conv.'!AD149)</f>
        <v>0</v>
      </c>
      <c r="AE149" s="286">
        <f>IF('2b - USD - conv.'!AE149=0,0,'2a - USD - local'!AE149/'2b - USD - conv.'!AE149)</f>
        <v>0</v>
      </c>
      <c r="AF149" s="286">
        <f>IF('2b - USD - conv.'!AF149=0,0,'2a - USD - local'!AF149/'2b - USD - conv.'!AF149)</f>
        <v>0</v>
      </c>
      <c r="AG149" s="286">
        <f>IF('2b - USD - conv.'!AG149=0,0,'2a - USD - local'!AG149/'2b - USD - conv.'!AG149)</f>
        <v>0</v>
      </c>
      <c r="AH149" s="286">
        <f>IF('2b - USD - conv.'!AH149=0,0,'2a - USD - local'!AH149/'2b - USD - conv.'!AH149)</f>
        <v>0</v>
      </c>
      <c r="AI149" s="286">
        <f>IF('2b - USD - conv.'!AI149=0,0,'2a - USD - local'!AI149/'2b - USD - conv.'!AI149)</f>
        <v>0</v>
      </c>
      <c r="AJ149" s="286">
        <f>IF('2b - USD - conv.'!AJ149=0,0,'2a - USD - local'!AJ149/'2b - USD - conv.'!AJ149)</f>
        <v>0</v>
      </c>
      <c r="AK149" s="286">
        <f>IF('2b - USD - conv.'!AK149=0,0,'2a - USD - local'!AK149/'2b - USD - conv.'!AK149)</f>
        <v>0</v>
      </c>
      <c r="AL149" s="286">
        <f>IF('2b - USD - conv.'!AL149=0,0,'2a - USD - local'!AL149/'2b - USD - conv.'!AL149)</f>
        <v>0</v>
      </c>
      <c r="AM149" s="286">
        <f>IF('2b - USD - conv.'!AM149=0,0,'2a - USD - local'!AM149/'2b - USD - conv.'!AM149)</f>
        <v>0</v>
      </c>
      <c r="AN149" s="286">
        <f>IF('2b - USD - conv.'!AN149=0,0,'2a - USD - local'!AN149/'2b - USD - conv.'!AN149)</f>
        <v>0</v>
      </c>
      <c r="AO149" s="286">
        <f>IF('2b - USD - conv.'!AO149=0,0,'2a - USD - local'!AO149/'2b - USD - conv.'!AO149)</f>
        <v>0</v>
      </c>
      <c r="AP149" s="308">
        <f>IF('2b - USD - conv.'!AP149=0,0,'2a - USD - local'!AP149/'2b - USD - conv.'!AP149)</f>
        <v>0</v>
      </c>
    </row>
    <row r="150" spans="1:42" customFormat="1" outlineLevel="1" collapsed="1">
      <c r="A150" s="212"/>
      <c r="B150" s="201">
        <f>B149-COUNTIFS(C138:C149,"")</f>
        <v>0</v>
      </c>
      <c r="C150" s="201" t="s">
        <v>285</v>
      </c>
      <c r="D150" s="201"/>
      <c r="E150" s="201"/>
      <c r="F150" s="201"/>
      <c r="G150" s="201"/>
      <c r="H150" s="201"/>
      <c r="I150" s="201"/>
      <c r="J150" s="201"/>
      <c r="K150" s="201"/>
      <c r="L150" s="201"/>
      <c r="M150" s="280">
        <f t="shared" ref="M150:AP150" si="13">SUM(M138:M149)</f>
        <v>0</v>
      </c>
      <c r="N150" s="280">
        <f t="shared" si="13"/>
        <v>0</v>
      </c>
      <c r="O150" s="280">
        <f t="shared" si="13"/>
        <v>0</v>
      </c>
      <c r="P150" s="280">
        <f t="shared" si="13"/>
        <v>0</v>
      </c>
      <c r="Q150" s="280">
        <f t="shared" si="13"/>
        <v>0</v>
      </c>
      <c r="R150" s="280">
        <f t="shared" si="13"/>
        <v>0</v>
      </c>
      <c r="S150" s="280">
        <f t="shared" si="13"/>
        <v>0</v>
      </c>
      <c r="T150" s="280">
        <f t="shared" si="13"/>
        <v>0</v>
      </c>
      <c r="U150" s="280">
        <f t="shared" si="13"/>
        <v>0</v>
      </c>
      <c r="V150" s="280">
        <f t="shared" si="13"/>
        <v>0</v>
      </c>
      <c r="W150" s="280">
        <f t="shared" si="13"/>
        <v>0</v>
      </c>
      <c r="X150" s="280">
        <f t="shared" si="13"/>
        <v>0</v>
      </c>
      <c r="Y150" s="280">
        <f t="shared" si="13"/>
        <v>0</v>
      </c>
      <c r="Z150" s="280">
        <f t="shared" si="13"/>
        <v>0</v>
      </c>
      <c r="AA150" s="280">
        <f t="shared" si="13"/>
        <v>0</v>
      </c>
      <c r="AB150" s="280">
        <f t="shared" si="13"/>
        <v>0</v>
      </c>
      <c r="AC150" s="280">
        <f t="shared" si="13"/>
        <v>0</v>
      </c>
      <c r="AD150" s="280">
        <f t="shared" si="13"/>
        <v>0</v>
      </c>
      <c r="AE150" s="280">
        <f t="shared" si="13"/>
        <v>0</v>
      </c>
      <c r="AF150" s="280">
        <f t="shared" si="13"/>
        <v>0</v>
      </c>
      <c r="AG150" s="280">
        <f t="shared" si="13"/>
        <v>0</v>
      </c>
      <c r="AH150" s="280">
        <f t="shared" si="13"/>
        <v>0</v>
      </c>
      <c r="AI150" s="280">
        <f t="shared" si="13"/>
        <v>0</v>
      </c>
      <c r="AJ150" s="280">
        <f t="shared" si="13"/>
        <v>0</v>
      </c>
      <c r="AK150" s="280">
        <f t="shared" si="13"/>
        <v>0</v>
      </c>
      <c r="AL150" s="280">
        <f t="shared" si="13"/>
        <v>0</v>
      </c>
      <c r="AM150" s="280">
        <f t="shared" si="13"/>
        <v>0</v>
      </c>
      <c r="AN150" s="280">
        <f t="shared" si="13"/>
        <v>0</v>
      </c>
      <c r="AO150" s="280">
        <f t="shared" si="13"/>
        <v>0</v>
      </c>
      <c r="AP150" s="280">
        <f t="shared" si="13"/>
        <v>0</v>
      </c>
    </row>
    <row r="151" spans="1:42" customFormat="1" ht="16.149999999999999" outlineLevel="1" thickBot="1">
      <c r="A151" s="213"/>
      <c r="B151" s="202"/>
      <c r="C151" s="202"/>
      <c r="D151" s="202"/>
      <c r="E151" s="202"/>
      <c r="F151" s="202"/>
      <c r="G151" s="202"/>
      <c r="H151" s="202"/>
      <c r="I151" s="202"/>
      <c r="J151" s="202"/>
      <c r="K151" s="202"/>
      <c r="L151" s="202"/>
      <c r="M151" s="313"/>
      <c r="N151" s="313"/>
      <c r="O151" s="313"/>
      <c r="P151" s="313"/>
      <c r="Q151" s="313"/>
      <c r="R151" s="313"/>
      <c r="S151" s="313"/>
      <c r="T151" s="313"/>
      <c r="U151" s="313"/>
      <c r="V151" s="313"/>
      <c r="W151" s="313"/>
      <c r="X151" s="313"/>
      <c r="Y151" s="313"/>
      <c r="Z151" s="313"/>
      <c r="AA151" s="313"/>
      <c r="AB151" s="313"/>
      <c r="AC151" s="313"/>
      <c r="AD151" s="313"/>
      <c r="AE151" s="313"/>
      <c r="AF151" s="313"/>
      <c r="AG151" s="313"/>
      <c r="AH151" s="313"/>
      <c r="AI151" s="313"/>
      <c r="AJ151" s="313"/>
      <c r="AK151" s="313"/>
      <c r="AL151" s="313"/>
      <c r="AM151" s="313"/>
      <c r="AN151" s="313"/>
      <c r="AO151" s="313"/>
      <c r="AP151" s="313"/>
    </row>
    <row r="152" spans="1:42" customFormat="1" ht="16.149999999999999" outlineLevel="1" thickBot="1">
      <c r="A152" s="214" t="s">
        <v>288</v>
      </c>
      <c r="B152" s="203">
        <f>B150+B135+B120</f>
        <v>8</v>
      </c>
      <c r="C152" s="203" t="s">
        <v>289</v>
      </c>
      <c r="D152" s="203"/>
      <c r="E152" s="203"/>
      <c r="F152" s="203"/>
      <c r="G152" s="203" t="str">
        <f>+"Total "&amp;$B105&amp;" "&amp;$B106</f>
        <v>Total Phase 1 Offshore Storage System (Endurance)</v>
      </c>
      <c r="H152" s="203"/>
      <c r="I152" s="203"/>
      <c r="J152" s="203"/>
      <c r="K152" s="203"/>
      <c r="L152" s="203"/>
      <c r="M152" s="284">
        <f t="shared" ref="M152:AP152" si="14">SUM(M120,M135,M150)</f>
        <v>0</v>
      </c>
      <c r="N152" s="284">
        <f t="shared" si="14"/>
        <v>0</v>
      </c>
      <c r="O152" s="284">
        <f t="shared" si="14"/>
        <v>0</v>
      </c>
      <c r="P152" s="284">
        <f t="shared" si="14"/>
        <v>0</v>
      </c>
      <c r="Q152" s="284">
        <f t="shared" si="14"/>
        <v>0</v>
      </c>
      <c r="R152" s="284">
        <f t="shared" si="14"/>
        <v>0</v>
      </c>
      <c r="S152" s="284">
        <f t="shared" si="14"/>
        <v>0</v>
      </c>
      <c r="T152" s="284">
        <f t="shared" si="14"/>
        <v>0</v>
      </c>
      <c r="U152" s="284">
        <f t="shared" si="14"/>
        <v>0</v>
      </c>
      <c r="V152" s="284">
        <f t="shared" si="14"/>
        <v>0</v>
      </c>
      <c r="W152" s="284">
        <f t="shared" si="14"/>
        <v>0</v>
      </c>
      <c r="X152" s="284">
        <f t="shared" si="14"/>
        <v>0</v>
      </c>
      <c r="Y152" s="284">
        <f t="shared" si="14"/>
        <v>0</v>
      </c>
      <c r="Z152" s="284">
        <f t="shared" si="14"/>
        <v>0</v>
      </c>
      <c r="AA152" s="284">
        <f t="shared" si="14"/>
        <v>0</v>
      </c>
      <c r="AB152" s="284">
        <f t="shared" si="14"/>
        <v>0</v>
      </c>
      <c r="AC152" s="284">
        <f t="shared" si="14"/>
        <v>0</v>
      </c>
      <c r="AD152" s="284">
        <f t="shared" si="14"/>
        <v>0</v>
      </c>
      <c r="AE152" s="284">
        <f t="shared" si="14"/>
        <v>0</v>
      </c>
      <c r="AF152" s="284">
        <f t="shared" si="14"/>
        <v>0</v>
      </c>
      <c r="AG152" s="284">
        <f t="shared" si="14"/>
        <v>0</v>
      </c>
      <c r="AH152" s="284">
        <f t="shared" si="14"/>
        <v>0</v>
      </c>
      <c r="AI152" s="284">
        <f t="shared" si="14"/>
        <v>0</v>
      </c>
      <c r="AJ152" s="284">
        <f t="shared" si="14"/>
        <v>0</v>
      </c>
      <c r="AK152" s="284">
        <f t="shared" si="14"/>
        <v>0</v>
      </c>
      <c r="AL152" s="284">
        <f t="shared" si="14"/>
        <v>0</v>
      </c>
      <c r="AM152" s="284">
        <f t="shared" si="14"/>
        <v>0</v>
      </c>
      <c r="AN152" s="284">
        <f t="shared" si="14"/>
        <v>0</v>
      </c>
      <c r="AO152" s="284">
        <f t="shared" si="14"/>
        <v>0</v>
      </c>
      <c r="AP152" s="284">
        <f t="shared" si="14"/>
        <v>0</v>
      </c>
    </row>
    <row r="153" spans="1:42" customFormat="1" collapsed="1">
      <c r="A153" s="211"/>
      <c r="M153" s="314"/>
      <c r="N153" s="314"/>
      <c r="O153" s="314"/>
      <c r="P153" s="314"/>
      <c r="Q153" s="314"/>
      <c r="R153" s="314"/>
      <c r="S153" s="314"/>
      <c r="T153" s="314"/>
      <c r="U153" s="314"/>
      <c r="V153" s="314"/>
      <c r="W153" s="314"/>
      <c r="X153" s="314"/>
      <c r="Y153" s="314"/>
      <c r="Z153" s="314"/>
      <c r="AA153" s="314"/>
      <c r="AB153" s="314"/>
      <c r="AC153" s="314"/>
      <c r="AD153" s="314"/>
      <c r="AE153" s="314"/>
      <c r="AF153" s="314"/>
      <c r="AG153" s="314"/>
      <c r="AH153" s="314"/>
      <c r="AI153" s="314"/>
      <c r="AJ153" s="314"/>
      <c r="AK153" s="314"/>
      <c r="AL153" s="314"/>
      <c r="AM153" s="314"/>
      <c r="AN153" s="314"/>
      <c r="AO153" s="314"/>
      <c r="AP153" s="314"/>
    </row>
    <row r="154" spans="1:42" customFormat="1">
      <c r="A154" s="209" t="str">
        <f>_xlfn.TEXTBEFORE(J154,".")</f>
        <v>1</v>
      </c>
      <c r="B154" s="196" t="str">
        <f>_xlfn.XLOOKUP(A154,Select!$B$4:$B$65,Select!$C$4:$C$65)</f>
        <v>Phase 1</v>
      </c>
      <c r="C154" s="197"/>
      <c r="D154" s="197">
        <f>B169+B184+B199</f>
        <v>5</v>
      </c>
      <c r="E154" s="197" t="s">
        <v>281</v>
      </c>
      <c r="F154" s="197"/>
      <c r="G154" s="197"/>
      <c r="H154" s="197"/>
      <c r="I154" s="197" t="s">
        <v>282</v>
      </c>
      <c r="J154" s="197" t="str">
        <f>Select!$M$7</f>
        <v>1.4</v>
      </c>
      <c r="K154" s="197"/>
      <c r="L154" s="197"/>
      <c r="M154" s="318"/>
      <c r="N154" s="319"/>
      <c r="O154" s="319"/>
      <c r="P154" s="319"/>
      <c r="Q154" s="319"/>
      <c r="R154" s="319"/>
      <c r="S154" s="319"/>
      <c r="T154" s="319"/>
      <c r="U154" s="319"/>
      <c r="V154" s="319"/>
      <c r="W154" s="319"/>
      <c r="X154" s="319"/>
      <c r="Y154" s="319"/>
      <c r="Z154" s="319"/>
      <c r="AA154" s="319"/>
      <c r="AB154" s="319"/>
      <c r="AC154" s="319"/>
      <c r="AD154" s="319"/>
      <c r="AE154" s="319"/>
      <c r="AF154" s="319"/>
      <c r="AG154" s="319"/>
      <c r="AH154" s="319"/>
      <c r="AI154" s="319"/>
      <c r="AJ154" s="319"/>
      <c r="AK154" s="319"/>
      <c r="AL154" s="319"/>
      <c r="AM154" s="319"/>
      <c r="AN154" s="319"/>
      <c r="AO154" s="319"/>
      <c r="AP154" s="319"/>
    </row>
    <row r="155" spans="1:42" customFormat="1" outlineLevel="1">
      <c r="A155" s="210" t="str">
        <f>_xlfn.TEXTAFTER(J154,".")</f>
        <v>4</v>
      </c>
      <c r="B155" s="199" t="str">
        <f>_xlfn.XLOOKUP($J154,Select!$K$4:$K$65,Select!$F$4:$F$65)</f>
        <v>Operator Other</v>
      </c>
      <c r="C155" s="199"/>
      <c r="D155" s="199"/>
      <c r="E155" s="199"/>
      <c r="F155" s="199"/>
      <c r="G155" s="199"/>
      <c r="H155" s="199"/>
      <c r="I155" s="199"/>
      <c r="J155" s="199"/>
      <c r="K155" s="199"/>
      <c r="L155" s="199"/>
      <c r="M155" s="320"/>
      <c r="N155" s="320"/>
      <c r="O155" s="320"/>
      <c r="P155" s="320"/>
      <c r="Q155" s="320"/>
      <c r="R155" s="320"/>
      <c r="S155" s="320"/>
      <c r="T155" s="320"/>
      <c r="U155" s="320"/>
      <c r="V155" s="320"/>
      <c r="W155" s="320"/>
      <c r="X155" s="320"/>
      <c r="Y155" s="320"/>
      <c r="Z155" s="320"/>
      <c r="AA155" s="320"/>
      <c r="AB155" s="320"/>
      <c r="AC155" s="320"/>
      <c r="AD155" s="320"/>
      <c r="AE155" s="320"/>
      <c r="AF155" s="320"/>
      <c r="AG155" s="320"/>
      <c r="AH155" s="320"/>
      <c r="AI155" s="320"/>
      <c r="AJ155" s="320"/>
      <c r="AK155" s="320"/>
      <c r="AL155" s="320"/>
      <c r="AM155" s="320"/>
      <c r="AN155" s="320"/>
      <c r="AO155" s="320"/>
      <c r="AP155" s="320"/>
    </row>
    <row r="156" spans="1:42" customFormat="1" outlineLevel="1">
      <c r="A156" s="220" t="s">
        <v>150</v>
      </c>
      <c r="B156" s="220" t="s">
        <v>283</v>
      </c>
      <c r="C156" s="220" t="s">
        <v>284</v>
      </c>
      <c r="D156" s="220"/>
      <c r="E156" s="220"/>
      <c r="F156" s="220"/>
      <c r="G156" s="220"/>
      <c r="H156" s="220"/>
      <c r="I156" s="220"/>
      <c r="J156" s="220"/>
      <c r="K156" s="220"/>
      <c r="L156" s="220"/>
      <c r="M156" s="315"/>
      <c r="N156" s="315"/>
      <c r="O156" s="315"/>
      <c r="P156" s="315"/>
      <c r="Q156" s="315"/>
      <c r="R156" s="315"/>
      <c r="S156" s="315"/>
      <c r="T156" s="315"/>
      <c r="U156" s="315"/>
      <c r="V156" s="315"/>
      <c r="W156" s="315"/>
      <c r="X156" s="315"/>
      <c r="Y156" s="315"/>
      <c r="Z156" s="315"/>
      <c r="AA156" s="315"/>
      <c r="AB156" s="315"/>
      <c r="AC156" s="315"/>
      <c r="AD156" s="315"/>
      <c r="AE156" s="315"/>
      <c r="AF156" s="315"/>
      <c r="AG156" s="315"/>
      <c r="AH156" s="315"/>
      <c r="AI156" s="315"/>
      <c r="AJ156" s="315"/>
      <c r="AK156" s="315"/>
      <c r="AL156" s="315"/>
      <c r="AM156" s="315"/>
      <c r="AN156" s="315"/>
      <c r="AO156" s="315"/>
      <c r="AP156" s="315"/>
    </row>
    <row r="157" spans="1:42" customFormat="1" outlineLevel="2">
      <c r="A157" s="211" t="str">
        <f>A154&amp;"."&amp;A156&amp;"."&amp;A155&amp;"."&amp;B157</f>
        <v>1.c.4.1</v>
      </c>
      <c r="B157">
        <v>1</v>
      </c>
      <c r="C157" t="str">
        <f>'1-GBP'!C157</f>
        <v>Operator PMT</v>
      </c>
      <c r="M157" s="286">
        <f>IF('2b - USD - conv.'!M157=0,0,'2a - USD - local'!M157/'2b - USD - conv.'!M157)</f>
        <v>0</v>
      </c>
      <c r="N157" s="286">
        <f>IF('2b - USD - conv.'!N157=0,0,'2a - USD - local'!N157/'2b - USD - conv.'!N157)</f>
        <v>0</v>
      </c>
      <c r="O157" s="286">
        <f>IF('2b - USD - conv.'!O157=0,0,'2a - USD - local'!O157/'2b - USD - conv.'!O157)</f>
        <v>0</v>
      </c>
      <c r="P157" s="286">
        <f>IF('2b - USD - conv.'!P157=0,0,'2a - USD - local'!P157/'2b - USD - conv.'!P157)</f>
        <v>0</v>
      </c>
      <c r="Q157" s="286">
        <f>IF('2b - USD - conv.'!Q157=0,0,'2a - USD - local'!Q157/'2b - USD - conv.'!Q157)</f>
        <v>0</v>
      </c>
      <c r="R157" s="286">
        <f>IF('2b - USD - conv.'!R157=0,0,'2a - USD - local'!R157/'2b - USD - conv.'!R157)</f>
        <v>0</v>
      </c>
      <c r="S157" s="286">
        <f>IF('2b - USD - conv.'!S157=0,0,'2a - USD - local'!S157/'2b - USD - conv.'!S157)</f>
        <v>0</v>
      </c>
      <c r="T157" s="286">
        <f>IF('2b - USD - conv.'!T157=0,0,'2a - USD - local'!T157/'2b - USD - conv.'!T157)</f>
        <v>0</v>
      </c>
      <c r="U157" s="286">
        <f>IF('2b - USD - conv.'!U157=0,0,'2a - USD - local'!U157/'2b - USD - conv.'!U157)</f>
        <v>0</v>
      </c>
      <c r="V157" s="286">
        <f>IF('2b - USD - conv.'!V157=0,0,'2a - USD - local'!V157/'2b - USD - conv.'!V157)</f>
        <v>0</v>
      </c>
      <c r="W157" s="286">
        <f>IF('2b - USD - conv.'!W157=0,0,'2a - USD - local'!W157/'2b - USD - conv.'!W157)</f>
        <v>0</v>
      </c>
      <c r="X157" s="286">
        <f>IF('2b - USD - conv.'!X157=0,0,'2a - USD - local'!X157/'2b - USD - conv.'!X157)</f>
        <v>0</v>
      </c>
      <c r="Y157" s="286">
        <f>IF('2b - USD - conv.'!Y157=0,0,'2a - USD - local'!Y157/'2b - USD - conv.'!Y157)</f>
        <v>0</v>
      </c>
      <c r="Z157" s="286">
        <f>IF('2b - USD - conv.'!Z157=0,0,'2a - USD - local'!Z157/'2b - USD - conv.'!Z157)</f>
        <v>0</v>
      </c>
      <c r="AA157" s="286">
        <f>IF('2b - USD - conv.'!AA157=0,0,'2a - USD - local'!AA157/'2b - USD - conv.'!AA157)</f>
        <v>0</v>
      </c>
      <c r="AB157" s="286">
        <f>IF('2b - USD - conv.'!AB157=0,0,'2a - USD - local'!AB157/'2b - USD - conv.'!AB157)</f>
        <v>0</v>
      </c>
      <c r="AC157" s="286">
        <f>IF('2b - USD - conv.'!AC157=0,0,'2a - USD - local'!AC157/'2b - USD - conv.'!AC157)</f>
        <v>0</v>
      </c>
      <c r="AD157" s="286">
        <f>IF('2b - USD - conv.'!AD157=0,0,'2a - USD - local'!AD157/'2b - USD - conv.'!AD157)</f>
        <v>0</v>
      </c>
      <c r="AE157" s="286">
        <f>IF('2b - USD - conv.'!AE157=0,0,'2a - USD - local'!AE157/'2b - USD - conv.'!AE157)</f>
        <v>0</v>
      </c>
      <c r="AF157" s="286">
        <f>IF('2b - USD - conv.'!AF157=0,0,'2a - USD - local'!AF157/'2b - USD - conv.'!AF157)</f>
        <v>0</v>
      </c>
      <c r="AG157" s="286">
        <f>IF('2b - USD - conv.'!AG157=0,0,'2a - USD - local'!AG157/'2b - USD - conv.'!AG157)</f>
        <v>0</v>
      </c>
      <c r="AH157" s="286">
        <f>IF('2b - USD - conv.'!AH157=0,0,'2a - USD - local'!AH157/'2b - USD - conv.'!AH157)</f>
        <v>0</v>
      </c>
      <c r="AI157" s="286">
        <f>IF('2b - USD - conv.'!AI157=0,0,'2a - USD - local'!AI157/'2b - USD - conv.'!AI157)</f>
        <v>0</v>
      </c>
      <c r="AJ157" s="286">
        <f>IF('2b - USD - conv.'!AJ157=0,0,'2a - USD - local'!AJ157/'2b - USD - conv.'!AJ157)</f>
        <v>0</v>
      </c>
      <c r="AK157" s="286">
        <f>IF('2b - USD - conv.'!AK157=0,0,'2a - USD - local'!AK157/'2b - USD - conv.'!AK157)</f>
        <v>0</v>
      </c>
      <c r="AL157" s="286">
        <f>IF('2b - USD - conv.'!AL157=0,0,'2a - USD - local'!AL157/'2b - USD - conv.'!AL157)</f>
        <v>0</v>
      </c>
      <c r="AM157" s="286">
        <f>IF('2b - USD - conv.'!AM157=0,0,'2a - USD - local'!AM157/'2b - USD - conv.'!AM157)</f>
        <v>0</v>
      </c>
      <c r="AN157" s="286">
        <f>IF('2b - USD - conv.'!AN157=0,0,'2a - USD - local'!AN157/'2b - USD - conv.'!AN157)</f>
        <v>0</v>
      </c>
      <c r="AO157" s="286">
        <f>IF('2b - USD - conv.'!AO157=0,0,'2a - USD - local'!AO157/'2b - USD - conv.'!AO157)</f>
        <v>0</v>
      </c>
      <c r="AP157" s="308">
        <f>IF('2b - USD - conv.'!AP157=0,0,'2a - USD - local'!AP157/'2b - USD - conv.'!AP157)</f>
        <v>0</v>
      </c>
    </row>
    <row r="158" spans="1:42" customFormat="1" outlineLevel="2">
      <c r="A158" s="211" t="str">
        <f>A154&amp;"."&amp;A156&amp;"."&amp;A155&amp;"."&amp;B158</f>
        <v>1.c.4.2</v>
      </c>
      <c r="B158">
        <v>2</v>
      </c>
      <c r="C158" t="str">
        <f>'1-GBP'!C158</f>
        <v>iPMT</v>
      </c>
      <c r="M158" s="286">
        <f>IF('2b - USD - conv.'!M158=0,0,'2a - USD - local'!M158/'2b - USD - conv.'!M158)</f>
        <v>0</v>
      </c>
      <c r="N158" s="286">
        <f>IF('2b - USD - conv.'!N158=0,0,'2a - USD - local'!N158/'2b - USD - conv.'!N158)</f>
        <v>0</v>
      </c>
      <c r="O158" s="286">
        <f>IF('2b - USD - conv.'!O158=0,0,'2a - USD - local'!O158/'2b - USD - conv.'!O158)</f>
        <v>0</v>
      </c>
      <c r="P158" s="286">
        <f>IF('2b - USD - conv.'!P158=0,0,'2a - USD - local'!P158/'2b - USD - conv.'!P158)</f>
        <v>0</v>
      </c>
      <c r="Q158" s="286">
        <f>IF('2b - USD - conv.'!Q158=0,0,'2a - USD - local'!Q158/'2b - USD - conv.'!Q158)</f>
        <v>0</v>
      </c>
      <c r="R158" s="286">
        <f>IF('2b - USD - conv.'!R158=0,0,'2a - USD - local'!R158/'2b - USD - conv.'!R158)</f>
        <v>0</v>
      </c>
      <c r="S158" s="286">
        <f>IF('2b - USD - conv.'!S158=0,0,'2a - USD - local'!S158/'2b - USD - conv.'!S158)</f>
        <v>0</v>
      </c>
      <c r="T158" s="286">
        <f>IF('2b - USD - conv.'!T158=0,0,'2a - USD - local'!T158/'2b - USD - conv.'!T158)</f>
        <v>0</v>
      </c>
      <c r="U158" s="286">
        <f>IF('2b - USD - conv.'!U158=0,0,'2a - USD - local'!U158/'2b - USD - conv.'!U158)</f>
        <v>0</v>
      </c>
      <c r="V158" s="286">
        <f>IF('2b - USD - conv.'!V158=0,0,'2a - USD - local'!V158/'2b - USD - conv.'!V158)</f>
        <v>0</v>
      </c>
      <c r="W158" s="286">
        <f>IF('2b - USD - conv.'!W158=0,0,'2a - USD - local'!W158/'2b - USD - conv.'!W158)</f>
        <v>0</v>
      </c>
      <c r="X158" s="286">
        <f>IF('2b - USD - conv.'!X158=0,0,'2a - USD - local'!X158/'2b - USD - conv.'!X158)</f>
        <v>0</v>
      </c>
      <c r="Y158" s="286">
        <f>IF('2b - USD - conv.'!Y158=0,0,'2a - USD - local'!Y158/'2b - USD - conv.'!Y158)</f>
        <v>0</v>
      </c>
      <c r="Z158" s="286">
        <f>IF('2b - USD - conv.'!Z158=0,0,'2a - USD - local'!Z158/'2b - USD - conv.'!Z158)</f>
        <v>0</v>
      </c>
      <c r="AA158" s="286">
        <f>IF('2b - USD - conv.'!AA158=0,0,'2a - USD - local'!AA158/'2b - USD - conv.'!AA158)</f>
        <v>0</v>
      </c>
      <c r="AB158" s="286">
        <f>IF('2b - USD - conv.'!AB158=0,0,'2a - USD - local'!AB158/'2b - USD - conv.'!AB158)</f>
        <v>0</v>
      </c>
      <c r="AC158" s="286">
        <f>IF('2b - USD - conv.'!AC158=0,0,'2a - USD - local'!AC158/'2b - USD - conv.'!AC158)</f>
        <v>0</v>
      </c>
      <c r="AD158" s="286">
        <f>IF('2b - USD - conv.'!AD158=0,0,'2a - USD - local'!AD158/'2b - USD - conv.'!AD158)</f>
        <v>0</v>
      </c>
      <c r="AE158" s="286">
        <f>IF('2b - USD - conv.'!AE158=0,0,'2a - USD - local'!AE158/'2b - USD - conv.'!AE158)</f>
        <v>0</v>
      </c>
      <c r="AF158" s="286">
        <f>IF('2b - USD - conv.'!AF158=0,0,'2a - USD - local'!AF158/'2b - USD - conv.'!AF158)</f>
        <v>0</v>
      </c>
      <c r="AG158" s="286">
        <f>IF('2b - USD - conv.'!AG158=0,0,'2a - USD - local'!AG158/'2b - USD - conv.'!AG158)</f>
        <v>0</v>
      </c>
      <c r="AH158" s="286">
        <f>IF('2b - USD - conv.'!AH158=0,0,'2a - USD - local'!AH158/'2b - USD - conv.'!AH158)</f>
        <v>0</v>
      </c>
      <c r="AI158" s="286">
        <f>IF('2b - USD - conv.'!AI158=0,0,'2a - USD - local'!AI158/'2b - USD - conv.'!AI158)</f>
        <v>0</v>
      </c>
      <c r="AJ158" s="286">
        <f>IF('2b - USD - conv.'!AJ158=0,0,'2a - USD - local'!AJ158/'2b - USD - conv.'!AJ158)</f>
        <v>0</v>
      </c>
      <c r="AK158" s="286">
        <f>IF('2b - USD - conv.'!AK158=0,0,'2a - USD - local'!AK158/'2b - USD - conv.'!AK158)</f>
        <v>0</v>
      </c>
      <c r="AL158" s="286">
        <f>IF('2b - USD - conv.'!AL158=0,0,'2a - USD - local'!AL158/'2b - USD - conv.'!AL158)</f>
        <v>0</v>
      </c>
      <c r="AM158" s="286">
        <f>IF('2b - USD - conv.'!AM158=0,0,'2a - USD - local'!AM158/'2b - USD - conv.'!AM158)</f>
        <v>0</v>
      </c>
      <c r="AN158" s="286">
        <f>IF('2b - USD - conv.'!AN158=0,0,'2a - USD - local'!AN158/'2b - USD - conv.'!AN158)</f>
        <v>0</v>
      </c>
      <c r="AO158" s="286">
        <f>IF('2b - USD - conv.'!AO158=0,0,'2a - USD - local'!AO158/'2b - USD - conv.'!AO158)</f>
        <v>0</v>
      </c>
      <c r="AP158" s="308">
        <f>IF('2b - USD - conv.'!AP158=0,0,'2a - USD - local'!AP158/'2b - USD - conv.'!AP158)</f>
        <v>0</v>
      </c>
    </row>
    <row r="159" spans="1:42" customFormat="1" outlineLevel="2">
      <c r="A159" s="211" t="str">
        <f>A154&amp;"."&amp;A156&amp;"."&amp;A155&amp;"."&amp;B159</f>
        <v>1.c.4.3</v>
      </c>
      <c r="B159">
        <v>3</v>
      </c>
      <c r="C159" t="str">
        <f>'1-GBP'!C159</f>
        <v>Operator Other</v>
      </c>
      <c r="M159" s="286">
        <f>IF('2b - USD - conv.'!M159=0,0,'2a - USD - local'!M159/'2b - USD - conv.'!M159)</f>
        <v>0</v>
      </c>
      <c r="N159" s="286">
        <f>IF('2b - USD - conv.'!N159=0,0,'2a - USD - local'!N159/'2b - USD - conv.'!N159)</f>
        <v>0</v>
      </c>
      <c r="O159" s="286">
        <f>IF('2b - USD - conv.'!O159=0,0,'2a - USD - local'!O159/'2b - USD - conv.'!O159)</f>
        <v>0</v>
      </c>
      <c r="P159" s="286">
        <f>IF('2b - USD - conv.'!P159=0,0,'2a - USD - local'!P159/'2b - USD - conv.'!P159)</f>
        <v>0</v>
      </c>
      <c r="Q159" s="286">
        <f>IF('2b - USD - conv.'!Q159=0,0,'2a - USD - local'!Q159/'2b - USD - conv.'!Q159)</f>
        <v>0</v>
      </c>
      <c r="R159" s="286">
        <f>IF('2b - USD - conv.'!R159=0,0,'2a - USD - local'!R159/'2b - USD - conv.'!R159)</f>
        <v>0</v>
      </c>
      <c r="S159" s="286">
        <f>IF('2b - USD - conv.'!S159=0,0,'2a - USD - local'!S159/'2b - USD - conv.'!S159)</f>
        <v>0</v>
      </c>
      <c r="T159" s="286">
        <f>IF('2b - USD - conv.'!T159=0,0,'2a - USD - local'!T159/'2b - USD - conv.'!T159)</f>
        <v>0</v>
      </c>
      <c r="U159" s="286">
        <f>IF('2b - USD - conv.'!U159=0,0,'2a - USD - local'!U159/'2b - USD - conv.'!U159)</f>
        <v>0</v>
      </c>
      <c r="V159" s="286">
        <f>IF('2b - USD - conv.'!V159=0,0,'2a - USD - local'!V159/'2b - USD - conv.'!V159)</f>
        <v>0</v>
      </c>
      <c r="W159" s="286">
        <f>IF('2b - USD - conv.'!W159=0,0,'2a - USD - local'!W159/'2b - USD - conv.'!W159)</f>
        <v>0</v>
      </c>
      <c r="X159" s="286">
        <f>IF('2b - USD - conv.'!X159=0,0,'2a - USD - local'!X159/'2b - USD - conv.'!X159)</f>
        <v>0</v>
      </c>
      <c r="Y159" s="286">
        <f>IF('2b - USD - conv.'!Y159=0,0,'2a - USD - local'!Y159/'2b - USD - conv.'!Y159)</f>
        <v>0</v>
      </c>
      <c r="Z159" s="286">
        <f>IF('2b - USD - conv.'!Z159=0,0,'2a - USD - local'!Z159/'2b - USD - conv.'!Z159)</f>
        <v>0</v>
      </c>
      <c r="AA159" s="286">
        <f>IF('2b - USD - conv.'!AA159=0,0,'2a - USD - local'!AA159/'2b - USD - conv.'!AA159)</f>
        <v>0</v>
      </c>
      <c r="AB159" s="286">
        <f>IF('2b - USD - conv.'!AB159=0,0,'2a - USD - local'!AB159/'2b - USD - conv.'!AB159)</f>
        <v>0</v>
      </c>
      <c r="AC159" s="286">
        <f>IF('2b - USD - conv.'!AC159=0,0,'2a - USD - local'!AC159/'2b - USD - conv.'!AC159)</f>
        <v>0</v>
      </c>
      <c r="AD159" s="286">
        <f>IF('2b - USD - conv.'!AD159=0,0,'2a - USD - local'!AD159/'2b - USD - conv.'!AD159)</f>
        <v>0</v>
      </c>
      <c r="AE159" s="286">
        <f>IF('2b - USD - conv.'!AE159=0,0,'2a - USD - local'!AE159/'2b - USD - conv.'!AE159)</f>
        <v>0</v>
      </c>
      <c r="AF159" s="286">
        <f>IF('2b - USD - conv.'!AF159=0,0,'2a - USD - local'!AF159/'2b - USD - conv.'!AF159)</f>
        <v>0</v>
      </c>
      <c r="AG159" s="286">
        <f>IF('2b - USD - conv.'!AG159=0,0,'2a - USD - local'!AG159/'2b - USD - conv.'!AG159)</f>
        <v>0</v>
      </c>
      <c r="AH159" s="286">
        <f>IF('2b - USD - conv.'!AH159=0,0,'2a - USD - local'!AH159/'2b - USD - conv.'!AH159)</f>
        <v>0</v>
      </c>
      <c r="AI159" s="286">
        <f>IF('2b - USD - conv.'!AI159=0,0,'2a - USD - local'!AI159/'2b - USD - conv.'!AI159)</f>
        <v>0</v>
      </c>
      <c r="AJ159" s="286">
        <f>IF('2b - USD - conv.'!AJ159=0,0,'2a - USD - local'!AJ159/'2b - USD - conv.'!AJ159)</f>
        <v>0</v>
      </c>
      <c r="AK159" s="286">
        <f>IF('2b - USD - conv.'!AK159=0,0,'2a - USD - local'!AK159/'2b - USD - conv.'!AK159)</f>
        <v>0</v>
      </c>
      <c r="AL159" s="286">
        <f>IF('2b - USD - conv.'!AL159=0,0,'2a - USD - local'!AL159/'2b - USD - conv.'!AL159)</f>
        <v>0</v>
      </c>
      <c r="AM159" s="286">
        <f>IF('2b - USD - conv.'!AM159=0,0,'2a - USD - local'!AM159/'2b - USD - conv.'!AM159)</f>
        <v>0</v>
      </c>
      <c r="AN159" s="286">
        <f>IF('2b - USD - conv.'!AN159=0,0,'2a - USD - local'!AN159/'2b - USD - conv.'!AN159)</f>
        <v>0</v>
      </c>
      <c r="AO159" s="286">
        <f>IF('2b - USD - conv.'!AO159=0,0,'2a - USD - local'!AO159/'2b - USD - conv.'!AO159)</f>
        <v>0</v>
      </c>
      <c r="AP159" s="308">
        <f>IF('2b - USD - conv.'!AP159=0,0,'2a - USD - local'!AP159/'2b - USD - conv.'!AP159)</f>
        <v>0</v>
      </c>
    </row>
    <row r="160" spans="1:42" customFormat="1" outlineLevel="2">
      <c r="A160" s="211" t="str">
        <f>A154&amp;"."&amp;A156&amp;"."&amp;A155&amp;"."&amp;B160</f>
        <v>1.c.4.4</v>
      </c>
      <c r="B160">
        <v>4</v>
      </c>
      <c r="C160" t="str">
        <f>'1-GBP'!C160</f>
        <v/>
      </c>
      <c r="M160" s="286">
        <f>IF('2b - USD - conv.'!M160=0,0,'2a - USD - local'!M160/'2b - USD - conv.'!M160)</f>
        <v>0</v>
      </c>
      <c r="N160" s="286">
        <f>IF('2b - USD - conv.'!N160=0,0,'2a - USD - local'!N160/'2b - USD - conv.'!N160)</f>
        <v>0</v>
      </c>
      <c r="O160" s="286">
        <f>IF('2b - USD - conv.'!O160=0,0,'2a - USD - local'!O160/'2b - USD - conv.'!O160)</f>
        <v>0</v>
      </c>
      <c r="P160" s="286">
        <f>IF('2b - USD - conv.'!P160=0,0,'2a - USD - local'!P160/'2b - USD - conv.'!P160)</f>
        <v>0</v>
      </c>
      <c r="Q160" s="286">
        <f>IF('2b - USD - conv.'!Q160=0,0,'2a - USD - local'!Q160/'2b - USD - conv.'!Q160)</f>
        <v>0</v>
      </c>
      <c r="R160" s="286">
        <f>IF('2b - USD - conv.'!R160=0,0,'2a - USD - local'!R160/'2b - USD - conv.'!R160)</f>
        <v>0</v>
      </c>
      <c r="S160" s="286">
        <f>IF('2b - USD - conv.'!S160=0,0,'2a - USD - local'!S160/'2b - USD - conv.'!S160)</f>
        <v>0</v>
      </c>
      <c r="T160" s="286">
        <f>IF('2b - USD - conv.'!T160=0,0,'2a - USD - local'!T160/'2b - USD - conv.'!T160)</f>
        <v>0</v>
      </c>
      <c r="U160" s="286">
        <f>IF('2b - USD - conv.'!U160=0,0,'2a - USD - local'!U160/'2b - USD - conv.'!U160)</f>
        <v>0</v>
      </c>
      <c r="V160" s="286">
        <f>IF('2b - USD - conv.'!V160=0,0,'2a - USD - local'!V160/'2b - USD - conv.'!V160)</f>
        <v>0</v>
      </c>
      <c r="W160" s="286">
        <f>IF('2b - USD - conv.'!W160=0,0,'2a - USD - local'!W160/'2b - USD - conv.'!W160)</f>
        <v>0</v>
      </c>
      <c r="X160" s="286">
        <f>IF('2b - USD - conv.'!X160=0,0,'2a - USD - local'!X160/'2b - USD - conv.'!X160)</f>
        <v>0</v>
      </c>
      <c r="Y160" s="286">
        <f>IF('2b - USD - conv.'!Y160=0,0,'2a - USD - local'!Y160/'2b - USD - conv.'!Y160)</f>
        <v>0</v>
      </c>
      <c r="Z160" s="286">
        <f>IF('2b - USD - conv.'!Z160=0,0,'2a - USD - local'!Z160/'2b - USD - conv.'!Z160)</f>
        <v>0</v>
      </c>
      <c r="AA160" s="286">
        <f>IF('2b - USD - conv.'!AA160=0,0,'2a - USD - local'!AA160/'2b - USD - conv.'!AA160)</f>
        <v>0</v>
      </c>
      <c r="AB160" s="286">
        <f>IF('2b - USD - conv.'!AB160=0,0,'2a - USD - local'!AB160/'2b - USD - conv.'!AB160)</f>
        <v>0</v>
      </c>
      <c r="AC160" s="286">
        <f>IF('2b - USD - conv.'!AC160=0,0,'2a - USD - local'!AC160/'2b - USD - conv.'!AC160)</f>
        <v>0</v>
      </c>
      <c r="AD160" s="286">
        <f>IF('2b - USD - conv.'!AD160=0,0,'2a - USD - local'!AD160/'2b - USD - conv.'!AD160)</f>
        <v>0</v>
      </c>
      <c r="AE160" s="286">
        <f>IF('2b - USD - conv.'!AE160=0,0,'2a - USD - local'!AE160/'2b - USD - conv.'!AE160)</f>
        <v>0</v>
      </c>
      <c r="AF160" s="286">
        <f>IF('2b - USD - conv.'!AF160=0,0,'2a - USD - local'!AF160/'2b - USD - conv.'!AF160)</f>
        <v>0</v>
      </c>
      <c r="AG160" s="286">
        <f>IF('2b - USD - conv.'!AG160=0,0,'2a - USD - local'!AG160/'2b - USD - conv.'!AG160)</f>
        <v>0</v>
      </c>
      <c r="AH160" s="286">
        <f>IF('2b - USD - conv.'!AH160=0,0,'2a - USD - local'!AH160/'2b - USD - conv.'!AH160)</f>
        <v>0</v>
      </c>
      <c r="AI160" s="286">
        <f>IF('2b - USD - conv.'!AI160=0,0,'2a - USD - local'!AI160/'2b - USD - conv.'!AI160)</f>
        <v>0</v>
      </c>
      <c r="AJ160" s="286">
        <f>IF('2b - USD - conv.'!AJ160=0,0,'2a - USD - local'!AJ160/'2b - USD - conv.'!AJ160)</f>
        <v>0</v>
      </c>
      <c r="AK160" s="286">
        <f>IF('2b - USD - conv.'!AK160=0,0,'2a - USD - local'!AK160/'2b - USD - conv.'!AK160)</f>
        <v>0</v>
      </c>
      <c r="AL160" s="286">
        <f>IF('2b - USD - conv.'!AL160=0,0,'2a - USD - local'!AL160/'2b - USD - conv.'!AL160)</f>
        <v>0</v>
      </c>
      <c r="AM160" s="286">
        <f>IF('2b - USD - conv.'!AM160=0,0,'2a - USD - local'!AM160/'2b - USD - conv.'!AM160)</f>
        <v>0</v>
      </c>
      <c r="AN160" s="286">
        <f>IF('2b - USD - conv.'!AN160=0,0,'2a - USD - local'!AN160/'2b - USD - conv.'!AN160)</f>
        <v>0</v>
      </c>
      <c r="AO160" s="286">
        <f>IF('2b - USD - conv.'!AO160=0,0,'2a - USD - local'!AO160/'2b - USD - conv.'!AO160)</f>
        <v>0</v>
      </c>
      <c r="AP160" s="308">
        <f>IF('2b - USD - conv.'!AP160=0,0,'2a - USD - local'!AP160/'2b - USD - conv.'!AP160)</f>
        <v>0</v>
      </c>
    </row>
    <row r="161" spans="1:42" customFormat="1" outlineLevel="2">
      <c r="A161" s="211" t="str">
        <f>A154&amp;"."&amp;A156&amp;"."&amp;A155&amp;"."&amp;B161</f>
        <v>1.c.4.5</v>
      </c>
      <c r="B161">
        <v>5</v>
      </c>
      <c r="C161" t="str">
        <f>'1-GBP'!C161</f>
        <v/>
      </c>
      <c r="M161" s="286">
        <f>IF('2b - USD - conv.'!M161=0,0,'2a - USD - local'!M161/'2b - USD - conv.'!M161)</f>
        <v>0</v>
      </c>
      <c r="N161" s="286">
        <f>IF('2b - USD - conv.'!N161=0,0,'2a - USD - local'!N161/'2b - USD - conv.'!N161)</f>
        <v>0</v>
      </c>
      <c r="O161" s="286">
        <f>IF('2b - USD - conv.'!O161=0,0,'2a - USD - local'!O161/'2b - USD - conv.'!O161)</f>
        <v>0</v>
      </c>
      <c r="P161" s="286">
        <f>IF('2b - USD - conv.'!P161=0,0,'2a - USD - local'!P161/'2b - USD - conv.'!P161)</f>
        <v>0</v>
      </c>
      <c r="Q161" s="286">
        <f>IF('2b - USD - conv.'!Q161=0,0,'2a - USD - local'!Q161/'2b - USD - conv.'!Q161)</f>
        <v>0</v>
      </c>
      <c r="R161" s="286">
        <f>IF('2b - USD - conv.'!R161=0,0,'2a - USD - local'!R161/'2b - USD - conv.'!R161)</f>
        <v>0</v>
      </c>
      <c r="S161" s="286">
        <f>IF('2b - USD - conv.'!S161=0,0,'2a - USD - local'!S161/'2b - USD - conv.'!S161)</f>
        <v>0</v>
      </c>
      <c r="T161" s="286">
        <f>IF('2b - USD - conv.'!T161=0,0,'2a - USD - local'!T161/'2b - USD - conv.'!T161)</f>
        <v>0</v>
      </c>
      <c r="U161" s="286">
        <f>IF('2b - USD - conv.'!U161=0,0,'2a - USD - local'!U161/'2b - USD - conv.'!U161)</f>
        <v>0</v>
      </c>
      <c r="V161" s="286">
        <f>IF('2b - USD - conv.'!V161=0,0,'2a - USD - local'!V161/'2b - USD - conv.'!V161)</f>
        <v>0</v>
      </c>
      <c r="W161" s="286">
        <f>IF('2b - USD - conv.'!W161=0,0,'2a - USD - local'!W161/'2b - USD - conv.'!W161)</f>
        <v>0</v>
      </c>
      <c r="X161" s="286">
        <f>IF('2b - USD - conv.'!X161=0,0,'2a - USD - local'!X161/'2b - USD - conv.'!X161)</f>
        <v>0</v>
      </c>
      <c r="Y161" s="286">
        <f>IF('2b - USD - conv.'!Y161=0,0,'2a - USD - local'!Y161/'2b - USD - conv.'!Y161)</f>
        <v>0</v>
      </c>
      <c r="Z161" s="286">
        <f>IF('2b - USD - conv.'!Z161=0,0,'2a - USD - local'!Z161/'2b - USD - conv.'!Z161)</f>
        <v>0</v>
      </c>
      <c r="AA161" s="286">
        <f>IF('2b - USD - conv.'!AA161=0,0,'2a - USD - local'!AA161/'2b - USD - conv.'!AA161)</f>
        <v>0</v>
      </c>
      <c r="AB161" s="286">
        <f>IF('2b - USD - conv.'!AB161=0,0,'2a - USD - local'!AB161/'2b - USD - conv.'!AB161)</f>
        <v>0</v>
      </c>
      <c r="AC161" s="286">
        <f>IF('2b - USD - conv.'!AC161=0,0,'2a - USD - local'!AC161/'2b - USD - conv.'!AC161)</f>
        <v>0</v>
      </c>
      <c r="AD161" s="286">
        <f>IF('2b - USD - conv.'!AD161=0,0,'2a - USD - local'!AD161/'2b - USD - conv.'!AD161)</f>
        <v>0</v>
      </c>
      <c r="AE161" s="286">
        <f>IF('2b - USD - conv.'!AE161=0,0,'2a - USD - local'!AE161/'2b - USD - conv.'!AE161)</f>
        <v>0</v>
      </c>
      <c r="AF161" s="286">
        <f>IF('2b - USD - conv.'!AF161=0,0,'2a - USD - local'!AF161/'2b - USD - conv.'!AF161)</f>
        <v>0</v>
      </c>
      <c r="AG161" s="286">
        <f>IF('2b - USD - conv.'!AG161=0,0,'2a - USD - local'!AG161/'2b - USD - conv.'!AG161)</f>
        <v>0</v>
      </c>
      <c r="AH161" s="286">
        <f>IF('2b - USD - conv.'!AH161=0,0,'2a - USD - local'!AH161/'2b - USD - conv.'!AH161)</f>
        <v>0</v>
      </c>
      <c r="AI161" s="286">
        <f>IF('2b - USD - conv.'!AI161=0,0,'2a - USD - local'!AI161/'2b - USD - conv.'!AI161)</f>
        <v>0</v>
      </c>
      <c r="AJ161" s="286">
        <f>IF('2b - USD - conv.'!AJ161=0,0,'2a - USD - local'!AJ161/'2b - USD - conv.'!AJ161)</f>
        <v>0</v>
      </c>
      <c r="AK161" s="286">
        <f>IF('2b - USD - conv.'!AK161=0,0,'2a - USD - local'!AK161/'2b - USD - conv.'!AK161)</f>
        <v>0</v>
      </c>
      <c r="AL161" s="286">
        <f>IF('2b - USD - conv.'!AL161=0,0,'2a - USD - local'!AL161/'2b - USD - conv.'!AL161)</f>
        <v>0</v>
      </c>
      <c r="AM161" s="286">
        <f>IF('2b - USD - conv.'!AM161=0,0,'2a - USD - local'!AM161/'2b - USD - conv.'!AM161)</f>
        <v>0</v>
      </c>
      <c r="AN161" s="286">
        <f>IF('2b - USD - conv.'!AN161=0,0,'2a - USD - local'!AN161/'2b - USD - conv.'!AN161)</f>
        <v>0</v>
      </c>
      <c r="AO161" s="286">
        <f>IF('2b - USD - conv.'!AO161=0,0,'2a - USD - local'!AO161/'2b - USD - conv.'!AO161)</f>
        <v>0</v>
      </c>
      <c r="AP161" s="308">
        <f>IF('2b - USD - conv.'!AP161=0,0,'2a - USD - local'!AP161/'2b - USD - conv.'!AP161)</f>
        <v>0</v>
      </c>
    </row>
    <row r="162" spans="1:42" customFormat="1" outlineLevel="2">
      <c r="A162" s="211" t="str">
        <f>A154&amp;"."&amp;A156&amp;"."&amp;A155&amp;"."&amp;B162</f>
        <v>1.c.4.6</v>
      </c>
      <c r="B162">
        <v>6</v>
      </c>
      <c r="C162" t="str">
        <f>'1-GBP'!C162</f>
        <v/>
      </c>
      <c r="M162" s="286">
        <f>IF('2b - USD - conv.'!M162=0,0,'2a - USD - local'!M162/'2b - USD - conv.'!M162)</f>
        <v>0</v>
      </c>
      <c r="N162" s="286">
        <f>IF('2b - USD - conv.'!N162=0,0,'2a - USD - local'!N162/'2b - USD - conv.'!N162)</f>
        <v>0</v>
      </c>
      <c r="O162" s="286">
        <f>IF('2b - USD - conv.'!O162=0,0,'2a - USD - local'!O162/'2b - USD - conv.'!O162)</f>
        <v>0</v>
      </c>
      <c r="P162" s="286">
        <f>IF('2b - USD - conv.'!P162=0,0,'2a - USD - local'!P162/'2b - USD - conv.'!P162)</f>
        <v>0</v>
      </c>
      <c r="Q162" s="286">
        <f>IF('2b - USD - conv.'!Q162=0,0,'2a - USD - local'!Q162/'2b - USD - conv.'!Q162)</f>
        <v>0</v>
      </c>
      <c r="R162" s="286">
        <f>IF('2b - USD - conv.'!R162=0,0,'2a - USD - local'!R162/'2b - USD - conv.'!R162)</f>
        <v>0</v>
      </c>
      <c r="S162" s="286">
        <f>IF('2b - USD - conv.'!S162=0,0,'2a - USD - local'!S162/'2b - USD - conv.'!S162)</f>
        <v>0</v>
      </c>
      <c r="T162" s="286">
        <f>IF('2b - USD - conv.'!T162=0,0,'2a - USD - local'!T162/'2b - USD - conv.'!T162)</f>
        <v>0</v>
      </c>
      <c r="U162" s="286">
        <f>IF('2b - USD - conv.'!U162=0,0,'2a - USD - local'!U162/'2b - USD - conv.'!U162)</f>
        <v>0</v>
      </c>
      <c r="V162" s="286">
        <f>IF('2b - USD - conv.'!V162=0,0,'2a - USD - local'!V162/'2b - USD - conv.'!V162)</f>
        <v>0</v>
      </c>
      <c r="W162" s="286">
        <f>IF('2b - USD - conv.'!W162=0,0,'2a - USD - local'!W162/'2b - USD - conv.'!W162)</f>
        <v>0</v>
      </c>
      <c r="X162" s="286">
        <f>IF('2b - USD - conv.'!X162=0,0,'2a - USD - local'!X162/'2b - USD - conv.'!X162)</f>
        <v>0</v>
      </c>
      <c r="Y162" s="286">
        <f>IF('2b - USD - conv.'!Y162=0,0,'2a - USD - local'!Y162/'2b - USD - conv.'!Y162)</f>
        <v>0</v>
      </c>
      <c r="Z162" s="286">
        <f>IF('2b - USD - conv.'!Z162=0,0,'2a - USD - local'!Z162/'2b - USD - conv.'!Z162)</f>
        <v>0</v>
      </c>
      <c r="AA162" s="286">
        <f>IF('2b - USD - conv.'!AA162=0,0,'2a - USD - local'!AA162/'2b - USD - conv.'!AA162)</f>
        <v>0</v>
      </c>
      <c r="AB162" s="286">
        <f>IF('2b - USD - conv.'!AB162=0,0,'2a - USD - local'!AB162/'2b - USD - conv.'!AB162)</f>
        <v>0</v>
      </c>
      <c r="AC162" s="286">
        <f>IF('2b - USD - conv.'!AC162=0,0,'2a - USD - local'!AC162/'2b - USD - conv.'!AC162)</f>
        <v>0</v>
      </c>
      <c r="AD162" s="286">
        <f>IF('2b - USD - conv.'!AD162=0,0,'2a - USD - local'!AD162/'2b - USD - conv.'!AD162)</f>
        <v>0</v>
      </c>
      <c r="AE162" s="286">
        <f>IF('2b - USD - conv.'!AE162=0,0,'2a - USD - local'!AE162/'2b - USD - conv.'!AE162)</f>
        <v>0</v>
      </c>
      <c r="AF162" s="286">
        <f>IF('2b - USD - conv.'!AF162=0,0,'2a - USD - local'!AF162/'2b - USD - conv.'!AF162)</f>
        <v>0</v>
      </c>
      <c r="AG162" s="286">
        <f>IF('2b - USD - conv.'!AG162=0,0,'2a - USD - local'!AG162/'2b - USD - conv.'!AG162)</f>
        <v>0</v>
      </c>
      <c r="AH162" s="286">
        <f>IF('2b - USD - conv.'!AH162=0,0,'2a - USD - local'!AH162/'2b - USD - conv.'!AH162)</f>
        <v>0</v>
      </c>
      <c r="AI162" s="286">
        <f>IF('2b - USD - conv.'!AI162=0,0,'2a - USD - local'!AI162/'2b - USD - conv.'!AI162)</f>
        <v>0</v>
      </c>
      <c r="AJ162" s="286">
        <f>IF('2b - USD - conv.'!AJ162=0,0,'2a - USD - local'!AJ162/'2b - USD - conv.'!AJ162)</f>
        <v>0</v>
      </c>
      <c r="AK162" s="286">
        <f>IF('2b - USD - conv.'!AK162=0,0,'2a - USD - local'!AK162/'2b - USD - conv.'!AK162)</f>
        <v>0</v>
      </c>
      <c r="AL162" s="286">
        <f>IF('2b - USD - conv.'!AL162=0,0,'2a - USD - local'!AL162/'2b - USD - conv.'!AL162)</f>
        <v>0</v>
      </c>
      <c r="AM162" s="286">
        <f>IF('2b - USD - conv.'!AM162=0,0,'2a - USD - local'!AM162/'2b - USD - conv.'!AM162)</f>
        <v>0</v>
      </c>
      <c r="AN162" s="286">
        <f>IF('2b - USD - conv.'!AN162=0,0,'2a - USD - local'!AN162/'2b - USD - conv.'!AN162)</f>
        <v>0</v>
      </c>
      <c r="AO162" s="286">
        <f>IF('2b - USD - conv.'!AO162=0,0,'2a - USD - local'!AO162/'2b - USD - conv.'!AO162)</f>
        <v>0</v>
      </c>
      <c r="AP162" s="308">
        <f>IF('2b - USD - conv.'!AP162=0,0,'2a - USD - local'!AP162/'2b - USD - conv.'!AP162)</f>
        <v>0</v>
      </c>
    </row>
    <row r="163" spans="1:42" customFormat="1" outlineLevel="2">
      <c r="A163" s="211" t="str">
        <f>A154&amp;"."&amp;A156&amp;"."&amp;A155&amp;"."&amp;B163</f>
        <v>1.c.4.7</v>
      </c>
      <c r="B163">
        <v>7</v>
      </c>
      <c r="C163" t="str">
        <f>'1-GBP'!C163</f>
        <v/>
      </c>
      <c r="M163" s="286">
        <f>IF('2b - USD - conv.'!M163=0,0,'2a - USD - local'!M163/'2b - USD - conv.'!M163)</f>
        <v>0</v>
      </c>
      <c r="N163" s="286">
        <f>IF('2b - USD - conv.'!N163=0,0,'2a - USD - local'!N163/'2b - USD - conv.'!N163)</f>
        <v>0</v>
      </c>
      <c r="O163" s="286">
        <f>IF('2b - USD - conv.'!O163=0,0,'2a - USD - local'!O163/'2b - USD - conv.'!O163)</f>
        <v>0</v>
      </c>
      <c r="P163" s="286">
        <f>IF('2b - USD - conv.'!P163=0,0,'2a - USD - local'!P163/'2b - USD - conv.'!P163)</f>
        <v>0</v>
      </c>
      <c r="Q163" s="286">
        <f>IF('2b - USD - conv.'!Q163=0,0,'2a - USD - local'!Q163/'2b - USD - conv.'!Q163)</f>
        <v>0</v>
      </c>
      <c r="R163" s="286">
        <f>IF('2b - USD - conv.'!R163=0,0,'2a - USD - local'!R163/'2b - USD - conv.'!R163)</f>
        <v>0</v>
      </c>
      <c r="S163" s="286">
        <f>IF('2b - USD - conv.'!S163=0,0,'2a - USD - local'!S163/'2b - USD - conv.'!S163)</f>
        <v>0</v>
      </c>
      <c r="T163" s="286">
        <f>IF('2b - USD - conv.'!T163=0,0,'2a - USD - local'!T163/'2b - USD - conv.'!T163)</f>
        <v>0</v>
      </c>
      <c r="U163" s="286">
        <f>IF('2b - USD - conv.'!U163=0,0,'2a - USD - local'!U163/'2b - USD - conv.'!U163)</f>
        <v>0</v>
      </c>
      <c r="V163" s="286">
        <f>IF('2b - USD - conv.'!V163=0,0,'2a - USD - local'!V163/'2b - USD - conv.'!V163)</f>
        <v>0</v>
      </c>
      <c r="W163" s="286">
        <f>IF('2b - USD - conv.'!W163=0,0,'2a - USD - local'!W163/'2b - USD - conv.'!W163)</f>
        <v>0</v>
      </c>
      <c r="X163" s="286">
        <f>IF('2b - USD - conv.'!X163=0,0,'2a - USD - local'!X163/'2b - USD - conv.'!X163)</f>
        <v>0</v>
      </c>
      <c r="Y163" s="286">
        <f>IF('2b - USD - conv.'!Y163=0,0,'2a - USD - local'!Y163/'2b - USD - conv.'!Y163)</f>
        <v>0</v>
      </c>
      <c r="Z163" s="286">
        <f>IF('2b - USD - conv.'!Z163=0,0,'2a - USD - local'!Z163/'2b - USD - conv.'!Z163)</f>
        <v>0</v>
      </c>
      <c r="AA163" s="286">
        <f>IF('2b - USD - conv.'!AA163=0,0,'2a - USD - local'!AA163/'2b - USD - conv.'!AA163)</f>
        <v>0</v>
      </c>
      <c r="AB163" s="286">
        <f>IF('2b - USD - conv.'!AB163=0,0,'2a - USD - local'!AB163/'2b - USD - conv.'!AB163)</f>
        <v>0</v>
      </c>
      <c r="AC163" s="286">
        <f>IF('2b - USD - conv.'!AC163=0,0,'2a - USD - local'!AC163/'2b - USD - conv.'!AC163)</f>
        <v>0</v>
      </c>
      <c r="AD163" s="286">
        <f>IF('2b - USD - conv.'!AD163=0,0,'2a - USD - local'!AD163/'2b - USD - conv.'!AD163)</f>
        <v>0</v>
      </c>
      <c r="AE163" s="286">
        <f>IF('2b - USD - conv.'!AE163=0,0,'2a - USD - local'!AE163/'2b - USD - conv.'!AE163)</f>
        <v>0</v>
      </c>
      <c r="AF163" s="286">
        <f>IF('2b - USD - conv.'!AF163=0,0,'2a - USD - local'!AF163/'2b - USD - conv.'!AF163)</f>
        <v>0</v>
      </c>
      <c r="AG163" s="286">
        <f>IF('2b - USD - conv.'!AG163=0,0,'2a - USD - local'!AG163/'2b - USD - conv.'!AG163)</f>
        <v>0</v>
      </c>
      <c r="AH163" s="286">
        <f>IF('2b - USD - conv.'!AH163=0,0,'2a - USD - local'!AH163/'2b - USD - conv.'!AH163)</f>
        <v>0</v>
      </c>
      <c r="AI163" s="286">
        <f>IF('2b - USD - conv.'!AI163=0,0,'2a - USD - local'!AI163/'2b - USD - conv.'!AI163)</f>
        <v>0</v>
      </c>
      <c r="AJ163" s="286">
        <f>IF('2b - USD - conv.'!AJ163=0,0,'2a - USD - local'!AJ163/'2b - USD - conv.'!AJ163)</f>
        <v>0</v>
      </c>
      <c r="AK163" s="286">
        <f>IF('2b - USD - conv.'!AK163=0,0,'2a - USD - local'!AK163/'2b - USD - conv.'!AK163)</f>
        <v>0</v>
      </c>
      <c r="AL163" s="286">
        <f>IF('2b - USD - conv.'!AL163=0,0,'2a - USD - local'!AL163/'2b - USD - conv.'!AL163)</f>
        <v>0</v>
      </c>
      <c r="AM163" s="286">
        <f>IF('2b - USD - conv.'!AM163=0,0,'2a - USD - local'!AM163/'2b - USD - conv.'!AM163)</f>
        <v>0</v>
      </c>
      <c r="AN163" s="286">
        <f>IF('2b - USD - conv.'!AN163=0,0,'2a - USD - local'!AN163/'2b - USD - conv.'!AN163)</f>
        <v>0</v>
      </c>
      <c r="AO163" s="286">
        <f>IF('2b - USD - conv.'!AO163=0,0,'2a - USD - local'!AO163/'2b - USD - conv.'!AO163)</f>
        <v>0</v>
      </c>
      <c r="AP163" s="308">
        <f>IF('2b - USD - conv.'!AP163=0,0,'2a - USD - local'!AP163/'2b - USD - conv.'!AP163)</f>
        <v>0</v>
      </c>
    </row>
    <row r="164" spans="1:42" customFormat="1" outlineLevel="2">
      <c r="A164" s="211" t="str">
        <f>A154&amp;"."&amp;A156&amp;"."&amp;A155&amp;"."&amp;B164</f>
        <v>1.c.4.8</v>
      </c>
      <c r="B164">
        <v>8</v>
      </c>
      <c r="C164" t="str">
        <f>'1-GBP'!C164</f>
        <v/>
      </c>
      <c r="M164" s="286">
        <f>IF('2b - USD - conv.'!M164=0,0,'2a - USD - local'!M164/'2b - USD - conv.'!M164)</f>
        <v>0</v>
      </c>
      <c r="N164" s="286">
        <f>IF('2b - USD - conv.'!N164=0,0,'2a - USD - local'!N164/'2b - USD - conv.'!N164)</f>
        <v>0</v>
      </c>
      <c r="O164" s="286">
        <f>IF('2b - USD - conv.'!O164=0,0,'2a - USD - local'!O164/'2b - USD - conv.'!O164)</f>
        <v>0</v>
      </c>
      <c r="P164" s="286">
        <f>IF('2b - USD - conv.'!P164=0,0,'2a - USD - local'!P164/'2b - USD - conv.'!P164)</f>
        <v>0</v>
      </c>
      <c r="Q164" s="286">
        <f>IF('2b - USD - conv.'!Q164=0,0,'2a - USD - local'!Q164/'2b - USD - conv.'!Q164)</f>
        <v>0</v>
      </c>
      <c r="R164" s="286">
        <f>IF('2b - USD - conv.'!R164=0,0,'2a - USD - local'!R164/'2b - USD - conv.'!R164)</f>
        <v>0</v>
      </c>
      <c r="S164" s="286">
        <f>IF('2b - USD - conv.'!S164=0,0,'2a - USD - local'!S164/'2b - USD - conv.'!S164)</f>
        <v>0</v>
      </c>
      <c r="T164" s="286">
        <f>IF('2b - USD - conv.'!T164=0,0,'2a - USD - local'!T164/'2b - USD - conv.'!T164)</f>
        <v>0</v>
      </c>
      <c r="U164" s="286">
        <f>IF('2b - USD - conv.'!U164=0,0,'2a - USD - local'!U164/'2b - USD - conv.'!U164)</f>
        <v>0</v>
      </c>
      <c r="V164" s="286">
        <f>IF('2b - USD - conv.'!V164=0,0,'2a - USD - local'!V164/'2b - USD - conv.'!V164)</f>
        <v>0</v>
      </c>
      <c r="W164" s="286">
        <f>IF('2b - USD - conv.'!W164=0,0,'2a - USD - local'!W164/'2b - USD - conv.'!W164)</f>
        <v>0</v>
      </c>
      <c r="X164" s="286">
        <f>IF('2b - USD - conv.'!X164=0,0,'2a - USD - local'!X164/'2b - USD - conv.'!X164)</f>
        <v>0</v>
      </c>
      <c r="Y164" s="286">
        <f>IF('2b - USD - conv.'!Y164=0,0,'2a - USD - local'!Y164/'2b - USD - conv.'!Y164)</f>
        <v>0</v>
      </c>
      <c r="Z164" s="286">
        <f>IF('2b - USD - conv.'!Z164=0,0,'2a - USD - local'!Z164/'2b - USD - conv.'!Z164)</f>
        <v>0</v>
      </c>
      <c r="AA164" s="286">
        <f>IF('2b - USD - conv.'!AA164=0,0,'2a - USD - local'!AA164/'2b - USD - conv.'!AA164)</f>
        <v>0</v>
      </c>
      <c r="AB164" s="286">
        <f>IF('2b - USD - conv.'!AB164=0,0,'2a - USD - local'!AB164/'2b - USD - conv.'!AB164)</f>
        <v>0</v>
      </c>
      <c r="AC164" s="286">
        <f>IF('2b - USD - conv.'!AC164=0,0,'2a - USD - local'!AC164/'2b - USD - conv.'!AC164)</f>
        <v>0</v>
      </c>
      <c r="AD164" s="286">
        <f>IF('2b - USD - conv.'!AD164=0,0,'2a - USD - local'!AD164/'2b - USD - conv.'!AD164)</f>
        <v>0</v>
      </c>
      <c r="AE164" s="286">
        <f>IF('2b - USD - conv.'!AE164=0,0,'2a - USD - local'!AE164/'2b - USD - conv.'!AE164)</f>
        <v>0</v>
      </c>
      <c r="AF164" s="286">
        <f>IF('2b - USD - conv.'!AF164=0,0,'2a - USD - local'!AF164/'2b - USD - conv.'!AF164)</f>
        <v>0</v>
      </c>
      <c r="AG164" s="286">
        <f>IF('2b - USD - conv.'!AG164=0,0,'2a - USD - local'!AG164/'2b - USD - conv.'!AG164)</f>
        <v>0</v>
      </c>
      <c r="AH164" s="286">
        <f>IF('2b - USD - conv.'!AH164=0,0,'2a - USD - local'!AH164/'2b - USD - conv.'!AH164)</f>
        <v>0</v>
      </c>
      <c r="AI164" s="286">
        <f>IF('2b - USD - conv.'!AI164=0,0,'2a - USD - local'!AI164/'2b - USD - conv.'!AI164)</f>
        <v>0</v>
      </c>
      <c r="AJ164" s="286">
        <f>IF('2b - USD - conv.'!AJ164=0,0,'2a - USD - local'!AJ164/'2b - USD - conv.'!AJ164)</f>
        <v>0</v>
      </c>
      <c r="AK164" s="286">
        <f>IF('2b - USD - conv.'!AK164=0,0,'2a - USD - local'!AK164/'2b - USD - conv.'!AK164)</f>
        <v>0</v>
      </c>
      <c r="AL164" s="286">
        <f>IF('2b - USD - conv.'!AL164=0,0,'2a - USD - local'!AL164/'2b - USD - conv.'!AL164)</f>
        <v>0</v>
      </c>
      <c r="AM164" s="286">
        <f>IF('2b - USD - conv.'!AM164=0,0,'2a - USD - local'!AM164/'2b - USD - conv.'!AM164)</f>
        <v>0</v>
      </c>
      <c r="AN164" s="286">
        <f>IF('2b - USD - conv.'!AN164=0,0,'2a - USD - local'!AN164/'2b - USD - conv.'!AN164)</f>
        <v>0</v>
      </c>
      <c r="AO164" s="286">
        <f>IF('2b - USD - conv.'!AO164=0,0,'2a - USD - local'!AO164/'2b - USD - conv.'!AO164)</f>
        <v>0</v>
      </c>
      <c r="AP164" s="308">
        <f>IF('2b - USD - conv.'!AP164=0,0,'2a - USD - local'!AP164/'2b - USD - conv.'!AP164)</f>
        <v>0</v>
      </c>
    </row>
    <row r="165" spans="1:42" customFormat="1" outlineLevel="2">
      <c r="A165" s="211" t="str">
        <f>A154&amp;"."&amp;A156&amp;"."&amp;A155&amp;"."&amp;B165</f>
        <v>1.c.4.9</v>
      </c>
      <c r="B165">
        <v>9</v>
      </c>
      <c r="C165" t="str">
        <f>'1-GBP'!C165</f>
        <v/>
      </c>
      <c r="M165" s="286">
        <f>IF('2b - USD - conv.'!M165=0,0,'2a - USD - local'!M165/'2b - USD - conv.'!M165)</f>
        <v>0</v>
      </c>
      <c r="N165" s="286">
        <f>IF('2b - USD - conv.'!N165=0,0,'2a - USD - local'!N165/'2b - USD - conv.'!N165)</f>
        <v>0</v>
      </c>
      <c r="O165" s="286">
        <f>IF('2b - USD - conv.'!O165=0,0,'2a - USD - local'!O165/'2b - USD - conv.'!O165)</f>
        <v>0</v>
      </c>
      <c r="P165" s="286">
        <f>IF('2b - USD - conv.'!P165=0,0,'2a - USD - local'!P165/'2b - USD - conv.'!P165)</f>
        <v>0</v>
      </c>
      <c r="Q165" s="286">
        <f>IF('2b - USD - conv.'!Q165=0,0,'2a - USD - local'!Q165/'2b - USD - conv.'!Q165)</f>
        <v>0</v>
      </c>
      <c r="R165" s="286">
        <f>IF('2b - USD - conv.'!R165=0,0,'2a - USD - local'!R165/'2b - USD - conv.'!R165)</f>
        <v>0</v>
      </c>
      <c r="S165" s="286">
        <f>IF('2b - USD - conv.'!S165=0,0,'2a - USD - local'!S165/'2b - USD - conv.'!S165)</f>
        <v>0</v>
      </c>
      <c r="T165" s="286">
        <f>IF('2b - USD - conv.'!T165=0,0,'2a - USD - local'!T165/'2b - USD - conv.'!T165)</f>
        <v>0</v>
      </c>
      <c r="U165" s="286">
        <f>IF('2b - USD - conv.'!U165=0,0,'2a - USD - local'!U165/'2b - USD - conv.'!U165)</f>
        <v>0</v>
      </c>
      <c r="V165" s="286">
        <f>IF('2b - USD - conv.'!V165=0,0,'2a - USD - local'!V165/'2b - USD - conv.'!V165)</f>
        <v>0</v>
      </c>
      <c r="W165" s="286">
        <f>IF('2b - USD - conv.'!W165=0,0,'2a - USD - local'!W165/'2b - USD - conv.'!W165)</f>
        <v>0</v>
      </c>
      <c r="X165" s="286">
        <f>IF('2b - USD - conv.'!X165=0,0,'2a - USD - local'!X165/'2b - USD - conv.'!X165)</f>
        <v>0</v>
      </c>
      <c r="Y165" s="286">
        <f>IF('2b - USD - conv.'!Y165=0,0,'2a - USD - local'!Y165/'2b - USD - conv.'!Y165)</f>
        <v>0</v>
      </c>
      <c r="Z165" s="286">
        <f>IF('2b - USD - conv.'!Z165=0,0,'2a - USD - local'!Z165/'2b - USD - conv.'!Z165)</f>
        <v>0</v>
      </c>
      <c r="AA165" s="286">
        <f>IF('2b - USD - conv.'!AA165=0,0,'2a - USD - local'!AA165/'2b - USD - conv.'!AA165)</f>
        <v>0</v>
      </c>
      <c r="AB165" s="286">
        <f>IF('2b - USD - conv.'!AB165=0,0,'2a - USD - local'!AB165/'2b - USD - conv.'!AB165)</f>
        <v>0</v>
      </c>
      <c r="AC165" s="286">
        <f>IF('2b - USD - conv.'!AC165=0,0,'2a - USD - local'!AC165/'2b - USD - conv.'!AC165)</f>
        <v>0</v>
      </c>
      <c r="AD165" s="286">
        <f>IF('2b - USD - conv.'!AD165=0,0,'2a - USD - local'!AD165/'2b - USD - conv.'!AD165)</f>
        <v>0</v>
      </c>
      <c r="AE165" s="286">
        <f>IF('2b - USD - conv.'!AE165=0,0,'2a - USD - local'!AE165/'2b - USD - conv.'!AE165)</f>
        <v>0</v>
      </c>
      <c r="AF165" s="286">
        <f>IF('2b - USD - conv.'!AF165=0,0,'2a - USD - local'!AF165/'2b - USD - conv.'!AF165)</f>
        <v>0</v>
      </c>
      <c r="AG165" s="286">
        <f>IF('2b - USD - conv.'!AG165=0,0,'2a - USD - local'!AG165/'2b - USD - conv.'!AG165)</f>
        <v>0</v>
      </c>
      <c r="AH165" s="286">
        <f>IF('2b - USD - conv.'!AH165=0,0,'2a - USD - local'!AH165/'2b - USD - conv.'!AH165)</f>
        <v>0</v>
      </c>
      <c r="AI165" s="286">
        <f>IF('2b - USD - conv.'!AI165=0,0,'2a - USD - local'!AI165/'2b - USD - conv.'!AI165)</f>
        <v>0</v>
      </c>
      <c r="AJ165" s="286">
        <f>IF('2b - USD - conv.'!AJ165=0,0,'2a - USD - local'!AJ165/'2b - USD - conv.'!AJ165)</f>
        <v>0</v>
      </c>
      <c r="AK165" s="286">
        <f>IF('2b - USD - conv.'!AK165=0,0,'2a - USD - local'!AK165/'2b - USD - conv.'!AK165)</f>
        <v>0</v>
      </c>
      <c r="AL165" s="286">
        <f>IF('2b - USD - conv.'!AL165=0,0,'2a - USD - local'!AL165/'2b - USD - conv.'!AL165)</f>
        <v>0</v>
      </c>
      <c r="AM165" s="286">
        <f>IF('2b - USD - conv.'!AM165=0,0,'2a - USD - local'!AM165/'2b - USD - conv.'!AM165)</f>
        <v>0</v>
      </c>
      <c r="AN165" s="286">
        <f>IF('2b - USD - conv.'!AN165=0,0,'2a - USD - local'!AN165/'2b - USD - conv.'!AN165)</f>
        <v>0</v>
      </c>
      <c r="AO165" s="286">
        <f>IF('2b - USD - conv.'!AO165=0,0,'2a - USD - local'!AO165/'2b - USD - conv.'!AO165)</f>
        <v>0</v>
      </c>
      <c r="AP165" s="308">
        <f>IF('2b - USD - conv.'!AP165=0,0,'2a - USD - local'!AP165/'2b - USD - conv.'!AP165)</f>
        <v>0</v>
      </c>
    </row>
    <row r="166" spans="1:42" customFormat="1" outlineLevel="2">
      <c r="A166" s="211" t="str">
        <f>A154&amp;"."&amp;A156&amp;"."&amp;A155&amp;"."&amp;B166</f>
        <v>1.c.4.10</v>
      </c>
      <c r="B166">
        <v>10</v>
      </c>
      <c r="C166" t="str">
        <f>'1-GBP'!C166</f>
        <v/>
      </c>
      <c r="M166" s="286">
        <f>IF('2b - USD - conv.'!M166=0,0,'2a - USD - local'!M166/'2b - USD - conv.'!M166)</f>
        <v>0</v>
      </c>
      <c r="N166" s="286">
        <f>IF('2b - USD - conv.'!N166=0,0,'2a - USD - local'!N166/'2b - USD - conv.'!N166)</f>
        <v>0</v>
      </c>
      <c r="O166" s="286">
        <f>IF('2b - USD - conv.'!O166=0,0,'2a - USD - local'!O166/'2b - USD - conv.'!O166)</f>
        <v>0</v>
      </c>
      <c r="P166" s="286">
        <f>IF('2b - USD - conv.'!P166=0,0,'2a - USD - local'!P166/'2b - USD - conv.'!P166)</f>
        <v>0</v>
      </c>
      <c r="Q166" s="286">
        <f>IF('2b - USD - conv.'!Q166=0,0,'2a - USD - local'!Q166/'2b - USD - conv.'!Q166)</f>
        <v>0</v>
      </c>
      <c r="R166" s="286">
        <f>IF('2b - USD - conv.'!R166=0,0,'2a - USD - local'!R166/'2b - USD - conv.'!R166)</f>
        <v>0</v>
      </c>
      <c r="S166" s="286">
        <f>IF('2b - USD - conv.'!S166=0,0,'2a - USD - local'!S166/'2b - USD - conv.'!S166)</f>
        <v>0</v>
      </c>
      <c r="T166" s="286">
        <f>IF('2b - USD - conv.'!T166=0,0,'2a - USD - local'!T166/'2b - USD - conv.'!T166)</f>
        <v>0</v>
      </c>
      <c r="U166" s="286">
        <f>IF('2b - USD - conv.'!U166=0,0,'2a - USD - local'!U166/'2b - USD - conv.'!U166)</f>
        <v>0</v>
      </c>
      <c r="V166" s="286">
        <f>IF('2b - USD - conv.'!V166=0,0,'2a - USD - local'!V166/'2b - USD - conv.'!V166)</f>
        <v>0</v>
      </c>
      <c r="W166" s="286">
        <f>IF('2b - USD - conv.'!W166=0,0,'2a - USD - local'!W166/'2b - USD - conv.'!W166)</f>
        <v>0</v>
      </c>
      <c r="X166" s="286">
        <f>IF('2b - USD - conv.'!X166=0,0,'2a - USD - local'!X166/'2b - USD - conv.'!X166)</f>
        <v>0</v>
      </c>
      <c r="Y166" s="286">
        <f>IF('2b - USD - conv.'!Y166=0,0,'2a - USD - local'!Y166/'2b - USD - conv.'!Y166)</f>
        <v>0</v>
      </c>
      <c r="Z166" s="286">
        <f>IF('2b - USD - conv.'!Z166=0,0,'2a - USD - local'!Z166/'2b - USD - conv.'!Z166)</f>
        <v>0</v>
      </c>
      <c r="AA166" s="286">
        <f>IF('2b - USD - conv.'!AA166=0,0,'2a - USD - local'!AA166/'2b - USD - conv.'!AA166)</f>
        <v>0</v>
      </c>
      <c r="AB166" s="286">
        <f>IF('2b - USD - conv.'!AB166=0,0,'2a - USD - local'!AB166/'2b - USD - conv.'!AB166)</f>
        <v>0</v>
      </c>
      <c r="AC166" s="286">
        <f>IF('2b - USD - conv.'!AC166=0,0,'2a - USD - local'!AC166/'2b - USD - conv.'!AC166)</f>
        <v>0</v>
      </c>
      <c r="AD166" s="286">
        <f>IF('2b - USD - conv.'!AD166=0,0,'2a - USD - local'!AD166/'2b - USD - conv.'!AD166)</f>
        <v>0</v>
      </c>
      <c r="AE166" s="286">
        <f>IF('2b - USD - conv.'!AE166=0,0,'2a - USD - local'!AE166/'2b - USD - conv.'!AE166)</f>
        <v>0</v>
      </c>
      <c r="AF166" s="286">
        <f>IF('2b - USD - conv.'!AF166=0,0,'2a - USD - local'!AF166/'2b - USD - conv.'!AF166)</f>
        <v>0</v>
      </c>
      <c r="AG166" s="286">
        <f>IF('2b - USD - conv.'!AG166=0,0,'2a - USD - local'!AG166/'2b - USD - conv.'!AG166)</f>
        <v>0</v>
      </c>
      <c r="AH166" s="286">
        <f>IF('2b - USD - conv.'!AH166=0,0,'2a - USD - local'!AH166/'2b - USD - conv.'!AH166)</f>
        <v>0</v>
      </c>
      <c r="AI166" s="286">
        <f>IF('2b - USD - conv.'!AI166=0,0,'2a - USD - local'!AI166/'2b - USD - conv.'!AI166)</f>
        <v>0</v>
      </c>
      <c r="AJ166" s="286">
        <f>IF('2b - USD - conv.'!AJ166=0,0,'2a - USD - local'!AJ166/'2b - USD - conv.'!AJ166)</f>
        <v>0</v>
      </c>
      <c r="AK166" s="286">
        <f>IF('2b - USD - conv.'!AK166=0,0,'2a - USD - local'!AK166/'2b - USD - conv.'!AK166)</f>
        <v>0</v>
      </c>
      <c r="AL166" s="286">
        <f>IF('2b - USD - conv.'!AL166=0,0,'2a - USD - local'!AL166/'2b - USD - conv.'!AL166)</f>
        <v>0</v>
      </c>
      <c r="AM166" s="286">
        <f>IF('2b - USD - conv.'!AM166=0,0,'2a - USD - local'!AM166/'2b - USD - conv.'!AM166)</f>
        <v>0</v>
      </c>
      <c r="AN166" s="286">
        <f>IF('2b - USD - conv.'!AN166=0,0,'2a - USD - local'!AN166/'2b - USD - conv.'!AN166)</f>
        <v>0</v>
      </c>
      <c r="AO166" s="286">
        <f>IF('2b - USD - conv.'!AO166=0,0,'2a - USD - local'!AO166/'2b - USD - conv.'!AO166)</f>
        <v>0</v>
      </c>
      <c r="AP166" s="308">
        <f>IF('2b - USD - conv.'!AP166=0,0,'2a - USD - local'!AP166/'2b - USD - conv.'!AP166)</f>
        <v>0</v>
      </c>
    </row>
    <row r="167" spans="1:42" customFormat="1" outlineLevel="2">
      <c r="A167" s="211" t="str">
        <f>A154&amp;"."&amp;A156&amp;"."&amp;A155&amp;"."&amp;B167</f>
        <v>1.c.4.11</v>
      </c>
      <c r="B167">
        <v>11</v>
      </c>
      <c r="C167" t="str">
        <f>'1-GBP'!C167</f>
        <v/>
      </c>
      <c r="M167" s="286">
        <f>IF('2b - USD - conv.'!M167=0,0,'2a - USD - local'!M167/'2b - USD - conv.'!M167)</f>
        <v>0</v>
      </c>
      <c r="N167" s="286">
        <f>IF('2b - USD - conv.'!N167=0,0,'2a - USD - local'!N167/'2b - USD - conv.'!N167)</f>
        <v>0</v>
      </c>
      <c r="O167" s="286">
        <f>IF('2b - USD - conv.'!O167=0,0,'2a - USD - local'!O167/'2b - USD - conv.'!O167)</f>
        <v>0</v>
      </c>
      <c r="P167" s="286">
        <f>IF('2b - USD - conv.'!P167=0,0,'2a - USD - local'!P167/'2b - USD - conv.'!P167)</f>
        <v>0</v>
      </c>
      <c r="Q167" s="286">
        <f>IF('2b - USD - conv.'!Q167=0,0,'2a - USD - local'!Q167/'2b - USD - conv.'!Q167)</f>
        <v>0</v>
      </c>
      <c r="R167" s="286">
        <f>IF('2b - USD - conv.'!R167=0,0,'2a - USD - local'!R167/'2b - USD - conv.'!R167)</f>
        <v>0</v>
      </c>
      <c r="S167" s="286">
        <f>IF('2b - USD - conv.'!S167=0,0,'2a - USD - local'!S167/'2b - USD - conv.'!S167)</f>
        <v>0</v>
      </c>
      <c r="T167" s="286">
        <f>IF('2b - USD - conv.'!T167=0,0,'2a - USD - local'!T167/'2b - USD - conv.'!T167)</f>
        <v>0</v>
      </c>
      <c r="U167" s="286">
        <f>IF('2b - USD - conv.'!U167=0,0,'2a - USD - local'!U167/'2b - USD - conv.'!U167)</f>
        <v>0</v>
      </c>
      <c r="V167" s="286">
        <f>IF('2b - USD - conv.'!V167=0,0,'2a - USD - local'!V167/'2b - USD - conv.'!V167)</f>
        <v>0</v>
      </c>
      <c r="W167" s="286">
        <f>IF('2b - USD - conv.'!W167=0,0,'2a - USD - local'!W167/'2b - USD - conv.'!W167)</f>
        <v>0</v>
      </c>
      <c r="X167" s="286">
        <f>IF('2b - USD - conv.'!X167=0,0,'2a - USD - local'!X167/'2b - USD - conv.'!X167)</f>
        <v>0</v>
      </c>
      <c r="Y167" s="286">
        <f>IF('2b - USD - conv.'!Y167=0,0,'2a - USD - local'!Y167/'2b - USD - conv.'!Y167)</f>
        <v>0</v>
      </c>
      <c r="Z167" s="286">
        <f>IF('2b - USD - conv.'!Z167=0,0,'2a - USD - local'!Z167/'2b - USD - conv.'!Z167)</f>
        <v>0</v>
      </c>
      <c r="AA167" s="286">
        <f>IF('2b - USD - conv.'!AA167=0,0,'2a - USD - local'!AA167/'2b - USD - conv.'!AA167)</f>
        <v>0</v>
      </c>
      <c r="AB167" s="286">
        <f>IF('2b - USD - conv.'!AB167=0,0,'2a - USD - local'!AB167/'2b - USD - conv.'!AB167)</f>
        <v>0</v>
      </c>
      <c r="AC167" s="286">
        <f>IF('2b - USD - conv.'!AC167=0,0,'2a - USD - local'!AC167/'2b - USD - conv.'!AC167)</f>
        <v>0</v>
      </c>
      <c r="AD167" s="286">
        <f>IF('2b - USD - conv.'!AD167=0,0,'2a - USD - local'!AD167/'2b - USD - conv.'!AD167)</f>
        <v>0</v>
      </c>
      <c r="AE167" s="286">
        <f>IF('2b - USD - conv.'!AE167=0,0,'2a - USD - local'!AE167/'2b - USD - conv.'!AE167)</f>
        <v>0</v>
      </c>
      <c r="AF167" s="286">
        <f>IF('2b - USD - conv.'!AF167=0,0,'2a - USD - local'!AF167/'2b - USD - conv.'!AF167)</f>
        <v>0</v>
      </c>
      <c r="AG167" s="286">
        <f>IF('2b - USD - conv.'!AG167=0,0,'2a - USD - local'!AG167/'2b - USD - conv.'!AG167)</f>
        <v>0</v>
      </c>
      <c r="AH167" s="286">
        <f>IF('2b - USD - conv.'!AH167=0,0,'2a - USD - local'!AH167/'2b - USD - conv.'!AH167)</f>
        <v>0</v>
      </c>
      <c r="AI167" s="286">
        <f>IF('2b - USD - conv.'!AI167=0,0,'2a - USD - local'!AI167/'2b - USD - conv.'!AI167)</f>
        <v>0</v>
      </c>
      <c r="AJ167" s="286">
        <f>IF('2b - USD - conv.'!AJ167=0,0,'2a - USD - local'!AJ167/'2b - USD - conv.'!AJ167)</f>
        <v>0</v>
      </c>
      <c r="AK167" s="286">
        <f>IF('2b - USD - conv.'!AK167=0,0,'2a - USD - local'!AK167/'2b - USD - conv.'!AK167)</f>
        <v>0</v>
      </c>
      <c r="AL167" s="286">
        <f>IF('2b - USD - conv.'!AL167=0,0,'2a - USD - local'!AL167/'2b - USD - conv.'!AL167)</f>
        <v>0</v>
      </c>
      <c r="AM167" s="286">
        <f>IF('2b - USD - conv.'!AM167=0,0,'2a - USD - local'!AM167/'2b - USD - conv.'!AM167)</f>
        <v>0</v>
      </c>
      <c r="AN167" s="286">
        <f>IF('2b - USD - conv.'!AN167=0,0,'2a - USD - local'!AN167/'2b - USD - conv.'!AN167)</f>
        <v>0</v>
      </c>
      <c r="AO167" s="286">
        <f>IF('2b - USD - conv.'!AO167=0,0,'2a - USD - local'!AO167/'2b - USD - conv.'!AO167)</f>
        <v>0</v>
      </c>
      <c r="AP167" s="308">
        <f>IF('2b - USD - conv.'!AP167=0,0,'2a - USD - local'!AP167/'2b - USD - conv.'!AP167)</f>
        <v>0</v>
      </c>
    </row>
    <row r="168" spans="1:42" customFormat="1" outlineLevel="2">
      <c r="A168" s="211" t="str">
        <f>A154&amp;"."&amp;A156&amp;"."&amp;A155&amp;"."&amp;B168</f>
        <v>1.c.4.12</v>
      </c>
      <c r="B168">
        <v>12</v>
      </c>
      <c r="C168" t="str">
        <f>'1-GBP'!C168</f>
        <v/>
      </c>
      <c r="M168" s="286">
        <f>IF('2b - USD - conv.'!M168=0,0,'2a - USD - local'!M168/'2b - USD - conv.'!M168)</f>
        <v>0</v>
      </c>
      <c r="N168" s="286">
        <f>IF('2b - USD - conv.'!N168=0,0,'2a - USD - local'!N168/'2b - USD - conv.'!N168)</f>
        <v>0</v>
      </c>
      <c r="O168" s="286">
        <f>IF('2b - USD - conv.'!O168=0,0,'2a - USD - local'!O168/'2b - USD - conv.'!O168)</f>
        <v>0</v>
      </c>
      <c r="P168" s="286">
        <f>IF('2b - USD - conv.'!P168=0,0,'2a - USD - local'!P168/'2b - USD - conv.'!P168)</f>
        <v>0</v>
      </c>
      <c r="Q168" s="286">
        <f>IF('2b - USD - conv.'!Q168=0,0,'2a - USD - local'!Q168/'2b - USD - conv.'!Q168)</f>
        <v>0</v>
      </c>
      <c r="R168" s="286">
        <f>IF('2b - USD - conv.'!R168=0,0,'2a - USD - local'!R168/'2b - USD - conv.'!R168)</f>
        <v>0</v>
      </c>
      <c r="S168" s="286">
        <f>IF('2b - USD - conv.'!S168=0,0,'2a - USD - local'!S168/'2b - USD - conv.'!S168)</f>
        <v>0</v>
      </c>
      <c r="T168" s="286">
        <f>IF('2b - USD - conv.'!T168=0,0,'2a - USD - local'!T168/'2b - USD - conv.'!T168)</f>
        <v>0</v>
      </c>
      <c r="U168" s="286">
        <f>IF('2b - USD - conv.'!U168=0,0,'2a - USD - local'!U168/'2b - USD - conv.'!U168)</f>
        <v>0</v>
      </c>
      <c r="V168" s="286">
        <f>IF('2b - USD - conv.'!V168=0,0,'2a - USD - local'!V168/'2b - USD - conv.'!V168)</f>
        <v>0</v>
      </c>
      <c r="W168" s="286">
        <f>IF('2b - USD - conv.'!W168=0,0,'2a - USD - local'!W168/'2b - USD - conv.'!W168)</f>
        <v>0</v>
      </c>
      <c r="X168" s="286">
        <f>IF('2b - USD - conv.'!X168=0,0,'2a - USD - local'!X168/'2b - USD - conv.'!X168)</f>
        <v>0</v>
      </c>
      <c r="Y168" s="286">
        <f>IF('2b - USD - conv.'!Y168=0,0,'2a - USD - local'!Y168/'2b - USD - conv.'!Y168)</f>
        <v>0</v>
      </c>
      <c r="Z168" s="286">
        <f>IF('2b - USD - conv.'!Z168=0,0,'2a - USD - local'!Z168/'2b - USD - conv.'!Z168)</f>
        <v>0</v>
      </c>
      <c r="AA168" s="286">
        <f>IF('2b - USD - conv.'!AA168=0,0,'2a - USD - local'!AA168/'2b - USD - conv.'!AA168)</f>
        <v>0</v>
      </c>
      <c r="AB168" s="286">
        <f>IF('2b - USD - conv.'!AB168=0,0,'2a - USD - local'!AB168/'2b - USD - conv.'!AB168)</f>
        <v>0</v>
      </c>
      <c r="AC168" s="286">
        <f>IF('2b - USD - conv.'!AC168=0,0,'2a - USD - local'!AC168/'2b - USD - conv.'!AC168)</f>
        <v>0</v>
      </c>
      <c r="AD168" s="286">
        <f>IF('2b - USD - conv.'!AD168=0,0,'2a - USD - local'!AD168/'2b - USD - conv.'!AD168)</f>
        <v>0</v>
      </c>
      <c r="AE168" s="286">
        <f>IF('2b - USD - conv.'!AE168=0,0,'2a - USD - local'!AE168/'2b - USD - conv.'!AE168)</f>
        <v>0</v>
      </c>
      <c r="AF168" s="286">
        <f>IF('2b - USD - conv.'!AF168=0,0,'2a - USD - local'!AF168/'2b - USD - conv.'!AF168)</f>
        <v>0</v>
      </c>
      <c r="AG168" s="286">
        <f>IF('2b - USD - conv.'!AG168=0,0,'2a - USD - local'!AG168/'2b - USD - conv.'!AG168)</f>
        <v>0</v>
      </c>
      <c r="AH168" s="286">
        <f>IF('2b - USD - conv.'!AH168=0,0,'2a - USD - local'!AH168/'2b - USD - conv.'!AH168)</f>
        <v>0</v>
      </c>
      <c r="AI168" s="286">
        <f>IF('2b - USD - conv.'!AI168=0,0,'2a - USD - local'!AI168/'2b - USD - conv.'!AI168)</f>
        <v>0</v>
      </c>
      <c r="AJ168" s="286">
        <f>IF('2b - USD - conv.'!AJ168=0,0,'2a - USD - local'!AJ168/'2b - USD - conv.'!AJ168)</f>
        <v>0</v>
      </c>
      <c r="AK168" s="286">
        <f>IF('2b - USD - conv.'!AK168=0,0,'2a - USD - local'!AK168/'2b - USD - conv.'!AK168)</f>
        <v>0</v>
      </c>
      <c r="AL168" s="286">
        <f>IF('2b - USD - conv.'!AL168=0,0,'2a - USD - local'!AL168/'2b - USD - conv.'!AL168)</f>
        <v>0</v>
      </c>
      <c r="AM168" s="286">
        <f>IF('2b - USD - conv.'!AM168=0,0,'2a - USD - local'!AM168/'2b - USD - conv.'!AM168)</f>
        <v>0</v>
      </c>
      <c r="AN168" s="286">
        <f>IF('2b - USD - conv.'!AN168=0,0,'2a - USD - local'!AN168/'2b - USD - conv.'!AN168)</f>
        <v>0</v>
      </c>
      <c r="AO168" s="286">
        <f>IF('2b - USD - conv.'!AO168=0,0,'2a - USD - local'!AO168/'2b - USD - conv.'!AO168)</f>
        <v>0</v>
      </c>
      <c r="AP168" s="308">
        <f>IF('2b - USD - conv.'!AP168=0,0,'2a - USD - local'!AP168/'2b - USD - conv.'!AP168)</f>
        <v>0</v>
      </c>
    </row>
    <row r="169" spans="1:42" customFormat="1" outlineLevel="1" collapsed="1">
      <c r="A169" s="212"/>
      <c r="B169" s="201">
        <f>B168-COUNTIFS(C157:C168,"")</f>
        <v>3</v>
      </c>
      <c r="C169" s="201" t="s">
        <v>285</v>
      </c>
      <c r="D169" s="201"/>
      <c r="E169" s="201"/>
      <c r="F169" s="201"/>
      <c r="G169" s="201"/>
      <c r="H169" s="201"/>
      <c r="I169" s="201"/>
      <c r="J169" s="201"/>
      <c r="K169" s="201"/>
      <c r="L169" s="201"/>
      <c r="M169" s="280">
        <f>SUM(M157:M168)</f>
        <v>0</v>
      </c>
      <c r="N169" s="280">
        <f>SUM(N157:N168)</f>
        <v>0</v>
      </c>
      <c r="O169" s="280">
        <f t="shared" ref="O169:AP169" si="15">SUM(O157:O168)</f>
        <v>0</v>
      </c>
      <c r="P169" s="280">
        <f t="shared" si="15"/>
        <v>0</v>
      </c>
      <c r="Q169" s="280">
        <f t="shared" si="15"/>
        <v>0</v>
      </c>
      <c r="R169" s="280">
        <f t="shared" si="15"/>
        <v>0</v>
      </c>
      <c r="S169" s="280">
        <f t="shared" si="15"/>
        <v>0</v>
      </c>
      <c r="T169" s="280">
        <f t="shared" si="15"/>
        <v>0</v>
      </c>
      <c r="U169" s="280">
        <f t="shared" si="15"/>
        <v>0</v>
      </c>
      <c r="V169" s="280">
        <f t="shared" si="15"/>
        <v>0</v>
      </c>
      <c r="W169" s="280">
        <f t="shared" si="15"/>
        <v>0</v>
      </c>
      <c r="X169" s="280">
        <f t="shared" si="15"/>
        <v>0</v>
      </c>
      <c r="Y169" s="280">
        <f t="shared" si="15"/>
        <v>0</v>
      </c>
      <c r="Z169" s="280">
        <f t="shared" si="15"/>
        <v>0</v>
      </c>
      <c r="AA169" s="280">
        <f t="shared" si="15"/>
        <v>0</v>
      </c>
      <c r="AB169" s="280">
        <f t="shared" si="15"/>
        <v>0</v>
      </c>
      <c r="AC169" s="280">
        <f t="shared" si="15"/>
        <v>0</v>
      </c>
      <c r="AD169" s="280">
        <f t="shared" si="15"/>
        <v>0</v>
      </c>
      <c r="AE169" s="280">
        <f t="shared" si="15"/>
        <v>0</v>
      </c>
      <c r="AF169" s="280">
        <f t="shared" si="15"/>
        <v>0</v>
      </c>
      <c r="AG169" s="280">
        <f t="shared" si="15"/>
        <v>0</v>
      </c>
      <c r="AH169" s="280">
        <f t="shared" si="15"/>
        <v>0</v>
      </c>
      <c r="AI169" s="280">
        <f t="shared" si="15"/>
        <v>0</v>
      </c>
      <c r="AJ169" s="280">
        <f t="shared" si="15"/>
        <v>0</v>
      </c>
      <c r="AK169" s="280">
        <f t="shared" si="15"/>
        <v>0</v>
      </c>
      <c r="AL169" s="280">
        <f t="shared" si="15"/>
        <v>0</v>
      </c>
      <c r="AM169" s="280">
        <f t="shared" si="15"/>
        <v>0</v>
      </c>
      <c r="AN169" s="280">
        <f t="shared" si="15"/>
        <v>0</v>
      </c>
      <c r="AO169" s="280">
        <f t="shared" si="15"/>
        <v>0</v>
      </c>
      <c r="AP169" s="280">
        <f t="shared" si="15"/>
        <v>0</v>
      </c>
    </row>
    <row r="170" spans="1:42" customFormat="1" outlineLevel="1">
      <c r="A170" s="211"/>
      <c r="M170" s="314"/>
      <c r="N170" s="314"/>
      <c r="O170" s="314"/>
      <c r="P170" s="314"/>
      <c r="Q170" s="314"/>
      <c r="R170" s="314"/>
      <c r="S170" s="314"/>
      <c r="T170" s="314"/>
      <c r="U170" s="314"/>
      <c r="V170" s="314"/>
      <c r="W170" s="314"/>
      <c r="X170" s="314"/>
      <c r="Y170" s="314"/>
      <c r="Z170" s="314"/>
      <c r="AA170" s="314"/>
      <c r="AB170" s="314"/>
      <c r="AC170" s="314"/>
      <c r="AD170" s="314"/>
      <c r="AE170" s="314"/>
      <c r="AF170" s="314"/>
      <c r="AG170" s="314"/>
      <c r="AH170" s="314"/>
      <c r="AI170" s="314"/>
      <c r="AJ170" s="314"/>
      <c r="AK170" s="314"/>
      <c r="AL170" s="314"/>
      <c r="AM170" s="314"/>
      <c r="AN170" s="314"/>
      <c r="AO170" s="314"/>
      <c r="AP170" s="314"/>
    </row>
    <row r="171" spans="1:42" customFormat="1" outlineLevel="1">
      <c r="A171" s="220" t="s">
        <v>216</v>
      </c>
      <c r="B171" s="220" t="s">
        <v>286</v>
      </c>
      <c r="C171" s="220" t="s">
        <v>284</v>
      </c>
      <c r="D171" s="220"/>
      <c r="E171" s="220"/>
      <c r="F171" s="220"/>
      <c r="G171" s="220"/>
      <c r="H171" s="220"/>
      <c r="I171" s="220"/>
      <c r="J171" s="220"/>
      <c r="K171" s="220"/>
      <c r="L171" s="220"/>
      <c r="M171" s="315"/>
      <c r="N171" s="315"/>
      <c r="O171" s="315"/>
      <c r="P171" s="315"/>
      <c r="Q171" s="315"/>
      <c r="R171" s="315"/>
      <c r="S171" s="315"/>
      <c r="T171" s="315"/>
      <c r="U171" s="315"/>
      <c r="V171" s="315"/>
      <c r="W171" s="315"/>
      <c r="X171" s="315"/>
      <c r="Y171" s="315"/>
      <c r="Z171" s="315"/>
      <c r="AA171" s="315"/>
      <c r="AB171" s="315"/>
      <c r="AC171" s="315"/>
      <c r="AD171" s="315"/>
      <c r="AE171" s="315"/>
      <c r="AF171" s="315"/>
      <c r="AG171" s="315"/>
      <c r="AH171" s="315"/>
      <c r="AI171" s="315"/>
      <c r="AJ171" s="315"/>
      <c r="AK171" s="315"/>
      <c r="AL171" s="315"/>
      <c r="AM171" s="315"/>
      <c r="AN171" s="315"/>
      <c r="AO171" s="315"/>
      <c r="AP171" s="315"/>
    </row>
    <row r="172" spans="1:42" customFormat="1" outlineLevel="2">
      <c r="A172" s="211" t="str">
        <f>A154&amp;"."&amp;A171&amp;"."&amp;A155&amp;"."&amp;B172</f>
        <v>1.o.4.1</v>
      </c>
      <c r="B172">
        <v>1</v>
      </c>
      <c r="C172" t="str">
        <f>'1-GBP'!C172</f>
        <v>Owners</v>
      </c>
      <c r="M172" s="286">
        <f>IF('2b - USD - conv.'!M172=0,0,'2a - USD - local'!M172/'2b - USD - conv.'!M172)</f>
        <v>0</v>
      </c>
      <c r="N172" s="286">
        <f>IF('2b - USD - conv.'!N172=0,0,'2a - USD - local'!N172/'2b - USD - conv.'!N172)</f>
        <v>0</v>
      </c>
      <c r="O172" s="286">
        <f>IF('2b - USD - conv.'!O172=0,0,'2a - USD - local'!O172/'2b - USD - conv.'!O172)</f>
        <v>0</v>
      </c>
      <c r="P172" s="286">
        <f>IF('2b - USD - conv.'!P172=0,0,'2a - USD - local'!P172/'2b - USD - conv.'!P172)</f>
        <v>0</v>
      </c>
      <c r="Q172" s="286">
        <f>IF('2b - USD - conv.'!Q172=0,0,'2a - USD - local'!Q172/'2b - USD - conv.'!Q172)</f>
        <v>0</v>
      </c>
      <c r="R172" s="286">
        <f>IF('2b - USD - conv.'!R172=0,0,'2a - USD - local'!R172/'2b - USD - conv.'!R172)</f>
        <v>0</v>
      </c>
      <c r="S172" s="286">
        <f>IF('2b - USD - conv.'!S172=0,0,'2a - USD - local'!S172/'2b - USD - conv.'!S172)</f>
        <v>0</v>
      </c>
      <c r="T172" s="286">
        <f>IF('2b - USD - conv.'!T172=0,0,'2a - USD - local'!T172/'2b - USD - conv.'!T172)</f>
        <v>0</v>
      </c>
      <c r="U172" s="286">
        <f>IF('2b - USD - conv.'!U172=0,0,'2a - USD - local'!U172/'2b - USD - conv.'!U172)</f>
        <v>0</v>
      </c>
      <c r="V172" s="286">
        <f>IF('2b - USD - conv.'!V172=0,0,'2a - USD - local'!V172/'2b - USD - conv.'!V172)</f>
        <v>0</v>
      </c>
      <c r="W172" s="286">
        <f>IF('2b - USD - conv.'!W172=0,0,'2a - USD - local'!W172/'2b - USD - conv.'!W172)</f>
        <v>0</v>
      </c>
      <c r="X172" s="286">
        <f>IF('2b - USD - conv.'!X172=0,0,'2a - USD - local'!X172/'2b - USD - conv.'!X172)</f>
        <v>0</v>
      </c>
      <c r="Y172" s="286">
        <f>IF('2b - USD - conv.'!Y172=0,0,'2a - USD - local'!Y172/'2b - USD - conv.'!Y172)</f>
        <v>0</v>
      </c>
      <c r="Z172" s="286">
        <f>IF('2b - USD - conv.'!Z172=0,0,'2a - USD - local'!Z172/'2b - USD - conv.'!Z172)</f>
        <v>0</v>
      </c>
      <c r="AA172" s="286">
        <f>IF('2b - USD - conv.'!AA172=0,0,'2a - USD - local'!AA172/'2b - USD - conv.'!AA172)</f>
        <v>0</v>
      </c>
      <c r="AB172" s="286">
        <f>IF('2b - USD - conv.'!AB172=0,0,'2a - USD - local'!AB172/'2b - USD - conv.'!AB172)</f>
        <v>0</v>
      </c>
      <c r="AC172" s="286">
        <f>IF('2b - USD - conv.'!AC172=0,0,'2a - USD - local'!AC172/'2b - USD - conv.'!AC172)</f>
        <v>0</v>
      </c>
      <c r="AD172" s="286">
        <f>IF('2b - USD - conv.'!AD172=0,0,'2a - USD - local'!AD172/'2b - USD - conv.'!AD172)</f>
        <v>0</v>
      </c>
      <c r="AE172" s="286">
        <f>IF('2b - USD - conv.'!AE172=0,0,'2a - USD - local'!AE172/'2b - USD - conv.'!AE172)</f>
        <v>0</v>
      </c>
      <c r="AF172" s="286">
        <f>IF('2b - USD - conv.'!AF172=0,0,'2a - USD - local'!AF172/'2b - USD - conv.'!AF172)</f>
        <v>0</v>
      </c>
      <c r="AG172" s="286">
        <f>IF('2b - USD - conv.'!AG172=0,0,'2a - USD - local'!AG172/'2b - USD - conv.'!AG172)</f>
        <v>0</v>
      </c>
      <c r="AH172" s="286">
        <f>IF('2b - USD - conv.'!AH172=0,0,'2a - USD - local'!AH172/'2b - USD - conv.'!AH172)</f>
        <v>0</v>
      </c>
      <c r="AI172" s="286">
        <f>IF('2b - USD - conv.'!AI172=0,0,'2a - USD - local'!AI172/'2b - USD - conv.'!AI172)</f>
        <v>0</v>
      </c>
      <c r="AJ172" s="286">
        <f>IF('2b - USD - conv.'!AJ172=0,0,'2a - USD - local'!AJ172/'2b - USD - conv.'!AJ172)</f>
        <v>0</v>
      </c>
      <c r="AK172" s="286">
        <f>IF('2b - USD - conv.'!AK172=0,0,'2a - USD - local'!AK172/'2b - USD - conv.'!AK172)</f>
        <v>0</v>
      </c>
      <c r="AL172" s="286">
        <f>IF('2b - USD - conv.'!AL172=0,0,'2a - USD - local'!AL172/'2b - USD - conv.'!AL172)</f>
        <v>0</v>
      </c>
      <c r="AM172" s="286">
        <f>IF('2b - USD - conv.'!AM172=0,0,'2a - USD - local'!AM172/'2b - USD - conv.'!AM172)</f>
        <v>0</v>
      </c>
      <c r="AN172" s="286">
        <f>IF('2b - USD - conv.'!AN172=0,0,'2a - USD - local'!AN172/'2b - USD - conv.'!AN172)</f>
        <v>0</v>
      </c>
      <c r="AO172" s="286">
        <f>IF('2b - USD - conv.'!AO172=0,0,'2a - USD - local'!AO172/'2b - USD - conv.'!AO172)</f>
        <v>0</v>
      </c>
      <c r="AP172" s="308">
        <f>IF('2b - USD - conv.'!AP172=0,0,'2a - USD - local'!AP172/'2b - USD - conv.'!AP172)</f>
        <v>0</v>
      </c>
    </row>
    <row r="173" spans="1:42" customFormat="1" outlineLevel="2">
      <c r="A173" s="211" t="str">
        <f>A154&amp;"."&amp;A171&amp;"."&amp;A155&amp;"."&amp;B173</f>
        <v>1.o.4.2</v>
      </c>
      <c r="B173">
        <v>2</v>
      </c>
      <c r="C173" t="str">
        <f>'1-GBP'!C173</f>
        <v>Other</v>
      </c>
      <c r="M173" s="286">
        <f>IF('2b - USD - conv.'!M173=0,0,'2a - USD - local'!M173/'2b - USD - conv.'!M173)</f>
        <v>0</v>
      </c>
      <c r="N173" s="286">
        <f>IF('2b - USD - conv.'!N173=0,0,'2a - USD - local'!N173/'2b - USD - conv.'!N173)</f>
        <v>0</v>
      </c>
      <c r="O173" s="286">
        <f>IF('2b - USD - conv.'!O173=0,0,'2a - USD - local'!O173/'2b - USD - conv.'!O173)</f>
        <v>0</v>
      </c>
      <c r="P173" s="286">
        <f>IF('2b - USD - conv.'!P173=0,0,'2a - USD - local'!P173/'2b - USD - conv.'!P173)</f>
        <v>0</v>
      </c>
      <c r="Q173" s="286">
        <f>IF('2b - USD - conv.'!Q173=0,0,'2a - USD - local'!Q173/'2b - USD - conv.'!Q173)</f>
        <v>0</v>
      </c>
      <c r="R173" s="286">
        <f>IF('2b - USD - conv.'!R173=0,0,'2a - USD - local'!R173/'2b - USD - conv.'!R173)</f>
        <v>0</v>
      </c>
      <c r="S173" s="286">
        <f>IF('2b - USD - conv.'!S173=0,0,'2a - USD - local'!S173/'2b - USD - conv.'!S173)</f>
        <v>0</v>
      </c>
      <c r="T173" s="286">
        <f>IF('2b - USD - conv.'!T173=0,0,'2a - USD - local'!T173/'2b - USD - conv.'!T173)</f>
        <v>0</v>
      </c>
      <c r="U173" s="286">
        <f>IF('2b - USD - conv.'!U173=0,0,'2a - USD - local'!U173/'2b - USD - conv.'!U173)</f>
        <v>0</v>
      </c>
      <c r="V173" s="286">
        <f>IF('2b - USD - conv.'!V173=0,0,'2a - USD - local'!V173/'2b - USD - conv.'!V173)</f>
        <v>0</v>
      </c>
      <c r="W173" s="286">
        <f>IF('2b - USD - conv.'!W173=0,0,'2a - USD - local'!W173/'2b - USD - conv.'!W173)</f>
        <v>0</v>
      </c>
      <c r="X173" s="286">
        <f>IF('2b - USD - conv.'!X173=0,0,'2a - USD - local'!X173/'2b - USD - conv.'!X173)</f>
        <v>0</v>
      </c>
      <c r="Y173" s="286">
        <f>IF('2b - USD - conv.'!Y173=0,0,'2a - USD - local'!Y173/'2b - USD - conv.'!Y173)</f>
        <v>0</v>
      </c>
      <c r="Z173" s="286">
        <f>IF('2b - USD - conv.'!Z173=0,0,'2a - USD - local'!Z173/'2b - USD - conv.'!Z173)</f>
        <v>0</v>
      </c>
      <c r="AA173" s="286">
        <f>IF('2b - USD - conv.'!AA173=0,0,'2a - USD - local'!AA173/'2b - USD - conv.'!AA173)</f>
        <v>0</v>
      </c>
      <c r="AB173" s="286">
        <f>IF('2b - USD - conv.'!AB173=0,0,'2a - USD - local'!AB173/'2b - USD - conv.'!AB173)</f>
        <v>0</v>
      </c>
      <c r="AC173" s="286">
        <f>IF('2b - USD - conv.'!AC173=0,0,'2a - USD - local'!AC173/'2b - USD - conv.'!AC173)</f>
        <v>0</v>
      </c>
      <c r="AD173" s="286">
        <f>IF('2b - USD - conv.'!AD173=0,0,'2a - USD - local'!AD173/'2b - USD - conv.'!AD173)</f>
        <v>0</v>
      </c>
      <c r="AE173" s="286">
        <f>IF('2b - USD - conv.'!AE173=0,0,'2a - USD - local'!AE173/'2b - USD - conv.'!AE173)</f>
        <v>0</v>
      </c>
      <c r="AF173" s="286">
        <f>IF('2b - USD - conv.'!AF173=0,0,'2a - USD - local'!AF173/'2b - USD - conv.'!AF173)</f>
        <v>0</v>
      </c>
      <c r="AG173" s="286">
        <f>IF('2b - USD - conv.'!AG173=0,0,'2a - USD - local'!AG173/'2b - USD - conv.'!AG173)</f>
        <v>0</v>
      </c>
      <c r="AH173" s="286">
        <f>IF('2b - USD - conv.'!AH173=0,0,'2a - USD - local'!AH173/'2b - USD - conv.'!AH173)</f>
        <v>0</v>
      </c>
      <c r="AI173" s="286">
        <f>IF('2b - USD - conv.'!AI173=0,0,'2a - USD - local'!AI173/'2b - USD - conv.'!AI173)</f>
        <v>0</v>
      </c>
      <c r="AJ173" s="286">
        <f>IF('2b - USD - conv.'!AJ173=0,0,'2a - USD - local'!AJ173/'2b - USD - conv.'!AJ173)</f>
        <v>0</v>
      </c>
      <c r="AK173" s="286">
        <f>IF('2b - USD - conv.'!AK173=0,0,'2a - USD - local'!AK173/'2b - USD - conv.'!AK173)</f>
        <v>0</v>
      </c>
      <c r="AL173" s="286">
        <f>IF('2b - USD - conv.'!AL173=0,0,'2a - USD - local'!AL173/'2b - USD - conv.'!AL173)</f>
        <v>0</v>
      </c>
      <c r="AM173" s="286">
        <f>IF('2b - USD - conv.'!AM173=0,0,'2a - USD - local'!AM173/'2b - USD - conv.'!AM173)</f>
        <v>0</v>
      </c>
      <c r="AN173" s="286">
        <f>IF('2b - USD - conv.'!AN173=0,0,'2a - USD - local'!AN173/'2b - USD - conv.'!AN173)</f>
        <v>0</v>
      </c>
      <c r="AO173" s="286">
        <f>IF('2b - USD - conv.'!AO173=0,0,'2a - USD - local'!AO173/'2b - USD - conv.'!AO173)</f>
        <v>0</v>
      </c>
      <c r="AP173" s="308">
        <f>IF('2b - USD - conv.'!AP173=0,0,'2a - USD - local'!AP173/'2b - USD - conv.'!AP173)</f>
        <v>0</v>
      </c>
    </row>
    <row r="174" spans="1:42" customFormat="1" outlineLevel="2">
      <c r="A174" s="211" t="str">
        <f>A154&amp;"."&amp;A171&amp;"."&amp;A155&amp;"."&amp;B174</f>
        <v>1.o.4.3</v>
      </c>
      <c r="B174">
        <v>3</v>
      </c>
      <c r="C174" t="str">
        <f>'1-GBP'!C174</f>
        <v/>
      </c>
      <c r="M174" s="286">
        <f>IF('2b - USD - conv.'!M174=0,0,'2a - USD - local'!M174/'2b - USD - conv.'!M174)</f>
        <v>0</v>
      </c>
      <c r="N174" s="286">
        <f>IF('2b - USD - conv.'!N174=0,0,'2a - USD - local'!N174/'2b - USD - conv.'!N174)</f>
        <v>0</v>
      </c>
      <c r="O174" s="286">
        <f>IF('2b - USD - conv.'!O174=0,0,'2a - USD - local'!O174/'2b - USD - conv.'!O174)</f>
        <v>0</v>
      </c>
      <c r="P174" s="286">
        <f>IF('2b - USD - conv.'!P174=0,0,'2a - USD - local'!P174/'2b - USD - conv.'!P174)</f>
        <v>0</v>
      </c>
      <c r="Q174" s="286">
        <f>IF('2b - USD - conv.'!Q174=0,0,'2a - USD - local'!Q174/'2b - USD - conv.'!Q174)</f>
        <v>0</v>
      </c>
      <c r="R174" s="286">
        <f>IF('2b - USD - conv.'!R174=0,0,'2a - USD - local'!R174/'2b - USD - conv.'!R174)</f>
        <v>0</v>
      </c>
      <c r="S174" s="286">
        <f>IF('2b - USD - conv.'!S174=0,0,'2a - USD - local'!S174/'2b - USD - conv.'!S174)</f>
        <v>0</v>
      </c>
      <c r="T174" s="286">
        <f>IF('2b - USD - conv.'!T174=0,0,'2a - USD - local'!T174/'2b - USD - conv.'!T174)</f>
        <v>0</v>
      </c>
      <c r="U174" s="286">
        <f>IF('2b - USD - conv.'!U174=0,0,'2a - USD - local'!U174/'2b - USD - conv.'!U174)</f>
        <v>0</v>
      </c>
      <c r="V174" s="286">
        <f>IF('2b - USD - conv.'!V174=0,0,'2a - USD - local'!V174/'2b - USD - conv.'!V174)</f>
        <v>0</v>
      </c>
      <c r="W174" s="286">
        <f>IF('2b - USD - conv.'!W174=0,0,'2a - USD - local'!W174/'2b - USD - conv.'!W174)</f>
        <v>0</v>
      </c>
      <c r="X174" s="286">
        <f>IF('2b - USD - conv.'!X174=0,0,'2a - USD - local'!X174/'2b - USD - conv.'!X174)</f>
        <v>0</v>
      </c>
      <c r="Y174" s="286">
        <f>IF('2b - USD - conv.'!Y174=0,0,'2a - USD - local'!Y174/'2b - USD - conv.'!Y174)</f>
        <v>0</v>
      </c>
      <c r="Z174" s="286">
        <f>IF('2b - USD - conv.'!Z174=0,0,'2a - USD - local'!Z174/'2b - USD - conv.'!Z174)</f>
        <v>0</v>
      </c>
      <c r="AA174" s="286">
        <f>IF('2b - USD - conv.'!AA174=0,0,'2a - USD - local'!AA174/'2b - USD - conv.'!AA174)</f>
        <v>0</v>
      </c>
      <c r="AB174" s="286">
        <f>IF('2b - USD - conv.'!AB174=0,0,'2a - USD - local'!AB174/'2b - USD - conv.'!AB174)</f>
        <v>0</v>
      </c>
      <c r="AC174" s="286">
        <f>IF('2b - USD - conv.'!AC174=0,0,'2a - USD - local'!AC174/'2b - USD - conv.'!AC174)</f>
        <v>0</v>
      </c>
      <c r="AD174" s="286">
        <f>IF('2b - USD - conv.'!AD174=0,0,'2a - USD - local'!AD174/'2b - USD - conv.'!AD174)</f>
        <v>0</v>
      </c>
      <c r="AE174" s="286">
        <f>IF('2b - USD - conv.'!AE174=0,0,'2a - USD - local'!AE174/'2b - USD - conv.'!AE174)</f>
        <v>0</v>
      </c>
      <c r="AF174" s="286">
        <f>IF('2b - USD - conv.'!AF174=0,0,'2a - USD - local'!AF174/'2b - USD - conv.'!AF174)</f>
        <v>0</v>
      </c>
      <c r="AG174" s="286">
        <f>IF('2b - USD - conv.'!AG174=0,0,'2a - USD - local'!AG174/'2b - USD - conv.'!AG174)</f>
        <v>0</v>
      </c>
      <c r="AH174" s="286">
        <f>IF('2b - USD - conv.'!AH174=0,0,'2a - USD - local'!AH174/'2b - USD - conv.'!AH174)</f>
        <v>0</v>
      </c>
      <c r="AI174" s="286">
        <f>IF('2b - USD - conv.'!AI174=0,0,'2a - USD - local'!AI174/'2b - USD - conv.'!AI174)</f>
        <v>0</v>
      </c>
      <c r="AJ174" s="286">
        <f>IF('2b - USD - conv.'!AJ174=0,0,'2a - USD - local'!AJ174/'2b - USD - conv.'!AJ174)</f>
        <v>0</v>
      </c>
      <c r="AK174" s="286">
        <f>IF('2b - USD - conv.'!AK174=0,0,'2a - USD - local'!AK174/'2b - USD - conv.'!AK174)</f>
        <v>0</v>
      </c>
      <c r="AL174" s="286">
        <f>IF('2b - USD - conv.'!AL174=0,0,'2a - USD - local'!AL174/'2b - USD - conv.'!AL174)</f>
        <v>0</v>
      </c>
      <c r="AM174" s="286">
        <f>IF('2b - USD - conv.'!AM174=0,0,'2a - USD - local'!AM174/'2b - USD - conv.'!AM174)</f>
        <v>0</v>
      </c>
      <c r="AN174" s="286">
        <f>IF('2b - USD - conv.'!AN174=0,0,'2a - USD - local'!AN174/'2b - USD - conv.'!AN174)</f>
        <v>0</v>
      </c>
      <c r="AO174" s="286">
        <f>IF('2b - USD - conv.'!AO174=0,0,'2a - USD - local'!AO174/'2b - USD - conv.'!AO174)</f>
        <v>0</v>
      </c>
      <c r="AP174" s="308">
        <f>IF('2b - USD - conv.'!AP174=0,0,'2a - USD - local'!AP174/'2b - USD - conv.'!AP174)</f>
        <v>0</v>
      </c>
    </row>
    <row r="175" spans="1:42" customFormat="1" outlineLevel="2">
      <c r="A175" s="211" t="str">
        <f>A154&amp;"."&amp;A171&amp;"."&amp;A155&amp;"."&amp;B175</f>
        <v>1.o.4.4</v>
      </c>
      <c r="B175">
        <v>4</v>
      </c>
      <c r="C175" t="str">
        <f>'1-GBP'!C175</f>
        <v/>
      </c>
      <c r="M175" s="286">
        <f>IF('2b - USD - conv.'!M175=0,0,'2a - USD - local'!M175/'2b - USD - conv.'!M175)</f>
        <v>0</v>
      </c>
      <c r="N175" s="286">
        <f>IF('2b - USD - conv.'!N175=0,0,'2a - USD - local'!N175/'2b - USD - conv.'!N175)</f>
        <v>0</v>
      </c>
      <c r="O175" s="286">
        <f>IF('2b - USD - conv.'!O175=0,0,'2a - USD - local'!O175/'2b - USD - conv.'!O175)</f>
        <v>0</v>
      </c>
      <c r="P175" s="286">
        <f>IF('2b - USD - conv.'!P175=0,0,'2a - USD - local'!P175/'2b - USD - conv.'!P175)</f>
        <v>0</v>
      </c>
      <c r="Q175" s="286">
        <f>IF('2b - USD - conv.'!Q175=0,0,'2a - USD - local'!Q175/'2b - USD - conv.'!Q175)</f>
        <v>0</v>
      </c>
      <c r="R175" s="286">
        <f>IF('2b - USD - conv.'!R175=0,0,'2a - USD - local'!R175/'2b - USD - conv.'!R175)</f>
        <v>0</v>
      </c>
      <c r="S175" s="286">
        <f>IF('2b - USD - conv.'!S175=0,0,'2a - USD - local'!S175/'2b - USD - conv.'!S175)</f>
        <v>0</v>
      </c>
      <c r="T175" s="286">
        <f>IF('2b - USD - conv.'!T175=0,0,'2a - USD - local'!T175/'2b - USD - conv.'!T175)</f>
        <v>0</v>
      </c>
      <c r="U175" s="286">
        <f>IF('2b - USD - conv.'!U175=0,0,'2a - USD - local'!U175/'2b - USD - conv.'!U175)</f>
        <v>0</v>
      </c>
      <c r="V175" s="286">
        <f>IF('2b - USD - conv.'!V175=0,0,'2a - USD - local'!V175/'2b - USD - conv.'!V175)</f>
        <v>0</v>
      </c>
      <c r="W175" s="286">
        <f>IF('2b - USD - conv.'!W175=0,0,'2a - USD - local'!W175/'2b - USD - conv.'!W175)</f>
        <v>0</v>
      </c>
      <c r="X175" s="286">
        <f>IF('2b - USD - conv.'!X175=0,0,'2a - USD - local'!X175/'2b - USD - conv.'!X175)</f>
        <v>0</v>
      </c>
      <c r="Y175" s="286">
        <f>IF('2b - USD - conv.'!Y175=0,0,'2a - USD - local'!Y175/'2b - USD - conv.'!Y175)</f>
        <v>0</v>
      </c>
      <c r="Z175" s="286">
        <f>IF('2b - USD - conv.'!Z175=0,0,'2a - USD - local'!Z175/'2b - USD - conv.'!Z175)</f>
        <v>0</v>
      </c>
      <c r="AA175" s="286">
        <f>IF('2b - USD - conv.'!AA175=0,0,'2a - USD - local'!AA175/'2b - USD - conv.'!AA175)</f>
        <v>0</v>
      </c>
      <c r="AB175" s="286">
        <f>IF('2b - USD - conv.'!AB175=0,0,'2a - USD - local'!AB175/'2b - USD - conv.'!AB175)</f>
        <v>0</v>
      </c>
      <c r="AC175" s="286">
        <f>IF('2b - USD - conv.'!AC175=0,0,'2a - USD - local'!AC175/'2b - USD - conv.'!AC175)</f>
        <v>0</v>
      </c>
      <c r="AD175" s="286">
        <f>IF('2b - USD - conv.'!AD175=0,0,'2a - USD - local'!AD175/'2b - USD - conv.'!AD175)</f>
        <v>0</v>
      </c>
      <c r="AE175" s="286">
        <f>IF('2b - USD - conv.'!AE175=0,0,'2a - USD - local'!AE175/'2b - USD - conv.'!AE175)</f>
        <v>0</v>
      </c>
      <c r="AF175" s="286">
        <f>IF('2b - USD - conv.'!AF175=0,0,'2a - USD - local'!AF175/'2b - USD - conv.'!AF175)</f>
        <v>0</v>
      </c>
      <c r="AG175" s="286">
        <f>IF('2b - USD - conv.'!AG175=0,0,'2a - USD - local'!AG175/'2b - USD - conv.'!AG175)</f>
        <v>0</v>
      </c>
      <c r="AH175" s="286">
        <f>IF('2b - USD - conv.'!AH175=0,0,'2a - USD - local'!AH175/'2b - USD - conv.'!AH175)</f>
        <v>0</v>
      </c>
      <c r="AI175" s="286">
        <f>IF('2b - USD - conv.'!AI175=0,0,'2a - USD - local'!AI175/'2b - USD - conv.'!AI175)</f>
        <v>0</v>
      </c>
      <c r="AJ175" s="286">
        <f>IF('2b - USD - conv.'!AJ175=0,0,'2a - USD - local'!AJ175/'2b - USD - conv.'!AJ175)</f>
        <v>0</v>
      </c>
      <c r="AK175" s="286">
        <f>IF('2b - USD - conv.'!AK175=0,0,'2a - USD - local'!AK175/'2b - USD - conv.'!AK175)</f>
        <v>0</v>
      </c>
      <c r="AL175" s="286">
        <f>IF('2b - USD - conv.'!AL175=0,0,'2a - USD - local'!AL175/'2b - USD - conv.'!AL175)</f>
        <v>0</v>
      </c>
      <c r="AM175" s="286">
        <f>IF('2b - USD - conv.'!AM175=0,0,'2a - USD - local'!AM175/'2b - USD - conv.'!AM175)</f>
        <v>0</v>
      </c>
      <c r="AN175" s="286">
        <f>IF('2b - USD - conv.'!AN175=0,0,'2a - USD - local'!AN175/'2b - USD - conv.'!AN175)</f>
        <v>0</v>
      </c>
      <c r="AO175" s="286">
        <f>IF('2b - USD - conv.'!AO175=0,0,'2a - USD - local'!AO175/'2b - USD - conv.'!AO175)</f>
        <v>0</v>
      </c>
      <c r="AP175" s="308">
        <f>IF('2b - USD - conv.'!AP175=0,0,'2a - USD - local'!AP175/'2b - USD - conv.'!AP175)</f>
        <v>0</v>
      </c>
    </row>
    <row r="176" spans="1:42" customFormat="1" outlineLevel="2">
      <c r="A176" s="211" t="str">
        <f>A154&amp;"."&amp;A171&amp;"."&amp;A155&amp;"."&amp;B176</f>
        <v>1.o.4.5</v>
      </c>
      <c r="B176">
        <v>5</v>
      </c>
      <c r="C176" t="str">
        <f>'1-GBP'!C176</f>
        <v/>
      </c>
      <c r="M176" s="286">
        <f>IF('2b - USD - conv.'!M176=0,0,'2a - USD - local'!M176/'2b - USD - conv.'!M176)</f>
        <v>0</v>
      </c>
      <c r="N176" s="286">
        <f>IF('2b - USD - conv.'!N176=0,0,'2a - USD - local'!N176/'2b - USD - conv.'!N176)</f>
        <v>0</v>
      </c>
      <c r="O176" s="286">
        <f>IF('2b - USD - conv.'!O176=0,0,'2a - USD - local'!O176/'2b - USD - conv.'!O176)</f>
        <v>0</v>
      </c>
      <c r="P176" s="286">
        <f>IF('2b - USD - conv.'!P176=0,0,'2a - USD - local'!P176/'2b - USD - conv.'!P176)</f>
        <v>0</v>
      </c>
      <c r="Q176" s="286">
        <f>IF('2b - USD - conv.'!Q176=0,0,'2a - USD - local'!Q176/'2b - USD - conv.'!Q176)</f>
        <v>0</v>
      </c>
      <c r="R176" s="286">
        <f>IF('2b - USD - conv.'!R176=0,0,'2a - USD - local'!R176/'2b - USD - conv.'!R176)</f>
        <v>0</v>
      </c>
      <c r="S176" s="286">
        <f>IF('2b - USD - conv.'!S176=0,0,'2a - USD - local'!S176/'2b - USD - conv.'!S176)</f>
        <v>0</v>
      </c>
      <c r="T176" s="286">
        <f>IF('2b - USD - conv.'!T176=0,0,'2a - USD - local'!T176/'2b - USD - conv.'!T176)</f>
        <v>0</v>
      </c>
      <c r="U176" s="286">
        <f>IF('2b - USD - conv.'!U176=0,0,'2a - USD - local'!U176/'2b - USD - conv.'!U176)</f>
        <v>0</v>
      </c>
      <c r="V176" s="286">
        <f>IF('2b - USD - conv.'!V176=0,0,'2a - USD - local'!V176/'2b - USD - conv.'!V176)</f>
        <v>0</v>
      </c>
      <c r="W176" s="286">
        <f>IF('2b - USD - conv.'!W176=0,0,'2a - USD - local'!W176/'2b - USD - conv.'!W176)</f>
        <v>0</v>
      </c>
      <c r="X176" s="286">
        <f>IF('2b - USD - conv.'!X176=0,0,'2a - USD - local'!X176/'2b - USD - conv.'!X176)</f>
        <v>0</v>
      </c>
      <c r="Y176" s="286">
        <f>IF('2b - USD - conv.'!Y176=0,0,'2a - USD - local'!Y176/'2b - USD - conv.'!Y176)</f>
        <v>0</v>
      </c>
      <c r="Z176" s="286">
        <f>IF('2b - USD - conv.'!Z176=0,0,'2a - USD - local'!Z176/'2b - USD - conv.'!Z176)</f>
        <v>0</v>
      </c>
      <c r="AA176" s="286">
        <f>IF('2b - USD - conv.'!AA176=0,0,'2a - USD - local'!AA176/'2b - USD - conv.'!AA176)</f>
        <v>0</v>
      </c>
      <c r="AB176" s="286">
        <f>IF('2b - USD - conv.'!AB176=0,0,'2a - USD - local'!AB176/'2b - USD - conv.'!AB176)</f>
        <v>0</v>
      </c>
      <c r="AC176" s="286">
        <f>IF('2b - USD - conv.'!AC176=0,0,'2a - USD - local'!AC176/'2b - USD - conv.'!AC176)</f>
        <v>0</v>
      </c>
      <c r="AD176" s="286">
        <f>IF('2b - USD - conv.'!AD176=0,0,'2a - USD - local'!AD176/'2b - USD - conv.'!AD176)</f>
        <v>0</v>
      </c>
      <c r="AE176" s="286">
        <f>IF('2b - USD - conv.'!AE176=0,0,'2a - USD - local'!AE176/'2b - USD - conv.'!AE176)</f>
        <v>0</v>
      </c>
      <c r="AF176" s="286">
        <f>IF('2b - USD - conv.'!AF176=0,0,'2a - USD - local'!AF176/'2b - USD - conv.'!AF176)</f>
        <v>0</v>
      </c>
      <c r="AG176" s="286">
        <f>IF('2b - USD - conv.'!AG176=0,0,'2a - USD - local'!AG176/'2b - USD - conv.'!AG176)</f>
        <v>0</v>
      </c>
      <c r="AH176" s="286">
        <f>IF('2b - USD - conv.'!AH176=0,0,'2a - USD - local'!AH176/'2b - USD - conv.'!AH176)</f>
        <v>0</v>
      </c>
      <c r="AI176" s="286">
        <f>IF('2b - USD - conv.'!AI176=0,0,'2a - USD - local'!AI176/'2b - USD - conv.'!AI176)</f>
        <v>0</v>
      </c>
      <c r="AJ176" s="286">
        <f>IF('2b - USD - conv.'!AJ176=0,0,'2a - USD - local'!AJ176/'2b - USD - conv.'!AJ176)</f>
        <v>0</v>
      </c>
      <c r="AK176" s="286">
        <f>IF('2b - USD - conv.'!AK176=0,0,'2a - USD - local'!AK176/'2b - USD - conv.'!AK176)</f>
        <v>0</v>
      </c>
      <c r="AL176" s="286">
        <f>IF('2b - USD - conv.'!AL176=0,0,'2a - USD - local'!AL176/'2b - USD - conv.'!AL176)</f>
        <v>0</v>
      </c>
      <c r="AM176" s="286">
        <f>IF('2b - USD - conv.'!AM176=0,0,'2a - USD - local'!AM176/'2b - USD - conv.'!AM176)</f>
        <v>0</v>
      </c>
      <c r="AN176" s="286">
        <f>IF('2b - USD - conv.'!AN176=0,0,'2a - USD - local'!AN176/'2b - USD - conv.'!AN176)</f>
        <v>0</v>
      </c>
      <c r="AO176" s="286">
        <f>IF('2b - USD - conv.'!AO176=0,0,'2a - USD - local'!AO176/'2b - USD - conv.'!AO176)</f>
        <v>0</v>
      </c>
      <c r="AP176" s="308">
        <f>IF('2b - USD - conv.'!AP176=0,0,'2a - USD - local'!AP176/'2b - USD - conv.'!AP176)</f>
        <v>0</v>
      </c>
    </row>
    <row r="177" spans="1:42" customFormat="1" outlineLevel="2">
      <c r="A177" s="211" t="str">
        <f>A154&amp;"."&amp;A171&amp;"."&amp;A155&amp;"."&amp;B177</f>
        <v>1.o.4.6</v>
      </c>
      <c r="B177">
        <v>6</v>
      </c>
      <c r="C177" t="str">
        <f>'1-GBP'!C177</f>
        <v/>
      </c>
      <c r="M177" s="286">
        <f>IF('2b - USD - conv.'!M177=0,0,'2a - USD - local'!M177/'2b - USD - conv.'!M177)</f>
        <v>0</v>
      </c>
      <c r="N177" s="286">
        <f>IF('2b - USD - conv.'!N177=0,0,'2a - USD - local'!N177/'2b - USD - conv.'!N177)</f>
        <v>0</v>
      </c>
      <c r="O177" s="286">
        <f>IF('2b - USD - conv.'!O177=0,0,'2a - USD - local'!O177/'2b - USD - conv.'!O177)</f>
        <v>0</v>
      </c>
      <c r="P177" s="286">
        <f>IF('2b - USD - conv.'!P177=0,0,'2a - USD - local'!P177/'2b - USD - conv.'!P177)</f>
        <v>0</v>
      </c>
      <c r="Q177" s="286">
        <f>IF('2b - USD - conv.'!Q177=0,0,'2a - USD - local'!Q177/'2b - USD - conv.'!Q177)</f>
        <v>0</v>
      </c>
      <c r="R177" s="286">
        <f>IF('2b - USD - conv.'!R177=0,0,'2a - USD - local'!R177/'2b - USD - conv.'!R177)</f>
        <v>0</v>
      </c>
      <c r="S177" s="286">
        <f>IF('2b - USD - conv.'!S177=0,0,'2a - USD - local'!S177/'2b - USD - conv.'!S177)</f>
        <v>0</v>
      </c>
      <c r="T177" s="286">
        <f>IF('2b - USD - conv.'!T177=0,0,'2a - USD - local'!T177/'2b - USD - conv.'!T177)</f>
        <v>0</v>
      </c>
      <c r="U177" s="286">
        <f>IF('2b - USD - conv.'!U177=0,0,'2a - USD - local'!U177/'2b - USD - conv.'!U177)</f>
        <v>0</v>
      </c>
      <c r="V177" s="286">
        <f>IF('2b - USD - conv.'!V177=0,0,'2a - USD - local'!V177/'2b - USD - conv.'!V177)</f>
        <v>0</v>
      </c>
      <c r="W177" s="286">
        <f>IF('2b - USD - conv.'!W177=0,0,'2a - USD - local'!W177/'2b - USD - conv.'!W177)</f>
        <v>0</v>
      </c>
      <c r="X177" s="286">
        <f>IF('2b - USD - conv.'!X177=0,0,'2a - USD - local'!X177/'2b - USD - conv.'!X177)</f>
        <v>0</v>
      </c>
      <c r="Y177" s="286">
        <f>IF('2b - USD - conv.'!Y177=0,0,'2a - USD - local'!Y177/'2b - USD - conv.'!Y177)</f>
        <v>0</v>
      </c>
      <c r="Z177" s="286">
        <f>IF('2b - USD - conv.'!Z177=0,0,'2a - USD - local'!Z177/'2b - USD - conv.'!Z177)</f>
        <v>0</v>
      </c>
      <c r="AA177" s="286">
        <f>IF('2b - USD - conv.'!AA177=0,0,'2a - USD - local'!AA177/'2b - USD - conv.'!AA177)</f>
        <v>0</v>
      </c>
      <c r="AB177" s="286">
        <f>IF('2b - USD - conv.'!AB177=0,0,'2a - USD - local'!AB177/'2b - USD - conv.'!AB177)</f>
        <v>0</v>
      </c>
      <c r="AC177" s="286">
        <f>IF('2b - USD - conv.'!AC177=0,0,'2a - USD - local'!AC177/'2b - USD - conv.'!AC177)</f>
        <v>0</v>
      </c>
      <c r="AD177" s="286">
        <f>IF('2b - USD - conv.'!AD177=0,0,'2a - USD - local'!AD177/'2b - USD - conv.'!AD177)</f>
        <v>0</v>
      </c>
      <c r="AE177" s="286">
        <f>IF('2b - USD - conv.'!AE177=0,0,'2a - USD - local'!AE177/'2b - USD - conv.'!AE177)</f>
        <v>0</v>
      </c>
      <c r="AF177" s="286">
        <f>IF('2b - USD - conv.'!AF177=0,0,'2a - USD - local'!AF177/'2b - USD - conv.'!AF177)</f>
        <v>0</v>
      </c>
      <c r="AG177" s="286">
        <f>IF('2b - USD - conv.'!AG177=0,0,'2a - USD - local'!AG177/'2b - USD - conv.'!AG177)</f>
        <v>0</v>
      </c>
      <c r="AH177" s="286">
        <f>IF('2b - USD - conv.'!AH177=0,0,'2a - USD - local'!AH177/'2b - USD - conv.'!AH177)</f>
        <v>0</v>
      </c>
      <c r="AI177" s="286">
        <f>IF('2b - USD - conv.'!AI177=0,0,'2a - USD - local'!AI177/'2b - USD - conv.'!AI177)</f>
        <v>0</v>
      </c>
      <c r="AJ177" s="286">
        <f>IF('2b - USD - conv.'!AJ177=0,0,'2a - USD - local'!AJ177/'2b - USD - conv.'!AJ177)</f>
        <v>0</v>
      </c>
      <c r="AK177" s="286">
        <f>IF('2b - USD - conv.'!AK177=0,0,'2a - USD - local'!AK177/'2b - USD - conv.'!AK177)</f>
        <v>0</v>
      </c>
      <c r="AL177" s="286">
        <f>IF('2b - USD - conv.'!AL177=0,0,'2a - USD - local'!AL177/'2b - USD - conv.'!AL177)</f>
        <v>0</v>
      </c>
      <c r="AM177" s="286">
        <f>IF('2b - USD - conv.'!AM177=0,0,'2a - USD - local'!AM177/'2b - USD - conv.'!AM177)</f>
        <v>0</v>
      </c>
      <c r="AN177" s="286">
        <f>IF('2b - USD - conv.'!AN177=0,0,'2a - USD - local'!AN177/'2b - USD - conv.'!AN177)</f>
        <v>0</v>
      </c>
      <c r="AO177" s="286">
        <f>IF('2b - USD - conv.'!AO177=0,0,'2a - USD - local'!AO177/'2b - USD - conv.'!AO177)</f>
        <v>0</v>
      </c>
      <c r="AP177" s="308">
        <f>IF('2b - USD - conv.'!AP177=0,0,'2a - USD - local'!AP177/'2b - USD - conv.'!AP177)</f>
        <v>0</v>
      </c>
    </row>
    <row r="178" spans="1:42" customFormat="1" outlineLevel="2">
      <c r="A178" s="211" t="str">
        <f>A154&amp;"."&amp;A171&amp;"."&amp;A155&amp;"."&amp;B178</f>
        <v>1.o.4.7</v>
      </c>
      <c r="B178">
        <v>7</v>
      </c>
      <c r="C178" t="str">
        <f>'1-GBP'!C178</f>
        <v/>
      </c>
      <c r="M178" s="286">
        <f>IF('2b - USD - conv.'!M178=0,0,'2a - USD - local'!M178/'2b - USD - conv.'!M178)</f>
        <v>0</v>
      </c>
      <c r="N178" s="286">
        <f>IF('2b - USD - conv.'!N178=0,0,'2a - USD - local'!N178/'2b - USD - conv.'!N178)</f>
        <v>0</v>
      </c>
      <c r="O178" s="286">
        <f>IF('2b - USD - conv.'!O178=0,0,'2a - USD - local'!O178/'2b - USD - conv.'!O178)</f>
        <v>0</v>
      </c>
      <c r="P178" s="286">
        <f>IF('2b - USD - conv.'!P178=0,0,'2a - USD - local'!P178/'2b - USD - conv.'!P178)</f>
        <v>0</v>
      </c>
      <c r="Q178" s="286">
        <f>IF('2b - USD - conv.'!Q178=0,0,'2a - USD - local'!Q178/'2b - USD - conv.'!Q178)</f>
        <v>0</v>
      </c>
      <c r="R178" s="286">
        <f>IF('2b - USD - conv.'!R178=0,0,'2a - USD - local'!R178/'2b - USD - conv.'!R178)</f>
        <v>0</v>
      </c>
      <c r="S178" s="286">
        <f>IF('2b - USD - conv.'!S178=0,0,'2a - USD - local'!S178/'2b - USD - conv.'!S178)</f>
        <v>0</v>
      </c>
      <c r="T178" s="286">
        <f>IF('2b - USD - conv.'!T178=0,0,'2a - USD - local'!T178/'2b - USD - conv.'!T178)</f>
        <v>0</v>
      </c>
      <c r="U178" s="286">
        <f>IF('2b - USD - conv.'!U178=0,0,'2a - USD - local'!U178/'2b - USD - conv.'!U178)</f>
        <v>0</v>
      </c>
      <c r="V178" s="286">
        <f>IF('2b - USD - conv.'!V178=0,0,'2a - USD - local'!V178/'2b - USD - conv.'!V178)</f>
        <v>0</v>
      </c>
      <c r="W178" s="286">
        <f>IF('2b - USD - conv.'!W178=0,0,'2a - USD - local'!W178/'2b - USD - conv.'!W178)</f>
        <v>0</v>
      </c>
      <c r="X178" s="286">
        <f>IF('2b - USD - conv.'!X178=0,0,'2a - USD - local'!X178/'2b - USD - conv.'!X178)</f>
        <v>0</v>
      </c>
      <c r="Y178" s="286">
        <f>IF('2b - USD - conv.'!Y178=0,0,'2a - USD - local'!Y178/'2b - USD - conv.'!Y178)</f>
        <v>0</v>
      </c>
      <c r="Z178" s="286">
        <f>IF('2b - USD - conv.'!Z178=0,0,'2a - USD - local'!Z178/'2b - USD - conv.'!Z178)</f>
        <v>0</v>
      </c>
      <c r="AA178" s="286">
        <f>IF('2b - USD - conv.'!AA178=0,0,'2a - USD - local'!AA178/'2b - USD - conv.'!AA178)</f>
        <v>0</v>
      </c>
      <c r="AB178" s="286">
        <f>IF('2b - USD - conv.'!AB178=0,0,'2a - USD - local'!AB178/'2b - USD - conv.'!AB178)</f>
        <v>0</v>
      </c>
      <c r="AC178" s="286">
        <f>IF('2b - USD - conv.'!AC178=0,0,'2a - USD - local'!AC178/'2b - USD - conv.'!AC178)</f>
        <v>0</v>
      </c>
      <c r="AD178" s="286">
        <f>IF('2b - USD - conv.'!AD178=0,0,'2a - USD - local'!AD178/'2b - USD - conv.'!AD178)</f>
        <v>0</v>
      </c>
      <c r="AE178" s="286">
        <f>IF('2b - USD - conv.'!AE178=0,0,'2a - USD - local'!AE178/'2b - USD - conv.'!AE178)</f>
        <v>0</v>
      </c>
      <c r="AF178" s="286">
        <f>IF('2b - USD - conv.'!AF178=0,0,'2a - USD - local'!AF178/'2b - USD - conv.'!AF178)</f>
        <v>0</v>
      </c>
      <c r="AG178" s="286">
        <f>IF('2b - USD - conv.'!AG178=0,0,'2a - USD - local'!AG178/'2b - USD - conv.'!AG178)</f>
        <v>0</v>
      </c>
      <c r="AH178" s="286">
        <f>IF('2b - USD - conv.'!AH178=0,0,'2a - USD - local'!AH178/'2b - USD - conv.'!AH178)</f>
        <v>0</v>
      </c>
      <c r="AI178" s="286">
        <f>IF('2b - USD - conv.'!AI178=0,0,'2a - USD - local'!AI178/'2b - USD - conv.'!AI178)</f>
        <v>0</v>
      </c>
      <c r="AJ178" s="286">
        <f>IF('2b - USD - conv.'!AJ178=0,0,'2a - USD - local'!AJ178/'2b - USD - conv.'!AJ178)</f>
        <v>0</v>
      </c>
      <c r="AK178" s="286">
        <f>IF('2b - USD - conv.'!AK178=0,0,'2a - USD - local'!AK178/'2b - USD - conv.'!AK178)</f>
        <v>0</v>
      </c>
      <c r="AL178" s="286">
        <f>IF('2b - USD - conv.'!AL178=0,0,'2a - USD - local'!AL178/'2b - USD - conv.'!AL178)</f>
        <v>0</v>
      </c>
      <c r="AM178" s="286">
        <f>IF('2b - USD - conv.'!AM178=0,0,'2a - USD - local'!AM178/'2b - USD - conv.'!AM178)</f>
        <v>0</v>
      </c>
      <c r="AN178" s="286">
        <f>IF('2b - USD - conv.'!AN178=0,0,'2a - USD - local'!AN178/'2b - USD - conv.'!AN178)</f>
        <v>0</v>
      </c>
      <c r="AO178" s="286">
        <f>IF('2b - USD - conv.'!AO178=0,0,'2a - USD - local'!AO178/'2b - USD - conv.'!AO178)</f>
        <v>0</v>
      </c>
      <c r="AP178" s="308">
        <f>IF('2b - USD - conv.'!AP178=0,0,'2a - USD - local'!AP178/'2b - USD - conv.'!AP178)</f>
        <v>0</v>
      </c>
    </row>
    <row r="179" spans="1:42" customFormat="1" outlineLevel="2">
      <c r="A179" s="211" t="str">
        <f>A154&amp;"."&amp;A171&amp;"."&amp;A155&amp;"."&amp;B179</f>
        <v>1.o.4.8</v>
      </c>
      <c r="B179">
        <v>8</v>
      </c>
      <c r="C179" t="str">
        <f>'1-GBP'!C179</f>
        <v/>
      </c>
      <c r="M179" s="286">
        <f>IF('2b - USD - conv.'!M179=0,0,'2a - USD - local'!M179/'2b - USD - conv.'!M179)</f>
        <v>0</v>
      </c>
      <c r="N179" s="286">
        <f>IF('2b - USD - conv.'!N179=0,0,'2a - USD - local'!N179/'2b - USD - conv.'!N179)</f>
        <v>0</v>
      </c>
      <c r="O179" s="286">
        <f>IF('2b - USD - conv.'!O179=0,0,'2a - USD - local'!O179/'2b - USD - conv.'!O179)</f>
        <v>0</v>
      </c>
      <c r="P179" s="286">
        <f>IF('2b - USD - conv.'!P179=0,0,'2a - USD - local'!P179/'2b - USD - conv.'!P179)</f>
        <v>0</v>
      </c>
      <c r="Q179" s="286">
        <f>IF('2b - USD - conv.'!Q179=0,0,'2a - USD - local'!Q179/'2b - USD - conv.'!Q179)</f>
        <v>0</v>
      </c>
      <c r="R179" s="286">
        <f>IF('2b - USD - conv.'!R179=0,0,'2a - USD - local'!R179/'2b - USD - conv.'!R179)</f>
        <v>0</v>
      </c>
      <c r="S179" s="286">
        <f>IF('2b - USD - conv.'!S179=0,0,'2a - USD - local'!S179/'2b - USD - conv.'!S179)</f>
        <v>0</v>
      </c>
      <c r="T179" s="286">
        <f>IF('2b - USD - conv.'!T179=0,0,'2a - USD - local'!T179/'2b - USD - conv.'!T179)</f>
        <v>0</v>
      </c>
      <c r="U179" s="286">
        <f>IF('2b - USD - conv.'!U179=0,0,'2a - USD - local'!U179/'2b - USD - conv.'!U179)</f>
        <v>0</v>
      </c>
      <c r="V179" s="286">
        <f>IF('2b - USD - conv.'!V179=0,0,'2a - USD - local'!V179/'2b - USD - conv.'!V179)</f>
        <v>0</v>
      </c>
      <c r="W179" s="286">
        <f>IF('2b - USD - conv.'!W179=0,0,'2a - USD - local'!W179/'2b - USD - conv.'!W179)</f>
        <v>0</v>
      </c>
      <c r="X179" s="286">
        <f>IF('2b - USD - conv.'!X179=0,0,'2a - USD - local'!X179/'2b - USD - conv.'!X179)</f>
        <v>0</v>
      </c>
      <c r="Y179" s="286">
        <f>IF('2b - USD - conv.'!Y179=0,0,'2a - USD - local'!Y179/'2b - USD - conv.'!Y179)</f>
        <v>0</v>
      </c>
      <c r="Z179" s="286">
        <f>IF('2b - USD - conv.'!Z179=0,0,'2a - USD - local'!Z179/'2b - USD - conv.'!Z179)</f>
        <v>0</v>
      </c>
      <c r="AA179" s="286">
        <f>IF('2b - USD - conv.'!AA179=0,0,'2a - USD - local'!AA179/'2b - USD - conv.'!AA179)</f>
        <v>0</v>
      </c>
      <c r="AB179" s="286">
        <f>IF('2b - USD - conv.'!AB179=0,0,'2a - USD - local'!AB179/'2b - USD - conv.'!AB179)</f>
        <v>0</v>
      </c>
      <c r="AC179" s="286">
        <f>IF('2b - USD - conv.'!AC179=0,0,'2a - USD - local'!AC179/'2b - USD - conv.'!AC179)</f>
        <v>0</v>
      </c>
      <c r="AD179" s="286">
        <f>IF('2b - USD - conv.'!AD179=0,0,'2a - USD - local'!AD179/'2b - USD - conv.'!AD179)</f>
        <v>0</v>
      </c>
      <c r="AE179" s="286">
        <f>IF('2b - USD - conv.'!AE179=0,0,'2a - USD - local'!AE179/'2b - USD - conv.'!AE179)</f>
        <v>0</v>
      </c>
      <c r="AF179" s="286">
        <f>IF('2b - USD - conv.'!AF179=0,0,'2a - USD - local'!AF179/'2b - USD - conv.'!AF179)</f>
        <v>0</v>
      </c>
      <c r="AG179" s="286">
        <f>IF('2b - USD - conv.'!AG179=0,0,'2a - USD - local'!AG179/'2b - USD - conv.'!AG179)</f>
        <v>0</v>
      </c>
      <c r="AH179" s="286">
        <f>IF('2b - USD - conv.'!AH179=0,0,'2a - USD - local'!AH179/'2b - USD - conv.'!AH179)</f>
        <v>0</v>
      </c>
      <c r="AI179" s="286">
        <f>IF('2b - USD - conv.'!AI179=0,0,'2a - USD - local'!AI179/'2b - USD - conv.'!AI179)</f>
        <v>0</v>
      </c>
      <c r="AJ179" s="286">
        <f>IF('2b - USD - conv.'!AJ179=0,0,'2a - USD - local'!AJ179/'2b - USD - conv.'!AJ179)</f>
        <v>0</v>
      </c>
      <c r="AK179" s="286">
        <f>IF('2b - USD - conv.'!AK179=0,0,'2a - USD - local'!AK179/'2b - USD - conv.'!AK179)</f>
        <v>0</v>
      </c>
      <c r="AL179" s="286">
        <f>IF('2b - USD - conv.'!AL179=0,0,'2a - USD - local'!AL179/'2b - USD - conv.'!AL179)</f>
        <v>0</v>
      </c>
      <c r="AM179" s="286">
        <f>IF('2b - USD - conv.'!AM179=0,0,'2a - USD - local'!AM179/'2b - USD - conv.'!AM179)</f>
        <v>0</v>
      </c>
      <c r="AN179" s="286">
        <f>IF('2b - USD - conv.'!AN179=0,0,'2a - USD - local'!AN179/'2b - USD - conv.'!AN179)</f>
        <v>0</v>
      </c>
      <c r="AO179" s="286">
        <f>IF('2b - USD - conv.'!AO179=0,0,'2a - USD - local'!AO179/'2b - USD - conv.'!AO179)</f>
        <v>0</v>
      </c>
      <c r="AP179" s="308">
        <f>IF('2b - USD - conv.'!AP179=0,0,'2a - USD - local'!AP179/'2b - USD - conv.'!AP179)</f>
        <v>0</v>
      </c>
    </row>
    <row r="180" spans="1:42" customFormat="1" outlineLevel="2">
      <c r="A180" s="211" t="str">
        <f>A154&amp;"."&amp;A171&amp;"."&amp;A155&amp;"."&amp;B180</f>
        <v>1.o.4.9</v>
      </c>
      <c r="B180">
        <v>9</v>
      </c>
      <c r="C180" t="str">
        <f>'1-GBP'!C180</f>
        <v/>
      </c>
      <c r="M180" s="286">
        <f>IF('2b - USD - conv.'!M180=0,0,'2a - USD - local'!M180/'2b - USD - conv.'!M180)</f>
        <v>0</v>
      </c>
      <c r="N180" s="286">
        <f>IF('2b - USD - conv.'!N180=0,0,'2a - USD - local'!N180/'2b - USD - conv.'!N180)</f>
        <v>0</v>
      </c>
      <c r="O180" s="286">
        <f>IF('2b - USD - conv.'!O180=0,0,'2a - USD - local'!O180/'2b - USD - conv.'!O180)</f>
        <v>0</v>
      </c>
      <c r="P180" s="286">
        <f>IF('2b - USD - conv.'!P180=0,0,'2a - USD - local'!P180/'2b - USD - conv.'!P180)</f>
        <v>0</v>
      </c>
      <c r="Q180" s="286">
        <f>IF('2b - USD - conv.'!Q180=0,0,'2a - USD - local'!Q180/'2b - USD - conv.'!Q180)</f>
        <v>0</v>
      </c>
      <c r="R180" s="286">
        <f>IF('2b - USD - conv.'!R180=0,0,'2a - USD - local'!R180/'2b - USD - conv.'!R180)</f>
        <v>0</v>
      </c>
      <c r="S180" s="286">
        <f>IF('2b - USD - conv.'!S180=0,0,'2a - USD - local'!S180/'2b - USD - conv.'!S180)</f>
        <v>0</v>
      </c>
      <c r="T180" s="286">
        <f>IF('2b - USD - conv.'!T180=0,0,'2a - USD - local'!T180/'2b - USD - conv.'!T180)</f>
        <v>0</v>
      </c>
      <c r="U180" s="286">
        <f>IF('2b - USD - conv.'!U180=0,0,'2a - USD - local'!U180/'2b - USD - conv.'!U180)</f>
        <v>0</v>
      </c>
      <c r="V180" s="286">
        <f>IF('2b - USD - conv.'!V180=0,0,'2a - USD - local'!V180/'2b - USD - conv.'!V180)</f>
        <v>0</v>
      </c>
      <c r="W180" s="286">
        <f>IF('2b - USD - conv.'!W180=0,0,'2a - USD - local'!W180/'2b - USD - conv.'!W180)</f>
        <v>0</v>
      </c>
      <c r="X180" s="286">
        <f>IF('2b - USD - conv.'!X180=0,0,'2a - USD - local'!X180/'2b - USD - conv.'!X180)</f>
        <v>0</v>
      </c>
      <c r="Y180" s="286">
        <f>IF('2b - USD - conv.'!Y180=0,0,'2a - USD - local'!Y180/'2b - USD - conv.'!Y180)</f>
        <v>0</v>
      </c>
      <c r="Z180" s="286">
        <f>IF('2b - USD - conv.'!Z180=0,0,'2a - USD - local'!Z180/'2b - USD - conv.'!Z180)</f>
        <v>0</v>
      </c>
      <c r="AA180" s="286">
        <f>IF('2b - USD - conv.'!AA180=0,0,'2a - USD - local'!AA180/'2b - USD - conv.'!AA180)</f>
        <v>0</v>
      </c>
      <c r="AB180" s="286">
        <f>IF('2b - USD - conv.'!AB180=0,0,'2a - USD - local'!AB180/'2b - USD - conv.'!AB180)</f>
        <v>0</v>
      </c>
      <c r="AC180" s="286">
        <f>IF('2b - USD - conv.'!AC180=0,0,'2a - USD - local'!AC180/'2b - USD - conv.'!AC180)</f>
        <v>0</v>
      </c>
      <c r="AD180" s="286">
        <f>IF('2b - USD - conv.'!AD180=0,0,'2a - USD - local'!AD180/'2b - USD - conv.'!AD180)</f>
        <v>0</v>
      </c>
      <c r="AE180" s="286">
        <f>IF('2b - USD - conv.'!AE180=0,0,'2a - USD - local'!AE180/'2b - USD - conv.'!AE180)</f>
        <v>0</v>
      </c>
      <c r="AF180" s="286">
        <f>IF('2b - USD - conv.'!AF180=0,0,'2a - USD - local'!AF180/'2b - USD - conv.'!AF180)</f>
        <v>0</v>
      </c>
      <c r="AG180" s="286">
        <f>IF('2b - USD - conv.'!AG180=0,0,'2a - USD - local'!AG180/'2b - USD - conv.'!AG180)</f>
        <v>0</v>
      </c>
      <c r="AH180" s="286">
        <f>IF('2b - USD - conv.'!AH180=0,0,'2a - USD - local'!AH180/'2b - USD - conv.'!AH180)</f>
        <v>0</v>
      </c>
      <c r="AI180" s="286">
        <f>IF('2b - USD - conv.'!AI180=0,0,'2a - USD - local'!AI180/'2b - USD - conv.'!AI180)</f>
        <v>0</v>
      </c>
      <c r="AJ180" s="286">
        <f>IF('2b - USD - conv.'!AJ180=0,0,'2a - USD - local'!AJ180/'2b - USD - conv.'!AJ180)</f>
        <v>0</v>
      </c>
      <c r="AK180" s="286">
        <f>IF('2b - USD - conv.'!AK180=0,0,'2a - USD - local'!AK180/'2b - USD - conv.'!AK180)</f>
        <v>0</v>
      </c>
      <c r="AL180" s="286">
        <f>IF('2b - USD - conv.'!AL180=0,0,'2a - USD - local'!AL180/'2b - USD - conv.'!AL180)</f>
        <v>0</v>
      </c>
      <c r="AM180" s="286">
        <f>IF('2b - USD - conv.'!AM180=0,0,'2a - USD - local'!AM180/'2b - USD - conv.'!AM180)</f>
        <v>0</v>
      </c>
      <c r="AN180" s="286">
        <f>IF('2b - USD - conv.'!AN180=0,0,'2a - USD - local'!AN180/'2b - USD - conv.'!AN180)</f>
        <v>0</v>
      </c>
      <c r="AO180" s="286">
        <f>IF('2b - USD - conv.'!AO180=0,0,'2a - USD - local'!AO180/'2b - USD - conv.'!AO180)</f>
        <v>0</v>
      </c>
      <c r="AP180" s="308">
        <f>IF('2b - USD - conv.'!AP180=0,0,'2a - USD - local'!AP180/'2b - USD - conv.'!AP180)</f>
        <v>0</v>
      </c>
    </row>
    <row r="181" spans="1:42" customFormat="1" outlineLevel="2">
      <c r="A181" s="211" t="str">
        <f>A154&amp;"."&amp;A171&amp;"."&amp;A155&amp;"."&amp;B181</f>
        <v>1.o.4.10</v>
      </c>
      <c r="B181">
        <v>10</v>
      </c>
      <c r="C181" t="str">
        <f>'1-GBP'!C181</f>
        <v/>
      </c>
      <c r="M181" s="286">
        <f>IF('2b - USD - conv.'!M181=0,0,'2a - USD - local'!M181/'2b - USD - conv.'!M181)</f>
        <v>0</v>
      </c>
      <c r="N181" s="286">
        <f>IF('2b - USD - conv.'!N181=0,0,'2a - USD - local'!N181/'2b - USD - conv.'!N181)</f>
        <v>0</v>
      </c>
      <c r="O181" s="286">
        <f>IF('2b - USD - conv.'!O181=0,0,'2a - USD - local'!O181/'2b - USD - conv.'!O181)</f>
        <v>0</v>
      </c>
      <c r="P181" s="286">
        <f>IF('2b - USD - conv.'!P181=0,0,'2a - USD - local'!P181/'2b - USD - conv.'!P181)</f>
        <v>0</v>
      </c>
      <c r="Q181" s="286">
        <f>IF('2b - USD - conv.'!Q181=0,0,'2a - USD - local'!Q181/'2b - USD - conv.'!Q181)</f>
        <v>0</v>
      </c>
      <c r="R181" s="286">
        <f>IF('2b - USD - conv.'!R181=0,0,'2a - USD - local'!R181/'2b - USD - conv.'!R181)</f>
        <v>0</v>
      </c>
      <c r="S181" s="286">
        <f>IF('2b - USD - conv.'!S181=0,0,'2a - USD - local'!S181/'2b - USD - conv.'!S181)</f>
        <v>0</v>
      </c>
      <c r="T181" s="286">
        <f>IF('2b - USD - conv.'!T181=0,0,'2a - USD - local'!T181/'2b - USD - conv.'!T181)</f>
        <v>0</v>
      </c>
      <c r="U181" s="286">
        <f>IF('2b - USD - conv.'!U181=0,0,'2a - USD - local'!U181/'2b - USD - conv.'!U181)</f>
        <v>0</v>
      </c>
      <c r="V181" s="286">
        <f>IF('2b - USD - conv.'!V181=0,0,'2a - USD - local'!V181/'2b - USD - conv.'!V181)</f>
        <v>0</v>
      </c>
      <c r="W181" s="286">
        <f>IF('2b - USD - conv.'!W181=0,0,'2a - USD - local'!W181/'2b - USD - conv.'!W181)</f>
        <v>0</v>
      </c>
      <c r="X181" s="286">
        <f>IF('2b - USD - conv.'!X181=0,0,'2a - USD - local'!X181/'2b - USD - conv.'!X181)</f>
        <v>0</v>
      </c>
      <c r="Y181" s="286">
        <f>IF('2b - USD - conv.'!Y181=0,0,'2a - USD - local'!Y181/'2b - USD - conv.'!Y181)</f>
        <v>0</v>
      </c>
      <c r="Z181" s="286">
        <f>IF('2b - USD - conv.'!Z181=0,0,'2a - USD - local'!Z181/'2b - USD - conv.'!Z181)</f>
        <v>0</v>
      </c>
      <c r="AA181" s="286">
        <f>IF('2b - USD - conv.'!AA181=0,0,'2a - USD - local'!AA181/'2b - USD - conv.'!AA181)</f>
        <v>0</v>
      </c>
      <c r="AB181" s="286">
        <f>IF('2b - USD - conv.'!AB181=0,0,'2a - USD - local'!AB181/'2b - USD - conv.'!AB181)</f>
        <v>0</v>
      </c>
      <c r="AC181" s="286">
        <f>IF('2b - USD - conv.'!AC181=0,0,'2a - USD - local'!AC181/'2b - USD - conv.'!AC181)</f>
        <v>0</v>
      </c>
      <c r="AD181" s="286">
        <f>IF('2b - USD - conv.'!AD181=0,0,'2a - USD - local'!AD181/'2b - USD - conv.'!AD181)</f>
        <v>0</v>
      </c>
      <c r="AE181" s="286">
        <f>IF('2b - USD - conv.'!AE181=0,0,'2a - USD - local'!AE181/'2b - USD - conv.'!AE181)</f>
        <v>0</v>
      </c>
      <c r="AF181" s="286">
        <f>IF('2b - USD - conv.'!AF181=0,0,'2a - USD - local'!AF181/'2b - USD - conv.'!AF181)</f>
        <v>0</v>
      </c>
      <c r="AG181" s="286">
        <f>IF('2b - USD - conv.'!AG181=0,0,'2a - USD - local'!AG181/'2b - USD - conv.'!AG181)</f>
        <v>0</v>
      </c>
      <c r="AH181" s="286">
        <f>IF('2b - USD - conv.'!AH181=0,0,'2a - USD - local'!AH181/'2b - USD - conv.'!AH181)</f>
        <v>0</v>
      </c>
      <c r="AI181" s="286">
        <f>IF('2b - USD - conv.'!AI181=0,0,'2a - USD - local'!AI181/'2b - USD - conv.'!AI181)</f>
        <v>0</v>
      </c>
      <c r="AJ181" s="286">
        <f>IF('2b - USD - conv.'!AJ181=0,0,'2a - USD - local'!AJ181/'2b - USD - conv.'!AJ181)</f>
        <v>0</v>
      </c>
      <c r="AK181" s="286">
        <f>IF('2b - USD - conv.'!AK181=0,0,'2a - USD - local'!AK181/'2b - USD - conv.'!AK181)</f>
        <v>0</v>
      </c>
      <c r="AL181" s="286">
        <f>IF('2b - USD - conv.'!AL181=0,0,'2a - USD - local'!AL181/'2b - USD - conv.'!AL181)</f>
        <v>0</v>
      </c>
      <c r="AM181" s="286">
        <f>IF('2b - USD - conv.'!AM181=0,0,'2a - USD - local'!AM181/'2b - USD - conv.'!AM181)</f>
        <v>0</v>
      </c>
      <c r="AN181" s="286">
        <f>IF('2b - USD - conv.'!AN181=0,0,'2a - USD - local'!AN181/'2b - USD - conv.'!AN181)</f>
        <v>0</v>
      </c>
      <c r="AO181" s="286">
        <f>IF('2b - USD - conv.'!AO181=0,0,'2a - USD - local'!AO181/'2b - USD - conv.'!AO181)</f>
        <v>0</v>
      </c>
      <c r="AP181" s="308">
        <f>IF('2b - USD - conv.'!AP181=0,0,'2a - USD - local'!AP181/'2b - USD - conv.'!AP181)</f>
        <v>0</v>
      </c>
    </row>
    <row r="182" spans="1:42" customFormat="1" outlineLevel="2">
      <c r="A182" s="211" t="str">
        <f>A154&amp;"."&amp;A171&amp;"."&amp;A155&amp;"."&amp;B182</f>
        <v>1.o.4.11</v>
      </c>
      <c r="B182">
        <v>11</v>
      </c>
      <c r="C182" t="str">
        <f>'1-GBP'!C182</f>
        <v/>
      </c>
      <c r="M182" s="286">
        <f>IF('2b - USD - conv.'!M182=0,0,'2a - USD - local'!M182/'2b - USD - conv.'!M182)</f>
        <v>0</v>
      </c>
      <c r="N182" s="286">
        <f>IF('2b - USD - conv.'!N182=0,0,'2a - USD - local'!N182/'2b - USD - conv.'!N182)</f>
        <v>0</v>
      </c>
      <c r="O182" s="286">
        <f>IF('2b - USD - conv.'!O182=0,0,'2a - USD - local'!O182/'2b - USD - conv.'!O182)</f>
        <v>0</v>
      </c>
      <c r="P182" s="286">
        <f>IF('2b - USD - conv.'!P182=0,0,'2a - USD - local'!P182/'2b - USD - conv.'!P182)</f>
        <v>0</v>
      </c>
      <c r="Q182" s="286">
        <f>IF('2b - USD - conv.'!Q182=0,0,'2a - USD - local'!Q182/'2b - USD - conv.'!Q182)</f>
        <v>0</v>
      </c>
      <c r="R182" s="286">
        <f>IF('2b - USD - conv.'!R182=0,0,'2a - USD - local'!R182/'2b - USD - conv.'!R182)</f>
        <v>0</v>
      </c>
      <c r="S182" s="286">
        <f>IF('2b - USD - conv.'!S182=0,0,'2a - USD - local'!S182/'2b - USD - conv.'!S182)</f>
        <v>0</v>
      </c>
      <c r="T182" s="286">
        <f>IF('2b - USD - conv.'!T182=0,0,'2a - USD - local'!T182/'2b - USD - conv.'!T182)</f>
        <v>0</v>
      </c>
      <c r="U182" s="286">
        <f>IF('2b - USD - conv.'!U182=0,0,'2a - USD - local'!U182/'2b - USD - conv.'!U182)</f>
        <v>0</v>
      </c>
      <c r="V182" s="286">
        <f>IF('2b - USD - conv.'!V182=0,0,'2a - USD - local'!V182/'2b - USD - conv.'!V182)</f>
        <v>0</v>
      </c>
      <c r="W182" s="286">
        <f>IF('2b - USD - conv.'!W182=0,0,'2a - USD - local'!W182/'2b - USD - conv.'!W182)</f>
        <v>0</v>
      </c>
      <c r="X182" s="286">
        <f>IF('2b - USD - conv.'!X182=0,0,'2a - USD - local'!X182/'2b - USD - conv.'!X182)</f>
        <v>0</v>
      </c>
      <c r="Y182" s="286">
        <f>IF('2b - USD - conv.'!Y182=0,0,'2a - USD - local'!Y182/'2b - USD - conv.'!Y182)</f>
        <v>0</v>
      </c>
      <c r="Z182" s="286">
        <f>IF('2b - USD - conv.'!Z182=0,0,'2a - USD - local'!Z182/'2b - USD - conv.'!Z182)</f>
        <v>0</v>
      </c>
      <c r="AA182" s="286">
        <f>IF('2b - USD - conv.'!AA182=0,0,'2a - USD - local'!AA182/'2b - USD - conv.'!AA182)</f>
        <v>0</v>
      </c>
      <c r="AB182" s="286">
        <f>IF('2b - USD - conv.'!AB182=0,0,'2a - USD - local'!AB182/'2b - USD - conv.'!AB182)</f>
        <v>0</v>
      </c>
      <c r="AC182" s="286">
        <f>IF('2b - USD - conv.'!AC182=0,0,'2a - USD - local'!AC182/'2b - USD - conv.'!AC182)</f>
        <v>0</v>
      </c>
      <c r="AD182" s="286">
        <f>IF('2b - USD - conv.'!AD182=0,0,'2a - USD - local'!AD182/'2b - USD - conv.'!AD182)</f>
        <v>0</v>
      </c>
      <c r="AE182" s="286">
        <f>IF('2b - USD - conv.'!AE182=0,0,'2a - USD - local'!AE182/'2b - USD - conv.'!AE182)</f>
        <v>0</v>
      </c>
      <c r="AF182" s="286">
        <f>IF('2b - USD - conv.'!AF182=0,0,'2a - USD - local'!AF182/'2b - USD - conv.'!AF182)</f>
        <v>0</v>
      </c>
      <c r="AG182" s="286">
        <f>IF('2b - USD - conv.'!AG182=0,0,'2a - USD - local'!AG182/'2b - USD - conv.'!AG182)</f>
        <v>0</v>
      </c>
      <c r="AH182" s="286">
        <f>IF('2b - USD - conv.'!AH182=0,0,'2a - USD - local'!AH182/'2b - USD - conv.'!AH182)</f>
        <v>0</v>
      </c>
      <c r="AI182" s="286">
        <f>IF('2b - USD - conv.'!AI182=0,0,'2a - USD - local'!AI182/'2b - USD - conv.'!AI182)</f>
        <v>0</v>
      </c>
      <c r="AJ182" s="286">
        <f>IF('2b - USD - conv.'!AJ182=0,0,'2a - USD - local'!AJ182/'2b - USD - conv.'!AJ182)</f>
        <v>0</v>
      </c>
      <c r="AK182" s="286">
        <f>IF('2b - USD - conv.'!AK182=0,0,'2a - USD - local'!AK182/'2b - USD - conv.'!AK182)</f>
        <v>0</v>
      </c>
      <c r="AL182" s="286">
        <f>IF('2b - USD - conv.'!AL182=0,0,'2a - USD - local'!AL182/'2b - USD - conv.'!AL182)</f>
        <v>0</v>
      </c>
      <c r="AM182" s="286">
        <f>IF('2b - USD - conv.'!AM182=0,0,'2a - USD - local'!AM182/'2b - USD - conv.'!AM182)</f>
        <v>0</v>
      </c>
      <c r="AN182" s="286">
        <f>IF('2b - USD - conv.'!AN182=0,0,'2a - USD - local'!AN182/'2b - USD - conv.'!AN182)</f>
        <v>0</v>
      </c>
      <c r="AO182" s="286">
        <f>IF('2b - USD - conv.'!AO182=0,0,'2a - USD - local'!AO182/'2b - USD - conv.'!AO182)</f>
        <v>0</v>
      </c>
      <c r="AP182" s="308">
        <f>IF('2b - USD - conv.'!AP182=0,0,'2a - USD - local'!AP182/'2b - USD - conv.'!AP182)</f>
        <v>0</v>
      </c>
    </row>
    <row r="183" spans="1:42" customFormat="1" outlineLevel="2">
      <c r="A183" s="211" t="str">
        <f>A154&amp;"."&amp;A171&amp;"."&amp;A155&amp;"."&amp;B183</f>
        <v>1.o.4.12</v>
      </c>
      <c r="B183">
        <v>12</v>
      </c>
      <c r="C183" t="str">
        <f>'1-GBP'!C183</f>
        <v/>
      </c>
      <c r="M183" s="286">
        <f>IF('2b - USD - conv.'!M183=0,0,'2a - USD - local'!M183/'2b - USD - conv.'!M183)</f>
        <v>0</v>
      </c>
      <c r="N183" s="286">
        <f>IF('2b - USD - conv.'!N183=0,0,'2a - USD - local'!N183/'2b - USD - conv.'!N183)</f>
        <v>0</v>
      </c>
      <c r="O183" s="286">
        <f>IF('2b - USD - conv.'!O183=0,0,'2a - USD - local'!O183/'2b - USD - conv.'!O183)</f>
        <v>0</v>
      </c>
      <c r="P183" s="286">
        <f>IF('2b - USD - conv.'!P183=0,0,'2a - USD - local'!P183/'2b - USD - conv.'!P183)</f>
        <v>0</v>
      </c>
      <c r="Q183" s="286">
        <f>IF('2b - USD - conv.'!Q183=0,0,'2a - USD - local'!Q183/'2b - USD - conv.'!Q183)</f>
        <v>0</v>
      </c>
      <c r="R183" s="286">
        <f>IF('2b - USD - conv.'!R183=0,0,'2a - USD - local'!R183/'2b - USD - conv.'!R183)</f>
        <v>0</v>
      </c>
      <c r="S183" s="286">
        <f>IF('2b - USD - conv.'!S183=0,0,'2a - USD - local'!S183/'2b - USD - conv.'!S183)</f>
        <v>0</v>
      </c>
      <c r="T183" s="286">
        <f>IF('2b - USD - conv.'!T183=0,0,'2a - USD - local'!T183/'2b - USD - conv.'!T183)</f>
        <v>0</v>
      </c>
      <c r="U183" s="286">
        <f>IF('2b - USD - conv.'!U183=0,0,'2a - USD - local'!U183/'2b - USD - conv.'!U183)</f>
        <v>0</v>
      </c>
      <c r="V183" s="286">
        <f>IF('2b - USD - conv.'!V183=0,0,'2a - USD - local'!V183/'2b - USD - conv.'!V183)</f>
        <v>0</v>
      </c>
      <c r="W183" s="286">
        <f>IF('2b - USD - conv.'!W183=0,0,'2a - USD - local'!W183/'2b - USD - conv.'!W183)</f>
        <v>0</v>
      </c>
      <c r="X183" s="286">
        <f>IF('2b - USD - conv.'!X183=0,0,'2a - USD - local'!X183/'2b - USD - conv.'!X183)</f>
        <v>0</v>
      </c>
      <c r="Y183" s="286">
        <f>IF('2b - USD - conv.'!Y183=0,0,'2a - USD - local'!Y183/'2b - USD - conv.'!Y183)</f>
        <v>0</v>
      </c>
      <c r="Z183" s="286">
        <f>IF('2b - USD - conv.'!Z183=0,0,'2a - USD - local'!Z183/'2b - USD - conv.'!Z183)</f>
        <v>0</v>
      </c>
      <c r="AA183" s="286">
        <f>IF('2b - USD - conv.'!AA183=0,0,'2a - USD - local'!AA183/'2b - USD - conv.'!AA183)</f>
        <v>0</v>
      </c>
      <c r="AB183" s="286">
        <f>IF('2b - USD - conv.'!AB183=0,0,'2a - USD - local'!AB183/'2b - USD - conv.'!AB183)</f>
        <v>0</v>
      </c>
      <c r="AC183" s="286">
        <f>IF('2b - USD - conv.'!AC183=0,0,'2a - USD - local'!AC183/'2b - USD - conv.'!AC183)</f>
        <v>0</v>
      </c>
      <c r="AD183" s="286">
        <f>IF('2b - USD - conv.'!AD183=0,0,'2a - USD - local'!AD183/'2b - USD - conv.'!AD183)</f>
        <v>0</v>
      </c>
      <c r="AE183" s="286">
        <f>IF('2b - USD - conv.'!AE183=0,0,'2a - USD - local'!AE183/'2b - USD - conv.'!AE183)</f>
        <v>0</v>
      </c>
      <c r="AF183" s="286">
        <f>IF('2b - USD - conv.'!AF183=0,0,'2a - USD - local'!AF183/'2b - USD - conv.'!AF183)</f>
        <v>0</v>
      </c>
      <c r="AG183" s="286">
        <f>IF('2b - USD - conv.'!AG183=0,0,'2a - USD - local'!AG183/'2b - USD - conv.'!AG183)</f>
        <v>0</v>
      </c>
      <c r="AH183" s="286">
        <f>IF('2b - USD - conv.'!AH183=0,0,'2a - USD - local'!AH183/'2b - USD - conv.'!AH183)</f>
        <v>0</v>
      </c>
      <c r="AI183" s="286">
        <f>IF('2b - USD - conv.'!AI183=0,0,'2a - USD - local'!AI183/'2b - USD - conv.'!AI183)</f>
        <v>0</v>
      </c>
      <c r="AJ183" s="286">
        <f>IF('2b - USD - conv.'!AJ183=0,0,'2a - USD - local'!AJ183/'2b - USD - conv.'!AJ183)</f>
        <v>0</v>
      </c>
      <c r="AK183" s="286">
        <f>IF('2b - USD - conv.'!AK183=0,0,'2a - USD - local'!AK183/'2b - USD - conv.'!AK183)</f>
        <v>0</v>
      </c>
      <c r="AL183" s="286">
        <f>IF('2b - USD - conv.'!AL183=0,0,'2a - USD - local'!AL183/'2b - USD - conv.'!AL183)</f>
        <v>0</v>
      </c>
      <c r="AM183" s="286">
        <f>IF('2b - USD - conv.'!AM183=0,0,'2a - USD - local'!AM183/'2b - USD - conv.'!AM183)</f>
        <v>0</v>
      </c>
      <c r="AN183" s="286">
        <f>IF('2b - USD - conv.'!AN183=0,0,'2a - USD - local'!AN183/'2b - USD - conv.'!AN183)</f>
        <v>0</v>
      </c>
      <c r="AO183" s="286">
        <f>IF('2b - USD - conv.'!AO183=0,0,'2a - USD - local'!AO183/'2b - USD - conv.'!AO183)</f>
        <v>0</v>
      </c>
      <c r="AP183" s="308">
        <f>IF('2b - USD - conv.'!AP183=0,0,'2a - USD - local'!AP183/'2b - USD - conv.'!AP183)</f>
        <v>0</v>
      </c>
    </row>
    <row r="184" spans="1:42" customFormat="1" outlineLevel="1" collapsed="1">
      <c r="A184" s="212"/>
      <c r="B184" s="201">
        <f>B183-COUNTIFS(C172:C183,"")</f>
        <v>2</v>
      </c>
      <c r="C184" s="201" t="s">
        <v>285</v>
      </c>
      <c r="D184" s="201"/>
      <c r="E184" s="201"/>
      <c r="F184" s="201"/>
      <c r="G184" s="201"/>
      <c r="H184" s="201"/>
      <c r="I184" s="201"/>
      <c r="J184" s="201"/>
      <c r="K184" s="201"/>
      <c r="L184" s="201"/>
      <c r="M184" s="280">
        <f t="shared" ref="M184:AP184" si="16">SUM(M172:M183)</f>
        <v>0</v>
      </c>
      <c r="N184" s="280">
        <f t="shared" si="16"/>
        <v>0</v>
      </c>
      <c r="O184" s="280">
        <f t="shared" si="16"/>
        <v>0</v>
      </c>
      <c r="P184" s="280">
        <f t="shared" si="16"/>
        <v>0</v>
      </c>
      <c r="Q184" s="280">
        <f t="shared" si="16"/>
        <v>0</v>
      </c>
      <c r="R184" s="280">
        <f t="shared" si="16"/>
        <v>0</v>
      </c>
      <c r="S184" s="280">
        <f t="shared" si="16"/>
        <v>0</v>
      </c>
      <c r="T184" s="280">
        <f t="shared" si="16"/>
        <v>0</v>
      </c>
      <c r="U184" s="280">
        <f t="shared" si="16"/>
        <v>0</v>
      </c>
      <c r="V184" s="280">
        <f t="shared" si="16"/>
        <v>0</v>
      </c>
      <c r="W184" s="280">
        <f t="shared" si="16"/>
        <v>0</v>
      </c>
      <c r="X184" s="280">
        <f t="shared" si="16"/>
        <v>0</v>
      </c>
      <c r="Y184" s="280">
        <f t="shared" si="16"/>
        <v>0</v>
      </c>
      <c r="Z184" s="280">
        <f t="shared" si="16"/>
        <v>0</v>
      </c>
      <c r="AA184" s="280">
        <f t="shared" si="16"/>
        <v>0</v>
      </c>
      <c r="AB184" s="280">
        <f t="shared" si="16"/>
        <v>0</v>
      </c>
      <c r="AC184" s="280">
        <f t="shared" si="16"/>
        <v>0</v>
      </c>
      <c r="AD184" s="280">
        <f t="shared" si="16"/>
        <v>0</v>
      </c>
      <c r="AE184" s="280">
        <f t="shared" si="16"/>
        <v>0</v>
      </c>
      <c r="AF184" s="280">
        <f t="shared" si="16"/>
        <v>0</v>
      </c>
      <c r="AG184" s="280">
        <f t="shared" si="16"/>
        <v>0</v>
      </c>
      <c r="AH184" s="280">
        <f t="shared" si="16"/>
        <v>0</v>
      </c>
      <c r="AI184" s="280">
        <f t="shared" si="16"/>
        <v>0</v>
      </c>
      <c r="AJ184" s="280">
        <f t="shared" si="16"/>
        <v>0</v>
      </c>
      <c r="AK184" s="280">
        <f t="shared" si="16"/>
        <v>0</v>
      </c>
      <c r="AL184" s="280">
        <f t="shared" si="16"/>
        <v>0</v>
      </c>
      <c r="AM184" s="280">
        <f t="shared" si="16"/>
        <v>0</v>
      </c>
      <c r="AN184" s="280">
        <f t="shared" si="16"/>
        <v>0</v>
      </c>
      <c r="AO184" s="280">
        <f t="shared" si="16"/>
        <v>0</v>
      </c>
      <c r="AP184" s="280">
        <f t="shared" si="16"/>
        <v>0</v>
      </c>
    </row>
    <row r="185" spans="1:42" customFormat="1" outlineLevel="1">
      <c r="A185" s="221"/>
      <c r="B185" s="222"/>
      <c r="C185" s="222"/>
      <c r="D185" s="222"/>
      <c r="E185" s="222"/>
      <c r="F185" s="222"/>
      <c r="G185" s="222"/>
      <c r="H185" s="222"/>
      <c r="I185" s="222"/>
      <c r="J185" s="222"/>
      <c r="K185" s="222"/>
      <c r="L185" s="222"/>
      <c r="M185" s="317"/>
      <c r="N185" s="317"/>
      <c r="O185" s="317"/>
      <c r="P185" s="317"/>
      <c r="Q185" s="317"/>
      <c r="R185" s="317"/>
      <c r="S185" s="317"/>
      <c r="T185" s="317"/>
      <c r="U185" s="317"/>
      <c r="V185" s="317"/>
      <c r="W185" s="317"/>
      <c r="X185" s="317"/>
      <c r="Y185" s="317"/>
      <c r="Z185" s="317"/>
      <c r="AA185" s="317"/>
      <c r="AB185" s="317"/>
      <c r="AC185" s="317"/>
      <c r="AD185" s="317"/>
      <c r="AE185" s="317"/>
      <c r="AF185" s="317"/>
      <c r="AG185" s="317"/>
      <c r="AH185" s="317"/>
      <c r="AI185" s="317"/>
      <c r="AJ185" s="317"/>
      <c r="AK185" s="317"/>
      <c r="AL185" s="317"/>
      <c r="AM185" s="317"/>
      <c r="AN185" s="317"/>
      <c r="AO185" s="317"/>
      <c r="AP185" s="317"/>
    </row>
    <row r="186" spans="1:42" customFormat="1" outlineLevel="1">
      <c r="A186" s="220" t="s">
        <v>254</v>
      </c>
      <c r="B186" s="220" t="s">
        <v>287</v>
      </c>
      <c r="C186" s="220" t="s">
        <v>284</v>
      </c>
      <c r="D186" s="220"/>
      <c r="E186" s="220"/>
      <c r="F186" s="220"/>
      <c r="G186" s="220"/>
      <c r="H186" s="220"/>
      <c r="I186" s="220"/>
      <c r="J186" s="220"/>
      <c r="K186" s="220"/>
      <c r="L186" s="220"/>
      <c r="M186" s="315"/>
      <c r="N186" s="315"/>
      <c r="O186" s="315"/>
      <c r="P186" s="315"/>
      <c r="Q186" s="315"/>
      <c r="R186" s="315"/>
      <c r="S186" s="315"/>
      <c r="T186" s="315"/>
      <c r="U186" s="315"/>
      <c r="V186" s="315"/>
      <c r="W186" s="315"/>
      <c r="X186" s="315"/>
      <c r="Y186" s="315"/>
      <c r="Z186" s="315"/>
      <c r="AA186" s="315"/>
      <c r="AB186" s="315"/>
      <c r="AC186" s="315"/>
      <c r="AD186" s="315"/>
      <c r="AE186" s="315"/>
      <c r="AF186" s="315"/>
      <c r="AG186" s="315"/>
      <c r="AH186" s="315"/>
      <c r="AI186" s="315"/>
      <c r="AJ186" s="315"/>
      <c r="AK186" s="315"/>
      <c r="AL186" s="315"/>
      <c r="AM186" s="315"/>
      <c r="AN186" s="315"/>
      <c r="AO186" s="315"/>
      <c r="AP186" s="315"/>
    </row>
    <row r="187" spans="1:42" customFormat="1" outlineLevel="2">
      <c r="A187" s="211" t="str">
        <f>A154&amp;"."&amp;A186&amp;"."&amp;A155&amp;"."&amp;B187</f>
        <v>1.d.4.1</v>
      </c>
      <c r="B187">
        <v>1</v>
      </c>
      <c r="C187" t="str">
        <f>'1-GBP'!C187</f>
        <v/>
      </c>
      <c r="M187" s="286">
        <f>IF('2b - USD - conv.'!M187=0,0,'2a - USD - local'!M187/'2b - USD - conv.'!M187)</f>
        <v>0</v>
      </c>
      <c r="N187" s="286">
        <f>IF('2b - USD - conv.'!N187=0,0,'2a - USD - local'!N187/'2b - USD - conv.'!N187)</f>
        <v>0</v>
      </c>
      <c r="O187" s="286">
        <f>IF('2b - USD - conv.'!O187=0,0,'2a - USD - local'!O187/'2b - USD - conv.'!O187)</f>
        <v>0</v>
      </c>
      <c r="P187" s="286">
        <f>IF('2b - USD - conv.'!P187=0,0,'2a - USD - local'!P187/'2b - USD - conv.'!P187)</f>
        <v>0</v>
      </c>
      <c r="Q187" s="286">
        <f>IF('2b - USD - conv.'!Q187=0,0,'2a - USD - local'!Q187/'2b - USD - conv.'!Q187)</f>
        <v>0</v>
      </c>
      <c r="R187" s="286">
        <f>IF('2b - USD - conv.'!R187=0,0,'2a - USD - local'!R187/'2b - USD - conv.'!R187)</f>
        <v>0</v>
      </c>
      <c r="S187" s="286">
        <f>IF('2b - USD - conv.'!S187=0,0,'2a - USD - local'!S187/'2b - USD - conv.'!S187)</f>
        <v>0</v>
      </c>
      <c r="T187" s="286">
        <f>IF('2b - USD - conv.'!T187=0,0,'2a - USD - local'!T187/'2b - USD - conv.'!T187)</f>
        <v>0</v>
      </c>
      <c r="U187" s="286">
        <f>IF('2b - USD - conv.'!U187=0,0,'2a - USD - local'!U187/'2b - USD - conv.'!U187)</f>
        <v>0</v>
      </c>
      <c r="V187" s="286">
        <f>IF('2b - USD - conv.'!V187=0,0,'2a - USD - local'!V187/'2b - USD - conv.'!V187)</f>
        <v>0</v>
      </c>
      <c r="W187" s="286">
        <f>IF('2b - USD - conv.'!W187=0,0,'2a - USD - local'!W187/'2b - USD - conv.'!W187)</f>
        <v>0</v>
      </c>
      <c r="X187" s="286">
        <f>IF('2b - USD - conv.'!X187=0,0,'2a - USD - local'!X187/'2b - USD - conv.'!X187)</f>
        <v>0</v>
      </c>
      <c r="Y187" s="286">
        <f>IF('2b - USD - conv.'!Y187=0,0,'2a - USD - local'!Y187/'2b - USD - conv.'!Y187)</f>
        <v>0</v>
      </c>
      <c r="Z187" s="286">
        <f>IF('2b - USD - conv.'!Z187=0,0,'2a - USD - local'!Z187/'2b - USD - conv.'!Z187)</f>
        <v>0</v>
      </c>
      <c r="AA187" s="286">
        <f>IF('2b - USD - conv.'!AA187=0,0,'2a - USD - local'!AA187/'2b - USD - conv.'!AA187)</f>
        <v>0</v>
      </c>
      <c r="AB187" s="286">
        <f>IF('2b - USD - conv.'!AB187=0,0,'2a - USD - local'!AB187/'2b - USD - conv.'!AB187)</f>
        <v>0</v>
      </c>
      <c r="AC187" s="286">
        <f>IF('2b - USD - conv.'!AC187=0,0,'2a - USD - local'!AC187/'2b - USD - conv.'!AC187)</f>
        <v>0</v>
      </c>
      <c r="AD187" s="286">
        <f>IF('2b - USD - conv.'!AD187=0,0,'2a - USD - local'!AD187/'2b - USD - conv.'!AD187)</f>
        <v>0</v>
      </c>
      <c r="AE187" s="286">
        <f>IF('2b - USD - conv.'!AE187=0,0,'2a - USD - local'!AE187/'2b - USD - conv.'!AE187)</f>
        <v>0</v>
      </c>
      <c r="AF187" s="286">
        <f>IF('2b - USD - conv.'!AF187=0,0,'2a - USD - local'!AF187/'2b - USD - conv.'!AF187)</f>
        <v>0</v>
      </c>
      <c r="AG187" s="286">
        <f>IF('2b - USD - conv.'!AG187=0,0,'2a - USD - local'!AG187/'2b - USD - conv.'!AG187)</f>
        <v>0</v>
      </c>
      <c r="AH187" s="286">
        <f>IF('2b - USD - conv.'!AH187=0,0,'2a - USD - local'!AH187/'2b - USD - conv.'!AH187)</f>
        <v>0</v>
      </c>
      <c r="AI187" s="286">
        <f>IF('2b - USD - conv.'!AI187=0,0,'2a - USD - local'!AI187/'2b - USD - conv.'!AI187)</f>
        <v>0</v>
      </c>
      <c r="AJ187" s="286">
        <f>IF('2b - USD - conv.'!AJ187=0,0,'2a - USD - local'!AJ187/'2b - USD - conv.'!AJ187)</f>
        <v>0</v>
      </c>
      <c r="AK187" s="286">
        <f>IF('2b - USD - conv.'!AK187=0,0,'2a - USD - local'!AK187/'2b - USD - conv.'!AK187)</f>
        <v>0</v>
      </c>
      <c r="AL187" s="286">
        <f>IF('2b - USD - conv.'!AL187=0,0,'2a - USD - local'!AL187/'2b - USD - conv.'!AL187)</f>
        <v>0</v>
      </c>
      <c r="AM187" s="286">
        <f>IF('2b - USD - conv.'!AM187=0,0,'2a - USD - local'!AM187/'2b - USD - conv.'!AM187)</f>
        <v>0</v>
      </c>
      <c r="AN187" s="286">
        <f>IF('2b - USD - conv.'!AN187=0,0,'2a - USD - local'!AN187/'2b - USD - conv.'!AN187)</f>
        <v>0</v>
      </c>
      <c r="AO187" s="286">
        <f>IF('2b - USD - conv.'!AO187=0,0,'2a - USD - local'!AO187/'2b - USD - conv.'!AO187)</f>
        <v>0</v>
      </c>
      <c r="AP187" s="308">
        <f>IF('2b - USD - conv.'!AP187=0,0,'2a - USD - local'!AP187/'2b - USD - conv.'!AP187)</f>
        <v>0</v>
      </c>
    </row>
    <row r="188" spans="1:42" customFormat="1" outlineLevel="2">
      <c r="A188" s="211" t="str">
        <f>A154&amp;"."&amp;A186&amp;"."&amp;A155&amp;"."&amp;B188</f>
        <v>1.d.4.2</v>
      </c>
      <c r="B188">
        <v>2</v>
      </c>
      <c r="C188" t="str">
        <f>'1-GBP'!C188</f>
        <v/>
      </c>
      <c r="M188" s="286">
        <f>IF('2b - USD - conv.'!M188=0,0,'2a - USD - local'!M188/'2b - USD - conv.'!M188)</f>
        <v>0</v>
      </c>
      <c r="N188" s="286">
        <f>IF('2b - USD - conv.'!N188=0,0,'2a - USD - local'!N188/'2b - USD - conv.'!N188)</f>
        <v>0</v>
      </c>
      <c r="O188" s="286">
        <f>IF('2b - USD - conv.'!O188=0,0,'2a - USD - local'!O188/'2b - USD - conv.'!O188)</f>
        <v>0</v>
      </c>
      <c r="P188" s="286">
        <f>IF('2b - USD - conv.'!P188=0,0,'2a - USD - local'!P188/'2b - USD - conv.'!P188)</f>
        <v>0</v>
      </c>
      <c r="Q188" s="286">
        <f>IF('2b - USD - conv.'!Q188=0,0,'2a - USD - local'!Q188/'2b - USD - conv.'!Q188)</f>
        <v>0</v>
      </c>
      <c r="R188" s="286">
        <f>IF('2b - USD - conv.'!R188=0,0,'2a - USD - local'!R188/'2b - USD - conv.'!R188)</f>
        <v>0</v>
      </c>
      <c r="S188" s="286">
        <f>IF('2b - USD - conv.'!S188=0,0,'2a - USD - local'!S188/'2b - USD - conv.'!S188)</f>
        <v>0</v>
      </c>
      <c r="T188" s="286">
        <f>IF('2b - USD - conv.'!T188=0,0,'2a - USD - local'!T188/'2b - USD - conv.'!T188)</f>
        <v>0</v>
      </c>
      <c r="U188" s="286">
        <f>IF('2b - USD - conv.'!U188=0,0,'2a - USD - local'!U188/'2b - USD - conv.'!U188)</f>
        <v>0</v>
      </c>
      <c r="V188" s="286">
        <f>IF('2b - USD - conv.'!V188=0,0,'2a - USD - local'!V188/'2b - USD - conv.'!V188)</f>
        <v>0</v>
      </c>
      <c r="W188" s="286">
        <f>IF('2b - USD - conv.'!W188=0,0,'2a - USD - local'!W188/'2b - USD - conv.'!W188)</f>
        <v>0</v>
      </c>
      <c r="X188" s="286">
        <f>IF('2b - USD - conv.'!X188=0,0,'2a - USD - local'!X188/'2b - USD - conv.'!X188)</f>
        <v>0</v>
      </c>
      <c r="Y188" s="286">
        <f>IF('2b - USD - conv.'!Y188=0,0,'2a - USD - local'!Y188/'2b - USD - conv.'!Y188)</f>
        <v>0</v>
      </c>
      <c r="Z188" s="286">
        <f>IF('2b - USD - conv.'!Z188=0,0,'2a - USD - local'!Z188/'2b - USD - conv.'!Z188)</f>
        <v>0</v>
      </c>
      <c r="AA188" s="286">
        <f>IF('2b - USD - conv.'!AA188=0,0,'2a - USD - local'!AA188/'2b - USD - conv.'!AA188)</f>
        <v>0</v>
      </c>
      <c r="AB188" s="286">
        <f>IF('2b - USD - conv.'!AB188=0,0,'2a - USD - local'!AB188/'2b - USD - conv.'!AB188)</f>
        <v>0</v>
      </c>
      <c r="AC188" s="286">
        <f>IF('2b - USD - conv.'!AC188=0,0,'2a - USD - local'!AC188/'2b - USD - conv.'!AC188)</f>
        <v>0</v>
      </c>
      <c r="AD188" s="286">
        <f>IF('2b - USD - conv.'!AD188=0,0,'2a - USD - local'!AD188/'2b - USD - conv.'!AD188)</f>
        <v>0</v>
      </c>
      <c r="AE188" s="286">
        <f>IF('2b - USD - conv.'!AE188=0,0,'2a - USD - local'!AE188/'2b - USD - conv.'!AE188)</f>
        <v>0</v>
      </c>
      <c r="AF188" s="286">
        <f>IF('2b - USD - conv.'!AF188=0,0,'2a - USD - local'!AF188/'2b - USD - conv.'!AF188)</f>
        <v>0</v>
      </c>
      <c r="AG188" s="286">
        <f>IF('2b - USD - conv.'!AG188=0,0,'2a - USD - local'!AG188/'2b - USD - conv.'!AG188)</f>
        <v>0</v>
      </c>
      <c r="AH188" s="286">
        <f>IF('2b - USD - conv.'!AH188=0,0,'2a - USD - local'!AH188/'2b - USD - conv.'!AH188)</f>
        <v>0</v>
      </c>
      <c r="AI188" s="286">
        <f>IF('2b - USD - conv.'!AI188=0,0,'2a - USD - local'!AI188/'2b - USD - conv.'!AI188)</f>
        <v>0</v>
      </c>
      <c r="AJ188" s="286">
        <f>IF('2b - USD - conv.'!AJ188=0,0,'2a - USD - local'!AJ188/'2b - USD - conv.'!AJ188)</f>
        <v>0</v>
      </c>
      <c r="AK188" s="286">
        <f>IF('2b - USD - conv.'!AK188=0,0,'2a - USD - local'!AK188/'2b - USD - conv.'!AK188)</f>
        <v>0</v>
      </c>
      <c r="AL188" s="286">
        <f>IF('2b - USD - conv.'!AL188=0,0,'2a - USD - local'!AL188/'2b - USD - conv.'!AL188)</f>
        <v>0</v>
      </c>
      <c r="AM188" s="286">
        <f>IF('2b - USD - conv.'!AM188=0,0,'2a - USD - local'!AM188/'2b - USD - conv.'!AM188)</f>
        <v>0</v>
      </c>
      <c r="AN188" s="286">
        <f>IF('2b - USD - conv.'!AN188=0,0,'2a - USD - local'!AN188/'2b - USD - conv.'!AN188)</f>
        <v>0</v>
      </c>
      <c r="AO188" s="286">
        <f>IF('2b - USD - conv.'!AO188=0,0,'2a - USD - local'!AO188/'2b - USD - conv.'!AO188)</f>
        <v>0</v>
      </c>
      <c r="AP188" s="308">
        <f>IF('2b - USD - conv.'!AP188=0,0,'2a - USD - local'!AP188/'2b - USD - conv.'!AP188)</f>
        <v>0</v>
      </c>
    </row>
    <row r="189" spans="1:42" customFormat="1" outlineLevel="2">
      <c r="A189" s="211" t="str">
        <f>A154&amp;"."&amp;A186&amp;"."&amp;A155&amp;"."&amp;B189</f>
        <v>1.d.4.3</v>
      </c>
      <c r="B189">
        <v>3</v>
      </c>
      <c r="C189" t="str">
        <f>'1-GBP'!C189</f>
        <v/>
      </c>
      <c r="M189" s="286">
        <f>IF('2b - USD - conv.'!M189=0,0,'2a - USD - local'!M189/'2b - USD - conv.'!M189)</f>
        <v>0</v>
      </c>
      <c r="N189" s="286">
        <f>IF('2b - USD - conv.'!N189=0,0,'2a - USD - local'!N189/'2b - USD - conv.'!N189)</f>
        <v>0</v>
      </c>
      <c r="O189" s="286">
        <f>IF('2b - USD - conv.'!O189=0,0,'2a - USD - local'!O189/'2b - USD - conv.'!O189)</f>
        <v>0</v>
      </c>
      <c r="P189" s="286">
        <f>IF('2b - USD - conv.'!P189=0,0,'2a - USD - local'!P189/'2b - USD - conv.'!P189)</f>
        <v>0</v>
      </c>
      <c r="Q189" s="286">
        <f>IF('2b - USD - conv.'!Q189=0,0,'2a - USD - local'!Q189/'2b - USD - conv.'!Q189)</f>
        <v>0</v>
      </c>
      <c r="R189" s="286">
        <f>IF('2b - USD - conv.'!R189=0,0,'2a - USD - local'!R189/'2b - USD - conv.'!R189)</f>
        <v>0</v>
      </c>
      <c r="S189" s="286">
        <f>IF('2b - USD - conv.'!S189=0,0,'2a - USD - local'!S189/'2b - USD - conv.'!S189)</f>
        <v>0</v>
      </c>
      <c r="T189" s="286">
        <f>IF('2b - USD - conv.'!T189=0,0,'2a - USD - local'!T189/'2b - USD - conv.'!T189)</f>
        <v>0</v>
      </c>
      <c r="U189" s="286">
        <f>IF('2b - USD - conv.'!U189=0,0,'2a - USD - local'!U189/'2b - USD - conv.'!U189)</f>
        <v>0</v>
      </c>
      <c r="V189" s="286">
        <f>IF('2b - USD - conv.'!V189=0,0,'2a - USD - local'!V189/'2b - USD - conv.'!V189)</f>
        <v>0</v>
      </c>
      <c r="W189" s="286">
        <f>IF('2b - USD - conv.'!W189=0,0,'2a - USD - local'!W189/'2b - USD - conv.'!W189)</f>
        <v>0</v>
      </c>
      <c r="X189" s="286">
        <f>IF('2b - USD - conv.'!X189=0,0,'2a - USD - local'!X189/'2b - USD - conv.'!X189)</f>
        <v>0</v>
      </c>
      <c r="Y189" s="286">
        <f>IF('2b - USD - conv.'!Y189=0,0,'2a - USD - local'!Y189/'2b - USD - conv.'!Y189)</f>
        <v>0</v>
      </c>
      <c r="Z189" s="286">
        <f>IF('2b - USD - conv.'!Z189=0,0,'2a - USD - local'!Z189/'2b - USD - conv.'!Z189)</f>
        <v>0</v>
      </c>
      <c r="AA189" s="286">
        <f>IF('2b - USD - conv.'!AA189=0,0,'2a - USD - local'!AA189/'2b - USD - conv.'!AA189)</f>
        <v>0</v>
      </c>
      <c r="AB189" s="286">
        <f>IF('2b - USD - conv.'!AB189=0,0,'2a - USD - local'!AB189/'2b - USD - conv.'!AB189)</f>
        <v>0</v>
      </c>
      <c r="AC189" s="286">
        <f>IF('2b - USD - conv.'!AC189=0,0,'2a - USD - local'!AC189/'2b - USD - conv.'!AC189)</f>
        <v>0</v>
      </c>
      <c r="AD189" s="286">
        <f>IF('2b - USD - conv.'!AD189=0,0,'2a - USD - local'!AD189/'2b - USD - conv.'!AD189)</f>
        <v>0</v>
      </c>
      <c r="AE189" s="286">
        <f>IF('2b - USD - conv.'!AE189=0,0,'2a - USD - local'!AE189/'2b - USD - conv.'!AE189)</f>
        <v>0</v>
      </c>
      <c r="AF189" s="286">
        <f>IF('2b - USD - conv.'!AF189=0,0,'2a - USD - local'!AF189/'2b - USD - conv.'!AF189)</f>
        <v>0</v>
      </c>
      <c r="AG189" s="286">
        <f>IF('2b - USD - conv.'!AG189=0,0,'2a - USD - local'!AG189/'2b - USD - conv.'!AG189)</f>
        <v>0</v>
      </c>
      <c r="AH189" s="286">
        <f>IF('2b - USD - conv.'!AH189=0,0,'2a - USD - local'!AH189/'2b - USD - conv.'!AH189)</f>
        <v>0</v>
      </c>
      <c r="AI189" s="286">
        <f>IF('2b - USD - conv.'!AI189=0,0,'2a - USD - local'!AI189/'2b - USD - conv.'!AI189)</f>
        <v>0</v>
      </c>
      <c r="AJ189" s="286">
        <f>IF('2b - USD - conv.'!AJ189=0,0,'2a - USD - local'!AJ189/'2b - USD - conv.'!AJ189)</f>
        <v>0</v>
      </c>
      <c r="AK189" s="286">
        <f>IF('2b - USD - conv.'!AK189=0,0,'2a - USD - local'!AK189/'2b - USD - conv.'!AK189)</f>
        <v>0</v>
      </c>
      <c r="AL189" s="286">
        <f>IF('2b - USD - conv.'!AL189=0,0,'2a - USD - local'!AL189/'2b - USD - conv.'!AL189)</f>
        <v>0</v>
      </c>
      <c r="AM189" s="286">
        <f>IF('2b - USD - conv.'!AM189=0,0,'2a - USD - local'!AM189/'2b - USD - conv.'!AM189)</f>
        <v>0</v>
      </c>
      <c r="AN189" s="286">
        <f>IF('2b - USD - conv.'!AN189=0,0,'2a - USD - local'!AN189/'2b - USD - conv.'!AN189)</f>
        <v>0</v>
      </c>
      <c r="AO189" s="286">
        <f>IF('2b - USD - conv.'!AO189=0,0,'2a - USD - local'!AO189/'2b - USD - conv.'!AO189)</f>
        <v>0</v>
      </c>
      <c r="AP189" s="308">
        <f>IF('2b - USD - conv.'!AP189=0,0,'2a - USD - local'!AP189/'2b - USD - conv.'!AP189)</f>
        <v>0</v>
      </c>
    </row>
    <row r="190" spans="1:42" customFormat="1" outlineLevel="2">
      <c r="A190" s="211" t="str">
        <f>A154&amp;"."&amp;A186&amp;"."&amp;A155&amp;"."&amp;B190</f>
        <v>1.d.4.4</v>
      </c>
      <c r="B190">
        <v>4</v>
      </c>
      <c r="C190" t="str">
        <f>'1-GBP'!C190</f>
        <v/>
      </c>
      <c r="M190" s="286">
        <f>IF('2b - USD - conv.'!M190=0,0,'2a - USD - local'!M190/'2b - USD - conv.'!M190)</f>
        <v>0</v>
      </c>
      <c r="N190" s="286">
        <f>IF('2b - USD - conv.'!N190=0,0,'2a - USD - local'!N190/'2b - USD - conv.'!N190)</f>
        <v>0</v>
      </c>
      <c r="O190" s="286">
        <f>IF('2b - USD - conv.'!O190=0,0,'2a - USD - local'!O190/'2b - USD - conv.'!O190)</f>
        <v>0</v>
      </c>
      <c r="P190" s="286">
        <f>IF('2b - USD - conv.'!P190=0,0,'2a - USD - local'!P190/'2b - USD - conv.'!P190)</f>
        <v>0</v>
      </c>
      <c r="Q190" s="286">
        <f>IF('2b - USD - conv.'!Q190=0,0,'2a - USD - local'!Q190/'2b - USD - conv.'!Q190)</f>
        <v>0</v>
      </c>
      <c r="R190" s="286">
        <f>IF('2b - USD - conv.'!R190=0,0,'2a - USD - local'!R190/'2b - USD - conv.'!R190)</f>
        <v>0</v>
      </c>
      <c r="S190" s="286">
        <f>IF('2b - USD - conv.'!S190=0,0,'2a - USD - local'!S190/'2b - USD - conv.'!S190)</f>
        <v>0</v>
      </c>
      <c r="T190" s="286">
        <f>IF('2b - USD - conv.'!T190=0,0,'2a - USD - local'!T190/'2b - USD - conv.'!T190)</f>
        <v>0</v>
      </c>
      <c r="U190" s="286">
        <f>IF('2b - USD - conv.'!U190=0,0,'2a - USD - local'!U190/'2b - USD - conv.'!U190)</f>
        <v>0</v>
      </c>
      <c r="V190" s="286">
        <f>IF('2b - USD - conv.'!V190=0,0,'2a - USD - local'!V190/'2b - USD - conv.'!V190)</f>
        <v>0</v>
      </c>
      <c r="W190" s="286">
        <f>IF('2b - USD - conv.'!W190=0,0,'2a - USD - local'!W190/'2b - USD - conv.'!W190)</f>
        <v>0</v>
      </c>
      <c r="X190" s="286">
        <f>IF('2b - USD - conv.'!X190=0,0,'2a - USD - local'!X190/'2b - USD - conv.'!X190)</f>
        <v>0</v>
      </c>
      <c r="Y190" s="286">
        <f>IF('2b - USD - conv.'!Y190=0,0,'2a - USD - local'!Y190/'2b - USD - conv.'!Y190)</f>
        <v>0</v>
      </c>
      <c r="Z190" s="286">
        <f>IF('2b - USD - conv.'!Z190=0,0,'2a - USD - local'!Z190/'2b - USD - conv.'!Z190)</f>
        <v>0</v>
      </c>
      <c r="AA190" s="286">
        <f>IF('2b - USD - conv.'!AA190=0,0,'2a - USD - local'!AA190/'2b - USD - conv.'!AA190)</f>
        <v>0</v>
      </c>
      <c r="AB190" s="286">
        <f>IF('2b - USD - conv.'!AB190=0,0,'2a - USD - local'!AB190/'2b - USD - conv.'!AB190)</f>
        <v>0</v>
      </c>
      <c r="AC190" s="286">
        <f>IF('2b - USD - conv.'!AC190=0,0,'2a - USD - local'!AC190/'2b - USD - conv.'!AC190)</f>
        <v>0</v>
      </c>
      <c r="AD190" s="286">
        <f>IF('2b - USD - conv.'!AD190=0,0,'2a - USD - local'!AD190/'2b - USD - conv.'!AD190)</f>
        <v>0</v>
      </c>
      <c r="AE190" s="286">
        <f>IF('2b - USD - conv.'!AE190=0,0,'2a - USD - local'!AE190/'2b - USD - conv.'!AE190)</f>
        <v>0</v>
      </c>
      <c r="AF190" s="286">
        <f>IF('2b - USD - conv.'!AF190=0,0,'2a - USD - local'!AF190/'2b - USD - conv.'!AF190)</f>
        <v>0</v>
      </c>
      <c r="AG190" s="286">
        <f>IF('2b - USD - conv.'!AG190=0,0,'2a - USD - local'!AG190/'2b - USD - conv.'!AG190)</f>
        <v>0</v>
      </c>
      <c r="AH190" s="286">
        <f>IF('2b - USD - conv.'!AH190=0,0,'2a - USD - local'!AH190/'2b - USD - conv.'!AH190)</f>
        <v>0</v>
      </c>
      <c r="AI190" s="286">
        <f>IF('2b - USD - conv.'!AI190=0,0,'2a - USD - local'!AI190/'2b - USD - conv.'!AI190)</f>
        <v>0</v>
      </c>
      <c r="AJ190" s="286">
        <f>IF('2b - USD - conv.'!AJ190=0,0,'2a - USD - local'!AJ190/'2b - USD - conv.'!AJ190)</f>
        <v>0</v>
      </c>
      <c r="AK190" s="286">
        <f>IF('2b - USD - conv.'!AK190=0,0,'2a - USD - local'!AK190/'2b - USD - conv.'!AK190)</f>
        <v>0</v>
      </c>
      <c r="AL190" s="286">
        <f>IF('2b - USD - conv.'!AL190=0,0,'2a - USD - local'!AL190/'2b - USD - conv.'!AL190)</f>
        <v>0</v>
      </c>
      <c r="AM190" s="286">
        <f>IF('2b - USD - conv.'!AM190=0,0,'2a - USD - local'!AM190/'2b - USD - conv.'!AM190)</f>
        <v>0</v>
      </c>
      <c r="AN190" s="286">
        <f>IF('2b - USD - conv.'!AN190=0,0,'2a - USD - local'!AN190/'2b - USD - conv.'!AN190)</f>
        <v>0</v>
      </c>
      <c r="AO190" s="286">
        <f>IF('2b - USD - conv.'!AO190=0,0,'2a - USD - local'!AO190/'2b - USD - conv.'!AO190)</f>
        <v>0</v>
      </c>
      <c r="AP190" s="308">
        <f>IF('2b - USD - conv.'!AP190=0,0,'2a - USD - local'!AP190/'2b - USD - conv.'!AP190)</f>
        <v>0</v>
      </c>
    </row>
    <row r="191" spans="1:42" customFormat="1" outlineLevel="2">
      <c r="A191" s="211" t="str">
        <f>A154&amp;"."&amp;A186&amp;"."&amp;A155&amp;"."&amp;B191</f>
        <v>1.d.4.5</v>
      </c>
      <c r="B191">
        <v>5</v>
      </c>
      <c r="C191" t="str">
        <f>'1-GBP'!C191</f>
        <v/>
      </c>
      <c r="M191" s="286">
        <f>IF('2b - USD - conv.'!M191=0,0,'2a - USD - local'!M191/'2b - USD - conv.'!M191)</f>
        <v>0</v>
      </c>
      <c r="N191" s="286">
        <f>IF('2b - USD - conv.'!N191=0,0,'2a - USD - local'!N191/'2b - USD - conv.'!N191)</f>
        <v>0</v>
      </c>
      <c r="O191" s="286">
        <f>IF('2b - USD - conv.'!O191=0,0,'2a - USD - local'!O191/'2b - USD - conv.'!O191)</f>
        <v>0</v>
      </c>
      <c r="P191" s="286">
        <f>IF('2b - USD - conv.'!P191=0,0,'2a - USD - local'!P191/'2b - USD - conv.'!P191)</f>
        <v>0</v>
      </c>
      <c r="Q191" s="286">
        <f>IF('2b - USD - conv.'!Q191=0,0,'2a - USD - local'!Q191/'2b - USD - conv.'!Q191)</f>
        <v>0</v>
      </c>
      <c r="R191" s="286">
        <f>IF('2b - USD - conv.'!R191=0,0,'2a - USD - local'!R191/'2b - USD - conv.'!R191)</f>
        <v>0</v>
      </c>
      <c r="S191" s="286">
        <f>IF('2b - USD - conv.'!S191=0,0,'2a - USD - local'!S191/'2b - USD - conv.'!S191)</f>
        <v>0</v>
      </c>
      <c r="T191" s="286">
        <f>IF('2b - USD - conv.'!T191=0,0,'2a - USD - local'!T191/'2b - USD - conv.'!T191)</f>
        <v>0</v>
      </c>
      <c r="U191" s="286">
        <f>IF('2b - USD - conv.'!U191=0,0,'2a - USD - local'!U191/'2b - USD - conv.'!U191)</f>
        <v>0</v>
      </c>
      <c r="V191" s="286">
        <f>IF('2b - USD - conv.'!V191=0,0,'2a - USD - local'!V191/'2b - USD - conv.'!V191)</f>
        <v>0</v>
      </c>
      <c r="W191" s="286">
        <f>IF('2b - USD - conv.'!W191=0,0,'2a - USD - local'!W191/'2b - USD - conv.'!W191)</f>
        <v>0</v>
      </c>
      <c r="X191" s="286">
        <f>IF('2b - USD - conv.'!X191=0,0,'2a - USD - local'!X191/'2b - USD - conv.'!X191)</f>
        <v>0</v>
      </c>
      <c r="Y191" s="286">
        <f>IF('2b - USD - conv.'!Y191=0,0,'2a - USD - local'!Y191/'2b - USD - conv.'!Y191)</f>
        <v>0</v>
      </c>
      <c r="Z191" s="286">
        <f>IF('2b - USD - conv.'!Z191=0,0,'2a - USD - local'!Z191/'2b - USD - conv.'!Z191)</f>
        <v>0</v>
      </c>
      <c r="AA191" s="286">
        <f>IF('2b - USD - conv.'!AA191=0,0,'2a - USD - local'!AA191/'2b - USD - conv.'!AA191)</f>
        <v>0</v>
      </c>
      <c r="AB191" s="286">
        <f>IF('2b - USD - conv.'!AB191=0,0,'2a - USD - local'!AB191/'2b - USD - conv.'!AB191)</f>
        <v>0</v>
      </c>
      <c r="AC191" s="286">
        <f>IF('2b - USD - conv.'!AC191=0,0,'2a - USD - local'!AC191/'2b - USD - conv.'!AC191)</f>
        <v>0</v>
      </c>
      <c r="AD191" s="286">
        <f>IF('2b - USD - conv.'!AD191=0,0,'2a - USD - local'!AD191/'2b - USD - conv.'!AD191)</f>
        <v>0</v>
      </c>
      <c r="AE191" s="286">
        <f>IF('2b - USD - conv.'!AE191=0,0,'2a - USD - local'!AE191/'2b - USD - conv.'!AE191)</f>
        <v>0</v>
      </c>
      <c r="AF191" s="286">
        <f>IF('2b - USD - conv.'!AF191=0,0,'2a - USD - local'!AF191/'2b - USD - conv.'!AF191)</f>
        <v>0</v>
      </c>
      <c r="AG191" s="286">
        <f>IF('2b - USD - conv.'!AG191=0,0,'2a - USD - local'!AG191/'2b - USD - conv.'!AG191)</f>
        <v>0</v>
      </c>
      <c r="AH191" s="286">
        <f>IF('2b - USD - conv.'!AH191=0,0,'2a - USD - local'!AH191/'2b - USD - conv.'!AH191)</f>
        <v>0</v>
      </c>
      <c r="AI191" s="286">
        <f>IF('2b - USD - conv.'!AI191=0,0,'2a - USD - local'!AI191/'2b - USD - conv.'!AI191)</f>
        <v>0</v>
      </c>
      <c r="AJ191" s="286">
        <f>IF('2b - USD - conv.'!AJ191=0,0,'2a - USD - local'!AJ191/'2b - USD - conv.'!AJ191)</f>
        <v>0</v>
      </c>
      <c r="AK191" s="286">
        <f>IF('2b - USD - conv.'!AK191=0,0,'2a - USD - local'!AK191/'2b - USD - conv.'!AK191)</f>
        <v>0</v>
      </c>
      <c r="AL191" s="286">
        <f>IF('2b - USD - conv.'!AL191=0,0,'2a - USD - local'!AL191/'2b - USD - conv.'!AL191)</f>
        <v>0</v>
      </c>
      <c r="AM191" s="286">
        <f>IF('2b - USD - conv.'!AM191=0,0,'2a - USD - local'!AM191/'2b - USD - conv.'!AM191)</f>
        <v>0</v>
      </c>
      <c r="AN191" s="286">
        <f>IF('2b - USD - conv.'!AN191=0,0,'2a - USD - local'!AN191/'2b - USD - conv.'!AN191)</f>
        <v>0</v>
      </c>
      <c r="AO191" s="286">
        <f>IF('2b - USD - conv.'!AO191=0,0,'2a - USD - local'!AO191/'2b - USD - conv.'!AO191)</f>
        <v>0</v>
      </c>
      <c r="AP191" s="308">
        <f>IF('2b - USD - conv.'!AP191=0,0,'2a - USD - local'!AP191/'2b - USD - conv.'!AP191)</f>
        <v>0</v>
      </c>
    </row>
    <row r="192" spans="1:42" customFormat="1" outlineLevel="2">
      <c r="A192" s="211" t="str">
        <f>A154&amp;"."&amp;A186&amp;"."&amp;A155&amp;"."&amp;B192</f>
        <v>1.d.4.6</v>
      </c>
      <c r="B192">
        <v>6</v>
      </c>
      <c r="C192" t="str">
        <f>'1-GBP'!C192</f>
        <v/>
      </c>
      <c r="M192" s="286">
        <f>IF('2b - USD - conv.'!M192=0,0,'2a - USD - local'!M192/'2b - USD - conv.'!M192)</f>
        <v>0</v>
      </c>
      <c r="N192" s="286">
        <f>IF('2b - USD - conv.'!N192=0,0,'2a - USD - local'!N192/'2b - USD - conv.'!N192)</f>
        <v>0</v>
      </c>
      <c r="O192" s="286">
        <f>IF('2b - USD - conv.'!O192=0,0,'2a - USD - local'!O192/'2b - USD - conv.'!O192)</f>
        <v>0</v>
      </c>
      <c r="P192" s="286">
        <f>IF('2b - USD - conv.'!P192=0,0,'2a - USD - local'!P192/'2b - USD - conv.'!P192)</f>
        <v>0</v>
      </c>
      <c r="Q192" s="286">
        <f>IF('2b - USD - conv.'!Q192=0,0,'2a - USD - local'!Q192/'2b - USD - conv.'!Q192)</f>
        <v>0</v>
      </c>
      <c r="R192" s="286">
        <f>IF('2b - USD - conv.'!R192=0,0,'2a - USD - local'!R192/'2b - USD - conv.'!R192)</f>
        <v>0</v>
      </c>
      <c r="S192" s="286">
        <f>IF('2b - USD - conv.'!S192=0,0,'2a - USD - local'!S192/'2b - USD - conv.'!S192)</f>
        <v>0</v>
      </c>
      <c r="T192" s="286">
        <f>IF('2b - USD - conv.'!T192=0,0,'2a - USD - local'!T192/'2b - USD - conv.'!T192)</f>
        <v>0</v>
      </c>
      <c r="U192" s="286">
        <f>IF('2b - USD - conv.'!U192=0,0,'2a - USD - local'!U192/'2b - USD - conv.'!U192)</f>
        <v>0</v>
      </c>
      <c r="V192" s="286">
        <f>IF('2b - USD - conv.'!V192=0,0,'2a - USD - local'!V192/'2b - USD - conv.'!V192)</f>
        <v>0</v>
      </c>
      <c r="W192" s="286">
        <f>IF('2b - USD - conv.'!W192=0,0,'2a - USD - local'!W192/'2b - USD - conv.'!W192)</f>
        <v>0</v>
      </c>
      <c r="X192" s="286">
        <f>IF('2b - USD - conv.'!X192=0,0,'2a - USD - local'!X192/'2b - USD - conv.'!X192)</f>
        <v>0</v>
      </c>
      <c r="Y192" s="286">
        <f>IF('2b - USD - conv.'!Y192=0,0,'2a - USD - local'!Y192/'2b - USD - conv.'!Y192)</f>
        <v>0</v>
      </c>
      <c r="Z192" s="286">
        <f>IF('2b - USD - conv.'!Z192=0,0,'2a - USD - local'!Z192/'2b - USD - conv.'!Z192)</f>
        <v>0</v>
      </c>
      <c r="AA192" s="286">
        <f>IF('2b - USD - conv.'!AA192=0,0,'2a - USD - local'!AA192/'2b - USD - conv.'!AA192)</f>
        <v>0</v>
      </c>
      <c r="AB192" s="286">
        <f>IF('2b - USD - conv.'!AB192=0,0,'2a - USD - local'!AB192/'2b - USD - conv.'!AB192)</f>
        <v>0</v>
      </c>
      <c r="AC192" s="286">
        <f>IF('2b - USD - conv.'!AC192=0,0,'2a - USD - local'!AC192/'2b - USD - conv.'!AC192)</f>
        <v>0</v>
      </c>
      <c r="AD192" s="286">
        <f>IF('2b - USD - conv.'!AD192=0,0,'2a - USD - local'!AD192/'2b - USD - conv.'!AD192)</f>
        <v>0</v>
      </c>
      <c r="AE192" s="286">
        <f>IF('2b - USD - conv.'!AE192=0,0,'2a - USD - local'!AE192/'2b - USD - conv.'!AE192)</f>
        <v>0</v>
      </c>
      <c r="AF192" s="286">
        <f>IF('2b - USD - conv.'!AF192=0,0,'2a - USD - local'!AF192/'2b - USD - conv.'!AF192)</f>
        <v>0</v>
      </c>
      <c r="AG192" s="286">
        <f>IF('2b - USD - conv.'!AG192=0,0,'2a - USD - local'!AG192/'2b - USD - conv.'!AG192)</f>
        <v>0</v>
      </c>
      <c r="AH192" s="286">
        <f>IF('2b - USD - conv.'!AH192=0,0,'2a - USD - local'!AH192/'2b - USD - conv.'!AH192)</f>
        <v>0</v>
      </c>
      <c r="AI192" s="286">
        <f>IF('2b - USD - conv.'!AI192=0,0,'2a - USD - local'!AI192/'2b - USD - conv.'!AI192)</f>
        <v>0</v>
      </c>
      <c r="AJ192" s="286">
        <f>IF('2b - USD - conv.'!AJ192=0,0,'2a - USD - local'!AJ192/'2b - USD - conv.'!AJ192)</f>
        <v>0</v>
      </c>
      <c r="AK192" s="286">
        <f>IF('2b - USD - conv.'!AK192=0,0,'2a - USD - local'!AK192/'2b - USD - conv.'!AK192)</f>
        <v>0</v>
      </c>
      <c r="AL192" s="286">
        <f>IF('2b - USD - conv.'!AL192=0,0,'2a - USD - local'!AL192/'2b - USD - conv.'!AL192)</f>
        <v>0</v>
      </c>
      <c r="AM192" s="286">
        <f>IF('2b - USD - conv.'!AM192=0,0,'2a - USD - local'!AM192/'2b - USD - conv.'!AM192)</f>
        <v>0</v>
      </c>
      <c r="AN192" s="286">
        <f>IF('2b - USD - conv.'!AN192=0,0,'2a - USD - local'!AN192/'2b - USD - conv.'!AN192)</f>
        <v>0</v>
      </c>
      <c r="AO192" s="286">
        <f>IF('2b - USD - conv.'!AO192=0,0,'2a - USD - local'!AO192/'2b - USD - conv.'!AO192)</f>
        <v>0</v>
      </c>
      <c r="AP192" s="308">
        <f>IF('2b - USD - conv.'!AP192=0,0,'2a - USD - local'!AP192/'2b - USD - conv.'!AP192)</f>
        <v>0</v>
      </c>
    </row>
    <row r="193" spans="1:42" customFormat="1" outlineLevel="2">
      <c r="A193" s="211" t="str">
        <f>A154&amp;"."&amp;A186&amp;"."&amp;A155&amp;"."&amp;B193</f>
        <v>1.d.4.7</v>
      </c>
      <c r="B193">
        <v>7</v>
      </c>
      <c r="C193" t="str">
        <f>'1-GBP'!C193</f>
        <v/>
      </c>
      <c r="M193" s="286">
        <f>IF('2b - USD - conv.'!M193=0,0,'2a - USD - local'!M193/'2b - USD - conv.'!M193)</f>
        <v>0</v>
      </c>
      <c r="N193" s="286">
        <f>IF('2b - USD - conv.'!N193=0,0,'2a - USD - local'!N193/'2b - USD - conv.'!N193)</f>
        <v>0</v>
      </c>
      <c r="O193" s="286">
        <f>IF('2b - USD - conv.'!O193=0,0,'2a - USD - local'!O193/'2b - USD - conv.'!O193)</f>
        <v>0</v>
      </c>
      <c r="P193" s="286">
        <f>IF('2b - USD - conv.'!P193=0,0,'2a - USD - local'!P193/'2b - USD - conv.'!P193)</f>
        <v>0</v>
      </c>
      <c r="Q193" s="286">
        <f>IF('2b - USD - conv.'!Q193=0,0,'2a - USD - local'!Q193/'2b - USD - conv.'!Q193)</f>
        <v>0</v>
      </c>
      <c r="R193" s="286">
        <f>IF('2b - USD - conv.'!R193=0,0,'2a - USD - local'!R193/'2b - USD - conv.'!R193)</f>
        <v>0</v>
      </c>
      <c r="S193" s="286">
        <f>IF('2b - USD - conv.'!S193=0,0,'2a - USD - local'!S193/'2b - USD - conv.'!S193)</f>
        <v>0</v>
      </c>
      <c r="T193" s="286">
        <f>IF('2b - USD - conv.'!T193=0,0,'2a - USD - local'!T193/'2b - USD - conv.'!T193)</f>
        <v>0</v>
      </c>
      <c r="U193" s="286">
        <f>IF('2b - USD - conv.'!U193=0,0,'2a - USD - local'!U193/'2b - USD - conv.'!U193)</f>
        <v>0</v>
      </c>
      <c r="V193" s="286">
        <f>IF('2b - USD - conv.'!V193=0,0,'2a - USD - local'!V193/'2b - USD - conv.'!V193)</f>
        <v>0</v>
      </c>
      <c r="W193" s="286">
        <f>IF('2b - USD - conv.'!W193=0,0,'2a - USD - local'!W193/'2b - USD - conv.'!W193)</f>
        <v>0</v>
      </c>
      <c r="X193" s="286">
        <f>IF('2b - USD - conv.'!X193=0,0,'2a - USD - local'!X193/'2b - USD - conv.'!X193)</f>
        <v>0</v>
      </c>
      <c r="Y193" s="286">
        <f>IF('2b - USD - conv.'!Y193=0,0,'2a - USD - local'!Y193/'2b - USD - conv.'!Y193)</f>
        <v>0</v>
      </c>
      <c r="Z193" s="286">
        <f>IF('2b - USD - conv.'!Z193=0,0,'2a - USD - local'!Z193/'2b - USD - conv.'!Z193)</f>
        <v>0</v>
      </c>
      <c r="AA193" s="286">
        <f>IF('2b - USD - conv.'!AA193=0,0,'2a - USD - local'!AA193/'2b - USD - conv.'!AA193)</f>
        <v>0</v>
      </c>
      <c r="AB193" s="286">
        <f>IF('2b - USD - conv.'!AB193=0,0,'2a - USD - local'!AB193/'2b - USD - conv.'!AB193)</f>
        <v>0</v>
      </c>
      <c r="AC193" s="286">
        <f>IF('2b - USD - conv.'!AC193=0,0,'2a - USD - local'!AC193/'2b - USD - conv.'!AC193)</f>
        <v>0</v>
      </c>
      <c r="AD193" s="286">
        <f>IF('2b - USD - conv.'!AD193=0,0,'2a - USD - local'!AD193/'2b - USD - conv.'!AD193)</f>
        <v>0</v>
      </c>
      <c r="AE193" s="286">
        <f>IF('2b - USD - conv.'!AE193=0,0,'2a - USD - local'!AE193/'2b - USD - conv.'!AE193)</f>
        <v>0</v>
      </c>
      <c r="AF193" s="286">
        <f>IF('2b - USD - conv.'!AF193=0,0,'2a - USD - local'!AF193/'2b - USD - conv.'!AF193)</f>
        <v>0</v>
      </c>
      <c r="AG193" s="286">
        <f>IF('2b - USD - conv.'!AG193=0,0,'2a - USD - local'!AG193/'2b - USD - conv.'!AG193)</f>
        <v>0</v>
      </c>
      <c r="AH193" s="286">
        <f>IF('2b - USD - conv.'!AH193=0,0,'2a - USD - local'!AH193/'2b - USD - conv.'!AH193)</f>
        <v>0</v>
      </c>
      <c r="AI193" s="286">
        <f>IF('2b - USD - conv.'!AI193=0,0,'2a - USD - local'!AI193/'2b - USD - conv.'!AI193)</f>
        <v>0</v>
      </c>
      <c r="AJ193" s="286">
        <f>IF('2b - USD - conv.'!AJ193=0,0,'2a - USD - local'!AJ193/'2b - USD - conv.'!AJ193)</f>
        <v>0</v>
      </c>
      <c r="AK193" s="286">
        <f>IF('2b - USD - conv.'!AK193=0,0,'2a - USD - local'!AK193/'2b - USD - conv.'!AK193)</f>
        <v>0</v>
      </c>
      <c r="AL193" s="286">
        <f>IF('2b - USD - conv.'!AL193=0,0,'2a - USD - local'!AL193/'2b - USD - conv.'!AL193)</f>
        <v>0</v>
      </c>
      <c r="AM193" s="286">
        <f>IF('2b - USD - conv.'!AM193=0,0,'2a - USD - local'!AM193/'2b - USD - conv.'!AM193)</f>
        <v>0</v>
      </c>
      <c r="AN193" s="286">
        <f>IF('2b - USD - conv.'!AN193=0,0,'2a - USD - local'!AN193/'2b - USD - conv.'!AN193)</f>
        <v>0</v>
      </c>
      <c r="AO193" s="286">
        <f>IF('2b - USD - conv.'!AO193=0,0,'2a - USD - local'!AO193/'2b - USD - conv.'!AO193)</f>
        <v>0</v>
      </c>
      <c r="AP193" s="308">
        <f>IF('2b - USD - conv.'!AP193=0,0,'2a - USD - local'!AP193/'2b - USD - conv.'!AP193)</f>
        <v>0</v>
      </c>
    </row>
    <row r="194" spans="1:42" customFormat="1" outlineLevel="2">
      <c r="A194" s="211" t="str">
        <f>A154&amp;"."&amp;A186&amp;"."&amp;A155&amp;"."&amp;B194</f>
        <v>1.d.4.8</v>
      </c>
      <c r="B194">
        <v>8</v>
      </c>
      <c r="C194" t="str">
        <f>'1-GBP'!C194</f>
        <v/>
      </c>
      <c r="M194" s="286">
        <f>IF('2b - USD - conv.'!M194=0,0,'2a - USD - local'!M194/'2b - USD - conv.'!M194)</f>
        <v>0</v>
      </c>
      <c r="N194" s="286">
        <f>IF('2b - USD - conv.'!N194=0,0,'2a - USD - local'!N194/'2b - USD - conv.'!N194)</f>
        <v>0</v>
      </c>
      <c r="O194" s="286">
        <f>IF('2b - USD - conv.'!O194=0,0,'2a - USD - local'!O194/'2b - USD - conv.'!O194)</f>
        <v>0</v>
      </c>
      <c r="P194" s="286">
        <f>IF('2b - USD - conv.'!P194=0,0,'2a - USD - local'!P194/'2b - USD - conv.'!P194)</f>
        <v>0</v>
      </c>
      <c r="Q194" s="286">
        <f>IF('2b - USD - conv.'!Q194=0,0,'2a - USD - local'!Q194/'2b - USD - conv.'!Q194)</f>
        <v>0</v>
      </c>
      <c r="R194" s="286">
        <f>IF('2b - USD - conv.'!R194=0,0,'2a - USD - local'!R194/'2b - USD - conv.'!R194)</f>
        <v>0</v>
      </c>
      <c r="S194" s="286">
        <f>IF('2b - USD - conv.'!S194=0,0,'2a - USD - local'!S194/'2b - USD - conv.'!S194)</f>
        <v>0</v>
      </c>
      <c r="T194" s="286">
        <f>IF('2b - USD - conv.'!T194=0,0,'2a - USD - local'!T194/'2b - USD - conv.'!T194)</f>
        <v>0</v>
      </c>
      <c r="U194" s="286">
        <f>IF('2b - USD - conv.'!U194=0,0,'2a - USD - local'!U194/'2b - USD - conv.'!U194)</f>
        <v>0</v>
      </c>
      <c r="V194" s="286">
        <f>IF('2b - USD - conv.'!V194=0,0,'2a - USD - local'!V194/'2b - USD - conv.'!V194)</f>
        <v>0</v>
      </c>
      <c r="W194" s="286">
        <f>IF('2b - USD - conv.'!W194=0,0,'2a - USD - local'!W194/'2b - USD - conv.'!W194)</f>
        <v>0</v>
      </c>
      <c r="X194" s="286">
        <f>IF('2b - USD - conv.'!X194=0,0,'2a - USD - local'!X194/'2b - USD - conv.'!X194)</f>
        <v>0</v>
      </c>
      <c r="Y194" s="286">
        <f>IF('2b - USD - conv.'!Y194=0,0,'2a - USD - local'!Y194/'2b - USD - conv.'!Y194)</f>
        <v>0</v>
      </c>
      <c r="Z194" s="286">
        <f>IF('2b - USD - conv.'!Z194=0,0,'2a - USD - local'!Z194/'2b - USD - conv.'!Z194)</f>
        <v>0</v>
      </c>
      <c r="AA194" s="286">
        <f>IF('2b - USD - conv.'!AA194=0,0,'2a - USD - local'!AA194/'2b - USD - conv.'!AA194)</f>
        <v>0</v>
      </c>
      <c r="AB194" s="286">
        <f>IF('2b - USD - conv.'!AB194=0,0,'2a - USD - local'!AB194/'2b - USD - conv.'!AB194)</f>
        <v>0</v>
      </c>
      <c r="AC194" s="286">
        <f>IF('2b - USD - conv.'!AC194=0,0,'2a - USD - local'!AC194/'2b - USD - conv.'!AC194)</f>
        <v>0</v>
      </c>
      <c r="AD194" s="286">
        <f>IF('2b - USD - conv.'!AD194=0,0,'2a - USD - local'!AD194/'2b - USD - conv.'!AD194)</f>
        <v>0</v>
      </c>
      <c r="AE194" s="286">
        <f>IF('2b - USD - conv.'!AE194=0,0,'2a - USD - local'!AE194/'2b - USD - conv.'!AE194)</f>
        <v>0</v>
      </c>
      <c r="AF194" s="286">
        <f>IF('2b - USD - conv.'!AF194=0,0,'2a - USD - local'!AF194/'2b - USD - conv.'!AF194)</f>
        <v>0</v>
      </c>
      <c r="AG194" s="286">
        <f>IF('2b - USD - conv.'!AG194=0,0,'2a - USD - local'!AG194/'2b - USD - conv.'!AG194)</f>
        <v>0</v>
      </c>
      <c r="AH194" s="286">
        <f>IF('2b - USD - conv.'!AH194=0,0,'2a - USD - local'!AH194/'2b - USD - conv.'!AH194)</f>
        <v>0</v>
      </c>
      <c r="AI194" s="286">
        <f>IF('2b - USD - conv.'!AI194=0,0,'2a - USD - local'!AI194/'2b - USD - conv.'!AI194)</f>
        <v>0</v>
      </c>
      <c r="AJ194" s="286">
        <f>IF('2b - USD - conv.'!AJ194=0,0,'2a - USD - local'!AJ194/'2b - USD - conv.'!AJ194)</f>
        <v>0</v>
      </c>
      <c r="AK194" s="286">
        <f>IF('2b - USD - conv.'!AK194=0,0,'2a - USD - local'!AK194/'2b - USD - conv.'!AK194)</f>
        <v>0</v>
      </c>
      <c r="AL194" s="286">
        <f>IF('2b - USD - conv.'!AL194=0,0,'2a - USD - local'!AL194/'2b - USD - conv.'!AL194)</f>
        <v>0</v>
      </c>
      <c r="AM194" s="286">
        <f>IF('2b - USD - conv.'!AM194=0,0,'2a - USD - local'!AM194/'2b - USD - conv.'!AM194)</f>
        <v>0</v>
      </c>
      <c r="AN194" s="286">
        <f>IF('2b - USD - conv.'!AN194=0,0,'2a - USD - local'!AN194/'2b - USD - conv.'!AN194)</f>
        <v>0</v>
      </c>
      <c r="AO194" s="286">
        <f>IF('2b - USD - conv.'!AO194=0,0,'2a - USD - local'!AO194/'2b - USD - conv.'!AO194)</f>
        <v>0</v>
      </c>
      <c r="AP194" s="308">
        <f>IF('2b - USD - conv.'!AP194=0,0,'2a - USD - local'!AP194/'2b - USD - conv.'!AP194)</f>
        <v>0</v>
      </c>
    </row>
    <row r="195" spans="1:42" customFormat="1" outlineLevel="2">
      <c r="A195" s="211" t="str">
        <f>A154&amp;"."&amp;A186&amp;"."&amp;A155&amp;"."&amp;B195</f>
        <v>1.d.4.9</v>
      </c>
      <c r="B195">
        <v>9</v>
      </c>
      <c r="C195" t="str">
        <f>'1-GBP'!C195</f>
        <v/>
      </c>
      <c r="M195" s="286">
        <f>IF('2b - USD - conv.'!M195=0,0,'2a - USD - local'!M195/'2b - USD - conv.'!M195)</f>
        <v>0</v>
      </c>
      <c r="N195" s="286">
        <f>IF('2b - USD - conv.'!N195=0,0,'2a - USD - local'!N195/'2b - USD - conv.'!N195)</f>
        <v>0</v>
      </c>
      <c r="O195" s="286">
        <f>IF('2b - USD - conv.'!O195=0,0,'2a - USD - local'!O195/'2b - USD - conv.'!O195)</f>
        <v>0</v>
      </c>
      <c r="P195" s="286">
        <f>IF('2b - USD - conv.'!P195=0,0,'2a - USD - local'!P195/'2b - USD - conv.'!P195)</f>
        <v>0</v>
      </c>
      <c r="Q195" s="286">
        <f>IF('2b - USD - conv.'!Q195=0,0,'2a - USD - local'!Q195/'2b - USD - conv.'!Q195)</f>
        <v>0</v>
      </c>
      <c r="R195" s="286">
        <f>IF('2b - USD - conv.'!R195=0,0,'2a - USD - local'!R195/'2b - USD - conv.'!R195)</f>
        <v>0</v>
      </c>
      <c r="S195" s="286">
        <f>IF('2b - USD - conv.'!S195=0,0,'2a - USD - local'!S195/'2b - USD - conv.'!S195)</f>
        <v>0</v>
      </c>
      <c r="T195" s="286">
        <f>IF('2b - USD - conv.'!T195=0,0,'2a - USD - local'!T195/'2b - USD - conv.'!T195)</f>
        <v>0</v>
      </c>
      <c r="U195" s="286">
        <f>IF('2b - USD - conv.'!U195=0,0,'2a - USD - local'!U195/'2b - USD - conv.'!U195)</f>
        <v>0</v>
      </c>
      <c r="V195" s="286">
        <f>IF('2b - USD - conv.'!V195=0,0,'2a - USD - local'!V195/'2b - USD - conv.'!V195)</f>
        <v>0</v>
      </c>
      <c r="W195" s="286">
        <f>IF('2b - USD - conv.'!W195=0,0,'2a - USD - local'!W195/'2b - USD - conv.'!W195)</f>
        <v>0</v>
      </c>
      <c r="X195" s="286">
        <f>IF('2b - USD - conv.'!X195=0,0,'2a - USD - local'!X195/'2b - USD - conv.'!X195)</f>
        <v>0</v>
      </c>
      <c r="Y195" s="286">
        <f>IF('2b - USD - conv.'!Y195=0,0,'2a - USD - local'!Y195/'2b - USD - conv.'!Y195)</f>
        <v>0</v>
      </c>
      <c r="Z195" s="286">
        <f>IF('2b - USD - conv.'!Z195=0,0,'2a - USD - local'!Z195/'2b - USD - conv.'!Z195)</f>
        <v>0</v>
      </c>
      <c r="AA195" s="286">
        <f>IF('2b - USD - conv.'!AA195=0,0,'2a - USD - local'!AA195/'2b - USD - conv.'!AA195)</f>
        <v>0</v>
      </c>
      <c r="AB195" s="286">
        <f>IF('2b - USD - conv.'!AB195=0,0,'2a - USD - local'!AB195/'2b - USD - conv.'!AB195)</f>
        <v>0</v>
      </c>
      <c r="AC195" s="286">
        <f>IF('2b - USD - conv.'!AC195=0,0,'2a - USD - local'!AC195/'2b - USD - conv.'!AC195)</f>
        <v>0</v>
      </c>
      <c r="AD195" s="286">
        <f>IF('2b - USD - conv.'!AD195=0,0,'2a - USD - local'!AD195/'2b - USD - conv.'!AD195)</f>
        <v>0</v>
      </c>
      <c r="AE195" s="286">
        <f>IF('2b - USD - conv.'!AE195=0,0,'2a - USD - local'!AE195/'2b - USD - conv.'!AE195)</f>
        <v>0</v>
      </c>
      <c r="AF195" s="286">
        <f>IF('2b - USD - conv.'!AF195=0,0,'2a - USD - local'!AF195/'2b - USD - conv.'!AF195)</f>
        <v>0</v>
      </c>
      <c r="AG195" s="286">
        <f>IF('2b - USD - conv.'!AG195=0,0,'2a - USD - local'!AG195/'2b - USD - conv.'!AG195)</f>
        <v>0</v>
      </c>
      <c r="AH195" s="286">
        <f>IF('2b - USD - conv.'!AH195=0,0,'2a - USD - local'!AH195/'2b - USD - conv.'!AH195)</f>
        <v>0</v>
      </c>
      <c r="AI195" s="286">
        <f>IF('2b - USD - conv.'!AI195=0,0,'2a - USD - local'!AI195/'2b - USD - conv.'!AI195)</f>
        <v>0</v>
      </c>
      <c r="AJ195" s="286">
        <f>IF('2b - USD - conv.'!AJ195=0,0,'2a - USD - local'!AJ195/'2b - USD - conv.'!AJ195)</f>
        <v>0</v>
      </c>
      <c r="AK195" s="286">
        <f>IF('2b - USD - conv.'!AK195=0,0,'2a - USD - local'!AK195/'2b - USD - conv.'!AK195)</f>
        <v>0</v>
      </c>
      <c r="AL195" s="286">
        <f>IF('2b - USD - conv.'!AL195=0,0,'2a - USD - local'!AL195/'2b - USD - conv.'!AL195)</f>
        <v>0</v>
      </c>
      <c r="AM195" s="286">
        <f>IF('2b - USD - conv.'!AM195=0,0,'2a - USD - local'!AM195/'2b - USD - conv.'!AM195)</f>
        <v>0</v>
      </c>
      <c r="AN195" s="286">
        <f>IF('2b - USD - conv.'!AN195=0,0,'2a - USD - local'!AN195/'2b - USD - conv.'!AN195)</f>
        <v>0</v>
      </c>
      <c r="AO195" s="286">
        <f>IF('2b - USD - conv.'!AO195=0,0,'2a - USD - local'!AO195/'2b - USD - conv.'!AO195)</f>
        <v>0</v>
      </c>
      <c r="AP195" s="308">
        <f>IF('2b - USD - conv.'!AP195=0,0,'2a - USD - local'!AP195/'2b - USD - conv.'!AP195)</f>
        <v>0</v>
      </c>
    </row>
    <row r="196" spans="1:42" customFormat="1" outlineLevel="2">
      <c r="A196" s="211" t="str">
        <f>A154&amp;"."&amp;A186&amp;"."&amp;A155&amp;"."&amp;B196</f>
        <v>1.d.4.10</v>
      </c>
      <c r="B196">
        <v>10</v>
      </c>
      <c r="C196" t="str">
        <f>'1-GBP'!C196</f>
        <v/>
      </c>
      <c r="M196" s="286">
        <f>IF('2b - USD - conv.'!M196=0,0,'2a - USD - local'!M196/'2b - USD - conv.'!M196)</f>
        <v>0</v>
      </c>
      <c r="N196" s="286">
        <f>IF('2b - USD - conv.'!N196=0,0,'2a - USD - local'!N196/'2b - USD - conv.'!N196)</f>
        <v>0</v>
      </c>
      <c r="O196" s="286">
        <f>IF('2b - USD - conv.'!O196=0,0,'2a - USD - local'!O196/'2b - USD - conv.'!O196)</f>
        <v>0</v>
      </c>
      <c r="P196" s="286">
        <f>IF('2b - USD - conv.'!P196=0,0,'2a - USD - local'!P196/'2b - USD - conv.'!P196)</f>
        <v>0</v>
      </c>
      <c r="Q196" s="286">
        <f>IF('2b - USD - conv.'!Q196=0,0,'2a - USD - local'!Q196/'2b - USD - conv.'!Q196)</f>
        <v>0</v>
      </c>
      <c r="R196" s="286">
        <f>IF('2b - USD - conv.'!R196=0,0,'2a - USD - local'!R196/'2b - USD - conv.'!R196)</f>
        <v>0</v>
      </c>
      <c r="S196" s="286">
        <f>IF('2b - USD - conv.'!S196=0,0,'2a - USD - local'!S196/'2b - USD - conv.'!S196)</f>
        <v>0</v>
      </c>
      <c r="T196" s="286">
        <f>IF('2b - USD - conv.'!T196=0,0,'2a - USD - local'!T196/'2b - USD - conv.'!T196)</f>
        <v>0</v>
      </c>
      <c r="U196" s="286">
        <f>IF('2b - USD - conv.'!U196=0,0,'2a - USD - local'!U196/'2b - USD - conv.'!U196)</f>
        <v>0</v>
      </c>
      <c r="V196" s="286">
        <f>IF('2b - USD - conv.'!V196=0,0,'2a - USD - local'!V196/'2b - USD - conv.'!V196)</f>
        <v>0</v>
      </c>
      <c r="W196" s="286">
        <f>IF('2b - USD - conv.'!W196=0,0,'2a - USD - local'!W196/'2b - USD - conv.'!W196)</f>
        <v>0</v>
      </c>
      <c r="X196" s="286">
        <f>IF('2b - USD - conv.'!X196=0,0,'2a - USD - local'!X196/'2b - USD - conv.'!X196)</f>
        <v>0</v>
      </c>
      <c r="Y196" s="286">
        <f>IF('2b - USD - conv.'!Y196=0,0,'2a - USD - local'!Y196/'2b - USD - conv.'!Y196)</f>
        <v>0</v>
      </c>
      <c r="Z196" s="286">
        <f>IF('2b - USD - conv.'!Z196=0,0,'2a - USD - local'!Z196/'2b - USD - conv.'!Z196)</f>
        <v>0</v>
      </c>
      <c r="AA196" s="286">
        <f>IF('2b - USD - conv.'!AA196=0,0,'2a - USD - local'!AA196/'2b - USD - conv.'!AA196)</f>
        <v>0</v>
      </c>
      <c r="AB196" s="286">
        <f>IF('2b - USD - conv.'!AB196=0,0,'2a - USD - local'!AB196/'2b - USD - conv.'!AB196)</f>
        <v>0</v>
      </c>
      <c r="AC196" s="286">
        <f>IF('2b - USD - conv.'!AC196=0,0,'2a - USD - local'!AC196/'2b - USD - conv.'!AC196)</f>
        <v>0</v>
      </c>
      <c r="AD196" s="286">
        <f>IF('2b - USD - conv.'!AD196=0,0,'2a - USD - local'!AD196/'2b - USD - conv.'!AD196)</f>
        <v>0</v>
      </c>
      <c r="AE196" s="286">
        <f>IF('2b - USD - conv.'!AE196=0,0,'2a - USD - local'!AE196/'2b - USD - conv.'!AE196)</f>
        <v>0</v>
      </c>
      <c r="AF196" s="286">
        <f>IF('2b - USD - conv.'!AF196=0,0,'2a - USD - local'!AF196/'2b - USD - conv.'!AF196)</f>
        <v>0</v>
      </c>
      <c r="AG196" s="286">
        <f>IF('2b - USD - conv.'!AG196=0,0,'2a - USD - local'!AG196/'2b - USD - conv.'!AG196)</f>
        <v>0</v>
      </c>
      <c r="AH196" s="286">
        <f>IF('2b - USD - conv.'!AH196=0,0,'2a - USD - local'!AH196/'2b - USD - conv.'!AH196)</f>
        <v>0</v>
      </c>
      <c r="AI196" s="286">
        <f>IF('2b - USD - conv.'!AI196=0,0,'2a - USD - local'!AI196/'2b - USD - conv.'!AI196)</f>
        <v>0</v>
      </c>
      <c r="AJ196" s="286">
        <f>IF('2b - USD - conv.'!AJ196=0,0,'2a - USD - local'!AJ196/'2b - USD - conv.'!AJ196)</f>
        <v>0</v>
      </c>
      <c r="AK196" s="286">
        <f>IF('2b - USD - conv.'!AK196=0,0,'2a - USD - local'!AK196/'2b - USD - conv.'!AK196)</f>
        <v>0</v>
      </c>
      <c r="AL196" s="286">
        <f>IF('2b - USD - conv.'!AL196=0,0,'2a - USD - local'!AL196/'2b - USD - conv.'!AL196)</f>
        <v>0</v>
      </c>
      <c r="AM196" s="286">
        <f>IF('2b - USD - conv.'!AM196=0,0,'2a - USD - local'!AM196/'2b - USD - conv.'!AM196)</f>
        <v>0</v>
      </c>
      <c r="AN196" s="286">
        <f>IF('2b - USD - conv.'!AN196=0,0,'2a - USD - local'!AN196/'2b - USD - conv.'!AN196)</f>
        <v>0</v>
      </c>
      <c r="AO196" s="286">
        <f>IF('2b - USD - conv.'!AO196=0,0,'2a - USD - local'!AO196/'2b - USD - conv.'!AO196)</f>
        <v>0</v>
      </c>
      <c r="AP196" s="308">
        <f>IF('2b - USD - conv.'!AP196=0,0,'2a - USD - local'!AP196/'2b - USD - conv.'!AP196)</f>
        <v>0</v>
      </c>
    </row>
    <row r="197" spans="1:42" customFormat="1" outlineLevel="2">
      <c r="A197" s="211" t="str">
        <f>A154&amp;"."&amp;A186&amp;"."&amp;A155&amp;"."&amp;B197</f>
        <v>1.d.4.11</v>
      </c>
      <c r="B197">
        <v>11</v>
      </c>
      <c r="C197" t="str">
        <f>'1-GBP'!C197</f>
        <v/>
      </c>
      <c r="M197" s="286">
        <f>IF('2b - USD - conv.'!M197=0,0,'2a - USD - local'!M197/'2b - USD - conv.'!M197)</f>
        <v>0</v>
      </c>
      <c r="N197" s="286">
        <f>IF('2b - USD - conv.'!N197=0,0,'2a - USD - local'!N197/'2b - USD - conv.'!N197)</f>
        <v>0</v>
      </c>
      <c r="O197" s="286">
        <f>IF('2b - USD - conv.'!O197=0,0,'2a - USD - local'!O197/'2b - USD - conv.'!O197)</f>
        <v>0</v>
      </c>
      <c r="P197" s="286">
        <f>IF('2b - USD - conv.'!P197=0,0,'2a - USD - local'!P197/'2b - USD - conv.'!P197)</f>
        <v>0</v>
      </c>
      <c r="Q197" s="286">
        <f>IF('2b - USD - conv.'!Q197=0,0,'2a - USD - local'!Q197/'2b - USD - conv.'!Q197)</f>
        <v>0</v>
      </c>
      <c r="R197" s="286">
        <f>IF('2b - USD - conv.'!R197=0,0,'2a - USD - local'!R197/'2b - USD - conv.'!R197)</f>
        <v>0</v>
      </c>
      <c r="S197" s="286">
        <f>IF('2b - USD - conv.'!S197=0,0,'2a - USD - local'!S197/'2b - USD - conv.'!S197)</f>
        <v>0</v>
      </c>
      <c r="T197" s="286">
        <f>IF('2b - USD - conv.'!T197=0,0,'2a - USD - local'!T197/'2b - USD - conv.'!T197)</f>
        <v>0</v>
      </c>
      <c r="U197" s="286">
        <f>IF('2b - USD - conv.'!U197=0,0,'2a - USD - local'!U197/'2b - USD - conv.'!U197)</f>
        <v>0</v>
      </c>
      <c r="V197" s="286">
        <f>IF('2b - USD - conv.'!V197=0,0,'2a - USD - local'!V197/'2b - USD - conv.'!V197)</f>
        <v>0</v>
      </c>
      <c r="W197" s="286">
        <f>IF('2b - USD - conv.'!W197=0,0,'2a - USD - local'!W197/'2b - USD - conv.'!W197)</f>
        <v>0</v>
      </c>
      <c r="X197" s="286">
        <f>IF('2b - USD - conv.'!X197=0,0,'2a - USD - local'!X197/'2b - USD - conv.'!X197)</f>
        <v>0</v>
      </c>
      <c r="Y197" s="286">
        <f>IF('2b - USD - conv.'!Y197=0,0,'2a - USD - local'!Y197/'2b - USD - conv.'!Y197)</f>
        <v>0</v>
      </c>
      <c r="Z197" s="286">
        <f>IF('2b - USD - conv.'!Z197=0,0,'2a - USD - local'!Z197/'2b - USD - conv.'!Z197)</f>
        <v>0</v>
      </c>
      <c r="AA197" s="286">
        <f>IF('2b - USD - conv.'!AA197=0,0,'2a - USD - local'!AA197/'2b - USD - conv.'!AA197)</f>
        <v>0</v>
      </c>
      <c r="AB197" s="286">
        <f>IF('2b - USD - conv.'!AB197=0,0,'2a - USD - local'!AB197/'2b - USD - conv.'!AB197)</f>
        <v>0</v>
      </c>
      <c r="AC197" s="286">
        <f>IF('2b - USD - conv.'!AC197=0,0,'2a - USD - local'!AC197/'2b - USD - conv.'!AC197)</f>
        <v>0</v>
      </c>
      <c r="AD197" s="286">
        <f>IF('2b - USD - conv.'!AD197=0,0,'2a - USD - local'!AD197/'2b - USD - conv.'!AD197)</f>
        <v>0</v>
      </c>
      <c r="AE197" s="286">
        <f>IF('2b - USD - conv.'!AE197=0,0,'2a - USD - local'!AE197/'2b - USD - conv.'!AE197)</f>
        <v>0</v>
      </c>
      <c r="AF197" s="286">
        <f>IF('2b - USD - conv.'!AF197=0,0,'2a - USD - local'!AF197/'2b - USD - conv.'!AF197)</f>
        <v>0</v>
      </c>
      <c r="AG197" s="286">
        <f>IF('2b - USD - conv.'!AG197=0,0,'2a - USD - local'!AG197/'2b - USD - conv.'!AG197)</f>
        <v>0</v>
      </c>
      <c r="AH197" s="286">
        <f>IF('2b - USD - conv.'!AH197=0,0,'2a - USD - local'!AH197/'2b - USD - conv.'!AH197)</f>
        <v>0</v>
      </c>
      <c r="AI197" s="286">
        <f>IF('2b - USD - conv.'!AI197=0,0,'2a - USD - local'!AI197/'2b - USD - conv.'!AI197)</f>
        <v>0</v>
      </c>
      <c r="AJ197" s="286">
        <f>IF('2b - USD - conv.'!AJ197=0,0,'2a - USD - local'!AJ197/'2b - USD - conv.'!AJ197)</f>
        <v>0</v>
      </c>
      <c r="AK197" s="286">
        <f>IF('2b - USD - conv.'!AK197=0,0,'2a - USD - local'!AK197/'2b - USD - conv.'!AK197)</f>
        <v>0</v>
      </c>
      <c r="AL197" s="286">
        <f>IF('2b - USD - conv.'!AL197=0,0,'2a - USD - local'!AL197/'2b - USD - conv.'!AL197)</f>
        <v>0</v>
      </c>
      <c r="AM197" s="286">
        <f>IF('2b - USD - conv.'!AM197=0,0,'2a - USD - local'!AM197/'2b - USD - conv.'!AM197)</f>
        <v>0</v>
      </c>
      <c r="AN197" s="286">
        <f>IF('2b - USD - conv.'!AN197=0,0,'2a - USD - local'!AN197/'2b - USD - conv.'!AN197)</f>
        <v>0</v>
      </c>
      <c r="AO197" s="286">
        <f>IF('2b - USD - conv.'!AO197=0,0,'2a - USD - local'!AO197/'2b - USD - conv.'!AO197)</f>
        <v>0</v>
      </c>
      <c r="AP197" s="308">
        <f>IF('2b - USD - conv.'!AP197=0,0,'2a - USD - local'!AP197/'2b - USD - conv.'!AP197)</f>
        <v>0</v>
      </c>
    </row>
    <row r="198" spans="1:42" customFormat="1" outlineLevel="2">
      <c r="A198" s="211" t="str">
        <f>A154&amp;"."&amp;A186&amp;"."&amp;A155&amp;"."&amp;B198</f>
        <v>1.d.4.12</v>
      </c>
      <c r="B198">
        <v>12</v>
      </c>
      <c r="C198" t="str">
        <f>'1-GBP'!C198</f>
        <v/>
      </c>
      <c r="M198" s="286">
        <f>IF('2b - USD - conv.'!M198=0,0,'2a - USD - local'!M198/'2b - USD - conv.'!M198)</f>
        <v>0</v>
      </c>
      <c r="N198" s="286">
        <f>IF('2b - USD - conv.'!N198=0,0,'2a - USD - local'!N198/'2b - USD - conv.'!N198)</f>
        <v>0</v>
      </c>
      <c r="O198" s="286">
        <f>IF('2b - USD - conv.'!O198=0,0,'2a - USD - local'!O198/'2b - USD - conv.'!O198)</f>
        <v>0</v>
      </c>
      <c r="P198" s="286">
        <f>IF('2b - USD - conv.'!P198=0,0,'2a - USD - local'!P198/'2b - USD - conv.'!P198)</f>
        <v>0</v>
      </c>
      <c r="Q198" s="286">
        <f>IF('2b - USD - conv.'!Q198=0,0,'2a - USD - local'!Q198/'2b - USD - conv.'!Q198)</f>
        <v>0</v>
      </c>
      <c r="R198" s="286">
        <f>IF('2b - USD - conv.'!R198=0,0,'2a - USD - local'!R198/'2b - USD - conv.'!R198)</f>
        <v>0</v>
      </c>
      <c r="S198" s="286">
        <f>IF('2b - USD - conv.'!S198=0,0,'2a - USD - local'!S198/'2b - USD - conv.'!S198)</f>
        <v>0</v>
      </c>
      <c r="T198" s="286">
        <f>IF('2b - USD - conv.'!T198=0,0,'2a - USD - local'!T198/'2b - USD - conv.'!T198)</f>
        <v>0</v>
      </c>
      <c r="U198" s="286">
        <f>IF('2b - USD - conv.'!U198=0,0,'2a - USD - local'!U198/'2b - USD - conv.'!U198)</f>
        <v>0</v>
      </c>
      <c r="V198" s="286">
        <f>IF('2b - USD - conv.'!V198=0,0,'2a - USD - local'!V198/'2b - USD - conv.'!V198)</f>
        <v>0</v>
      </c>
      <c r="W198" s="286">
        <f>IF('2b - USD - conv.'!W198=0,0,'2a - USD - local'!W198/'2b - USD - conv.'!W198)</f>
        <v>0</v>
      </c>
      <c r="X198" s="286">
        <f>IF('2b - USD - conv.'!X198=0,0,'2a - USD - local'!X198/'2b - USD - conv.'!X198)</f>
        <v>0</v>
      </c>
      <c r="Y198" s="286">
        <f>IF('2b - USD - conv.'!Y198=0,0,'2a - USD - local'!Y198/'2b - USD - conv.'!Y198)</f>
        <v>0</v>
      </c>
      <c r="Z198" s="286">
        <f>IF('2b - USD - conv.'!Z198=0,0,'2a - USD - local'!Z198/'2b - USD - conv.'!Z198)</f>
        <v>0</v>
      </c>
      <c r="AA198" s="286">
        <f>IF('2b - USD - conv.'!AA198=0,0,'2a - USD - local'!AA198/'2b - USD - conv.'!AA198)</f>
        <v>0</v>
      </c>
      <c r="AB198" s="286">
        <f>IF('2b - USD - conv.'!AB198=0,0,'2a - USD - local'!AB198/'2b - USD - conv.'!AB198)</f>
        <v>0</v>
      </c>
      <c r="AC198" s="286">
        <f>IF('2b - USD - conv.'!AC198=0,0,'2a - USD - local'!AC198/'2b - USD - conv.'!AC198)</f>
        <v>0</v>
      </c>
      <c r="AD198" s="286">
        <f>IF('2b - USD - conv.'!AD198=0,0,'2a - USD - local'!AD198/'2b - USD - conv.'!AD198)</f>
        <v>0</v>
      </c>
      <c r="AE198" s="286">
        <f>IF('2b - USD - conv.'!AE198=0,0,'2a - USD - local'!AE198/'2b - USD - conv.'!AE198)</f>
        <v>0</v>
      </c>
      <c r="AF198" s="286">
        <f>IF('2b - USD - conv.'!AF198=0,0,'2a - USD - local'!AF198/'2b - USD - conv.'!AF198)</f>
        <v>0</v>
      </c>
      <c r="AG198" s="286">
        <f>IF('2b - USD - conv.'!AG198=0,0,'2a - USD - local'!AG198/'2b - USD - conv.'!AG198)</f>
        <v>0</v>
      </c>
      <c r="AH198" s="286">
        <f>IF('2b - USD - conv.'!AH198=0,0,'2a - USD - local'!AH198/'2b - USD - conv.'!AH198)</f>
        <v>0</v>
      </c>
      <c r="AI198" s="286">
        <f>IF('2b - USD - conv.'!AI198=0,0,'2a - USD - local'!AI198/'2b - USD - conv.'!AI198)</f>
        <v>0</v>
      </c>
      <c r="AJ198" s="286">
        <f>IF('2b - USD - conv.'!AJ198=0,0,'2a - USD - local'!AJ198/'2b - USD - conv.'!AJ198)</f>
        <v>0</v>
      </c>
      <c r="AK198" s="286">
        <f>IF('2b - USD - conv.'!AK198=0,0,'2a - USD - local'!AK198/'2b - USD - conv.'!AK198)</f>
        <v>0</v>
      </c>
      <c r="AL198" s="286">
        <f>IF('2b - USD - conv.'!AL198=0,0,'2a - USD - local'!AL198/'2b - USD - conv.'!AL198)</f>
        <v>0</v>
      </c>
      <c r="AM198" s="286">
        <f>IF('2b - USD - conv.'!AM198=0,0,'2a - USD - local'!AM198/'2b - USD - conv.'!AM198)</f>
        <v>0</v>
      </c>
      <c r="AN198" s="286">
        <f>IF('2b - USD - conv.'!AN198=0,0,'2a - USD - local'!AN198/'2b - USD - conv.'!AN198)</f>
        <v>0</v>
      </c>
      <c r="AO198" s="286">
        <f>IF('2b - USD - conv.'!AO198=0,0,'2a - USD - local'!AO198/'2b - USD - conv.'!AO198)</f>
        <v>0</v>
      </c>
      <c r="AP198" s="308">
        <f>IF('2b - USD - conv.'!AP198=0,0,'2a - USD - local'!AP198/'2b - USD - conv.'!AP198)</f>
        <v>0</v>
      </c>
    </row>
    <row r="199" spans="1:42" customFormat="1" outlineLevel="1" collapsed="1">
      <c r="A199" s="212"/>
      <c r="B199" s="201">
        <f>B198-COUNTIFS(C187:C198,"")</f>
        <v>0</v>
      </c>
      <c r="C199" s="201" t="s">
        <v>285</v>
      </c>
      <c r="D199" s="201"/>
      <c r="E199" s="201"/>
      <c r="F199" s="201"/>
      <c r="G199" s="201"/>
      <c r="H199" s="201"/>
      <c r="I199" s="201"/>
      <c r="J199" s="201"/>
      <c r="K199" s="201"/>
      <c r="L199" s="201"/>
      <c r="M199" s="280">
        <f t="shared" ref="M199:AP199" si="17">SUM(M187:M198)</f>
        <v>0</v>
      </c>
      <c r="N199" s="280">
        <f t="shared" si="17"/>
        <v>0</v>
      </c>
      <c r="O199" s="280">
        <f t="shared" si="17"/>
        <v>0</v>
      </c>
      <c r="P199" s="280">
        <f t="shared" si="17"/>
        <v>0</v>
      </c>
      <c r="Q199" s="280">
        <f t="shared" si="17"/>
        <v>0</v>
      </c>
      <c r="R199" s="280">
        <f t="shared" si="17"/>
        <v>0</v>
      </c>
      <c r="S199" s="280">
        <f t="shared" si="17"/>
        <v>0</v>
      </c>
      <c r="T199" s="280">
        <f t="shared" si="17"/>
        <v>0</v>
      </c>
      <c r="U199" s="280">
        <f t="shared" si="17"/>
        <v>0</v>
      </c>
      <c r="V199" s="280">
        <f t="shared" si="17"/>
        <v>0</v>
      </c>
      <c r="W199" s="280">
        <f t="shared" si="17"/>
        <v>0</v>
      </c>
      <c r="X199" s="280">
        <f t="shared" si="17"/>
        <v>0</v>
      </c>
      <c r="Y199" s="280">
        <f t="shared" si="17"/>
        <v>0</v>
      </c>
      <c r="Z199" s="280">
        <f t="shared" si="17"/>
        <v>0</v>
      </c>
      <c r="AA199" s="280">
        <f t="shared" si="17"/>
        <v>0</v>
      </c>
      <c r="AB199" s="280">
        <f t="shared" si="17"/>
        <v>0</v>
      </c>
      <c r="AC199" s="280">
        <f t="shared" si="17"/>
        <v>0</v>
      </c>
      <c r="AD199" s="280">
        <f t="shared" si="17"/>
        <v>0</v>
      </c>
      <c r="AE199" s="280">
        <f t="shared" si="17"/>
        <v>0</v>
      </c>
      <c r="AF199" s="280">
        <f t="shared" si="17"/>
        <v>0</v>
      </c>
      <c r="AG199" s="280">
        <f t="shared" si="17"/>
        <v>0</v>
      </c>
      <c r="AH199" s="280">
        <f t="shared" si="17"/>
        <v>0</v>
      </c>
      <c r="AI199" s="280">
        <f t="shared" si="17"/>
        <v>0</v>
      </c>
      <c r="AJ199" s="280">
        <f t="shared" si="17"/>
        <v>0</v>
      </c>
      <c r="AK199" s="280">
        <f t="shared" si="17"/>
        <v>0</v>
      </c>
      <c r="AL199" s="280">
        <f t="shared" si="17"/>
        <v>0</v>
      </c>
      <c r="AM199" s="280">
        <f t="shared" si="17"/>
        <v>0</v>
      </c>
      <c r="AN199" s="280">
        <f t="shared" si="17"/>
        <v>0</v>
      </c>
      <c r="AO199" s="280">
        <f t="shared" si="17"/>
        <v>0</v>
      </c>
      <c r="AP199" s="280">
        <f t="shared" si="17"/>
        <v>0</v>
      </c>
    </row>
    <row r="200" spans="1:42" customFormat="1" ht="16.149999999999999" outlineLevel="1" thickBot="1">
      <c r="A200" s="213"/>
      <c r="B200" s="202"/>
      <c r="C200" s="202"/>
      <c r="D200" s="202"/>
      <c r="E200" s="202"/>
      <c r="F200" s="202"/>
      <c r="G200" s="202"/>
      <c r="H200" s="202"/>
      <c r="I200" s="202"/>
      <c r="J200" s="202"/>
      <c r="K200" s="202"/>
      <c r="L200" s="202"/>
      <c r="M200" s="313"/>
      <c r="N200" s="313"/>
      <c r="O200" s="313"/>
      <c r="P200" s="313"/>
      <c r="Q200" s="313"/>
      <c r="R200" s="313"/>
      <c r="S200" s="313"/>
      <c r="T200" s="313"/>
      <c r="U200" s="313"/>
      <c r="V200" s="313"/>
      <c r="W200" s="313"/>
      <c r="X200" s="313"/>
      <c r="Y200" s="313"/>
      <c r="Z200" s="313"/>
      <c r="AA200" s="313"/>
      <c r="AB200" s="313"/>
      <c r="AC200" s="313"/>
      <c r="AD200" s="313"/>
      <c r="AE200" s="313"/>
      <c r="AF200" s="313"/>
      <c r="AG200" s="313"/>
      <c r="AH200" s="313"/>
      <c r="AI200" s="313"/>
      <c r="AJ200" s="313"/>
      <c r="AK200" s="313"/>
      <c r="AL200" s="313"/>
      <c r="AM200" s="313"/>
      <c r="AN200" s="313"/>
      <c r="AO200" s="313"/>
      <c r="AP200" s="313"/>
    </row>
    <row r="201" spans="1:42" customFormat="1" ht="16.149999999999999" outlineLevel="1" thickBot="1">
      <c r="A201" s="214" t="s">
        <v>288</v>
      </c>
      <c r="B201" s="203">
        <f>B199+B184+B169</f>
        <v>5</v>
      </c>
      <c r="C201" s="203" t="s">
        <v>289</v>
      </c>
      <c r="D201" s="203"/>
      <c r="E201" s="203"/>
      <c r="F201" s="203"/>
      <c r="G201" s="203" t="str">
        <f>+"Total "&amp;$B154&amp;" "&amp;$B155</f>
        <v>Total Phase 1 Operator Other</v>
      </c>
      <c r="H201" s="203"/>
      <c r="I201" s="203"/>
      <c r="J201" s="203"/>
      <c r="K201" s="203"/>
      <c r="L201" s="203"/>
      <c r="M201" s="284">
        <f t="shared" ref="M201:AP201" si="18">SUM(M169,M184,M199)</f>
        <v>0</v>
      </c>
      <c r="N201" s="284">
        <f t="shared" si="18"/>
        <v>0</v>
      </c>
      <c r="O201" s="284">
        <f t="shared" si="18"/>
        <v>0</v>
      </c>
      <c r="P201" s="284">
        <f t="shared" si="18"/>
        <v>0</v>
      </c>
      <c r="Q201" s="284">
        <f t="shared" si="18"/>
        <v>0</v>
      </c>
      <c r="R201" s="284">
        <f t="shared" si="18"/>
        <v>0</v>
      </c>
      <c r="S201" s="284">
        <f t="shared" si="18"/>
        <v>0</v>
      </c>
      <c r="T201" s="284">
        <f t="shared" si="18"/>
        <v>0</v>
      </c>
      <c r="U201" s="284">
        <f t="shared" si="18"/>
        <v>0</v>
      </c>
      <c r="V201" s="284">
        <f t="shared" si="18"/>
        <v>0</v>
      </c>
      <c r="W201" s="284">
        <f t="shared" si="18"/>
        <v>0</v>
      </c>
      <c r="X201" s="284">
        <f t="shared" si="18"/>
        <v>0</v>
      </c>
      <c r="Y201" s="284">
        <f t="shared" si="18"/>
        <v>0</v>
      </c>
      <c r="Z201" s="284">
        <f t="shared" si="18"/>
        <v>0</v>
      </c>
      <c r="AA201" s="284">
        <f t="shared" si="18"/>
        <v>0</v>
      </c>
      <c r="AB201" s="284">
        <f t="shared" si="18"/>
        <v>0</v>
      </c>
      <c r="AC201" s="284">
        <f t="shared" si="18"/>
        <v>0</v>
      </c>
      <c r="AD201" s="284">
        <f t="shared" si="18"/>
        <v>0</v>
      </c>
      <c r="AE201" s="284">
        <f t="shared" si="18"/>
        <v>0</v>
      </c>
      <c r="AF201" s="284">
        <f t="shared" si="18"/>
        <v>0</v>
      </c>
      <c r="AG201" s="284">
        <f t="shared" si="18"/>
        <v>0</v>
      </c>
      <c r="AH201" s="284">
        <f t="shared" si="18"/>
        <v>0</v>
      </c>
      <c r="AI201" s="284">
        <f t="shared" si="18"/>
        <v>0</v>
      </c>
      <c r="AJ201" s="284">
        <f t="shared" si="18"/>
        <v>0</v>
      </c>
      <c r="AK201" s="284">
        <f t="shared" si="18"/>
        <v>0</v>
      </c>
      <c r="AL201" s="284">
        <f t="shared" si="18"/>
        <v>0</v>
      </c>
      <c r="AM201" s="284">
        <f t="shared" si="18"/>
        <v>0</v>
      </c>
      <c r="AN201" s="284">
        <f t="shared" si="18"/>
        <v>0</v>
      </c>
      <c r="AO201" s="284">
        <f t="shared" si="18"/>
        <v>0</v>
      </c>
      <c r="AP201" s="284">
        <f t="shared" si="18"/>
        <v>0</v>
      </c>
    </row>
    <row r="202" spans="1:42" customFormat="1" collapsed="1">
      <c r="A202" s="211"/>
      <c r="M202" s="314"/>
      <c r="N202" s="314"/>
      <c r="O202" s="314"/>
      <c r="P202" s="314"/>
      <c r="Q202" s="314"/>
      <c r="R202" s="314"/>
      <c r="S202" s="314"/>
      <c r="T202" s="314"/>
      <c r="U202" s="314"/>
      <c r="V202" s="314"/>
      <c r="W202" s="314"/>
      <c r="X202" s="314"/>
      <c r="Y202" s="314"/>
      <c r="Z202" s="314"/>
      <c r="AA202" s="314"/>
      <c r="AB202" s="314"/>
      <c r="AC202" s="314"/>
      <c r="AD202" s="314"/>
      <c r="AE202" s="314"/>
      <c r="AF202" s="314"/>
      <c r="AG202" s="314"/>
      <c r="AH202" s="314"/>
      <c r="AI202" s="314"/>
      <c r="AJ202" s="314"/>
      <c r="AK202" s="314"/>
      <c r="AL202" s="314"/>
      <c r="AM202" s="314"/>
      <c r="AN202" s="314"/>
      <c r="AO202" s="314"/>
      <c r="AP202" s="314"/>
    </row>
    <row r="203" spans="1:42" customFormat="1">
      <c r="A203" s="209" t="str">
        <f>_xlfn.TEXTBEFORE(J203,".")</f>
        <v>1</v>
      </c>
      <c r="B203" s="196" t="str">
        <f>_xlfn.XLOOKUP($A203,Select!$B$4:$B$65,Select!$C$4:$C$65)</f>
        <v>Phase 1</v>
      </c>
      <c r="C203" s="197"/>
      <c r="D203" s="197">
        <f>B218+B233+B248</f>
        <v>6</v>
      </c>
      <c r="E203" s="197" t="s">
        <v>281</v>
      </c>
      <c r="F203" s="197"/>
      <c r="G203" s="197"/>
      <c r="H203" s="197"/>
      <c r="I203" s="197" t="s">
        <v>282</v>
      </c>
      <c r="J203" s="197" t="str">
        <f>Select!$M$8</f>
        <v>1.5</v>
      </c>
      <c r="K203" s="197"/>
      <c r="L203" s="197"/>
      <c r="M203" s="318"/>
      <c r="N203" s="319"/>
      <c r="O203" s="319"/>
      <c r="P203" s="319"/>
      <c r="Q203" s="319"/>
      <c r="R203" s="319"/>
      <c r="S203" s="319"/>
      <c r="T203" s="319"/>
      <c r="U203" s="319"/>
      <c r="V203" s="319"/>
      <c r="W203" s="319"/>
      <c r="X203" s="319"/>
      <c r="Y203" s="319"/>
      <c r="Z203" s="319"/>
      <c r="AA203" s="319"/>
      <c r="AB203" s="319"/>
      <c r="AC203" s="319"/>
      <c r="AD203" s="319"/>
      <c r="AE203" s="319"/>
      <c r="AF203" s="319"/>
      <c r="AG203" s="319"/>
      <c r="AH203" s="319"/>
      <c r="AI203" s="319"/>
      <c r="AJ203" s="319"/>
      <c r="AK203" s="319"/>
      <c r="AL203" s="319"/>
      <c r="AM203" s="319"/>
      <c r="AN203" s="319"/>
      <c r="AO203" s="319"/>
      <c r="AP203" s="319"/>
    </row>
    <row r="204" spans="1:42" customFormat="1" outlineLevel="1">
      <c r="A204" s="210" t="str">
        <f>_xlfn.TEXTAFTER(J203,".")</f>
        <v>5</v>
      </c>
      <c r="B204" s="199" t="str">
        <f>_xlfn.XLOOKUP($J203,Select!$K$4:$K$65,Select!$F$4:$F$65)</f>
        <v>IJV Costs</v>
      </c>
      <c r="C204" s="199"/>
      <c r="D204" s="199"/>
      <c r="E204" s="199"/>
      <c r="F204" s="199"/>
      <c r="G204" s="199"/>
      <c r="H204" s="199"/>
      <c r="I204" s="199"/>
      <c r="J204" s="199"/>
      <c r="K204" s="199"/>
      <c r="L204" s="199"/>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c r="AH204" s="320"/>
      <c r="AI204" s="320"/>
      <c r="AJ204" s="320"/>
      <c r="AK204" s="320"/>
      <c r="AL204" s="320"/>
      <c r="AM204" s="320"/>
      <c r="AN204" s="320"/>
      <c r="AO204" s="320"/>
      <c r="AP204" s="320"/>
    </row>
    <row r="205" spans="1:42" customFormat="1" outlineLevel="1">
      <c r="A205" s="220" t="s">
        <v>150</v>
      </c>
      <c r="B205" s="220" t="s">
        <v>283</v>
      </c>
      <c r="C205" s="220" t="s">
        <v>284</v>
      </c>
      <c r="D205" s="220"/>
      <c r="E205" s="220"/>
      <c r="F205" s="220"/>
      <c r="G205" s="220"/>
      <c r="H205" s="220"/>
      <c r="I205" s="220"/>
      <c r="J205" s="220"/>
      <c r="K205" s="220"/>
      <c r="L205" s="220"/>
      <c r="M205" s="315"/>
      <c r="N205" s="315"/>
      <c r="O205" s="315"/>
      <c r="P205" s="315"/>
      <c r="Q205" s="315"/>
      <c r="R205" s="315"/>
      <c r="S205" s="315"/>
      <c r="T205" s="315"/>
      <c r="U205" s="315"/>
      <c r="V205" s="315"/>
      <c r="W205" s="315"/>
      <c r="X205" s="315"/>
      <c r="Y205" s="315"/>
      <c r="Z205" s="315"/>
      <c r="AA205" s="315"/>
      <c r="AB205" s="315"/>
      <c r="AC205" s="315"/>
      <c r="AD205" s="315"/>
      <c r="AE205" s="315"/>
      <c r="AF205" s="315"/>
      <c r="AG205" s="315"/>
      <c r="AH205" s="315"/>
      <c r="AI205" s="315"/>
      <c r="AJ205" s="315"/>
      <c r="AK205" s="315"/>
      <c r="AL205" s="315"/>
      <c r="AM205" s="315"/>
      <c r="AN205" s="315"/>
      <c r="AO205" s="315"/>
      <c r="AP205" s="315"/>
    </row>
    <row r="206" spans="1:42" customFormat="1" outlineLevel="2">
      <c r="A206" s="211" t="str">
        <f>A203&amp;"."&amp;A205&amp;"."&amp;A204&amp;"."&amp;B206</f>
        <v>1.c.5.1</v>
      </c>
      <c r="B206">
        <v>1</v>
      </c>
      <c r="C206" t="str">
        <f>'1-GBP'!C206</f>
        <v>Hornsea 4 Commercial Agreement</v>
      </c>
      <c r="M206" s="286">
        <f>IF('2b - USD - conv.'!M206=0,0,'2a - USD - local'!M206/'2b - USD - conv.'!M206)</f>
        <v>0</v>
      </c>
      <c r="N206" s="286">
        <f>IF('2b - USD - conv.'!N206=0,0,'2a - USD - local'!N206/'2b - USD - conv.'!N206)</f>
        <v>0</v>
      </c>
      <c r="O206" s="286">
        <f>IF('2b - USD - conv.'!O206=0,0,'2a - USD - local'!O206/'2b - USD - conv.'!O206)</f>
        <v>0</v>
      </c>
      <c r="P206" s="286">
        <f>IF('2b - USD - conv.'!P206=0,0,'2a - USD - local'!P206/'2b - USD - conv.'!P206)</f>
        <v>0</v>
      </c>
      <c r="Q206" s="286">
        <f>IF('2b - USD - conv.'!Q206=0,0,'2a - USD - local'!Q206/'2b - USD - conv.'!Q206)</f>
        <v>0</v>
      </c>
      <c r="R206" s="286">
        <f>IF('2b - USD - conv.'!R206=0,0,'2a - USD - local'!R206/'2b - USD - conv.'!R206)</f>
        <v>0</v>
      </c>
      <c r="S206" s="286">
        <f>IF('2b - USD - conv.'!S206=0,0,'2a - USD - local'!S206/'2b - USD - conv.'!S206)</f>
        <v>0</v>
      </c>
      <c r="T206" s="286">
        <f>IF('2b - USD - conv.'!T206=0,0,'2a - USD - local'!T206/'2b - USD - conv.'!T206)</f>
        <v>0</v>
      </c>
      <c r="U206" s="286">
        <f>IF('2b - USD - conv.'!U206=0,0,'2a - USD - local'!U206/'2b - USD - conv.'!U206)</f>
        <v>0</v>
      </c>
      <c r="V206" s="286">
        <f>IF('2b - USD - conv.'!V206=0,0,'2a - USD - local'!V206/'2b - USD - conv.'!V206)</f>
        <v>0</v>
      </c>
      <c r="W206" s="286">
        <f>IF('2b - USD - conv.'!W206=0,0,'2a - USD - local'!W206/'2b - USD - conv.'!W206)</f>
        <v>0</v>
      </c>
      <c r="X206" s="286">
        <f>IF('2b - USD - conv.'!X206=0,0,'2a - USD - local'!X206/'2b - USD - conv.'!X206)</f>
        <v>0</v>
      </c>
      <c r="Y206" s="286">
        <f>IF('2b - USD - conv.'!Y206=0,0,'2a - USD - local'!Y206/'2b - USD - conv.'!Y206)</f>
        <v>0</v>
      </c>
      <c r="Z206" s="286">
        <f>IF('2b - USD - conv.'!Z206=0,0,'2a - USD - local'!Z206/'2b - USD - conv.'!Z206)</f>
        <v>0</v>
      </c>
      <c r="AA206" s="286">
        <f>IF('2b - USD - conv.'!AA206=0,0,'2a - USD - local'!AA206/'2b - USD - conv.'!AA206)</f>
        <v>0</v>
      </c>
      <c r="AB206" s="286">
        <f>IF('2b - USD - conv.'!AB206=0,0,'2a - USD - local'!AB206/'2b - USD - conv.'!AB206)</f>
        <v>0</v>
      </c>
      <c r="AC206" s="286">
        <f>IF('2b - USD - conv.'!AC206=0,0,'2a - USD - local'!AC206/'2b - USD - conv.'!AC206)</f>
        <v>0</v>
      </c>
      <c r="AD206" s="286">
        <f>IF('2b - USD - conv.'!AD206=0,0,'2a - USD - local'!AD206/'2b - USD - conv.'!AD206)</f>
        <v>0</v>
      </c>
      <c r="AE206" s="286">
        <f>IF('2b - USD - conv.'!AE206=0,0,'2a - USD - local'!AE206/'2b - USD - conv.'!AE206)</f>
        <v>0</v>
      </c>
      <c r="AF206" s="286">
        <f>IF('2b - USD - conv.'!AF206=0,0,'2a - USD - local'!AF206/'2b - USD - conv.'!AF206)</f>
        <v>0</v>
      </c>
      <c r="AG206" s="286">
        <f>IF('2b - USD - conv.'!AG206=0,0,'2a - USD - local'!AG206/'2b - USD - conv.'!AG206)</f>
        <v>0</v>
      </c>
      <c r="AH206" s="286">
        <f>IF('2b - USD - conv.'!AH206=0,0,'2a - USD - local'!AH206/'2b - USD - conv.'!AH206)</f>
        <v>0</v>
      </c>
      <c r="AI206" s="286">
        <f>IF('2b - USD - conv.'!AI206=0,0,'2a - USD - local'!AI206/'2b - USD - conv.'!AI206)</f>
        <v>0</v>
      </c>
      <c r="AJ206" s="286">
        <f>IF('2b - USD - conv.'!AJ206=0,0,'2a - USD - local'!AJ206/'2b - USD - conv.'!AJ206)</f>
        <v>0</v>
      </c>
      <c r="AK206" s="286">
        <f>IF('2b - USD - conv.'!AK206=0,0,'2a - USD - local'!AK206/'2b - USD - conv.'!AK206)</f>
        <v>0</v>
      </c>
      <c r="AL206" s="286">
        <f>IF('2b - USD - conv.'!AL206=0,0,'2a - USD - local'!AL206/'2b - USD - conv.'!AL206)</f>
        <v>0</v>
      </c>
      <c r="AM206" s="286">
        <f>IF('2b - USD - conv.'!AM206=0,0,'2a - USD - local'!AM206/'2b - USD - conv.'!AM206)</f>
        <v>0</v>
      </c>
      <c r="AN206" s="286">
        <f>IF('2b - USD - conv.'!AN206=0,0,'2a - USD - local'!AN206/'2b - USD - conv.'!AN206)</f>
        <v>0</v>
      </c>
      <c r="AO206" s="286">
        <f>IF('2b - USD - conv.'!AO206=0,0,'2a - USD - local'!AO206/'2b - USD - conv.'!AO206)</f>
        <v>0</v>
      </c>
      <c r="AP206" s="308">
        <f>IF('2b - USD - conv.'!AP206=0,0,'2a - USD - local'!AP206/'2b - USD - conv.'!AP206)</f>
        <v>0</v>
      </c>
    </row>
    <row r="207" spans="1:42" customFormat="1" outlineLevel="2">
      <c r="A207" s="211" t="str">
        <f>A203&amp;"."&amp;A205&amp;"."&amp;A204&amp;"."&amp;B207</f>
        <v>1.c.5.2</v>
      </c>
      <c r="B207">
        <v>2</v>
      </c>
      <c r="C207" t="str">
        <f>'1-GBP'!C207</f>
        <v>Insurances</v>
      </c>
      <c r="M207" s="286">
        <f>IF('2b - USD - conv.'!M207=0,0,'2a - USD - local'!M207/'2b - USD - conv.'!M207)</f>
        <v>0</v>
      </c>
      <c r="N207" s="286">
        <f>IF('2b - USD - conv.'!N207=0,0,'2a - USD - local'!N207/'2b - USD - conv.'!N207)</f>
        <v>0</v>
      </c>
      <c r="O207" s="286">
        <f>IF('2b - USD - conv.'!O207=0,0,'2a - USD - local'!O207/'2b - USD - conv.'!O207)</f>
        <v>0</v>
      </c>
      <c r="P207" s="286">
        <f>IF('2b - USD - conv.'!P207=0,0,'2a - USD - local'!P207/'2b - USD - conv.'!P207)</f>
        <v>0</v>
      </c>
      <c r="Q207" s="286">
        <f>IF('2b - USD - conv.'!Q207=0,0,'2a - USD - local'!Q207/'2b - USD - conv.'!Q207)</f>
        <v>0</v>
      </c>
      <c r="R207" s="286">
        <f>IF('2b - USD - conv.'!R207=0,0,'2a - USD - local'!R207/'2b - USD - conv.'!R207)</f>
        <v>0</v>
      </c>
      <c r="S207" s="286">
        <f>IF('2b - USD - conv.'!S207=0,0,'2a - USD - local'!S207/'2b - USD - conv.'!S207)</f>
        <v>0</v>
      </c>
      <c r="T207" s="286">
        <f>IF('2b - USD - conv.'!T207=0,0,'2a - USD - local'!T207/'2b - USD - conv.'!T207)</f>
        <v>0</v>
      </c>
      <c r="U207" s="286">
        <f>IF('2b - USD - conv.'!U207=0,0,'2a - USD - local'!U207/'2b - USD - conv.'!U207)</f>
        <v>0</v>
      </c>
      <c r="V207" s="286">
        <f>IF('2b - USD - conv.'!V207=0,0,'2a - USD - local'!V207/'2b - USD - conv.'!V207)</f>
        <v>0</v>
      </c>
      <c r="W207" s="286">
        <f>IF('2b - USD - conv.'!W207=0,0,'2a - USD - local'!W207/'2b - USD - conv.'!W207)</f>
        <v>0</v>
      </c>
      <c r="X207" s="286">
        <f>IF('2b - USD - conv.'!X207=0,0,'2a - USD - local'!X207/'2b - USD - conv.'!X207)</f>
        <v>0</v>
      </c>
      <c r="Y207" s="286">
        <f>IF('2b - USD - conv.'!Y207=0,0,'2a - USD - local'!Y207/'2b - USD - conv.'!Y207)</f>
        <v>0</v>
      </c>
      <c r="Z207" s="286">
        <f>IF('2b - USD - conv.'!Z207=0,0,'2a - USD - local'!Z207/'2b - USD - conv.'!Z207)</f>
        <v>0</v>
      </c>
      <c r="AA207" s="286">
        <f>IF('2b - USD - conv.'!AA207=0,0,'2a - USD - local'!AA207/'2b - USD - conv.'!AA207)</f>
        <v>0</v>
      </c>
      <c r="AB207" s="286">
        <f>IF('2b - USD - conv.'!AB207=0,0,'2a - USD - local'!AB207/'2b - USD - conv.'!AB207)</f>
        <v>0</v>
      </c>
      <c r="AC207" s="286">
        <f>IF('2b - USD - conv.'!AC207=0,0,'2a - USD - local'!AC207/'2b - USD - conv.'!AC207)</f>
        <v>0</v>
      </c>
      <c r="AD207" s="286">
        <f>IF('2b - USD - conv.'!AD207=0,0,'2a - USD - local'!AD207/'2b - USD - conv.'!AD207)</f>
        <v>0</v>
      </c>
      <c r="AE207" s="286">
        <f>IF('2b - USD - conv.'!AE207=0,0,'2a - USD - local'!AE207/'2b - USD - conv.'!AE207)</f>
        <v>0</v>
      </c>
      <c r="AF207" s="286">
        <f>IF('2b - USD - conv.'!AF207=0,0,'2a - USD - local'!AF207/'2b - USD - conv.'!AF207)</f>
        <v>0</v>
      </c>
      <c r="AG207" s="286">
        <f>IF('2b - USD - conv.'!AG207=0,0,'2a - USD - local'!AG207/'2b - USD - conv.'!AG207)</f>
        <v>0</v>
      </c>
      <c r="AH207" s="286">
        <f>IF('2b - USD - conv.'!AH207=0,0,'2a - USD - local'!AH207/'2b - USD - conv.'!AH207)</f>
        <v>0</v>
      </c>
      <c r="AI207" s="286">
        <f>IF('2b - USD - conv.'!AI207=0,0,'2a - USD - local'!AI207/'2b - USD - conv.'!AI207)</f>
        <v>0</v>
      </c>
      <c r="AJ207" s="286">
        <f>IF('2b - USD - conv.'!AJ207=0,0,'2a - USD - local'!AJ207/'2b - USD - conv.'!AJ207)</f>
        <v>0</v>
      </c>
      <c r="AK207" s="286">
        <f>IF('2b - USD - conv.'!AK207=0,0,'2a - USD - local'!AK207/'2b - USD - conv.'!AK207)</f>
        <v>0</v>
      </c>
      <c r="AL207" s="286">
        <f>IF('2b - USD - conv.'!AL207=0,0,'2a - USD - local'!AL207/'2b - USD - conv.'!AL207)</f>
        <v>0</v>
      </c>
      <c r="AM207" s="286">
        <f>IF('2b - USD - conv.'!AM207=0,0,'2a - USD - local'!AM207/'2b - USD - conv.'!AM207)</f>
        <v>0</v>
      </c>
      <c r="AN207" s="286">
        <f>IF('2b - USD - conv.'!AN207=0,0,'2a - USD - local'!AN207/'2b - USD - conv.'!AN207)</f>
        <v>0</v>
      </c>
      <c r="AO207" s="286">
        <f>IF('2b - USD - conv.'!AO207=0,0,'2a - USD - local'!AO207/'2b - USD - conv.'!AO207)</f>
        <v>0</v>
      </c>
      <c r="AP207" s="308">
        <f>IF('2b - USD - conv.'!AP207=0,0,'2a - USD - local'!AP207/'2b - USD - conv.'!AP207)</f>
        <v>0</v>
      </c>
    </row>
    <row r="208" spans="1:42" customFormat="1" outlineLevel="2">
      <c r="A208" s="211" t="str">
        <f>A203&amp;"."&amp;A205&amp;"."&amp;A204&amp;"."&amp;B208</f>
        <v>1.c.5.3</v>
      </c>
      <c r="B208">
        <v>3</v>
      </c>
      <c r="C208" t="str">
        <f>'1-GBP'!C208</f>
        <v>OGCI</v>
      </c>
      <c r="M208" s="286">
        <f>IF('2b - USD - conv.'!M208=0,0,'2a - USD - local'!M208/'2b - USD - conv.'!M208)</f>
        <v>0</v>
      </c>
      <c r="N208" s="286">
        <f>IF('2b - USD - conv.'!N208=0,0,'2a - USD - local'!N208/'2b - USD - conv.'!N208)</f>
        <v>0</v>
      </c>
      <c r="O208" s="286">
        <f>IF('2b - USD - conv.'!O208=0,0,'2a - USD - local'!O208/'2b - USD - conv.'!O208)</f>
        <v>0</v>
      </c>
      <c r="P208" s="286">
        <f>IF('2b - USD - conv.'!P208=0,0,'2a - USD - local'!P208/'2b - USD - conv.'!P208)</f>
        <v>0</v>
      </c>
      <c r="Q208" s="286">
        <f>IF('2b - USD - conv.'!Q208=0,0,'2a - USD - local'!Q208/'2b - USD - conv.'!Q208)</f>
        <v>0</v>
      </c>
      <c r="R208" s="286">
        <f>IF('2b - USD - conv.'!R208=0,0,'2a - USD - local'!R208/'2b - USD - conv.'!R208)</f>
        <v>0</v>
      </c>
      <c r="S208" s="286">
        <f>IF('2b - USD - conv.'!S208=0,0,'2a - USD - local'!S208/'2b - USD - conv.'!S208)</f>
        <v>0</v>
      </c>
      <c r="T208" s="286">
        <f>IF('2b - USD - conv.'!T208=0,0,'2a - USD - local'!T208/'2b - USD - conv.'!T208)</f>
        <v>0</v>
      </c>
      <c r="U208" s="286">
        <f>IF('2b - USD - conv.'!U208=0,0,'2a - USD - local'!U208/'2b - USD - conv.'!U208)</f>
        <v>0</v>
      </c>
      <c r="V208" s="286">
        <f>IF('2b - USD - conv.'!V208=0,0,'2a - USD - local'!V208/'2b - USD - conv.'!V208)</f>
        <v>0</v>
      </c>
      <c r="W208" s="286">
        <f>IF('2b - USD - conv.'!W208=0,0,'2a - USD - local'!W208/'2b - USD - conv.'!W208)</f>
        <v>0</v>
      </c>
      <c r="X208" s="286">
        <f>IF('2b - USD - conv.'!X208=0,0,'2a - USD - local'!X208/'2b - USD - conv.'!X208)</f>
        <v>0</v>
      </c>
      <c r="Y208" s="286">
        <f>IF('2b - USD - conv.'!Y208=0,0,'2a - USD - local'!Y208/'2b - USD - conv.'!Y208)</f>
        <v>0</v>
      </c>
      <c r="Z208" s="286">
        <f>IF('2b - USD - conv.'!Z208=0,0,'2a - USD - local'!Z208/'2b - USD - conv.'!Z208)</f>
        <v>0</v>
      </c>
      <c r="AA208" s="286">
        <f>IF('2b - USD - conv.'!AA208=0,0,'2a - USD - local'!AA208/'2b - USD - conv.'!AA208)</f>
        <v>0</v>
      </c>
      <c r="AB208" s="286">
        <f>IF('2b - USD - conv.'!AB208=0,0,'2a - USD - local'!AB208/'2b - USD - conv.'!AB208)</f>
        <v>0</v>
      </c>
      <c r="AC208" s="286">
        <f>IF('2b - USD - conv.'!AC208=0,0,'2a - USD - local'!AC208/'2b - USD - conv.'!AC208)</f>
        <v>0</v>
      </c>
      <c r="AD208" s="286">
        <f>IF('2b - USD - conv.'!AD208=0,0,'2a - USD - local'!AD208/'2b - USD - conv.'!AD208)</f>
        <v>0</v>
      </c>
      <c r="AE208" s="286">
        <f>IF('2b - USD - conv.'!AE208=0,0,'2a - USD - local'!AE208/'2b - USD - conv.'!AE208)</f>
        <v>0</v>
      </c>
      <c r="AF208" s="286">
        <f>IF('2b - USD - conv.'!AF208=0,0,'2a - USD - local'!AF208/'2b - USD - conv.'!AF208)</f>
        <v>0</v>
      </c>
      <c r="AG208" s="286">
        <f>IF('2b - USD - conv.'!AG208=0,0,'2a - USD - local'!AG208/'2b - USD - conv.'!AG208)</f>
        <v>0</v>
      </c>
      <c r="AH208" s="286">
        <f>IF('2b - USD - conv.'!AH208=0,0,'2a - USD - local'!AH208/'2b - USD - conv.'!AH208)</f>
        <v>0</v>
      </c>
      <c r="AI208" s="286">
        <f>IF('2b - USD - conv.'!AI208=0,0,'2a - USD - local'!AI208/'2b - USD - conv.'!AI208)</f>
        <v>0</v>
      </c>
      <c r="AJ208" s="286">
        <f>IF('2b - USD - conv.'!AJ208=0,0,'2a - USD - local'!AJ208/'2b - USD - conv.'!AJ208)</f>
        <v>0</v>
      </c>
      <c r="AK208" s="286">
        <f>IF('2b - USD - conv.'!AK208=0,0,'2a - USD - local'!AK208/'2b - USD - conv.'!AK208)</f>
        <v>0</v>
      </c>
      <c r="AL208" s="286">
        <f>IF('2b - USD - conv.'!AL208=0,0,'2a - USD - local'!AL208/'2b - USD - conv.'!AL208)</f>
        <v>0</v>
      </c>
      <c r="AM208" s="286">
        <f>IF('2b - USD - conv.'!AM208=0,0,'2a - USD - local'!AM208/'2b - USD - conv.'!AM208)</f>
        <v>0</v>
      </c>
      <c r="AN208" s="286">
        <f>IF('2b - USD - conv.'!AN208=0,0,'2a - USD - local'!AN208/'2b - USD - conv.'!AN208)</f>
        <v>0</v>
      </c>
      <c r="AO208" s="286">
        <f>IF('2b - USD - conv.'!AO208=0,0,'2a - USD - local'!AO208/'2b - USD - conv.'!AO208)</f>
        <v>0</v>
      </c>
      <c r="AP208" s="308">
        <f>IF('2b - USD - conv.'!AP208=0,0,'2a - USD - local'!AP208/'2b - USD - conv.'!AP208)</f>
        <v>0</v>
      </c>
    </row>
    <row r="209" spans="1:42" customFormat="1" outlineLevel="2">
      <c r="A209" s="211" t="str">
        <f>A203&amp;"."&amp;A205&amp;"."&amp;A204&amp;"."&amp;B209</f>
        <v>1.c.5.4</v>
      </c>
      <c r="B209">
        <v>4</v>
      </c>
      <c r="C209" t="str">
        <f>'1-GBP'!C209</f>
        <v>Land Lease</v>
      </c>
      <c r="M209" s="286">
        <f>IF('2b - USD - conv.'!M209=0,0,'2a - USD - local'!M209/'2b - USD - conv.'!M209)</f>
        <v>0</v>
      </c>
      <c r="N209" s="286">
        <f>IF('2b - USD - conv.'!N209=0,0,'2a - USD - local'!N209/'2b - USD - conv.'!N209)</f>
        <v>0</v>
      </c>
      <c r="O209" s="286">
        <f>IF('2b - USD - conv.'!O209=0,0,'2a - USD - local'!O209/'2b - USD - conv.'!O209)</f>
        <v>0</v>
      </c>
      <c r="P209" s="286">
        <f>IF('2b - USD - conv.'!P209=0,0,'2a - USD - local'!P209/'2b - USD - conv.'!P209)</f>
        <v>0</v>
      </c>
      <c r="Q209" s="286">
        <f>IF('2b - USD - conv.'!Q209=0,0,'2a - USD - local'!Q209/'2b - USD - conv.'!Q209)</f>
        <v>0</v>
      </c>
      <c r="R209" s="286">
        <f>IF('2b - USD - conv.'!R209=0,0,'2a - USD - local'!R209/'2b - USD - conv.'!R209)</f>
        <v>0</v>
      </c>
      <c r="S209" s="286">
        <f>IF('2b - USD - conv.'!S209=0,0,'2a - USD - local'!S209/'2b - USD - conv.'!S209)</f>
        <v>0</v>
      </c>
      <c r="T209" s="286">
        <f>IF('2b - USD - conv.'!T209=0,0,'2a - USD - local'!T209/'2b - USD - conv.'!T209)</f>
        <v>0</v>
      </c>
      <c r="U209" s="286">
        <f>IF('2b - USD - conv.'!U209=0,0,'2a - USD - local'!U209/'2b - USD - conv.'!U209)</f>
        <v>0</v>
      </c>
      <c r="V209" s="286">
        <f>IF('2b - USD - conv.'!V209=0,0,'2a - USD - local'!V209/'2b - USD - conv.'!V209)</f>
        <v>0</v>
      </c>
      <c r="W209" s="286">
        <f>IF('2b - USD - conv.'!W209=0,0,'2a - USD - local'!W209/'2b - USD - conv.'!W209)</f>
        <v>0</v>
      </c>
      <c r="X209" s="286">
        <f>IF('2b - USD - conv.'!X209=0,0,'2a - USD - local'!X209/'2b - USD - conv.'!X209)</f>
        <v>0</v>
      </c>
      <c r="Y209" s="286">
        <f>IF('2b - USD - conv.'!Y209=0,0,'2a - USD - local'!Y209/'2b - USD - conv.'!Y209)</f>
        <v>0</v>
      </c>
      <c r="Z209" s="286">
        <f>IF('2b - USD - conv.'!Z209=0,0,'2a - USD - local'!Z209/'2b - USD - conv.'!Z209)</f>
        <v>0</v>
      </c>
      <c r="AA209" s="286">
        <f>IF('2b - USD - conv.'!AA209=0,0,'2a - USD - local'!AA209/'2b - USD - conv.'!AA209)</f>
        <v>0</v>
      </c>
      <c r="AB209" s="286">
        <f>IF('2b - USD - conv.'!AB209=0,0,'2a - USD - local'!AB209/'2b - USD - conv.'!AB209)</f>
        <v>0</v>
      </c>
      <c r="AC209" s="286">
        <f>IF('2b - USD - conv.'!AC209=0,0,'2a - USD - local'!AC209/'2b - USD - conv.'!AC209)</f>
        <v>0</v>
      </c>
      <c r="AD209" s="286">
        <f>IF('2b - USD - conv.'!AD209=0,0,'2a - USD - local'!AD209/'2b - USD - conv.'!AD209)</f>
        <v>0</v>
      </c>
      <c r="AE209" s="286">
        <f>IF('2b - USD - conv.'!AE209=0,0,'2a - USD - local'!AE209/'2b - USD - conv.'!AE209)</f>
        <v>0</v>
      </c>
      <c r="AF209" s="286">
        <f>IF('2b - USD - conv.'!AF209=0,0,'2a - USD - local'!AF209/'2b - USD - conv.'!AF209)</f>
        <v>0</v>
      </c>
      <c r="AG209" s="286">
        <f>IF('2b - USD - conv.'!AG209=0,0,'2a - USD - local'!AG209/'2b - USD - conv.'!AG209)</f>
        <v>0</v>
      </c>
      <c r="AH209" s="286">
        <f>IF('2b - USD - conv.'!AH209=0,0,'2a - USD - local'!AH209/'2b - USD - conv.'!AH209)</f>
        <v>0</v>
      </c>
      <c r="AI209" s="286">
        <f>IF('2b - USD - conv.'!AI209=0,0,'2a - USD - local'!AI209/'2b - USD - conv.'!AI209)</f>
        <v>0</v>
      </c>
      <c r="AJ209" s="286">
        <f>IF('2b - USD - conv.'!AJ209=0,0,'2a - USD - local'!AJ209/'2b - USD - conv.'!AJ209)</f>
        <v>0</v>
      </c>
      <c r="AK209" s="286">
        <f>IF('2b - USD - conv.'!AK209=0,0,'2a - USD - local'!AK209/'2b - USD - conv.'!AK209)</f>
        <v>0</v>
      </c>
      <c r="AL209" s="286">
        <f>IF('2b - USD - conv.'!AL209=0,0,'2a - USD - local'!AL209/'2b - USD - conv.'!AL209)</f>
        <v>0</v>
      </c>
      <c r="AM209" s="286">
        <f>IF('2b - USD - conv.'!AM209=0,0,'2a - USD - local'!AM209/'2b - USD - conv.'!AM209)</f>
        <v>0</v>
      </c>
      <c r="AN209" s="286">
        <f>IF('2b - USD - conv.'!AN209=0,0,'2a - USD - local'!AN209/'2b - USD - conv.'!AN209)</f>
        <v>0</v>
      </c>
      <c r="AO209" s="286">
        <f>IF('2b - USD - conv.'!AO209=0,0,'2a - USD - local'!AO209/'2b - USD - conv.'!AO209)</f>
        <v>0</v>
      </c>
      <c r="AP209" s="308">
        <f>IF('2b - USD - conv.'!AP209=0,0,'2a - USD - local'!AP209/'2b - USD - conv.'!AP209)</f>
        <v>0</v>
      </c>
    </row>
    <row r="210" spans="1:42" customFormat="1" outlineLevel="2">
      <c r="A210" s="211" t="str">
        <f>A203&amp;"."&amp;A205&amp;"."&amp;A204&amp;"."&amp;B210</f>
        <v>1.c.5.5</v>
      </c>
      <c r="B210">
        <v>5</v>
      </c>
      <c r="C210" t="str">
        <f>'1-GBP'!C210</f>
        <v xml:space="preserve">Other IJV </v>
      </c>
      <c r="M210" s="286">
        <f>IF('2b - USD - conv.'!M210=0,0,'2a - USD - local'!M210/'2b - USD - conv.'!M210)</f>
        <v>0</v>
      </c>
      <c r="N210" s="286">
        <f>IF('2b - USD - conv.'!N210=0,0,'2a - USD - local'!N210/'2b - USD - conv.'!N210)</f>
        <v>0</v>
      </c>
      <c r="O210" s="286">
        <f>IF('2b - USD - conv.'!O210=0,0,'2a - USD - local'!O210/'2b - USD - conv.'!O210)</f>
        <v>0</v>
      </c>
      <c r="P210" s="286">
        <f>IF('2b - USD - conv.'!P210=0,0,'2a - USD - local'!P210/'2b - USD - conv.'!P210)</f>
        <v>0</v>
      </c>
      <c r="Q210" s="286">
        <f>IF('2b - USD - conv.'!Q210=0,0,'2a - USD - local'!Q210/'2b - USD - conv.'!Q210)</f>
        <v>0</v>
      </c>
      <c r="R210" s="286">
        <f>IF('2b - USD - conv.'!R210=0,0,'2a - USD - local'!R210/'2b - USD - conv.'!R210)</f>
        <v>0</v>
      </c>
      <c r="S210" s="286">
        <f>IF('2b - USD - conv.'!S210=0,0,'2a - USD - local'!S210/'2b - USD - conv.'!S210)</f>
        <v>0</v>
      </c>
      <c r="T210" s="286">
        <f>IF('2b - USD - conv.'!T210=0,0,'2a - USD - local'!T210/'2b - USD - conv.'!T210)</f>
        <v>0</v>
      </c>
      <c r="U210" s="286">
        <f>IF('2b - USD - conv.'!U210=0,0,'2a - USD - local'!U210/'2b - USD - conv.'!U210)</f>
        <v>0</v>
      </c>
      <c r="V210" s="286">
        <f>IF('2b - USD - conv.'!V210=0,0,'2a - USD - local'!V210/'2b - USD - conv.'!V210)</f>
        <v>0</v>
      </c>
      <c r="W210" s="286">
        <f>IF('2b - USD - conv.'!W210=0,0,'2a - USD - local'!W210/'2b - USD - conv.'!W210)</f>
        <v>0</v>
      </c>
      <c r="X210" s="286">
        <f>IF('2b - USD - conv.'!X210=0,0,'2a - USD - local'!X210/'2b - USD - conv.'!X210)</f>
        <v>0</v>
      </c>
      <c r="Y210" s="286">
        <f>IF('2b - USD - conv.'!Y210=0,0,'2a - USD - local'!Y210/'2b - USD - conv.'!Y210)</f>
        <v>0</v>
      </c>
      <c r="Z210" s="286">
        <f>IF('2b - USD - conv.'!Z210=0,0,'2a - USD - local'!Z210/'2b - USD - conv.'!Z210)</f>
        <v>0</v>
      </c>
      <c r="AA210" s="286">
        <f>IF('2b - USD - conv.'!AA210=0,0,'2a - USD - local'!AA210/'2b - USD - conv.'!AA210)</f>
        <v>0</v>
      </c>
      <c r="AB210" s="286">
        <f>IF('2b - USD - conv.'!AB210=0,0,'2a - USD - local'!AB210/'2b - USD - conv.'!AB210)</f>
        <v>0</v>
      </c>
      <c r="AC210" s="286">
        <f>IF('2b - USD - conv.'!AC210=0,0,'2a - USD - local'!AC210/'2b - USD - conv.'!AC210)</f>
        <v>0</v>
      </c>
      <c r="AD210" s="286">
        <f>IF('2b - USD - conv.'!AD210=0,0,'2a - USD - local'!AD210/'2b - USD - conv.'!AD210)</f>
        <v>0</v>
      </c>
      <c r="AE210" s="286">
        <f>IF('2b - USD - conv.'!AE210=0,0,'2a - USD - local'!AE210/'2b - USD - conv.'!AE210)</f>
        <v>0</v>
      </c>
      <c r="AF210" s="286">
        <f>IF('2b - USD - conv.'!AF210=0,0,'2a - USD - local'!AF210/'2b - USD - conv.'!AF210)</f>
        <v>0</v>
      </c>
      <c r="AG210" s="286">
        <f>IF('2b - USD - conv.'!AG210=0,0,'2a - USD - local'!AG210/'2b - USD - conv.'!AG210)</f>
        <v>0</v>
      </c>
      <c r="AH210" s="286">
        <f>IF('2b - USD - conv.'!AH210=0,0,'2a - USD - local'!AH210/'2b - USD - conv.'!AH210)</f>
        <v>0</v>
      </c>
      <c r="AI210" s="286">
        <f>IF('2b - USD - conv.'!AI210=0,0,'2a - USD - local'!AI210/'2b - USD - conv.'!AI210)</f>
        <v>0</v>
      </c>
      <c r="AJ210" s="286">
        <f>IF('2b - USD - conv.'!AJ210=0,0,'2a - USD - local'!AJ210/'2b - USD - conv.'!AJ210)</f>
        <v>0</v>
      </c>
      <c r="AK210" s="286">
        <f>IF('2b - USD - conv.'!AK210=0,0,'2a - USD - local'!AK210/'2b - USD - conv.'!AK210)</f>
        <v>0</v>
      </c>
      <c r="AL210" s="286">
        <f>IF('2b - USD - conv.'!AL210=0,0,'2a - USD - local'!AL210/'2b - USD - conv.'!AL210)</f>
        <v>0</v>
      </c>
      <c r="AM210" s="286">
        <f>IF('2b - USD - conv.'!AM210=0,0,'2a - USD - local'!AM210/'2b - USD - conv.'!AM210)</f>
        <v>0</v>
      </c>
      <c r="AN210" s="286">
        <f>IF('2b - USD - conv.'!AN210=0,0,'2a - USD - local'!AN210/'2b - USD - conv.'!AN210)</f>
        <v>0</v>
      </c>
      <c r="AO210" s="286">
        <f>IF('2b - USD - conv.'!AO210=0,0,'2a - USD - local'!AO210/'2b - USD - conv.'!AO210)</f>
        <v>0</v>
      </c>
      <c r="AP210" s="308">
        <f>IF('2b - USD - conv.'!AP210=0,0,'2a - USD - local'!AP210/'2b - USD - conv.'!AP210)</f>
        <v>0</v>
      </c>
    </row>
    <row r="211" spans="1:42" customFormat="1" outlineLevel="2">
      <c r="A211" s="211" t="str">
        <f>A203&amp;"."&amp;A205&amp;"."&amp;A204&amp;"."&amp;B211</f>
        <v>1.c.5.6</v>
      </c>
      <c r="B211">
        <v>6</v>
      </c>
      <c r="C211" t="str">
        <f>'1-GBP'!C211</f>
        <v>Third Party Fees</v>
      </c>
      <c r="M211" s="286">
        <f>IF('2b - USD - conv.'!M211=0,0,'2a - USD - local'!M211/'2b - USD - conv.'!M211)</f>
        <v>0</v>
      </c>
      <c r="N211" s="286">
        <f>IF('2b - USD - conv.'!N211=0,0,'2a - USD - local'!N211/'2b - USD - conv.'!N211)</f>
        <v>0</v>
      </c>
      <c r="O211" s="286">
        <f>IF('2b - USD - conv.'!O211=0,0,'2a - USD - local'!O211/'2b - USD - conv.'!O211)</f>
        <v>0</v>
      </c>
      <c r="P211" s="286">
        <f>IF('2b - USD - conv.'!P211=0,0,'2a - USD - local'!P211/'2b - USD - conv.'!P211)</f>
        <v>0</v>
      </c>
      <c r="Q211" s="286">
        <f>IF('2b - USD - conv.'!Q211=0,0,'2a - USD - local'!Q211/'2b - USD - conv.'!Q211)</f>
        <v>0</v>
      </c>
      <c r="R211" s="286">
        <f>IF('2b - USD - conv.'!R211=0,0,'2a - USD - local'!R211/'2b - USD - conv.'!R211)</f>
        <v>0</v>
      </c>
      <c r="S211" s="286">
        <f>IF('2b - USD - conv.'!S211=0,0,'2a - USD - local'!S211/'2b - USD - conv.'!S211)</f>
        <v>0</v>
      </c>
      <c r="T211" s="286">
        <f>IF('2b - USD - conv.'!T211=0,0,'2a - USD - local'!T211/'2b - USD - conv.'!T211)</f>
        <v>0</v>
      </c>
      <c r="U211" s="286">
        <f>IF('2b - USD - conv.'!U211=0,0,'2a - USD - local'!U211/'2b - USD - conv.'!U211)</f>
        <v>0</v>
      </c>
      <c r="V211" s="286">
        <f>IF('2b - USD - conv.'!V211=0,0,'2a - USD - local'!V211/'2b - USD - conv.'!V211)</f>
        <v>0</v>
      </c>
      <c r="W211" s="286">
        <f>IF('2b - USD - conv.'!W211=0,0,'2a - USD - local'!W211/'2b - USD - conv.'!W211)</f>
        <v>0</v>
      </c>
      <c r="X211" s="286">
        <f>IF('2b - USD - conv.'!X211=0,0,'2a - USD - local'!X211/'2b - USD - conv.'!X211)</f>
        <v>0</v>
      </c>
      <c r="Y211" s="286">
        <f>IF('2b - USD - conv.'!Y211=0,0,'2a - USD - local'!Y211/'2b - USD - conv.'!Y211)</f>
        <v>0</v>
      </c>
      <c r="Z211" s="286">
        <f>IF('2b - USD - conv.'!Z211=0,0,'2a - USD - local'!Z211/'2b - USD - conv.'!Z211)</f>
        <v>0</v>
      </c>
      <c r="AA211" s="286">
        <f>IF('2b - USD - conv.'!AA211=0,0,'2a - USD - local'!AA211/'2b - USD - conv.'!AA211)</f>
        <v>0</v>
      </c>
      <c r="AB211" s="286">
        <f>IF('2b - USD - conv.'!AB211=0,0,'2a - USD - local'!AB211/'2b - USD - conv.'!AB211)</f>
        <v>0</v>
      </c>
      <c r="AC211" s="286">
        <f>IF('2b - USD - conv.'!AC211=0,0,'2a - USD - local'!AC211/'2b - USD - conv.'!AC211)</f>
        <v>0</v>
      </c>
      <c r="AD211" s="286">
        <f>IF('2b - USD - conv.'!AD211=0,0,'2a - USD - local'!AD211/'2b - USD - conv.'!AD211)</f>
        <v>0</v>
      </c>
      <c r="AE211" s="286">
        <f>IF('2b - USD - conv.'!AE211=0,0,'2a - USD - local'!AE211/'2b - USD - conv.'!AE211)</f>
        <v>0</v>
      </c>
      <c r="AF211" s="286">
        <f>IF('2b - USD - conv.'!AF211=0,0,'2a - USD - local'!AF211/'2b - USD - conv.'!AF211)</f>
        <v>0</v>
      </c>
      <c r="AG211" s="286">
        <f>IF('2b - USD - conv.'!AG211=0,0,'2a - USD - local'!AG211/'2b - USD - conv.'!AG211)</f>
        <v>0</v>
      </c>
      <c r="AH211" s="286">
        <f>IF('2b - USD - conv.'!AH211=0,0,'2a - USD - local'!AH211/'2b - USD - conv.'!AH211)</f>
        <v>0</v>
      </c>
      <c r="AI211" s="286">
        <f>IF('2b - USD - conv.'!AI211=0,0,'2a - USD - local'!AI211/'2b - USD - conv.'!AI211)</f>
        <v>0</v>
      </c>
      <c r="AJ211" s="286">
        <f>IF('2b - USD - conv.'!AJ211=0,0,'2a - USD - local'!AJ211/'2b - USD - conv.'!AJ211)</f>
        <v>0</v>
      </c>
      <c r="AK211" s="286">
        <f>IF('2b - USD - conv.'!AK211=0,0,'2a - USD - local'!AK211/'2b - USD - conv.'!AK211)</f>
        <v>0</v>
      </c>
      <c r="AL211" s="286">
        <f>IF('2b - USD - conv.'!AL211=0,0,'2a - USD - local'!AL211/'2b - USD - conv.'!AL211)</f>
        <v>0</v>
      </c>
      <c r="AM211" s="286">
        <f>IF('2b - USD - conv.'!AM211=0,0,'2a - USD - local'!AM211/'2b - USD - conv.'!AM211)</f>
        <v>0</v>
      </c>
      <c r="AN211" s="286">
        <f>IF('2b - USD - conv.'!AN211=0,0,'2a - USD - local'!AN211/'2b - USD - conv.'!AN211)</f>
        <v>0</v>
      </c>
      <c r="AO211" s="286">
        <f>IF('2b - USD - conv.'!AO211=0,0,'2a - USD - local'!AO211/'2b - USD - conv.'!AO211)</f>
        <v>0</v>
      </c>
      <c r="AP211" s="308">
        <f>IF('2b - USD - conv.'!AP211=0,0,'2a - USD - local'!AP211/'2b - USD - conv.'!AP211)</f>
        <v>0</v>
      </c>
    </row>
    <row r="212" spans="1:42" customFormat="1" outlineLevel="2">
      <c r="A212" s="211" t="str">
        <f>A203&amp;"."&amp;A205&amp;"."&amp;A204&amp;"."&amp;B212</f>
        <v>1.c.5.7</v>
      </c>
      <c r="B212">
        <v>7</v>
      </c>
      <c r="C212" t="str">
        <f>'1-GBP'!C212</f>
        <v/>
      </c>
      <c r="M212" s="286">
        <f>IF('2b - USD - conv.'!M212=0,0,'2a - USD - local'!M212/'2b - USD - conv.'!M212)</f>
        <v>0</v>
      </c>
      <c r="N212" s="286">
        <f>IF('2b - USD - conv.'!N212=0,0,'2a - USD - local'!N212/'2b - USD - conv.'!N212)</f>
        <v>0</v>
      </c>
      <c r="O212" s="286">
        <f>IF('2b - USD - conv.'!O212=0,0,'2a - USD - local'!O212/'2b - USD - conv.'!O212)</f>
        <v>0</v>
      </c>
      <c r="P212" s="286">
        <f>IF('2b - USD - conv.'!P212=0,0,'2a - USD - local'!P212/'2b - USD - conv.'!P212)</f>
        <v>0</v>
      </c>
      <c r="Q212" s="286">
        <f>IF('2b - USD - conv.'!Q212=0,0,'2a - USD - local'!Q212/'2b - USD - conv.'!Q212)</f>
        <v>0</v>
      </c>
      <c r="R212" s="286">
        <f>IF('2b - USD - conv.'!R212=0,0,'2a - USD - local'!R212/'2b - USD - conv.'!R212)</f>
        <v>0</v>
      </c>
      <c r="S212" s="286">
        <f>IF('2b - USD - conv.'!S212=0,0,'2a - USD - local'!S212/'2b - USD - conv.'!S212)</f>
        <v>0</v>
      </c>
      <c r="T212" s="286">
        <f>IF('2b - USD - conv.'!T212=0,0,'2a - USD - local'!T212/'2b - USD - conv.'!T212)</f>
        <v>0</v>
      </c>
      <c r="U212" s="286">
        <f>IF('2b - USD - conv.'!U212=0,0,'2a - USD - local'!U212/'2b - USD - conv.'!U212)</f>
        <v>0</v>
      </c>
      <c r="V212" s="286">
        <f>IF('2b - USD - conv.'!V212=0,0,'2a - USD - local'!V212/'2b - USD - conv.'!V212)</f>
        <v>0</v>
      </c>
      <c r="W212" s="286">
        <f>IF('2b - USD - conv.'!W212=0,0,'2a - USD - local'!W212/'2b - USD - conv.'!W212)</f>
        <v>0</v>
      </c>
      <c r="X212" s="286">
        <f>IF('2b - USD - conv.'!X212=0,0,'2a - USD - local'!X212/'2b - USD - conv.'!X212)</f>
        <v>0</v>
      </c>
      <c r="Y212" s="286">
        <f>IF('2b - USD - conv.'!Y212=0,0,'2a - USD - local'!Y212/'2b - USD - conv.'!Y212)</f>
        <v>0</v>
      </c>
      <c r="Z212" s="286">
        <f>IF('2b - USD - conv.'!Z212=0,0,'2a - USD - local'!Z212/'2b - USD - conv.'!Z212)</f>
        <v>0</v>
      </c>
      <c r="AA212" s="286">
        <f>IF('2b - USD - conv.'!AA212=0,0,'2a - USD - local'!AA212/'2b - USD - conv.'!AA212)</f>
        <v>0</v>
      </c>
      <c r="AB212" s="286">
        <f>IF('2b - USD - conv.'!AB212=0,0,'2a - USD - local'!AB212/'2b - USD - conv.'!AB212)</f>
        <v>0</v>
      </c>
      <c r="AC212" s="286">
        <f>IF('2b - USD - conv.'!AC212=0,0,'2a - USD - local'!AC212/'2b - USD - conv.'!AC212)</f>
        <v>0</v>
      </c>
      <c r="AD212" s="286">
        <f>IF('2b - USD - conv.'!AD212=0,0,'2a - USD - local'!AD212/'2b - USD - conv.'!AD212)</f>
        <v>0</v>
      </c>
      <c r="AE212" s="286">
        <f>IF('2b - USD - conv.'!AE212=0,0,'2a - USD - local'!AE212/'2b - USD - conv.'!AE212)</f>
        <v>0</v>
      </c>
      <c r="AF212" s="286">
        <f>IF('2b - USD - conv.'!AF212=0,0,'2a - USD - local'!AF212/'2b - USD - conv.'!AF212)</f>
        <v>0</v>
      </c>
      <c r="AG212" s="286">
        <f>IF('2b - USD - conv.'!AG212=0,0,'2a - USD - local'!AG212/'2b - USD - conv.'!AG212)</f>
        <v>0</v>
      </c>
      <c r="AH212" s="286">
        <f>IF('2b - USD - conv.'!AH212=0,0,'2a - USD - local'!AH212/'2b - USD - conv.'!AH212)</f>
        <v>0</v>
      </c>
      <c r="AI212" s="286">
        <f>IF('2b - USD - conv.'!AI212=0,0,'2a - USD - local'!AI212/'2b - USD - conv.'!AI212)</f>
        <v>0</v>
      </c>
      <c r="AJ212" s="286">
        <f>IF('2b - USD - conv.'!AJ212=0,0,'2a - USD - local'!AJ212/'2b - USD - conv.'!AJ212)</f>
        <v>0</v>
      </c>
      <c r="AK212" s="286">
        <f>IF('2b - USD - conv.'!AK212=0,0,'2a - USD - local'!AK212/'2b - USD - conv.'!AK212)</f>
        <v>0</v>
      </c>
      <c r="AL212" s="286">
        <f>IF('2b - USD - conv.'!AL212=0,0,'2a - USD - local'!AL212/'2b - USD - conv.'!AL212)</f>
        <v>0</v>
      </c>
      <c r="AM212" s="286">
        <f>IF('2b - USD - conv.'!AM212=0,0,'2a - USD - local'!AM212/'2b - USD - conv.'!AM212)</f>
        <v>0</v>
      </c>
      <c r="AN212" s="286">
        <f>IF('2b - USD - conv.'!AN212=0,0,'2a - USD - local'!AN212/'2b - USD - conv.'!AN212)</f>
        <v>0</v>
      </c>
      <c r="AO212" s="286">
        <f>IF('2b - USD - conv.'!AO212=0,0,'2a - USD - local'!AO212/'2b - USD - conv.'!AO212)</f>
        <v>0</v>
      </c>
      <c r="AP212" s="308">
        <f>IF('2b - USD - conv.'!AP212=0,0,'2a - USD - local'!AP212/'2b - USD - conv.'!AP212)</f>
        <v>0</v>
      </c>
    </row>
    <row r="213" spans="1:42" customFormat="1" outlineLevel="2">
      <c r="A213" s="211" t="str">
        <f>A203&amp;"."&amp;A205&amp;"."&amp;A204&amp;"."&amp;B213</f>
        <v>1.c.5.8</v>
      </c>
      <c r="B213">
        <v>8</v>
      </c>
      <c r="C213" t="str">
        <f>'1-GBP'!C213</f>
        <v/>
      </c>
      <c r="M213" s="286">
        <f>IF('2b - USD - conv.'!M213=0,0,'2a - USD - local'!M213/'2b - USD - conv.'!M213)</f>
        <v>0</v>
      </c>
      <c r="N213" s="286">
        <f>IF('2b - USD - conv.'!N213=0,0,'2a - USD - local'!N213/'2b - USD - conv.'!N213)</f>
        <v>0</v>
      </c>
      <c r="O213" s="286">
        <f>IF('2b - USD - conv.'!O213=0,0,'2a - USD - local'!O213/'2b - USD - conv.'!O213)</f>
        <v>0</v>
      </c>
      <c r="P213" s="286">
        <f>IF('2b - USD - conv.'!P213=0,0,'2a - USD - local'!P213/'2b - USD - conv.'!P213)</f>
        <v>0</v>
      </c>
      <c r="Q213" s="286">
        <f>IF('2b - USD - conv.'!Q213=0,0,'2a - USD - local'!Q213/'2b - USD - conv.'!Q213)</f>
        <v>0</v>
      </c>
      <c r="R213" s="286">
        <f>IF('2b - USD - conv.'!R213=0,0,'2a - USD - local'!R213/'2b - USD - conv.'!R213)</f>
        <v>0</v>
      </c>
      <c r="S213" s="286">
        <f>IF('2b - USD - conv.'!S213=0,0,'2a - USD - local'!S213/'2b - USD - conv.'!S213)</f>
        <v>0</v>
      </c>
      <c r="T213" s="286">
        <f>IF('2b - USD - conv.'!T213=0,0,'2a - USD - local'!T213/'2b - USD - conv.'!T213)</f>
        <v>0</v>
      </c>
      <c r="U213" s="286">
        <f>IF('2b - USD - conv.'!U213=0,0,'2a - USD - local'!U213/'2b - USD - conv.'!U213)</f>
        <v>0</v>
      </c>
      <c r="V213" s="286">
        <f>IF('2b - USD - conv.'!V213=0,0,'2a - USD - local'!V213/'2b - USD - conv.'!V213)</f>
        <v>0</v>
      </c>
      <c r="W213" s="286">
        <f>IF('2b - USD - conv.'!W213=0,0,'2a - USD - local'!W213/'2b - USD - conv.'!W213)</f>
        <v>0</v>
      </c>
      <c r="X213" s="286">
        <f>IF('2b - USD - conv.'!X213=0,0,'2a - USD - local'!X213/'2b - USD - conv.'!X213)</f>
        <v>0</v>
      </c>
      <c r="Y213" s="286">
        <f>IF('2b - USD - conv.'!Y213=0,0,'2a - USD - local'!Y213/'2b - USD - conv.'!Y213)</f>
        <v>0</v>
      </c>
      <c r="Z213" s="286">
        <f>IF('2b - USD - conv.'!Z213=0,0,'2a - USD - local'!Z213/'2b - USD - conv.'!Z213)</f>
        <v>0</v>
      </c>
      <c r="AA213" s="286">
        <f>IF('2b - USD - conv.'!AA213=0,0,'2a - USD - local'!AA213/'2b - USD - conv.'!AA213)</f>
        <v>0</v>
      </c>
      <c r="AB213" s="286">
        <f>IF('2b - USD - conv.'!AB213=0,0,'2a - USD - local'!AB213/'2b - USD - conv.'!AB213)</f>
        <v>0</v>
      </c>
      <c r="AC213" s="286">
        <f>IF('2b - USD - conv.'!AC213=0,0,'2a - USD - local'!AC213/'2b - USD - conv.'!AC213)</f>
        <v>0</v>
      </c>
      <c r="AD213" s="286">
        <f>IF('2b - USD - conv.'!AD213=0,0,'2a - USD - local'!AD213/'2b - USD - conv.'!AD213)</f>
        <v>0</v>
      </c>
      <c r="AE213" s="286">
        <f>IF('2b - USD - conv.'!AE213=0,0,'2a - USD - local'!AE213/'2b - USD - conv.'!AE213)</f>
        <v>0</v>
      </c>
      <c r="AF213" s="286">
        <f>IF('2b - USD - conv.'!AF213=0,0,'2a - USD - local'!AF213/'2b - USD - conv.'!AF213)</f>
        <v>0</v>
      </c>
      <c r="AG213" s="286">
        <f>IF('2b - USD - conv.'!AG213=0,0,'2a - USD - local'!AG213/'2b - USD - conv.'!AG213)</f>
        <v>0</v>
      </c>
      <c r="AH213" s="286">
        <f>IF('2b - USD - conv.'!AH213=0,0,'2a - USD - local'!AH213/'2b - USD - conv.'!AH213)</f>
        <v>0</v>
      </c>
      <c r="AI213" s="286">
        <f>IF('2b - USD - conv.'!AI213=0,0,'2a - USD - local'!AI213/'2b - USD - conv.'!AI213)</f>
        <v>0</v>
      </c>
      <c r="AJ213" s="286">
        <f>IF('2b - USD - conv.'!AJ213=0,0,'2a - USD - local'!AJ213/'2b - USD - conv.'!AJ213)</f>
        <v>0</v>
      </c>
      <c r="AK213" s="286">
        <f>IF('2b - USD - conv.'!AK213=0,0,'2a - USD - local'!AK213/'2b - USD - conv.'!AK213)</f>
        <v>0</v>
      </c>
      <c r="AL213" s="286">
        <f>IF('2b - USD - conv.'!AL213=0,0,'2a - USD - local'!AL213/'2b - USD - conv.'!AL213)</f>
        <v>0</v>
      </c>
      <c r="AM213" s="286">
        <f>IF('2b - USD - conv.'!AM213=0,0,'2a - USD - local'!AM213/'2b - USD - conv.'!AM213)</f>
        <v>0</v>
      </c>
      <c r="AN213" s="286">
        <f>IF('2b - USD - conv.'!AN213=0,0,'2a - USD - local'!AN213/'2b - USD - conv.'!AN213)</f>
        <v>0</v>
      </c>
      <c r="AO213" s="286">
        <f>IF('2b - USD - conv.'!AO213=0,0,'2a - USD - local'!AO213/'2b - USD - conv.'!AO213)</f>
        <v>0</v>
      </c>
      <c r="AP213" s="308">
        <f>IF('2b - USD - conv.'!AP213=0,0,'2a - USD - local'!AP213/'2b - USD - conv.'!AP213)</f>
        <v>0</v>
      </c>
    </row>
    <row r="214" spans="1:42" customFormat="1" outlineLevel="2">
      <c r="A214" s="211" t="str">
        <f>A203&amp;"."&amp;A205&amp;"."&amp;A204&amp;"."&amp;B214</f>
        <v>1.c.5.9</v>
      </c>
      <c r="B214">
        <v>9</v>
      </c>
      <c r="C214" t="str">
        <f>'1-GBP'!C214</f>
        <v/>
      </c>
      <c r="M214" s="286">
        <f>IF('2b - USD - conv.'!M214=0,0,'2a - USD - local'!M214/'2b - USD - conv.'!M214)</f>
        <v>0</v>
      </c>
      <c r="N214" s="286">
        <f>IF('2b - USD - conv.'!N214=0,0,'2a - USD - local'!N214/'2b - USD - conv.'!N214)</f>
        <v>0</v>
      </c>
      <c r="O214" s="286">
        <f>IF('2b - USD - conv.'!O214=0,0,'2a - USD - local'!O214/'2b - USD - conv.'!O214)</f>
        <v>0</v>
      </c>
      <c r="P214" s="286">
        <f>IF('2b - USD - conv.'!P214=0,0,'2a - USD - local'!P214/'2b - USD - conv.'!P214)</f>
        <v>0</v>
      </c>
      <c r="Q214" s="286">
        <f>IF('2b - USD - conv.'!Q214=0,0,'2a - USD - local'!Q214/'2b - USD - conv.'!Q214)</f>
        <v>0</v>
      </c>
      <c r="R214" s="286">
        <f>IF('2b - USD - conv.'!R214=0,0,'2a - USD - local'!R214/'2b - USD - conv.'!R214)</f>
        <v>0</v>
      </c>
      <c r="S214" s="286">
        <f>IF('2b - USD - conv.'!S214=0,0,'2a - USD - local'!S214/'2b - USD - conv.'!S214)</f>
        <v>0</v>
      </c>
      <c r="T214" s="286">
        <f>IF('2b - USD - conv.'!T214=0,0,'2a - USD - local'!T214/'2b - USD - conv.'!T214)</f>
        <v>0</v>
      </c>
      <c r="U214" s="286">
        <f>IF('2b - USD - conv.'!U214=0,0,'2a - USD - local'!U214/'2b - USD - conv.'!U214)</f>
        <v>0</v>
      </c>
      <c r="V214" s="286">
        <f>IF('2b - USD - conv.'!V214=0,0,'2a - USD - local'!V214/'2b - USD - conv.'!V214)</f>
        <v>0</v>
      </c>
      <c r="W214" s="286">
        <f>IF('2b - USD - conv.'!W214=0,0,'2a - USD - local'!W214/'2b - USD - conv.'!W214)</f>
        <v>0</v>
      </c>
      <c r="X214" s="286">
        <f>IF('2b - USD - conv.'!X214=0,0,'2a - USD - local'!X214/'2b - USD - conv.'!X214)</f>
        <v>0</v>
      </c>
      <c r="Y214" s="286">
        <f>IF('2b - USD - conv.'!Y214=0,0,'2a - USD - local'!Y214/'2b - USD - conv.'!Y214)</f>
        <v>0</v>
      </c>
      <c r="Z214" s="286">
        <f>IF('2b - USD - conv.'!Z214=0,0,'2a - USD - local'!Z214/'2b - USD - conv.'!Z214)</f>
        <v>0</v>
      </c>
      <c r="AA214" s="286">
        <f>IF('2b - USD - conv.'!AA214=0,0,'2a - USD - local'!AA214/'2b - USD - conv.'!AA214)</f>
        <v>0</v>
      </c>
      <c r="AB214" s="286">
        <f>IF('2b - USD - conv.'!AB214=0,0,'2a - USD - local'!AB214/'2b - USD - conv.'!AB214)</f>
        <v>0</v>
      </c>
      <c r="AC214" s="286">
        <f>IF('2b - USD - conv.'!AC214=0,0,'2a - USD - local'!AC214/'2b - USD - conv.'!AC214)</f>
        <v>0</v>
      </c>
      <c r="AD214" s="286">
        <f>IF('2b - USD - conv.'!AD214=0,0,'2a - USD - local'!AD214/'2b - USD - conv.'!AD214)</f>
        <v>0</v>
      </c>
      <c r="AE214" s="286">
        <f>IF('2b - USD - conv.'!AE214=0,0,'2a - USD - local'!AE214/'2b - USD - conv.'!AE214)</f>
        <v>0</v>
      </c>
      <c r="AF214" s="286">
        <f>IF('2b - USD - conv.'!AF214=0,0,'2a - USD - local'!AF214/'2b - USD - conv.'!AF214)</f>
        <v>0</v>
      </c>
      <c r="AG214" s="286">
        <f>IF('2b - USD - conv.'!AG214=0,0,'2a - USD - local'!AG214/'2b - USD - conv.'!AG214)</f>
        <v>0</v>
      </c>
      <c r="AH214" s="286">
        <f>IF('2b - USD - conv.'!AH214=0,0,'2a - USD - local'!AH214/'2b - USD - conv.'!AH214)</f>
        <v>0</v>
      </c>
      <c r="AI214" s="286">
        <f>IF('2b - USD - conv.'!AI214=0,0,'2a - USD - local'!AI214/'2b - USD - conv.'!AI214)</f>
        <v>0</v>
      </c>
      <c r="AJ214" s="286">
        <f>IF('2b - USD - conv.'!AJ214=0,0,'2a - USD - local'!AJ214/'2b - USD - conv.'!AJ214)</f>
        <v>0</v>
      </c>
      <c r="AK214" s="286">
        <f>IF('2b - USD - conv.'!AK214=0,0,'2a - USD - local'!AK214/'2b - USD - conv.'!AK214)</f>
        <v>0</v>
      </c>
      <c r="AL214" s="286">
        <f>IF('2b - USD - conv.'!AL214=0,0,'2a - USD - local'!AL214/'2b - USD - conv.'!AL214)</f>
        <v>0</v>
      </c>
      <c r="AM214" s="286">
        <f>IF('2b - USD - conv.'!AM214=0,0,'2a - USD - local'!AM214/'2b - USD - conv.'!AM214)</f>
        <v>0</v>
      </c>
      <c r="AN214" s="286">
        <f>IF('2b - USD - conv.'!AN214=0,0,'2a - USD - local'!AN214/'2b - USD - conv.'!AN214)</f>
        <v>0</v>
      </c>
      <c r="AO214" s="286">
        <f>IF('2b - USD - conv.'!AO214=0,0,'2a - USD - local'!AO214/'2b - USD - conv.'!AO214)</f>
        <v>0</v>
      </c>
      <c r="AP214" s="308">
        <f>IF('2b - USD - conv.'!AP214=0,0,'2a - USD - local'!AP214/'2b - USD - conv.'!AP214)</f>
        <v>0</v>
      </c>
    </row>
    <row r="215" spans="1:42" customFormat="1" outlineLevel="2">
      <c r="A215" s="211" t="str">
        <f>A203&amp;"."&amp;A205&amp;"."&amp;A204&amp;"."&amp;B215</f>
        <v>1.c.5.10</v>
      </c>
      <c r="B215">
        <v>10</v>
      </c>
      <c r="C215" t="str">
        <f>'1-GBP'!C215</f>
        <v/>
      </c>
      <c r="M215" s="286">
        <f>IF('2b - USD - conv.'!M215=0,0,'2a - USD - local'!M215/'2b - USD - conv.'!M215)</f>
        <v>0</v>
      </c>
      <c r="N215" s="286">
        <f>IF('2b - USD - conv.'!N215=0,0,'2a - USD - local'!N215/'2b - USD - conv.'!N215)</f>
        <v>0</v>
      </c>
      <c r="O215" s="286">
        <f>IF('2b - USD - conv.'!O215=0,0,'2a - USD - local'!O215/'2b - USD - conv.'!O215)</f>
        <v>0</v>
      </c>
      <c r="P215" s="286">
        <f>IF('2b - USD - conv.'!P215=0,0,'2a - USD - local'!P215/'2b - USD - conv.'!P215)</f>
        <v>0</v>
      </c>
      <c r="Q215" s="286">
        <f>IF('2b - USD - conv.'!Q215=0,0,'2a - USD - local'!Q215/'2b - USD - conv.'!Q215)</f>
        <v>0</v>
      </c>
      <c r="R215" s="286">
        <f>IF('2b - USD - conv.'!R215=0,0,'2a - USD - local'!R215/'2b - USD - conv.'!R215)</f>
        <v>0</v>
      </c>
      <c r="S215" s="286">
        <f>IF('2b - USD - conv.'!S215=0,0,'2a - USD - local'!S215/'2b - USD - conv.'!S215)</f>
        <v>0</v>
      </c>
      <c r="T215" s="286">
        <f>IF('2b - USD - conv.'!T215=0,0,'2a - USD - local'!T215/'2b - USD - conv.'!T215)</f>
        <v>0</v>
      </c>
      <c r="U215" s="286">
        <f>IF('2b - USD - conv.'!U215=0,0,'2a - USD - local'!U215/'2b - USD - conv.'!U215)</f>
        <v>0</v>
      </c>
      <c r="V215" s="286">
        <f>IF('2b - USD - conv.'!V215=0,0,'2a - USD - local'!V215/'2b - USD - conv.'!V215)</f>
        <v>0</v>
      </c>
      <c r="W215" s="286">
        <f>IF('2b - USD - conv.'!W215=0,0,'2a - USD - local'!W215/'2b - USD - conv.'!W215)</f>
        <v>0</v>
      </c>
      <c r="X215" s="286">
        <f>IF('2b - USD - conv.'!X215=0,0,'2a - USD - local'!X215/'2b - USD - conv.'!X215)</f>
        <v>0</v>
      </c>
      <c r="Y215" s="286">
        <f>IF('2b - USD - conv.'!Y215=0,0,'2a - USD - local'!Y215/'2b - USD - conv.'!Y215)</f>
        <v>0</v>
      </c>
      <c r="Z215" s="286">
        <f>IF('2b - USD - conv.'!Z215=0,0,'2a - USD - local'!Z215/'2b - USD - conv.'!Z215)</f>
        <v>0</v>
      </c>
      <c r="AA215" s="286">
        <f>IF('2b - USD - conv.'!AA215=0,0,'2a - USD - local'!AA215/'2b - USD - conv.'!AA215)</f>
        <v>0</v>
      </c>
      <c r="AB215" s="286">
        <f>IF('2b - USD - conv.'!AB215=0,0,'2a - USD - local'!AB215/'2b - USD - conv.'!AB215)</f>
        <v>0</v>
      </c>
      <c r="AC215" s="286">
        <f>IF('2b - USD - conv.'!AC215=0,0,'2a - USD - local'!AC215/'2b - USD - conv.'!AC215)</f>
        <v>0</v>
      </c>
      <c r="AD215" s="286">
        <f>IF('2b - USD - conv.'!AD215=0,0,'2a - USD - local'!AD215/'2b - USD - conv.'!AD215)</f>
        <v>0</v>
      </c>
      <c r="AE215" s="286">
        <f>IF('2b - USD - conv.'!AE215=0,0,'2a - USD - local'!AE215/'2b - USD - conv.'!AE215)</f>
        <v>0</v>
      </c>
      <c r="AF215" s="286">
        <f>IF('2b - USD - conv.'!AF215=0,0,'2a - USD - local'!AF215/'2b - USD - conv.'!AF215)</f>
        <v>0</v>
      </c>
      <c r="AG215" s="286">
        <f>IF('2b - USD - conv.'!AG215=0,0,'2a - USD - local'!AG215/'2b - USD - conv.'!AG215)</f>
        <v>0</v>
      </c>
      <c r="AH215" s="286">
        <f>IF('2b - USD - conv.'!AH215=0,0,'2a - USD - local'!AH215/'2b - USD - conv.'!AH215)</f>
        <v>0</v>
      </c>
      <c r="AI215" s="286">
        <f>IF('2b - USD - conv.'!AI215=0,0,'2a - USD - local'!AI215/'2b - USD - conv.'!AI215)</f>
        <v>0</v>
      </c>
      <c r="AJ215" s="286">
        <f>IF('2b - USD - conv.'!AJ215=0,0,'2a - USD - local'!AJ215/'2b - USD - conv.'!AJ215)</f>
        <v>0</v>
      </c>
      <c r="AK215" s="286">
        <f>IF('2b - USD - conv.'!AK215=0,0,'2a - USD - local'!AK215/'2b - USD - conv.'!AK215)</f>
        <v>0</v>
      </c>
      <c r="AL215" s="286">
        <f>IF('2b - USD - conv.'!AL215=0,0,'2a - USD - local'!AL215/'2b - USD - conv.'!AL215)</f>
        <v>0</v>
      </c>
      <c r="AM215" s="286">
        <f>IF('2b - USD - conv.'!AM215=0,0,'2a - USD - local'!AM215/'2b - USD - conv.'!AM215)</f>
        <v>0</v>
      </c>
      <c r="AN215" s="286">
        <f>IF('2b - USD - conv.'!AN215=0,0,'2a - USD - local'!AN215/'2b - USD - conv.'!AN215)</f>
        <v>0</v>
      </c>
      <c r="AO215" s="286">
        <f>IF('2b - USD - conv.'!AO215=0,0,'2a - USD - local'!AO215/'2b - USD - conv.'!AO215)</f>
        <v>0</v>
      </c>
      <c r="AP215" s="308">
        <f>IF('2b - USD - conv.'!AP215=0,0,'2a - USD - local'!AP215/'2b - USD - conv.'!AP215)</f>
        <v>0</v>
      </c>
    </row>
    <row r="216" spans="1:42" customFormat="1" outlineLevel="2">
      <c r="A216" s="211" t="str">
        <f>A203&amp;"."&amp;A205&amp;"."&amp;A204&amp;"."&amp;B216</f>
        <v>1.c.5.11</v>
      </c>
      <c r="B216">
        <v>11</v>
      </c>
      <c r="C216" t="str">
        <f>'1-GBP'!C216</f>
        <v/>
      </c>
      <c r="M216" s="286">
        <f>IF('2b - USD - conv.'!M216=0,0,'2a - USD - local'!M216/'2b - USD - conv.'!M216)</f>
        <v>0</v>
      </c>
      <c r="N216" s="286">
        <f>IF('2b - USD - conv.'!N216=0,0,'2a - USD - local'!N216/'2b - USD - conv.'!N216)</f>
        <v>0</v>
      </c>
      <c r="O216" s="286">
        <f>IF('2b - USD - conv.'!O216=0,0,'2a - USD - local'!O216/'2b - USD - conv.'!O216)</f>
        <v>0</v>
      </c>
      <c r="P216" s="286">
        <f>IF('2b - USD - conv.'!P216=0,0,'2a - USD - local'!P216/'2b - USD - conv.'!P216)</f>
        <v>0</v>
      </c>
      <c r="Q216" s="286">
        <f>IF('2b - USD - conv.'!Q216=0,0,'2a - USD - local'!Q216/'2b - USD - conv.'!Q216)</f>
        <v>0</v>
      </c>
      <c r="R216" s="286">
        <f>IF('2b - USD - conv.'!R216=0,0,'2a - USD - local'!R216/'2b - USD - conv.'!R216)</f>
        <v>0</v>
      </c>
      <c r="S216" s="286">
        <f>IF('2b - USD - conv.'!S216=0,0,'2a - USD - local'!S216/'2b - USD - conv.'!S216)</f>
        <v>0</v>
      </c>
      <c r="T216" s="286">
        <f>IF('2b - USD - conv.'!T216=0,0,'2a - USD - local'!T216/'2b - USD - conv.'!T216)</f>
        <v>0</v>
      </c>
      <c r="U216" s="286">
        <f>IF('2b - USD - conv.'!U216=0,0,'2a - USD - local'!U216/'2b - USD - conv.'!U216)</f>
        <v>0</v>
      </c>
      <c r="V216" s="286">
        <f>IF('2b - USD - conv.'!V216=0,0,'2a - USD - local'!V216/'2b - USD - conv.'!V216)</f>
        <v>0</v>
      </c>
      <c r="W216" s="286">
        <f>IF('2b - USD - conv.'!W216=0,0,'2a - USD - local'!W216/'2b - USD - conv.'!W216)</f>
        <v>0</v>
      </c>
      <c r="X216" s="286">
        <f>IF('2b - USD - conv.'!X216=0,0,'2a - USD - local'!X216/'2b - USD - conv.'!X216)</f>
        <v>0</v>
      </c>
      <c r="Y216" s="286">
        <f>IF('2b - USD - conv.'!Y216=0,0,'2a - USD - local'!Y216/'2b - USD - conv.'!Y216)</f>
        <v>0</v>
      </c>
      <c r="Z216" s="286">
        <f>IF('2b - USD - conv.'!Z216=0,0,'2a - USD - local'!Z216/'2b - USD - conv.'!Z216)</f>
        <v>0</v>
      </c>
      <c r="AA216" s="286">
        <f>IF('2b - USD - conv.'!AA216=0,0,'2a - USD - local'!AA216/'2b - USD - conv.'!AA216)</f>
        <v>0</v>
      </c>
      <c r="AB216" s="286">
        <f>IF('2b - USD - conv.'!AB216=0,0,'2a - USD - local'!AB216/'2b - USD - conv.'!AB216)</f>
        <v>0</v>
      </c>
      <c r="AC216" s="286">
        <f>IF('2b - USD - conv.'!AC216=0,0,'2a - USD - local'!AC216/'2b - USD - conv.'!AC216)</f>
        <v>0</v>
      </c>
      <c r="AD216" s="286">
        <f>IF('2b - USD - conv.'!AD216=0,0,'2a - USD - local'!AD216/'2b - USD - conv.'!AD216)</f>
        <v>0</v>
      </c>
      <c r="AE216" s="286">
        <f>IF('2b - USD - conv.'!AE216=0,0,'2a - USD - local'!AE216/'2b - USD - conv.'!AE216)</f>
        <v>0</v>
      </c>
      <c r="AF216" s="286">
        <f>IF('2b - USD - conv.'!AF216=0,0,'2a - USD - local'!AF216/'2b - USD - conv.'!AF216)</f>
        <v>0</v>
      </c>
      <c r="AG216" s="286">
        <f>IF('2b - USD - conv.'!AG216=0,0,'2a - USD - local'!AG216/'2b - USD - conv.'!AG216)</f>
        <v>0</v>
      </c>
      <c r="AH216" s="286">
        <f>IF('2b - USD - conv.'!AH216=0,0,'2a - USD - local'!AH216/'2b - USD - conv.'!AH216)</f>
        <v>0</v>
      </c>
      <c r="AI216" s="286">
        <f>IF('2b - USD - conv.'!AI216=0,0,'2a - USD - local'!AI216/'2b - USD - conv.'!AI216)</f>
        <v>0</v>
      </c>
      <c r="AJ216" s="286">
        <f>IF('2b - USD - conv.'!AJ216=0,0,'2a - USD - local'!AJ216/'2b - USD - conv.'!AJ216)</f>
        <v>0</v>
      </c>
      <c r="AK216" s="286">
        <f>IF('2b - USD - conv.'!AK216=0,0,'2a - USD - local'!AK216/'2b - USD - conv.'!AK216)</f>
        <v>0</v>
      </c>
      <c r="AL216" s="286">
        <f>IF('2b - USD - conv.'!AL216=0,0,'2a - USD - local'!AL216/'2b - USD - conv.'!AL216)</f>
        <v>0</v>
      </c>
      <c r="AM216" s="286">
        <f>IF('2b - USD - conv.'!AM216=0,0,'2a - USD - local'!AM216/'2b - USD - conv.'!AM216)</f>
        <v>0</v>
      </c>
      <c r="AN216" s="286">
        <f>IF('2b - USD - conv.'!AN216=0,0,'2a - USD - local'!AN216/'2b - USD - conv.'!AN216)</f>
        <v>0</v>
      </c>
      <c r="AO216" s="286">
        <f>IF('2b - USD - conv.'!AO216=0,0,'2a - USD - local'!AO216/'2b - USD - conv.'!AO216)</f>
        <v>0</v>
      </c>
      <c r="AP216" s="308">
        <f>IF('2b - USD - conv.'!AP216=0,0,'2a - USD - local'!AP216/'2b - USD - conv.'!AP216)</f>
        <v>0</v>
      </c>
    </row>
    <row r="217" spans="1:42" customFormat="1" outlineLevel="2">
      <c r="A217" s="211" t="str">
        <f>A203&amp;"."&amp;A205&amp;"."&amp;A204&amp;"."&amp;B217</f>
        <v>1.c.5.12</v>
      </c>
      <c r="B217">
        <v>12</v>
      </c>
      <c r="C217" t="str">
        <f>'1-GBP'!C217</f>
        <v/>
      </c>
      <c r="M217" s="286">
        <f>IF('2b - USD - conv.'!M217=0,0,'2a - USD - local'!M217/'2b - USD - conv.'!M217)</f>
        <v>0</v>
      </c>
      <c r="N217" s="286">
        <f>IF('2b - USD - conv.'!N217=0,0,'2a - USD - local'!N217/'2b - USD - conv.'!N217)</f>
        <v>0</v>
      </c>
      <c r="O217" s="286">
        <f>IF('2b - USD - conv.'!O217=0,0,'2a - USD - local'!O217/'2b - USD - conv.'!O217)</f>
        <v>0</v>
      </c>
      <c r="P217" s="286">
        <f>IF('2b - USD - conv.'!P217=0,0,'2a - USD - local'!P217/'2b - USD - conv.'!P217)</f>
        <v>0</v>
      </c>
      <c r="Q217" s="286">
        <f>IF('2b - USD - conv.'!Q217=0,0,'2a - USD - local'!Q217/'2b - USD - conv.'!Q217)</f>
        <v>0</v>
      </c>
      <c r="R217" s="286">
        <f>IF('2b - USD - conv.'!R217=0,0,'2a - USD - local'!R217/'2b - USD - conv.'!R217)</f>
        <v>0</v>
      </c>
      <c r="S217" s="286">
        <f>IF('2b - USD - conv.'!S217=0,0,'2a - USD - local'!S217/'2b - USD - conv.'!S217)</f>
        <v>0</v>
      </c>
      <c r="T217" s="286">
        <f>IF('2b - USD - conv.'!T217=0,0,'2a - USD - local'!T217/'2b - USD - conv.'!T217)</f>
        <v>0</v>
      </c>
      <c r="U217" s="286">
        <f>IF('2b - USD - conv.'!U217=0,0,'2a - USD - local'!U217/'2b - USD - conv.'!U217)</f>
        <v>0</v>
      </c>
      <c r="V217" s="286">
        <f>IF('2b - USD - conv.'!V217=0,0,'2a - USD - local'!V217/'2b - USD - conv.'!V217)</f>
        <v>0</v>
      </c>
      <c r="W217" s="286">
        <f>IF('2b - USD - conv.'!W217=0,0,'2a - USD - local'!W217/'2b - USD - conv.'!W217)</f>
        <v>0</v>
      </c>
      <c r="X217" s="286">
        <f>IF('2b - USD - conv.'!X217=0,0,'2a - USD - local'!X217/'2b - USD - conv.'!X217)</f>
        <v>0</v>
      </c>
      <c r="Y217" s="286">
        <f>IF('2b - USD - conv.'!Y217=0,0,'2a - USD - local'!Y217/'2b - USD - conv.'!Y217)</f>
        <v>0</v>
      </c>
      <c r="Z217" s="286">
        <f>IF('2b - USD - conv.'!Z217=0,0,'2a - USD - local'!Z217/'2b - USD - conv.'!Z217)</f>
        <v>0</v>
      </c>
      <c r="AA217" s="286">
        <f>IF('2b - USD - conv.'!AA217=0,0,'2a - USD - local'!AA217/'2b - USD - conv.'!AA217)</f>
        <v>0</v>
      </c>
      <c r="AB217" s="286">
        <f>IF('2b - USD - conv.'!AB217=0,0,'2a - USD - local'!AB217/'2b - USD - conv.'!AB217)</f>
        <v>0</v>
      </c>
      <c r="AC217" s="286">
        <f>IF('2b - USD - conv.'!AC217=0,0,'2a - USD - local'!AC217/'2b - USD - conv.'!AC217)</f>
        <v>0</v>
      </c>
      <c r="AD217" s="286">
        <f>IF('2b - USD - conv.'!AD217=0,0,'2a - USD - local'!AD217/'2b - USD - conv.'!AD217)</f>
        <v>0</v>
      </c>
      <c r="AE217" s="286">
        <f>IF('2b - USD - conv.'!AE217=0,0,'2a - USD - local'!AE217/'2b - USD - conv.'!AE217)</f>
        <v>0</v>
      </c>
      <c r="AF217" s="286">
        <f>IF('2b - USD - conv.'!AF217=0,0,'2a - USD - local'!AF217/'2b - USD - conv.'!AF217)</f>
        <v>0</v>
      </c>
      <c r="AG217" s="286">
        <f>IF('2b - USD - conv.'!AG217=0,0,'2a - USD - local'!AG217/'2b - USD - conv.'!AG217)</f>
        <v>0</v>
      </c>
      <c r="AH217" s="286">
        <f>IF('2b - USD - conv.'!AH217=0,0,'2a - USD - local'!AH217/'2b - USD - conv.'!AH217)</f>
        <v>0</v>
      </c>
      <c r="AI217" s="286">
        <f>IF('2b - USD - conv.'!AI217=0,0,'2a - USD - local'!AI217/'2b - USD - conv.'!AI217)</f>
        <v>0</v>
      </c>
      <c r="AJ217" s="286">
        <f>IF('2b - USD - conv.'!AJ217=0,0,'2a - USD - local'!AJ217/'2b - USD - conv.'!AJ217)</f>
        <v>0</v>
      </c>
      <c r="AK217" s="286">
        <f>IF('2b - USD - conv.'!AK217=0,0,'2a - USD - local'!AK217/'2b - USD - conv.'!AK217)</f>
        <v>0</v>
      </c>
      <c r="AL217" s="286">
        <f>IF('2b - USD - conv.'!AL217=0,0,'2a - USD - local'!AL217/'2b - USD - conv.'!AL217)</f>
        <v>0</v>
      </c>
      <c r="AM217" s="286">
        <f>IF('2b - USD - conv.'!AM217=0,0,'2a - USD - local'!AM217/'2b - USD - conv.'!AM217)</f>
        <v>0</v>
      </c>
      <c r="AN217" s="286">
        <f>IF('2b - USD - conv.'!AN217=0,0,'2a - USD - local'!AN217/'2b - USD - conv.'!AN217)</f>
        <v>0</v>
      </c>
      <c r="AO217" s="286">
        <f>IF('2b - USD - conv.'!AO217=0,0,'2a - USD - local'!AO217/'2b - USD - conv.'!AO217)</f>
        <v>0</v>
      </c>
      <c r="AP217" s="308">
        <f>IF('2b - USD - conv.'!AP217=0,0,'2a - USD - local'!AP217/'2b - USD - conv.'!AP217)</f>
        <v>0</v>
      </c>
    </row>
    <row r="218" spans="1:42" customFormat="1" outlineLevel="1" collapsed="1">
      <c r="A218" s="212"/>
      <c r="B218" s="201">
        <f>B217-COUNTIFS(C206:C217,"")</f>
        <v>6</v>
      </c>
      <c r="C218" s="201" t="s">
        <v>285</v>
      </c>
      <c r="D218" s="201"/>
      <c r="E218" s="201"/>
      <c r="F218" s="201"/>
      <c r="G218" s="201"/>
      <c r="H218" s="201"/>
      <c r="I218" s="201"/>
      <c r="J218" s="201"/>
      <c r="K218" s="201"/>
      <c r="L218" s="201"/>
      <c r="M218" s="280">
        <f>SUM(M206:M217)</f>
        <v>0</v>
      </c>
      <c r="N218" s="280">
        <f>SUM(N206:N217)</f>
        <v>0</v>
      </c>
      <c r="O218" s="280">
        <f t="shared" ref="O218:AP218" si="19">SUM(O206:O217)</f>
        <v>0</v>
      </c>
      <c r="P218" s="280">
        <f t="shared" si="19"/>
        <v>0</v>
      </c>
      <c r="Q218" s="280">
        <f t="shared" si="19"/>
        <v>0</v>
      </c>
      <c r="R218" s="280">
        <f t="shared" si="19"/>
        <v>0</v>
      </c>
      <c r="S218" s="280">
        <f t="shared" si="19"/>
        <v>0</v>
      </c>
      <c r="T218" s="280">
        <f t="shared" si="19"/>
        <v>0</v>
      </c>
      <c r="U218" s="280">
        <f t="shared" si="19"/>
        <v>0</v>
      </c>
      <c r="V218" s="280">
        <f t="shared" si="19"/>
        <v>0</v>
      </c>
      <c r="W218" s="280">
        <f t="shared" si="19"/>
        <v>0</v>
      </c>
      <c r="X218" s="280">
        <f t="shared" si="19"/>
        <v>0</v>
      </c>
      <c r="Y218" s="280">
        <f t="shared" si="19"/>
        <v>0</v>
      </c>
      <c r="Z218" s="280">
        <f t="shared" si="19"/>
        <v>0</v>
      </c>
      <c r="AA218" s="280">
        <f t="shared" si="19"/>
        <v>0</v>
      </c>
      <c r="AB218" s="280">
        <f t="shared" si="19"/>
        <v>0</v>
      </c>
      <c r="AC218" s="280">
        <f t="shared" si="19"/>
        <v>0</v>
      </c>
      <c r="AD218" s="280">
        <f t="shared" si="19"/>
        <v>0</v>
      </c>
      <c r="AE218" s="280">
        <f t="shared" si="19"/>
        <v>0</v>
      </c>
      <c r="AF218" s="280">
        <f t="shared" si="19"/>
        <v>0</v>
      </c>
      <c r="AG218" s="280">
        <f t="shared" si="19"/>
        <v>0</v>
      </c>
      <c r="AH218" s="280">
        <f t="shared" si="19"/>
        <v>0</v>
      </c>
      <c r="AI218" s="280">
        <f t="shared" si="19"/>
        <v>0</v>
      </c>
      <c r="AJ218" s="280">
        <f t="shared" si="19"/>
        <v>0</v>
      </c>
      <c r="AK218" s="280">
        <f t="shared" si="19"/>
        <v>0</v>
      </c>
      <c r="AL218" s="280">
        <f t="shared" si="19"/>
        <v>0</v>
      </c>
      <c r="AM218" s="280">
        <f t="shared" si="19"/>
        <v>0</v>
      </c>
      <c r="AN218" s="280">
        <f t="shared" si="19"/>
        <v>0</v>
      </c>
      <c r="AO218" s="280">
        <f t="shared" si="19"/>
        <v>0</v>
      </c>
      <c r="AP218" s="280">
        <f t="shared" si="19"/>
        <v>0</v>
      </c>
    </row>
    <row r="219" spans="1:42" customFormat="1" outlineLevel="1">
      <c r="A219" s="211"/>
      <c r="M219" s="314"/>
      <c r="N219" s="314"/>
      <c r="O219" s="314"/>
      <c r="P219" s="314"/>
      <c r="Q219" s="314"/>
      <c r="R219" s="314"/>
      <c r="S219" s="314"/>
      <c r="T219" s="314"/>
      <c r="U219" s="314"/>
      <c r="V219" s="314"/>
      <c r="W219" s="314"/>
      <c r="X219" s="314"/>
      <c r="Y219" s="314"/>
      <c r="Z219" s="314"/>
      <c r="AA219" s="314"/>
      <c r="AB219" s="314"/>
      <c r="AC219" s="314"/>
      <c r="AD219" s="314"/>
      <c r="AE219" s="314"/>
      <c r="AF219" s="314"/>
      <c r="AG219" s="314"/>
      <c r="AH219" s="314"/>
      <c r="AI219" s="314"/>
      <c r="AJ219" s="314"/>
      <c r="AK219" s="314"/>
      <c r="AL219" s="314"/>
      <c r="AM219" s="314"/>
      <c r="AN219" s="314"/>
      <c r="AO219" s="314"/>
      <c r="AP219" s="314"/>
    </row>
    <row r="220" spans="1:42" customFormat="1" outlineLevel="1">
      <c r="A220" s="220" t="s">
        <v>216</v>
      </c>
      <c r="B220" s="220" t="s">
        <v>286</v>
      </c>
      <c r="C220" s="220" t="s">
        <v>284</v>
      </c>
      <c r="D220" s="220"/>
      <c r="E220" s="220"/>
      <c r="F220" s="220"/>
      <c r="G220" s="220"/>
      <c r="H220" s="220"/>
      <c r="I220" s="220"/>
      <c r="J220" s="220"/>
      <c r="K220" s="220"/>
      <c r="L220" s="220"/>
      <c r="M220" s="315"/>
      <c r="N220" s="315"/>
      <c r="O220" s="315"/>
      <c r="P220" s="315"/>
      <c r="Q220" s="315"/>
      <c r="R220" s="315"/>
      <c r="S220" s="315"/>
      <c r="T220" s="315"/>
      <c r="U220" s="315"/>
      <c r="V220" s="315"/>
      <c r="W220" s="315"/>
      <c r="X220" s="315"/>
      <c r="Y220" s="315"/>
      <c r="Z220" s="315"/>
      <c r="AA220" s="315"/>
      <c r="AB220" s="315"/>
      <c r="AC220" s="315"/>
      <c r="AD220" s="315"/>
      <c r="AE220" s="315"/>
      <c r="AF220" s="315"/>
      <c r="AG220" s="315"/>
      <c r="AH220" s="315"/>
      <c r="AI220" s="315"/>
      <c r="AJ220" s="315"/>
      <c r="AK220" s="315"/>
      <c r="AL220" s="315"/>
      <c r="AM220" s="315"/>
      <c r="AN220" s="315"/>
      <c r="AO220" s="315"/>
      <c r="AP220" s="315"/>
    </row>
    <row r="221" spans="1:42" customFormat="1" outlineLevel="2">
      <c r="A221" s="211" t="str">
        <f>A203&amp;"."&amp;A220&amp;"."&amp;A204&amp;"."&amp;B221</f>
        <v>1.o.5.1</v>
      </c>
      <c r="B221">
        <v>1</v>
      </c>
      <c r="C221" t="str">
        <f>'1-GBP'!C221</f>
        <v/>
      </c>
      <c r="M221" s="286">
        <f>IF('2b - USD - conv.'!M221=0,0,'2a - USD - local'!M221/'2b - USD - conv.'!M221)</f>
        <v>0</v>
      </c>
      <c r="N221" s="286">
        <f>IF('2b - USD - conv.'!N221=0,0,'2a - USD - local'!N221/'2b - USD - conv.'!N221)</f>
        <v>0</v>
      </c>
      <c r="O221" s="286">
        <f>IF('2b - USD - conv.'!O221=0,0,'2a - USD - local'!O221/'2b - USD - conv.'!O221)</f>
        <v>0</v>
      </c>
      <c r="P221" s="286">
        <f>IF('2b - USD - conv.'!P221=0,0,'2a - USD - local'!P221/'2b - USD - conv.'!P221)</f>
        <v>0</v>
      </c>
      <c r="Q221" s="286">
        <f>IF('2b - USD - conv.'!Q221=0,0,'2a - USD - local'!Q221/'2b - USD - conv.'!Q221)</f>
        <v>0</v>
      </c>
      <c r="R221" s="286">
        <f>IF('2b - USD - conv.'!R221=0,0,'2a - USD - local'!R221/'2b - USD - conv.'!R221)</f>
        <v>0</v>
      </c>
      <c r="S221" s="286">
        <f>IF('2b - USD - conv.'!S221=0,0,'2a - USD - local'!S221/'2b - USD - conv.'!S221)</f>
        <v>0</v>
      </c>
      <c r="T221" s="286">
        <f>IF('2b - USD - conv.'!T221=0,0,'2a - USD - local'!T221/'2b - USD - conv.'!T221)</f>
        <v>0</v>
      </c>
      <c r="U221" s="286">
        <f>IF('2b - USD - conv.'!U221=0,0,'2a - USD - local'!U221/'2b - USD - conv.'!U221)</f>
        <v>0</v>
      </c>
      <c r="V221" s="286">
        <f>IF('2b - USD - conv.'!V221=0,0,'2a - USD - local'!V221/'2b - USD - conv.'!V221)</f>
        <v>0</v>
      </c>
      <c r="W221" s="286">
        <f>IF('2b - USD - conv.'!W221=0,0,'2a - USD - local'!W221/'2b - USD - conv.'!W221)</f>
        <v>0</v>
      </c>
      <c r="X221" s="286">
        <f>IF('2b - USD - conv.'!X221=0,0,'2a - USD - local'!X221/'2b - USD - conv.'!X221)</f>
        <v>0</v>
      </c>
      <c r="Y221" s="286">
        <f>IF('2b - USD - conv.'!Y221=0,0,'2a - USD - local'!Y221/'2b - USD - conv.'!Y221)</f>
        <v>0</v>
      </c>
      <c r="Z221" s="286">
        <f>IF('2b - USD - conv.'!Z221=0,0,'2a - USD - local'!Z221/'2b - USD - conv.'!Z221)</f>
        <v>0</v>
      </c>
      <c r="AA221" s="286">
        <f>IF('2b - USD - conv.'!AA221=0,0,'2a - USD - local'!AA221/'2b - USD - conv.'!AA221)</f>
        <v>0</v>
      </c>
      <c r="AB221" s="286">
        <f>IF('2b - USD - conv.'!AB221=0,0,'2a - USD - local'!AB221/'2b - USD - conv.'!AB221)</f>
        <v>0</v>
      </c>
      <c r="AC221" s="286">
        <f>IF('2b - USD - conv.'!AC221=0,0,'2a - USD - local'!AC221/'2b - USD - conv.'!AC221)</f>
        <v>0</v>
      </c>
      <c r="AD221" s="286">
        <f>IF('2b - USD - conv.'!AD221=0,0,'2a - USD - local'!AD221/'2b - USD - conv.'!AD221)</f>
        <v>0</v>
      </c>
      <c r="AE221" s="286">
        <f>IF('2b - USD - conv.'!AE221=0,0,'2a - USD - local'!AE221/'2b - USD - conv.'!AE221)</f>
        <v>0</v>
      </c>
      <c r="AF221" s="286">
        <f>IF('2b - USD - conv.'!AF221=0,0,'2a - USD - local'!AF221/'2b - USD - conv.'!AF221)</f>
        <v>0</v>
      </c>
      <c r="AG221" s="286">
        <f>IF('2b - USD - conv.'!AG221=0,0,'2a - USD - local'!AG221/'2b - USD - conv.'!AG221)</f>
        <v>0</v>
      </c>
      <c r="AH221" s="286">
        <f>IF('2b - USD - conv.'!AH221=0,0,'2a - USD - local'!AH221/'2b - USD - conv.'!AH221)</f>
        <v>0</v>
      </c>
      <c r="AI221" s="286">
        <f>IF('2b - USD - conv.'!AI221=0,0,'2a - USD - local'!AI221/'2b - USD - conv.'!AI221)</f>
        <v>0</v>
      </c>
      <c r="AJ221" s="286">
        <f>IF('2b - USD - conv.'!AJ221=0,0,'2a - USD - local'!AJ221/'2b - USD - conv.'!AJ221)</f>
        <v>0</v>
      </c>
      <c r="AK221" s="286">
        <f>IF('2b - USD - conv.'!AK221=0,0,'2a - USD - local'!AK221/'2b - USD - conv.'!AK221)</f>
        <v>0</v>
      </c>
      <c r="AL221" s="286">
        <f>IF('2b - USD - conv.'!AL221=0,0,'2a - USD - local'!AL221/'2b - USD - conv.'!AL221)</f>
        <v>0</v>
      </c>
      <c r="AM221" s="286">
        <f>IF('2b - USD - conv.'!AM221=0,0,'2a - USD - local'!AM221/'2b - USD - conv.'!AM221)</f>
        <v>0</v>
      </c>
      <c r="AN221" s="286">
        <f>IF('2b - USD - conv.'!AN221=0,0,'2a - USD - local'!AN221/'2b - USD - conv.'!AN221)</f>
        <v>0</v>
      </c>
      <c r="AO221" s="286">
        <f>IF('2b - USD - conv.'!AO221=0,0,'2a - USD - local'!AO221/'2b - USD - conv.'!AO221)</f>
        <v>0</v>
      </c>
      <c r="AP221" s="308">
        <f>IF('2b - USD - conv.'!AP221=0,0,'2a - USD - local'!AP221/'2b - USD - conv.'!AP221)</f>
        <v>0</v>
      </c>
    </row>
    <row r="222" spans="1:42" customFormat="1" outlineLevel="2">
      <c r="A222" s="211" t="str">
        <f>A203&amp;"."&amp;A220&amp;"."&amp;A204&amp;"."&amp;B222</f>
        <v>1.o.5.2</v>
      </c>
      <c r="B222">
        <v>2</v>
      </c>
      <c r="C222" t="str">
        <f>'1-GBP'!C222</f>
        <v/>
      </c>
      <c r="M222" s="286">
        <f>IF('2b - USD - conv.'!M222=0,0,'2a - USD - local'!M222/'2b - USD - conv.'!M222)</f>
        <v>0</v>
      </c>
      <c r="N222" s="286">
        <f>IF('2b - USD - conv.'!N222=0,0,'2a - USD - local'!N222/'2b - USD - conv.'!N222)</f>
        <v>0</v>
      </c>
      <c r="O222" s="286">
        <f>IF('2b - USD - conv.'!O222=0,0,'2a - USD - local'!O222/'2b - USD - conv.'!O222)</f>
        <v>0</v>
      </c>
      <c r="P222" s="286">
        <f>IF('2b - USD - conv.'!P222=0,0,'2a - USD - local'!P222/'2b - USD - conv.'!P222)</f>
        <v>0</v>
      </c>
      <c r="Q222" s="286">
        <f>IF('2b - USD - conv.'!Q222=0,0,'2a - USD - local'!Q222/'2b - USD - conv.'!Q222)</f>
        <v>0</v>
      </c>
      <c r="R222" s="286">
        <f>IF('2b - USD - conv.'!R222=0,0,'2a - USD - local'!R222/'2b - USD - conv.'!R222)</f>
        <v>0</v>
      </c>
      <c r="S222" s="286">
        <f>IF('2b - USD - conv.'!S222=0,0,'2a - USD - local'!S222/'2b - USD - conv.'!S222)</f>
        <v>0</v>
      </c>
      <c r="T222" s="286">
        <f>IF('2b - USD - conv.'!T222=0,0,'2a - USD - local'!T222/'2b - USD - conv.'!T222)</f>
        <v>0</v>
      </c>
      <c r="U222" s="286">
        <f>IF('2b - USD - conv.'!U222=0,0,'2a - USD - local'!U222/'2b - USD - conv.'!U222)</f>
        <v>0</v>
      </c>
      <c r="V222" s="286">
        <f>IF('2b - USD - conv.'!V222=0,0,'2a - USD - local'!V222/'2b - USD - conv.'!V222)</f>
        <v>0</v>
      </c>
      <c r="W222" s="286">
        <f>IF('2b - USD - conv.'!W222=0,0,'2a - USD - local'!W222/'2b - USD - conv.'!W222)</f>
        <v>0</v>
      </c>
      <c r="X222" s="286">
        <f>IF('2b - USD - conv.'!X222=0,0,'2a - USD - local'!X222/'2b - USD - conv.'!X222)</f>
        <v>0</v>
      </c>
      <c r="Y222" s="286">
        <f>IF('2b - USD - conv.'!Y222=0,0,'2a - USD - local'!Y222/'2b - USD - conv.'!Y222)</f>
        <v>0</v>
      </c>
      <c r="Z222" s="286">
        <f>IF('2b - USD - conv.'!Z222=0,0,'2a - USD - local'!Z222/'2b - USD - conv.'!Z222)</f>
        <v>0</v>
      </c>
      <c r="AA222" s="286">
        <f>IF('2b - USD - conv.'!AA222=0,0,'2a - USD - local'!AA222/'2b - USD - conv.'!AA222)</f>
        <v>0</v>
      </c>
      <c r="AB222" s="286">
        <f>IF('2b - USD - conv.'!AB222=0,0,'2a - USD - local'!AB222/'2b - USD - conv.'!AB222)</f>
        <v>0</v>
      </c>
      <c r="AC222" s="286">
        <f>IF('2b - USD - conv.'!AC222=0,0,'2a - USD - local'!AC222/'2b - USD - conv.'!AC222)</f>
        <v>0</v>
      </c>
      <c r="AD222" s="286">
        <f>IF('2b - USD - conv.'!AD222=0,0,'2a - USD - local'!AD222/'2b - USD - conv.'!AD222)</f>
        <v>0</v>
      </c>
      <c r="AE222" s="286">
        <f>IF('2b - USD - conv.'!AE222=0,0,'2a - USD - local'!AE222/'2b - USD - conv.'!AE222)</f>
        <v>0</v>
      </c>
      <c r="AF222" s="286">
        <f>IF('2b - USD - conv.'!AF222=0,0,'2a - USD - local'!AF222/'2b - USD - conv.'!AF222)</f>
        <v>0</v>
      </c>
      <c r="AG222" s="286">
        <f>IF('2b - USD - conv.'!AG222=0,0,'2a - USD - local'!AG222/'2b - USD - conv.'!AG222)</f>
        <v>0</v>
      </c>
      <c r="AH222" s="286">
        <f>IF('2b - USD - conv.'!AH222=0,0,'2a - USD - local'!AH222/'2b - USD - conv.'!AH222)</f>
        <v>0</v>
      </c>
      <c r="AI222" s="286">
        <f>IF('2b - USD - conv.'!AI222=0,0,'2a - USD - local'!AI222/'2b - USD - conv.'!AI222)</f>
        <v>0</v>
      </c>
      <c r="AJ222" s="286">
        <f>IF('2b - USD - conv.'!AJ222=0,0,'2a - USD - local'!AJ222/'2b - USD - conv.'!AJ222)</f>
        <v>0</v>
      </c>
      <c r="AK222" s="286">
        <f>IF('2b - USD - conv.'!AK222=0,0,'2a - USD - local'!AK222/'2b - USD - conv.'!AK222)</f>
        <v>0</v>
      </c>
      <c r="AL222" s="286">
        <f>IF('2b - USD - conv.'!AL222=0,0,'2a - USD - local'!AL222/'2b - USD - conv.'!AL222)</f>
        <v>0</v>
      </c>
      <c r="AM222" s="286">
        <f>IF('2b - USD - conv.'!AM222=0,0,'2a - USD - local'!AM222/'2b - USD - conv.'!AM222)</f>
        <v>0</v>
      </c>
      <c r="AN222" s="286">
        <f>IF('2b - USD - conv.'!AN222=0,0,'2a - USD - local'!AN222/'2b - USD - conv.'!AN222)</f>
        <v>0</v>
      </c>
      <c r="AO222" s="286">
        <f>IF('2b - USD - conv.'!AO222=0,0,'2a - USD - local'!AO222/'2b - USD - conv.'!AO222)</f>
        <v>0</v>
      </c>
      <c r="AP222" s="308">
        <f>IF('2b - USD - conv.'!AP222=0,0,'2a - USD - local'!AP222/'2b - USD - conv.'!AP222)</f>
        <v>0</v>
      </c>
    </row>
    <row r="223" spans="1:42" customFormat="1" outlineLevel="2">
      <c r="A223" s="211" t="str">
        <f>A203&amp;"."&amp;A220&amp;"."&amp;A204&amp;"."&amp;B223</f>
        <v>1.o.5.3</v>
      </c>
      <c r="B223">
        <v>3</v>
      </c>
      <c r="C223" t="str">
        <f>'1-GBP'!C223</f>
        <v/>
      </c>
      <c r="M223" s="286">
        <f>IF('2b - USD - conv.'!M223=0,0,'2a - USD - local'!M223/'2b - USD - conv.'!M223)</f>
        <v>0</v>
      </c>
      <c r="N223" s="286">
        <f>IF('2b - USD - conv.'!N223=0,0,'2a - USD - local'!N223/'2b - USD - conv.'!N223)</f>
        <v>0</v>
      </c>
      <c r="O223" s="286">
        <f>IF('2b - USD - conv.'!O223=0,0,'2a - USD - local'!O223/'2b - USD - conv.'!O223)</f>
        <v>0</v>
      </c>
      <c r="P223" s="286">
        <f>IF('2b - USD - conv.'!P223=0,0,'2a - USD - local'!P223/'2b - USD - conv.'!P223)</f>
        <v>0</v>
      </c>
      <c r="Q223" s="286">
        <f>IF('2b - USD - conv.'!Q223=0,0,'2a - USD - local'!Q223/'2b - USD - conv.'!Q223)</f>
        <v>0</v>
      </c>
      <c r="R223" s="286">
        <f>IF('2b - USD - conv.'!R223=0,0,'2a - USD - local'!R223/'2b - USD - conv.'!R223)</f>
        <v>0</v>
      </c>
      <c r="S223" s="286">
        <f>IF('2b - USD - conv.'!S223=0,0,'2a - USD - local'!S223/'2b - USD - conv.'!S223)</f>
        <v>0</v>
      </c>
      <c r="T223" s="286">
        <f>IF('2b - USD - conv.'!T223=0,0,'2a - USD - local'!T223/'2b - USD - conv.'!T223)</f>
        <v>0</v>
      </c>
      <c r="U223" s="286">
        <f>IF('2b - USD - conv.'!U223=0,0,'2a - USD - local'!U223/'2b - USD - conv.'!U223)</f>
        <v>0</v>
      </c>
      <c r="V223" s="286">
        <f>IF('2b - USD - conv.'!V223=0,0,'2a - USD - local'!V223/'2b - USD - conv.'!V223)</f>
        <v>0</v>
      </c>
      <c r="W223" s="286">
        <f>IF('2b - USD - conv.'!W223=0,0,'2a - USD - local'!W223/'2b - USD - conv.'!W223)</f>
        <v>0</v>
      </c>
      <c r="X223" s="286">
        <f>IF('2b - USD - conv.'!X223=0,0,'2a - USD - local'!X223/'2b - USD - conv.'!X223)</f>
        <v>0</v>
      </c>
      <c r="Y223" s="286">
        <f>IF('2b - USD - conv.'!Y223=0,0,'2a - USD - local'!Y223/'2b - USD - conv.'!Y223)</f>
        <v>0</v>
      </c>
      <c r="Z223" s="286">
        <f>IF('2b - USD - conv.'!Z223=0,0,'2a - USD - local'!Z223/'2b - USD - conv.'!Z223)</f>
        <v>0</v>
      </c>
      <c r="AA223" s="286">
        <f>IF('2b - USD - conv.'!AA223=0,0,'2a - USD - local'!AA223/'2b - USD - conv.'!AA223)</f>
        <v>0</v>
      </c>
      <c r="AB223" s="286">
        <f>IF('2b - USD - conv.'!AB223=0,0,'2a - USD - local'!AB223/'2b - USD - conv.'!AB223)</f>
        <v>0</v>
      </c>
      <c r="AC223" s="286">
        <f>IF('2b - USD - conv.'!AC223=0,0,'2a - USD - local'!AC223/'2b - USD - conv.'!AC223)</f>
        <v>0</v>
      </c>
      <c r="AD223" s="286">
        <f>IF('2b - USD - conv.'!AD223=0,0,'2a - USD - local'!AD223/'2b - USD - conv.'!AD223)</f>
        <v>0</v>
      </c>
      <c r="AE223" s="286">
        <f>IF('2b - USD - conv.'!AE223=0,0,'2a - USD - local'!AE223/'2b - USD - conv.'!AE223)</f>
        <v>0</v>
      </c>
      <c r="AF223" s="286">
        <f>IF('2b - USD - conv.'!AF223=0,0,'2a - USD - local'!AF223/'2b - USD - conv.'!AF223)</f>
        <v>0</v>
      </c>
      <c r="AG223" s="286">
        <f>IF('2b - USD - conv.'!AG223=0,0,'2a - USD - local'!AG223/'2b - USD - conv.'!AG223)</f>
        <v>0</v>
      </c>
      <c r="AH223" s="286">
        <f>IF('2b - USD - conv.'!AH223=0,0,'2a - USD - local'!AH223/'2b - USD - conv.'!AH223)</f>
        <v>0</v>
      </c>
      <c r="AI223" s="286">
        <f>IF('2b - USD - conv.'!AI223=0,0,'2a - USD - local'!AI223/'2b - USD - conv.'!AI223)</f>
        <v>0</v>
      </c>
      <c r="AJ223" s="286">
        <f>IF('2b - USD - conv.'!AJ223=0,0,'2a - USD - local'!AJ223/'2b - USD - conv.'!AJ223)</f>
        <v>0</v>
      </c>
      <c r="AK223" s="286">
        <f>IF('2b - USD - conv.'!AK223=0,0,'2a - USD - local'!AK223/'2b - USD - conv.'!AK223)</f>
        <v>0</v>
      </c>
      <c r="AL223" s="286">
        <f>IF('2b - USD - conv.'!AL223=0,0,'2a - USD - local'!AL223/'2b - USD - conv.'!AL223)</f>
        <v>0</v>
      </c>
      <c r="AM223" s="286">
        <f>IF('2b - USD - conv.'!AM223=0,0,'2a - USD - local'!AM223/'2b - USD - conv.'!AM223)</f>
        <v>0</v>
      </c>
      <c r="AN223" s="286">
        <f>IF('2b - USD - conv.'!AN223=0,0,'2a - USD - local'!AN223/'2b - USD - conv.'!AN223)</f>
        <v>0</v>
      </c>
      <c r="AO223" s="286">
        <f>IF('2b - USD - conv.'!AO223=0,0,'2a - USD - local'!AO223/'2b - USD - conv.'!AO223)</f>
        <v>0</v>
      </c>
      <c r="AP223" s="308">
        <f>IF('2b - USD - conv.'!AP223=0,0,'2a - USD - local'!AP223/'2b - USD - conv.'!AP223)</f>
        <v>0</v>
      </c>
    </row>
    <row r="224" spans="1:42" customFormat="1" outlineLevel="2">
      <c r="A224" s="211" t="str">
        <f>A203&amp;"."&amp;A220&amp;"."&amp;A204&amp;"."&amp;B224</f>
        <v>1.o.5.4</v>
      </c>
      <c r="B224">
        <v>4</v>
      </c>
      <c r="C224" t="str">
        <f>'1-GBP'!C224</f>
        <v/>
      </c>
      <c r="M224" s="286">
        <f>IF('2b - USD - conv.'!M224=0,0,'2a - USD - local'!M224/'2b - USD - conv.'!M224)</f>
        <v>0</v>
      </c>
      <c r="N224" s="286">
        <f>IF('2b - USD - conv.'!N224=0,0,'2a - USD - local'!N224/'2b - USD - conv.'!N224)</f>
        <v>0</v>
      </c>
      <c r="O224" s="286">
        <f>IF('2b - USD - conv.'!O224=0,0,'2a - USD - local'!O224/'2b - USD - conv.'!O224)</f>
        <v>0</v>
      </c>
      <c r="P224" s="286">
        <f>IF('2b - USD - conv.'!P224=0,0,'2a - USD - local'!P224/'2b - USD - conv.'!P224)</f>
        <v>0</v>
      </c>
      <c r="Q224" s="286">
        <f>IF('2b - USD - conv.'!Q224=0,0,'2a - USD - local'!Q224/'2b - USD - conv.'!Q224)</f>
        <v>0</v>
      </c>
      <c r="R224" s="286">
        <f>IF('2b - USD - conv.'!R224=0,0,'2a - USD - local'!R224/'2b - USD - conv.'!R224)</f>
        <v>0</v>
      </c>
      <c r="S224" s="286">
        <f>IF('2b - USD - conv.'!S224=0,0,'2a - USD - local'!S224/'2b - USD - conv.'!S224)</f>
        <v>0</v>
      </c>
      <c r="T224" s="286">
        <f>IF('2b - USD - conv.'!T224=0,0,'2a - USD - local'!T224/'2b - USD - conv.'!T224)</f>
        <v>0</v>
      </c>
      <c r="U224" s="286">
        <f>IF('2b - USD - conv.'!U224=0,0,'2a - USD - local'!U224/'2b - USD - conv.'!U224)</f>
        <v>0</v>
      </c>
      <c r="V224" s="286">
        <f>IF('2b - USD - conv.'!V224=0,0,'2a - USD - local'!V224/'2b - USD - conv.'!V224)</f>
        <v>0</v>
      </c>
      <c r="W224" s="286">
        <f>IF('2b - USD - conv.'!W224=0,0,'2a - USD - local'!W224/'2b - USD - conv.'!W224)</f>
        <v>0</v>
      </c>
      <c r="X224" s="286">
        <f>IF('2b - USD - conv.'!X224=0,0,'2a - USD - local'!X224/'2b - USD - conv.'!X224)</f>
        <v>0</v>
      </c>
      <c r="Y224" s="286">
        <f>IF('2b - USD - conv.'!Y224=0,0,'2a - USD - local'!Y224/'2b - USD - conv.'!Y224)</f>
        <v>0</v>
      </c>
      <c r="Z224" s="286">
        <f>IF('2b - USD - conv.'!Z224=0,0,'2a - USD - local'!Z224/'2b - USD - conv.'!Z224)</f>
        <v>0</v>
      </c>
      <c r="AA224" s="286">
        <f>IF('2b - USD - conv.'!AA224=0,0,'2a - USD - local'!AA224/'2b - USD - conv.'!AA224)</f>
        <v>0</v>
      </c>
      <c r="AB224" s="286">
        <f>IF('2b - USD - conv.'!AB224=0,0,'2a - USD - local'!AB224/'2b - USD - conv.'!AB224)</f>
        <v>0</v>
      </c>
      <c r="AC224" s="286">
        <f>IF('2b - USD - conv.'!AC224=0,0,'2a - USD - local'!AC224/'2b - USD - conv.'!AC224)</f>
        <v>0</v>
      </c>
      <c r="AD224" s="286">
        <f>IF('2b - USD - conv.'!AD224=0,0,'2a - USD - local'!AD224/'2b - USD - conv.'!AD224)</f>
        <v>0</v>
      </c>
      <c r="AE224" s="286">
        <f>IF('2b - USD - conv.'!AE224=0,0,'2a - USD - local'!AE224/'2b - USD - conv.'!AE224)</f>
        <v>0</v>
      </c>
      <c r="AF224" s="286">
        <f>IF('2b - USD - conv.'!AF224=0,0,'2a - USD - local'!AF224/'2b - USD - conv.'!AF224)</f>
        <v>0</v>
      </c>
      <c r="AG224" s="286">
        <f>IF('2b - USD - conv.'!AG224=0,0,'2a - USD - local'!AG224/'2b - USD - conv.'!AG224)</f>
        <v>0</v>
      </c>
      <c r="AH224" s="286">
        <f>IF('2b - USD - conv.'!AH224=0,0,'2a - USD - local'!AH224/'2b - USD - conv.'!AH224)</f>
        <v>0</v>
      </c>
      <c r="AI224" s="286">
        <f>IF('2b - USD - conv.'!AI224=0,0,'2a - USD - local'!AI224/'2b - USD - conv.'!AI224)</f>
        <v>0</v>
      </c>
      <c r="AJ224" s="286">
        <f>IF('2b - USD - conv.'!AJ224=0,0,'2a - USD - local'!AJ224/'2b - USD - conv.'!AJ224)</f>
        <v>0</v>
      </c>
      <c r="AK224" s="286">
        <f>IF('2b - USD - conv.'!AK224=0,0,'2a - USD - local'!AK224/'2b - USD - conv.'!AK224)</f>
        <v>0</v>
      </c>
      <c r="AL224" s="286">
        <f>IF('2b - USD - conv.'!AL224=0,0,'2a - USD - local'!AL224/'2b - USD - conv.'!AL224)</f>
        <v>0</v>
      </c>
      <c r="AM224" s="286">
        <f>IF('2b - USD - conv.'!AM224=0,0,'2a - USD - local'!AM224/'2b - USD - conv.'!AM224)</f>
        <v>0</v>
      </c>
      <c r="AN224" s="286">
        <f>IF('2b - USD - conv.'!AN224=0,0,'2a - USD - local'!AN224/'2b - USD - conv.'!AN224)</f>
        <v>0</v>
      </c>
      <c r="AO224" s="286">
        <f>IF('2b - USD - conv.'!AO224=0,0,'2a - USD - local'!AO224/'2b - USD - conv.'!AO224)</f>
        <v>0</v>
      </c>
      <c r="AP224" s="308">
        <f>IF('2b - USD - conv.'!AP224=0,0,'2a - USD - local'!AP224/'2b - USD - conv.'!AP224)</f>
        <v>0</v>
      </c>
    </row>
    <row r="225" spans="1:42" customFormat="1" outlineLevel="2">
      <c r="A225" s="211" t="str">
        <f>A203&amp;"."&amp;A220&amp;"."&amp;A204&amp;"."&amp;B225</f>
        <v>1.o.5.5</v>
      </c>
      <c r="B225">
        <v>5</v>
      </c>
      <c r="C225" t="str">
        <f>'1-GBP'!C225</f>
        <v/>
      </c>
      <c r="M225" s="286">
        <f>IF('2b - USD - conv.'!M225=0,0,'2a - USD - local'!M225/'2b - USD - conv.'!M225)</f>
        <v>0</v>
      </c>
      <c r="N225" s="286">
        <f>IF('2b - USD - conv.'!N225=0,0,'2a - USD - local'!N225/'2b - USD - conv.'!N225)</f>
        <v>0</v>
      </c>
      <c r="O225" s="286">
        <f>IF('2b - USD - conv.'!O225=0,0,'2a - USD - local'!O225/'2b - USD - conv.'!O225)</f>
        <v>0</v>
      </c>
      <c r="P225" s="286">
        <f>IF('2b - USD - conv.'!P225=0,0,'2a - USD - local'!P225/'2b - USD - conv.'!P225)</f>
        <v>0</v>
      </c>
      <c r="Q225" s="286">
        <f>IF('2b - USD - conv.'!Q225=0,0,'2a - USD - local'!Q225/'2b - USD - conv.'!Q225)</f>
        <v>0</v>
      </c>
      <c r="R225" s="286">
        <f>IF('2b - USD - conv.'!R225=0,0,'2a - USD - local'!R225/'2b - USD - conv.'!R225)</f>
        <v>0</v>
      </c>
      <c r="S225" s="286">
        <f>IF('2b - USD - conv.'!S225=0,0,'2a - USD - local'!S225/'2b - USD - conv.'!S225)</f>
        <v>0</v>
      </c>
      <c r="T225" s="286">
        <f>IF('2b - USD - conv.'!T225=0,0,'2a - USD - local'!T225/'2b - USD - conv.'!T225)</f>
        <v>0</v>
      </c>
      <c r="U225" s="286">
        <f>IF('2b - USD - conv.'!U225=0,0,'2a - USD - local'!U225/'2b - USD - conv.'!U225)</f>
        <v>0</v>
      </c>
      <c r="V225" s="286">
        <f>IF('2b - USD - conv.'!V225=0,0,'2a - USD - local'!V225/'2b - USD - conv.'!V225)</f>
        <v>0</v>
      </c>
      <c r="W225" s="286">
        <f>IF('2b - USD - conv.'!W225=0,0,'2a - USD - local'!W225/'2b - USD - conv.'!W225)</f>
        <v>0</v>
      </c>
      <c r="X225" s="286">
        <f>IF('2b - USD - conv.'!X225=0,0,'2a - USD - local'!X225/'2b - USD - conv.'!X225)</f>
        <v>0</v>
      </c>
      <c r="Y225" s="286">
        <f>IF('2b - USD - conv.'!Y225=0,0,'2a - USD - local'!Y225/'2b - USD - conv.'!Y225)</f>
        <v>0</v>
      </c>
      <c r="Z225" s="286">
        <f>IF('2b - USD - conv.'!Z225=0,0,'2a - USD - local'!Z225/'2b - USD - conv.'!Z225)</f>
        <v>0</v>
      </c>
      <c r="AA225" s="286">
        <f>IF('2b - USD - conv.'!AA225=0,0,'2a - USD - local'!AA225/'2b - USD - conv.'!AA225)</f>
        <v>0</v>
      </c>
      <c r="AB225" s="286">
        <f>IF('2b - USD - conv.'!AB225=0,0,'2a - USD - local'!AB225/'2b - USD - conv.'!AB225)</f>
        <v>0</v>
      </c>
      <c r="AC225" s="286">
        <f>IF('2b - USD - conv.'!AC225=0,0,'2a - USD - local'!AC225/'2b - USD - conv.'!AC225)</f>
        <v>0</v>
      </c>
      <c r="AD225" s="286">
        <f>IF('2b - USD - conv.'!AD225=0,0,'2a - USD - local'!AD225/'2b - USD - conv.'!AD225)</f>
        <v>0</v>
      </c>
      <c r="AE225" s="286">
        <f>IF('2b - USD - conv.'!AE225=0,0,'2a - USD - local'!AE225/'2b - USD - conv.'!AE225)</f>
        <v>0</v>
      </c>
      <c r="AF225" s="286">
        <f>IF('2b - USD - conv.'!AF225=0,0,'2a - USD - local'!AF225/'2b - USD - conv.'!AF225)</f>
        <v>0</v>
      </c>
      <c r="AG225" s="286">
        <f>IF('2b - USD - conv.'!AG225=0,0,'2a - USD - local'!AG225/'2b - USD - conv.'!AG225)</f>
        <v>0</v>
      </c>
      <c r="AH225" s="286">
        <f>IF('2b - USD - conv.'!AH225=0,0,'2a - USD - local'!AH225/'2b - USD - conv.'!AH225)</f>
        <v>0</v>
      </c>
      <c r="AI225" s="286">
        <f>IF('2b - USD - conv.'!AI225=0,0,'2a - USD - local'!AI225/'2b - USD - conv.'!AI225)</f>
        <v>0</v>
      </c>
      <c r="AJ225" s="286">
        <f>IF('2b - USD - conv.'!AJ225=0,0,'2a - USD - local'!AJ225/'2b - USD - conv.'!AJ225)</f>
        <v>0</v>
      </c>
      <c r="AK225" s="286">
        <f>IF('2b - USD - conv.'!AK225=0,0,'2a - USD - local'!AK225/'2b - USD - conv.'!AK225)</f>
        <v>0</v>
      </c>
      <c r="AL225" s="286">
        <f>IF('2b - USD - conv.'!AL225=0,0,'2a - USD - local'!AL225/'2b - USD - conv.'!AL225)</f>
        <v>0</v>
      </c>
      <c r="AM225" s="286">
        <f>IF('2b - USD - conv.'!AM225=0,0,'2a - USD - local'!AM225/'2b - USD - conv.'!AM225)</f>
        <v>0</v>
      </c>
      <c r="AN225" s="286">
        <f>IF('2b - USD - conv.'!AN225=0,0,'2a - USD - local'!AN225/'2b - USD - conv.'!AN225)</f>
        <v>0</v>
      </c>
      <c r="AO225" s="286">
        <f>IF('2b - USD - conv.'!AO225=0,0,'2a - USD - local'!AO225/'2b - USD - conv.'!AO225)</f>
        <v>0</v>
      </c>
      <c r="AP225" s="308">
        <f>IF('2b - USD - conv.'!AP225=0,0,'2a - USD - local'!AP225/'2b - USD - conv.'!AP225)</f>
        <v>0</v>
      </c>
    </row>
    <row r="226" spans="1:42" customFormat="1" outlineLevel="2">
      <c r="A226" s="211" t="str">
        <f>A203&amp;"."&amp;A220&amp;"."&amp;A204&amp;"."&amp;B226</f>
        <v>1.o.5.6</v>
      </c>
      <c r="B226">
        <v>6</v>
      </c>
      <c r="C226" t="str">
        <f>'1-GBP'!C226</f>
        <v/>
      </c>
      <c r="M226" s="286">
        <f>IF('2b - USD - conv.'!M226=0,0,'2a - USD - local'!M226/'2b - USD - conv.'!M226)</f>
        <v>0</v>
      </c>
      <c r="N226" s="286">
        <f>IF('2b - USD - conv.'!N226=0,0,'2a - USD - local'!N226/'2b - USD - conv.'!N226)</f>
        <v>0</v>
      </c>
      <c r="O226" s="286">
        <f>IF('2b - USD - conv.'!O226=0,0,'2a - USD - local'!O226/'2b - USD - conv.'!O226)</f>
        <v>0</v>
      </c>
      <c r="P226" s="286">
        <f>IF('2b - USD - conv.'!P226=0,0,'2a - USD - local'!P226/'2b - USD - conv.'!P226)</f>
        <v>0</v>
      </c>
      <c r="Q226" s="286">
        <f>IF('2b - USD - conv.'!Q226=0,0,'2a - USD - local'!Q226/'2b - USD - conv.'!Q226)</f>
        <v>0</v>
      </c>
      <c r="R226" s="286">
        <f>IF('2b - USD - conv.'!R226=0,0,'2a - USD - local'!R226/'2b - USD - conv.'!R226)</f>
        <v>0</v>
      </c>
      <c r="S226" s="286">
        <f>IF('2b - USD - conv.'!S226=0,0,'2a - USD - local'!S226/'2b - USD - conv.'!S226)</f>
        <v>0</v>
      </c>
      <c r="T226" s="286">
        <f>IF('2b - USD - conv.'!T226=0,0,'2a - USD - local'!T226/'2b - USD - conv.'!T226)</f>
        <v>0</v>
      </c>
      <c r="U226" s="286">
        <f>IF('2b - USD - conv.'!U226=0,0,'2a - USD - local'!U226/'2b - USD - conv.'!U226)</f>
        <v>0</v>
      </c>
      <c r="V226" s="286">
        <f>IF('2b - USD - conv.'!V226=0,0,'2a - USD - local'!V226/'2b - USD - conv.'!V226)</f>
        <v>0</v>
      </c>
      <c r="W226" s="286">
        <f>IF('2b - USD - conv.'!W226=0,0,'2a - USD - local'!W226/'2b - USD - conv.'!W226)</f>
        <v>0</v>
      </c>
      <c r="X226" s="286">
        <f>IF('2b - USD - conv.'!X226=0,0,'2a - USD - local'!X226/'2b - USD - conv.'!X226)</f>
        <v>0</v>
      </c>
      <c r="Y226" s="286">
        <f>IF('2b - USD - conv.'!Y226=0,0,'2a - USD - local'!Y226/'2b - USD - conv.'!Y226)</f>
        <v>0</v>
      </c>
      <c r="Z226" s="286">
        <f>IF('2b - USD - conv.'!Z226=0,0,'2a - USD - local'!Z226/'2b - USD - conv.'!Z226)</f>
        <v>0</v>
      </c>
      <c r="AA226" s="286">
        <f>IF('2b - USD - conv.'!AA226=0,0,'2a - USD - local'!AA226/'2b - USD - conv.'!AA226)</f>
        <v>0</v>
      </c>
      <c r="AB226" s="286">
        <f>IF('2b - USD - conv.'!AB226=0,0,'2a - USD - local'!AB226/'2b - USD - conv.'!AB226)</f>
        <v>0</v>
      </c>
      <c r="AC226" s="286">
        <f>IF('2b - USD - conv.'!AC226=0,0,'2a - USD - local'!AC226/'2b - USD - conv.'!AC226)</f>
        <v>0</v>
      </c>
      <c r="AD226" s="286">
        <f>IF('2b - USD - conv.'!AD226=0,0,'2a - USD - local'!AD226/'2b - USD - conv.'!AD226)</f>
        <v>0</v>
      </c>
      <c r="AE226" s="286">
        <f>IF('2b - USD - conv.'!AE226=0,0,'2a - USD - local'!AE226/'2b - USD - conv.'!AE226)</f>
        <v>0</v>
      </c>
      <c r="AF226" s="286">
        <f>IF('2b - USD - conv.'!AF226=0,0,'2a - USD - local'!AF226/'2b - USD - conv.'!AF226)</f>
        <v>0</v>
      </c>
      <c r="AG226" s="286">
        <f>IF('2b - USD - conv.'!AG226=0,0,'2a - USD - local'!AG226/'2b - USD - conv.'!AG226)</f>
        <v>0</v>
      </c>
      <c r="AH226" s="286">
        <f>IF('2b - USD - conv.'!AH226=0,0,'2a - USD - local'!AH226/'2b - USD - conv.'!AH226)</f>
        <v>0</v>
      </c>
      <c r="AI226" s="286">
        <f>IF('2b - USD - conv.'!AI226=0,0,'2a - USD - local'!AI226/'2b - USD - conv.'!AI226)</f>
        <v>0</v>
      </c>
      <c r="AJ226" s="286">
        <f>IF('2b - USD - conv.'!AJ226=0,0,'2a - USD - local'!AJ226/'2b - USD - conv.'!AJ226)</f>
        <v>0</v>
      </c>
      <c r="AK226" s="286">
        <f>IF('2b - USD - conv.'!AK226=0,0,'2a - USD - local'!AK226/'2b - USD - conv.'!AK226)</f>
        <v>0</v>
      </c>
      <c r="AL226" s="286">
        <f>IF('2b - USD - conv.'!AL226=0,0,'2a - USD - local'!AL226/'2b - USD - conv.'!AL226)</f>
        <v>0</v>
      </c>
      <c r="AM226" s="286">
        <f>IF('2b - USD - conv.'!AM226=0,0,'2a - USD - local'!AM226/'2b - USD - conv.'!AM226)</f>
        <v>0</v>
      </c>
      <c r="AN226" s="286">
        <f>IF('2b - USD - conv.'!AN226=0,0,'2a - USD - local'!AN226/'2b - USD - conv.'!AN226)</f>
        <v>0</v>
      </c>
      <c r="AO226" s="286">
        <f>IF('2b - USD - conv.'!AO226=0,0,'2a - USD - local'!AO226/'2b - USD - conv.'!AO226)</f>
        <v>0</v>
      </c>
      <c r="AP226" s="308">
        <f>IF('2b - USD - conv.'!AP226=0,0,'2a - USD - local'!AP226/'2b - USD - conv.'!AP226)</f>
        <v>0</v>
      </c>
    </row>
    <row r="227" spans="1:42" customFormat="1" outlineLevel="2">
      <c r="A227" s="211" t="str">
        <f>A203&amp;"."&amp;A220&amp;"."&amp;A204&amp;"."&amp;B227</f>
        <v>1.o.5.7</v>
      </c>
      <c r="B227">
        <v>7</v>
      </c>
      <c r="C227" t="str">
        <f>'1-GBP'!C227</f>
        <v/>
      </c>
      <c r="M227" s="286">
        <f>IF('2b - USD - conv.'!M227=0,0,'2a - USD - local'!M227/'2b - USD - conv.'!M227)</f>
        <v>0</v>
      </c>
      <c r="N227" s="286">
        <f>IF('2b - USD - conv.'!N227=0,0,'2a - USD - local'!N227/'2b - USD - conv.'!N227)</f>
        <v>0</v>
      </c>
      <c r="O227" s="286">
        <f>IF('2b - USD - conv.'!O227=0,0,'2a - USD - local'!O227/'2b - USD - conv.'!O227)</f>
        <v>0</v>
      </c>
      <c r="P227" s="286">
        <f>IF('2b - USD - conv.'!P227=0,0,'2a - USD - local'!P227/'2b - USD - conv.'!P227)</f>
        <v>0</v>
      </c>
      <c r="Q227" s="286">
        <f>IF('2b - USD - conv.'!Q227=0,0,'2a - USD - local'!Q227/'2b - USD - conv.'!Q227)</f>
        <v>0</v>
      </c>
      <c r="R227" s="286">
        <f>IF('2b - USD - conv.'!R227=0,0,'2a - USD - local'!R227/'2b - USD - conv.'!R227)</f>
        <v>0</v>
      </c>
      <c r="S227" s="286">
        <f>IF('2b - USD - conv.'!S227=0,0,'2a - USD - local'!S227/'2b - USD - conv.'!S227)</f>
        <v>0</v>
      </c>
      <c r="T227" s="286">
        <f>IF('2b - USD - conv.'!T227=0,0,'2a - USD - local'!T227/'2b - USD - conv.'!T227)</f>
        <v>0</v>
      </c>
      <c r="U227" s="286">
        <f>IF('2b - USD - conv.'!U227=0,0,'2a - USD - local'!U227/'2b - USD - conv.'!U227)</f>
        <v>0</v>
      </c>
      <c r="V227" s="286">
        <f>IF('2b - USD - conv.'!V227=0,0,'2a - USD - local'!V227/'2b - USD - conv.'!V227)</f>
        <v>0</v>
      </c>
      <c r="W227" s="286">
        <f>IF('2b - USD - conv.'!W227=0,0,'2a - USD - local'!W227/'2b - USD - conv.'!W227)</f>
        <v>0</v>
      </c>
      <c r="X227" s="286">
        <f>IF('2b - USD - conv.'!X227=0,0,'2a - USD - local'!X227/'2b - USD - conv.'!X227)</f>
        <v>0</v>
      </c>
      <c r="Y227" s="286">
        <f>IF('2b - USD - conv.'!Y227=0,0,'2a - USD - local'!Y227/'2b - USD - conv.'!Y227)</f>
        <v>0</v>
      </c>
      <c r="Z227" s="286">
        <f>IF('2b - USD - conv.'!Z227=0,0,'2a - USD - local'!Z227/'2b - USD - conv.'!Z227)</f>
        <v>0</v>
      </c>
      <c r="AA227" s="286">
        <f>IF('2b - USD - conv.'!AA227=0,0,'2a - USD - local'!AA227/'2b - USD - conv.'!AA227)</f>
        <v>0</v>
      </c>
      <c r="AB227" s="286">
        <f>IF('2b - USD - conv.'!AB227=0,0,'2a - USD - local'!AB227/'2b - USD - conv.'!AB227)</f>
        <v>0</v>
      </c>
      <c r="AC227" s="286">
        <f>IF('2b - USD - conv.'!AC227=0,0,'2a - USD - local'!AC227/'2b - USD - conv.'!AC227)</f>
        <v>0</v>
      </c>
      <c r="AD227" s="286">
        <f>IF('2b - USD - conv.'!AD227=0,0,'2a - USD - local'!AD227/'2b - USD - conv.'!AD227)</f>
        <v>0</v>
      </c>
      <c r="AE227" s="286">
        <f>IF('2b - USD - conv.'!AE227=0,0,'2a - USD - local'!AE227/'2b - USD - conv.'!AE227)</f>
        <v>0</v>
      </c>
      <c r="AF227" s="286">
        <f>IF('2b - USD - conv.'!AF227=0,0,'2a - USD - local'!AF227/'2b - USD - conv.'!AF227)</f>
        <v>0</v>
      </c>
      <c r="AG227" s="286">
        <f>IF('2b - USD - conv.'!AG227=0,0,'2a - USD - local'!AG227/'2b - USD - conv.'!AG227)</f>
        <v>0</v>
      </c>
      <c r="AH227" s="286">
        <f>IF('2b - USD - conv.'!AH227=0,0,'2a - USD - local'!AH227/'2b - USD - conv.'!AH227)</f>
        <v>0</v>
      </c>
      <c r="AI227" s="286">
        <f>IF('2b - USD - conv.'!AI227=0,0,'2a - USD - local'!AI227/'2b - USD - conv.'!AI227)</f>
        <v>0</v>
      </c>
      <c r="AJ227" s="286">
        <f>IF('2b - USD - conv.'!AJ227=0,0,'2a - USD - local'!AJ227/'2b - USD - conv.'!AJ227)</f>
        <v>0</v>
      </c>
      <c r="AK227" s="286">
        <f>IF('2b - USD - conv.'!AK227=0,0,'2a - USD - local'!AK227/'2b - USD - conv.'!AK227)</f>
        <v>0</v>
      </c>
      <c r="AL227" s="286">
        <f>IF('2b - USD - conv.'!AL227=0,0,'2a - USD - local'!AL227/'2b - USD - conv.'!AL227)</f>
        <v>0</v>
      </c>
      <c r="AM227" s="286">
        <f>IF('2b - USD - conv.'!AM227=0,0,'2a - USD - local'!AM227/'2b - USD - conv.'!AM227)</f>
        <v>0</v>
      </c>
      <c r="AN227" s="286">
        <f>IF('2b - USD - conv.'!AN227=0,0,'2a - USD - local'!AN227/'2b - USD - conv.'!AN227)</f>
        <v>0</v>
      </c>
      <c r="AO227" s="286">
        <f>IF('2b - USD - conv.'!AO227=0,0,'2a - USD - local'!AO227/'2b - USD - conv.'!AO227)</f>
        <v>0</v>
      </c>
      <c r="AP227" s="308">
        <f>IF('2b - USD - conv.'!AP227=0,0,'2a - USD - local'!AP227/'2b - USD - conv.'!AP227)</f>
        <v>0</v>
      </c>
    </row>
    <row r="228" spans="1:42" customFormat="1" outlineLevel="2">
      <c r="A228" s="211" t="str">
        <f>A203&amp;"."&amp;A220&amp;"."&amp;A204&amp;"."&amp;B228</f>
        <v>1.o.5.8</v>
      </c>
      <c r="B228">
        <v>8</v>
      </c>
      <c r="C228" t="str">
        <f>'1-GBP'!C228</f>
        <v/>
      </c>
      <c r="M228" s="286">
        <f>IF('2b - USD - conv.'!M228=0,0,'2a - USD - local'!M228/'2b - USD - conv.'!M228)</f>
        <v>0</v>
      </c>
      <c r="N228" s="286">
        <f>IF('2b - USD - conv.'!N228=0,0,'2a - USD - local'!N228/'2b - USD - conv.'!N228)</f>
        <v>0</v>
      </c>
      <c r="O228" s="286">
        <f>IF('2b - USD - conv.'!O228=0,0,'2a - USD - local'!O228/'2b - USD - conv.'!O228)</f>
        <v>0</v>
      </c>
      <c r="P228" s="286">
        <f>IF('2b - USD - conv.'!P228=0,0,'2a - USD - local'!P228/'2b - USD - conv.'!P228)</f>
        <v>0</v>
      </c>
      <c r="Q228" s="286">
        <f>IF('2b - USD - conv.'!Q228=0,0,'2a - USD - local'!Q228/'2b - USD - conv.'!Q228)</f>
        <v>0</v>
      </c>
      <c r="R228" s="286">
        <f>IF('2b - USD - conv.'!R228=0,0,'2a - USD - local'!R228/'2b - USD - conv.'!R228)</f>
        <v>0</v>
      </c>
      <c r="S228" s="286">
        <f>IF('2b - USD - conv.'!S228=0,0,'2a - USD - local'!S228/'2b - USD - conv.'!S228)</f>
        <v>0</v>
      </c>
      <c r="T228" s="286">
        <f>IF('2b - USD - conv.'!T228=0,0,'2a - USD - local'!T228/'2b - USD - conv.'!T228)</f>
        <v>0</v>
      </c>
      <c r="U228" s="286">
        <f>IF('2b - USD - conv.'!U228=0,0,'2a - USD - local'!U228/'2b - USD - conv.'!U228)</f>
        <v>0</v>
      </c>
      <c r="V228" s="286">
        <f>IF('2b - USD - conv.'!V228=0,0,'2a - USD - local'!V228/'2b - USD - conv.'!V228)</f>
        <v>0</v>
      </c>
      <c r="W228" s="286">
        <f>IF('2b - USD - conv.'!W228=0,0,'2a - USD - local'!W228/'2b - USD - conv.'!W228)</f>
        <v>0</v>
      </c>
      <c r="X228" s="286">
        <f>IF('2b - USD - conv.'!X228=0,0,'2a - USD - local'!X228/'2b - USD - conv.'!X228)</f>
        <v>0</v>
      </c>
      <c r="Y228" s="286">
        <f>IF('2b - USD - conv.'!Y228=0,0,'2a - USD - local'!Y228/'2b - USD - conv.'!Y228)</f>
        <v>0</v>
      </c>
      <c r="Z228" s="286">
        <f>IF('2b - USD - conv.'!Z228=0,0,'2a - USD - local'!Z228/'2b - USD - conv.'!Z228)</f>
        <v>0</v>
      </c>
      <c r="AA228" s="286">
        <f>IF('2b - USD - conv.'!AA228=0,0,'2a - USD - local'!AA228/'2b - USD - conv.'!AA228)</f>
        <v>0</v>
      </c>
      <c r="AB228" s="286">
        <f>IF('2b - USD - conv.'!AB228=0,0,'2a - USD - local'!AB228/'2b - USD - conv.'!AB228)</f>
        <v>0</v>
      </c>
      <c r="AC228" s="286">
        <f>IF('2b - USD - conv.'!AC228=0,0,'2a - USD - local'!AC228/'2b - USD - conv.'!AC228)</f>
        <v>0</v>
      </c>
      <c r="AD228" s="286">
        <f>IF('2b - USD - conv.'!AD228=0,0,'2a - USD - local'!AD228/'2b - USD - conv.'!AD228)</f>
        <v>0</v>
      </c>
      <c r="AE228" s="286">
        <f>IF('2b - USD - conv.'!AE228=0,0,'2a - USD - local'!AE228/'2b - USD - conv.'!AE228)</f>
        <v>0</v>
      </c>
      <c r="AF228" s="286">
        <f>IF('2b - USD - conv.'!AF228=0,0,'2a - USD - local'!AF228/'2b - USD - conv.'!AF228)</f>
        <v>0</v>
      </c>
      <c r="AG228" s="286">
        <f>IF('2b - USD - conv.'!AG228=0,0,'2a - USD - local'!AG228/'2b - USD - conv.'!AG228)</f>
        <v>0</v>
      </c>
      <c r="AH228" s="286">
        <f>IF('2b - USD - conv.'!AH228=0,0,'2a - USD - local'!AH228/'2b - USD - conv.'!AH228)</f>
        <v>0</v>
      </c>
      <c r="AI228" s="286">
        <f>IF('2b - USD - conv.'!AI228=0,0,'2a - USD - local'!AI228/'2b - USD - conv.'!AI228)</f>
        <v>0</v>
      </c>
      <c r="AJ228" s="286">
        <f>IF('2b - USD - conv.'!AJ228=0,0,'2a - USD - local'!AJ228/'2b - USD - conv.'!AJ228)</f>
        <v>0</v>
      </c>
      <c r="AK228" s="286">
        <f>IF('2b - USD - conv.'!AK228=0,0,'2a - USD - local'!AK228/'2b - USD - conv.'!AK228)</f>
        <v>0</v>
      </c>
      <c r="AL228" s="286">
        <f>IF('2b - USD - conv.'!AL228=0,0,'2a - USD - local'!AL228/'2b - USD - conv.'!AL228)</f>
        <v>0</v>
      </c>
      <c r="AM228" s="286">
        <f>IF('2b - USD - conv.'!AM228=0,0,'2a - USD - local'!AM228/'2b - USD - conv.'!AM228)</f>
        <v>0</v>
      </c>
      <c r="AN228" s="286">
        <f>IF('2b - USD - conv.'!AN228=0,0,'2a - USD - local'!AN228/'2b - USD - conv.'!AN228)</f>
        <v>0</v>
      </c>
      <c r="AO228" s="286">
        <f>IF('2b - USD - conv.'!AO228=0,0,'2a - USD - local'!AO228/'2b - USD - conv.'!AO228)</f>
        <v>0</v>
      </c>
      <c r="AP228" s="308">
        <f>IF('2b - USD - conv.'!AP228=0,0,'2a - USD - local'!AP228/'2b - USD - conv.'!AP228)</f>
        <v>0</v>
      </c>
    </row>
    <row r="229" spans="1:42" customFormat="1" outlineLevel="2">
      <c r="A229" s="211" t="str">
        <f>A203&amp;"."&amp;A220&amp;"."&amp;A204&amp;"."&amp;B229</f>
        <v>1.o.5.9</v>
      </c>
      <c r="B229">
        <v>9</v>
      </c>
      <c r="C229" t="str">
        <f>'1-GBP'!C229</f>
        <v/>
      </c>
      <c r="M229" s="286">
        <f>IF('2b - USD - conv.'!M229=0,0,'2a - USD - local'!M229/'2b - USD - conv.'!M229)</f>
        <v>0</v>
      </c>
      <c r="N229" s="286">
        <f>IF('2b - USD - conv.'!N229=0,0,'2a - USD - local'!N229/'2b - USD - conv.'!N229)</f>
        <v>0</v>
      </c>
      <c r="O229" s="286">
        <f>IF('2b - USD - conv.'!O229=0,0,'2a - USD - local'!O229/'2b - USD - conv.'!O229)</f>
        <v>0</v>
      </c>
      <c r="P229" s="286">
        <f>IF('2b - USD - conv.'!P229=0,0,'2a - USD - local'!P229/'2b - USD - conv.'!P229)</f>
        <v>0</v>
      </c>
      <c r="Q229" s="286">
        <f>IF('2b - USD - conv.'!Q229=0,0,'2a - USD - local'!Q229/'2b - USD - conv.'!Q229)</f>
        <v>0</v>
      </c>
      <c r="R229" s="286">
        <f>IF('2b - USD - conv.'!R229=0,0,'2a - USD - local'!R229/'2b - USD - conv.'!R229)</f>
        <v>0</v>
      </c>
      <c r="S229" s="286">
        <f>IF('2b - USD - conv.'!S229=0,0,'2a - USD - local'!S229/'2b - USD - conv.'!S229)</f>
        <v>0</v>
      </c>
      <c r="T229" s="286">
        <f>IF('2b - USD - conv.'!T229=0,0,'2a - USD - local'!T229/'2b - USD - conv.'!T229)</f>
        <v>0</v>
      </c>
      <c r="U229" s="286">
        <f>IF('2b - USD - conv.'!U229=0,0,'2a - USD - local'!U229/'2b - USD - conv.'!U229)</f>
        <v>0</v>
      </c>
      <c r="V229" s="286">
        <f>IF('2b - USD - conv.'!V229=0,0,'2a - USD - local'!V229/'2b - USD - conv.'!V229)</f>
        <v>0</v>
      </c>
      <c r="W229" s="286">
        <f>IF('2b - USD - conv.'!W229=0,0,'2a - USD - local'!W229/'2b - USD - conv.'!W229)</f>
        <v>0</v>
      </c>
      <c r="X229" s="286">
        <f>IF('2b - USD - conv.'!X229=0,0,'2a - USD - local'!X229/'2b - USD - conv.'!X229)</f>
        <v>0</v>
      </c>
      <c r="Y229" s="286">
        <f>IF('2b - USD - conv.'!Y229=0,0,'2a - USD - local'!Y229/'2b - USD - conv.'!Y229)</f>
        <v>0</v>
      </c>
      <c r="Z229" s="286">
        <f>IF('2b - USD - conv.'!Z229=0,0,'2a - USD - local'!Z229/'2b - USD - conv.'!Z229)</f>
        <v>0</v>
      </c>
      <c r="AA229" s="286">
        <f>IF('2b - USD - conv.'!AA229=0,0,'2a - USD - local'!AA229/'2b - USD - conv.'!AA229)</f>
        <v>0</v>
      </c>
      <c r="AB229" s="286">
        <f>IF('2b - USD - conv.'!AB229=0,0,'2a - USD - local'!AB229/'2b - USD - conv.'!AB229)</f>
        <v>0</v>
      </c>
      <c r="AC229" s="286">
        <f>IF('2b - USD - conv.'!AC229=0,0,'2a - USD - local'!AC229/'2b - USD - conv.'!AC229)</f>
        <v>0</v>
      </c>
      <c r="AD229" s="286">
        <f>IF('2b - USD - conv.'!AD229=0,0,'2a - USD - local'!AD229/'2b - USD - conv.'!AD229)</f>
        <v>0</v>
      </c>
      <c r="AE229" s="286">
        <f>IF('2b - USD - conv.'!AE229=0,0,'2a - USD - local'!AE229/'2b - USD - conv.'!AE229)</f>
        <v>0</v>
      </c>
      <c r="AF229" s="286">
        <f>IF('2b - USD - conv.'!AF229=0,0,'2a - USD - local'!AF229/'2b - USD - conv.'!AF229)</f>
        <v>0</v>
      </c>
      <c r="AG229" s="286">
        <f>IF('2b - USD - conv.'!AG229=0,0,'2a - USD - local'!AG229/'2b - USD - conv.'!AG229)</f>
        <v>0</v>
      </c>
      <c r="AH229" s="286">
        <f>IF('2b - USD - conv.'!AH229=0,0,'2a - USD - local'!AH229/'2b - USD - conv.'!AH229)</f>
        <v>0</v>
      </c>
      <c r="AI229" s="286">
        <f>IF('2b - USD - conv.'!AI229=0,0,'2a - USD - local'!AI229/'2b - USD - conv.'!AI229)</f>
        <v>0</v>
      </c>
      <c r="AJ229" s="286">
        <f>IF('2b - USD - conv.'!AJ229=0,0,'2a - USD - local'!AJ229/'2b - USD - conv.'!AJ229)</f>
        <v>0</v>
      </c>
      <c r="AK229" s="286">
        <f>IF('2b - USD - conv.'!AK229=0,0,'2a - USD - local'!AK229/'2b - USD - conv.'!AK229)</f>
        <v>0</v>
      </c>
      <c r="AL229" s="286">
        <f>IF('2b - USD - conv.'!AL229=0,0,'2a - USD - local'!AL229/'2b - USD - conv.'!AL229)</f>
        <v>0</v>
      </c>
      <c r="AM229" s="286">
        <f>IF('2b - USD - conv.'!AM229=0,0,'2a - USD - local'!AM229/'2b - USD - conv.'!AM229)</f>
        <v>0</v>
      </c>
      <c r="AN229" s="286">
        <f>IF('2b - USD - conv.'!AN229=0,0,'2a - USD - local'!AN229/'2b - USD - conv.'!AN229)</f>
        <v>0</v>
      </c>
      <c r="AO229" s="286">
        <f>IF('2b - USD - conv.'!AO229=0,0,'2a - USD - local'!AO229/'2b - USD - conv.'!AO229)</f>
        <v>0</v>
      </c>
      <c r="AP229" s="308">
        <f>IF('2b - USD - conv.'!AP229=0,0,'2a - USD - local'!AP229/'2b - USD - conv.'!AP229)</f>
        <v>0</v>
      </c>
    </row>
    <row r="230" spans="1:42" customFormat="1" outlineLevel="2">
      <c r="A230" s="211" t="str">
        <f>A203&amp;"."&amp;A220&amp;"."&amp;A204&amp;"."&amp;B230</f>
        <v>1.o.5.10</v>
      </c>
      <c r="B230">
        <v>10</v>
      </c>
      <c r="C230" t="str">
        <f>'1-GBP'!C230</f>
        <v/>
      </c>
      <c r="M230" s="286">
        <f>IF('2b - USD - conv.'!M230=0,0,'2a - USD - local'!M230/'2b - USD - conv.'!M230)</f>
        <v>0</v>
      </c>
      <c r="N230" s="286">
        <f>IF('2b - USD - conv.'!N230=0,0,'2a - USD - local'!N230/'2b - USD - conv.'!N230)</f>
        <v>0</v>
      </c>
      <c r="O230" s="286">
        <f>IF('2b - USD - conv.'!O230=0,0,'2a - USD - local'!O230/'2b - USD - conv.'!O230)</f>
        <v>0</v>
      </c>
      <c r="P230" s="286">
        <f>IF('2b - USD - conv.'!P230=0,0,'2a - USD - local'!P230/'2b - USD - conv.'!P230)</f>
        <v>0</v>
      </c>
      <c r="Q230" s="286">
        <f>IF('2b - USD - conv.'!Q230=0,0,'2a - USD - local'!Q230/'2b - USD - conv.'!Q230)</f>
        <v>0</v>
      </c>
      <c r="R230" s="286">
        <f>IF('2b - USD - conv.'!R230=0,0,'2a - USD - local'!R230/'2b - USD - conv.'!R230)</f>
        <v>0</v>
      </c>
      <c r="S230" s="286">
        <f>IF('2b - USD - conv.'!S230=0,0,'2a - USD - local'!S230/'2b - USD - conv.'!S230)</f>
        <v>0</v>
      </c>
      <c r="T230" s="286">
        <f>IF('2b - USD - conv.'!T230=0,0,'2a - USD - local'!T230/'2b - USD - conv.'!T230)</f>
        <v>0</v>
      </c>
      <c r="U230" s="286">
        <f>IF('2b - USD - conv.'!U230=0,0,'2a - USD - local'!U230/'2b - USD - conv.'!U230)</f>
        <v>0</v>
      </c>
      <c r="V230" s="286">
        <f>IF('2b - USD - conv.'!V230=0,0,'2a - USD - local'!V230/'2b - USD - conv.'!V230)</f>
        <v>0</v>
      </c>
      <c r="W230" s="286">
        <f>IF('2b - USD - conv.'!W230=0,0,'2a - USD - local'!W230/'2b - USD - conv.'!W230)</f>
        <v>0</v>
      </c>
      <c r="X230" s="286">
        <f>IF('2b - USD - conv.'!X230=0,0,'2a - USD - local'!X230/'2b - USD - conv.'!X230)</f>
        <v>0</v>
      </c>
      <c r="Y230" s="286">
        <f>IF('2b - USD - conv.'!Y230=0,0,'2a - USD - local'!Y230/'2b - USD - conv.'!Y230)</f>
        <v>0</v>
      </c>
      <c r="Z230" s="286">
        <f>IF('2b - USD - conv.'!Z230=0,0,'2a - USD - local'!Z230/'2b - USD - conv.'!Z230)</f>
        <v>0</v>
      </c>
      <c r="AA230" s="286">
        <f>IF('2b - USD - conv.'!AA230=0,0,'2a - USD - local'!AA230/'2b - USD - conv.'!AA230)</f>
        <v>0</v>
      </c>
      <c r="AB230" s="286">
        <f>IF('2b - USD - conv.'!AB230=0,0,'2a - USD - local'!AB230/'2b - USD - conv.'!AB230)</f>
        <v>0</v>
      </c>
      <c r="AC230" s="286">
        <f>IF('2b - USD - conv.'!AC230=0,0,'2a - USD - local'!AC230/'2b - USD - conv.'!AC230)</f>
        <v>0</v>
      </c>
      <c r="AD230" s="286">
        <f>IF('2b - USD - conv.'!AD230=0,0,'2a - USD - local'!AD230/'2b - USD - conv.'!AD230)</f>
        <v>0</v>
      </c>
      <c r="AE230" s="286">
        <f>IF('2b - USD - conv.'!AE230=0,0,'2a - USD - local'!AE230/'2b - USD - conv.'!AE230)</f>
        <v>0</v>
      </c>
      <c r="AF230" s="286">
        <f>IF('2b - USD - conv.'!AF230=0,0,'2a - USD - local'!AF230/'2b - USD - conv.'!AF230)</f>
        <v>0</v>
      </c>
      <c r="AG230" s="286">
        <f>IF('2b - USD - conv.'!AG230=0,0,'2a - USD - local'!AG230/'2b - USD - conv.'!AG230)</f>
        <v>0</v>
      </c>
      <c r="AH230" s="286">
        <f>IF('2b - USD - conv.'!AH230=0,0,'2a - USD - local'!AH230/'2b - USD - conv.'!AH230)</f>
        <v>0</v>
      </c>
      <c r="AI230" s="286">
        <f>IF('2b - USD - conv.'!AI230=0,0,'2a - USD - local'!AI230/'2b - USD - conv.'!AI230)</f>
        <v>0</v>
      </c>
      <c r="AJ230" s="286">
        <f>IF('2b - USD - conv.'!AJ230=0,0,'2a - USD - local'!AJ230/'2b - USD - conv.'!AJ230)</f>
        <v>0</v>
      </c>
      <c r="AK230" s="286">
        <f>IF('2b - USD - conv.'!AK230=0,0,'2a - USD - local'!AK230/'2b - USD - conv.'!AK230)</f>
        <v>0</v>
      </c>
      <c r="AL230" s="286">
        <f>IF('2b - USD - conv.'!AL230=0,0,'2a - USD - local'!AL230/'2b - USD - conv.'!AL230)</f>
        <v>0</v>
      </c>
      <c r="AM230" s="286">
        <f>IF('2b - USD - conv.'!AM230=0,0,'2a - USD - local'!AM230/'2b - USD - conv.'!AM230)</f>
        <v>0</v>
      </c>
      <c r="AN230" s="286">
        <f>IF('2b - USD - conv.'!AN230=0,0,'2a - USD - local'!AN230/'2b - USD - conv.'!AN230)</f>
        <v>0</v>
      </c>
      <c r="AO230" s="286">
        <f>IF('2b - USD - conv.'!AO230=0,0,'2a - USD - local'!AO230/'2b - USD - conv.'!AO230)</f>
        <v>0</v>
      </c>
      <c r="AP230" s="308">
        <f>IF('2b - USD - conv.'!AP230=0,0,'2a - USD - local'!AP230/'2b - USD - conv.'!AP230)</f>
        <v>0</v>
      </c>
    </row>
    <row r="231" spans="1:42" customFormat="1" outlineLevel="2">
      <c r="A231" s="211" t="str">
        <f>A203&amp;"."&amp;A220&amp;"."&amp;A204&amp;"."&amp;B231</f>
        <v>1.o.5.11</v>
      </c>
      <c r="B231">
        <v>11</v>
      </c>
      <c r="C231" t="str">
        <f>'1-GBP'!C231</f>
        <v/>
      </c>
      <c r="M231" s="286">
        <f>IF('2b - USD - conv.'!M231=0,0,'2a - USD - local'!M231/'2b - USD - conv.'!M231)</f>
        <v>0</v>
      </c>
      <c r="N231" s="286">
        <f>IF('2b - USD - conv.'!N231=0,0,'2a - USD - local'!N231/'2b - USD - conv.'!N231)</f>
        <v>0</v>
      </c>
      <c r="O231" s="286">
        <f>IF('2b - USD - conv.'!O231=0,0,'2a - USD - local'!O231/'2b - USD - conv.'!O231)</f>
        <v>0</v>
      </c>
      <c r="P231" s="286">
        <f>IF('2b - USD - conv.'!P231=0,0,'2a - USD - local'!P231/'2b - USD - conv.'!P231)</f>
        <v>0</v>
      </c>
      <c r="Q231" s="286">
        <f>IF('2b - USD - conv.'!Q231=0,0,'2a - USD - local'!Q231/'2b - USD - conv.'!Q231)</f>
        <v>0</v>
      </c>
      <c r="R231" s="286">
        <f>IF('2b - USD - conv.'!R231=0,0,'2a - USD - local'!R231/'2b - USD - conv.'!R231)</f>
        <v>0</v>
      </c>
      <c r="S231" s="286">
        <f>IF('2b - USD - conv.'!S231=0,0,'2a - USD - local'!S231/'2b - USD - conv.'!S231)</f>
        <v>0</v>
      </c>
      <c r="T231" s="286">
        <f>IF('2b - USD - conv.'!T231=0,0,'2a - USD - local'!T231/'2b - USD - conv.'!T231)</f>
        <v>0</v>
      </c>
      <c r="U231" s="286">
        <f>IF('2b - USD - conv.'!U231=0,0,'2a - USD - local'!U231/'2b - USD - conv.'!U231)</f>
        <v>0</v>
      </c>
      <c r="V231" s="286">
        <f>IF('2b - USD - conv.'!V231=0,0,'2a - USD - local'!V231/'2b - USD - conv.'!V231)</f>
        <v>0</v>
      </c>
      <c r="W231" s="286">
        <f>IF('2b - USD - conv.'!W231=0,0,'2a - USD - local'!W231/'2b - USD - conv.'!W231)</f>
        <v>0</v>
      </c>
      <c r="X231" s="286">
        <f>IF('2b - USD - conv.'!X231=0,0,'2a - USD - local'!X231/'2b - USD - conv.'!X231)</f>
        <v>0</v>
      </c>
      <c r="Y231" s="286">
        <f>IF('2b - USD - conv.'!Y231=0,0,'2a - USD - local'!Y231/'2b - USD - conv.'!Y231)</f>
        <v>0</v>
      </c>
      <c r="Z231" s="286">
        <f>IF('2b - USD - conv.'!Z231=0,0,'2a - USD - local'!Z231/'2b - USD - conv.'!Z231)</f>
        <v>0</v>
      </c>
      <c r="AA231" s="286">
        <f>IF('2b - USD - conv.'!AA231=0,0,'2a - USD - local'!AA231/'2b - USD - conv.'!AA231)</f>
        <v>0</v>
      </c>
      <c r="AB231" s="286">
        <f>IF('2b - USD - conv.'!AB231=0,0,'2a - USD - local'!AB231/'2b - USD - conv.'!AB231)</f>
        <v>0</v>
      </c>
      <c r="AC231" s="286">
        <f>IF('2b - USD - conv.'!AC231=0,0,'2a - USD - local'!AC231/'2b - USD - conv.'!AC231)</f>
        <v>0</v>
      </c>
      <c r="AD231" s="286">
        <f>IF('2b - USD - conv.'!AD231=0,0,'2a - USD - local'!AD231/'2b - USD - conv.'!AD231)</f>
        <v>0</v>
      </c>
      <c r="AE231" s="286">
        <f>IF('2b - USD - conv.'!AE231=0,0,'2a - USD - local'!AE231/'2b - USD - conv.'!AE231)</f>
        <v>0</v>
      </c>
      <c r="AF231" s="286">
        <f>IF('2b - USD - conv.'!AF231=0,0,'2a - USD - local'!AF231/'2b - USD - conv.'!AF231)</f>
        <v>0</v>
      </c>
      <c r="AG231" s="286">
        <f>IF('2b - USD - conv.'!AG231=0,0,'2a - USD - local'!AG231/'2b - USD - conv.'!AG231)</f>
        <v>0</v>
      </c>
      <c r="AH231" s="286">
        <f>IF('2b - USD - conv.'!AH231=0,0,'2a - USD - local'!AH231/'2b - USD - conv.'!AH231)</f>
        <v>0</v>
      </c>
      <c r="AI231" s="286">
        <f>IF('2b - USD - conv.'!AI231=0,0,'2a - USD - local'!AI231/'2b - USD - conv.'!AI231)</f>
        <v>0</v>
      </c>
      <c r="AJ231" s="286">
        <f>IF('2b - USD - conv.'!AJ231=0,0,'2a - USD - local'!AJ231/'2b - USD - conv.'!AJ231)</f>
        <v>0</v>
      </c>
      <c r="AK231" s="286">
        <f>IF('2b - USD - conv.'!AK231=0,0,'2a - USD - local'!AK231/'2b - USD - conv.'!AK231)</f>
        <v>0</v>
      </c>
      <c r="AL231" s="286">
        <f>IF('2b - USD - conv.'!AL231=0,0,'2a - USD - local'!AL231/'2b - USD - conv.'!AL231)</f>
        <v>0</v>
      </c>
      <c r="AM231" s="286">
        <f>IF('2b - USD - conv.'!AM231=0,0,'2a - USD - local'!AM231/'2b - USD - conv.'!AM231)</f>
        <v>0</v>
      </c>
      <c r="AN231" s="286">
        <f>IF('2b - USD - conv.'!AN231=0,0,'2a - USD - local'!AN231/'2b - USD - conv.'!AN231)</f>
        <v>0</v>
      </c>
      <c r="AO231" s="286">
        <f>IF('2b - USD - conv.'!AO231=0,0,'2a - USD - local'!AO231/'2b - USD - conv.'!AO231)</f>
        <v>0</v>
      </c>
      <c r="AP231" s="308">
        <f>IF('2b - USD - conv.'!AP231=0,0,'2a - USD - local'!AP231/'2b - USD - conv.'!AP231)</f>
        <v>0</v>
      </c>
    </row>
    <row r="232" spans="1:42" customFormat="1" outlineLevel="2">
      <c r="A232" s="211" t="str">
        <f>A203&amp;"."&amp;A220&amp;"."&amp;A204&amp;"."&amp;B232</f>
        <v>1.o.5.12</v>
      </c>
      <c r="B232">
        <v>12</v>
      </c>
      <c r="C232" t="str">
        <f>'1-GBP'!C232</f>
        <v/>
      </c>
      <c r="M232" s="286">
        <f>IF('2b - USD - conv.'!M232=0,0,'2a - USD - local'!M232/'2b - USD - conv.'!M232)</f>
        <v>0</v>
      </c>
      <c r="N232" s="286">
        <f>IF('2b - USD - conv.'!N232=0,0,'2a - USD - local'!N232/'2b - USD - conv.'!N232)</f>
        <v>0</v>
      </c>
      <c r="O232" s="286">
        <f>IF('2b - USD - conv.'!O232=0,0,'2a - USD - local'!O232/'2b - USD - conv.'!O232)</f>
        <v>0</v>
      </c>
      <c r="P232" s="286">
        <f>IF('2b - USD - conv.'!P232=0,0,'2a - USD - local'!P232/'2b - USD - conv.'!P232)</f>
        <v>0</v>
      </c>
      <c r="Q232" s="286">
        <f>IF('2b - USD - conv.'!Q232=0,0,'2a - USD - local'!Q232/'2b - USD - conv.'!Q232)</f>
        <v>0</v>
      </c>
      <c r="R232" s="286">
        <f>IF('2b - USD - conv.'!R232=0,0,'2a - USD - local'!R232/'2b - USD - conv.'!R232)</f>
        <v>0</v>
      </c>
      <c r="S232" s="286">
        <f>IF('2b - USD - conv.'!S232=0,0,'2a - USD - local'!S232/'2b - USD - conv.'!S232)</f>
        <v>0</v>
      </c>
      <c r="T232" s="286">
        <f>IF('2b - USD - conv.'!T232=0,0,'2a - USD - local'!T232/'2b - USD - conv.'!T232)</f>
        <v>0</v>
      </c>
      <c r="U232" s="286">
        <f>IF('2b - USD - conv.'!U232=0,0,'2a - USD - local'!U232/'2b - USD - conv.'!U232)</f>
        <v>0</v>
      </c>
      <c r="V232" s="286">
        <f>IF('2b - USD - conv.'!V232=0,0,'2a - USD - local'!V232/'2b - USD - conv.'!V232)</f>
        <v>0</v>
      </c>
      <c r="W232" s="286">
        <f>IF('2b - USD - conv.'!W232=0,0,'2a - USD - local'!W232/'2b - USD - conv.'!W232)</f>
        <v>0</v>
      </c>
      <c r="X232" s="286">
        <f>IF('2b - USD - conv.'!X232=0,0,'2a - USD - local'!X232/'2b - USD - conv.'!X232)</f>
        <v>0</v>
      </c>
      <c r="Y232" s="286">
        <f>IF('2b - USD - conv.'!Y232=0,0,'2a - USD - local'!Y232/'2b - USD - conv.'!Y232)</f>
        <v>0</v>
      </c>
      <c r="Z232" s="286">
        <f>IF('2b - USD - conv.'!Z232=0,0,'2a - USD - local'!Z232/'2b - USD - conv.'!Z232)</f>
        <v>0</v>
      </c>
      <c r="AA232" s="286">
        <f>IF('2b - USD - conv.'!AA232=0,0,'2a - USD - local'!AA232/'2b - USD - conv.'!AA232)</f>
        <v>0</v>
      </c>
      <c r="AB232" s="286">
        <f>IF('2b - USD - conv.'!AB232=0,0,'2a - USD - local'!AB232/'2b - USD - conv.'!AB232)</f>
        <v>0</v>
      </c>
      <c r="AC232" s="286">
        <f>IF('2b - USD - conv.'!AC232=0,0,'2a - USD - local'!AC232/'2b - USD - conv.'!AC232)</f>
        <v>0</v>
      </c>
      <c r="AD232" s="286">
        <f>IF('2b - USD - conv.'!AD232=0,0,'2a - USD - local'!AD232/'2b - USD - conv.'!AD232)</f>
        <v>0</v>
      </c>
      <c r="AE232" s="286">
        <f>IF('2b - USD - conv.'!AE232=0,0,'2a - USD - local'!AE232/'2b - USD - conv.'!AE232)</f>
        <v>0</v>
      </c>
      <c r="AF232" s="286">
        <f>IF('2b - USD - conv.'!AF232=0,0,'2a - USD - local'!AF232/'2b - USD - conv.'!AF232)</f>
        <v>0</v>
      </c>
      <c r="AG232" s="286">
        <f>IF('2b - USD - conv.'!AG232=0,0,'2a - USD - local'!AG232/'2b - USD - conv.'!AG232)</f>
        <v>0</v>
      </c>
      <c r="AH232" s="286">
        <f>IF('2b - USD - conv.'!AH232=0,0,'2a - USD - local'!AH232/'2b - USD - conv.'!AH232)</f>
        <v>0</v>
      </c>
      <c r="AI232" s="286">
        <f>IF('2b - USD - conv.'!AI232=0,0,'2a - USD - local'!AI232/'2b - USD - conv.'!AI232)</f>
        <v>0</v>
      </c>
      <c r="AJ232" s="286">
        <f>IF('2b - USD - conv.'!AJ232=0,0,'2a - USD - local'!AJ232/'2b - USD - conv.'!AJ232)</f>
        <v>0</v>
      </c>
      <c r="AK232" s="286">
        <f>IF('2b - USD - conv.'!AK232=0,0,'2a - USD - local'!AK232/'2b - USD - conv.'!AK232)</f>
        <v>0</v>
      </c>
      <c r="AL232" s="286">
        <f>IF('2b - USD - conv.'!AL232=0,0,'2a - USD - local'!AL232/'2b - USD - conv.'!AL232)</f>
        <v>0</v>
      </c>
      <c r="AM232" s="286">
        <f>IF('2b - USD - conv.'!AM232=0,0,'2a - USD - local'!AM232/'2b - USD - conv.'!AM232)</f>
        <v>0</v>
      </c>
      <c r="AN232" s="286">
        <f>IF('2b - USD - conv.'!AN232=0,0,'2a - USD - local'!AN232/'2b - USD - conv.'!AN232)</f>
        <v>0</v>
      </c>
      <c r="AO232" s="286">
        <f>IF('2b - USD - conv.'!AO232=0,0,'2a - USD - local'!AO232/'2b - USD - conv.'!AO232)</f>
        <v>0</v>
      </c>
      <c r="AP232" s="308">
        <f>IF('2b - USD - conv.'!AP232=0,0,'2a - USD - local'!AP232/'2b - USD - conv.'!AP232)</f>
        <v>0</v>
      </c>
    </row>
    <row r="233" spans="1:42" customFormat="1" outlineLevel="1" collapsed="1">
      <c r="A233" s="212"/>
      <c r="B233" s="201">
        <f>B232-COUNTIFS(C221:C232,"")</f>
        <v>0</v>
      </c>
      <c r="C233" s="201" t="s">
        <v>285</v>
      </c>
      <c r="D233" s="201"/>
      <c r="E233" s="201"/>
      <c r="F233" s="201"/>
      <c r="G233" s="201"/>
      <c r="H233" s="201"/>
      <c r="I233" s="201"/>
      <c r="J233" s="201"/>
      <c r="K233" s="201"/>
      <c r="L233" s="201"/>
      <c r="M233" s="280">
        <f t="shared" ref="M233:AP233" si="20">SUM(M221:M232)</f>
        <v>0</v>
      </c>
      <c r="N233" s="280">
        <f t="shared" si="20"/>
        <v>0</v>
      </c>
      <c r="O233" s="280">
        <f t="shared" si="20"/>
        <v>0</v>
      </c>
      <c r="P233" s="280">
        <f t="shared" si="20"/>
        <v>0</v>
      </c>
      <c r="Q233" s="280">
        <f t="shared" si="20"/>
        <v>0</v>
      </c>
      <c r="R233" s="280">
        <f t="shared" si="20"/>
        <v>0</v>
      </c>
      <c r="S233" s="280">
        <f t="shared" si="20"/>
        <v>0</v>
      </c>
      <c r="T233" s="280">
        <f t="shared" si="20"/>
        <v>0</v>
      </c>
      <c r="U233" s="280">
        <f t="shared" si="20"/>
        <v>0</v>
      </c>
      <c r="V233" s="280">
        <f t="shared" si="20"/>
        <v>0</v>
      </c>
      <c r="W233" s="280">
        <f t="shared" si="20"/>
        <v>0</v>
      </c>
      <c r="X233" s="280">
        <f t="shared" si="20"/>
        <v>0</v>
      </c>
      <c r="Y233" s="280">
        <f t="shared" si="20"/>
        <v>0</v>
      </c>
      <c r="Z233" s="280">
        <f t="shared" si="20"/>
        <v>0</v>
      </c>
      <c r="AA233" s="280">
        <f t="shared" si="20"/>
        <v>0</v>
      </c>
      <c r="AB233" s="280">
        <f t="shared" si="20"/>
        <v>0</v>
      </c>
      <c r="AC233" s="280">
        <f t="shared" si="20"/>
        <v>0</v>
      </c>
      <c r="AD233" s="280">
        <f t="shared" si="20"/>
        <v>0</v>
      </c>
      <c r="AE233" s="280">
        <f t="shared" si="20"/>
        <v>0</v>
      </c>
      <c r="AF233" s="280">
        <f t="shared" si="20"/>
        <v>0</v>
      </c>
      <c r="AG233" s="280">
        <f t="shared" si="20"/>
        <v>0</v>
      </c>
      <c r="AH233" s="280">
        <f t="shared" si="20"/>
        <v>0</v>
      </c>
      <c r="AI233" s="280">
        <f t="shared" si="20"/>
        <v>0</v>
      </c>
      <c r="AJ233" s="280">
        <f t="shared" si="20"/>
        <v>0</v>
      </c>
      <c r="AK233" s="280">
        <f t="shared" si="20"/>
        <v>0</v>
      </c>
      <c r="AL233" s="280">
        <f t="shared" si="20"/>
        <v>0</v>
      </c>
      <c r="AM233" s="280">
        <f t="shared" si="20"/>
        <v>0</v>
      </c>
      <c r="AN233" s="280">
        <f t="shared" si="20"/>
        <v>0</v>
      </c>
      <c r="AO233" s="280">
        <f t="shared" si="20"/>
        <v>0</v>
      </c>
      <c r="AP233" s="280">
        <f t="shared" si="20"/>
        <v>0</v>
      </c>
    </row>
    <row r="234" spans="1:42" customFormat="1" outlineLevel="1">
      <c r="A234" s="221"/>
      <c r="B234" s="222"/>
      <c r="C234" s="222"/>
      <c r="D234" s="222"/>
      <c r="E234" s="222"/>
      <c r="F234" s="222"/>
      <c r="G234" s="222"/>
      <c r="H234" s="222"/>
      <c r="I234" s="222"/>
      <c r="J234" s="222"/>
      <c r="K234" s="222"/>
      <c r="L234" s="222"/>
      <c r="M234" s="317"/>
      <c r="N234" s="317"/>
      <c r="O234" s="317"/>
      <c r="P234" s="317"/>
      <c r="Q234" s="317"/>
      <c r="R234" s="317"/>
      <c r="S234" s="317"/>
      <c r="T234" s="317"/>
      <c r="U234" s="317"/>
      <c r="V234" s="317"/>
      <c r="W234" s="317"/>
      <c r="X234" s="317"/>
      <c r="Y234" s="317"/>
      <c r="Z234" s="317"/>
      <c r="AA234" s="317"/>
      <c r="AB234" s="317"/>
      <c r="AC234" s="317"/>
      <c r="AD234" s="317"/>
      <c r="AE234" s="317"/>
      <c r="AF234" s="317"/>
      <c r="AG234" s="317"/>
      <c r="AH234" s="317"/>
      <c r="AI234" s="317"/>
      <c r="AJ234" s="317"/>
      <c r="AK234" s="317"/>
      <c r="AL234" s="317"/>
      <c r="AM234" s="317"/>
      <c r="AN234" s="317"/>
      <c r="AO234" s="317"/>
      <c r="AP234" s="317"/>
    </row>
    <row r="235" spans="1:42" customFormat="1" outlineLevel="1">
      <c r="A235" s="220" t="s">
        <v>254</v>
      </c>
      <c r="B235" s="220" t="s">
        <v>287</v>
      </c>
      <c r="C235" s="220" t="s">
        <v>284</v>
      </c>
      <c r="D235" s="220"/>
      <c r="E235" s="220"/>
      <c r="F235" s="220"/>
      <c r="G235" s="220"/>
      <c r="H235" s="220"/>
      <c r="I235" s="220"/>
      <c r="J235" s="220"/>
      <c r="K235" s="220"/>
      <c r="L235" s="220"/>
      <c r="M235" s="315"/>
      <c r="N235" s="315"/>
      <c r="O235" s="315"/>
      <c r="P235" s="315"/>
      <c r="Q235" s="315"/>
      <c r="R235" s="315"/>
      <c r="S235" s="315"/>
      <c r="T235" s="315"/>
      <c r="U235" s="315"/>
      <c r="V235" s="315"/>
      <c r="W235" s="315"/>
      <c r="X235" s="315"/>
      <c r="Y235" s="315"/>
      <c r="Z235" s="315"/>
      <c r="AA235" s="315"/>
      <c r="AB235" s="315"/>
      <c r="AC235" s="315"/>
      <c r="AD235" s="315"/>
      <c r="AE235" s="315"/>
      <c r="AF235" s="315"/>
      <c r="AG235" s="315"/>
      <c r="AH235" s="315"/>
      <c r="AI235" s="315"/>
      <c r="AJ235" s="315"/>
      <c r="AK235" s="315"/>
      <c r="AL235" s="315"/>
      <c r="AM235" s="315"/>
      <c r="AN235" s="315"/>
      <c r="AO235" s="315"/>
      <c r="AP235" s="315"/>
    </row>
    <row r="236" spans="1:42" customFormat="1" outlineLevel="2">
      <c r="A236" s="211" t="str">
        <f>A203&amp;"."&amp;A235&amp;"."&amp;A204&amp;"."&amp;B236</f>
        <v>1.d.5.1</v>
      </c>
      <c r="B236">
        <v>1</v>
      </c>
      <c r="C236" t="str">
        <f>'1-GBP'!C236</f>
        <v/>
      </c>
      <c r="M236" s="286">
        <f>IF('2b - USD - conv.'!M236=0,0,'2a - USD - local'!M236/'2b - USD - conv.'!M236)</f>
        <v>0</v>
      </c>
      <c r="N236" s="286">
        <f>IF('2b - USD - conv.'!N236=0,0,'2a - USD - local'!N236/'2b - USD - conv.'!N236)</f>
        <v>0</v>
      </c>
      <c r="O236" s="286">
        <f>IF('2b - USD - conv.'!O236=0,0,'2a - USD - local'!O236/'2b - USD - conv.'!O236)</f>
        <v>0</v>
      </c>
      <c r="P236" s="286">
        <f>IF('2b - USD - conv.'!P236=0,0,'2a - USD - local'!P236/'2b - USD - conv.'!P236)</f>
        <v>0</v>
      </c>
      <c r="Q236" s="286">
        <f>IF('2b - USD - conv.'!Q236=0,0,'2a - USD - local'!Q236/'2b - USD - conv.'!Q236)</f>
        <v>0</v>
      </c>
      <c r="R236" s="286">
        <f>IF('2b - USD - conv.'!R236=0,0,'2a - USD - local'!R236/'2b - USD - conv.'!R236)</f>
        <v>0</v>
      </c>
      <c r="S236" s="286">
        <f>IF('2b - USD - conv.'!S236=0,0,'2a - USD - local'!S236/'2b - USD - conv.'!S236)</f>
        <v>0</v>
      </c>
      <c r="T236" s="286">
        <f>IF('2b - USD - conv.'!T236=0,0,'2a - USD - local'!T236/'2b - USD - conv.'!T236)</f>
        <v>0</v>
      </c>
      <c r="U236" s="286">
        <f>IF('2b - USD - conv.'!U236=0,0,'2a - USD - local'!U236/'2b - USD - conv.'!U236)</f>
        <v>0</v>
      </c>
      <c r="V236" s="286">
        <f>IF('2b - USD - conv.'!V236=0,0,'2a - USD - local'!V236/'2b - USD - conv.'!V236)</f>
        <v>0</v>
      </c>
      <c r="W236" s="286">
        <f>IF('2b - USD - conv.'!W236=0,0,'2a - USD - local'!W236/'2b - USD - conv.'!W236)</f>
        <v>0</v>
      </c>
      <c r="X236" s="286">
        <f>IF('2b - USD - conv.'!X236=0,0,'2a - USD - local'!X236/'2b - USD - conv.'!X236)</f>
        <v>0</v>
      </c>
      <c r="Y236" s="286">
        <f>IF('2b - USD - conv.'!Y236=0,0,'2a - USD - local'!Y236/'2b - USD - conv.'!Y236)</f>
        <v>0</v>
      </c>
      <c r="Z236" s="286">
        <f>IF('2b - USD - conv.'!Z236=0,0,'2a - USD - local'!Z236/'2b - USD - conv.'!Z236)</f>
        <v>0</v>
      </c>
      <c r="AA236" s="286">
        <f>IF('2b - USD - conv.'!AA236=0,0,'2a - USD - local'!AA236/'2b - USD - conv.'!AA236)</f>
        <v>0</v>
      </c>
      <c r="AB236" s="286">
        <f>IF('2b - USD - conv.'!AB236=0,0,'2a - USD - local'!AB236/'2b - USD - conv.'!AB236)</f>
        <v>0</v>
      </c>
      <c r="AC236" s="286">
        <f>IF('2b - USD - conv.'!AC236=0,0,'2a - USD - local'!AC236/'2b - USD - conv.'!AC236)</f>
        <v>0</v>
      </c>
      <c r="AD236" s="286">
        <f>IF('2b - USD - conv.'!AD236=0,0,'2a - USD - local'!AD236/'2b - USD - conv.'!AD236)</f>
        <v>0</v>
      </c>
      <c r="AE236" s="286">
        <f>IF('2b - USD - conv.'!AE236=0,0,'2a - USD - local'!AE236/'2b - USD - conv.'!AE236)</f>
        <v>0</v>
      </c>
      <c r="AF236" s="286">
        <f>IF('2b - USD - conv.'!AF236=0,0,'2a - USD - local'!AF236/'2b - USD - conv.'!AF236)</f>
        <v>0</v>
      </c>
      <c r="AG236" s="286">
        <f>IF('2b - USD - conv.'!AG236=0,0,'2a - USD - local'!AG236/'2b - USD - conv.'!AG236)</f>
        <v>0</v>
      </c>
      <c r="AH236" s="286">
        <f>IF('2b - USD - conv.'!AH236=0,0,'2a - USD - local'!AH236/'2b - USD - conv.'!AH236)</f>
        <v>0</v>
      </c>
      <c r="AI236" s="286">
        <f>IF('2b - USD - conv.'!AI236=0,0,'2a - USD - local'!AI236/'2b - USD - conv.'!AI236)</f>
        <v>0</v>
      </c>
      <c r="AJ236" s="286">
        <f>IF('2b - USD - conv.'!AJ236=0,0,'2a - USD - local'!AJ236/'2b - USD - conv.'!AJ236)</f>
        <v>0</v>
      </c>
      <c r="AK236" s="286">
        <f>IF('2b - USD - conv.'!AK236=0,0,'2a - USD - local'!AK236/'2b - USD - conv.'!AK236)</f>
        <v>0</v>
      </c>
      <c r="AL236" s="286">
        <f>IF('2b - USD - conv.'!AL236=0,0,'2a - USD - local'!AL236/'2b - USD - conv.'!AL236)</f>
        <v>0</v>
      </c>
      <c r="AM236" s="286">
        <f>IF('2b - USD - conv.'!AM236=0,0,'2a - USD - local'!AM236/'2b - USD - conv.'!AM236)</f>
        <v>0</v>
      </c>
      <c r="AN236" s="286">
        <f>IF('2b - USD - conv.'!AN236=0,0,'2a - USD - local'!AN236/'2b - USD - conv.'!AN236)</f>
        <v>0</v>
      </c>
      <c r="AO236" s="286">
        <f>IF('2b - USD - conv.'!AO236=0,0,'2a - USD - local'!AO236/'2b - USD - conv.'!AO236)</f>
        <v>0</v>
      </c>
      <c r="AP236" s="308">
        <f>IF('2b - USD - conv.'!AP236=0,0,'2a - USD - local'!AP236/'2b - USD - conv.'!AP236)</f>
        <v>0</v>
      </c>
    </row>
    <row r="237" spans="1:42" customFormat="1" outlineLevel="2">
      <c r="A237" s="211" t="str">
        <f>A203&amp;"."&amp;A235&amp;"."&amp;A204&amp;"."&amp;B237</f>
        <v>1.d.5.2</v>
      </c>
      <c r="B237">
        <v>2</v>
      </c>
      <c r="C237" t="str">
        <f>'1-GBP'!C237</f>
        <v/>
      </c>
      <c r="M237" s="286">
        <f>IF('2b - USD - conv.'!M237=0,0,'2a - USD - local'!M237/'2b - USD - conv.'!M237)</f>
        <v>0</v>
      </c>
      <c r="N237" s="286">
        <f>IF('2b - USD - conv.'!N237=0,0,'2a - USD - local'!N237/'2b - USD - conv.'!N237)</f>
        <v>0</v>
      </c>
      <c r="O237" s="286">
        <f>IF('2b - USD - conv.'!O237=0,0,'2a - USD - local'!O237/'2b - USD - conv.'!O237)</f>
        <v>0</v>
      </c>
      <c r="P237" s="286">
        <f>IF('2b - USD - conv.'!P237=0,0,'2a - USD - local'!P237/'2b - USD - conv.'!P237)</f>
        <v>0</v>
      </c>
      <c r="Q237" s="286">
        <f>IF('2b - USD - conv.'!Q237=0,0,'2a - USD - local'!Q237/'2b - USD - conv.'!Q237)</f>
        <v>0</v>
      </c>
      <c r="R237" s="286">
        <f>IF('2b - USD - conv.'!R237=0,0,'2a - USD - local'!R237/'2b - USD - conv.'!R237)</f>
        <v>0</v>
      </c>
      <c r="S237" s="286">
        <f>IF('2b - USD - conv.'!S237=0,0,'2a - USD - local'!S237/'2b - USD - conv.'!S237)</f>
        <v>0</v>
      </c>
      <c r="T237" s="286">
        <f>IF('2b - USD - conv.'!T237=0,0,'2a - USD - local'!T237/'2b - USD - conv.'!T237)</f>
        <v>0</v>
      </c>
      <c r="U237" s="286">
        <f>IF('2b - USD - conv.'!U237=0,0,'2a - USD - local'!U237/'2b - USD - conv.'!U237)</f>
        <v>0</v>
      </c>
      <c r="V237" s="286">
        <f>IF('2b - USD - conv.'!V237=0,0,'2a - USD - local'!V237/'2b - USD - conv.'!V237)</f>
        <v>0</v>
      </c>
      <c r="W237" s="286">
        <f>IF('2b - USD - conv.'!W237=0,0,'2a - USD - local'!W237/'2b - USD - conv.'!W237)</f>
        <v>0</v>
      </c>
      <c r="X237" s="286">
        <f>IF('2b - USD - conv.'!X237=0,0,'2a - USD - local'!X237/'2b - USD - conv.'!X237)</f>
        <v>0</v>
      </c>
      <c r="Y237" s="286">
        <f>IF('2b - USD - conv.'!Y237=0,0,'2a - USD - local'!Y237/'2b - USD - conv.'!Y237)</f>
        <v>0</v>
      </c>
      <c r="Z237" s="286">
        <f>IF('2b - USD - conv.'!Z237=0,0,'2a - USD - local'!Z237/'2b - USD - conv.'!Z237)</f>
        <v>0</v>
      </c>
      <c r="AA237" s="286">
        <f>IF('2b - USD - conv.'!AA237=0,0,'2a - USD - local'!AA237/'2b - USD - conv.'!AA237)</f>
        <v>0</v>
      </c>
      <c r="AB237" s="286">
        <f>IF('2b - USD - conv.'!AB237=0,0,'2a - USD - local'!AB237/'2b - USD - conv.'!AB237)</f>
        <v>0</v>
      </c>
      <c r="AC237" s="286">
        <f>IF('2b - USD - conv.'!AC237=0,0,'2a - USD - local'!AC237/'2b - USD - conv.'!AC237)</f>
        <v>0</v>
      </c>
      <c r="AD237" s="286">
        <f>IF('2b - USD - conv.'!AD237=0,0,'2a - USD - local'!AD237/'2b - USD - conv.'!AD237)</f>
        <v>0</v>
      </c>
      <c r="AE237" s="286">
        <f>IF('2b - USD - conv.'!AE237=0,0,'2a - USD - local'!AE237/'2b - USD - conv.'!AE237)</f>
        <v>0</v>
      </c>
      <c r="AF237" s="286">
        <f>IF('2b - USD - conv.'!AF237=0,0,'2a - USD - local'!AF237/'2b - USD - conv.'!AF237)</f>
        <v>0</v>
      </c>
      <c r="AG237" s="286">
        <f>IF('2b - USD - conv.'!AG237=0,0,'2a - USD - local'!AG237/'2b - USD - conv.'!AG237)</f>
        <v>0</v>
      </c>
      <c r="AH237" s="286">
        <f>IF('2b - USD - conv.'!AH237=0,0,'2a - USD - local'!AH237/'2b - USD - conv.'!AH237)</f>
        <v>0</v>
      </c>
      <c r="AI237" s="286">
        <f>IF('2b - USD - conv.'!AI237=0,0,'2a - USD - local'!AI237/'2b - USD - conv.'!AI237)</f>
        <v>0</v>
      </c>
      <c r="AJ237" s="286">
        <f>IF('2b - USD - conv.'!AJ237=0,0,'2a - USD - local'!AJ237/'2b - USD - conv.'!AJ237)</f>
        <v>0</v>
      </c>
      <c r="AK237" s="286">
        <f>IF('2b - USD - conv.'!AK237=0,0,'2a - USD - local'!AK237/'2b - USD - conv.'!AK237)</f>
        <v>0</v>
      </c>
      <c r="AL237" s="286">
        <f>IF('2b - USD - conv.'!AL237=0,0,'2a - USD - local'!AL237/'2b - USD - conv.'!AL237)</f>
        <v>0</v>
      </c>
      <c r="AM237" s="286">
        <f>IF('2b - USD - conv.'!AM237=0,0,'2a - USD - local'!AM237/'2b - USD - conv.'!AM237)</f>
        <v>0</v>
      </c>
      <c r="AN237" s="286">
        <f>IF('2b - USD - conv.'!AN237=0,0,'2a - USD - local'!AN237/'2b - USD - conv.'!AN237)</f>
        <v>0</v>
      </c>
      <c r="AO237" s="286">
        <f>IF('2b - USD - conv.'!AO237=0,0,'2a - USD - local'!AO237/'2b - USD - conv.'!AO237)</f>
        <v>0</v>
      </c>
      <c r="AP237" s="308">
        <f>IF('2b - USD - conv.'!AP237=0,0,'2a - USD - local'!AP237/'2b - USD - conv.'!AP237)</f>
        <v>0</v>
      </c>
    </row>
    <row r="238" spans="1:42" customFormat="1" outlineLevel="2">
      <c r="A238" s="211" t="str">
        <f>A203&amp;"."&amp;A235&amp;"."&amp;A204&amp;"."&amp;B238</f>
        <v>1.d.5.3</v>
      </c>
      <c r="B238">
        <v>3</v>
      </c>
      <c r="C238" t="str">
        <f>'1-GBP'!C238</f>
        <v/>
      </c>
      <c r="M238" s="286">
        <f>IF('2b - USD - conv.'!M238=0,0,'2a - USD - local'!M238/'2b - USD - conv.'!M238)</f>
        <v>0</v>
      </c>
      <c r="N238" s="286">
        <f>IF('2b - USD - conv.'!N238=0,0,'2a - USD - local'!N238/'2b - USD - conv.'!N238)</f>
        <v>0</v>
      </c>
      <c r="O238" s="286">
        <f>IF('2b - USD - conv.'!O238=0,0,'2a - USD - local'!O238/'2b - USD - conv.'!O238)</f>
        <v>0</v>
      </c>
      <c r="P238" s="286">
        <f>IF('2b - USD - conv.'!P238=0,0,'2a - USD - local'!P238/'2b - USD - conv.'!P238)</f>
        <v>0</v>
      </c>
      <c r="Q238" s="286">
        <f>IF('2b - USD - conv.'!Q238=0,0,'2a - USD - local'!Q238/'2b - USD - conv.'!Q238)</f>
        <v>0</v>
      </c>
      <c r="R238" s="286">
        <f>IF('2b - USD - conv.'!R238=0,0,'2a - USD - local'!R238/'2b - USD - conv.'!R238)</f>
        <v>0</v>
      </c>
      <c r="S238" s="286">
        <f>IF('2b - USD - conv.'!S238=0,0,'2a - USD - local'!S238/'2b - USD - conv.'!S238)</f>
        <v>0</v>
      </c>
      <c r="T238" s="286">
        <f>IF('2b - USD - conv.'!T238=0,0,'2a - USD - local'!T238/'2b - USD - conv.'!T238)</f>
        <v>0</v>
      </c>
      <c r="U238" s="286">
        <f>IF('2b - USD - conv.'!U238=0,0,'2a - USD - local'!U238/'2b - USD - conv.'!U238)</f>
        <v>0</v>
      </c>
      <c r="V238" s="286">
        <f>IF('2b - USD - conv.'!V238=0,0,'2a - USD - local'!V238/'2b - USD - conv.'!V238)</f>
        <v>0</v>
      </c>
      <c r="W238" s="286">
        <f>IF('2b - USD - conv.'!W238=0,0,'2a - USD - local'!W238/'2b - USD - conv.'!W238)</f>
        <v>0</v>
      </c>
      <c r="X238" s="286">
        <f>IF('2b - USD - conv.'!X238=0,0,'2a - USD - local'!X238/'2b - USD - conv.'!X238)</f>
        <v>0</v>
      </c>
      <c r="Y238" s="286">
        <f>IF('2b - USD - conv.'!Y238=0,0,'2a - USD - local'!Y238/'2b - USD - conv.'!Y238)</f>
        <v>0</v>
      </c>
      <c r="Z238" s="286">
        <f>IF('2b - USD - conv.'!Z238=0,0,'2a - USD - local'!Z238/'2b - USD - conv.'!Z238)</f>
        <v>0</v>
      </c>
      <c r="AA238" s="286">
        <f>IF('2b - USD - conv.'!AA238=0,0,'2a - USD - local'!AA238/'2b - USD - conv.'!AA238)</f>
        <v>0</v>
      </c>
      <c r="AB238" s="286">
        <f>IF('2b - USD - conv.'!AB238=0,0,'2a - USD - local'!AB238/'2b - USD - conv.'!AB238)</f>
        <v>0</v>
      </c>
      <c r="AC238" s="286">
        <f>IF('2b - USD - conv.'!AC238=0,0,'2a - USD - local'!AC238/'2b - USD - conv.'!AC238)</f>
        <v>0</v>
      </c>
      <c r="AD238" s="286">
        <f>IF('2b - USD - conv.'!AD238=0,0,'2a - USD - local'!AD238/'2b - USD - conv.'!AD238)</f>
        <v>0</v>
      </c>
      <c r="AE238" s="286">
        <f>IF('2b - USD - conv.'!AE238=0,0,'2a - USD - local'!AE238/'2b - USD - conv.'!AE238)</f>
        <v>0</v>
      </c>
      <c r="AF238" s="286">
        <f>IF('2b - USD - conv.'!AF238=0,0,'2a - USD - local'!AF238/'2b - USD - conv.'!AF238)</f>
        <v>0</v>
      </c>
      <c r="AG238" s="286">
        <f>IF('2b - USD - conv.'!AG238=0,0,'2a - USD - local'!AG238/'2b - USD - conv.'!AG238)</f>
        <v>0</v>
      </c>
      <c r="AH238" s="286">
        <f>IF('2b - USD - conv.'!AH238=0,0,'2a - USD - local'!AH238/'2b - USD - conv.'!AH238)</f>
        <v>0</v>
      </c>
      <c r="AI238" s="286">
        <f>IF('2b - USD - conv.'!AI238=0,0,'2a - USD - local'!AI238/'2b - USD - conv.'!AI238)</f>
        <v>0</v>
      </c>
      <c r="AJ238" s="286">
        <f>IF('2b - USD - conv.'!AJ238=0,0,'2a - USD - local'!AJ238/'2b - USD - conv.'!AJ238)</f>
        <v>0</v>
      </c>
      <c r="AK238" s="286">
        <f>IF('2b - USD - conv.'!AK238=0,0,'2a - USD - local'!AK238/'2b - USD - conv.'!AK238)</f>
        <v>0</v>
      </c>
      <c r="AL238" s="286">
        <f>IF('2b - USD - conv.'!AL238=0,0,'2a - USD - local'!AL238/'2b - USD - conv.'!AL238)</f>
        <v>0</v>
      </c>
      <c r="AM238" s="286">
        <f>IF('2b - USD - conv.'!AM238=0,0,'2a - USD - local'!AM238/'2b - USD - conv.'!AM238)</f>
        <v>0</v>
      </c>
      <c r="AN238" s="286">
        <f>IF('2b - USD - conv.'!AN238=0,0,'2a - USD - local'!AN238/'2b - USD - conv.'!AN238)</f>
        <v>0</v>
      </c>
      <c r="AO238" s="286">
        <f>IF('2b - USD - conv.'!AO238=0,0,'2a - USD - local'!AO238/'2b - USD - conv.'!AO238)</f>
        <v>0</v>
      </c>
      <c r="AP238" s="308">
        <f>IF('2b - USD - conv.'!AP238=0,0,'2a - USD - local'!AP238/'2b - USD - conv.'!AP238)</f>
        <v>0</v>
      </c>
    </row>
    <row r="239" spans="1:42" customFormat="1" outlineLevel="2">
      <c r="A239" s="211" t="str">
        <f>A203&amp;"."&amp;A235&amp;"."&amp;A204&amp;"."&amp;B239</f>
        <v>1.d.5.4</v>
      </c>
      <c r="B239">
        <v>4</v>
      </c>
      <c r="C239" t="str">
        <f>'1-GBP'!C239</f>
        <v/>
      </c>
      <c r="M239" s="286">
        <f>IF('2b - USD - conv.'!M239=0,0,'2a - USD - local'!M239/'2b - USD - conv.'!M239)</f>
        <v>0</v>
      </c>
      <c r="N239" s="286">
        <f>IF('2b - USD - conv.'!N239=0,0,'2a - USD - local'!N239/'2b - USD - conv.'!N239)</f>
        <v>0</v>
      </c>
      <c r="O239" s="286">
        <f>IF('2b - USD - conv.'!O239=0,0,'2a - USD - local'!O239/'2b - USD - conv.'!O239)</f>
        <v>0</v>
      </c>
      <c r="P239" s="286">
        <f>IF('2b - USD - conv.'!P239=0,0,'2a - USD - local'!P239/'2b - USD - conv.'!P239)</f>
        <v>0</v>
      </c>
      <c r="Q239" s="286">
        <f>IF('2b - USD - conv.'!Q239=0,0,'2a - USD - local'!Q239/'2b - USD - conv.'!Q239)</f>
        <v>0</v>
      </c>
      <c r="R239" s="286">
        <f>IF('2b - USD - conv.'!R239=0,0,'2a - USD - local'!R239/'2b - USD - conv.'!R239)</f>
        <v>0</v>
      </c>
      <c r="S239" s="286">
        <f>IF('2b - USD - conv.'!S239=0,0,'2a - USD - local'!S239/'2b - USD - conv.'!S239)</f>
        <v>0</v>
      </c>
      <c r="T239" s="286">
        <f>IF('2b - USD - conv.'!T239=0,0,'2a - USD - local'!T239/'2b - USD - conv.'!T239)</f>
        <v>0</v>
      </c>
      <c r="U239" s="286">
        <f>IF('2b - USD - conv.'!U239=0,0,'2a - USD - local'!U239/'2b - USD - conv.'!U239)</f>
        <v>0</v>
      </c>
      <c r="V239" s="286">
        <f>IF('2b - USD - conv.'!V239=0,0,'2a - USD - local'!V239/'2b - USD - conv.'!V239)</f>
        <v>0</v>
      </c>
      <c r="W239" s="286">
        <f>IF('2b - USD - conv.'!W239=0,0,'2a - USD - local'!W239/'2b - USD - conv.'!W239)</f>
        <v>0</v>
      </c>
      <c r="X239" s="286">
        <f>IF('2b - USD - conv.'!X239=0,0,'2a - USD - local'!X239/'2b - USD - conv.'!X239)</f>
        <v>0</v>
      </c>
      <c r="Y239" s="286">
        <f>IF('2b - USD - conv.'!Y239=0,0,'2a - USD - local'!Y239/'2b - USD - conv.'!Y239)</f>
        <v>0</v>
      </c>
      <c r="Z239" s="286">
        <f>IF('2b - USD - conv.'!Z239=0,0,'2a - USD - local'!Z239/'2b - USD - conv.'!Z239)</f>
        <v>0</v>
      </c>
      <c r="AA239" s="286">
        <f>IF('2b - USD - conv.'!AA239=0,0,'2a - USD - local'!AA239/'2b - USD - conv.'!AA239)</f>
        <v>0</v>
      </c>
      <c r="AB239" s="286">
        <f>IF('2b - USD - conv.'!AB239=0,0,'2a - USD - local'!AB239/'2b - USD - conv.'!AB239)</f>
        <v>0</v>
      </c>
      <c r="AC239" s="286">
        <f>IF('2b - USD - conv.'!AC239=0,0,'2a - USD - local'!AC239/'2b - USD - conv.'!AC239)</f>
        <v>0</v>
      </c>
      <c r="AD239" s="286">
        <f>IF('2b - USD - conv.'!AD239=0,0,'2a - USD - local'!AD239/'2b - USD - conv.'!AD239)</f>
        <v>0</v>
      </c>
      <c r="AE239" s="286">
        <f>IF('2b - USD - conv.'!AE239=0,0,'2a - USD - local'!AE239/'2b - USD - conv.'!AE239)</f>
        <v>0</v>
      </c>
      <c r="AF239" s="286">
        <f>IF('2b - USD - conv.'!AF239=0,0,'2a - USD - local'!AF239/'2b - USD - conv.'!AF239)</f>
        <v>0</v>
      </c>
      <c r="AG239" s="286">
        <f>IF('2b - USD - conv.'!AG239=0,0,'2a - USD - local'!AG239/'2b - USD - conv.'!AG239)</f>
        <v>0</v>
      </c>
      <c r="AH239" s="286">
        <f>IF('2b - USD - conv.'!AH239=0,0,'2a - USD - local'!AH239/'2b - USD - conv.'!AH239)</f>
        <v>0</v>
      </c>
      <c r="AI239" s="286">
        <f>IF('2b - USD - conv.'!AI239=0,0,'2a - USD - local'!AI239/'2b - USD - conv.'!AI239)</f>
        <v>0</v>
      </c>
      <c r="AJ239" s="286">
        <f>IF('2b - USD - conv.'!AJ239=0,0,'2a - USD - local'!AJ239/'2b - USD - conv.'!AJ239)</f>
        <v>0</v>
      </c>
      <c r="AK239" s="286">
        <f>IF('2b - USD - conv.'!AK239=0,0,'2a - USD - local'!AK239/'2b - USD - conv.'!AK239)</f>
        <v>0</v>
      </c>
      <c r="AL239" s="286">
        <f>IF('2b - USD - conv.'!AL239=0,0,'2a - USD - local'!AL239/'2b - USD - conv.'!AL239)</f>
        <v>0</v>
      </c>
      <c r="AM239" s="286">
        <f>IF('2b - USD - conv.'!AM239=0,0,'2a - USD - local'!AM239/'2b - USD - conv.'!AM239)</f>
        <v>0</v>
      </c>
      <c r="AN239" s="286">
        <f>IF('2b - USD - conv.'!AN239=0,0,'2a - USD - local'!AN239/'2b - USD - conv.'!AN239)</f>
        <v>0</v>
      </c>
      <c r="AO239" s="286">
        <f>IF('2b - USD - conv.'!AO239=0,0,'2a - USD - local'!AO239/'2b - USD - conv.'!AO239)</f>
        <v>0</v>
      </c>
      <c r="AP239" s="308">
        <f>IF('2b - USD - conv.'!AP239=0,0,'2a - USD - local'!AP239/'2b - USD - conv.'!AP239)</f>
        <v>0</v>
      </c>
    </row>
    <row r="240" spans="1:42" customFormat="1" outlineLevel="2">
      <c r="A240" s="211" t="str">
        <f>A203&amp;"."&amp;A235&amp;"."&amp;A204&amp;"."&amp;B240</f>
        <v>1.d.5.5</v>
      </c>
      <c r="B240">
        <v>5</v>
      </c>
      <c r="C240" t="str">
        <f>'1-GBP'!C240</f>
        <v/>
      </c>
      <c r="M240" s="286">
        <f>IF('2b - USD - conv.'!M240=0,0,'2a - USD - local'!M240/'2b - USD - conv.'!M240)</f>
        <v>0</v>
      </c>
      <c r="N240" s="286">
        <f>IF('2b - USD - conv.'!N240=0,0,'2a - USD - local'!N240/'2b - USD - conv.'!N240)</f>
        <v>0</v>
      </c>
      <c r="O240" s="286">
        <f>IF('2b - USD - conv.'!O240=0,0,'2a - USD - local'!O240/'2b - USD - conv.'!O240)</f>
        <v>0</v>
      </c>
      <c r="P240" s="286">
        <f>IF('2b - USD - conv.'!P240=0,0,'2a - USD - local'!P240/'2b - USD - conv.'!P240)</f>
        <v>0</v>
      </c>
      <c r="Q240" s="286">
        <f>IF('2b - USD - conv.'!Q240=0,0,'2a - USD - local'!Q240/'2b - USD - conv.'!Q240)</f>
        <v>0</v>
      </c>
      <c r="R240" s="286">
        <f>IF('2b - USD - conv.'!R240=0,0,'2a - USD - local'!R240/'2b - USD - conv.'!R240)</f>
        <v>0</v>
      </c>
      <c r="S240" s="286">
        <f>IF('2b - USD - conv.'!S240=0,0,'2a - USD - local'!S240/'2b - USD - conv.'!S240)</f>
        <v>0</v>
      </c>
      <c r="T240" s="286">
        <f>IF('2b - USD - conv.'!T240=0,0,'2a - USD - local'!T240/'2b - USD - conv.'!T240)</f>
        <v>0</v>
      </c>
      <c r="U240" s="286">
        <f>IF('2b - USD - conv.'!U240=0,0,'2a - USD - local'!U240/'2b - USD - conv.'!U240)</f>
        <v>0</v>
      </c>
      <c r="V240" s="286">
        <f>IF('2b - USD - conv.'!V240=0,0,'2a - USD - local'!V240/'2b - USD - conv.'!V240)</f>
        <v>0</v>
      </c>
      <c r="W240" s="286">
        <f>IF('2b - USD - conv.'!W240=0,0,'2a - USD - local'!W240/'2b - USD - conv.'!W240)</f>
        <v>0</v>
      </c>
      <c r="X240" s="286">
        <f>IF('2b - USD - conv.'!X240=0,0,'2a - USD - local'!X240/'2b - USD - conv.'!X240)</f>
        <v>0</v>
      </c>
      <c r="Y240" s="286">
        <f>IF('2b - USD - conv.'!Y240=0,0,'2a - USD - local'!Y240/'2b - USD - conv.'!Y240)</f>
        <v>0</v>
      </c>
      <c r="Z240" s="286">
        <f>IF('2b - USD - conv.'!Z240=0,0,'2a - USD - local'!Z240/'2b - USD - conv.'!Z240)</f>
        <v>0</v>
      </c>
      <c r="AA240" s="286">
        <f>IF('2b - USD - conv.'!AA240=0,0,'2a - USD - local'!AA240/'2b - USD - conv.'!AA240)</f>
        <v>0</v>
      </c>
      <c r="AB240" s="286">
        <f>IF('2b - USD - conv.'!AB240=0,0,'2a - USD - local'!AB240/'2b - USD - conv.'!AB240)</f>
        <v>0</v>
      </c>
      <c r="AC240" s="286">
        <f>IF('2b - USD - conv.'!AC240=0,0,'2a - USD - local'!AC240/'2b - USD - conv.'!AC240)</f>
        <v>0</v>
      </c>
      <c r="AD240" s="286">
        <f>IF('2b - USD - conv.'!AD240=0,0,'2a - USD - local'!AD240/'2b - USD - conv.'!AD240)</f>
        <v>0</v>
      </c>
      <c r="AE240" s="286">
        <f>IF('2b - USD - conv.'!AE240=0,0,'2a - USD - local'!AE240/'2b - USD - conv.'!AE240)</f>
        <v>0</v>
      </c>
      <c r="AF240" s="286">
        <f>IF('2b - USD - conv.'!AF240=0,0,'2a - USD - local'!AF240/'2b - USD - conv.'!AF240)</f>
        <v>0</v>
      </c>
      <c r="AG240" s="286">
        <f>IF('2b - USD - conv.'!AG240=0,0,'2a - USD - local'!AG240/'2b - USD - conv.'!AG240)</f>
        <v>0</v>
      </c>
      <c r="AH240" s="286">
        <f>IF('2b - USD - conv.'!AH240=0,0,'2a - USD - local'!AH240/'2b - USD - conv.'!AH240)</f>
        <v>0</v>
      </c>
      <c r="AI240" s="286">
        <f>IF('2b - USD - conv.'!AI240=0,0,'2a - USD - local'!AI240/'2b - USD - conv.'!AI240)</f>
        <v>0</v>
      </c>
      <c r="AJ240" s="286">
        <f>IF('2b - USD - conv.'!AJ240=0,0,'2a - USD - local'!AJ240/'2b - USD - conv.'!AJ240)</f>
        <v>0</v>
      </c>
      <c r="AK240" s="286">
        <f>IF('2b - USD - conv.'!AK240=0,0,'2a - USD - local'!AK240/'2b - USD - conv.'!AK240)</f>
        <v>0</v>
      </c>
      <c r="AL240" s="286">
        <f>IF('2b - USD - conv.'!AL240=0,0,'2a - USD - local'!AL240/'2b - USD - conv.'!AL240)</f>
        <v>0</v>
      </c>
      <c r="AM240" s="286">
        <f>IF('2b - USD - conv.'!AM240=0,0,'2a - USD - local'!AM240/'2b - USD - conv.'!AM240)</f>
        <v>0</v>
      </c>
      <c r="AN240" s="286">
        <f>IF('2b - USD - conv.'!AN240=0,0,'2a - USD - local'!AN240/'2b - USD - conv.'!AN240)</f>
        <v>0</v>
      </c>
      <c r="AO240" s="286">
        <f>IF('2b - USD - conv.'!AO240=0,0,'2a - USD - local'!AO240/'2b - USD - conv.'!AO240)</f>
        <v>0</v>
      </c>
      <c r="AP240" s="308">
        <f>IF('2b - USD - conv.'!AP240=0,0,'2a - USD - local'!AP240/'2b - USD - conv.'!AP240)</f>
        <v>0</v>
      </c>
    </row>
    <row r="241" spans="1:42" customFormat="1" outlineLevel="2">
      <c r="A241" s="211" t="str">
        <f>A203&amp;"."&amp;A235&amp;"."&amp;A204&amp;"."&amp;B241</f>
        <v>1.d.5.6</v>
      </c>
      <c r="B241">
        <v>6</v>
      </c>
      <c r="C241" t="str">
        <f>'1-GBP'!C241</f>
        <v/>
      </c>
      <c r="M241" s="286">
        <f>IF('2b - USD - conv.'!M241=0,0,'2a - USD - local'!M241/'2b - USD - conv.'!M241)</f>
        <v>0</v>
      </c>
      <c r="N241" s="286">
        <f>IF('2b - USD - conv.'!N241=0,0,'2a - USD - local'!N241/'2b - USD - conv.'!N241)</f>
        <v>0</v>
      </c>
      <c r="O241" s="286">
        <f>IF('2b - USD - conv.'!O241=0,0,'2a - USD - local'!O241/'2b - USD - conv.'!O241)</f>
        <v>0</v>
      </c>
      <c r="P241" s="286">
        <f>IF('2b - USD - conv.'!P241=0,0,'2a - USD - local'!P241/'2b - USD - conv.'!P241)</f>
        <v>0</v>
      </c>
      <c r="Q241" s="286">
        <f>IF('2b - USD - conv.'!Q241=0,0,'2a - USD - local'!Q241/'2b - USD - conv.'!Q241)</f>
        <v>0</v>
      </c>
      <c r="R241" s="286">
        <f>IF('2b - USD - conv.'!R241=0,0,'2a - USD - local'!R241/'2b - USD - conv.'!R241)</f>
        <v>0</v>
      </c>
      <c r="S241" s="286">
        <f>IF('2b - USD - conv.'!S241=0,0,'2a - USD - local'!S241/'2b - USD - conv.'!S241)</f>
        <v>0</v>
      </c>
      <c r="T241" s="286">
        <f>IF('2b - USD - conv.'!T241=0,0,'2a - USD - local'!T241/'2b - USD - conv.'!T241)</f>
        <v>0</v>
      </c>
      <c r="U241" s="286">
        <f>IF('2b - USD - conv.'!U241=0,0,'2a - USD - local'!U241/'2b - USD - conv.'!U241)</f>
        <v>0</v>
      </c>
      <c r="V241" s="286">
        <f>IF('2b - USD - conv.'!V241=0,0,'2a - USD - local'!V241/'2b - USD - conv.'!V241)</f>
        <v>0</v>
      </c>
      <c r="W241" s="286">
        <f>IF('2b - USD - conv.'!W241=0,0,'2a - USD - local'!W241/'2b - USD - conv.'!W241)</f>
        <v>0</v>
      </c>
      <c r="X241" s="286">
        <f>IF('2b - USD - conv.'!X241=0,0,'2a - USD - local'!X241/'2b - USD - conv.'!X241)</f>
        <v>0</v>
      </c>
      <c r="Y241" s="286">
        <f>IF('2b - USD - conv.'!Y241=0,0,'2a - USD - local'!Y241/'2b - USD - conv.'!Y241)</f>
        <v>0</v>
      </c>
      <c r="Z241" s="286">
        <f>IF('2b - USD - conv.'!Z241=0,0,'2a - USD - local'!Z241/'2b - USD - conv.'!Z241)</f>
        <v>0</v>
      </c>
      <c r="AA241" s="286">
        <f>IF('2b - USD - conv.'!AA241=0,0,'2a - USD - local'!AA241/'2b - USD - conv.'!AA241)</f>
        <v>0</v>
      </c>
      <c r="AB241" s="286">
        <f>IF('2b - USD - conv.'!AB241=0,0,'2a - USD - local'!AB241/'2b - USD - conv.'!AB241)</f>
        <v>0</v>
      </c>
      <c r="AC241" s="286">
        <f>IF('2b - USD - conv.'!AC241=0,0,'2a - USD - local'!AC241/'2b - USD - conv.'!AC241)</f>
        <v>0</v>
      </c>
      <c r="AD241" s="286">
        <f>IF('2b - USD - conv.'!AD241=0,0,'2a - USD - local'!AD241/'2b - USD - conv.'!AD241)</f>
        <v>0</v>
      </c>
      <c r="AE241" s="286">
        <f>IF('2b - USD - conv.'!AE241=0,0,'2a - USD - local'!AE241/'2b - USD - conv.'!AE241)</f>
        <v>0</v>
      </c>
      <c r="AF241" s="286">
        <f>IF('2b - USD - conv.'!AF241=0,0,'2a - USD - local'!AF241/'2b - USD - conv.'!AF241)</f>
        <v>0</v>
      </c>
      <c r="AG241" s="286">
        <f>IF('2b - USD - conv.'!AG241=0,0,'2a - USD - local'!AG241/'2b - USD - conv.'!AG241)</f>
        <v>0</v>
      </c>
      <c r="AH241" s="286">
        <f>IF('2b - USD - conv.'!AH241=0,0,'2a - USD - local'!AH241/'2b - USD - conv.'!AH241)</f>
        <v>0</v>
      </c>
      <c r="AI241" s="286">
        <f>IF('2b - USD - conv.'!AI241=0,0,'2a - USD - local'!AI241/'2b - USD - conv.'!AI241)</f>
        <v>0</v>
      </c>
      <c r="AJ241" s="286">
        <f>IF('2b - USD - conv.'!AJ241=0,0,'2a - USD - local'!AJ241/'2b - USD - conv.'!AJ241)</f>
        <v>0</v>
      </c>
      <c r="AK241" s="286">
        <f>IF('2b - USD - conv.'!AK241=0,0,'2a - USD - local'!AK241/'2b - USD - conv.'!AK241)</f>
        <v>0</v>
      </c>
      <c r="AL241" s="286">
        <f>IF('2b - USD - conv.'!AL241=0,0,'2a - USD - local'!AL241/'2b - USD - conv.'!AL241)</f>
        <v>0</v>
      </c>
      <c r="AM241" s="286">
        <f>IF('2b - USD - conv.'!AM241=0,0,'2a - USD - local'!AM241/'2b - USD - conv.'!AM241)</f>
        <v>0</v>
      </c>
      <c r="AN241" s="286">
        <f>IF('2b - USD - conv.'!AN241=0,0,'2a - USD - local'!AN241/'2b - USD - conv.'!AN241)</f>
        <v>0</v>
      </c>
      <c r="AO241" s="286">
        <f>IF('2b - USD - conv.'!AO241=0,0,'2a - USD - local'!AO241/'2b - USD - conv.'!AO241)</f>
        <v>0</v>
      </c>
      <c r="AP241" s="308">
        <f>IF('2b - USD - conv.'!AP241=0,0,'2a - USD - local'!AP241/'2b - USD - conv.'!AP241)</f>
        <v>0</v>
      </c>
    </row>
    <row r="242" spans="1:42" customFormat="1" outlineLevel="2">
      <c r="A242" s="211" t="str">
        <f>A203&amp;"."&amp;A235&amp;"."&amp;A204&amp;"."&amp;B242</f>
        <v>1.d.5.7</v>
      </c>
      <c r="B242">
        <v>7</v>
      </c>
      <c r="C242" t="str">
        <f>'1-GBP'!C242</f>
        <v/>
      </c>
      <c r="M242" s="286">
        <f>IF('2b - USD - conv.'!M242=0,0,'2a - USD - local'!M242/'2b - USD - conv.'!M242)</f>
        <v>0</v>
      </c>
      <c r="N242" s="286">
        <f>IF('2b - USD - conv.'!N242=0,0,'2a - USD - local'!N242/'2b - USD - conv.'!N242)</f>
        <v>0</v>
      </c>
      <c r="O242" s="286">
        <f>IF('2b - USD - conv.'!O242=0,0,'2a - USD - local'!O242/'2b - USD - conv.'!O242)</f>
        <v>0</v>
      </c>
      <c r="P242" s="286">
        <f>IF('2b - USD - conv.'!P242=0,0,'2a - USD - local'!P242/'2b - USD - conv.'!P242)</f>
        <v>0</v>
      </c>
      <c r="Q242" s="286">
        <f>IF('2b - USD - conv.'!Q242=0,0,'2a - USD - local'!Q242/'2b - USD - conv.'!Q242)</f>
        <v>0</v>
      </c>
      <c r="R242" s="286">
        <f>IF('2b - USD - conv.'!R242=0,0,'2a - USD - local'!R242/'2b - USD - conv.'!R242)</f>
        <v>0</v>
      </c>
      <c r="S242" s="286">
        <f>IF('2b - USD - conv.'!S242=0,0,'2a - USD - local'!S242/'2b - USD - conv.'!S242)</f>
        <v>0</v>
      </c>
      <c r="T242" s="286">
        <f>IF('2b - USD - conv.'!T242=0,0,'2a - USD - local'!T242/'2b - USD - conv.'!T242)</f>
        <v>0</v>
      </c>
      <c r="U242" s="286">
        <f>IF('2b - USD - conv.'!U242=0,0,'2a - USD - local'!U242/'2b - USD - conv.'!U242)</f>
        <v>0</v>
      </c>
      <c r="V242" s="286">
        <f>IF('2b - USD - conv.'!V242=0,0,'2a - USD - local'!V242/'2b - USD - conv.'!V242)</f>
        <v>0</v>
      </c>
      <c r="W242" s="286">
        <f>IF('2b - USD - conv.'!W242=0,0,'2a - USD - local'!W242/'2b - USD - conv.'!W242)</f>
        <v>0</v>
      </c>
      <c r="X242" s="286">
        <f>IF('2b - USD - conv.'!X242=0,0,'2a - USD - local'!X242/'2b - USD - conv.'!X242)</f>
        <v>0</v>
      </c>
      <c r="Y242" s="286">
        <f>IF('2b - USD - conv.'!Y242=0,0,'2a - USD - local'!Y242/'2b - USD - conv.'!Y242)</f>
        <v>0</v>
      </c>
      <c r="Z242" s="286">
        <f>IF('2b - USD - conv.'!Z242=0,0,'2a - USD - local'!Z242/'2b - USD - conv.'!Z242)</f>
        <v>0</v>
      </c>
      <c r="AA242" s="286">
        <f>IF('2b - USD - conv.'!AA242=0,0,'2a - USD - local'!AA242/'2b - USD - conv.'!AA242)</f>
        <v>0</v>
      </c>
      <c r="AB242" s="286">
        <f>IF('2b - USD - conv.'!AB242=0,0,'2a - USD - local'!AB242/'2b - USD - conv.'!AB242)</f>
        <v>0</v>
      </c>
      <c r="AC242" s="286">
        <f>IF('2b - USD - conv.'!AC242=0,0,'2a - USD - local'!AC242/'2b - USD - conv.'!AC242)</f>
        <v>0</v>
      </c>
      <c r="AD242" s="286">
        <f>IF('2b - USD - conv.'!AD242=0,0,'2a - USD - local'!AD242/'2b - USD - conv.'!AD242)</f>
        <v>0</v>
      </c>
      <c r="AE242" s="286">
        <f>IF('2b - USD - conv.'!AE242=0,0,'2a - USD - local'!AE242/'2b - USD - conv.'!AE242)</f>
        <v>0</v>
      </c>
      <c r="AF242" s="286">
        <f>IF('2b - USD - conv.'!AF242=0,0,'2a - USD - local'!AF242/'2b - USD - conv.'!AF242)</f>
        <v>0</v>
      </c>
      <c r="AG242" s="286">
        <f>IF('2b - USD - conv.'!AG242=0,0,'2a - USD - local'!AG242/'2b - USD - conv.'!AG242)</f>
        <v>0</v>
      </c>
      <c r="AH242" s="286">
        <f>IF('2b - USD - conv.'!AH242=0,0,'2a - USD - local'!AH242/'2b - USD - conv.'!AH242)</f>
        <v>0</v>
      </c>
      <c r="AI242" s="286">
        <f>IF('2b - USD - conv.'!AI242=0,0,'2a - USD - local'!AI242/'2b - USD - conv.'!AI242)</f>
        <v>0</v>
      </c>
      <c r="AJ242" s="286">
        <f>IF('2b - USD - conv.'!AJ242=0,0,'2a - USD - local'!AJ242/'2b - USD - conv.'!AJ242)</f>
        <v>0</v>
      </c>
      <c r="AK242" s="286">
        <f>IF('2b - USD - conv.'!AK242=0,0,'2a - USD - local'!AK242/'2b - USD - conv.'!AK242)</f>
        <v>0</v>
      </c>
      <c r="AL242" s="286">
        <f>IF('2b - USD - conv.'!AL242=0,0,'2a - USD - local'!AL242/'2b - USD - conv.'!AL242)</f>
        <v>0</v>
      </c>
      <c r="AM242" s="286">
        <f>IF('2b - USD - conv.'!AM242=0,0,'2a - USD - local'!AM242/'2b - USD - conv.'!AM242)</f>
        <v>0</v>
      </c>
      <c r="AN242" s="286">
        <f>IF('2b - USD - conv.'!AN242=0,0,'2a - USD - local'!AN242/'2b - USD - conv.'!AN242)</f>
        <v>0</v>
      </c>
      <c r="AO242" s="286">
        <f>IF('2b - USD - conv.'!AO242=0,0,'2a - USD - local'!AO242/'2b - USD - conv.'!AO242)</f>
        <v>0</v>
      </c>
      <c r="AP242" s="308">
        <f>IF('2b - USD - conv.'!AP242=0,0,'2a - USD - local'!AP242/'2b - USD - conv.'!AP242)</f>
        <v>0</v>
      </c>
    </row>
    <row r="243" spans="1:42" customFormat="1" outlineLevel="2">
      <c r="A243" s="211" t="str">
        <f>A203&amp;"."&amp;A235&amp;"."&amp;A204&amp;"."&amp;B243</f>
        <v>1.d.5.8</v>
      </c>
      <c r="B243">
        <v>8</v>
      </c>
      <c r="C243" t="str">
        <f>'1-GBP'!C243</f>
        <v/>
      </c>
      <c r="M243" s="286">
        <f>IF('2b - USD - conv.'!M243=0,0,'2a - USD - local'!M243/'2b - USD - conv.'!M243)</f>
        <v>0</v>
      </c>
      <c r="N243" s="286">
        <f>IF('2b - USD - conv.'!N243=0,0,'2a - USD - local'!N243/'2b - USD - conv.'!N243)</f>
        <v>0</v>
      </c>
      <c r="O243" s="286">
        <f>IF('2b - USD - conv.'!O243=0,0,'2a - USD - local'!O243/'2b - USD - conv.'!O243)</f>
        <v>0</v>
      </c>
      <c r="P243" s="286">
        <f>IF('2b - USD - conv.'!P243=0,0,'2a - USD - local'!P243/'2b - USD - conv.'!P243)</f>
        <v>0</v>
      </c>
      <c r="Q243" s="286">
        <f>IF('2b - USD - conv.'!Q243=0,0,'2a - USD - local'!Q243/'2b - USD - conv.'!Q243)</f>
        <v>0</v>
      </c>
      <c r="R243" s="286">
        <f>IF('2b - USD - conv.'!R243=0,0,'2a - USD - local'!R243/'2b - USD - conv.'!R243)</f>
        <v>0</v>
      </c>
      <c r="S243" s="286">
        <f>IF('2b - USD - conv.'!S243=0,0,'2a - USD - local'!S243/'2b - USD - conv.'!S243)</f>
        <v>0</v>
      </c>
      <c r="T243" s="286">
        <f>IF('2b - USD - conv.'!T243=0,0,'2a - USD - local'!T243/'2b - USD - conv.'!T243)</f>
        <v>0</v>
      </c>
      <c r="U243" s="286">
        <f>IF('2b - USD - conv.'!U243=0,0,'2a - USD - local'!U243/'2b - USD - conv.'!U243)</f>
        <v>0</v>
      </c>
      <c r="V243" s="286">
        <f>IF('2b - USD - conv.'!V243=0,0,'2a - USD - local'!V243/'2b - USD - conv.'!V243)</f>
        <v>0</v>
      </c>
      <c r="W243" s="286">
        <f>IF('2b - USD - conv.'!W243=0,0,'2a - USD - local'!W243/'2b - USD - conv.'!W243)</f>
        <v>0</v>
      </c>
      <c r="X243" s="286">
        <f>IF('2b - USD - conv.'!X243=0,0,'2a - USD - local'!X243/'2b - USD - conv.'!X243)</f>
        <v>0</v>
      </c>
      <c r="Y243" s="286">
        <f>IF('2b - USD - conv.'!Y243=0,0,'2a - USD - local'!Y243/'2b - USD - conv.'!Y243)</f>
        <v>0</v>
      </c>
      <c r="Z243" s="286">
        <f>IF('2b - USD - conv.'!Z243=0,0,'2a - USD - local'!Z243/'2b - USD - conv.'!Z243)</f>
        <v>0</v>
      </c>
      <c r="AA243" s="286">
        <f>IF('2b - USD - conv.'!AA243=0,0,'2a - USD - local'!AA243/'2b - USD - conv.'!AA243)</f>
        <v>0</v>
      </c>
      <c r="AB243" s="286">
        <f>IF('2b - USD - conv.'!AB243=0,0,'2a - USD - local'!AB243/'2b - USD - conv.'!AB243)</f>
        <v>0</v>
      </c>
      <c r="AC243" s="286">
        <f>IF('2b - USD - conv.'!AC243=0,0,'2a - USD - local'!AC243/'2b - USD - conv.'!AC243)</f>
        <v>0</v>
      </c>
      <c r="AD243" s="286">
        <f>IF('2b - USD - conv.'!AD243=0,0,'2a - USD - local'!AD243/'2b - USD - conv.'!AD243)</f>
        <v>0</v>
      </c>
      <c r="AE243" s="286">
        <f>IF('2b - USD - conv.'!AE243=0,0,'2a - USD - local'!AE243/'2b - USD - conv.'!AE243)</f>
        <v>0</v>
      </c>
      <c r="AF243" s="286">
        <f>IF('2b - USD - conv.'!AF243=0,0,'2a - USD - local'!AF243/'2b - USD - conv.'!AF243)</f>
        <v>0</v>
      </c>
      <c r="AG243" s="286">
        <f>IF('2b - USD - conv.'!AG243=0,0,'2a - USD - local'!AG243/'2b - USD - conv.'!AG243)</f>
        <v>0</v>
      </c>
      <c r="AH243" s="286">
        <f>IF('2b - USD - conv.'!AH243=0,0,'2a - USD - local'!AH243/'2b - USD - conv.'!AH243)</f>
        <v>0</v>
      </c>
      <c r="AI243" s="286">
        <f>IF('2b - USD - conv.'!AI243=0,0,'2a - USD - local'!AI243/'2b - USD - conv.'!AI243)</f>
        <v>0</v>
      </c>
      <c r="AJ243" s="286">
        <f>IF('2b - USD - conv.'!AJ243=0,0,'2a - USD - local'!AJ243/'2b - USD - conv.'!AJ243)</f>
        <v>0</v>
      </c>
      <c r="AK243" s="286">
        <f>IF('2b - USD - conv.'!AK243=0,0,'2a - USD - local'!AK243/'2b - USD - conv.'!AK243)</f>
        <v>0</v>
      </c>
      <c r="AL243" s="286">
        <f>IF('2b - USD - conv.'!AL243=0,0,'2a - USD - local'!AL243/'2b - USD - conv.'!AL243)</f>
        <v>0</v>
      </c>
      <c r="AM243" s="286">
        <f>IF('2b - USD - conv.'!AM243=0,0,'2a - USD - local'!AM243/'2b - USD - conv.'!AM243)</f>
        <v>0</v>
      </c>
      <c r="AN243" s="286">
        <f>IF('2b - USD - conv.'!AN243=0,0,'2a - USD - local'!AN243/'2b - USD - conv.'!AN243)</f>
        <v>0</v>
      </c>
      <c r="AO243" s="286">
        <f>IF('2b - USD - conv.'!AO243=0,0,'2a - USD - local'!AO243/'2b - USD - conv.'!AO243)</f>
        <v>0</v>
      </c>
      <c r="AP243" s="308">
        <f>IF('2b - USD - conv.'!AP243=0,0,'2a - USD - local'!AP243/'2b - USD - conv.'!AP243)</f>
        <v>0</v>
      </c>
    </row>
    <row r="244" spans="1:42" customFormat="1" outlineLevel="2">
      <c r="A244" s="211" t="str">
        <f>A203&amp;"."&amp;A235&amp;"."&amp;A204&amp;"."&amp;B244</f>
        <v>1.d.5.9</v>
      </c>
      <c r="B244">
        <v>9</v>
      </c>
      <c r="C244" t="str">
        <f>'1-GBP'!C244</f>
        <v/>
      </c>
      <c r="M244" s="286">
        <f>IF('2b - USD - conv.'!M244=0,0,'2a - USD - local'!M244/'2b - USD - conv.'!M244)</f>
        <v>0</v>
      </c>
      <c r="N244" s="286">
        <f>IF('2b - USD - conv.'!N244=0,0,'2a - USD - local'!N244/'2b - USD - conv.'!N244)</f>
        <v>0</v>
      </c>
      <c r="O244" s="286">
        <f>IF('2b - USD - conv.'!O244=0,0,'2a - USD - local'!O244/'2b - USD - conv.'!O244)</f>
        <v>0</v>
      </c>
      <c r="P244" s="286">
        <f>IF('2b - USD - conv.'!P244=0,0,'2a - USD - local'!P244/'2b - USD - conv.'!P244)</f>
        <v>0</v>
      </c>
      <c r="Q244" s="286">
        <f>IF('2b - USD - conv.'!Q244=0,0,'2a - USD - local'!Q244/'2b - USD - conv.'!Q244)</f>
        <v>0</v>
      </c>
      <c r="R244" s="286">
        <f>IF('2b - USD - conv.'!R244=0,0,'2a - USD - local'!R244/'2b - USD - conv.'!R244)</f>
        <v>0</v>
      </c>
      <c r="S244" s="286">
        <f>IF('2b - USD - conv.'!S244=0,0,'2a - USD - local'!S244/'2b - USD - conv.'!S244)</f>
        <v>0</v>
      </c>
      <c r="T244" s="286">
        <f>IF('2b - USD - conv.'!T244=0,0,'2a - USD - local'!T244/'2b - USD - conv.'!T244)</f>
        <v>0</v>
      </c>
      <c r="U244" s="286">
        <f>IF('2b - USD - conv.'!U244=0,0,'2a - USD - local'!U244/'2b - USD - conv.'!U244)</f>
        <v>0</v>
      </c>
      <c r="V244" s="286">
        <f>IF('2b - USD - conv.'!V244=0,0,'2a - USD - local'!V244/'2b - USD - conv.'!V244)</f>
        <v>0</v>
      </c>
      <c r="W244" s="286">
        <f>IF('2b - USD - conv.'!W244=0,0,'2a - USD - local'!W244/'2b - USD - conv.'!W244)</f>
        <v>0</v>
      </c>
      <c r="X244" s="286">
        <f>IF('2b - USD - conv.'!X244=0,0,'2a - USD - local'!X244/'2b - USD - conv.'!X244)</f>
        <v>0</v>
      </c>
      <c r="Y244" s="286">
        <f>IF('2b - USD - conv.'!Y244=0,0,'2a - USD - local'!Y244/'2b - USD - conv.'!Y244)</f>
        <v>0</v>
      </c>
      <c r="Z244" s="286">
        <f>IF('2b - USD - conv.'!Z244=0,0,'2a - USD - local'!Z244/'2b - USD - conv.'!Z244)</f>
        <v>0</v>
      </c>
      <c r="AA244" s="286">
        <f>IF('2b - USD - conv.'!AA244=0,0,'2a - USD - local'!AA244/'2b - USD - conv.'!AA244)</f>
        <v>0</v>
      </c>
      <c r="AB244" s="286">
        <f>IF('2b - USD - conv.'!AB244=0,0,'2a - USD - local'!AB244/'2b - USD - conv.'!AB244)</f>
        <v>0</v>
      </c>
      <c r="AC244" s="286">
        <f>IF('2b - USD - conv.'!AC244=0,0,'2a - USD - local'!AC244/'2b - USD - conv.'!AC244)</f>
        <v>0</v>
      </c>
      <c r="AD244" s="286">
        <f>IF('2b - USD - conv.'!AD244=0,0,'2a - USD - local'!AD244/'2b - USD - conv.'!AD244)</f>
        <v>0</v>
      </c>
      <c r="AE244" s="286">
        <f>IF('2b - USD - conv.'!AE244=0,0,'2a - USD - local'!AE244/'2b - USD - conv.'!AE244)</f>
        <v>0</v>
      </c>
      <c r="AF244" s="286">
        <f>IF('2b - USD - conv.'!AF244=0,0,'2a - USD - local'!AF244/'2b - USD - conv.'!AF244)</f>
        <v>0</v>
      </c>
      <c r="AG244" s="286">
        <f>IF('2b - USD - conv.'!AG244=0,0,'2a - USD - local'!AG244/'2b - USD - conv.'!AG244)</f>
        <v>0</v>
      </c>
      <c r="AH244" s="286">
        <f>IF('2b - USD - conv.'!AH244=0,0,'2a - USD - local'!AH244/'2b - USD - conv.'!AH244)</f>
        <v>0</v>
      </c>
      <c r="AI244" s="286">
        <f>IF('2b - USD - conv.'!AI244=0,0,'2a - USD - local'!AI244/'2b - USD - conv.'!AI244)</f>
        <v>0</v>
      </c>
      <c r="AJ244" s="286">
        <f>IF('2b - USD - conv.'!AJ244=0,0,'2a - USD - local'!AJ244/'2b - USD - conv.'!AJ244)</f>
        <v>0</v>
      </c>
      <c r="AK244" s="286">
        <f>IF('2b - USD - conv.'!AK244=0,0,'2a - USD - local'!AK244/'2b - USD - conv.'!AK244)</f>
        <v>0</v>
      </c>
      <c r="AL244" s="286">
        <f>IF('2b - USD - conv.'!AL244=0,0,'2a - USD - local'!AL244/'2b - USD - conv.'!AL244)</f>
        <v>0</v>
      </c>
      <c r="AM244" s="286">
        <f>IF('2b - USD - conv.'!AM244=0,0,'2a - USD - local'!AM244/'2b - USD - conv.'!AM244)</f>
        <v>0</v>
      </c>
      <c r="AN244" s="286">
        <f>IF('2b - USD - conv.'!AN244=0,0,'2a - USD - local'!AN244/'2b - USD - conv.'!AN244)</f>
        <v>0</v>
      </c>
      <c r="AO244" s="286">
        <f>IF('2b - USD - conv.'!AO244=0,0,'2a - USD - local'!AO244/'2b - USD - conv.'!AO244)</f>
        <v>0</v>
      </c>
      <c r="AP244" s="308">
        <f>IF('2b - USD - conv.'!AP244=0,0,'2a - USD - local'!AP244/'2b - USD - conv.'!AP244)</f>
        <v>0</v>
      </c>
    </row>
    <row r="245" spans="1:42" customFormat="1" outlineLevel="2">
      <c r="A245" s="211" t="str">
        <f>A203&amp;"."&amp;A235&amp;"."&amp;A204&amp;"."&amp;B245</f>
        <v>1.d.5.10</v>
      </c>
      <c r="B245">
        <v>10</v>
      </c>
      <c r="C245" t="str">
        <f>'1-GBP'!C245</f>
        <v/>
      </c>
      <c r="M245" s="286">
        <f>IF('2b - USD - conv.'!M245=0,0,'2a - USD - local'!M245/'2b - USD - conv.'!M245)</f>
        <v>0</v>
      </c>
      <c r="N245" s="286">
        <f>IF('2b - USD - conv.'!N245=0,0,'2a - USD - local'!N245/'2b - USD - conv.'!N245)</f>
        <v>0</v>
      </c>
      <c r="O245" s="286">
        <f>IF('2b - USD - conv.'!O245=0,0,'2a - USD - local'!O245/'2b - USD - conv.'!O245)</f>
        <v>0</v>
      </c>
      <c r="P245" s="286">
        <f>IF('2b - USD - conv.'!P245=0,0,'2a - USD - local'!P245/'2b - USD - conv.'!P245)</f>
        <v>0</v>
      </c>
      <c r="Q245" s="286">
        <f>IF('2b - USD - conv.'!Q245=0,0,'2a - USD - local'!Q245/'2b - USD - conv.'!Q245)</f>
        <v>0</v>
      </c>
      <c r="R245" s="286">
        <f>IF('2b - USD - conv.'!R245=0,0,'2a - USD - local'!R245/'2b - USD - conv.'!R245)</f>
        <v>0</v>
      </c>
      <c r="S245" s="286">
        <f>IF('2b - USD - conv.'!S245=0,0,'2a - USD - local'!S245/'2b - USD - conv.'!S245)</f>
        <v>0</v>
      </c>
      <c r="T245" s="286">
        <f>IF('2b - USD - conv.'!T245=0,0,'2a - USD - local'!T245/'2b - USD - conv.'!T245)</f>
        <v>0</v>
      </c>
      <c r="U245" s="286">
        <f>IF('2b - USD - conv.'!U245=0,0,'2a - USD - local'!U245/'2b - USD - conv.'!U245)</f>
        <v>0</v>
      </c>
      <c r="V245" s="286">
        <f>IF('2b - USD - conv.'!V245=0,0,'2a - USD - local'!V245/'2b - USD - conv.'!V245)</f>
        <v>0</v>
      </c>
      <c r="W245" s="286">
        <f>IF('2b - USD - conv.'!W245=0,0,'2a - USD - local'!W245/'2b - USD - conv.'!W245)</f>
        <v>0</v>
      </c>
      <c r="X245" s="286">
        <f>IF('2b - USD - conv.'!X245=0,0,'2a - USD - local'!X245/'2b - USD - conv.'!X245)</f>
        <v>0</v>
      </c>
      <c r="Y245" s="286">
        <f>IF('2b - USD - conv.'!Y245=0,0,'2a - USD - local'!Y245/'2b - USD - conv.'!Y245)</f>
        <v>0</v>
      </c>
      <c r="Z245" s="286">
        <f>IF('2b - USD - conv.'!Z245=0,0,'2a - USD - local'!Z245/'2b - USD - conv.'!Z245)</f>
        <v>0</v>
      </c>
      <c r="AA245" s="286">
        <f>IF('2b - USD - conv.'!AA245=0,0,'2a - USD - local'!AA245/'2b - USD - conv.'!AA245)</f>
        <v>0</v>
      </c>
      <c r="AB245" s="286">
        <f>IF('2b - USD - conv.'!AB245=0,0,'2a - USD - local'!AB245/'2b - USD - conv.'!AB245)</f>
        <v>0</v>
      </c>
      <c r="AC245" s="286">
        <f>IF('2b - USD - conv.'!AC245=0,0,'2a - USD - local'!AC245/'2b - USD - conv.'!AC245)</f>
        <v>0</v>
      </c>
      <c r="AD245" s="286">
        <f>IF('2b - USD - conv.'!AD245=0,0,'2a - USD - local'!AD245/'2b - USD - conv.'!AD245)</f>
        <v>0</v>
      </c>
      <c r="AE245" s="286">
        <f>IF('2b - USD - conv.'!AE245=0,0,'2a - USD - local'!AE245/'2b - USD - conv.'!AE245)</f>
        <v>0</v>
      </c>
      <c r="AF245" s="286">
        <f>IF('2b - USD - conv.'!AF245=0,0,'2a - USD - local'!AF245/'2b - USD - conv.'!AF245)</f>
        <v>0</v>
      </c>
      <c r="AG245" s="286">
        <f>IF('2b - USD - conv.'!AG245=0,0,'2a - USD - local'!AG245/'2b - USD - conv.'!AG245)</f>
        <v>0</v>
      </c>
      <c r="AH245" s="286">
        <f>IF('2b - USD - conv.'!AH245=0,0,'2a - USD - local'!AH245/'2b - USD - conv.'!AH245)</f>
        <v>0</v>
      </c>
      <c r="AI245" s="286">
        <f>IF('2b - USD - conv.'!AI245=0,0,'2a - USD - local'!AI245/'2b - USD - conv.'!AI245)</f>
        <v>0</v>
      </c>
      <c r="AJ245" s="286">
        <f>IF('2b - USD - conv.'!AJ245=0,0,'2a - USD - local'!AJ245/'2b - USD - conv.'!AJ245)</f>
        <v>0</v>
      </c>
      <c r="AK245" s="286">
        <f>IF('2b - USD - conv.'!AK245=0,0,'2a - USD - local'!AK245/'2b - USD - conv.'!AK245)</f>
        <v>0</v>
      </c>
      <c r="AL245" s="286">
        <f>IF('2b - USD - conv.'!AL245=0,0,'2a - USD - local'!AL245/'2b - USD - conv.'!AL245)</f>
        <v>0</v>
      </c>
      <c r="AM245" s="286">
        <f>IF('2b - USD - conv.'!AM245=0,0,'2a - USD - local'!AM245/'2b - USD - conv.'!AM245)</f>
        <v>0</v>
      </c>
      <c r="AN245" s="286">
        <f>IF('2b - USD - conv.'!AN245=0,0,'2a - USD - local'!AN245/'2b - USD - conv.'!AN245)</f>
        <v>0</v>
      </c>
      <c r="AO245" s="286">
        <f>IF('2b - USD - conv.'!AO245=0,0,'2a - USD - local'!AO245/'2b - USD - conv.'!AO245)</f>
        <v>0</v>
      </c>
      <c r="AP245" s="308">
        <f>IF('2b - USD - conv.'!AP245=0,0,'2a - USD - local'!AP245/'2b - USD - conv.'!AP245)</f>
        <v>0</v>
      </c>
    </row>
    <row r="246" spans="1:42" customFormat="1" outlineLevel="2">
      <c r="A246" s="211" t="str">
        <f>A203&amp;"."&amp;A235&amp;"."&amp;A204&amp;"."&amp;B246</f>
        <v>1.d.5.11</v>
      </c>
      <c r="B246">
        <v>11</v>
      </c>
      <c r="C246" t="str">
        <f>'1-GBP'!C246</f>
        <v/>
      </c>
      <c r="M246" s="286">
        <f>IF('2b - USD - conv.'!M246=0,0,'2a - USD - local'!M246/'2b - USD - conv.'!M246)</f>
        <v>0</v>
      </c>
      <c r="N246" s="286">
        <f>IF('2b - USD - conv.'!N246=0,0,'2a - USD - local'!N246/'2b - USD - conv.'!N246)</f>
        <v>0</v>
      </c>
      <c r="O246" s="286">
        <f>IF('2b - USD - conv.'!O246=0,0,'2a - USD - local'!O246/'2b - USD - conv.'!O246)</f>
        <v>0</v>
      </c>
      <c r="P246" s="286">
        <f>IF('2b - USD - conv.'!P246=0,0,'2a - USD - local'!P246/'2b - USD - conv.'!P246)</f>
        <v>0</v>
      </c>
      <c r="Q246" s="286">
        <f>IF('2b - USD - conv.'!Q246=0,0,'2a - USD - local'!Q246/'2b - USD - conv.'!Q246)</f>
        <v>0</v>
      </c>
      <c r="R246" s="286">
        <f>IF('2b - USD - conv.'!R246=0,0,'2a - USD - local'!R246/'2b - USD - conv.'!R246)</f>
        <v>0</v>
      </c>
      <c r="S246" s="286">
        <f>IF('2b - USD - conv.'!S246=0,0,'2a - USD - local'!S246/'2b - USD - conv.'!S246)</f>
        <v>0</v>
      </c>
      <c r="T246" s="286">
        <f>IF('2b - USD - conv.'!T246=0,0,'2a - USD - local'!T246/'2b - USD - conv.'!T246)</f>
        <v>0</v>
      </c>
      <c r="U246" s="286">
        <f>IF('2b - USD - conv.'!U246=0,0,'2a - USD - local'!U246/'2b - USD - conv.'!U246)</f>
        <v>0</v>
      </c>
      <c r="V246" s="286">
        <f>IF('2b - USD - conv.'!V246=0,0,'2a - USD - local'!V246/'2b - USD - conv.'!V246)</f>
        <v>0</v>
      </c>
      <c r="W246" s="286">
        <f>IF('2b - USD - conv.'!W246=0,0,'2a - USD - local'!W246/'2b - USD - conv.'!W246)</f>
        <v>0</v>
      </c>
      <c r="X246" s="286">
        <f>IF('2b - USD - conv.'!X246=0,0,'2a - USD - local'!X246/'2b - USD - conv.'!X246)</f>
        <v>0</v>
      </c>
      <c r="Y246" s="286">
        <f>IF('2b - USD - conv.'!Y246=0,0,'2a - USD - local'!Y246/'2b - USD - conv.'!Y246)</f>
        <v>0</v>
      </c>
      <c r="Z246" s="286">
        <f>IF('2b - USD - conv.'!Z246=0,0,'2a - USD - local'!Z246/'2b - USD - conv.'!Z246)</f>
        <v>0</v>
      </c>
      <c r="AA246" s="286">
        <f>IF('2b - USD - conv.'!AA246=0,0,'2a - USD - local'!AA246/'2b - USD - conv.'!AA246)</f>
        <v>0</v>
      </c>
      <c r="AB246" s="286">
        <f>IF('2b - USD - conv.'!AB246=0,0,'2a - USD - local'!AB246/'2b - USD - conv.'!AB246)</f>
        <v>0</v>
      </c>
      <c r="AC246" s="286">
        <f>IF('2b - USD - conv.'!AC246=0,0,'2a - USD - local'!AC246/'2b - USD - conv.'!AC246)</f>
        <v>0</v>
      </c>
      <c r="AD246" s="286">
        <f>IF('2b - USD - conv.'!AD246=0,0,'2a - USD - local'!AD246/'2b - USD - conv.'!AD246)</f>
        <v>0</v>
      </c>
      <c r="AE246" s="286">
        <f>IF('2b - USD - conv.'!AE246=0,0,'2a - USD - local'!AE246/'2b - USD - conv.'!AE246)</f>
        <v>0</v>
      </c>
      <c r="AF246" s="286">
        <f>IF('2b - USD - conv.'!AF246=0,0,'2a - USD - local'!AF246/'2b - USD - conv.'!AF246)</f>
        <v>0</v>
      </c>
      <c r="AG246" s="286">
        <f>IF('2b - USD - conv.'!AG246=0,0,'2a - USD - local'!AG246/'2b - USD - conv.'!AG246)</f>
        <v>0</v>
      </c>
      <c r="AH246" s="286">
        <f>IF('2b - USD - conv.'!AH246=0,0,'2a - USD - local'!AH246/'2b - USD - conv.'!AH246)</f>
        <v>0</v>
      </c>
      <c r="AI246" s="286">
        <f>IF('2b - USD - conv.'!AI246=0,0,'2a - USD - local'!AI246/'2b - USD - conv.'!AI246)</f>
        <v>0</v>
      </c>
      <c r="AJ246" s="286">
        <f>IF('2b - USD - conv.'!AJ246=0,0,'2a - USD - local'!AJ246/'2b - USD - conv.'!AJ246)</f>
        <v>0</v>
      </c>
      <c r="AK246" s="286">
        <f>IF('2b - USD - conv.'!AK246=0,0,'2a - USD - local'!AK246/'2b - USD - conv.'!AK246)</f>
        <v>0</v>
      </c>
      <c r="AL246" s="286">
        <f>IF('2b - USD - conv.'!AL246=0,0,'2a - USD - local'!AL246/'2b - USD - conv.'!AL246)</f>
        <v>0</v>
      </c>
      <c r="AM246" s="286">
        <f>IF('2b - USD - conv.'!AM246=0,0,'2a - USD - local'!AM246/'2b - USD - conv.'!AM246)</f>
        <v>0</v>
      </c>
      <c r="AN246" s="286">
        <f>IF('2b - USD - conv.'!AN246=0,0,'2a - USD - local'!AN246/'2b - USD - conv.'!AN246)</f>
        <v>0</v>
      </c>
      <c r="AO246" s="286">
        <f>IF('2b - USD - conv.'!AO246=0,0,'2a - USD - local'!AO246/'2b - USD - conv.'!AO246)</f>
        <v>0</v>
      </c>
      <c r="AP246" s="308">
        <f>IF('2b - USD - conv.'!AP246=0,0,'2a - USD - local'!AP246/'2b - USD - conv.'!AP246)</f>
        <v>0</v>
      </c>
    </row>
    <row r="247" spans="1:42" customFormat="1" outlineLevel="2">
      <c r="A247" s="211" t="str">
        <f>A203&amp;"."&amp;A235&amp;"."&amp;A204&amp;"."&amp;B247</f>
        <v>1.d.5.12</v>
      </c>
      <c r="B247">
        <v>12</v>
      </c>
      <c r="C247" t="str">
        <f>'1-GBP'!C247</f>
        <v/>
      </c>
      <c r="M247" s="286">
        <f>IF('2b - USD - conv.'!M247=0,0,'2a - USD - local'!M247/'2b - USD - conv.'!M247)</f>
        <v>0</v>
      </c>
      <c r="N247" s="286">
        <f>IF('2b - USD - conv.'!N247=0,0,'2a - USD - local'!N247/'2b - USD - conv.'!N247)</f>
        <v>0</v>
      </c>
      <c r="O247" s="286">
        <f>IF('2b - USD - conv.'!O247=0,0,'2a - USD - local'!O247/'2b - USD - conv.'!O247)</f>
        <v>0</v>
      </c>
      <c r="P247" s="286">
        <f>IF('2b - USD - conv.'!P247=0,0,'2a - USD - local'!P247/'2b - USD - conv.'!P247)</f>
        <v>0</v>
      </c>
      <c r="Q247" s="286">
        <f>IF('2b - USD - conv.'!Q247=0,0,'2a - USD - local'!Q247/'2b - USD - conv.'!Q247)</f>
        <v>0</v>
      </c>
      <c r="R247" s="286">
        <f>IF('2b - USD - conv.'!R247=0,0,'2a - USD - local'!R247/'2b - USD - conv.'!R247)</f>
        <v>0</v>
      </c>
      <c r="S247" s="286">
        <f>IF('2b - USD - conv.'!S247=0,0,'2a - USD - local'!S247/'2b - USD - conv.'!S247)</f>
        <v>0</v>
      </c>
      <c r="T247" s="286">
        <f>IF('2b - USD - conv.'!T247=0,0,'2a - USD - local'!T247/'2b - USD - conv.'!T247)</f>
        <v>0</v>
      </c>
      <c r="U247" s="286">
        <f>IF('2b - USD - conv.'!U247=0,0,'2a - USD - local'!U247/'2b - USD - conv.'!U247)</f>
        <v>0</v>
      </c>
      <c r="V247" s="286">
        <f>IF('2b - USD - conv.'!V247=0,0,'2a - USD - local'!V247/'2b - USD - conv.'!V247)</f>
        <v>0</v>
      </c>
      <c r="W247" s="286">
        <f>IF('2b - USD - conv.'!W247=0,0,'2a - USD - local'!W247/'2b - USD - conv.'!W247)</f>
        <v>0</v>
      </c>
      <c r="X247" s="286">
        <f>IF('2b - USD - conv.'!X247=0,0,'2a - USD - local'!X247/'2b - USD - conv.'!X247)</f>
        <v>0</v>
      </c>
      <c r="Y247" s="286">
        <f>IF('2b - USD - conv.'!Y247=0,0,'2a - USD - local'!Y247/'2b - USD - conv.'!Y247)</f>
        <v>0</v>
      </c>
      <c r="Z247" s="286">
        <f>IF('2b - USD - conv.'!Z247=0,0,'2a - USD - local'!Z247/'2b - USD - conv.'!Z247)</f>
        <v>0</v>
      </c>
      <c r="AA247" s="286">
        <f>IF('2b - USD - conv.'!AA247=0,0,'2a - USD - local'!AA247/'2b - USD - conv.'!AA247)</f>
        <v>0</v>
      </c>
      <c r="AB247" s="286">
        <f>IF('2b - USD - conv.'!AB247=0,0,'2a - USD - local'!AB247/'2b - USD - conv.'!AB247)</f>
        <v>0</v>
      </c>
      <c r="AC247" s="286">
        <f>IF('2b - USD - conv.'!AC247=0,0,'2a - USD - local'!AC247/'2b - USD - conv.'!AC247)</f>
        <v>0</v>
      </c>
      <c r="AD247" s="286">
        <f>IF('2b - USD - conv.'!AD247=0,0,'2a - USD - local'!AD247/'2b - USD - conv.'!AD247)</f>
        <v>0</v>
      </c>
      <c r="AE247" s="286">
        <f>IF('2b - USD - conv.'!AE247=0,0,'2a - USD - local'!AE247/'2b - USD - conv.'!AE247)</f>
        <v>0</v>
      </c>
      <c r="AF247" s="286">
        <f>IF('2b - USD - conv.'!AF247=0,0,'2a - USD - local'!AF247/'2b - USD - conv.'!AF247)</f>
        <v>0</v>
      </c>
      <c r="AG247" s="286">
        <f>IF('2b - USD - conv.'!AG247=0,0,'2a - USD - local'!AG247/'2b - USD - conv.'!AG247)</f>
        <v>0</v>
      </c>
      <c r="AH247" s="286">
        <f>IF('2b - USD - conv.'!AH247=0,0,'2a - USD - local'!AH247/'2b - USD - conv.'!AH247)</f>
        <v>0</v>
      </c>
      <c r="AI247" s="286">
        <f>IF('2b - USD - conv.'!AI247=0,0,'2a - USD - local'!AI247/'2b - USD - conv.'!AI247)</f>
        <v>0</v>
      </c>
      <c r="AJ247" s="286">
        <f>IF('2b - USD - conv.'!AJ247=0,0,'2a - USD - local'!AJ247/'2b - USD - conv.'!AJ247)</f>
        <v>0</v>
      </c>
      <c r="AK247" s="286">
        <f>IF('2b - USD - conv.'!AK247=0,0,'2a - USD - local'!AK247/'2b - USD - conv.'!AK247)</f>
        <v>0</v>
      </c>
      <c r="AL247" s="286">
        <f>IF('2b - USD - conv.'!AL247=0,0,'2a - USD - local'!AL247/'2b - USD - conv.'!AL247)</f>
        <v>0</v>
      </c>
      <c r="AM247" s="286">
        <f>IF('2b - USD - conv.'!AM247=0,0,'2a - USD - local'!AM247/'2b - USD - conv.'!AM247)</f>
        <v>0</v>
      </c>
      <c r="AN247" s="286">
        <f>IF('2b - USD - conv.'!AN247=0,0,'2a - USD - local'!AN247/'2b - USD - conv.'!AN247)</f>
        <v>0</v>
      </c>
      <c r="AO247" s="286">
        <f>IF('2b - USD - conv.'!AO247=0,0,'2a - USD - local'!AO247/'2b - USD - conv.'!AO247)</f>
        <v>0</v>
      </c>
      <c r="AP247" s="308">
        <f>IF('2b - USD - conv.'!AP247=0,0,'2a - USD - local'!AP247/'2b - USD - conv.'!AP247)</f>
        <v>0</v>
      </c>
    </row>
    <row r="248" spans="1:42" customFormat="1" outlineLevel="1" collapsed="1">
      <c r="A248" s="212"/>
      <c r="B248" s="201">
        <f>B247-COUNTIFS(C236:C247,"")</f>
        <v>0</v>
      </c>
      <c r="C248" s="201" t="s">
        <v>285</v>
      </c>
      <c r="D248" s="201"/>
      <c r="E248" s="201"/>
      <c r="F248" s="201"/>
      <c r="G248" s="201"/>
      <c r="H248" s="201"/>
      <c r="I248" s="201"/>
      <c r="J248" s="201"/>
      <c r="K248" s="201"/>
      <c r="L248" s="201"/>
      <c r="M248" s="280">
        <f t="shared" ref="M248:AP248" si="21">SUM(M236:M247)</f>
        <v>0</v>
      </c>
      <c r="N248" s="280">
        <f t="shared" si="21"/>
        <v>0</v>
      </c>
      <c r="O248" s="280">
        <f t="shared" si="21"/>
        <v>0</v>
      </c>
      <c r="P248" s="280">
        <f t="shared" si="21"/>
        <v>0</v>
      </c>
      <c r="Q248" s="280">
        <f t="shared" si="21"/>
        <v>0</v>
      </c>
      <c r="R248" s="280">
        <f t="shared" si="21"/>
        <v>0</v>
      </c>
      <c r="S248" s="280">
        <f t="shared" si="21"/>
        <v>0</v>
      </c>
      <c r="T248" s="280">
        <f t="shared" si="21"/>
        <v>0</v>
      </c>
      <c r="U248" s="280">
        <f t="shared" si="21"/>
        <v>0</v>
      </c>
      <c r="V248" s="280">
        <f t="shared" si="21"/>
        <v>0</v>
      </c>
      <c r="W248" s="280">
        <f t="shared" si="21"/>
        <v>0</v>
      </c>
      <c r="X248" s="280">
        <f t="shared" si="21"/>
        <v>0</v>
      </c>
      <c r="Y248" s="280">
        <f t="shared" si="21"/>
        <v>0</v>
      </c>
      <c r="Z248" s="280">
        <f t="shared" si="21"/>
        <v>0</v>
      </c>
      <c r="AA248" s="280">
        <f t="shared" si="21"/>
        <v>0</v>
      </c>
      <c r="AB248" s="280">
        <f t="shared" si="21"/>
        <v>0</v>
      </c>
      <c r="AC248" s="280">
        <f t="shared" si="21"/>
        <v>0</v>
      </c>
      <c r="AD248" s="280">
        <f t="shared" si="21"/>
        <v>0</v>
      </c>
      <c r="AE248" s="280">
        <f t="shared" si="21"/>
        <v>0</v>
      </c>
      <c r="AF248" s="280">
        <f t="shared" si="21"/>
        <v>0</v>
      </c>
      <c r="AG248" s="280">
        <f t="shared" si="21"/>
        <v>0</v>
      </c>
      <c r="AH248" s="280">
        <f t="shared" si="21"/>
        <v>0</v>
      </c>
      <c r="AI248" s="280">
        <f t="shared" si="21"/>
        <v>0</v>
      </c>
      <c r="AJ248" s="280">
        <f t="shared" si="21"/>
        <v>0</v>
      </c>
      <c r="AK248" s="280">
        <f t="shared" si="21"/>
        <v>0</v>
      </c>
      <c r="AL248" s="280">
        <f t="shared" si="21"/>
        <v>0</v>
      </c>
      <c r="AM248" s="280">
        <f t="shared" si="21"/>
        <v>0</v>
      </c>
      <c r="AN248" s="280">
        <f t="shared" si="21"/>
        <v>0</v>
      </c>
      <c r="AO248" s="280">
        <f t="shared" si="21"/>
        <v>0</v>
      </c>
      <c r="AP248" s="280">
        <f t="shared" si="21"/>
        <v>0</v>
      </c>
    </row>
    <row r="249" spans="1:42" customFormat="1" ht="16.149999999999999" outlineLevel="1" thickBot="1">
      <c r="A249" s="213"/>
      <c r="B249" s="202"/>
      <c r="C249" s="202"/>
      <c r="D249" s="202"/>
      <c r="E249" s="202"/>
      <c r="F249" s="202"/>
      <c r="G249" s="202"/>
      <c r="H249" s="202"/>
      <c r="I249" s="202"/>
      <c r="J249" s="202"/>
      <c r="K249" s="202"/>
      <c r="L249" s="202"/>
      <c r="M249" s="313"/>
      <c r="N249" s="313"/>
      <c r="O249" s="313"/>
      <c r="P249" s="313"/>
      <c r="Q249" s="313"/>
      <c r="R249" s="313"/>
      <c r="S249" s="313"/>
      <c r="T249" s="313"/>
      <c r="U249" s="313"/>
      <c r="V249" s="313"/>
      <c r="W249" s="313"/>
      <c r="X249" s="313"/>
      <c r="Y249" s="313"/>
      <c r="Z249" s="313"/>
      <c r="AA249" s="313"/>
      <c r="AB249" s="313"/>
      <c r="AC249" s="313"/>
      <c r="AD249" s="313"/>
      <c r="AE249" s="313"/>
      <c r="AF249" s="313"/>
      <c r="AG249" s="313"/>
      <c r="AH249" s="313"/>
      <c r="AI249" s="313"/>
      <c r="AJ249" s="313"/>
      <c r="AK249" s="313"/>
      <c r="AL249" s="313"/>
      <c r="AM249" s="313"/>
      <c r="AN249" s="313"/>
      <c r="AO249" s="313"/>
      <c r="AP249" s="313"/>
    </row>
    <row r="250" spans="1:42" customFormat="1" ht="16.149999999999999" outlineLevel="1" thickBot="1">
      <c r="A250" s="214" t="s">
        <v>288</v>
      </c>
      <c r="B250" s="203">
        <f>B248+B233+B218</f>
        <v>6</v>
      </c>
      <c r="C250" s="203" t="s">
        <v>289</v>
      </c>
      <c r="D250" s="203"/>
      <c r="E250" s="203"/>
      <c r="F250" s="203"/>
      <c r="G250" s="203" t="str">
        <f>+"Total "&amp;$B203&amp;" "&amp;$B204</f>
        <v>Total Phase 1 IJV Costs</v>
      </c>
      <c r="H250" s="203"/>
      <c r="I250" s="203"/>
      <c r="J250" s="203"/>
      <c r="K250" s="203"/>
      <c r="L250" s="203"/>
      <c r="M250" s="284">
        <f t="shared" ref="M250:AP250" si="22">SUM(M218,M233,M248)</f>
        <v>0</v>
      </c>
      <c r="N250" s="284">
        <f t="shared" si="22"/>
        <v>0</v>
      </c>
      <c r="O250" s="284">
        <f t="shared" si="22"/>
        <v>0</v>
      </c>
      <c r="P250" s="284">
        <f t="shared" si="22"/>
        <v>0</v>
      </c>
      <c r="Q250" s="284">
        <f t="shared" si="22"/>
        <v>0</v>
      </c>
      <c r="R250" s="284">
        <f t="shared" si="22"/>
        <v>0</v>
      </c>
      <c r="S250" s="284">
        <f t="shared" si="22"/>
        <v>0</v>
      </c>
      <c r="T250" s="284">
        <f t="shared" si="22"/>
        <v>0</v>
      </c>
      <c r="U250" s="284">
        <f t="shared" si="22"/>
        <v>0</v>
      </c>
      <c r="V250" s="284">
        <f t="shared" si="22"/>
        <v>0</v>
      </c>
      <c r="W250" s="284">
        <f t="shared" si="22"/>
        <v>0</v>
      </c>
      <c r="X250" s="284">
        <f t="shared" si="22"/>
        <v>0</v>
      </c>
      <c r="Y250" s="284">
        <f t="shared" si="22"/>
        <v>0</v>
      </c>
      <c r="Z250" s="284">
        <f t="shared" si="22"/>
        <v>0</v>
      </c>
      <c r="AA250" s="284">
        <f t="shared" si="22"/>
        <v>0</v>
      </c>
      <c r="AB250" s="284">
        <f t="shared" si="22"/>
        <v>0</v>
      </c>
      <c r="AC250" s="284">
        <f t="shared" si="22"/>
        <v>0</v>
      </c>
      <c r="AD250" s="284">
        <f t="shared" si="22"/>
        <v>0</v>
      </c>
      <c r="AE250" s="284">
        <f t="shared" si="22"/>
        <v>0</v>
      </c>
      <c r="AF250" s="284">
        <f t="shared" si="22"/>
        <v>0</v>
      </c>
      <c r="AG250" s="284">
        <f t="shared" si="22"/>
        <v>0</v>
      </c>
      <c r="AH250" s="284">
        <f t="shared" si="22"/>
        <v>0</v>
      </c>
      <c r="AI250" s="284">
        <f t="shared" si="22"/>
        <v>0</v>
      </c>
      <c r="AJ250" s="284">
        <f t="shared" si="22"/>
        <v>0</v>
      </c>
      <c r="AK250" s="284">
        <f t="shared" si="22"/>
        <v>0</v>
      </c>
      <c r="AL250" s="284">
        <f t="shared" si="22"/>
        <v>0</v>
      </c>
      <c r="AM250" s="284">
        <f t="shared" si="22"/>
        <v>0</v>
      </c>
      <c r="AN250" s="284">
        <f t="shared" si="22"/>
        <v>0</v>
      </c>
      <c r="AO250" s="284">
        <f t="shared" si="22"/>
        <v>0</v>
      </c>
      <c r="AP250" s="284">
        <f t="shared" si="22"/>
        <v>0</v>
      </c>
    </row>
    <row r="251" spans="1:42" customFormat="1" collapsed="1">
      <c r="A251" s="211"/>
      <c r="M251" s="314"/>
      <c r="N251" s="314"/>
      <c r="O251" s="314"/>
      <c r="P251" s="314"/>
      <c r="Q251" s="314"/>
      <c r="R251" s="314"/>
      <c r="S251" s="314"/>
      <c r="T251" s="314"/>
      <c r="U251" s="314"/>
      <c r="V251" s="314"/>
      <c r="W251" s="314"/>
      <c r="X251" s="314"/>
      <c r="Y251" s="314"/>
      <c r="Z251" s="314"/>
      <c r="AA251" s="314"/>
      <c r="AB251" s="314"/>
      <c r="AC251" s="314"/>
      <c r="AD251" s="314"/>
      <c r="AE251" s="314"/>
      <c r="AF251" s="314"/>
      <c r="AG251" s="314"/>
      <c r="AH251" s="314"/>
      <c r="AI251" s="314"/>
      <c r="AJ251" s="314"/>
      <c r="AK251" s="314"/>
      <c r="AL251" s="314"/>
      <c r="AM251" s="314"/>
      <c r="AN251" s="314"/>
      <c r="AO251" s="314"/>
      <c r="AP251" s="314"/>
    </row>
    <row r="252" spans="1:42" customFormat="1">
      <c r="A252" s="209" t="str">
        <f>_xlfn.TEXTBEFORE(J252,".")</f>
        <v>1</v>
      </c>
      <c r="B252" s="196" t="str">
        <f>_xlfn.XLOOKUP($A252,Select!$B$4:$B$65,Select!$C$4:$C$65)</f>
        <v>Phase 1</v>
      </c>
      <c r="C252" s="197"/>
      <c r="D252" s="197">
        <f>B267+B282+B297</f>
        <v>4</v>
      </c>
      <c r="E252" s="197" t="s">
        <v>281</v>
      </c>
      <c r="F252" s="197"/>
      <c r="G252" s="197"/>
      <c r="H252" s="197"/>
      <c r="I252" s="197" t="s">
        <v>282</v>
      </c>
      <c r="J252" s="197" t="str">
        <f>Select!$M$9</f>
        <v>1.6</v>
      </c>
      <c r="K252" s="197"/>
      <c r="L252" s="197"/>
      <c r="M252" s="318"/>
      <c r="N252" s="319"/>
      <c r="O252" s="319"/>
      <c r="P252" s="319"/>
      <c r="Q252" s="319"/>
      <c r="R252" s="319"/>
      <c r="S252" s="319"/>
      <c r="T252" s="319"/>
      <c r="U252" s="319"/>
      <c r="V252" s="319"/>
      <c r="W252" s="319"/>
      <c r="X252" s="319"/>
      <c r="Y252" s="319"/>
      <c r="Z252" s="319"/>
      <c r="AA252" s="319"/>
      <c r="AB252" s="319"/>
      <c r="AC252" s="319"/>
      <c r="AD252" s="319"/>
      <c r="AE252" s="319"/>
      <c r="AF252" s="319"/>
      <c r="AG252" s="319"/>
      <c r="AH252" s="319"/>
      <c r="AI252" s="319"/>
      <c r="AJ252" s="319"/>
      <c r="AK252" s="319"/>
      <c r="AL252" s="319"/>
      <c r="AM252" s="319"/>
      <c r="AN252" s="319"/>
      <c r="AO252" s="319"/>
      <c r="AP252" s="319"/>
    </row>
    <row r="253" spans="1:42" customFormat="1" outlineLevel="1">
      <c r="A253" s="210" t="str">
        <f>_xlfn.TEXTAFTER(J252,".")</f>
        <v>6</v>
      </c>
      <c r="B253" s="199" t="str">
        <f>_xlfn.XLOOKUP($J252,Select!$K$4:$K$65,Select!$F$4:$F$65)</f>
        <v>Energy Costs</v>
      </c>
      <c r="C253" s="199"/>
      <c r="D253" s="199"/>
      <c r="E253" s="199"/>
      <c r="F253" s="199"/>
      <c r="G253" s="199"/>
      <c r="H253" s="199"/>
      <c r="I253" s="199"/>
      <c r="J253" s="199"/>
      <c r="K253" s="199"/>
      <c r="L253" s="199"/>
      <c r="M253" s="320"/>
      <c r="N253" s="320"/>
      <c r="O253" s="320"/>
      <c r="P253" s="320"/>
      <c r="Q253" s="320"/>
      <c r="R253" s="320"/>
      <c r="S253" s="320"/>
      <c r="T253" s="320"/>
      <c r="U253" s="320"/>
      <c r="V253" s="320"/>
      <c r="W253" s="320"/>
      <c r="X253" s="320"/>
      <c r="Y253" s="320"/>
      <c r="Z253" s="320"/>
      <c r="AA253" s="320"/>
      <c r="AB253" s="320"/>
      <c r="AC253" s="320"/>
      <c r="AD253" s="320"/>
      <c r="AE253" s="320"/>
      <c r="AF253" s="320"/>
      <c r="AG253" s="320"/>
      <c r="AH253" s="320"/>
      <c r="AI253" s="320"/>
      <c r="AJ253" s="320"/>
      <c r="AK253" s="320"/>
      <c r="AL253" s="320"/>
      <c r="AM253" s="320"/>
      <c r="AN253" s="320"/>
      <c r="AO253" s="320"/>
      <c r="AP253" s="320"/>
    </row>
    <row r="254" spans="1:42" customFormat="1" outlineLevel="1">
      <c r="A254" s="220" t="s">
        <v>150</v>
      </c>
      <c r="B254" s="220" t="s">
        <v>283</v>
      </c>
      <c r="C254" s="220" t="s">
        <v>284</v>
      </c>
      <c r="D254" s="220"/>
      <c r="E254" s="220"/>
      <c r="F254" s="220"/>
      <c r="G254" s="220"/>
      <c r="H254" s="220"/>
      <c r="I254" s="220"/>
      <c r="J254" s="220"/>
      <c r="K254" s="220"/>
      <c r="L254" s="220"/>
      <c r="M254" s="315"/>
      <c r="N254" s="315"/>
      <c r="O254" s="315"/>
      <c r="P254" s="315"/>
      <c r="Q254" s="315"/>
      <c r="R254" s="315"/>
      <c r="S254" s="315"/>
      <c r="T254" s="315"/>
      <c r="U254" s="315"/>
      <c r="V254" s="315"/>
      <c r="W254" s="315"/>
      <c r="X254" s="315"/>
      <c r="Y254" s="315"/>
      <c r="Z254" s="315"/>
      <c r="AA254" s="315"/>
      <c r="AB254" s="315"/>
      <c r="AC254" s="315"/>
      <c r="AD254" s="315"/>
      <c r="AE254" s="315"/>
      <c r="AF254" s="315"/>
      <c r="AG254" s="315"/>
      <c r="AH254" s="315"/>
      <c r="AI254" s="315"/>
      <c r="AJ254" s="315"/>
      <c r="AK254" s="315"/>
      <c r="AL254" s="315"/>
      <c r="AM254" s="315"/>
      <c r="AN254" s="315"/>
      <c r="AO254" s="315"/>
      <c r="AP254" s="315"/>
    </row>
    <row r="255" spans="1:42" customFormat="1" outlineLevel="2">
      <c r="A255" s="211" t="str">
        <f>A252&amp;"."&amp;A254&amp;"."&amp;A253&amp;"."&amp;B255</f>
        <v>1.c.6.1</v>
      </c>
      <c r="B255">
        <v>1</v>
      </c>
      <c r="C255" t="str">
        <f>'1-GBP'!C255</f>
        <v/>
      </c>
      <c r="M255" s="286">
        <f>IF('2b - USD - conv.'!M255=0,0,'2a - USD - local'!M255/'2b - USD - conv.'!M255)</f>
        <v>0</v>
      </c>
      <c r="N255" s="286">
        <f>IF('2b - USD - conv.'!N255=0,0,'2a - USD - local'!N255/'2b - USD - conv.'!N255)</f>
        <v>0</v>
      </c>
      <c r="O255" s="286">
        <f>IF('2b - USD - conv.'!O255=0,0,'2a - USD - local'!O255/'2b - USD - conv.'!O255)</f>
        <v>0</v>
      </c>
      <c r="P255" s="286">
        <f>IF('2b - USD - conv.'!P255=0,0,'2a - USD - local'!P255/'2b - USD - conv.'!P255)</f>
        <v>0</v>
      </c>
      <c r="Q255" s="286">
        <f>IF('2b - USD - conv.'!Q255=0,0,'2a - USD - local'!Q255/'2b - USD - conv.'!Q255)</f>
        <v>0</v>
      </c>
      <c r="R255" s="286">
        <f>IF('2b - USD - conv.'!R255=0,0,'2a - USD - local'!R255/'2b - USD - conv.'!R255)</f>
        <v>0</v>
      </c>
      <c r="S255" s="286">
        <f>IF('2b - USD - conv.'!S255=0,0,'2a - USD - local'!S255/'2b - USD - conv.'!S255)</f>
        <v>0</v>
      </c>
      <c r="T255" s="286">
        <f>IF('2b - USD - conv.'!T255=0,0,'2a - USD - local'!T255/'2b - USD - conv.'!T255)</f>
        <v>0</v>
      </c>
      <c r="U255" s="286">
        <f>IF('2b - USD - conv.'!U255=0,0,'2a - USD - local'!U255/'2b - USD - conv.'!U255)</f>
        <v>0</v>
      </c>
      <c r="V255" s="286">
        <f>IF('2b - USD - conv.'!V255=0,0,'2a - USD - local'!V255/'2b - USD - conv.'!V255)</f>
        <v>0</v>
      </c>
      <c r="W255" s="286">
        <f>IF('2b - USD - conv.'!W255=0,0,'2a - USD - local'!W255/'2b - USD - conv.'!W255)</f>
        <v>0</v>
      </c>
      <c r="X255" s="286">
        <f>IF('2b - USD - conv.'!X255=0,0,'2a - USD - local'!X255/'2b - USD - conv.'!X255)</f>
        <v>0</v>
      </c>
      <c r="Y255" s="286">
        <f>IF('2b - USD - conv.'!Y255=0,0,'2a - USD - local'!Y255/'2b - USD - conv.'!Y255)</f>
        <v>0</v>
      </c>
      <c r="Z255" s="286">
        <f>IF('2b - USD - conv.'!Z255=0,0,'2a - USD - local'!Z255/'2b - USD - conv.'!Z255)</f>
        <v>0</v>
      </c>
      <c r="AA255" s="286">
        <f>IF('2b - USD - conv.'!AA255=0,0,'2a - USD - local'!AA255/'2b - USD - conv.'!AA255)</f>
        <v>0</v>
      </c>
      <c r="AB255" s="286">
        <f>IF('2b - USD - conv.'!AB255=0,0,'2a - USD - local'!AB255/'2b - USD - conv.'!AB255)</f>
        <v>0</v>
      </c>
      <c r="AC255" s="286">
        <f>IF('2b - USD - conv.'!AC255=0,0,'2a - USD - local'!AC255/'2b - USD - conv.'!AC255)</f>
        <v>0</v>
      </c>
      <c r="AD255" s="286">
        <f>IF('2b - USD - conv.'!AD255=0,0,'2a - USD - local'!AD255/'2b - USD - conv.'!AD255)</f>
        <v>0</v>
      </c>
      <c r="AE255" s="286">
        <f>IF('2b - USD - conv.'!AE255=0,0,'2a - USD - local'!AE255/'2b - USD - conv.'!AE255)</f>
        <v>0</v>
      </c>
      <c r="AF255" s="286">
        <f>IF('2b - USD - conv.'!AF255=0,0,'2a - USD - local'!AF255/'2b - USD - conv.'!AF255)</f>
        <v>0</v>
      </c>
      <c r="AG255" s="286">
        <f>IF('2b - USD - conv.'!AG255=0,0,'2a - USD - local'!AG255/'2b - USD - conv.'!AG255)</f>
        <v>0</v>
      </c>
      <c r="AH255" s="286">
        <f>IF('2b - USD - conv.'!AH255=0,0,'2a - USD - local'!AH255/'2b - USD - conv.'!AH255)</f>
        <v>0</v>
      </c>
      <c r="AI255" s="286">
        <f>IF('2b - USD - conv.'!AI255=0,0,'2a - USD - local'!AI255/'2b - USD - conv.'!AI255)</f>
        <v>0</v>
      </c>
      <c r="AJ255" s="286">
        <f>IF('2b - USD - conv.'!AJ255=0,0,'2a - USD - local'!AJ255/'2b - USD - conv.'!AJ255)</f>
        <v>0</v>
      </c>
      <c r="AK255" s="286">
        <f>IF('2b - USD - conv.'!AK255=0,0,'2a - USD - local'!AK255/'2b - USD - conv.'!AK255)</f>
        <v>0</v>
      </c>
      <c r="AL255" s="286">
        <f>IF('2b - USD - conv.'!AL255=0,0,'2a - USD - local'!AL255/'2b - USD - conv.'!AL255)</f>
        <v>0</v>
      </c>
      <c r="AM255" s="286">
        <f>IF('2b - USD - conv.'!AM255=0,0,'2a - USD - local'!AM255/'2b - USD - conv.'!AM255)</f>
        <v>0</v>
      </c>
      <c r="AN255" s="286">
        <f>IF('2b - USD - conv.'!AN255=0,0,'2a - USD - local'!AN255/'2b - USD - conv.'!AN255)</f>
        <v>0</v>
      </c>
      <c r="AO255" s="286">
        <f>IF('2b - USD - conv.'!AO255=0,0,'2a - USD - local'!AO255/'2b - USD - conv.'!AO255)</f>
        <v>0</v>
      </c>
      <c r="AP255" s="308">
        <f>IF('2b - USD - conv.'!AP255=0,0,'2a - USD - local'!AP255/'2b - USD - conv.'!AP255)</f>
        <v>0</v>
      </c>
    </row>
    <row r="256" spans="1:42" customFormat="1" outlineLevel="2">
      <c r="A256" s="211" t="str">
        <f>A252&amp;"."&amp;A254&amp;"."&amp;A253&amp;"."&amp;B256</f>
        <v>1.c.6.2</v>
      </c>
      <c r="B256">
        <v>2</v>
      </c>
      <c r="C256" t="str">
        <f>'1-GBP'!C256</f>
        <v/>
      </c>
      <c r="M256" s="286">
        <f>IF('2b - USD - conv.'!M256=0,0,'2a - USD - local'!M256/'2b - USD - conv.'!M256)</f>
        <v>0</v>
      </c>
      <c r="N256" s="286">
        <f>IF('2b - USD - conv.'!N256=0,0,'2a - USD - local'!N256/'2b - USD - conv.'!N256)</f>
        <v>0</v>
      </c>
      <c r="O256" s="286">
        <f>IF('2b - USD - conv.'!O256=0,0,'2a - USD - local'!O256/'2b - USD - conv.'!O256)</f>
        <v>0</v>
      </c>
      <c r="P256" s="286">
        <f>IF('2b - USD - conv.'!P256=0,0,'2a - USD - local'!P256/'2b - USD - conv.'!P256)</f>
        <v>0</v>
      </c>
      <c r="Q256" s="286">
        <f>IF('2b - USD - conv.'!Q256=0,0,'2a - USD - local'!Q256/'2b - USD - conv.'!Q256)</f>
        <v>0</v>
      </c>
      <c r="R256" s="286">
        <f>IF('2b - USD - conv.'!R256=0,0,'2a - USD - local'!R256/'2b - USD - conv.'!R256)</f>
        <v>0</v>
      </c>
      <c r="S256" s="286">
        <f>IF('2b - USD - conv.'!S256=0,0,'2a - USD - local'!S256/'2b - USD - conv.'!S256)</f>
        <v>0</v>
      </c>
      <c r="T256" s="286">
        <f>IF('2b - USD - conv.'!T256=0,0,'2a - USD - local'!T256/'2b - USD - conv.'!T256)</f>
        <v>0</v>
      </c>
      <c r="U256" s="286">
        <f>IF('2b - USD - conv.'!U256=0,0,'2a - USD - local'!U256/'2b - USD - conv.'!U256)</f>
        <v>0</v>
      </c>
      <c r="V256" s="286">
        <f>IF('2b - USD - conv.'!V256=0,0,'2a - USD - local'!V256/'2b - USD - conv.'!V256)</f>
        <v>0</v>
      </c>
      <c r="W256" s="286">
        <f>IF('2b - USD - conv.'!W256=0,0,'2a - USD - local'!W256/'2b - USD - conv.'!W256)</f>
        <v>0</v>
      </c>
      <c r="X256" s="286">
        <f>IF('2b - USD - conv.'!X256=0,0,'2a - USD - local'!X256/'2b - USD - conv.'!X256)</f>
        <v>0</v>
      </c>
      <c r="Y256" s="286">
        <f>IF('2b - USD - conv.'!Y256=0,0,'2a - USD - local'!Y256/'2b - USD - conv.'!Y256)</f>
        <v>0</v>
      </c>
      <c r="Z256" s="286">
        <f>IF('2b - USD - conv.'!Z256=0,0,'2a - USD - local'!Z256/'2b - USD - conv.'!Z256)</f>
        <v>0</v>
      </c>
      <c r="AA256" s="286">
        <f>IF('2b - USD - conv.'!AA256=0,0,'2a - USD - local'!AA256/'2b - USD - conv.'!AA256)</f>
        <v>0</v>
      </c>
      <c r="AB256" s="286">
        <f>IF('2b - USD - conv.'!AB256=0,0,'2a - USD - local'!AB256/'2b - USD - conv.'!AB256)</f>
        <v>0</v>
      </c>
      <c r="AC256" s="286">
        <f>IF('2b - USD - conv.'!AC256=0,0,'2a - USD - local'!AC256/'2b - USD - conv.'!AC256)</f>
        <v>0</v>
      </c>
      <c r="AD256" s="286">
        <f>IF('2b - USD - conv.'!AD256=0,0,'2a - USD - local'!AD256/'2b - USD - conv.'!AD256)</f>
        <v>0</v>
      </c>
      <c r="AE256" s="286">
        <f>IF('2b - USD - conv.'!AE256=0,0,'2a - USD - local'!AE256/'2b - USD - conv.'!AE256)</f>
        <v>0</v>
      </c>
      <c r="AF256" s="286">
        <f>IF('2b - USD - conv.'!AF256=0,0,'2a - USD - local'!AF256/'2b - USD - conv.'!AF256)</f>
        <v>0</v>
      </c>
      <c r="AG256" s="286">
        <f>IF('2b - USD - conv.'!AG256=0,0,'2a - USD - local'!AG256/'2b - USD - conv.'!AG256)</f>
        <v>0</v>
      </c>
      <c r="AH256" s="286">
        <f>IF('2b - USD - conv.'!AH256=0,0,'2a - USD - local'!AH256/'2b - USD - conv.'!AH256)</f>
        <v>0</v>
      </c>
      <c r="AI256" s="286">
        <f>IF('2b - USD - conv.'!AI256=0,0,'2a - USD - local'!AI256/'2b - USD - conv.'!AI256)</f>
        <v>0</v>
      </c>
      <c r="AJ256" s="286">
        <f>IF('2b - USD - conv.'!AJ256=0,0,'2a - USD - local'!AJ256/'2b - USD - conv.'!AJ256)</f>
        <v>0</v>
      </c>
      <c r="AK256" s="286">
        <f>IF('2b - USD - conv.'!AK256=0,0,'2a - USD - local'!AK256/'2b - USD - conv.'!AK256)</f>
        <v>0</v>
      </c>
      <c r="AL256" s="286">
        <f>IF('2b - USD - conv.'!AL256=0,0,'2a - USD - local'!AL256/'2b - USD - conv.'!AL256)</f>
        <v>0</v>
      </c>
      <c r="AM256" s="286">
        <f>IF('2b - USD - conv.'!AM256=0,0,'2a - USD - local'!AM256/'2b - USD - conv.'!AM256)</f>
        <v>0</v>
      </c>
      <c r="AN256" s="286">
        <f>IF('2b - USD - conv.'!AN256=0,0,'2a - USD - local'!AN256/'2b - USD - conv.'!AN256)</f>
        <v>0</v>
      </c>
      <c r="AO256" s="286">
        <f>IF('2b - USD - conv.'!AO256=0,0,'2a - USD - local'!AO256/'2b - USD - conv.'!AO256)</f>
        <v>0</v>
      </c>
      <c r="AP256" s="308">
        <f>IF('2b - USD - conv.'!AP256=0,0,'2a - USD - local'!AP256/'2b - USD - conv.'!AP256)</f>
        <v>0</v>
      </c>
    </row>
    <row r="257" spans="1:42" customFormat="1" outlineLevel="2">
      <c r="A257" s="211" t="str">
        <f>A252&amp;"."&amp;A254&amp;"."&amp;A253&amp;"."&amp;B257</f>
        <v>1.c.6.3</v>
      </c>
      <c r="B257">
        <v>3</v>
      </c>
      <c r="C257" t="str">
        <f>'1-GBP'!C257</f>
        <v/>
      </c>
      <c r="M257" s="286">
        <f>IF('2b - USD - conv.'!M257=0,0,'2a - USD - local'!M257/'2b - USD - conv.'!M257)</f>
        <v>0</v>
      </c>
      <c r="N257" s="286">
        <f>IF('2b - USD - conv.'!N257=0,0,'2a - USD - local'!N257/'2b - USD - conv.'!N257)</f>
        <v>0</v>
      </c>
      <c r="O257" s="286">
        <f>IF('2b - USD - conv.'!O257=0,0,'2a - USD - local'!O257/'2b - USD - conv.'!O257)</f>
        <v>0</v>
      </c>
      <c r="P257" s="286">
        <f>IF('2b - USD - conv.'!P257=0,0,'2a - USD - local'!P257/'2b - USD - conv.'!P257)</f>
        <v>0</v>
      </c>
      <c r="Q257" s="286">
        <f>IF('2b - USD - conv.'!Q257=0,0,'2a - USD - local'!Q257/'2b - USD - conv.'!Q257)</f>
        <v>0</v>
      </c>
      <c r="R257" s="286">
        <f>IF('2b - USD - conv.'!R257=0,0,'2a - USD - local'!R257/'2b - USD - conv.'!R257)</f>
        <v>0</v>
      </c>
      <c r="S257" s="286">
        <f>IF('2b - USD - conv.'!S257=0,0,'2a - USD - local'!S257/'2b - USD - conv.'!S257)</f>
        <v>0</v>
      </c>
      <c r="T257" s="286">
        <f>IF('2b - USD - conv.'!T257=0,0,'2a - USD - local'!T257/'2b - USD - conv.'!T257)</f>
        <v>0</v>
      </c>
      <c r="U257" s="286">
        <f>IF('2b - USD - conv.'!U257=0,0,'2a - USD - local'!U257/'2b - USD - conv.'!U257)</f>
        <v>0</v>
      </c>
      <c r="V257" s="286">
        <f>IF('2b - USD - conv.'!V257=0,0,'2a - USD - local'!V257/'2b - USD - conv.'!V257)</f>
        <v>0</v>
      </c>
      <c r="W257" s="286">
        <f>IF('2b - USD - conv.'!W257=0,0,'2a - USD - local'!W257/'2b - USD - conv.'!W257)</f>
        <v>0</v>
      </c>
      <c r="X257" s="286">
        <f>IF('2b - USD - conv.'!X257=0,0,'2a - USD - local'!X257/'2b - USD - conv.'!X257)</f>
        <v>0</v>
      </c>
      <c r="Y257" s="286">
        <f>IF('2b - USD - conv.'!Y257=0,0,'2a - USD - local'!Y257/'2b - USD - conv.'!Y257)</f>
        <v>0</v>
      </c>
      <c r="Z257" s="286">
        <f>IF('2b - USD - conv.'!Z257=0,0,'2a - USD - local'!Z257/'2b - USD - conv.'!Z257)</f>
        <v>0</v>
      </c>
      <c r="AA257" s="286">
        <f>IF('2b - USD - conv.'!AA257=0,0,'2a - USD - local'!AA257/'2b - USD - conv.'!AA257)</f>
        <v>0</v>
      </c>
      <c r="AB257" s="286">
        <f>IF('2b - USD - conv.'!AB257=0,0,'2a - USD - local'!AB257/'2b - USD - conv.'!AB257)</f>
        <v>0</v>
      </c>
      <c r="AC257" s="286">
        <f>IF('2b - USD - conv.'!AC257=0,0,'2a - USD - local'!AC257/'2b - USD - conv.'!AC257)</f>
        <v>0</v>
      </c>
      <c r="AD257" s="286">
        <f>IF('2b - USD - conv.'!AD257=0,0,'2a - USD - local'!AD257/'2b - USD - conv.'!AD257)</f>
        <v>0</v>
      </c>
      <c r="AE257" s="286">
        <f>IF('2b - USD - conv.'!AE257=0,0,'2a - USD - local'!AE257/'2b - USD - conv.'!AE257)</f>
        <v>0</v>
      </c>
      <c r="AF257" s="286">
        <f>IF('2b - USD - conv.'!AF257=0,0,'2a - USD - local'!AF257/'2b - USD - conv.'!AF257)</f>
        <v>0</v>
      </c>
      <c r="AG257" s="286">
        <f>IF('2b - USD - conv.'!AG257=0,0,'2a - USD - local'!AG257/'2b - USD - conv.'!AG257)</f>
        <v>0</v>
      </c>
      <c r="AH257" s="286">
        <f>IF('2b - USD - conv.'!AH257=0,0,'2a - USD - local'!AH257/'2b - USD - conv.'!AH257)</f>
        <v>0</v>
      </c>
      <c r="AI257" s="286">
        <f>IF('2b - USD - conv.'!AI257=0,0,'2a - USD - local'!AI257/'2b - USD - conv.'!AI257)</f>
        <v>0</v>
      </c>
      <c r="AJ257" s="286">
        <f>IF('2b - USD - conv.'!AJ257=0,0,'2a - USD - local'!AJ257/'2b - USD - conv.'!AJ257)</f>
        <v>0</v>
      </c>
      <c r="AK257" s="286">
        <f>IF('2b - USD - conv.'!AK257=0,0,'2a - USD - local'!AK257/'2b - USD - conv.'!AK257)</f>
        <v>0</v>
      </c>
      <c r="AL257" s="286">
        <f>IF('2b - USD - conv.'!AL257=0,0,'2a - USD - local'!AL257/'2b - USD - conv.'!AL257)</f>
        <v>0</v>
      </c>
      <c r="AM257" s="286">
        <f>IF('2b - USD - conv.'!AM257=0,0,'2a - USD - local'!AM257/'2b - USD - conv.'!AM257)</f>
        <v>0</v>
      </c>
      <c r="AN257" s="286">
        <f>IF('2b - USD - conv.'!AN257=0,0,'2a - USD - local'!AN257/'2b - USD - conv.'!AN257)</f>
        <v>0</v>
      </c>
      <c r="AO257" s="286">
        <f>IF('2b - USD - conv.'!AO257=0,0,'2a - USD - local'!AO257/'2b - USD - conv.'!AO257)</f>
        <v>0</v>
      </c>
      <c r="AP257" s="308">
        <f>IF('2b - USD - conv.'!AP257=0,0,'2a - USD - local'!AP257/'2b - USD - conv.'!AP257)</f>
        <v>0</v>
      </c>
    </row>
    <row r="258" spans="1:42" customFormat="1" outlineLevel="2">
      <c r="A258" s="211" t="str">
        <f>A252&amp;"."&amp;A254&amp;"."&amp;A253&amp;"."&amp;B258</f>
        <v>1.c.6.4</v>
      </c>
      <c r="B258">
        <v>4</v>
      </c>
      <c r="C258" t="str">
        <f>'1-GBP'!C258</f>
        <v/>
      </c>
      <c r="M258" s="286">
        <f>IF('2b - USD - conv.'!M258=0,0,'2a - USD - local'!M258/'2b - USD - conv.'!M258)</f>
        <v>0</v>
      </c>
      <c r="N258" s="286">
        <f>IF('2b - USD - conv.'!N258=0,0,'2a - USD - local'!N258/'2b - USD - conv.'!N258)</f>
        <v>0</v>
      </c>
      <c r="O258" s="286">
        <f>IF('2b - USD - conv.'!O258=0,0,'2a - USD - local'!O258/'2b - USD - conv.'!O258)</f>
        <v>0</v>
      </c>
      <c r="P258" s="286">
        <f>IF('2b - USD - conv.'!P258=0,0,'2a - USD - local'!P258/'2b - USD - conv.'!P258)</f>
        <v>0</v>
      </c>
      <c r="Q258" s="286">
        <f>IF('2b - USD - conv.'!Q258=0,0,'2a - USD - local'!Q258/'2b - USD - conv.'!Q258)</f>
        <v>0</v>
      </c>
      <c r="R258" s="286">
        <f>IF('2b - USD - conv.'!R258=0,0,'2a - USD - local'!R258/'2b - USD - conv.'!R258)</f>
        <v>0</v>
      </c>
      <c r="S258" s="286">
        <f>IF('2b - USD - conv.'!S258=0,0,'2a - USD - local'!S258/'2b - USD - conv.'!S258)</f>
        <v>0</v>
      </c>
      <c r="T258" s="286">
        <f>IF('2b - USD - conv.'!T258=0,0,'2a - USD - local'!T258/'2b - USD - conv.'!T258)</f>
        <v>0</v>
      </c>
      <c r="U258" s="286">
        <f>IF('2b - USD - conv.'!U258=0,0,'2a - USD - local'!U258/'2b - USD - conv.'!U258)</f>
        <v>0</v>
      </c>
      <c r="V258" s="286">
        <f>IF('2b - USD - conv.'!V258=0,0,'2a - USD - local'!V258/'2b - USD - conv.'!V258)</f>
        <v>0</v>
      </c>
      <c r="W258" s="286">
        <f>IF('2b - USD - conv.'!W258=0,0,'2a - USD - local'!W258/'2b - USD - conv.'!W258)</f>
        <v>0</v>
      </c>
      <c r="X258" s="286">
        <f>IF('2b - USD - conv.'!X258=0,0,'2a - USD - local'!X258/'2b - USD - conv.'!X258)</f>
        <v>0</v>
      </c>
      <c r="Y258" s="286">
        <f>IF('2b - USD - conv.'!Y258=0,0,'2a - USD - local'!Y258/'2b - USD - conv.'!Y258)</f>
        <v>0</v>
      </c>
      <c r="Z258" s="286">
        <f>IF('2b - USD - conv.'!Z258=0,0,'2a - USD - local'!Z258/'2b - USD - conv.'!Z258)</f>
        <v>0</v>
      </c>
      <c r="AA258" s="286">
        <f>IF('2b - USD - conv.'!AA258=0,0,'2a - USD - local'!AA258/'2b - USD - conv.'!AA258)</f>
        <v>0</v>
      </c>
      <c r="AB258" s="286">
        <f>IF('2b - USD - conv.'!AB258=0,0,'2a - USD - local'!AB258/'2b - USD - conv.'!AB258)</f>
        <v>0</v>
      </c>
      <c r="AC258" s="286">
        <f>IF('2b - USD - conv.'!AC258=0,0,'2a - USD - local'!AC258/'2b - USD - conv.'!AC258)</f>
        <v>0</v>
      </c>
      <c r="AD258" s="286">
        <f>IF('2b - USD - conv.'!AD258=0,0,'2a - USD - local'!AD258/'2b - USD - conv.'!AD258)</f>
        <v>0</v>
      </c>
      <c r="AE258" s="286">
        <f>IF('2b - USD - conv.'!AE258=0,0,'2a - USD - local'!AE258/'2b - USD - conv.'!AE258)</f>
        <v>0</v>
      </c>
      <c r="AF258" s="286">
        <f>IF('2b - USD - conv.'!AF258=0,0,'2a - USD - local'!AF258/'2b - USD - conv.'!AF258)</f>
        <v>0</v>
      </c>
      <c r="AG258" s="286">
        <f>IF('2b - USD - conv.'!AG258=0,0,'2a - USD - local'!AG258/'2b - USD - conv.'!AG258)</f>
        <v>0</v>
      </c>
      <c r="AH258" s="286">
        <f>IF('2b - USD - conv.'!AH258=0,0,'2a - USD - local'!AH258/'2b - USD - conv.'!AH258)</f>
        <v>0</v>
      </c>
      <c r="AI258" s="286">
        <f>IF('2b - USD - conv.'!AI258=0,0,'2a - USD - local'!AI258/'2b - USD - conv.'!AI258)</f>
        <v>0</v>
      </c>
      <c r="AJ258" s="286">
        <f>IF('2b - USD - conv.'!AJ258=0,0,'2a - USD - local'!AJ258/'2b - USD - conv.'!AJ258)</f>
        <v>0</v>
      </c>
      <c r="AK258" s="286">
        <f>IF('2b - USD - conv.'!AK258=0,0,'2a - USD - local'!AK258/'2b - USD - conv.'!AK258)</f>
        <v>0</v>
      </c>
      <c r="AL258" s="286">
        <f>IF('2b - USD - conv.'!AL258=0,0,'2a - USD - local'!AL258/'2b - USD - conv.'!AL258)</f>
        <v>0</v>
      </c>
      <c r="AM258" s="286">
        <f>IF('2b - USD - conv.'!AM258=0,0,'2a - USD - local'!AM258/'2b - USD - conv.'!AM258)</f>
        <v>0</v>
      </c>
      <c r="AN258" s="286">
        <f>IF('2b - USD - conv.'!AN258=0,0,'2a - USD - local'!AN258/'2b - USD - conv.'!AN258)</f>
        <v>0</v>
      </c>
      <c r="AO258" s="286">
        <f>IF('2b - USD - conv.'!AO258=0,0,'2a - USD - local'!AO258/'2b - USD - conv.'!AO258)</f>
        <v>0</v>
      </c>
      <c r="AP258" s="308">
        <f>IF('2b - USD - conv.'!AP258=0,0,'2a - USD - local'!AP258/'2b - USD - conv.'!AP258)</f>
        <v>0</v>
      </c>
    </row>
    <row r="259" spans="1:42" customFormat="1" outlineLevel="2">
      <c r="A259" s="211" t="str">
        <f>A252&amp;"."&amp;A254&amp;"."&amp;A253&amp;"."&amp;B259</f>
        <v>1.c.6.5</v>
      </c>
      <c r="B259">
        <v>5</v>
      </c>
      <c r="C259" t="str">
        <f>'1-GBP'!C259</f>
        <v/>
      </c>
      <c r="M259" s="286">
        <f>IF('2b - USD - conv.'!M259=0,0,'2a - USD - local'!M259/'2b - USD - conv.'!M259)</f>
        <v>0</v>
      </c>
      <c r="N259" s="286">
        <f>IF('2b - USD - conv.'!N259=0,0,'2a - USD - local'!N259/'2b - USD - conv.'!N259)</f>
        <v>0</v>
      </c>
      <c r="O259" s="286">
        <f>IF('2b - USD - conv.'!O259=0,0,'2a - USD - local'!O259/'2b - USD - conv.'!O259)</f>
        <v>0</v>
      </c>
      <c r="P259" s="286">
        <f>IF('2b - USD - conv.'!P259=0,0,'2a - USD - local'!P259/'2b - USD - conv.'!P259)</f>
        <v>0</v>
      </c>
      <c r="Q259" s="286">
        <f>IF('2b - USD - conv.'!Q259=0,0,'2a - USD - local'!Q259/'2b - USD - conv.'!Q259)</f>
        <v>0</v>
      </c>
      <c r="R259" s="286">
        <f>IF('2b - USD - conv.'!R259=0,0,'2a - USD - local'!R259/'2b - USD - conv.'!R259)</f>
        <v>0</v>
      </c>
      <c r="S259" s="286">
        <f>IF('2b - USD - conv.'!S259=0,0,'2a - USD - local'!S259/'2b - USD - conv.'!S259)</f>
        <v>0</v>
      </c>
      <c r="T259" s="286">
        <f>IF('2b - USD - conv.'!T259=0,0,'2a - USD - local'!T259/'2b - USD - conv.'!T259)</f>
        <v>0</v>
      </c>
      <c r="U259" s="286">
        <f>IF('2b - USD - conv.'!U259=0,0,'2a - USD - local'!U259/'2b - USD - conv.'!U259)</f>
        <v>0</v>
      </c>
      <c r="V259" s="286">
        <f>IF('2b - USD - conv.'!V259=0,0,'2a - USD - local'!V259/'2b - USD - conv.'!V259)</f>
        <v>0</v>
      </c>
      <c r="W259" s="286">
        <f>IF('2b - USD - conv.'!W259=0,0,'2a - USD - local'!W259/'2b - USD - conv.'!W259)</f>
        <v>0</v>
      </c>
      <c r="X259" s="286">
        <f>IF('2b - USD - conv.'!X259=0,0,'2a - USD - local'!X259/'2b - USD - conv.'!X259)</f>
        <v>0</v>
      </c>
      <c r="Y259" s="286">
        <f>IF('2b - USD - conv.'!Y259=0,0,'2a - USD - local'!Y259/'2b - USD - conv.'!Y259)</f>
        <v>0</v>
      </c>
      <c r="Z259" s="286">
        <f>IF('2b - USD - conv.'!Z259=0,0,'2a - USD - local'!Z259/'2b - USD - conv.'!Z259)</f>
        <v>0</v>
      </c>
      <c r="AA259" s="286">
        <f>IF('2b - USD - conv.'!AA259=0,0,'2a - USD - local'!AA259/'2b - USD - conv.'!AA259)</f>
        <v>0</v>
      </c>
      <c r="AB259" s="286">
        <f>IF('2b - USD - conv.'!AB259=0,0,'2a - USD - local'!AB259/'2b - USD - conv.'!AB259)</f>
        <v>0</v>
      </c>
      <c r="AC259" s="286">
        <f>IF('2b - USD - conv.'!AC259=0,0,'2a - USD - local'!AC259/'2b - USD - conv.'!AC259)</f>
        <v>0</v>
      </c>
      <c r="AD259" s="286">
        <f>IF('2b - USD - conv.'!AD259=0,0,'2a - USD - local'!AD259/'2b - USD - conv.'!AD259)</f>
        <v>0</v>
      </c>
      <c r="AE259" s="286">
        <f>IF('2b - USD - conv.'!AE259=0,0,'2a - USD - local'!AE259/'2b - USD - conv.'!AE259)</f>
        <v>0</v>
      </c>
      <c r="AF259" s="286">
        <f>IF('2b - USD - conv.'!AF259=0,0,'2a - USD - local'!AF259/'2b - USD - conv.'!AF259)</f>
        <v>0</v>
      </c>
      <c r="AG259" s="286">
        <f>IF('2b - USD - conv.'!AG259=0,0,'2a - USD - local'!AG259/'2b - USD - conv.'!AG259)</f>
        <v>0</v>
      </c>
      <c r="AH259" s="286">
        <f>IF('2b - USD - conv.'!AH259=0,0,'2a - USD - local'!AH259/'2b - USD - conv.'!AH259)</f>
        <v>0</v>
      </c>
      <c r="AI259" s="286">
        <f>IF('2b - USD - conv.'!AI259=0,0,'2a - USD - local'!AI259/'2b - USD - conv.'!AI259)</f>
        <v>0</v>
      </c>
      <c r="AJ259" s="286">
        <f>IF('2b - USD - conv.'!AJ259=0,0,'2a - USD - local'!AJ259/'2b - USD - conv.'!AJ259)</f>
        <v>0</v>
      </c>
      <c r="AK259" s="286">
        <f>IF('2b - USD - conv.'!AK259=0,0,'2a - USD - local'!AK259/'2b - USD - conv.'!AK259)</f>
        <v>0</v>
      </c>
      <c r="AL259" s="286">
        <f>IF('2b - USD - conv.'!AL259=0,0,'2a - USD - local'!AL259/'2b - USD - conv.'!AL259)</f>
        <v>0</v>
      </c>
      <c r="AM259" s="286">
        <f>IF('2b - USD - conv.'!AM259=0,0,'2a - USD - local'!AM259/'2b - USD - conv.'!AM259)</f>
        <v>0</v>
      </c>
      <c r="AN259" s="286">
        <f>IF('2b - USD - conv.'!AN259=0,0,'2a - USD - local'!AN259/'2b - USD - conv.'!AN259)</f>
        <v>0</v>
      </c>
      <c r="AO259" s="286">
        <f>IF('2b - USD - conv.'!AO259=0,0,'2a - USD - local'!AO259/'2b - USD - conv.'!AO259)</f>
        <v>0</v>
      </c>
      <c r="AP259" s="308">
        <f>IF('2b - USD - conv.'!AP259=0,0,'2a - USD - local'!AP259/'2b - USD - conv.'!AP259)</f>
        <v>0</v>
      </c>
    </row>
    <row r="260" spans="1:42" customFormat="1" outlineLevel="2">
      <c r="A260" s="211" t="str">
        <f>A252&amp;"."&amp;A254&amp;"."&amp;A253&amp;"."&amp;B260</f>
        <v>1.c.6.6</v>
      </c>
      <c r="B260">
        <v>6</v>
      </c>
      <c r="C260" t="str">
        <f>'1-GBP'!C260</f>
        <v/>
      </c>
      <c r="M260" s="286">
        <f>IF('2b - USD - conv.'!M260=0,0,'2a - USD - local'!M260/'2b - USD - conv.'!M260)</f>
        <v>0</v>
      </c>
      <c r="N260" s="286">
        <f>IF('2b - USD - conv.'!N260=0,0,'2a - USD - local'!N260/'2b - USD - conv.'!N260)</f>
        <v>0</v>
      </c>
      <c r="O260" s="286">
        <f>IF('2b - USD - conv.'!O260=0,0,'2a - USD - local'!O260/'2b - USD - conv.'!O260)</f>
        <v>0</v>
      </c>
      <c r="P260" s="286">
        <f>IF('2b - USD - conv.'!P260=0,0,'2a - USD - local'!P260/'2b - USD - conv.'!P260)</f>
        <v>0</v>
      </c>
      <c r="Q260" s="286">
        <f>IF('2b - USD - conv.'!Q260=0,0,'2a - USD - local'!Q260/'2b - USD - conv.'!Q260)</f>
        <v>0</v>
      </c>
      <c r="R260" s="286">
        <f>IF('2b - USD - conv.'!R260=0,0,'2a - USD - local'!R260/'2b - USD - conv.'!R260)</f>
        <v>0</v>
      </c>
      <c r="S260" s="286">
        <f>IF('2b - USD - conv.'!S260=0,0,'2a - USD - local'!S260/'2b - USD - conv.'!S260)</f>
        <v>0</v>
      </c>
      <c r="T260" s="286">
        <f>IF('2b - USD - conv.'!T260=0,0,'2a - USD - local'!T260/'2b - USD - conv.'!T260)</f>
        <v>0</v>
      </c>
      <c r="U260" s="286">
        <f>IF('2b - USD - conv.'!U260=0,0,'2a - USD - local'!U260/'2b - USD - conv.'!U260)</f>
        <v>0</v>
      </c>
      <c r="V260" s="286">
        <f>IF('2b - USD - conv.'!V260=0,0,'2a - USD - local'!V260/'2b - USD - conv.'!V260)</f>
        <v>0</v>
      </c>
      <c r="W260" s="286">
        <f>IF('2b - USD - conv.'!W260=0,0,'2a - USD - local'!W260/'2b - USD - conv.'!W260)</f>
        <v>0</v>
      </c>
      <c r="X260" s="286">
        <f>IF('2b - USD - conv.'!X260=0,0,'2a - USD - local'!X260/'2b - USD - conv.'!X260)</f>
        <v>0</v>
      </c>
      <c r="Y260" s="286">
        <f>IF('2b - USD - conv.'!Y260=0,0,'2a - USD - local'!Y260/'2b - USD - conv.'!Y260)</f>
        <v>0</v>
      </c>
      <c r="Z260" s="286">
        <f>IF('2b - USD - conv.'!Z260=0,0,'2a - USD - local'!Z260/'2b - USD - conv.'!Z260)</f>
        <v>0</v>
      </c>
      <c r="AA260" s="286">
        <f>IF('2b - USD - conv.'!AA260=0,0,'2a - USD - local'!AA260/'2b - USD - conv.'!AA260)</f>
        <v>0</v>
      </c>
      <c r="AB260" s="286">
        <f>IF('2b - USD - conv.'!AB260=0,0,'2a - USD - local'!AB260/'2b - USD - conv.'!AB260)</f>
        <v>0</v>
      </c>
      <c r="AC260" s="286">
        <f>IF('2b - USD - conv.'!AC260=0,0,'2a - USD - local'!AC260/'2b - USD - conv.'!AC260)</f>
        <v>0</v>
      </c>
      <c r="AD260" s="286">
        <f>IF('2b - USD - conv.'!AD260=0,0,'2a - USD - local'!AD260/'2b - USD - conv.'!AD260)</f>
        <v>0</v>
      </c>
      <c r="AE260" s="286">
        <f>IF('2b - USD - conv.'!AE260=0,0,'2a - USD - local'!AE260/'2b - USD - conv.'!AE260)</f>
        <v>0</v>
      </c>
      <c r="AF260" s="286">
        <f>IF('2b - USD - conv.'!AF260=0,0,'2a - USD - local'!AF260/'2b - USD - conv.'!AF260)</f>
        <v>0</v>
      </c>
      <c r="AG260" s="286">
        <f>IF('2b - USD - conv.'!AG260=0,0,'2a - USD - local'!AG260/'2b - USD - conv.'!AG260)</f>
        <v>0</v>
      </c>
      <c r="AH260" s="286">
        <f>IF('2b - USD - conv.'!AH260=0,0,'2a - USD - local'!AH260/'2b - USD - conv.'!AH260)</f>
        <v>0</v>
      </c>
      <c r="AI260" s="286">
        <f>IF('2b - USD - conv.'!AI260=0,0,'2a - USD - local'!AI260/'2b - USD - conv.'!AI260)</f>
        <v>0</v>
      </c>
      <c r="AJ260" s="286">
        <f>IF('2b - USD - conv.'!AJ260=0,0,'2a - USD - local'!AJ260/'2b - USD - conv.'!AJ260)</f>
        <v>0</v>
      </c>
      <c r="AK260" s="286">
        <f>IF('2b - USD - conv.'!AK260=0,0,'2a - USD - local'!AK260/'2b - USD - conv.'!AK260)</f>
        <v>0</v>
      </c>
      <c r="AL260" s="286">
        <f>IF('2b - USD - conv.'!AL260=0,0,'2a - USD - local'!AL260/'2b - USD - conv.'!AL260)</f>
        <v>0</v>
      </c>
      <c r="AM260" s="286">
        <f>IF('2b - USD - conv.'!AM260=0,0,'2a - USD - local'!AM260/'2b - USD - conv.'!AM260)</f>
        <v>0</v>
      </c>
      <c r="AN260" s="286">
        <f>IF('2b - USD - conv.'!AN260=0,0,'2a - USD - local'!AN260/'2b - USD - conv.'!AN260)</f>
        <v>0</v>
      </c>
      <c r="AO260" s="286">
        <f>IF('2b - USD - conv.'!AO260=0,0,'2a - USD - local'!AO260/'2b - USD - conv.'!AO260)</f>
        <v>0</v>
      </c>
      <c r="AP260" s="308">
        <f>IF('2b - USD - conv.'!AP260=0,0,'2a - USD - local'!AP260/'2b - USD - conv.'!AP260)</f>
        <v>0</v>
      </c>
    </row>
    <row r="261" spans="1:42" customFormat="1" outlineLevel="2">
      <c r="A261" s="211" t="str">
        <f>A252&amp;"."&amp;A254&amp;"."&amp;A253&amp;"."&amp;B261</f>
        <v>1.c.6.7</v>
      </c>
      <c r="B261">
        <v>7</v>
      </c>
      <c r="C261" t="str">
        <f>'1-GBP'!C261</f>
        <v/>
      </c>
      <c r="M261" s="286">
        <f>IF('2b - USD - conv.'!M261=0,0,'2a - USD - local'!M261/'2b - USD - conv.'!M261)</f>
        <v>0</v>
      </c>
      <c r="N261" s="286">
        <f>IF('2b - USD - conv.'!N261=0,0,'2a - USD - local'!N261/'2b - USD - conv.'!N261)</f>
        <v>0</v>
      </c>
      <c r="O261" s="286">
        <f>IF('2b - USD - conv.'!O261=0,0,'2a - USD - local'!O261/'2b - USD - conv.'!O261)</f>
        <v>0</v>
      </c>
      <c r="P261" s="286">
        <f>IF('2b - USD - conv.'!P261=0,0,'2a - USD - local'!P261/'2b - USD - conv.'!P261)</f>
        <v>0</v>
      </c>
      <c r="Q261" s="286">
        <f>IF('2b - USD - conv.'!Q261=0,0,'2a - USD - local'!Q261/'2b - USD - conv.'!Q261)</f>
        <v>0</v>
      </c>
      <c r="R261" s="286">
        <f>IF('2b - USD - conv.'!R261=0,0,'2a - USD - local'!R261/'2b - USD - conv.'!R261)</f>
        <v>0</v>
      </c>
      <c r="S261" s="286">
        <f>IF('2b - USD - conv.'!S261=0,0,'2a - USD - local'!S261/'2b - USD - conv.'!S261)</f>
        <v>0</v>
      </c>
      <c r="T261" s="286">
        <f>IF('2b - USD - conv.'!T261=0,0,'2a - USD - local'!T261/'2b - USD - conv.'!T261)</f>
        <v>0</v>
      </c>
      <c r="U261" s="286">
        <f>IF('2b - USD - conv.'!U261=0,0,'2a - USD - local'!U261/'2b - USD - conv.'!U261)</f>
        <v>0</v>
      </c>
      <c r="V261" s="286">
        <f>IF('2b - USD - conv.'!V261=0,0,'2a - USD - local'!V261/'2b - USD - conv.'!V261)</f>
        <v>0</v>
      </c>
      <c r="W261" s="286">
        <f>IF('2b - USD - conv.'!W261=0,0,'2a - USD - local'!W261/'2b - USD - conv.'!W261)</f>
        <v>0</v>
      </c>
      <c r="X261" s="286">
        <f>IF('2b - USD - conv.'!X261=0,0,'2a - USD - local'!X261/'2b - USD - conv.'!X261)</f>
        <v>0</v>
      </c>
      <c r="Y261" s="286">
        <f>IF('2b - USD - conv.'!Y261=0,0,'2a - USD - local'!Y261/'2b - USD - conv.'!Y261)</f>
        <v>0</v>
      </c>
      <c r="Z261" s="286">
        <f>IF('2b - USD - conv.'!Z261=0,0,'2a - USD - local'!Z261/'2b - USD - conv.'!Z261)</f>
        <v>0</v>
      </c>
      <c r="AA261" s="286">
        <f>IF('2b - USD - conv.'!AA261=0,0,'2a - USD - local'!AA261/'2b - USD - conv.'!AA261)</f>
        <v>0</v>
      </c>
      <c r="AB261" s="286">
        <f>IF('2b - USD - conv.'!AB261=0,0,'2a - USD - local'!AB261/'2b - USD - conv.'!AB261)</f>
        <v>0</v>
      </c>
      <c r="AC261" s="286">
        <f>IF('2b - USD - conv.'!AC261=0,0,'2a - USD - local'!AC261/'2b - USD - conv.'!AC261)</f>
        <v>0</v>
      </c>
      <c r="AD261" s="286">
        <f>IF('2b - USD - conv.'!AD261=0,0,'2a - USD - local'!AD261/'2b - USD - conv.'!AD261)</f>
        <v>0</v>
      </c>
      <c r="AE261" s="286">
        <f>IF('2b - USD - conv.'!AE261=0,0,'2a - USD - local'!AE261/'2b - USD - conv.'!AE261)</f>
        <v>0</v>
      </c>
      <c r="AF261" s="286">
        <f>IF('2b - USD - conv.'!AF261=0,0,'2a - USD - local'!AF261/'2b - USD - conv.'!AF261)</f>
        <v>0</v>
      </c>
      <c r="AG261" s="286">
        <f>IF('2b - USD - conv.'!AG261=0,0,'2a - USD - local'!AG261/'2b - USD - conv.'!AG261)</f>
        <v>0</v>
      </c>
      <c r="AH261" s="286">
        <f>IF('2b - USD - conv.'!AH261=0,0,'2a - USD - local'!AH261/'2b - USD - conv.'!AH261)</f>
        <v>0</v>
      </c>
      <c r="AI261" s="286">
        <f>IF('2b - USD - conv.'!AI261=0,0,'2a - USD - local'!AI261/'2b - USD - conv.'!AI261)</f>
        <v>0</v>
      </c>
      <c r="AJ261" s="286">
        <f>IF('2b - USD - conv.'!AJ261=0,0,'2a - USD - local'!AJ261/'2b - USD - conv.'!AJ261)</f>
        <v>0</v>
      </c>
      <c r="AK261" s="286">
        <f>IF('2b - USD - conv.'!AK261=0,0,'2a - USD - local'!AK261/'2b - USD - conv.'!AK261)</f>
        <v>0</v>
      </c>
      <c r="AL261" s="286">
        <f>IF('2b - USD - conv.'!AL261=0,0,'2a - USD - local'!AL261/'2b - USD - conv.'!AL261)</f>
        <v>0</v>
      </c>
      <c r="AM261" s="286">
        <f>IF('2b - USD - conv.'!AM261=0,0,'2a - USD - local'!AM261/'2b - USD - conv.'!AM261)</f>
        <v>0</v>
      </c>
      <c r="AN261" s="286">
        <f>IF('2b - USD - conv.'!AN261=0,0,'2a - USD - local'!AN261/'2b - USD - conv.'!AN261)</f>
        <v>0</v>
      </c>
      <c r="AO261" s="286">
        <f>IF('2b - USD - conv.'!AO261=0,0,'2a - USD - local'!AO261/'2b - USD - conv.'!AO261)</f>
        <v>0</v>
      </c>
      <c r="AP261" s="308">
        <f>IF('2b - USD - conv.'!AP261=0,0,'2a - USD - local'!AP261/'2b - USD - conv.'!AP261)</f>
        <v>0</v>
      </c>
    </row>
    <row r="262" spans="1:42" customFormat="1" outlineLevel="2">
      <c r="A262" s="211" t="str">
        <f>A252&amp;"."&amp;A254&amp;"."&amp;A253&amp;"."&amp;B262</f>
        <v>1.c.6.8</v>
      </c>
      <c r="B262">
        <v>8</v>
      </c>
      <c r="C262" t="str">
        <f>'1-GBP'!C262</f>
        <v/>
      </c>
      <c r="M262" s="286">
        <f>IF('2b - USD - conv.'!M262=0,0,'2a - USD - local'!M262/'2b - USD - conv.'!M262)</f>
        <v>0</v>
      </c>
      <c r="N262" s="286">
        <f>IF('2b - USD - conv.'!N262=0,0,'2a - USD - local'!N262/'2b - USD - conv.'!N262)</f>
        <v>0</v>
      </c>
      <c r="O262" s="286">
        <f>IF('2b - USD - conv.'!O262=0,0,'2a - USD - local'!O262/'2b - USD - conv.'!O262)</f>
        <v>0</v>
      </c>
      <c r="P262" s="286">
        <f>IF('2b - USD - conv.'!P262=0,0,'2a - USD - local'!P262/'2b - USD - conv.'!P262)</f>
        <v>0</v>
      </c>
      <c r="Q262" s="286">
        <f>IF('2b - USD - conv.'!Q262=0,0,'2a - USD - local'!Q262/'2b - USD - conv.'!Q262)</f>
        <v>0</v>
      </c>
      <c r="R262" s="286">
        <f>IF('2b - USD - conv.'!R262=0,0,'2a - USD - local'!R262/'2b - USD - conv.'!R262)</f>
        <v>0</v>
      </c>
      <c r="S262" s="286">
        <f>IF('2b - USD - conv.'!S262=0,0,'2a - USD - local'!S262/'2b - USD - conv.'!S262)</f>
        <v>0</v>
      </c>
      <c r="T262" s="286">
        <f>IF('2b - USD - conv.'!T262=0,0,'2a - USD - local'!T262/'2b - USD - conv.'!T262)</f>
        <v>0</v>
      </c>
      <c r="U262" s="286">
        <f>IF('2b - USD - conv.'!U262=0,0,'2a - USD - local'!U262/'2b - USD - conv.'!U262)</f>
        <v>0</v>
      </c>
      <c r="V262" s="286">
        <f>IF('2b - USD - conv.'!V262=0,0,'2a - USD - local'!V262/'2b - USD - conv.'!V262)</f>
        <v>0</v>
      </c>
      <c r="W262" s="286">
        <f>IF('2b - USD - conv.'!W262=0,0,'2a - USD - local'!W262/'2b - USD - conv.'!W262)</f>
        <v>0</v>
      </c>
      <c r="X262" s="286">
        <f>IF('2b - USD - conv.'!X262=0,0,'2a - USD - local'!X262/'2b - USD - conv.'!X262)</f>
        <v>0</v>
      </c>
      <c r="Y262" s="286">
        <f>IF('2b - USD - conv.'!Y262=0,0,'2a - USD - local'!Y262/'2b - USD - conv.'!Y262)</f>
        <v>0</v>
      </c>
      <c r="Z262" s="286">
        <f>IF('2b - USD - conv.'!Z262=0,0,'2a - USD - local'!Z262/'2b - USD - conv.'!Z262)</f>
        <v>0</v>
      </c>
      <c r="AA262" s="286">
        <f>IF('2b - USD - conv.'!AA262=0,0,'2a - USD - local'!AA262/'2b - USD - conv.'!AA262)</f>
        <v>0</v>
      </c>
      <c r="AB262" s="286">
        <f>IF('2b - USD - conv.'!AB262=0,0,'2a - USD - local'!AB262/'2b - USD - conv.'!AB262)</f>
        <v>0</v>
      </c>
      <c r="AC262" s="286">
        <f>IF('2b - USD - conv.'!AC262=0,0,'2a - USD - local'!AC262/'2b - USD - conv.'!AC262)</f>
        <v>0</v>
      </c>
      <c r="AD262" s="286">
        <f>IF('2b - USD - conv.'!AD262=0,0,'2a - USD - local'!AD262/'2b - USD - conv.'!AD262)</f>
        <v>0</v>
      </c>
      <c r="AE262" s="286">
        <f>IF('2b - USD - conv.'!AE262=0,0,'2a - USD - local'!AE262/'2b - USD - conv.'!AE262)</f>
        <v>0</v>
      </c>
      <c r="AF262" s="286">
        <f>IF('2b - USD - conv.'!AF262=0,0,'2a - USD - local'!AF262/'2b - USD - conv.'!AF262)</f>
        <v>0</v>
      </c>
      <c r="AG262" s="286">
        <f>IF('2b - USD - conv.'!AG262=0,0,'2a - USD - local'!AG262/'2b - USD - conv.'!AG262)</f>
        <v>0</v>
      </c>
      <c r="AH262" s="286">
        <f>IF('2b - USD - conv.'!AH262=0,0,'2a - USD - local'!AH262/'2b - USD - conv.'!AH262)</f>
        <v>0</v>
      </c>
      <c r="AI262" s="286">
        <f>IF('2b - USD - conv.'!AI262=0,0,'2a - USD - local'!AI262/'2b - USD - conv.'!AI262)</f>
        <v>0</v>
      </c>
      <c r="AJ262" s="286">
        <f>IF('2b - USD - conv.'!AJ262=0,0,'2a - USD - local'!AJ262/'2b - USD - conv.'!AJ262)</f>
        <v>0</v>
      </c>
      <c r="AK262" s="286">
        <f>IF('2b - USD - conv.'!AK262=0,0,'2a - USD - local'!AK262/'2b - USD - conv.'!AK262)</f>
        <v>0</v>
      </c>
      <c r="AL262" s="286">
        <f>IF('2b - USD - conv.'!AL262=0,0,'2a - USD - local'!AL262/'2b - USD - conv.'!AL262)</f>
        <v>0</v>
      </c>
      <c r="AM262" s="286">
        <f>IF('2b - USD - conv.'!AM262=0,0,'2a - USD - local'!AM262/'2b - USD - conv.'!AM262)</f>
        <v>0</v>
      </c>
      <c r="AN262" s="286">
        <f>IF('2b - USD - conv.'!AN262=0,0,'2a - USD - local'!AN262/'2b - USD - conv.'!AN262)</f>
        <v>0</v>
      </c>
      <c r="AO262" s="286">
        <f>IF('2b - USD - conv.'!AO262=0,0,'2a - USD - local'!AO262/'2b - USD - conv.'!AO262)</f>
        <v>0</v>
      </c>
      <c r="AP262" s="308">
        <f>IF('2b - USD - conv.'!AP262=0,0,'2a - USD - local'!AP262/'2b - USD - conv.'!AP262)</f>
        <v>0</v>
      </c>
    </row>
    <row r="263" spans="1:42" customFormat="1" outlineLevel="2">
      <c r="A263" s="211" t="str">
        <f>A252&amp;"."&amp;A254&amp;"."&amp;A253&amp;"."&amp;B263</f>
        <v>1.c.6.9</v>
      </c>
      <c r="B263">
        <v>9</v>
      </c>
      <c r="C263" t="str">
        <f>'1-GBP'!C263</f>
        <v/>
      </c>
      <c r="M263" s="286">
        <f>IF('2b - USD - conv.'!M263=0,0,'2a - USD - local'!M263/'2b - USD - conv.'!M263)</f>
        <v>0</v>
      </c>
      <c r="N263" s="286">
        <f>IF('2b - USD - conv.'!N263=0,0,'2a - USD - local'!N263/'2b - USD - conv.'!N263)</f>
        <v>0</v>
      </c>
      <c r="O263" s="286">
        <f>IF('2b - USD - conv.'!O263=0,0,'2a - USD - local'!O263/'2b - USD - conv.'!O263)</f>
        <v>0</v>
      </c>
      <c r="P263" s="286">
        <f>IF('2b - USD - conv.'!P263=0,0,'2a - USD - local'!P263/'2b - USD - conv.'!P263)</f>
        <v>0</v>
      </c>
      <c r="Q263" s="286">
        <f>IF('2b - USD - conv.'!Q263=0,0,'2a - USD - local'!Q263/'2b - USD - conv.'!Q263)</f>
        <v>0</v>
      </c>
      <c r="R263" s="286">
        <f>IF('2b - USD - conv.'!R263=0,0,'2a - USD - local'!R263/'2b - USD - conv.'!R263)</f>
        <v>0</v>
      </c>
      <c r="S263" s="286">
        <f>IF('2b - USD - conv.'!S263=0,0,'2a - USD - local'!S263/'2b - USD - conv.'!S263)</f>
        <v>0</v>
      </c>
      <c r="T263" s="286">
        <f>IF('2b - USD - conv.'!T263=0,0,'2a - USD - local'!T263/'2b - USD - conv.'!T263)</f>
        <v>0</v>
      </c>
      <c r="U263" s="286">
        <f>IF('2b - USD - conv.'!U263=0,0,'2a - USD - local'!U263/'2b - USD - conv.'!U263)</f>
        <v>0</v>
      </c>
      <c r="V263" s="286">
        <f>IF('2b - USD - conv.'!V263=0,0,'2a - USD - local'!V263/'2b - USD - conv.'!V263)</f>
        <v>0</v>
      </c>
      <c r="W263" s="286">
        <f>IF('2b - USD - conv.'!W263=0,0,'2a - USD - local'!W263/'2b - USD - conv.'!W263)</f>
        <v>0</v>
      </c>
      <c r="X263" s="286">
        <f>IF('2b - USD - conv.'!X263=0,0,'2a - USD - local'!X263/'2b - USD - conv.'!X263)</f>
        <v>0</v>
      </c>
      <c r="Y263" s="286">
        <f>IF('2b - USD - conv.'!Y263=0,0,'2a - USD - local'!Y263/'2b - USD - conv.'!Y263)</f>
        <v>0</v>
      </c>
      <c r="Z263" s="286">
        <f>IF('2b - USD - conv.'!Z263=0,0,'2a - USD - local'!Z263/'2b - USD - conv.'!Z263)</f>
        <v>0</v>
      </c>
      <c r="AA263" s="286">
        <f>IF('2b - USD - conv.'!AA263=0,0,'2a - USD - local'!AA263/'2b - USD - conv.'!AA263)</f>
        <v>0</v>
      </c>
      <c r="AB263" s="286">
        <f>IF('2b - USD - conv.'!AB263=0,0,'2a - USD - local'!AB263/'2b - USD - conv.'!AB263)</f>
        <v>0</v>
      </c>
      <c r="AC263" s="286">
        <f>IF('2b - USD - conv.'!AC263=0,0,'2a - USD - local'!AC263/'2b - USD - conv.'!AC263)</f>
        <v>0</v>
      </c>
      <c r="AD263" s="286">
        <f>IF('2b - USD - conv.'!AD263=0,0,'2a - USD - local'!AD263/'2b - USD - conv.'!AD263)</f>
        <v>0</v>
      </c>
      <c r="AE263" s="286">
        <f>IF('2b - USD - conv.'!AE263=0,0,'2a - USD - local'!AE263/'2b - USD - conv.'!AE263)</f>
        <v>0</v>
      </c>
      <c r="AF263" s="286">
        <f>IF('2b - USD - conv.'!AF263=0,0,'2a - USD - local'!AF263/'2b - USD - conv.'!AF263)</f>
        <v>0</v>
      </c>
      <c r="AG263" s="286">
        <f>IF('2b - USD - conv.'!AG263=0,0,'2a - USD - local'!AG263/'2b - USD - conv.'!AG263)</f>
        <v>0</v>
      </c>
      <c r="AH263" s="286">
        <f>IF('2b - USD - conv.'!AH263=0,0,'2a - USD - local'!AH263/'2b - USD - conv.'!AH263)</f>
        <v>0</v>
      </c>
      <c r="AI263" s="286">
        <f>IF('2b - USD - conv.'!AI263=0,0,'2a - USD - local'!AI263/'2b - USD - conv.'!AI263)</f>
        <v>0</v>
      </c>
      <c r="AJ263" s="286">
        <f>IF('2b - USD - conv.'!AJ263=0,0,'2a - USD - local'!AJ263/'2b - USD - conv.'!AJ263)</f>
        <v>0</v>
      </c>
      <c r="AK263" s="286">
        <f>IF('2b - USD - conv.'!AK263=0,0,'2a - USD - local'!AK263/'2b - USD - conv.'!AK263)</f>
        <v>0</v>
      </c>
      <c r="AL263" s="286">
        <f>IF('2b - USD - conv.'!AL263=0,0,'2a - USD - local'!AL263/'2b - USD - conv.'!AL263)</f>
        <v>0</v>
      </c>
      <c r="AM263" s="286">
        <f>IF('2b - USD - conv.'!AM263=0,0,'2a - USD - local'!AM263/'2b - USD - conv.'!AM263)</f>
        <v>0</v>
      </c>
      <c r="AN263" s="286">
        <f>IF('2b - USD - conv.'!AN263=0,0,'2a - USD - local'!AN263/'2b - USD - conv.'!AN263)</f>
        <v>0</v>
      </c>
      <c r="AO263" s="286">
        <f>IF('2b - USD - conv.'!AO263=0,0,'2a - USD - local'!AO263/'2b - USD - conv.'!AO263)</f>
        <v>0</v>
      </c>
      <c r="AP263" s="308">
        <f>IF('2b - USD - conv.'!AP263=0,0,'2a - USD - local'!AP263/'2b - USD - conv.'!AP263)</f>
        <v>0</v>
      </c>
    </row>
    <row r="264" spans="1:42" customFormat="1" outlineLevel="2">
      <c r="A264" s="211" t="str">
        <f>A252&amp;"."&amp;A254&amp;"."&amp;A253&amp;"."&amp;B264</f>
        <v>1.c.6.10</v>
      </c>
      <c r="B264">
        <v>10</v>
      </c>
      <c r="C264" t="str">
        <f>'1-GBP'!C264</f>
        <v/>
      </c>
      <c r="M264" s="286">
        <f>IF('2b - USD - conv.'!M264=0,0,'2a - USD - local'!M264/'2b - USD - conv.'!M264)</f>
        <v>0</v>
      </c>
      <c r="N264" s="286">
        <f>IF('2b - USD - conv.'!N264=0,0,'2a - USD - local'!N264/'2b - USD - conv.'!N264)</f>
        <v>0</v>
      </c>
      <c r="O264" s="286">
        <f>IF('2b - USD - conv.'!O264=0,0,'2a - USD - local'!O264/'2b - USD - conv.'!O264)</f>
        <v>0</v>
      </c>
      <c r="P264" s="286">
        <f>IF('2b - USD - conv.'!P264=0,0,'2a - USD - local'!P264/'2b - USD - conv.'!P264)</f>
        <v>0</v>
      </c>
      <c r="Q264" s="286">
        <f>IF('2b - USD - conv.'!Q264=0,0,'2a - USD - local'!Q264/'2b - USD - conv.'!Q264)</f>
        <v>0</v>
      </c>
      <c r="R264" s="286">
        <f>IF('2b - USD - conv.'!R264=0,0,'2a - USD - local'!R264/'2b - USD - conv.'!R264)</f>
        <v>0</v>
      </c>
      <c r="S264" s="286">
        <f>IF('2b - USD - conv.'!S264=0,0,'2a - USD - local'!S264/'2b - USD - conv.'!S264)</f>
        <v>0</v>
      </c>
      <c r="T264" s="286">
        <f>IF('2b - USD - conv.'!T264=0,0,'2a - USD - local'!T264/'2b - USD - conv.'!T264)</f>
        <v>0</v>
      </c>
      <c r="U264" s="286">
        <f>IF('2b - USD - conv.'!U264=0,0,'2a - USD - local'!U264/'2b - USD - conv.'!U264)</f>
        <v>0</v>
      </c>
      <c r="V264" s="286">
        <f>IF('2b - USD - conv.'!V264=0,0,'2a - USD - local'!V264/'2b - USD - conv.'!V264)</f>
        <v>0</v>
      </c>
      <c r="W264" s="286">
        <f>IF('2b - USD - conv.'!W264=0,0,'2a - USD - local'!W264/'2b - USD - conv.'!W264)</f>
        <v>0</v>
      </c>
      <c r="X264" s="286">
        <f>IF('2b - USD - conv.'!X264=0,0,'2a - USD - local'!X264/'2b - USD - conv.'!X264)</f>
        <v>0</v>
      </c>
      <c r="Y264" s="286">
        <f>IF('2b - USD - conv.'!Y264=0,0,'2a - USD - local'!Y264/'2b - USD - conv.'!Y264)</f>
        <v>0</v>
      </c>
      <c r="Z264" s="286">
        <f>IF('2b - USD - conv.'!Z264=0,0,'2a - USD - local'!Z264/'2b - USD - conv.'!Z264)</f>
        <v>0</v>
      </c>
      <c r="AA264" s="286">
        <f>IF('2b - USD - conv.'!AA264=0,0,'2a - USD - local'!AA264/'2b - USD - conv.'!AA264)</f>
        <v>0</v>
      </c>
      <c r="AB264" s="286">
        <f>IF('2b - USD - conv.'!AB264=0,0,'2a - USD - local'!AB264/'2b - USD - conv.'!AB264)</f>
        <v>0</v>
      </c>
      <c r="AC264" s="286">
        <f>IF('2b - USD - conv.'!AC264=0,0,'2a - USD - local'!AC264/'2b - USD - conv.'!AC264)</f>
        <v>0</v>
      </c>
      <c r="AD264" s="286">
        <f>IF('2b - USD - conv.'!AD264=0,0,'2a - USD - local'!AD264/'2b - USD - conv.'!AD264)</f>
        <v>0</v>
      </c>
      <c r="AE264" s="286">
        <f>IF('2b - USD - conv.'!AE264=0,0,'2a - USD - local'!AE264/'2b - USD - conv.'!AE264)</f>
        <v>0</v>
      </c>
      <c r="AF264" s="286">
        <f>IF('2b - USD - conv.'!AF264=0,0,'2a - USD - local'!AF264/'2b - USD - conv.'!AF264)</f>
        <v>0</v>
      </c>
      <c r="AG264" s="286">
        <f>IF('2b - USD - conv.'!AG264=0,0,'2a - USD - local'!AG264/'2b - USD - conv.'!AG264)</f>
        <v>0</v>
      </c>
      <c r="AH264" s="286">
        <f>IF('2b - USD - conv.'!AH264=0,0,'2a - USD - local'!AH264/'2b - USD - conv.'!AH264)</f>
        <v>0</v>
      </c>
      <c r="AI264" s="286">
        <f>IF('2b - USD - conv.'!AI264=0,0,'2a - USD - local'!AI264/'2b - USD - conv.'!AI264)</f>
        <v>0</v>
      </c>
      <c r="AJ264" s="286">
        <f>IF('2b - USD - conv.'!AJ264=0,0,'2a - USD - local'!AJ264/'2b - USD - conv.'!AJ264)</f>
        <v>0</v>
      </c>
      <c r="AK264" s="286">
        <f>IF('2b - USD - conv.'!AK264=0,0,'2a - USD - local'!AK264/'2b - USD - conv.'!AK264)</f>
        <v>0</v>
      </c>
      <c r="AL264" s="286">
        <f>IF('2b - USD - conv.'!AL264=0,0,'2a - USD - local'!AL264/'2b - USD - conv.'!AL264)</f>
        <v>0</v>
      </c>
      <c r="AM264" s="286">
        <f>IF('2b - USD - conv.'!AM264=0,0,'2a - USD - local'!AM264/'2b - USD - conv.'!AM264)</f>
        <v>0</v>
      </c>
      <c r="AN264" s="286">
        <f>IF('2b - USD - conv.'!AN264=0,0,'2a - USD - local'!AN264/'2b - USD - conv.'!AN264)</f>
        <v>0</v>
      </c>
      <c r="AO264" s="286">
        <f>IF('2b - USD - conv.'!AO264=0,0,'2a - USD - local'!AO264/'2b - USD - conv.'!AO264)</f>
        <v>0</v>
      </c>
      <c r="AP264" s="308">
        <f>IF('2b - USD - conv.'!AP264=0,0,'2a - USD - local'!AP264/'2b - USD - conv.'!AP264)</f>
        <v>0</v>
      </c>
    </row>
    <row r="265" spans="1:42" customFormat="1" outlineLevel="2">
      <c r="A265" s="211" t="str">
        <f>A252&amp;"."&amp;A254&amp;"."&amp;A253&amp;"."&amp;B265</f>
        <v>1.c.6.11</v>
      </c>
      <c r="B265">
        <v>11</v>
      </c>
      <c r="C265" t="str">
        <f>'1-GBP'!C265</f>
        <v/>
      </c>
      <c r="M265" s="286">
        <f>IF('2b - USD - conv.'!M265=0,0,'2a - USD - local'!M265/'2b - USD - conv.'!M265)</f>
        <v>0</v>
      </c>
      <c r="N265" s="286">
        <f>IF('2b - USD - conv.'!N265=0,0,'2a - USD - local'!N265/'2b - USD - conv.'!N265)</f>
        <v>0</v>
      </c>
      <c r="O265" s="286">
        <f>IF('2b - USD - conv.'!O265=0,0,'2a - USD - local'!O265/'2b - USD - conv.'!O265)</f>
        <v>0</v>
      </c>
      <c r="P265" s="286">
        <f>IF('2b - USD - conv.'!P265=0,0,'2a - USD - local'!P265/'2b - USD - conv.'!P265)</f>
        <v>0</v>
      </c>
      <c r="Q265" s="286">
        <f>IF('2b - USD - conv.'!Q265=0,0,'2a - USD - local'!Q265/'2b - USD - conv.'!Q265)</f>
        <v>0</v>
      </c>
      <c r="R265" s="286">
        <f>IF('2b - USD - conv.'!R265=0,0,'2a - USD - local'!R265/'2b - USD - conv.'!R265)</f>
        <v>0</v>
      </c>
      <c r="S265" s="286">
        <f>IF('2b - USD - conv.'!S265=0,0,'2a - USD - local'!S265/'2b - USD - conv.'!S265)</f>
        <v>0</v>
      </c>
      <c r="T265" s="286">
        <f>IF('2b - USD - conv.'!T265=0,0,'2a - USD - local'!T265/'2b - USD - conv.'!T265)</f>
        <v>0</v>
      </c>
      <c r="U265" s="286">
        <f>IF('2b - USD - conv.'!U265=0,0,'2a - USD - local'!U265/'2b - USD - conv.'!U265)</f>
        <v>0</v>
      </c>
      <c r="V265" s="286">
        <f>IF('2b - USD - conv.'!V265=0,0,'2a - USD - local'!V265/'2b - USD - conv.'!V265)</f>
        <v>0</v>
      </c>
      <c r="W265" s="286">
        <f>IF('2b - USD - conv.'!W265=0,0,'2a - USD - local'!W265/'2b - USD - conv.'!W265)</f>
        <v>0</v>
      </c>
      <c r="X265" s="286">
        <f>IF('2b - USD - conv.'!X265=0,0,'2a - USD - local'!X265/'2b - USD - conv.'!X265)</f>
        <v>0</v>
      </c>
      <c r="Y265" s="286">
        <f>IF('2b - USD - conv.'!Y265=0,0,'2a - USD - local'!Y265/'2b - USD - conv.'!Y265)</f>
        <v>0</v>
      </c>
      <c r="Z265" s="286">
        <f>IF('2b - USD - conv.'!Z265=0,0,'2a - USD - local'!Z265/'2b - USD - conv.'!Z265)</f>
        <v>0</v>
      </c>
      <c r="AA265" s="286">
        <f>IF('2b - USD - conv.'!AA265=0,0,'2a - USD - local'!AA265/'2b - USD - conv.'!AA265)</f>
        <v>0</v>
      </c>
      <c r="AB265" s="286">
        <f>IF('2b - USD - conv.'!AB265=0,0,'2a - USD - local'!AB265/'2b - USD - conv.'!AB265)</f>
        <v>0</v>
      </c>
      <c r="AC265" s="286">
        <f>IF('2b - USD - conv.'!AC265=0,0,'2a - USD - local'!AC265/'2b - USD - conv.'!AC265)</f>
        <v>0</v>
      </c>
      <c r="AD265" s="286">
        <f>IF('2b - USD - conv.'!AD265=0,0,'2a - USD - local'!AD265/'2b - USD - conv.'!AD265)</f>
        <v>0</v>
      </c>
      <c r="AE265" s="286">
        <f>IF('2b - USD - conv.'!AE265=0,0,'2a - USD - local'!AE265/'2b - USD - conv.'!AE265)</f>
        <v>0</v>
      </c>
      <c r="AF265" s="286">
        <f>IF('2b - USD - conv.'!AF265=0,0,'2a - USD - local'!AF265/'2b - USD - conv.'!AF265)</f>
        <v>0</v>
      </c>
      <c r="AG265" s="286">
        <f>IF('2b - USD - conv.'!AG265=0,0,'2a - USD - local'!AG265/'2b - USD - conv.'!AG265)</f>
        <v>0</v>
      </c>
      <c r="AH265" s="286">
        <f>IF('2b - USD - conv.'!AH265=0,0,'2a - USD - local'!AH265/'2b - USD - conv.'!AH265)</f>
        <v>0</v>
      </c>
      <c r="AI265" s="286">
        <f>IF('2b - USD - conv.'!AI265=0,0,'2a - USD - local'!AI265/'2b - USD - conv.'!AI265)</f>
        <v>0</v>
      </c>
      <c r="AJ265" s="286">
        <f>IF('2b - USD - conv.'!AJ265=0,0,'2a - USD - local'!AJ265/'2b - USD - conv.'!AJ265)</f>
        <v>0</v>
      </c>
      <c r="AK265" s="286">
        <f>IF('2b - USD - conv.'!AK265=0,0,'2a - USD - local'!AK265/'2b - USD - conv.'!AK265)</f>
        <v>0</v>
      </c>
      <c r="AL265" s="286">
        <f>IF('2b - USD - conv.'!AL265=0,0,'2a - USD - local'!AL265/'2b - USD - conv.'!AL265)</f>
        <v>0</v>
      </c>
      <c r="AM265" s="286">
        <f>IF('2b - USD - conv.'!AM265=0,0,'2a - USD - local'!AM265/'2b - USD - conv.'!AM265)</f>
        <v>0</v>
      </c>
      <c r="AN265" s="286">
        <f>IF('2b - USD - conv.'!AN265=0,0,'2a - USD - local'!AN265/'2b - USD - conv.'!AN265)</f>
        <v>0</v>
      </c>
      <c r="AO265" s="286">
        <f>IF('2b - USD - conv.'!AO265=0,0,'2a - USD - local'!AO265/'2b - USD - conv.'!AO265)</f>
        <v>0</v>
      </c>
      <c r="AP265" s="308">
        <f>IF('2b - USD - conv.'!AP265=0,0,'2a - USD - local'!AP265/'2b - USD - conv.'!AP265)</f>
        <v>0</v>
      </c>
    </row>
    <row r="266" spans="1:42" customFormat="1" outlineLevel="2">
      <c r="A266" s="211" t="str">
        <f>A252&amp;"."&amp;A254&amp;"."&amp;A253&amp;"."&amp;B266</f>
        <v>1.c.6.12</v>
      </c>
      <c r="B266">
        <v>12</v>
      </c>
      <c r="C266" t="str">
        <f>'1-GBP'!C266</f>
        <v/>
      </c>
      <c r="M266" s="286">
        <f>IF('2b - USD - conv.'!M266=0,0,'2a - USD - local'!M266/'2b - USD - conv.'!M266)</f>
        <v>0</v>
      </c>
      <c r="N266" s="286">
        <f>IF('2b - USD - conv.'!N266=0,0,'2a - USD - local'!N266/'2b - USD - conv.'!N266)</f>
        <v>0</v>
      </c>
      <c r="O266" s="286">
        <f>IF('2b - USD - conv.'!O266=0,0,'2a - USD - local'!O266/'2b - USD - conv.'!O266)</f>
        <v>0</v>
      </c>
      <c r="P266" s="286">
        <f>IF('2b - USD - conv.'!P266=0,0,'2a - USD - local'!P266/'2b - USD - conv.'!P266)</f>
        <v>0</v>
      </c>
      <c r="Q266" s="286">
        <f>IF('2b - USD - conv.'!Q266=0,0,'2a - USD - local'!Q266/'2b - USD - conv.'!Q266)</f>
        <v>0</v>
      </c>
      <c r="R266" s="286">
        <f>IF('2b - USD - conv.'!R266=0,0,'2a - USD - local'!R266/'2b - USD - conv.'!R266)</f>
        <v>0</v>
      </c>
      <c r="S266" s="286">
        <f>IF('2b - USD - conv.'!S266=0,0,'2a - USD - local'!S266/'2b - USD - conv.'!S266)</f>
        <v>0</v>
      </c>
      <c r="T266" s="286">
        <f>IF('2b - USD - conv.'!T266=0,0,'2a - USD - local'!T266/'2b - USD - conv.'!T266)</f>
        <v>0</v>
      </c>
      <c r="U266" s="286">
        <f>IF('2b - USD - conv.'!U266=0,0,'2a - USD - local'!U266/'2b - USD - conv.'!U266)</f>
        <v>0</v>
      </c>
      <c r="V266" s="286">
        <f>IF('2b - USD - conv.'!V266=0,0,'2a - USD - local'!V266/'2b - USD - conv.'!V266)</f>
        <v>0</v>
      </c>
      <c r="W266" s="286">
        <f>IF('2b - USD - conv.'!W266=0,0,'2a - USD - local'!W266/'2b - USD - conv.'!W266)</f>
        <v>0</v>
      </c>
      <c r="X266" s="286">
        <f>IF('2b - USD - conv.'!X266=0,0,'2a - USD - local'!X266/'2b - USD - conv.'!X266)</f>
        <v>0</v>
      </c>
      <c r="Y266" s="286">
        <f>IF('2b - USD - conv.'!Y266=0,0,'2a - USD - local'!Y266/'2b - USD - conv.'!Y266)</f>
        <v>0</v>
      </c>
      <c r="Z266" s="286">
        <f>IF('2b - USD - conv.'!Z266=0,0,'2a - USD - local'!Z266/'2b - USD - conv.'!Z266)</f>
        <v>0</v>
      </c>
      <c r="AA266" s="286">
        <f>IF('2b - USD - conv.'!AA266=0,0,'2a - USD - local'!AA266/'2b - USD - conv.'!AA266)</f>
        <v>0</v>
      </c>
      <c r="AB266" s="286">
        <f>IF('2b - USD - conv.'!AB266=0,0,'2a - USD - local'!AB266/'2b - USD - conv.'!AB266)</f>
        <v>0</v>
      </c>
      <c r="AC266" s="286">
        <f>IF('2b - USD - conv.'!AC266=0,0,'2a - USD - local'!AC266/'2b - USD - conv.'!AC266)</f>
        <v>0</v>
      </c>
      <c r="AD266" s="286">
        <f>IF('2b - USD - conv.'!AD266=0,0,'2a - USD - local'!AD266/'2b - USD - conv.'!AD266)</f>
        <v>0</v>
      </c>
      <c r="AE266" s="286">
        <f>IF('2b - USD - conv.'!AE266=0,0,'2a - USD - local'!AE266/'2b - USD - conv.'!AE266)</f>
        <v>0</v>
      </c>
      <c r="AF266" s="286">
        <f>IF('2b - USD - conv.'!AF266=0,0,'2a - USD - local'!AF266/'2b - USD - conv.'!AF266)</f>
        <v>0</v>
      </c>
      <c r="AG266" s="286">
        <f>IF('2b - USD - conv.'!AG266=0,0,'2a - USD - local'!AG266/'2b - USD - conv.'!AG266)</f>
        <v>0</v>
      </c>
      <c r="AH266" s="286">
        <f>IF('2b - USD - conv.'!AH266=0,0,'2a - USD - local'!AH266/'2b - USD - conv.'!AH266)</f>
        <v>0</v>
      </c>
      <c r="AI266" s="286">
        <f>IF('2b - USD - conv.'!AI266=0,0,'2a - USD - local'!AI266/'2b - USD - conv.'!AI266)</f>
        <v>0</v>
      </c>
      <c r="AJ266" s="286">
        <f>IF('2b - USD - conv.'!AJ266=0,0,'2a - USD - local'!AJ266/'2b - USD - conv.'!AJ266)</f>
        <v>0</v>
      </c>
      <c r="AK266" s="286">
        <f>IF('2b - USD - conv.'!AK266=0,0,'2a - USD - local'!AK266/'2b - USD - conv.'!AK266)</f>
        <v>0</v>
      </c>
      <c r="AL266" s="286">
        <f>IF('2b - USD - conv.'!AL266=0,0,'2a - USD - local'!AL266/'2b - USD - conv.'!AL266)</f>
        <v>0</v>
      </c>
      <c r="AM266" s="286">
        <f>IF('2b - USD - conv.'!AM266=0,0,'2a - USD - local'!AM266/'2b - USD - conv.'!AM266)</f>
        <v>0</v>
      </c>
      <c r="AN266" s="286">
        <f>IF('2b - USD - conv.'!AN266=0,0,'2a - USD - local'!AN266/'2b - USD - conv.'!AN266)</f>
        <v>0</v>
      </c>
      <c r="AO266" s="286">
        <f>IF('2b - USD - conv.'!AO266=0,0,'2a - USD - local'!AO266/'2b - USD - conv.'!AO266)</f>
        <v>0</v>
      </c>
      <c r="AP266" s="308">
        <f>IF('2b - USD - conv.'!AP266=0,0,'2a - USD - local'!AP266/'2b - USD - conv.'!AP266)</f>
        <v>0</v>
      </c>
    </row>
    <row r="267" spans="1:42" customFormat="1" outlineLevel="1" collapsed="1">
      <c r="A267" s="212"/>
      <c r="B267" s="201">
        <f>B266-COUNTIFS(C255:C266,"")</f>
        <v>0</v>
      </c>
      <c r="C267" s="201" t="s">
        <v>285</v>
      </c>
      <c r="D267" s="201"/>
      <c r="E267" s="201"/>
      <c r="F267" s="201"/>
      <c r="G267" s="201"/>
      <c r="H267" s="201"/>
      <c r="I267" s="201"/>
      <c r="J267" s="201"/>
      <c r="K267" s="201"/>
      <c r="L267" s="201"/>
      <c r="M267" s="280">
        <f>SUM(M255:M266)</f>
        <v>0</v>
      </c>
      <c r="N267" s="280">
        <f>SUM(N255:N266)</f>
        <v>0</v>
      </c>
      <c r="O267" s="280">
        <f t="shared" ref="O267:AP267" si="23">SUM(O255:O266)</f>
        <v>0</v>
      </c>
      <c r="P267" s="280">
        <f t="shared" si="23"/>
        <v>0</v>
      </c>
      <c r="Q267" s="280">
        <f t="shared" si="23"/>
        <v>0</v>
      </c>
      <c r="R267" s="280">
        <f t="shared" si="23"/>
        <v>0</v>
      </c>
      <c r="S267" s="280">
        <f t="shared" si="23"/>
        <v>0</v>
      </c>
      <c r="T267" s="280">
        <f t="shared" si="23"/>
        <v>0</v>
      </c>
      <c r="U267" s="280">
        <f t="shared" si="23"/>
        <v>0</v>
      </c>
      <c r="V267" s="280">
        <f t="shared" si="23"/>
        <v>0</v>
      </c>
      <c r="W267" s="280">
        <f t="shared" si="23"/>
        <v>0</v>
      </c>
      <c r="X267" s="280">
        <f t="shared" si="23"/>
        <v>0</v>
      </c>
      <c r="Y267" s="280">
        <f t="shared" si="23"/>
        <v>0</v>
      </c>
      <c r="Z267" s="280">
        <f t="shared" si="23"/>
        <v>0</v>
      </c>
      <c r="AA267" s="280">
        <f t="shared" si="23"/>
        <v>0</v>
      </c>
      <c r="AB267" s="280">
        <f t="shared" si="23"/>
        <v>0</v>
      </c>
      <c r="AC267" s="280">
        <f t="shared" si="23"/>
        <v>0</v>
      </c>
      <c r="AD267" s="280">
        <f t="shared" si="23"/>
        <v>0</v>
      </c>
      <c r="AE267" s="280">
        <f t="shared" si="23"/>
        <v>0</v>
      </c>
      <c r="AF267" s="280">
        <f t="shared" si="23"/>
        <v>0</v>
      </c>
      <c r="AG267" s="280">
        <f t="shared" si="23"/>
        <v>0</v>
      </c>
      <c r="AH267" s="280">
        <f t="shared" si="23"/>
        <v>0</v>
      </c>
      <c r="AI267" s="280">
        <f t="shared" si="23"/>
        <v>0</v>
      </c>
      <c r="AJ267" s="280">
        <f t="shared" si="23"/>
        <v>0</v>
      </c>
      <c r="AK267" s="280">
        <f t="shared" si="23"/>
        <v>0</v>
      </c>
      <c r="AL267" s="280">
        <f t="shared" si="23"/>
        <v>0</v>
      </c>
      <c r="AM267" s="280">
        <f t="shared" si="23"/>
        <v>0</v>
      </c>
      <c r="AN267" s="280">
        <f t="shared" si="23"/>
        <v>0</v>
      </c>
      <c r="AO267" s="280">
        <f t="shared" si="23"/>
        <v>0</v>
      </c>
      <c r="AP267" s="280">
        <f t="shared" si="23"/>
        <v>0</v>
      </c>
    </row>
    <row r="268" spans="1:42" customFormat="1" outlineLevel="1">
      <c r="A268" s="211"/>
      <c r="M268" s="314"/>
      <c r="N268" s="314"/>
      <c r="O268" s="314"/>
      <c r="P268" s="314"/>
      <c r="Q268" s="314"/>
      <c r="R268" s="314"/>
      <c r="S268" s="314"/>
      <c r="T268" s="314"/>
      <c r="U268" s="314"/>
      <c r="V268" s="314"/>
      <c r="W268" s="314"/>
      <c r="X268" s="314"/>
      <c r="Y268" s="314"/>
      <c r="Z268" s="314"/>
      <c r="AA268" s="314"/>
      <c r="AB268" s="314"/>
      <c r="AC268" s="314"/>
      <c r="AD268" s="314"/>
      <c r="AE268" s="314"/>
      <c r="AF268" s="314"/>
      <c r="AG268" s="314"/>
      <c r="AH268" s="314"/>
      <c r="AI268" s="314"/>
      <c r="AJ268" s="314"/>
      <c r="AK268" s="314"/>
      <c r="AL268" s="314"/>
      <c r="AM268" s="314"/>
      <c r="AN268" s="314"/>
      <c r="AO268" s="314"/>
      <c r="AP268" s="314"/>
    </row>
    <row r="269" spans="1:42" customFormat="1" outlineLevel="1">
      <c r="A269" s="220" t="s">
        <v>216</v>
      </c>
      <c r="B269" s="220" t="s">
        <v>286</v>
      </c>
      <c r="C269" s="220" t="s">
        <v>284</v>
      </c>
      <c r="D269" s="220"/>
      <c r="E269" s="220"/>
      <c r="F269" s="220"/>
      <c r="G269" s="220"/>
      <c r="H269" s="220"/>
      <c r="I269" s="220"/>
      <c r="J269" s="220"/>
      <c r="K269" s="220"/>
      <c r="L269" s="220"/>
      <c r="M269" s="315"/>
      <c r="N269" s="315"/>
      <c r="O269" s="315"/>
      <c r="P269" s="315"/>
      <c r="Q269" s="315"/>
      <c r="R269" s="315"/>
      <c r="S269" s="315"/>
      <c r="T269" s="315"/>
      <c r="U269" s="315"/>
      <c r="V269" s="315"/>
      <c r="W269" s="315"/>
      <c r="X269" s="315"/>
      <c r="Y269" s="315"/>
      <c r="Z269" s="315"/>
      <c r="AA269" s="315"/>
      <c r="AB269" s="315"/>
      <c r="AC269" s="315"/>
      <c r="AD269" s="315"/>
      <c r="AE269" s="315"/>
      <c r="AF269" s="315"/>
      <c r="AG269" s="315"/>
      <c r="AH269" s="315"/>
      <c r="AI269" s="315"/>
      <c r="AJ269" s="315"/>
      <c r="AK269" s="315"/>
      <c r="AL269" s="315"/>
      <c r="AM269" s="315"/>
      <c r="AN269" s="315"/>
      <c r="AO269" s="315"/>
      <c r="AP269" s="315"/>
    </row>
    <row r="270" spans="1:42" customFormat="1" outlineLevel="2">
      <c r="A270" s="211" t="str">
        <f>A252&amp;"."&amp;A269&amp;"."&amp;A253&amp;"."&amp;B270</f>
        <v>1.o.6.1</v>
      </c>
      <c r="B270">
        <v>1</v>
      </c>
      <c r="C270" t="str">
        <f>'1-GBP'!C270</f>
        <v>Onshore Gathering System</v>
      </c>
      <c r="M270" s="286">
        <f>IF('2b - USD - conv.'!M270=0,0,'2a - USD - local'!M270/'2b - USD - conv.'!M270)</f>
        <v>0</v>
      </c>
      <c r="N270" s="286">
        <f>IF('2b - USD - conv.'!N270=0,0,'2a - USD - local'!N270/'2b - USD - conv.'!N270)</f>
        <v>0</v>
      </c>
      <c r="O270" s="286">
        <f>IF('2b - USD - conv.'!O270=0,0,'2a - USD - local'!O270/'2b - USD - conv.'!O270)</f>
        <v>0</v>
      </c>
      <c r="P270" s="286">
        <f>IF('2b - USD - conv.'!P270=0,0,'2a - USD - local'!P270/'2b - USD - conv.'!P270)</f>
        <v>0</v>
      </c>
      <c r="Q270" s="286">
        <f>IF('2b - USD - conv.'!Q270=0,0,'2a - USD - local'!Q270/'2b - USD - conv.'!Q270)</f>
        <v>0</v>
      </c>
      <c r="R270" s="286">
        <f>IF('2b - USD - conv.'!R270=0,0,'2a - USD - local'!R270/'2b - USD - conv.'!R270)</f>
        <v>0</v>
      </c>
      <c r="S270" s="286">
        <f>IF('2b - USD - conv.'!S270=0,0,'2a - USD - local'!S270/'2b - USD - conv.'!S270)</f>
        <v>0</v>
      </c>
      <c r="T270" s="286">
        <f>IF('2b - USD - conv.'!T270=0,0,'2a - USD - local'!T270/'2b - USD - conv.'!T270)</f>
        <v>0</v>
      </c>
      <c r="U270" s="286">
        <f>IF('2b - USD - conv.'!U270=0,0,'2a - USD - local'!U270/'2b - USD - conv.'!U270)</f>
        <v>0</v>
      </c>
      <c r="V270" s="286">
        <f>IF('2b - USD - conv.'!V270=0,0,'2a - USD - local'!V270/'2b - USD - conv.'!V270)</f>
        <v>0</v>
      </c>
      <c r="W270" s="286">
        <f>IF('2b - USD - conv.'!W270=0,0,'2a - USD - local'!W270/'2b - USD - conv.'!W270)</f>
        <v>0</v>
      </c>
      <c r="X270" s="286">
        <f>IF('2b - USD - conv.'!X270=0,0,'2a - USD - local'!X270/'2b - USD - conv.'!X270)</f>
        <v>0</v>
      </c>
      <c r="Y270" s="286">
        <f>IF('2b - USD - conv.'!Y270=0,0,'2a - USD - local'!Y270/'2b - USD - conv.'!Y270)</f>
        <v>0</v>
      </c>
      <c r="Z270" s="286">
        <f>IF('2b - USD - conv.'!Z270=0,0,'2a - USD - local'!Z270/'2b - USD - conv.'!Z270)</f>
        <v>0</v>
      </c>
      <c r="AA270" s="286">
        <f>IF('2b - USD - conv.'!AA270=0,0,'2a - USD - local'!AA270/'2b - USD - conv.'!AA270)</f>
        <v>0</v>
      </c>
      <c r="AB270" s="286">
        <f>IF('2b - USD - conv.'!AB270=0,0,'2a - USD - local'!AB270/'2b - USD - conv.'!AB270)</f>
        <v>0</v>
      </c>
      <c r="AC270" s="286">
        <f>IF('2b - USD - conv.'!AC270=0,0,'2a - USD - local'!AC270/'2b - USD - conv.'!AC270)</f>
        <v>0</v>
      </c>
      <c r="AD270" s="286">
        <f>IF('2b - USD - conv.'!AD270=0,0,'2a - USD - local'!AD270/'2b - USD - conv.'!AD270)</f>
        <v>0</v>
      </c>
      <c r="AE270" s="286">
        <f>IF('2b - USD - conv.'!AE270=0,0,'2a - USD - local'!AE270/'2b - USD - conv.'!AE270)</f>
        <v>0</v>
      </c>
      <c r="AF270" s="286">
        <f>IF('2b - USD - conv.'!AF270=0,0,'2a - USD - local'!AF270/'2b - USD - conv.'!AF270)</f>
        <v>0</v>
      </c>
      <c r="AG270" s="286">
        <f>IF('2b - USD - conv.'!AG270=0,0,'2a - USD - local'!AG270/'2b - USD - conv.'!AG270)</f>
        <v>0</v>
      </c>
      <c r="AH270" s="286">
        <f>IF('2b - USD - conv.'!AH270=0,0,'2a - USD - local'!AH270/'2b - USD - conv.'!AH270)</f>
        <v>0</v>
      </c>
      <c r="AI270" s="286">
        <f>IF('2b - USD - conv.'!AI270=0,0,'2a - USD - local'!AI270/'2b - USD - conv.'!AI270)</f>
        <v>0</v>
      </c>
      <c r="AJ270" s="286">
        <f>IF('2b - USD - conv.'!AJ270=0,0,'2a - USD - local'!AJ270/'2b - USD - conv.'!AJ270)</f>
        <v>0</v>
      </c>
      <c r="AK270" s="286">
        <f>IF('2b - USD - conv.'!AK270=0,0,'2a - USD - local'!AK270/'2b - USD - conv.'!AK270)</f>
        <v>0</v>
      </c>
      <c r="AL270" s="286">
        <f>IF('2b - USD - conv.'!AL270=0,0,'2a - USD - local'!AL270/'2b - USD - conv.'!AL270)</f>
        <v>0</v>
      </c>
      <c r="AM270" s="286">
        <f>IF('2b - USD - conv.'!AM270=0,0,'2a - USD - local'!AM270/'2b - USD - conv.'!AM270)</f>
        <v>0</v>
      </c>
      <c r="AN270" s="286">
        <f>IF('2b - USD - conv.'!AN270=0,0,'2a - USD - local'!AN270/'2b - USD - conv.'!AN270)</f>
        <v>0</v>
      </c>
      <c r="AO270" s="286">
        <f>IF('2b - USD - conv.'!AO270=0,0,'2a - USD - local'!AO270/'2b - USD - conv.'!AO270)</f>
        <v>0</v>
      </c>
      <c r="AP270" s="308">
        <f>IF('2b - USD - conv.'!AP270=0,0,'2a - USD - local'!AP270/'2b - USD - conv.'!AP270)</f>
        <v>0</v>
      </c>
    </row>
    <row r="271" spans="1:42" customFormat="1" outlineLevel="2">
      <c r="A271" s="211" t="str">
        <f>A252&amp;"."&amp;A269&amp;"."&amp;A253&amp;"."&amp;B271</f>
        <v>1.o.6.2</v>
      </c>
      <c r="B271">
        <v>2</v>
      </c>
      <c r="C271" t="str">
        <f>'1-GBP'!C271</f>
        <v>Booster HP Compression</v>
      </c>
      <c r="M271" s="286">
        <f>IF('2b - USD - conv.'!M271=0,0,'2a - USD - local'!M271/'2b - USD - conv.'!M271)</f>
        <v>0</v>
      </c>
      <c r="N271" s="286">
        <f>IF('2b - USD - conv.'!N271=0,0,'2a - USD - local'!N271/'2b - USD - conv.'!N271)</f>
        <v>0</v>
      </c>
      <c r="O271" s="286">
        <f>IF('2b - USD - conv.'!O271=0,0,'2a - USD - local'!O271/'2b - USD - conv.'!O271)</f>
        <v>0</v>
      </c>
      <c r="P271" s="286">
        <f>IF('2b - USD - conv.'!P271=0,0,'2a - USD - local'!P271/'2b - USD - conv.'!P271)</f>
        <v>0</v>
      </c>
      <c r="Q271" s="286">
        <f>IF('2b - USD - conv.'!Q271=0,0,'2a - USD - local'!Q271/'2b - USD - conv.'!Q271)</f>
        <v>0</v>
      </c>
      <c r="R271" s="286">
        <f>IF('2b - USD - conv.'!R271=0,0,'2a - USD - local'!R271/'2b - USD - conv.'!R271)</f>
        <v>0</v>
      </c>
      <c r="S271" s="286">
        <f>IF('2b - USD - conv.'!S271=0,0,'2a - USD - local'!S271/'2b - USD - conv.'!S271)</f>
        <v>0</v>
      </c>
      <c r="T271" s="286">
        <f>IF('2b - USD - conv.'!T271=0,0,'2a - USD - local'!T271/'2b - USD - conv.'!T271)</f>
        <v>0</v>
      </c>
      <c r="U271" s="286">
        <f>IF('2b - USD - conv.'!U271=0,0,'2a - USD - local'!U271/'2b - USD - conv.'!U271)</f>
        <v>0</v>
      </c>
      <c r="V271" s="286">
        <f>IF('2b - USD - conv.'!V271=0,0,'2a - USD - local'!V271/'2b - USD - conv.'!V271)</f>
        <v>0</v>
      </c>
      <c r="W271" s="286">
        <f>IF('2b - USD - conv.'!W271=0,0,'2a - USD - local'!W271/'2b - USD - conv.'!W271)</f>
        <v>0</v>
      </c>
      <c r="X271" s="286">
        <f>IF('2b - USD - conv.'!X271=0,0,'2a - USD - local'!X271/'2b - USD - conv.'!X271)</f>
        <v>0</v>
      </c>
      <c r="Y271" s="286">
        <f>IF('2b - USD - conv.'!Y271=0,0,'2a - USD - local'!Y271/'2b - USD - conv.'!Y271)</f>
        <v>0</v>
      </c>
      <c r="Z271" s="286">
        <f>IF('2b - USD - conv.'!Z271=0,0,'2a - USD - local'!Z271/'2b - USD - conv.'!Z271)</f>
        <v>0</v>
      </c>
      <c r="AA271" s="286">
        <f>IF('2b - USD - conv.'!AA271=0,0,'2a - USD - local'!AA271/'2b - USD - conv.'!AA271)</f>
        <v>0</v>
      </c>
      <c r="AB271" s="286">
        <f>IF('2b - USD - conv.'!AB271=0,0,'2a - USD - local'!AB271/'2b - USD - conv.'!AB271)</f>
        <v>0</v>
      </c>
      <c r="AC271" s="286">
        <f>IF('2b - USD - conv.'!AC271=0,0,'2a - USD - local'!AC271/'2b - USD - conv.'!AC271)</f>
        <v>0</v>
      </c>
      <c r="AD271" s="286">
        <f>IF('2b - USD - conv.'!AD271=0,0,'2a - USD - local'!AD271/'2b - USD - conv.'!AD271)</f>
        <v>0</v>
      </c>
      <c r="AE271" s="286">
        <f>IF('2b - USD - conv.'!AE271=0,0,'2a - USD - local'!AE271/'2b - USD - conv.'!AE271)</f>
        <v>0</v>
      </c>
      <c r="AF271" s="286">
        <f>IF('2b - USD - conv.'!AF271=0,0,'2a - USD - local'!AF271/'2b - USD - conv.'!AF271)</f>
        <v>0</v>
      </c>
      <c r="AG271" s="286">
        <f>IF('2b - USD - conv.'!AG271=0,0,'2a - USD - local'!AG271/'2b - USD - conv.'!AG271)</f>
        <v>0</v>
      </c>
      <c r="AH271" s="286">
        <f>IF('2b - USD - conv.'!AH271=0,0,'2a - USD - local'!AH271/'2b - USD - conv.'!AH271)</f>
        <v>0</v>
      </c>
      <c r="AI271" s="286">
        <f>IF('2b - USD - conv.'!AI271=0,0,'2a - USD - local'!AI271/'2b - USD - conv.'!AI271)</f>
        <v>0</v>
      </c>
      <c r="AJ271" s="286">
        <f>IF('2b - USD - conv.'!AJ271=0,0,'2a - USD - local'!AJ271/'2b - USD - conv.'!AJ271)</f>
        <v>0</v>
      </c>
      <c r="AK271" s="286">
        <f>IF('2b - USD - conv.'!AK271=0,0,'2a - USD - local'!AK271/'2b - USD - conv.'!AK271)</f>
        <v>0</v>
      </c>
      <c r="AL271" s="286">
        <f>IF('2b - USD - conv.'!AL271=0,0,'2a - USD - local'!AL271/'2b - USD - conv.'!AL271)</f>
        <v>0</v>
      </c>
      <c r="AM271" s="286">
        <f>IF('2b - USD - conv.'!AM271=0,0,'2a - USD - local'!AM271/'2b - USD - conv.'!AM271)</f>
        <v>0</v>
      </c>
      <c r="AN271" s="286">
        <f>IF('2b - USD - conv.'!AN271=0,0,'2a - USD - local'!AN271/'2b - USD - conv.'!AN271)</f>
        <v>0</v>
      </c>
      <c r="AO271" s="286">
        <f>IF('2b - USD - conv.'!AO271=0,0,'2a - USD - local'!AO271/'2b - USD - conv.'!AO271)</f>
        <v>0</v>
      </c>
      <c r="AP271" s="308">
        <f>IF('2b - USD - conv.'!AP271=0,0,'2a - USD - local'!AP271/'2b - USD - conv.'!AP271)</f>
        <v>0</v>
      </c>
    </row>
    <row r="272" spans="1:42" customFormat="1" outlineLevel="2">
      <c r="A272" s="211" t="str">
        <f>A252&amp;"."&amp;A269&amp;"."&amp;A253&amp;"."&amp;B272</f>
        <v>1.o.6.3</v>
      </c>
      <c r="B272">
        <v>3</v>
      </c>
      <c r="C272" t="str">
        <f>'1-GBP'!C272</f>
        <v>Offshore</v>
      </c>
      <c r="M272" s="286">
        <f>IF('2b - USD - conv.'!M272=0,0,'2a - USD - local'!M272/'2b - USD - conv.'!M272)</f>
        <v>0</v>
      </c>
      <c r="N272" s="286">
        <f>IF('2b - USD - conv.'!N272=0,0,'2a - USD - local'!N272/'2b - USD - conv.'!N272)</f>
        <v>0</v>
      </c>
      <c r="O272" s="286">
        <f>IF('2b - USD - conv.'!O272=0,0,'2a - USD - local'!O272/'2b - USD - conv.'!O272)</f>
        <v>0</v>
      </c>
      <c r="P272" s="286">
        <f>IF('2b - USD - conv.'!P272=0,0,'2a - USD - local'!P272/'2b - USD - conv.'!P272)</f>
        <v>0</v>
      </c>
      <c r="Q272" s="286">
        <f>IF('2b - USD - conv.'!Q272=0,0,'2a - USD - local'!Q272/'2b - USD - conv.'!Q272)</f>
        <v>0</v>
      </c>
      <c r="R272" s="286">
        <f>IF('2b - USD - conv.'!R272=0,0,'2a - USD - local'!R272/'2b - USD - conv.'!R272)</f>
        <v>0</v>
      </c>
      <c r="S272" s="286">
        <f>IF('2b - USD - conv.'!S272=0,0,'2a - USD - local'!S272/'2b - USD - conv.'!S272)</f>
        <v>0</v>
      </c>
      <c r="T272" s="286">
        <f>IF('2b - USD - conv.'!T272=0,0,'2a - USD - local'!T272/'2b - USD - conv.'!T272)</f>
        <v>0</v>
      </c>
      <c r="U272" s="286">
        <f>IF('2b - USD - conv.'!U272=0,0,'2a - USD - local'!U272/'2b - USD - conv.'!U272)</f>
        <v>0</v>
      </c>
      <c r="V272" s="286">
        <f>IF('2b - USD - conv.'!V272=0,0,'2a - USD - local'!V272/'2b - USD - conv.'!V272)</f>
        <v>0</v>
      </c>
      <c r="W272" s="286">
        <f>IF('2b - USD - conv.'!W272=0,0,'2a - USD - local'!W272/'2b - USD - conv.'!W272)</f>
        <v>0</v>
      </c>
      <c r="X272" s="286">
        <f>IF('2b - USD - conv.'!X272=0,0,'2a - USD - local'!X272/'2b - USD - conv.'!X272)</f>
        <v>0</v>
      </c>
      <c r="Y272" s="286">
        <f>IF('2b - USD - conv.'!Y272=0,0,'2a - USD - local'!Y272/'2b - USD - conv.'!Y272)</f>
        <v>0</v>
      </c>
      <c r="Z272" s="286">
        <f>IF('2b - USD - conv.'!Z272=0,0,'2a - USD - local'!Z272/'2b - USD - conv.'!Z272)</f>
        <v>0</v>
      </c>
      <c r="AA272" s="286">
        <f>IF('2b - USD - conv.'!AA272=0,0,'2a - USD - local'!AA272/'2b - USD - conv.'!AA272)</f>
        <v>0</v>
      </c>
      <c r="AB272" s="286">
        <f>IF('2b - USD - conv.'!AB272=0,0,'2a - USD - local'!AB272/'2b - USD - conv.'!AB272)</f>
        <v>0</v>
      </c>
      <c r="AC272" s="286">
        <f>IF('2b - USD - conv.'!AC272=0,0,'2a - USD - local'!AC272/'2b - USD - conv.'!AC272)</f>
        <v>0</v>
      </c>
      <c r="AD272" s="286">
        <f>IF('2b - USD - conv.'!AD272=0,0,'2a - USD - local'!AD272/'2b - USD - conv.'!AD272)</f>
        <v>0</v>
      </c>
      <c r="AE272" s="286">
        <f>IF('2b - USD - conv.'!AE272=0,0,'2a - USD - local'!AE272/'2b - USD - conv.'!AE272)</f>
        <v>0</v>
      </c>
      <c r="AF272" s="286">
        <f>IF('2b - USD - conv.'!AF272=0,0,'2a - USD - local'!AF272/'2b - USD - conv.'!AF272)</f>
        <v>0</v>
      </c>
      <c r="AG272" s="286">
        <f>IF('2b - USD - conv.'!AG272=0,0,'2a - USD - local'!AG272/'2b - USD - conv.'!AG272)</f>
        <v>0</v>
      </c>
      <c r="AH272" s="286">
        <f>IF('2b - USD - conv.'!AH272=0,0,'2a - USD - local'!AH272/'2b - USD - conv.'!AH272)</f>
        <v>0</v>
      </c>
      <c r="AI272" s="286">
        <f>IF('2b - USD - conv.'!AI272=0,0,'2a - USD - local'!AI272/'2b - USD - conv.'!AI272)</f>
        <v>0</v>
      </c>
      <c r="AJ272" s="286">
        <f>IF('2b - USD - conv.'!AJ272=0,0,'2a - USD - local'!AJ272/'2b - USD - conv.'!AJ272)</f>
        <v>0</v>
      </c>
      <c r="AK272" s="286">
        <f>IF('2b - USD - conv.'!AK272=0,0,'2a - USD - local'!AK272/'2b - USD - conv.'!AK272)</f>
        <v>0</v>
      </c>
      <c r="AL272" s="286">
        <f>IF('2b - USD - conv.'!AL272=0,0,'2a - USD - local'!AL272/'2b - USD - conv.'!AL272)</f>
        <v>0</v>
      </c>
      <c r="AM272" s="286">
        <f>IF('2b - USD - conv.'!AM272=0,0,'2a - USD - local'!AM272/'2b - USD - conv.'!AM272)</f>
        <v>0</v>
      </c>
      <c r="AN272" s="286">
        <f>IF('2b - USD - conv.'!AN272=0,0,'2a - USD - local'!AN272/'2b - USD - conv.'!AN272)</f>
        <v>0</v>
      </c>
      <c r="AO272" s="286">
        <f>IF('2b - USD - conv.'!AO272=0,0,'2a - USD - local'!AO272/'2b - USD - conv.'!AO272)</f>
        <v>0</v>
      </c>
      <c r="AP272" s="308">
        <f>IF('2b - USD - conv.'!AP272=0,0,'2a - USD - local'!AP272/'2b - USD - conv.'!AP272)</f>
        <v>0</v>
      </c>
    </row>
    <row r="273" spans="1:42" customFormat="1" outlineLevel="2">
      <c r="A273" s="211" t="str">
        <f>A252&amp;"."&amp;A269&amp;"."&amp;A253&amp;"."&amp;B273</f>
        <v>1.o.6.4</v>
      </c>
      <c r="B273">
        <v>4</v>
      </c>
      <c r="C273" t="str">
        <f>'1-GBP'!C273</f>
        <v>Wells</v>
      </c>
      <c r="M273" s="286">
        <f>IF('2b - USD - conv.'!M273=0,0,'2a - USD - local'!M273/'2b - USD - conv.'!M273)</f>
        <v>0</v>
      </c>
      <c r="N273" s="286">
        <f>IF('2b - USD - conv.'!N273=0,0,'2a - USD - local'!N273/'2b - USD - conv.'!N273)</f>
        <v>0</v>
      </c>
      <c r="O273" s="286">
        <f>IF('2b - USD - conv.'!O273=0,0,'2a - USD - local'!O273/'2b - USD - conv.'!O273)</f>
        <v>0</v>
      </c>
      <c r="P273" s="286">
        <f>IF('2b - USD - conv.'!P273=0,0,'2a - USD - local'!P273/'2b - USD - conv.'!P273)</f>
        <v>0</v>
      </c>
      <c r="Q273" s="286">
        <f>IF('2b - USD - conv.'!Q273=0,0,'2a - USD - local'!Q273/'2b - USD - conv.'!Q273)</f>
        <v>0</v>
      </c>
      <c r="R273" s="286">
        <f>IF('2b - USD - conv.'!R273=0,0,'2a - USD - local'!R273/'2b - USD - conv.'!R273)</f>
        <v>0</v>
      </c>
      <c r="S273" s="286">
        <f>IF('2b - USD - conv.'!S273=0,0,'2a - USD - local'!S273/'2b - USD - conv.'!S273)</f>
        <v>0</v>
      </c>
      <c r="T273" s="286">
        <f>IF('2b - USD - conv.'!T273=0,0,'2a - USD - local'!T273/'2b - USD - conv.'!T273)</f>
        <v>0</v>
      </c>
      <c r="U273" s="286">
        <f>IF('2b - USD - conv.'!U273=0,0,'2a - USD - local'!U273/'2b - USD - conv.'!U273)</f>
        <v>0</v>
      </c>
      <c r="V273" s="286">
        <f>IF('2b - USD - conv.'!V273=0,0,'2a - USD - local'!V273/'2b - USD - conv.'!V273)</f>
        <v>0</v>
      </c>
      <c r="W273" s="286">
        <f>IF('2b - USD - conv.'!W273=0,0,'2a - USD - local'!W273/'2b - USD - conv.'!W273)</f>
        <v>0</v>
      </c>
      <c r="X273" s="286">
        <f>IF('2b - USD - conv.'!X273=0,0,'2a - USD - local'!X273/'2b - USD - conv.'!X273)</f>
        <v>0</v>
      </c>
      <c r="Y273" s="286">
        <f>IF('2b - USD - conv.'!Y273=0,0,'2a - USD - local'!Y273/'2b - USD - conv.'!Y273)</f>
        <v>0</v>
      </c>
      <c r="Z273" s="286">
        <f>IF('2b - USD - conv.'!Z273=0,0,'2a - USD - local'!Z273/'2b - USD - conv.'!Z273)</f>
        <v>0</v>
      </c>
      <c r="AA273" s="286">
        <f>IF('2b - USD - conv.'!AA273=0,0,'2a - USD - local'!AA273/'2b - USD - conv.'!AA273)</f>
        <v>0</v>
      </c>
      <c r="AB273" s="286">
        <f>IF('2b - USD - conv.'!AB273=0,0,'2a - USD - local'!AB273/'2b - USD - conv.'!AB273)</f>
        <v>0</v>
      </c>
      <c r="AC273" s="286">
        <f>IF('2b - USD - conv.'!AC273=0,0,'2a - USD - local'!AC273/'2b - USD - conv.'!AC273)</f>
        <v>0</v>
      </c>
      <c r="AD273" s="286">
        <f>IF('2b - USD - conv.'!AD273=0,0,'2a - USD - local'!AD273/'2b - USD - conv.'!AD273)</f>
        <v>0</v>
      </c>
      <c r="AE273" s="286">
        <f>IF('2b - USD - conv.'!AE273=0,0,'2a - USD - local'!AE273/'2b - USD - conv.'!AE273)</f>
        <v>0</v>
      </c>
      <c r="AF273" s="286">
        <f>IF('2b - USD - conv.'!AF273=0,0,'2a - USD - local'!AF273/'2b - USD - conv.'!AF273)</f>
        <v>0</v>
      </c>
      <c r="AG273" s="286">
        <f>IF('2b - USD - conv.'!AG273=0,0,'2a - USD - local'!AG273/'2b - USD - conv.'!AG273)</f>
        <v>0</v>
      </c>
      <c r="AH273" s="286">
        <f>IF('2b - USD - conv.'!AH273=0,0,'2a - USD - local'!AH273/'2b - USD - conv.'!AH273)</f>
        <v>0</v>
      </c>
      <c r="AI273" s="286">
        <f>IF('2b - USD - conv.'!AI273=0,0,'2a - USD - local'!AI273/'2b - USD - conv.'!AI273)</f>
        <v>0</v>
      </c>
      <c r="AJ273" s="286">
        <f>IF('2b - USD - conv.'!AJ273=0,0,'2a - USD - local'!AJ273/'2b - USD - conv.'!AJ273)</f>
        <v>0</v>
      </c>
      <c r="AK273" s="286">
        <f>IF('2b - USD - conv.'!AK273=0,0,'2a - USD - local'!AK273/'2b - USD - conv.'!AK273)</f>
        <v>0</v>
      </c>
      <c r="AL273" s="286">
        <f>IF('2b - USD - conv.'!AL273=0,0,'2a - USD - local'!AL273/'2b - USD - conv.'!AL273)</f>
        <v>0</v>
      </c>
      <c r="AM273" s="286">
        <f>IF('2b - USD - conv.'!AM273=0,0,'2a - USD - local'!AM273/'2b - USD - conv.'!AM273)</f>
        <v>0</v>
      </c>
      <c r="AN273" s="286">
        <f>IF('2b - USD - conv.'!AN273=0,0,'2a - USD - local'!AN273/'2b - USD - conv.'!AN273)</f>
        <v>0</v>
      </c>
      <c r="AO273" s="286">
        <f>IF('2b - USD - conv.'!AO273=0,0,'2a - USD - local'!AO273/'2b - USD - conv.'!AO273)</f>
        <v>0</v>
      </c>
      <c r="AP273" s="308">
        <f>IF('2b - USD - conv.'!AP273=0,0,'2a - USD - local'!AP273/'2b - USD - conv.'!AP273)</f>
        <v>0</v>
      </c>
    </row>
    <row r="274" spans="1:42" customFormat="1" outlineLevel="2">
      <c r="A274" s="211" t="str">
        <f>A252&amp;"."&amp;A269&amp;"."&amp;A253&amp;"."&amp;B274</f>
        <v>1.o.6.5</v>
      </c>
      <c r="B274">
        <v>5</v>
      </c>
      <c r="C274" t="str">
        <f>'1-GBP'!C274</f>
        <v/>
      </c>
      <c r="M274" s="286">
        <f>IF('2b - USD - conv.'!M274=0,0,'2a - USD - local'!M274/'2b - USD - conv.'!M274)</f>
        <v>0</v>
      </c>
      <c r="N274" s="286">
        <f>IF('2b - USD - conv.'!N274=0,0,'2a - USD - local'!N274/'2b - USD - conv.'!N274)</f>
        <v>0</v>
      </c>
      <c r="O274" s="286">
        <f>IF('2b - USD - conv.'!O274=0,0,'2a - USD - local'!O274/'2b - USD - conv.'!O274)</f>
        <v>0</v>
      </c>
      <c r="P274" s="286">
        <f>IF('2b - USD - conv.'!P274=0,0,'2a - USD - local'!P274/'2b - USD - conv.'!P274)</f>
        <v>0</v>
      </c>
      <c r="Q274" s="286">
        <f>IF('2b - USD - conv.'!Q274=0,0,'2a - USD - local'!Q274/'2b - USD - conv.'!Q274)</f>
        <v>0</v>
      </c>
      <c r="R274" s="286">
        <f>IF('2b - USD - conv.'!R274=0,0,'2a - USD - local'!R274/'2b - USD - conv.'!R274)</f>
        <v>0</v>
      </c>
      <c r="S274" s="286">
        <f>IF('2b - USD - conv.'!S274=0,0,'2a - USD - local'!S274/'2b - USD - conv.'!S274)</f>
        <v>0</v>
      </c>
      <c r="T274" s="286">
        <f>IF('2b - USD - conv.'!T274=0,0,'2a - USD - local'!T274/'2b - USD - conv.'!T274)</f>
        <v>0</v>
      </c>
      <c r="U274" s="286">
        <f>IF('2b - USD - conv.'!U274=0,0,'2a - USD - local'!U274/'2b - USD - conv.'!U274)</f>
        <v>0</v>
      </c>
      <c r="V274" s="286">
        <f>IF('2b - USD - conv.'!V274=0,0,'2a - USD - local'!V274/'2b - USD - conv.'!V274)</f>
        <v>0</v>
      </c>
      <c r="W274" s="286">
        <f>IF('2b - USD - conv.'!W274=0,0,'2a - USD - local'!W274/'2b - USD - conv.'!W274)</f>
        <v>0</v>
      </c>
      <c r="X274" s="286">
        <f>IF('2b - USD - conv.'!X274=0,0,'2a - USD - local'!X274/'2b - USD - conv.'!X274)</f>
        <v>0</v>
      </c>
      <c r="Y274" s="286">
        <f>IF('2b - USD - conv.'!Y274=0,0,'2a - USD - local'!Y274/'2b - USD - conv.'!Y274)</f>
        <v>0</v>
      </c>
      <c r="Z274" s="286">
        <f>IF('2b - USD - conv.'!Z274=0,0,'2a - USD - local'!Z274/'2b - USD - conv.'!Z274)</f>
        <v>0</v>
      </c>
      <c r="AA274" s="286">
        <f>IF('2b - USD - conv.'!AA274=0,0,'2a - USD - local'!AA274/'2b - USD - conv.'!AA274)</f>
        <v>0</v>
      </c>
      <c r="AB274" s="286">
        <f>IF('2b - USD - conv.'!AB274=0,0,'2a - USD - local'!AB274/'2b - USD - conv.'!AB274)</f>
        <v>0</v>
      </c>
      <c r="AC274" s="286">
        <f>IF('2b - USD - conv.'!AC274=0,0,'2a - USD - local'!AC274/'2b - USD - conv.'!AC274)</f>
        <v>0</v>
      </c>
      <c r="AD274" s="286">
        <f>IF('2b - USD - conv.'!AD274=0,0,'2a - USD - local'!AD274/'2b - USD - conv.'!AD274)</f>
        <v>0</v>
      </c>
      <c r="AE274" s="286">
        <f>IF('2b - USD - conv.'!AE274=0,0,'2a - USD - local'!AE274/'2b - USD - conv.'!AE274)</f>
        <v>0</v>
      </c>
      <c r="AF274" s="286">
        <f>IF('2b - USD - conv.'!AF274=0,0,'2a - USD - local'!AF274/'2b - USD - conv.'!AF274)</f>
        <v>0</v>
      </c>
      <c r="AG274" s="286">
        <f>IF('2b - USD - conv.'!AG274=0,0,'2a - USD - local'!AG274/'2b - USD - conv.'!AG274)</f>
        <v>0</v>
      </c>
      <c r="AH274" s="286">
        <f>IF('2b - USD - conv.'!AH274=0,0,'2a - USD - local'!AH274/'2b - USD - conv.'!AH274)</f>
        <v>0</v>
      </c>
      <c r="AI274" s="286">
        <f>IF('2b - USD - conv.'!AI274=0,0,'2a - USD - local'!AI274/'2b - USD - conv.'!AI274)</f>
        <v>0</v>
      </c>
      <c r="AJ274" s="286">
        <f>IF('2b - USD - conv.'!AJ274=0,0,'2a - USD - local'!AJ274/'2b - USD - conv.'!AJ274)</f>
        <v>0</v>
      </c>
      <c r="AK274" s="286">
        <f>IF('2b - USD - conv.'!AK274=0,0,'2a - USD - local'!AK274/'2b - USD - conv.'!AK274)</f>
        <v>0</v>
      </c>
      <c r="AL274" s="286">
        <f>IF('2b - USD - conv.'!AL274=0,0,'2a - USD - local'!AL274/'2b - USD - conv.'!AL274)</f>
        <v>0</v>
      </c>
      <c r="AM274" s="286">
        <f>IF('2b - USD - conv.'!AM274=0,0,'2a - USD - local'!AM274/'2b - USD - conv.'!AM274)</f>
        <v>0</v>
      </c>
      <c r="AN274" s="286">
        <f>IF('2b - USD - conv.'!AN274=0,0,'2a - USD - local'!AN274/'2b - USD - conv.'!AN274)</f>
        <v>0</v>
      </c>
      <c r="AO274" s="286">
        <f>IF('2b - USD - conv.'!AO274=0,0,'2a - USD - local'!AO274/'2b - USD - conv.'!AO274)</f>
        <v>0</v>
      </c>
      <c r="AP274" s="308">
        <f>IF('2b - USD - conv.'!AP274=0,0,'2a - USD - local'!AP274/'2b - USD - conv.'!AP274)</f>
        <v>0</v>
      </c>
    </row>
    <row r="275" spans="1:42" customFormat="1" outlineLevel="2">
      <c r="A275" s="211" t="str">
        <f>A252&amp;"."&amp;A269&amp;"."&amp;A253&amp;"."&amp;B275</f>
        <v>1.o.6.6</v>
      </c>
      <c r="B275">
        <v>6</v>
      </c>
      <c r="C275" t="str">
        <f>'1-GBP'!C275</f>
        <v/>
      </c>
      <c r="M275" s="286">
        <f>IF('2b - USD - conv.'!M275=0,0,'2a - USD - local'!M275/'2b - USD - conv.'!M275)</f>
        <v>0</v>
      </c>
      <c r="N275" s="286">
        <f>IF('2b - USD - conv.'!N275=0,0,'2a - USD - local'!N275/'2b - USD - conv.'!N275)</f>
        <v>0</v>
      </c>
      <c r="O275" s="286">
        <f>IF('2b - USD - conv.'!O275=0,0,'2a - USD - local'!O275/'2b - USD - conv.'!O275)</f>
        <v>0</v>
      </c>
      <c r="P275" s="286">
        <f>IF('2b - USD - conv.'!P275=0,0,'2a - USD - local'!P275/'2b - USD - conv.'!P275)</f>
        <v>0</v>
      </c>
      <c r="Q275" s="286">
        <f>IF('2b - USD - conv.'!Q275=0,0,'2a - USD - local'!Q275/'2b - USD - conv.'!Q275)</f>
        <v>0</v>
      </c>
      <c r="R275" s="286">
        <f>IF('2b - USD - conv.'!R275=0,0,'2a - USD - local'!R275/'2b - USD - conv.'!R275)</f>
        <v>0</v>
      </c>
      <c r="S275" s="286">
        <f>IF('2b - USD - conv.'!S275=0,0,'2a - USD - local'!S275/'2b - USD - conv.'!S275)</f>
        <v>0</v>
      </c>
      <c r="T275" s="286">
        <f>IF('2b - USD - conv.'!T275=0,0,'2a - USD - local'!T275/'2b - USD - conv.'!T275)</f>
        <v>0</v>
      </c>
      <c r="U275" s="286">
        <f>IF('2b - USD - conv.'!U275=0,0,'2a - USD - local'!U275/'2b - USD - conv.'!U275)</f>
        <v>0</v>
      </c>
      <c r="V275" s="286">
        <f>IF('2b - USD - conv.'!V275=0,0,'2a - USD - local'!V275/'2b - USD - conv.'!V275)</f>
        <v>0</v>
      </c>
      <c r="W275" s="286">
        <f>IF('2b - USD - conv.'!W275=0,0,'2a - USD - local'!W275/'2b - USD - conv.'!W275)</f>
        <v>0</v>
      </c>
      <c r="X275" s="286">
        <f>IF('2b - USD - conv.'!X275=0,0,'2a - USD - local'!X275/'2b - USD - conv.'!X275)</f>
        <v>0</v>
      </c>
      <c r="Y275" s="286">
        <f>IF('2b - USD - conv.'!Y275=0,0,'2a - USD - local'!Y275/'2b - USD - conv.'!Y275)</f>
        <v>0</v>
      </c>
      <c r="Z275" s="286">
        <f>IF('2b - USD - conv.'!Z275=0,0,'2a - USD - local'!Z275/'2b - USD - conv.'!Z275)</f>
        <v>0</v>
      </c>
      <c r="AA275" s="286">
        <f>IF('2b - USD - conv.'!AA275=0,0,'2a - USD - local'!AA275/'2b - USD - conv.'!AA275)</f>
        <v>0</v>
      </c>
      <c r="AB275" s="286">
        <f>IF('2b - USD - conv.'!AB275=0,0,'2a - USD - local'!AB275/'2b - USD - conv.'!AB275)</f>
        <v>0</v>
      </c>
      <c r="AC275" s="286">
        <f>IF('2b - USD - conv.'!AC275=0,0,'2a - USD - local'!AC275/'2b - USD - conv.'!AC275)</f>
        <v>0</v>
      </c>
      <c r="AD275" s="286">
        <f>IF('2b - USD - conv.'!AD275=0,0,'2a - USD - local'!AD275/'2b - USD - conv.'!AD275)</f>
        <v>0</v>
      </c>
      <c r="AE275" s="286">
        <f>IF('2b - USD - conv.'!AE275=0,0,'2a - USD - local'!AE275/'2b - USD - conv.'!AE275)</f>
        <v>0</v>
      </c>
      <c r="AF275" s="286">
        <f>IF('2b - USD - conv.'!AF275=0,0,'2a - USD - local'!AF275/'2b - USD - conv.'!AF275)</f>
        <v>0</v>
      </c>
      <c r="AG275" s="286">
        <f>IF('2b - USD - conv.'!AG275=0,0,'2a - USD - local'!AG275/'2b - USD - conv.'!AG275)</f>
        <v>0</v>
      </c>
      <c r="AH275" s="286">
        <f>IF('2b - USD - conv.'!AH275=0,0,'2a - USD - local'!AH275/'2b - USD - conv.'!AH275)</f>
        <v>0</v>
      </c>
      <c r="AI275" s="286">
        <f>IF('2b - USD - conv.'!AI275=0,0,'2a - USD - local'!AI275/'2b - USD - conv.'!AI275)</f>
        <v>0</v>
      </c>
      <c r="AJ275" s="286">
        <f>IF('2b - USD - conv.'!AJ275=0,0,'2a - USD - local'!AJ275/'2b - USD - conv.'!AJ275)</f>
        <v>0</v>
      </c>
      <c r="AK275" s="286">
        <f>IF('2b - USD - conv.'!AK275=0,0,'2a - USD - local'!AK275/'2b - USD - conv.'!AK275)</f>
        <v>0</v>
      </c>
      <c r="AL275" s="286">
        <f>IF('2b - USD - conv.'!AL275=0,0,'2a - USD - local'!AL275/'2b - USD - conv.'!AL275)</f>
        <v>0</v>
      </c>
      <c r="AM275" s="286">
        <f>IF('2b - USD - conv.'!AM275=0,0,'2a - USD - local'!AM275/'2b - USD - conv.'!AM275)</f>
        <v>0</v>
      </c>
      <c r="AN275" s="286">
        <f>IF('2b - USD - conv.'!AN275=0,0,'2a - USD - local'!AN275/'2b - USD - conv.'!AN275)</f>
        <v>0</v>
      </c>
      <c r="AO275" s="286">
        <f>IF('2b - USD - conv.'!AO275=0,0,'2a - USD - local'!AO275/'2b - USD - conv.'!AO275)</f>
        <v>0</v>
      </c>
      <c r="AP275" s="308">
        <f>IF('2b - USD - conv.'!AP275=0,0,'2a - USD - local'!AP275/'2b - USD - conv.'!AP275)</f>
        <v>0</v>
      </c>
    </row>
    <row r="276" spans="1:42" customFormat="1" outlineLevel="2">
      <c r="A276" s="211" t="str">
        <f>A252&amp;"."&amp;A269&amp;"."&amp;A253&amp;"."&amp;B276</f>
        <v>1.o.6.7</v>
      </c>
      <c r="B276">
        <v>7</v>
      </c>
      <c r="C276" t="str">
        <f>'1-GBP'!C276</f>
        <v/>
      </c>
      <c r="M276" s="286">
        <f>IF('2b - USD - conv.'!M276=0,0,'2a - USD - local'!M276/'2b - USD - conv.'!M276)</f>
        <v>0</v>
      </c>
      <c r="N276" s="286">
        <f>IF('2b - USD - conv.'!N276=0,0,'2a - USD - local'!N276/'2b - USD - conv.'!N276)</f>
        <v>0</v>
      </c>
      <c r="O276" s="286">
        <f>IF('2b - USD - conv.'!O276=0,0,'2a - USD - local'!O276/'2b - USD - conv.'!O276)</f>
        <v>0</v>
      </c>
      <c r="P276" s="286">
        <f>IF('2b - USD - conv.'!P276=0,0,'2a - USD - local'!P276/'2b - USD - conv.'!P276)</f>
        <v>0</v>
      </c>
      <c r="Q276" s="286">
        <f>IF('2b - USD - conv.'!Q276=0,0,'2a - USD - local'!Q276/'2b - USD - conv.'!Q276)</f>
        <v>0</v>
      </c>
      <c r="R276" s="286">
        <f>IF('2b - USD - conv.'!R276=0,0,'2a - USD - local'!R276/'2b - USD - conv.'!R276)</f>
        <v>0</v>
      </c>
      <c r="S276" s="286">
        <f>IF('2b - USD - conv.'!S276=0,0,'2a - USD - local'!S276/'2b - USD - conv.'!S276)</f>
        <v>0</v>
      </c>
      <c r="T276" s="286">
        <f>IF('2b - USD - conv.'!T276=0,0,'2a - USD - local'!T276/'2b - USD - conv.'!T276)</f>
        <v>0</v>
      </c>
      <c r="U276" s="286">
        <f>IF('2b - USD - conv.'!U276=0,0,'2a - USD - local'!U276/'2b - USD - conv.'!U276)</f>
        <v>0</v>
      </c>
      <c r="V276" s="286">
        <f>IF('2b - USD - conv.'!V276=0,0,'2a - USD - local'!V276/'2b - USD - conv.'!V276)</f>
        <v>0</v>
      </c>
      <c r="W276" s="286">
        <f>IF('2b - USD - conv.'!W276=0,0,'2a - USD - local'!W276/'2b - USD - conv.'!W276)</f>
        <v>0</v>
      </c>
      <c r="X276" s="286">
        <f>IF('2b - USD - conv.'!X276=0,0,'2a - USD - local'!X276/'2b - USD - conv.'!X276)</f>
        <v>0</v>
      </c>
      <c r="Y276" s="286">
        <f>IF('2b - USD - conv.'!Y276=0,0,'2a - USD - local'!Y276/'2b - USD - conv.'!Y276)</f>
        <v>0</v>
      </c>
      <c r="Z276" s="286">
        <f>IF('2b - USD - conv.'!Z276=0,0,'2a - USD - local'!Z276/'2b - USD - conv.'!Z276)</f>
        <v>0</v>
      </c>
      <c r="AA276" s="286">
        <f>IF('2b - USD - conv.'!AA276=0,0,'2a - USD - local'!AA276/'2b - USD - conv.'!AA276)</f>
        <v>0</v>
      </c>
      <c r="AB276" s="286">
        <f>IF('2b - USD - conv.'!AB276=0,0,'2a - USD - local'!AB276/'2b - USD - conv.'!AB276)</f>
        <v>0</v>
      </c>
      <c r="AC276" s="286">
        <f>IF('2b - USD - conv.'!AC276=0,0,'2a - USD - local'!AC276/'2b - USD - conv.'!AC276)</f>
        <v>0</v>
      </c>
      <c r="AD276" s="286">
        <f>IF('2b - USD - conv.'!AD276=0,0,'2a - USD - local'!AD276/'2b - USD - conv.'!AD276)</f>
        <v>0</v>
      </c>
      <c r="AE276" s="286">
        <f>IF('2b - USD - conv.'!AE276=0,0,'2a - USD - local'!AE276/'2b - USD - conv.'!AE276)</f>
        <v>0</v>
      </c>
      <c r="AF276" s="286">
        <f>IF('2b - USD - conv.'!AF276=0,0,'2a - USD - local'!AF276/'2b - USD - conv.'!AF276)</f>
        <v>0</v>
      </c>
      <c r="AG276" s="286">
        <f>IF('2b - USD - conv.'!AG276=0,0,'2a - USD - local'!AG276/'2b - USD - conv.'!AG276)</f>
        <v>0</v>
      </c>
      <c r="AH276" s="286">
        <f>IF('2b - USD - conv.'!AH276=0,0,'2a - USD - local'!AH276/'2b - USD - conv.'!AH276)</f>
        <v>0</v>
      </c>
      <c r="AI276" s="286">
        <f>IF('2b - USD - conv.'!AI276=0,0,'2a - USD - local'!AI276/'2b - USD - conv.'!AI276)</f>
        <v>0</v>
      </c>
      <c r="AJ276" s="286">
        <f>IF('2b - USD - conv.'!AJ276=0,0,'2a - USD - local'!AJ276/'2b - USD - conv.'!AJ276)</f>
        <v>0</v>
      </c>
      <c r="AK276" s="286">
        <f>IF('2b - USD - conv.'!AK276=0,0,'2a - USD - local'!AK276/'2b - USD - conv.'!AK276)</f>
        <v>0</v>
      </c>
      <c r="AL276" s="286">
        <f>IF('2b - USD - conv.'!AL276=0,0,'2a - USD - local'!AL276/'2b - USD - conv.'!AL276)</f>
        <v>0</v>
      </c>
      <c r="AM276" s="286">
        <f>IF('2b - USD - conv.'!AM276=0,0,'2a - USD - local'!AM276/'2b - USD - conv.'!AM276)</f>
        <v>0</v>
      </c>
      <c r="AN276" s="286">
        <f>IF('2b - USD - conv.'!AN276=0,0,'2a - USD - local'!AN276/'2b - USD - conv.'!AN276)</f>
        <v>0</v>
      </c>
      <c r="AO276" s="286">
        <f>IF('2b - USD - conv.'!AO276=0,0,'2a - USD - local'!AO276/'2b - USD - conv.'!AO276)</f>
        <v>0</v>
      </c>
      <c r="AP276" s="308">
        <f>IF('2b - USD - conv.'!AP276=0,0,'2a - USD - local'!AP276/'2b - USD - conv.'!AP276)</f>
        <v>0</v>
      </c>
    </row>
    <row r="277" spans="1:42" customFormat="1" outlineLevel="2">
      <c r="A277" s="211" t="str">
        <f>A252&amp;"."&amp;A269&amp;"."&amp;A253&amp;"."&amp;B277</f>
        <v>1.o.6.8</v>
      </c>
      <c r="B277">
        <v>8</v>
      </c>
      <c r="C277" t="str">
        <f>'1-GBP'!C277</f>
        <v/>
      </c>
      <c r="M277" s="286">
        <f>IF('2b - USD - conv.'!M277=0,0,'2a - USD - local'!M277/'2b - USD - conv.'!M277)</f>
        <v>0</v>
      </c>
      <c r="N277" s="286">
        <f>IF('2b - USD - conv.'!N277=0,0,'2a - USD - local'!N277/'2b - USD - conv.'!N277)</f>
        <v>0</v>
      </c>
      <c r="O277" s="286">
        <f>IF('2b - USD - conv.'!O277=0,0,'2a - USD - local'!O277/'2b - USD - conv.'!O277)</f>
        <v>0</v>
      </c>
      <c r="P277" s="286">
        <f>IF('2b - USD - conv.'!P277=0,0,'2a - USD - local'!P277/'2b - USD - conv.'!P277)</f>
        <v>0</v>
      </c>
      <c r="Q277" s="286">
        <f>IF('2b - USD - conv.'!Q277=0,0,'2a - USD - local'!Q277/'2b - USD - conv.'!Q277)</f>
        <v>0</v>
      </c>
      <c r="R277" s="286">
        <f>IF('2b - USD - conv.'!R277=0,0,'2a - USD - local'!R277/'2b - USD - conv.'!R277)</f>
        <v>0</v>
      </c>
      <c r="S277" s="286">
        <f>IF('2b - USD - conv.'!S277=0,0,'2a - USD - local'!S277/'2b - USD - conv.'!S277)</f>
        <v>0</v>
      </c>
      <c r="T277" s="286">
        <f>IF('2b - USD - conv.'!T277=0,0,'2a - USD - local'!T277/'2b - USD - conv.'!T277)</f>
        <v>0</v>
      </c>
      <c r="U277" s="286">
        <f>IF('2b - USD - conv.'!U277=0,0,'2a - USD - local'!U277/'2b - USD - conv.'!U277)</f>
        <v>0</v>
      </c>
      <c r="V277" s="286">
        <f>IF('2b - USD - conv.'!V277=0,0,'2a - USD - local'!V277/'2b - USD - conv.'!V277)</f>
        <v>0</v>
      </c>
      <c r="W277" s="286">
        <f>IF('2b - USD - conv.'!W277=0,0,'2a - USD - local'!W277/'2b - USD - conv.'!W277)</f>
        <v>0</v>
      </c>
      <c r="X277" s="286">
        <f>IF('2b - USD - conv.'!X277=0,0,'2a - USD - local'!X277/'2b - USD - conv.'!X277)</f>
        <v>0</v>
      </c>
      <c r="Y277" s="286">
        <f>IF('2b - USD - conv.'!Y277=0,0,'2a - USD - local'!Y277/'2b - USD - conv.'!Y277)</f>
        <v>0</v>
      </c>
      <c r="Z277" s="286">
        <f>IF('2b - USD - conv.'!Z277=0,0,'2a - USD - local'!Z277/'2b - USD - conv.'!Z277)</f>
        <v>0</v>
      </c>
      <c r="AA277" s="286">
        <f>IF('2b - USD - conv.'!AA277=0,0,'2a - USD - local'!AA277/'2b - USD - conv.'!AA277)</f>
        <v>0</v>
      </c>
      <c r="AB277" s="286">
        <f>IF('2b - USD - conv.'!AB277=0,0,'2a - USD - local'!AB277/'2b - USD - conv.'!AB277)</f>
        <v>0</v>
      </c>
      <c r="AC277" s="286">
        <f>IF('2b - USD - conv.'!AC277=0,0,'2a - USD - local'!AC277/'2b - USD - conv.'!AC277)</f>
        <v>0</v>
      </c>
      <c r="AD277" s="286">
        <f>IF('2b - USD - conv.'!AD277=0,0,'2a - USD - local'!AD277/'2b - USD - conv.'!AD277)</f>
        <v>0</v>
      </c>
      <c r="AE277" s="286">
        <f>IF('2b - USD - conv.'!AE277=0,0,'2a - USD - local'!AE277/'2b - USD - conv.'!AE277)</f>
        <v>0</v>
      </c>
      <c r="AF277" s="286">
        <f>IF('2b - USD - conv.'!AF277=0,0,'2a - USD - local'!AF277/'2b - USD - conv.'!AF277)</f>
        <v>0</v>
      </c>
      <c r="AG277" s="286">
        <f>IF('2b - USD - conv.'!AG277=0,0,'2a - USD - local'!AG277/'2b - USD - conv.'!AG277)</f>
        <v>0</v>
      </c>
      <c r="AH277" s="286">
        <f>IF('2b - USD - conv.'!AH277=0,0,'2a - USD - local'!AH277/'2b - USD - conv.'!AH277)</f>
        <v>0</v>
      </c>
      <c r="AI277" s="286">
        <f>IF('2b - USD - conv.'!AI277=0,0,'2a - USD - local'!AI277/'2b - USD - conv.'!AI277)</f>
        <v>0</v>
      </c>
      <c r="AJ277" s="286">
        <f>IF('2b - USD - conv.'!AJ277=0,0,'2a - USD - local'!AJ277/'2b - USD - conv.'!AJ277)</f>
        <v>0</v>
      </c>
      <c r="AK277" s="286">
        <f>IF('2b - USD - conv.'!AK277=0,0,'2a - USD - local'!AK277/'2b - USD - conv.'!AK277)</f>
        <v>0</v>
      </c>
      <c r="AL277" s="286">
        <f>IF('2b - USD - conv.'!AL277=0,0,'2a - USD - local'!AL277/'2b - USD - conv.'!AL277)</f>
        <v>0</v>
      </c>
      <c r="AM277" s="286">
        <f>IF('2b - USD - conv.'!AM277=0,0,'2a - USD - local'!AM277/'2b - USD - conv.'!AM277)</f>
        <v>0</v>
      </c>
      <c r="AN277" s="286">
        <f>IF('2b - USD - conv.'!AN277=0,0,'2a - USD - local'!AN277/'2b - USD - conv.'!AN277)</f>
        <v>0</v>
      </c>
      <c r="AO277" s="286">
        <f>IF('2b - USD - conv.'!AO277=0,0,'2a - USD - local'!AO277/'2b - USD - conv.'!AO277)</f>
        <v>0</v>
      </c>
      <c r="AP277" s="308">
        <f>IF('2b - USD - conv.'!AP277=0,0,'2a - USD - local'!AP277/'2b - USD - conv.'!AP277)</f>
        <v>0</v>
      </c>
    </row>
    <row r="278" spans="1:42" customFormat="1" outlineLevel="2">
      <c r="A278" s="211" t="str">
        <f>A252&amp;"."&amp;A269&amp;"."&amp;A253&amp;"."&amp;B278</f>
        <v>1.o.6.9</v>
      </c>
      <c r="B278">
        <v>9</v>
      </c>
      <c r="C278" t="str">
        <f>'1-GBP'!C278</f>
        <v/>
      </c>
      <c r="M278" s="286">
        <f>IF('2b - USD - conv.'!M278=0,0,'2a - USD - local'!M278/'2b - USD - conv.'!M278)</f>
        <v>0</v>
      </c>
      <c r="N278" s="286">
        <f>IF('2b - USD - conv.'!N278=0,0,'2a - USD - local'!N278/'2b - USD - conv.'!N278)</f>
        <v>0</v>
      </c>
      <c r="O278" s="286">
        <f>IF('2b - USD - conv.'!O278=0,0,'2a - USD - local'!O278/'2b - USD - conv.'!O278)</f>
        <v>0</v>
      </c>
      <c r="P278" s="286">
        <f>IF('2b - USD - conv.'!P278=0,0,'2a - USD - local'!P278/'2b - USD - conv.'!P278)</f>
        <v>0</v>
      </c>
      <c r="Q278" s="286">
        <f>IF('2b - USD - conv.'!Q278=0,0,'2a - USD - local'!Q278/'2b - USD - conv.'!Q278)</f>
        <v>0</v>
      </c>
      <c r="R278" s="286">
        <f>IF('2b - USD - conv.'!R278=0,0,'2a - USD - local'!R278/'2b - USD - conv.'!R278)</f>
        <v>0</v>
      </c>
      <c r="S278" s="286">
        <f>IF('2b - USD - conv.'!S278=0,0,'2a - USD - local'!S278/'2b - USD - conv.'!S278)</f>
        <v>0</v>
      </c>
      <c r="T278" s="286">
        <f>IF('2b - USD - conv.'!T278=0,0,'2a - USD - local'!T278/'2b - USD - conv.'!T278)</f>
        <v>0</v>
      </c>
      <c r="U278" s="286">
        <f>IF('2b - USD - conv.'!U278=0,0,'2a - USD - local'!U278/'2b - USD - conv.'!U278)</f>
        <v>0</v>
      </c>
      <c r="V278" s="286">
        <f>IF('2b - USD - conv.'!V278=0,0,'2a - USD - local'!V278/'2b - USD - conv.'!V278)</f>
        <v>0</v>
      </c>
      <c r="W278" s="286">
        <f>IF('2b - USD - conv.'!W278=0,0,'2a - USD - local'!W278/'2b - USD - conv.'!W278)</f>
        <v>0</v>
      </c>
      <c r="X278" s="286">
        <f>IF('2b - USD - conv.'!X278=0,0,'2a - USD - local'!X278/'2b - USD - conv.'!X278)</f>
        <v>0</v>
      </c>
      <c r="Y278" s="286">
        <f>IF('2b - USD - conv.'!Y278=0,0,'2a - USD - local'!Y278/'2b - USD - conv.'!Y278)</f>
        <v>0</v>
      </c>
      <c r="Z278" s="286">
        <f>IF('2b - USD - conv.'!Z278=0,0,'2a - USD - local'!Z278/'2b - USD - conv.'!Z278)</f>
        <v>0</v>
      </c>
      <c r="AA278" s="286">
        <f>IF('2b - USD - conv.'!AA278=0,0,'2a - USD - local'!AA278/'2b - USD - conv.'!AA278)</f>
        <v>0</v>
      </c>
      <c r="AB278" s="286">
        <f>IF('2b - USD - conv.'!AB278=0,0,'2a - USD - local'!AB278/'2b - USD - conv.'!AB278)</f>
        <v>0</v>
      </c>
      <c r="AC278" s="286">
        <f>IF('2b - USD - conv.'!AC278=0,0,'2a - USD - local'!AC278/'2b - USD - conv.'!AC278)</f>
        <v>0</v>
      </c>
      <c r="AD278" s="286">
        <f>IF('2b - USD - conv.'!AD278=0,0,'2a - USD - local'!AD278/'2b - USD - conv.'!AD278)</f>
        <v>0</v>
      </c>
      <c r="AE278" s="286">
        <f>IF('2b - USD - conv.'!AE278=0,0,'2a - USD - local'!AE278/'2b - USD - conv.'!AE278)</f>
        <v>0</v>
      </c>
      <c r="AF278" s="286">
        <f>IF('2b - USD - conv.'!AF278=0,0,'2a - USD - local'!AF278/'2b - USD - conv.'!AF278)</f>
        <v>0</v>
      </c>
      <c r="AG278" s="286">
        <f>IF('2b - USD - conv.'!AG278=0,0,'2a - USD - local'!AG278/'2b - USD - conv.'!AG278)</f>
        <v>0</v>
      </c>
      <c r="AH278" s="286">
        <f>IF('2b - USD - conv.'!AH278=0,0,'2a - USD - local'!AH278/'2b - USD - conv.'!AH278)</f>
        <v>0</v>
      </c>
      <c r="AI278" s="286">
        <f>IF('2b - USD - conv.'!AI278=0,0,'2a - USD - local'!AI278/'2b - USD - conv.'!AI278)</f>
        <v>0</v>
      </c>
      <c r="AJ278" s="286">
        <f>IF('2b - USD - conv.'!AJ278=0,0,'2a - USD - local'!AJ278/'2b - USD - conv.'!AJ278)</f>
        <v>0</v>
      </c>
      <c r="AK278" s="286">
        <f>IF('2b - USD - conv.'!AK278=0,0,'2a - USD - local'!AK278/'2b - USD - conv.'!AK278)</f>
        <v>0</v>
      </c>
      <c r="AL278" s="286">
        <f>IF('2b - USD - conv.'!AL278=0,0,'2a - USD - local'!AL278/'2b - USD - conv.'!AL278)</f>
        <v>0</v>
      </c>
      <c r="AM278" s="286">
        <f>IF('2b - USD - conv.'!AM278=0,0,'2a - USD - local'!AM278/'2b - USD - conv.'!AM278)</f>
        <v>0</v>
      </c>
      <c r="AN278" s="286">
        <f>IF('2b - USD - conv.'!AN278=0,0,'2a - USD - local'!AN278/'2b - USD - conv.'!AN278)</f>
        <v>0</v>
      </c>
      <c r="AO278" s="286">
        <f>IF('2b - USD - conv.'!AO278=0,0,'2a - USD - local'!AO278/'2b - USD - conv.'!AO278)</f>
        <v>0</v>
      </c>
      <c r="AP278" s="308">
        <f>IF('2b - USD - conv.'!AP278=0,0,'2a - USD - local'!AP278/'2b - USD - conv.'!AP278)</f>
        <v>0</v>
      </c>
    </row>
    <row r="279" spans="1:42" customFormat="1" outlineLevel="2">
      <c r="A279" s="211" t="str">
        <f>A252&amp;"."&amp;A269&amp;"."&amp;A253&amp;"."&amp;B279</f>
        <v>1.o.6.10</v>
      </c>
      <c r="B279">
        <v>10</v>
      </c>
      <c r="C279" t="str">
        <f>'1-GBP'!C279</f>
        <v/>
      </c>
      <c r="M279" s="286">
        <f>IF('2b - USD - conv.'!M279=0,0,'2a - USD - local'!M279/'2b - USD - conv.'!M279)</f>
        <v>0</v>
      </c>
      <c r="N279" s="286">
        <f>IF('2b - USD - conv.'!N279=0,0,'2a - USD - local'!N279/'2b - USD - conv.'!N279)</f>
        <v>0</v>
      </c>
      <c r="O279" s="286">
        <f>IF('2b - USD - conv.'!O279=0,0,'2a - USD - local'!O279/'2b - USD - conv.'!O279)</f>
        <v>0</v>
      </c>
      <c r="P279" s="286">
        <f>IF('2b - USD - conv.'!P279=0,0,'2a - USD - local'!P279/'2b - USD - conv.'!P279)</f>
        <v>0</v>
      </c>
      <c r="Q279" s="286">
        <f>IF('2b - USD - conv.'!Q279=0,0,'2a - USD - local'!Q279/'2b - USD - conv.'!Q279)</f>
        <v>0</v>
      </c>
      <c r="R279" s="286">
        <f>IF('2b - USD - conv.'!R279=0,0,'2a - USD - local'!R279/'2b - USD - conv.'!R279)</f>
        <v>0</v>
      </c>
      <c r="S279" s="286">
        <f>IF('2b - USD - conv.'!S279=0,0,'2a - USD - local'!S279/'2b - USD - conv.'!S279)</f>
        <v>0</v>
      </c>
      <c r="T279" s="286">
        <f>IF('2b - USD - conv.'!T279=0,0,'2a - USD - local'!T279/'2b - USD - conv.'!T279)</f>
        <v>0</v>
      </c>
      <c r="U279" s="286">
        <f>IF('2b - USD - conv.'!U279=0,0,'2a - USD - local'!U279/'2b - USD - conv.'!U279)</f>
        <v>0</v>
      </c>
      <c r="V279" s="286">
        <f>IF('2b - USD - conv.'!V279=0,0,'2a - USD - local'!V279/'2b - USD - conv.'!V279)</f>
        <v>0</v>
      </c>
      <c r="W279" s="286">
        <f>IF('2b - USD - conv.'!W279=0,0,'2a - USD - local'!W279/'2b - USD - conv.'!W279)</f>
        <v>0</v>
      </c>
      <c r="X279" s="286">
        <f>IF('2b - USD - conv.'!X279=0,0,'2a - USD - local'!X279/'2b - USD - conv.'!X279)</f>
        <v>0</v>
      </c>
      <c r="Y279" s="286">
        <f>IF('2b - USD - conv.'!Y279=0,0,'2a - USD - local'!Y279/'2b - USD - conv.'!Y279)</f>
        <v>0</v>
      </c>
      <c r="Z279" s="286">
        <f>IF('2b - USD - conv.'!Z279=0,0,'2a - USD - local'!Z279/'2b - USD - conv.'!Z279)</f>
        <v>0</v>
      </c>
      <c r="AA279" s="286">
        <f>IF('2b - USD - conv.'!AA279=0,0,'2a - USD - local'!AA279/'2b - USD - conv.'!AA279)</f>
        <v>0</v>
      </c>
      <c r="AB279" s="286">
        <f>IF('2b - USD - conv.'!AB279=0,0,'2a - USD - local'!AB279/'2b - USD - conv.'!AB279)</f>
        <v>0</v>
      </c>
      <c r="AC279" s="286">
        <f>IF('2b - USD - conv.'!AC279=0,0,'2a - USD - local'!AC279/'2b - USD - conv.'!AC279)</f>
        <v>0</v>
      </c>
      <c r="AD279" s="286">
        <f>IF('2b - USD - conv.'!AD279=0,0,'2a - USD - local'!AD279/'2b - USD - conv.'!AD279)</f>
        <v>0</v>
      </c>
      <c r="AE279" s="286">
        <f>IF('2b - USD - conv.'!AE279=0,0,'2a - USD - local'!AE279/'2b - USD - conv.'!AE279)</f>
        <v>0</v>
      </c>
      <c r="AF279" s="286">
        <f>IF('2b - USD - conv.'!AF279=0,0,'2a - USD - local'!AF279/'2b - USD - conv.'!AF279)</f>
        <v>0</v>
      </c>
      <c r="AG279" s="286">
        <f>IF('2b - USD - conv.'!AG279=0,0,'2a - USD - local'!AG279/'2b - USD - conv.'!AG279)</f>
        <v>0</v>
      </c>
      <c r="AH279" s="286">
        <f>IF('2b - USD - conv.'!AH279=0,0,'2a - USD - local'!AH279/'2b - USD - conv.'!AH279)</f>
        <v>0</v>
      </c>
      <c r="AI279" s="286">
        <f>IF('2b - USD - conv.'!AI279=0,0,'2a - USD - local'!AI279/'2b - USD - conv.'!AI279)</f>
        <v>0</v>
      </c>
      <c r="AJ279" s="286">
        <f>IF('2b - USD - conv.'!AJ279=0,0,'2a - USD - local'!AJ279/'2b - USD - conv.'!AJ279)</f>
        <v>0</v>
      </c>
      <c r="AK279" s="286">
        <f>IF('2b - USD - conv.'!AK279=0,0,'2a - USD - local'!AK279/'2b - USD - conv.'!AK279)</f>
        <v>0</v>
      </c>
      <c r="AL279" s="286">
        <f>IF('2b - USD - conv.'!AL279=0,0,'2a - USD - local'!AL279/'2b - USD - conv.'!AL279)</f>
        <v>0</v>
      </c>
      <c r="AM279" s="286">
        <f>IF('2b - USD - conv.'!AM279=0,0,'2a - USD - local'!AM279/'2b - USD - conv.'!AM279)</f>
        <v>0</v>
      </c>
      <c r="AN279" s="286">
        <f>IF('2b - USD - conv.'!AN279=0,0,'2a - USD - local'!AN279/'2b - USD - conv.'!AN279)</f>
        <v>0</v>
      </c>
      <c r="AO279" s="286">
        <f>IF('2b - USD - conv.'!AO279=0,0,'2a - USD - local'!AO279/'2b - USD - conv.'!AO279)</f>
        <v>0</v>
      </c>
      <c r="AP279" s="308">
        <f>IF('2b - USD - conv.'!AP279=0,0,'2a - USD - local'!AP279/'2b - USD - conv.'!AP279)</f>
        <v>0</v>
      </c>
    </row>
    <row r="280" spans="1:42" customFormat="1" outlineLevel="2">
      <c r="A280" s="211" t="str">
        <f>A252&amp;"."&amp;A269&amp;"."&amp;A253&amp;"."&amp;B280</f>
        <v>1.o.6.11</v>
      </c>
      <c r="B280">
        <v>11</v>
      </c>
      <c r="C280" t="str">
        <f>'1-GBP'!C280</f>
        <v/>
      </c>
      <c r="M280" s="286">
        <f>IF('2b - USD - conv.'!M280=0,0,'2a - USD - local'!M280/'2b - USD - conv.'!M280)</f>
        <v>0</v>
      </c>
      <c r="N280" s="286">
        <f>IF('2b - USD - conv.'!N280=0,0,'2a - USD - local'!N280/'2b - USD - conv.'!N280)</f>
        <v>0</v>
      </c>
      <c r="O280" s="286">
        <f>IF('2b - USD - conv.'!O280=0,0,'2a - USD - local'!O280/'2b - USD - conv.'!O280)</f>
        <v>0</v>
      </c>
      <c r="P280" s="286">
        <f>IF('2b - USD - conv.'!P280=0,0,'2a - USD - local'!P280/'2b - USD - conv.'!P280)</f>
        <v>0</v>
      </c>
      <c r="Q280" s="286">
        <f>IF('2b - USD - conv.'!Q280=0,0,'2a - USD - local'!Q280/'2b - USD - conv.'!Q280)</f>
        <v>0</v>
      </c>
      <c r="R280" s="286">
        <f>IF('2b - USD - conv.'!R280=0,0,'2a - USD - local'!R280/'2b - USD - conv.'!R280)</f>
        <v>0</v>
      </c>
      <c r="S280" s="286">
        <f>IF('2b - USD - conv.'!S280=0,0,'2a - USD - local'!S280/'2b - USD - conv.'!S280)</f>
        <v>0</v>
      </c>
      <c r="T280" s="286">
        <f>IF('2b - USD - conv.'!T280=0,0,'2a - USD - local'!T280/'2b - USD - conv.'!T280)</f>
        <v>0</v>
      </c>
      <c r="U280" s="286">
        <f>IF('2b - USD - conv.'!U280=0,0,'2a - USD - local'!U280/'2b - USD - conv.'!U280)</f>
        <v>0</v>
      </c>
      <c r="V280" s="286">
        <f>IF('2b - USD - conv.'!V280=0,0,'2a - USD - local'!V280/'2b - USD - conv.'!V280)</f>
        <v>0</v>
      </c>
      <c r="W280" s="286">
        <f>IF('2b - USD - conv.'!W280=0,0,'2a - USD - local'!W280/'2b - USD - conv.'!W280)</f>
        <v>0</v>
      </c>
      <c r="X280" s="286">
        <f>IF('2b - USD - conv.'!X280=0,0,'2a - USD - local'!X280/'2b - USD - conv.'!X280)</f>
        <v>0</v>
      </c>
      <c r="Y280" s="286">
        <f>IF('2b - USD - conv.'!Y280=0,0,'2a - USD - local'!Y280/'2b - USD - conv.'!Y280)</f>
        <v>0</v>
      </c>
      <c r="Z280" s="286">
        <f>IF('2b - USD - conv.'!Z280=0,0,'2a - USD - local'!Z280/'2b - USD - conv.'!Z280)</f>
        <v>0</v>
      </c>
      <c r="AA280" s="286">
        <f>IF('2b - USD - conv.'!AA280=0,0,'2a - USD - local'!AA280/'2b - USD - conv.'!AA280)</f>
        <v>0</v>
      </c>
      <c r="AB280" s="286">
        <f>IF('2b - USD - conv.'!AB280=0,0,'2a - USD - local'!AB280/'2b - USD - conv.'!AB280)</f>
        <v>0</v>
      </c>
      <c r="AC280" s="286">
        <f>IF('2b - USD - conv.'!AC280=0,0,'2a - USD - local'!AC280/'2b - USD - conv.'!AC280)</f>
        <v>0</v>
      </c>
      <c r="AD280" s="286">
        <f>IF('2b - USD - conv.'!AD280=0,0,'2a - USD - local'!AD280/'2b - USD - conv.'!AD280)</f>
        <v>0</v>
      </c>
      <c r="AE280" s="286">
        <f>IF('2b - USD - conv.'!AE280=0,0,'2a - USD - local'!AE280/'2b - USD - conv.'!AE280)</f>
        <v>0</v>
      </c>
      <c r="AF280" s="286">
        <f>IF('2b - USD - conv.'!AF280=0,0,'2a - USD - local'!AF280/'2b - USD - conv.'!AF280)</f>
        <v>0</v>
      </c>
      <c r="AG280" s="286">
        <f>IF('2b - USD - conv.'!AG280=0,0,'2a - USD - local'!AG280/'2b - USD - conv.'!AG280)</f>
        <v>0</v>
      </c>
      <c r="AH280" s="286">
        <f>IF('2b - USD - conv.'!AH280=0,0,'2a - USD - local'!AH280/'2b - USD - conv.'!AH280)</f>
        <v>0</v>
      </c>
      <c r="AI280" s="286">
        <f>IF('2b - USD - conv.'!AI280=0,0,'2a - USD - local'!AI280/'2b - USD - conv.'!AI280)</f>
        <v>0</v>
      </c>
      <c r="AJ280" s="286">
        <f>IF('2b - USD - conv.'!AJ280=0,0,'2a - USD - local'!AJ280/'2b - USD - conv.'!AJ280)</f>
        <v>0</v>
      </c>
      <c r="AK280" s="286">
        <f>IF('2b - USD - conv.'!AK280=0,0,'2a - USD - local'!AK280/'2b - USD - conv.'!AK280)</f>
        <v>0</v>
      </c>
      <c r="AL280" s="286">
        <f>IF('2b - USD - conv.'!AL280=0,0,'2a - USD - local'!AL280/'2b - USD - conv.'!AL280)</f>
        <v>0</v>
      </c>
      <c r="AM280" s="286">
        <f>IF('2b - USD - conv.'!AM280=0,0,'2a - USD - local'!AM280/'2b - USD - conv.'!AM280)</f>
        <v>0</v>
      </c>
      <c r="AN280" s="286">
        <f>IF('2b - USD - conv.'!AN280=0,0,'2a - USD - local'!AN280/'2b - USD - conv.'!AN280)</f>
        <v>0</v>
      </c>
      <c r="AO280" s="286">
        <f>IF('2b - USD - conv.'!AO280=0,0,'2a - USD - local'!AO280/'2b - USD - conv.'!AO280)</f>
        <v>0</v>
      </c>
      <c r="AP280" s="308">
        <f>IF('2b - USD - conv.'!AP280=0,0,'2a - USD - local'!AP280/'2b - USD - conv.'!AP280)</f>
        <v>0</v>
      </c>
    </row>
    <row r="281" spans="1:42" customFormat="1" outlineLevel="2">
      <c r="A281" s="211" t="str">
        <f>A252&amp;"."&amp;A269&amp;"."&amp;A253&amp;"."&amp;B281</f>
        <v>1.o.6.12</v>
      </c>
      <c r="B281">
        <v>12</v>
      </c>
      <c r="C281" t="str">
        <f>'1-GBP'!C281</f>
        <v/>
      </c>
      <c r="M281" s="286">
        <f>IF('2b - USD - conv.'!M281=0,0,'2a - USD - local'!M281/'2b - USD - conv.'!M281)</f>
        <v>0</v>
      </c>
      <c r="N281" s="286">
        <f>IF('2b - USD - conv.'!N281=0,0,'2a - USD - local'!N281/'2b - USD - conv.'!N281)</f>
        <v>0</v>
      </c>
      <c r="O281" s="286">
        <f>IF('2b - USD - conv.'!O281=0,0,'2a - USD - local'!O281/'2b - USD - conv.'!O281)</f>
        <v>0</v>
      </c>
      <c r="P281" s="286">
        <f>IF('2b - USD - conv.'!P281=0,0,'2a - USD - local'!P281/'2b - USD - conv.'!P281)</f>
        <v>0</v>
      </c>
      <c r="Q281" s="286">
        <f>IF('2b - USD - conv.'!Q281=0,0,'2a - USD - local'!Q281/'2b - USD - conv.'!Q281)</f>
        <v>0</v>
      </c>
      <c r="R281" s="286">
        <f>IF('2b - USD - conv.'!R281=0,0,'2a - USD - local'!R281/'2b - USD - conv.'!R281)</f>
        <v>0</v>
      </c>
      <c r="S281" s="286">
        <f>IF('2b - USD - conv.'!S281=0,0,'2a - USD - local'!S281/'2b - USD - conv.'!S281)</f>
        <v>0</v>
      </c>
      <c r="T281" s="286">
        <f>IF('2b - USD - conv.'!T281=0,0,'2a - USD - local'!T281/'2b - USD - conv.'!T281)</f>
        <v>0</v>
      </c>
      <c r="U281" s="286">
        <f>IF('2b - USD - conv.'!U281=0,0,'2a - USD - local'!U281/'2b - USD - conv.'!U281)</f>
        <v>0</v>
      </c>
      <c r="V281" s="286">
        <f>IF('2b - USD - conv.'!V281=0,0,'2a - USD - local'!V281/'2b - USD - conv.'!V281)</f>
        <v>0</v>
      </c>
      <c r="W281" s="286">
        <f>IF('2b - USD - conv.'!W281=0,0,'2a - USD - local'!W281/'2b - USD - conv.'!W281)</f>
        <v>0</v>
      </c>
      <c r="X281" s="286">
        <f>IF('2b - USD - conv.'!X281=0,0,'2a - USD - local'!X281/'2b - USD - conv.'!X281)</f>
        <v>0</v>
      </c>
      <c r="Y281" s="286">
        <f>IF('2b - USD - conv.'!Y281=0,0,'2a - USD - local'!Y281/'2b - USD - conv.'!Y281)</f>
        <v>0</v>
      </c>
      <c r="Z281" s="286">
        <f>IF('2b - USD - conv.'!Z281=0,0,'2a - USD - local'!Z281/'2b - USD - conv.'!Z281)</f>
        <v>0</v>
      </c>
      <c r="AA281" s="286">
        <f>IF('2b - USD - conv.'!AA281=0,0,'2a - USD - local'!AA281/'2b - USD - conv.'!AA281)</f>
        <v>0</v>
      </c>
      <c r="AB281" s="286">
        <f>IF('2b - USD - conv.'!AB281=0,0,'2a - USD - local'!AB281/'2b - USD - conv.'!AB281)</f>
        <v>0</v>
      </c>
      <c r="AC281" s="286">
        <f>IF('2b - USD - conv.'!AC281=0,0,'2a - USD - local'!AC281/'2b - USD - conv.'!AC281)</f>
        <v>0</v>
      </c>
      <c r="AD281" s="286">
        <f>IF('2b - USD - conv.'!AD281=0,0,'2a - USD - local'!AD281/'2b - USD - conv.'!AD281)</f>
        <v>0</v>
      </c>
      <c r="AE281" s="286">
        <f>IF('2b - USD - conv.'!AE281=0,0,'2a - USD - local'!AE281/'2b - USD - conv.'!AE281)</f>
        <v>0</v>
      </c>
      <c r="AF281" s="286">
        <f>IF('2b - USD - conv.'!AF281=0,0,'2a - USD - local'!AF281/'2b - USD - conv.'!AF281)</f>
        <v>0</v>
      </c>
      <c r="AG281" s="286">
        <f>IF('2b - USD - conv.'!AG281=0,0,'2a - USD - local'!AG281/'2b - USD - conv.'!AG281)</f>
        <v>0</v>
      </c>
      <c r="AH281" s="286">
        <f>IF('2b - USD - conv.'!AH281=0,0,'2a - USD - local'!AH281/'2b - USD - conv.'!AH281)</f>
        <v>0</v>
      </c>
      <c r="AI281" s="286">
        <f>IF('2b - USD - conv.'!AI281=0,0,'2a - USD - local'!AI281/'2b - USD - conv.'!AI281)</f>
        <v>0</v>
      </c>
      <c r="AJ281" s="286">
        <f>IF('2b - USD - conv.'!AJ281=0,0,'2a - USD - local'!AJ281/'2b - USD - conv.'!AJ281)</f>
        <v>0</v>
      </c>
      <c r="AK281" s="286">
        <f>IF('2b - USD - conv.'!AK281=0,0,'2a - USD - local'!AK281/'2b - USD - conv.'!AK281)</f>
        <v>0</v>
      </c>
      <c r="AL281" s="286">
        <f>IF('2b - USD - conv.'!AL281=0,0,'2a - USD - local'!AL281/'2b - USD - conv.'!AL281)</f>
        <v>0</v>
      </c>
      <c r="AM281" s="286">
        <f>IF('2b - USD - conv.'!AM281=0,0,'2a - USD - local'!AM281/'2b - USD - conv.'!AM281)</f>
        <v>0</v>
      </c>
      <c r="AN281" s="286">
        <f>IF('2b - USD - conv.'!AN281=0,0,'2a - USD - local'!AN281/'2b - USD - conv.'!AN281)</f>
        <v>0</v>
      </c>
      <c r="AO281" s="286">
        <f>IF('2b - USD - conv.'!AO281=0,0,'2a - USD - local'!AO281/'2b - USD - conv.'!AO281)</f>
        <v>0</v>
      </c>
      <c r="AP281" s="308">
        <f>IF('2b - USD - conv.'!AP281=0,0,'2a - USD - local'!AP281/'2b - USD - conv.'!AP281)</f>
        <v>0</v>
      </c>
    </row>
    <row r="282" spans="1:42" customFormat="1" outlineLevel="1" collapsed="1">
      <c r="A282" s="212"/>
      <c r="B282" s="201">
        <f>B281-COUNTIFS(C270:C281,"")</f>
        <v>4</v>
      </c>
      <c r="C282" s="201" t="s">
        <v>285</v>
      </c>
      <c r="D282" s="201"/>
      <c r="E282" s="201"/>
      <c r="F282" s="201"/>
      <c r="G282" s="201"/>
      <c r="H282" s="201"/>
      <c r="I282" s="201"/>
      <c r="J282" s="201"/>
      <c r="K282" s="201"/>
      <c r="L282" s="201"/>
      <c r="M282" s="280">
        <f t="shared" ref="M282:AP282" si="24">SUM(M270:M281)</f>
        <v>0</v>
      </c>
      <c r="N282" s="280">
        <f t="shared" si="24"/>
        <v>0</v>
      </c>
      <c r="O282" s="280">
        <f t="shared" si="24"/>
        <v>0</v>
      </c>
      <c r="P282" s="280">
        <f t="shared" si="24"/>
        <v>0</v>
      </c>
      <c r="Q282" s="280">
        <f t="shared" si="24"/>
        <v>0</v>
      </c>
      <c r="R282" s="280">
        <f t="shared" si="24"/>
        <v>0</v>
      </c>
      <c r="S282" s="280">
        <f t="shared" si="24"/>
        <v>0</v>
      </c>
      <c r="T282" s="280">
        <f t="shared" si="24"/>
        <v>0</v>
      </c>
      <c r="U282" s="280">
        <f t="shared" si="24"/>
        <v>0</v>
      </c>
      <c r="V282" s="280">
        <f t="shared" si="24"/>
        <v>0</v>
      </c>
      <c r="W282" s="280">
        <f t="shared" si="24"/>
        <v>0</v>
      </c>
      <c r="X282" s="280">
        <f t="shared" si="24"/>
        <v>0</v>
      </c>
      <c r="Y282" s="280">
        <f t="shared" si="24"/>
        <v>0</v>
      </c>
      <c r="Z282" s="280">
        <f t="shared" si="24"/>
        <v>0</v>
      </c>
      <c r="AA282" s="280">
        <f t="shared" si="24"/>
        <v>0</v>
      </c>
      <c r="AB282" s="280">
        <f t="shared" si="24"/>
        <v>0</v>
      </c>
      <c r="AC282" s="280">
        <f t="shared" si="24"/>
        <v>0</v>
      </c>
      <c r="AD282" s="280">
        <f t="shared" si="24"/>
        <v>0</v>
      </c>
      <c r="AE282" s="280">
        <f t="shared" si="24"/>
        <v>0</v>
      </c>
      <c r="AF282" s="280">
        <f t="shared" si="24"/>
        <v>0</v>
      </c>
      <c r="AG282" s="280">
        <f t="shared" si="24"/>
        <v>0</v>
      </c>
      <c r="AH282" s="280">
        <f t="shared" si="24"/>
        <v>0</v>
      </c>
      <c r="AI282" s="280">
        <f t="shared" si="24"/>
        <v>0</v>
      </c>
      <c r="AJ282" s="280">
        <f t="shared" si="24"/>
        <v>0</v>
      </c>
      <c r="AK282" s="280">
        <f t="shared" si="24"/>
        <v>0</v>
      </c>
      <c r="AL282" s="280">
        <f t="shared" si="24"/>
        <v>0</v>
      </c>
      <c r="AM282" s="280">
        <f t="shared" si="24"/>
        <v>0</v>
      </c>
      <c r="AN282" s="280">
        <f t="shared" si="24"/>
        <v>0</v>
      </c>
      <c r="AO282" s="280">
        <f t="shared" si="24"/>
        <v>0</v>
      </c>
      <c r="AP282" s="280">
        <f t="shared" si="24"/>
        <v>0</v>
      </c>
    </row>
    <row r="283" spans="1:42" customFormat="1" outlineLevel="1">
      <c r="A283" s="221"/>
      <c r="B283" s="222"/>
      <c r="C283" s="222"/>
      <c r="D283" s="222"/>
      <c r="E283" s="222"/>
      <c r="F283" s="222"/>
      <c r="G283" s="222"/>
      <c r="H283" s="222"/>
      <c r="I283" s="222"/>
      <c r="J283" s="222"/>
      <c r="K283" s="222"/>
      <c r="L283" s="222"/>
      <c r="M283" s="317"/>
      <c r="N283" s="317"/>
      <c r="O283" s="317"/>
      <c r="P283" s="317"/>
      <c r="Q283" s="317"/>
      <c r="R283" s="317"/>
      <c r="S283" s="317"/>
      <c r="T283" s="317"/>
      <c r="U283" s="317"/>
      <c r="V283" s="317"/>
      <c r="W283" s="317"/>
      <c r="X283" s="317"/>
      <c r="Y283" s="317"/>
      <c r="Z283" s="317"/>
      <c r="AA283" s="317"/>
      <c r="AB283" s="317"/>
      <c r="AC283" s="317"/>
      <c r="AD283" s="317"/>
      <c r="AE283" s="317"/>
      <c r="AF283" s="317"/>
      <c r="AG283" s="317"/>
      <c r="AH283" s="317"/>
      <c r="AI283" s="317"/>
      <c r="AJ283" s="317"/>
      <c r="AK283" s="317"/>
      <c r="AL283" s="317"/>
      <c r="AM283" s="317"/>
      <c r="AN283" s="317"/>
      <c r="AO283" s="317"/>
      <c r="AP283" s="317"/>
    </row>
    <row r="284" spans="1:42" customFormat="1" outlineLevel="1">
      <c r="A284" s="220" t="s">
        <v>254</v>
      </c>
      <c r="B284" s="220" t="s">
        <v>287</v>
      </c>
      <c r="C284" s="220" t="s">
        <v>284</v>
      </c>
      <c r="D284" s="220"/>
      <c r="E284" s="220"/>
      <c r="F284" s="220"/>
      <c r="G284" s="220"/>
      <c r="H284" s="220"/>
      <c r="I284" s="220"/>
      <c r="J284" s="220"/>
      <c r="K284" s="220"/>
      <c r="L284" s="220"/>
      <c r="M284" s="315"/>
      <c r="N284" s="315"/>
      <c r="O284" s="315"/>
      <c r="P284" s="315"/>
      <c r="Q284" s="315"/>
      <c r="R284" s="315"/>
      <c r="S284" s="315"/>
      <c r="T284" s="315"/>
      <c r="U284" s="315"/>
      <c r="V284" s="315"/>
      <c r="W284" s="315"/>
      <c r="X284" s="315"/>
      <c r="Y284" s="315"/>
      <c r="Z284" s="315"/>
      <c r="AA284" s="315"/>
      <c r="AB284" s="315"/>
      <c r="AC284" s="315"/>
      <c r="AD284" s="315"/>
      <c r="AE284" s="315"/>
      <c r="AF284" s="315"/>
      <c r="AG284" s="315"/>
      <c r="AH284" s="315"/>
      <c r="AI284" s="315"/>
      <c r="AJ284" s="315"/>
      <c r="AK284" s="315"/>
      <c r="AL284" s="315"/>
      <c r="AM284" s="315"/>
      <c r="AN284" s="315"/>
      <c r="AO284" s="315"/>
      <c r="AP284" s="315"/>
    </row>
    <row r="285" spans="1:42" customFormat="1" outlineLevel="2">
      <c r="A285" s="211" t="str">
        <f>A252&amp;"."&amp;A284&amp;"."&amp;A253&amp;"."&amp;B285</f>
        <v>1.d.6.1</v>
      </c>
      <c r="B285">
        <v>1</v>
      </c>
      <c r="C285" t="str">
        <f>'1-GBP'!C285</f>
        <v/>
      </c>
      <c r="M285" s="286">
        <f>IF('2b - USD - conv.'!M285=0,0,'2a - USD - local'!M285/'2b - USD - conv.'!M285)</f>
        <v>0</v>
      </c>
      <c r="N285" s="286">
        <f>IF('2b - USD - conv.'!N285=0,0,'2a - USD - local'!N285/'2b - USD - conv.'!N285)</f>
        <v>0</v>
      </c>
      <c r="O285" s="286">
        <f>IF('2b - USD - conv.'!O285=0,0,'2a - USD - local'!O285/'2b - USD - conv.'!O285)</f>
        <v>0</v>
      </c>
      <c r="P285" s="286">
        <f>IF('2b - USD - conv.'!P285=0,0,'2a - USD - local'!P285/'2b - USD - conv.'!P285)</f>
        <v>0</v>
      </c>
      <c r="Q285" s="286">
        <f>IF('2b - USD - conv.'!Q285=0,0,'2a - USD - local'!Q285/'2b - USD - conv.'!Q285)</f>
        <v>0</v>
      </c>
      <c r="R285" s="286">
        <f>IF('2b - USD - conv.'!R285=0,0,'2a - USD - local'!R285/'2b - USD - conv.'!R285)</f>
        <v>0</v>
      </c>
      <c r="S285" s="286">
        <f>IF('2b - USD - conv.'!S285=0,0,'2a - USD - local'!S285/'2b - USD - conv.'!S285)</f>
        <v>0</v>
      </c>
      <c r="T285" s="286">
        <f>IF('2b - USD - conv.'!T285=0,0,'2a - USD - local'!T285/'2b - USD - conv.'!T285)</f>
        <v>0</v>
      </c>
      <c r="U285" s="286">
        <f>IF('2b - USD - conv.'!U285=0,0,'2a - USD - local'!U285/'2b - USD - conv.'!U285)</f>
        <v>0</v>
      </c>
      <c r="V285" s="286">
        <f>IF('2b - USD - conv.'!V285=0,0,'2a - USD - local'!V285/'2b - USD - conv.'!V285)</f>
        <v>0</v>
      </c>
      <c r="W285" s="286">
        <f>IF('2b - USD - conv.'!W285=0,0,'2a - USD - local'!W285/'2b - USD - conv.'!W285)</f>
        <v>0</v>
      </c>
      <c r="X285" s="286">
        <f>IF('2b - USD - conv.'!X285=0,0,'2a - USD - local'!X285/'2b - USD - conv.'!X285)</f>
        <v>0</v>
      </c>
      <c r="Y285" s="286">
        <f>IF('2b - USD - conv.'!Y285=0,0,'2a - USD - local'!Y285/'2b - USD - conv.'!Y285)</f>
        <v>0</v>
      </c>
      <c r="Z285" s="286">
        <f>IF('2b - USD - conv.'!Z285=0,0,'2a - USD - local'!Z285/'2b - USD - conv.'!Z285)</f>
        <v>0</v>
      </c>
      <c r="AA285" s="286">
        <f>IF('2b - USD - conv.'!AA285=0,0,'2a - USD - local'!AA285/'2b - USD - conv.'!AA285)</f>
        <v>0</v>
      </c>
      <c r="AB285" s="286">
        <f>IF('2b - USD - conv.'!AB285=0,0,'2a - USD - local'!AB285/'2b - USD - conv.'!AB285)</f>
        <v>0</v>
      </c>
      <c r="AC285" s="286">
        <f>IF('2b - USD - conv.'!AC285=0,0,'2a - USD - local'!AC285/'2b - USD - conv.'!AC285)</f>
        <v>0</v>
      </c>
      <c r="AD285" s="286">
        <f>IF('2b - USD - conv.'!AD285=0,0,'2a - USD - local'!AD285/'2b - USD - conv.'!AD285)</f>
        <v>0</v>
      </c>
      <c r="AE285" s="286">
        <f>IF('2b - USD - conv.'!AE285=0,0,'2a - USD - local'!AE285/'2b - USD - conv.'!AE285)</f>
        <v>0</v>
      </c>
      <c r="AF285" s="286">
        <f>IF('2b - USD - conv.'!AF285=0,0,'2a - USD - local'!AF285/'2b - USD - conv.'!AF285)</f>
        <v>0</v>
      </c>
      <c r="AG285" s="286">
        <f>IF('2b - USD - conv.'!AG285=0,0,'2a - USD - local'!AG285/'2b - USD - conv.'!AG285)</f>
        <v>0</v>
      </c>
      <c r="AH285" s="286">
        <f>IF('2b - USD - conv.'!AH285=0,0,'2a - USD - local'!AH285/'2b - USD - conv.'!AH285)</f>
        <v>0</v>
      </c>
      <c r="AI285" s="286">
        <f>IF('2b - USD - conv.'!AI285=0,0,'2a - USD - local'!AI285/'2b - USD - conv.'!AI285)</f>
        <v>0</v>
      </c>
      <c r="AJ285" s="286">
        <f>IF('2b - USD - conv.'!AJ285=0,0,'2a - USD - local'!AJ285/'2b - USD - conv.'!AJ285)</f>
        <v>0</v>
      </c>
      <c r="AK285" s="286">
        <f>IF('2b - USD - conv.'!AK285=0,0,'2a - USD - local'!AK285/'2b - USD - conv.'!AK285)</f>
        <v>0</v>
      </c>
      <c r="AL285" s="286">
        <f>IF('2b - USD - conv.'!AL285=0,0,'2a - USD - local'!AL285/'2b - USD - conv.'!AL285)</f>
        <v>0</v>
      </c>
      <c r="AM285" s="286">
        <f>IF('2b - USD - conv.'!AM285=0,0,'2a - USD - local'!AM285/'2b - USD - conv.'!AM285)</f>
        <v>0</v>
      </c>
      <c r="AN285" s="286">
        <f>IF('2b - USD - conv.'!AN285=0,0,'2a - USD - local'!AN285/'2b - USD - conv.'!AN285)</f>
        <v>0</v>
      </c>
      <c r="AO285" s="286">
        <f>IF('2b - USD - conv.'!AO285=0,0,'2a - USD - local'!AO285/'2b - USD - conv.'!AO285)</f>
        <v>0</v>
      </c>
      <c r="AP285" s="308">
        <f>IF('2b - USD - conv.'!AP285=0,0,'2a - USD - local'!AP285/'2b - USD - conv.'!AP285)</f>
        <v>0</v>
      </c>
    </row>
    <row r="286" spans="1:42" customFormat="1" outlineLevel="2">
      <c r="A286" s="211" t="str">
        <f>A252&amp;"."&amp;A284&amp;"."&amp;A253&amp;"."&amp;B286</f>
        <v>1.d.6.2</v>
      </c>
      <c r="B286">
        <v>2</v>
      </c>
      <c r="C286" t="str">
        <f>'1-GBP'!C286</f>
        <v/>
      </c>
      <c r="M286" s="286">
        <f>IF('2b - USD - conv.'!M286=0,0,'2a - USD - local'!M286/'2b - USD - conv.'!M286)</f>
        <v>0</v>
      </c>
      <c r="N286" s="286">
        <f>IF('2b - USD - conv.'!N286=0,0,'2a - USD - local'!N286/'2b - USD - conv.'!N286)</f>
        <v>0</v>
      </c>
      <c r="O286" s="286">
        <f>IF('2b - USD - conv.'!O286=0,0,'2a - USD - local'!O286/'2b - USD - conv.'!O286)</f>
        <v>0</v>
      </c>
      <c r="P286" s="286">
        <f>IF('2b - USD - conv.'!P286=0,0,'2a - USD - local'!P286/'2b - USD - conv.'!P286)</f>
        <v>0</v>
      </c>
      <c r="Q286" s="286">
        <f>IF('2b - USD - conv.'!Q286=0,0,'2a - USD - local'!Q286/'2b - USD - conv.'!Q286)</f>
        <v>0</v>
      </c>
      <c r="R286" s="286">
        <f>IF('2b - USD - conv.'!R286=0,0,'2a - USD - local'!R286/'2b - USD - conv.'!R286)</f>
        <v>0</v>
      </c>
      <c r="S286" s="286">
        <f>IF('2b - USD - conv.'!S286=0,0,'2a - USD - local'!S286/'2b - USD - conv.'!S286)</f>
        <v>0</v>
      </c>
      <c r="T286" s="286">
        <f>IF('2b - USD - conv.'!T286=0,0,'2a - USD - local'!T286/'2b - USD - conv.'!T286)</f>
        <v>0</v>
      </c>
      <c r="U286" s="286">
        <f>IF('2b - USD - conv.'!U286=0,0,'2a - USD - local'!U286/'2b - USD - conv.'!U286)</f>
        <v>0</v>
      </c>
      <c r="V286" s="286">
        <f>IF('2b - USD - conv.'!V286=0,0,'2a - USD - local'!V286/'2b - USD - conv.'!V286)</f>
        <v>0</v>
      </c>
      <c r="W286" s="286">
        <f>IF('2b - USD - conv.'!W286=0,0,'2a - USD - local'!W286/'2b - USD - conv.'!W286)</f>
        <v>0</v>
      </c>
      <c r="X286" s="286">
        <f>IF('2b - USD - conv.'!X286=0,0,'2a - USD - local'!X286/'2b - USD - conv.'!X286)</f>
        <v>0</v>
      </c>
      <c r="Y286" s="286">
        <f>IF('2b - USD - conv.'!Y286=0,0,'2a - USD - local'!Y286/'2b - USD - conv.'!Y286)</f>
        <v>0</v>
      </c>
      <c r="Z286" s="286">
        <f>IF('2b - USD - conv.'!Z286=0,0,'2a - USD - local'!Z286/'2b - USD - conv.'!Z286)</f>
        <v>0</v>
      </c>
      <c r="AA286" s="286">
        <f>IF('2b - USD - conv.'!AA286=0,0,'2a - USD - local'!AA286/'2b - USD - conv.'!AA286)</f>
        <v>0</v>
      </c>
      <c r="AB286" s="286">
        <f>IF('2b - USD - conv.'!AB286=0,0,'2a - USD - local'!AB286/'2b - USD - conv.'!AB286)</f>
        <v>0</v>
      </c>
      <c r="AC286" s="286">
        <f>IF('2b - USD - conv.'!AC286=0,0,'2a - USD - local'!AC286/'2b - USD - conv.'!AC286)</f>
        <v>0</v>
      </c>
      <c r="AD286" s="286">
        <f>IF('2b - USD - conv.'!AD286=0,0,'2a - USD - local'!AD286/'2b - USD - conv.'!AD286)</f>
        <v>0</v>
      </c>
      <c r="AE286" s="286">
        <f>IF('2b - USD - conv.'!AE286=0,0,'2a - USD - local'!AE286/'2b - USD - conv.'!AE286)</f>
        <v>0</v>
      </c>
      <c r="AF286" s="286">
        <f>IF('2b - USD - conv.'!AF286=0,0,'2a - USD - local'!AF286/'2b - USD - conv.'!AF286)</f>
        <v>0</v>
      </c>
      <c r="AG286" s="286">
        <f>IF('2b - USD - conv.'!AG286=0,0,'2a - USD - local'!AG286/'2b - USD - conv.'!AG286)</f>
        <v>0</v>
      </c>
      <c r="AH286" s="286">
        <f>IF('2b - USD - conv.'!AH286=0,0,'2a - USD - local'!AH286/'2b - USD - conv.'!AH286)</f>
        <v>0</v>
      </c>
      <c r="AI286" s="286">
        <f>IF('2b - USD - conv.'!AI286=0,0,'2a - USD - local'!AI286/'2b - USD - conv.'!AI286)</f>
        <v>0</v>
      </c>
      <c r="AJ286" s="286">
        <f>IF('2b - USD - conv.'!AJ286=0,0,'2a - USD - local'!AJ286/'2b - USD - conv.'!AJ286)</f>
        <v>0</v>
      </c>
      <c r="AK286" s="286">
        <f>IF('2b - USD - conv.'!AK286=0,0,'2a - USD - local'!AK286/'2b - USD - conv.'!AK286)</f>
        <v>0</v>
      </c>
      <c r="AL286" s="286">
        <f>IF('2b - USD - conv.'!AL286=0,0,'2a - USD - local'!AL286/'2b - USD - conv.'!AL286)</f>
        <v>0</v>
      </c>
      <c r="AM286" s="286">
        <f>IF('2b - USD - conv.'!AM286=0,0,'2a - USD - local'!AM286/'2b - USD - conv.'!AM286)</f>
        <v>0</v>
      </c>
      <c r="AN286" s="286">
        <f>IF('2b - USD - conv.'!AN286=0,0,'2a - USD - local'!AN286/'2b - USD - conv.'!AN286)</f>
        <v>0</v>
      </c>
      <c r="AO286" s="286">
        <f>IF('2b - USD - conv.'!AO286=0,0,'2a - USD - local'!AO286/'2b - USD - conv.'!AO286)</f>
        <v>0</v>
      </c>
      <c r="AP286" s="308">
        <f>IF('2b - USD - conv.'!AP286=0,0,'2a - USD - local'!AP286/'2b - USD - conv.'!AP286)</f>
        <v>0</v>
      </c>
    </row>
    <row r="287" spans="1:42" customFormat="1" outlineLevel="2">
      <c r="A287" s="211" t="str">
        <f>A252&amp;"."&amp;A284&amp;"."&amp;A253&amp;"."&amp;B287</f>
        <v>1.d.6.3</v>
      </c>
      <c r="B287">
        <v>3</v>
      </c>
      <c r="C287" t="str">
        <f>'1-GBP'!C287</f>
        <v/>
      </c>
      <c r="M287" s="286">
        <f>IF('2b - USD - conv.'!M287=0,0,'2a - USD - local'!M287/'2b - USD - conv.'!M287)</f>
        <v>0</v>
      </c>
      <c r="N287" s="286">
        <f>IF('2b - USD - conv.'!N287=0,0,'2a - USD - local'!N287/'2b - USD - conv.'!N287)</f>
        <v>0</v>
      </c>
      <c r="O287" s="286">
        <f>IF('2b - USD - conv.'!O287=0,0,'2a - USD - local'!O287/'2b - USD - conv.'!O287)</f>
        <v>0</v>
      </c>
      <c r="P287" s="286">
        <f>IF('2b - USD - conv.'!P287=0,0,'2a - USD - local'!P287/'2b - USD - conv.'!P287)</f>
        <v>0</v>
      </c>
      <c r="Q287" s="286">
        <f>IF('2b - USD - conv.'!Q287=0,0,'2a - USD - local'!Q287/'2b - USD - conv.'!Q287)</f>
        <v>0</v>
      </c>
      <c r="R287" s="286">
        <f>IF('2b - USD - conv.'!R287=0,0,'2a - USD - local'!R287/'2b - USD - conv.'!R287)</f>
        <v>0</v>
      </c>
      <c r="S287" s="286">
        <f>IF('2b - USD - conv.'!S287=0,0,'2a - USD - local'!S287/'2b - USD - conv.'!S287)</f>
        <v>0</v>
      </c>
      <c r="T287" s="286">
        <f>IF('2b - USD - conv.'!T287=0,0,'2a - USD - local'!T287/'2b - USD - conv.'!T287)</f>
        <v>0</v>
      </c>
      <c r="U287" s="286">
        <f>IF('2b - USD - conv.'!U287=0,0,'2a - USD - local'!U287/'2b - USD - conv.'!U287)</f>
        <v>0</v>
      </c>
      <c r="V287" s="286">
        <f>IF('2b - USD - conv.'!V287=0,0,'2a - USD - local'!V287/'2b - USD - conv.'!V287)</f>
        <v>0</v>
      </c>
      <c r="W287" s="286">
        <f>IF('2b - USD - conv.'!W287=0,0,'2a - USD - local'!W287/'2b - USD - conv.'!W287)</f>
        <v>0</v>
      </c>
      <c r="X287" s="286">
        <f>IF('2b - USD - conv.'!X287=0,0,'2a - USD - local'!X287/'2b - USD - conv.'!X287)</f>
        <v>0</v>
      </c>
      <c r="Y287" s="286">
        <f>IF('2b - USD - conv.'!Y287=0,0,'2a - USD - local'!Y287/'2b - USD - conv.'!Y287)</f>
        <v>0</v>
      </c>
      <c r="Z287" s="286">
        <f>IF('2b - USD - conv.'!Z287=0,0,'2a - USD - local'!Z287/'2b - USD - conv.'!Z287)</f>
        <v>0</v>
      </c>
      <c r="AA287" s="286">
        <f>IF('2b - USD - conv.'!AA287=0,0,'2a - USD - local'!AA287/'2b - USD - conv.'!AA287)</f>
        <v>0</v>
      </c>
      <c r="AB287" s="286">
        <f>IF('2b - USD - conv.'!AB287=0,0,'2a - USD - local'!AB287/'2b - USD - conv.'!AB287)</f>
        <v>0</v>
      </c>
      <c r="AC287" s="286">
        <f>IF('2b - USD - conv.'!AC287=0,0,'2a - USD - local'!AC287/'2b - USD - conv.'!AC287)</f>
        <v>0</v>
      </c>
      <c r="AD287" s="286">
        <f>IF('2b - USD - conv.'!AD287=0,0,'2a - USD - local'!AD287/'2b - USD - conv.'!AD287)</f>
        <v>0</v>
      </c>
      <c r="AE287" s="286">
        <f>IF('2b - USD - conv.'!AE287=0,0,'2a - USD - local'!AE287/'2b - USD - conv.'!AE287)</f>
        <v>0</v>
      </c>
      <c r="AF287" s="286">
        <f>IF('2b - USD - conv.'!AF287=0,0,'2a - USD - local'!AF287/'2b - USD - conv.'!AF287)</f>
        <v>0</v>
      </c>
      <c r="AG287" s="286">
        <f>IF('2b - USD - conv.'!AG287=0,0,'2a - USD - local'!AG287/'2b - USD - conv.'!AG287)</f>
        <v>0</v>
      </c>
      <c r="AH287" s="286">
        <f>IF('2b - USD - conv.'!AH287=0,0,'2a - USD - local'!AH287/'2b - USD - conv.'!AH287)</f>
        <v>0</v>
      </c>
      <c r="AI287" s="286">
        <f>IF('2b - USD - conv.'!AI287=0,0,'2a - USD - local'!AI287/'2b - USD - conv.'!AI287)</f>
        <v>0</v>
      </c>
      <c r="AJ287" s="286">
        <f>IF('2b - USD - conv.'!AJ287=0,0,'2a - USD - local'!AJ287/'2b - USD - conv.'!AJ287)</f>
        <v>0</v>
      </c>
      <c r="AK287" s="286">
        <f>IF('2b - USD - conv.'!AK287=0,0,'2a - USD - local'!AK287/'2b - USD - conv.'!AK287)</f>
        <v>0</v>
      </c>
      <c r="AL287" s="286">
        <f>IF('2b - USD - conv.'!AL287=0,0,'2a - USD - local'!AL287/'2b - USD - conv.'!AL287)</f>
        <v>0</v>
      </c>
      <c r="AM287" s="286">
        <f>IF('2b - USD - conv.'!AM287=0,0,'2a - USD - local'!AM287/'2b - USD - conv.'!AM287)</f>
        <v>0</v>
      </c>
      <c r="AN287" s="286">
        <f>IF('2b - USD - conv.'!AN287=0,0,'2a - USD - local'!AN287/'2b - USD - conv.'!AN287)</f>
        <v>0</v>
      </c>
      <c r="AO287" s="286">
        <f>IF('2b - USD - conv.'!AO287=0,0,'2a - USD - local'!AO287/'2b - USD - conv.'!AO287)</f>
        <v>0</v>
      </c>
      <c r="AP287" s="308">
        <f>IF('2b - USD - conv.'!AP287=0,0,'2a - USD - local'!AP287/'2b - USD - conv.'!AP287)</f>
        <v>0</v>
      </c>
    </row>
    <row r="288" spans="1:42" customFormat="1" outlineLevel="2">
      <c r="A288" s="211" t="str">
        <f>A252&amp;"."&amp;A284&amp;"."&amp;A253&amp;"."&amp;B288</f>
        <v>1.d.6.4</v>
      </c>
      <c r="B288">
        <v>4</v>
      </c>
      <c r="C288" t="str">
        <f>'1-GBP'!C288</f>
        <v/>
      </c>
      <c r="M288" s="286">
        <f>IF('2b - USD - conv.'!M288=0,0,'2a - USD - local'!M288/'2b - USD - conv.'!M288)</f>
        <v>0</v>
      </c>
      <c r="N288" s="286">
        <f>IF('2b - USD - conv.'!N288=0,0,'2a - USD - local'!N288/'2b - USD - conv.'!N288)</f>
        <v>0</v>
      </c>
      <c r="O288" s="286">
        <f>IF('2b - USD - conv.'!O288=0,0,'2a - USD - local'!O288/'2b - USD - conv.'!O288)</f>
        <v>0</v>
      </c>
      <c r="P288" s="286">
        <f>IF('2b - USD - conv.'!P288=0,0,'2a - USD - local'!P288/'2b - USD - conv.'!P288)</f>
        <v>0</v>
      </c>
      <c r="Q288" s="286">
        <f>IF('2b - USD - conv.'!Q288=0,0,'2a - USD - local'!Q288/'2b - USD - conv.'!Q288)</f>
        <v>0</v>
      </c>
      <c r="R288" s="286">
        <f>IF('2b - USD - conv.'!R288=0,0,'2a - USD - local'!R288/'2b - USD - conv.'!R288)</f>
        <v>0</v>
      </c>
      <c r="S288" s="286">
        <f>IF('2b - USD - conv.'!S288=0,0,'2a - USD - local'!S288/'2b - USD - conv.'!S288)</f>
        <v>0</v>
      </c>
      <c r="T288" s="286">
        <f>IF('2b - USD - conv.'!T288=0,0,'2a - USD - local'!T288/'2b - USD - conv.'!T288)</f>
        <v>0</v>
      </c>
      <c r="U288" s="286">
        <f>IF('2b - USD - conv.'!U288=0,0,'2a - USD - local'!U288/'2b - USD - conv.'!U288)</f>
        <v>0</v>
      </c>
      <c r="V288" s="286">
        <f>IF('2b - USD - conv.'!V288=0,0,'2a - USD - local'!V288/'2b - USD - conv.'!V288)</f>
        <v>0</v>
      </c>
      <c r="W288" s="286">
        <f>IF('2b - USD - conv.'!W288=0,0,'2a - USD - local'!W288/'2b - USD - conv.'!W288)</f>
        <v>0</v>
      </c>
      <c r="X288" s="286">
        <f>IF('2b - USD - conv.'!X288=0,0,'2a - USD - local'!X288/'2b - USD - conv.'!X288)</f>
        <v>0</v>
      </c>
      <c r="Y288" s="286">
        <f>IF('2b - USD - conv.'!Y288=0,0,'2a - USD - local'!Y288/'2b - USD - conv.'!Y288)</f>
        <v>0</v>
      </c>
      <c r="Z288" s="286">
        <f>IF('2b - USD - conv.'!Z288=0,0,'2a - USD - local'!Z288/'2b - USD - conv.'!Z288)</f>
        <v>0</v>
      </c>
      <c r="AA288" s="286">
        <f>IF('2b - USD - conv.'!AA288=0,0,'2a - USD - local'!AA288/'2b - USD - conv.'!AA288)</f>
        <v>0</v>
      </c>
      <c r="AB288" s="286">
        <f>IF('2b - USD - conv.'!AB288=0,0,'2a - USD - local'!AB288/'2b - USD - conv.'!AB288)</f>
        <v>0</v>
      </c>
      <c r="AC288" s="286">
        <f>IF('2b - USD - conv.'!AC288=0,0,'2a - USD - local'!AC288/'2b - USD - conv.'!AC288)</f>
        <v>0</v>
      </c>
      <c r="AD288" s="286">
        <f>IF('2b - USD - conv.'!AD288=0,0,'2a - USD - local'!AD288/'2b - USD - conv.'!AD288)</f>
        <v>0</v>
      </c>
      <c r="AE288" s="286">
        <f>IF('2b - USD - conv.'!AE288=0,0,'2a - USD - local'!AE288/'2b - USD - conv.'!AE288)</f>
        <v>0</v>
      </c>
      <c r="AF288" s="286">
        <f>IF('2b - USD - conv.'!AF288=0,0,'2a - USD - local'!AF288/'2b - USD - conv.'!AF288)</f>
        <v>0</v>
      </c>
      <c r="AG288" s="286">
        <f>IF('2b - USD - conv.'!AG288=0,0,'2a - USD - local'!AG288/'2b - USD - conv.'!AG288)</f>
        <v>0</v>
      </c>
      <c r="AH288" s="286">
        <f>IF('2b - USD - conv.'!AH288=0,0,'2a - USD - local'!AH288/'2b - USD - conv.'!AH288)</f>
        <v>0</v>
      </c>
      <c r="AI288" s="286">
        <f>IF('2b - USD - conv.'!AI288=0,0,'2a - USD - local'!AI288/'2b - USD - conv.'!AI288)</f>
        <v>0</v>
      </c>
      <c r="AJ288" s="286">
        <f>IF('2b - USD - conv.'!AJ288=0,0,'2a - USD - local'!AJ288/'2b - USD - conv.'!AJ288)</f>
        <v>0</v>
      </c>
      <c r="AK288" s="286">
        <f>IF('2b - USD - conv.'!AK288=0,0,'2a - USD - local'!AK288/'2b - USD - conv.'!AK288)</f>
        <v>0</v>
      </c>
      <c r="AL288" s="286">
        <f>IF('2b - USD - conv.'!AL288=0,0,'2a - USD - local'!AL288/'2b - USD - conv.'!AL288)</f>
        <v>0</v>
      </c>
      <c r="AM288" s="286">
        <f>IF('2b - USD - conv.'!AM288=0,0,'2a - USD - local'!AM288/'2b - USD - conv.'!AM288)</f>
        <v>0</v>
      </c>
      <c r="AN288" s="286">
        <f>IF('2b - USD - conv.'!AN288=0,0,'2a - USD - local'!AN288/'2b - USD - conv.'!AN288)</f>
        <v>0</v>
      </c>
      <c r="AO288" s="286">
        <f>IF('2b - USD - conv.'!AO288=0,0,'2a - USD - local'!AO288/'2b - USD - conv.'!AO288)</f>
        <v>0</v>
      </c>
      <c r="AP288" s="308">
        <f>IF('2b - USD - conv.'!AP288=0,0,'2a - USD - local'!AP288/'2b - USD - conv.'!AP288)</f>
        <v>0</v>
      </c>
    </row>
    <row r="289" spans="1:42" customFormat="1" outlineLevel="2">
      <c r="A289" s="211" t="str">
        <f>A252&amp;"."&amp;A284&amp;"."&amp;A253&amp;"."&amp;B289</f>
        <v>1.d.6.5</v>
      </c>
      <c r="B289">
        <v>5</v>
      </c>
      <c r="C289" t="str">
        <f>'1-GBP'!C289</f>
        <v/>
      </c>
      <c r="M289" s="286">
        <f>IF('2b - USD - conv.'!M289=0,0,'2a - USD - local'!M289/'2b - USD - conv.'!M289)</f>
        <v>0</v>
      </c>
      <c r="N289" s="286">
        <f>IF('2b - USD - conv.'!N289=0,0,'2a - USD - local'!N289/'2b - USD - conv.'!N289)</f>
        <v>0</v>
      </c>
      <c r="O289" s="286">
        <f>IF('2b - USD - conv.'!O289=0,0,'2a - USD - local'!O289/'2b - USD - conv.'!O289)</f>
        <v>0</v>
      </c>
      <c r="P289" s="286">
        <f>IF('2b - USD - conv.'!P289=0,0,'2a - USD - local'!P289/'2b - USD - conv.'!P289)</f>
        <v>0</v>
      </c>
      <c r="Q289" s="286">
        <f>IF('2b - USD - conv.'!Q289=0,0,'2a - USD - local'!Q289/'2b - USD - conv.'!Q289)</f>
        <v>0</v>
      </c>
      <c r="R289" s="286">
        <f>IF('2b - USD - conv.'!R289=0,0,'2a - USD - local'!R289/'2b - USD - conv.'!R289)</f>
        <v>0</v>
      </c>
      <c r="S289" s="286">
        <f>IF('2b - USD - conv.'!S289=0,0,'2a - USD - local'!S289/'2b - USD - conv.'!S289)</f>
        <v>0</v>
      </c>
      <c r="T289" s="286">
        <f>IF('2b - USD - conv.'!T289=0,0,'2a - USD - local'!T289/'2b - USD - conv.'!T289)</f>
        <v>0</v>
      </c>
      <c r="U289" s="286">
        <f>IF('2b - USD - conv.'!U289=0,0,'2a - USD - local'!U289/'2b - USD - conv.'!U289)</f>
        <v>0</v>
      </c>
      <c r="V289" s="286">
        <f>IF('2b - USD - conv.'!V289=0,0,'2a - USD - local'!V289/'2b - USD - conv.'!V289)</f>
        <v>0</v>
      </c>
      <c r="W289" s="286">
        <f>IF('2b - USD - conv.'!W289=0,0,'2a - USD - local'!W289/'2b - USD - conv.'!W289)</f>
        <v>0</v>
      </c>
      <c r="X289" s="286">
        <f>IF('2b - USD - conv.'!X289=0,0,'2a - USD - local'!X289/'2b - USD - conv.'!X289)</f>
        <v>0</v>
      </c>
      <c r="Y289" s="286">
        <f>IF('2b - USD - conv.'!Y289=0,0,'2a - USD - local'!Y289/'2b - USD - conv.'!Y289)</f>
        <v>0</v>
      </c>
      <c r="Z289" s="286">
        <f>IF('2b - USD - conv.'!Z289=0,0,'2a - USD - local'!Z289/'2b - USD - conv.'!Z289)</f>
        <v>0</v>
      </c>
      <c r="AA289" s="286">
        <f>IF('2b - USD - conv.'!AA289=0,0,'2a - USD - local'!AA289/'2b - USD - conv.'!AA289)</f>
        <v>0</v>
      </c>
      <c r="AB289" s="286">
        <f>IF('2b - USD - conv.'!AB289=0,0,'2a - USD - local'!AB289/'2b - USD - conv.'!AB289)</f>
        <v>0</v>
      </c>
      <c r="AC289" s="286">
        <f>IF('2b - USD - conv.'!AC289=0,0,'2a - USD - local'!AC289/'2b - USD - conv.'!AC289)</f>
        <v>0</v>
      </c>
      <c r="AD289" s="286">
        <f>IF('2b - USD - conv.'!AD289=0,0,'2a - USD - local'!AD289/'2b - USD - conv.'!AD289)</f>
        <v>0</v>
      </c>
      <c r="AE289" s="286">
        <f>IF('2b - USD - conv.'!AE289=0,0,'2a - USD - local'!AE289/'2b - USD - conv.'!AE289)</f>
        <v>0</v>
      </c>
      <c r="AF289" s="286">
        <f>IF('2b - USD - conv.'!AF289=0,0,'2a - USD - local'!AF289/'2b - USD - conv.'!AF289)</f>
        <v>0</v>
      </c>
      <c r="AG289" s="286">
        <f>IF('2b - USD - conv.'!AG289=0,0,'2a - USD - local'!AG289/'2b - USD - conv.'!AG289)</f>
        <v>0</v>
      </c>
      <c r="AH289" s="286">
        <f>IF('2b - USD - conv.'!AH289=0,0,'2a - USD - local'!AH289/'2b - USD - conv.'!AH289)</f>
        <v>0</v>
      </c>
      <c r="AI289" s="286">
        <f>IF('2b - USD - conv.'!AI289=0,0,'2a - USD - local'!AI289/'2b - USD - conv.'!AI289)</f>
        <v>0</v>
      </c>
      <c r="AJ289" s="286">
        <f>IF('2b - USD - conv.'!AJ289=0,0,'2a - USD - local'!AJ289/'2b - USD - conv.'!AJ289)</f>
        <v>0</v>
      </c>
      <c r="AK289" s="286">
        <f>IF('2b - USD - conv.'!AK289=0,0,'2a - USD - local'!AK289/'2b - USD - conv.'!AK289)</f>
        <v>0</v>
      </c>
      <c r="AL289" s="286">
        <f>IF('2b - USD - conv.'!AL289=0,0,'2a - USD - local'!AL289/'2b - USD - conv.'!AL289)</f>
        <v>0</v>
      </c>
      <c r="AM289" s="286">
        <f>IF('2b - USD - conv.'!AM289=0,0,'2a - USD - local'!AM289/'2b - USD - conv.'!AM289)</f>
        <v>0</v>
      </c>
      <c r="AN289" s="286">
        <f>IF('2b - USD - conv.'!AN289=0,0,'2a - USD - local'!AN289/'2b - USD - conv.'!AN289)</f>
        <v>0</v>
      </c>
      <c r="AO289" s="286">
        <f>IF('2b - USD - conv.'!AO289=0,0,'2a - USD - local'!AO289/'2b - USD - conv.'!AO289)</f>
        <v>0</v>
      </c>
      <c r="AP289" s="308">
        <f>IF('2b - USD - conv.'!AP289=0,0,'2a - USD - local'!AP289/'2b - USD - conv.'!AP289)</f>
        <v>0</v>
      </c>
    </row>
    <row r="290" spans="1:42" customFormat="1" outlineLevel="2">
      <c r="A290" s="211" t="str">
        <f>A252&amp;"."&amp;A284&amp;"."&amp;A253&amp;"."&amp;B290</f>
        <v>1.d.6.6</v>
      </c>
      <c r="B290">
        <v>6</v>
      </c>
      <c r="C290" t="str">
        <f>'1-GBP'!C290</f>
        <v/>
      </c>
      <c r="M290" s="286">
        <f>IF('2b - USD - conv.'!M290=0,0,'2a - USD - local'!M290/'2b - USD - conv.'!M290)</f>
        <v>0</v>
      </c>
      <c r="N290" s="286">
        <f>IF('2b - USD - conv.'!N290=0,0,'2a - USD - local'!N290/'2b - USD - conv.'!N290)</f>
        <v>0</v>
      </c>
      <c r="O290" s="286">
        <f>IF('2b - USD - conv.'!O290=0,0,'2a - USD - local'!O290/'2b - USD - conv.'!O290)</f>
        <v>0</v>
      </c>
      <c r="P290" s="286">
        <f>IF('2b - USD - conv.'!P290=0,0,'2a - USD - local'!P290/'2b - USD - conv.'!P290)</f>
        <v>0</v>
      </c>
      <c r="Q290" s="286">
        <f>IF('2b - USD - conv.'!Q290=0,0,'2a - USD - local'!Q290/'2b - USD - conv.'!Q290)</f>
        <v>0</v>
      </c>
      <c r="R290" s="286">
        <f>IF('2b - USD - conv.'!R290=0,0,'2a - USD - local'!R290/'2b - USD - conv.'!R290)</f>
        <v>0</v>
      </c>
      <c r="S290" s="286">
        <f>IF('2b - USD - conv.'!S290=0,0,'2a - USD - local'!S290/'2b - USD - conv.'!S290)</f>
        <v>0</v>
      </c>
      <c r="T290" s="286">
        <f>IF('2b - USD - conv.'!T290=0,0,'2a - USD - local'!T290/'2b - USD - conv.'!T290)</f>
        <v>0</v>
      </c>
      <c r="U290" s="286">
        <f>IF('2b - USD - conv.'!U290=0,0,'2a - USD - local'!U290/'2b - USD - conv.'!U290)</f>
        <v>0</v>
      </c>
      <c r="V290" s="286">
        <f>IF('2b - USD - conv.'!V290=0,0,'2a - USD - local'!V290/'2b - USD - conv.'!V290)</f>
        <v>0</v>
      </c>
      <c r="W290" s="286">
        <f>IF('2b - USD - conv.'!W290=0,0,'2a - USD - local'!W290/'2b - USD - conv.'!W290)</f>
        <v>0</v>
      </c>
      <c r="X290" s="286">
        <f>IF('2b - USD - conv.'!X290=0,0,'2a - USD - local'!X290/'2b - USD - conv.'!X290)</f>
        <v>0</v>
      </c>
      <c r="Y290" s="286">
        <f>IF('2b - USD - conv.'!Y290=0,0,'2a - USD - local'!Y290/'2b - USD - conv.'!Y290)</f>
        <v>0</v>
      </c>
      <c r="Z290" s="286">
        <f>IF('2b - USD - conv.'!Z290=0,0,'2a - USD - local'!Z290/'2b - USD - conv.'!Z290)</f>
        <v>0</v>
      </c>
      <c r="AA290" s="286">
        <f>IF('2b - USD - conv.'!AA290=0,0,'2a - USD - local'!AA290/'2b - USD - conv.'!AA290)</f>
        <v>0</v>
      </c>
      <c r="AB290" s="286">
        <f>IF('2b - USD - conv.'!AB290=0,0,'2a - USD - local'!AB290/'2b - USD - conv.'!AB290)</f>
        <v>0</v>
      </c>
      <c r="AC290" s="286">
        <f>IF('2b - USD - conv.'!AC290=0,0,'2a - USD - local'!AC290/'2b - USD - conv.'!AC290)</f>
        <v>0</v>
      </c>
      <c r="AD290" s="286">
        <f>IF('2b - USD - conv.'!AD290=0,0,'2a - USD - local'!AD290/'2b - USD - conv.'!AD290)</f>
        <v>0</v>
      </c>
      <c r="AE290" s="286">
        <f>IF('2b - USD - conv.'!AE290=0,0,'2a - USD - local'!AE290/'2b - USD - conv.'!AE290)</f>
        <v>0</v>
      </c>
      <c r="AF290" s="286">
        <f>IF('2b - USD - conv.'!AF290=0,0,'2a - USD - local'!AF290/'2b - USD - conv.'!AF290)</f>
        <v>0</v>
      </c>
      <c r="AG290" s="286">
        <f>IF('2b - USD - conv.'!AG290=0,0,'2a - USD - local'!AG290/'2b - USD - conv.'!AG290)</f>
        <v>0</v>
      </c>
      <c r="AH290" s="286">
        <f>IF('2b - USD - conv.'!AH290=0,0,'2a - USD - local'!AH290/'2b - USD - conv.'!AH290)</f>
        <v>0</v>
      </c>
      <c r="AI290" s="286">
        <f>IF('2b - USD - conv.'!AI290=0,0,'2a - USD - local'!AI290/'2b - USD - conv.'!AI290)</f>
        <v>0</v>
      </c>
      <c r="AJ290" s="286">
        <f>IF('2b - USD - conv.'!AJ290=0,0,'2a - USD - local'!AJ290/'2b - USD - conv.'!AJ290)</f>
        <v>0</v>
      </c>
      <c r="AK290" s="286">
        <f>IF('2b - USD - conv.'!AK290=0,0,'2a - USD - local'!AK290/'2b - USD - conv.'!AK290)</f>
        <v>0</v>
      </c>
      <c r="AL290" s="286">
        <f>IF('2b - USD - conv.'!AL290=0,0,'2a - USD - local'!AL290/'2b - USD - conv.'!AL290)</f>
        <v>0</v>
      </c>
      <c r="AM290" s="286">
        <f>IF('2b - USD - conv.'!AM290=0,0,'2a - USD - local'!AM290/'2b - USD - conv.'!AM290)</f>
        <v>0</v>
      </c>
      <c r="AN290" s="286">
        <f>IF('2b - USD - conv.'!AN290=0,0,'2a - USD - local'!AN290/'2b - USD - conv.'!AN290)</f>
        <v>0</v>
      </c>
      <c r="AO290" s="286">
        <f>IF('2b - USD - conv.'!AO290=0,0,'2a - USD - local'!AO290/'2b - USD - conv.'!AO290)</f>
        <v>0</v>
      </c>
      <c r="AP290" s="308">
        <f>IF('2b - USD - conv.'!AP290=0,0,'2a - USD - local'!AP290/'2b - USD - conv.'!AP290)</f>
        <v>0</v>
      </c>
    </row>
    <row r="291" spans="1:42" customFormat="1" outlineLevel="2">
      <c r="A291" s="211" t="str">
        <f>A252&amp;"."&amp;A284&amp;"."&amp;A253&amp;"."&amp;B291</f>
        <v>1.d.6.7</v>
      </c>
      <c r="B291">
        <v>7</v>
      </c>
      <c r="C291" t="str">
        <f>'1-GBP'!C291</f>
        <v/>
      </c>
      <c r="M291" s="286">
        <f>IF('2b - USD - conv.'!M291=0,0,'2a - USD - local'!M291/'2b - USD - conv.'!M291)</f>
        <v>0</v>
      </c>
      <c r="N291" s="286">
        <f>IF('2b - USD - conv.'!N291=0,0,'2a - USD - local'!N291/'2b - USD - conv.'!N291)</f>
        <v>0</v>
      </c>
      <c r="O291" s="286">
        <f>IF('2b - USD - conv.'!O291=0,0,'2a - USD - local'!O291/'2b - USD - conv.'!O291)</f>
        <v>0</v>
      </c>
      <c r="P291" s="286">
        <f>IF('2b - USD - conv.'!P291=0,0,'2a - USD - local'!P291/'2b - USD - conv.'!P291)</f>
        <v>0</v>
      </c>
      <c r="Q291" s="286">
        <f>IF('2b - USD - conv.'!Q291=0,0,'2a - USD - local'!Q291/'2b - USD - conv.'!Q291)</f>
        <v>0</v>
      </c>
      <c r="R291" s="286">
        <f>IF('2b - USD - conv.'!R291=0,0,'2a - USD - local'!R291/'2b - USD - conv.'!R291)</f>
        <v>0</v>
      </c>
      <c r="S291" s="286">
        <f>IF('2b - USD - conv.'!S291=0,0,'2a - USD - local'!S291/'2b - USD - conv.'!S291)</f>
        <v>0</v>
      </c>
      <c r="T291" s="286">
        <f>IF('2b - USD - conv.'!T291=0,0,'2a - USD - local'!T291/'2b - USD - conv.'!T291)</f>
        <v>0</v>
      </c>
      <c r="U291" s="286">
        <f>IF('2b - USD - conv.'!U291=0,0,'2a - USD - local'!U291/'2b - USD - conv.'!U291)</f>
        <v>0</v>
      </c>
      <c r="V291" s="286">
        <f>IF('2b - USD - conv.'!V291=0,0,'2a - USD - local'!V291/'2b - USD - conv.'!V291)</f>
        <v>0</v>
      </c>
      <c r="W291" s="286">
        <f>IF('2b - USD - conv.'!W291=0,0,'2a - USD - local'!W291/'2b - USD - conv.'!W291)</f>
        <v>0</v>
      </c>
      <c r="X291" s="286">
        <f>IF('2b - USD - conv.'!X291=0,0,'2a - USD - local'!X291/'2b - USD - conv.'!X291)</f>
        <v>0</v>
      </c>
      <c r="Y291" s="286">
        <f>IF('2b - USD - conv.'!Y291=0,0,'2a - USD - local'!Y291/'2b - USD - conv.'!Y291)</f>
        <v>0</v>
      </c>
      <c r="Z291" s="286">
        <f>IF('2b - USD - conv.'!Z291=0,0,'2a - USD - local'!Z291/'2b - USD - conv.'!Z291)</f>
        <v>0</v>
      </c>
      <c r="AA291" s="286">
        <f>IF('2b - USD - conv.'!AA291=0,0,'2a - USD - local'!AA291/'2b - USD - conv.'!AA291)</f>
        <v>0</v>
      </c>
      <c r="AB291" s="286">
        <f>IF('2b - USD - conv.'!AB291=0,0,'2a - USD - local'!AB291/'2b - USD - conv.'!AB291)</f>
        <v>0</v>
      </c>
      <c r="AC291" s="286">
        <f>IF('2b - USD - conv.'!AC291=0,0,'2a - USD - local'!AC291/'2b - USD - conv.'!AC291)</f>
        <v>0</v>
      </c>
      <c r="AD291" s="286">
        <f>IF('2b - USD - conv.'!AD291=0,0,'2a - USD - local'!AD291/'2b - USD - conv.'!AD291)</f>
        <v>0</v>
      </c>
      <c r="AE291" s="286">
        <f>IF('2b - USD - conv.'!AE291=0,0,'2a - USD - local'!AE291/'2b - USD - conv.'!AE291)</f>
        <v>0</v>
      </c>
      <c r="AF291" s="286">
        <f>IF('2b - USD - conv.'!AF291=0,0,'2a - USD - local'!AF291/'2b - USD - conv.'!AF291)</f>
        <v>0</v>
      </c>
      <c r="AG291" s="286">
        <f>IF('2b - USD - conv.'!AG291=0,0,'2a - USD - local'!AG291/'2b - USD - conv.'!AG291)</f>
        <v>0</v>
      </c>
      <c r="AH291" s="286">
        <f>IF('2b - USD - conv.'!AH291=0,0,'2a - USD - local'!AH291/'2b - USD - conv.'!AH291)</f>
        <v>0</v>
      </c>
      <c r="AI291" s="286">
        <f>IF('2b - USD - conv.'!AI291=0,0,'2a - USD - local'!AI291/'2b - USD - conv.'!AI291)</f>
        <v>0</v>
      </c>
      <c r="AJ291" s="286">
        <f>IF('2b - USD - conv.'!AJ291=0,0,'2a - USD - local'!AJ291/'2b - USD - conv.'!AJ291)</f>
        <v>0</v>
      </c>
      <c r="AK291" s="286">
        <f>IF('2b - USD - conv.'!AK291=0,0,'2a - USD - local'!AK291/'2b - USD - conv.'!AK291)</f>
        <v>0</v>
      </c>
      <c r="AL291" s="286">
        <f>IF('2b - USD - conv.'!AL291=0,0,'2a - USD - local'!AL291/'2b - USD - conv.'!AL291)</f>
        <v>0</v>
      </c>
      <c r="AM291" s="286">
        <f>IF('2b - USD - conv.'!AM291=0,0,'2a - USD - local'!AM291/'2b - USD - conv.'!AM291)</f>
        <v>0</v>
      </c>
      <c r="AN291" s="286">
        <f>IF('2b - USD - conv.'!AN291=0,0,'2a - USD - local'!AN291/'2b - USD - conv.'!AN291)</f>
        <v>0</v>
      </c>
      <c r="AO291" s="286">
        <f>IF('2b - USD - conv.'!AO291=0,0,'2a - USD - local'!AO291/'2b - USD - conv.'!AO291)</f>
        <v>0</v>
      </c>
      <c r="AP291" s="308">
        <f>IF('2b - USD - conv.'!AP291=0,0,'2a - USD - local'!AP291/'2b - USD - conv.'!AP291)</f>
        <v>0</v>
      </c>
    </row>
    <row r="292" spans="1:42" customFormat="1" outlineLevel="2">
      <c r="A292" s="211" t="str">
        <f>A252&amp;"."&amp;A284&amp;"."&amp;A253&amp;"."&amp;B292</f>
        <v>1.d.6.8</v>
      </c>
      <c r="B292">
        <v>8</v>
      </c>
      <c r="C292" t="str">
        <f>'1-GBP'!C292</f>
        <v/>
      </c>
      <c r="M292" s="286">
        <f>IF('2b - USD - conv.'!M292=0,0,'2a - USD - local'!M292/'2b - USD - conv.'!M292)</f>
        <v>0</v>
      </c>
      <c r="N292" s="286">
        <f>IF('2b - USD - conv.'!N292=0,0,'2a - USD - local'!N292/'2b - USD - conv.'!N292)</f>
        <v>0</v>
      </c>
      <c r="O292" s="286">
        <f>IF('2b - USD - conv.'!O292=0,0,'2a - USD - local'!O292/'2b - USD - conv.'!O292)</f>
        <v>0</v>
      </c>
      <c r="P292" s="286">
        <f>IF('2b - USD - conv.'!P292=0,0,'2a - USD - local'!P292/'2b - USD - conv.'!P292)</f>
        <v>0</v>
      </c>
      <c r="Q292" s="286">
        <f>IF('2b - USD - conv.'!Q292=0,0,'2a - USD - local'!Q292/'2b - USD - conv.'!Q292)</f>
        <v>0</v>
      </c>
      <c r="R292" s="286">
        <f>IF('2b - USD - conv.'!R292=0,0,'2a - USD - local'!R292/'2b - USD - conv.'!R292)</f>
        <v>0</v>
      </c>
      <c r="S292" s="286">
        <f>IF('2b - USD - conv.'!S292=0,0,'2a - USD - local'!S292/'2b - USD - conv.'!S292)</f>
        <v>0</v>
      </c>
      <c r="T292" s="286">
        <f>IF('2b - USD - conv.'!T292=0,0,'2a - USD - local'!T292/'2b - USD - conv.'!T292)</f>
        <v>0</v>
      </c>
      <c r="U292" s="286">
        <f>IF('2b - USD - conv.'!U292=0,0,'2a - USD - local'!U292/'2b - USD - conv.'!U292)</f>
        <v>0</v>
      </c>
      <c r="V292" s="286">
        <f>IF('2b - USD - conv.'!V292=0,0,'2a - USD - local'!V292/'2b - USD - conv.'!V292)</f>
        <v>0</v>
      </c>
      <c r="W292" s="286">
        <f>IF('2b - USD - conv.'!W292=0,0,'2a - USD - local'!W292/'2b - USD - conv.'!W292)</f>
        <v>0</v>
      </c>
      <c r="X292" s="286">
        <f>IF('2b - USD - conv.'!X292=0,0,'2a - USD - local'!X292/'2b - USD - conv.'!X292)</f>
        <v>0</v>
      </c>
      <c r="Y292" s="286">
        <f>IF('2b - USD - conv.'!Y292=0,0,'2a - USD - local'!Y292/'2b - USD - conv.'!Y292)</f>
        <v>0</v>
      </c>
      <c r="Z292" s="286">
        <f>IF('2b - USD - conv.'!Z292=0,0,'2a - USD - local'!Z292/'2b - USD - conv.'!Z292)</f>
        <v>0</v>
      </c>
      <c r="AA292" s="286">
        <f>IF('2b - USD - conv.'!AA292=0,0,'2a - USD - local'!AA292/'2b - USD - conv.'!AA292)</f>
        <v>0</v>
      </c>
      <c r="AB292" s="286">
        <f>IF('2b - USD - conv.'!AB292=0,0,'2a - USD - local'!AB292/'2b - USD - conv.'!AB292)</f>
        <v>0</v>
      </c>
      <c r="AC292" s="286">
        <f>IF('2b - USD - conv.'!AC292=0,0,'2a - USD - local'!AC292/'2b - USD - conv.'!AC292)</f>
        <v>0</v>
      </c>
      <c r="AD292" s="286">
        <f>IF('2b - USD - conv.'!AD292=0,0,'2a - USD - local'!AD292/'2b - USD - conv.'!AD292)</f>
        <v>0</v>
      </c>
      <c r="AE292" s="286">
        <f>IF('2b - USD - conv.'!AE292=0,0,'2a - USD - local'!AE292/'2b - USD - conv.'!AE292)</f>
        <v>0</v>
      </c>
      <c r="AF292" s="286">
        <f>IF('2b - USD - conv.'!AF292=0,0,'2a - USD - local'!AF292/'2b - USD - conv.'!AF292)</f>
        <v>0</v>
      </c>
      <c r="AG292" s="286">
        <f>IF('2b - USD - conv.'!AG292=0,0,'2a - USD - local'!AG292/'2b - USD - conv.'!AG292)</f>
        <v>0</v>
      </c>
      <c r="AH292" s="286">
        <f>IF('2b - USD - conv.'!AH292=0,0,'2a - USD - local'!AH292/'2b - USD - conv.'!AH292)</f>
        <v>0</v>
      </c>
      <c r="AI292" s="286">
        <f>IF('2b - USD - conv.'!AI292=0,0,'2a - USD - local'!AI292/'2b - USD - conv.'!AI292)</f>
        <v>0</v>
      </c>
      <c r="AJ292" s="286">
        <f>IF('2b - USD - conv.'!AJ292=0,0,'2a - USD - local'!AJ292/'2b - USD - conv.'!AJ292)</f>
        <v>0</v>
      </c>
      <c r="AK292" s="286">
        <f>IF('2b - USD - conv.'!AK292=0,0,'2a - USD - local'!AK292/'2b - USD - conv.'!AK292)</f>
        <v>0</v>
      </c>
      <c r="AL292" s="286">
        <f>IF('2b - USD - conv.'!AL292=0,0,'2a - USD - local'!AL292/'2b - USD - conv.'!AL292)</f>
        <v>0</v>
      </c>
      <c r="AM292" s="286">
        <f>IF('2b - USD - conv.'!AM292=0,0,'2a - USD - local'!AM292/'2b - USD - conv.'!AM292)</f>
        <v>0</v>
      </c>
      <c r="AN292" s="286">
        <f>IF('2b - USD - conv.'!AN292=0,0,'2a - USD - local'!AN292/'2b - USD - conv.'!AN292)</f>
        <v>0</v>
      </c>
      <c r="AO292" s="286">
        <f>IF('2b - USD - conv.'!AO292=0,0,'2a - USD - local'!AO292/'2b - USD - conv.'!AO292)</f>
        <v>0</v>
      </c>
      <c r="AP292" s="308">
        <f>IF('2b - USD - conv.'!AP292=0,0,'2a - USD - local'!AP292/'2b - USD - conv.'!AP292)</f>
        <v>0</v>
      </c>
    </row>
    <row r="293" spans="1:42" customFormat="1" outlineLevel="2">
      <c r="A293" s="211" t="str">
        <f>A252&amp;"."&amp;A284&amp;"."&amp;A253&amp;"."&amp;B293</f>
        <v>1.d.6.9</v>
      </c>
      <c r="B293">
        <v>9</v>
      </c>
      <c r="C293" t="str">
        <f>'1-GBP'!C293</f>
        <v/>
      </c>
      <c r="M293" s="286">
        <f>IF('2b - USD - conv.'!M293=0,0,'2a - USD - local'!M293/'2b - USD - conv.'!M293)</f>
        <v>0</v>
      </c>
      <c r="N293" s="286">
        <f>IF('2b - USD - conv.'!N293=0,0,'2a - USD - local'!N293/'2b - USD - conv.'!N293)</f>
        <v>0</v>
      </c>
      <c r="O293" s="286">
        <f>IF('2b - USD - conv.'!O293=0,0,'2a - USD - local'!O293/'2b - USD - conv.'!O293)</f>
        <v>0</v>
      </c>
      <c r="P293" s="286">
        <f>IF('2b - USD - conv.'!P293=0,0,'2a - USD - local'!P293/'2b - USD - conv.'!P293)</f>
        <v>0</v>
      </c>
      <c r="Q293" s="286">
        <f>IF('2b - USD - conv.'!Q293=0,0,'2a - USD - local'!Q293/'2b - USD - conv.'!Q293)</f>
        <v>0</v>
      </c>
      <c r="R293" s="286">
        <f>IF('2b - USD - conv.'!R293=0,0,'2a - USD - local'!R293/'2b - USD - conv.'!R293)</f>
        <v>0</v>
      </c>
      <c r="S293" s="286">
        <f>IF('2b - USD - conv.'!S293=0,0,'2a - USD - local'!S293/'2b - USD - conv.'!S293)</f>
        <v>0</v>
      </c>
      <c r="T293" s="286">
        <f>IF('2b - USD - conv.'!T293=0,0,'2a - USD - local'!T293/'2b - USD - conv.'!T293)</f>
        <v>0</v>
      </c>
      <c r="U293" s="286">
        <f>IF('2b - USD - conv.'!U293=0,0,'2a - USD - local'!U293/'2b - USD - conv.'!U293)</f>
        <v>0</v>
      </c>
      <c r="V293" s="286">
        <f>IF('2b - USD - conv.'!V293=0,0,'2a - USD - local'!V293/'2b - USD - conv.'!V293)</f>
        <v>0</v>
      </c>
      <c r="W293" s="286">
        <f>IF('2b - USD - conv.'!W293=0,0,'2a - USD - local'!W293/'2b - USD - conv.'!W293)</f>
        <v>0</v>
      </c>
      <c r="X293" s="286">
        <f>IF('2b - USD - conv.'!X293=0,0,'2a - USD - local'!X293/'2b - USD - conv.'!X293)</f>
        <v>0</v>
      </c>
      <c r="Y293" s="286">
        <f>IF('2b - USD - conv.'!Y293=0,0,'2a - USD - local'!Y293/'2b - USD - conv.'!Y293)</f>
        <v>0</v>
      </c>
      <c r="Z293" s="286">
        <f>IF('2b - USD - conv.'!Z293=0,0,'2a - USD - local'!Z293/'2b - USD - conv.'!Z293)</f>
        <v>0</v>
      </c>
      <c r="AA293" s="286">
        <f>IF('2b - USD - conv.'!AA293=0,0,'2a - USD - local'!AA293/'2b - USD - conv.'!AA293)</f>
        <v>0</v>
      </c>
      <c r="AB293" s="286">
        <f>IF('2b - USD - conv.'!AB293=0,0,'2a - USD - local'!AB293/'2b - USD - conv.'!AB293)</f>
        <v>0</v>
      </c>
      <c r="AC293" s="286">
        <f>IF('2b - USD - conv.'!AC293=0,0,'2a - USD - local'!AC293/'2b - USD - conv.'!AC293)</f>
        <v>0</v>
      </c>
      <c r="AD293" s="286">
        <f>IF('2b - USD - conv.'!AD293=0,0,'2a - USD - local'!AD293/'2b - USD - conv.'!AD293)</f>
        <v>0</v>
      </c>
      <c r="AE293" s="286">
        <f>IF('2b - USD - conv.'!AE293=0,0,'2a - USD - local'!AE293/'2b - USD - conv.'!AE293)</f>
        <v>0</v>
      </c>
      <c r="AF293" s="286">
        <f>IF('2b - USD - conv.'!AF293=0,0,'2a - USD - local'!AF293/'2b - USD - conv.'!AF293)</f>
        <v>0</v>
      </c>
      <c r="AG293" s="286">
        <f>IF('2b - USD - conv.'!AG293=0,0,'2a - USD - local'!AG293/'2b - USD - conv.'!AG293)</f>
        <v>0</v>
      </c>
      <c r="AH293" s="286">
        <f>IF('2b - USD - conv.'!AH293=0,0,'2a - USD - local'!AH293/'2b - USD - conv.'!AH293)</f>
        <v>0</v>
      </c>
      <c r="AI293" s="286">
        <f>IF('2b - USD - conv.'!AI293=0,0,'2a - USD - local'!AI293/'2b - USD - conv.'!AI293)</f>
        <v>0</v>
      </c>
      <c r="AJ293" s="286">
        <f>IF('2b - USD - conv.'!AJ293=0,0,'2a - USD - local'!AJ293/'2b - USD - conv.'!AJ293)</f>
        <v>0</v>
      </c>
      <c r="AK293" s="286">
        <f>IF('2b - USD - conv.'!AK293=0,0,'2a - USD - local'!AK293/'2b - USD - conv.'!AK293)</f>
        <v>0</v>
      </c>
      <c r="AL293" s="286">
        <f>IF('2b - USD - conv.'!AL293=0,0,'2a - USD - local'!AL293/'2b - USD - conv.'!AL293)</f>
        <v>0</v>
      </c>
      <c r="AM293" s="286">
        <f>IF('2b - USD - conv.'!AM293=0,0,'2a - USD - local'!AM293/'2b - USD - conv.'!AM293)</f>
        <v>0</v>
      </c>
      <c r="AN293" s="286">
        <f>IF('2b - USD - conv.'!AN293=0,0,'2a - USD - local'!AN293/'2b - USD - conv.'!AN293)</f>
        <v>0</v>
      </c>
      <c r="AO293" s="286">
        <f>IF('2b - USD - conv.'!AO293=0,0,'2a - USD - local'!AO293/'2b - USD - conv.'!AO293)</f>
        <v>0</v>
      </c>
      <c r="AP293" s="308">
        <f>IF('2b - USD - conv.'!AP293=0,0,'2a - USD - local'!AP293/'2b - USD - conv.'!AP293)</f>
        <v>0</v>
      </c>
    </row>
    <row r="294" spans="1:42" customFormat="1" outlineLevel="2">
      <c r="A294" s="211" t="str">
        <f>A252&amp;"."&amp;A284&amp;"."&amp;A253&amp;"."&amp;B294</f>
        <v>1.d.6.10</v>
      </c>
      <c r="B294">
        <v>10</v>
      </c>
      <c r="C294" t="str">
        <f>'1-GBP'!C294</f>
        <v/>
      </c>
      <c r="M294" s="286">
        <f>IF('2b - USD - conv.'!M294=0,0,'2a - USD - local'!M294/'2b - USD - conv.'!M294)</f>
        <v>0</v>
      </c>
      <c r="N294" s="286">
        <f>IF('2b - USD - conv.'!N294=0,0,'2a - USD - local'!N294/'2b - USD - conv.'!N294)</f>
        <v>0</v>
      </c>
      <c r="O294" s="286">
        <f>IF('2b - USD - conv.'!O294=0,0,'2a - USD - local'!O294/'2b - USD - conv.'!O294)</f>
        <v>0</v>
      </c>
      <c r="P294" s="286">
        <f>IF('2b - USD - conv.'!P294=0,0,'2a - USD - local'!P294/'2b - USD - conv.'!P294)</f>
        <v>0</v>
      </c>
      <c r="Q294" s="286">
        <f>IF('2b - USD - conv.'!Q294=0,0,'2a - USD - local'!Q294/'2b - USD - conv.'!Q294)</f>
        <v>0</v>
      </c>
      <c r="R294" s="286">
        <f>IF('2b - USD - conv.'!R294=0,0,'2a - USD - local'!R294/'2b - USD - conv.'!R294)</f>
        <v>0</v>
      </c>
      <c r="S294" s="286">
        <f>IF('2b - USD - conv.'!S294=0,0,'2a - USD - local'!S294/'2b - USD - conv.'!S294)</f>
        <v>0</v>
      </c>
      <c r="T294" s="286">
        <f>IF('2b - USD - conv.'!T294=0,0,'2a - USD - local'!T294/'2b - USD - conv.'!T294)</f>
        <v>0</v>
      </c>
      <c r="U294" s="286">
        <f>IF('2b - USD - conv.'!U294=0,0,'2a - USD - local'!U294/'2b - USD - conv.'!U294)</f>
        <v>0</v>
      </c>
      <c r="V294" s="286">
        <f>IF('2b - USD - conv.'!V294=0,0,'2a - USD - local'!V294/'2b - USD - conv.'!V294)</f>
        <v>0</v>
      </c>
      <c r="W294" s="286">
        <f>IF('2b - USD - conv.'!W294=0,0,'2a - USD - local'!W294/'2b - USD - conv.'!W294)</f>
        <v>0</v>
      </c>
      <c r="X294" s="286">
        <f>IF('2b - USD - conv.'!X294=0,0,'2a - USD - local'!X294/'2b - USD - conv.'!X294)</f>
        <v>0</v>
      </c>
      <c r="Y294" s="286">
        <f>IF('2b - USD - conv.'!Y294=0,0,'2a - USD - local'!Y294/'2b - USD - conv.'!Y294)</f>
        <v>0</v>
      </c>
      <c r="Z294" s="286">
        <f>IF('2b - USD - conv.'!Z294=0,0,'2a - USD - local'!Z294/'2b - USD - conv.'!Z294)</f>
        <v>0</v>
      </c>
      <c r="AA294" s="286">
        <f>IF('2b - USD - conv.'!AA294=0,0,'2a - USD - local'!AA294/'2b - USD - conv.'!AA294)</f>
        <v>0</v>
      </c>
      <c r="AB294" s="286">
        <f>IF('2b - USD - conv.'!AB294=0,0,'2a - USD - local'!AB294/'2b - USD - conv.'!AB294)</f>
        <v>0</v>
      </c>
      <c r="AC294" s="286">
        <f>IF('2b - USD - conv.'!AC294=0,0,'2a - USD - local'!AC294/'2b - USD - conv.'!AC294)</f>
        <v>0</v>
      </c>
      <c r="AD294" s="286">
        <f>IF('2b - USD - conv.'!AD294=0,0,'2a - USD - local'!AD294/'2b - USD - conv.'!AD294)</f>
        <v>0</v>
      </c>
      <c r="AE294" s="286">
        <f>IF('2b - USD - conv.'!AE294=0,0,'2a - USD - local'!AE294/'2b - USD - conv.'!AE294)</f>
        <v>0</v>
      </c>
      <c r="AF294" s="286">
        <f>IF('2b - USD - conv.'!AF294=0,0,'2a - USD - local'!AF294/'2b - USD - conv.'!AF294)</f>
        <v>0</v>
      </c>
      <c r="AG294" s="286">
        <f>IF('2b - USD - conv.'!AG294=0,0,'2a - USD - local'!AG294/'2b - USD - conv.'!AG294)</f>
        <v>0</v>
      </c>
      <c r="AH294" s="286">
        <f>IF('2b - USD - conv.'!AH294=0,0,'2a - USD - local'!AH294/'2b - USD - conv.'!AH294)</f>
        <v>0</v>
      </c>
      <c r="AI294" s="286">
        <f>IF('2b - USD - conv.'!AI294=0,0,'2a - USD - local'!AI294/'2b - USD - conv.'!AI294)</f>
        <v>0</v>
      </c>
      <c r="AJ294" s="286">
        <f>IF('2b - USD - conv.'!AJ294=0,0,'2a - USD - local'!AJ294/'2b - USD - conv.'!AJ294)</f>
        <v>0</v>
      </c>
      <c r="AK294" s="286">
        <f>IF('2b - USD - conv.'!AK294=0,0,'2a - USD - local'!AK294/'2b - USD - conv.'!AK294)</f>
        <v>0</v>
      </c>
      <c r="AL294" s="286">
        <f>IF('2b - USD - conv.'!AL294=0,0,'2a - USD - local'!AL294/'2b - USD - conv.'!AL294)</f>
        <v>0</v>
      </c>
      <c r="AM294" s="286">
        <f>IF('2b - USD - conv.'!AM294=0,0,'2a - USD - local'!AM294/'2b - USD - conv.'!AM294)</f>
        <v>0</v>
      </c>
      <c r="AN294" s="286">
        <f>IF('2b - USD - conv.'!AN294=0,0,'2a - USD - local'!AN294/'2b - USD - conv.'!AN294)</f>
        <v>0</v>
      </c>
      <c r="AO294" s="286">
        <f>IF('2b - USD - conv.'!AO294=0,0,'2a - USD - local'!AO294/'2b - USD - conv.'!AO294)</f>
        <v>0</v>
      </c>
      <c r="AP294" s="308">
        <f>IF('2b - USD - conv.'!AP294=0,0,'2a - USD - local'!AP294/'2b - USD - conv.'!AP294)</f>
        <v>0</v>
      </c>
    </row>
    <row r="295" spans="1:42" customFormat="1" outlineLevel="2">
      <c r="A295" s="211" t="str">
        <f>A252&amp;"."&amp;A284&amp;"."&amp;A253&amp;"."&amp;B295</f>
        <v>1.d.6.11</v>
      </c>
      <c r="B295">
        <v>11</v>
      </c>
      <c r="C295" t="str">
        <f>'1-GBP'!C295</f>
        <v/>
      </c>
      <c r="M295" s="286">
        <f>IF('2b - USD - conv.'!M295=0,0,'2a - USD - local'!M295/'2b - USD - conv.'!M295)</f>
        <v>0</v>
      </c>
      <c r="N295" s="286">
        <f>IF('2b - USD - conv.'!N295=0,0,'2a - USD - local'!N295/'2b - USD - conv.'!N295)</f>
        <v>0</v>
      </c>
      <c r="O295" s="286">
        <f>IF('2b - USD - conv.'!O295=0,0,'2a - USD - local'!O295/'2b - USD - conv.'!O295)</f>
        <v>0</v>
      </c>
      <c r="P295" s="286">
        <f>IF('2b - USD - conv.'!P295=0,0,'2a - USD - local'!P295/'2b - USD - conv.'!P295)</f>
        <v>0</v>
      </c>
      <c r="Q295" s="286">
        <f>IF('2b - USD - conv.'!Q295=0,0,'2a - USD - local'!Q295/'2b - USD - conv.'!Q295)</f>
        <v>0</v>
      </c>
      <c r="R295" s="286">
        <f>IF('2b - USD - conv.'!R295=0,0,'2a - USD - local'!R295/'2b - USD - conv.'!R295)</f>
        <v>0</v>
      </c>
      <c r="S295" s="286">
        <f>IF('2b - USD - conv.'!S295=0,0,'2a - USD - local'!S295/'2b - USD - conv.'!S295)</f>
        <v>0</v>
      </c>
      <c r="T295" s="286">
        <f>IF('2b - USD - conv.'!T295=0,0,'2a - USD - local'!T295/'2b - USD - conv.'!T295)</f>
        <v>0</v>
      </c>
      <c r="U295" s="286">
        <f>IF('2b - USD - conv.'!U295=0,0,'2a - USD - local'!U295/'2b - USD - conv.'!U295)</f>
        <v>0</v>
      </c>
      <c r="V295" s="286">
        <f>IF('2b - USD - conv.'!V295=0,0,'2a - USD - local'!V295/'2b - USD - conv.'!V295)</f>
        <v>0</v>
      </c>
      <c r="W295" s="286">
        <f>IF('2b - USD - conv.'!W295=0,0,'2a - USD - local'!W295/'2b - USD - conv.'!W295)</f>
        <v>0</v>
      </c>
      <c r="X295" s="286">
        <f>IF('2b - USD - conv.'!X295=0,0,'2a - USD - local'!X295/'2b - USD - conv.'!X295)</f>
        <v>0</v>
      </c>
      <c r="Y295" s="286">
        <f>IF('2b - USD - conv.'!Y295=0,0,'2a - USD - local'!Y295/'2b - USD - conv.'!Y295)</f>
        <v>0</v>
      </c>
      <c r="Z295" s="286">
        <f>IF('2b - USD - conv.'!Z295=0,0,'2a - USD - local'!Z295/'2b - USD - conv.'!Z295)</f>
        <v>0</v>
      </c>
      <c r="AA295" s="286">
        <f>IF('2b - USD - conv.'!AA295=0,0,'2a - USD - local'!AA295/'2b - USD - conv.'!AA295)</f>
        <v>0</v>
      </c>
      <c r="AB295" s="286">
        <f>IF('2b - USD - conv.'!AB295=0,0,'2a - USD - local'!AB295/'2b - USD - conv.'!AB295)</f>
        <v>0</v>
      </c>
      <c r="AC295" s="286">
        <f>IF('2b - USD - conv.'!AC295=0,0,'2a - USD - local'!AC295/'2b - USD - conv.'!AC295)</f>
        <v>0</v>
      </c>
      <c r="AD295" s="286">
        <f>IF('2b - USD - conv.'!AD295=0,0,'2a - USD - local'!AD295/'2b - USD - conv.'!AD295)</f>
        <v>0</v>
      </c>
      <c r="AE295" s="286">
        <f>IF('2b - USD - conv.'!AE295=0,0,'2a - USD - local'!AE295/'2b - USD - conv.'!AE295)</f>
        <v>0</v>
      </c>
      <c r="AF295" s="286">
        <f>IF('2b - USD - conv.'!AF295=0,0,'2a - USD - local'!AF295/'2b - USD - conv.'!AF295)</f>
        <v>0</v>
      </c>
      <c r="AG295" s="286">
        <f>IF('2b - USD - conv.'!AG295=0,0,'2a - USD - local'!AG295/'2b - USD - conv.'!AG295)</f>
        <v>0</v>
      </c>
      <c r="AH295" s="286">
        <f>IF('2b - USD - conv.'!AH295=0,0,'2a - USD - local'!AH295/'2b - USD - conv.'!AH295)</f>
        <v>0</v>
      </c>
      <c r="AI295" s="286">
        <f>IF('2b - USD - conv.'!AI295=0,0,'2a - USD - local'!AI295/'2b - USD - conv.'!AI295)</f>
        <v>0</v>
      </c>
      <c r="AJ295" s="286">
        <f>IF('2b - USD - conv.'!AJ295=0,0,'2a - USD - local'!AJ295/'2b - USD - conv.'!AJ295)</f>
        <v>0</v>
      </c>
      <c r="AK295" s="286">
        <f>IF('2b - USD - conv.'!AK295=0,0,'2a - USD - local'!AK295/'2b - USD - conv.'!AK295)</f>
        <v>0</v>
      </c>
      <c r="AL295" s="286">
        <f>IF('2b - USD - conv.'!AL295=0,0,'2a - USD - local'!AL295/'2b - USD - conv.'!AL295)</f>
        <v>0</v>
      </c>
      <c r="AM295" s="286">
        <f>IF('2b - USD - conv.'!AM295=0,0,'2a - USD - local'!AM295/'2b - USD - conv.'!AM295)</f>
        <v>0</v>
      </c>
      <c r="AN295" s="286">
        <f>IF('2b - USD - conv.'!AN295=0,0,'2a - USD - local'!AN295/'2b - USD - conv.'!AN295)</f>
        <v>0</v>
      </c>
      <c r="AO295" s="286">
        <f>IF('2b - USD - conv.'!AO295=0,0,'2a - USD - local'!AO295/'2b - USD - conv.'!AO295)</f>
        <v>0</v>
      </c>
      <c r="AP295" s="308">
        <f>IF('2b - USD - conv.'!AP295=0,0,'2a - USD - local'!AP295/'2b - USD - conv.'!AP295)</f>
        <v>0</v>
      </c>
    </row>
    <row r="296" spans="1:42" customFormat="1" outlineLevel="2">
      <c r="A296" s="211" t="str">
        <f>A252&amp;"."&amp;A284&amp;"."&amp;A253&amp;"."&amp;B296</f>
        <v>1.d.6.12</v>
      </c>
      <c r="B296">
        <v>12</v>
      </c>
      <c r="C296" t="str">
        <f>'1-GBP'!C296</f>
        <v/>
      </c>
      <c r="M296" s="286">
        <f>IF('2b - USD - conv.'!M296=0,0,'2a - USD - local'!M296/'2b - USD - conv.'!M296)</f>
        <v>0</v>
      </c>
      <c r="N296" s="286">
        <f>IF('2b - USD - conv.'!N296=0,0,'2a - USD - local'!N296/'2b - USD - conv.'!N296)</f>
        <v>0</v>
      </c>
      <c r="O296" s="286">
        <f>IF('2b - USD - conv.'!O296=0,0,'2a - USD - local'!O296/'2b - USD - conv.'!O296)</f>
        <v>0</v>
      </c>
      <c r="P296" s="286">
        <f>IF('2b - USD - conv.'!P296=0,0,'2a - USD - local'!P296/'2b - USD - conv.'!P296)</f>
        <v>0</v>
      </c>
      <c r="Q296" s="286">
        <f>IF('2b - USD - conv.'!Q296=0,0,'2a - USD - local'!Q296/'2b - USD - conv.'!Q296)</f>
        <v>0</v>
      </c>
      <c r="R296" s="286">
        <f>IF('2b - USD - conv.'!R296=0,0,'2a - USD - local'!R296/'2b - USD - conv.'!R296)</f>
        <v>0</v>
      </c>
      <c r="S296" s="286">
        <f>IF('2b - USD - conv.'!S296=0,0,'2a - USD - local'!S296/'2b - USD - conv.'!S296)</f>
        <v>0</v>
      </c>
      <c r="T296" s="286">
        <f>IF('2b - USD - conv.'!T296=0,0,'2a - USD - local'!T296/'2b - USD - conv.'!T296)</f>
        <v>0</v>
      </c>
      <c r="U296" s="286">
        <f>IF('2b - USD - conv.'!U296=0,0,'2a - USD - local'!U296/'2b - USD - conv.'!U296)</f>
        <v>0</v>
      </c>
      <c r="V296" s="286">
        <f>IF('2b - USD - conv.'!V296=0,0,'2a - USD - local'!V296/'2b - USD - conv.'!V296)</f>
        <v>0</v>
      </c>
      <c r="W296" s="286">
        <f>IF('2b - USD - conv.'!W296=0,0,'2a - USD - local'!W296/'2b - USD - conv.'!W296)</f>
        <v>0</v>
      </c>
      <c r="X296" s="286">
        <f>IF('2b - USD - conv.'!X296=0,0,'2a - USD - local'!X296/'2b - USD - conv.'!X296)</f>
        <v>0</v>
      </c>
      <c r="Y296" s="286">
        <f>IF('2b - USD - conv.'!Y296=0,0,'2a - USD - local'!Y296/'2b - USD - conv.'!Y296)</f>
        <v>0</v>
      </c>
      <c r="Z296" s="286">
        <f>IF('2b - USD - conv.'!Z296=0,0,'2a - USD - local'!Z296/'2b - USD - conv.'!Z296)</f>
        <v>0</v>
      </c>
      <c r="AA296" s="286">
        <f>IF('2b - USD - conv.'!AA296=0,0,'2a - USD - local'!AA296/'2b - USD - conv.'!AA296)</f>
        <v>0</v>
      </c>
      <c r="AB296" s="286">
        <f>IF('2b - USD - conv.'!AB296=0,0,'2a - USD - local'!AB296/'2b - USD - conv.'!AB296)</f>
        <v>0</v>
      </c>
      <c r="AC296" s="286">
        <f>IF('2b - USD - conv.'!AC296=0,0,'2a - USD - local'!AC296/'2b - USD - conv.'!AC296)</f>
        <v>0</v>
      </c>
      <c r="AD296" s="286">
        <f>IF('2b - USD - conv.'!AD296=0,0,'2a - USD - local'!AD296/'2b - USD - conv.'!AD296)</f>
        <v>0</v>
      </c>
      <c r="AE296" s="286">
        <f>IF('2b - USD - conv.'!AE296=0,0,'2a - USD - local'!AE296/'2b - USD - conv.'!AE296)</f>
        <v>0</v>
      </c>
      <c r="AF296" s="286">
        <f>IF('2b - USD - conv.'!AF296=0,0,'2a - USD - local'!AF296/'2b - USD - conv.'!AF296)</f>
        <v>0</v>
      </c>
      <c r="AG296" s="286">
        <f>IF('2b - USD - conv.'!AG296=0,0,'2a - USD - local'!AG296/'2b - USD - conv.'!AG296)</f>
        <v>0</v>
      </c>
      <c r="AH296" s="286">
        <f>IF('2b - USD - conv.'!AH296=0,0,'2a - USD - local'!AH296/'2b - USD - conv.'!AH296)</f>
        <v>0</v>
      </c>
      <c r="AI296" s="286">
        <f>IF('2b - USD - conv.'!AI296=0,0,'2a - USD - local'!AI296/'2b - USD - conv.'!AI296)</f>
        <v>0</v>
      </c>
      <c r="AJ296" s="286">
        <f>IF('2b - USD - conv.'!AJ296=0,0,'2a - USD - local'!AJ296/'2b - USD - conv.'!AJ296)</f>
        <v>0</v>
      </c>
      <c r="AK296" s="286">
        <f>IF('2b - USD - conv.'!AK296=0,0,'2a - USD - local'!AK296/'2b - USD - conv.'!AK296)</f>
        <v>0</v>
      </c>
      <c r="AL296" s="286">
        <f>IF('2b - USD - conv.'!AL296=0,0,'2a - USD - local'!AL296/'2b - USD - conv.'!AL296)</f>
        <v>0</v>
      </c>
      <c r="AM296" s="286">
        <f>IF('2b - USD - conv.'!AM296=0,0,'2a - USD - local'!AM296/'2b - USD - conv.'!AM296)</f>
        <v>0</v>
      </c>
      <c r="AN296" s="286">
        <f>IF('2b - USD - conv.'!AN296=0,0,'2a - USD - local'!AN296/'2b - USD - conv.'!AN296)</f>
        <v>0</v>
      </c>
      <c r="AO296" s="286">
        <f>IF('2b - USD - conv.'!AO296=0,0,'2a - USD - local'!AO296/'2b - USD - conv.'!AO296)</f>
        <v>0</v>
      </c>
      <c r="AP296" s="308">
        <f>IF('2b - USD - conv.'!AP296=0,0,'2a - USD - local'!AP296/'2b - USD - conv.'!AP296)</f>
        <v>0</v>
      </c>
    </row>
    <row r="297" spans="1:42" customFormat="1" outlineLevel="1" collapsed="1">
      <c r="A297" s="212"/>
      <c r="B297" s="201">
        <f>B296-COUNTIFS(C285:C296,"")</f>
        <v>0</v>
      </c>
      <c r="C297" s="201" t="s">
        <v>285</v>
      </c>
      <c r="D297" s="201"/>
      <c r="E297" s="201"/>
      <c r="F297" s="201"/>
      <c r="G297" s="201"/>
      <c r="H297" s="201"/>
      <c r="I297" s="201"/>
      <c r="J297" s="201"/>
      <c r="K297" s="201"/>
      <c r="L297" s="201"/>
      <c r="M297" s="280">
        <f t="shared" ref="M297:AP297" si="25">SUM(M285:M296)</f>
        <v>0</v>
      </c>
      <c r="N297" s="280">
        <f t="shared" si="25"/>
        <v>0</v>
      </c>
      <c r="O297" s="280">
        <f t="shared" si="25"/>
        <v>0</v>
      </c>
      <c r="P297" s="280">
        <f t="shared" si="25"/>
        <v>0</v>
      </c>
      <c r="Q297" s="280">
        <f t="shared" si="25"/>
        <v>0</v>
      </c>
      <c r="R297" s="280">
        <f t="shared" si="25"/>
        <v>0</v>
      </c>
      <c r="S297" s="280">
        <f t="shared" si="25"/>
        <v>0</v>
      </c>
      <c r="T297" s="280">
        <f t="shared" si="25"/>
        <v>0</v>
      </c>
      <c r="U297" s="280">
        <f t="shared" si="25"/>
        <v>0</v>
      </c>
      <c r="V297" s="280">
        <f t="shared" si="25"/>
        <v>0</v>
      </c>
      <c r="W297" s="280">
        <f t="shared" si="25"/>
        <v>0</v>
      </c>
      <c r="X297" s="280">
        <f t="shared" si="25"/>
        <v>0</v>
      </c>
      <c r="Y297" s="280">
        <f t="shared" si="25"/>
        <v>0</v>
      </c>
      <c r="Z297" s="280">
        <f t="shared" si="25"/>
        <v>0</v>
      </c>
      <c r="AA297" s="280">
        <f t="shared" si="25"/>
        <v>0</v>
      </c>
      <c r="AB297" s="280">
        <f t="shared" si="25"/>
        <v>0</v>
      </c>
      <c r="AC297" s="280">
        <f t="shared" si="25"/>
        <v>0</v>
      </c>
      <c r="AD297" s="280">
        <f t="shared" si="25"/>
        <v>0</v>
      </c>
      <c r="AE297" s="280">
        <f t="shared" si="25"/>
        <v>0</v>
      </c>
      <c r="AF297" s="280">
        <f t="shared" si="25"/>
        <v>0</v>
      </c>
      <c r="AG297" s="280">
        <f t="shared" si="25"/>
        <v>0</v>
      </c>
      <c r="AH297" s="280">
        <f t="shared" si="25"/>
        <v>0</v>
      </c>
      <c r="AI297" s="280">
        <f t="shared" si="25"/>
        <v>0</v>
      </c>
      <c r="AJ297" s="280">
        <f t="shared" si="25"/>
        <v>0</v>
      </c>
      <c r="AK297" s="280">
        <f t="shared" si="25"/>
        <v>0</v>
      </c>
      <c r="AL297" s="280">
        <f t="shared" si="25"/>
        <v>0</v>
      </c>
      <c r="AM297" s="280">
        <f t="shared" si="25"/>
        <v>0</v>
      </c>
      <c r="AN297" s="280">
        <f t="shared" si="25"/>
        <v>0</v>
      </c>
      <c r="AO297" s="280">
        <f t="shared" si="25"/>
        <v>0</v>
      </c>
      <c r="AP297" s="280">
        <f t="shared" si="25"/>
        <v>0</v>
      </c>
    </row>
    <row r="298" spans="1:42" customFormat="1" ht="16.149999999999999" outlineLevel="1" thickBot="1">
      <c r="A298" s="213"/>
      <c r="B298" s="202"/>
      <c r="C298" s="202"/>
      <c r="D298" s="202"/>
      <c r="E298" s="202"/>
      <c r="F298" s="202"/>
      <c r="G298" s="202"/>
      <c r="H298" s="202"/>
      <c r="I298" s="202"/>
      <c r="J298" s="202"/>
      <c r="K298" s="202"/>
      <c r="L298" s="202"/>
      <c r="M298" s="313"/>
      <c r="N298" s="313"/>
      <c r="O298" s="313"/>
      <c r="P298" s="313"/>
      <c r="Q298" s="313"/>
      <c r="R298" s="313"/>
      <c r="S298" s="313"/>
      <c r="T298" s="313"/>
      <c r="U298" s="313"/>
      <c r="V298" s="313"/>
      <c r="W298" s="313"/>
      <c r="X298" s="313"/>
      <c r="Y298" s="313"/>
      <c r="Z298" s="313"/>
      <c r="AA298" s="313"/>
      <c r="AB298" s="313"/>
      <c r="AC298" s="313"/>
      <c r="AD298" s="313"/>
      <c r="AE298" s="313"/>
      <c r="AF298" s="313"/>
      <c r="AG298" s="313"/>
      <c r="AH298" s="313"/>
      <c r="AI298" s="313"/>
      <c r="AJ298" s="313"/>
      <c r="AK298" s="313"/>
      <c r="AL298" s="313"/>
      <c r="AM298" s="313"/>
      <c r="AN298" s="313"/>
      <c r="AO298" s="313"/>
      <c r="AP298" s="313"/>
    </row>
    <row r="299" spans="1:42" customFormat="1" ht="16.149999999999999" outlineLevel="1" thickBot="1">
      <c r="A299" s="214" t="s">
        <v>288</v>
      </c>
      <c r="B299" s="203">
        <f>B297+B282+B267</f>
        <v>4</v>
      </c>
      <c r="C299" s="203" t="s">
        <v>289</v>
      </c>
      <c r="D299" s="203"/>
      <c r="E299" s="203"/>
      <c r="F299" s="203"/>
      <c r="G299" s="203" t="str">
        <f>+"Total "&amp;$B252&amp;" "&amp;$B253</f>
        <v>Total Phase 1 Energy Costs</v>
      </c>
      <c r="H299" s="203"/>
      <c r="I299" s="203"/>
      <c r="J299" s="203"/>
      <c r="K299" s="203"/>
      <c r="L299" s="203"/>
      <c r="M299" s="284">
        <f t="shared" ref="M299:AP299" si="26">SUM(M267,M282,M297)</f>
        <v>0</v>
      </c>
      <c r="N299" s="284">
        <f t="shared" si="26"/>
        <v>0</v>
      </c>
      <c r="O299" s="284">
        <f t="shared" si="26"/>
        <v>0</v>
      </c>
      <c r="P299" s="284">
        <f t="shared" si="26"/>
        <v>0</v>
      </c>
      <c r="Q299" s="284">
        <f t="shared" si="26"/>
        <v>0</v>
      </c>
      <c r="R299" s="284">
        <f t="shared" si="26"/>
        <v>0</v>
      </c>
      <c r="S299" s="284">
        <f t="shared" si="26"/>
        <v>0</v>
      </c>
      <c r="T299" s="284">
        <f t="shared" si="26"/>
        <v>0</v>
      </c>
      <c r="U299" s="284">
        <f t="shared" si="26"/>
        <v>0</v>
      </c>
      <c r="V299" s="284">
        <f t="shared" si="26"/>
        <v>0</v>
      </c>
      <c r="W299" s="284">
        <f t="shared" si="26"/>
        <v>0</v>
      </c>
      <c r="X299" s="284">
        <f t="shared" si="26"/>
        <v>0</v>
      </c>
      <c r="Y299" s="284">
        <f t="shared" si="26"/>
        <v>0</v>
      </c>
      <c r="Z299" s="284">
        <f t="shared" si="26"/>
        <v>0</v>
      </c>
      <c r="AA299" s="284">
        <f t="shared" si="26"/>
        <v>0</v>
      </c>
      <c r="AB299" s="284">
        <f t="shared" si="26"/>
        <v>0</v>
      </c>
      <c r="AC299" s="284">
        <f t="shared" si="26"/>
        <v>0</v>
      </c>
      <c r="AD299" s="284">
        <f t="shared" si="26"/>
        <v>0</v>
      </c>
      <c r="AE299" s="284">
        <f t="shared" si="26"/>
        <v>0</v>
      </c>
      <c r="AF299" s="284">
        <f t="shared" si="26"/>
        <v>0</v>
      </c>
      <c r="AG299" s="284">
        <f t="shared" si="26"/>
        <v>0</v>
      </c>
      <c r="AH299" s="284">
        <f t="shared" si="26"/>
        <v>0</v>
      </c>
      <c r="AI299" s="284">
        <f t="shared" si="26"/>
        <v>0</v>
      </c>
      <c r="AJ299" s="284">
        <f t="shared" si="26"/>
        <v>0</v>
      </c>
      <c r="AK299" s="284">
        <f t="shared" si="26"/>
        <v>0</v>
      </c>
      <c r="AL299" s="284">
        <f t="shared" si="26"/>
        <v>0</v>
      </c>
      <c r="AM299" s="284">
        <f t="shared" si="26"/>
        <v>0</v>
      </c>
      <c r="AN299" s="284">
        <f t="shared" si="26"/>
        <v>0</v>
      </c>
      <c r="AO299" s="284">
        <f t="shared" si="26"/>
        <v>0</v>
      </c>
      <c r="AP299" s="284">
        <f t="shared" si="26"/>
        <v>0</v>
      </c>
    </row>
    <row r="300" spans="1:42" customFormat="1" collapsed="1">
      <c r="A300" s="211"/>
      <c r="M300" s="314"/>
      <c r="N300" s="314"/>
      <c r="O300" s="314"/>
      <c r="P300" s="314"/>
      <c r="Q300" s="314"/>
      <c r="R300" s="314"/>
      <c r="S300" s="314"/>
      <c r="T300" s="314"/>
      <c r="U300" s="314"/>
      <c r="V300" s="314"/>
      <c r="W300" s="314"/>
      <c r="X300" s="314"/>
      <c r="Y300" s="314"/>
      <c r="Z300" s="314"/>
      <c r="AA300" s="314"/>
      <c r="AB300" s="314"/>
      <c r="AC300" s="314"/>
      <c r="AD300" s="314"/>
      <c r="AE300" s="314"/>
      <c r="AF300" s="314"/>
      <c r="AG300" s="314"/>
      <c r="AH300" s="314"/>
      <c r="AI300" s="314"/>
      <c r="AJ300" s="314"/>
      <c r="AK300" s="314"/>
      <c r="AL300" s="314"/>
      <c r="AM300" s="314"/>
      <c r="AN300" s="314"/>
      <c r="AO300" s="314"/>
      <c r="AP300" s="314"/>
    </row>
    <row r="301" spans="1:42" customFormat="1">
      <c r="A301" s="209" t="str">
        <f>_xlfn.TEXTBEFORE(J301,".")</f>
        <v>1</v>
      </c>
      <c r="B301" s="196" t="str">
        <f>_xlfn.XLOOKUP($A301,Select!$B$4:$B$65,Select!$C$4:$C$65)</f>
        <v>Phase 1</v>
      </c>
      <c r="C301" s="197"/>
      <c r="D301" s="197">
        <f>B316+B331+B346</f>
        <v>3</v>
      </c>
      <c r="E301" s="197" t="s">
        <v>281</v>
      </c>
      <c r="F301" s="197"/>
      <c r="G301" s="197"/>
      <c r="H301" s="197"/>
      <c r="I301" s="197" t="s">
        <v>282</v>
      </c>
      <c r="J301" s="197" t="str">
        <f>Select!$M$10</f>
        <v>1.7</v>
      </c>
      <c r="K301" s="197"/>
      <c r="L301" s="197"/>
      <c r="M301" s="318"/>
      <c r="N301" s="319"/>
      <c r="O301" s="319"/>
      <c r="P301" s="319"/>
      <c r="Q301" s="319"/>
      <c r="R301" s="319"/>
      <c r="S301" s="319"/>
      <c r="T301" s="319"/>
      <c r="U301" s="319"/>
      <c r="V301" s="319"/>
      <c r="W301" s="319"/>
      <c r="X301" s="319"/>
      <c r="Y301" s="319"/>
      <c r="Z301" s="319"/>
      <c r="AA301" s="319"/>
      <c r="AB301" s="319"/>
      <c r="AC301" s="319"/>
      <c r="AD301" s="319"/>
      <c r="AE301" s="319"/>
      <c r="AF301" s="319"/>
      <c r="AG301" s="319"/>
      <c r="AH301" s="319"/>
      <c r="AI301" s="319"/>
      <c r="AJ301" s="319"/>
      <c r="AK301" s="319"/>
      <c r="AL301" s="319"/>
      <c r="AM301" s="319"/>
      <c r="AN301" s="319"/>
      <c r="AO301" s="319"/>
      <c r="AP301" s="319"/>
    </row>
    <row r="302" spans="1:42" customFormat="1" outlineLevel="1">
      <c r="A302" s="210" t="str">
        <f>_xlfn.TEXTAFTER(J301,".")</f>
        <v>7</v>
      </c>
      <c r="B302" s="199" t="str">
        <f>_xlfn.XLOOKUP($J301,Select!$K$4:$K$65,Select!$F$4:$F$65)</f>
        <v>Opex Allowance (IJV)</v>
      </c>
      <c r="C302" s="199"/>
      <c r="D302" s="199"/>
      <c r="E302" s="199"/>
      <c r="F302" s="199"/>
      <c r="G302" s="199"/>
      <c r="H302" s="199"/>
      <c r="I302" s="199"/>
      <c r="J302" s="199"/>
      <c r="K302" s="199"/>
      <c r="L302" s="199"/>
      <c r="M302" s="320"/>
      <c r="N302" s="320"/>
      <c r="O302" s="320"/>
      <c r="P302" s="320"/>
      <c r="Q302" s="320"/>
      <c r="R302" s="320"/>
      <c r="S302" s="320"/>
      <c r="T302" s="320"/>
      <c r="U302" s="320"/>
      <c r="V302" s="320"/>
      <c r="W302" s="320"/>
      <c r="X302" s="320"/>
      <c r="Y302" s="320"/>
      <c r="Z302" s="320"/>
      <c r="AA302" s="320"/>
      <c r="AB302" s="320"/>
      <c r="AC302" s="320"/>
      <c r="AD302" s="320"/>
      <c r="AE302" s="320"/>
      <c r="AF302" s="320"/>
      <c r="AG302" s="320"/>
      <c r="AH302" s="320"/>
      <c r="AI302" s="320"/>
      <c r="AJ302" s="320"/>
      <c r="AK302" s="320"/>
      <c r="AL302" s="320"/>
      <c r="AM302" s="320"/>
      <c r="AN302" s="320"/>
      <c r="AO302" s="320"/>
      <c r="AP302" s="320"/>
    </row>
    <row r="303" spans="1:42" customFormat="1" outlineLevel="1">
      <c r="A303" s="220" t="s">
        <v>150</v>
      </c>
      <c r="B303" s="220" t="s">
        <v>283</v>
      </c>
      <c r="C303" s="220" t="s">
        <v>284</v>
      </c>
      <c r="D303" s="220"/>
      <c r="E303" s="220"/>
      <c r="F303" s="220"/>
      <c r="G303" s="220"/>
      <c r="H303" s="220"/>
      <c r="I303" s="220"/>
      <c r="J303" s="220"/>
      <c r="K303" s="220"/>
      <c r="L303" s="220"/>
      <c r="M303" s="315"/>
      <c r="N303" s="315"/>
      <c r="O303" s="315"/>
      <c r="P303" s="315"/>
      <c r="Q303" s="315"/>
      <c r="R303" s="315"/>
      <c r="S303" s="315"/>
      <c r="T303" s="315"/>
      <c r="U303" s="315"/>
      <c r="V303" s="315"/>
      <c r="W303" s="315"/>
      <c r="X303" s="315"/>
      <c r="Y303" s="315"/>
      <c r="Z303" s="315"/>
      <c r="AA303" s="315"/>
      <c r="AB303" s="315"/>
      <c r="AC303" s="315"/>
      <c r="AD303" s="315"/>
      <c r="AE303" s="315"/>
      <c r="AF303" s="315"/>
      <c r="AG303" s="315"/>
      <c r="AH303" s="315"/>
      <c r="AI303" s="315"/>
      <c r="AJ303" s="315"/>
      <c r="AK303" s="315"/>
      <c r="AL303" s="315"/>
      <c r="AM303" s="315"/>
      <c r="AN303" s="315"/>
      <c r="AO303" s="315"/>
      <c r="AP303" s="315"/>
    </row>
    <row r="304" spans="1:42" customFormat="1" outlineLevel="2">
      <c r="A304" s="211" t="str">
        <f>A301&amp;"."&amp;A303&amp;"."&amp;A302&amp;"."&amp;B304</f>
        <v>1.c.7.1</v>
      </c>
      <c r="B304">
        <v>1</v>
      </c>
      <c r="C304" t="str">
        <f>'1-GBP'!C304</f>
        <v/>
      </c>
      <c r="M304" s="286">
        <f>IF('2b - USD - conv.'!M304=0,0,'2a - USD - local'!M304/'2b - USD - conv.'!M304)</f>
        <v>0</v>
      </c>
      <c r="N304" s="286">
        <f>IF('2b - USD - conv.'!N304=0,0,'2a - USD - local'!N304/'2b - USD - conv.'!N304)</f>
        <v>0</v>
      </c>
      <c r="O304" s="286">
        <f>IF('2b - USD - conv.'!O304=0,0,'2a - USD - local'!O304/'2b - USD - conv.'!O304)</f>
        <v>0</v>
      </c>
      <c r="P304" s="286">
        <f>IF('2b - USD - conv.'!P304=0,0,'2a - USD - local'!P304/'2b - USD - conv.'!P304)</f>
        <v>0</v>
      </c>
      <c r="Q304" s="286">
        <f>IF('2b - USD - conv.'!Q304=0,0,'2a - USD - local'!Q304/'2b - USD - conv.'!Q304)</f>
        <v>0</v>
      </c>
      <c r="R304" s="286">
        <f>IF('2b - USD - conv.'!R304=0,0,'2a - USD - local'!R304/'2b - USD - conv.'!R304)</f>
        <v>0</v>
      </c>
      <c r="S304" s="286">
        <f>IF('2b - USD - conv.'!S304=0,0,'2a - USD - local'!S304/'2b - USD - conv.'!S304)</f>
        <v>0</v>
      </c>
      <c r="T304" s="286">
        <f>IF('2b - USD - conv.'!T304=0,0,'2a - USD - local'!T304/'2b - USD - conv.'!T304)</f>
        <v>0</v>
      </c>
      <c r="U304" s="286">
        <f>IF('2b - USD - conv.'!U304=0,0,'2a - USD - local'!U304/'2b - USD - conv.'!U304)</f>
        <v>0</v>
      </c>
      <c r="V304" s="286">
        <f>IF('2b - USD - conv.'!V304=0,0,'2a - USD - local'!V304/'2b - USD - conv.'!V304)</f>
        <v>0</v>
      </c>
      <c r="W304" s="286">
        <f>IF('2b - USD - conv.'!W304=0,0,'2a - USD - local'!W304/'2b - USD - conv.'!W304)</f>
        <v>0</v>
      </c>
      <c r="X304" s="286">
        <f>IF('2b - USD - conv.'!X304=0,0,'2a - USD - local'!X304/'2b - USD - conv.'!X304)</f>
        <v>0</v>
      </c>
      <c r="Y304" s="286">
        <f>IF('2b - USD - conv.'!Y304=0,0,'2a - USD - local'!Y304/'2b - USD - conv.'!Y304)</f>
        <v>0</v>
      </c>
      <c r="Z304" s="286">
        <f>IF('2b - USD - conv.'!Z304=0,0,'2a - USD - local'!Z304/'2b - USD - conv.'!Z304)</f>
        <v>0</v>
      </c>
      <c r="AA304" s="286">
        <f>IF('2b - USD - conv.'!AA304=0,0,'2a - USD - local'!AA304/'2b - USD - conv.'!AA304)</f>
        <v>0</v>
      </c>
      <c r="AB304" s="286">
        <f>IF('2b - USD - conv.'!AB304=0,0,'2a - USD - local'!AB304/'2b - USD - conv.'!AB304)</f>
        <v>0</v>
      </c>
      <c r="AC304" s="286">
        <f>IF('2b - USD - conv.'!AC304=0,0,'2a - USD - local'!AC304/'2b - USD - conv.'!AC304)</f>
        <v>0</v>
      </c>
      <c r="AD304" s="286">
        <f>IF('2b - USD - conv.'!AD304=0,0,'2a - USD - local'!AD304/'2b - USD - conv.'!AD304)</f>
        <v>0</v>
      </c>
      <c r="AE304" s="286">
        <f>IF('2b - USD - conv.'!AE304=0,0,'2a - USD - local'!AE304/'2b - USD - conv.'!AE304)</f>
        <v>0</v>
      </c>
      <c r="AF304" s="286">
        <f>IF('2b - USD - conv.'!AF304=0,0,'2a - USD - local'!AF304/'2b - USD - conv.'!AF304)</f>
        <v>0</v>
      </c>
      <c r="AG304" s="286">
        <f>IF('2b - USD - conv.'!AG304=0,0,'2a - USD - local'!AG304/'2b - USD - conv.'!AG304)</f>
        <v>0</v>
      </c>
      <c r="AH304" s="286">
        <f>IF('2b - USD - conv.'!AH304=0,0,'2a - USD - local'!AH304/'2b - USD - conv.'!AH304)</f>
        <v>0</v>
      </c>
      <c r="AI304" s="286">
        <f>IF('2b - USD - conv.'!AI304=0,0,'2a - USD - local'!AI304/'2b - USD - conv.'!AI304)</f>
        <v>0</v>
      </c>
      <c r="AJ304" s="286">
        <f>IF('2b - USD - conv.'!AJ304=0,0,'2a - USD - local'!AJ304/'2b - USD - conv.'!AJ304)</f>
        <v>0</v>
      </c>
      <c r="AK304" s="286">
        <f>IF('2b - USD - conv.'!AK304=0,0,'2a - USD - local'!AK304/'2b - USD - conv.'!AK304)</f>
        <v>0</v>
      </c>
      <c r="AL304" s="286">
        <f>IF('2b - USD - conv.'!AL304=0,0,'2a - USD - local'!AL304/'2b - USD - conv.'!AL304)</f>
        <v>0</v>
      </c>
      <c r="AM304" s="286">
        <f>IF('2b - USD - conv.'!AM304=0,0,'2a - USD - local'!AM304/'2b - USD - conv.'!AM304)</f>
        <v>0</v>
      </c>
      <c r="AN304" s="286">
        <f>IF('2b - USD - conv.'!AN304=0,0,'2a - USD - local'!AN304/'2b - USD - conv.'!AN304)</f>
        <v>0</v>
      </c>
      <c r="AO304" s="286">
        <f>IF('2b - USD - conv.'!AO304=0,0,'2a - USD - local'!AO304/'2b - USD - conv.'!AO304)</f>
        <v>0</v>
      </c>
      <c r="AP304" s="308">
        <f>IF('2b - USD - conv.'!AP304=0,0,'2a - USD - local'!AP304/'2b - USD - conv.'!AP304)</f>
        <v>0</v>
      </c>
    </row>
    <row r="305" spans="1:42" customFormat="1" outlineLevel="2">
      <c r="A305" s="211" t="str">
        <f>A301&amp;"."&amp;A303&amp;"."&amp;A302&amp;"."&amp;B305</f>
        <v>1.c.7.2</v>
      </c>
      <c r="B305">
        <v>2</v>
      </c>
      <c r="C305" t="str">
        <f>'1-GBP'!C305</f>
        <v/>
      </c>
      <c r="M305" s="286">
        <f>IF('2b - USD - conv.'!M305=0,0,'2a - USD - local'!M305/'2b - USD - conv.'!M305)</f>
        <v>0</v>
      </c>
      <c r="N305" s="286">
        <f>IF('2b - USD - conv.'!N305=0,0,'2a - USD - local'!N305/'2b - USD - conv.'!N305)</f>
        <v>0</v>
      </c>
      <c r="O305" s="286">
        <f>IF('2b - USD - conv.'!O305=0,0,'2a - USD - local'!O305/'2b - USD - conv.'!O305)</f>
        <v>0</v>
      </c>
      <c r="P305" s="286">
        <f>IF('2b - USD - conv.'!P305=0,0,'2a - USD - local'!P305/'2b - USD - conv.'!P305)</f>
        <v>0</v>
      </c>
      <c r="Q305" s="286">
        <f>IF('2b - USD - conv.'!Q305=0,0,'2a - USD - local'!Q305/'2b - USD - conv.'!Q305)</f>
        <v>0</v>
      </c>
      <c r="R305" s="286">
        <f>IF('2b - USD - conv.'!R305=0,0,'2a - USD - local'!R305/'2b - USD - conv.'!R305)</f>
        <v>0</v>
      </c>
      <c r="S305" s="286">
        <f>IF('2b - USD - conv.'!S305=0,0,'2a - USD - local'!S305/'2b - USD - conv.'!S305)</f>
        <v>0</v>
      </c>
      <c r="T305" s="286">
        <f>IF('2b - USD - conv.'!T305=0,0,'2a - USD - local'!T305/'2b - USD - conv.'!T305)</f>
        <v>0</v>
      </c>
      <c r="U305" s="286">
        <f>IF('2b - USD - conv.'!U305=0,0,'2a - USD - local'!U305/'2b - USD - conv.'!U305)</f>
        <v>0</v>
      </c>
      <c r="V305" s="286">
        <f>IF('2b - USD - conv.'!V305=0,0,'2a - USD - local'!V305/'2b - USD - conv.'!V305)</f>
        <v>0</v>
      </c>
      <c r="W305" s="286">
        <f>IF('2b - USD - conv.'!W305=0,0,'2a - USD - local'!W305/'2b - USD - conv.'!W305)</f>
        <v>0</v>
      </c>
      <c r="X305" s="286">
        <f>IF('2b - USD - conv.'!X305=0,0,'2a - USD - local'!X305/'2b - USD - conv.'!X305)</f>
        <v>0</v>
      </c>
      <c r="Y305" s="286">
        <f>IF('2b - USD - conv.'!Y305=0,0,'2a - USD - local'!Y305/'2b - USD - conv.'!Y305)</f>
        <v>0</v>
      </c>
      <c r="Z305" s="286">
        <f>IF('2b - USD - conv.'!Z305=0,0,'2a - USD - local'!Z305/'2b - USD - conv.'!Z305)</f>
        <v>0</v>
      </c>
      <c r="AA305" s="286">
        <f>IF('2b - USD - conv.'!AA305=0,0,'2a - USD - local'!AA305/'2b - USD - conv.'!AA305)</f>
        <v>0</v>
      </c>
      <c r="AB305" s="286">
        <f>IF('2b - USD - conv.'!AB305=0,0,'2a - USD - local'!AB305/'2b - USD - conv.'!AB305)</f>
        <v>0</v>
      </c>
      <c r="AC305" s="286">
        <f>IF('2b - USD - conv.'!AC305=0,0,'2a - USD - local'!AC305/'2b - USD - conv.'!AC305)</f>
        <v>0</v>
      </c>
      <c r="AD305" s="286">
        <f>IF('2b - USD - conv.'!AD305=0,0,'2a - USD - local'!AD305/'2b - USD - conv.'!AD305)</f>
        <v>0</v>
      </c>
      <c r="AE305" s="286">
        <f>IF('2b - USD - conv.'!AE305=0,0,'2a - USD - local'!AE305/'2b - USD - conv.'!AE305)</f>
        <v>0</v>
      </c>
      <c r="AF305" s="286">
        <f>IF('2b - USD - conv.'!AF305=0,0,'2a - USD - local'!AF305/'2b - USD - conv.'!AF305)</f>
        <v>0</v>
      </c>
      <c r="AG305" s="286">
        <f>IF('2b - USD - conv.'!AG305=0,0,'2a - USD - local'!AG305/'2b - USD - conv.'!AG305)</f>
        <v>0</v>
      </c>
      <c r="AH305" s="286">
        <f>IF('2b - USD - conv.'!AH305=0,0,'2a - USD - local'!AH305/'2b - USD - conv.'!AH305)</f>
        <v>0</v>
      </c>
      <c r="AI305" s="286">
        <f>IF('2b - USD - conv.'!AI305=0,0,'2a - USD - local'!AI305/'2b - USD - conv.'!AI305)</f>
        <v>0</v>
      </c>
      <c r="AJ305" s="286">
        <f>IF('2b - USD - conv.'!AJ305=0,0,'2a - USD - local'!AJ305/'2b - USD - conv.'!AJ305)</f>
        <v>0</v>
      </c>
      <c r="AK305" s="286">
        <f>IF('2b - USD - conv.'!AK305=0,0,'2a - USD - local'!AK305/'2b - USD - conv.'!AK305)</f>
        <v>0</v>
      </c>
      <c r="AL305" s="286">
        <f>IF('2b - USD - conv.'!AL305=0,0,'2a - USD - local'!AL305/'2b - USD - conv.'!AL305)</f>
        <v>0</v>
      </c>
      <c r="AM305" s="286">
        <f>IF('2b - USD - conv.'!AM305=0,0,'2a - USD - local'!AM305/'2b - USD - conv.'!AM305)</f>
        <v>0</v>
      </c>
      <c r="AN305" s="286">
        <f>IF('2b - USD - conv.'!AN305=0,0,'2a - USD - local'!AN305/'2b - USD - conv.'!AN305)</f>
        <v>0</v>
      </c>
      <c r="AO305" s="286">
        <f>IF('2b - USD - conv.'!AO305=0,0,'2a - USD - local'!AO305/'2b - USD - conv.'!AO305)</f>
        <v>0</v>
      </c>
      <c r="AP305" s="308">
        <f>IF('2b - USD - conv.'!AP305=0,0,'2a - USD - local'!AP305/'2b - USD - conv.'!AP305)</f>
        <v>0</v>
      </c>
    </row>
    <row r="306" spans="1:42" customFormat="1" outlineLevel="2">
      <c r="A306" s="211" t="str">
        <f>A301&amp;"."&amp;A303&amp;"."&amp;A302&amp;"."&amp;B306</f>
        <v>1.c.7.3</v>
      </c>
      <c r="B306">
        <v>3</v>
      </c>
      <c r="C306" t="str">
        <f>'1-GBP'!C306</f>
        <v/>
      </c>
      <c r="M306" s="286">
        <f>IF('2b - USD - conv.'!M306=0,0,'2a - USD - local'!M306/'2b - USD - conv.'!M306)</f>
        <v>0</v>
      </c>
      <c r="N306" s="286">
        <f>IF('2b - USD - conv.'!N306=0,0,'2a - USD - local'!N306/'2b - USD - conv.'!N306)</f>
        <v>0</v>
      </c>
      <c r="O306" s="286">
        <f>IF('2b - USD - conv.'!O306=0,0,'2a - USD - local'!O306/'2b - USD - conv.'!O306)</f>
        <v>0</v>
      </c>
      <c r="P306" s="286">
        <f>IF('2b - USD - conv.'!P306=0,0,'2a - USD - local'!P306/'2b - USD - conv.'!P306)</f>
        <v>0</v>
      </c>
      <c r="Q306" s="286">
        <f>IF('2b - USD - conv.'!Q306=0,0,'2a - USD - local'!Q306/'2b - USD - conv.'!Q306)</f>
        <v>0</v>
      </c>
      <c r="R306" s="286">
        <f>IF('2b - USD - conv.'!R306=0,0,'2a - USD - local'!R306/'2b - USD - conv.'!R306)</f>
        <v>0</v>
      </c>
      <c r="S306" s="286">
        <f>IF('2b - USD - conv.'!S306=0,0,'2a - USD - local'!S306/'2b - USD - conv.'!S306)</f>
        <v>0</v>
      </c>
      <c r="T306" s="286">
        <f>IF('2b - USD - conv.'!T306=0,0,'2a - USD - local'!T306/'2b - USD - conv.'!T306)</f>
        <v>0</v>
      </c>
      <c r="U306" s="286">
        <f>IF('2b - USD - conv.'!U306=0,0,'2a - USD - local'!U306/'2b - USD - conv.'!U306)</f>
        <v>0</v>
      </c>
      <c r="V306" s="286">
        <f>IF('2b - USD - conv.'!V306=0,0,'2a - USD - local'!V306/'2b - USD - conv.'!V306)</f>
        <v>0</v>
      </c>
      <c r="W306" s="286">
        <f>IF('2b - USD - conv.'!W306=0,0,'2a - USD - local'!W306/'2b - USD - conv.'!W306)</f>
        <v>0</v>
      </c>
      <c r="X306" s="286">
        <f>IF('2b - USD - conv.'!X306=0,0,'2a - USD - local'!X306/'2b - USD - conv.'!X306)</f>
        <v>0</v>
      </c>
      <c r="Y306" s="286">
        <f>IF('2b - USD - conv.'!Y306=0,0,'2a - USD - local'!Y306/'2b - USD - conv.'!Y306)</f>
        <v>0</v>
      </c>
      <c r="Z306" s="286">
        <f>IF('2b - USD - conv.'!Z306=0,0,'2a - USD - local'!Z306/'2b - USD - conv.'!Z306)</f>
        <v>0</v>
      </c>
      <c r="AA306" s="286">
        <f>IF('2b - USD - conv.'!AA306=0,0,'2a - USD - local'!AA306/'2b - USD - conv.'!AA306)</f>
        <v>0</v>
      </c>
      <c r="AB306" s="286">
        <f>IF('2b - USD - conv.'!AB306=0,0,'2a - USD - local'!AB306/'2b - USD - conv.'!AB306)</f>
        <v>0</v>
      </c>
      <c r="AC306" s="286">
        <f>IF('2b - USD - conv.'!AC306=0,0,'2a - USD - local'!AC306/'2b - USD - conv.'!AC306)</f>
        <v>0</v>
      </c>
      <c r="AD306" s="286">
        <f>IF('2b - USD - conv.'!AD306=0,0,'2a - USD - local'!AD306/'2b - USD - conv.'!AD306)</f>
        <v>0</v>
      </c>
      <c r="AE306" s="286">
        <f>IF('2b - USD - conv.'!AE306=0,0,'2a - USD - local'!AE306/'2b - USD - conv.'!AE306)</f>
        <v>0</v>
      </c>
      <c r="AF306" s="286">
        <f>IF('2b - USD - conv.'!AF306=0,0,'2a - USD - local'!AF306/'2b - USD - conv.'!AF306)</f>
        <v>0</v>
      </c>
      <c r="AG306" s="286">
        <f>IF('2b - USD - conv.'!AG306=0,0,'2a - USD - local'!AG306/'2b - USD - conv.'!AG306)</f>
        <v>0</v>
      </c>
      <c r="AH306" s="286">
        <f>IF('2b - USD - conv.'!AH306=0,0,'2a - USD - local'!AH306/'2b - USD - conv.'!AH306)</f>
        <v>0</v>
      </c>
      <c r="AI306" s="286">
        <f>IF('2b - USD - conv.'!AI306=0,0,'2a - USD - local'!AI306/'2b - USD - conv.'!AI306)</f>
        <v>0</v>
      </c>
      <c r="AJ306" s="286">
        <f>IF('2b - USD - conv.'!AJ306=0,0,'2a - USD - local'!AJ306/'2b - USD - conv.'!AJ306)</f>
        <v>0</v>
      </c>
      <c r="AK306" s="286">
        <f>IF('2b - USD - conv.'!AK306=0,0,'2a - USD - local'!AK306/'2b - USD - conv.'!AK306)</f>
        <v>0</v>
      </c>
      <c r="AL306" s="286">
        <f>IF('2b - USD - conv.'!AL306=0,0,'2a - USD - local'!AL306/'2b - USD - conv.'!AL306)</f>
        <v>0</v>
      </c>
      <c r="AM306" s="286">
        <f>IF('2b - USD - conv.'!AM306=0,0,'2a - USD - local'!AM306/'2b - USD - conv.'!AM306)</f>
        <v>0</v>
      </c>
      <c r="AN306" s="286">
        <f>IF('2b - USD - conv.'!AN306=0,0,'2a - USD - local'!AN306/'2b - USD - conv.'!AN306)</f>
        <v>0</v>
      </c>
      <c r="AO306" s="286">
        <f>IF('2b - USD - conv.'!AO306=0,0,'2a - USD - local'!AO306/'2b - USD - conv.'!AO306)</f>
        <v>0</v>
      </c>
      <c r="AP306" s="308">
        <f>IF('2b - USD - conv.'!AP306=0,0,'2a - USD - local'!AP306/'2b - USD - conv.'!AP306)</f>
        <v>0</v>
      </c>
    </row>
    <row r="307" spans="1:42" customFormat="1" outlineLevel="2">
      <c r="A307" s="211" t="str">
        <f>A301&amp;"."&amp;A303&amp;"."&amp;A302&amp;"."&amp;B307</f>
        <v>1.c.7.4</v>
      </c>
      <c r="B307">
        <v>4</v>
      </c>
      <c r="C307" t="str">
        <f>'1-GBP'!C307</f>
        <v/>
      </c>
      <c r="M307" s="286">
        <f>IF('2b - USD - conv.'!M307=0,0,'2a - USD - local'!M307/'2b - USD - conv.'!M307)</f>
        <v>0</v>
      </c>
      <c r="N307" s="286">
        <f>IF('2b - USD - conv.'!N307=0,0,'2a - USD - local'!N307/'2b - USD - conv.'!N307)</f>
        <v>0</v>
      </c>
      <c r="O307" s="286">
        <f>IF('2b - USD - conv.'!O307=0,0,'2a - USD - local'!O307/'2b - USD - conv.'!O307)</f>
        <v>0</v>
      </c>
      <c r="P307" s="286">
        <f>IF('2b - USD - conv.'!P307=0,0,'2a - USD - local'!P307/'2b - USD - conv.'!P307)</f>
        <v>0</v>
      </c>
      <c r="Q307" s="286">
        <f>IF('2b - USD - conv.'!Q307=0,0,'2a - USD - local'!Q307/'2b - USD - conv.'!Q307)</f>
        <v>0</v>
      </c>
      <c r="R307" s="286">
        <f>IF('2b - USD - conv.'!R307=0,0,'2a - USD - local'!R307/'2b - USD - conv.'!R307)</f>
        <v>0</v>
      </c>
      <c r="S307" s="286">
        <f>IF('2b - USD - conv.'!S307=0,0,'2a - USD - local'!S307/'2b - USD - conv.'!S307)</f>
        <v>0</v>
      </c>
      <c r="T307" s="286">
        <f>IF('2b - USD - conv.'!T307=0,0,'2a - USD - local'!T307/'2b - USD - conv.'!T307)</f>
        <v>0</v>
      </c>
      <c r="U307" s="286">
        <f>IF('2b - USD - conv.'!U307=0,0,'2a - USD - local'!U307/'2b - USD - conv.'!U307)</f>
        <v>0</v>
      </c>
      <c r="V307" s="286">
        <f>IF('2b - USD - conv.'!V307=0,0,'2a - USD - local'!V307/'2b - USD - conv.'!V307)</f>
        <v>0</v>
      </c>
      <c r="W307" s="286">
        <f>IF('2b - USD - conv.'!W307=0,0,'2a - USD - local'!W307/'2b - USD - conv.'!W307)</f>
        <v>0</v>
      </c>
      <c r="X307" s="286">
        <f>IF('2b - USD - conv.'!X307=0,0,'2a - USD - local'!X307/'2b - USD - conv.'!X307)</f>
        <v>0</v>
      </c>
      <c r="Y307" s="286">
        <f>IF('2b - USD - conv.'!Y307=0,0,'2a - USD - local'!Y307/'2b - USD - conv.'!Y307)</f>
        <v>0</v>
      </c>
      <c r="Z307" s="286">
        <f>IF('2b - USD - conv.'!Z307=0,0,'2a - USD - local'!Z307/'2b - USD - conv.'!Z307)</f>
        <v>0</v>
      </c>
      <c r="AA307" s="286">
        <f>IF('2b - USD - conv.'!AA307=0,0,'2a - USD - local'!AA307/'2b - USD - conv.'!AA307)</f>
        <v>0</v>
      </c>
      <c r="AB307" s="286">
        <f>IF('2b - USD - conv.'!AB307=0,0,'2a - USD - local'!AB307/'2b - USD - conv.'!AB307)</f>
        <v>0</v>
      </c>
      <c r="AC307" s="286">
        <f>IF('2b - USD - conv.'!AC307=0,0,'2a - USD - local'!AC307/'2b - USD - conv.'!AC307)</f>
        <v>0</v>
      </c>
      <c r="AD307" s="286">
        <f>IF('2b - USD - conv.'!AD307=0,0,'2a - USD - local'!AD307/'2b - USD - conv.'!AD307)</f>
        <v>0</v>
      </c>
      <c r="AE307" s="286">
        <f>IF('2b - USD - conv.'!AE307=0,0,'2a - USD - local'!AE307/'2b - USD - conv.'!AE307)</f>
        <v>0</v>
      </c>
      <c r="AF307" s="286">
        <f>IF('2b - USD - conv.'!AF307=0,0,'2a - USD - local'!AF307/'2b - USD - conv.'!AF307)</f>
        <v>0</v>
      </c>
      <c r="AG307" s="286">
        <f>IF('2b - USD - conv.'!AG307=0,0,'2a - USD - local'!AG307/'2b - USD - conv.'!AG307)</f>
        <v>0</v>
      </c>
      <c r="AH307" s="286">
        <f>IF('2b - USD - conv.'!AH307=0,0,'2a - USD - local'!AH307/'2b - USD - conv.'!AH307)</f>
        <v>0</v>
      </c>
      <c r="AI307" s="286">
        <f>IF('2b - USD - conv.'!AI307=0,0,'2a - USD - local'!AI307/'2b - USD - conv.'!AI307)</f>
        <v>0</v>
      </c>
      <c r="AJ307" s="286">
        <f>IF('2b - USD - conv.'!AJ307=0,0,'2a - USD - local'!AJ307/'2b - USD - conv.'!AJ307)</f>
        <v>0</v>
      </c>
      <c r="AK307" s="286">
        <f>IF('2b - USD - conv.'!AK307=0,0,'2a - USD - local'!AK307/'2b - USD - conv.'!AK307)</f>
        <v>0</v>
      </c>
      <c r="AL307" s="286">
        <f>IF('2b - USD - conv.'!AL307=0,0,'2a - USD - local'!AL307/'2b - USD - conv.'!AL307)</f>
        <v>0</v>
      </c>
      <c r="AM307" s="286">
        <f>IF('2b - USD - conv.'!AM307=0,0,'2a - USD - local'!AM307/'2b - USD - conv.'!AM307)</f>
        <v>0</v>
      </c>
      <c r="AN307" s="286">
        <f>IF('2b - USD - conv.'!AN307=0,0,'2a - USD - local'!AN307/'2b - USD - conv.'!AN307)</f>
        <v>0</v>
      </c>
      <c r="AO307" s="286">
        <f>IF('2b - USD - conv.'!AO307=0,0,'2a - USD - local'!AO307/'2b - USD - conv.'!AO307)</f>
        <v>0</v>
      </c>
      <c r="AP307" s="308">
        <f>IF('2b - USD - conv.'!AP307=0,0,'2a - USD - local'!AP307/'2b - USD - conv.'!AP307)</f>
        <v>0</v>
      </c>
    </row>
    <row r="308" spans="1:42" customFormat="1" outlineLevel="2">
      <c r="A308" s="211" t="str">
        <f>A301&amp;"."&amp;A303&amp;"."&amp;A302&amp;"."&amp;B308</f>
        <v>1.c.7.5</v>
      </c>
      <c r="B308">
        <v>5</v>
      </c>
      <c r="C308" t="str">
        <f>'1-GBP'!C308</f>
        <v/>
      </c>
      <c r="M308" s="286">
        <f>IF('2b - USD - conv.'!M308=0,0,'2a - USD - local'!M308/'2b - USD - conv.'!M308)</f>
        <v>0</v>
      </c>
      <c r="N308" s="286">
        <f>IF('2b - USD - conv.'!N308=0,0,'2a - USD - local'!N308/'2b - USD - conv.'!N308)</f>
        <v>0</v>
      </c>
      <c r="O308" s="286">
        <f>IF('2b - USD - conv.'!O308=0,0,'2a - USD - local'!O308/'2b - USD - conv.'!O308)</f>
        <v>0</v>
      </c>
      <c r="P308" s="286">
        <f>IF('2b - USD - conv.'!P308=0,0,'2a - USD - local'!P308/'2b - USD - conv.'!P308)</f>
        <v>0</v>
      </c>
      <c r="Q308" s="286">
        <f>IF('2b - USD - conv.'!Q308=0,0,'2a - USD - local'!Q308/'2b - USD - conv.'!Q308)</f>
        <v>0</v>
      </c>
      <c r="R308" s="286">
        <f>IF('2b - USD - conv.'!R308=0,0,'2a - USD - local'!R308/'2b - USD - conv.'!R308)</f>
        <v>0</v>
      </c>
      <c r="S308" s="286">
        <f>IF('2b - USD - conv.'!S308=0,0,'2a - USD - local'!S308/'2b - USD - conv.'!S308)</f>
        <v>0</v>
      </c>
      <c r="T308" s="286">
        <f>IF('2b - USD - conv.'!T308=0,0,'2a - USD - local'!T308/'2b - USD - conv.'!T308)</f>
        <v>0</v>
      </c>
      <c r="U308" s="286">
        <f>IF('2b - USD - conv.'!U308=0,0,'2a - USD - local'!U308/'2b - USD - conv.'!U308)</f>
        <v>0</v>
      </c>
      <c r="V308" s="286">
        <f>IF('2b - USD - conv.'!V308=0,0,'2a - USD - local'!V308/'2b - USD - conv.'!V308)</f>
        <v>0</v>
      </c>
      <c r="W308" s="286">
        <f>IF('2b - USD - conv.'!W308=0,0,'2a - USD - local'!W308/'2b - USD - conv.'!W308)</f>
        <v>0</v>
      </c>
      <c r="X308" s="286">
        <f>IF('2b - USD - conv.'!X308=0,0,'2a - USD - local'!X308/'2b - USD - conv.'!X308)</f>
        <v>0</v>
      </c>
      <c r="Y308" s="286">
        <f>IF('2b - USD - conv.'!Y308=0,0,'2a - USD - local'!Y308/'2b - USD - conv.'!Y308)</f>
        <v>0</v>
      </c>
      <c r="Z308" s="286">
        <f>IF('2b - USD - conv.'!Z308=0,0,'2a - USD - local'!Z308/'2b - USD - conv.'!Z308)</f>
        <v>0</v>
      </c>
      <c r="AA308" s="286">
        <f>IF('2b - USD - conv.'!AA308=0,0,'2a - USD - local'!AA308/'2b - USD - conv.'!AA308)</f>
        <v>0</v>
      </c>
      <c r="AB308" s="286">
        <f>IF('2b - USD - conv.'!AB308=0,0,'2a - USD - local'!AB308/'2b - USD - conv.'!AB308)</f>
        <v>0</v>
      </c>
      <c r="AC308" s="286">
        <f>IF('2b - USD - conv.'!AC308=0,0,'2a - USD - local'!AC308/'2b - USD - conv.'!AC308)</f>
        <v>0</v>
      </c>
      <c r="AD308" s="286">
        <f>IF('2b - USD - conv.'!AD308=0,0,'2a - USD - local'!AD308/'2b - USD - conv.'!AD308)</f>
        <v>0</v>
      </c>
      <c r="AE308" s="286">
        <f>IF('2b - USD - conv.'!AE308=0,0,'2a - USD - local'!AE308/'2b - USD - conv.'!AE308)</f>
        <v>0</v>
      </c>
      <c r="AF308" s="286">
        <f>IF('2b - USD - conv.'!AF308=0,0,'2a - USD - local'!AF308/'2b - USD - conv.'!AF308)</f>
        <v>0</v>
      </c>
      <c r="AG308" s="286">
        <f>IF('2b - USD - conv.'!AG308=0,0,'2a - USD - local'!AG308/'2b - USD - conv.'!AG308)</f>
        <v>0</v>
      </c>
      <c r="AH308" s="286">
        <f>IF('2b - USD - conv.'!AH308=0,0,'2a - USD - local'!AH308/'2b - USD - conv.'!AH308)</f>
        <v>0</v>
      </c>
      <c r="AI308" s="286">
        <f>IF('2b - USD - conv.'!AI308=0,0,'2a - USD - local'!AI308/'2b - USD - conv.'!AI308)</f>
        <v>0</v>
      </c>
      <c r="AJ308" s="286">
        <f>IF('2b - USD - conv.'!AJ308=0,0,'2a - USD - local'!AJ308/'2b - USD - conv.'!AJ308)</f>
        <v>0</v>
      </c>
      <c r="AK308" s="286">
        <f>IF('2b - USD - conv.'!AK308=0,0,'2a - USD - local'!AK308/'2b - USD - conv.'!AK308)</f>
        <v>0</v>
      </c>
      <c r="AL308" s="286">
        <f>IF('2b - USD - conv.'!AL308=0,0,'2a - USD - local'!AL308/'2b - USD - conv.'!AL308)</f>
        <v>0</v>
      </c>
      <c r="AM308" s="286">
        <f>IF('2b - USD - conv.'!AM308=0,0,'2a - USD - local'!AM308/'2b - USD - conv.'!AM308)</f>
        <v>0</v>
      </c>
      <c r="AN308" s="286">
        <f>IF('2b - USD - conv.'!AN308=0,0,'2a - USD - local'!AN308/'2b - USD - conv.'!AN308)</f>
        <v>0</v>
      </c>
      <c r="AO308" s="286">
        <f>IF('2b - USD - conv.'!AO308=0,0,'2a - USD - local'!AO308/'2b - USD - conv.'!AO308)</f>
        <v>0</v>
      </c>
      <c r="AP308" s="308">
        <f>IF('2b - USD - conv.'!AP308=0,0,'2a - USD - local'!AP308/'2b - USD - conv.'!AP308)</f>
        <v>0</v>
      </c>
    </row>
    <row r="309" spans="1:42" customFormat="1" outlineLevel="2">
      <c r="A309" s="211" t="str">
        <f>A301&amp;"."&amp;A303&amp;"."&amp;A302&amp;"."&amp;B309</f>
        <v>1.c.7.6</v>
      </c>
      <c r="B309">
        <v>6</v>
      </c>
      <c r="C309" t="str">
        <f>'1-GBP'!C309</f>
        <v/>
      </c>
      <c r="M309" s="286">
        <f>IF('2b - USD - conv.'!M309=0,0,'2a - USD - local'!M309/'2b - USD - conv.'!M309)</f>
        <v>0</v>
      </c>
      <c r="N309" s="286">
        <f>IF('2b - USD - conv.'!N309=0,0,'2a - USD - local'!N309/'2b - USD - conv.'!N309)</f>
        <v>0</v>
      </c>
      <c r="O309" s="286">
        <f>IF('2b - USD - conv.'!O309=0,0,'2a - USD - local'!O309/'2b - USD - conv.'!O309)</f>
        <v>0</v>
      </c>
      <c r="P309" s="286">
        <f>IF('2b - USD - conv.'!P309=0,0,'2a - USD - local'!P309/'2b - USD - conv.'!P309)</f>
        <v>0</v>
      </c>
      <c r="Q309" s="286">
        <f>IF('2b - USD - conv.'!Q309=0,0,'2a - USD - local'!Q309/'2b - USD - conv.'!Q309)</f>
        <v>0</v>
      </c>
      <c r="R309" s="286">
        <f>IF('2b - USD - conv.'!R309=0,0,'2a - USD - local'!R309/'2b - USD - conv.'!R309)</f>
        <v>0</v>
      </c>
      <c r="S309" s="286">
        <f>IF('2b - USD - conv.'!S309=0,0,'2a - USD - local'!S309/'2b - USD - conv.'!S309)</f>
        <v>0</v>
      </c>
      <c r="T309" s="286">
        <f>IF('2b - USD - conv.'!T309=0,0,'2a - USD - local'!T309/'2b - USD - conv.'!T309)</f>
        <v>0</v>
      </c>
      <c r="U309" s="286">
        <f>IF('2b - USD - conv.'!U309=0,0,'2a - USD - local'!U309/'2b - USD - conv.'!U309)</f>
        <v>0</v>
      </c>
      <c r="V309" s="286">
        <f>IF('2b - USD - conv.'!V309=0,0,'2a - USD - local'!V309/'2b - USD - conv.'!V309)</f>
        <v>0</v>
      </c>
      <c r="W309" s="286">
        <f>IF('2b - USD - conv.'!W309=0,0,'2a - USD - local'!W309/'2b - USD - conv.'!W309)</f>
        <v>0</v>
      </c>
      <c r="X309" s="286">
        <f>IF('2b - USD - conv.'!X309=0,0,'2a - USD - local'!X309/'2b - USD - conv.'!X309)</f>
        <v>0</v>
      </c>
      <c r="Y309" s="286">
        <f>IF('2b - USD - conv.'!Y309=0,0,'2a - USD - local'!Y309/'2b - USD - conv.'!Y309)</f>
        <v>0</v>
      </c>
      <c r="Z309" s="286">
        <f>IF('2b - USD - conv.'!Z309=0,0,'2a - USD - local'!Z309/'2b - USD - conv.'!Z309)</f>
        <v>0</v>
      </c>
      <c r="AA309" s="286">
        <f>IF('2b - USD - conv.'!AA309=0,0,'2a - USD - local'!AA309/'2b - USD - conv.'!AA309)</f>
        <v>0</v>
      </c>
      <c r="AB309" s="286">
        <f>IF('2b - USD - conv.'!AB309=0,0,'2a - USD - local'!AB309/'2b - USD - conv.'!AB309)</f>
        <v>0</v>
      </c>
      <c r="AC309" s="286">
        <f>IF('2b - USD - conv.'!AC309=0,0,'2a - USD - local'!AC309/'2b - USD - conv.'!AC309)</f>
        <v>0</v>
      </c>
      <c r="AD309" s="286">
        <f>IF('2b - USD - conv.'!AD309=0,0,'2a - USD - local'!AD309/'2b - USD - conv.'!AD309)</f>
        <v>0</v>
      </c>
      <c r="AE309" s="286">
        <f>IF('2b - USD - conv.'!AE309=0,0,'2a - USD - local'!AE309/'2b - USD - conv.'!AE309)</f>
        <v>0</v>
      </c>
      <c r="AF309" s="286">
        <f>IF('2b - USD - conv.'!AF309=0,0,'2a - USD - local'!AF309/'2b - USD - conv.'!AF309)</f>
        <v>0</v>
      </c>
      <c r="AG309" s="286">
        <f>IF('2b - USD - conv.'!AG309=0,0,'2a - USD - local'!AG309/'2b - USD - conv.'!AG309)</f>
        <v>0</v>
      </c>
      <c r="AH309" s="286">
        <f>IF('2b - USD - conv.'!AH309=0,0,'2a - USD - local'!AH309/'2b - USD - conv.'!AH309)</f>
        <v>0</v>
      </c>
      <c r="AI309" s="286">
        <f>IF('2b - USD - conv.'!AI309=0,0,'2a - USD - local'!AI309/'2b - USD - conv.'!AI309)</f>
        <v>0</v>
      </c>
      <c r="AJ309" s="286">
        <f>IF('2b - USD - conv.'!AJ309=0,0,'2a - USD - local'!AJ309/'2b - USD - conv.'!AJ309)</f>
        <v>0</v>
      </c>
      <c r="AK309" s="286">
        <f>IF('2b - USD - conv.'!AK309=0,0,'2a - USD - local'!AK309/'2b - USD - conv.'!AK309)</f>
        <v>0</v>
      </c>
      <c r="AL309" s="286">
        <f>IF('2b - USD - conv.'!AL309=0,0,'2a - USD - local'!AL309/'2b - USD - conv.'!AL309)</f>
        <v>0</v>
      </c>
      <c r="AM309" s="286">
        <f>IF('2b - USD - conv.'!AM309=0,0,'2a - USD - local'!AM309/'2b - USD - conv.'!AM309)</f>
        <v>0</v>
      </c>
      <c r="AN309" s="286">
        <f>IF('2b - USD - conv.'!AN309=0,0,'2a - USD - local'!AN309/'2b - USD - conv.'!AN309)</f>
        <v>0</v>
      </c>
      <c r="AO309" s="286">
        <f>IF('2b - USD - conv.'!AO309=0,0,'2a - USD - local'!AO309/'2b - USD - conv.'!AO309)</f>
        <v>0</v>
      </c>
      <c r="AP309" s="308">
        <f>IF('2b - USD - conv.'!AP309=0,0,'2a - USD - local'!AP309/'2b - USD - conv.'!AP309)</f>
        <v>0</v>
      </c>
    </row>
    <row r="310" spans="1:42" customFormat="1" outlineLevel="2">
      <c r="A310" s="211" t="str">
        <f>A301&amp;"."&amp;A303&amp;"."&amp;A302&amp;"."&amp;B310</f>
        <v>1.c.7.7</v>
      </c>
      <c r="B310">
        <v>7</v>
      </c>
      <c r="C310" t="str">
        <f>'1-GBP'!C310</f>
        <v/>
      </c>
      <c r="M310" s="286">
        <f>IF('2b - USD - conv.'!M310=0,0,'2a - USD - local'!M310/'2b - USD - conv.'!M310)</f>
        <v>0</v>
      </c>
      <c r="N310" s="286">
        <f>IF('2b - USD - conv.'!N310=0,0,'2a - USD - local'!N310/'2b - USD - conv.'!N310)</f>
        <v>0</v>
      </c>
      <c r="O310" s="286">
        <f>IF('2b - USD - conv.'!O310=0,0,'2a - USD - local'!O310/'2b - USD - conv.'!O310)</f>
        <v>0</v>
      </c>
      <c r="P310" s="286">
        <f>IF('2b - USD - conv.'!P310=0,0,'2a - USD - local'!P310/'2b - USD - conv.'!P310)</f>
        <v>0</v>
      </c>
      <c r="Q310" s="286">
        <f>IF('2b - USD - conv.'!Q310=0,0,'2a - USD - local'!Q310/'2b - USD - conv.'!Q310)</f>
        <v>0</v>
      </c>
      <c r="R310" s="286">
        <f>IF('2b - USD - conv.'!R310=0,0,'2a - USD - local'!R310/'2b - USD - conv.'!R310)</f>
        <v>0</v>
      </c>
      <c r="S310" s="286">
        <f>IF('2b - USD - conv.'!S310=0,0,'2a - USD - local'!S310/'2b - USD - conv.'!S310)</f>
        <v>0</v>
      </c>
      <c r="T310" s="286">
        <f>IF('2b - USD - conv.'!T310=0,0,'2a - USD - local'!T310/'2b - USD - conv.'!T310)</f>
        <v>0</v>
      </c>
      <c r="U310" s="286">
        <f>IF('2b - USD - conv.'!U310=0,0,'2a - USD - local'!U310/'2b - USD - conv.'!U310)</f>
        <v>0</v>
      </c>
      <c r="V310" s="286">
        <f>IF('2b - USD - conv.'!V310=0,0,'2a - USD - local'!V310/'2b - USD - conv.'!V310)</f>
        <v>0</v>
      </c>
      <c r="W310" s="286">
        <f>IF('2b - USD - conv.'!W310=0,0,'2a - USD - local'!W310/'2b - USD - conv.'!W310)</f>
        <v>0</v>
      </c>
      <c r="X310" s="286">
        <f>IF('2b - USD - conv.'!X310=0,0,'2a - USD - local'!X310/'2b - USD - conv.'!X310)</f>
        <v>0</v>
      </c>
      <c r="Y310" s="286">
        <f>IF('2b - USD - conv.'!Y310=0,0,'2a - USD - local'!Y310/'2b - USD - conv.'!Y310)</f>
        <v>0</v>
      </c>
      <c r="Z310" s="286">
        <f>IF('2b - USD - conv.'!Z310=0,0,'2a - USD - local'!Z310/'2b - USD - conv.'!Z310)</f>
        <v>0</v>
      </c>
      <c r="AA310" s="286">
        <f>IF('2b - USD - conv.'!AA310=0,0,'2a - USD - local'!AA310/'2b - USD - conv.'!AA310)</f>
        <v>0</v>
      </c>
      <c r="AB310" s="286">
        <f>IF('2b - USD - conv.'!AB310=0,0,'2a - USD - local'!AB310/'2b - USD - conv.'!AB310)</f>
        <v>0</v>
      </c>
      <c r="AC310" s="286">
        <f>IF('2b - USD - conv.'!AC310=0,0,'2a - USD - local'!AC310/'2b - USD - conv.'!AC310)</f>
        <v>0</v>
      </c>
      <c r="AD310" s="286">
        <f>IF('2b - USD - conv.'!AD310=0,0,'2a - USD - local'!AD310/'2b - USD - conv.'!AD310)</f>
        <v>0</v>
      </c>
      <c r="AE310" s="286">
        <f>IF('2b - USD - conv.'!AE310=0,0,'2a - USD - local'!AE310/'2b - USD - conv.'!AE310)</f>
        <v>0</v>
      </c>
      <c r="AF310" s="286">
        <f>IF('2b - USD - conv.'!AF310=0,0,'2a - USD - local'!AF310/'2b - USD - conv.'!AF310)</f>
        <v>0</v>
      </c>
      <c r="AG310" s="286">
        <f>IF('2b - USD - conv.'!AG310=0,0,'2a - USD - local'!AG310/'2b - USD - conv.'!AG310)</f>
        <v>0</v>
      </c>
      <c r="AH310" s="286">
        <f>IF('2b - USD - conv.'!AH310=0,0,'2a - USD - local'!AH310/'2b - USD - conv.'!AH310)</f>
        <v>0</v>
      </c>
      <c r="AI310" s="286">
        <f>IF('2b - USD - conv.'!AI310=0,0,'2a - USD - local'!AI310/'2b - USD - conv.'!AI310)</f>
        <v>0</v>
      </c>
      <c r="AJ310" s="286">
        <f>IF('2b - USD - conv.'!AJ310=0,0,'2a - USD - local'!AJ310/'2b - USD - conv.'!AJ310)</f>
        <v>0</v>
      </c>
      <c r="AK310" s="286">
        <f>IF('2b - USD - conv.'!AK310=0,0,'2a - USD - local'!AK310/'2b - USD - conv.'!AK310)</f>
        <v>0</v>
      </c>
      <c r="AL310" s="286">
        <f>IF('2b - USD - conv.'!AL310=0,0,'2a - USD - local'!AL310/'2b - USD - conv.'!AL310)</f>
        <v>0</v>
      </c>
      <c r="AM310" s="286">
        <f>IF('2b - USD - conv.'!AM310=0,0,'2a - USD - local'!AM310/'2b - USD - conv.'!AM310)</f>
        <v>0</v>
      </c>
      <c r="AN310" s="286">
        <f>IF('2b - USD - conv.'!AN310=0,0,'2a - USD - local'!AN310/'2b - USD - conv.'!AN310)</f>
        <v>0</v>
      </c>
      <c r="AO310" s="286">
        <f>IF('2b - USD - conv.'!AO310=0,0,'2a - USD - local'!AO310/'2b - USD - conv.'!AO310)</f>
        <v>0</v>
      </c>
      <c r="AP310" s="308">
        <f>IF('2b - USD - conv.'!AP310=0,0,'2a - USD - local'!AP310/'2b - USD - conv.'!AP310)</f>
        <v>0</v>
      </c>
    </row>
    <row r="311" spans="1:42" customFormat="1" outlineLevel="2">
      <c r="A311" s="211" t="str">
        <f>A301&amp;"."&amp;A303&amp;"."&amp;A302&amp;"."&amp;B311</f>
        <v>1.c.7.8</v>
      </c>
      <c r="B311">
        <v>8</v>
      </c>
      <c r="C311" t="str">
        <f>'1-GBP'!C311</f>
        <v/>
      </c>
      <c r="M311" s="286">
        <f>IF('2b - USD - conv.'!M311=0,0,'2a - USD - local'!M311/'2b - USD - conv.'!M311)</f>
        <v>0</v>
      </c>
      <c r="N311" s="286">
        <f>IF('2b - USD - conv.'!N311=0,0,'2a - USD - local'!N311/'2b - USD - conv.'!N311)</f>
        <v>0</v>
      </c>
      <c r="O311" s="286">
        <f>IF('2b - USD - conv.'!O311=0,0,'2a - USD - local'!O311/'2b - USD - conv.'!O311)</f>
        <v>0</v>
      </c>
      <c r="P311" s="286">
        <f>IF('2b - USD - conv.'!P311=0,0,'2a - USD - local'!P311/'2b - USD - conv.'!P311)</f>
        <v>0</v>
      </c>
      <c r="Q311" s="286">
        <f>IF('2b - USD - conv.'!Q311=0,0,'2a - USD - local'!Q311/'2b - USD - conv.'!Q311)</f>
        <v>0</v>
      </c>
      <c r="R311" s="286">
        <f>IF('2b - USD - conv.'!R311=0,0,'2a - USD - local'!R311/'2b - USD - conv.'!R311)</f>
        <v>0</v>
      </c>
      <c r="S311" s="286">
        <f>IF('2b - USD - conv.'!S311=0,0,'2a - USD - local'!S311/'2b - USD - conv.'!S311)</f>
        <v>0</v>
      </c>
      <c r="T311" s="286">
        <f>IF('2b - USD - conv.'!T311=0,0,'2a - USD - local'!T311/'2b - USD - conv.'!T311)</f>
        <v>0</v>
      </c>
      <c r="U311" s="286">
        <f>IF('2b - USD - conv.'!U311=0,0,'2a - USD - local'!U311/'2b - USD - conv.'!U311)</f>
        <v>0</v>
      </c>
      <c r="V311" s="286">
        <f>IF('2b - USD - conv.'!V311=0,0,'2a - USD - local'!V311/'2b - USD - conv.'!V311)</f>
        <v>0</v>
      </c>
      <c r="W311" s="286">
        <f>IF('2b - USD - conv.'!W311=0,0,'2a - USD - local'!W311/'2b - USD - conv.'!W311)</f>
        <v>0</v>
      </c>
      <c r="X311" s="286">
        <f>IF('2b - USD - conv.'!X311=0,0,'2a - USD - local'!X311/'2b - USD - conv.'!X311)</f>
        <v>0</v>
      </c>
      <c r="Y311" s="286">
        <f>IF('2b - USD - conv.'!Y311=0,0,'2a - USD - local'!Y311/'2b - USD - conv.'!Y311)</f>
        <v>0</v>
      </c>
      <c r="Z311" s="286">
        <f>IF('2b - USD - conv.'!Z311=0,0,'2a - USD - local'!Z311/'2b - USD - conv.'!Z311)</f>
        <v>0</v>
      </c>
      <c r="AA311" s="286">
        <f>IF('2b - USD - conv.'!AA311=0,0,'2a - USD - local'!AA311/'2b - USD - conv.'!AA311)</f>
        <v>0</v>
      </c>
      <c r="AB311" s="286">
        <f>IF('2b - USD - conv.'!AB311=0,0,'2a - USD - local'!AB311/'2b - USD - conv.'!AB311)</f>
        <v>0</v>
      </c>
      <c r="AC311" s="286">
        <f>IF('2b - USD - conv.'!AC311=0,0,'2a - USD - local'!AC311/'2b - USD - conv.'!AC311)</f>
        <v>0</v>
      </c>
      <c r="AD311" s="286">
        <f>IF('2b - USD - conv.'!AD311=0,0,'2a - USD - local'!AD311/'2b - USD - conv.'!AD311)</f>
        <v>0</v>
      </c>
      <c r="AE311" s="286">
        <f>IF('2b - USD - conv.'!AE311=0,0,'2a - USD - local'!AE311/'2b - USD - conv.'!AE311)</f>
        <v>0</v>
      </c>
      <c r="AF311" s="286">
        <f>IF('2b - USD - conv.'!AF311=0,0,'2a - USD - local'!AF311/'2b - USD - conv.'!AF311)</f>
        <v>0</v>
      </c>
      <c r="AG311" s="286">
        <f>IF('2b - USD - conv.'!AG311=0,0,'2a - USD - local'!AG311/'2b - USD - conv.'!AG311)</f>
        <v>0</v>
      </c>
      <c r="AH311" s="286">
        <f>IF('2b - USD - conv.'!AH311=0,0,'2a - USD - local'!AH311/'2b - USD - conv.'!AH311)</f>
        <v>0</v>
      </c>
      <c r="AI311" s="286">
        <f>IF('2b - USD - conv.'!AI311=0,0,'2a - USD - local'!AI311/'2b - USD - conv.'!AI311)</f>
        <v>0</v>
      </c>
      <c r="AJ311" s="286">
        <f>IF('2b - USD - conv.'!AJ311=0,0,'2a - USD - local'!AJ311/'2b - USD - conv.'!AJ311)</f>
        <v>0</v>
      </c>
      <c r="AK311" s="286">
        <f>IF('2b - USD - conv.'!AK311=0,0,'2a - USD - local'!AK311/'2b - USD - conv.'!AK311)</f>
        <v>0</v>
      </c>
      <c r="AL311" s="286">
        <f>IF('2b - USD - conv.'!AL311=0,0,'2a - USD - local'!AL311/'2b - USD - conv.'!AL311)</f>
        <v>0</v>
      </c>
      <c r="AM311" s="286">
        <f>IF('2b - USD - conv.'!AM311=0,0,'2a - USD - local'!AM311/'2b - USD - conv.'!AM311)</f>
        <v>0</v>
      </c>
      <c r="AN311" s="286">
        <f>IF('2b - USD - conv.'!AN311=0,0,'2a - USD - local'!AN311/'2b - USD - conv.'!AN311)</f>
        <v>0</v>
      </c>
      <c r="AO311" s="286">
        <f>IF('2b - USD - conv.'!AO311=0,0,'2a - USD - local'!AO311/'2b - USD - conv.'!AO311)</f>
        <v>0</v>
      </c>
      <c r="AP311" s="308">
        <f>IF('2b - USD - conv.'!AP311=0,0,'2a - USD - local'!AP311/'2b - USD - conv.'!AP311)</f>
        <v>0</v>
      </c>
    </row>
    <row r="312" spans="1:42" customFormat="1" outlineLevel="2">
      <c r="A312" s="211" t="str">
        <f>A301&amp;"."&amp;A303&amp;"."&amp;A302&amp;"."&amp;B312</f>
        <v>1.c.7.9</v>
      </c>
      <c r="B312">
        <v>9</v>
      </c>
      <c r="C312" t="str">
        <f>'1-GBP'!C312</f>
        <v/>
      </c>
      <c r="M312" s="286">
        <f>IF('2b - USD - conv.'!M312=0,0,'2a - USD - local'!M312/'2b - USD - conv.'!M312)</f>
        <v>0</v>
      </c>
      <c r="N312" s="286">
        <f>IF('2b - USD - conv.'!N312=0,0,'2a - USD - local'!N312/'2b - USD - conv.'!N312)</f>
        <v>0</v>
      </c>
      <c r="O312" s="286">
        <f>IF('2b - USD - conv.'!O312=0,0,'2a - USD - local'!O312/'2b - USD - conv.'!O312)</f>
        <v>0</v>
      </c>
      <c r="P312" s="286">
        <f>IF('2b - USD - conv.'!P312=0,0,'2a - USD - local'!P312/'2b - USD - conv.'!P312)</f>
        <v>0</v>
      </c>
      <c r="Q312" s="286">
        <f>IF('2b - USD - conv.'!Q312=0,0,'2a - USD - local'!Q312/'2b - USD - conv.'!Q312)</f>
        <v>0</v>
      </c>
      <c r="R312" s="286">
        <f>IF('2b - USD - conv.'!R312=0,0,'2a - USD - local'!R312/'2b - USD - conv.'!R312)</f>
        <v>0</v>
      </c>
      <c r="S312" s="286">
        <f>IF('2b - USD - conv.'!S312=0,0,'2a - USD - local'!S312/'2b - USD - conv.'!S312)</f>
        <v>0</v>
      </c>
      <c r="T312" s="286">
        <f>IF('2b - USD - conv.'!T312=0,0,'2a - USD - local'!T312/'2b - USD - conv.'!T312)</f>
        <v>0</v>
      </c>
      <c r="U312" s="286">
        <f>IF('2b - USD - conv.'!U312=0,0,'2a - USD - local'!U312/'2b - USD - conv.'!U312)</f>
        <v>0</v>
      </c>
      <c r="V312" s="286">
        <f>IF('2b - USD - conv.'!V312=0,0,'2a - USD - local'!V312/'2b - USD - conv.'!V312)</f>
        <v>0</v>
      </c>
      <c r="W312" s="286">
        <f>IF('2b - USD - conv.'!W312=0,0,'2a - USD - local'!W312/'2b - USD - conv.'!W312)</f>
        <v>0</v>
      </c>
      <c r="X312" s="286">
        <f>IF('2b - USD - conv.'!X312=0,0,'2a - USD - local'!X312/'2b - USD - conv.'!X312)</f>
        <v>0</v>
      </c>
      <c r="Y312" s="286">
        <f>IF('2b - USD - conv.'!Y312=0,0,'2a - USD - local'!Y312/'2b - USD - conv.'!Y312)</f>
        <v>0</v>
      </c>
      <c r="Z312" s="286">
        <f>IF('2b - USD - conv.'!Z312=0,0,'2a - USD - local'!Z312/'2b - USD - conv.'!Z312)</f>
        <v>0</v>
      </c>
      <c r="AA312" s="286">
        <f>IF('2b - USD - conv.'!AA312=0,0,'2a - USD - local'!AA312/'2b - USD - conv.'!AA312)</f>
        <v>0</v>
      </c>
      <c r="AB312" s="286">
        <f>IF('2b - USD - conv.'!AB312=0,0,'2a - USD - local'!AB312/'2b - USD - conv.'!AB312)</f>
        <v>0</v>
      </c>
      <c r="AC312" s="286">
        <f>IF('2b - USD - conv.'!AC312=0,0,'2a - USD - local'!AC312/'2b - USD - conv.'!AC312)</f>
        <v>0</v>
      </c>
      <c r="AD312" s="286">
        <f>IF('2b - USD - conv.'!AD312=0,0,'2a - USD - local'!AD312/'2b - USD - conv.'!AD312)</f>
        <v>0</v>
      </c>
      <c r="AE312" s="286">
        <f>IF('2b - USD - conv.'!AE312=0,0,'2a - USD - local'!AE312/'2b - USD - conv.'!AE312)</f>
        <v>0</v>
      </c>
      <c r="AF312" s="286">
        <f>IF('2b - USD - conv.'!AF312=0,0,'2a - USD - local'!AF312/'2b - USD - conv.'!AF312)</f>
        <v>0</v>
      </c>
      <c r="AG312" s="286">
        <f>IF('2b - USD - conv.'!AG312=0,0,'2a - USD - local'!AG312/'2b - USD - conv.'!AG312)</f>
        <v>0</v>
      </c>
      <c r="AH312" s="286">
        <f>IF('2b - USD - conv.'!AH312=0,0,'2a - USD - local'!AH312/'2b - USD - conv.'!AH312)</f>
        <v>0</v>
      </c>
      <c r="AI312" s="286">
        <f>IF('2b - USD - conv.'!AI312=0,0,'2a - USD - local'!AI312/'2b - USD - conv.'!AI312)</f>
        <v>0</v>
      </c>
      <c r="AJ312" s="286">
        <f>IF('2b - USD - conv.'!AJ312=0,0,'2a - USD - local'!AJ312/'2b - USD - conv.'!AJ312)</f>
        <v>0</v>
      </c>
      <c r="AK312" s="286">
        <f>IF('2b - USD - conv.'!AK312=0,0,'2a - USD - local'!AK312/'2b - USD - conv.'!AK312)</f>
        <v>0</v>
      </c>
      <c r="AL312" s="286">
        <f>IF('2b - USD - conv.'!AL312=0,0,'2a - USD - local'!AL312/'2b - USD - conv.'!AL312)</f>
        <v>0</v>
      </c>
      <c r="AM312" s="286">
        <f>IF('2b - USD - conv.'!AM312=0,0,'2a - USD - local'!AM312/'2b - USD - conv.'!AM312)</f>
        <v>0</v>
      </c>
      <c r="AN312" s="286">
        <f>IF('2b - USD - conv.'!AN312=0,0,'2a - USD - local'!AN312/'2b - USD - conv.'!AN312)</f>
        <v>0</v>
      </c>
      <c r="AO312" s="286">
        <f>IF('2b - USD - conv.'!AO312=0,0,'2a - USD - local'!AO312/'2b - USD - conv.'!AO312)</f>
        <v>0</v>
      </c>
      <c r="AP312" s="308">
        <f>IF('2b - USD - conv.'!AP312=0,0,'2a - USD - local'!AP312/'2b - USD - conv.'!AP312)</f>
        <v>0</v>
      </c>
    </row>
    <row r="313" spans="1:42" customFormat="1" outlineLevel="2">
      <c r="A313" s="211" t="str">
        <f>A301&amp;"."&amp;A303&amp;"."&amp;A302&amp;"."&amp;B313</f>
        <v>1.c.7.10</v>
      </c>
      <c r="B313">
        <v>10</v>
      </c>
      <c r="C313" t="str">
        <f>'1-GBP'!C313</f>
        <v/>
      </c>
      <c r="M313" s="286">
        <f>IF('2b - USD - conv.'!M313=0,0,'2a - USD - local'!M313/'2b - USD - conv.'!M313)</f>
        <v>0</v>
      </c>
      <c r="N313" s="286">
        <f>IF('2b - USD - conv.'!N313=0,0,'2a - USD - local'!N313/'2b - USD - conv.'!N313)</f>
        <v>0</v>
      </c>
      <c r="O313" s="286">
        <f>IF('2b - USD - conv.'!O313=0,0,'2a - USD - local'!O313/'2b - USD - conv.'!O313)</f>
        <v>0</v>
      </c>
      <c r="P313" s="286">
        <f>IF('2b - USD - conv.'!P313=0,0,'2a - USD - local'!P313/'2b - USD - conv.'!P313)</f>
        <v>0</v>
      </c>
      <c r="Q313" s="286">
        <f>IF('2b - USD - conv.'!Q313=0,0,'2a - USD - local'!Q313/'2b - USD - conv.'!Q313)</f>
        <v>0</v>
      </c>
      <c r="R313" s="286">
        <f>IF('2b - USD - conv.'!R313=0,0,'2a - USD - local'!R313/'2b - USD - conv.'!R313)</f>
        <v>0</v>
      </c>
      <c r="S313" s="286">
        <f>IF('2b - USD - conv.'!S313=0,0,'2a - USD - local'!S313/'2b - USD - conv.'!S313)</f>
        <v>0</v>
      </c>
      <c r="T313" s="286">
        <f>IF('2b - USD - conv.'!T313=0,0,'2a - USD - local'!T313/'2b - USD - conv.'!T313)</f>
        <v>0</v>
      </c>
      <c r="U313" s="286">
        <f>IF('2b - USD - conv.'!U313=0,0,'2a - USD - local'!U313/'2b - USD - conv.'!U313)</f>
        <v>0</v>
      </c>
      <c r="V313" s="286">
        <f>IF('2b - USD - conv.'!V313=0,0,'2a - USD - local'!V313/'2b - USD - conv.'!V313)</f>
        <v>0</v>
      </c>
      <c r="W313" s="286">
        <f>IF('2b - USD - conv.'!W313=0,0,'2a - USD - local'!W313/'2b - USD - conv.'!W313)</f>
        <v>0</v>
      </c>
      <c r="X313" s="286">
        <f>IF('2b - USD - conv.'!X313=0,0,'2a - USD - local'!X313/'2b - USD - conv.'!X313)</f>
        <v>0</v>
      </c>
      <c r="Y313" s="286">
        <f>IF('2b - USD - conv.'!Y313=0,0,'2a - USD - local'!Y313/'2b - USD - conv.'!Y313)</f>
        <v>0</v>
      </c>
      <c r="Z313" s="286">
        <f>IF('2b - USD - conv.'!Z313=0,0,'2a - USD - local'!Z313/'2b - USD - conv.'!Z313)</f>
        <v>0</v>
      </c>
      <c r="AA313" s="286">
        <f>IF('2b - USD - conv.'!AA313=0,0,'2a - USD - local'!AA313/'2b - USD - conv.'!AA313)</f>
        <v>0</v>
      </c>
      <c r="AB313" s="286">
        <f>IF('2b - USD - conv.'!AB313=0,0,'2a - USD - local'!AB313/'2b - USD - conv.'!AB313)</f>
        <v>0</v>
      </c>
      <c r="AC313" s="286">
        <f>IF('2b - USD - conv.'!AC313=0,0,'2a - USD - local'!AC313/'2b - USD - conv.'!AC313)</f>
        <v>0</v>
      </c>
      <c r="AD313" s="286">
        <f>IF('2b - USD - conv.'!AD313=0,0,'2a - USD - local'!AD313/'2b - USD - conv.'!AD313)</f>
        <v>0</v>
      </c>
      <c r="AE313" s="286">
        <f>IF('2b - USD - conv.'!AE313=0,0,'2a - USD - local'!AE313/'2b - USD - conv.'!AE313)</f>
        <v>0</v>
      </c>
      <c r="AF313" s="286">
        <f>IF('2b - USD - conv.'!AF313=0,0,'2a - USD - local'!AF313/'2b - USD - conv.'!AF313)</f>
        <v>0</v>
      </c>
      <c r="AG313" s="286">
        <f>IF('2b - USD - conv.'!AG313=0,0,'2a - USD - local'!AG313/'2b - USD - conv.'!AG313)</f>
        <v>0</v>
      </c>
      <c r="AH313" s="286">
        <f>IF('2b - USD - conv.'!AH313=0,0,'2a - USD - local'!AH313/'2b - USD - conv.'!AH313)</f>
        <v>0</v>
      </c>
      <c r="AI313" s="286">
        <f>IF('2b - USD - conv.'!AI313=0,0,'2a - USD - local'!AI313/'2b - USD - conv.'!AI313)</f>
        <v>0</v>
      </c>
      <c r="AJ313" s="286">
        <f>IF('2b - USD - conv.'!AJ313=0,0,'2a - USD - local'!AJ313/'2b - USD - conv.'!AJ313)</f>
        <v>0</v>
      </c>
      <c r="AK313" s="286">
        <f>IF('2b - USD - conv.'!AK313=0,0,'2a - USD - local'!AK313/'2b - USD - conv.'!AK313)</f>
        <v>0</v>
      </c>
      <c r="AL313" s="286">
        <f>IF('2b - USD - conv.'!AL313=0,0,'2a - USD - local'!AL313/'2b - USD - conv.'!AL313)</f>
        <v>0</v>
      </c>
      <c r="AM313" s="286">
        <f>IF('2b - USD - conv.'!AM313=0,0,'2a - USD - local'!AM313/'2b - USD - conv.'!AM313)</f>
        <v>0</v>
      </c>
      <c r="AN313" s="286">
        <f>IF('2b - USD - conv.'!AN313=0,0,'2a - USD - local'!AN313/'2b - USD - conv.'!AN313)</f>
        <v>0</v>
      </c>
      <c r="AO313" s="286">
        <f>IF('2b - USD - conv.'!AO313=0,0,'2a - USD - local'!AO313/'2b - USD - conv.'!AO313)</f>
        <v>0</v>
      </c>
      <c r="AP313" s="308">
        <f>IF('2b - USD - conv.'!AP313=0,0,'2a - USD - local'!AP313/'2b - USD - conv.'!AP313)</f>
        <v>0</v>
      </c>
    </row>
    <row r="314" spans="1:42" customFormat="1" outlineLevel="2">
      <c r="A314" s="211" t="str">
        <f>A301&amp;"."&amp;A303&amp;"."&amp;A302&amp;"."&amp;B314</f>
        <v>1.c.7.11</v>
      </c>
      <c r="B314">
        <v>11</v>
      </c>
      <c r="C314" t="str">
        <f>'1-GBP'!C314</f>
        <v/>
      </c>
      <c r="M314" s="286">
        <f>IF('2b - USD - conv.'!M314=0,0,'2a - USD - local'!M314/'2b - USD - conv.'!M314)</f>
        <v>0</v>
      </c>
      <c r="N314" s="286">
        <f>IF('2b - USD - conv.'!N314=0,0,'2a - USD - local'!N314/'2b - USD - conv.'!N314)</f>
        <v>0</v>
      </c>
      <c r="O314" s="286">
        <f>IF('2b - USD - conv.'!O314=0,0,'2a - USD - local'!O314/'2b - USD - conv.'!O314)</f>
        <v>0</v>
      </c>
      <c r="P314" s="286">
        <f>IF('2b - USD - conv.'!P314=0,0,'2a - USD - local'!P314/'2b - USD - conv.'!P314)</f>
        <v>0</v>
      </c>
      <c r="Q314" s="286">
        <f>IF('2b - USD - conv.'!Q314=0,0,'2a - USD - local'!Q314/'2b - USD - conv.'!Q314)</f>
        <v>0</v>
      </c>
      <c r="R314" s="286">
        <f>IF('2b - USD - conv.'!R314=0,0,'2a - USD - local'!R314/'2b - USD - conv.'!R314)</f>
        <v>0</v>
      </c>
      <c r="S314" s="286">
        <f>IF('2b - USD - conv.'!S314=0,0,'2a - USD - local'!S314/'2b - USD - conv.'!S314)</f>
        <v>0</v>
      </c>
      <c r="T314" s="286">
        <f>IF('2b - USD - conv.'!T314=0,0,'2a - USD - local'!T314/'2b - USD - conv.'!T314)</f>
        <v>0</v>
      </c>
      <c r="U314" s="286">
        <f>IF('2b - USD - conv.'!U314=0,0,'2a - USD - local'!U314/'2b - USD - conv.'!U314)</f>
        <v>0</v>
      </c>
      <c r="V314" s="286">
        <f>IF('2b - USD - conv.'!V314=0,0,'2a - USD - local'!V314/'2b - USD - conv.'!V314)</f>
        <v>0</v>
      </c>
      <c r="W314" s="286">
        <f>IF('2b - USD - conv.'!W314=0,0,'2a - USD - local'!W314/'2b - USD - conv.'!W314)</f>
        <v>0</v>
      </c>
      <c r="X314" s="286">
        <f>IF('2b - USD - conv.'!X314=0,0,'2a - USD - local'!X314/'2b - USD - conv.'!X314)</f>
        <v>0</v>
      </c>
      <c r="Y314" s="286">
        <f>IF('2b - USD - conv.'!Y314=0,0,'2a - USD - local'!Y314/'2b - USD - conv.'!Y314)</f>
        <v>0</v>
      </c>
      <c r="Z314" s="286">
        <f>IF('2b - USD - conv.'!Z314=0,0,'2a - USD - local'!Z314/'2b - USD - conv.'!Z314)</f>
        <v>0</v>
      </c>
      <c r="AA314" s="286">
        <f>IF('2b - USD - conv.'!AA314=0,0,'2a - USD - local'!AA314/'2b - USD - conv.'!AA314)</f>
        <v>0</v>
      </c>
      <c r="AB314" s="286">
        <f>IF('2b - USD - conv.'!AB314=0,0,'2a - USD - local'!AB314/'2b - USD - conv.'!AB314)</f>
        <v>0</v>
      </c>
      <c r="AC314" s="286">
        <f>IF('2b - USD - conv.'!AC314=0,0,'2a - USD - local'!AC314/'2b - USD - conv.'!AC314)</f>
        <v>0</v>
      </c>
      <c r="AD314" s="286">
        <f>IF('2b - USD - conv.'!AD314=0,0,'2a - USD - local'!AD314/'2b - USD - conv.'!AD314)</f>
        <v>0</v>
      </c>
      <c r="AE314" s="286">
        <f>IF('2b - USD - conv.'!AE314=0,0,'2a - USD - local'!AE314/'2b - USD - conv.'!AE314)</f>
        <v>0</v>
      </c>
      <c r="AF314" s="286">
        <f>IF('2b - USD - conv.'!AF314=0,0,'2a - USD - local'!AF314/'2b - USD - conv.'!AF314)</f>
        <v>0</v>
      </c>
      <c r="AG314" s="286">
        <f>IF('2b - USD - conv.'!AG314=0,0,'2a - USD - local'!AG314/'2b - USD - conv.'!AG314)</f>
        <v>0</v>
      </c>
      <c r="AH314" s="286">
        <f>IF('2b - USD - conv.'!AH314=0,0,'2a - USD - local'!AH314/'2b - USD - conv.'!AH314)</f>
        <v>0</v>
      </c>
      <c r="AI314" s="286">
        <f>IF('2b - USD - conv.'!AI314=0,0,'2a - USD - local'!AI314/'2b - USD - conv.'!AI314)</f>
        <v>0</v>
      </c>
      <c r="AJ314" s="286">
        <f>IF('2b - USD - conv.'!AJ314=0,0,'2a - USD - local'!AJ314/'2b - USD - conv.'!AJ314)</f>
        <v>0</v>
      </c>
      <c r="AK314" s="286">
        <f>IF('2b - USD - conv.'!AK314=0,0,'2a - USD - local'!AK314/'2b - USD - conv.'!AK314)</f>
        <v>0</v>
      </c>
      <c r="AL314" s="286">
        <f>IF('2b - USD - conv.'!AL314=0,0,'2a - USD - local'!AL314/'2b - USD - conv.'!AL314)</f>
        <v>0</v>
      </c>
      <c r="AM314" s="286">
        <f>IF('2b - USD - conv.'!AM314=0,0,'2a - USD - local'!AM314/'2b - USD - conv.'!AM314)</f>
        <v>0</v>
      </c>
      <c r="AN314" s="286">
        <f>IF('2b - USD - conv.'!AN314=0,0,'2a - USD - local'!AN314/'2b - USD - conv.'!AN314)</f>
        <v>0</v>
      </c>
      <c r="AO314" s="286">
        <f>IF('2b - USD - conv.'!AO314=0,0,'2a - USD - local'!AO314/'2b - USD - conv.'!AO314)</f>
        <v>0</v>
      </c>
      <c r="AP314" s="308">
        <f>IF('2b - USD - conv.'!AP314=0,0,'2a - USD - local'!AP314/'2b - USD - conv.'!AP314)</f>
        <v>0</v>
      </c>
    </row>
    <row r="315" spans="1:42" customFormat="1" outlineLevel="2">
      <c r="A315" s="211" t="str">
        <f>A301&amp;"."&amp;A303&amp;"."&amp;A302&amp;"."&amp;B315</f>
        <v>1.c.7.12</v>
      </c>
      <c r="B315">
        <v>12</v>
      </c>
      <c r="C315" t="str">
        <f>'1-GBP'!C315</f>
        <v/>
      </c>
      <c r="M315" s="286">
        <f>IF('2b - USD - conv.'!M315=0,0,'2a - USD - local'!M315/'2b - USD - conv.'!M315)</f>
        <v>0</v>
      </c>
      <c r="N315" s="286">
        <f>IF('2b - USD - conv.'!N315=0,0,'2a - USD - local'!N315/'2b - USD - conv.'!N315)</f>
        <v>0</v>
      </c>
      <c r="O315" s="286">
        <f>IF('2b - USD - conv.'!O315=0,0,'2a - USD - local'!O315/'2b - USD - conv.'!O315)</f>
        <v>0</v>
      </c>
      <c r="P315" s="286">
        <f>IF('2b - USD - conv.'!P315=0,0,'2a - USD - local'!P315/'2b - USD - conv.'!P315)</f>
        <v>0</v>
      </c>
      <c r="Q315" s="286">
        <f>IF('2b - USD - conv.'!Q315=0,0,'2a - USD - local'!Q315/'2b - USD - conv.'!Q315)</f>
        <v>0</v>
      </c>
      <c r="R315" s="286">
        <f>IF('2b - USD - conv.'!R315=0,0,'2a - USD - local'!R315/'2b - USD - conv.'!R315)</f>
        <v>0</v>
      </c>
      <c r="S315" s="286">
        <f>IF('2b - USD - conv.'!S315=0,0,'2a - USD - local'!S315/'2b - USD - conv.'!S315)</f>
        <v>0</v>
      </c>
      <c r="T315" s="286">
        <f>IF('2b - USD - conv.'!T315=0,0,'2a - USD - local'!T315/'2b - USD - conv.'!T315)</f>
        <v>0</v>
      </c>
      <c r="U315" s="286">
        <f>IF('2b - USD - conv.'!U315=0,0,'2a - USD - local'!U315/'2b - USD - conv.'!U315)</f>
        <v>0</v>
      </c>
      <c r="V315" s="286">
        <f>IF('2b - USD - conv.'!V315=0,0,'2a - USD - local'!V315/'2b - USD - conv.'!V315)</f>
        <v>0</v>
      </c>
      <c r="W315" s="286">
        <f>IF('2b - USD - conv.'!W315=0,0,'2a - USD - local'!W315/'2b - USD - conv.'!W315)</f>
        <v>0</v>
      </c>
      <c r="X315" s="286">
        <f>IF('2b - USD - conv.'!X315=0,0,'2a - USD - local'!X315/'2b - USD - conv.'!X315)</f>
        <v>0</v>
      </c>
      <c r="Y315" s="286">
        <f>IF('2b - USD - conv.'!Y315=0,0,'2a - USD - local'!Y315/'2b - USD - conv.'!Y315)</f>
        <v>0</v>
      </c>
      <c r="Z315" s="286">
        <f>IF('2b - USD - conv.'!Z315=0,0,'2a - USD - local'!Z315/'2b - USD - conv.'!Z315)</f>
        <v>0</v>
      </c>
      <c r="AA315" s="286">
        <f>IF('2b - USD - conv.'!AA315=0,0,'2a - USD - local'!AA315/'2b - USD - conv.'!AA315)</f>
        <v>0</v>
      </c>
      <c r="AB315" s="286">
        <f>IF('2b - USD - conv.'!AB315=0,0,'2a - USD - local'!AB315/'2b - USD - conv.'!AB315)</f>
        <v>0</v>
      </c>
      <c r="AC315" s="286">
        <f>IF('2b - USD - conv.'!AC315=0,0,'2a - USD - local'!AC315/'2b - USD - conv.'!AC315)</f>
        <v>0</v>
      </c>
      <c r="AD315" s="286">
        <f>IF('2b - USD - conv.'!AD315=0,0,'2a - USD - local'!AD315/'2b - USD - conv.'!AD315)</f>
        <v>0</v>
      </c>
      <c r="AE315" s="286">
        <f>IF('2b - USD - conv.'!AE315=0,0,'2a - USD - local'!AE315/'2b - USD - conv.'!AE315)</f>
        <v>0</v>
      </c>
      <c r="AF315" s="286">
        <f>IF('2b - USD - conv.'!AF315=0,0,'2a - USD - local'!AF315/'2b - USD - conv.'!AF315)</f>
        <v>0</v>
      </c>
      <c r="AG315" s="286">
        <f>IF('2b - USD - conv.'!AG315=0,0,'2a - USD - local'!AG315/'2b - USD - conv.'!AG315)</f>
        <v>0</v>
      </c>
      <c r="AH315" s="286">
        <f>IF('2b - USD - conv.'!AH315=0,0,'2a - USD - local'!AH315/'2b - USD - conv.'!AH315)</f>
        <v>0</v>
      </c>
      <c r="AI315" s="286">
        <f>IF('2b - USD - conv.'!AI315=0,0,'2a - USD - local'!AI315/'2b - USD - conv.'!AI315)</f>
        <v>0</v>
      </c>
      <c r="AJ315" s="286">
        <f>IF('2b - USD - conv.'!AJ315=0,0,'2a - USD - local'!AJ315/'2b - USD - conv.'!AJ315)</f>
        <v>0</v>
      </c>
      <c r="AK315" s="286">
        <f>IF('2b - USD - conv.'!AK315=0,0,'2a - USD - local'!AK315/'2b - USD - conv.'!AK315)</f>
        <v>0</v>
      </c>
      <c r="AL315" s="286">
        <f>IF('2b - USD - conv.'!AL315=0,0,'2a - USD - local'!AL315/'2b - USD - conv.'!AL315)</f>
        <v>0</v>
      </c>
      <c r="AM315" s="286">
        <f>IF('2b - USD - conv.'!AM315=0,0,'2a - USD - local'!AM315/'2b - USD - conv.'!AM315)</f>
        <v>0</v>
      </c>
      <c r="AN315" s="286">
        <f>IF('2b - USD - conv.'!AN315=0,0,'2a - USD - local'!AN315/'2b - USD - conv.'!AN315)</f>
        <v>0</v>
      </c>
      <c r="AO315" s="286">
        <f>IF('2b - USD - conv.'!AO315=0,0,'2a - USD - local'!AO315/'2b - USD - conv.'!AO315)</f>
        <v>0</v>
      </c>
      <c r="AP315" s="308">
        <f>IF('2b - USD - conv.'!AP315=0,0,'2a - USD - local'!AP315/'2b - USD - conv.'!AP315)</f>
        <v>0</v>
      </c>
    </row>
    <row r="316" spans="1:42" customFormat="1" outlineLevel="1" collapsed="1">
      <c r="A316" s="212"/>
      <c r="B316" s="201">
        <f>B315-COUNTIFS(C304:C315,"")</f>
        <v>0</v>
      </c>
      <c r="C316" s="201" t="s">
        <v>285</v>
      </c>
      <c r="D316" s="201"/>
      <c r="E316" s="201"/>
      <c r="F316" s="201"/>
      <c r="G316" s="201"/>
      <c r="H316" s="201"/>
      <c r="I316" s="201"/>
      <c r="J316" s="201"/>
      <c r="K316" s="201"/>
      <c r="L316" s="201"/>
      <c r="M316" s="280">
        <f>SUM(M304:M315)</f>
        <v>0</v>
      </c>
      <c r="N316" s="280">
        <f>SUM(N304:N315)</f>
        <v>0</v>
      </c>
      <c r="O316" s="280">
        <f t="shared" ref="O316:AP316" si="27">SUM(O304:O315)</f>
        <v>0</v>
      </c>
      <c r="P316" s="280">
        <f t="shared" si="27"/>
        <v>0</v>
      </c>
      <c r="Q316" s="280">
        <f t="shared" si="27"/>
        <v>0</v>
      </c>
      <c r="R316" s="280">
        <f t="shared" si="27"/>
        <v>0</v>
      </c>
      <c r="S316" s="280">
        <f t="shared" si="27"/>
        <v>0</v>
      </c>
      <c r="T316" s="280">
        <f t="shared" si="27"/>
        <v>0</v>
      </c>
      <c r="U316" s="280">
        <f t="shared" si="27"/>
        <v>0</v>
      </c>
      <c r="V316" s="280">
        <f t="shared" si="27"/>
        <v>0</v>
      </c>
      <c r="W316" s="280">
        <f t="shared" si="27"/>
        <v>0</v>
      </c>
      <c r="X316" s="280">
        <f t="shared" si="27"/>
        <v>0</v>
      </c>
      <c r="Y316" s="280">
        <f t="shared" si="27"/>
        <v>0</v>
      </c>
      <c r="Z316" s="280">
        <f t="shared" si="27"/>
        <v>0</v>
      </c>
      <c r="AA316" s="280">
        <f t="shared" si="27"/>
        <v>0</v>
      </c>
      <c r="AB316" s="280">
        <f t="shared" si="27"/>
        <v>0</v>
      </c>
      <c r="AC316" s="280">
        <f t="shared" si="27"/>
        <v>0</v>
      </c>
      <c r="AD316" s="280">
        <f t="shared" si="27"/>
        <v>0</v>
      </c>
      <c r="AE316" s="280">
        <f t="shared" si="27"/>
        <v>0</v>
      </c>
      <c r="AF316" s="280">
        <f t="shared" si="27"/>
        <v>0</v>
      </c>
      <c r="AG316" s="280">
        <f t="shared" si="27"/>
        <v>0</v>
      </c>
      <c r="AH316" s="280">
        <f t="shared" si="27"/>
        <v>0</v>
      </c>
      <c r="AI316" s="280">
        <f t="shared" si="27"/>
        <v>0</v>
      </c>
      <c r="AJ316" s="280">
        <f t="shared" si="27"/>
        <v>0</v>
      </c>
      <c r="AK316" s="280">
        <f t="shared" si="27"/>
        <v>0</v>
      </c>
      <c r="AL316" s="280">
        <f t="shared" si="27"/>
        <v>0</v>
      </c>
      <c r="AM316" s="280">
        <f t="shared" si="27"/>
        <v>0</v>
      </c>
      <c r="AN316" s="280">
        <f t="shared" si="27"/>
        <v>0</v>
      </c>
      <c r="AO316" s="280">
        <f t="shared" si="27"/>
        <v>0</v>
      </c>
      <c r="AP316" s="280">
        <f t="shared" si="27"/>
        <v>0</v>
      </c>
    </row>
    <row r="317" spans="1:42" customFormat="1" outlineLevel="1">
      <c r="A317" s="211"/>
      <c r="M317" s="314"/>
      <c r="N317" s="314"/>
      <c r="O317" s="314"/>
      <c r="P317" s="314"/>
      <c r="Q317" s="314"/>
      <c r="R317" s="314"/>
      <c r="S317" s="314"/>
      <c r="T317" s="314"/>
      <c r="U317" s="314"/>
      <c r="V317" s="314"/>
      <c r="W317" s="314"/>
      <c r="X317" s="314"/>
      <c r="Y317" s="314"/>
      <c r="Z317" s="314"/>
      <c r="AA317" s="314"/>
      <c r="AB317" s="314"/>
      <c r="AC317" s="314"/>
      <c r="AD317" s="314"/>
      <c r="AE317" s="314"/>
      <c r="AF317" s="314"/>
      <c r="AG317" s="314"/>
      <c r="AH317" s="314"/>
      <c r="AI317" s="314"/>
      <c r="AJ317" s="314"/>
      <c r="AK317" s="314"/>
      <c r="AL317" s="314"/>
      <c r="AM317" s="314"/>
      <c r="AN317" s="314"/>
      <c r="AO317" s="314"/>
      <c r="AP317" s="314"/>
    </row>
    <row r="318" spans="1:42" customFormat="1" outlineLevel="1">
      <c r="A318" s="220" t="s">
        <v>216</v>
      </c>
      <c r="B318" s="220" t="s">
        <v>286</v>
      </c>
      <c r="C318" s="220" t="s">
        <v>284</v>
      </c>
      <c r="D318" s="220"/>
      <c r="E318" s="220"/>
      <c r="F318" s="220"/>
      <c r="G318" s="220"/>
      <c r="H318" s="220"/>
      <c r="I318" s="220"/>
      <c r="J318" s="220"/>
      <c r="K318" s="220"/>
      <c r="L318" s="220"/>
      <c r="M318" s="315"/>
      <c r="N318" s="315"/>
      <c r="O318" s="315"/>
      <c r="P318" s="315"/>
      <c r="Q318" s="315"/>
      <c r="R318" s="315"/>
      <c r="S318" s="315"/>
      <c r="T318" s="315"/>
      <c r="U318" s="315"/>
      <c r="V318" s="315"/>
      <c r="W318" s="315"/>
      <c r="X318" s="315"/>
      <c r="Y318" s="315"/>
      <c r="Z318" s="315"/>
      <c r="AA318" s="315"/>
      <c r="AB318" s="315"/>
      <c r="AC318" s="315"/>
      <c r="AD318" s="315"/>
      <c r="AE318" s="315"/>
      <c r="AF318" s="315"/>
      <c r="AG318" s="315"/>
      <c r="AH318" s="315"/>
      <c r="AI318" s="315"/>
      <c r="AJ318" s="315"/>
      <c r="AK318" s="315"/>
      <c r="AL318" s="315"/>
      <c r="AM318" s="315"/>
      <c r="AN318" s="315"/>
      <c r="AO318" s="315"/>
      <c r="AP318" s="315"/>
    </row>
    <row r="319" spans="1:42" customFormat="1" outlineLevel="2">
      <c r="A319" s="211" t="str">
        <f>A301&amp;"."&amp;A318&amp;"."&amp;A302&amp;"."&amp;B319</f>
        <v>1.o.7.1</v>
      </c>
      <c r="B319">
        <v>1</v>
      </c>
      <c r="C319" t="str">
        <f>'1-GBP'!C319</f>
        <v>IJV Costs (ASP, Labour etc)</v>
      </c>
      <c r="M319" s="286">
        <f>IF('2b - USD - conv.'!M319=0,0,'2a - USD - local'!M319/'2b - USD - conv.'!M319)</f>
        <v>0</v>
      </c>
      <c r="N319" s="286">
        <f>IF('2b - USD - conv.'!N319=0,0,'2a - USD - local'!N319/'2b - USD - conv.'!N319)</f>
        <v>0</v>
      </c>
      <c r="O319" s="286">
        <f>IF('2b - USD - conv.'!O319=0,0,'2a - USD - local'!O319/'2b - USD - conv.'!O319)</f>
        <v>0</v>
      </c>
      <c r="P319" s="286">
        <f>IF('2b - USD - conv.'!P319=0,0,'2a - USD - local'!P319/'2b - USD - conv.'!P319)</f>
        <v>0</v>
      </c>
      <c r="Q319" s="286">
        <f>IF('2b - USD - conv.'!Q319=0,0,'2a - USD - local'!Q319/'2b - USD - conv.'!Q319)</f>
        <v>0</v>
      </c>
      <c r="R319" s="286">
        <f>IF('2b - USD - conv.'!R319=0,0,'2a - USD - local'!R319/'2b - USD - conv.'!R319)</f>
        <v>0</v>
      </c>
      <c r="S319" s="286">
        <f>IF('2b - USD - conv.'!S319=0,0,'2a - USD - local'!S319/'2b - USD - conv.'!S319)</f>
        <v>0</v>
      </c>
      <c r="T319" s="286">
        <f>IF('2b - USD - conv.'!T319=0,0,'2a - USD - local'!T319/'2b - USD - conv.'!T319)</f>
        <v>0</v>
      </c>
      <c r="U319" s="286">
        <f>IF('2b - USD - conv.'!U319=0,0,'2a - USD - local'!U319/'2b - USD - conv.'!U319)</f>
        <v>0</v>
      </c>
      <c r="V319" s="286">
        <f>IF('2b - USD - conv.'!V319=0,0,'2a - USD - local'!V319/'2b - USD - conv.'!V319)</f>
        <v>0</v>
      </c>
      <c r="W319" s="286">
        <f>IF('2b - USD - conv.'!W319=0,0,'2a - USD - local'!W319/'2b - USD - conv.'!W319)</f>
        <v>0</v>
      </c>
      <c r="X319" s="286">
        <f>IF('2b - USD - conv.'!X319=0,0,'2a - USD - local'!X319/'2b - USD - conv.'!X319)</f>
        <v>0</v>
      </c>
      <c r="Y319" s="286">
        <f>IF('2b - USD - conv.'!Y319=0,0,'2a - USD - local'!Y319/'2b - USD - conv.'!Y319)</f>
        <v>0</v>
      </c>
      <c r="Z319" s="286">
        <f>IF('2b - USD - conv.'!Z319=0,0,'2a - USD - local'!Z319/'2b - USD - conv.'!Z319)</f>
        <v>0</v>
      </c>
      <c r="AA319" s="286">
        <f>IF('2b - USD - conv.'!AA319=0,0,'2a - USD - local'!AA319/'2b - USD - conv.'!AA319)</f>
        <v>0</v>
      </c>
      <c r="AB319" s="286">
        <f>IF('2b - USD - conv.'!AB319=0,0,'2a - USD - local'!AB319/'2b - USD - conv.'!AB319)</f>
        <v>0</v>
      </c>
      <c r="AC319" s="286">
        <f>IF('2b - USD - conv.'!AC319=0,0,'2a - USD - local'!AC319/'2b - USD - conv.'!AC319)</f>
        <v>0</v>
      </c>
      <c r="AD319" s="286">
        <f>IF('2b - USD - conv.'!AD319=0,0,'2a - USD - local'!AD319/'2b - USD - conv.'!AD319)</f>
        <v>0</v>
      </c>
      <c r="AE319" s="286">
        <f>IF('2b - USD - conv.'!AE319=0,0,'2a - USD - local'!AE319/'2b - USD - conv.'!AE319)</f>
        <v>0</v>
      </c>
      <c r="AF319" s="286">
        <f>IF('2b - USD - conv.'!AF319=0,0,'2a - USD - local'!AF319/'2b - USD - conv.'!AF319)</f>
        <v>0</v>
      </c>
      <c r="AG319" s="286">
        <f>IF('2b - USD - conv.'!AG319=0,0,'2a - USD - local'!AG319/'2b - USD - conv.'!AG319)</f>
        <v>0</v>
      </c>
      <c r="AH319" s="286">
        <f>IF('2b - USD - conv.'!AH319=0,0,'2a - USD - local'!AH319/'2b - USD - conv.'!AH319)</f>
        <v>0</v>
      </c>
      <c r="AI319" s="286">
        <f>IF('2b - USD - conv.'!AI319=0,0,'2a - USD - local'!AI319/'2b - USD - conv.'!AI319)</f>
        <v>0</v>
      </c>
      <c r="AJ319" s="286">
        <f>IF('2b - USD - conv.'!AJ319=0,0,'2a - USD - local'!AJ319/'2b - USD - conv.'!AJ319)</f>
        <v>0</v>
      </c>
      <c r="AK319" s="286">
        <f>IF('2b - USD - conv.'!AK319=0,0,'2a - USD - local'!AK319/'2b - USD - conv.'!AK319)</f>
        <v>0</v>
      </c>
      <c r="AL319" s="286">
        <f>IF('2b - USD - conv.'!AL319=0,0,'2a - USD - local'!AL319/'2b - USD - conv.'!AL319)</f>
        <v>0</v>
      </c>
      <c r="AM319" s="286">
        <f>IF('2b - USD - conv.'!AM319=0,0,'2a - USD - local'!AM319/'2b - USD - conv.'!AM319)</f>
        <v>0</v>
      </c>
      <c r="AN319" s="286">
        <f>IF('2b - USD - conv.'!AN319=0,0,'2a - USD - local'!AN319/'2b - USD - conv.'!AN319)</f>
        <v>0</v>
      </c>
      <c r="AO319" s="286">
        <f>IF('2b - USD - conv.'!AO319=0,0,'2a - USD - local'!AO319/'2b - USD - conv.'!AO319)</f>
        <v>0</v>
      </c>
      <c r="AP319" s="308">
        <f>IF('2b - USD - conv.'!AP319=0,0,'2a - USD - local'!AP319/'2b - USD - conv.'!AP319)</f>
        <v>0</v>
      </c>
    </row>
    <row r="320" spans="1:42" customFormat="1" outlineLevel="2">
      <c r="A320" s="211" t="str">
        <f>A301&amp;"."&amp;A318&amp;"."&amp;A302&amp;"."&amp;B320</f>
        <v>1.o.7.2</v>
      </c>
      <c r="B320">
        <v>2</v>
      </c>
      <c r="C320" t="str">
        <f>'1-GBP'!C320</f>
        <v>Land Leases</v>
      </c>
      <c r="M320" s="286">
        <f>IF('2b - USD - conv.'!M320=0,0,'2a - USD - local'!M320/'2b - USD - conv.'!M320)</f>
        <v>0</v>
      </c>
      <c r="N320" s="286">
        <f>IF('2b - USD - conv.'!N320=0,0,'2a - USD - local'!N320/'2b - USD - conv.'!N320)</f>
        <v>0</v>
      </c>
      <c r="O320" s="286">
        <f>IF('2b - USD - conv.'!O320=0,0,'2a - USD - local'!O320/'2b - USD - conv.'!O320)</f>
        <v>0</v>
      </c>
      <c r="P320" s="286">
        <f>IF('2b - USD - conv.'!P320=0,0,'2a - USD - local'!P320/'2b - USD - conv.'!P320)</f>
        <v>0</v>
      </c>
      <c r="Q320" s="286">
        <f>IF('2b - USD - conv.'!Q320=0,0,'2a - USD - local'!Q320/'2b - USD - conv.'!Q320)</f>
        <v>0</v>
      </c>
      <c r="R320" s="286">
        <f>IF('2b - USD - conv.'!R320=0,0,'2a - USD - local'!R320/'2b - USD - conv.'!R320)</f>
        <v>0</v>
      </c>
      <c r="S320" s="286">
        <f>IF('2b - USD - conv.'!S320=0,0,'2a - USD - local'!S320/'2b - USD - conv.'!S320)</f>
        <v>0</v>
      </c>
      <c r="T320" s="286">
        <f>IF('2b - USD - conv.'!T320=0,0,'2a - USD - local'!T320/'2b - USD - conv.'!T320)</f>
        <v>0</v>
      </c>
      <c r="U320" s="286">
        <f>IF('2b - USD - conv.'!U320=0,0,'2a - USD - local'!U320/'2b - USD - conv.'!U320)</f>
        <v>0</v>
      </c>
      <c r="V320" s="286">
        <f>IF('2b - USD - conv.'!V320=0,0,'2a - USD - local'!V320/'2b - USD - conv.'!V320)</f>
        <v>0</v>
      </c>
      <c r="W320" s="286">
        <f>IF('2b - USD - conv.'!W320=0,0,'2a - USD - local'!W320/'2b - USD - conv.'!W320)</f>
        <v>0</v>
      </c>
      <c r="X320" s="286">
        <f>IF('2b - USD - conv.'!X320=0,0,'2a - USD - local'!X320/'2b - USD - conv.'!X320)</f>
        <v>0</v>
      </c>
      <c r="Y320" s="286">
        <f>IF('2b - USD - conv.'!Y320=0,0,'2a - USD - local'!Y320/'2b - USD - conv.'!Y320)</f>
        <v>0</v>
      </c>
      <c r="Z320" s="286">
        <f>IF('2b - USD - conv.'!Z320=0,0,'2a - USD - local'!Z320/'2b - USD - conv.'!Z320)</f>
        <v>0</v>
      </c>
      <c r="AA320" s="286">
        <f>IF('2b - USD - conv.'!AA320=0,0,'2a - USD - local'!AA320/'2b - USD - conv.'!AA320)</f>
        <v>0</v>
      </c>
      <c r="AB320" s="286">
        <f>IF('2b - USD - conv.'!AB320=0,0,'2a - USD - local'!AB320/'2b - USD - conv.'!AB320)</f>
        <v>0</v>
      </c>
      <c r="AC320" s="286">
        <f>IF('2b - USD - conv.'!AC320=0,0,'2a - USD - local'!AC320/'2b - USD - conv.'!AC320)</f>
        <v>0</v>
      </c>
      <c r="AD320" s="286">
        <f>IF('2b - USD - conv.'!AD320=0,0,'2a - USD - local'!AD320/'2b - USD - conv.'!AD320)</f>
        <v>0</v>
      </c>
      <c r="AE320" s="286">
        <f>IF('2b - USD - conv.'!AE320=0,0,'2a - USD - local'!AE320/'2b - USD - conv.'!AE320)</f>
        <v>0</v>
      </c>
      <c r="AF320" s="286">
        <f>IF('2b - USD - conv.'!AF320=0,0,'2a - USD - local'!AF320/'2b - USD - conv.'!AF320)</f>
        <v>0</v>
      </c>
      <c r="AG320" s="286">
        <f>IF('2b - USD - conv.'!AG320=0,0,'2a - USD - local'!AG320/'2b - USD - conv.'!AG320)</f>
        <v>0</v>
      </c>
      <c r="AH320" s="286">
        <f>IF('2b - USD - conv.'!AH320=0,0,'2a - USD - local'!AH320/'2b - USD - conv.'!AH320)</f>
        <v>0</v>
      </c>
      <c r="AI320" s="286">
        <f>IF('2b - USD - conv.'!AI320=0,0,'2a - USD - local'!AI320/'2b - USD - conv.'!AI320)</f>
        <v>0</v>
      </c>
      <c r="AJ320" s="286">
        <f>IF('2b - USD - conv.'!AJ320=0,0,'2a - USD - local'!AJ320/'2b - USD - conv.'!AJ320)</f>
        <v>0</v>
      </c>
      <c r="AK320" s="286">
        <f>IF('2b - USD - conv.'!AK320=0,0,'2a - USD - local'!AK320/'2b - USD - conv.'!AK320)</f>
        <v>0</v>
      </c>
      <c r="AL320" s="286">
        <f>IF('2b - USD - conv.'!AL320=0,0,'2a - USD - local'!AL320/'2b - USD - conv.'!AL320)</f>
        <v>0</v>
      </c>
      <c r="AM320" s="286">
        <f>IF('2b - USD - conv.'!AM320=0,0,'2a - USD - local'!AM320/'2b - USD - conv.'!AM320)</f>
        <v>0</v>
      </c>
      <c r="AN320" s="286">
        <f>IF('2b - USD - conv.'!AN320=0,0,'2a - USD - local'!AN320/'2b - USD - conv.'!AN320)</f>
        <v>0</v>
      </c>
      <c r="AO320" s="286">
        <f>IF('2b - USD - conv.'!AO320=0,0,'2a - USD - local'!AO320/'2b - USD - conv.'!AO320)</f>
        <v>0</v>
      </c>
      <c r="AP320" s="308">
        <f>IF('2b - USD - conv.'!AP320=0,0,'2a - USD - local'!AP320/'2b - USD - conv.'!AP320)</f>
        <v>0</v>
      </c>
    </row>
    <row r="321" spans="1:42" customFormat="1" outlineLevel="2">
      <c r="A321" s="211" t="str">
        <f>A301&amp;"."&amp;A318&amp;"."&amp;A302&amp;"."&amp;B321</f>
        <v>1.o.7.3</v>
      </c>
      <c r="B321">
        <v>3</v>
      </c>
      <c r="C321" t="str">
        <f>'1-GBP'!C321</f>
        <v>Financing Costs, Insurance, Hedging etc</v>
      </c>
      <c r="M321" s="286">
        <f>IF('2b - USD - conv.'!M321=0,0,'2a - USD - local'!M321/'2b - USD - conv.'!M321)</f>
        <v>0</v>
      </c>
      <c r="N321" s="286">
        <f>IF('2b - USD - conv.'!N321=0,0,'2a - USD - local'!N321/'2b - USD - conv.'!N321)</f>
        <v>0</v>
      </c>
      <c r="O321" s="286">
        <f>IF('2b - USD - conv.'!O321=0,0,'2a - USD - local'!O321/'2b - USD - conv.'!O321)</f>
        <v>0</v>
      </c>
      <c r="P321" s="286">
        <f>IF('2b - USD - conv.'!P321=0,0,'2a - USD - local'!P321/'2b - USD - conv.'!P321)</f>
        <v>0</v>
      </c>
      <c r="Q321" s="286">
        <f>IF('2b - USD - conv.'!Q321=0,0,'2a - USD - local'!Q321/'2b - USD - conv.'!Q321)</f>
        <v>0</v>
      </c>
      <c r="R321" s="286">
        <f>IF('2b - USD - conv.'!R321=0,0,'2a - USD - local'!R321/'2b - USD - conv.'!R321)</f>
        <v>0</v>
      </c>
      <c r="S321" s="286">
        <f>IF('2b - USD - conv.'!S321=0,0,'2a - USD - local'!S321/'2b - USD - conv.'!S321)</f>
        <v>0</v>
      </c>
      <c r="T321" s="286">
        <f>IF('2b - USD - conv.'!T321=0,0,'2a - USD - local'!T321/'2b - USD - conv.'!T321)</f>
        <v>0</v>
      </c>
      <c r="U321" s="286">
        <f>IF('2b - USD - conv.'!U321=0,0,'2a - USD - local'!U321/'2b - USD - conv.'!U321)</f>
        <v>0</v>
      </c>
      <c r="V321" s="286">
        <f>IF('2b - USD - conv.'!V321=0,0,'2a - USD - local'!V321/'2b - USD - conv.'!V321)</f>
        <v>0</v>
      </c>
      <c r="W321" s="286">
        <f>IF('2b - USD - conv.'!W321=0,0,'2a - USD - local'!W321/'2b - USD - conv.'!W321)</f>
        <v>0</v>
      </c>
      <c r="X321" s="286">
        <f>IF('2b - USD - conv.'!X321=0,0,'2a - USD - local'!X321/'2b - USD - conv.'!X321)</f>
        <v>0</v>
      </c>
      <c r="Y321" s="286">
        <f>IF('2b - USD - conv.'!Y321=0,0,'2a - USD - local'!Y321/'2b - USD - conv.'!Y321)</f>
        <v>0</v>
      </c>
      <c r="Z321" s="286">
        <f>IF('2b - USD - conv.'!Z321=0,0,'2a - USD - local'!Z321/'2b - USD - conv.'!Z321)</f>
        <v>0</v>
      </c>
      <c r="AA321" s="286">
        <f>IF('2b - USD - conv.'!AA321=0,0,'2a - USD - local'!AA321/'2b - USD - conv.'!AA321)</f>
        <v>0</v>
      </c>
      <c r="AB321" s="286">
        <f>IF('2b - USD - conv.'!AB321=0,0,'2a - USD - local'!AB321/'2b - USD - conv.'!AB321)</f>
        <v>0</v>
      </c>
      <c r="AC321" s="286">
        <f>IF('2b - USD - conv.'!AC321=0,0,'2a - USD - local'!AC321/'2b - USD - conv.'!AC321)</f>
        <v>0</v>
      </c>
      <c r="AD321" s="286">
        <f>IF('2b - USD - conv.'!AD321=0,0,'2a - USD - local'!AD321/'2b - USD - conv.'!AD321)</f>
        <v>0</v>
      </c>
      <c r="AE321" s="286">
        <f>IF('2b - USD - conv.'!AE321=0,0,'2a - USD - local'!AE321/'2b - USD - conv.'!AE321)</f>
        <v>0</v>
      </c>
      <c r="AF321" s="286">
        <f>IF('2b - USD - conv.'!AF321=0,0,'2a - USD - local'!AF321/'2b - USD - conv.'!AF321)</f>
        <v>0</v>
      </c>
      <c r="AG321" s="286">
        <f>IF('2b - USD - conv.'!AG321=0,0,'2a - USD - local'!AG321/'2b - USD - conv.'!AG321)</f>
        <v>0</v>
      </c>
      <c r="AH321" s="286">
        <f>IF('2b - USD - conv.'!AH321=0,0,'2a - USD - local'!AH321/'2b - USD - conv.'!AH321)</f>
        <v>0</v>
      </c>
      <c r="AI321" s="286">
        <f>IF('2b - USD - conv.'!AI321=0,0,'2a - USD - local'!AI321/'2b - USD - conv.'!AI321)</f>
        <v>0</v>
      </c>
      <c r="AJ321" s="286">
        <f>IF('2b - USD - conv.'!AJ321=0,0,'2a - USD - local'!AJ321/'2b - USD - conv.'!AJ321)</f>
        <v>0</v>
      </c>
      <c r="AK321" s="286">
        <f>IF('2b - USD - conv.'!AK321=0,0,'2a - USD - local'!AK321/'2b - USD - conv.'!AK321)</f>
        <v>0</v>
      </c>
      <c r="AL321" s="286">
        <f>IF('2b - USD - conv.'!AL321=0,0,'2a - USD - local'!AL321/'2b - USD - conv.'!AL321)</f>
        <v>0</v>
      </c>
      <c r="AM321" s="286">
        <f>IF('2b - USD - conv.'!AM321=0,0,'2a - USD - local'!AM321/'2b - USD - conv.'!AM321)</f>
        <v>0</v>
      </c>
      <c r="AN321" s="286">
        <f>IF('2b - USD - conv.'!AN321=0,0,'2a - USD - local'!AN321/'2b - USD - conv.'!AN321)</f>
        <v>0</v>
      </c>
      <c r="AO321" s="286">
        <f>IF('2b - USD - conv.'!AO321=0,0,'2a - USD - local'!AO321/'2b - USD - conv.'!AO321)</f>
        <v>0</v>
      </c>
      <c r="AP321" s="308">
        <f>IF('2b - USD - conv.'!AP321=0,0,'2a - USD - local'!AP321/'2b - USD - conv.'!AP321)</f>
        <v>0</v>
      </c>
    </row>
    <row r="322" spans="1:42" customFormat="1" outlineLevel="2">
      <c r="A322" s="211" t="str">
        <f>A301&amp;"."&amp;A318&amp;"."&amp;A302&amp;"."&amp;B322</f>
        <v>1.o.7.4</v>
      </c>
      <c r="B322">
        <v>4</v>
      </c>
      <c r="C322" t="str">
        <f>'1-GBP'!C322</f>
        <v/>
      </c>
      <c r="M322" s="286">
        <f>IF('2b - USD - conv.'!M322=0,0,'2a - USD - local'!M322/'2b - USD - conv.'!M322)</f>
        <v>0</v>
      </c>
      <c r="N322" s="286">
        <f>IF('2b - USD - conv.'!N322=0,0,'2a - USD - local'!N322/'2b - USD - conv.'!N322)</f>
        <v>0</v>
      </c>
      <c r="O322" s="286">
        <f>IF('2b - USD - conv.'!O322=0,0,'2a - USD - local'!O322/'2b - USD - conv.'!O322)</f>
        <v>0</v>
      </c>
      <c r="P322" s="286">
        <f>IF('2b - USD - conv.'!P322=0,0,'2a - USD - local'!P322/'2b - USD - conv.'!P322)</f>
        <v>0</v>
      </c>
      <c r="Q322" s="286">
        <f>IF('2b - USD - conv.'!Q322=0,0,'2a - USD - local'!Q322/'2b - USD - conv.'!Q322)</f>
        <v>0</v>
      </c>
      <c r="R322" s="286">
        <f>IF('2b - USD - conv.'!R322=0,0,'2a - USD - local'!R322/'2b - USD - conv.'!R322)</f>
        <v>0</v>
      </c>
      <c r="S322" s="286">
        <f>IF('2b - USD - conv.'!S322=0,0,'2a - USD - local'!S322/'2b - USD - conv.'!S322)</f>
        <v>0</v>
      </c>
      <c r="T322" s="286">
        <f>IF('2b - USD - conv.'!T322=0,0,'2a - USD - local'!T322/'2b - USD - conv.'!T322)</f>
        <v>0</v>
      </c>
      <c r="U322" s="286">
        <f>IF('2b - USD - conv.'!U322=0,0,'2a - USD - local'!U322/'2b - USD - conv.'!U322)</f>
        <v>0</v>
      </c>
      <c r="V322" s="286">
        <f>IF('2b - USD - conv.'!V322=0,0,'2a - USD - local'!V322/'2b - USD - conv.'!V322)</f>
        <v>0</v>
      </c>
      <c r="W322" s="286">
        <f>IF('2b - USD - conv.'!W322=0,0,'2a - USD - local'!W322/'2b - USD - conv.'!W322)</f>
        <v>0</v>
      </c>
      <c r="X322" s="286">
        <f>IF('2b - USD - conv.'!X322=0,0,'2a - USD - local'!X322/'2b - USD - conv.'!X322)</f>
        <v>0</v>
      </c>
      <c r="Y322" s="286">
        <f>IF('2b - USD - conv.'!Y322=0,0,'2a - USD - local'!Y322/'2b - USD - conv.'!Y322)</f>
        <v>0</v>
      </c>
      <c r="Z322" s="286">
        <f>IF('2b - USD - conv.'!Z322=0,0,'2a - USD - local'!Z322/'2b - USD - conv.'!Z322)</f>
        <v>0</v>
      </c>
      <c r="AA322" s="286">
        <f>IF('2b - USD - conv.'!AA322=0,0,'2a - USD - local'!AA322/'2b - USD - conv.'!AA322)</f>
        <v>0</v>
      </c>
      <c r="AB322" s="286">
        <f>IF('2b - USD - conv.'!AB322=0,0,'2a - USD - local'!AB322/'2b - USD - conv.'!AB322)</f>
        <v>0</v>
      </c>
      <c r="AC322" s="286">
        <f>IF('2b - USD - conv.'!AC322=0,0,'2a - USD - local'!AC322/'2b - USD - conv.'!AC322)</f>
        <v>0</v>
      </c>
      <c r="AD322" s="286">
        <f>IF('2b - USD - conv.'!AD322=0,0,'2a - USD - local'!AD322/'2b - USD - conv.'!AD322)</f>
        <v>0</v>
      </c>
      <c r="AE322" s="286">
        <f>IF('2b - USD - conv.'!AE322=0,0,'2a - USD - local'!AE322/'2b - USD - conv.'!AE322)</f>
        <v>0</v>
      </c>
      <c r="AF322" s="286">
        <f>IF('2b - USD - conv.'!AF322=0,0,'2a - USD - local'!AF322/'2b - USD - conv.'!AF322)</f>
        <v>0</v>
      </c>
      <c r="AG322" s="286">
        <f>IF('2b - USD - conv.'!AG322=0,0,'2a - USD - local'!AG322/'2b - USD - conv.'!AG322)</f>
        <v>0</v>
      </c>
      <c r="AH322" s="286">
        <f>IF('2b - USD - conv.'!AH322=0,0,'2a - USD - local'!AH322/'2b - USD - conv.'!AH322)</f>
        <v>0</v>
      </c>
      <c r="AI322" s="286">
        <f>IF('2b - USD - conv.'!AI322=0,0,'2a - USD - local'!AI322/'2b - USD - conv.'!AI322)</f>
        <v>0</v>
      </c>
      <c r="AJ322" s="286">
        <f>IF('2b - USD - conv.'!AJ322=0,0,'2a - USD - local'!AJ322/'2b - USD - conv.'!AJ322)</f>
        <v>0</v>
      </c>
      <c r="AK322" s="286">
        <f>IF('2b - USD - conv.'!AK322=0,0,'2a - USD - local'!AK322/'2b - USD - conv.'!AK322)</f>
        <v>0</v>
      </c>
      <c r="AL322" s="286">
        <f>IF('2b - USD - conv.'!AL322=0,0,'2a - USD - local'!AL322/'2b - USD - conv.'!AL322)</f>
        <v>0</v>
      </c>
      <c r="AM322" s="286">
        <f>IF('2b - USD - conv.'!AM322=0,0,'2a - USD - local'!AM322/'2b - USD - conv.'!AM322)</f>
        <v>0</v>
      </c>
      <c r="AN322" s="286">
        <f>IF('2b - USD - conv.'!AN322=0,0,'2a - USD - local'!AN322/'2b - USD - conv.'!AN322)</f>
        <v>0</v>
      </c>
      <c r="AO322" s="286">
        <f>IF('2b - USD - conv.'!AO322=0,0,'2a - USD - local'!AO322/'2b - USD - conv.'!AO322)</f>
        <v>0</v>
      </c>
      <c r="AP322" s="308">
        <f>IF('2b - USD - conv.'!AP322=0,0,'2a - USD - local'!AP322/'2b - USD - conv.'!AP322)</f>
        <v>0</v>
      </c>
    </row>
    <row r="323" spans="1:42" customFormat="1" outlineLevel="2">
      <c r="A323" s="211" t="str">
        <f>A301&amp;"."&amp;A318&amp;"."&amp;A302&amp;"."&amp;B323</f>
        <v>1.o.7.5</v>
      </c>
      <c r="B323">
        <v>5</v>
      </c>
      <c r="C323" t="str">
        <f>'1-GBP'!C323</f>
        <v/>
      </c>
      <c r="M323" s="286">
        <f>IF('2b - USD - conv.'!M323=0,0,'2a - USD - local'!M323/'2b - USD - conv.'!M323)</f>
        <v>0</v>
      </c>
      <c r="N323" s="286">
        <f>IF('2b - USD - conv.'!N323=0,0,'2a - USD - local'!N323/'2b - USD - conv.'!N323)</f>
        <v>0</v>
      </c>
      <c r="O323" s="286">
        <f>IF('2b - USD - conv.'!O323=0,0,'2a - USD - local'!O323/'2b - USD - conv.'!O323)</f>
        <v>0</v>
      </c>
      <c r="P323" s="286">
        <f>IF('2b - USD - conv.'!P323=0,0,'2a - USD - local'!P323/'2b - USD - conv.'!P323)</f>
        <v>0</v>
      </c>
      <c r="Q323" s="286">
        <f>IF('2b - USD - conv.'!Q323=0,0,'2a - USD - local'!Q323/'2b - USD - conv.'!Q323)</f>
        <v>0</v>
      </c>
      <c r="R323" s="286">
        <f>IF('2b - USD - conv.'!R323=0,0,'2a - USD - local'!R323/'2b - USD - conv.'!R323)</f>
        <v>0</v>
      </c>
      <c r="S323" s="286">
        <f>IF('2b - USD - conv.'!S323=0,0,'2a - USD - local'!S323/'2b - USD - conv.'!S323)</f>
        <v>0</v>
      </c>
      <c r="T323" s="286">
        <f>IF('2b - USD - conv.'!T323=0,0,'2a - USD - local'!T323/'2b - USD - conv.'!T323)</f>
        <v>0</v>
      </c>
      <c r="U323" s="286">
        <f>IF('2b - USD - conv.'!U323=0,0,'2a - USD - local'!U323/'2b - USD - conv.'!U323)</f>
        <v>0</v>
      </c>
      <c r="V323" s="286">
        <f>IF('2b - USD - conv.'!V323=0,0,'2a - USD - local'!V323/'2b - USD - conv.'!V323)</f>
        <v>0</v>
      </c>
      <c r="W323" s="286">
        <f>IF('2b - USD - conv.'!W323=0,0,'2a - USD - local'!W323/'2b - USD - conv.'!W323)</f>
        <v>0</v>
      </c>
      <c r="X323" s="286">
        <f>IF('2b - USD - conv.'!X323=0,0,'2a - USD - local'!X323/'2b - USD - conv.'!X323)</f>
        <v>0</v>
      </c>
      <c r="Y323" s="286">
        <f>IF('2b - USD - conv.'!Y323=0,0,'2a - USD - local'!Y323/'2b - USD - conv.'!Y323)</f>
        <v>0</v>
      </c>
      <c r="Z323" s="286">
        <f>IF('2b - USD - conv.'!Z323=0,0,'2a - USD - local'!Z323/'2b - USD - conv.'!Z323)</f>
        <v>0</v>
      </c>
      <c r="AA323" s="286">
        <f>IF('2b - USD - conv.'!AA323=0,0,'2a - USD - local'!AA323/'2b - USD - conv.'!AA323)</f>
        <v>0</v>
      </c>
      <c r="AB323" s="286">
        <f>IF('2b - USD - conv.'!AB323=0,0,'2a - USD - local'!AB323/'2b - USD - conv.'!AB323)</f>
        <v>0</v>
      </c>
      <c r="AC323" s="286">
        <f>IF('2b - USD - conv.'!AC323=0,0,'2a - USD - local'!AC323/'2b - USD - conv.'!AC323)</f>
        <v>0</v>
      </c>
      <c r="AD323" s="286">
        <f>IF('2b - USD - conv.'!AD323=0,0,'2a - USD - local'!AD323/'2b - USD - conv.'!AD323)</f>
        <v>0</v>
      </c>
      <c r="AE323" s="286">
        <f>IF('2b - USD - conv.'!AE323=0,0,'2a - USD - local'!AE323/'2b - USD - conv.'!AE323)</f>
        <v>0</v>
      </c>
      <c r="AF323" s="286">
        <f>IF('2b - USD - conv.'!AF323=0,0,'2a - USD - local'!AF323/'2b - USD - conv.'!AF323)</f>
        <v>0</v>
      </c>
      <c r="AG323" s="286">
        <f>IF('2b - USD - conv.'!AG323=0,0,'2a - USD - local'!AG323/'2b - USD - conv.'!AG323)</f>
        <v>0</v>
      </c>
      <c r="AH323" s="286">
        <f>IF('2b - USD - conv.'!AH323=0,0,'2a - USD - local'!AH323/'2b - USD - conv.'!AH323)</f>
        <v>0</v>
      </c>
      <c r="AI323" s="286">
        <f>IF('2b - USD - conv.'!AI323=0,0,'2a - USD - local'!AI323/'2b - USD - conv.'!AI323)</f>
        <v>0</v>
      </c>
      <c r="AJ323" s="286">
        <f>IF('2b - USD - conv.'!AJ323=0,0,'2a - USD - local'!AJ323/'2b - USD - conv.'!AJ323)</f>
        <v>0</v>
      </c>
      <c r="AK323" s="286">
        <f>IF('2b - USD - conv.'!AK323=0,0,'2a - USD - local'!AK323/'2b - USD - conv.'!AK323)</f>
        <v>0</v>
      </c>
      <c r="AL323" s="286">
        <f>IF('2b - USD - conv.'!AL323=0,0,'2a - USD - local'!AL323/'2b - USD - conv.'!AL323)</f>
        <v>0</v>
      </c>
      <c r="AM323" s="286">
        <f>IF('2b - USD - conv.'!AM323=0,0,'2a - USD - local'!AM323/'2b - USD - conv.'!AM323)</f>
        <v>0</v>
      </c>
      <c r="AN323" s="286">
        <f>IF('2b - USD - conv.'!AN323=0,0,'2a - USD - local'!AN323/'2b - USD - conv.'!AN323)</f>
        <v>0</v>
      </c>
      <c r="AO323" s="286">
        <f>IF('2b - USD - conv.'!AO323=0,0,'2a - USD - local'!AO323/'2b - USD - conv.'!AO323)</f>
        <v>0</v>
      </c>
      <c r="AP323" s="308">
        <f>IF('2b - USD - conv.'!AP323=0,0,'2a - USD - local'!AP323/'2b - USD - conv.'!AP323)</f>
        <v>0</v>
      </c>
    </row>
    <row r="324" spans="1:42" customFormat="1" outlineLevel="2">
      <c r="A324" s="211" t="str">
        <f>A301&amp;"."&amp;A318&amp;"."&amp;A302&amp;"."&amp;B324</f>
        <v>1.o.7.6</v>
      </c>
      <c r="B324">
        <v>6</v>
      </c>
      <c r="C324" t="str">
        <f>'1-GBP'!C324</f>
        <v/>
      </c>
      <c r="M324" s="286">
        <f>IF('2b - USD - conv.'!M324=0,0,'2a - USD - local'!M324/'2b - USD - conv.'!M324)</f>
        <v>0</v>
      </c>
      <c r="N324" s="286">
        <f>IF('2b - USD - conv.'!N324=0,0,'2a - USD - local'!N324/'2b - USD - conv.'!N324)</f>
        <v>0</v>
      </c>
      <c r="O324" s="286">
        <f>IF('2b - USD - conv.'!O324=0,0,'2a - USD - local'!O324/'2b - USD - conv.'!O324)</f>
        <v>0</v>
      </c>
      <c r="P324" s="286">
        <f>IF('2b - USD - conv.'!P324=0,0,'2a - USD - local'!P324/'2b - USD - conv.'!P324)</f>
        <v>0</v>
      </c>
      <c r="Q324" s="286">
        <f>IF('2b - USD - conv.'!Q324=0,0,'2a - USD - local'!Q324/'2b - USD - conv.'!Q324)</f>
        <v>0</v>
      </c>
      <c r="R324" s="286">
        <f>IF('2b - USD - conv.'!R324=0,0,'2a - USD - local'!R324/'2b - USD - conv.'!R324)</f>
        <v>0</v>
      </c>
      <c r="S324" s="286">
        <f>IF('2b - USD - conv.'!S324=0,0,'2a - USD - local'!S324/'2b - USD - conv.'!S324)</f>
        <v>0</v>
      </c>
      <c r="T324" s="286">
        <f>IF('2b - USD - conv.'!T324=0,0,'2a - USD - local'!T324/'2b - USD - conv.'!T324)</f>
        <v>0</v>
      </c>
      <c r="U324" s="286">
        <f>IF('2b - USD - conv.'!U324=0,0,'2a - USD - local'!U324/'2b - USD - conv.'!U324)</f>
        <v>0</v>
      </c>
      <c r="V324" s="286">
        <f>IF('2b - USD - conv.'!V324=0,0,'2a - USD - local'!V324/'2b - USD - conv.'!V324)</f>
        <v>0</v>
      </c>
      <c r="W324" s="286">
        <f>IF('2b - USD - conv.'!W324=0,0,'2a - USD - local'!W324/'2b - USD - conv.'!W324)</f>
        <v>0</v>
      </c>
      <c r="X324" s="286">
        <f>IF('2b - USD - conv.'!X324=0,0,'2a - USD - local'!X324/'2b - USD - conv.'!X324)</f>
        <v>0</v>
      </c>
      <c r="Y324" s="286">
        <f>IF('2b - USD - conv.'!Y324=0,0,'2a - USD - local'!Y324/'2b - USD - conv.'!Y324)</f>
        <v>0</v>
      </c>
      <c r="Z324" s="286">
        <f>IF('2b - USD - conv.'!Z324=0,0,'2a - USD - local'!Z324/'2b - USD - conv.'!Z324)</f>
        <v>0</v>
      </c>
      <c r="AA324" s="286">
        <f>IF('2b - USD - conv.'!AA324=0,0,'2a - USD - local'!AA324/'2b - USD - conv.'!AA324)</f>
        <v>0</v>
      </c>
      <c r="AB324" s="286">
        <f>IF('2b - USD - conv.'!AB324=0,0,'2a - USD - local'!AB324/'2b - USD - conv.'!AB324)</f>
        <v>0</v>
      </c>
      <c r="AC324" s="286">
        <f>IF('2b - USD - conv.'!AC324=0,0,'2a - USD - local'!AC324/'2b - USD - conv.'!AC324)</f>
        <v>0</v>
      </c>
      <c r="AD324" s="286">
        <f>IF('2b - USD - conv.'!AD324=0,0,'2a - USD - local'!AD324/'2b - USD - conv.'!AD324)</f>
        <v>0</v>
      </c>
      <c r="AE324" s="286">
        <f>IF('2b - USD - conv.'!AE324=0,0,'2a - USD - local'!AE324/'2b - USD - conv.'!AE324)</f>
        <v>0</v>
      </c>
      <c r="AF324" s="286">
        <f>IF('2b - USD - conv.'!AF324=0,0,'2a - USD - local'!AF324/'2b - USD - conv.'!AF324)</f>
        <v>0</v>
      </c>
      <c r="AG324" s="286">
        <f>IF('2b - USD - conv.'!AG324=0,0,'2a - USD - local'!AG324/'2b - USD - conv.'!AG324)</f>
        <v>0</v>
      </c>
      <c r="AH324" s="286">
        <f>IF('2b - USD - conv.'!AH324=0,0,'2a - USD - local'!AH324/'2b - USD - conv.'!AH324)</f>
        <v>0</v>
      </c>
      <c r="AI324" s="286">
        <f>IF('2b - USD - conv.'!AI324=0,0,'2a - USD - local'!AI324/'2b - USD - conv.'!AI324)</f>
        <v>0</v>
      </c>
      <c r="AJ324" s="286">
        <f>IF('2b - USD - conv.'!AJ324=0,0,'2a - USD - local'!AJ324/'2b - USD - conv.'!AJ324)</f>
        <v>0</v>
      </c>
      <c r="AK324" s="286">
        <f>IF('2b - USD - conv.'!AK324=0,0,'2a - USD - local'!AK324/'2b - USD - conv.'!AK324)</f>
        <v>0</v>
      </c>
      <c r="AL324" s="286">
        <f>IF('2b - USD - conv.'!AL324=0,0,'2a - USD - local'!AL324/'2b - USD - conv.'!AL324)</f>
        <v>0</v>
      </c>
      <c r="AM324" s="286">
        <f>IF('2b - USD - conv.'!AM324=0,0,'2a - USD - local'!AM324/'2b - USD - conv.'!AM324)</f>
        <v>0</v>
      </c>
      <c r="AN324" s="286">
        <f>IF('2b - USD - conv.'!AN324=0,0,'2a - USD - local'!AN324/'2b - USD - conv.'!AN324)</f>
        <v>0</v>
      </c>
      <c r="AO324" s="286">
        <f>IF('2b - USD - conv.'!AO324=0,0,'2a - USD - local'!AO324/'2b - USD - conv.'!AO324)</f>
        <v>0</v>
      </c>
      <c r="AP324" s="308">
        <f>IF('2b - USD - conv.'!AP324=0,0,'2a - USD - local'!AP324/'2b - USD - conv.'!AP324)</f>
        <v>0</v>
      </c>
    </row>
    <row r="325" spans="1:42" customFormat="1" outlineLevel="2">
      <c r="A325" s="211" t="str">
        <f>A301&amp;"."&amp;A318&amp;"."&amp;A302&amp;"."&amp;B325</f>
        <v>1.o.7.7</v>
      </c>
      <c r="B325">
        <v>7</v>
      </c>
      <c r="C325" t="str">
        <f>'1-GBP'!C325</f>
        <v/>
      </c>
      <c r="M325" s="286">
        <f>IF('2b - USD - conv.'!M325=0,0,'2a - USD - local'!M325/'2b - USD - conv.'!M325)</f>
        <v>0</v>
      </c>
      <c r="N325" s="286">
        <f>IF('2b - USD - conv.'!N325=0,0,'2a - USD - local'!N325/'2b - USD - conv.'!N325)</f>
        <v>0</v>
      </c>
      <c r="O325" s="286">
        <f>IF('2b - USD - conv.'!O325=0,0,'2a - USD - local'!O325/'2b - USD - conv.'!O325)</f>
        <v>0</v>
      </c>
      <c r="P325" s="286">
        <f>IF('2b - USD - conv.'!P325=0,0,'2a - USD - local'!P325/'2b - USD - conv.'!P325)</f>
        <v>0</v>
      </c>
      <c r="Q325" s="286">
        <f>IF('2b - USD - conv.'!Q325=0,0,'2a - USD - local'!Q325/'2b - USD - conv.'!Q325)</f>
        <v>0</v>
      </c>
      <c r="R325" s="286">
        <f>IF('2b - USD - conv.'!R325=0,0,'2a - USD - local'!R325/'2b - USD - conv.'!R325)</f>
        <v>0</v>
      </c>
      <c r="S325" s="286">
        <f>IF('2b - USD - conv.'!S325=0,0,'2a - USD - local'!S325/'2b - USD - conv.'!S325)</f>
        <v>0</v>
      </c>
      <c r="T325" s="286">
        <f>IF('2b - USD - conv.'!T325=0,0,'2a - USD - local'!T325/'2b - USD - conv.'!T325)</f>
        <v>0</v>
      </c>
      <c r="U325" s="286">
        <f>IF('2b - USD - conv.'!U325=0,0,'2a - USD - local'!U325/'2b - USD - conv.'!U325)</f>
        <v>0</v>
      </c>
      <c r="V325" s="286">
        <f>IF('2b - USD - conv.'!V325=0,0,'2a - USD - local'!V325/'2b - USD - conv.'!V325)</f>
        <v>0</v>
      </c>
      <c r="W325" s="286">
        <f>IF('2b - USD - conv.'!W325=0,0,'2a - USD - local'!W325/'2b - USD - conv.'!W325)</f>
        <v>0</v>
      </c>
      <c r="X325" s="286">
        <f>IF('2b - USD - conv.'!X325=0,0,'2a - USD - local'!X325/'2b - USD - conv.'!X325)</f>
        <v>0</v>
      </c>
      <c r="Y325" s="286">
        <f>IF('2b - USD - conv.'!Y325=0,0,'2a - USD - local'!Y325/'2b - USD - conv.'!Y325)</f>
        <v>0</v>
      </c>
      <c r="Z325" s="286">
        <f>IF('2b - USD - conv.'!Z325=0,0,'2a - USD - local'!Z325/'2b - USD - conv.'!Z325)</f>
        <v>0</v>
      </c>
      <c r="AA325" s="286">
        <f>IF('2b - USD - conv.'!AA325=0,0,'2a - USD - local'!AA325/'2b - USD - conv.'!AA325)</f>
        <v>0</v>
      </c>
      <c r="AB325" s="286">
        <f>IF('2b - USD - conv.'!AB325=0,0,'2a - USD - local'!AB325/'2b - USD - conv.'!AB325)</f>
        <v>0</v>
      </c>
      <c r="AC325" s="286">
        <f>IF('2b - USD - conv.'!AC325=0,0,'2a - USD - local'!AC325/'2b - USD - conv.'!AC325)</f>
        <v>0</v>
      </c>
      <c r="AD325" s="286">
        <f>IF('2b - USD - conv.'!AD325=0,0,'2a - USD - local'!AD325/'2b - USD - conv.'!AD325)</f>
        <v>0</v>
      </c>
      <c r="AE325" s="286">
        <f>IF('2b - USD - conv.'!AE325=0,0,'2a - USD - local'!AE325/'2b - USD - conv.'!AE325)</f>
        <v>0</v>
      </c>
      <c r="AF325" s="286">
        <f>IF('2b - USD - conv.'!AF325=0,0,'2a - USD - local'!AF325/'2b - USD - conv.'!AF325)</f>
        <v>0</v>
      </c>
      <c r="AG325" s="286">
        <f>IF('2b - USD - conv.'!AG325=0,0,'2a - USD - local'!AG325/'2b - USD - conv.'!AG325)</f>
        <v>0</v>
      </c>
      <c r="AH325" s="286">
        <f>IF('2b - USD - conv.'!AH325=0,0,'2a - USD - local'!AH325/'2b - USD - conv.'!AH325)</f>
        <v>0</v>
      </c>
      <c r="AI325" s="286">
        <f>IF('2b - USD - conv.'!AI325=0,0,'2a - USD - local'!AI325/'2b - USD - conv.'!AI325)</f>
        <v>0</v>
      </c>
      <c r="AJ325" s="286">
        <f>IF('2b - USD - conv.'!AJ325=0,0,'2a - USD - local'!AJ325/'2b - USD - conv.'!AJ325)</f>
        <v>0</v>
      </c>
      <c r="AK325" s="286">
        <f>IF('2b - USD - conv.'!AK325=0,0,'2a - USD - local'!AK325/'2b - USD - conv.'!AK325)</f>
        <v>0</v>
      </c>
      <c r="AL325" s="286">
        <f>IF('2b - USD - conv.'!AL325=0,0,'2a - USD - local'!AL325/'2b - USD - conv.'!AL325)</f>
        <v>0</v>
      </c>
      <c r="AM325" s="286">
        <f>IF('2b - USD - conv.'!AM325=0,0,'2a - USD - local'!AM325/'2b - USD - conv.'!AM325)</f>
        <v>0</v>
      </c>
      <c r="AN325" s="286">
        <f>IF('2b - USD - conv.'!AN325=0,0,'2a - USD - local'!AN325/'2b - USD - conv.'!AN325)</f>
        <v>0</v>
      </c>
      <c r="AO325" s="286">
        <f>IF('2b - USD - conv.'!AO325=0,0,'2a - USD - local'!AO325/'2b - USD - conv.'!AO325)</f>
        <v>0</v>
      </c>
      <c r="AP325" s="308">
        <f>IF('2b - USD - conv.'!AP325=0,0,'2a - USD - local'!AP325/'2b - USD - conv.'!AP325)</f>
        <v>0</v>
      </c>
    </row>
    <row r="326" spans="1:42" customFormat="1" outlineLevel="2">
      <c r="A326" s="211" t="str">
        <f>A301&amp;"."&amp;A318&amp;"."&amp;A302&amp;"."&amp;B326</f>
        <v>1.o.7.8</v>
      </c>
      <c r="B326">
        <v>8</v>
      </c>
      <c r="C326" t="str">
        <f>'1-GBP'!C326</f>
        <v/>
      </c>
      <c r="M326" s="286">
        <f>IF('2b - USD - conv.'!M326=0,0,'2a - USD - local'!M326/'2b - USD - conv.'!M326)</f>
        <v>0</v>
      </c>
      <c r="N326" s="286">
        <f>IF('2b - USD - conv.'!N326=0,0,'2a - USD - local'!N326/'2b - USD - conv.'!N326)</f>
        <v>0</v>
      </c>
      <c r="O326" s="286">
        <f>IF('2b - USD - conv.'!O326=0,0,'2a - USD - local'!O326/'2b - USD - conv.'!O326)</f>
        <v>0</v>
      </c>
      <c r="P326" s="286">
        <f>IF('2b - USD - conv.'!P326=0,0,'2a - USD - local'!P326/'2b - USD - conv.'!P326)</f>
        <v>0</v>
      </c>
      <c r="Q326" s="286">
        <f>IF('2b - USD - conv.'!Q326=0,0,'2a - USD - local'!Q326/'2b - USD - conv.'!Q326)</f>
        <v>0</v>
      </c>
      <c r="R326" s="286">
        <f>IF('2b - USD - conv.'!R326=0,0,'2a - USD - local'!R326/'2b - USD - conv.'!R326)</f>
        <v>0</v>
      </c>
      <c r="S326" s="286">
        <f>IF('2b - USD - conv.'!S326=0,0,'2a - USD - local'!S326/'2b - USD - conv.'!S326)</f>
        <v>0</v>
      </c>
      <c r="T326" s="286">
        <f>IF('2b - USD - conv.'!T326=0,0,'2a - USD - local'!T326/'2b - USD - conv.'!T326)</f>
        <v>0</v>
      </c>
      <c r="U326" s="286">
        <f>IF('2b - USD - conv.'!U326=0,0,'2a - USD - local'!U326/'2b - USD - conv.'!U326)</f>
        <v>0</v>
      </c>
      <c r="V326" s="286">
        <f>IF('2b - USD - conv.'!V326=0,0,'2a - USD - local'!V326/'2b - USD - conv.'!V326)</f>
        <v>0</v>
      </c>
      <c r="W326" s="286">
        <f>IF('2b - USD - conv.'!W326=0,0,'2a - USD - local'!W326/'2b - USD - conv.'!W326)</f>
        <v>0</v>
      </c>
      <c r="X326" s="286">
        <f>IF('2b - USD - conv.'!X326=0,0,'2a - USD - local'!X326/'2b - USD - conv.'!X326)</f>
        <v>0</v>
      </c>
      <c r="Y326" s="286">
        <f>IF('2b - USD - conv.'!Y326=0,0,'2a - USD - local'!Y326/'2b - USD - conv.'!Y326)</f>
        <v>0</v>
      </c>
      <c r="Z326" s="286">
        <f>IF('2b - USD - conv.'!Z326=0,0,'2a - USD - local'!Z326/'2b - USD - conv.'!Z326)</f>
        <v>0</v>
      </c>
      <c r="AA326" s="286">
        <f>IF('2b - USD - conv.'!AA326=0,0,'2a - USD - local'!AA326/'2b - USD - conv.'!AA326)</f>
        <v>0</v>
      </c>
      <c r="AB326" s="286">
        <f>IF('2b - USD - conv.'!AB326=0,0,'2a - USD - local'!AB326/'2b - USD - conv.'!AB326)</f>
        <v>0</v>
      </c>
      <c r="AC326" s="286">
        <f>IF('2b - USD - conv.'!AC326=0,0,'2a - USD - local'!AC326/'2b - USD - conv.'!AC326)</f>
        <v>0</v>
      </c>
      <c r="AD326" s="286">
        <f>IF('2b - USD - conv.'!AD326=0,0,'2a - USD - local'!AD326/'2b - USD - conv.'!AD326)</f>
        <v>0</v>
      </c>
      <c r="AE326" s="286">
        <f>IF('2b - USD - conv.'!AE326=0,0,'2a - USD - local'!AE326/'2b - USD - conv.'!AE326)</f>
        <v>0</v>
      </c>
      <c r="AF326" s="286">
        <f>IF('2b - USD - conv.'!AF326=0,0,'2a - USD - local'!AF326/'2b - USD - conv.'!AF326)</f>
        <v>0</v>
      </c>
      <c r="AG326" s="286">
        <f>IF('2b - USD - conv.'!AG326=0,0,'2a - USD - local'!AG326/'2b - USD - conv.'!AG326)</f>
        <v>0</v>
      </c>
      <c r="AH326" s="286">
        <f>IF('2b - USD - conv.'!AH326=0,0,'2a - USD - local'!AH326/'2b - USD - conv.'!AH326)</f>
        <v>0</v>
      </c>
      <c r="AI326" s="286">
        <f>IF('2b - USD - conv.'!AI326=0,0,'2a - USD - local'!AI326/'2b - USD - conv.'!AI326)</f>
        <v>0</v>
      </c>
      <c r="AJ326" s="286">
        <f>IF('2b - USD - conv.'!AJ326=0,0,'2a - USD - local'!AJ326/'2b - USD - conv.'!AJ326)</f>
        <v>0</v>
      </c>
      <c r="AK326" s="286">
        <f>IF('2b - USD - conv.'!AK326=0,0,'2a - USD - local'!AK326/'2b - USD - conv.'!AK326)</f>
        <v>0</v>
      </c>
      <c r="AL326" s="286">
        <f>IF('2b - USD - conv.'!AL326=0,0,'2a - USD - local'!AL326/'2b - USD - conv.'!AL326)</f>
        <v>0</v>
      </c>
      <c r="AM326" s="286">
        <f>IF('2b - USD - conv.'!AM326=0,0,'2a - USD - local'!AM326/'2b - USD - conv.'!AM326)</f>
        <v>0</v>
      </c>
      <c r="AN326" s="286">
        <f>IF('2b - USD - conv.'!AN326=0,0,'2a - USD - local'!AN326/'2b - USD - conv.'!AN326)</f>
        <v>0</v>
      </c>
      <c r="AO326" s="286">
        <f>IF('2b - USD - conv.'!AO326=0,0,'2a - USD - local'!AO326/'2b - USD - conv.'!AO326)</f>
        <v>0</v>
      </c>
      <c r="AP326" s="308">
        <f>IF('2b - USD - conv.'!AP326=0,0,'2a - USD - local'!AP326/'2b - USD - conv.'!AP326)</f>
        <v>0</v>
      </c>
    </row>
    <row r="327" spans="1:42" customFormat="1" outlineLevel="2">
      <c r="A327" s="211" t="str">
        <f>A301&amp;"."&amp;A318&amp;"."&amp;A302&amp;"."&amp;B327</f>
        <v>1.o.7.9</v>
      </c>
      <c r="B327">
        <v>9</v>
      </c>
      <c r="C327" t="str">
        <f>'1-GBP'!C327</f>
        <v/>
      </c>
      <c r="M327" s="286">
        <f>IF('2b - USD - conv.'!M327=0,0,'2a - USD - local'!M327/'2b - USD - conv.'!M327)</f>
        <v>0</v>
      </c>
      <c r="N327" s="286">
        <f>IF('2b - USD - conv.'!N327=0,0,'2a - USD - local'!N327/'2b - USD - conv.'!N327)</f>
        <v>0</v>
      </c>
      <c r="O327" s="286">
        <f>IF('2b - USD - conv.'!O327=0,0,'2a - USD - local'!O327/'2b - USD - conv.'!O327)</f>
        <v>0</v>
      </c>
      <c r="P327" s="286">
        <f>IF('2b - USD - conv.'!P327=0,0,'2a - USD - local'!P327/'2b - USD - conv.'!P327)</f>
        <v>0</v>
      </c>
      <c r="Q327" s="286">
        <f>IF('2b - USD - conv.'!Q327=0,0,'2a - USD - local'!Q327/'2b - USD - conv.'!Q327)</f>
        <v>0</v>
      </c>
      <c r="R327" s="286">
        <f>IF('2b - USD - conv.'!R327=0,0,'2a - USD - local'!R327/'2b - USD - conv.'!R327)</f>
        <v>0</v>
      </c>
      <c r="S327" s="286">
        <f>IF('2b - USD - conv.'!S327=0,0,'2a - USD - local'!S327/'2b - USD - conv.'!S327)</f>
        <v>0</v>
      </c>
      <c r="T327" s="286">
        <f>IF('2b - USD - conv.'!T327=0,0,'2a - USD - local'!T327/'2b - USD - conv.'!T327)</f>
        <v>0</v>
      </c>
      <c r="U327" s="286">
        <f>IF('2b - USD - conv.'!U327=0,0,'2a - USD - local'!U327/'2b - USD - conv.'!U327)</f>
        <v>0</v>
      </c>
      <c r="V327" s="286">
        <f>IF('2b - USD - conv.'!V327=0,0,'2a - USD - local'!V327/'2b - USD - conv.'!V327)</f>
        <v>0</v>
      </c>
      <c r="W327" s="286">
        <f>IF('2b - USD - conv.'!W327=0,0,'2a - USD - local'!W327/'2b - USD - conv.'!W327)</f>
        <v>0</v>
      </c>
      <c r="X327" s="286">
        <f>IF('2b - USD - conv.'!X327=0,0,'2a - USD - local'!X327/'2b - USD - conv.'!X327)</f>
        <v>0</v>
      </c>
      <c r="Y327" s="286">
        <f>IF('2b - USD - conv.'!Y327=0,0,'2a - USD - local'!Y327/'2b - USD - conv.'!Y327)</f>
        <v>0</v>
      </c>
      <c r="Z327" s="286">
        <f>IF('2b - USD - conv.'!Z327=0,0,'2a - USD - local'!Z327/'2b - USD - conv.'!Z327)</f>
        <v>0</v>
      </c>
      <c r="AA327" s="286">
        <f>IF('2b - USD - conv.'!AA327=0,0,'2a - USD - local'!AA327/'2b - USD - conv.'!AA327)</f>
        <v>0</v>
      </c>
      <c r="AB327" s="286">
        <f>IF('2b - USD - conv.'!AB327=0,0,'2a - USD - local'!AB327/'2b - USD - conv.'!AB327)</f>
        <v>0</v>
      </c>
      <c r="AC327" s="286">
        <f>IF('2b - USD - conv.'!AC327=0,0,'2a - USD - local'!AC327/'2b - USD - conv.'!AC327)</f>
        <v>0</v>
      </c>
      <c r="AD327" s="286">
        <f>IF('2b - USD - conv.'!AD327=0,0,'2a - USD - local'!AD327/'2b - USD - conv.'!AD327)</f>
        <v>0</v>
      </c>
      <c r="AE327" s="286">
        <f>IF('2b - USD - conv.'!AE327=0,0,'2a - USD - local'!AE327/'2b - USD - conv.'!AE327)</f>
        <v>0</v>
      </c>
      <c r="AF327" s="286">
        <f>IF('2b - USD - conv.'!AF327=0,0,'2a - USD - local'!AF327/'2b - USD - conv.'!AF327)</f>
        <v>0</v>
      </c>
      <c r="AG327" s="286">
        <f>IF('2b - USD - conv.'!AG327=0,0,'2a - USD - local'!AG327/'2b - USD - conv.'!AG327)</f>
        <v>0</v>
      </c>
      <c r="AH327" s="286">
        <f>IF('2b - USD - conv.'!AH327=0,0,'2a - USD - local'!AH327/'2b - USD - conv.'!AH327)</f>
        <v>0</v>
      </c>
      <c r="AI327" s="286">
        <f>IF('2b - USD - conv.'!AI327=0,0,'2a - USD - local'!AI327/'2b - USD - conv.'!AI327)</f>
        <v>0</v>
      </c>
      <c r="AJ327" s="286">
        <f>IF('2b - USD - conv.'!AJ327=0,0,'2a - USD - local'!AJ327/'2b - USD - conv.'!AJ327)</f>
        <v>0</v>
      </c>
      <c r="AK327" s="286">
        <f>IF('2b - USD - conv.'!AK327=0,0,'2a - USD - local'!AK327/'2b - USD - conv.'!AK327)</f>
        <v>0</v>
      </c>
      <c r="AL327" s="286">
        <f>IF('2b - USD - conv.'!AL327=0,0,'2a - USD - local'!AL327/'2b - USD - conv.'!AL327)</f>
        <v>0</v>
      </c>
      <c r="AM327" s="286">
        <f>IF('2b - USD - conv.'!AM327=0,0,'2a - USD - local'!AM327/'2b - USD - conv.'!AM327)</f>
        <v>0</v>
      </c>
      <c r="AN327" s="286">
        <f>IF('2b - USD - conv.'!AN327=0,0,'2a - USD - local'!AN327/'2b - USD - conv.'!AN327)</f>
        <v>0</v>
      </c>
      <c r="AO327" s="286">
        <f>IF('2b - USD - conv.'!AO327=0,0,'2a - USD - local'!AO327/'2b - USD - conv.'!AO327)</f>
        <v>0</v>
      </c>
      <c r="AP327" s="308">
        <f>IF('2b - USD - conv.'!AP327=0,0,'2a - USD - local'!AP327/'2b - USD - conv.'!AP327)</f>
        <v>0</v>
      </c>
    </row>
    <row r="328" spans="1:42" customFormat="1" outlineLevel="2">
      <c r="A328" s="211" t="str">
        <f>A301&amp;"."&amp;A318&amp;"."&amp;A302&amp;"."&amp;B328</f>
        <v>1.o.7.10</v>
      </c>
      <c r="B328">
        <v>10</v>
      </c>
      <c r="C328" t="str">
        <f>'1-GBP'!C328</f>
        <v/>
      </c>
      <c r="M328" s="286">
        <f>IF('2b - USD - conv.'!M328=0,0,'2a - USD - local'!M328/'2b - USD - conv.'!M328)</f>
        <v>0</v>
      </c>
      <c r="N328" s="286">
        <f>IF('2b - USD - conv.'!N328=0,0,'2a - USD - local'!N328/'2b - USD - conv.'!N328)</f>
        <v>0</v>
      </c>
      <c r="O328" s="286">
        <f>IF('2b - USD - conv.'!O328=0,0,'2a - USD - local'!O328/'2b - USD - conv.'!O328)</f>
        <v>0</v>
      </c>
      <c r="P328" s="286">
        <f>IF('2b - USD - conv.'!P328=0,0,'2a - USD - local'!P328/'2b - USD - conv.'!P328)</f>
        <v>0</v>
      </c>
      <c r="Q328" s="286">
        <f>IF('2b - USD - conv.'!Q328=0,0,'2a - USD - local'!Q328/'2b - USD - conv.'!Q328)</f>
        <v>0</v>
      </c>
      <c r="R328" s="286">
        <f>IF('2b - USD - conv.'!R328=0,0,'2a - USD - local'!R328/'2b - USD - conv.'!R328)</f>
        <v>0</v>
      </c>
      <c r="S328" s="286">
        <f>IF('2b - USD - conv.'!S328=0,0,'2a - USD - local'!S328/'2b - USD - conv.'!S328)</f>
        <v>0</v>
      </c>
      <c r="T328" s="286">
        <f>IF('2b - USD - conv.'!T328=0,0,'2a - USD - local'!T328/'2b - USD - conv.'!T328)</f>
        <v>0</v>
      </c>
      <c r="U328" s="286">
        <f>IF('2b - USD - conv.'!U328=0,0,'2a - USD - local'!U328/'2b - USD - conv.'!U328)</f>
        <v>0</v>
      </c>
      <c r="V328" s="286">
        <f>IF('2b - USD - conv.'!V328=0,0,'2a - USD - local'!V328/'2b - USD - conv.'!V328)</f>
        <v>0</v>
      </c>
      <c r="W328" s="286">
        <f>IF('2b - USD - conv.'!W328=0,0,'2a - USD - local'!W328/'2b - USD - conv.'!W328)</f>
        <v>0</v>
      </c>
      <c r="X328" s="286">
        <f>IF('2b - USD - conv.'!X328=0,0,'2a - USD - local'!X328/'2b - USD - conv.'!X328)</f>
        <v>0</v>
      </c>
      <c r="Y328" s="286">
        <f>IF('2b - USD - conv.'!Y328=0,0,'2a - USD - local'!Y328/'2b - USD - conv.'!Y328)</f>
        <v>0</v>
      </c>
      <c r="Z328" s="286">
        <f>IF('2b - USD - conv.'!Z328=0,0,'2a - USD - local'!Z328/'2b - USD - conv.'!Z328)</f>
        <v>0</v>
      </c>
      <c r="AA328" s="286">
        <f>IF('2b - USD - conv.'!AA328=0,0,'2a - USD - local'!AA328/'2b - USD - conv.'!AA328)</f>
        <v>0</v>
      </c>
      <c r="AB328" s="286">
        <f>IF('2b - USD - conv.'!AB328=0,0,'2a - USD - local'!AB328/'2b - USD - conv.'!AB328)</f>
        <v>0</v>
      </c>
      <c r="AC328" s="286">
        <f>IF('2b - USD - conv.'!AC328=0,0,'2a - USD - local'!AC328/'2b - USD - conv.'!AC328)</f>
        <v>0</v>
      </c>
      <c r="AD328" s="286">
        <f>IF('2b - USD - conv.'!AD328=0,0,'2a - USD - local'!AD328/'2b - USD - conv.'!AD328)</f>
        <v>0</v>
      </c>
      <c r="AE328" s="286">
        <f>IF('2b - USD - conv.'!AE328=0,0,'2a - USD - local'!AE328/'2b - USD - conv.'!AE328)</f>
        <v>0</v>
      </c>
      <c r="AF328" s="286">
        <f>IF('2b - USD - conv.'!AF328=0,0,'2a - USD - local'!AF328/'2b - USD - conv.'!AF328)</f>
        <v>0</v>
      </c>
      <c r="AG328" s="286">
        <f>IF('2b - USD - conv.'!AG328=0,0,'2a - USD - local'!AG328/'2b - USD - conv.'!AG328)</f>
        <v>0</v>
      </c>
      <c r="AH328" s="286">
        <f>IF('2b - USD - conv.'!AH328=0,0,'2a - USD - local'!AH328/'2b - USD - conv.'!AH328)</f>
        <v>0</v>
      </c>
      <c r="AI328" s="286">
        <f>IF('2b - USD - conv.'!AI328=0,0,'2a - USD - local'!AI328/'2b - USD - conv.'!AI328)</f>
        <v>0</v>
      </c>
      <c r="AJ328" s="286">
        <f>IF('2b - USD - conv.'!AJ328=0,0,'2a - USD - local'!AJ328/'2b - USD - conv.'!AJ328)</f>
        <v>0</v>
      </c>
      <c r="AK328" s="286">
        <f>IF('2b - USD - conv.'!AK328=0,0,'2a - USD - local'!AK328/'2b - USD - conv.'!AK328)</f>
        <v>0</v>
      </c>
      <c r="AL328" s="286">
        <f>IF('2b - USD - conv.'!AL328=0,0,'2a - USD - local'!AL328/'2b - USD - conv.'!AL328)</f>
        <v>0</v>
      </c>
      <c r="AM328" s="286">
        <f>IF('2b - USD - conv.'!AM328=0,0,'2a - USD - local'!AM328/'2b - USD - conv.'!AM328)</f>
        <v>0</v>
      </c>
      <c r="AN328" s="286">
        <f>IF('2b - USD - conv.'!AN328=0,0,'2a - USD - local'!AN328/'2b - USD - conv.'!AN328)</f>
        <v>0</v>
      </c>
      <c r="AO328" s="286">
        <f>IF('2b - USD - conv.'!AO328=0,0,'2a - USD - local'!AO328/'2b - USD - conv.'!AO328)</f>
        <v>0</v>
      </c>
      <c r="AP328" s="308">
        <f>IF('2b - USD - conv.'!AP328=0,0,'2a - USD - local'!AP328/'2b - USD - conv.'!AP328)</f>
        <v>0</v>
      </c>
    </row>
    <row r="329" spans="1:42" customFormat="1" outlineLevel="2">
      <c r="A329" s="211" t="str">
        <f>A301&amp;"."&amp;A318&amp;"."&amp;A302&amp;"."&amp;B329</f>
        <v>1.o.7.11</v>
      </c>
      <c r="B329">
        <v>11</v>
      </c>
      <c r="C329" t="str">
        <f>'1-GBP'!C329</f>
        <v/>
      </c>
      <c r="M329" s="286">
        <f>IF('2b - USD - conv.'!M329=0,0,'2a - USD - local'!M329/'2b - USD - conv.'!M329)</f>
        <v>0</v>
      </c>
      <c r="N329" s="286">
        <f>IF('2b - USD - conv.'!N329=0,0,'2a - USD - local'!N329/'2b - USD - conv.'!N329)</f>
        <v>0</v>
      </c>
      <c r="O329" s="286">
        <f>IF('2b - USD - conv.'!O329=0,0,'2a - USD - local'!O329/'2b - USD - conv.'!O329)</f>
        <v>0</v>
      </c>
      <c r="P329" s="286">
        <f>IF('2b - USD - conv.'!P329=0,0,'2a - USD - local'!P329/'2b - USD - conv.'!P329)</f>
        <v>0</v>
      </c>
      <c r="Q329" s="286">
        <f>IF('2b - USD - conv.'!Q329=0,0,'2a - USD - local'!Q329/'2b - USD - conv.'!Q329)</f>
        <v>0</v>
      </c>
      <c r="R329" s="286">
        <f>IF('2b - USD - conv.'!R329=0,0,'2a - USD - local'!R329/'2b - USD - conv.'!R329)</f>
        <v>0</v>
      </c>
      <c r="S329" s="286">
        <f>IF('2b - USD - conv.'!S329=0,0,'2a - USD - local'!S329/'2b - USD - conv.'!S329)</f>
        <v>0</v>
      </c>
      <c r="T329" s="286">
        <f>IF('2b - USD - conv.'!T329=0,0,'2a - USD - local'!T329/'2b - USD - conv.'!T329)</f>
        <v>0</v>
      </c>
      <c r="U329" s="286">
        <f>IF('2b - USD - conv.'!U329=0,0,'2a - USD - local'!U329/'2b - USD - conv.'!U329)</f>
        <v>0</v>
      </c>
      <c r="V329" s="286">
        <f>IF('2b - USD - conv.'!V329=0,0,'2a - USD - local'!V329/'2b - USD - conv.'!V329)</f>
        <v>0</v>
      </c>
      <c r="W329" s="286">
        <f>IF('2b - USD - conv.'!W329=0,0,'2a - USD - local'!W329/'2b - USD - conv.'!W329)</f>
        <v>0</v>
      </c>
      <c r="X329" s="286">
        <f>IF('2b - USD - conv.'!X329=0,0,'2a - USD - local'!X329/'2b - USD - conv.'!X329)</f>
        <v>0</v>
      </c>
      <c r="Y329" s="286">
        <f>IF('2b - USD - conv.'!Y329=0,0,'2a - USD - local'!Y329/'2b - USD - conv.'!Y329)</f>
        <v>0</v>
      </c>
      <c r="Z329" s="286">
        <f>IF('2b - USD - conv.'!Z329=0,0,'2a - USD - local'!Z329/'2b - USD - conv.'!Z329)</f>
        <v>0</v>
      </c>
      <c r="AA329" s="286">
        <f>IF('2b - USD - conv.'!AA329=0,0,'2a - USD - local'!AA329/'2b - USD - conv.'!AA329)</f>
        <v>0</v>
      </c>
      <c r="AB329" s="286">
        <f>IF('2b - USD - conv.'!AB329=0,0,'2a - USD - local'!AB329/'2b - USD - conv.'!AB329)</f>
        <v>0</v>
      </c>
      <c r="AC329" s="286">
        <f>IF('2b - USD - conv.'!AC329=0,0,'2a - USD - local'!AC329/'2b - USD - conv.'!AC329)</f>
        <v>0</v>
      </c>
      <c r="AD329" s="286">
        <f>IF('2b - USD - conv.'!AD329=0,0,'2a - USD - local'!AD329/'2b - USD - conv.'!AD329)</f>
        <v>0</v>
      </c>
      <c r="AE329" s="286">
        <f>IF('2b - USD - conv.'!AE329=0,0,'2a - USD - local'!AE329/'2b - USD - conv.'!AE329)</f>
        <v>0</v>
      </c>
      <c r="AF329" s="286">
        <f>IF('2b - USD - conv.'!AF329=0,0,'2a - USD - local'!AF329/'2b - USD - conv.'!AF329)</f>
        <v>0</v>
      </c>
      <c r="AG329" s="286">
        <f>IF('2b - USD - conv.'!AG329=0,0,'2a - USD - local'!AG329/'2b - USD - conv.'!AG329)</f>
        <v>0</v>
      </c>
      <c r="AH329" s="286">
        <f>IF('2b - USD - conv.'!AH329=0,0,'2a - USD - local'!AH329/'2b - USD - conv.'!AH329)</f>
        <v>0</v>
      </c>
      <c r="AI329" s="286">
        <f>IF('2b - USD - conv.'!AI329=0,0,'2a - USD - local'!AI329/'2b - USD - conv.'!AI329)</f>
        <v>0</v>
      </c>
      <c r="AJ329" s="286">
        <f>IF('2b - USD - conv.'!AJ329=0,0,'2a - USD - local'!AJ329/'2b - USD - conv.'!AJ329)</f>
        <v>0</v>
      </c>
      <c r="AK329" s="286">
        <f>IF('2b - USD - conv.'!AK329=0,0,'2a - USD - local'!AK329/'2b - USD - conv.'!AK329)</f>
        <v>0</v>
      </c>
      <c r="AL329" s="286">
        <f>IF('2b - USD - conv.'!AL329=0,0,'2a - USD - local'!AL329/'2b - USD - conv.'!AL329)</f>
        <v>0</v>
      </c>
      <c r="AM329" s="286">
        <f>IF('2b - USD - conv.'!AM329=0,0,'2a - USD - local'!AM329/'2b - USD - conv.'!AM329)</f>
        <v>0</v>
      </c>
      <c r="AN329" s="286">
        <f>IF('2b - USD - conv.'!AN329=0,0,'2a - USD - local'!AN329/'2b - USD - conv.'!AN329)</f>
        <v>0</v>
      </c>
      <c r="AO329" s="286">
        <f>IF('2b - USD - conv.'!AO329=0,0,'2a - USD - local'!AO329/'2b - USD - conv.'!AO329)</f>
        <v>0</v>
      </c>
      <c r="AP329" s="308">
        <f>IF('2b - USD - conv.'!AP329=0,0,'2a - USD - local'!AP329/'2b - USD - conv.'!AP329)</f>
        <v>0</v>
      </c>
    </row>
    <row r="330" spans="1:42" customFormat="1" outlineLevel="2">
      <c r="A330" s="211" t="str">
        <f>A301&amp;"."&amp;A318&amp;"."&amp;A302&amp;"."&amp;B330</f>
        <v>1.o.7.12</v>
      </c>
      <c r="B330">
        <v>12</v>
      </c>
      <c r="C330" t="str">
        <f>'1-GBP'!C330</f>
        <v/>
      </c>
      <c r="M330" s="286">
        <f>IF('2b - USD - conv.'!M330=0,0,'2a - USD - local'!M330/'2b - USD - conv.'!M330)</f>
        <v>0</v>
      </c>
      <c r="N330" s="286">
        <f>IF('2b - USD - conv.'!N330=0,0,'2a - USD - local'!N330/'2b - USD - conv.'!N330)</f>
        <v>0</v>
      </c>
      <c r="O330" s="286">
        <f>IF('2b - USD - conv.'!O330=0,0,'2a - USD - local'!O330/'2b - USD - conv.'!O330)</f>
        <v>0</v>
      </c>
      <c r="P330" s="286">
        <f>IF('2b - USD - conv.'!P330=0,0,'2a - USD - local'!P330/'2b - USD - conv.'!P330)</f>
        <v>0</v>
      </c>
      <c r="Q330" s="286">
        <f>IF('2b - USD - conv.'!Q330=0,0,'2a - USD - local'!Q330/'2b - USD - conv.'!Q330)</f>
        <v>0</v>
      </c>
      <c r="R330" s="286">
        <f>IF('2b - USD - conv.'!R330=0,0,'2a - USD - local'!R330/'2b - USD - conv.'!R330)</f>
        <v>0</v>
      </c>
      <c r="S330" s="286">
        <f>IF('2b - USD - conv.'!S330=0,0,'2a - USD - local'!S330/'2b - USD - conv.'!S330)</f>
        <v>0</v>
      </c>
      <c r="T330" s="286">
        <f>IF('2b - USD - conv.'!T330=0,0,'2a - USD - local'!T330/'2b - USD - conv.'!T330)</f>
        <v>0</v>
      </c>
      <c r="U330" s="286">
        <f>IF('2b - USD - conv.'!U330=0,0,'2a - USD - local'!U330/'2b - USD - conv.'!U330)</f>
        <v>0</v>
      </c>
      <c r="V330" s="286">
        <f>IF('2b - USD - conv.'!V330=0,0,'2a - USD - local'!V330/'2b - USD - conv.'!V330)</f>
        <v>0</v>
      </c>
      <c r="W330" s="286">
        <f>IF('2b - USD - conv.'!W330=0,0,'2a - USD - local'!W330/'2b - USD - conv.'!W330)</f>
        <v>0</v>
      </c>
      <c r="X330" s="286">
        <f>IF('2b - USD - conv.'!X330=0,0,'2a - USD - local'!X330/'2b - USD - conv.'!X330)</f>
        <v>0</v>
      </c>
      <c r="Y330" s="286">
        <f>IF('2b - USD - conv.'!Y330=0,0,'2a - USD - local'!Y330/'2b - USD - conv.'!Y330)</f>
        <v>0</v>
      </c>
      <c r="Z330" s="286">
        <f>IF('2b - USD - conv.'!Z330=0,0,'2a - USD - local'!Z330/'2b - USD - conv.'!Z330)</f>
        <v>0</v>
      </c>
      <c r="AA330" s="286">
        <f>IF('2b - USD - conv.'!AA330=0,0,'2a - USD - local'!AA330/'2b - USD - conv.'!AA330)</f>
        <v>0</v>
      </c>
      <c r="AB330" s="286">
        <f>IF('2b - USD - conv.'!AB330=0,0,'2a - USD - local'!AB330/'2b - USD - conv.'!AB330)</f>
        <v>0</v>
      </c>
      <c r="AC330" s="286">
        <f>IF('2b - USD - conv.'!AC330=0,0,'2a - USD - local'!AC330/'2b - USD - conv.'!AC330)</f>
        <v>0</v>
      </c>
      <c r="AD330" s="286">
        <f>IF('2b - USD - conv.'!AD330=0,0,'2a - USD - local'!AD330/'2b - USD - conv.'!AD330)</f>
        <v>0</v>
      </c>
      <c r="AE330" s="286">
        <f>IF('2b - USD - conv.'!AE330=0,0,'2a - USD - local'!AE330/'2b - USD - conv.'!AE330)</f>
        <v>0</v>
      </c>
      <c r="AF330" s="286">
        <f>IF('2b - USD - conv.'!AF330=0,0,'2a - USD - local'!AF330/'2b - USD - conv.'!AF330)</f>
        <v>0</v>
      </c>
      <c r="AG330" s="286">
        <f>IF('2b - USD - conv.'!AG330=0,0,'2a - USD - local'!AG330/'2b - USD - conv.'!AG330)</f>
        <v>0</v>
      </c>
      <c r="AH330" s="286">
        <f>IF('2b - USD - conv.'!AH330=0,0,'2a - USD - local'!AH330/'2b - USD - conv.'!AH330)</f>
        <v>0</v>
      </c>
      <c r="AI330" s="286">
        <f>IF('2b - USD - conv.'!AI330=0,0,'2a - USD - local'!AI330/'2b - USD - conv.'!AI330)</f>
        <v>0</v>
      </c>
      <c r="AJ330" s="286">
        <f>IF('2b - USD - conv.'!AJ330=0,0,'2a - USD - local'!AJ330/'2b - USD - conv.'!AJ330)</f>
        <v>0</v>
      </c>
      <c r="AK330" s="286">
        <f>IF('2b - USD - conv.'!AK330=0,0,'2a - USD - local'!AK330/'2b - USD - conv.'!AK330)</f>
        <v>0</v>
      </c>
      <c r="AL330" s="286">
        <f>IF('2b - USD - conv.'!AL330=0,0,'2a - USD - local'!AL330/'2b - USD - conv.'!AL330)</f>
        <v>0</v>
      </c>
      <c r="AM330" s="286">
        <f>IF('2b - USD - conv.'!AM330=0,0,'2a - USD - local'!AM330/'2b - USD - conv.'!AM330)</f>
        <v>0</v>
      </c>
      <c r="AN330" s="286">
        <f>IF('2b - USD - conv.'!AN330=0,0,'2a - USD - local'!AN330/'2b - USD - conv.'!AN330)</f>
        <v>0</v>
      </c>
      <c r="AO330" s="286">
        <f>IF('2b - USD - conv.'!AO330=0,0,'2a - USD - local'!AO330/'2b - USD - conv.'!AO330)</f>
        <v>0</v>
      </c>
      <c r="AP330" s="308">
        <f>IF('2b - USD - conv.'!AP330=0,0,'2a - USD - local'!AP330/'2b - USD - conv.'!AP330)</f>
        <v>0</v>
      </c>
    </row>
    <row r="331" spans="1:42" customFormat="1" outlineLevel="1" collapsed="1">
      <c r="A331" s="212"/>
      <c r="B331" s="201">
        <f>B330-COUNTIFS(C319:C330,"")</f>
        <v>3</v>
      </c>
      <c r="C331" s="201" t="s">
        <v>285</v>
      </c>
      <c r="D331" s="201"/>
      <c r="E331" s="201"/>
      <c r="F331" s="201"/>
      <c r="G331" s="201"/>
      <c r="H331" s="201"/>
      <c r="I331" s="201"/>
      <c r="J331" s="201"/>
      <c r="K331" s="201"/>
      <c r="L331" s="201"/>
      <c r="M331" s="280">
        <f t="shared" ref="M331:AP331" si="28">SUM(M319:M330)</f>
        <v>0</v>
      </c>
      <c r="N331" s="280">
        <f t="shared" si="28"/>
        <v>0</v>
      </c>
      <c r="O331" s="280">
        <f t="shared" si="28"/>
        <v>0</v>
      </c>
      <c r="P331" s="280">
        <f t="shared" si="28"/>
        <v>0</v>
      </c>
      <c r="Q331" s="280">
        <f t="shared" si="28"/>
        <v>0</v>
      </c>
      <c r="R331" s="280">
        <f t="shared" si="28"/>
        <v>0</v>
      </c>
      <c r="S331" s="280">
        <f t="shared" si="28"/>
        <v>0</v>
      </c>
      <c r="T331" s="280">
        <f t="shared" si="28"/>
        <v>0</v>
      </c>
      <c r="U331" s="280">
        <f t="shared" si="28"/>
        <v>0</v>
      </c>
      <c r="V331" s="280">
        <f t="shared" si="28"/>
        <v>0</v>
      </c>
      <c r="W331" s="280">
        <f t="shared" si="28"/>
        <v>0</v>
      </c>
      <c r="X331" s="280">
        <f t="shared" si="28"/>
        <v>0</v>
      </c>
      <c r="Y331" s="280">
        <f t="shared" si="28"/>
        <v>0</v>
      </c>
      <c r="Z331" s="280">
        <f t="shared" si="28"/>
        <v>0</v>
      </c>
      <c r="AA331" s="280">
        <f t="shared" si="28"/>
        <v>0</v>
      </c>
      <c r="AB331" s="280">
        <f t="shared" si="28"/>
        <v>0</v>
      </c>
      <c r="AC331" s="280">
        <f t="shared" si="28"/>
        <v>0</v>
      </c>
      <c r="AD331" s="280">
        <f t="shared" si="28"/>
        <v>0</v>
      </c>
      <c r="AE331" s="280">
        <f t="shared" si="28"/>
        <v>0</v>
      </c>
      <c r="AF331" s="280">
        <f t="shared" si="28"/>
        <v>0</v>
      </c>
      <c r="AG331" s="280">
        <f t="shared" si="28"/>
        <v>0</v>
      </c>
      <c r="AH331" s="280">
        <f t="shared" si="28"/>
        <v>0</v>
      </c>
      <c r="AI331" s="280">
        <f t="shared" si="28"/>
        <v>0</v>
      </c>
      <c r="AJ331" s="280">
        <f t="shared" si="28"/>
        <v>0</v>
      </c>
      <c r="AK331" s="280">
        <f t="shared" si="28"/>
        <v>0</v>
      </c>
      <c r="AL331" s="280">
        <f t="shared" si="28"/>
        <v>0</v>
      </c>
      <c r="AM331" s="280">
        <f t="shared" si="28"/>
        <v>0</v>
      </c>
      <c r="AN331" s="280">
        <f t="shared" si="28"/>
        <v>0</v>
      </c>
      <c r="AO331" s="280">
        <f t="shared" si="28"/>
        <v>0</v>
      </c>
      <c r="AP331" s="280">
        <f t="shared" si="28"/>
        <v>0</v>
      </c>
    </row>
    <row r="332" spans="1:42" customFormat="1" outlineLevel="1">
      <c r="A332" s="221"/>
      <c r="B332" s="222"/>
      <c r="C332" s="222"/>
      <c r="D332" s="222"/>
      <c r="E332" s="222"/>
      <c r="F332" s="222"/>
      <c r="G332" s="222"/>
      <c r="H332" s="222"/>
      <c r="I332" s="222"/>
      <c r="J332" s="222"/>
      <c r="K332" s="222"/>
      <c r="L332" s="222"/>
      <c r="M332" s="317"/>
      <c r="N332" s="317"/>
      <c r="O332" s="317"/>
      <c r="P332" s="317"/>
      <c r="Q332" s="317"/>
      <c r="R332" s="317"/>
      <c r="S332" s="317"/>
      <c r="T332" s="317"/>
      <c r="U332" s="317"/>
      <c r="V332" s="317"/>
      <c r="W332" s="317"/>
      <c r="X332" s="317"/>
      <c r="Y332" s="317"/>
      <c r="Z332" s="317"/>
      <c r="AA332" s="317"/>
      <c r="AB332" s="317"/>
      <c r="AC332" s="317"/>
      <c r="AD332" s="317"/>
      <c r="AE332" s="317"/>
      <c r="AF332" s="317"/>
      <c r="AG332" s="317"/>
      <c r="AH332" s="317"/>
      <c r="AI332" s="317"/>
      <c r="AJ332" s="317"/>
      <c r="AK332" s="317"/>
      <c r="AL332" s="317"/>
      <c r="AM332" s="317"/>
      <c r="AN332" s="317"/>
      <c r="AO332" s="317"/>
      <c r="AP332" s="317"/>
    </row>
    <row r="333" spans="1:42" customFormat="1" outlineLevel="1">
      <c r="A333" s="220" t="s">
        <v>254</v>
      </c>
      <c r="B333" s="220" t="s">
        <v>287</v>
      </c>
      <c r="C333" s="220" t="s">
        <v>284</v>
      </c>
      <c r="D333" s="220"/>
      <c r="E333" s="220"/>
      <c r="F333" s="220"/>
      <c r="G333" s="220"/>
      <c r="H333" s="220"/>
      <c r="I333" s="220"/>
      <c r="J333" s="220"/>
      <c r="K333" s="220"/>
      <c r="L333" s="220"/>
      <c r="M333" s="315"/>
      <c r="N333" s="315"/>
      <c r="O333" s="315"/>
      <c r="P333" s="315"/>
      <c r="Q333" s="315"/>
      <c r="R333" s="315"/>
      <c r="S333" s="315"/>
      <c r="T333" s="315"/>
      <c r="U333" s="315"/>
      <c r="V333" s="315"/>
      <c r="W333" s="315"/>
      <c r="X333" s="315"/>
      <c r="Y333" s="315"/>
      <c r="Z333" s="315"/>
      <c r="AA333" s="315"/>
      <c r="AB333" s="315"/>
      <c r="AC333" s="315"/>
      <c r="AD333" s="315"/>
      <c r="AE333" s="315"/>
      <c r="AF333" s="315"/>
      <c r="AG333" s="315"/>
      <c r="AH333" s="315"/>
      <c r="AI333" s="315"/>
      <c r="AJ333" s="315"/>
      <c r="AK333" s="315"/>
      <c r="AL333" s="315"/>
      <c r="AM333" s="315"/>
      <c r="AN333" s="315"/>
      <c r="AO333" s="315"/>
      <c r="AP333" s="315"/>
    </row>
    <row r="334" spans="1:42" customFormat="1" outlineLevel="2">
      <c r="A334" s="211" t="str">
        <f>A301&amp;"."&amp;A333&amp;"."&amp;A302&amp;"."&amp;B334</f>
        <v>1.d.7.1</v>
      </c>
      <c r="B334">
        <v>1</v>
      </c>
      <c r="C334" t="str">
        <f>'1-GBP'!C334</f>
        <v/>
      </c>
      <c r="M334" s="286">
        <f>IF('2b - USD - conv.'!M334=0,0,'2a - USD - local'!M334/'2b - USD - conv.'!M334)</f>
        <v>0</v>
      </c>
      <c r="N334" s="286">
        <f>IF('2b - USD - conv.'!N334=0,0,'2a - USD - local'!N334/'2b - USD - conv.'!N334)</f>
        <v>0</v>
      </c>
      <c r="O334" s="286">
        <f>IF('2b - USD - conv.'!O334=0,0,'2a - USD - local'!O334/'2b - USD - conv.'!O334)</f>
        <v>0</v>
      </c>
      <c r="P334" s="286">
        <f>IF('2b - USD - conv.'!P334=0,0,'2a - USD - local'!P334/'2b - USD - conv.'!P334)</f>
        <v>0</v>
      </c>
      <c r="Q334" s="286">
        <f>IF('2b - USD - conv.'!Q334=0,0,'2a - USD - local'!Q334/'2b - USD - conv.'!Q334)</f>
        <v>0</v>
      </c>
      <c r="R334" s="286">
        <f>IF('2b - USD - conv.'!R334=0,0,'2a - USD - local'!R334/'2b - USD - conv.'!R334)</f>
        <v>0</v>
      </c>
      <c r="S334" s="286">
        <f>IF('2b - USD - conv.'!S334=0,0,'2a - USD - local'!S334/'2b - USD - conv.'!S334)</f>
        <v>0</v>
      </c>
      <c r="T334" s="286">
        <f>IF('2b - USD - conv.'!T334=0,0,'2a - USD - local'!T334/'2b - USD - conv.'!T334)</f>
        <v>0</v>
      </c>
      <c r="U334" s="286">
        <f>IF('2b - USD - conv.'!U334=0,0,'2a - USD - local'!U334/'2b - USD - conv.'!U334)</f>
        <v>0</v>
      </c>
      <c r="V334" s="286">
        <f>IF('2b - USD - conv.'!V334=0,0,'2a - USD - local'!V334/'2b - USD - conv.'!V334)</f>
        <v>0</v>
      </c>
      <c r="W334" s="286">
        <f>IF('2b - USD - conv.'!W334=0,0,'2a - USD - local'!W334/'2b - USD - conv.'!W334)</f>
        <v>0</v>
      </c>
      <c r="X334" s="286">
        <f>IF('2b - USD - conv.'!X334=0,0,'2a - USD - local'!X334/'2b - USD - conv.'!X334)</f>
        <v>0</v>
      </c>
      <c r="Y334" s="286">
        <f>IF('2b - USD - conv.'!Y334=0,0,'2a - USD - local'!Y334/'2b - USD - conv.'!Y334)</f>
        <v>0</v>
      </c>
      <c r="Z334" s="286">
        <f>IF('2b - USD - conv.'!Z334=0,0,'2a - USD - local'!Z334/'2b - USD - conv.'!Z334)</f>
        <v>0</v>
      </c>
      <c r="AA334" s="286">
        <f>IF('2b - USD - conv.'!AA334=0,0,'2a - USD - local'!AA334/'2b - USD - conv.'!AA334)</f>
        <v>0</v>
      </c>
      <c r="AB334" s="286">
        <f>IF('2b - USD - conv.'!AB334=0,0,'2a - USD - local'!AB334/'2b - USD - conv.'!AB334)</f>
        <v>0</v>
      </c>
      <c r="AC334" s="286">
        <f>IF('2b - USD - conv.'!AC334=0,0,'2a - USD - local'!AC334/'2b - USD - conv.'!AC334)</f>
        <v>0</v>
      </c>
      <c r="AD334" s="286">
        <f>IF('2b - USD - conv.'!AD334=0,0,'2a - USD - local'!AD334/'2b - USD - conv.'!AD334)</f>
        <v>0</v>
      </c>
      <c r="AE334" s="286">
        <f>IF('2b - USD - conv.'!AE334=0,0,'2a - USD - local'!AE334/'2b - USD - conv.'!AE334)</f>
        <v>0</v>
      </c>
      <c r="AF334" s="286">
        <f>IF('2b - USD - conv.'!AF334=0,0,'2a - USD - local'!AF334/'2b - USD - conv.'!AF334)</f>
        <v>0</v>
      </c>
      <c r="AG334" s="286">
        <f>IF('2b - USD - conv.'!AG334=0,0,'2a - USD - local'!AG334/'2b - USD - conv.'!AG334)</f>
        <v>0</v>
      </c>
      <c r="AH334" s="286">
        <f>IF('2b - USD - conv.'!AH334=0,0,'2a - USD - local'!AH334/'2b - USD - conv.'!AH334)</f>
        <v>0</v>
      </c>
      <c r="AI334" s="286">
        <f>IF('2b - USD - conv.'!AI334=0,0,'2a - USD - local'!AI334/'2b - USD - conv.'!AI334)</f>
        <v>0</v>
      </c>
      <c r="AJ334" s="286">
        <f>IF('2b - USD - conv.'!AJ334=0,0,'2a - USD - local'!AJ334/'2b - USD - conv.'!AJ334)</f>
        <v>0</v>
      </c>
      <c r="AK334" s="286">
        <f>IF('2b - USD - conv.'!AK334=0,0,'2a - USD - local'!AK334/'2b - USD - conv.'!AK334)</f>
        <v>0</v>
      </c>
      <c r="AL334" s="286">
        <f>IF('2b - USD - conv.'!AL334=0,0,'2a - USD - local'!AL334/'2b - USD - conv.'!AL334)</f>
        <v>0</v>
      </c>
      <c r="AM334" s="286">
        <f>IF('2b - USD - conv.'!AM334=0,0,'2a - USD - local'!AM334/'2b - USD - conv.'!AM334)</f>
        <v>0</v>
      </c>
      <c r="AN334" s="286">
        <f>IF('2b - USD - conv.'!AN334=0,0,'2a - USD - local'!AN334/'2b - USD - conv.'!AN334)</f>
        <v>0</v>
      </c>
      <c r="AO334" s="286">
        <f>IF('2b - USD - conv.'!AO334=0,0,'2a - USD - local'!AO334/'2b - USD - conv.'!AO334)</f>
        <v>0</v>
      </c>
      <c r="AP334" s="308">
        <f>IF('2b - USD - conv.'!AP334=0,0,'2a - USD - local'!AP334/'2b - USD - conv.'!AP334)</f>
        <v>0</v>
      </c>
    </row>
    <row r="335" spans="1:42" customFormat="1" outlineLevel="2">
      <c r="A335" s="211" t="str">
        <f>A301&amp;"."&amp;A333&amp;"."&amp;A302&amp;"."&amp;B335</f>
        <v>1.d.7.2</v>
      </c>
      <c r="B335">
        <v>2</v>
      </c>
      <c r="C335" t="str">
        <f>'1-GBP'!C335</f>
        <v/>
      </c>
      <c r="M335" s="286">
        <f>IF('2b - USD - conv.'!M335=0,0,'2a - USD - local'!M335/'2b - USD - conv.'!M335)</f>
        <v>0</v>
      </c>
      <c r="N335" s="286">
        <f>IF('2b - USD - conv.'!N335=0,0,'2a - USD - local'!N335/'2b - USD - conv.'!N335)</f>
        <v>0</v>
      </c>
      <c r="O335" s="286">
        <f>IF('2b - USD - conv.'!O335=0,0,'2a - USD - local'!O335/'2b - USD - conv.'!O335)</f>
        <v>0</v>
      </c>
      <c r="P335" s="286">
        <f>IF('2b - USD - conv.'!P335=0,0,'2a - USD - local'!P335/'2b - USD - conv.'!P335)</f>
        <v>0</v>
      </c>
      <c r="Q335" s="286">
        <f>IF('2b - USD - conv.'!Q335=0,0,'2a - USD - local'!Q335/'2b - USD - conv.'!Q335)</f>
        <v>0</v>
      </c>
      <c r="R335" s="286">
        <f>IF('2b - USD - conv.'!R335=0,0,'2a - USD - local'!R335/'2b - USD - conv.'!R335)</f>
        <v>0</v>
      </c>
      <c r="S335" s="286">
        <f>IF('2b - USD - conv.'!S335=0,0,'2a - USD - local'!S335/'2b - USD - conv.'!S335)</f>
        <v>0</v>
      </c>
      <c r="T335" s="286">
        <f>IF('2b - USD - conv.'!T335=0,0,'2a - USD - local'!T335/'2b - USD - conv.'!T335)</f>
        <v>0</v>
      </c>
      <c r="U335" s="286">
        <f>IF('2b - USD - conv.'!U335=0,0,'2a - USD - local'!U335/'2b - USD - conv.'!U335)</f>
        <v>0</v>
      </c>
      <c r="V335" s="286">
        <f>IF('2b - USD - conv.'!V335=0,0,'2a - USD - local'!V335/'2b - USD - conv.'!V335)</f>
        <v>0</v>
      </c>
      <c r="W335" s="286">
        <f>IF('2b - USD - conv.'!W335=0,0,'2a - USD - local'!W335/'2b - USD - conv.'!W335)</f>
        <v>0</v>
      </c>
      <c r="X335" s="286">
        <f>IF('2b - USD - conv.'!X335=0,0,'2a - USD - local'!X335/'2b - USD - conv.'!X335)</f>
        <v>0</v>
      </c>
      <c r="Y335" s="286">
        <f>IF('2b - USD - conv.'!Y335=0,0,'2a - USD - local'!Y335/'2b - USD - conv.'!Y335)</f>
        <v>0</v>
      </c>
      <c r="Z335" s="286">
        <f>IF('2b - USD - conv.'!Z335=0,0,'2a - USD - local'!Z335/'2b - USD - conv.'!Z335)</f>
        <v>0</v>
      </c>
      <c r="AA335" s="286">
        <f>IF('2b - USD - conv.'!AA335=0,0,'2a - USD - local'!AA335/'2b - USD - conv.'!AA335)</f>
        <v>0</v>
      </c>
      <c r="AB335" s="286">
        <f>IF('2b - USD - conv.'!AB335=0,0,'2a - USD - local'!AB335/'2b - USD - conv.'!AB335)</f>
        <v>0</v>
      </c>
      <c r="AC335" s="286">
        <f>IF('2b - USD - conv.'!AC335=0,0,'2a - USD - local'!AC335/'2b - USD - conv.'!AC335)</f>
        <v>0</v>
      </c>
      <c r="AD335" s="286">
        <f>IF('2b - USD - conv.'!AD335=0,0,'2a - USD - local'!AD335/'2b - USD - conv.'!AD335)</f>
        <v>0</v>
      </c>
      <c r="AE335" s="286">
        <f>IF('2b - USD - conv.'!AE335=0,0,'2a - USD - local'!AE335/'2b - USD - conv.'!AE335)</f>
        <v>0</v>
      </c>
      <c r="AF335" s="286">
        <f>IF('2b - USD - conv.'!AF335=0,0,'2a - USD - local'!AF335/'2b - USD - conv.'!AF335)</f>
        <v>0</v>
      </c>
      <c r="AG335" s="286">
        <f>IF('2b - USD - conv.'!AG335=0,0,'2a - USD - local'!AG335/'2b - USD - conv.'!AG335)</f>
        <v>0</v>
      </c>
      <c r="AH335" s="286">
        <f>IF('2b - USD - conv.'!AH335=0,0,'2a - USD - local'!AH335/'2b - USD - conv.'!AH335)</f>
        <v>0</v>
      </c>
      <c r="AI335" s="286">
        <f>IF('2b - USD - conv.'!AI335=0,0,'2a - USD - local'!AI335/'2b - USD - conv.'!AI335)</f>
        <v>0</v>
      </c>
      <c r="AJ335" s="286">
        <f>IF('2b - USD - conv.'!AJ335=0,0,'2a - USD - local'!AJ335/'2b - USD - conv.'!AJ335)</f>
        <v>0</v>
      </c>
      <c r="AK335" s="286">
        <f>IF('2b - USD - conv.'!AK335=0,0,'2a - USD - local'!AK335/'2b - USD - conv.'!AK335)</f>
        <v>0</v>
      </c>
      <c r="AL335" s="286">
        <f>IF('2b - USD - conv.'!AL335=0,0,'2a - USD - local'!AL335/'2b - USD - conv.'!AL335)</f>
        <v>0</v>
      </c>
      <c r="AM335" s="286">
        <f>IF('2b - USD - conv.'!AM335=0,0,'2a - USD - local'!AM335/'2b - USD - conv.'!AM335)</f>
        <v>0</v>
      </c>
      <c r="AN335" s="286">
        <f>IF('2b - USD - conv.'!AN335=0,0,'2a - USD - local'!AN335/'2b - USD - conv.'!AN335)</f>
        <v>0</v>
      </c>
      <c r="AO335" s="286">
        <f>IF('2b - USD - conv.'!AO335=0,0,'2a - USD - local'!AO335/'2b - USD - conv.'!AO335)</f>
        <v>0</v>
      </c>
      <c r="AP335" s="308">
        <f>IF('2b - USD - conv.'!AP335=0,0,'2a - USD - local'!AP335/'2b - USD - conv.'!AP335)</f>
        <v>0</v>
      </c>
    </row>
    <row r="336" spans="1:42" customFormat="1" outlineLevel="2">
      <c r="A336" s="211" t="str">
        <f>A301&amp;"."&amp;A333&amp;"."&amp;A302&amp;"."&amp;B336</f>
        <v>1.d.7.3</v>
      </c>
      <c r="B336">
        <v>3</v>
      </c>
      <c r="C336" t="str">
        <f>'1-GBP'!C336</f>
        <v/>
      </c>
      <c r="M336" s="286">
        <f>IF('2b - USD - conv.'!M336=0,0,'2a - USD - local'!M336/'2b - USD - conv.'!M336)</f>
        <v>0</v>
      </c>
      <c r="N336" s="286">
        <f>IF('2b - USD - conv.'!N336=0,0,'2a - USD - local'!N336/'2b - USD - conv.'!N336)</f>
        <v>0</v>
      </c>
      <c r="O336" s="286">
        <f>IF('2b - USD - conv.'!O336=0,0,'2a - USD - local'!O336/'2b - USD - conv.'!O336)</f>
        <v>0</v>
      </c>
      <c r="P336" s="286">
        <f>IF('2b - USD - conv.'!P336=0,0,'2a - USD - local'!P336/'2b - USD - conv.'!P336)</f>
        <v>0</v>
      </c>
      <c r="Q336" s="286">
        <f>IF('2b - USD - conv.'!Q336=0,0,'2a - USD - local'!Q336/'2b - USD - conv.'!Q336)</f>
        <v>0</v>
      </c>
      <c r="R336" s="286">
        <f>IF('2b - USD - conv.'!R336=0,0,'2a - USD - local'!R336/'2b - USD - conv.'!R336)</f>
        <v>0</v>
      </c>
      <c r="S336" s="286">
        <f>IF('2b - USD - conv.'!S336=0,0,'2a - USD - local'!S336/'2b - USD - conv.'!S336)</f>
        <v>0</v>
      </c>
      <c r="T336" s="286">
        <f>IF('2b - USD - conv.'!T336=0,0,'2a - USD - local'!T336/'2b - USD - conv.'!T336)</f>
        <v>0</v>
      </c>
      <c r="U336" s="286">
        <f>IF('2b - USD - conv.'!U336=0,0,'2a - USD - local'!U336/'2b - USD - conv.'!U336)</f>
        <v>0</v>
      </c>
      <c r="V336" s="286">
        <f>IF('2b - USD - conv.'!V336=0,0,'2a - USD - local'!V336/'2b - USD - conv.'!V336)</f>
        <v>0</v>
      </c>
      <c r="W336" s="286">
        <f>IF('2b - USD - conv.'!W336=0,0,'2a - USD - local'!W336/'2b - USD - conv.'!W336)</f>
        <v>0</v>
      </c>
      <c r="X336" s="286">
        <f>IF('2b - USD - conv.'!X336=0,0,'2a - USD - local'!X336/'2b - USD - conv.'!X336)</f>
        <v>0</v>
      </c>
      <c r="Y336" s="286">
        <f>IF('2b - USD - conv.'!Y336=0,0,'2a - USD - local'!Y336/'2b - USD - conv.'!Y336)</f>
        <v>0</v>
      </c>
      <c r="Z336" s="286">
        <f>IF('2b - USD - conv.'!Z336=0,0,'2a - USD - local'!Z336/'2b - USD - conv.'!Z336)</f>
        <v>0</v>
      </c>
      <c r="AA336" s="286">
        <f>IF('2b - USD - conv.'!AA336=0,0,'2a - USD - local'!AA336/'2b - USD - conv.'!AA336)</f>
        <v>0</v>
      </c>
      <c r="AB336" s="286">
        <f>IF('2b - USD - conv.'!AB336=0,0,'2a - USD - local'!AB336/'2b - USD - conv.'!AB336)</f>
        <v>0</v>
      </c>
      <c r="AC336" s="286">
        <f>IF('2b - USD - conv.'!AC336=0,0,'2a - USD - local'!AC336/'2b - USD - conv.'!AC336)</f>
        <v>0</v>
      </c>
      <c r="AD336" s="286">
        <f>IF('2b - USD - conv.'!AD336=0,0,'2a - USD - local'!AD336/'2b - USD - conv.'!AD336)</f>
        <v>0</v>
      </c>
      <c r="AE336" s="286">
        <f>IF('2b - USD - conv.'!AE336=0,0,'2a - USD - local'!AE336/'2b - USD - conv.'!AE336)</f>
        <v>0</v>
      </c>
      <c r="AF336" s="286">
        <f>IF('2b - USD - conv.'!AF336=0,0,'2a - USD - local'!AF336/'2b - USD - conv.'!AF336)</f>
        <v>0</v>
      </c>
      <c r="AG336" s="286">
        <f>IF('2b - USD - conv.'!AG336=0,0,'2a - USD - local'!AG336/'2b - USD - conv.'!AG336)</f>
        <v>0</v>
      </c>
      <c r="AH336" s="286">
        <f>IF('2b - USD - conv.'!AH336=0,0,'2a - USD - local'!AH336/'2b - USD - conv.'!AH336)</f>
        <v>0</v>
      </c>
      <c r="AI336" s="286">
        <f>IF('2b - USD - conv.'!AI336=0,0,'2a - USD - local'!AI336/'2b - USD - conv.'!AI336)</f>
        <v>0</v>
      </c>
      <c r="AJ336" s="286">
        <f>IF('2b - USD - conv.'!AJ336=0,0,'2a - USD - local'!AJ336/'2b - USD - conv.'!AJ336)</f>
        <v>0</v>
      </c>
      <c r="AK336" s="286">
        <f>IF('2b - USD - conv.'!AK336=0,0,'2a - USD - local'!AK336/'2b - USD - conv.'!AK336)</f>
        <v>0</v>
      </c>
      <c r="AL336" s="286">
        <f>IF('2b - USD - conv.'!AL336=0,0,'2a - USD - local'!AL336/'2b - USD - conv.'!AL336)</f>
        <v>0</v>
      </c>
      <c r="AM336" s="286">
        <f>IF('2b - USD - conv.'!AM336=0,0,'2a - USD - local'!AM336/'2b - USD - conv.'!AM336)</f>
        <v>0</v>
      </c>
      <c r="AN336" s="286">
        <f>IF('2b - USD - conv.'!AN336=0,0,'2a - USD - local'!AN336/'2b - USD - conv.'!AN336)</f>
        <v>0</v>
      </c>
      <c r="AO336" s="286">
        <f>IF('2b - USD - conv.'!AO336=0,0,'2a - USD - local'!AO336/'2b - USD - conv.'!AO336)</f>
        <v>0</v>
      </c>
      <c r="AP336" s="308">
        <f>IF('2b - USD - conv.'!AP336=0,0,'2a - USD - local'!AP336/'2b - USD - conv.'!AP336)</f>
        <v>0</v>
      </c>
    </row>
    <row r="337" spans="1:42" customFormat="1" outlineLevel="2">
      <c r="A337" s="211" t="str">
        <f>A301&amp;"."&amp;A333&amp;"."&amp;A302&amp;"."&amp;B337</f>
        <v>1.d.7.4</v>
      </c>
      <c r="B337">
        <v>4</v>
      </c>
      <c r="C337" t="str">
        <f>'1-GBP'!C337</f>
        <v/>
      </c>
      <c r="M337" s="286">
        <f>IF('2b - USD - conv.'!M337=0,0,'2a - USD - local'!M337/'2b - USD - conv.'!M337)</f>
        <v>0</v>
      </c>
      <c r="N337" s="286">
        <f>IF('2b - USD - conv.'!N337=0,0,'2a - USD - local'!N337/'2b - USD - conv.'!N337)</f>
        <v>0</v>
      </c>
      <c r="O337" s="286">
        <f>IF('2b - USD - conv.'!O337=0,0,'2a - USD - local'!O337/'2b - USD - conv.'!O337)</f>
        <v>0</v>
      </c>
      <c r="P337" s="286">
        <f>IF('2b - USD - conv.'!P337=0,0,'2a - USD - local'!P337/'2b - USD - conv.'!P337)</f>
        <v>0</v>
      </c>
      <c r="Q337" s="286">
        <f>IF('2b - USD - conv.'!Q337=0,0,'2a - USD - local'!Q337/'2b - USD - conv.'!Q337)</f>
        <v>0</v>
      </c>
      <c r="R337" s="286">
        <f>IF('2b - USD - conv.'!R337=0,0,'2a - USD - local'!R337/'2b - USD - conv.'!R337)</f>
        <v>0</v>
      </c>
      <c r="S337" s="286">
        <f>IF('2b - USD - conv.'!S337=0,0,'2a - USD - local'!S337/'2b - USD - conv.'!S337)</f>
        <v>0</v>
      </c>
      <c r="T337" s="286">
        <f>IF('2b - USD - conv.'!T337=0,0,'2a - USD - local'!T337/'2b - USD - conv.'!T337)</f>
        <v>0</v>
      </c>
      <c r="U337" s="286">
        <f>IF('2b - USD - conv.'!U337=0,0,'2a - USD - local'!U337/'2b - USD - conv.'!U337)</f>
        <v>0</v>
      </c>
      <c r="V337" s="286">
        <f>IF('2b - USD - conv.'!V337=0,0,'2a - USD - local'!V337/'2b - USD - conv.'!V337)</f>
        <v>0</v>
      </c>
      <c r="W337" s="286">
        <f>IF('2b - USD - conv.'!W337=0,0,'2a - USD - local'!W337/'2b - USD - conv.'!W337)</f>
        <v>0</v>
      </c>
      <c r="X337" s="286">
        <f>IF('2b - USD - conv.'!X337=0,0,'2a - USD - local'!X337/'2b - USD - conv.'!X337)</f>
        <v>0</v>
      </c>
      <c r="Y337" s="286">
        <f>IF('2b - USD - conv.'!Y337=0,0,'2a - USD - local'!Y337/'2b - USD - conv.'!Y337)</f>
        <v>0</v>
      </c>
      <c r="Z337" s="286">
        <f>IF('2b - USD - conv.'!Z337=0,0,'2a - USD - local'!Z337/'2b - USD - conv.'!Z337)</f>
        <v>0</v>
      </c>
      <c r="AA337" s="286">
        <f>IF('2b - USD - conv.'!AA337=0,0,'2a - USD - local'!AA337/'2b - USD - conv.'!AA337)</f>
        <v>0</v>
      </c>
      <c r="AB337" s="286">
        <f>IF('2b - USD - conv.'!AB337=0,0,'2a - USD - local'!AB337/'2b - USD - conv.'!AB337)</f>
        <v>0</v>
      </c>
      <c r="AC337" s="286">
        <f>IF('2b - USD - conv.'!AC337=0,0,'2a - USD - local'!AC337/'2b - USD - conv.'!AC337)</f>
        <v>0</v>
      </c>
      <c r="AD337" s="286">
        <f>IF('2b - USD - conv.'!AD337=0,0,'2a - USD - local'!AD337/'2b - USD - conv.'!AD337)</f>
        <v>0</v>
      </c>
      <c r="AE337" s="286">
        <f>IF('2b - USD - conv.'!AE337=0,0,'2a - USD - local'!AE337/'2b - USD - conv.'!AE337)</f>
        <v>0</v>
      </c>
      <c r="AF337" s="286">
        <f>IF('2b - USD - conv.'!AF337=0,0,'2a - USD - local'!AF337/'2b - USD - conv.'!AF337)</f>
        <v>0</v>
      </c>
      <c r="AG337" s="286">
        <f>IF('2b - USD - conv.'!AG337=0,0,'2a - USD - local'!AG337/'2b - USD - conv.'!AG337)</f>
        <v>0</v>
      </c>
      <c r="AH337" s="286">
        <f>IF('2b - USD - conv.'!AH337=0,0,'2a - USD - local'!AH337/'2b - USD - conv.'!AH337)</f>
        <v>0</v>
      </c>
      <c r="AI337" s="286">
        <f>IF('2b - USD - conv.'!AI337=0,0,'2a - USD - local'!AI337/'2b - USD - conv.'!AI337)</f>
        <v>0</v>
      </c>
      <c r="AJ337" s="286">
        <f>IF('2b - USD - conv.'!AJ337=0,0,'2a - USD - local'!AJ337/'2b - USD - conv.'!AJ337)</f>
        <v>0</v>
      </c>
      <c r="AK337" s="286">
        <f>IF('2b - USD - conv.'!AK337=0,0,'2a - USD - local'!AK337/'2b - USD - conv.'!AK337)</f>
        <v>0</v>
      </c>
      <c r="AL337" s="286">
        <f>IF('2b - USD - conv.'!AL337=0,0,'2a - USD - local'!AL337/'2b - USD - conv.'!AL337)</f>
        <v>0</v>
      </c>
      <c r="AM337" s="286">
        <f>IF('2b - USD - conv.'!AM337=0,0,'2a - USD - local'!AM337/'2b - USD - conv.'!AM337)</f>
        <v>0</v>
      </c>
      <c r="AN337" s="286">
        <f>IF('2b - USD - conv.'!AN337=0,0,'2a - USD - local'!AN337/'2b - USD - conv.'!AN337)</f>
        <v>0</v>
      </c>
      <c r="AO337" s="286">
        <f>IF('2b - USD - conv.'!AO337=0,0,'2a - USD - local'!AO337/'2b - USD - conv.'!AO337)</f>
        <v>0</v>
      </c>
      <c r="AP337" s="308">
        <f>IF('2b - USD - conv.'!AP337=0,0,'2a - USD - local'!AP337/'2b - USD - conv.'!AP337)</f>
        <v>0</v>
      </c>
    </row>
    <row r="338" spans="1:42" customFormat="1" outlineLevel="2">
      <c r="A338" s="211" t="str">
        <f>A301&amp;"."&amp;A333&amp;"."&amp;A302&amp;"."&amp;B338</f>
        <v>1.d.7.5</v>
      </c>
      <c r="B338">
        <v>5</v>
      </c>
      <c r="C338" t="str">
        <f>'1-GBP'!C338</f>
        <v/>
      </c>
      <c r="M338" s="286">
        <f>IF('2b - USD - conv.'!M338=0,0,'2a - USD - local'!M338/'2b - USD - conv.'!M338)</f>
        <v>0</v>
      </c>
      <c r="N338" s="286">
        <f>IF('2b - USD - conv.'!N338=0,0,'2a - USD - local'!N338/'2b - USD - conv.'!N338)</f>
        <v>0</v>
      </c>
      <c r="O338" s="286">
        <f>IF('2b - USD - conv.'!O338=0,0,'2a - USD - local'!O338/'2b - USD - conv.'!O338)</f>
        <v>0</v>
      </c>
      <c r="P338" s="286">
        <f>IF('2b - USD - conv.'!P338=0,0,'2a - USD - local'!P338/'2b - USD - conv.'!P338)</f>
        <v>0</v>
      </c>
      <c r="Q338" s="286">
        <f>IF('2b - USD - conv.'!Q338=0,0,'2a - USD - local'!Q338/'2b - USD - conv.'!Q338)</f>
        <v>0</v>
      </c>
      <c r="R338" s="286">
        <f>IF('2b - USD - conv.'!R338=0,0,'2a - USD - local'!R338/'2b - USD - conv.'!R338)</f>
        <v>0</v>
      </c>
      <c r="S338" s="286">
        <f>IF('2b - USD - conv.'!S338=0,0,'2a - USD - local'!S338/'2b - USD - conv.'!S338)</f>
        <v>0</v>
      </c>
      <c r="T338" s="286">
        <f>IF('2b - USD - conv.'!T338=0,0,'2a - USD - local'!T338/'2b - USD - conv.'!T338)</f>
        <v>0</v>
      </c>
      <c r="U338" s="286">
        <f>IF('2b - USD - conv.'!U338=0,0,'2a - USD - local'!U338/'2b - USD - conv.'!U338)</f>
        <v>0</v>
      </c>
      <c r="V338" s="286">
        <f>IF('2b - USD - conv.'!V338=0,0,'2a - USD - local'!V338/'2b - USD - conv.'!V338)</f>
        <v>0</v>
      </c>
      <c r="W338" s="286">
        <f>IF('2b - USD - conv.'!W338=0,0,'2a - USD - local'!W338/'2b - USD - conv.'!W338)</f>
        <v>0</v>
      </c>
      <c r="X338" s="286">
        <f>IF('2b - USD - conv.'!X338=0,0,'2a - USD - local'!X338/'2b - USD - conv.'!X338)</f>
        <v>0</v>
      </c>
      <c r="Y338" s="286">
        <f>IF('2b - USD - conv.'!Y338=0,0,'2a - USD - local'!Y338/'2b - USD - conv.'!Y338)</f>
        <v>0</v>
      </c>
      <c r="Z338" s="286">
        <f>IF('2b - USD - conv.'!Z338=0,0,'2a - USD - local'!Z338/'2b - USD - conv.'!Z338)</f>
        <v>0</v>
      </c>
      <c r="AA338" s="286">
        <f>IF('2b - USD - conv.'!AA338=0,0,'2a - USD - local'!AA338/'2b - USD - conv.'!AA338)</f>
        <v>0</v>
      </c>
      <c r="AB338" s="286">
        <f>IF('2b - USD - conv.'!AB338=0,0,'2a - USD - local'!AB338/'2b - USD - conv.'!AB338)</f>
        <v>0</v>
      </c>
      <c r="AC338" s="286">
        <f>IF('2b - USD - conv.'!AC338=0,0,'2a - USD - local'!AC338/'2b - USD - conv.'!AC338)</f>
        <v>0</v>
      </c>
      <c r="AD338" s="286">
        <f>IF('2b - USD - conv.'!AD338=0,0,'2a - USD - local'!AD338/'2b - USD - conv.'!AD338)</f>
        <v>0</v>
      </c>
      <c r="AE338" s="286">
        <f>IF('2b - USD - conv.'!AE338=0,0,'2a - USD - local'!AE338/'2b - USD - conv.'!AE338)</f>
        <v>0</v>
      </c>
      <c r="AF338" s="286">
        <f>IF('2b - USD - conv.'!AF338=0,0,'2a - USD - local'!AF338/'2b - USD - conv.'!AF338)</f>
        <v>0</v>
      </c>
      <c r="AG338" s="286">
        <f>IF('2b - USD - conv.'!AG338=0,0,'2a - USD - local'!AG338/'2b - USD - conv.'!AG338)</f>
        <v>0</v>
      </c>
      <c r="AH338" s="286">
        <f>IF('2b - USD - conv.'!AH338=0,0,'2a - USD - local'!AH338/'2b - USD - conv.'!AH338)</f>
        <v>0</v>
      </c>
      <c r="AI338" s="286">
        <f>IF('2b - USD - conv.'!AI338=0,0,'2a - USD - local'!AI338/'2b - USD - conv.'!AI338)</f>
        <v>0</v>
      </c>
      <c r="AJ338" s="286">
        <f>IF('2b - USD - conv.'!AJ338=0,0,'2a - USD - local'!AJ338/'2b - USD - conv.'!AJ338)</f>
        <v>0</v>
      </c>
      <c r="AK338" s="286">
        <f>IF('2b - USD - conv.'!AK338=0,0,'2a - USD - local'!AK338/'2b - USD - conv.'!AK338)</f>
        <v>0</v>
      </c>
      <c r="AL338" s="286">
        <f>IF('2b - USD - conv.'!AL338=0,0,'2a - USD - local'!AL338/'2b - USD - conv.'!AL338)</f>
        <v>0</v>
      </c>
      <c r="AM338" s="286">
        <f>IF('2b - USD - conv.'!AM338=0,0,'2a - USD - local'!AM338/'2b - USD - conv.'!AM338)</f>
        <v>0</v>
      </c>
      <c r="AN338" s="286">
        <f>IF('2b - USD - conv.'!AN338=0,0,'2a - USD - local'!AN338/'2b - USD - conv.'!AN338)</f>
        <v>0</v>
      </c>
      <c r="AO338" s="286">
        <f>IF('2b - USD - conv.'!AO338=0,0,'2a - USD - local'!AO338/'2b - USD - conv.'!AO338)</f>
        <v>0</v>
      </c>
      <c r="AP338" s="308">
        <f>IF('2b - USD - conv.'!AP338=0,0,'2a - USD - local'!AP338/'2b - USD - conv.'!AP338)</f>
        <v>0</v>
      </c>
    </row>
    <row r="339" spans="1:42" customFormat="1" outlineLevel="2">
      <c r="A339" s="211" t="str">
        <f>A301&amp;"."&amp;A333&amp;"."&amp;A302&amp;"."&amp;B339</f>
        <v>1.d.7.6</v>
      </c>
      <c r="B339">
        <v>6</v>
      </c>
      <c r="C339" t="str">
        <f>'1-GBP'!C339</f>
        <v/>
      </c>
      <c r="M339" s="286">
        <f>IF('2b - USD - conv.'!M339=0,0,'2a - USD - local'!M339/'2b - USD - conv.'!M339)</f>
        <v>0</v>
      </c>
      <c r="N339" s="286">
        <f>IF('2b - USD - conv.'!N339=0,0,'2a - USD - local'!N339/'2b - USD - conv.'!N339)</f>
        <v>0</v>
      </c>
      <c r="O339" s="286">
        <f>IF('2b - USD - conv.'!O339=0,0,'2a - USD - local'!O339/'2b - USD - conv.'!O339)</f>
        <v>0</v>
      </c>
      <c r="P339" s="286">
        <f>IF('2b - USD - conv.'!P339=0,0,'2a - USD - local'!P339/'2b - USD - conv.'!P339)</f>
        <v>0</v>
      </c>
      <c r="Q339" s="286">
        <f>IF('2b - USD - conv.'!Q339=0,0,'2a - USD - local'!Q339/'2b - USD - conv.'!Q339)</f>
        <v>0</v>
      </c>
      <c r="R339" s="286">
        <f>IF('2b - USD - conv.'!R339=0,0,'2a - USD - local'!R339/'2b - USD - conv.'!R339)</f>
        <v>0</v>
      </c>
      <c r="S339" s="286">
        <f>IF('2b - USD - conv.'!S339=0,0,'2a - USD - local'!S339/'2b - USD - conv.'!S339)</f>
        <v>0</v>
      </c>
      <c r="T339" s="286">
        <f>IF('2b - USD - conv.'!T339=0,0,'2a - USD - local'!T339/'2b - USD - conv.'!T339)</f>
        <v>0</v>
      </c>
      <c r="U339" s="286">
        <f>IF('2b - USD - conv.'!U339=0,0,'2a - USD - local'!U339/'2b - USD - conv.'!U339)</f>
        <v>0</v>
      </c>
      <c r="V339" s="286">
        <f>IF('2b - USD - conv.'!V339=0,0,'2a - USD - local'!V339/'2b - USD - conv.'!V339)</f>
        <v>0</v>
      </c>
      <c r="W339" s="286">
        <f>IF('2b - USD - conv.'!W339=0,0,'2a - USD - local'!W339/'2b - USD - conv.'!W339)</f>
        <v>0</v>
      </c>
      <c r="X339" s="286">
        <f>IF('2b - USD - conv.'!X339=0,0,'2a - USD - local'!X339/'2b - USD - conv.'!X339)</f>
        <v>0</v>
      </c>
      <c r="Y339" s="286">
        <f>IF('2b - USD - conv.'!Y339=0,0,'2a - USD - local'!Y339/'2b - USD - conv.'!Y339)</f>
        <v>0</v>
      </c>
      <c r="Z339" s="286">
        <f>IF('2b - USD - conv.'!Z339=0,0,'2a - USD - local'!Z339/'2b - USD - conv.'!Z339)</f>
        <v>0</v>
      </c>
      <c r="AA339" s="286">
        <f>IF('2b - USD - conv.'!AA339=0,0,'2a - USD - local'!AA339/'2b - USD - conv.'!AA339)</f>
        <v>0</v>
      </c>
      <c r="AB339" s="286">
        <f>IF('2b - USD - conv.'!AB339=0,0,'2a - USD - local'!AB339/'2b - USD - conv.'!AB339)</f>
        <v>0</v>
      </c>
      <c r="AC339" s="286">
        <f>IF('2b - USD - conv.'!AC339=0,0,'2a - USD - local'!AC339/'2b - USD - conv.'!AC339)</f>
        <v>0</v>
      </c>
      <c r="AD339" s="286">
        <f>IF('2b - USD - conv.'!AD339=0,0,'2a - USD - local'!AD339/'2b - USD - conv.'!AD339)</f>
        <v>0</v>
      </c>
      <c r="AE339" s="286">
        <f>IF('2b - USD - conv.'!AE339=0,0,'2a - USD - local'!AE339/'2b - USD - conv.'!AE339)</f>
        <v>0</v>
      </c>
      <c r="AF339" s="286">
        <f>IF('2b - USD - conv.'!AF339=0,0,'2a - USD - local'!AF339/'2b - USD - conv.'!AF339)</f>
        <v>0</v>
      </c>
      <c r="AG339" s="286">
        <f>IF('2b - USD - conv.'!AG339=0,0,'2a - USD - local'!AG339/'2b - USD - conv.'!AG339)</f>
        <v>0</v>
      </c>
      <c r="AH339" s="286">
        <f>IF('2b - USD - conv.'!AH339=0,0,'2a - USD - local'!AH339/'2b - USD - conv.'!AH339)</f>
        <v>0</v>
      </c>
      <c r="AI339" s="286">
        <f>IF('2b - USD - conv.'!AI339=0,0,'2a - USD - local'!AI339/'2b - USD - conv.'!AI339)</f>
        <v>0</v>
      </c>
      <c r="AJ339" s="286">
        <f>IF('2b - USD - conv.'!AJ339=0,0,'2a - USD - local'!AJ339/'2b - USD - conv.'!AJ339)</f>
        <v>0</v>
      </c>
      <c r="AK339" s="286">
        <f>IF('2b - USD - conv.'!AK339=0,0,'2a - USD - local'!AK339/'2b - USD - conv.'!AK339)</f>
        <v>0</v>
      </c>
      <c r="AL339" s="286">
        <f>IF('2b - USD - conv.'!AL339=0,0,'2a - USD - local'!AL339/'2b - USD - conv.'!AL339)</f>
        <v>0</v>
      </c>
      <c r="AM339" s="286">
        <f>IF('2b - USD - conv.'!AM339=0,0,'2a - USD - local'!AM339/'2b - USD - conv.'!AM339)</f>
        <v>0</v>
      </c>
      <c r="AN339" s="286">
        <f>IF('2b - USD - conv.'!AN339=0,0,'2a - USD - local'!AN339/'2b - USD - conv.'!AN339)</f>
        <v>0</v>
      </c>
      <c r="AO339" s="286">
        <f>IF('2b - USD - conv.'!AO339=0,0,'2a - USD - local'!AO339/'2b - USD - conv.'!AO339)</f>
        <v>0</v>
      </c>
      <c r="AP339" s="308">
        <f>IF('2b - USD - conv.'!AP339=0,0,'2a - USD - local'!AP339/'2b - USD - conv.'!AP339)</f>
        <v>0</v>
      </c>
    </row>
    <row r="340" spans="1:42" customFormat="1" outlineLevel="2">
      <c r="A340" s="211" t="str">
        <f>A301&amp;"."&amp;A333&amp;"."&amp;A302&amp;"."&amp;B340</f>
        <v>1.d.7.7</v>
      </c>
      <c r="B340">
        <v>7</v>
      </c>
      <c r="C340" t="str">
        <f>'1-GBP'!C340</f>
        <v/>
      </c>
      <c r="M340" s="286">
        <f>IF('2b - USD - conv.'!M340=0,0,'2a - USD - local'!M340/'2b - USD - conv.'!M340)</f>
        <v>0</v>
      </c>
      <c r="N340" s="286">
        <f>IF('2b - USD - conv.'!N340=0,0,'2a - USD - local'!N340/'2b - USD - conv.'!N340)</f>
        <v>0</v>
      </c>
      <c r="O340" s="286">
        <f>IF('2b - USD - conv.'!O340=0,0,'2a - USD - local'!O340/'2b - USD - conv.'!O340)</f>
        <v>0</v>
      </c>
      <c r="P340" s="286">
        <f>IF('2b - USD - conv.'!P340=0,0,'2a - USD - local'!P340/'2b - USD - conv.'!P340)</f>
        <v>0</v>
      </c>
      <c r="Q340" s="286">
        <f>IF('2b - USD - conv.'!Q340=0,0,'2a - USD - local'!Q340/'2b - USD - conv.'!Q340)</f>
        <v>0</v>
      </c>
      <c r="R340" s="286">
        <f>IF('2b - USD - conv.'!R340=0,0,'2a - USD - local'!R340/'2b - USD - conv.'!R340)</f>
        <v>0</v>
      </c>
      <c r="S340" s="286">
        <f>IF('2b - USD - conv.'!S340=0,0,'2a - USD - local'!S340/'2b - USD - conv.'!S340)</f>
        <v>0</v>
      </c>
      <c r="T340" s="286">
        <f>IF('2b - USD - conv.'!T340=0,0,'2a - USD - local'!T340/'2b - USD - conv.'!T340)</f>
        <v>0</v>
      </c>
      <c r="U340" s="286">
        <f>IF('2b - USD - conv.'!U340=0,0,'2a - USD - local'!U340/'2b - USD - conv.'!U340)</f>
        <v>0</v>
      </c>
      <c r="V340" s="286">
        <f>IF('2b - USD - conv.'!V340=0,0,'2a - USD - local'!V340/'2b - USD - conv.'!V340)</f>
        <v>0</v>
      </c>
      <c r="W340" s="286">
        <f>IF('2b - USD - conv.'!W340=0,0,'2a - USD - local'!W340/'2b - USD - conv.'!W340)</f>
        <v>0</v>
      </c>
      <c r="X340" s="286">
        <f>IF('2b - USD - conv.'!X340=0,0,'2a - USD - local'!X340/'2b - USD - conv.'!X340)</f>
        <v>0</v>
      </c>
      <c r="Y340" s="286">
        <f>IF('2b - USD - conv.'!Y340=0,0,'2a - USD - local'!Y340/'2b - USD - conv.'!Y340)</f>
        <v>0</v>
      </c>
      <c r="Z340" s="286">
        <f>IF('2b - USD - conv.'!Z340=0,0,'2a - USD - local'!Z340/'2b - USD - conv.'!Z340)</f>
        <v>0</v>
      </c>
      <c r="AA340" s="286">
        <f>IF('2b - USD - conv.'!AA340=0,0,'2a - USD - local'!AA340/'2b - USD - conv.'!AA340)</f>
        <v>0</v>
      </c>
      <c r="AB340" s="286">
        <f>IF('2b - USD - conv.'!AB340=0,0,'2a - USD - local'!AB340/'2b - USD - conv.'!AB340)</f>
        <v>0</v>
      </c>
      <c r="AC340" s="286">
        <f>IF('2b - USD - conv.'!AC340=0,0,'2a - USD - local'!AC340/'2b - USD - conv.'!AC340)</f>
        <v>0</v>
      </c>
      <c r="AD340" s="286">
        <f>IF('2b - USD - conv.'!AD340=0,0,'2a - USD - local'!AD340/'2b - USD - conv.'!AD340)</f>
        <v>0</v>
      </c>
      <c r="AE340" s="286">
        <f>IF('2b - USD - conv.'!AE340=0,0,'2a - USD - local'!AE340/'2b - USD - conv.'!AE340)</f>
        <v>0</v>
      </c>
      <c r="AF340" s="286">
        <f>IF('2b - USD - conv.'!AF340=0,0,'2a - USD - local'!AF340/'2b - USD - conv.'!AF340)</f>
        <v>0</v>
      </c>
      <c r="AG340" s="286">
        <f>IF('2b - USD - conv.'!AG340=0,0,'2a - USD - local'!AG340/'2b - USD - conv.'!AG340)</f>
        <v>0</v>
      </c>
      <c r="AH340" s="286">
        <f>IF('2b - USD - conv.'!AH340=0,0,'2a - USD - local'!AH340/'2b - USD - conv.'!AH340)</f>
        <v>0</v>
      </c>
      <c r="AI340" s="286">
        <f>IF('2b - USD - conv.'!AI340=0,0,'2a - USD - local'!AI340/'2b - USD - conv.'!AI340)</f>
        <v>0</v>
      </c>
      <c r="AJ340" s="286">
        <f>IF('2b - USD - conv.'!AJ340=0,0,'2a - USD - local'!AJ340/'2b - USD - conv.'!AJ340)</f>
        <v>0</v>
      </c>
      <c r="AK340" s="286">
        <f>IF('2b - USD - conv.'!AK340=0,0,'2a - USD - local'!AK340/'2b - USD - conv.'!AK340)</f>
        <v>0</v>
      </c>
      <c r="AL340" s="286">
        <f>IF('2b - USD - conv.'!AL340=0,0,'2a - USD - local'!AL340/'2b - USD - conv.'!AL340)</f>
        <v>0</v>
      </c>
      <c r="AM340" s="286">
        <f>IF('2b - USD - conv.'!AM340=0,0,'2a - USD - local'!AM340/'2b - USD - conv.'!AM340)</f>
        <v>0</v>
      </c>
      <c r="AN340" s="286">
        <f>IF('2b - USD - conv.'!AN340=0,0,'2a - USD - local'!AN340/'2b - USD - conv.'!AN340)</f>
        <v>0</v>
      </c>
      <c r="AO340" s="286">
        <f>IF('2b - USD - conv.'!AO340=0,0,'2a - USD - local'!AO340/'2b - USD - conv.'!AO340)</f>
        <v>0</v>
      </c>
      <c r="AP340" s="308">
        <f>IF('2b - USD - conv.'!AP340=0,0,'2a - USD - local'!AP340/'2b - USD - conv.'!AP340)</f>
        <v>0</v>
      </c>
    </row>
    <row r="341" spans="1:42" customFormat="1" outlineLevel="2">
      <c r="A341" s="211" t="str">
        <f>A301&amp;"."&amp;A333&amp;"."&amp;A302&amp;"."&amp;B341</f>
        <v>1.d.7.8</v>
      </c>
      <c r="B341">
        <v>8</v>
      </c>
      <c r="C341" t="str">
        <f>'1-GBP'!C341</f>
        <v/>
      </c>
      <c r="M341" s="286">
        <f>IF('2b - USD - conv.'!M341=0,0,'2a - USD - local'!M341/'2b - USD - conv.'!M341)</f>
        <v>0</v>
      </c>
      <c r="N341" s="286">
        <f>IF('2b - USD - conv.'!N341=0,0,'2a - USD - local'!N341/'2b - USD - conv.'!N341)</f>
        <v>0</v>
      </c>
      <c r="O341" s="286">
        <f>IF('2b - USD - conv.'!O341=0,0,'2a - USD - local'!O341/'2b - USD - conv.'!O341)</f>
        <v>0</v>
      </c>
      <c r="P341" s="286">
        <f>IF('2b - USD - conv.'!P341=0,0,'2a - USD - local'!P341/'2b - USD - conv.'!P341)</f>
        <v>0</v>
      </c>
      <c r="Q341" s="286">
        <f>IF('2b - USD - conv.'!Q341=0,0,'2a - USD - local'!Q341/'2b - USD - conv.'!Q341)</f>
        <v>0</v>
      </c>
      <c r="R341" s="286">
        <f>IF('2b - USD - conv.'!R341=0,0,'2a - USD - local'!R341/'2b - USD - conv.'!R341)</f>
        <v>0</v>
      </c>
      <c r="S341" s="286">
        <f>IF('2b - USD - conv.'!S341=0,0,'2a - USD - local'!S341/'2b - USD - conv.'!S341)</f>
        <v>0</v>
      </c>
      <c r="T341" s="286">
        <f>IF('2b - USD - conv.'!T341=0,0,'2a - USD - local'!T341/'2b - USD - conv.'!T341)</f>
        <v>0</v>
      </c>
      <c r="U341" s="286">
        <f>IF('2b - USD - conv.'!U341=0,0,'2a - USD - local'!U341/'2b - USD - conv.'!U341)</f>
        <v>0</v>
      </c>
      <c r="V341" s="286">
        <f>IF('2b - USD - conv.'!V341=0,0,'2a - USD - local'!V341/'2b - USD - conv.'!V341)</f>
        <v>0</v>
      </c>
      <c r="W341" s="286">
        <f>IF('2b - USD - conv.'!W341=0,0,'2a - USD - local'!W341/'2b - USD - conv.'!W341)</f>
        <v>0</v>
      </c>
      <c r="X341" s="286">
        <f>IF('2b - USD - conv.'!X341=0,0,'2a - USD - local'!X341/'2b - USD - conv.'!X341)</f>
        <v>0</v>
      </c>
      <c r="Y341" s="286">
        <f>IF('2b - USD - conv.'!Y341=0,0,'2a - USD - local'!Y341/'2b - USD - conv.'!Y341)</f>
        <v>0</v>
      </c>
      <c r="Z341" s="286">
        <f>IF('2b - USD - conv.'!Z341=0,0,'2a - USD - local'!Z341/'2b - USD - conv.'!Z341)</f>
        <v>0</v>
      </c>
      <c r="AA341" s="286">
        <f>IF('2b - USD - conv.'!AA341=0,0,'2a - USD - local'!AA341/'2b - USD - conv.'!AA341)</f>
        <v>0</v>
      </c>
      <c r="AB341" s="286">
        <f>IF('2b - USD - conv.'!AB341=0,0,'2a - USD - local'!AB341/'2b - USD - conv.'!AB341)</f>
        <v>0</v>
      </c>
      <c r="AC341" s="286">
        <f>IF('2b - USD - conv.'!AC341=0,0,'2a - USD - local'!AC341/'2b - USD - conv.'!AC341)</f>
        <v>0</v>
      </c>
      <c r="AD341" s="286">
        <f>IF('2b - USD - conv.'!AD341=0,0,'2a - USD - local'!AD341/'2b - USD - conv.'!AD341)</f>
        <v>0</v>
      </c>
      <c r="AE341" s="286">
        <f>IF('2b - USD - conv.'!AE341=0,0,'2a - USD - local'!AE341/'2b - USD - conv.'!AE341)</f>
        <v>0</v>
      </c>
      <c r="AF341" s="286">
        <f>IF('2b - USD - conv.'!AF341=0,0,'2a - USD - local'!AF341/'2b - USD - conv.'!AF341)</f>
        <v>0</v>
      </c>
      <c r="AG341" s="286">
        <f>IF('2b - USD - conv.'!AG341=0,0,'2a - USD - local'!AG341/'2b - USD - conv.'!AG341)</f>
        <v>0</v>
      </c>
      <c r="AH341" s="286">
        <f>IF('2b - USD - conv.'!AH341=0,0,'2a - USD - local'!AH341/'2b - USD - conv.'!AH341)</f>
        <v>0</v>
      </c>
      <c r="AI341" s="286">
        <f>IF('2b - USD - conv.'!AI341=0,0,'2a - USD - local'!AI341/'2b - USD - conv.'!AI341)</f>
        <v>0</v>
      </c>
      <c r="AJ341" s="286">
        <f>IF('2b - USD - conv.'!AJ341=0,0,'2a - USD - local'!AJ341/'2b - USD - conv.'!AJ341)</f>
        <v>0</v>
      </c>
      <c r="AK341" s="286">
        <f>IF('2b - USD - conv.'!AK341=0,0,'2a - USD - local'!AK341/'2b - USD - conv.'!AK341)</f>
        <v>0</v>
      </c>
      <c r="AL341" s="286">
        <f>IF('2b - USD - conv.'!AL341=0,0,'2a - USD - local'!AL341/'2b - USD - conv.'!AL341)</f>
        <v>0</v>
      </c>
      <c r="AM341" s="286">
        <f>IF('2b - USD - conv.'!AM341=0,0,'2a - USD - local'!AM341/'2b - USD - conv.'!AM341)</f>
        <v>0</v>
      </c>
      <c r="AN341" s="286">
        <f>IF('2b - USD - conv.'!AN341=0,0,'2a - USD - local'!AN341/'2b - USD - conv.'!AN341)</f>
        <v>0</v>
      </c>
      <c r="AO341" s="286">
        <f>IF('2b - USD - conv.'!AO341=0,0,'2a - USD - local'!AO341/'2b - USD - conv.'!AO341)</f>
        <v>0</v>
      </c>
      <c r="AP341" s="308">
        <f>IF('2b - USD - conv.'!AP341=0,0,'2a - USD - local'!AP341/'2b - USD - conv.'!AP341)</f>
        <v>0</v>
      </c>
    </row>
    <row r="342" spans="1:42" customFormat="1" outlineLevel="2">
      <c r="A342" s="211" t="str">
        <f>A301&amp;"."&amp;A333&amp;"."&amp;A302&amp;"."&amp;B342</f>
        <v>1.d.7.9</v>
      </c>
      <c r="B342">
        <v>9</v>
      </c>
      <c r="C342" t="str">
        <f>'1-GBP'!C342</f>
        <v/>
      </c>
      <c r="M342" s="286">
        <f>IF('2b - USD - conv.'!M342=0,0,'2a - USD - local'!M342/'2b - USD - conv.'!M342)</f>
        <v>0</v>
      </c>
      <c r="N342" s="286">
        <f>IF('2b - USD - conv.'!N342=0,0,'2a - USD - local'!N342/'2b - USD - conv.'!N342)</f>
        <v>0</v>
      </c>
      <c r="O342" s="286">
        <f>IF('2b - USD - conv.'!O342=0,0,'2a - USD - local'!O342/'2b - USD - conv.'!O342)</f>
        <v>0</v>
      </c>
      <c r="P342" s="286">
        <f>IF('2b - USD - conv.'!P342=0,0,'2a - USD - local'!P342/'2b - USD - conv.'!P342)</f>
        <v>0</v>
      </c>
      <c r="Q342" s="286">
        <f>IF('2b - USD - conv.'!Q342=0,0,'2a - USD - local'!Q342/'2b - USD - conv.'!Q342)</f>
        <v>0</v>
      </c>
      <c r="R342" s="286">
        <f>IF('2b - USD - conv.'!R342=0,0,'2a - USD - local'!R342/'2b - USD - conv.'!R342)</f>
        <v>0</v>
      </c>
      <c r="S342" s="286">
        <f>IF('2b - USD - conv.'!S342=0,0,'2a - USD - local'!S342/'2b - USD - conv.'!S342)</f>
        <v>0</v>
      </c>
      <c r="T342" s="286">
        <f>IF('2b - USD - conv.'!T342=0,0,'2a - USD - local'!T342/'2b - USD - conv.'!T342)</f>
        <v>0</v>
      </c>
      <c r="U342" s="286">
        <f>IF('2b - USD - conv.'!U342=0,0,'2a - USD - local'!U342/'2b - USD - conv.'!U342)</f>
        <v>0</v>
      </c>
      <c r="V342" s="286">
        <f>IF('2b - USD - conv.'!V342=0,0,'2a - USD - local'!V342/'2b - USD - conv.'!V342)</f>
        <v>0</v>
      </c>
      <c r="W342" s="286">
        <f>IF('2b - USD - conv.'!W342=0,0,'2a - USD - local'!W342/'2b - USD - conv.'!W342)</f>
        <v>0</v>
      </c>
      <c r="X342" s="286">
        <f>IF('2b - USD - conv.'!X342=0,0,'2a - USD - local'!X342/'2b - USD - conv.'!X342)</f>
        <v>0</v>
      </c>
      <c r="Y342" s="286">
        <f>IF('2b - USD - conv.'!Y342=0,0,'2a - USD - local'!Y342/'2b - USD - conv.'!Y342)</f>
        <v>0</v>
      </c>
      <c r="Z342" s="286">
        <f>IF('2b - USD - conv.'!Z342=0,0,'2a - USD - local'!Z342/'2b - USD - conv.'!Z342)</f>
        <v>0</v>
      </c>
      <c r="AA342" s="286">
        <f>IF('2b - USD - conv.'!AA342=0,0,'2a - USD - local'!AA342/'2b - USD - conv.'!AA342)</f>
        <v>0</v>
      </c>
      <c r="AB342" s="286">
        <f>IF('2b - USD - conv.'!AB342=0,0,'2a - USD - local'!AB342/'2b - USD - conv.'!AB342)</f>
        <v>0</v>
      </c>
      <c r="AC342" s="286">
        <f>IF('2b - USD - conv.'!AC342=0,0,'2a - USD - local'!AC342/'2b - USD - conv.'!AC342)</f>
        <v>0</v>
      </c>
      <c r="AD342" s="286">
        <f>IF('2b - USD - conv.'!AD342=0,0,'2a - USD - local'!AD342/'2b - USD - conv.'!AD342)</f>
        <v>0</v>
      </c>
      <c r="AE342" s="286">
        <f>IF('2b - USD - conv.'!AE342=0,0,'2a - USD - local'!AE342/'2b - USD - conv.'!AE342)</f>
        <v>0</v>
      </c>
      <c r="AF342" s="286">
        <f>IF('2b - USD - conv.'!AF342=0,0,'2a - USD - local'!AF342/'2b - USD - conv.'!AF342)</f>
        <v>0</v>
      </c>
      <c r="AG342" s="286">
        <f>IF('2b - USD - conv.'!AG342=0,0,'2a - USD - local'!AG342/'2b - USD - conv.'!AG342)</f>
        <v>0</v>
      </c>
      <c r="AH342" s="286">
        <f>IF('2b - USD - conv.'!AH342=0,0,'2a - USD - local'!AH342/'2b - USD - conv.'!AH342)</f>
        <v>0</v>
      </c>
      <c r="AI342" s="286">
        <f>IF('2b - USD - conv.'!AI342=0,0,'2a - USD - local'!AI342/'2b - USD - conv.'!AI342)</f>
        <v>0</v>
      </c>
      <c r="AJ342" s="286">
        <f>IF('2b - USD - conv.'!AJ342=0,0,'2a - USD - local'!AJ342/'2b - USD - conv.'!AJ342)</f>
        <v>0</v>
      </c>
      <c r="AK342" s="286">
        <f>IF('2b - USD - conv.'!AK342=0,0,'2a - USD - local'!AK342/'2b - USD - conv.'!AK342)</f>
        <v>0</v>
      </c>
      <c r="AL342" s="286">
        <f>IF('2b - USD - conv.'!AL342=0,0,'2a - USD - local'!AL342/'2b - USD - conv.'!AL342)</f>
        <v>0</v>
      </c>
      <c r="AM342" s="286">
        <f>IF('2b - USD - conv.'!AM342=0,0,'2a - USD - local'!AM342/'2b - USD - conv.'!AM342)</f>
        <v>0</v>
      </c>
      <c r="AN342" s="286">
        <f>IF('2b - USD - conv.'!AN342=0,0,'2a - USD - local'!AN342/'2b - USD - conv.'!AN342)</f>
        <v>0</v>
      </c>
      <c r="AO342" s="286">
        <f>IF('2b - USD - conv.'!AO342=0,0,'2a - USD - local'!AO342/'2b - USD - conv.'!AO342)</f>
        <v>0</v>
      </c>
      <c r="AP342" s="308">
        <f>IF('2b - USD - conv.'!AP342=0,0,'2a - USD - local'!AP342/'2b - USD - conv.'!AP342)</f>
        <v>0</v>
      </c>
    </row>
    <row r="343" spans="1:42" customFormat="1" outlineLevel="2">
      <c r="A343" s="211" t="str">
        <f>A301&amp;"."&amp;A333&amp;"."&amp;A302&amp;"."&amp;B343</f>
        <v>1.d.7.10</v>
      </c>
      <c r="B343">
        <v>10</v>
      </c>
      <c r="C343" t="str">
        <f>'1-GBP'!C343</f>
        <v/>
      </c>
      <c r="M343" s="286">
        <f>IF('2b - USD - conv.'!M343=0,0,'2a - USD - local'!M343/'2b - USD - conv.'!M343)</f>
        <v>0</v>
      </c>
      <c r="N343" s="286">
        <f>IF('2b - USD - conv.'!N343=0,0,'2a - USD - local'!N343/'2b - USD - conv.'!N343)</f>
        <v>0</v>
      </c>
      <c r="O343" s="286">
        <f>IF('2b - USD - conv.'!O343=0,0,'2a - USD - local'!O343/'2b - USD - conv.'!O343)</f>
        <v>0</v>
      </c>
      <c r="P343" s="286">
        <f>IF('2b - USD - conv.'!P343=0,0,'2a - USD - local'!P343/'2b - USD - conv.'!P343)</f>
        <v>0</v>
      </c>
      <c r="Q343" s="286">
        <f>IF('2b - USD - conv.'!Q343=0,0,'2a - USD - local'!Q343/'2b - USD - conv.'!Q343)</f>
        <v>0</v>
      </c>
      <c r="R343" s="286">
        <f>IF('2b - USD - conv.'!R343=0,0,'2a - USD - local'!R343/'2b - USD - conv.'!R343)</f>
        <v>0</v>
      </c>
      <c r="S343" s="286">
        <f>IF('2b - USD - conv.'!S343=0,0,'2a - USD - local'!S343/'2b - USD - conv.'!S343)</f>
        <v>0</v>
      </c>
      <c r="T343" s="286">
        <f>IF('2b - USD - conv.'!T343=0,0,'2a - USD - local'!T343/'2b - USD - conv.'!T343)</f>
        <v>0</v>
      </c>
      <c r="U343" s="286">
        <f>IF('2b - USD - conv.'!U343=0,0,'2a - USD - local'!U343/'2b - USD - conv.'!U343)</f>
        <v>0</v>
      </c>
      <c r="V343" s="286">
        <f>IF('2b - USD - conv.'!V343=0,0,'2a - USD - local'!V343/'2b - USD - conv.'!V343)</f>
        <v>0</v>
      </c>
      <c r="W343" s="286">
        <f>IF('2b - USD - conv.'!W343=0,0,'2a - USD - local'!W343/'2b - USD - conv.'!W343)</f>
        <v>0</v>
      </c>
      <c r="X343" s="286">
        <f>IF('2b - USD - conv.'!X343=0,0,'2a - USD - local'!X343/'2b - USD - conv.'!X343)</f>
        <v>0</v>
      </c>
      <c r="Y343" s="286">
        <f>IF('2b - USD - conv.'!Y343=0,0,'2a - USD - local'!Y343/'2b - USD - conv.'!Y343)</f>
        <v>0</v>
      </c>
      <c r="Z343" s="286">
        <f>IF('2b - USD - conv.'!Z343=0,0,'2a - USD - local'!Z343/'2b - USD - conv.'!Z343)</f>
        <v>0</v>
      </c>
      <c r="AA343" s="286">
        <f>IF('2b - USD - conv.'!AA343=0,0,'2a - USD - local'!AA343/'2b - USD - conv.'!AA343)</f>
        <v>0</v>
      </c>
      <c r="AB343" s="286">
        <f>IF('2b - USD - conv.'!AB343=0,0,'2a - USD - local'!AB343/'2b - USD - conv.'!AB343)</f>
        <v>0</v>
      </c>
      <c r="AC343" s="286">
        <f>IF('2b - USD - conv.'!AC343=0,0,'2a - USD - local'!AC343/'2b - USD - conv.'!AC343)</f>
        <v>0</v>
      </c>
      <c r="AD343" s="286">
        <f>IF('2b - USD - conv.'!AD343=0,0,'2a - USD - local'!AD343/'2b - USD - conv.'!AD343)</f>
        <v>0</v>
      </c>
      <c r="AE343" s="286">
        <f>IF('2b - USD - conv.'!AE343=0,0,'2a - USD - local'!AE343/'2b - USD - conv.'!AE343)</f>
        <v>0</v>
      </c>
      <c r="AF343" s="286">
        <f>IF('2b - USD - conv.'!AF343=0,0,'2a - USD - local'!AF343/'2b - USD - conv.'!AF343)</f>
        <v>0</v>
      </c>
      <c r="AG343" s="286">
        <f>IF('2b - USD - conv.'!AG343=0,0,'2a - USD - local'!AG343/'2b - USD - conv.'!AG343)</f>
        <v>0</v>
      </c>
      <c r="AH343" s="286">
        <f>IF('2b - USD - conv.'!AH343=0,0,'2a - USD - local'!AH343/'2b - USD - conv.'!AH343)</f>
        <v>0</v>
      </c>
      <c r="AI343" s="286">
        <f>IF('2b - USD - conv.'!AI343=0,0,'2a - USD - local'!AI343/'2b - USD - conv.'!AI343)</f>
        <v>0</v>
      </c>
      <c r="AJ343" s="286">
        <f>IF('2b - USD - conv.'!AJ343=0,0,'2a - USD - local'!AJ343/'2b - USD - conv.'!AJ343)</f>
        <v>0</v>
      </c>
      <c r="AK343" s="286">
        <f>IF('2b - USD - conv.'!AK343=0,0,'2a - USD - local'!AK343/'2b - USD - conv.'!AK343)</f>
        <v>0</v>
      </c>
      <c r="AL343" s="286">
        <f>IF('2b - USD - conv.'!AL343=0,0,'2a - USD - local'!AL343/'2b - USD - conv.'!AL343)</f>
        <v>0</v>
      </c>
      <c r="AM343" s="286">
        <f>IF('2b - USD - conv.'!AM343=0,0,'2a - USD - local'!AM343/'2b - USD - conv.'!AM343)</f>
        <v>0</v>
      </c>
      <c r="AN343" s="286">
        <f>IF('2b - USD - conv.'!AN343=0,0,'2a - USD - local'!AN343/'2b - USD - conv.'!AN343)</f>
        <v>0</v>
      </c>
      <c r="AO343" s="286">
        <f>IF('2b - USD - conv.'!AO343=0,0,'2a - USD - local'!AO343/'2b - USD - conv.'!AO343)</f>
        <v>0</v>
      </c>
      <c r="AP343" s="308">
        <f>IF('2b - USD - conv.'!AP343=0,0,'2a - USD - local'!AP343/'2b - USD - conv.'!AP343)</f>
        <v>0</v>
      </c>
    </row>
    <row r="344" spans="1:42" customFormat="1" outlineLevel="2">
      <c r="A344" s="211" t="str">
        <f>A301&amp;"."&amp;A333&amp;"."&amp;A302&amp;"."&amp;B344</f>
        <v>1.d.7.11</v>
      </c>
      <c r="B344">
        <v>11</v>
      </c>
      <c r="C344" t="str">
        <f>'1-GBP'!C344</f>
        <v/>
      </c>
      <c r="M344" s="286">
        <f>IF('2b - USD - conv.'!M344=0,0,'2a - USD - local'!M344/'2b - USD - conv.'!M344)</f>
        <v>0</v>
      </c>
      <c r="N344" s="286">
        <f>IF('2b - USD - conv.'!N344=0,0,'2a - USD - local'!N344/'2b - USD - conv.'!N344)</f>
        <v>0</v>
      </c>
      <c r="O344" s="286">
        <f>IF('2b - USD - conv.'!O344=0,0,'2a - USD - local'!O344/'2b - USD - conv.'!O344)</f>
        <v>0</v>
      </c>
      <c r="P344" s="286">
        <f>IF('2b - USD - conv.'!P344=0,0,'2a - USD - local'!P344/'2b - USD - conv.'!P344)</f>
        <v>0</v>
      </c>
      <c r="Q344" s="286">
        <f>IF('2b - USD - conv.'!Q344=0,0,'2a - USD - local'!Q344/'2b - USD - conv.'!Q344)</f>
        <v>0</v>
      </c>
      <c r="R344" s="286">
        <f>IF('2b - USD - conv.'!R344=0,0,'2a - USD - local'!R344/'2b - USD - conv.'!R344)</f>
        <v>0</v>
      </c>
      <c r="S344" s="286">
        <f>IF('2b - USD - conv.'!S344=0,0,'2a - USD - local'!S344/'2b - USD - conv.'!S344)</f>
        <v>0</v>
      </c>
      <c r="T344" s="286">
        <f>IF('2b - USD - conv.'!T344=0,0,'2a - USD - local'!T344/'2b - USD - conv.'!T344)</f>
        <v>0</v>
      </c>
      <c r="U344" s="286">
        <f>IF('2b - USD - conv.'!U344=0,0,'2a - USD - local'!U344/'2b - USD - conv.'!U344)</f>
        <v>0</v>
      </c>
      <c r="V344" s="286">
        <f>IF('2b - USD - conv.'!V344=0,0,'2a - USD - local'!V344/'2b - USD - conv.'!V344)</f>
        <v>0</v>
      </c>
      <c r="W344" s="286">
        <f>IF('2b - USD - conv.'!W344=0,0,'2a - USD - local'!W344/'2b - USD - conv.'!W344)</f>
        <v>0</v>
      </c>
      <c r="X344" s="286">
        <f>IF('2b - USD - conv.'!X344=0,0,'2a - USD - local'!X344/'2b - USD - conv.'!X344)</f>
        <v>0</v>
      </c>
      <c r="Y344" s="286">
        <f>IF('2b - USD - conv.'!Y344=0,0,'2a - USD - local'!Y344/'2b - USD - conv.'!Y344)</f>
        <v>0</v>
      </c>
      <c r="Z344" s="286">
        <f>IF('2b - USD - conv.'!Z344=0,0,'2a - USD - local'!Z344/'2b - USD - conv.'!Z344)</f>
        <v>0</v>
      </c>
      <c r="AA344" s="286">
        <f>IF('2b - USD - conv.'!AA344=0,0,'2a - USD - local'!AA344/'2b - USD - conv.'!AA344)</f>
        <v>0</v>
      </c>
      <c r="AB344" s="286">
        <f>IF('2b - USD - conv.'!AB344=0,0,'2a - USD - local'!AB344/'2b - USD - conv.'!AB344)</f>
        <v>0</v>
      </c>
      <c r="AC344" s="286">
        <f>IF('2b - USD - conv.'!AC344=0,0,'2a - USD - local'!AC344/'2b - USD - conv.'!AC344)</f>
        <v>0</v>
      </c>
      <c r="AD344" s="286">
        <f>IF('2b - USD - conv.'!AD344=0,0,'2a - USD - local'!AD344/'2b - USD - conv.'!AD344)</f>
        <v>0</v>
      </c>
      <c r="AE344" s="286">
        <f>IF('2b - USD - conv.'!AE344=0,0,'2a - USD - local'!AE344/'2b - USD - conv.'!AE344)</f>
        <v>0</v>
      </c>
      <c r="AF344" s="286">
        <f>IF('2b - USD - conv.'!AF344=0,0,'2a - USD - local'!AF344/'2b - USD - conv.'!AF344)</f>
        <v>0</v>
      </c>
      <c r="AG344" s="286">
        <f>IF('2b - USD - conv.'!AG344=0,0,'2a - USD - local'!AG344/'2b - USD - conv.'!AG344)</f>
        <v>0</v>
      </c>
      <c r="AH344" s="286">
        <f>IF('2b - USD - conv.'!AH344=0,0,'2a - USD - local'!AH344/'2b - USD - conv.'!AH344)</f>
        <v>0</v>
      </c>
      <c r="AI344" s="286">
        <f>IF('2b - USD - conv.'!AI344=0,0,'2a - USD - local'!AI344/'2b - USD - conv.'!AI344)</f>
        <v>0</v>
      </c>
      <c r="AJ344" s="286">
        <f>IF('2b - USD - conv.'!AJ344=0,0,'2a - USD - local'!AJ344/'2b - USD - conv.'!AJ344)</f>
        <v>0</v>
      </c>
      <c r="AK344" s="286">
        <f>IF('2b - USD - conv.'!AK344=0,0,'2a - USD - local'!AK344/'2b - USD - conv.'!AK344)</f>
        <v>0</v>
      </c>
      <c r="AL344" s="286">
        <f>IF('2b - USD - conv.'!AL344=0,0,'2a - USD - local'!AL344/'2b - USD - conv.'!AL344)</f>
        <v>0</v>
      </c>
      <c r="AM344" s="286">
        <f>IF('2b - USD - conv.'!AM344=0,0,'2a - USD - local'!AM344/'2b - USD - conv.'!AM344)</f>
        <v>0</v>
      </c>
      <c r="AN344" s="286">
        <f>IF('2b - USD - conv.'!AN344=0,0,'2a - USD - local'!AN344/'2b - USD - conv.'!AN344)</f>
        <v>0</v>
      </c>
      <c r="AO344" s="286">
        <f>IF('2b - USD - conv.'!AO344=0,0,'2a - USD - local'!AO344/'2b - USD - conv.'!AO344)</f>
        <v>0</v>
      </c>
      <c r="AP344" s="308">
        <f>IF('2b - USD - conv.'!AP344=0,0,'2a - USD - local'!AP344/'2b - USD - conv.'!AP344)</f>
        <v>0</v>
      </c>
    </row>
    <row r="345" spans="1:42" customFormat="1" outlineLevel="2">
      <c r="A345" s="211" t="str">
        <f>A301&amp;"."&amp;A333&amp;"."&amp;A302&amp;"."&amp;B345</f>
        <v>1.d.7.12</v>
      </c>
      <c r="B345">
        <v>12</v>
      </c>
      <c r="C345" t="str">
        <f>'1-GBP'!C345</f>
        <v/>
      </c>
      <c r="M345" s="286">
        <f>IF('2b - USD - conv.'!M345=0,0,'2a - USD - local'!M345/'2b - USD - conv.'!M345)</f>
        <v>0</v>
      </c>
      <c r="N345" s="286">
        <f>IF('2b - USD - conv.'!N345=0,0,'2a - USD - local'!N345/'2b - USD - conv.'!N345)</f>
        <v>0</v>
      </c>
      <c r="O345" s="286">
        <f>IF('2b - USD - conv.'!O345=0,0,'2a - USD - local'!O345/'2b - USD - conv.'!O345)</f>
        <v>0</v>
      </c>
      <c r="P345" s="286">
        <f>IF('2b - USD - conv.'!P345=0,0,'2a - USD - local'!P345/'2b - USD - conv.'!P345)</f>
        <v>0</v>
      </c>
      <c r="Q345" s="286">
        <f>IF('2b - USD - conv.'!Q345=0,0,'2a - USD - local'!Q345/'2b - USD - conv.'!Q345)</f>
        <v>0</v>
      </c>
      <c r="R345" s="286">
        <f>IF('2b - USD - conv.'!R345=0,0,'2a - USD - local'!R345/'2b - USD - conv.'!R345)</f>
        <v>0</v>
      </c>
      <c r="S345" s="286">
        <f>IF('2b - USD - conv.'!S345=0,0,'2a - USD - local'!S345/'2b - USD - conv.'!S345)</f>
        <v>0</v>
      </c>
      <c r="T345" s="286">
        <f>IF('2b - USD - conv.'!T345=0,0,'2a - USD - local'!T345/'2b - USD - conv.'!T345)</f>
        <v>0</v>
      </c>
      <c r="U345" s="286">
        <f>IF('2b - USD - conv.'!U345=0,0,'2a - USD - local'!U345/'2b - USD - conv.'!U345)</f>
        <v>0</v>
      </c>
      <c r="V345" s="286">
        <f>IF('2b - USD - conv.'!V345=0,0,'2a - USD - local'!V345/'2b - USD - conv.'!V345)</f>
        <v>0</v>
      </c>
      <c r="W345" s="286">
        <f>IF('2b - USD - conv.'!W345=0,0,'2a - USD - local'!W345/'2b - USD - conv.'!W345)</f>
        <v>0</v>
      </c>
      <c r="X345" s="286">
        <f>IF('2b - USD - conv.'!X345=0,0,'2a - USD - local'!X345/'2b - USD - conv.'!X345)</f>
        <v>0</v>
      </c>
      <c r="Y345" s="286">
        <f>IF('2b - USD - conv.'!Y345=0,0,'2a - USD - local'!Y345/'2b - USD - conv.'!Y345)</f>
        <v>0</v>
      </c>
      <c r="Z345" s="286">
        <f>IF('2b - USD - conv.'!Z345=0,0,'2a - USD - local'!Z345/'2b - USD - conv.'!Z345)</f>
        <v>0</v>
      </c>
      <c r="AA345" s="286">
        <f>IF('2b - USD - conv.'!AA345=0,0,'2a - USD - local'!AA345/'2b - USD - conv.'!AA345)</f>
        <v>0</v>
      </c>
      <c r="AB345" s="286">
        <f>IF('2b - USD - conv.'!AB345=0,0,'2a - USD - local'!AB345/'2b - USD - conv.'!AB345)</f>
        <v>0</v>
      </c>
      <c r="AC345" s="286">
        <f>IF('2b - USD - conv.'!AC345=0,0,'2a - USD - local'!AC345/'2b - USD - conv.'!AC345)</f>
        <v>0</v>
      </c>
      <c r="AD345" s="286">
        <f>IF('2b - USD - conv.'!AD345=0,0,'2a - USD - local'!AD345/'2b - USD - conv.'!AD345)</f>
        <v>0</v>
      </c>
      <c r="AE345" s="286">
        <f>IF('2b - USD - conv.'!AE345=0,0,'2a - USD - local'!AE345/'2b - USD - conv.'!AE345)</f>
        <v>0</v>
      </c>
      <c r="AF345" s="286">
        <f>IF('2b - USD - conv.'!AF345=0,0,'2a - USD - local'!AF345/'2b - USD - conv.'!AF345)</f>
        <v>0</v>
      </c>
      <c r="AG345" s="286">
        <f>IF('2b - USD - conv.'!AG345=0,0,'2a - USD - local'!AG345/'2b - USD - conv.'!AG345)</f>
        <v>0</v>
      </c>
      <c r="AH345" s="286">
        <f>IF('2b - USD - conv.'!AH345=0,0,'2a - USD - local'!AH345/'2b - USD - conv.'!AH345)</f>
        <v>0</v>
      </c>
      <c r="AI345" s="286">
        <f>IF('2b - USD - conv.'!AI345=0,0,'2a - USD - local'!AI345/'2b - USD - conv.'!AI345)</f>
        <v>0</v>
      </c>
      <c r="AJ345" s="286">
        <f>IF('2b - USD - conv.'!AJ345=0,0,'2a - USD - local'!AJ345/'2b - USD - conv.'!AJ345)</f>
        <v>0</v>
      </c>
      <c r="AK345" s="286">
        <f>IF('2b - USD - conv.'!AK345=0,0,'2a - USD - local'!AK345/'2b - USD - conv.'!AK345)</f>
        <v>0</v>
      </c>
      <c r="AL345" s="286">
        <f>IF('2b - USD - conv.'!AL345=0,0,'2a - USD - local'!AL345/'2b - USD - conv.'!AL345)</f>
        <v>0</v>
      </c>
      <c r="AM345" s="286">
        <f>IF('2b - USD - conv.'!AM345=0,0,'2a - USD - local'!AM345/'2b - USD - conv.'!AM345)</f>
        <v>0</v>
      </c>
      <c r="AN345" s="286">
        <f>IF('2b - USD - conv.'!AN345=0,0,'2a - USD - local'!AN345/'2b - USD - conv.'!AN345)</f>
        <v>0</v>
      </c>
      <c r="AO345" s="286">
        <f>IF('2b - USD - conv.'!AO345=0,0,'2a - USD - local'!AO345/'2b - USD - conv.'!AO345)</f>
        <v>0</v>
      </c>
      <c r="AP345" s="308">
        <f>IF('2b - USD - conv.'!AP345=0,0,'2a - USD - local'!AP345/'2b - USD - conv.'!AP345)</f>
        <v>0</v>
      </c>
    </row>
    <row r="346" spans="1:42" customFormat="1" outlineLevel="1" collapsed="1">
      <c r="A346" s="212"/>
      <c r="B346" s="201">
        <f>B345-COUNTIFS(C334:C345,"")</f>
        <v>0</v>
      </c>
      <c r="C346" s="201" t="s">
        <v>285</v>
      </c>
      <c r="D346" s="201"/>
      <c r="E346" s="201"/>
      <c r="F346" s="201"/>
      <c r="G346" s="201"/>
      <c r="H346" s="201"/>
      <c r="I346" s="201"/>
      <c r="J346" s="201"/>
      <c r="K346" s="201"/>
      <c r="L346" s="201"/>
      <c r="M346" s="280">
        <f t="shared" ref="M346:AP346" si="29">SUM(M334:M345)</f>
        <v>0</v>
      </c>
      <c r="N346" s="280">
        <f t="shared" si="29"/>
        <v>0</v>
      </c>
      <c r="O346" s="280">
        <f t="shared" si="29"/>
        <v>0</v>
      </c>
      <c r="P346" s="280">
        <f t="shared" si="29"/>
        <v>0</v>
      </c>
      <c r="Q346" s="280">
        <f t="shared" si="29"/>
        <v>0</v>
      </c>
      <c r="R346" s="280">
        <f t="shared" si="29"/>
        <v>0</v>
      </c>
      <c r="S346" s="280">
        <f t="shared" si="29"/>
        <v>0</v>
      </c>
      <c r="T346" s="280">
        <f t="shared" si="29"/>
        <v>0</v>
      </c>
      <c r="U346" s="280">
        <f t="shared" si="29"/>
        <v>0</v>
      </c>
      <c r="V346" s="280">
        <f t="shared" si="29"/>
        <v>0</v>
      </c>
      <c r="W346" s="280">
        <f t="shared" si="29"/>
        <v>0</v>
      </c>
      <c r="X346" s="280">
        <f t="shared" si="29"/>
        <v>0</v>
      </c>
      <c r="Y346" s="280">
        <f t="shared" si="29"/>
        <v>0</v>
      </c>
      <c r="Z346" s="280">
        <f t="shared" si="29"/>
        <v>0</v>
      </c>
      <c r="AA346" s="280">
        <f t="shared" si="29"/>
        <v>0</v>
      </c>
      <c r="AB346" s="280">
        <f t="shared" si="29"/>
        <v>0</v>
      </c>
      <c r="AC346" s="280">
        <f t="shared" si="29"/>
        <v>0</v>
      </c>
      <c r="AD346" s="280">
        <f t="shared" si="29"/>
        <v>0</v>
      </c>
      <c r="AE346" s="280">
        <f t="shared" si="29"/>
        <v>0</v>
      </c>
      <c r="AF346" s="280">
        <f t="shared" si="29"/>
        <v>0</v>
      </c>
      <c r="AG346" s="280">
        <f t="shared" si="29"/>
        <v>0</v>
      </c>
      <c r="AH346" s="280">
        <f t="shared" si="29"/>
        <v>0</v>
      </c>
      <c r="AI346" s="280">
        <f t="shared" si="29"/>
        <v>0</v>
      </c>
      <c r="AJ346" s="280">
        <f t="shared" si="29"/>
        <v>0</v>
      </c>
      <c r="AK346" s="280">
        <f t="shared" si="29"/>
        <v>0</v>
      </c>
      <c r="AL346" s="280">
        <f t="shared" si="29"/>
        <v>0</v>
      </c>
      <c r="AM346" s="280">
        <f t="shared" si="29"/>
        <v>0</v>
      </c>
      <c r="AN346" s="280">
        <f t="shared" si="29"/>
        <v>0</v>
      </c>
      <c r="AO346" s="280">
        <f t="shared" si="29"/>
        <v>0</v>
      </c>
      <c r="AP346" s="280">
        <f t="shared" si="29"/>
        <v>0</v>
      </c>
    </row>
    <row r="347" spans="1:42" customFormat="1" ht="16.149999999999999" outlineLevel="1" thickBot="1">
      <c r="A347" s="213"/>
      <c r="B347" s="202"/>
      <c r="C347" s="202"/>
      <c r="D347" s="202"/>
      <c r="E347" s="202"/>
      <c r="F347" s="202"/>
      <c r="G347" s="202"/>
      <c r="H347" s="202"/>
      <c r="I347" s="202"/>
      <c r="J347" s="202"/>
      <c r="K347" s="202"/>
      <c r="L347" s="202"/>
      <c r="M347" s="313"/>
      <c r="N347" s="313"/>
      <c r="O347" s="313"/>
      <c r="P347" s="313"/>
      <c r="Q347" s="313"/>
      <c r="R347" s="313"/>
      <c r="S347" s="313"/>
      <c r="T347" s="313"/>
      <c r="U347" s="313"/>
      <c r="V347" s="313"/>
      <c r="W347" s="313"/>
      <c r="X347" s="313"/>
      <c r="Y347" s="313"/>
      <c r="Z347" s="313"/>
      <c r="AA347" s="313"/>
      <c r="AB347" s="313"/>
      <c r="AC347" s="313"/>
      <c r="AD347" s="313"/>
      <c r="AE347" s="313"/>
      <c r="AF347" s="313"/>
      <c r="AG347" s="313"/>
      <c r="AH347" s="313"/>
      <c r="AI347" s="313"/>
      <c r="AJ347" s="313"/>
      <c r="AK347" s="313"/>
      <c r="AL347" s="313"/>
      <c r="AM347" s="313"/>
      <c r="AN347" s="313"/>
      <c r="AO347" s="313"/>
      <c r="AP347" s="313"/>
    </row>
    <row r="348" spans="1:42" customFormat="1" ht="16.149999999999999" outlineLevel="1" thickBot="1">
      <c r="A348" s="214" t="s">
        <v>288</v>
      </c>
      <c r="B348" s="203">
        <f>B346+B331+B316</f>
        <v>3</v>
      </c>
      <c r="C348" s="203" t="s">
        <v>289</v>
      </c>
      <c r="D348" s="203"/>
      <c r="E348" s="203"/>
      <c r="F348" s="203"/>
      <c r="G348" s="203" t="str">
        <f>+"Total "&amp;$B301&amp;" "&amp;$B302</f>
        <v>Total Phase 1 Opex Allowance (IJV)</v>
      </c>
      <c r="H348" s="203"/>
      <c r="I348" s="203"/>
      <c r="J348" s="203"/>
      <c r="K348" s="203"/>
      <c r="L348" s="203"/>
      <c r="M348" s="284">
        <f t="shared" ref="M348:AP348" si="30">SUM(M316,M331,M346)</f>
        <v>0</v>
      </c>
      <c r="N348" s="284">
        <f t="shared" si="30"/>
        <v>0</v>
      </c>
      <c r="O348" s="284">
        <f t="shared" si="30"/>
        <v>0</v>
      </c>
      <c r="P348" s="284">
        <f t="shared" si="30"/>
        <v>0</v>
      </c>
      <c r="Q348" s="284">
        <f t="shared" si="30"/>
        <v>0</v>
      </c>
      <c r="R348" s="284">
        <f t="shared" si="30"/>
        <v>0</v>
      </c>
      <c r="S348" s="284">
        <f t="shared" si="30"/>
        <v>0</v>
      </c>
      <c r="T348" s="284">
        <f t="shared" si="30"/>
        <v>0</v>
      </c>
      <c r="U348" s="284">
        <f t="shared" si="30"/>
        <v>0</v>
      </c>
      <c r="V348" s="284">
        <f t="shared" si="30"/>
        <v>0</v>
      </c>
      <c r="W348" s="284">
        <f t="shared" si="30"/>
        <v>0</v>
      </c>
      <c r="X348" s="284">
        <f t="shared" si="30"/>
        <v>0</v>
      </c>
      <c r="Y348" s="284">
        <f t="shared" si="30"/>
        <v>0</v>
      </c>
      <c r="Z348" s="284">
        <f t="shared" si="30"/>
        <v>0</v>
      </c>
      <c r="AA348" s="284">
        <f t="shared" si="30"/>
        <v>0</v>
      </c>
      <c r="AB348" s="284">
        <f t="shared" si="30"/>
        <v>0</v>
      </c>
      <c r="AC348" s="284">
        <f t="shared" si="30"/>
        <v>0</v>
      </c>
      <c r="AD348" s="284">
        <f t="shared" si="30"/>
        <v>0</v>
      </c>
      <c r="AE348" s="284">
        <f t="shared" si="30"/>
        <v>0</v>
      </c>
      <c r="AF348" s="284">
        <f t="shared" si="30"/>
        <v>0</v>
      </c>
      <c r="AG348" s="284">
        <f t="shared" si="30"/>
        <v>0</v>
      </c>
      <c r="AH348" s="284">
        <f t="shared" si="30"/>
        <v>0</v>
      </c>
      <c r="AI348" s="284">
        <f t="shared" si="30"/>
        <v>0</v>
      </c>
      <c r="AJ348" s="284">
        <f t="shared" si="30"/>
        <v>0</v>
      </c>
      <c r="AK348" s="284">
        <f t="shared" si="30"/>
        <v>0</v>
      </c>
      <c r="AL348" s="284">
        <f t="shared" si="30"/>
        <v>0</v>
      </c>
      <c r="AM348" s="284">
        <f t="shared" si="30"/>
        <v>0</v>
      </c>
      <c r="AN348" s="284">
        <f t="shared" si="30"/>
        <v>0</v>
      </c>
      <c r="AO348" s="284">
        <f t="shared" si="30"/>
        <v>0</v>
      </c>
      <c r="AP348" s="284">
        <f t="shared" si="30"/>
        <v>0</v>
      </c>
    </row>
    <row r="349" spans="1:42" customFormat="1" collapsed="1">
      <c r="A349" s="211"/>
      <c r="M349" s="314"/>
      <c r="N349" s="314"/>
      <c r="O349" s="314"/>
      <c r="P349" s="314"/>
      <c r="Q349" s="314"/>
      <c r="R349" s="314"/>
      <c r="S349" s="314"/>
      <c r="T349" s="314"/>
      <c r="U349" s="314"/>
      <c r="V349" s="314"/>
      <c r="W349" s="314"/>
      <c r="X349" s="314"/>
      <c r="Y349" s="314"/>
      <c r="Z349" s="314"/>
      <c r="AA349" s="314"/>
      <c r="AB349" s="314"/>
      <c r="AC349" s="314"/>
      <c r="AD349" s="314"/>
      <c r="AE349" s="314"/>
      <c r="AF349" s="314"/>
      <c r="AG349" s="314"/>
      <c r="AH349" s="314"/>
      <c r="AI349" s="314"/>
      <c r="AJ349" s="314"/>
      <c r="AK349" s="314"/>
      <c r="AL349" s="314"/>
      <c r="AM349" s="314"/>
      <c r="AN349" s="314"/>
      <c r="AO349" s="314"/>
      <c r="AP349" s="314"/>
    </row>
    <row r="350" spans="1:42" customFormat="1">
      <c r="A350" s="209" t="str">
        <f>_xlfn.TEXTBEFORE(J350,".")</f>
        <v>1</v>
      </c>
      <c r="B350" s="196" t="str">
        <f>_xlfn.XLOOKUP($A350,Select!$B$4:$B$65,Select!$C$4:$C$65)</f>
        <v>Phase 1</v>
      </c>
      <c r="C350" s="197"/>
      <c r="D350" s="197">
        <f>B365+B380+B395</f>
        <v>2</v>
      </c>
      <c r="E350" s="197" t="s">
        <v>281</v>
      </c>
      <c r="F350" s="197"/>
      <c r="G350" s="197"/>
      <c r="H350" s="197"/>
      <c r="I350" s="197" t="s">
        <v>282</v>
      </c>
      <c r="J350" s="197" t="str">
        <f>Select!$M$11</f>
        <v>1.8</v>
      </c>
      <c r="K350" s="197"/>
      <c r="L350" s="197"/>
      <c r="M350" s="318"/>
      <c r="N350" s="319"/>
      <c r="O350" s="319"/>
      <c r="P350" s="319"/>
      <c r="Q350" s="319"/>
      <c r="R350" s="319"/>
      <c r="S350" s="319"/>
      <c r="T350" s="319"/>
      <c r="U350" s="319"/>
      <c r="V350" s="319"/>
      <c r="W350" s="319"/>
      <c r="X350" s="319"/>
      <c r="Y350" s="319"/>
      <c r="Z350" s="319"/>
      <c r="AA350" s="319"/>
      <c r="AB350" s="319"/>
      <c r="AC350" s="319"/>
      <c r="AD350" s="319"/>
      <c r="AE350" s="319"/>
      <c r="AF350" s="319"/>
      <c r="AG350" s="319"/>
      <c r="AH350" s="319"/>
      <c r="AI350" s="319"/>
      <c r="AJ350" s="319"/>
      <c r="AK350" s="319"/>
      <c r="AL350" s="319"/>
      <c r="AM350" s="319"/>
      <c r="AN350" s="319"/>
      <c r="AO350" s="319"/>
      <c r="AP350" s="319"/>
    </row>
    <row r="351" spans="1:42" customFormat="1" outlineLevel="1">
      <c r="A351" s="210" t="str">
        <f>_xlfn.TEXTAFTER(J350,".")</f>
        <v>8</v>
      </c>
      <c r="B351" s="199" t="str">
        <f>_xlfn.XLOOKUP($J350,Select!$K$4:$K$65,Select!$F$4:$F$65)</f>
        <v>Contingency</v>
      </c>
      <c r="C351" s="199"/>
      <c r="D351" s="199"/>
      <c r="E351" s="199"/>
      <c r="F351" s="199"/>
      <c r="G351" s="199"/>
      <c r="H351" s="199"/>
      <c r="I351" s="199"/>
      <c r="J351" s="199"/>
      <c r="K351" s="199"/>
      <c r="L351" s="199"/>
      <c r="M351" s="320"/>
      <c r="N351" s="320"/>
      <c r="O351" s="320"/>
      <c r="P351" s="320"/>
      <c r="Q351" s="320"/>
      <c r="R351" s="320"/>
      <c r="S351" s="320"/>
      <c r="T351" s="320"/>
      <c r="U351" s="320"/>
      <c r="V351" s="320"/>
      <c r="W351" s="320"/>
      <c r="X351" s="320"/>
      <c r="Y351" s="320"/>
      <c r="Z351" s="320"/>
      <c r="AA351" s="320"/>
      <c r="AB351" s="320"/>
      <c r="AC351" s="320"/>
      <c r="AD351" s="320"/>
      <c r="AE351" s="320"/>
      <c r="AF351" s="320"/>
      <c r="AG351" s="320"/>
      <c r="AH351" s="320"/>
      <c r="AI351" s="320"/>
      <c r="AJ351" s="320"/>
      <c r="AK351" s="320"/>
      <c r="AL351" s="320"/>
      <c r="AM351" s="320"/>
      <c r="AN351" s="320"/>
      <c r="AO351" s="320"/>
      <c r="AP351" s="320"/>
    </row>
    <row r="352" spans="1:42" customFormat="1" outlineLevel="1">
      <c r="A352" s="220" t="s">
        <v>150</v>
      </c>
      <c r="B352" s="220" t="s">
        <v>283</v>
      </c>
      <c r="C352" s="220" t="s">
        <v>284</v>
      </c>
      <c r="D352" s="220"/>
      <c r="E352" s="220"/>
      <c r="F352" s="220"/>
      <c r="G352" s="220"/>
      <c r="H352" s="220"/>
      <c r="I352" s="220"/>
      <c r="J352" s="220"/>
      <c r="K352" s="220"/>
      <c r="L352" s="220"/>
      <c r="M352" s="315"/>
      <c r="N352" s="315"/>
      <c r="O352" s="315"/>
      <c r="P352" s="315"/>
      <c r="Q352" s="315"/>
      <c r="R352" s="315"/>
      <c r="S352" s="315"/>
      <c r="T352" s="315"/>
      <c r="U352" s="315"/>
      <c r="V352" s="315"/>
      <c r="W352" s="315"/>
      <c r="X352" s="315"/>
      <c r="Y352" s="315"/>
      <c r="Z352" s="315"/>
      <c r="AA352" s="315"/>
      <c r="AB352" s="315"/>
      <c r="AC352" s="315"/>
      <c r="AD352" s="315"/>
      <c r="AE352" s="315"/>
      <c r="AF352" s="315"/>
      <c r="AG352" s="315"/>
      <c r="AH352" s="315"/>
      <c r="AI352" s="315"/>
      <c r="AJ352" s="315"/>
      <c r="AK352" s="315"/>
      <c r="AL352" s="315"/>
      <c r="AM352" s="315"/>
      <c r="AN352" s="315"/>
      <c r="AO352" s="315"/>
      <c r="AP352" s="315"/>
    </row>
    <row r="353" spans="1:42" customFormat="1" outlineLevel="2">
      <c r="A353" s="211" t="str">
        <f>A350&amp;"."&amp;A352&amp;"."&amp;A351&amp;"."&amp;B353</f>
        <v>1.c.8.1</v>
      </c>
      <c r="B353">
        <v>1</v>
      </c>
      <c r="C353" t="str">
        <f>'1-GBP'!C353</f>
        <v>Contingency</v>
      </c>
      <c r="M353" s="286">
        <f>IF('2b - USD - conv.'!M353=0,0,'2a - USD - local'!M353/'2b - USD - conv.'!M353)</f>
        <v>0</v>
      </c>
      <c r="N353" s="286">
        <f>IF('2b - USD - conv.'!N353=0,0,'2a - USD - local'!N353/'2b - USD - conv.'!N353)</f>
        <v>0</v>
      </c>
      <c r="O353" s="286">
        <f>IF('2b - USD - conv.'!O353=0,0,'2a - USD - local'!O353/'2b - USD - conv.'!O353)</f>
        <v>0</v>
      </c>
      <c r="P353" s="286">
        <f>IF('2b - USD - conv.'!P353=0,0,'2a - USD - local'!P353/'2b - USD - conv.'!P353)</f>
        <v>0</v>
      </c>
      <c r="Q353" s="286">
        <f>IF('2b - USD - conv.'!Q353=0,0,'2a - USD - local'!Q353/'2b - USD - conv.'!Q353)</f>
        <v>0</v>
      </c>
      <c r="R353" s="286">
        <f>IF('2b - USD - conv.'!R353=0,0,'2a - USD - local'!R353/'2b - USD - conv.'!R353)</f>
        <v>0</v>
      </c>
      <c r="S353" s="286">
        <f>IF('2b - USD - conv.'!S353=0,0,'2a - USD - local'!S353/'2b - USD - conv.'!S353)</f>
        <v>0</v>
      </c>
      <c r="T353" s="286">
        <f>IF('2b - USD - conv.'!T353=0,0,'2a - USD - local'!T353/'2b - USD - conv.'!T353)</f>
        <v>0</v>
      </c>
      <c r="U353" s="286">
        <f>IF('2b - USD - conv.'!U353=0,0,'2a - USD - local'!U353/'2b - USD - conv.'!U353)</f>
        <v>0</v>
      </c>
      <c r="V353" s="286">
        <f>IF('2b - USD - conv.'!V353=0,0,'2a - USD - local'!V353/'2b - USD - conv.'!V353)</f>
        <v>0</v>
      </c>
      <c r="W353" s="286">
        <f>IF('2b - USD - conv.'!W353=0,0,'2a - USD - local'!W353/'2b - USD - conv.'!W353)</f>
        <v>0</v>
      </c>
      <c r="X353" s="286">
        <f>IF('2b - USD - conv.'!X353=0,0,'2a - USD - local'!X353/'2b - USD - conv.'!X353)</f>
        <v>0</v>
      </c>
      <c r="Y353" s="286">
        <f>IF('2b - USD - conv.'!Y353=0,0,'2a - USD - local'!Y353/'2b - USD - conv.'!Y353)</f>
        <v>0</v>
      </c>
      <c r="Z353" s="286">
        <f>IF('2b - USD - conv.'!Z353=0,0,'2a - USD - local'!Z353/'2b - USD - conv.'!Z353)</f>
        <v>0</v>
      </c>
      <c r="AA353" s="286">
        <f>IF('2b - USD - conv.'!AA353=0,0,'2a - USD - local'!AA353/'2b - USD - conv.'!AA353)</f>
        <v>0</v>
      </c>
      <c r="AB353" s="286">
        <f>IF('2b - USD - conv.'!AB353=0,0,'2a - USD - local'!AB353/'2b - USD - conv.'!AB353)</f>
        <v>0</v>
      </c>
      <c r="AC353" s="286">
        <f>IF('2b - USD - conv.'!AC353=0,0,'2a - USD - local'!AC353/'2b - USD - conv.'!AC353)</f>
        <v>0</v>
      </c>
      <c r="AD353" s="286">
        <f>IF('2b - USD - conv.'!AD353=0,0,'2a - USD - local'!AD353/'2b - USD - conv.'!AD353)</f>
        <v>0</v>
      </c>
      <c r="AE353" s="286">
        <f>IF('2b - USD - conv.'!AE353=0,0,'2a - USD - local'!AE353/'2b - USD - conv.'!AE353)</f>
        <v>0</v>
      </c>
      <c r="AF353" s="286">
        <f>IF('2b - USD - conv.'!AF353=0,0,'2a - USD - local'!AF353/'2b - USD - conv.'!AF353)</f>
        <v>0</v>
      </c>
      <c r="AG353" s="286">
        <f>IF('2b - USD - conv.'!AG353=0,0,'2a - USD - local'!AG353/'2b - USD - conv.'!AG353)</f>
        <v>0</v>
      </c>
      <c r="AH353" s="286">
        <f>IF('2b - USD - conv.'!AH353=0,0,'2a - USD - local'!AH353/'2b - USD - conv.'!AH353)</f>
        <v>0</v>
      </c>
      <c r="AI353" s="286">
        <f>IF('2b - USD - conv.'!AI353=0,0,'2a - USD - local'!AI353/'2b - USD - conv.'!AI353)</f>
        <v>0</v>
      </c>
      <c r="AJ353" s="286">
        <f>IF('2b - USD - conv.'!AJ353=0,0,'2a - USD - local'!AJ353/'2b - USD - conv.'!AJ353)</f>
        <v>0</v>
      </c>
      <c r="AK353" s="286">
        <f>IF('2b - USD - conv.'!AK353=0,0,'2a - USD - local'!AK353/'2b - USD - conv.'!AK353)</f>
        <v>0</v>
      </c>
      <c r="AL353" s="286">
        <f>IF('2b - USD - conv.'!AL353=0,0,'2a - USD - local'!AL353/'2b - USD - conv.'!AL353)</f>
        <v>0</v>
      </c>
      <c r="AM353" s="286">
        <f>IF('2b - USD - conv.'!AM353=0,0,'2a - USD - local'!AM353/'2b - USD - conv.'!AM353)</f>
        <v>0</v>
      </c>
      <c r="AN353" s="286">
        <f>IF('2b - USD - conv.'!AN353=0,0,'2a - USD - local'!AN353/'2b - USD - conv.'!AN353)</f>
        <v>0</v>
      </c>
      <c r="AO353" s="286">
        <f>IF('2b - USD - conv.'!AO353=0,0,'2a - USD - local'!AO353/'2b - USD - conv.'!AO353)</f>
        <v>0</v>
      </c>
      <c r="AP353" s="308">
        <f>IF('2b - USD - conv.'!AP353=0,0,'2a - USD - local'!AP353/'2b - USD - conv.'!AP353)</f>
        <v>0</v>
      </c>
    </row>
    <row r="354" spans="1:42" customFormat="1" outlineLevel="2">
      <c r="A354" s="211" t="str">
        <f>A350&amp;"."&amp;A352&amp;"."&amp;A351&amp;"."&amp;B354</f>
        <v>1.c.8.2</v>
      </c>
      <c r="B354">
        <v>2</v>
      </c>
      <c r="C354" t="str">
        <f>'1-GBP'!C354</f>
        <v/>
      </c>
      <c r="M354" s="286">
        <f>IF('2b - USD - conv.'!M354=0,0,'2a - USD - local'!M354/'2b - USD - conv.'!M354)</f>
        <v>0</v>
      </c>
      <c r="N354" s="286">
        <f>IF('2b - USD - conv.'!N354=0,0,'2a - USD - local'!N354/'2b - USD - conv.'!N354)</f>
        <v>0</v>
      </c>
      <c r="O354" s="286">
        <f>IF('2b - USD - conv.'!O354=0,0,'2a - USD - local'!O354/'2b - USD - conv.'!O354)</f>
        <v>0</v>
      </c>
      <c r="P354" s="286">
        <f>IF('2b - USD - conv.'!P354=0,0,'2a - USD - local'!P354/'2b - USD - conv.'!P354)</f>
        <v>0</v>
      </c>
      <c r="Q354" s="286">
        <f>IF('2b - USD - conv.'!Q354=0,0,'2a - USD - local'!Q354/'2b - USD - conv.'!Q354)</f>
        <v>0</v>
      </c>
      <c r="R354" s="286">
        <f>IF('2b - USD - conv.'!R354=0,0,'2a - USD - local'!R354/'2b - USD - conv.'!R354)</f>
        <v>0</v>
      </c>
      <c r="S354" s="286">
        <f>IF('2b - USD - conv.'!S354=0,0,'2a - USD - local'!S354/'2b - USD - conv.'!S354)</f>
        <v>0</v>
      </c>
      <c r="T354" s="286">
        <f>IF('2b - USD - conv.'!T354=0,0,'2a - USD - local'!T354/'2b - USD - conv.'!T354)</f>
        <v>0</v>
      </c>
      <c r="U354" s="286">
        <f>IF('2b - USD - conv.'!U354=0,0,'2a - USD - local'!U354/'2b - USD - conv.'!U354)</f>
        <v>0</v>
      </c>
      <c r="V354" s="286">
        <f>IF('2b - USD - conv.'!V354=0,0,'2a - USD - local'!V354/'2b - USD - conv.'!V354)</f>
        <v>0</v>
      </c>
      <c r="W354" s="286">
        <f>IF('2b - USD - conv.'!W354=0,0,'2a - USD - local'!W354/'2b - USD - conv.'!W354)</f>
        <v>0</v>
      </c>
      <c r="X354" s="286">
        <f>IF('2b - USD - conv.'!X354=0,0,'2a - USD - local'!X354/'2b - USD - conv.'!X354)</f>
        <v>0</v>
      </c>
      <c r="Y354" s="286">
        <f>IF('2b - USD - conv.'!Y354=0,0,'2a - USD - local'!Y354/'2b - USD - conv.'!Y354)</f>
        <v>0</v>
      </c>
      <c r="Z354" s="286">
        <f>IF('2b - USD - conv.'!Z354=0,0,'2a - USD - local'!Z354/'2b - USD - conv.'!Z354)</f>
        <v>0</v>
      </c>
      <c r="AA354" s="286">
        <f>IF('2b - USD - conv.'!AA354=0,0,'2a - USD - local'!AA354/'2b - USD - conv.'!AA354)</f>
        <v>0</v>
      </c>
      <c r="AB354" s="286">
        <f>IF('2b - USD - conv.'!AB354=0,0,'2a - USD - local'!AB354/'2b - USD - conv.'!AB354)</f>
        <v>0</v>
      </c>
      <c r="AC354" s="286">
        <f>IF('2b - USD - conv.'!AC354=0,0,'2a - USD - local'!AC354/'2b - USD - conv.'!AC354)</f>
        <v>0</v>
      </c>
      <c r="AD354" s="286">
        <f>IF('2b - USD - conv.'!AD354=0,0,'2a - USD - local'!AD354/'2b - USD - conv.'!AD354)</f>
        <v>0</v>
      </c>
      <c r="AE354" s="286">
        <f>IF('2b - USD - conv.'!AE354=0,0,'2a - USD - local'!AE354/'2b - USD - conv.'!AE354)</f>
        <v>0</v>
      </c>
      <c r="AF354" s="286">
        <f>IF('2b - USD - conv.'!AF354=0,0,'2a - USD - local'!AF354/'2b - USD - conv.'!AF354)</f>
        <v>0</v>
      </c>
      <c r="AG354" s="286">
        <f>IF('2b - USD - conv.'!AG354=0,0,'2a - USD - local'!AG354/'2b - USD - conv.'!AG354)</f>
        <v>0</v>
      </c>
      <c r="AH354" s="286">
        <f>IF('2b - USD - conv.'!AH354=0,0,'2a - USD - local'!AH354/'2b - USD - conv.'!AH354)</f>
        <v>0</v>
      </c>
      <c r="AI354" s="286">
        <f>IF('2b - USD - conv.'!AI354=0,0,'2a - USD - local'!AI354/'2b - USD - conv.'!AI354)</f>
        <v>0</v>
      </c>
      <c r="AJ354" s="286">
        <f>IF('2b - USD - conv.'!AJ354=0,0,'2a - USD - local'!AJ354/'2b - USD - conv.'!AJ354)</f>
        <v>0</v>
      </c>
      <c r="AK354" s="286">
        <f>IF('2b - USD - conv.'!AK354=0,0,'2a - USD - local'!AK354/'2b - USD - conv.'!AK354)</f>
        <v>0</v>
      </c>
      <c r="AL354" s="286">
        <f>IF('2b - USD - conv.'!AL354=0,0,'2a - USD - local'!AL354/'2b - USD - conv.'!AL354)</f>
        <v>0</v>
      </c>
      <c r="AM354" s="286">
        <f>IF('2b - USD - conv.'!AM354=0,0,'2a - USD - local'!AM354/'2b - USD - conv.'!AM354)</f>
        <v>0</v>
      </c>
      <c r="AN354" s="286">
        <f>IF('2b - USD - conv.'!AN354=0,0,'2a - USD - local'!AN354/'2b - USD - conv.'!AN354)</f>
        <v>0</v>
      </c>
      <c r="AO354" s="286">
        <f>IF('2b - USD - conv.'!AO354=0,0,'2a - USD - local'!AO354/'2b - USD - conv.'!AO354)</f>
        <v>0</v>
      </c>
      <c r="AP354" s="308">
        <f>IF('2b - USD - conv.'!AP354=0,0,'2a - USD - local'!AP354/'2b - USD - conv.'!AP354)</f>
        <v>0</v>
      </c>
    </row>
    <row r="355" spans="1:42" customFormat="1" outlineLevel="2">
      <c r="A355" s="211" t="str">
        <f>A350&amp;"."&amp;A352&amp;"."&amp;A351&amp;"."&amp;B355</f>
        <v>1.c.8.3</v>
      </c>
      <c r="B355">
        <v>3</v>
      </c>
      <c r="C355" t="str">
        <f>'1-GBP'!C355</f>
        <v/>
      </c>
      <c r="M355" s="286">
        <f>IF('2b - USD - conv.'!M355=0,0,'2a - USD - local'!M355/'2b - USD - conv.'!M355)</f>
        <v>0</v>
      </c>
      <c r="N355" s="286">
        <f>IF('2b - USD - conv.'!N355=0,0,'2a - USD - local'!N355/'2b - USD - conv.'!N355)</f>
        <v>0</v>
      </c>
      <c r="O355" s="286">
        <f>IF('2b - USD - conv.'!O355=0,0,'2a - USD - local'!O355/'2b - USD - conv.'!O355)</f>
        <v>0</v>
      </c>
      <c r="P355" s="286">
        <f>IF('2b - USD - conv.'!P355=0,0,'2a - USD - local'!P355/'2b - USD - conv.'!P355)</f>
        <v>0</v>
      </c>
      <c r="Q355" s="286">
        <f>IF('2b - USD - conv.'!Q355=0,0,'2a - USD - local'!Q355/'2b - USD - conv.'!Q355)</f>
        <v>0</v>
      </c>
      <c r="R355" s="286">
        <f>IF('2b - USD - conv.'!R355=0,0,'2a - USD - local'!R355/'2b - USD - conv.'!R355)</f>
        <v>0</v>
      </c>
      <c r="S355" s="286">
        <f>IF('2b - USD - conv.'!S355=0,0,'2a - USD - local'!S355/'2b - USD - conv.'!S355)</f>
        <v>0</v>
      </c>
      <c r="T355" s="286">
        <f>IF('2b - USD - conv.'!T355=0,0,'2a - USD - local'!T355/'2b - USD - conv.'!T355)</f>
        <v>0</v>
      </c>
      <c r="U355" s="286">
        <f>IF('2b - USD - conv.'!U355=0,0,'2a - USD - local'!U355/'2b - USD - conv.'!U355)</f>
        <v>0</v>
      </c>
      <c r="V355" s="286">
        <f>IF('2b - USD - conv.'!V355=0,0,'2a - USD - local'!V355/'2b - USD - conv.'!V355)</f>
        <v>0</v>
      </c>
      <c r="W355" s="286">
        <f>IF('2b - USD - conv.'!W355=0,0,'2a - USD - local'!W355/'2b - USD - conv.'!W355)</f>
        <v>0</v>
      </c>
      <c r="X355" s="286">
        <f>IF('2b - USD - conv.'!X355=0,0,'2a - USD - local'!X355/'2b - USD - conv.'!X355)</f>
        <v>0</v>
      </c>
      <c r="Y355" s="286">
        <f>IF('2b - USD - conv.'!Y355=0,0,'2a - USD - local'!Y355/'2b - USD - conv.'!Y355)</f>
        <v>0</v>
      </c>
      <c r="Z355" s="286">
        <f>IF('2b - USD - conv.'!Z355=0,0,'2a - USD - local'!Z355/'2b - USD - conv.'!Z355)</f>
        <v>0</v>
      </c>
      <c r="AA355" s="286">
        <f>IF('2b - USD - conv.'!AA355=0,0,'2a - USD - local'!AA355/'2b - USD - conv.'!AA355)</f>
        <v>0</v>
      </c>
      <c r="AB355" s="286">
        <f>IF('2b - USD - conv.'!AB355=0,0,'2a - USD - local'!AB355/'2b - USD - conv.'!AB355)</f>
        <v>0</v>
      </c>
      <c r="AC355" s="286">
        <f>IF('2b - USD - conv.'!AC355=0,0,'2a - USD - local'!AC355/'2b - USD - conv.'!AC355)</f>
        <v>0</v>
      </c>
      <c r="AD355" s="286">
        <f>IF('2b - USD - conv.'!AD355=0,0,'2a - USD - local'!AD355/'2b - USD - conv.'!AD355)</f>
        <v>0</v>
      </c>
      <c r="AE355" s="286">
        <f>IF('2b - USD - conv.'!AE355=0,0,'2a - USD - local'!AE355/'2b - USD - conv.'!AE355)</f>
        <v>0</v>
      </c>
      <c r="AF355" s="286">
        <f>IF('2b - USD - conv.'!AF355=0,0,'2a - USD - local'!AF355/'2b - USD - conv.'!AF355)</f>
        <v>0</v>
      </c>
      <c r="AG355" s="286">
        <f>IF('2b - USD - conv.'!AG355=0,0,'2a - USD - local'!AG355/'2b - USD - conv.'!AG355)</f>
        <v>0</v>
      </c>
      <c r="AH355" s="286">
        <f>IF('2b - USD - conv.'!AH355=0,0,'2a - USD - local'!AH355/'2b - USD - conv.'!AH355)</f>
        <v>0</v>
      </c>
      <c r="AI355" s="286">
        <f>IF('2b - USD - conv.'!AI355=0,0,'2a - USD - local'!AI355/'2b - USD - conv.'!AI355)</f>
        <v>0</v>
      </c>
      <c r="AJ355" s="286">
        <f>IF('2b - USD - conv.'!AJ355=0,0,'2a - USD - local'!AJ355/'2b - USD - conv.'!AJ355)</f>
        <v>0</v>
      </c>
      <c r="AK355" s="286">
        <f>IF('2b - USD - conv.'!AK355=0,0,'2a - USD - local'!AK355/'2b - USD - conv.'!AK355)</f>
        <v>0</v>
      </c>
      <c r="AL355" s="286">
        <f>IF('2b - USD - conv.'!AL355=0,0,'2a - USD - local'!AL355/'2b - USD - conv.'!AL355)</f>
        <v>0</v>
      </c>
      <c r="AM355" s="286">
        <f>IF('2b - USD - conv.'!AM355=0,0,'2a - USD - local'!AM355/'2b - USD - conv.'!AM355)</f>
        <v>0</v>
      </c>
      <c r="AN355" s="286">
        <f>IF('2b - USD - conv.'!AN355=0,0,'2a - USD - local'!AN355/'2b - USD - conv.'!AN355)</f>
        <v>0</v>
      </c>
      <c r="AO355" s="286">
        <f>IF('2b - USD - conv.'!AO355=0,0,'2a - USD - local'!AO355/'2b - USD - conv.'!AO355)</f>
        <v>0</v>
      </c>
      <c r="AP355" s="308">
        <f>IF('2b - USD - conv.'!AP355=0,0,'2a - USD - local'!AP355/'2b - USD - conv.'!AP355)</f>
        <v>0</v>
      </c>
    </row>
    <row r="356" spans="1:42" customFormat="1" outlineLevel="2">
      <c r="A356" s="211" t="str">
        <f>A350&amp;"."&amp;A352&amp;"."&amp;A351&amp;"."&amp;B356</f>
        <v>1.c.8.4</v>
      </c>
      <c r="B356">
        <v>4</v>
      </c>
      <c r="C356" t="str">
        <f>'1-GBP'!C356</f>
        <v/>
      </c>
      <c r="M356" s="286">
        <f>IF('2b - USD - conv.'!M356=0,0,'2a - USD - local'!M356/'2b - USD - conv.'!M356)</f>
        <v>0</v>
      </c>
      <c r="N356" s="286">
        <f>IF('2b - USD - conv.'!N356=0,0,'2a - USD - local'!N356/'2b - USD - conv.'!N356)</f>
        <v>0</v>
      </c>
      <c r="O356" s="286">
        <f>IF('2b - USD - conv.'!O356=0,0,'2a - USD - local'!O356/'2b - USD - conv.'!O356)</f>
        <v>0</v>
      </c>
      <c r="P356" s="286">
        <f>IF('2b - USD - conv.'!P356=0,0,'2a - USD - local'!P356/'2b - USD - conv.'!P356)</f>
        <v>0</v>
      </c>
      <c r="Q356" s="286">
        <f>IF('2b - USD - conv.'!Q356=0,0,'2a - USD - local'!Q356/'2b - USD - conv.'!Q356)</f>
        <v>0</v>
      </c>
      <c r="R356" s="286">
        <f>IF('2b - USD - conv.'!R356=0,0,'2a - USD - local'!R356/'2b - USD - conv.'!R356)</f>
        <v>0</v>
      </c>
      <c r="S356" s="286">
        <f>IF('2b - USD - conv.'!S356=0,0,'2a - USD - local'!S356/'2b - USD - conv.'!S356)</f>
        <v>0</v>
      </c>
      <c r="T356" s="286">
        <f>IF('2b - USD - conv.'!T356=0,0,'2a - USD - local'!T356/'2b - USD - conv.'!T356)</f>
        <v>0</v>
      </c>
      <c r="U356" s="286">
        <f>IF('2b - USD - conv.'!U356=0,0,'2a - USD - local'!U356/'2b - USD - conv.'!U356)</f>
        <v>0</v>
      </c>
      <c r="V356" s="286">
        <f>IF('2b - USD - conv.'!V356=0,0,'2a - USD - local'!V356/'2b - USD - conv.'!V356)</f>
        <v>0</v>
      </c>
      <c r="W356" s="286">
        <f>IF('2b - USD - conv.'!W356=0,0,'2a - USD - local'!W356/'2b - USD - conv.'!W356)</f>
        <v>0</v>
      </c>
      <c r="X356" s="286">
        <f>IF('2b - USD - conv.'!X356=0,0,'2a - USD - local'!X356/'2b - USD - conv.'!X356)</f>
        <v>0</v>
      </c>
      <c r="Y356" s="286">
        <f>IF('2b - USD - conv.'!Y356=0,0,'2a - USD - local'!Y356/'2b - USD - conv.'!Y356)</f>
        <v>0</v>
      </c>
      <c r="Z356" s="286">
        <f>IF('2b - USD - conv.'!Z356=0,0,'2a - USD - local'!Z356/'2b - USD - conv.'!Z356)</f>
        <v>0</v>
      </c>
      <c r="AA356" s="286">
        <f>IF('2b - USD - conv.'!AA356=0,0,'2a - USD - local'!AA356/'2b - USD - conv.'!AA356)</f>
        <v>0</v>
      </c>
      <c r="AB356" s="286">
        <f>IF('2b - USD - conv.'!AB356=0,0,'2a - USD - local'!AB356/'2b - USD - conv.'!AB356)</f>
        <v>0</v>
      </c>
      <c r="AC356" s="286">
        <f>IF('2b - USD - conv.'!AC356=0,0,'2a - USD - local'!AC356/'2b - USD - conv.'!AC356)</f>
        <v>0</v>
      </c>
      <c r="AD356" s="286">
        <f>IF('2b - USD - conv.'!AD356=0,0,'2a - USD - local'!AD356/'2b - USD - conv.'!AD356)</f>
        <v>0</v>
      </c>
      <c r="AE356" s="286">
        <f>IF('2b - USD - conv.'!AE356=0,0,'2a - USD - local'!AE356/'2b - USD - conv.'!AE356)</f>
        <v>0</v>
      </c>
      <c r="AF356" s="286">
        <f>IF('2b - USD - conv.'!AF356=0,0,'2a - USD - local'!AF356/'2b - USD - conv.'!AF356)</f>
        <v>0</v>
      </c>
      <c r="AG356" s="286">
        <f>IF('2b - USD - conv.'!AG356=0,0,'2a - USD - local'!AG356/'2b - USD - conv.'!AG356)</f>
        <v>0</v>
      </c>
      <c r="AH356" s="286">
        <f>IF('2b - USD - conv.'!AH356=0,0,'2a - USD - local'!AH356/'2b - USD - conv.'!AH356)</f>
        <v>0</v>
      </c>
      <c r="AI356" s="286">
        <f>IF('2b - USD - conv.'!AI356=0,0,'2a - USD - local'!AI356/'2b - USD - conv.'!AI356)</f>
        <v>0</v>
      </c>
      <c r="AJ356" s="286">
        <f>IF('2b - USD - conv.'!AJ356=0,0,'2a - USD - local'!AJ356/'2b - USD - conv.'!AJ356)</f>
        <v>0</v>
      </c>
      <c r="AK356" s="286">
        <f>IF('2b - USD - conv.'!AK356=0,0,'2a - USD - local'!AK356/'2b - USD - conv.'!AK356)</f>
        <v>0</v>
      </c>
      <c r="AL356" s="286">
        <f>IF('2b - USD - conv.'!AL356=0,0,'2a - USD - local'!AL356/'2b - USD - conv.'!AL356)</f>
        <v>0</v>
      </c>
      <c r="AM356" s="286">
        <f>IF('2b - USD - conv.'!AM356=0,0,'2a - USD - local'!AM356/'2b - USD - conv.'!AM356)</f>
        <v>0</v>
      </c>
      <c r="AN356" s="286">
        <f>IF('2b - USD - conv.'!AN356=0,0,'2a - USD - local'!AN356/'2b - USD - conv.'!AN356)</f>
        <v>0</v>
      </c>
      <c r="AO356" s="286">
        <f>IF('2b - USD - conv.'!AO356=0,0,'2a - USD - local'!AO356/'2b - USD - conv.'!AO356)</f>
        <v>0</v>
      </c>
      <c r="AP356" s="308">
        <f>IF('2b - USD - conv.'!AP356=0,0,'2a - USD - local'!AP356/'2b - USD - conv.'!AP356)</f>
        <v>0</v>
      </c>
    </row>
    <row r="357" spans="1:42" customFormat="1" outlineLevel="2">
      <c r="A357" s="211" t="str">
        <f>A350&amp;"."&amp;A352&amp;"."&amp;A351&amp;"."&amp;B357</f>
        <v>1.c.8.5</v>
      </c>
      <c r="B357">
        <v>5</v>
      </c>
      <c r="C357" t="str">
        <f>'1-GBP'!C357</f>
        <v/>
      </c>
      <c r="M357" s="286">
        <f>IF('2b - USD - conv.'!M357=0,0,'2a - USD - local'!M357/'2b - USD - conv.'!M357)</f>
        <v>0</v>
      </c>
      <c r="N357" s="286">
        <f>IF('2b - USD - conv.'!N357=0,0,'2a - USD - local'!N357/'2b - USD - conv.'!N357)</f>
        <v>0</v>
      </c>
      <c r="O357" s="286">
        <f>IF('2b - USD - conv.'!O357=0,0,'2a - USD - local'!O357/'2b - USD - conv.'!O357)</f>
        <v>0</v>
      </c>
      <c r="P357" s="286">
        <f>IF('2b - USD - conv.'!P357=0,0,'2a - USD - local'!P357/'2b - USD - conv.'!P357)</f>
        <v>0</v>
      </c>
      <c r="Q357" s="286">
        <f>IF('2b - USD - conv.'!Q357=0,0,'2a - USD - local'!Q357/'2b - USD - conv.'!Q357)</f>
        <v>0</v>
      </c>
      <c r="R357" s="286">
        <f>IF('2b - USD - conv.'!R357=0,0,'2a - USD - local'!R357/'2b - USD - conv.'!R357)</f>
        <v>0</v>
      </c>
      <c r="S357" s="286">
        <f>IF('2b - USD - conv.'!S357=0,0,'2a - USD - local'!S357/'2b - USD - conv.'!S357)</f>
        <v>0</v>
      </c>
      <c r="T357" s="286">
        <f>IF('2b - USD - conv.'!T357=0,0,'2a - USD - local'!T357/'2b - USD - conv.'!T357)</f>
        <v>0</v>
      </c>
      <c r="U357" s="286">
        <f>IF('2b - USD - conv.'!U357=0,0,'2a - USD - local'!U357/'2b - USD - conv.'!U357)</f>
        <v>0</v>
      </c>
      <c r="V357" s="286">
        <f>IF('2b - USD - conv.'!V357=0,0,'2a - USD - local'!V357/'2b - USD - conv.'!V357)</f>
        <v>0</v>
      </c>
      <c r="W357" s="286">
        <f>IF('2b - USD - conv.'!W357=0,0,'2a - USD - local'!W357/'2b - USD - conv.'!W357)</f>
        <v>0</v>
      </c>
      <c r="X357" s="286">
        <f>IF('2b - USD - conv.'!X357=0,0,'2a - USD - local'!X357/'2b - USD - conv.'!X357)</f>
        <v>0</v>
      </c>
      <c r="Y357" s="286">
        <f>IF('2b - USD - conv.'!Y357=0,0,'2a - USD - local'!Y357/'2b - USD - conv.'!Y357)</f>
        <v>0</v>
      </c>
      <c r="Z357" s="286">
        <f>IF('2b - USD - conv.'!Z357=0,0,'2a - USD - local'!Z357/'2b - USD - conv.'!Z357)</f>
        <v>0</v>
      </c>
      <c r="AA357" s="286">
        <f>IF('2b - USD - conv.'!AA357=0,0,'2a - USD - local'!AA357/'2b - USD - conv.'!AA357)</f>
        <v>0</v>
      </c>
      <c r="AB357" s="286">
        <f>IF('2b - USD - conv.'!AB357=0,0,'2a - USD - local'!AB357/'2b - USD - conv.'!AB357)</f>
        <v>0</v>
      </c>
      <c r="AC357" s="286">
        <f>IF('2b - USD - conv.'!AC357=0,0,'2a - USD - local'!AC357/'2b - USD - conv.'!AC357)</f>
        <v>0</v>
      </c>
      <c r="AD357" s="286">
        <f>IF('2b - USD - conv.'!AD357=0,0,'2a - USD - local'!AD357/'2b - USD - conv.'!AD357)</f>
        <v>0</v>
      </c>
      <c r="AE357" s="286">
        <f>IF('2b - USD - conv.'!AE357=0,0,'2a - USD - local'!AE357/'2b - USD - conv.'!AE357)</f>
        <v>0</v>
      </c>
      <c r="AF357" s="286">
        <f>IF('2b - USD - conv.'!AF357=0,0,'2a - USD - local'!AF357/'2b - USD - conv.'!AF357)</f>
        <v>0</v>
      </c>
      <c r="AG357" s="286">
        <f>IF('2b - USD - conv.'!AG357=0,0,'2a - USD - local'!AG357/'2b - USD - conv.'!AG357)</f>
        <v>0</v>
      </c>
      <c r="AH357" s="286">
        <f>IF('2b - USD - conv.'!AH357=0,0,'2a - USD - local'!AH357/'2b - USD - conv.'!AH357)</f>
        <v>0</v>
      </c>
      <c r="AI357" s="286">
        <f>IF('2b - USD - conv.'!AI357=0,0,'2a - USD - local'!AI357/'2b - USD - conv.'!AI357)</f>
        <v>0</v>
      </c>
      <c r="AJ357" s="286">
        <f>IF('2b - USD - conv.'!AJ357=0,0,'2a - USD - local'!AJ357/'2b - USD - conv.'!AJ357)</f>
        <v>0</v>
      </c>
      <c r="AK357" s="286">
        <f>IF('2b - USD - conv.'!AK357=0,0,'2a - USD - local'!AK357/'2b - USD - conv.'!AK357)</f>
        <v>0</v>
      </c>
      <c r="AL357" s="286">
        <f>IF('2b - USD - conv.'!AL357=0,0,'2a - USD - local'!AL357/'2b - USD - conv.'!AL357)</f>
        <v>0</v>
      </c>
      <c r="AM357" s="286">
        <f>IF('2b - USD - conv.'!AM357=0,0,'2a - USD - local'!AM357/'2b - USD - conv.'!AM357)</f>
        <v>0</v>
      </c>
      <c r="AN357" s="286">
        <f>IF('2b - USD - conv.'!AN357=0,0,'2a - USD - local'!AN357/'2b - USD - conv.'!AN357)</f>
        <v>0</v>
      </c>
      <c r="AO357" s="286">
        <f>IF('2b - USD - conv.'!AO357=0,0,'2a - USD - local'!AO357/'2b - USD - conv.'!AO357)</f>
        <v>0</v>
      </c>
      <c r="AP357" s="308">
        <f>IF('2b - USD - conv.'!AP357=0,0,'2a - USD - local'!AP357/'2b - USD - conv.'!AP357)</f>
        <v>0</v>
      </c>
    </row>
    <row r="358" spans="1:42" customFormat="1" outlineLevel="2">
      <c r="A358" s="211" t="str">
        <f>A350&amp;"."&amp;A352&amp;"."&amp;A351&amp;"."&amp;B358</f>
        <v>1.c.8.6</v>
      </c>
      <c r="B358">
        <v>6</v>
      </c>
      <c r="C358" t="str">
        <f>'1-GBP'!C358</f>
        <v/>
      </c>
      <c r="M358" s="286">
        <f>IF('2b - USD - conv.'!M358=0,0,'2a - USD - local'!M358/'2b - USD - conv.'!M358)</f>
        <v>0</v>
      </c>
      <c r="N358" s="286">
        <f>IF('2b - USD - conv.'!N358=0,0,'2a - USD - local'!N358/'2b - USD - conv.'!N358)</f>
        <v>0</v>
      </c>
      <c r="O358" s="286">
        <f>IF('2b - USD - conv.'!O358=0,0,'2a - USD - local'!O358/'2b - USD - conv.'!O358)</f>
        <v>0</v>
      </c>
      <c r="P358" s="286">
        <f>IF('2b - USD - conv.'!P358=0,0,'2a - USD - local'!P358/'2b - USD - conv.'!P358)</f>
        <v>0</v>
      </c>
      <c r="Q358" s="286">
        <f>IF('2b - USD - conv.'!Q358=0,0,'2a - USD - local'!Q358/'2b - USD - conv.'!Q358)</f>
        <v>0</v>
      </c>
      <c r="R358" s="286">
        <f>IF('2b - USD - conv.'!R358=0,0,'2a - USD - local'!R358/'2b - USD - conv.'!R358)</f>
        <v>0</v>
      </c>
      <c r="S358" s="286">
        <f>IF('2b - USD - conv.'!S358=0,0,'2a - USD - local'!S358/'2b - USD - conv.'!S358)</f>
        <v>0</v>
      </c>
      <c r="T358" s="286">
        <f>IF('2b - USD - conv.'!T358=0,0,'2a - USD - local'!T358/'2b - USD - conv.'!T358)</f>
        <v>0</v>
      </c>
      <c r="U358" s="286">
        <f>IF('2b - USD - conv.'!U358=0,0,'2a - USD - local'!U358/'2b - USD - conv.'!U358)</f>
        <v>0</v>
      </c>
      <c r="V358" s="286">
        <f>IF('2b - USD - conv.'!V358=0,0,'2a - USD - local'!V358/'2b - USD - conv.'!V358)</f>
        <v>0</v>
      </c>
      <c r="W358" s="286">
        <f>IF('2b - USD - conv.'!W358=0,0,'2a - USD - local'!W358/'2b - USD - conv.'!W358)</f>
        <v>0</v>
      </c>
      <c r="X358" s="286">
        <f>IF('2b - USD - conv.'!X358=0,0,'2a - USD - local'!X358/'2b - USD - conv.'!X358)</f>
        <v>0</v>
      </c>
      <c r="Y358" s="286">
        <f>IF('2b - USD - conv.'!Y358=0,0,'2a - USD - local'!Y358/'2b - USD - conv.'!Y358)</f>
        <v>0</v>
      </c>
      <c r="Z358" s="286">
        <f>IF('2b - USD - conv.'!Z358=0,0,'2a - USD - local'!Z358/'2b - USD - conv.'!Z358)</f>
        <v>0</v>
      </c>
      <c r="AA358" s="286">
        <f>IF('2b - USD - conv.'!AA358=0,0,'2a - USD - local'!AA358/'2b - USD - conv.'!AA358)</f>
        <v>0</v>
      </c>
      <c r="AB358" s="286">
        <f>IF('2b - USD - conv.'!AB358=0,0,'2a - USD - local'!AB358/'2b - USD - conv.'!AB358)</f>
        <v>0</v>
      </c>
      <c r="AC358" s="286">
        <f>IF('2b - USD - conv.'!AC358=0,0,'2a - USD - local'!AC358/'2b - USD - conv.'!AC358)</f>
        <v>0</v>
      </c>
      <c r="AD358" s="286">
        <f>IF('2b - USD - conv.'!AD358=0,0,'2a - USD - local'!AD358/'2b - USD - conv.'!AD358)</f>
        <v>0</v>
      </c>
      <c r="AE358" s="286">
        <f>IF('2b - USD - conv.'!AE358=0,0,'2a - USD - local'!AE358/'2b - USD - conv.'!AE358)</f>
        <v>0</v>
      </c>
      <c r="AF358" s="286">
        <f>IF('2b - USD - conv.'!AF358=0,0,'2a - USD - local'!AF358/'2b - USD - conv.'!AF358)</f>
        <v>0</v>
      </c>
      <c r="AG358" s="286">
        <f>IF('2b - USD - conv.'!AG358=0,0,'2a - USD - local'!AG358/'2b - USD - conv.'!AG358)</f>
        <v>0</v>
      </c>
      <c r="AH358" s="286">
        <f>IF('2b - USD - conv.'!AH358=0,0,'2a - USD - local'!AH358/'2b - USD - conv.'!AH358)</f>
        <v>0</v>
      </c>
      <c r="AI358" s="286">
        <f>IF('2b - USD - conv.'!AI358=0,0,'2a - USD - local'!AI358/'2b - USD - conv.'!AI358)</f>
        <v>0</v>
      </c>
      <c r="AJ358" s="286">
        <f>IF('2b - USD - conv.'!AJ358=0,0,'2a - USD - local'!AJ358/'2b - USD - conv.'!AJ358)</f>
        <v>0</v>
      </c>
      <c r="AK358" s="286">
        <f>IF('2b - USD - conv.'!AK358=0,0,'2a - USD - local'!AK358/'2b - USD - conv.'!AK358)</f>
        <v>0</v>
      </c>
      <c r="AL358" s="286">
        <f>IF('2b - USD - conv.'!AL358=0,0,'2a - USD - local'!AL358/'2b - USD - conv.'!AL358)</f>
        <v>0</v>
      </c>
      <c r="AM358" s="286">
        <f>IF('2b - USD - conv.'!AM358=0,0,'2a - USD - local'!AM358/'2b - USD - conv.'!AM358)</f>
        <v>0</v>
      </c>
      <c r="AN358" s="286">
        <f>IF('2b - USD - conv.'!AN358=0,0,'2a - USD - local'!AN358/'2b - USD - conv.'!AN358)</f>
        <v>0</v>
      </c>
      <c r="AO358" s="286">
        <f>IF('2b - USD - conv.'!AO358=0,0,'2a - USD - local'!AO358/'2b - USD - conv.'!AO358)</f>
        <v>0</v>
      </c>
      <c r="AP358" s="308">
        <f>IF('2b - USD - conv.'!AP358=0,0,'2a - USD - local'!AP358/'2b - USD - conv.'!AP358)</f>
        <v>0</v>
      </c>
    </row>
    <row r="359" spans="1:42" customFormat="1" outlineLevel="2">
      <c r="A359" s="211" t="str">
        <f>A350&amp;"."&amp;A352&amp;"."&amp;A351&amp;"."&amp;B359</f>
        <v>1.c.8.7</v>
      </c>
      <c r="B359">
        <v>7</v>
      </c>
      <c r="C359" t="str">
        <f>'1-GBP'!C359</f>
        <v/>
      </c>
      <c r="M359" s="286">
        <f>IF('2b - USD - conv.'!M359=0,0,'2a - USD - local'!M359/'2b - USD - conv.'!M359)</f>
        <v>0</v>
      </c>
      <c r="N359" s="286">
        <f>IF('2b - USD - conv.'!N359=0,0,'2a - USD - local'!N359/'2b - USD - conv.'!N359)</f>
        <v>0</v>
      </c>
      <c r="O359" s="286">
        <f>IF('2b - USD - conv.'!O359=0,0,'2a - USD - local'!O359/'2b - USD - conv.'!O359)</f>
        <v>0</v>
      </c>
      <c r="P359" s="286">
        <f>IF('2b - USD - conv.'!P359=0,0,'2a - USD - local'!P359/'2b - USD - conv.'!P359)</f>
        <v>0</v>
      </c>
      <c r="Q359" s="286">
        <f>IF('2b - USD - conv.'!Q359=0,0,'2a - USD - local'!Q359/'2b - USD - conv.'!Q359)</f>
        <v>0</v>
      </c>
      <c r="R359" s="286">
        <f>IF('2b - USD - conv.'!R359=0,0,'2a - USD - local'!R359/'2b - USD - conv.'!R359)</f>
        <v>0</v>
      </c>
      <c r="S359" s="286">
        <f>IF('2b - USD - conv.'!S359=0,0,'2a - USD - local'!S359/'2b - USD - conv.'!S359)</f>
        <v>0</v>
      </c>
      <c r="T359" s="286">
        <f>IF('2b - USD - conv.'!T359=0,0,'2a - USD - local'!T359/'2b - USD - conv.'!T359)</f>
        <v>0</v>
      </c>
      <c r="U359" s="286">
        <f>IF('2b - USD - conv.'!U359=0,0,'2a - USD - local'!U359/'2b - USD - conv.'!U359)</f>
        <v>0</v>
      </c>
      <c r="V359" s="286">
        <f>IF('2b - USD - conv.'!V359=0,0,'2a - USD - local'!V359/'2b - USD - conv.'!V359)</f>
        <v>0</v>
      </c>
      <c r="W359" s="286">
        <f>IF('2b - USD - conv.'!W359=0,0,'2a - USD - local'!W359/'2b - USD - conv.'!W359)</f>
        <v>0</v>
      </c>
      <c r="X359" s="286">
        <f>IF('2b - USD - conv.'!X359=0,0,'2a - USD - local'!X359/'2b - USD - conv.'!X359)</f>
        <v>0</v>
      </c>
      <c r="Y359" s="286">
        <f>IF('2b - USD - conv.'!Y359=0,0,'2a - USD - local'!Y359/'2b - USD - conv.'!Y359)</f>
        <v>0</v>
      </c>
      <c r="Z359" s="286">
        <f>IF('2b - USD - conv.'!Z359=0,0,'2a - USD - local'!Z359/'2b - USD - conv.'!Z359)</f>
        <v>0</v>
      </c>
      <c r="AA359" s="286">
        <f>IF('2b - USD - conv.'!AA359=0,0,'2a - USD - local'!AA359/'2b - USD - conv.'!AA359)</f>
        <v>0</v>
      </c>
      <c r="AB359" s="286">
        <f>IF('2b - USD - conv.'!AB359=0,0,'2a - USD - local'!AB359/'2b - USD - conv.'!AB359)</f>
        <v>0</v>
      </c>
      <c r="AC359" s="286">
        <f>IF('2b - USD - conv.'!AC359=0,0,'2a - USD - local'!AC359/'2b - USD - conv.'!AC359)</f>
        <v>0</v>
      </c>
      <c r="AD359" s="286">
        <f>IF('2b - USD - conv.'!AD359=0,0,'2a - USD - local'!AD359/'2b - USD - conv.'!AD359)</f>
        <v>0</v>
      </c>
      <c r="AE359" s="286">
        <f>IF('2b - USD - conv.'!AE359=0,0,'2a - USD - local'!AE359/'2b - USD - conv.'!AE359)</f>
        <v>0</v>
      </c>
      <c r="AF359" s="286">
        <f>IF('2b - USD - conv.'!AF359=0,0,'2a - USD - local'!AF359/'2b - USD - conv.'!AF359)</f>
        <v>0</v>
      </c>
      <c r="AG359" s="286">
        <f>IF('2b - USD - conv.'!AG359=0,0,'2a - USD - local'!AG359/'2b - USD - conv.'!AG359)</f>
        <v>0</v>
      </c>
      <c r="AH359" s="286">
        <f>IF('2b - USD - conv.'!AH359=0,0,'2a - USD - local'!AH359/'2b - USD - conv.'!AH359)</f>
        <v>0</v>
      </c>
      <c r="AI359" s="286">
        <f>IF('2b - USD - conv.'!AI359=0,0,'2a - USD - local'!AI359/'2b - USD - conv.'!AI359)</f>
        <v>0</v>
      </c>
      <c r="AJ359" s="286">
        <f>IF('2b - USD - conv.'!AJ359=0,0,'2a - USD - local'!AJ359/'2b - USD - conv.'!AJ359)</f>
        <v>0</v>
      </c>
      <c r="AK359" s="286">
        <f>IF('2b - USD - conv.'!AK359=0,0,'2a - USD - local'!AK359/'2b - USD - conv.'!AK359)</f>
        <v>0</v>
      </c>
      <c r="AL359" s="286">
        <f>IF('2b - USD - conv.'!AL359=0,0,'2a - USD - local'!AL359/'2b - USD - conv.'!AL359)</f>
        <v>0</v>
      </c>
      <c r="AM359" s="286">
        <f>IF('2b - USD - conv.'!AM359=0,0,'2a - USD - local'!AM359/'2b - USD - conv.'!AM359)</f>
        <v>0</v>
      </c>
      <c r="AN359" s="286">
        <f>IF('2b - USD - conv.'!AN359=0,0,'2a - USD - local'!AN359/'2b - USD - conv.'!AN359)</f>
        <v>0</v>
      </c>
      <c r="AO359" s="286">
        <f>IF('2b - USD - conv.'!AO359=0,0,'2a - USD - local'!AO359/'2b - USD - conv.'!AO359)</f>
        <v>0</v>
      </c>
      <c r="AP359" s="308">
        <f>IF('2b - USD - conv.'!AP359=0,0,'2a - USD - local'!AP359/'2b - USD - conv.'!AP359)</f>
        <v>0</v>
      </c>
    </row>
    <row r="360" spans="1:42" customFormat="1" outlineLevel="2">
      <c r="A360" s="211" t="str">
        <f>A350&amp;"."&amp;A352&amp;"."&amp;A351&amp;"."&amp;B360</f>
        <v>1.c.8.8</v>
      </c>
      <c r="B360">
        <v>8</v>
      </c>
      <c r="C360" t="str">
        <f>'1-GBP'!C360</f>
        <v/>
      </c>
      <c r="M360" s="286">
        <f>IF('2b - USD - conv.'!M360=0,0,'2a - USD - local'!M360/'2b - USD - conv.'!M360)</f>
        <v>0</v>
      </c>
      <c r="N360" s="286">
        <f>IF('2b - USD - conv.'!N360=0,0,'2a - USD - local'!N360/'2b - USD - conv.'!N360)</f>
        <v>0</v>
      </c>
      <c r="O360" s="286">
        <f>IF('2b - USD - conv.'!O360=0,0,'2a - USD - local'!O360/'2b - USD - conv.'!O360)</f>
        <v>0</v>
      </c>
      <c r="P360" s="286">
        <f>IF('2b - USD - conv.'!P360=0,0,'2a - USD - local'!P360/'2b - USD - conv.'!P360)</f>
        <v>0</v>
      </c>
      <c r="Q360" s="286">
        <f>IF('2b - USD - conv.'!Q360=0,0,'2a - USD - local'!Q360/'2b - USD - conv.'!Q360)</f>
        <v>0</v>
      </c>
      <c r="R360" s="286">
        <f>IF('2b - USD - conv.'!R360=0,0,'2a - USD - local'!R360/'2b - USD - conv.'!R360)</f>
        <v>0</v>
      </c>
      <c r="S360" s="286">
        <f>IF('2b - USD - conv.'!S360=0,0,'2a - USD - local'!S360/'2b - USD - conv.'!S360)</f>
        <v>0</v>
      </c>
      <c r="T360" s="286">
        <f>IF('2b - USD - conv.'!T360=0,0,'2a - USD - local'!T360/'2b - USD - conv.'!T360)</f>
        <v>0</v>
      </c>
      <c r="U360" s="286">
        <f>IF('2b - USD - conv.'!U360=0,0,'2a - USD - local'!U360/'2b - USD - conv.'!U360)</f>
        <v>0</v>
      </c>
      <c r="V360" s="286">
        <f>IF('2b - USD - conv.'!V360=0,0,'2a - USD - local'!V360/'2b - USD - conv.'!V360)</f>
        <v>0</v>
      </c>
      <c r="W360" s="286">
        <f>IF('2b - USD - conv.'!W360=0,0,'2a - USD - local'!W360/'2b - USD - conv.'!W360)</f>
        <v>0</v>
      </c>
      <c r="X360" s="286">
        <f>IF('2b - USD - conv.'!X360=0,0,'2a - USD - local'!X360/'2b - USD - conv.'!X360)</f>
        <v>0</v>
      </c>
      <c r="Y360" s="286">
        <f>IF('2b - USD - conv.'!Y360=0,0,'2a - USD - local'!Y360/'2b - USD - conv.'!Y360)</f>
        <v>0</v>
      </c>
      <c r="Z360" s="286">
        <f>IF('2b - USD - conv.'!Z360=0,0,'2a - USD - local'!Z360/'2b - USD - conv.'!Z360)</f>
        <v>0</v>
      </c>
      <c r="AA360" s="286">
        <f>IF('2b - USD - conv.'!AA360=0,0,'2a - USD - local'!AA360/'2b - USD - conv.'!AA360)</f>
        <v>0</v>
      </c>
      <c r="AB360" s="286">
        <f>IF('2b - USD - conv.'!AB360=0,0,'2a - USD - local'!AB360/'2b - USD - conv.'!AB360)</f>
        <v>0</v>
      </c>
      <c r="AC360" s="286">
        <f>IF('2b - USD - conv.'!AC360=0,0,'2a - USD - local'!AC360/'2b - USD - conv.'!AC360)</f>
        <v>0</v>
      </c>
      <c r="AD360" s="286">
        <f>IF('2b - USD - conv.'!AD360=0,0,'2a - USD - local'!AD360/'2b - USD - conv.'!AD360)</f>
        <v>0</v>
      </c>
      <c r="AE360" s="286">
        <f>IF('2b - USD - conv.'!AE360=0,0,'2a - USD - local'!AE360/'2b - USD - conv.'!AE360)</f>
        <v>0</v>
      </c>
      <c r="AF360" s="286">
        <f>IF('2b - USD - conv.'!AF360=0,0,'2a - USD - local'!AF360/'2b - USD - conv.'!AF360)</f>
        <v>0</v>
      </c>
      <c r="AG360" s="286">
        <f>IF('2b - USD - conv.'!AG360=0,0,'2a - USD - local'!AG360/'2b - USD - conv.'!AG360)</f>
        <v>0</v>
      </c>
      <c r="AH360" s="286">
        <f>IF('2b - USD - conv.'!AH360=0,0,'2a - USD - local'!AH360/'2b - USD - conv.'!AH360)</f>
        <v>0</v>
      </c>
      <c r="AI360" s="286">
        <f>IF('2b - USD - conv.'!AI360=0,0,'2a - USD - local'!AI360/'2b - USD - conv.'!AI360)</f>
        <v>0</v>
      </c>
      <c r="AJ360" s="286">
        <f>IF('2b - USD - conv.'!AJ360=0,0,'2a - USD - local'!AJ360/'2b - USD - conv.'!AJ360)</f>
        <v>0</v>
      </c>
      <c r="AK360" s="286">
        <f>IF('2b - USD - conv.'!AK360=0,0,'2a - USD - local'!AK360/'2b - USD - conv.'!AK360)</f>
        <v>0</v>
      </c>
      <c r="AL360" s="286">
        <f>IF('2b - USD - conv.'!AL360=0,0,'2a - USD - local'!AL360/'2b - USD - conv.'!AL360)</f>
        <v>0</v>
      </c>
      <c r="AM360" s="286">
        <f>IF('2b - USD - conv.'!AM360=0,0,'2a - USD - local'!AM360/'2b - USD - conv.'!AM360)</f>
        <v>0</v>
      </c>
      <c r="AN360" s="286">
        <f>IF('2b - USD - conv.'!AN360=0,0,'2a - USD - local'!AN360/'2b - USD - conv.'!AN360)</f>
        <v>0</v>
      </c>
      <c r="AO360" s="286">
        <f>IF('2b - USD - conv.'!AO360=0,0,'2a - USD - local'!AO360/'2b - USD - conv.'!AO360)</f>
        <v>0</v>
      </c>
      <c r="AP360" s="308">
        <f>IF('2b - USD - conv.'!AP360=0,0,'2a - USD - local'!AP360/'2b - USD - conv.'!AP360)</f>
        <v>0</v>
      </c>
    </row>
    <row r="361" spans="1:42" customFormat="1" outlineLevel="2">
      <c r="A361" s="211" t="str">
        <f>A350&amp;"."&amp;A352&amp;"."&amp;A351&amp;"."&amp;B361</f>
        <v>1.c.8.9</v>
      </c>
      <c r="B361">
        <v>9</v>
      </c>
      <c r="C361" t="str">
        <f>'1-GBP'!C361</f>
        <v/>
      </c>
      <c r="M361" s="286">
        <f>IF('2b - USD - conv.'!M361=0,0,'2a - USD - local'!M361/'2b - USD - conv.'!M361)</f>
        <v>0</v>
      </c>
      <c r="N361" s="286">
        <f>IF('2b - USD - conv.'!N361=0,0,'2a - USD - local'!N361/'2b - USD - conv.'!N361)</f>
        <v>0</v>
      </c>
      <c r="O361" s="286">
        <f>IF('2b - USD - conv.'!O361=0,0,'2a - USD - local'!O361/'2b - USD - conv.'!O361)</f>
        <v>0</v>
      </c>
      <c r="P361" s="286">
        <f>IF('2b - USD - conv.'!P361=0,0,'2a - USD - local'!P361/'2b - USD - conv.'!P361)</f>
        <v>0</v>
      </c>
      <c r="Q361" s="286">
        <f>IF('2b - USD - conv.'!Q361=0,0,'2a - USD - local'!Q361/'2b - USD - conv.'!Q361)</f>
        <v>0</v>
      </c>
      <c r="R361" s="286">
        <f>IF('2b - USD - conv.'!R361=0,0,'2a - USD - local'!R361/'2b - USD - conv.'!R361)</f>
        <v>0</v>
      </c>
      <c r="S361" s="286">
        <f>IF('2b - USD - conv.'!S361=0,0,'2a - USD - local'!S361/'2b - USD - conv.'!S361)</f>
        <v>0</v>
      </c>
      <c r="T361" s="286">
        <f>IF('2b - USD - conv.'!T361=0,0,'2a - USD - local'!T361/'2b - USD - conv.'!T361)</f>
        <v>0</v>
      </c>
      <c r="U361" s="286">
        <f>IF('2b - USD - conv.'!U361=0,0,'2a - USD - local'!U361/'2b - USD - conv.'!U361)</f>
        <v>0</v>
      </c>
      <c r="V361" s="286">
        <f>IF('2b - USD - conv.'!V361=0,0,'2a - USD - local'!V361/'2b - USD - conv.'!V361)</f>
        <v>0</v>
      </c>
      <c r="W361" s="286">
        <f>IF('2b - USD - conv.'!W361=0,0,'2a - USD - local'!W361/'2b - USD - conv.'!W361)</f>
        <v>0</v>
      </c>
      <c r="X361" s="286">
        <f>IF('2b - USD - conv.'!X361=0,0,'2a - USD - local'!X361/'2b - USD - conv.'!X361)</f>
        <v>0</v>
      </c>
      <c r="Y361" s="286">
        <f>IF('2b - USD - conv.'!Y361=0,0,'2a - USD - local'!Y361/'2b - USD - conv.'!Y361)</f>
        <v>0</v>
      </c>
      <c r="Z361" s="286">
        <f>IF('2b - USD - conv.'!Z361=0,0,'2a - USD - local'!Z361/'2b - USD - conv.'!Z361)</f>
        <v>0</v>
      </c>
      <c r="AA361" s="286">
        <f>IF('2b - USD - conv.'!AA361=0,0,'2a - USD - local'!AA361/'2b - USD - conv.'!AA361)</f>
        <v>0</v>
      </c>
      <c r="AB361" s="286">
        <f>IF('2b - USD - conv.'!AB361=0,0,'2a - USD - local'!AB361/'2b - USD - conv.'!AB361)</f>
        <v>0</v>
      </c>
      <c r="AC361" s="286">
        <f>IF('2b - USD - conv.'!AC361=0,0,'2a - USD - local'!AC361/'2b - USD - conv.'!AC361)</f>
        <v>0</v>
      </c>
      <c r="AD361" s="286">
        <f>IF('2b - USD - conv.'!AD361=0,0,'2a - USD - local'!AD361/'2b - USD - conv.'!AD361)</f>
        <v>0</v>
      </c>
      <c r="AE361" s="286">
        <f>IF('2b - USD - conv.'!AE361=0,0,'2a - USD - local'!AE361/'2b - USD - conv.'!AE361)</f>
        <v>0</v>
      </c>
      <c r="AF361" s="286">
        <f>IF('2b - USD - conv.'!AF361=0,0,'2a - USD - local'!AF361/'2b - USD - conv.'!AF361)</f>
        <v>0</v>
      </c>
      <c r="AG361" s="286">
        <f>IF('2b - USD - conv.'!AG361=0,0,'2a - USD - local'!AG361/'2b - USD - conv.'!AG361)</f>
        <v>0</v>
      </c>
      <c r="AH361" s="286">
        <f>IF('2b - USD - conv.'!AH361=0,0,'2a - USD - local'!AH361/'2b - USD - conv.'!AH361)</f>
        <v>0</v>
      </c>
      <c r="AI361" s="286">
        <f>IF('2b - USD - conv.'!AI361=0,0,'2a - USD - local'!AI361/'2b - USD - conv.'!AI361)</f>
        <v>0</v>
      </c>
      <c r="AJ361" s="286">
        <f>IF('2b - USD - conv.'!AJ361=0,0,'2a - USD - local'!AJ361/'2b - USD - conv.'!AJ361)</f>
        <v>0</v>
      </c>
      <c r="AK361" s="286">
        <f>IF('2b - USD - conv.'!AK361=0,0,'2a - USD - local'!AK361/'2b - USD - conv.'!AK361)</f>
        <v>0</v>
      </c>
      <c r="AL361" s="286">
        <f>IF('2b - USD - conv.'!AL361=0,0,'2a - USD - local'!AL361/'2b - USD - conv.'!AL361)</f>
        <v>0</v>
      </c>
      <c r="AM361" s="286">
        <f>IF('2b - USD - conv.'!AM361=0,0,'2a - USD - local'!AM361/'2b - USD - conv.'!AM361)</f>
        <v>0</v>
      </c>
      <c r="AN361" s="286">
        <f>IF('2b - USD - conv.'!AN361=0,0,'2a - USD - local'!AN361/'2b - USD - conv.'!AN361)</f>
        <v>0</v>
      </c>
      <c r="AO361" s="286">
        <f>IF('2b - USD - conv.'!AO361=0,0,'2a - USD - local'!AO361/'2b - USD - conv.'!AO361)</f>
        <v>0</v>
      </c>
      <c r="AP361" s="308">
        <f>IF('2b - USD - conv.'!AP361=0,0,'2a - USD - local'!AP361/'2b - USD - conv.'!AP361)</f>
        <v>0</v>
      </c>
    </row>
    <row r="362" spans="1:42" customFormat="1" outlineLevel="2">
      <c r="A362" s="211" t="str">
        <f>A350&amp;"."&amp;A352&amp;"."&amp;A351&amp;"."&amp;B362</f>
        <v>1.c.8.10</v>
      </c>
      <c r="B362">
        <v>10</v>
      </c>
      <c r="C362" t="str">
        <f>'1-GBP'!C362</f>
        <v/>
      </c>
      <c r="M362" s="286">
        <f>IF('2b - USD - conv.'!M362=0,0,'2a - USD - local'!M362/'2b - USD - conv.'!M362)</f>
        <v>0</v>
      </c>
      <c r="N362" s="286">
        <f>IF('2b - USD - conv.'!N362=0,0,'2a - USD - local'!N362/'2b - USD - conv.'!N362)</f>
        <v>0</v>
      </c>
      <c r="O362" s="286">
        <f>IF('2b - USD - conv.'!O362=0,0,'2a - USD - local'!O362/'2b - USD - conv.'!O362)</f>
        <v>0</v>
      </c>
      <c r="P362" s="286">
        <f>IF('2b - USD - conv.'!P362=0,0,'2a - USD - local'!P362/'2b - USD - conv.'!P362)</f>
        <v>0</v>
      </c>
      <c r="Q362" s="286">
        <f>IF('2b - USD - conv.'!Q362=0,0,'2a - USD - local'!Q362/'2b - USD - conv.'!Q362)</f>
        <v>0</v>
      </c>
      <c r="R362" s="286">
        <f>IF('2b - USD - conv.'!R362=0,0,'2a - USD - local'!R362/'2b - USD - conv.'!R362)</f>
        <v>0</v>
      </c>
      <c r="S362" s="286">
        <f>IF('2b - USD - conv.'!S362=0,0,'2a - USD - local'!S362/'2b - USD - conv.'!S362)</f>
        <v>0</v>
      </c>
      <c r="T362" s="286">
        <f>IF('2b - USD - conv.'!T362=0,0,'2a - USD - local'!T362/'2b - USD - conv.'!T362)</f>
        <v>0</v>
      </c>
      <c r="U362" s="286">
        <f>IF('2b - USD - conv.'!U362=0,0,'2a - USD - local'!U362/'2b - USD - conv.'!U362)</f>
        <v>0</v>
      </c>
      <c r="V362" s="286">
        <f>IF('2b - USD - conv.'!V362=0,0,'2a - USD - local'!V362/'2b - USD - conv.'!V362)</f>
        <v>0</v>
      </c>
      <c r="W362" s="286">
        <f>IF('2b - USD - conv.'!W362=0,0,'2a - USD - local'!W362/'2b - USD - conv.'!W362)</f>
        <v>0</v>
      </c>
      <c r="X362" s="286">
        <f>IF('2b - USD - conv.'!X362=0,0,'2a - USD - local'!X362/'2b - USD - conv.'!X362)</f>
        <v>0</v>
      </c>
      <c r="Y362" s="286">
        <f>IF('2b - USD - conv.'!Y362=0,0,'2a - USD - local'!Y362/'2b - USD - conv.'!Y362)</f>
        <v>0</v>
      </c>
      <c r="Z362" s="286">
        <f>IF('2b - USD - conv.'!Z362=0,0,'2a - USD - local'!Z362/'2b - USD - conv.'!Z362)</f>
        <v>0</v>
      </c>
      <c r="AA362" s="286">
        <f>IF('2b - USD - conv.'!AA362=0,0,'2a - USD - local'!AA362/'2b - USD - conv.'!AA362)</f>
        <v>0</v>
      </c>
      <c r="AB362" s="286">
        <f>IF('2b - USD - conv.'!AB362=0,0,'2a - USD - local'!AB362/'2b - USD - conv.'!AB362)</f>
        <v>0</v>
      </c>
      <c r="AC362" s="286">
        <f>IF('2b - USD - conv.'!AC362=0,0,'2a - USD - local'!AC362/'2b - USD - conv.'!AC362)</f>
        <v>0</v>
      </c>
      <c r="AD362" s="286">
        <f>IF('2b - USD - conv.'!AD362=0,0,'2a - USD - local'!AD362/'2b - USD - conv.'!AD362)</f>
        <v>0</v>
      </c>
      <c r="AE362" s="286">
        <f>IF('2b - USD - conv.'!AE362=0,0,'2a - USD - local'!AE362/'2b - USD - conv.'!AE362)</f>
        <v>0</v>
      </c>
      <c r="AF362" s="286">
        <f>IF('2b - USD - conv.'!AF362=0,0,'2a - USD - local'!AF362/'2b - USD - conv.'!AF362)</f>
        <v>0</v>
      </c>
      <c r="AG362" s="286">
        <f>IF('2b - USD - conv.'!AG362=0,0,'2a - USD - local'!AG362/'2b - USD - conv.'!AG362)</f>
        <v>0</v>
      </c>
      <c r="AH362" s="286">
        <f>IF('2b - USD - conv.'!AH362=0,0,'2a - USD - local'!AH362/'2b - USD - conv.'!AH362)</f>
        <v>0</v>
      </c>
      <c r="AI362" s="286">
        <f>IF('2b - USD - conv.'!AI362=0,0,'2a - USD - local'!AI362/'2b - USD - conv.'!AI362)</f>
        <v>0</v>
      </c>
      <c r="AJ362" s="286">
        <f>IF('2b - USD - conv.'!AJ362=0,0,'2a - USD - local'!AJ362/'2b - USD - conv.'!AJ362)</f>
        <v>0</v>
      </c>
      <c r="AK362" s="286">
        <f>IF('2b - USD - conv.'!AK362=0,0,'2a - USD - local'!AK362/'2b - USD - conv.'!AK362)</f>
        <v>0</v>
      </c>
      <c r="AL362" s="286">
        <f>IF('2b - USD - conv.'!AL362=0,0,'2a - USD - local'!AL362/'2b - USD - conv.'!AL362)</f>
        <v>0</v>
      </c>
      <c r="AM362" s="286">
        <f>IF('2b - USD - conv.'!AM362=0,0,'2a - USD - local'!AM362/'2b - USD - conv.'!AM362)</f>
        <v>0</v>
      </c>
      <c r="AN362" s="286">
        <f>IF('2b - USD - conv.'!AN362=0,0,'2a - USD - local'!AN362/'2b - USD - conv.'!AN362)</f>
        <v>0</v>
      </c>
      <c r="AO362" s="286">
        <f>IF('2b - USD - conv.'!AO362=0,0,'2a - USD - local'!AO362/'2b - USD - conv.'!AO362)</f>
        <v>0</v>
      </c>
      <c r="AP362" s="308">
        <f>IF('2b - USD - conv.'!AP362=0,0,'2a - USD - local'!AP362/'2b - USD - conv.'!AP362)</f>
        <v>0</v>
      </c>
    </row>
    <row r="363" spans="1:42" customFormat="1" outlineLevel="2">
      <c r="A363" s="211" t="str">
        <f>A350&amp;"."&amp;A352&amp;"."&amp;A351&amp;"."&amp;B363</f>
        <v>1.c.8.11</v>
      </c>
      <c r="B363">
        <v>11</v>
      </c>
      <c r="C363" t="str">
        <f>'1-GBP'!C363</f>
        <v/>
      </c>
      <c r="M363" s="286">
        <f>IF('2b - USD - conv.'!M363=0,0,'2a - USD - local'!M363/'2b - USD - conv.'!M363)</f>
        <v>0</v>
      </c>
      <c r="N363" s="286">
        <f>IF('2b - USD - conv.'!N363=0,0,'2a - USD - local'!N363/'2b - USD - conv.'!N363)</f>
        <v>0</v>
      </c>
      <c r="O363" s="286">
        <f>IF('2b - USD - conv.'!O363=0,0,'2a - USD - local'!O363/'2b - USD - conv.'!O363)</f>
        <v>0</v>
      </c>
      <c r="P363" s="286">
        <f>IF('2b - USD - conv.'!P363=0,0,'2a - USD - local'!P363/'2b - USD - conv.'!P363)</f>
        <v>0</v>
      </c>
      <c r="Q363" s="286">
        <f>IF('2b - USD - conv.'!Q363=0,0,'2a - USD - local'!Q363/'2b - USD - conv.'!Q363)</f>
        <v>0</v>
      </c>
      <c r="R363" s="286">
        <f>IF('2b - USD - conv.'!R363=0,0,'2a - USD - local'!R363/'2b - USD - conv.'!R363)</f>
        <v>0</v>
      </c>
      <c r="S363" s="286">
        <f>IF('2b - USD - conv.'!S363=0,0,'2a - USD - local'!S363/'2b - USD - conv.'!S363)</f>
        <v>0</v>
      </c>
      <c r="T363" s="286">
        <f>IF('2b - USD - conv.'!T363=0,0,'2a - USD - local'!T363/'2b - USD - conv.'!T363)</f>
        <v>0</v>
      </c>
      <c r="U363" s="286">
        <f>IF('2b - USD - conv.'!U363=0,0,'2a - USD - local'!U363/'2b - USD - conv.'!U363)</f>
        <v>0</v>
      </c>
      <c r="V363" s="286">
        <f>IF('2b - USD - conv.'!V363=0,0,'2a - USD - local'!V363/'2b - USD - conv.'!V363)</f>
        <v>0</v>
      </c>
      <c r="W363" s="286">
        <f>IF('2b - USD - conv.'!W363=0,0,'2a - USD - local'!W363/'2b - USD - conv.'!W363)</f>
        <v>0</v>
      </c>
      <c r="X363" s="286">
        <f>IF('2b - USD - conv.'!X363=0,0,'2a - USD - local'!X363/'2b - USD - conv.'!X363)</f>
        <v>0</v>
      </c>
      <c r="Y363" s="286">
        <f>IF('2b - USD - conv.'!Y363=0,0,'2a - USD - local'!Y363/'2b - USD - conv.'!Y363)</f>
        <v>0</v>
      </c>
      <c r="Z363" s="286">
        <f>IF('2b - USD - conv.'!Z363=0,0,'2a - USD - local'!Z363/'2b - USD - conv.'!Z363)</f>
        <v>0</v>
      </c>
      <c r="AA363" s="286">
        <f>IF('2b - USD - conv.'!AA363=0,0,'2a - USD - local'!AA363/'2b - USD - conv.'!AA363)</f>
        <v>0</v>
      </c>
      <c r="AB363" s="286">
        <f>IF('2b - USD - conv.'!AB363=0,0,'2a - USD - local'!AB363/'2b - USD - conv.'!AB363)</f>
        <v>0</v>
      </c>
      <c r="AC363" s="286">
        <f>IF('2b - USD - conv.'!AC363=0,0,'2a - USD - local'!AC363/'2b - USD - conv.'!AC363)</f>
        <v>0</v>
      </c>
      <c r="AD363" s="286">
        <f>IF('2b - USD - conv.'!AD363=0,0,'2a - USD - local'!AD363/'2b - USD - conv.'!AD363)</f>
        <v>0</v>
      </c>
      <c r="AE363" s="286">
        <f>IF('2b - USD - conv.'!AE363=0,0,'2a - USD - local'!AE363/'2b - USD - conv.'!AE363)</f>
        <v>0</v>
      </c>
      <c r="AF363" s="286">
        <f>IF('2b - USD - conv.'!AF363=0,0,'2a - USD - local'!AF363/'2b - USD - conv.'!AF363)</f>
        <v>0</v>
      </c>
      <c r="AG363" s="286">
        <f>IF('2b - USD - conv.'!AG363=0,0,'2a - USD - local'!AG363/'2b - USD - conv.'!AG363)</f>
        <v>0</v>
      </c>
      <c r="AH363" s="286">
        <f>IF('2b - USD - conv.'!AH363=0,0,'2a - USD - local'!AH363/'2b - USD - conv.'!AH363)</f>
        <v>0</v>
      </c>
      <c r="AI363" s="286">
        <f>IF('2b - USD - conv.'!AI363=0,0,'2a - USD - local'!AI363/'2b - USD - conv.'!AI363)</f>
        <v>0</v>
      </c>
      <c r="AJ363" s="286">
        <f>IF('2b - USD - conv.'!AJ363=0,0,'2a - USD - local'!AJ363/'2b - USD - conv.'!AJ363)</f>
        <v>0</v>
      </c>
      <c r="AK363" s="286">
        <f>IF('2b - USD - conv.'!AK363=0,0,'2a - USD - local'!AK363/'2b - USD - conv.'!AK363)</f>
        <v>0</v>
      </c>
      <c r="AL363" s="286">
        <f>IF('2b - USD - conv.'!AL363=0,0,'2a - USD - local'!AL363/'2b - USD - conv.'!AL363)</f>
        <v>0</v>
      </c>
      <c r="AM363" s="286">
        <f>IF('2b - USD - conv.'!AM363=0,0,'2a - USD - local'!AM363/'2b - USD - conv.'!AM363)</f>
        <v>0</v>
      </c>
      <c r="AN363" s="286">
        <f>IF('2b - USD - conv.'!AN363=0,0,'2a - USD - local'!AN363/'2b - USD - conv.'!AN363)</f>
        <v>0</v>
      </c>
      <c r="AO363" s="286">
        <f>IF('2b - USD - conv.'!AO363=0,0,'2a - USD - local'!AO363/'2b - USD - conv.'!AO363)</f>
        <v>0</v>
      </c>
      <c r="AP363" s="308">
        <f>IF('2b - USD - conv.'!AP363=0,0,'2a - USD - local'!AP363/'2b - USD - conv.'!AP363)</f>
        <v>0</v>
      </c>
    </row>
    <row r="364" spans="1:42" customFormat="1" outlineLevel="2">
      <c r="A364" s="211" t="str">
        <f>A350&amp;"."&amp;A352&amp;"."&amp;A351&amp;"."&amp;B364</f>
        <v>1.c.8.12</v>
      </c>
      <c r="B364">
        <v>12</v>
      </c>
      <c r="C364" t="str">
        <f>'1-GBP'!C364</f>
        <v/>
      </c>
      <c r="M364" s="286">
        <f>IF('2b - USD - conv.'!M364=0,0,'2a - USD - local'!M364/'2b - USD - conv.'!M364)</f>
        <v>0</v>
      </c>
      <c r="N364" s="286">
        <f>IF('2b - USD - conv.'!N364=0,0,'2a - USD - local'!N364/'2b - USD - conv.'!N364)</f>
        <v>0</v>
      </c>
      <c r="O364" s="286">
        <f>IF('2b - USD - conv.'!O364=0,0,'2a - USD - local'!O364/'2b - USD - conv.'!O364)</f>
        <v>0</v>
      </c>
      <c r="P364" s="286">
        <f>IF('2b - USD - conv.'!P364=0,0,'2a - USD - local'!P364/'2b - USD - conv.'!P364)</f>
        <v>0</v>
      </c>
      <c r="Q364" s="286">
        <f>IF('2b - USD - conv.'!Q364=0,0,'2a - USD - local'!Q364/'2b - USD - conv.'!Q364)</f>
        <v>0</v>
      </c>
      <c r="R364" s="286">
        <f>IF('2b - USD - conv.'!R364=0,0,'2a - USD - local'!R364/'2b - USD - conv.'!R364)</f>
        <v>0</v>
      </c>
      <c r="S364" s="286">
        <f>IF('2b - USD - conv.'!S364=0,0,'2a - USD - local'!S364/'2b - USD - conv.'!S364)</f>
        <v>0</v>
      </c>
      <c r="T364" s="286">
        <f>IF('2b - USD - conv.'!T364=0,0,'2a - USD - local'!T364/'2b - USD - conv.'!T364)</f>
        <v>0</v>
      </c>
      <c r="U364" s="286">
        <f>IF('2b - USD - conv.'!U364=0,0,'2a - USD - local'!U364/'2b - USD - conv.'!U364)</f>
        <v>0</v>
      </c>
      <c r="V364" s="286">
        <f>IF('2b - USD - conv.'!V364=0,0,'2a - USD - local'!V364/'2b - USD - conv.'!V364)</f>
        <v>0</v>
      </c>
      <c r="W364" s="286">
        <f>IF('2b - USD - conv.'!W364=0,0,'2a - USD - local'!W364/'2b - USD - conv.'!W364)</f>
        <v>0</v>
      </c>
      <c r="X364" s="286">
        <f>IF('2b - USD - conv.'!X364=0,0,'2a - USD - local'!X364/'2b - USD - conv.'!X364)</f>
        <v>0</v>
      </c>
      <c r="Y364" s="286">
        <f>IF('2b - USD - conv.'!Y364=0,0,'2a - USD - local'!Y364/'2b - USD - conv.'!Y364)</f>
        <v>0</v>
      </c>
      <c r="Z364" s="286">
        <f>IF('2b - USD - conv.'!Z364=0,0,'2a - USD - local'!Z364/'2b - USD - conv.'!Z364)</f>
        <v>0</v>
      </c>
      <c r="AA364" s="286">
        <f>IF('2b - USD - conv.'!AA364=0,0,'2a - USD - local'!AA364/'2b - USD - conv.'!AA364)</f>
        <v>0</v>
      </c>
      <c r="AB364" s="286">
        <f>IF('2b - USD - conv.'!AB364=0,0,'2a - USD - local'!AB364/'2b - USD - conv.'!AB364)</f>
        <v>0</v>
      </c>
      <c r="AC364" s="286">
        <f>IF('2b - USD - conv.'!AC364=0,0,'2a - USD - local'!AC364/'2b - USD - conv.'!AC364)</f>
        <v>0</v>
      </c>
      <c r="AD364" s="286">
        <f>IF('2b - USD - conv.'!AD364=0,0,'2a - USD - local'!AD364/'2b - USD - conv.'!AD364)</f>
        <v>0</v>
      </c>
      <c r="AE364" s="286">
        <f>IF('2b - USD - conv.'!AE364=0,0,'2a - USD - local'!AE364/'2b - USD - conv.'!AE364)</f>
        <v>0</v>
      </c>
      <c r="AF364" s="286">
        <f>IF('2b - USD - conv.'!AF364=0,0,'2a - USD - local'!AF364/'2b - USD - conv.'!AF364)</f>
        <v>0</v>
      </c>
      <c r="AG364" s="286">
        <f>IF('2b - USD - conv.'!AG364=0,0,'2a - USD - local'!AG364/'2b - USD - conv.'!AG364)</f>
        <v>0</v>
      </c>
      <c r="AH364" s="286">
        <f>IF('2b - USD - conv.'!AH364=0,0,'2a - USD - local'!AH364/'2b - USD - conv.'!AH364)</f>
        <v>0</v>
      </c>
      <c r="AI364" s="286">
        <f>IF('2b - USD - conv.'!AI364=0,0,'2a - USD - local'!AI364/'2b - USD - conv.'!AI364)</f>
        <v>0</v>
      </c>
      <c r="AJ364" s="286">
        <f>IF('2b - USD - conv.'!AJ364=0,0,'2a - USD - local'!AJ364/'2b - USD - conv.'!AJ364)</f>
        <v>0</v>
      </c>
      <c r="AK364" s="286">
        <f>IF('2b - USD - conv.'!AK364=0,0,'2a - USD - local'!AK364/'2b - USD - conv.'!AK364)</f>
        <v>0</v>
      </c>
      <c r="AL364" s="286">
        <f>IF('2b - USD - conv.'!AL364=0,0,'2a - USD - local'!AL364/'2b - USD - conv.'!AL364)</f>
        <v>0</v>
      </c>
      <c r="AM364" s="286">
        <f>IF('2b - USD - conv.'!AM364=0,0,'2a - USD - local'!AM364/'2b - USD - conv.'!AM364)</f>
        <v>0</v>
      </c>
      <c r="AN364" s="286">
        <f>IF('2b - USD - conv.'!AN364=0,0,'2a - USD - local'!AN364/'2b - USD - conv.'!AN364)</f>
        <v>0</v>
      </c>
      <c r="AO364" s="286">
        <f>IF('2b - USD - conv.'!AO364=0,0,'2a - USD - local'!AO364/'2b - USD - conv.'!AO364)</f>
        <v>0</v>
      </c>
      <c r="AP364" s="308">
        <f>IF('2b - USD - conv.'!AP364=0,0,'2a - USD - local'!AP364/'2b - USD - conv.'!AP364)</f>
        <v>0</v>
      </c>
    </row>
    <row r="365" spans="1:42" customFormat="1" outlineLevel="1" collapsed="1">
      <c r="A365" s="212"/>
      <c r="B365" s="201">
        <f>B364-COUNTIFS(C353:C364,"")</f>
        <v>1</v>
      </c>
      <c r="C365" s="201" t="s">
        <v>285</v>
      </c>
      <c r="D365" s="201"/>
      <c r="E365" s="201"/>
      <c r="F365" s="201"/>
      <c r="G365" s="201"/>
      <c r="H365" s="201"/>
      <c r="I365" s="201"/>
      <c r="J365" s="201"/>
      <c r="K365" s="201"/>
      <c r="L365" s="201"/>
      <c r="M365" s="280">
        <f>SUM(M353:M364)</f>
        <v>0</v>
      </c>
      <c r="N365" s="280">
        <f>SUM(N353:N364)</f>
        <v>0</v>
      </c>
      <c r="O365" s="280">
        <f t="shared" ref="O365:AP365" si="31">SUM(O353:O364)</f>
        <v>0</v>
      </c>
      <c r="P365" s="280">
        <f t="shared" si="31"/>
        <v>0</v>
      </c>
      <c r="Q365" s="280">
        <f t="shared" si="31"/>
        <v>0</v>
      </c>
      <c r="R365" s="280">
        <f t="shared" si="31"/>
        <v>0</v>
      </c>
      <c r="S365" s="280">
        <f t="shared" si="31"/>
        <v>0</v>
      </c>
      <c r="T365" s="280">
        <f t="shared" si="31"/>
        <v>0</v>
      </c>
      <c r="U365" s="280">
        <f t="shared" si="31"/>
        <v>0</v>
      </c>
      <c r="V365" s="280">
        <f t="shared" si="31"/>
        <v>0</v>
      </c>
      <c r="W365" s="280">
        <f t="shared" si="31"/>
        <v>0</v>
      </c>
      <c r="X365" s="280">
        <f t="shared" si="31"/>
        <v>0</v>
      </c>
      <c r="Y365" s="280">
        <f t="shared" si="31"/>
        <v>0</v>
      </c>
      <c r="Z365" s="280">
        <f t="shared" si="31"/>
        <v>0</v>
      </c>
      <c r="AA365" s="280">
        <f t="shared" si="31"/>
        <v>0</v>
      </c>
      <c r="AB365" s="280">
        <f t="shared" si="31"/>
        <v>0</v>
      </c>
      <c r="AC365" s="280">
        <f t="shared" si="31"/>
        <v>0</v>
      </c>
      <c r="AD365" s="280">
        <f t="shared" si="31"/>
        <v>0</v>
      </c>
      <c r="AE365" s="280">
        <f t="shared" si="31"/>
        <v>0</v>
      </c>
      <c r="AF365" s="280">
        <f t="shared" si="31"/>
        <v>0</v>
      </c>
      <c r="AG365" s="280">
        <f t="shared" si="31"/>
        <v>0</v>
      </c>
      <c r="AH365" s="280">
        <f t="shared" si="31"/>
        <v>0</v>
      </c>
      <c r="AI365" s="280">
        <f t="shared" si="31"/>
        <v>0</v>
      </c>
      <c r="AJ365" s="280">
        <f t="shared" si="31"/>
        <v>0</v>
      </c>
      <c r="AK365" s="280">
        <f t="shared" si="31"/>
        <v>0</v>
      </c>
      <c r="AL365" s="280">
        <f t="shared" si="31"/>
        <v>0</v>
      </c>
      <c r="AM365" s="280">
        <f t="shared" si="31"/>
        <v>0</v>
      </c>
      <c r="AN365" s="280">
        <f t="shared" si="31"/>
        <v>0</v>
      </c>
      <c r="AO365" s="280">
        <f t="shared" si="31"/>
        <v>0</v>
      </c>
      <c r="AP365" s="280">
        <f t="shared" si="31"/>
        <v>0</v>
      </c>
    </row>
    <row r="366" spans="1:42" customFormat="1" outlineLevel="1">
      <c r="A366" s="211"/>
      <c r="M366" s="314"/>
      <c r="N366" s="314"/>
      <c r="O366" s="314"/>
      <c r="P366" s="314"/>
      <c r="Q366" s="314"/>
      <c r="R366" s="314"/>
      <c r="S366" s="314"/>
      <c r="T366" s="314"/>
      <c r="U366" s="314"/>
      <c r="V366" s="314"/>
      <c r="W366" s="314"/>
      <c r="X366" s="314"/>
      <c r="Y366" s="314"/>
      <c r="Z366" s="314"/>
      <c r="AA366" s="314"/>
      <c r="AB366" s="314"/>
      <c r="AC366" s="314"/>
      <c r="AD366" s="314"/>
      <c r="AE366" s="314"/>
      <c r="AF366" s="314"/>
      <c r="AG366" s="314"/>
      <c r="AH366" s="314"/>
      <c r="AI366" s="314"/>
      <c r="AJ366" s="314"/>
      <c r="AK366" s="314"/>
      <c r="AL366" s="314"/>
      <c r="AM366" s="314"/>
      <c r="AN366" s="314"/>
      <c r="AO366" s="314"/>
      <c r="AP366" s="314"/>
    </row>
    <row r="367" spans="1:42" customFormat="1" outlineLevel="1">
      <c r="A367" s="220" t="s">
        <v>216</v>
      </c>
      <c r="B367" s="220" t="s">
        <v>286</v>
      </c>
      <c r="C367" s="220" t="s">
        <v>284</v>
      </c>
      <c r="D367" s="220"/>
      <c r="E367" s="220"/>
      <c r="F367" s="220"/>
      <c r="G367" s="220"/>
      <c r="H367" s="220"/>
      <c r="I367" s="220"/>
      <c r="J367" s="220"/>
      <c r="K367" s="220"/>
      <c r="L367" s="220"/>
      <c r="M367" s="315"/>
      <c r="N367" s="315"/>
      <c r="O367" s="315"/>
      <c r="P367" s="315"/>
      <c r="Q367" s="315"/>
      <c r="R367" s="315"/>
      <c r="S367" s="315"/>
      <c r="T367" s="315"/>
      <c r="U367" s="315"/>
      <c r="V367" s="315"/>
      <c r="W367" s="315"/>
      <c r="X367" s="315"/>
      <c r="Y367" s="315"/>
      <c r="Z367" s="315"/>
      <c r="AA367" s="315"/>
      <c r="AB367" s="315"/>
      <c r="AC367" s="315"/>
      <c r="AD367" s="315"/>
      <c r="AE367" s="315"/>
      <c r="AF367" s="315"/>
      <c r="AG367" s="315"/>
      <c r="AH367" s="315"/>
      <c r="AI367" s="315"/>
      <c r="AJ367" s="315"/>
      <c r="AK367" s="315"/>
      <c r="AL367" s="315"/>
      <c r="AM367" s="315"/>
      <c r="AN367" s="315"/>
      <c r="AO367" s="315"/>
      <c r="AP367" s="315"/>
    </row>
    <row r="368" spans="1:42" customFormat="1" outlineLevel="2">
      <c r="A368" s="211" t="str">
        <f>A350&amp;"."&amp;A367&amp;"."&amp;A351&amp;"."&amp;B368</f>
        <v>1.o.8.1</v>
      </c>
      <c r="B368">
        <v>1</v>
      </c>
      <c r="C368" t="str">
        <f>'1-GBP'!C368</f>
        <v>Contingency</v>
      </c>
      <c r="M368" s="286">
        <f>IF('2b - USD - conv.'!M368=0,0,'2a - USD - local'!M368/'2b - USD - conv.'!M368)</f>
        <v>0</v>
      </c>
      <c r="N368" s="286">
        <f>IF('2b - USD - conv.'!N368=0,0,'2a - USD - local'!N368/'2b - USD - conv.'!N368)</f>
        <v>0</v>
      </c>
      <c r="O368" s="286">
        <f>IF('2b - USD - conv.'!O368=0,0,'2a - USD - local'!O368/'2b - USD - conv.'!O368)</f>
        <v>0</v>
      </c>
      <c r="P368" s="286">
        <f>IF('2b - USD - conv.'!P368=0,0,'2a - USD - local'!P368/'2b - USD - conv.'!P368)</f>
        <v>0</v>
      </c>
      <c r="Q368" s="286">
        <f>IF('2b - USD - conv.'!Q368=0,0,'2a - USD - local'!Q368/'2b - USD - conv.'!Q368)</f>
        <v>0</v>
      </c>
      <c r="R368" s="286">
        <f>IF('2b - USD - conv.'!R368=0,0,'2a - USD - local'!R368/'2b - USD - conv.'!R368)</f>
        <v>0</v>
      </c>
      <c r="S368" s="286">
        <f>IF('2b - USD - conv.'!S368=0,0,'2a - USD - local'!S368/'2b - USD - conv.'!S368)</f>
        <v>0</v>
      </c>
      <c r="T368" s="286">
        <f>IF('2b - USD - conv.'!T368=0,0,'2a - USD - local'!T368/'2b - USD - conv.'!T368)</f>
        <v>0</v>
      </c>
      <c r="U368" s="286">
        <f>IF('2b - USD - conv.'!U368=0,0,'2a - USD - local'!U368/'2b - USD - conv.'!U368)</f>
        <v>0</v>
      </c>
      <c r="V368" s="286">
        <f>IF('2b - USD - conv.'!V368=0,0,'2a - USD - local'!V368/'2b - USD - conv.'!V368)</f>
        <v>0</v>
      </c>
      <c r="W368" s="286">
        <f>IF('2b - USD - conv.'!W368=0,0,'2a - USD - local'!W368/'2b - USD - conv.'!W368)</f>
        <v>0</v>
      </c>
      <c r="X368" s="286">
        <f>IF('2b - USD - conv.'!X368=0,0,'2a - USD - local'!X368/'2b - USD - conv.'!X368)</f>
        <v>0</v>
      </c>
      <c r="Y368" s="286">
        <f>IF('2b - USD - conv.'!Y368=0,0,'2a - USD - local'!Y368/'2b - USD - conv.'!Y368)</f>
        <v>0</v>
      </c>
      <c r="Z368" s="286">
        <f>IF('2b - USD - conv.'!Z368=0,0,'2a - USD - local'!Z368/'2b - USD - conv.'!Z368)</f>
        <v>0</v>
      </c>
      <c r="AA368" s="286">
        <f>IF('2b - USD - conv.'!AA368=0,0,'2a - USD - local'!AA368/'2b - USD - conv.'!AA368)</f>
        <v>0</v>
      </c>
      <c r="AB368" s="286">
        <f>IF('2b - USD - conv.'!AB368=0,0,'2a - USD - local'!AB368/'2b - USD - conv.'!AB368)</f>
        <v>0</v>
      </c>
      <c r="AC368" s="286">
        <f>IF('2b - USD - conv.'!AC368=0,0,'2a - USD - local'!AC368/'2b - USD - conv.'!AC368)</f>
        <v>0</v>
      </c>
      <c r="AD368" s="286">
        <f>IF('2b - USD - conv.'!AD368=0,0,'2a - USD - local'!AD368/'2b - USD - conv.'!AD368)</f>
        <v>0</v>
      </c>
      <c r="AE368" s="286">
        <f>IF('2b - USD - conv.'!AE368=0,0,'2a - USD - local'!AE368/'2b - USD - conv.'!AE368)</f>
        <v>0</v>
      </c>
      <c r="AF368" s="286">
        <f>IF('2b - USD - conv.'!AF368=0,0,'2a - USD - local'!AF368/'2b - USD - conv.'!AF368)</f>
        <v>0</v>
      </c>
      <c r="AG368" s="286">
        <f>IF('2b - USD - conv.'!AG368=0,0,'2a - USD - local'!AG368/'2b - USD - conv.'!AG368)</f>
        <v>0</v>
      </c>
      <c r="AH368" s="286">
        <f>IF('2b - USD - conv.'!AH368=0,0,'2a - USD - local'!AH368/'2b - USD - conv.'!AH368)</f>
        <v>0</v>
      </c>
      <c r="AI368" s="286">
        <f>IF('2b - USD - conv.'!AI368=0,0,'2a - USD - local'!AI368/'2b - USD - conv.'!AI368)</f>
        <v>0</v>
      </c>
      <c r="AJ368" s="286">
        <f>IF('2b - USD - conv.'!AJ368=0,0,'2a - USD - local'!AJ368/'2b - USD - conv.'!AJ368)</f>
        <v>0</v>
      </c>
      <c r="AK368" s="286">
        <f>IF('2b - USD - conv.'!AK368=0,0,'2a - USD - local'!AK368/'2b - USD - conv.'!AK368)</f>
        <v>0</v>
      </c>
      <c r="AL368" s="286">
        <f>IF('2b - USD - conv.'!AL368=0,0,'2a - USD - local'!AL368/'2b - USD - conv.'!AL368)</f>
        <v>0</v>
      </c>
      <c r="AM368" s="286">
        <f>IF('2b - USD - conv.'!AM368=0,0,'2a - USD - local'!AM368/'2b - USD - conv.'!AM368)</f>
        <v>0</v>
      </c>
      <c r="AN368" s="286">
        <f>IF('2b - USD - conv.'!AN368=0,0,'2a - USD - local'!AN368/'2b - USD - conv.'!AN368)</f>
        <v>0</v>
      </c>
      <c r="AO368" s="286">
        <f>IF('2b - USD - conv.'!AO368=0,0,'2a - USD - local'!AO368/'2b - USD - conv.'!AO368)</f>
        <v>0</v>
      </c>
      <c r="AP368" s="308">
        <f>IF('2b - USD - conv.'!AP368=0,0,'2a - USD - local'!AP368/'2b - USD - conv.'!AP368)</f>
        <v>0</v>
      </c>
    </row>
    <row r="369" spans="1:42" customFormat="1" outlineLevel="2">
      <c r="A369" s="211" t="str">
        <f>A350&amp;"."&amp;A367&amp;"."&amp;A351&amp;"."&amp;B369</f>
        <v>1.o.8.2</v>
      </c>
      <c r="B369">
        <v>2</v>
      </c>
      <c r="C369" t="str">
        <f>'1-GBP'!C369</f>
        <v/>
      </c>
      <c r="M369" s="286">
        <f>IF('2b - USD - conv.'!M369=0,0,'2a - USD - local'!M369/'2b - USD - conv.'!M369)</f>
        <v>0</v>
      </c>
      <c r="N369" s="286">
        <f>IF('2b - USD - conv.'!N369=0,0,'2a - USD - local'!N369/'2b - USD - conv.'!N369)</f>
        <v>0</v>
      </c>
      <c r="O369" s="286">
        <f>IF('2b - USD - conv.'!O369=0,0,'2a - USD - local'!O369/'2b - USD - conv.'!O369)</f>
        <v>0</v>
      </c>
      <c r="P369" s="286">
        <f>IF('2b - USD - conv.'!P369=0,0,'2a - USD - local'!P369/'2b - USD - conv.'!P369)</f>
        <v>0</v>
      </c>
      <c r="Q369" s="286">
        <f>IF('2b - USD - conv.'!Q369=0,0,'2a - USD - local'!Q369/'2b - USD - conv.'!Q369)</f>
        <v>0</v>
      </c>
      <c r="R369" s="286">
        <f>IF('2b - USD - conv.'!R369=0,0,'2a - USD - local'!R369/'2b - USD - conv.'!R369)</f>
        <v>0</v>
      </c>
      <c r="S369" s="286">
        <f>IF('2b - USD - conv.'!S369=0,0,'2a - USD - local'!S369/'2b - USD - conv.'!S369)</f>
        <v>0</v>
      </c>
      <c r="T369" s="286">
        <f>IF('2b - USD - conv.'!T369=0,0,'2a - USD - local'!T369/'2b - USD - conv.'!T369)</f>
        <v>0</v>
      </c>
      <c r="U369" s="286">
        <f>IF('2b - USD - conv.'!U369=0,0,'2a - USD - local'!U369/'2b - USD - conv.'!U369)</f>
        <v>0</v>
      </c>
      <c r="V369" s="286">
        <f>IF('2b - USD - conv.'!V369=0,0,'2a - USD - local'!V369/'2b - USD - conv.'!V369)</f>
        <v>0</v>
      </c>
      <c r="W369" s="286">
        <f>IF('2b - USD - conv.'!W369=0,0,'2a - USD - local'!W369/'2b - USD - conv.'!W369)</f>
        <v>0</v>
      </c>
      <c r="X369" s="286">
        <f>IF('2b - USD - conv.'!X369=0,0,'2a - USD - local'!X369/'2b - USD - conv.'!X369)</f>
        <v>0</v>
      </c>
      <c r="Y369" s="286">
        <f>IF('2b - USD - conv.'!Y369=0,0,'2a - USD - local'!Y369/'2b - USD - conv.'!Y369)</f>
        <v>0</v>
      </c>
      <c r="Z369" s="286">
        <f>IF('2b - USD - conv.'!Z369=0,0,'2a - USD - local'!Z369/'2b - USD - conv.'!Z369)</f>
        <v>0</v>
      </c>
      <c r="AA369" s="286">
        <f>IF('2b - USD - conv.'!AA369=0,0,'2a - USD - local'!AA369/'2b - USD - conv.'!AA369)</f>
        <v>0</v>
      </c>
      <c r="AB369" s="286">
        <f>IF('2b - USD - conv.'!AB369=0,0,'2a - USD - local'!AB369/'2b - USD - conv.'!AB369)</f>
        <v>0</v>
      </c>
      <c r="AC369" s="286">
        <f>IF('2b - USD - conv.'!AC369=0,0,'2a - USD - local'!AC369/'2b - USD - conv.'!AC369)</f>
        <v>0</v>
      </c>
      <c r="AD369" s="286">
        <f>IF('2b - USD - conv.'!AD369=0,0,'2a - USD - local'!AD369/'2b - USD - conv.'!AD369)</f>
        <v>0</v>
      </c>
      <c r="AE369" s="286">
        <f>IF('2b - USD - conv.'!AE369=0,0,'2a - USD - local'!AE369/'2b - USD - conv.'!AE369)</f>
        <v>0</v>
      </c>
      <c r="AF369" s="286">
        <f>IF('2b - USD - conv.'!AF369=0,0,'2a - USD - local'!AF369/'2b - USD - conv.'!AF369)</f>
        <v>0</v>
      </c>
      <c r="AG369" s="286">
        <f>IF('2b - USD - conv.'!AG369=0,0,'2a - USD - local'!AG369/'2b - USD - conv.'!AG369)</f>
        <v>0</v>
      </c>
      <c r="AH369" s="286">
        <f>IF('2b - USD - conv.'!AH369=0,0,'2a - USD - local'!AH369/'2b - USD - conv.'!AH369)</f>
        <v>0</v>
      </c>
      <c r="AI369" s="286">
        <f>IF('2b - USD - conv.'!AI369=0,0,'2a - USD - local'!AI369/'2b - USD - conv.'!AI369)</f>
        <v>0</v>
      </c>
      <c r="AJ369" s="286">
        <f>IF('2b - USD - conv.'!AJ369=0,0,'2a - USD - local'!AJ369/'2b - USD - conv.'!AJ369)</f>
        <v>0</v>
      </c>
      <c r="AK369" s="286">
        <f>IF('2b - USD - conv.'!AK369=0,0,'2a - USD - local'!AK369/'2b - USD - conv.'!AK369)</f>
        <v>0</v>
      </c>
      <c r="AL369" s="286">
        <f>IF('2b - USD - conv.'!AL369=0,0,'2a - USD - local'!AL369/'2b - USD - conv.'!AL369)</f>
        <v>0</v>
      </c>
      <c r="AM369" s="286">
        <f>IF('2b - USD - conv.'!AM369=0,0,'2a - USD - local'!AM369/'2b - USD - conv.'!AM369)</f>
        <v>0</v>
      </c>
      <c r="AN369" s="286">
        <f>IF('2b - USD - conv.'!AN369=0,0,'2a - USD - local'!AN369/'2b - USD - conv.'!AN369)</f>
        <v>0</v>
      </c>
      <c r="AO369" s="286">
        <f>IF('2b - USD - conv.'!AO369=0,0,'2a - USD - local'!AO369/'2b - USD - conv.'!AO369)</f>
        <v>0</v>
      </c>
      <c r="AP369" s="308">
        <f>IF('2b - USD - conv.'!AP369=0,0,'2a - USD - local'!AP369/'2b - USD - conv.'!AP369)</f>
        <v>0</v>
      </c>
    </row>
    <row r="370" spans="1:42" customFormat="1" outlineLevel="2">
      <c r="A370" s="211" t="str">
        <f>A350&amp;"."&amp;A367&amp;"."&amp;A351&amp;"."&amp;B370</f>
        <v>1.o.8.3</v>
      </c>
      <c r="B370">
        <v>3</v>
      </c>
      <c r="C370" t="str">
        <f>'1-GBP'!C370</f>
        <v/>
      </c>
      <c r="M370" s="286">
        <f>IF('2b - USD - conv.'!M370=0,0,'2a - USD - local'!M370/'2b - USD - conv.'!M370)</f>
        <v>0</v>
      </c>
      <c r="N370" s="286">
        <f>IF('2b - USD - conv.'!N370=0,0,'2a - USD - local'!N370/'2b - USD - conv.'!N370)</f>
        <v>0</v>
      </c>
      <c r="O370" s="286">
        <f>IF('2b - USD - conv.'!O370=0,0,'2a - USD - local'!O370/'2b - USD - conv.'!O370)</f>
        <v>0</v>
      </c>
      <c r="P370" s="286">
        <f>IF('2b - USD - conv.'!P370=0,0,'2a - USD - local'!P370/'2b - USD - conv.'!P370)</f>
        <v>0</v>
      </c>
      <c r="Q370" s="286">
        <f>IF('2b - USD - conv.'!Q370=0,0,'2a - USD - local'!Q370/'2b - USD - conv.'!Q370)</f>
        <v>0</v>
      </c>
      <c r="R370" s="286">
        <f>IF('2b - USD - conv.'!R370=0,0,'2a - USD - local'!R370/'2b - USD - conv.'!R370)</f>
        <v>0</v>
      </c>
      <c r="S370" s="286">
        <f>IF('2b - USD - conv.'!S370=0,0,'2a - USD - local'!S370/'2b - USD - conv.'!S370)</f>
        <v>0</v>
      </c>
      <c r="T370" s="286">
        <f>IF('2b - USD - conv.'!T370=0,0,'2a - USD - local'!T370/'2b - USD - conv.'!T370)</f>
        <v>0</v>
      </c>
      <c r="U370" s="286">
        <f>IF('2b - USD - conv.'!U370=0,0,'2a - USD - local'!U370/'2b - USD - conv.'!U370)</f>
        <v>0</v>
      </c>
      <c r="V370" s="286">
        <f>IF('2b - USD - conv.'!V370=0,0,'2a - USD - local'!V370/'2b - USD - conv.'!V370)</f>
        <v>0</v>
      </c>
      <c r="W370" s="286">
        <f>IF('2b - USD - conv.'!W370=0,0,'2a - USD - local'!W370/'2b - USD - conv.'!W370)</f>
        <v>0</v>
      </c>
      <c r="X370" s="286">
        <f>IF('2b - USD - conv.'!X370=0,0,'2a - USD - local'!X370/'2b - USD - conv.'!X370)</f>
        <v>0</v>
      </c>
      <c r="Y370" s="286">
        <f>IF('2b - USD - conv.'!Y370=0,0,'2a - USD - local'!Y370/'2b - USD - conv.'!Y370)</f>
        <v>0</v>
      </c>
      <c r="Z370" s="286">
        <f>IF('2b - USD - conv.'!Z370=0,0,'2a - USD - local'!Z370/'2b - USD - conv.'!Z370)</f>
        <v>0</v>
      </c>
      <c r="AA370" s="286">
        <f>IF('2b - USD - conv.'!AA370=0,0,'2a - USD - local'!AA370/'2b - USD - conv.'!AA370)</f>
        <v>0</v>
      </c>
      <c r="AB370" s="286">
        <f>IF('2b - USD - conv.'!AB370=0,0,'2a - USD - local'!AB370/'2b - USD - conv.'!AB370)</f>
        <v>0</v>
      </c>
      <c r="AC370" s="286">
        <f>IF('2b - USD - conv.'!AC370=0,0,'2a - USD - local'!AC370/'2b - USD - conv.'!AC370)</f>
        <v>0</v>
      </c>
      <c r="AD370" s="286">
        <f>IF('2b - USD - conv.'!AD370=0,0,'2a - USD - local'!AD370/'2b - USD - conv.'!AD370)</f>
        <v>0</v>
      </c>
      <c r="AE370" s="286">
        <f>IF('2b - USD - conv.'!AE370=0,0,'2a - USD - local'!AE370/'2b - USD - conv.'!AE370)</f>
        <v>0</v>
      </c>
      <c r="AF370" s="286">
        <f>IF('2b - USD - conv.'!AF370=0,0,'2a - USD - local'!AF370/'2b - USD - conv.'!AF370)</f>
        <v>0</v>
      </c>
      <c r="AG370" s="286">
        <f>IF('2b - USD - conv.'!AG370=0,0,'2a - USD - local'!AG370/'2b - USD - conv.'!AG370)</f>
        <v>0</v>
      </c>
      <c r="AH370" s="286">
        <f>IF('2b - USD - conv.'!AH370=0,0,'2a - USD - local'!AH370/'2b - USD - conv.'!AH370)</f>
        <v>0</v>
      </c>
      <c r="AI370" s="286">
        <f>IF('2b - USD - conv.'!AI370=0,0,'2a - USD - local'!AI370/'2b - USD - conv.'!AI370)</f>
        <v>0</v>
      </c>
      <c r="AJ370" s="286">
        <f>IF('2b - USD - conv.'!AJ370=0,0,'2a - USD - local'!AJ370/'2b - USD - conv.'!AJ370)</f>
        <v>0</v>
      </c>
      <c r="AK370" s="286">
        <f>IF('2b - USD - conv.'!AK370=0,0,'2a - USD - local'!AK370/'2b - USD - conv.'!AK370)</f>
        <v>0</v>
      </c>
      <c r="AL370" s="286">
        <f>IF('2b - USD - conv.'!AL370=0,0,'2a - USD - local'!AL370/'2b - USD - conv.'!AL370)</f>
        <v>0</v>
      </c>
      <c r="AM370" s="286">
        <f>IF('2b - USD - conv.'!AM370=0,0,'2a - USD - local'!AM370/'2b - USD - conv.'!AM370)</f>
        <v>0</v>
      </c>
      <c r="AN370" s="286">
        <f>IF('2b - USD - conv.'!AN370=0,0,'2a - USD - local'!AN370/'2b - USD - conv.'!AN370)</f>
        <v>0</v>
      </c>
      <c r="AO370" s="286">
        <f>IF('2b - USD - conv.'!AO370=0,0,'2a - USD - local'!AO370/'2b - USD - conv.'!AO370)</f>
        <v>0</v>
      </c>
      <c r="AP370" s="308">
        <f>IF('2b - USD - conv.'!AP370=0,0,'2a - USD - local'!AP370/'2b - USD - conv.'!AP370)</f>
        <v>0</v>
      </c>
    </row>
    <row r="371" spans="1:42" customFormat="1" outlineLevel="2">
      <c r="A371" s="211" t="str">
        <f>A350&amp;"."&amp;A367&amp;"."&amp;A351&amp;"."&amp;B371</f>
        <v>1.o.8.4</v>
      </c>
      <c r="B371">
        <v>4</v>
      </c>
      <c r="C371" t="str">
        <f>'1-GBP'!C371</f>
        <v/>
      </c>
      <c r="M371" s="286">
        <f>IF('2b - USD - conv.'!M371=0,0,'2a - USD - local'!M371/'2b - USD - conv.'!M371)</f>
        <v>0</v>
      </c>
      <c r="N371" s="286">
        <f>IF('2b - USD - conv.'!N371=0,0,'2a - USD - local'!N371/'2b - USD - conv.'!N371)</f>
        <v>0</v>
      </c>
      <c r="O371" s="286">
        <f>IF('2b - USD - conv.'!O371=0,0,'2a - USD - local'!O371/'2b - USD - conv.'!O371)</f>
        <v>0</v>
      </c>
      <c r="P371" s="286">
        <f>IF('2b - USD - conv.'!P371=0,0,'2a - USD - local'!P371/'2b - USD - conv.'!P371)</f>
        <v>0</v>
      </c>
      <c r="Q371" s="286">
        <f>IF('2b - USD - conv.'!Q371=0,0,'2a - USD - local'!Q371/'2b - USD - conv.'!Q371)</f>
        <v>0</v>
      </c>
      <c r="R371" s="286">
        <f>IF('2b - USD - conv.'!R371=0,0,'2a - USD - local'!R371/'2b - USD - conv.'!R371)</f>
        <v>0</v>
      </c>
      <c r="S371" s="286">
        <f>IF('2b - USD - conv.'!S371=0,0,'2a - USD - local'!S371/'2b - USD - conv.'!S371)</f>
        <v>0</v>
      </c>
      <c r="T371" s="286">
        <f>IF('2b - USD - conv.'!T371=0,0,'2a - USD - local'!T371/'2b - USD - conv.'!T371)</f>
        <v>0</v>
      </c>
      <c r="U371" s="286">
        <f>IF('2b - USD - conv.'!U371=0,0,'2a - USD - local'!U371/'2b - USD - conv.'!U371)</f>
        <v>0</v>
      </c>
      <c r="V371" s="286">
        <f>IF('2b - USD - conv.'!V371=0,0,'2a - USD - local'!V371/'2b - USD - conv.'!V371)</f>
        <v>0</v>
      </c>
      <c r="W371" s="286">
        <f>IF('2b - USD - conv.'!W371=0,0,'2a - USD - local'!W371/'2b - USD - conv.'!W371)</f>
        <v>0</v>
      </c>
      <c r="X371" s="286">
        <f>IF('2b - USD - conv.'!X371=0,0,'2a - USD - local'!X371/'2b - USD - conv.'!X371)</f>
        <v>0</v>
      </c>
      <c r="Y371" s="286">
        <f>IF('2b - USD - conv.'!Y371=0,0,'2a - USD - local'!Y371/'2b - USD - conv.'!Y371)</f>
        <v>0</v>
      </c>
      <c r="Z371" s="286">
        <f>IF('2b - USD - conv.'!Z371=0,0,'2a - USD - local'!Z371/'2b - USD - conv.'!Z371)</f>
        <v>0</v>
      </c>
      <c r="AA371" s="286">
        <f>IF('2b - USD - conv.'!AA371=0,0,'2a - USD - local'!AA371/'2b - USD - conv.'!AA371)</f>
        <v>0</v>
      </c>
      <c r="AB371" s="286">
        <f>IF('2b - USD - conv.'!AB371=0,0,'2a - USD - local'!AB371/'2b - USD - conv.'!AB371)</f>
        <v>0</v>
      </c>
      <c r="AC371" s="286">
        <f>IF('2b - USD - conv.'!AC371=0,0,'2a - USD - local'!AC371/'2b - USD - conv.'!AC371)</f>
        <v>0</v>
      </c>
      <c r="AD371" s="286">
        <f>IF('2b - USD - conv.'!AD371=0,0,'2a - USD - local'!AD371/'2b - USD - conv.'!AD371)</f>
        <v>0</v>
      </c>
      <c r="AE371" s="286">
        <f>IF('2b - USD - conv.'!AE371=0,0,'2a - USD - local'!AE371/'2b - USD - conv.'!AE371)</f>
        <v>0</v>
      </c>
      <c r="AF371" s="286">
        <f>IF('2b - USD - conv.'!AF371=0,0,'2a - USD - local'!AF371/'2b - USD - conv.'!AF371)</f>
        <v>0</v>
      </c>
      <c r="AG371" s="286">
        <f>IF('2b - USD - conv.'!AG371=0,0,'2a - USD - local'!AG371/'2b - USD - conv.'!AG371)</f>
        <v>0</v>
      </c>
      <c r="AH371" s="286">
        <f>IF('2b - USD - conv.'!AH371=0,0,'2a - USD - local'!AH371/'2b - USD - conv.'!AH371)</f>
        <v>0</v>
      </c>
      <c r="AI371" s="286">
        <f>IF('2b - USD - conv.'!AI371=0,0,'2a - USD - local'!AI371/'2b - USD - conv.'!AI371)</f>
        <v>0</v>
      </c>
      <c r="AJ371" s="286">
        <f>IF('2b - USD - conv.'!AJ371=0,0,'2a - USD - local'!AJ371/'2b - USD - conv.'!AJ371)</f>
        <v>0</v>
      </c>
      <c r="AK371" s="286">
        <f>IF('2b - USD - conv.'!AK371=0,0,'2a - USD - local'!AK371/'2b - USD - conv.'!AK371)</f>
        <v>0</v>
      </c>
      <c r="AL371" s="286">
        <f>IF('2b - USD - conv.'!AL371=0,0,'2a - USD - local'!AL371/'2b - USD - conv.'!AL371)</f>
        <v>0</v>
      </c>
      <c r="AM371" s="286">
        <f>IF('2b - USD - conv.'!AM371=0,0,'2a - USD - local'!AM371/'2b - USD - conv.'!AM371)</f>
        <v>0</v>
      </c>
      <c r="AN371" s="286">
        <f>IF('2b - USD - conv.'!AN371=0,0,'2a - USD - local'!AN371/'2b - USD - conv.'!AN371)</f>
        <v>0</v>
      </c>
      <c r="AO371" s="286">
        <f>IF('2b - USD - conv.'!AO371=0,0,'2a - USD - local'!AO371/'2b - USD - conv.'!AO371)</f>
        <v>0</v>
      </c>
      <c r="AP371" s="308">
        <f>IF('2b - USD - conv.'!AP371=0,0,'2a - USD - local'!AP371/'2b - USD - conv.'!AP371)</f>
        <v>0</v>
      </c>
    </row>
    <row r="372" spans="1:42" customFormat="1" outlineLevel="2">
      <c r="A372" s="211" t="str">
        <f>A350&amp;"."&amp;A367&amp;"."&amp;A351&amp;"."&amp;B372</f>
        <v>1.o.8.5</v>
      </c>
      <c r="B372">
        <v>5</v>
      </c>
      <c r="C372" t="str">
        <f>'1-GBP'!C372</f>
        <v/>
      </c>
      <c r="M372" s="286">
        <f>IF('2b - USD - conv.'!M372=0,0,'2a - USD - local'!M372/'2b - USD - conv.'!M372)</f>
        <v>0</v>
      </c>
      <c r="N372" s="286">
        <f>IF('2b - USD - conv.'!N372=0,0,'2a - USD - local'!N372/'2b - USD - conv.'!N372)</f>
        <v>0</v>
      </c>
      <c r="O372" s="286">
        <f>IF('2b - USD - conv.'!O372=0,0,'2a - USD - local'!O372/'2b - USD - conv.'!O372)</f>
        <v>0</v>
      </c>
      <c r="P372" s="286">
        <f>IF('2b - USD - conv.'!P372=0,0,'2a - USD - local'!P372/'2b - USD - conv.'!P372)</f>
        <v>0</v>
      </c>
      <c r="Q372" s="286">
        <f>IF('2b - USD - conv.'!Q372=0,0,'2a - USD - local'!Q372/'2b - USD - conv.'!Q372)</f>
        <v>0</v>
      </c>
      <c r="R372" s="286">
        <f>IF('2b - USD - conv.'!R372=0,0,'2a - USD - local'!R372/'2b - USD - conv.'!R372)</f>
        <v>0</v>
      </c>
      <c r="S372" s="286">
        <f>IF('2b - USD - conv.'!S372=0,0,'2a - USD - local'!S372/'2b - USD - conv.'!S372)</f>
        <v>0</v>
      </c>
      <c r="T372" s="286">
        <f>IF('2b - USD - conv.'!T372=0,0,'2a - USD - local'!T372/'2b - USD - conv.'!T372)</f>
        <v>0</v>
      </c>
      <c r="U372" s="286">
        <f>IF('2b - USD - conv.'!U372=0,0,'2a - USD - local'!U372/'2b - USD - conv.'!U372)</f>
        <v>0</v>
      </c>
      <c r="V372" s="286">
        <f>IF('2b - USD - conv.'!V372=0,0,'2a - USD - local'!V372/'2b - USD - conv.'!V372)</f>
        <v>0</v>
      </c>
      <c r="W372" s="286">
        <f>IF('2b - USD - conv.'!W372=0,0,'2a - USD - local'!W372/'2b - USD - conv.'!W372)</f>
        <v>0</v>
      </c>
      <c r="X372" s="286">
        <f>IF('2b - USD - conv.'!X372=0,0,'2a - USD - local'!X372/'2b - USD - conv.'!X372)</f>
        <v>0</v>
      </c>
      <c r="Y372" s="286">
        <f>IF('2b - USD - conv.'!Y372=0,0,'2a - USD - local'!Y372/'2b - USD - conv.'!Y372)</f>
        <v>0</v>
      </c>
      <c r="Z372" s="286">
        <f>IF('2b - USD - conv.'!Z372=0,0,'2a - USD - local'!Z372/'2b - USD - conv.'!Z372)</f>
        <v>0</v>
      </c>
      <c r="AA372" s="286">
        <f>IF('2b - USD - conv.'!AA372=0,0,'2a - USD - local'!AA372/'2b - USD - conv.'!AA372)</f>
        <v>0</v>
      </c>
      <c r="AB372" s="286">
        <f>IF('2b - USD - conv.'!AB372=0,0,'2a - USD - local'!AB372/'2b - USD - conv.'!AB372)</f>
        <v>0</v>
      </c>
      <c r="AC372" s="286">
        <f>IF('2b - USD - conv.'!AC372=0,0,'2a - USD - local'!AC372/'2b - USD - conv.'!AC372)</f>
        <v>0</v>
      </c>
      <c r="AD372" s="286">
        <f>IF('2b - USD - conv.'!AD372=0,0,'2a - USD - local'!AD372/'2b - USD - conv.'!AD372)</f>
        <v>0</v>
      </c>
      <c r="AE372" s="286">
        <f>IF('2b - USD - conv.'!AE372=0,0,'2a - USD - local'!AE372/'2b - USD - conv.'!AE372)</f>
        <v>0</v>
      </c>
      <c r="AF372" s="286">
        <f>IF('2b - USD - conv.'!AF372=0,0,'2a - USD - local'!AF372/'2b - USD - conv.'!AF372)</f>
        <v>0</v>
      </c>
      <c r="AG372" s="286">
        <f>IF('2b - USD - conv.'!AG372=0,0,'2a - USD - local'!AG372/'2b - USD - conv.'!AG372)</f>
        <v>0</v>
      </c>
      <c r="AH372" s="286">
        <f>IF('2b - USD - conv.'!AH372=0,0,'2a - USD - local'!AH372/'2b - USD - conv.'!AH372)</f>
        <v>0</v>
      </c>
      <c r="AI372" s="286">
        <f>IF('2b - USD - conv.'!AI372=0,0,'2a - USD - local'!AI372/'2b - USD - conv.'!AI372)</f>
        <v>0</v>
      </c>
      <c r="AJ372" s="286">
        <f>IF('2b - USD - conv.'!AJ372=0,0,'2a - USD - local'!AJ372/'2b - USD - conv.'!AJ372)</f>
        <v>0</v>
      </c>
      <c r="AK372" s="286">
        <f>IF('2b - USD - conv.'!AK372=0,0,'2a - USD - local'!AK372/'2b - USD - conv.'!AK372)</f>
        <v>0</v>
      </c>
      <c r="AL372" s="286">
        <f>IF('2b - USD - conv.'!AL372=0,0,'2a - USD - local'!AL372/'2b - USD - conv.'!AL372)</f>
        <v>0</v>
      </c>
      <c r="AM372" s="286">
        <f>IF('2b - USD - conv.'!AM372=0,0,'2a - USD - local'!AM372/'2b - USD - conv.'!AM372)</f>
        <v>0</v>
      </c>
      <c r="AN372" s="286">
        <f>IF('2b - USD - conv.'!AN372=0,0,'2a - USD - local'!AN372/'2b - USD - conv.'!AN372)</f>
        <v>0</v>
      </c>
      <c r="AO372" s="286">
        <f>IF('2b - USD - conv.'!AO372=0,0,'2a - USD - local'!AO372/'2b - USD - conv.'!AO372)</f>
        <v>0</v>
      </c>
      <c r="AP372" s="308">
        <f>IF('2b - USD - conv.'!AP372=0,0,'2a - USD - local'!AP372/'2b - USD - conv.'!AP372)</f>
        <v>0</v>
      </c>
    </row>
    <row r="373" spans="1:42" customFormat="1" outlineLevel="2">
      <c r="A373" s="211" t="str">
        <f>A350&amp;"."&amp;A367&amp;"."&amp;A351&amp;"."&amp;B373</f>
        <v>1.o.8.6</v>
      </c>
      <c r="B373">
        <v>6</v>
      </c>
      <c r="C373" t="str">
        <f>'1-GBP'!C373</f>
        <v/>
      </c>
      <c r="M373" s="286">
        <f>IF('2b - USD - conv.'!M373=0,0,'2a - USD - local'!M373/'2b - USD - conv.'!M373)</f>
        <v>0</v>
      </c>
      <c r="N373" s="286">
        <f>IF('2b - USD - conv.'!N373=0,0,'2a - USD - local'!N373/'2b - USD - conv.'!N373)</f>
        <v>0</v>
      </c>
      <c r="O373" s="286">
        <f>IF('2b - USD - conv.'!O373=0,0,'2a - USD - local'!O373/'2b - USD - conv.'!O373)</f>
        <v>0</v>
      </c>
      <c r="P373" s="286">
        <f>IF('2b - USD - conv.'!P373=0,0,'2a - USD - local'!P373/'2b - USD - conv.'!P373)</f>
        <v>0</v>
      </c>
      <c r="Q373" s="286">
        <f>IF('2b - USD - conv.'!Q373=0,0,'2a - USD - local'!Q373/'2b - USD - conv.'!Q373)</f>
        <v>0</v>
      </c>
      <c r="R373" s="286">
        <f>IF('2b - USD - conv.'!R373=0,0,'2a - USD - local'!R373/'2b - USD - conv.'!R373)</f>
        <v>0</v>
      </c>
      <c r="S373" s="286">
        <f>IF('2b - USD - conv.'!S373=0,0,'2a - USD - local'!S373/'2b - USD - conv.'!S373)</f>
        <v>0</v>
      </c>
      <c r="T373" s="286">
        <f>IF('2b - USD - conv.'!T373=0,0,'2a - USD - local'!T373/'2b - USD - conv.'!T373)</f>
        <v>0</v>
      </c>
      <c r="U373" s="286">
        <f>IF('2b - USD - conv.'!U373=0,0,'2a - USD - local'!U373/'2b - USD - conv.'!U373)</f>
        <v>0</v>
      </c>
      <c r="V373" s="286">
        <f>IF('2b - USD - conv.'!V373=0,0,'2a - USD - local'!V373/'2b - USD - conv.'!V373)</f>
        <v>0</v>
      </c>
      <c r="W373" s="286">
        <f>IF('2b - USD - conv.'!W373=0,0,'2a - USD - local'!W373/'2b - USD - conv.'!W373)</f>
        <v>0</v>
      </c>
      <c r="X373" s="286">
        <f>IF('2b - USD - conv.'!X373=0,0,'2a - USD - local'!X373/'2b - USD - conv.'!X373)</f>
        <v>0</v>
      </c>
      <c r="Y373" s="286">
        <f>IF('2b - USD - conv.'!Y373=0,0,'2a - USD - local'!Y373/'2b - USD - conv.'!Y373)</f>
        <v>0</v>
      </c>
      <c r="Z373" s="286">
        <f>IF('2b - USD - conv.'!Z373=0,0,'2a - USD - local'!Z373/'2b - USD - conv.'!Z373)</f>
        <v>0</v>
      </c>
      <c r="AA373" s="286">
        <f>IF('2b - USD - conv.'!AA373=0,0,'2a - USD - local'!AA373/'2b - USD - conv.'!AA373)</f>
        <v>0</v>
      </c>
      <c r="AB373" s="286">
        <f>IF('2b - USD - conv.'!AB373=0,0,'2a - USD - local'!AB373/'2b - USD - conv.'!AB373)</f>
        <v>0</v>
      </c>
      <c r="AC373" s="286">
        <f>IF('2b - USD - conv.'!AC373=0,0,'2a - USD - local'!AC373/'2b - USD - conv.'!AC373)</f>
        <v>0</v>
      </c>
      <c r="AD373" s="286">
        <f>IF('2b - USD - conv.'!AD373=0,0,'2a - USD - local'!AD373/'2b - USD - conv.'!AD373)</f>
        <v>0</v>
      </c>
      <c r="AE373" s="286">
        <f>IF('2b - USD - conv.'!AE373=0,0,'2a - USD - local'!AE373/'2b - USD - conv.'!AE373)</f>
        <v>0</v>
      </c>
      <c r="AF373" s="286">
        <f>IF('2b - USD - conv.'!AF373=0,0,'2a - USD - local'!AF373/'2b - USD - conv.'!AF373)</f>
        <v>0</v>
      </c>
      <c r="AG373" s="286">
        <f>IF('2b - USD - conv.'!AG373=0,0,'2a - USD - local'!AG373/'2b - USD - conv.'!AG373)</f>
        <v>0</v>
      </c>
      <c r="AH373" s="286">
        <f>IF('2b - USD - conv.'!AH373=0,0,'2a - USD - local'!AH373/'2b - USD - conv.'!AH373)</f>
        <v>0</v>
      </c>
      <c r="AI373" s="286">
        <f>IF('2b - USD - conv.'!AI373=0,0,'2a - USD - local'!AI373/'2b - USD - conv.'!AI373)</f>
        <v>0</v>
      </c>
      <c r="AJ373" s="286">
        <f>IF('2b - USD - conv.'!AJ373=0,0,'2a - USD - local'!AJ373/'2b - USD - conv.'!AJ373)</f>
        <v>0</v>
      </c>
      <c r="AK373" s="286">
        <f>IF('2b - USD - conv.'!AK373=0,0,'2a - USD - local'!AK373/'2b - USD - conv.'!AK373)</f>
        <v>0</v>
      </c>
      <c r="AL373" s="286">
        <f>IF('2b - USD - conv.'!AL373=0,0,'2a - USD - local'!AL373/'2b - USD - conv.'!AL373)</f>
        <v>0</v>
      </c>
      <c r="AM373" s="286">
        <f>IF('2b - USD - conv.'!AM373=0,0,'2a - USD - local'!AM373/'2b - USD - conv.'!AM373)</f>
        <v>0</v>
      </c>
      <c r="AN373" s="286">
        <f>IF('2b - USD - conv.'!AN373=0,0,'2a - USD - local'!AN373/'2b - USD - conv.'!AN373)</f>
        <v>0</v>
      </c>
      <c r="AO373" s="286">
        <f>IF('2b - USD - conv.'!AO373=0,0,'2a - USD - local'!AO373/'2b - USD - conv.'!AO373)</f>
        <v>0</v>
      </c>
      <c r="AP373" s="308">
        <f>IF('2b - USD - conv.'!AP373=0,0,'2a - USD - local'!AP373/'2b - USD - conv.'!AP373)</f>
        <v>0</v>
      </c>
    </row>
    <row r="374" spans="1:42" customFormat="1" outlineLevel="2">
      <c r="A374" s="211" t="str">
        <f>A350&amp;"."&amp;A367&amp;"."&amp;A351&amp;"."&amp;B374</f>
        <v>1.o.8.7</v>
      </c>
      <c r="B374">
        <v>7</v>
      </c>
      <c r="C374" t="str">
        <f>'1-GBP'!C374</f>
        <v/>
      </c>
      <c r="M374" s="286">
        <f>IF('2b - USD - conv.'!M374=0,0,'2a - USD - local'!M374/'2b - USD - conv.'!M374)</f>
        <v>0</v>
      </c>
      <c r="N374" s="286">
        <f>IF('2b - USD - conv.'!N374=0,0,'2a - USD - local'!N374/'2b - USD - conv.'!N374)</f>
        <v>0</v>
      </c>
      <c r="O374" s="286">
        <f>IF('2b - USD - conv.'!O374=0,0,'2a - USD - local'!O374/'2b - USD - conv.'!O374)</f>
        <v>0</v>
      </c>
      <c r="P374" s="286">
        <f>IF('2b - USD - conv.'!P374=0,0,'2a - USD - local'!P374/'2b - USD - conv.'!P374)</f>
        <v>0</v>
      </c>
      <c r="Q374" s="286">
        <f>IF('2b - USD - conv.'!Q374=0,0,'2a - USD - local'!Q374/'2b - USD - conv.'!Q374)</f>
        <v>0</v>
      </c>
      <c r="R374" s="286">
        <f>IF('2b - USD - conv.'!R374=0,0,'2a - USD - local'!R374/'2b - USD - conv.'!R374)</f>
        <v>0</v>
      </c>
      <c r="S374" s="286">
        <f>IF('2b - USD - conv.'!S374=0,0,'2a - USD - local'!S374/'2b - USD - conv.'!S374)</f>
        <v>0</v>
      </c>
      <c r="T374" s="286">
        <f>IF('2b - USD - conv.'!T374=0,0,'2a - USD - local'!T374/'2b - USD - conv.'!T374)</f>
        <v>0</v>
      </c>
      <c r="U374" s="286">
        <f>IF('2b - USD - conv.'!U374=0,0,'2a - USD - local'!U374/'2b - USD - conv.'!U374)</f>
        <v>0</v>
      </c>
      <c r="V374" s="286">
        <f>IF('2b - USD - conv.'!V374=0,0,'2a - USD - local'!V374/'2b - USD - conv.'!V374)</f>
        <v>0</v>
      </c>
      <c r="W374" s="286">
        <f>IF('2b - USD - conv.'!W374=0,0,'2a - USD - local'!W374/'2b - USD - conv.'!W374)</f>
        <v>0</v>
      </c>
      <c r="X374" s="286">
        <f>IF('2b - USD - conv.'!X374=0,0,'2a - USD - local'!X374/'2b - USD - conv.'!X374)</f>
        <v>0</v>
      </c>
      <c r="Y374" s="286">
        <f>IF('2b - USD - conv.'!Y374=0,0,'2a - USD - local'!Y374/'2b - USD - conv.'!Y374)</f>
        <v>0</v>
      </c>
      <c r="Z374" s="286">
        <f>IF('2b - USD - conv.'!Z374=0,0,'2a - USD - local'!Z374/'2b - USD - conv.'!Z374)</f>
        <v>0</v>
      </c>
      <c r="AA374" s="286">
        <f>IF('2b - USD - conv.'!AA374=0,0,'2a - USD - local'!AA374/'2b - USD - conv.'!AA374)</f>
        <v>0</v>
      </c>
      <c r="AB374" s="286">
        <f>IF('2b - USD - conv.'!AB374=0,0,'2a - USD - local'!AB374/'2b - USD - conv.'!AB374)</f>
        <v>0</v>
      </c>
      <c r="AC374" s="286">
        <f>IF('2b - USD - conv.'!AC374=0,0,'2a - USD - local'!AC374/'2b - USD - conv.'!AC374)</f>
        <v>0</v>
      </c>
      <c r="AD374" s="286">
        <f>IF('2b - USD - conv.'!AD374=0,0,'2a - USD - local'!AD374/'2b - USD - conv.'!AD374)</f>
        <v>0</v>
      </c>
      <c r="AE374" s="286">
        <f>IF('2b - USD - conv.'!AE374=0,0,'2a - USD - local'!AE374/'2b - USD - conv.'!AE374)</f>
        <v>0</v>
      </c>
      <c r="AF374" s="286">
        <f>IF('2b - USD - conv.'!AF374=0,0,'2a - USD - local'!AF374/'2b - USD - conv.'!AF374)</f>
        <v>0</v>
      </c>
      <c r="AG374" s="286">
        <f>IF('2b - USD - conv.'!AG374=0,0,'2a - USD - local'!AG374/'2b - USD - conv.'!AG374)</f>
        <v>0</v>
      </c>
      <c r="AH374" s="286">
        <f>IF('2b - USD - conv.'!AH374=0,0,'2a - USD - local'!AH374/'2b - USD - conv.'!AH374)</f>
        <v>0</v>
      </c>
      <c r="AI374" s="286">
        <f>IF('2b - USD - conv.'!AI374=0,0,'2a - USD - local'!AI374/'2b - USD - conv.'!AI374)</f>
        <v>0</v>
      </c>
      <c r="AJ374" s="286">
        <f>IF('2b - USD - conv.'!AJ374=0,0,'2a - USD - local'!AJ374/'2b - USD - conv.'!AJ374)</f>
        <v>0</v>
      </c>
      <c r="AK374" s="286">
        <f>IF('2b - USD - conv.'!AK374=0,0,'2a - USD - local'!AK374/'2b - USD - conv.'!AK374)</f>
        <v>0</v>
      </c>
      <c r="AL374" s="286">
        <f>IF('2b - USD - conv.'!AL374=0,0,'2a - USD - local'!AL374/'2b - USD - conv.'!AL374)</f>
        <v>0</v>
      </c>
      <c r="AM374" s="286">
        <f>IF('2b - USD - conv.'!AM374=0,0,'2a - USD - local'!AM374/'2b - USD - conv.'!AM374)</f>
        <v>0</v>
      </c>
      <c r="AN374" s="286">
        <f>IF('2b - USD - conv.'!AN374=0,0,'2a - USD - local'!AN374/'2b - USD - conv.'!AN374)</f>
        <v>0</v>
      </c>
      <c r="AO374" s="286">
        <f>IF('2b - USD - conv.'!AO374=0,0,'2a - USD - local'!AO374/'2b - USD - conv.'!AO374)</f>
        <v>0</v>
      </c>
      <c r="AP374" s="308">
        <f>IF('2b - USD - conv.'!AP374=0,0,'2a - USD - local'!AP374/'2b - USD - conv.'!AP374)</f>
        <v>0</v>
      </c>
    </row>
    <row r="375" spans="1:42" customFormat="1" outlineLevel="2">
      <c r="A375" s="211" t="str">
        <f>A350&amp;"."&amp;A367&amp;"."&amp;A351&amp;"."&amp;B375</f>
        <v>1.o.8.8</v>
      </c>
      <c r="B375">
        <v>8</v>
      </c>
      <c r="C375" t="str">
        <f>'1-GBP'!C375</f>
        <v/>
      </c>
      <c r="M375" s="286">
        <f>IF('2b - USD - conv.'!M375=0,0,'2a - USD - local'!M375/'2b - USD - conv.'!M375)</f>
        <v>0</v>
      </c>
      <c r="N375" s="286">
        <f>IF('2b - USD - conv.'!N375=0,0,'2a - USD - local'!N375/'2b - USD - conv.'!N375)</f>
        <v>0</v>
      </c>
      <c r="O375" s="286">
        <f>IF('2b - USD - conv.'!O375=0,0,'2a - USD - local'!O375/'2b - USD - conv.'!O375)</f>
        <v>0</v>
      </c>
      <c r="P375" s="286">
        <f>IF('2b - USD - conv.'!P375=0,0,'2a - USD - local'!P375/'2b - USD - conv.'!P375)</f>
        <v>0</v>
      </c>
      <c r="Q375" s="286">
        <f>IF('2b - USD - conv.'!Q375=0,0,'2a - USD - local'!Q375/'2b - USD - conv.'!Q375)</f>
        <v>0</v>
      </c>
      <c r="R375" s="286">
        <f>IF('2b - USD - conv.'!R375=0,0,'2a - USD - local'!R375/'2b - USD - conv.'!R375)</f>
        <v>0</v>
      </c>
      <c r="S375" s="286">
        <f>IF('2b - USD - conv.'!S375=0,0,'2a - USD - local'!S375/'2b - USD - conv.'!S375)</f>
        <v>0</v>
      </c>
      <c r="T375" s="286">
        <f>IF('2b - USD - conv.'!T375=0,0,'2a - USD - local'!T375/'2b - USD - conv.'!T375)</f>
        <v>0</v>
      </c>
      <c r="U375" s="286">
        <f>IF('2b - USD - conv.'!U375=0,0,'2a - USD - local'!U375/'2b - USD - conv.'!U375)</f>
        <v>0</v>
      </c>
      <c r="V375" s="286">
        <f>IF('2b - USD - conv.'!V375=0,0,'2a - USD - local'!V375/'2b - USD - conv.'!V375)</f>
        <v>0</v>
      </c>
      <c r="W375" s="286">
        <f>IF('2b - USD - conv.'!W375=0,0,'2a - USD - local'!W375/'2b - USD - conv.'!W375)</f>
        <v>0</v>
      </c>
      <c r="X375" s="286">
        <f>IF('2b - USD - conv.'!X375=0,0,'2a - USD - local'!X375/'2b - USD - conv.'!X375)</f>
        <v>0</v>
      </c>
      <c r="Y375" s="286">
        <f>IF('2b - USD - conv.'!Y375=0,0,'2a - USD - local'!Y375/'2b - USD - conv.'!Y375)</f>
        <v>0</v>
      </c>
      <c r="Z375" s="286">
        <f>IF('2b - USD - conv.'!Z375=0,0,'2a - USD - local'!Z375/'2b - USD - conv.'!Z375)</f>
        <v>0</v>
      </c>
      <c r="AA375" s="286">
        <f>IF('2b - USD - conv.'!AA375=0,0,'2a - USD - local'!AA375/'2b - USD - conv.'!AA375)</f>
        <v>0</v>
      </c>
      <c r="AB375" s="286">
        <f>IF('2b - USD - conv.'!AB375=0,0,'2a - USD - local'!AB375/'2b - USD - conv.'!AB375)</f>
        <v>0</v>
      </c>
      <c r="AC375" s="286">
        <f>IF('2b - USD - conv.'!AC375=0,0,'2a - USD - local'!AC375/'2b - USD - conv.'!AC375)</f>
        <v>0</v>
      </c>
      <c r="AD375" s="286">
        <f>IF('2b - USD - conv.'!AD375=0,0,'2a - USD - local'!AD375/'2b - USD - conv.'!AD375)</f>
        <v>0</v>
      </c>
      <c r="AE375" s="286">
        <f>IF('2b - USD - conv.'!AE375=0,0,'2a - USD - local'!AE375/'2b - USD - conv.'!AE375)</f>
        <v>0</v>
      </c>
      <c r="AF375" s="286">
        <f>IF('2b - USD - conv.'!AF375=0,0,'2a - USD - local'!AF375/'2b - USD - conv.'!AF375)</f>
        <v>0</v>
      </c>
      <c r="AG375" s="286">
        <f>IF('2b - USD - conv.'!AG375=0,0,'2a - USD - local'!AG375/'2b - USD - conv.'!AG375)</f>
        <v>0</v>
      </c>
      <c r="AH375" s="286">
        <f>IF('2b - USD - conv.'!AH375=0,0,'2a - USD - local'!AH375/'2b - USD - conv.'!AH375)</f>
        <v>0</v>
      </c>
      <c r="AI375" s="286">
        <f>IF('2b - USD - conv.'!AI375=0,0,'2a - USD - local'!AI375/'2b - USD - conv.'!AI375)</f>
        <v>0</v>
      </c>
      <c r="AJ375" s="286">
        <f>IF('2b - USD - conv.'!AJ375=0,0,'2a - USD - local'!AJ375/'2b - USD - conv.'!AJ375)</f>
        <v>0</v>
      </c>
      <c r="AK375" s="286">
        <f>IF('2b - USD - conv.'!AK375=0,0,'2a - USD - local'!AK375/'2b - USD - conv.'!AK375)</f>
        <v>0</v>
      </c>
      <c r="AL375" s="286">
        <f>IF('2b - USD - conv.'!AL375=0,0,'2a - USD - local'!AL375/'2b - USD - conv.'!AL375)</f>
        <v>0</v>
      </c>
      <c r="AM375" s="286">
        <f>IF('2b - USD - conv.'!AM375=0,0,'2a - USD - local'!AM375/'2b - USD - conv.'!AM375)</f>
        <v>0</v>
      </c>
      <c r="AN375" s="286">
        <f>IF('2b - USD - conv.'!AN375=0,0,'2a - USD - local'!AN375/'2b - USD - conv.'!AN375)</f>
        <v>0</v>
      </c>
      <c r="AO375" s="286">
        <f>IF('2b - USD - conv.'!AO375=0,0,'2a - USD - local'!AO375/'2b - USD - conv.'!AO375)</f>
        <v>0</v>
      </c>
      <c r="AP375" s="308">
        <f>IF('2b - USD - conv.'!AP375=0,0,'2a - USD - local'!AP375/'2b - USD - conv.'!AP375)</f>
        <v>0</v>
      </c>
    </row>
    <row r="376" spans="1:42" customFormat="1" outlineLevel="2">
      <c r="A376" s="211" t="str">
        <f>A350&amp;"."&amp;A367&amp;"."&amp;A351&amp;"."&amp;B376</f>
        <v>1.o.8.9</v>
      </c>
      <c r="B376">
        <v>9</v>
      </c>
      <c r="C376" t="str">
        <f>'1-GBP'!C376</f>
        <v/>
      </c>
      <c r="M376" s="286">
        <f>IF('2b - USD - conv.'!M376=0,0,'2a - USD - local'!M376/'2b - USD - conv.'!M376)</f>
        <v>0</v>
      </c>
      <c r="N376" s="286">
        <f>IF('2b - USD - conv.'!N376=0,0,'2a - USD - local'!N376/'2b - USD - conv.'!N376)</f>
        <v>0</v>
      </c>
      <c r="O376" s="286">
        <f>IF('2b - USD - conv.'!O376=0,0,'2a - USD - local'!O376/'2b - USD - conv.'!O376)</f>
        <v>0</v>
      </c>
      <c r="P376" s="286">
        <f>IF('2b - USD - conv.'!P376=0,0,'2a - USD - local'!P376/'2b - USD - conv.'!P376)</f>
        <v>0</v>
      </c>
      <c r="Q376" s="286">
        <f>IF('2b - USD - conv.'!Q376=0,0,'2a - USD - local'!Q376/'2b - USD - conv.'!Q376)</f>
        <v>0</v>
      </c>
      <c r="R376" s="286">
        <f>IF('2b - USD - conv.'!R376=0,0,'2a - USD - local'!R376/'2b - USD - conv.'!R376)</f>
        <v>0</v>
      </c>
      <c r="S376" s="286">
        <f>IF('2b - USD - conv.'!S376=0,0,'2a - USD - local'!S376/'2b - USD - conv.'!S376)</f>
        <v>0</v>
      </c>
      <c r="T376" s="286">
        <f>IF('2b - USD - conv.'!T376=0,0,'2a - USD - local'!T376/'2b - USD - conv.'!T376)</f>
        <v>0</v>
      </c>
      <c r="U376" s="286">
        <f>IF('2b - USD - conv.'!U376=0,0,'2a - USD - local'!U376/'2b - USD - conv.'!U376)</f>
        <v>0</v>
      </c>
      <c r="V376" s="286">
        <f>IF('2b - USD - conv.'!V376=0,0,'2a - USD - local'!V376/'2b - USD - conv.'!V376)</f>
        <v>0</v>
      </c>
      <c r="W376" s="286">
        <f>IF('2b - USD - conv.'!W376=0,0,'2a - USD - local'!W376/'2b - USD - conv.'!W376)</f>
        <v>0</v>
      </c>
      <c r="X376" s="286">
        <f>IF('2b - USD - conv.'!X376=0,0,'2a - USD - local'!X376/'2b - USD - conv.'!X376)</f>
        <v>0</v>
      </c>
      <c r="Y376" s="286">
        <f>IF('2b - USD - conv.'!Y376=0,0,'2a - USD - local'!Y376/'2b - USD - conv.'!Y376)</f>
        <v>0</v>
      </c>
      <c r="Z376" s="286">
        <f>IF('2b - USD - conv.'!Z376=0,0,'2a - USD - local'!Z376/'2b - USD - conv.'!Z376)</f>
        <v>0</v>
      </c>
      <c r="AA376" s="286">
        <f>IF('2b - USD - conv.'!AA376=0,0,'2a - USD - local'!AA376/'2b - USD - conv.'!AA376)</f>
        <v>0</v>
      </c>
      <c r="AB376" s="286">
        <f>IF('2b - USD - conv.'!AB376=0,0,'2a - USD - local'!AB376/'2b - USD - conv.'!AB376)</f>
        <v>0</v>
      </c>
      <c r="AC376" s="286">
        <f>IF('2b - USD - conv.'!AC376=0,0,'2a - USD - local'!AC376/'2b - USD - conv.'!AC376)</f>
        <v>0</v>
      </c>
      <c r="AD376" s="286">
        <f>IF('2b - USD - conv.'!AD376=0,0,'2a - USD - local'!AD376/'2b - USD - conv.'!AD376)</f>
        <v>0</v>
      </c>
      <c r="AE376" s="286">
        <f>IF('2b - USD - conv.'!AE376=0,0,'2a - USD - local'!AE376/'2b - USD - conv.'!AE376)</f>
        <v>0</v>
      </c>
      <c r="AF376" s="286">
        <f>IF('2b - USD - conv.'!AF376=0,0,'2a - USD - local'!AF376/'2b - USD - conv.'!AF376)</f>
        <v>0</v>
      </c>
      <c r="AG376" s="286">
        <f>IF('2b - USD - conv.'!AG376=0,0,'2a - USD - local'!AG376/'2b - USD - conv.'!AG376)</f>
        <v>0</v>
      </c>
      <c r="AH376" s="286">
        <f>IF('2b - USD - conv.'!AH376=0,0,'2a - USD - local'!AH376/'2b - USD - conv.'!AH376)</f>
        <v>0</v>
      </c>
      <c r="AI376" s="286">
        <f>IF('2b - USD - conv.'!AI376=0,0,'2a - USD - local'!AI376/'2b - USD - conv.'!AI376)</f>
        <v>0</v>
      </c>
      <c r="AJ376" s="286">
        <f>IF('2b - USD - conv.'!AJ376=0,0,'2a - USD - local'!AJ376/'2b - USD - conv.'!AJ376)</f>
        <v>0</v>
      </c>
      <c r="AK376" s="286">
        <f>IF('2b - USD - conv.'!AK376=0,0,'2a - USD - local'!AK376/'2b - USD - conv.'!AK376)</f>
        <v>0</v>
      </c>
      <c r="AL376" s="286">
        <f>IF('2b - USD - conv.'!AL376=0,0,'2a - USD - local'!AL376/'2b - USD - conv.'!AL376)</f>
        <v>0</v>
      </c>
      <c r="AM376" s="286">
        <f>IF('2b - USD - conv.'!AM376=0,0,'2a - USD - local'!AM376/'2b - USD - conv.'!AM376)</f>
        <v>0</v>
      </c>
      <c r="AN376" s="286">
        <f>IF('2b - USD - conv.'!AN376=0,0,'2a - USD - local'!AN376/'2b - USD - conv.'!AN376)</f>
        <v>0</v>
      </c>
      <c r="AO376" s="286">
        <f>IF('2b - USD - conv.'!AO376=0,0,'2a - USD - local'!AO376/'2b - USD - conv.'!AO376)</f>
        <v>0</v>
      </c>
      <c r="AP376" s="308">
        <f>IF('2b - USD - conv.'!AP376=0,0,'2a - USD - local'!AP376/'2b - USD - conv.'!AP376)</f>
        <v>0</v>
      </c>
    </row>
    <row r="377" spans="1:42" customFormat="1" outlineLevel="2">
      <c r="A377" s="211" t="str">
        <f>A350&amp;"."&amp;A367&amp;"."&amp;A351&amp;"."&amp;B377</f>
        <v>1.o.8.10</v>
      </c>
      <c r="B377">
        <v>10</v>
      </c>
      <c r="C377" t="str">
        <f>'1-GBP'!C377</f>
        <v/>
      </c>
      <c r="M377" s="286">
        <f>IF('2b - USD - conv.'!M377=0,0,'2a - USD - local'!M377/'2b - USD - conv.'!M377)</f>
        <v>0</v>
      </c>
      <c r="N377" s="286">
        <f>IF('2b - USD - conv.'!N377=0,0,'2a - USD - local'!N377/'2b - USD - conv.'!N377)</f>
        <v>0</v>
      </c>
      <c r="O377" s="286">
        <f>IF('2b - USD - conv.'!O377=0,0,'2a - USD - local'!O377/'2b - USD - conv.'!O377)</f>
        <v>0</v>
      </c>
      <c r="P377" s="286">
        <f>IF('2b - USD - conv.'!P377=0,0,'2a - USD - local'!P377/'2b - USD - conv.'!P377)</f>
        <v>0</v>
      </c>
      <c r="Q377" s="286">
        <f>IF('2b - USD - conv.'!Q377=0,0,'2a - USD - local'!Q377/'2b - USD - conv.'!Q377)</f>
        <v>0</v>
      </c>
      <c r="R377" s="286">
        <f>IF('2b - USD - conv.'!R377=0,0,'2a - USD - local'!R377/'2b - USD - conv.'!R377)</f>
        <v>0</v>
      </c>
      <c r="S377" s="286">
        <f>IF('2b - USD - conv.'!S377=0,0,'2a - USD - local'!S377/'2b - USD - conv.'!S377)</f>
        <v>0</v>
      </c>
      <c r="T377" s="286">
        <f>IF('2b - USD - conv.'!T377=0,0,'2a - USD - local'!T377/'2b - USD - conv.'!T377)</f>
        <v>0</v>
      </c>
      <c r="U377" s="286">
        <f>IF('2b - USD - conv.'!U377=0,0,'2a - USD - local'!U377/'2b - USD - conv.'!U377)</f>
        <v>0</v>
      </c>
      <c r="V377" s="286">
        <f>IF('2b - USD - conv.'!V377=0,0,'2a - USD - local'!V377/'2b - USD - conv.'!V377)</f>
        <v>0</v>
      </c>
      <c r="W377" s="286">
        <f>IF('2b - USD - conv.'!W377=0,0,'2a - USD - local'!W377/'2b - USD - conv.'!W377)</f>
        <v>0</v>
      </c>
      <c r="X377" s="286">
        <f>IF('2b - USD - conv.'!X377=0,0,'2a - USD - local'!X377/'2b - USD - conv.'!X377)</f>
        <v>0</v>
      </c>
      <c r="Y377" s="286">
        <f>IF('2b - USD - conv.'!Y377=0,0,'2a - USD - local'!Y377/'2b - USD - conv.'!Y377)</f>
        <v>0</v>
      </c>
      <c r="Z377" s="286">
        <f>IF('2b - USD - conv.'!Z377=0,0,'2a - USD - local'!Z377/'2b - USD - conv.'!Z377)</f>
        <v>0</v>
      </c>
      <c r="AA377" s="286">
        <f>IF('2b - USD - conv.'!AA377=0,0,'2a - USD - local'!AA377/'2b - USD - conv.'!AA377)</f>
        <v>0</v>
      </c>
      <c r="AB377" s="286">
        <f>IF('2b - USD - conv.'!AB377=0,0,'2a - USD - local'!AB377/'2b - USD - conv.'!AB377)</f>
        <v>0</v>
      </c>
      <c r="AC377" s="286">
        <f>IF('2b - USD - conv.'!AC377=0,0,'2a - USD - local'!AC377/'2b - USD - conv.'!AC377)</f>
        <v>0</v>
      </c>
      <c r="AD377" s="286">
        <f>IF('2b - USD - conv.'!AD377=0,0,'2a - USD - local'!AD377/'2b - USD - conv.'!AD377)</f>
        <v>0</v>
      </c>
      <c r="AE377" s="286">
        <f>IF('2b - USD - conv.'!AE377=0,0,'2a - USD - local'!AE377/'2b - USD - conv.'!AE377)</f>
        <v>0</v>
      </c>
      <c r="AF377" s="286">
        <f>IF('2b - USD - conv.'!AF377=0,0,'2a - USD - local'!AF377/'2b - USD - conv.'!AF377)</f>
        <v>0</v>
      </c>
      <c r="AG377" s="286">
        <f>IF('2b - USD - conv.'!AG377=0,0,'2a - USD - local'!AG377/'2b - USD - conv.'!AG377)</f>
        <v>0</v>
      </c>
      <c r="AH377" s="286">
        <f>IF('2b - USD - conv.'!AH377=0,0,'2a - USD - local'!AH377/'2b - USD - conv.'!AH377)</f>
        <v>0</v>
      </c>
      <c r="AI377" s="286">
        <f>IF('2b - USD - conv.'!AI377=0,0,'2a - USD - local'!AI377/'2b - USD - conv.'!AI377)</f>
        <v>0</v>
      </c>
      <c r="AJ377" s="286">
        <f>IF('2b - USD - conv.'!AJ377=0,0,'2a - USD - local'!AJ377/'2b - USD - conv.'!AJ377)</f>
        <v>0</v>
      </c>
      <c r="AK377" s="286">
        <f>IF('2b - USD - conv.'!AK377=0,0,'2a - USD - local'!AK377/'2b - USD - conv.'!AK377)</f>
        <v>0</v>
      </c>
      <c r="AL377" s="286">
        <f>IF('2b - USD - conv.'!AL377=0,0,'2a - USD - local'!AL377/'2b - USD - conv.'!AL377)</f>
        <v>0</v>
      </c>
      <c r="AM377" s="286">
        <f>IF('2b - USD - conv.'!AM377=0,0,'2a - USD - local'!AM377/'2b - USD - conv.'!AM377)</f>
        <v>0</v>
      </c>
      <c r="AN377" s="286">
        <f>IF('2b - USD - conv.'!AN377=0,0,'2a - USD - local'!AN377/'2b - USD - conv.'!AN377)</f>
        <v>0</v>
      </c>
      <c r="AO377" s="286">
        <f>IF('2b - USD - conv.'!AO377=0,0,'2a - USD - local'!AO377/'2b - USD - conv.'!AO377)</f>
        <v>0</v>
      </c>
      <c r="AP377" s="308">
        <f>IF('2b - USD - conv.'!AP377=0,0,'2a - USD - local'!AP377/'2b - USD - conv.'!AP377)</f>
        <v>0</v>
      </c>
    </row>
    <row r="378" spans="1:42" customFormat="1" outlineLevel="2">
      <c r="A378" s="211" t="str">
        <f>A350&amp;"."&amp;A367&amp;"."&amp;A351&amp;"."&amp;B378</f>
        <v>1.o.8.11</v>
      </c>
      <c r="B378">
        <v>11</v>
      </c>
      <c r="C378" t="str">
        <f>'1-GBP'!C378</f>
        <v/>
      </c>
      <c r="M378" s="286">
        <f>IF('2b - USD - conv.'!M378=0,0,'2a - USD - local'!M378/'2b - USD - conv.'!M378)</f>
        <v>0</v>
      </c>
      <c r="N378" s="286">
        <f>IF('2b - USD - conv.'!N378=0,0,'2a - USD - local'!N378/'2b - USD - conv.'!N378)</f>
        <v>0</v>
      </c>
      <c r="O378" s="286">
        <f>IF('2b - USD - conv.'!O378=0,0,'2a - USD - local'!O378/'2b - USD - conv.'!O378)</f>
        <v>0</v>
      </c>
      <c r="P378" s="286">
        <f>IF('2b - USD - conv.'!P378=0,0,'2a - USD - local'!P378/'2b - USD - conv.'!P378)</f>
        <v>0</v>
      </c>
      <c r="Q378" s="286">
        <f>IF('2b - USD - conv.'!Q378=0,0,'2a - USD - local'!Q378/'2b - USD - conv.'!Q378)</f>
        <v>0</v>
      </c>
      <c r="R378" s="286">
        <f>IF('2b - USD - conv.'!R378=0,0,'2a - USD - local'!R378/'2b - USD - conv.'!R378)</f>
        <v>0</v>
      </c>
      <c r="S378" s="286">
        <f>IF('2b - USD - conv.'!S378=0,0,'2a - USD - local'!S378/'2b - USD - conv.'!S378)</f>
        <v>0</v>
      </c>
      <c r="T378" s="286">
        <f>IF('2b - USD - conv.'!T378=0,0,'2a - USD - local'!T378/'2b - USD - conv.'!T378)</f>
        <v>0</v>
      </c>
      <c r="U378" s="286">
        <f>IF('2b - USD - conv.'!U378=0,0,'2a - USD - local'!U378/'2b - USD - conv.'!U378)</f>
        <v>0</v>
      </c>
      <c r="V378" s="286">
        <f>IF('2b - USD - conv.'!V378=0,0,'2a - USD - local'!V378/'2b - USD - conv.'!V378)</f>
        <v>0</v>
      </c>
      <c r="W378" s="286">
        <f>IF('2b - USD - conv.'!W378=0,0,'2a - USD - local'!W378/'2b - USD - conv.'!W378)</f>
        <v>0</v>
      </c>
      <c r="X378" s="286">
        <f>IF('2b - USD - conv.'!X378=0,0,'2a - USD - local'!X378/'2b - USD - conv.'!X378)</f>
        <v>0</v>
      </c>
      <c r="Y378" s="286">
        <f>IF('2b - USD - conv.'!Y378=0,0,'2a - USD - local'!Y378/'2b - USD - conv.'!Y378)</f>
        <v>0</v>
      </c>
      <c r="Z378" s="286">
        <f>IF('2b - USD - conv.'!Z378=0,0,'2a - USD - local'!Z378/'2b - USD - conv.'!Z378)</f>
        <v>0</v>
      </c>
      <c r="AA378" s="286">
        <f>IF('2b - USD - conv.'!AA378=0,0,'2a - USD - local'!AA378/'2b - USD - conv.'!AA378)</f>
        <v>0</v>
      </c>
      <c r="AB378" s="286">
        <f>IF('2b - USD - conv.'!AB378=0,0,'2a - USD - local'!AB378/'2b - USD - conv.'!AB378)</f>
        <v>0</v>
      </c>
      <c r="AC378" s="286">
        <f>IF('2b - USD - conv.'!AC378=0,0,'2a - USD - local'!AC378/'2b - USD - conv.'!AC378)</f>
        <v>0</v>
      </c>
      <c r="AD378" s="286">
        <f>IF('2b - USD - conv.'!AD378=0,0,'2a - USD - local'!AD378/'2b - USD - conv.'!AD378)</f>
        <v>0</v>
      </c>
      <c r="AE378" s="286">
        <f>IF('2b - USD - conv.'!AE378=0,0,'2a - USD - local'!AE378/'2b - USD - conv.'!AE378)</f>
        <v>0</v>
      </c>
      <c r="AF378" s="286">
        <f>IF('2b - USD - conv.'!AF378=0,0,'2a - USD - local'!AF378/'2b - USD - conv.'!AF378)</f>
        <v>0</v>
      </c>
      <c r="AG378" s="286">
        <f>IF('2b - USD - conv.'!AG378=0,0,'2a - USD - local'!AG378/'2b - USD - conv.'!AG378)</f>
        <v>0</v>
      </c>
      <c r="AH378" s="286">
        <f>IF('2b - USD - conv.'!AH378=0,0,'2a - USD - local'!AH378/'2b - USD - conv.'!AH378)</f>
        <v>0</v>
      </c>
      <c r="AI378" s="286">
        <f>IF('2b - USD - conv.'!AI378=0,0,'2a - USD - local'!AI378/'2b - USD - conv.'!AI378)</f>
        <v>0</v>
      </c>
      <c r="AJ378" s="286">
        <f>IF('2b - USD - conv.'!AJ378=0,0,'2a - USD - local'!AJ378/'2b - USD - conv.'!AJ378)</f>
        <v>0</v>
      </c>
      <c r="AK378" s="286">
        <f>IF('2b - USD - conv.'!AK378=0,0,'2a - USD - local'!AK378/'2b - USD - conv.'!AK378)</f>
        <v>0</v>
      </c>
      <c r="AL378" s="286">
        <f>IF('2b - USD - conv.'!AL378=0,0,'2a - USD - local'!AL378/'2b - USD - conv.'!AL378)</f>
        <v>0</v>
      </c>
      <c r="AM378" s="286">
        <f>IF('2b - USD - conv.'!AM378=0,0,'2a - USD - local'!AM378/'2b - USD - conv.'!AM378)</f>
        <v>0</v>
      </c>
      <c r="AN378" s="286">
        <f>IF('2b - USD - conv.'!AN378=0,0,'2a - USD - local'!AN378/'2b - USD - conv.'!AN378)</f>
        <v>0</v>
      </c>
      <c r="AO378" s="286">
        <f>IF('2b - USD - conv.'!AO378=0,0,'2a - USD - local'!AO378/'2b - USD - conv.'!AO378)</f>
        <v>0</v>
      </c>
      <c r="AP378" s="308">
        <f>IF('2b - USD - conv.'!AP378=0,0,'2a - USD - local'!AP378/'2b - USD - conv.'!AP378)</f>
        <v>0</v>
      </c>
    </row>
    <row r="379" spans="1:42" customFormat="1" outlineLevel="2">
      <c r="A379" s="211" t="str">
        <f>A350&amp;"."&amp;A367&amp;"."&amp;A351&amp;"."&amp;B379</f>
        <v>1.o.8.12</v>
      </c>
      <c r="B379">
        <v>12</v>
      </c>
      <c r="C379" t="str">
        <f>'1-GBP'!C379</f>
        <v/>
      </c>
      <c r="M379" s="286">
        <f>IF('2b - USD - conv.'!M379=0,0,'2a - USD - local'!M379/'2b - USD - conv.'!M379)</f>
        <v>0</v>
      </c>
      <c r="N379" s="286">
        <f>IF('2b - USD - conv.'!N379=0,0,'2a - USD - local'!N379/'2b - USD - conv.'!N379)</f>
        <v>0</v>
      </c>
      <c r="O379" s="286">
        <f>IF('2b - USD - conv.'!O379=0,0,'2a - USD - local'!O379/'2b - USD - conv.'!O379)</f>
        <v>0</v>
      </c>
      <c r="P379" s="286">
        <f>IF('2b - USD - conv.'!P379=0,0,'2a - USD - local'!P379/'2b - USD - conv.'!P379)</f>
        <v>0</v>
      </c>
      <c r="Q379" s="286">
        <f>IF('2b - USD - conv.'!Q379=0,0,'2a - USD - local'!Q379/'2b - USD - conv.'!Q379)</f>
        <v>0</v>
      </c>
      <c r="R379" s="286">
        <f>IF('2b - USD - conv.'!R379=0,0,'2a - USD - local'!R379/'2b - USD - conv.'!R379)</f>
        <v>0</v>
      </c>
      <c r="S379" s="286">
        <f>IF('2b - USD - conv.'!S379=0,0,'2a - USD - local'!S379/'2b - USD - conv.'!S379)</f>
        <v>0</v>
      </c>
      <c r="T379" s="286">
        <f>IF('2b - USD - conv.'!T379=0,0,'2a - USD - local'!T379/'2b - USD - conv.'!T379)</f>
        <v>0</v>
      </c>
      <c r="U379" s="286">
        <f>IF('2b - USD - conv.'!U379=0,0,'2a - USD - local'!U379/'2b - USD - conv.'!U379)</f>
        <v>0</v>
      </c>
      <c r="V379" s="286">
        <f>IF('2b - USD - conv.'!V379=0,0,'2a - USD - local'!V379/'2b - USD - conv.'!V379)</f>
        <v>0</v>
      </c>
      <c r="W379" s="286">
        <f>IF('2b - USD - conv.'!W379=0,0,'2a - USD - local'!W379/'2b - USD - conv.'!W379)</f>
        <v>0</v>
      </c>
      <c r="X379" s="286">
        <f>IF('2b - USD - conv.'!X379=0,0,'2a - USD - local'!X379/'2b - USD - conv.'!X379)</f>
        <v>0</v>
      </c>
      <c r="Y379" s="286">
        <f>IF('2b - USD - conv.'!Y379=0,0,'2a - USD - local'!Y379/'2b - USD - conv.'!Y379)</f>
        <v>0</v>
      </c>
      <c r="Z379" s="286">
        <f>IF('2b - USD - conv.'!Z379=0,0,'2a - USD - local'!Z379/'2b - USD - conv.'!Z379)</f>
        <v>0</v>
      </c>
      <c r="AA379" s="286">
        <f>IF('2b - USD - conv.'!AA379=0,0,'2a - USD - local'!AA379/'2b - USD - conv.'!AA379)</f>
        <v>0</v>
      </c>
      <c r="AB379" s="286">
        <f>IF('2b - USD - conv.'!AB379=0,0,'2a - USD - local'!AB379/'2b - USD - conv.'!AB379)</f>
        <v>0</v>
      </c>
      <c r="AC379" s="286">
        <f>IF('2b - USD - conv.'!AC379=0,0,'2a - USD - local'!AC379/'2b - USD - conv.'!AC379)</f>
        <v>0</v>
      </c>
      <c r="AD379" s="286">
        <f>IF('2b - USD - conv.'!AD379=0,0,'2a - USD - local'!AD379/'2b - USD - conv.'!AD379)</f>
        <v>0</v>
      </c>
      <c r="AE379" s="286">
        <f>IF('2b - USD - conv.'!AE379=0,0,'2a - USD - local'!AE379/'2b - USD - conv.'!AE379)</f>
        <v>0</v>
      </c>
      <c r="AF379" s="286">
        <f>IF('2b - USD - conv.'!AF379=0,0,'2a - USD - local'!AF379/'2b - USD - conv.'!AF379)</f>
        <v>0</v>
      </c>
      <c r="AG379" s="286">
        <f>IF('2b - USD - conv.'!AG379=0,0,'2a - USD - local'!AG379/'2b - USD - conv.'!AG379)</f>
        <v>0</v>
      </c>
      <c r="AH379" s="286">
        <f>IF('2b - USD - conv.'!AH379=0,0,'2a - USD - local'!AH379/'2b - USD - conv.'!AH379)</f>
        <v>0</v>
      </c>
      <c r="AI379" s="286">
        <f>IF('2b - USD - conv.'!AI379=0,0,'2a - USD - local'!AI379/'2b - USD - conv.'!AI379)</f>
        <v>0</v>
      </c>
      <c r="AJ379" s="286">
        <f>IF('2b - USD - conv.'!AJ379=0,0,'2a - USD - local'!AJ379/'2b - USD - conv.'!AJ379)</f>
        <v>0</v>
      </c>
      <c r="AK379" s="286">
        <f>IF('2b - USD - conv.'!AK379=0,0,'2a - USD - local'!AK379/'2b - USD - conv.'!AK379)</f>
        <v>0</v>
      </c>
      <c r="AL379" s="286">
        <f>IF('2b - USD - conv.'!AL379=0,0,'2a - USD - local'!AL379/'2b - USD - conv.'!AL379)</f>
        <v>0</v>
      </c>
      <c r="AM379" s="286">
        <f>IF('2b - USD - conv.'!AM379=0,0,'2a - USD - local'!AM379/'2b - USD - conv.'!AM379)</f>
        <v>0</v>
      </c>
      <c r="AN379" s="286">
        <f>IF('2b - USD - conv.'!AN379=0,0,'2a - USD - local'!AN379/'2b - USD - conv.'!AN379)</f>
        <v>0</v>
      </c>
      <c r="AO379" s="286">
        <f>IF('2b - USD - conv.'!AO379=0,0,'2a - USD - local'!AO379/'2b - USD - conv.'!AO379)</f>
        <v>0</v>
      </c>
      <c r="AP379" s="308">
        <f>IF('2b - USD - conv.'!AP379=0,0,'2a - USD - local'!AP379/'2b - USD - conv.'!AP379)</f>
        <v>0</v>
      </c>
    </row>
    <row r="380" spans="1:42" customFormat="1" outlineLevel="1" collapsed="1">
      <c r="A380" s="212"/>
      <c r="B380" s="201">
        <f>B379-COUNTIFS(C368:C379,"")</f>
        <v>1</v>
      </c>
      <c r="C380" s="201" t="s">
        <v>285</v>
      </c>
      <c r="D380" s="201"/>
      <c r="E380" s="201"/>
      <c r="F380" s="201"/>
      <c r="G380" s="201"/>
      <c r="H380" s="201"/>
      <c r="I380" s="201"/>
      <c r="J380" s="201"/>
      <c r="K380" s="201"/>
      <c r="L380" s="201"/>
      <c r="M380" s="280">
        <f t="shared" ref="M380:AP380" si="32">SUM(M368:M379)</f>
        <v>0</v>
      </c>
      <c r="N380" s="280">
        <f t="shared" si="32"/>
        <v>0</v>
      </c>
      <c r="O380" s="280">
        <f t="shared" si="32"/>
        <v>0</v>
      </c>
      <c r="P380" s="280">
        <f t="shared" si="32"/>
        <v>0</v>
      </c>
      <c r="Q380" s="280">
        <f t="shared" si="32"/>
        <v>0</v>
      </c>
      <c r="R380" s="280">
        <f t="shared" si="32"/>
        <v>0</v>
      </c>
      <c r="S380" s="280">
        <f t="shared" si="32"/>
        <v>0</v>
      </c>
      <c r="T380" s="280">
        <f t="shared" si="32"/>
        <v>0</v>
      </c>
      <c r="U380" s="280">
        <f t="shared" si="32"/>
        <v>0</v>
      </c>
      <c r="V380" s="280">
        <f t="shared" si="32"/>
        <v>0</v>
      </c>
      <c r="W380" s="280">
        <f t="shared" si="32"/>
        <v>0</v>
      </c>
      <c r="X380" s="280">
        <f t="shared" si="32"/>
        <v>0</v>
      </c>
      <c r="Y380" s="280">
        <f t="shared" si="32"/>
        <v>0</v>
      </c>
      <c r="Z380" s="280">
        <f t="shared" si="32"/>
        <v>0</v>
      </c>
      <c r="AA380" s="280">
        <f t="shared" si="32"/>
        <v>0</v>
      </c>
      <c r="AB380" s="280">
        <f t="shared" si="32"/>
        <v>0</v>
      </c>
      <c r="AC380" s="280">
        <f t="shared" si="32"/>
        <v>0</v>
      </c>
      <c r="AD380" s="280">
        <f t="shared" si="32"/>
        <v>0</v>
      </c>
      <c r="AE380" s="280">
        <f t="shared" si="32"/>
        <v>0</v>
      </c>
      <c r="AF380" s="280">
        <f t="shared" si="32"/>
        <v>0</v>
      </c>
      <c r="AG380" s="280">
        <f t="shared" si="32"/>
        <v>0</v>
      </c>
      <c r="AH380" s="280">
        <f t="shared" si="32"/>
        <v>0</v>
      </c>
      <c r="AI380" s="280">
        <f t="shared" si="32"/>
        <v>0</v>
      </c>
      <c r="AJ380" s="280">
        <f t="shared" si="32"/>
        <v>0</v>
      </c>
      <c r="AK380" s="280">
        <f t="shared" si="32"/>
        <v>0</v>
      </c>
      <c r="AL380" s="280">
        <f t="shared" si="32"/>
        <v>0</v>
      </c>
      <c r="AM380" s="280">
        <f t="shared" si="32"/>
        <v>0</v>
      </c>
      <c r="AN380" s="280">
        <f t="shared" si="32"/>
        <v>0</v>
      </c>
      <c r="AO380" s="280">
        <f t="shared" si="32"/>
        <v>0</v>
      </c>
      <c r="AP380" s="280">
        <f t="shared" si="32"/>
        <v>0</v>
      </c>
    </row>
    <row r="381" spans="1:42" customFormat="1" outlineLevel="1">
      <c r="A381" s="221"/>
      <c r="B381" s="222"/>
      <c r="C381" s="222"/>
      <c r="D381" s="222"/>
      <c r="E381" s="222"/>
      <c r="F381" s="222"/>
      <c r="G381" s="222"/>
      <c r="H381" s="222"/>
      <c r="I381" s="222"/>
      <c r="J381" s="222"/>
      <c r="K381" s="222"/>
      <c r="L381" s="222"/>
      <c r="M381" s="317"/>
      <c r="N381" s="317"/>
      <c r="O381" s="317"/>
      <c r="P381" s="317"/>
      <c r="Q381" s="317"/>
      <c r="R381" s="317"/>
      <c r="S381" s="317"/>
      <c r="T381" s="317"/>
      <c r="U381" s="317"/>
      <c r="V381" s="317"/>
      <c r="W381" s="317"/>
      <c r="X381" s="317"/>
      <c r="Y381" s="317"/>
      <c r="Z381" s="317"/>
      <c r="AA381" s="317"/>
      <c r="AB381" s="317"/>
      <c r="AC381" s="317"/>
      <c r="AD381" s="317"/>
      <c r="AE381" s="317"/>
      <c r="AF381" s="317"/>
      <c r="AG381" s="317"/>
      <c r="AH381" s="317"/>
      <c r="AI381" s="317"/>
      <c r="AJ381" s="317"/>
      <c r="AK381" s="317"/>
      <c r="AL381" s="317"/>
      <c r="AM381" s="317"/>
      <c r="AN381" s="317"/>
      <c r="AO381" s="317"/>
      <c r="AP381" s="317"/>
    </row>
    <row r="382" spans="1:42" customFormat="1" outlineLevel="1">
      <c r="A382" s="220" t="s">
        <v>254</v>
      </c>
      <c r="B382" s="220" t="s">
        <v>287</v>
      </c>
      <c r="C382" s="220" t="s">
        <v>284</v>
      </c>
      <c r="D382" s="220"/>
      <c r="E382" s="220"/>
      <c r="F382" s="220"/>
      <c r="G382" s="220"/>
      <c r="H382" s="220"/>
      <c r="I382" s="220"/>
      <c r="J382" s="220"/>
      <c r="K382" s="220"/>
      <c r="L382" s="220"/>
      <c r="M382" s="315"/>
      <c r="N382" s="315"/>
      <c r="O382" s="315"/>
      <c r="P382" s="315"/>
      <c r="Q382" s="315"/>
      <c r="R382" s="315"/>
      <c r="S382" s="315"/>
      <c r="T382" s="315"/>
      <c r="U382" s="315"/>
      <c r="V382" s="315"/>
      <c r="W382" s="315"/>
      <c r="X382" s="315"/>
      <c r="Y382" s="315"/>
      <c r="Z382" s="315"/>
      <c r="AA382" s="315"/>
      <c r="AB382" s="315"/>
      <c r="AC382" s="315"/>
      <c r="AD382" s="315"/>
      <c r="AE382" s="315"/>
      <c r="AF382" s="315"/>
      <c r="AG382" s="315"/>
      <c r="AH382" s="315"/>
      <c r="AI382" s="315"/>
      <c r="AJ382" s="315"/>
      <c r="AK382" s="315"/>
      <c r="AL382" s="315"/>
      <c r="AM382" s="315"/>
      <c r="AN382" s="315"/>
      <c r="AO382" s="315"/>
      <c r="AP382" s="315"/>
    </row>
    <row r="383" spans="1:42" customFormat="1" outlineLevel="2">
      <c r="A383" s="211" t="str">
        <f>A350&amp;"."&amp;A382&amp;"."&amp;A351&amp;"."&amp;B383</f>
        <v>1.d.8.1</v>
      </c>
      <c r="B383">
        <v>1</v>
      </c>
      <c r="C383" t="str">
        <f>'1-GBP'!C383</f>
        <v/>
      </c>
      <c r="M383" s="286">
        <f>IF('2b - USD - conv.'!M383=0,0,'2a - USD - local'!M383/'2b - USD - conv.'!M383)</f>
        <v>0</v>
      </c>
      <c r="N383" s="286">
        <f>IF('2b - USD - conv.'!N383=0,0,'2a - USD - local'!N383/'2b - USD - conv.'!N383)</f>
        <v>0</v>
      </c>
      <c r="O383" s="286">
        <f>IF('2b - USD - conv.'!O383=0,0,'2a - USD - local'!O383/'2b - USD - conv.'!O383)</f>
        <v>0</v>
      </c>
      <c r="P383" s="286">
        <f>IF('2b - USD - conv.'!P383=0,0,'2a - USD - local'!P383/'2b - USD - conv.'!P383)</f>
        <v>0</v>
      </c>
      <c r="Q383" s="286">
        <f>IF('2b - USD - conv.'!Q383=0,0,'2a - USD - local'!Q383/'2b - USD - conv.'!Q383)</f>
        <v>0</v>
      </c>
      <c r="R383" s="286">
        <f>IF('2b - USD - conv.'!R383=0,0,'2a - USD - local'!R383/'2b - USD - conv.'!R383)</f>
        <v>0</v>
      </c>
      <c r="S383" s="286">
        <f>IF('2b - USD - conv.'!S383=0,0,'2a - USD - local'!S383/'2b - USD - conv.'!S383)</f>
        <v>0</v>
      </c>
      <c r="T383" s="286">
        <f>IF('2b - USD - conv.'!T383=0,0,'2a - USD - local'!T383/'2b - USD - conv.'!T383)</f>
        <v>0</v>
      </c>
      <c r="U383" s="286">
        <f>IF('2b - USD - conv.'!U383=0,0,'2a - USD - local'!U383/'2b - USD - conv.'!U383)</f>
        <v>0</v>
      </c>
      <c r="V383" s="286">
        <f>IF('2b - USD - conv.'!V383=0,0,'2a - USD - local'!V383/'2b - USD - conv.'!V383)</f>
        <v>0</v>
      </c>
      <c r="W383" s="286">
        <f>IF('2b - USD - conv.'!W383=0,0,'2a - USD - local'!W383/'2b - USD - conv.'!W383)</f>
        <v>0</v>
      </c>
      <c r="X383" s="286">
        <f>IF('2b - USD - conv.'!X383=0,0,'2a - USD - local'!X383/'2b - USD - conv.'!X383)</f>
        <v>0</v>
      </c>
      <c r="Y383" s="286">
        <f>IF('2b - USD - conv.'!Y383=0,0,'2a - USD - local'!Y383/'2b - USD - conv.'!Y383)</f>
        <v>0</v>
      </c>
      <c r="Z383" s="286">
        <f>IF('2b - USD - conv.'!Z383=0,0,'2a - USD - local'!Z383/'2b - USD - conv.'!Z383)</f>
        <v>0</v>
      </c>
      <c r="AA383" s="286">
        <f>IF('2b - USD - conv.'!AA383=0,0,'2a - USD - local'!AA383/'2b - USD - conv.'!AA383)</f>
        <v>0</v>
      </c>
      <c r="AB383" s="286">
        <f>IF('2b - USD - conv.'!AB383=0,0,'2a - USD - local'!AB383/'2b - USD - conv.'!AB383)</f>
        <v>0</v>
      </c>
      <c r="AC383" s="286">
        <f>IF('2b - USD - conv.'!AC383=0,0,'2a - USD - local'!AC383/'2b - USD - conv.'!AC383)</f>
        <v>0</v>
      </c>
      <c r="AD383" s="286">
        <f>IF('2b - USD - conv.'!AD383=0,0,'2a - USD - local'!AD383/'2b - USD - conv.'!AD383)</f>
        <v>0</v>
      </c>
      <c r="AE383" s="286">
        <f>IF('2b - USD - conv.'!AE383=0,0,'2a - USD - local'!AE383/'2b - USD - conv.'!AE383)</f>
        <v>0</v>
      </c>
      <c r="AF383" s="286">
        <f>IF('2b - USD - conv.'!AF383=0,0,'2a - USD - local'!AF383/'2b - USD - conv.'!AF383)</f>
        <v>0</v>
      </c>
      <c r="AG383" s="286">
        <f>IF('2b - USD - conv.'!AG383=0,0,'2a - USD - local'!AG383/'2b - USD - conv.'!AG383)</f>
        <v>0</v>
      </c>
      <c r="AH383" s="286">
        <f>IF('2b - USD - conv.'!AH383=0,0,'2a - USD - local'!AH383/'2b - USD - conv.'!AH383)</f>
        <v>0</v>
      </c>
      <c r="AI383" s="286">
        <f>IF('2b - USD - conv.'!AI383=0,0,'2a - USD - local'!AI383/'2b - USD - conv.'!AI383)</f>
        <v>0</v>
      </c>
      <c r="AJ383" s="286">
        <f>IF('2b - USD - conv.'!AJ383=0,0,'2a - USD - local'!AJ383/'2b - USD - conv.'!AJ383)</f>
        <v>0</v>
      </c>
      <c r="AK383" s="286">
        <f>IF('2b - USD - conv.'!AK383=0,0,'2a - USD - local'!AK383/'2b - USD - conv.'!AK383)</f>
        <v>0</v>
      </c>
      <c r="AL383" s="286">
        <f>IF('2b - USD - conv.'!AL383=0,0,'2a - USD - local'!AL383/'2b - USD - conv.'!AL383)</f>
        <v>0</v>
      </c>
      <c r="AM383" s="286">
        <f>IF('2b - USD - conv.'!AM383=0,0,'2a - USD - local'!AM383/'2b - USD - conv.'!AM383)</f>
        <v>0</v>
      </c>
      <c r="AN383" s="286">
        <f>IF('2b - USD - conv.'!AN383=0,0,'2a - USD - local'!AN383/'2b - USD - conv.'!AN383)</f>
        <v>0</v>
      </c>
      <c r="AO383" s="286">
        <f>IF('2b - USD - conv.'!AO383=0,0,'2a - USD - local'!AO383/'2b - USD - conv.'!AO383)</f>
        <v>0</v>
      </c>
      <c r="AP383" s="308">
        <f>IF('2b - USD - conv.'!AP383=0,0,'2a - USD - local'!AP383/'2b - USD - conv.'!AP383)</f>
        <v>0</v>
      </c>
    </row>
    <row r="384" spans="1:42" customFormat="1" outlineLevel="2">
      <c r="A384" s="211" t="str">
        <f>A350&amp;"."&amp;A382&amp;"."&amp;A351&amp;"."&amp;B384</f>
        <v>1.d.8.2</v>
      </c>
      <c r="B384">
        <v>2</v>
      </c>
      <c r="C384" t="str">
        <f>'1-GBP'!C384</f>
        <v/>
      </c>
      <c r="M384" s="286">
        <f>IF('2b - USD - conv.'!M384=0,0,'2a - USD - local'!M384/'2b - USD - conv.'!M384)</f>
        <v>0</v>
      </c>
      <c r="N384" s="286">
        <f>IF('2b - USD - conv.'!N384=0,0,'2a - USD - local'!N384/'2b - USD - conv.'!N384)</f>
        <v>0</v>
      </c>
      <c r="O384" s="286">
        <f>IF('2b - USD - conv.'!O384=0,0,'2a - USD - local'!O384/'2b - USD - conv.'!O384)</f>
        <v>0</v>
      </c>
      <c r="P384" s="286">
        <f>IF('2b - USD - conv.'!P384=0,0,'2a - USD - local'!P384/'2b - USD - conv.'!P384)</f>
        <v>0</v>
      </c>
      <c r="Q384" s="286">
        <f>IF('2b - USD - conv.'!Q384=0,0,'2a - USD - local'!Q384/'2b - USD - conv.'!Q384)</f>
        <v>0</v>
      </c>
      <c r="R384" s="286">
        <f>IF('2b - USD - conv.'!R384=0,0,'2a - USD - local'!R384/'2b - USD - conv.'!R384)</f>
        <v>0</v>
      </c>
      <c r="S384" s="286">
        <f>IF('2b - USD - conv.'!S384=0,0,'2a - USD - local'!S384/'2b - USD - conv.'!S384)</f>
        <v>0</v>
      </c>
      <c r="T384" s="286">
        <f>IF('2b - USD - conv.'!T384=0,0,'2a - USD - local'!T384/'2b - USD - conv.'!T384)</f>
        <v>0</v>
      </c>
      <c r="U384" s="286">
        <f>IF('2b - USD - conv.'!U384=0,0,'2a - USD - local'!U384/'2b - USD - conv.'!U384)</f>
        <v>0</v>
      </c>
      <c r="V384" s="286">
        <f>IF('2b - USD - conv.'!V384=0,0,'2a - USD - local'!V384/'2b - USD - conv.'!V384)</f>
        <v>0</v>
      </c>
      <c r="W384" s="286">
        <f>IF('2b - USD - conv.'!W384=0,0,'2a - USD - local'!W384/'2b - USD - conv.'!W384)</f>
        <v>0</v>
      </c>
      <c r="X384" s="286">
        <f>IF('2b - USD - conv.'!X384=0,0,'2a - USD - local'!X384/'2b - USD - conv.'!X384)</f>
        <v>0</v>
      </c>
      <c r="Y384" s="286">
        <f>IF('2b - USD - conv.'!Y384=0,0,'2a - USD - local'!Y384/'2b - USD - conv.'!Y384)</f>
        <v>0</v>
      </c>
      <c r="Z384" s="286">
        <f>IF('2b - USD - conv.'!Z384=0,0,'2a - USD - local'!Z384/'2b - USD - conv.'!Z384)</f>
        <v>0</v>
      </c>
      <c r="AA384" s="286">
        <f>IF('2b - USD - conv.'!AA384=0,0,'2a - USD - local'!AA384/'2b - USD - conv.'!AA384)</f>
        <v>0</v>
      </c>
      <c r="AB384" s="286">
        <f>IF('2b - USD - conv.'!AB384=0,0,'2a - USD - local'!AB384/'2b - USD - conv.'!AB384)</f>
        <v>0</v>
      </c>
      <c r="AC384" s="286">
        <f>IF('2b - USD - conv.'!AC384=0,0,'2a - USD - local'!AC384/'2b - USD - conv.'!AC384)</f>
        <v>0</v>
      </c>
      <c r="AD384" s="286">
        <f>IF('2b - USD - conv.'!AD384=0,0,'2a - USD - local'!AD384/'2b - USD - conv.'!AD384)</f>
        <v>0</v>
      </c>
      <c r="AE384" s="286">
        <f>IF('2b - USD - conv.'!AE384=0,0,'2a - USD - local'!AE384/'2b - USD - conv.'!AE384)</f>
        <v>0</v>
      </c>
      <c r="AF384" s="286">
        <f>IF('2b - USD - conv.'!AF384=0,0,'2a - USD - local'!AF384/'2b - USD - conv.'!AF384)</f>
        <v>0</v>
      </c>
      <c r="AG384" s="286">
        <f>IF('2b - USD - conv.'!AG384=0,0,'2a - USD - local'!AG384/'2b - USD - conv.'!AG384)</f>
        <v>0</v>
      </c>
      <c r="AH384" s="286">
        <f>IF('2b - USD - conv.'!AH384=0,0,'2a - USD - local'!AH384/'2b - USD - conv.'!AH384)</f>
        <v>0</v>
      </c>
      <c r="AI384" s="286">
        <f>IF('2b - USD - conv.'!AI384=0,0,'2a - USD - local'!AI384/'2b - USD - conv.'!AI384)</f>
        <v>0</v>
      </c>
      <c r="AJ384" s="286">
        <f>IF('2b - USD - conv.'!AJ384=0,0,'2a - USD - local'!AJ384/'2b - USD - conv.'!AJ384)</f>
        <v>0</v>
      </c>
      <c r="AK384" s="286">
        <f>IF('2b - USD - conv.'!AK384=0,0,'2a - USD - local'!AK384/'2b - USD - conv.'!AK384)</f>
        <v>0</v>
      </c>
      <c r="AL384" s="286">
        <f>IF('2b - USD - conv.'!AL384=0,0,'2a - USD - local'!AL384/'2b - USD - conv.'!AL384)</f>
        <v>0</v>
      </c>
      <c r="AM384" s="286">
        <f>IF('2b - USD - conv.'!AM384=0,0,'2a - USD - local'!AM384/'2b - USD - conv.'!AM384)</f>
        <v>0</v>
      </c>
      <c r="AN384" s="286">
        <f>IF('2b - USD - conv.'!AN384=0,0,'2a - USD - local'!AN384/'2b - USD - conv.'!AN384)</f>
        <v>0</v>
      </c>
      <c r="AO384" s="286">
        <f>IF('2b - USD - conv.'!AO384=0,0,'2a - USD - local'!AO384/'2b - USD - conv.'!AO384)</f>
        <v>0</v>
      </c>
      <c r="AP384" s="308">
        <f>IF('2b - USD - conv.'!AP384=0,0,'2a - USD - local'!AP384/'2b - USD - conv.'!AP384)</f>
        <v>0</v>
      </c>
    </row>
    <row r="385" spans="1:42" customFormat="1" outlineLevel="2">
      <c r="A385" s="211" t="str">
        <f>A350&amp;"."&amp;A382&amp;"."&amp;A351&amp;"."&amp;B385</f>
        <v>1.d.8.3</v>
      </c>
      <c r="B385">
        <v>3</v>
      </c>
      <c r="C385" t="str">
        <f>'1-GBP'!C385</f>
        <v/>
      </c>
      <c r="M385" s="286">
        <f>IF('2b - USD - conv.'!M385=0,0,'2a - USD - local'!M385/'2b - USD - conv.'!M385)</f>
        <v>0</v>
      </c>
      <c r="N385" s="286">
        <f>IF('2b - USD - conv.'!N385=0,0,'2a - USD - local'!N385/'2b - USD - conv.'!N385)</f>
        <v>0</v>
      </c>
      <c r="O385" s="286">
        <f>IF('2b - USD - conv.'!O385=0,0,'2a - USD - local'!O385/'2b - USD - conv.'!O385)</f>
        <v>0</v>
      </c>
      <c r="P385" s="286">
        <f>IF('2b - USD - conv.'!P385=0,0,'2a - USD - local'!P385/'2b - USD - conv.'!P385)</f>
        <v>0</v>
      </c>
      <c r="Q385" s="286">
        <f>IF('2b - USD - conv.'!Q385=0,0,'2a - USD - local'!Q385/'2b - USD - conv.'!Q385)</f>
        <v>0</v>
      </c>
      <c r="R385" s="286">
        <f>IF('2b - USD - conv.'!R385=0,0,'2a - USD - local'!R385/'2b - USD - conv.'!R385)</f>
        <v>0</v>
      </c>
      <c r="S385" s="286">
        <f>IF('2b - USD - conv.'!S385=0,0,'2a - USD - local'!S385/'2b - USD - conv.'!S385)</f>
        <v>0</v>
      </c>
      <c r="T385" s="286">
        <f>IF('2b - USD - conv.'!T385=0,0,'2a - USD - local'!T385/'2b - USD - conv.'!T385)</f>
        <v>0</v>
      </c>
      <c r="U385" s="286">
        <f>IF('2b - USD - conv.'!U385=0,0,'2a - USD - local'!U385/'2b - USD - conv.'!U385)</f>
        <v>0</v>
      </c>
      <c r="V385" s="286">
        <f>IF('2b - USD - conv.'!V385=0,0,'2a - USD - local'!V385/'2b - USD - conv.'!V385)</f>
        <v>0</v>
      </c>
      <c r="W385" s="286">
        <f>IF('2b - USD - conv.'!W385=0,0,'2a - USD - local'!W385/'2b - USD - conv.'!W385)</f>
        <v>0</v>
      </c>
      <c r="X385" s="286">
        <f>IF('2b - USD - conv.'!X385=0,0,'2a - USD - local'!X385/'2b - USD - conv.'!X385)</f>
        <v>0</v>
      </c>
      <c r="Y385" s="286">
        <f>IF('2b - USD - conv.'!Y385=0,0,'2a - USD - local'!Y385/'2b - USD - conv.'!Y385)</f>
        <v>0</v>
      </c>
      <c r="Z385" s="286">
        <f>IF('2b - USD - conv.'!Z385=0,0,'2a - USD - local'!Z385/'2b - USD - conv.'!Z385)</f>
        <v>0</v>
      </c>
      <c r="AA385" s="286">
        <f>IF('2b - USD - conv.'!AA385=0,0,'2a - USD - local'!AA385/'2b - USD - conv.'!AA385)</f>
        <v>0</v>
      </c>
      <c r="AB385" s="286">
        <f>IF('2b - USD - conv.'!AB385=0,0,'2a - USD - local'!AB385/'2b - USD - conv.'!AB385)</f>
        <v>0</v>
      </c>
      <c r="AC385" s="286">
        <f>IF('2b - USD - conv.'!AC385=0,0,'2a - USD - local'!AC385/'2b - USD - conv.'!AC385)</f>
        <v>0</v>
      </c>
      <c r="AD385" s="286">
        <f>IF('2b - USD - conv.'!AD385=0,0,'2a - USD - local'!AD385/'2b - USD - conv.'!AD385)</f>
        <v>0</v>
      </c>
      <c r="AE385" s="286">
        <f>IF('2b - USD - conv.'!AE385=0,0,'2a - USD - local'!AE385/'2b - USD - conv.'!AE385)</f>
        <v>0</v>
      </c>
      <c r="AF385" s="286">
        <f>IF('2b - USD - conv.'!AF385=0,0,'2a - USD - local'!AF385/'2b - USD - conv.'!AF385)</f>
        <v>0</v>
      </c>
      <c r="AG385" s="286">
        <f>IF('2b - USD - conv.'!AG385=0,0,'2a - USD - local'!AG385/'2b - USD - conv.'!AG385)</f>
        <v>0</v>
      </c>
      <c r="AH385" s="286">
        <f>IF('2b - USD - conv.'!AH385=0,0,'2a - USD - local'!AH385/'2b - USD - conv.'!AH385)</f>
        <v>0</v>
      </c>
      <c r="AI385" s="286">
        <f>IF('2b - USD - conv.'!AI385=0,0,'2a - USD - local'!AI385/'2b - USD - conv.'!AI385)</f>
        <v>0</v>
      </c>
      <c r="AJ385" s="286">
        <f>IF('2b - USD - conv.'!AJ385=0,0,'2a - USD - local'!AJ385/'2b - USD - conv.'!AJ385)</f>
        <v>0</v>
      </c>
      <c r="AK385" s="286">
        <f>IF('2b - USD - conv.'!AK385=0,0,'2a - USD - local'!AK385/'2b - USD - conv.'!AK385)</f>
        <v>0</v>
      </c>
      <c r="AL385" s="286">
        <f>IF('2b - USD - conv.'!AL385=0,0,'2a - USD - local'!AL385/'2b - USD - conv.'!AL385)</f>
        <v>0</v>
      </c>
      <c r="AM385" s="286">
        <f>IF('2b - USD - conv.'!AM385=0,0,'2a - USD - local'!AM385/'2b - USD - conv.'!AM385)</f>
        <v>0</v>
      </c>
      <c r="AN385" s="286">
        <f>IF('2b - USD - conv.'!AN385=0,0,'2a - USD - local'!AN385/'2b - USD - conv.'!AN385)</f>
        <v>0</v>
      </c>
      <c r="AO385" s="286">
        <f>IF('2b - USD - conv.'!AO385=0,0,'2a - USD - local'!AO385/'2b - USD - conv.'!AO385)</f>
        <v>0</v>
      </c>
      <c r="AP385" s="308">
        <f>IF('2b - USD - conv.'!AP385=0,0,'2a - USD - local'!AP385/'2b - USD - conv.'!AP385)</f>
        <v>0</v>
      </c>
    </row>
    <row r="386" spans="1:42" customFormat="1" outlineLevel="2">
      <c r="A386" s="211" t="str">
        <f>A350&amp;"."&amp;A382&amp;"."&amp;A351&amp;"."&amp;B386</f>
        <v>1.d.8.4</v>
      </c>
      <c r="B386">
        <v>4</v>
      </c>
      <c r="C386" t="str">
        <f>'1-GBP'!C386</f>
        <v/>
      </c>
      <c r="M386" s="286">
        <f>IF('2b - USD - conv.'!M386=0,0,'2a - USD - local'!M386/'2b - USD - conv.'!M386)</f>
        <v>0</v>
      </c>
      <c r="N386" s="286">
        <f>IF('2b - USD - conv.'!N386=0,0,'2a - USD - local'!N386/'2b - USD - conv.'!N386)</f>
        <v>0</v>
      </c>
      <c r="O386" s="286">
        <f>IF('2b - USD - conv.'!O386=0,0,'2a - USD - local'!O386/'2b - USD - conv.'!O386)</f>
        <v>0</v>
      </c>
      <c r="P386" s="286">
        <f>IF('2b - USD - conv.'!P386=0,0,'2a - USD - local'!P386/'2b - USD - conv.'!P386)</f>
        <v>0</v>
      </c>
      <c r="Q386" s="286">
        <f>IF('2b - USD - conv.'!Q386=0,0,'2a - USD - local'!Q386/'2b - USD - conv.'!Q386)</f>
        <v>0</v>
      </c>
      <c r="R386" s="286">
        <f>IF('2b - USD - conv.'!R386=0,0,'2a - USD - local'!R386/'2b - USD - conv.'!R386)</f>
        <v>0</v>
      </c>
      <c r="S386" s="286">
        <f>IF('2b - USD - conv.'!S386=0,0,'2a - USD - local'!S386/'2b - USD - conv.'!S386)</f>
        <v>0</v>
      </c>
      <c r="T386" s="286">
        <f>IF('2b - USD - conv.'!T386=0,0,'2a - USD - local'!T386/'2b - USD - conv.'!T386)</f>
        <v>0</v>
      </c>
      <c r="U386" s="286">
        <f>IF('2b - USD - conv.'!U386=0,0,'2a - USD - local'!U386/'2b - USD - conv.'!U386)</f>
        <v>0</v>
      </c>
      <c r="V386" s="286">
        <f>IF('2b - USD - conv.'!V386=0,0,'2a - USD - local'!V386/'2b - USD - conv.'!V386)</f>
        <v>0</v>
      </c>
      <c r="W386" s="286">
        <f>IF('2b - USD - conv.'!W386=0,0,'2a - USD - local'!W386/'2b - USD - conv.'!W386)</f>
        <v>0</v>
      </c>
      <c r="X386" s="286">
        <f>IF('2b - USD - conv.'!X386=0,0,'2a - USD - local'!X386/'2b - USD - conv.'!X386)</f>
        <v>0</v>
      </c>
      <c r="Y386" s="286">
        <f>IF('2b - USD - conv.'!Y386=0,0,'2a - USD - local'!Y386/'2b - USD - conv.'!Y386)</f>
        <v>0</v>
      </c>
      <c r="Z386" s="286">
        <f>IF('2b - USD - conv.'!Z386=0,0,'2a - USD - local'!Z386/'2b - USD - conv.'!Z386)</f>
        <v>0</v>
      </c>
      <c r="AA386" s="286">
        <f>IF('2b - USD - conv.'!AA386=0,0,'2a - USD - local'!AA386/'2b - USD - conv.'!AA386)</f>
        <v>0</v>
      </c>
      <c r="AB386" s="286">
        <f>IF('2b - USD - conv.'!AB386=0,0,'2a - USD - local'!AB386/'2b - USD - conv.'!AB386)</f>
        <v>0</v>
      </c>
      <c r="AC386" s="286">
        <f>IF('2b - USD - conv.'!AC386=0,0,'2a - USD - local'!AC386/'2b - USD - conv.'!AC386)</f>
        <v>0</v>
      </c>
      <c r="AD386" s="286">
        <f>IF('2b - USD - conv.'!AD386=0,0,'2a - USD - local'!AD386/'2b - USD - conv.'!AD386)</f>
        <v>0</v>
      </c>
      <c r="AE386" s="286">
        <f>IF('2b - USD - conv.'!AE386=0,0,'2a - USD - local'!AE386/'2b - USD - conv.'!AE386)</f>
        <v>0</v>
      </c>
      <c r="AF386" s="286">
        <f>IF('2b - USD - conv.'!AF386=0,0,'2a - USD - local'!AF386/'2b - USD - conv.'!AF386)</f>
        <v>0</v>
      </c>
      <c r="AG386" s="286">
        <f>IF('2b - USD - conv.'!AG386=0,0,'2a - USD - local'!AG386/'2b - USD - conv.'!AG386)</f>
        <v>0</v>
      </c>
      <c r="AH386" s="286">
        <f>IF('2b - USD - conv.'!AH386=0,0,'2a - USD - local'!AH386/'2b - USD - conv.'!AH386)</f>
        <v>0</v>
      </c>
      <c r="AI386" s="286">
        <f>IF('2b - USD - conv.'!AI386=0,0,'2a - USD - local'!AI386/'2b - USD - conv.'!AI386)</f>
        <v>0</v>
      </c>
      <c r="AJ386" s="286">
        <f>IF('2b - USD - conv.'!AJ386=0,0,'2a - USD - local'!AJ386/'2b - USD - conv.'!AJ386)</f>
        <v>0</v>
      </c>
      <c r="AK386" s="286">
        <f>IF('2b - USD - conv.'!AK386=0,0,'2a - USD - local'!AK386/'2b - USD - conv.'!AK386)</f>
        <v>0</v>
      </c>
      <c r="AL386" s="286">
        <f>IF('2b - USD - conv.'!AL386=0,0,'2a - USD - local'!AL386/'2b - USD - conv.'!AL386)</f>
        <v>0</v>
      </c>
      <c r="AM386" s="286">
        <f>IF('2b - USD - conv.'!AM386=0,0,'2a - USD - local'!AM386/'2b - USD - conv.'!AM386)</f>
        <v>0</v>
      </c>
      <c r="AN386" s="286">
        <f>IF('2b - USD - conv.'!AN386=0,0,'2a - USD - local'!AN386/'2b - USD - conv.'!AN386)</f>
        <v>0</v>
      </c>
      <c r="AO386" s="286">
        <f>IF('2b - USD - conv.'!AO386=0,0,'2a - USD - local'!AO386/'2b - USD - conv.'!AO386)</f>
        <v>0</v>
      </c>
      <c r="AP386" s="308">
        <f>IF('2b - USD - conv.'!AP386=0,0,'2a - USD - local'!AP386/'2b - USD - conv.'!AP386)</f>
        <v>0</v>
      </c>
    </row>
    <row r="387" spans="1:42" customFormat="1" outlineLevel="2">
      <c r="A387" s="211" t="str">
        <f>A350&amp;"."&amp;A382&amp;"."&amp;A351&amp;"."&amp;B387</f>
        <v>1.d.8.5</v>
      </c>
      <c r="B387">
        <v>5</v>
      </c>
      <c r="C387" t="str">
        <f>'1-GBP'!C387</f>
        <v/>
      </c>
      <c r="M387" s="286">
        <f>IF('2b - USD - conv.'!M387=0,0,'2a - USD - local'!M387/'2b - USD - conv.'!M387)</f>
        <v>0</v>
      </c>
      <c r="N387" s="286">
        <f>IF('2b - USD - conv.'!N387=0,0,'2a - USD - local'!N387/'2b - USD - conv.'!N387)</f>
        <v>0</v>
      </c>
      <c r="O387" s="286">
        <f>IF('2b - USD - conv.'!O387=0,0,'2a - USD - local'!O387/'2b - USD - conv.'!O387)</f>
        <v>0</v>
      </c>
      <c r="P387" s="286">
        <f>IF('2b - USD - conv.'!P387=0,0,'2a - USD - local'!P387/'2b - USD - conv.'!P387)</f>
        <v>0</v>
      </c>
      <c r="Q387" s="286">
        <f>IF('2b - USD - conv.'!Q387=0,0,'2a - USD - local'!Q387/'2b - USD - conv.'!Q387)</f>
        <v>0</v>
      </c>
      <c r="R387" s="286">
        <f>IF('2b - USD - conv.'!R387=0,0,'2a - USD - local'!R387/'2b - USD - conv.'!R387)</f>
        <v>0</v>
      </c>
      <c r="S387" s="286">
        <f>IF('2b - USD - conv.'!S387=0,0,'2a - USD - local'!S387/'2b - USD - conv.'!S387)</f>
        <v>0</v>
      </c>
      <c r="T387" s="286">
        <f>IF('2b - USD - conv.'!T387=0,0,'2a - USD - local'!T387/'2b - USD - conv.'!T387)</f>
        <v>0</v>
      </c>
      <c r="U387" s="286">
        <f>IF('2b - USD - conv.'!U387=0,0,'2a - USD - local'!U387/'2b - USD - conv.'!U387)</f>
        <v>0</v>
      </c>
      <c r="V387" s="286">
        <f>IF('2b - USD - conv.'!V387=0,0,'2a - USD - local'!V387/'2b - USD - conv.'!V387)</f>
        <v>0</v>
      </c>
      <c r="W387" s="286">
        <f>IF('2b - USD - conv.'!W387=0,0,'2a - USD - local'!W387/'2b - USD - conv.'!W387)</f>
        <v>0</v>
      </c>
      <c r="X387" s="286">
        <f>IF('2b - USD - conv.'!X387=0,0,'2a - USD - local'!X387/'2b - USD - conv.'!X387)</f>
        <v>0</v>
      </c>
      <c r="Y387" s="286">
        <f>IF('2b - USD - conv.'!Y387=0,0,'2a - USD - local'!Y387/'2b - USD - conv.'!Y387)</f>
        <v>0</v>
      </c>
      <c r="Z387" s="286">
        <f>IF('2b - USD - conv.'!Z387=0,0,'2a - USD - local'!Z387/'2b - USD - conv.'!Z387)</f>
        <v>0</v>
      </c>
      <c r="AA387" s="286">
        <f>IF('2b - USD - conv.'!AA387=0,0,'2a - USD - local'!AA387/'2b - USD - conv.'!AA387)</f>
        <v>0</v>
      </c>
      <c r="AB387" s="286">
        <f>IF('2b - USD - conv.'!AB387=0,0,'2a - USD - local'!AB387/'2b - USD - conv.'!AB387)</f>
        <v>0</v>
      </c>
      <c r="AC387" s="286">
        <f>IF('2b - USD - conv.'!AC387=0,0,'2a - USD - local'!AC387/'2b - USD - conv.'!AC387)</f>
        <v>0</v>
      </c>
      <c r="AD387" s="286">
        <f>IF('2b - USD - conv.'!AD387=0,0,'2a - USD - local'!AD387/'2b - USD - conv.'!AD387)</f>
        <v>0</v>
      </c>
      <c r="AE387" s="286">
        <f>IF('2b - USD - conv.'!AE387=0,0,'2a - USD - local'!AE387/'2b - USD - conv.'!AE387)</f>
        <v>0</v>
      </c>
      <c r="AF387" s="286">
        <f>IF('2b - USD - conv.'!AF387=0,0,'2a - USD - local'!AF387/'2b - USD - conv.'!AF387)</f>
        <v>0</v>
      </c>
      <c r="AG387" s="286">
        <f>IF('2b - USD - conv.'!AG387=0,0,'2a - USD - local'!AG387/'2b - USD - conv.'!AG387)</f>
        <v>0</v>
      </c>
      <c r="AH387" s="286">
        <f>IF('2b - USD - conv.'!AH387=0,0,'2a - USD - local'!AH387/'2b - USD - conv.'!AH387)</f>
        <v>0</v>
      </c>
      <c r="AI387" s="286">
        <f>IF('2b - USD - conv.'!AI387=0,0,'2a - USD - local'!AI387/'2b - USD - conv.'!AI387)</f>
        <v>0</v>
      </c>
      <c r="AJ387" s="286">
        <f>IF('2b - USD - conv.'!AJ387=0,0,'2a - USD - local'!AJ387/'2b - USD - conv.'!AJ387)</f>
        <v>0</v>
      </c>
      <c r="AK387" s="286">
        <f>IF('2b - USD - conv.'!AK387=0,0,'2a - USD - local'!AK387/'2b - USD - conv.'!AK387)</f>
        <v>0</v>
      </c>
      <c r="AL387" s="286">
        <f>IF('2b - USD - conv.'!AL387=0,0,'2a - USD - local'!AL387/'2b - USD - conv.'!AL387)</f>
        <v>0</v>
      </c>
      <c r="AM387" s="286">
        <f>IF('2b - USD - conv.'!AM387=0,0,'2a - USD - local'!AM387/'2b - USD - conv.'!AM387)</f>
        <v>0</v>
      </c>
      <c r="AN387" s="286">
        <f>IF('2b - USD - conv.'!AN387=0,0,'2a - USD - local'!AN387/'2b - USD - conv.'!AN387)</f>
        <v>0</v>
      </c>
      <c r="AO387" s="286">
        <f>IF('2b - USD - conv.'!AO387=0,0,'2a - USD - local'!AO387/'2b - USD - conv.'!AO387)</f>
        <v>0</v>
      </c>
      <c r="AP387" s="308">
        <f>IF('2b - USD - conv.'!AP387=0,0,'2a - USD - local'!AP387/'2b - USD - conv.'!AP387)</f>
        <v>0</v>
      </c>
    </row>
    <row r="388" spans="1:42" customFormat="1" outlineLevel="2">
      <c r="A388" s="211" t="str">
        <f>A350&amp;"."&amp;A382&amp;"."&amp;A351&amp;"."&amp;B388</f>
        <v>1.d.8.6</v>
      </c>
      <c r="B388">
        <v>6</v>
      </c>
      <c r="C388" t="str">
        <f>'1-GBP'!C388</f>
        <v/>
      </c>
      <c r="M388" s="286">
        <f>IF('2b - USD - conv.'!M388=0,0,'2a - USD - local'!M388/'2b - USD - conv.'!M388)</f>
        <v>0</v>
      </c>
      <c r="N388" s="286">
        <f>IF('2b - USD - conv.'!N388=0,0,'2a - USD - local'!N388/'2b - USD - conv.'!N388)</f>
        <v>0</v>
      </c>
      <c r="O388" s="286">
        <f>IF('2b - USD - conv.'!O388=0,0,'2a - USD - local'!O388/'2b - USD - conv.'!O388)</f>
        <v>0</v>
      </c>
      <c r="P388" s="286">
        <f>IF('2b - USD - conv.'!P388=0,0,'2a - USD - local'!P388/'2b - USD - conv.'!P388)</f>
        <v>0</v>
      </c>
      <c r="Q388" s="286">
        <f>IF('2b - USD - conv.'!Q388=0,0,'2a - USD - local'!Q388/'2b - USD - conv.'!Q388)</f>
        <v>0</v>
      </c>
      <c r="R388" s="286">
        <f>IF('2b - USD - conv.'!R388=0,0,'2a - USD - local'!R388/'2b - USD - conv.'!R388)</f>
        <v>0</v>
      </c>
      <c r="S388" s="286">
        <f>IF('2b - USD - conv.'!S388=0,0,'2a - USD - local'!S388/'2b - USD - conv.'!S388)</f>
        <v>0</v>
      </c>
      <c r="T388" s="286">
        <f>IF('2b - USD - conv.'!T388=0,0,'2a - USD - local'!T388/'2b - USD - conv.'!T388)</f>
        <v>0</v>
      </c>
      <c r="U388" s="286">
        <f>IF('2b - USD - conv.'!U388=0,0,'2a - USD - local'!U388/'2b - USD - conv.'!U388)</f>
        <v>0</v>
      </c>
      <c r="V388" s="286">
        <f>IF('2b - USD - conv.'!V388=0,0,'2a - USD - local'!V388/'2b - USD - conv.'!V388)</f>
        <v>0</v>
      </c>
      <c r="W388" s="286">
        <f>IF('2b - USD - conv.'!W388=0,0,'2a - USD - local'!W388/'2b - USD - conv.'!W388)</f>
        <v>0</v>
      </c>
      <c r="X388" s="286">
        <f>IF('2b - USD - conv.'!X388=0,0,'2a - USD - local'!X388/'2b - USD - conv.'!X388)</f>
        <v>0</v>
      </c>
      <c r="Y388" s="286">
        <f>IF('2b - USD - conv.'!Y388=0,0,'2a - USD - local'!Y388/'2b - USD - conv.'!Y388)</f>
        <v>0</v>
      </c>
      <c r="Z388" s="286">
        <f>IF('2b - USD - conv.'!Z388=0,0,'2a - USD - local'!Z388/'2b - USD - conv.'!Z388)</f>
        <v>0</v>
      </c>
      <c r="AA388" s="286">
        <f>IF('2b - USD - conv.'!AA388=0,0,'2a - USD - local'!AA388/'2b - USD - conv.'!AA388)</f>
        <v>0</v>
      </c>
      <c r="AB388" s="286">
        <f>IF('2b - USD - conv.'!AB388=0,0,'2a - USD - local'!AB388/'2b - USD - conv.'!AB388)</f>
        <v>0</v>
      </c>
      <c r="AC388" s="286">
        <f>IF('2b - USD - conv.'!AC388=0,0,'2a - USD - local'!AC388/'2b - USD - conv.'!AC388)</f>
        <v>0</v>
      </c>
      <c r="AD388" s="286">
        <f>IF('2b - USD - conv.'!AD388=0,0,'2a - USD - local'!AD388/'2b - USD - conv.'!AD388)</f>
        <v>0</v>
      </c>
      <c r="AE388" s="286">
        <f>IF('2b - USD - conv.'!AE388=0,0,'2a - USD - local'!AE388/'2b - USD - conv.'!AE388)</f>
        <v>0</v>
      </c>
      <c r="AF388" s="286">
        <f>IF('2b - USD - conv.'!AF388=0,0,'2a - USD - local'!AF388/'2b - USD - conv.'!AF388)</f>
        <v>0</v>
      </c>
      <c r="AG388" s="286">
        <f>IF('2b - USD - conv.'!AG388=0,0,'2a - USD - local'!AG388/'2b - USD - conv.'!AG388)</f>
        <v>0</v>
      </c>
      <c r="AH388" s="286">
        <f>IF('2b - USD - conv.'!AH388=0,0,'2a - USD - local'!AH388/'2b - USD - conv.'!AH388)</f>
        <v>0</v>
      </c>
      <c r="AI388" s="286">
        <f>IF('2b - USD - conv.'!AI388=0,0,'2a - USD - local'!AI388/'2b - USD - conv.'!AI388)</f>
        <v>0</v>
      </c>
      <c r="AJ388" s="286">
        <f>IF('2b - USD - conv.'!AJ388=0,0,'2a - USD - local'!AJ388/'2b - USD - conv.'!AJ388)</f>
        <v>0</v>
      </c>
      <c r="AK388" s="286">
        <f>IF('2b - USD - conv.'!AK388=0,0,'2a - USD - local'!AK388/'2b - USD - conv.'!AK388)</f>
        <v>0</v>
      </c>
      <c r="AL388" s="286">
        <f>IF('2b - USD - conv.'!AL388=0,0,'2a - USD - local'!AL388/'2b - USD - conv.'!AL388)</f>
        <v>0</v>
      </c>
      <c r="AM388" s="286">
        <f>IF('2b - USD - conv.'!AM388=0,0,'2a - USD - local'!AM388/'2b - USD - conv.'!AM388)</f>
        <v>0</v>
      </c>
      <c r="AN388" s="286">
        <f>IF('2b - USD - conv.'!AN388=0,0,'2a - USD - local'!AN388/'2b - USD - conv.'!AN388)</f>
        <v>0</v>
      </c>
      <c r="AO388" s="286">
        <f>IF('2b - USD - conv.'!AO388=0,0,'2a - USD - local'!AO388/'2b - USD - conv.'!AO388)</f>
        <v>0</v>
      </c>
      <c r="AP388" s="308">
        <f>IF('2b - USD - conv.'!AP388=0,0,'2a - USD - local'!AP388/'2b - USD - conv.'!AP388)</f>
        <v>0</v>
      </c>
    </row>
    <row r="389" spans="1:42" customFormat="1" outlineLevel="2">
      <c r="A389" s="211" t="str">
        <f>A350&amp;"."&amp;A382&amp;"."&amp;A351&amp;"."&amp;B389</f>
        <v>1.d.8.7</v>
      </c>
      <c r="B389">
        <v>7</v>
      </c>
      <c r="C389" t="str">
        <f>'1-GBP'!C389</f>
        <v/>
      </c>
      <c r="M389" s="286">
        <f>IF('2b - USD - conv.'!M389=0,0,'2a - USD - local'!M389/'2b - USD - conv.'!M389)</f>
        <v>0</v>
      </c>
      <c r="N389" s="286">
        <f>IF('2b - USD - conv.'!N389=0,0,'2a - USD - local'!N389/'2b - USD - conv.'!N389)</f>
        <v>0</v>
      </c>
      <c r="O389" s="286">
        <f>IF('2b - USD - conv.'!O389=0,0,'2a - USD - local'!O389/'2b - USD - conv.'!O389)</f>
        <v>0</v>
      </c>
      <c r="P389" s="286">
        <f>IF('2b - USD - conv.'!P389=0,0,'2a - USD - local'!P389/'2b - USD - conv.'!P389)</f>
        <v>0</v>
      </c>
      <c r="Q389" s="286">
        <f>IF('2b - USD - conv.'!Q389=0,0,'2a - USD - local'!Q389/'2b - USD - conv.'!Q389)</f>
        <v>0</v>
      </c>
      <c r="R389" s="286">
        <f>IF('2b - USD - conv.'!R389=0,0,'2a - USD - local'!R389/'2b - USD - conv.'!R389)</f>
        <v>0</v>
      </c>
      <c r="S389" s="286">
        <f>IF('2b - USD - conv.'!S389=0,0,'2a - USD - local'!S389/'2b - USD - conv.'!S389)</f>
        <v>0</v>
      </c>
      <c r="T389" s="286">
        <f>IF('2b - USD - conv.'!T389=0,0,'2a - USD - local'!T389/'2b - USD - conv.'!T389)</f>
        <v>0</v>
      </c>
      <c r="U389" s="286">
        <f>IF('2b - USD - conv.'!U389=0,0,'2a - USD - local'!U389/'2b - USD - conv.'!U389)</f>
        <v>0</v>
      </c>
      <c r="V389" s="286">
        <f>IF('2b - USD - conv.'!V389=0,0,'2a - USD - local'!V389/'2b - USD - conv.'!V389)</f>
        <v>0</v>
      </c>
      <c r="W389" s="286">
        <f>IF('2b - USD - conv.'!W389=0,0,'2a - USD - local'!W389/'2b - USD - conv.'!W389)</f>
        <v>0</v>
      </c>
      <c r="X389" s="286">
        <f>IF('2b - USD - conv.'!X389=0,0,'2a - USD - local'!X389/'2b - USD - conv.'!X389)</f>
        <v>0</v>
      </c>
      <c r="Y389" s="286">
        <f>IF('2b - USD - conv.'!Y389=0,0,'2a - USD - local'!Y389/'2b - USD - conv.'!Y389)</f>
        <v>0</v>
      </c>
      <c r="Z389" s="286">
        <f>IF('2b - USD - conv.'!Z389=0,0,'2a - USD - local'!Z389/'2b - USD - conv.'!Z389)</f>
        <v>0</v>
      </c>
      <c r="AA389" s="286">
        <f>IF('2b - USD - conv.'!AA389=0,0,'2a - USD - local'!AA389/'2b - USD - conv.'!AA389)</f>
        <v>0</v>
      </c>
      <c r="AB389" s="286">
        <f>IF('2b - USD - conv.'!AB389=0,0,'2a - USD - local'!AB389/'2b - USD - conv.'!AB389)</f>
        <v>0</v>
      </c>
      <c r="AC389" s="286">
        <f>IF('2b - USD - conv.'!AC389=0,0,'2a - USD - local'!AC389/'2b - USD - conv.'!AC389)</f>
        <v>0</v>
      </c>
      <c r="AD389" s="286">
        <f>IF('2b - USD - conv.'!AD389=0,0,'2a - USD - local'!AD389/'2b - USD - conv.'!AD389)</f>
        <v>0</v>
      </c>
      <c r="AE389" s="286">
        <f>IF('2b - USD - conv.'!AE389=0,0,'2a - USD - local'!AE389/'2b - USD - conv.'!AE389)</f>
        <v>0</v>
      </c>
      <c r="AF389" s="286">
        <f>IF('2b - USD - conv.'!AF389=0,0,'2a - USD - local'!AF389/'2b - USD - conv.'!AF389)</f>
        <v>0</v>
      </c>
      <c r="AG389" s="286">
        <f>IF('2b - USD - conv.'!AG389=0,0,'2a - USD - local'!AG389/'2b - USD - conv.'!AG389)</f>
        <v>0</v>
      </c>
      <c r="AH389" s="286">
        <f>IF('2b - USD - conv.'!AH389=0,0,'2a - USD - local'!AH389/'2b - USD - conv.'!AH389)</f>
        <v>0</v>
      </c>
      <c r="AI389" s="286">
        <f>IF('2b - USD - conv.'!AI389=0,0,'2a - USD - local'!AI389/'2b - USD - conv.'!AI389)</f>
        <v>0</v>
      </c>
      <c r="AJ389" s="286">
        <f>IF('2b - USD - conv.'!AJ389=0,0,'2a - USD - local'!AJ389/'2b - USD - conv.'!AJ389)</f>
        <v>0</v>
      </c>
      <c r="AK389" s="286">
        <f>IF('2b - USD - conv.'!AK389=0,0,'2a - USD - local'!AK389/'2b - USD - conv.'!AK389)</f>
        <v>0</v>
      </c>
      <c r="AL389" s="286">
        <f>IF('2b - USD - conv.'!AL389=0,0,'2a - USD - local'!AL389/'2b - USD - conv.'!AL389)</f>
        <v>0</v>
      </c>
      <c r="AM389" s="286">
        <f>IF('2b - USD - conv.'!AM389=0,0,'2a - USD - local'!AM389/'2b - USD - conv.'!AM389)</f>
        <v>0</v>
      </c>
      <c r="AN389" s="286">
        <f>IF('2b - USD - conv.'!AN389=0,0,'2a - USD - local'!AN389/'2b - USD - conv.'!AN389)</f>
        <v>0</v>
      </c>
      <c r="AO389" s="286">
        <f>IF('2b - USD - conv.'!AO389=0,0,'2a - USD - local'!AO389/'2b - USD - conv.'!AO389)</f>
        <v>0</v>
      </c>
      <c r="AP389" s="308">
        <f>IF('2b - USD - conv.'!AP389=0,0,'2a - USD - local'!AP389/'2b - USD - conv.'!AP389)</f>
        <v>0</v>
      </c>
    </row>
    <row r="390" spans="1:42" customFormat="1" outlineLevel="2">
      <c r="A390" s="211" t="str">
        <f>A350&amp;"."&amp;A382&amp;"."&amp;A351&amp;"."&amp;B390</f>
        <v>1.d.8.8</v>
      </c>
      <c r="B390">
        <v>8</v>
      </c>
      <c r="C390" t="str">
        <f>'1-GBP'!C390</f>
        <v/>
      </c>
      <c r="M390" s="286">
        <f>IF('2b - USD - conv.'!M390=0,0,'2a - USD - local'!M390/'2b - USD - conv.'!M390)</f>
        <v>0</v>
      </c>
      <c r="N390" s="286">
        <f>IF('2b - USD - conv.'!N390=0,0,'2a - USD - local'!N390/'2b - USD - conv.'!N390)</f>
        <v>0</v>
      </c>
      <c r="O390" s="286">
        <f>IF('2b - USD - conv.'!O390=0,0,'2a - USD - local'!O390/'2b - USD - conv.'!O390)</f>
        <v>0</v>
      </c>
      <c r="P390" s="286">
        <f>IF('2b - USD - conv.'!P390=0,0,'2a - USD - local'!P390/'2b - USD - conv.'!P390)</f>
        <v>0</v>
      </c>
      <c r="Q390" s="286">
        <f>IF('2b - USD - conv.'!Q390=0,0,'2a - USD - local'!Q390/'2b - USD - conv.'!Q390)</f>
        <v>0</v>
      </c>
      <c r="R390" s="286">
        <f>IF('2b - USD - conv.'!R390=0,0,'2a - USD - local'!R390/'2b - USD - conv.'!R390)</f>
        <v>0</v>
      </c>
      <c r="S390" s="286">
        <f>IF('2b - USD - conv.'!S390=0,0,'2a - USD - local'!S390/'2b - USD - conv.'!S390)</f>
        <v>0</v>
      </c>
      <c r="T390" s="286">
        <f>IF('2b - USD - conv.'!T390=0,0,'2a - USD - local'!T390/'2b - USD - conv.'!T390)</f>
        <v>0</v>
      </c>
      <c r="U390" s="286">
        <f>IF('2b - USD - conv.'!U390=0,0,'2a - USD - local'!U390/'2b - USD - conv.'!U390)</f>
        <v>0</v>
      </c>
      <c r="V390" s="286">
        <f>IF('2b - USD - conv.'!V390=0,0,'2a - USD - local'!V390/'2b - USD - conv.'!V390)</f>
        <v>0</v>
      </c>
      <c r="W390" s="286">
        <f>IF('2b - USD - conv.'!W390=0,0,'2a - USD - local'!W390/'2b - USD - conv.'!W390)</f>
        <v>0</v>
      </c>
      <c r="X390" s="286">
        <f>IF('2b - USD - conv.'!X390=0,0,'2a - USD - local'!X390/'2b - USD - conv.'!X390)</f>
        <v>0</v>
      </c>
      <c r="Y390" s="286">
        <f>IF('2b - USD - conv.'!Y390=0,0,'2a - USD - local'!Y390/'2b - USD - conv.'!Y390)</f>
        <v>0</v>
      </c>
      <c r="Z390" s="286">
        <f>IF('2b - USD - conv.'!Z390=0,0,'2a - USD - local'!Z390/'2b - USD - conv.'!Z390)</f>
        <v>0</v>
      </c>
      <c r="AA390" s="286">
        <f>IF('2b - USD - conv.'!AA390=0,0,'2a - USD - local'!AA390/'2b - USD - conv.'!AA390)</f>
        <v>0</v>
      </c>
      <c r="AB390" s="286">
        <f>IF('2b - USD - conv.'!AB390=0,0,'2a - USD - local'!AB390/'2b - USD - conv.'!AB390)</f>
        <v>0</v>
      </c>
      <c r="AC390" s="286">
        <f>IF('2b - USD - conv.'!AC390=0,0,'2a - USD - local'!AC390/'2b - USD - conv.'!AC390)</f>
        <v>0</v>
      </c>
      <c r="AD390" s="286">
        <f>IF('2b - USD - conv.'!AD390=0,0,'2a - USD - local'!AD390/'2b - USD - conv.'!AD390)</f>
        <v>0</v>
      </c>
      <c r="AE390" s="286">
        <f>IF('2b - USD - conv.'!AE390=0,0,'2a - USD - local'!AE390/'2b - USD - conv.'!AE390)</f>
        <v>0</v>
      </c>
      <c r="AF390" s="286">
        <f>IF('2b - USD - conv.'!AF390=0,0,'2a - USD - local'!AF390/'2b - USD - conv.'!AF390)</f>
        <v>0</v>
      </c>
      <c r="AG390" s="286">
        <f>IF('2b - USD - conv.'!AG390=0,0,'2a - USD - local'!AG390/'2b - USD - conv.'!AG390)</f>
        <v>0</v>
      </c>
      <c r="AH390" s="286">
        <f>IF('2b - USD - conv.'!AH390=0,0,'2a - USD - local'!AH390/'2b - USD - conv.'!AH390)</f>
        <v>0</v>
      </c>
      <c r="AI390" s="286">
        <f>IF('2b - USD - conv.'!AI390=0,0,'2a - USD - local'!AI390/'2b - USD - conv.'!AI390)</f>
        <v>0</v>
      </c>
      <c r="AJ390" s="286">
        <f>IF('2b - USD - conv.'!AJ390=0,0,'2a - USD - local'!AJ390/'2b - USD - conv.'!AJ390)</f>
        <v>0</v>
      </c>
      <c r="AK390" s="286">
        <f>IF('2b - USD - conv.'!AK390=0,0,'2a - USD - local'!AK390/'2b - USD - conv.'!AK390)</f>
        <v>0</v>
      </c>
      <c r="AL390" s="286">
        <f>IF('2b - USD - conv.'!AL390=0,0,'2a - USD - local'!AL390/'2b - USD - conv.'!AL390)</f>
        <v>0</v>
      </c>
      <c r="AM390" s="286">
        <f>IF('2b - USD - conv.'!AM390=0,0,'2a - USD - local'!AM390/'2b - USD - conv.'!AM390)</f>
        <v>0</v>
      </c>
      <c r="AN390" s="286">
        <f>IF('2b - USD - conv.'!AN390=0,0,'2a - USD - local'!AN390/'2b - USD - conv.'!AN390)</f>
        <v>0</v>
      </c>
      <c r="AO390" s="286">
        <f>IF('2b - USD - conv.'!AO390=0,0,'2a - USD - local'!AO390/'2b - USD - conv.'!AO390)</f>
        <v>0</v>
      </c>
      <c r="AP390" s="308">
        <f>IF('2b - USD - conv.'!AP390=0,0,'2a - USD - local'!AP390/'2b - USD - conv.'!AP390)</f>
        <v>0</v>
      </c>
    </row>
    <row r="391" spans="1:42" customFormat="1" outlineLevel="2">
      <c r="A391" s="211" t="str">
        <f>A350&amp;"."&amp;A382&amp;"."&amp;A351&amp;"."&amp;B391</f>
        <v>1.d.8.9</v>
      </c>
      <c r="B391">
        <v>9</v>
      </c>
      <c r="C391" t="str">
        <f>'1-GBP'!C391</f>
        <v/>
      </c>
      <c r="M391" s="286">
        <f>IF('2b - USD - conv.'!M391=0,0,'2a - USD - local'!M391/'2b - USD - conv.'!M391)</f>
        <v>0</v>
      </c>
      <c r="N391" s="286">
        <f>IF('2b - USD - conv.'!N391=0,0,'2a - USD - local'!N391/'2b - USD - conv.'!N391)</f>
        <v>0</v>
      </c>
      <c r="O391" s="286">
        <f>IF('2b - USD - conv.'!O391=0,0,'2a - USD - local'!O391/'2b - USD - conv.'!O391)</f>
        <v>0</v>
      </c>
      <c r="P391" s="286">
        <f>IF('2b - USD - conv.'!P391=0,0,'2a - USD - local'!P391/'2b - USD - conv.'!P391)</f>
        <v>0</v>
      </c>
      <c r="Q391" s="286">
        <f>IF('2b - USD - conv.'!Q391=0,0,'2a - USD - local'!Q391/'2b - USD - conv.'!Q391)</f>
        <v>0</v>
      </c>
      <c r="R391" s="286">
        <f>IF('2b - USD - conv.'!R391=0,0,'2a - USD - local'!R391/'2b - USD - conv.'!R391)</f>
        <v>0</v>
      </c>
      <c r="S391" s="286">
        <f>IF('2b - USD - conv.'!S391=0,0,'2a - USD - local'!S391/'2b - USD - conv.'!S391)</f>
        <v>0</v>
      </c>
      <c r="T391" s="286">
        <f>IF('2b - USD - conv.'!T391=0,0,'2a - USD - local'!T391/'2b - USD - conv.'!T391)</f>
        <v>0</v>
      </c>
      <c r="U391" s="286">
        <f>IF('2b - USD - conv.'!U391=0,0,'2a - USD - local'!U391/'2b - USD - conv.'!U391)</f>
        <v>0</v>
      </c>
      <c r="V391" s="286">
        <f>IF('2b - USD - conv.'!V391=0,0,'2a - USD - local'!V391/'2b - USD - conv.'!V391)</f>
        <v>0</v>
      </c>
      <c r="W391" s="286">
        <f>IF('2b - USD - conv.'!W391=0,0,'2a - USD - local'!W391/'2b - USD - conv.'!W391)</f>
        <v>0</v>
      </c>
      <c r="X391" s="286">
        <f>IF('2b - USD - conv.'!X391=0,0,'2a - USD - local'!X391/'2b - USD - conv.'!X391)</f>
        <v>0</v>
      </c>
      <c r="Y391" s="286">
        <f>IF('2b - USD - conv.'!Y391=0,0,'2a - USD - local'!Y391/'2b - USD - conv.'!Y391)</f>
        <v>0</v>
      </c>
      <c r="Z391" s="286">
        <f>IF('2b - USD - conv.'!Z391=0,0,'2a - USD - local'!Z391/'2b - USD - conv.'!Z391)</f>
        <v>0</v>
      </c>
      <c r="AA391" s="286">
        <f>IF('2b - USD - conv.'!AA391=0,0,'2a - USD - local'!AA391/'2b - USD - conv.'!AA391)</f>
        <v>0</v>
      </c>
      <c r="AB391" s="286">
        <f>IF('2b - USD - conv.'!AB391=0,0,'2a - USD - local'!AB391/'2b - USD - conv.'!AB391)</f>
        <v>0</v>
      </c>
      <c r="AC391" s="286">
        <f>IF('2b - USD - conv.'!AC391=0,0,'2a - USD - local'!AC391/'2b - USD - conv.'!AC391)</f>
        <v>0</v>
      </c>
      <c r="AD391" s="286">
        <f>IF('2b - USD - conv.'!AD391=0,0,'2a - USD - local'!AD391/'2b - USD - conv.'!AD391)</f>
        <v>0</v>
      </c>
      <c r="AE391" s="286">
        <f>IF('2b - USD - conv.'!AE391=0,0,'2a - USD - local'!AE391/'2b - USD - conv.'!AE391)</f>
        <v>0</v>
      </c>
      <c r="AF391" s="286">
        <f>IF('2b - USD - conv.'!AF391=0,0,'2a - USD - local'!AF391/'2b - USD - conv.'!AF391)</f>
        <v>0</v>
      </c>
      <c r="AG391" s="286">
        <f>IF('2b - USD - conv.'!AG391=0,0,'2a - USD - local'!AG391/'2b - USD - conv.'!AG391)</f>
        <v>0</v>
      </c>
      <c r="AH391" s="286">
        <f>IF('2b - USD - conv.'!AH391=0,0,'2a - USD - local'!AH391/'2b - USD - conv.'!AH391)</f>
        <v>0</v>
      </c>
      <c r="AI391" s="286">
        <f>IF('2b - USD - conv.'!AI391=0,0,'2a - USD - local'!AI391/'2b - USD - conv.'!AI391)</f>
        <v>0</v>
      </c>
      <c r="AJ391" s="286">
        <f>IF('2b - USD - conv.'!AJ391=0,0,'2a - USD - local'!AJ391/'2b - USD - conv.'!AJ391)</f>
        <v>0</v>
      </c>
      <c r="AK391" s="286">
        <f>IF('2b - USD - conv.'!AK391=0,0,'2a - USD - local'!AK391/'2b - USD - conv.'!AK391)</f>
        <v>0</v>
      </c>
      <c r="AL391" s="286">
        <f>IF('2b - USD - conv.'!AL391=0,0,'2a - USD - local'!AL391/'2b - USD - conv.'!AL391)</f>
        <v>0</v>
      </c>
      <c r="AM391" s="286">
        <f>IF('2b - USD - conv.'!AM391=0,0,'2a - USD - local'!AM391/'2b - USD - conv.'!AM391)</f>
        <v>0</v>
      </c>
      <c r="AN391" s="286">
        <f>IF('2b - USD - conv.'!AN391=0,0,'2a - USD - local'!AN391/'2b - USD - conv.'!AN391)</f>
        <v>0</v>
      </c>
      <c r="AO391" s="286">
        <f>IF('2b - USD - conv.'!AO391=0,0,'2a - USD - local'!AO391/'2b - USD - conv.'!AO391)</f>
        <v>0</v>
      </c>
      <c r="AP391" s="308">
        <f>IF('2b - USD - conv.'!AP391=0,0,'2a - USD - local'!AP391/'2b - USD - conv.'!AP391)</f>
        <v>0</v>
      </c>
    </row>
    <row r="392" spans="1:42" customFormat="1" outlineLevel="2">
      <c r="A392" s="211" t="str">
        <f>A350&amp;"."&amp;A382&amp;"."&amp;A351&amp;"."&amp;B392</f>
        <v>1.d.8.10</v>
      </c>
      <c r="B392">
        <v>10</v>
      </c>
      <c r="C392" t="str">
        <f>'1-GBP'!C392</f>
        <v/>
      </c>
      <c r="M392" s="286">
        <f>IF('2b - USD - conv.'!M392=0,0,'2a - USD - local'!M392/'2b - USD - conv.'!M392)</f>
        <v>0</v>
      </c>
      <c r="N392" s="286">
        <f>IF('2b - USD - conv.'!N392=0,0,'2a - USD - local'!N392/'2b - USD - conv.'!N392)</f>
        <v>0</v>
      </c>
      <c r="O392" s="286">
        <f>IF('2b - USD - conv.'!O392=0,0,'2a - USD - local'!O392/'2b - USD - conv.'!O392)</f>
        <v>0</v>
      </c>
      <c r="P392" s="286">
        <f>IF('2b - USD - conv.'!P392=0,0,'2a - USD - local'!P392/'2b - USD - conv.'!P392)</f>
        <v>0</v>
      </c>
      <c r="Q392" s="286">
        <f>IF('2b - USD - conv.'!Q392=0,0,'2a - USD - local'!Q392/'2b - USD - conv.'!Q392)</f>
        <v>0</v>
      </c>
      <c r="R392" s="286">
        <f>IF('2b - USD - conv.'!R392=0,0,'2a - USD - local'!R392/'2b - USD - conv.'!R392)</f>
        <v>0</v>
      </c>
      <c r="S392" s="286">
        <f>IF('2b - USD - conv.'!S392=0,0,'2a - USD - local'!S392/'2b - USD - conv.'!S392)</f>
        <v>0</v>
      </c>
      <c r="T392" s="286">
        <f>IF('2b - USD - conv.'!T392=0,0,'2a - USD - local'!T392/'2b - USD - conv.'!T392)</f>
        <v>0</v>
      </c>
      <c r="U392" s="286">
        <f>IF('2b - USD - conv.'!U392=0,0,'2a - USD - local'!U392/'2b - USD - conv.'!U392)</f>
        <v>0</v>
      </c>
      <c r="V392" s="286">
        <f>IF('2b - USD - conv.'!V392=0,0,'2a - USD - local'!V392/'2b - USD - conv.'!V392)</f>
        <v>0</v>
      </c>
      <c r="W392" s="286">
        <f>IF('2b - USD - conv.'!W392=0,0,'2a - USD - local'!W392/'2b - USD - conv.'!W392)</f>
        <v>0</v>
      </c>
      <c r="X392" s="286">
        <f>IF('2b - USD - conv.'!X392=0,0,'2a - USD - local'!X392/'2b - USD - conv.'!X392)</f>
        <v>0</v>
      </c>
      <c r="Y392" s="286">
        <f>IF('2b - USD - conv.'!Y392=0,0,'2a - USD - local'!Y392/'2b - USD - conv.'!Y392)</f>
        <v>0</v>
      </c>
      <c r="Z392" s="286">
        <f>IF('2b - USD - conv.'!Z392=0,0,'2a - USD - local'!Z392/'2b - USD - conv.'!Z392)</f>
        <v>0</v>
      </c>
      <c r="AA392" s="286">
        <f>IF('2b - USD - conv.'!AA392=0,0,'2a - USD - local'!AA392/'2b - USD - conv.'!AA392)</f>
        <v>0</v>
      </c>
      <c r="AB392" s="286">
        <f>IF('2b - USD - conv.'!AB392=0,0,'2a - USD - local'!AB392/'2b - USD - conv.'!AB392)</f>
        <v>0</v>
      </c>
      <c r="AC392" s="286">
        <f>IF('2b - USD - conv.'!AC392=0,0,'2a - USD - local'!AC392/'2b - USD - conv.'!AC392)</f>
        <v>0</v>
      </c>
      <c r="AD392" s="286">
        <f>IF('2b - USD - conv.'!AD392=0,0,'2a - USD - local'!AD392/'2b - USD - conv.'!AD392)</f>
        <v>0</v>
      </c>
      <c r="AE392" s="286">
        <f>IF('2b - USD - conv.'!AE392=0,0,'2a - USD - local'!AE392/'2b - USD - conv.'!AE392)</f>
        <v>0</v>
      </c>
      <c r="AF392" s="286">
        <f>IF('2b - USD - conv.'!AF392=0,0,'2a - USD - local'!AF392/'2b - USD - conv.'!AF392)</f>
        <v>0</v>
      </c>
      <c r="AG392" s="286">
        <f>IF('2b - USD - conv.'!AG392=0,0,'2a - USD - local'!AG392/'2b - USD - conv.'!AG392)</f>
        <v>0</v>
      </c>
      <c r="AH392" s="286">
        <f>IF('2b - USD - conv.'!AH392=0,0,'2a - USD - local'!AH392/'2b - USD - conv.'!AH392)</f>
        <v>0</v>
      </c>
      <c r="AI392" s="286">
        <f>IF('2b - USD - conv.'!AI392=0,0,'2a - USD - local'!AI392/'2b - USD - conv.'!AI392)</f>
        <v>0</v>
      </c>
      <c r="AJ392" s="286">
        <f>IF('2b - USD - conv.'!AJ392=0,0,'2a - USD - local'!AJ392/'2b - USD - conv.'!AJ392)</f>
        <v>0</v>
      </c>
      <c r="AK392" s="286">
        <f>IF('2b - USD - conv.'!AK392=0,0,'2a - USD - local'!AK392/'2b - USD - conv.'!AK392)</f>
        <v>0</v>
      </c>
      <c r="AL392" s="286">
        <f>IF('2b - USD - conv.'!AL392=0,0,'2a - USD - local'!AL392/'2b - USD - conv.'!AL392)</f>
        <v>0</v>
      </c>
      <c r="AM392" s="286">
        <f>IF('2b - USD - conv.'!AM392=0,0,'2a - USD - local'!AM392/'2b - USD - conv.'!AM392)</f>
        <v>0</v>
      </c>
      <c r="AN392" s="286">
        <f>IF('2b - USD - conv.'!AN392=0,0,'2a - USD - local'!AN392/'2b - USD - conv.'!AN392)</f>
        <v>0</v>
      </c>
      <c r="AO392" s="286">
        <f>IF('2b - USD - conv.'!AO392=0,0,'2a - USD - local'!AO392/'2b - USD - conv.'!AO392)</f>
        <v>0</v>
      </c>
      <c r="AP392" s="308">
        <f>IF('2b - USD - conv.'!AP392=0,0,'2a - USD - local'!AP392/'2b - USD - conv.'!AP392)</f>
        <v>0</v>
      </c>
    </row>
    <row r="393" spans="1:42" customFormat="1" outlineLevel="2">
      <c r="A393" s="211" t="str">
        <f>A350&amp;"."&amp;A382&amp;"."&amp;A351&amp;"."&amp;B393</f>
        <v>1.d.8.11</v>
      </c>
      <c r="B393">
        <v>11</v>
      </c>
      <c r="C393" t="str">
        <f>'1-GBP'!C393</f>
        <v/>
      </c>
      <c r="M393" s="286">
        <f>IF('2b - USD - conv.'!M393=0,0,'2a - USD - local'!M393/'2b - USD - conv.'!M393)</f>
        <v>0</v>
      </c>
      <c r="N393" s="286">
        <f>IF('2b - USD - conv.'!N393=0,0,'2a - USD - local'!N393/'2b - USD - conv.'!N393)</f>
        <v>0</v>
      </c>
      <c r="O393" s="286">
        <f>IF('2b - USD - conv.'!O393=0,0,'2a - USD - local'!O393/'2b - USD - conv.'!O393)</f>
        <v>0</v>
      </c>
      <c r="P393" s="286">
        <f>IF('2b - USD - conv.'!P393=0,0,'2a - USD - local'!P393/'2b - USD - conv.'!P393)</f>
        <v>0</v>
      </c>
      <c r="Q393" s="286">
        <f>IF('2b - USD - conv.'!Q393=0,0,'2a - USD - local'!Q393/'2b - USD - conv.'!Q393)</f>
        <v>0</v>
      </c>
      <c r="R393" s="286">
        <f>IF('2b - USD - conv.'!R393=0,0,'2a - USD - local'!R393/'2b - USD - conv.'!R393)</f>
        <v>0</v>
      </c>
      <c r="S393" s="286">
        <f>IF('2b - USD - conv.'!S393=0,0,'2a - USD - local'!S393/'2b - USD - conv.'!S393)</f>
        <v>0</v>
      </c>
      <c r="T393" s="286">
        <f>IF('2b - USD - conv.'!T393=0,0,'2a - USD - local'!T393/'2b - USD - conv.'!T393)</f>
        <v>0</v>
      </c>
      <c r="U393" s="286">
        <f>IF('2b - USD - conv.'!U393=0,0,'2a - USD - local'!U393/'2b - USD - conv.'!U393)</f>
        <v>0</v>
      </c>
      <c r="V393" s="286">
        <f>IF('2b - USD - conv.'!V393=0,0,'2a - USD - local'!V393/'2b - USD - conv.'!V393)</f>
        <v>0</v>
      </c>
      <c r="W393" s="286">
        <f>IF('2b - USD - conv.'!W393=0,0,'2a - USD - local'!W393/'2b - USD - conv.'!W393)</f>
        <v>0</v>
      </c>
      <c r="X393" s="286">
        <f>IF('2b - USD - conv.'!X393=0,0,'2a - USD - local'!X393/'2b - USD - conv.'!X393)</f>
        <v>0</v>
      </c>
      <c r="Y393" s="286">
        <f>IF('2b - USD - conv.'!Y393=0,0,'2a - USD - local'!Y393/'2b - USD - conv.'!Y393)</f>
        <v>0</v>
      </c>
      <c r="Z393" s="286">
        <f>IF('2b - USD - conv.'!Z393=0,0,'2a - USD - local'!Z393/'2b - USD - conv.'!Z393)</f>
        <v>0</v>
      </c>
      <c r="AA393" s="286">
        <f>IF('2b - USD - conv.'!AA393=0,0,'2a - USD - local'!AA393/'2b - USD - conv.'!AA393)</f>
        <v>0</v>
      </c>
      <c r="AB393" s="286">
        <f>IF('2b - USD - conv.'!AB393=0,0,'2a - USD - local'!AB393/'2b - USD - conv.'!AB393)</f>
        <v>0</v>
      </c>
      <c r="AC393" s="286">
        <f>IF('2b - USD - conv.'!AC393=0,0,'2a - USD - local'!AC393/'2b - USD - conv.'!AC393)</f>
        <v>0</v>
      </c>
      <c r="AD393" s="286">
        <f>IF('2b - USD - conv.'!AD393=0,0,'2a - USD - local'!AD393/'2b - USD - conv.'!AD393)</f>
        <v>0</v>
      </c>
      <c r="AE393" s="286">
        <f>IF('2b - USD - conv.'!AE393=0,0,'2a - USD - local'!AE393/'2b - USD - conv.'!AE393)</f>
        <v>0</v>
      </c>
      <c r="AF393" s="286">
        <f>IF('2b - USD - conv.'!AF393=0,0,'2a - USD - local'!AF393/'2b - USD - conv.'!AF393)</f>
        <v>0</v>
      </c>
      <c r="AG393" s="286">
        <f>IF('2b - USD - conv.'!AG393=0,0,'2a - USD - local'!AG393/'2b - USD - conv.'!AG393)</f>
        <v>0</v>
      </c>
      <c r="AH393" s="286">
        <f>IF('2b - USD - conv.'!AH393=0,0,'2a - USD - local'!AH393/'2b - USD - conv.'!AH393)</f>
        <v>0</v>
      </c>
      <c r="AI393" s="286">
        <f>IF('2b - USD - conv.'!AI393=0,0,'2a - USD - local'!AI393/'2b - USD - conv.'!AI393)</f>
        <v>0</v>
      </c>
      <c r="AJ393" s="286">
        <f>IF('2b - USD - conv.'!AJ393=0,0,'2a - USD - local'!AJ393/'2b - USD - conv.'!AJ393)</f>
        <v>0</v>
      </c>
      <c r="AK393" s="286">
        <f>IF('2b - USD - conv.'!AK393=0,0,'2a - USD - local'!AK393/'2b - USD - conv.'!AK393)</f>
        <v>0</v>
      </c>
      <c r="AL393" s="286">
        <f>IF('2b - USD - conv.'!AL393=0,0,'2a - USD - local'!AL393/'2b - USD - conv.'!AL393)</f>
        <v>0</v>
      </c>
      <c r="AM393" s="286">
        <f>IF('2b - USD - conv.'!AM393=0,0,'2a - USD - local'!AM393/'2b - USD - conv.'!AM393)</f>
        <v>0</v>
      </c>
      <c r="AN393" s="286">
        <f>IF('2b - USD - conv.'!AN393=0,0,'2a - USD - local'!AN393/'2b - USD - conv.'!AN393)</f>
        <v>0</v>
      </c>
      <c r="AO393" s="286">
        <f>IF('2b - USD - conv.'!AO393=0,0,'2a - USD - local'!AO393/'2b - USD - conv.'!AO393)</f>
        <v>0</v>
      </c>
      <c r="AP393" s="308">
        <f>IF('2b - USD - conv.'!AP393=0,0,'2a - USD - local'!AP393/'2b - USD - conv.'!AP393)</f>
        <v>0</v>
      </c>
    </row>
    <row r="394" spans="1:42" customFormat="1" outlineLevel="2">
      <c r="A394" s="211" t="str">
        <f>A350&amp;"."&amp;A382&amp;"."&amp;A351&amp;"."&amp;B394</f>
        <v>1.d.8.12</v>
      </c>
      <c r="B394">
        <v>12</v>
      </c>
      <c r="C394" t="str">
        <f>'1-GBP'!C394</f>
        <v/>
      </c>
      <c r="M394" s="286">
        <f>IF('2b - USD - conv.'!M394=0,0,'2a - USD - local'!M394/'2b - USD - conv.'!M394)</f>
        <v>0</v>
      </c>
      <c r="N394" s="286">
        <f>IF('2b - USD - conv.'!N394=0,0,'2a - USD - local'!N394/'2b - USD - conv.'!N394)</f>
        <v>0</v>
      </c>
      <c r="O394" s="286">
        <f>IF('2b - USD - conv.'!O394=0,0,'2a - USD - local'!O394/'2b - USD - conv.'!O394)</f>
        <v>0</v>
      </c>
      <c r="P394" s="286">
        <f>IF('2b - USD - conv.'!P394=0,0,'2a - USD - local'!P394/'2b - USD - conv.'!P394)</f>
        <v>0</v>
      </c>
      <c r="Q394" s="286">
        <f>IF('2b - USD - conv.'!Q394=0,0,'2a - USD - local'!Q394/'2b - USD - conv.'!Q394)</f>
        <v>0</v>
      </c>
      <c r="R394" s="286">
        <f>IF('2b - USD - conv.'!R394=0,0,'2a - USD - local'!R394/'2b - USD - conv.'!R394)</f>
        <v>0</v>
      </c>
      <c r="S394" s="286">
        <f>IF('2b - USD - conv.'!S394=0,0,'2a - USD - local'!S394/'2b - USD - conv.'!S394)</f>
        <v>0</v>
      </c>
      <c r="T394" s="286">
        <f>IF('2b - USD - conv.'!T394=0,0,'2a - USD - local'!T394/'2b - USD - conv.'!T394)</f>
        <v>0</v>
      </c>
      <c r="U394" s="286">
        <f>IF('2b - USD - conv.'!U394=0,0,'2a - USD - local'!U394/'2b - USD - conv.'!U394)</f>
        <v>0</v>
      </c>
      <c r="V394" s="286">
        <f>IF('2b - USD - conv.'!V394=0,0,'2a - USD - local'!V394/'2b - USD - conv.'!V394)</f>
        <v>0</v>
      </c>
      <c r="W394" s="286">
        <f>IF('2b - USD - conv.'!W394=0,0,'2a - USD - local'!W394/'2b - USD - conv.'!W394)</f>
        <v>0</v>
      </c>
      <c r="X394" s="286">
        <f>IF('2b - USD - conv.'!X394=0,0,'2a - USD - local'!X394/'2b - USD - conv.'!X394)</f>
        <v>0</v>
      </c>
      <c r="Y394" s="286">
        <f>IF('2b - USD - conv.'!Y394=0,0,'2a - USD - local'!Y394/'2b - USD - conv.'!Y394)</f>
        <v>0</v>
      </c>
      <c r="Z394" s="286">
        <f>IF('2b - USD - conv.'!Z394=0,0,'2a - USD - local'!Z394/'2b - USD - conv.'!Z394)</f>
        <v>0</v>
      </c>
      <c r="AA394" s="286">
        <f>IF('2b - USD - conv.'!AA394=0,0,'2a - USD - local'!AA394/'2b - USD - conv.'!AA394)</f>
        <v>0</v>
      </c>
      <c r="AB394" s="286">
        <f>IF('2b - USD - conv.'!AB394=0,0,'2a - USD - local'!AB394/'2b - USD - conv.'!AB394)</f>
        <v>0</v>
      </c>
      <c r="AC394" s="286">
        <f>IF('2b - USD - conv.'!AC394=0,0,'2a - USD - local'!AC394/'2b - USD - conv.'!AC394)</f>
        <v>0</v>
      </c>
      <c r="AD394" s="286">
        <f>IF('2b - USD - conv.'!AD394=0,0,'2a - USD - local'!AD394/'2b - USD - conv.'!AD394)</f>
        <v>0</v>
      </c>
      <c r="AE394" s="286">
        <f>IF('2b - USD - conv.'!AE394=0,0,'2a - USD - local'!AE394/'2b - USD - conv.'!AE394)</f>
        <v>0</v>
      </c>
      <c r="AF394" s="286">
        <f>IF('2b - USD - conv.'!AF394=0,0,'2a - USD - local'!AF394/'2b - USD - conv.'!AF394)</f>
        <v>0</v>
      </c>
      <c r="AG394" s="286">
        <f>IF('2b - USD - conv.'!AG394=0,0,'2a - USD - local'!AG394/'2b - USD - conv.'!AG394)</f>
        <v>0</v>
      </c>
      <c r="AH394" s="286">
        <f>IF('2b - USD - conv.'!AH394=0,0,'2a - USD - local'!AH394/'2b - USD - conv.'!AH394)</f>
        <v>0</v>
      </c>
      <c r="AI394" s="286">
        <f>IF('2b - USD - conv.'!AI394=0,0,'2a - USD - local'!AI394/'2b - USD - conv.'!AI394)</f>
        <v>0</v>
      </c>
      <c r="AJ394" s="286">
        <f>IF('2b - USD - conv.'!AJ394=0,0,'2a - USD - local'!AJ394/'2b - USD - conv.'!AJ394)</f>
        <v>0</v>
      </c>
      <c r="AK394" s="286">
        <f>IF('2b - USD - conv.'!AK394=0,0,'2a - USD - local'!AK394/'2b - USD - conv.'!AK394)</f>
        <v>0</v>
      </c>
      <c r="AL394" s="286">
        <f>IF('2b - USD - conv.'!AL394=0,0,'2a - USD - local'!AL394/'2b - USD - conv.'!AL394)</f>
        <v>0</v>
      </c>
      <c r="AM394" s="286">
        <f>IF('2b - USD - conv.'!AM394=0,0,'2a - USD - local'!AM394/'2b - USD - conv.'!AM394)</f>
        <v>0</v>
      </c>
      <c r="AN394" s="286">
        <f>IF('2b - USD - conv.'!AN394=0,0,'2a - USD - local'!AN394/'2b - USD - conv.'!AN394)</f>
        <v>0</v>
      </c>
      <c r="AO394" s="286">
        <f>IF('2b - USD - conv.'!AO394=0,0,'2a - USD - local'!AO394/'2b - USD - conv.'!AO394)</f>
        <v>0</v>
      </c>
      <c r="AP394" s="308">
        <f>IF('2b - USD - conv.'!AP394=0,0,'2a - USD - local'!AP394/'2b - USD - conv.'!AP394)</f>
        <v>0</v>
      </c>
    </row>
    <row r="395" spans="1:42" customFormat="1" outlineLevel="1" collapsed="1">
      <c r="A395" s="212"/>
      <c r="B395" s="201">
        <f>B394-COUNTIFS(C383:C394,"")</f>
        <v>0</v>
      </c>
      <c r="C395" s="201" t="s">
        <v>285</v>
      </c>
      <c r="D395" s="201"/>
      <c r="E395" s="201"/>
      <c r="F395" s="201"/>
      <c r="G395" s="201"/>
      <c r="H395" s="201"/>
      <c r="I395" s="201"/>
      <c r="J395" s="201"/>
      <c r="K395" s="201"/>
      <c r="L395" s="201"/>
      <c r="M395" s="280">
        <f t="shared" ref="M395:AP395" si="33">SUM(M383:M394)</f>
        <v>0</v>
      </c>
      <c r="N395" s="280">
        <f t="shared" si="33"/>
        <v>0</v>
      </c>
      <c r="O395" s="280">
        <f t="shared" si="33"/>
        <v>0</v>
      </c>
      <c r="P395" s="280">
        <f t="shared" si="33"/>
        <v>0</v>
      </c>
      <c r="Q395" s="280">
        <f t="shared" si="33"/>
        <v>0</v>
      </c>
      <c r="R395" s="280">
        <f t="shared" si="33"/>
        <v>0</v>
      </c>
      <c r="S395" s="280">
        <f t="shared" si="33"/>
        <v>0</v>
      </c>
      <c r="T395" s="280">
        <f t="shared" si="33"/>
        <v>0</v>
      </c>
      <c r="U395" s="280">
        <f t="shared" si="33"/>
        <v>0</v>
      </c>
      <c r="V395" s="280">
        <f t="shared" si="33"/>
        <v>0</v>
      </c>
      <c r="W395" s="280">
        <f t="shared" si="33"/>
        <v>0</v>
      </c>
      <c r="X395" s="280">
        <f t="shared" si="33"/>
        <v>0</v>
      </c>
      <c r="Y395" s="280">
        <f t="shared" si="33"/>
        <v>0</v>
      </c>
      <c r="Z395" s="280">
        <f t="shared" si="33"/>
        <v>0</v>
      </c>
      <c r="AA395" s="280">
        <f t="shared" si="33"/>
        <v>0</v>
      </c>
      <c r="AB395" s="280">
        <f t="shared" si="33"/>
        <v>0</v>
      </c>
      <c r="AC395" s="280">
        <f t="shared" si="33"/>
        <v>0</v>
      </c>
      <c r="AD395" s="280">
        <f t="shared" si="33"/>
        <v>0</v>
      </c>
      <c r="AE395" s="280">
        <f t="shared" si="33"/>
        <v>0</v>
      </c>
      <c r="AF395" s="280">
        <f t="shared" si="33"/>
        <v>0</v>
      </c>
      <c r="AG395" s="280">
        <f t="shared" si="33"/>
        <v>0</v>
      </c>
      <c r="AH395" s="280">
        <f t="shared" si="33"/>
        <v>0</v>
      </c>
      <c r="AI395" s="280">
        <f t="shared" si="33"/>
        <v>0</v>
      </c>
      <c r="AJ395" s="280">
        <f t="shared" si="33"/>
        <v>0</v>
      </c>
      <c r="AK395" s="280">
        <f t="shared" si="33"/>
        <v>0</v>
      </c>
      <c r="AL395" s="280">
        <f t="shared" si="33"/>
        <v>0</v>
      </c>
      <c r="AM395" s="280">
        <f t="shared" si="33"/>
        <v>0</v>
      </c>
      <c r="AN395" s="280">
        <f t="shared" si="33"/>
        <v>0</v>
      </c>
      <c r="AO395" s="280">
        <f t="shared" si="33"/>
        <v>0</v>
      </c>
      <c r="AP395" s="280">
        <f t="shared" si="33"/>
        <v>0</v>
      </c>
    </row>
    <row r="396" spans="1:42" customFormat="1" ht="16.149999999999999" outlineLevel="1" thickBot="1">
      <c r="A396" s="213"/>
      <c r="B396" s="202"/>
      <c r="C396" s="202"/>
      <c r="D396" s="202"/>
      <c r="E396" s="202"/>
      <c r="F396" s="202"/>
      <c r="G396" s="202"/>
      <c r="H396" s="202"/>
      <c r="I396" s="202"/>
      <c r="J396" s="202"/>
      <c r="K396" s="202"/>
      <c r="L396" s="202"/>
      <c r="M396" s="313"/>
      <c r="N396" s="313"/>
      <c r="O396" s="313"/>
      <c r="P396" s="313"/>
      <c r="Q396" s="313"/>
      <c r="R396" s="313"/>
      <c r="S396" s="313"/>
      <c r="T396" s="313"/>
      <c r="U396" s="313"/>
      <c r="V396" s="313"/>
      <c r="W396" s="313"/>
      <c r="X396" s="313"/>
      <c r="Y396" s="313"/>
      <c r="Z396" s="313"/>
      <c r="AA396" s="313"/>
      <c r="AB396" s="313"/>
      <c r="AC396" s="313"/>
      <c r="AD396" s="313"/>
      <c r="AE396" s="313"/>
      <c r="AF396" s="313"/>
      <c r="AG396" s="313"/>
      <c r="AH396" s="313"/>
      <c r="AI396" s="313"/>
      <c r="AJ396" s="313"/>
      <c r="AK396" s="313"/>
      <c r="AL396" s="313"/>
      <c r="AM396" s="313"/>
      <c r="AN396" s="313"/>
      <c r="AO396" s="313"/>
      <c r="AP396" s="313"/>
    </row>
    <row r="397" spans="1:42" customFormat="1" ht="16.149999999999999" outlineLevel="1" thickBot="1">
      <c r="A397" s="214" t="s">
        <v>288</v>
      </c>
      <c r="B397" s="203">
        <f>B395+B380+B365</f>
        <v>2</v>
      </c>
      <c r="C397" s="203" t="s">
        <v>289</v>
      </c>
      <c r="D397" s="203"/>
      <c r="E397" s="203"/>
      <c r="F397" s="203"/>
      <c r="G397" s="203" t="str">
        <f>+"Total "&amp;$B350&amp;" "&amp;$B351</f>
        <v>Total Phase 1 Contingency</v>
      </c>
      <c r="H397" s="203"/>
      <c r="I397" s="203"/>
      <c r="J397" s="203"/>
      <c r="K397" s="203"/>
      <c r="L397" s="203"/>
      <c r="M397" s="284">
        <f t="shared" ref="M397:AP397" si="34">SUM(M365,M380,M395)</f>
        <v>0</v>
      </c>
      <c r="N397" s="284">
        <f t="shared" si="34"/>
        <v>0</v>
      </c>
      <c r="O397" s="284">
        <f t="shared" si="34"/>
        <v>0</v>
      </c>
      <c r="P397" s="284">
        <f t="shared" si="34"/>
        <v>0</v>
      </c>
      <c r="Q397" s="284">
        <f t="shared" si="34"/>
        <v>0</v>
      </c>
      <c r="R397" s="284">
        <f t="shared" si="34"/>
        <v>0</v>
      </c>
      <c r="S397" s="284">
        <f t="shared" si="34"/>
        <v>0</v>
      </c>
      <c r="T397" s="284">
        <f t="shared" si="34"/>
        <v>0</v>
      </c>
      <c r="U397" s="284">
        <f t="shared" si="34"/>
        <v>0</v>
      </c>
      <c r="V397" s="284">
        <f t="shared" si="34"/>
        <v>0</v>
      </c>
      <c r="W397" s="284">
        <f t="shared" si="34"/>
        <v>0</v>
      </c>
      <c r="X397" s="284">
        <f t="shared" si="34"/>
        <v>0</v>
      </c>
      <c r="Y397" s="284">
        <f t="shared" si="34"/>
        <v>0</v>
      </c>
      <c r="Z397" s="284">
        <f t="shared" si="34"/>
        <v>0</v>
      </c>
      <c r="AA397" s="284">
        <f t="shared" si="34"/>
        <v>0</v>
      </c>
      <c r="AB397" s="284">
        <f t="shared" si="34"/>
        <v>0</v>
      </c>
      <c r="AC397" s="284">
        <f t="shared" si="34"/>
        <v>0</v>
      </c>
      <c r="AD397" s="284">
        <f t="shared" si="34"/>
        <v>0</v>
      </c>
      <c r="AE397" s="284">
        <f t="shared" si="34"/>
        <v>0</v>
      </c>
      <c r="AF397" s="284">
        <f t="shared" si="34"/>
        <v>0</v>
      </c>
      <c r="AG397" s="284">
        <f t="shared" si="34"/>
        <v>0</v>
      </c>
      <c r="AH397" s="284">
        <f t="shared" si="34"/>
        <v>0</v>
      </c>
      <c r="AI397" s="284">
        <f t="shared" si="34"/>
        <v>0</v>
      </c>
      <c r="AJ397" s="284">
        <f t="shared" si="34"/>
        <v>0</v>
      </c>
      <c r="AK397" s="284">
        <f t="shared" si="34"/>
        <v>0</v>
      </c>
      <c r="AL397" s="284">
        <f t="shared" si="34"/>
        <v>0</v>
      </c>
      <c r="AM397" s="284">
        <f t="shared" si="34"/>
        <v>0</v>
      </c>
      <c r="AN397" s="284">
        <f t="shared" si="34"/>
        <v>0</v>
      </c>
      <c r="AO397" s="284">
        <f t="shared" si="34"/>
        <v>0</v>
      </c>
      <c r="AP397" s="284">
        <f t="shared" si="34"/>
        <v>0</v>
      </c>
    </row>
    <row r="398" spans="1:42" customFormat="1" collapsed="1">
      <c r="A398" s="211"/>
      <c r="M398" s="314"/>
      <c r="N398" s="314"/>
      <c r="O398" s="314"/>
      <c r="P398" s="314"/>
      <c r="Q398" s="314"/>
      <c r="R398" s="314"/>
      <c r="S398" s="314"/>
      <c r="T398" s="314"/>
      <c r="U398" s="314"/>
      <c r="V398" s="314"/>
      <c r="W398" s="314"/>
      <c r="X398" s="314"/>
      <c r="Y398" s="314"/>
      <c r="Z398" s="314"/>
      <c r="AA398" s="314"/>
      <c r="AB398" s="314"/>
      <c r="AC398" s="314"/>
      <c r="AD398" s="314"/>
      <c r="AE398" s="314"/>
      <c r="AF398" s="314"/>
      <c r="AG398" s="314"/>
      <c r="AH398" s="314"/>
      <c r="AI398" s="314"/>
      <c r="AJ398" s="314"/>
      <c r="AK398" s="314"/>
      <c r="AL398" s="314"/>
      <c r="AM398" s="314"/>
      <c r="AN398" s="314"/>
      <c r="AO398" s="314"/>
      <c r="AP398" s="314"/>
    </row>
    <row r="399" spans="1:42" customFormat="1">
      <c r="A399" s="209" t="str">
        <f>_xlfn.TEXTBEFORE(J399,".")</f>
        <v>3</v>
      </c>
      <c r="B399" s="196" t="str">
        <f>_xlfn.XLOOKUP($A399,Select!$B$4:$B$65,Select!$C$4:$C$65)</f>
        <v>Phase 3</v>
      </c>
      <c r="C399" s="197"/>
      <c r="D399" s="197">
        <f>B414+B429+B444</f>
        <v>5</v>
      </c>
      <c r="E399" s="197" t="s">
        <v>281</v>
      </c>
      <c r="F399" s="197"/>
      <c r="G399" s="197"/>
      <c r="H399" s="197"/>
      <c r="I399" s="197" t="s">
        <v>282</v>
      </c>
      <c r="J399" s="197" t="str">
        <f>Select!$M$12</f>
        <v>3.1</v>
      </c>
      <c r="K399" s="197"/>
      <c r="L399" s="197"/>
      <c r="M399" s="318"/>
      <c r="N399" s="319"/>
      <c r="O399" s="319"/>
      <c r="P399" s="319"/>
      <c r="Q399" s="319"/>
      <c r="R399" s="319"/>
      <c r="S399" s="319"/>
      <c r="T399" s="319"/>
      <c r="U399" s="319"/>
      <c r="V399" s="319"/>
      <c r="W399" s="319"/>
      <c r="X399" s="319"/>
      <c r="Y399" s="319"/>
      <c r="Z399" s="319"/>
      <c r="AA399" s="319"/>
      <c r="AB399" s="319"/>
      <c r="AC399" s="319"/>
      <c r="AD399" s="319"/>
      <c r="AE399" s="319"/>
      <c r="AF399" s="319"/>
      <c r="AG399" s="319"/>
      <c r="AH399" s="319"/>
      <c r="AI399" s="319"/>
      <c r="AJ399" s="319"/>
      <c r="AK399" s="319"/>
      <c r="AL399" s="319"/>
      <c r="AM399" s="319"/>
      <c r="AN399" s="319"/>
      <c r="AO399" s="319"/>
      <c r="AP399" s="319"/>
    </row>
    <row r="400" spans="1:42" customFormat="1" outlineLevel="1">
      <c r="A400" s="210" t="str">
        <f>_xlfn.TEXTAFTER(J399,".")</f>
        <v>1</v>
      </c>
      <c r="B400" s="199" t="str">
        <f>_xlfn.XLOOKUP($J399,Select!$K$4:$K$65,Select!$F$4:$F$65)</f>
        <v>Humber Onshore Transportation System</v>
      </c>
      <c r="C400" s="199"/>
      <c r="D400" s="199"/>
      <c r="E400" s="199"/>
      <c r="F400" s="199"/>
      <c r="G400" s="199"/>
      <c r="H400" s="199"/>
      <c r="I400" s="199"/>
      <c r="J400" s="199"/>
      <c r="K400" s="199"/>
      <c r="L400" s="199"/>
      <c r="M400" s="320"/>
      <c r="N400" s="320"/>
      <c r="O400" s="320"/>
      <c r="P400" s="320"/>
      <c r="Q400" s="320"/>
      <c r="R400" s="320"/>
      <c r="S400" s="320"/>
      <c r="T400" s="320"/>
      <c r="U400" s="320"/>
      <c r="V400" s="320"/>
      <c r="W400" s="320"/>
      <c r="X400" s="320"/>
      <c r="Y400" s="320"/>
      <c r="Z400" s="320"/>
      <c r="AA400" s="320"/>
      <c r="AB400" s="320"/>
      <c r="AC400" s="320"/>
      <c r="AD400" s="320"/>
      <c r="AE400" s="320"/>
      <c r="AF400" s="320"/>
      <c r="AG400" s="320"/>
      <c r="AH400" s="320"/>
      <c r="AI400" s="320"/>
      <c r="AJ400" s="320"/>
      <c r="AK400" s="320"/>
      <c r="AL400" s="320"/>
      <c r="AM400" s="320"/>
      <c r="AN400" s="320"/>
      <c r="AO400" s="320"/>
      <c r="AP400" s="320"/>
    </row>
    <row r="401" spans="1:42" customFormat="1" outlineLevel="1">
      <c r="A401" s="220" t="s">
        <v>150</v>
      </c>
      <c r="B401" s="220" t="s">
        <v>283</v>
      </c>
      <c r="C401" s="220" t="s">
        <v>284</v>
      </c>
      <c r="D401" s="220"/>
      <c r="E401" s="220"/>
      <c r="F401" s="220"/>
      <c r="G401" s="220"/>
      <c r="H401" s="220"/>
      <c r="I401" s="220"/>
      <c r="J401" s="220"/>
      <c r="K401" s="220"/>
      <c r="L401" s="220"/>
      <c r="M401" s="315"/>
      <c r="N401" s="315"/>
      <c r="O401" s="315"/>
      <c r="P401" s="315"/>
      <c r="Q401" s="315"/>
      <c r="R401" s="315"/>
      <c r="S401" s="315"/>
      <c r="T401" s="315"/>
      <c r="U401" s="315"/>
      <c r="V401" s="315"/>
      <c r="W401" s="315"/>
      <c r="X401" s="315"/>
      <c r="Y401" s="315"/>
      <c r="Z401" s="315"/>
      <c r="AA401" s="315"/>
      <c r="AB401" s="315"/>
      <c r="AC401" s="315"/>
      <c r="AD401" s="315"/>
      <c r="AE401" s="315"/>
      <c r="AF401" s="315"/>
      <c r="AG401" s="315"/>
      <c r="AH401" s="315"/>
      <c r="AI401" s="315"/>
      <c r="AJ401" s="315"/>
      <c r="AK401" s="315"/>
      <c r="AL401" s="315"/>
      <c r="AM401" s="315"/>
      <c r="AN401" s="315"/>
      <c r="AO401" s="315"/>
      <c r="AP401" s="315"/>
    </row>
    <row r="402" spans="1:42" customFormat="1" outlineLevel="2">
      <c r="A402" s="211" t="str">
        <f>A399&amp;"."&amp;A401&amp;"."&amp;A400&amp;"."&amp;B402</f>
        <v>3.c.1.1</v>
      </c>
      <c r="B402">
        <v>1</v>
      </c>
      <c r="C402" t="str">
        <f>'1-GBP'!C402</f>
        <v/>
      </c>
      <c r="M402" s="286">
        <f>IF('2b - USD - conv.'!M402=0,0,'2a - USD - local'!M402/'2b - USD - conv.'!M402)</f>
        <v>0</v>
      </c>
      <c r="N402" s="286">
        <f>IF('2b - USD - conv.'!N402=0,0,'2a - USD - local'!N402/'2b - USD - conv.'!N402)</f>
        <v>0</v>
      </c>
      <c r="O402" s="286">
        <f>IF('2b - USD - conv.'!O402=0,0,'2a - USD - local'!O402/'2b - USD - conv.'!O402)</f>
        <v>0</v>
      </c>
      <c r="P402" s="286">
        <f>IF('2b - USD - conv.'!P402=0,0,'2a - USD - local'!P402/'2b - USD - conv.'!P402)</f>
        <v>0</v>
      </c>
      <c r="Q402" s="286">
        <f>IF('2b - USD - conv.'!Q402=0,0,'2a - USD - local'!Q402/'2b - USD - conv.'!Q402)</f>
        <v>0</v>
      </c>
      <c r="R402" s="286">
        <f>IF('2b - USD - conv.'!R402=0,0,'2a - USD - local'!R402/'2b - USD - conv.'!R402)</f>
        <v>0</v>
      </c>
      <c r="S402" s="286">
        <f>IF('2b - USD - conv.'!S402=0,0,'2a - USD - local'!S402/'2b - USD - conv.'!S402)</f>
        <v>0</v>
      </c>
      <c r="T402" s="286">
        <f>IF('2b - USD - conv.'!T402=0,0,'2a - USD - local'!T402/'2b - USD - conv.'!T402)</f>
        <v>0</v>
      </c>
      <c r="U402" s="286">
        <f>IF('2b - USD - conv.'!U402=0,0,'2a - USD - local'!U402/'2b - USD - conv.'!U402)</f>
        <v>0</v>
      </c>
      <c r="V402" s="286">
        <f>IF('2b - USD - conv.'!V402=0,0,'2a - USD - local'!V402/'2b - USD - conv.'!V402)</f>
        <v>0</v>
      </c>
      <c r="W402" s="286">
        <f>IF('2b - USD - conv.'!W402=0,0,'2a - USD - local'!W402/'2b - USD - conv.'!W402)</f>
        <v>0</v>
      </c>
      <c r="X402" s="286">
        <f>IF('2b - USD - conv.'!X402=0,0,'2a - USD - local'!X402/'2b - USD - conv.'!X402)</f>
        <v>0</v>
      </c>
      <c r="Y402" s="286">
        <f>IF('2b - USD - conv.'!Y402=0,0,'2a - USD - local'!Y402/'2b - USD - conv.'!Y402)</f>
        <v>0</v>
      </c>
      <c r="Z402" s="286">
        <f>IF('2b - USD - conv.'!Z402=0,0,'2a - USD - local'!Z402/'2b - USD - conv.'!Z402)</f>
        <v>0</v>
      </c>
      <c r="AA402" s="286">
        <f>IF('2b - USD - conv.'!AA402=0,0,'2a - USD - local'!AA402/'2b - USD - conv.'!AA402)</f>
        <v>0</v>
      </c>
      <c r="AB402" s="286">
        <f>IF('2b - USD - conv.'!AB402=0,0,'2a - USD - local'!AB402/'2b - USD - conv.'!AB402)</f>
        <v>0</v>
      </c>
      <c r="AC402" s="286">
        <f>IF('2b - USD - conv.'!AC402=0,0,'2a - USD - local'!AC402/'2b - USD - conv.'!AC402)</f>
        <v>0</v>
      </c>
      <c r="AD402" s="286">
        <f>IF('2b - USD - conv.'!AD402=0,0,'2a - USD - local'!AD402/'2b - USD - conv.'!AD402)</f>
        <v>0</v>
      </c>
      <c r="AE402" s="286">
        <f>IF('2b - USD - conv.'!AE402=0,0,'2a - USD - local'!AE402/'2b - USD - conv.'!AE402)</f>
        <v>0</v>
      </c>
      <c r="AF402" s="286">
        <f>IF('2b - USD - conv.'!AF402=0,0,'2a - USD - local'!AF402/'2b - USD - conv.'!AF402)</f>
        <v>0</v>
      </c>
      <c r="AG402" s="286">
        <f>IF('2b - USD - conv.'!AG402=0,0,'2a - USD - local'!AG402/'2b - USD - conv.'!AG402)</f>
        <v>0</v>
      </c>
      <c r="AH402" s="286">
        <f>IF('2b - USD - conv.'!AH402=0,0,'2a - USD - local'!AH402/'2b - USD - conv.'!AH402)</f>
        <v>0</v>
      </c>
      <c r="AI402" s="286">
        <f>IF('2b - USD - conv.'!AI402=0,0,'2a - USD - local'!AI402/'2b - USD - conv.'!AI402)</f>
        <v>0</v>
      </c>
      <c r="AJ402" s="286">
        <f>IF('2b - USD - conv.'!AJ402=0,0,'2a - USD - local'!AJ402/'2b - USD - conv.'!AJ402)</f>
        <v>0</v>
      </c>
      <c r="AK402" s="286">
        <f>IF('2b - USD - conv.'!AK402=0,0,'2a - USD - local'!AK402/'2b - USD - conv.'!AK402)</f>
        <v>0</v>
      </c>
      <c r="AL402" s="286">
        <f>IF('2b - USD - conv.'!AL402=0,0,'2a - USD - local'!AL402/'2b - USD - conv.'!AL402)</f>
        <v>0</v>
      </c>
      <c r="AM402" s="286">
        <f>IF('2b - USD - conv.'!AM402=0,0,'2a - USD - local'!AM402/'2b - USD - conv.'!AM402)</f>
        <v>0</v>
      </c>
      <c r="AN402" s="286">
        <f>IF('2b - USD - conv.'!AN402=0,0,'2a - USD - local'!AN402/'2b - USD - conv.'!AN402)</f>
        <v>0</v>
      </c>
      <c r="AO402" s="286">
        <f>IF('2b - USD - conv.'!AO402=0,0,'2a - USD - local'!AO402/'2b - USD - conv.'!AO402)</f>
        <v>0</v>
      </c>
      <c r="AP402" s="308">
        <f>IF('2b - USD - conv.'!AP402=0,0,'2a - USD - local'!AP402/'2b - USD - conv.'!AP402)</f>
        <v>0</v>
      </c>
    </row>
    <row r="403" spans="1:42" customFormat="1" outlineLevel="2">
      <c r="A403" s="211" t="str">
        <f>A399&amp;"."&amp;A401&amp;"."&amp;A400&amp;"."&amp;B403</f>
        <v>3.c.1.2</v>
      </c>
      <c r="B403">
        <v>2</v>
      </c>
      <c r="C403" t="str">
        <f>'1-GBP'!C403</f>
        <v/>
      </c>
      <c r="M403" s="286">
        <f>IF('2b - USD - conv.'!M403=0,0,'2a - USD - local'!M403/'2b - USD - conv.'!M403)</f>
        <v>0</v>
      </c>
      <c r="N403" s="286">
        <f>IF('2b - USD - conv.'!N403=0,0,'2a - USD - local'!N403/'2b - USD - conv.'!N403)</f>
        <v>0</v>
      </c>
      <c r="O403" s="286">
        <f>IF('2b - USD - conv.'!O403=0,0,'2a - USD - local'!O403/'2b - USD - conv.'!O403)</f>
        <v>0</v>
      </c>
      <c r="P403" s="286">
        <f>IF('2b - USD - conv.'!P403=0,0,'2a - USD - local'!P403/'2b - USD - conv.'!P403)</f>
        <v>0</v>
      </c>
      <c r="Q403" s="286">
        <f>IF('2b - USD - conv.'!Q403=0,0,'2a - USD - local'!Q403/'2b - USD - conv.'!Q403)</f>
        <v>0</v>
      </c>
      <c r="R403" s="286">
        <f>IF('2b - USD - conv.'!R403=0,0,'2a - USD - local'!R403/'2b - USD - conv.'!R403)</f>
        <v>0</v>
      </c>
      <c r="S403" s="286">
        <f>IF('2b - USD - conv.'!S403=0,0,'2a - USD - local'!S403/'2b - USD - conv.'!S403)</f>
        <v>0</v>
      </c>
      <c r="T403" s="286">
        <f>IF('2b - USD - conv.'!T403=0,0,'2a - USD - local'!T403/'2b - USD - conv.'!T403)</f>
        <v>0</v>
      </c>
      <c r="U403" s="286">
        <f>IF('2b - USD - conv.'!U403=0,0,'2a - USD - local'!U403/'2b - USD - conv.'!U403)</f>
        <v>0</v>
      </c>
      <c r="V403" s="286">
        <f>IF('2b - USD - conv.'!V403=0,0,'2a - USD - local'!V403/'2b - USD - conv.'!V403)</f>
        <v>0</v>
      </c>
      <c r="W403" s="286">
        <f>IF('2b - USD - conv.'!W403=0,0,'2a - USD - local'!W403/'2b - USD - conv.'!W403)</f>
        <v>0</v>
      </c>
      <c r="X403" s="286">
        <f>IF('2b - USD - conv.'!X403=0,0,'2a - USD - local'!X403/'2b - USD - conv.'!X403)</f>
        <v>0</v>
      </c>
      <c r="Y403" s="286">
        <f>IF('2b - USD - conv.'!Y403=0,0,'2a - USD - local'!Y403/'2b - USD - conv.'!Y403)</f>
        <v>0</v>
      </c>
      <c r="Z403" s="286">
        <f>IF('2b - USD - conv.'!Z403=0,0,'2a - USD - local'!Z403/'2b - USD - conv.'!Z403)</f>
        <v>0</v>
      </c>
      <c r="AA403" s="286">
        <f>IF('2b - USD - conv.'!AA403=0,0,'2a - USD - local'!AA403/'2b - USD - conv.'!AA403)</f>
        <v>0</v>
      </c>
      <c r="AB403" s="286">
        <f>IF('2b - USD - conv.'!AB403=0,0,'2a - USD - local'!AB403/'2b - USD - conv.'!AB403)</f>
        <v>0</v>
      </c>
      <c r="AC403" s="286">
        <f>IF('2b - USD - conv.'!AC403=0,0,'2a - USD - local'!AC403/'2b - USD - conv.'!AC403)</f>
        <v>0</v>
      </c>
      <c r="AD403" s="286">
        <f>IF('2b - USD - conv.'!AD403=0,0,'2a - USD - local'!AD403/'2b - USD - conv.'!AD403)</f>
        <v>0</v>
      </c>
      <c r="AE403" s="286">
        <f>IF('2b - USD - conv.'!AE403=0,0,'2a - USD - local'!AE403/'2b - USD - conv.'!AE403)</f>
        <v>0</v>
      </c>
      <c r="AF403" s="286">
        <f>IF('2b - USD - conv.'!AF403=0,0,'2a - USD - local'!AF403/'2b - USD - conv.'!AF403)</f>
        <v>0</v>
      </c>
      <c r="AG403" s="286">
        <f>IF('2b - USD - conv.'!AG403=0,0,'2a - USD - local'!AG403/'2b - USD - conv.'!AG403)</f>
        <v>0</v>
      </c>
      <c r="AH403" s="286">
        <f>IF('2b - USD - conv.'!AH403=0,0,'2a - USD - local'!AH403/'2b - USD - conv.'!AH403)</f>
        <v>0</v>
      </c>
      <c r="AI403" s="286">
        <f>IF('2b - USD - conv.'!AI403=0,0,'2a - USD - local'!AI403/'2b - USD - conv.'!AI403)</f>
        <v>0</v>
      </c>
      <c r="AJ403" s="286">
        <f>IF('2b - USD - conv.'!AJ403=0,0,'2a - USD - local'!AJ403/'2b - USD - conv.'!AJ403)</f>
        <v>0</v>
      </c>
      <c r="AK403" s="286">
        <f>IF('2b - USD - conv.'!AK403=0,0,'2a - USD - local'!AK403/'2b - USD - conv.'!AK403)</f>
        <v>0</v>
      </c>
      <c r="AL403" s="286">
        <f>IF('2b - USD - conv.'!AL403=0,0,'2a - USD - local'!AL403/'2b - USD - conv.'!AL403)</f>
        <v>0</v>
      </c>
      <c r="AM403" s="286">
        <f>IF('2b - USD - conv.'!AM403=0,0,'2a - USD - local'!AM403/'2b - USD - conv.'!AM403)</f>
        <v>0</v>
      </c>
      <c r="AN403" s="286">
        <f>IF('2b - USD - conv.'!AN403=0,0,'2a - USD - local'!AN403/'2b - USD - conv.'!AN403)</f>
        <v>0</v>
      </c>
      <c r="AO403" s="286">
        <f>IF('2b - USD - conv.'!AO403=0,0,'2a - USD - local'!AO403/'2b - USD - conv.'!AO403)</f>
        <v>0</v>
      </c>
      <c r="AP403" s="308">
        <f>IF('2b - USD - conv.'!AP403=0,0,'2a - USD - local'!AP403/'2b - USD - conv.'!AP403)</f>
        <v>0</v>
      </c>
    </row>
    <row r="404" spans="1:42" customFormat="1" outlineLevel="2">
      <c r="A404" s="211" t="str">
        <f>A399&amp;"."&amp;A401&amp;"."&amp;A400&amp;"."&amp;B404</f>
        <v>3.c.1.3</v>
      </c>
      <c r="B404">
        <v>3</v>
      </c>
      <c r="C404" t="str">
        <f>'1-GBP'!C404</f>
        <v/>
      </c>
      <c r="M404" s="286">
        <f>IF('2b - USD - conv.'!M404=0,0,'2a - USD - local'!M404/'2b - USD - conv.'!M404)</f>
        <v>0</v>
      </c>
      <c r="N404" s="286">
        <f>IF('2b - USD - conv.'!N404=0,0,'2a - USD - local'!N404/'2b - USD - conv.'!N404)</f>
        <v>0</v>
      </c>
      <c r="O404" s="286">
        <f>IF('2b - USD - conv.'!O404=0,0,'2a - USD - local'!O404/'2b - USD - conv.'!O404)</f>
        <v>0</v>
      </c>
      <c r="P404" s="286">
        <f>IF('2b - USD - conv.'!P404=0,0,'2a - USD - local'!P404/'2b - USD - conv.'!P404)</f>
        <v>0</v>
      </c>
      <c r="Q404" s="286">
        <f>IF('2b - USD - conv.'!Q404=0,0,'2a - USD - local'!Q404/'2b - USD - conv.'!Q404)</f>
        <v>0</v>
      </c>
      <c r="R404" s="286">
        <f>IF('2b - USD - conv.'!R404=0,0,'2a - USD - local'!R404/'2b - USD - conv.'!R404)</f>
        <v>0</v>
      </c>
      <c r="S404" s="286">
        <f>IF('2b - USD - conv.'!S404=0,0,'2a - USD - local'!S404/'2b - USD - conv.'!S404)</f>
        <v>0</v>
      </c>
      <c r="T404" s="286">
        <f>IF('2b - USD - conv.'!T404=0,0,'2a - USD - local'!T404/'2b - USD - conv.'!T404)</f>
        <v>0</v>
      </c>
      <c r="U404" s="286">
        <f>IF('2b - USD - conv.'!U404=0,0,'2a - USD - local'!U404/'2b - USD - conv.'!U404)</f>
        <v>0</v>
      </c>
      <c r="V404" s="286">
        <f>IF('2b - USD - conv.'!V404=0,0,'2a - USD - local'!V404/'2b - USD - conv.'!V404)</f>
        <v>0</v>
      </c>
      <c r="W404" s="286">
        <f>IF('2b - USD - conv.'!W404=0,0,'2a - USD - local'!W404/'2b - USD - conv.'!W404)</f>
        <v>0</v>
      </c>
      <c r="X404" s="286">
        <f>IF('2b - USD - conv.'!X404=0,0,'2a - USD - local'!X404/'2b - USD - conv.'!X404)</f>
        <v>0</v>
      </c>
      <c r="Y404" s="286">
        <f>IF('2b - USD - conv.'!Y404=0,0,'2a - USD - local'!Y404/'2b - USD - conv.'!Y404)</f>
        <v>0</v>
      </c>
      <c r="Z404" s="286">
        <f>IF('2b - USD - conv.'!Z404=0,0,'2a - USD - local'!Z404/'2b - USD - conv.'!Z404)</f>
        <v>0</v>
      </c>
      <c r="AA404" s="286">
        <f>IF('2b - USD - conv.'!AA404=0,0,'2a - USD - local'!AA404/'2b - USD - conv.'!AA404)</f>
        <v>0</v>
      </c>
      <c r="AB404" s="286">
        <f>IF('2b - USD - conv.'!AB404=0,0,'2a - USD - local'!AB404/'2b - USD - conv.'!AB404)</f>
        <v>0</v>
      </c>
      <c r="AC404" s="286">
        <f>IF('2b - USD - conv.'!AC404=0,0,'2a - USD - local'!AC404/'2b - USD - conv.'!AC404)</f>
        <v>0</v>
      </c>
      <c r="AD404" s="286">
        <f>IF('2b - USD - conv.'!AD404=0,0,'2a - USD - local'!AD404/'2b - USD - conv.'!AD404)</f>
        <v>0</v>
      </c>
      <c r="AE404" s="286">
        <f>IF('2b - USD - conv.'!AE404=0,0,'2a - USD - local'!AE404/'2b - USD - conv.'!AE404)</f>
        <v>0</v>
      </c>
      <c r="AF404" s="286">
        <f>IF('2b - USD - conv.'!AF404=0,0,'2a - USD - local'!AF404/'2b - USD - conv.'!AF404)</f>
        <v>0</v>
      </c>
      <c r="AG404" s="286">
        <f>IF('2b - USD - conv.'!AG404=0,0,'2a - USD - local'!AG404/'2b - USD - conv.'!AG404)</f>
        <v>0</v>
      </c>
      <c r="AH404" s="286">
        <f>IF('2b - USD - conv.'!AH404=0,0,'2a - USD - local'!AH404/'2b - USD - conv.'!AH404)</f>
        <v>0</v>
      </c>
      <c r="AI404" s="286">
        <f>IF('2b - USD - conv.'!AI404=0,0,'2a - USD - local'!AI404/'2b - USD - conv.'!AI404)</f>
        <v>0</v>
      </c>
      <c r="AJ404" s="286">
        <f>IF('2b - USD - conv.'!AJ404=0,0,'2a - USD - local'!AJ404/'2b - USD - conv.'!AJ404)</f>
        <v>0</v>
      </c>
      <c r="AK404" s="286">
        <f>IF('2b - USD - conv.'!AK404=0,0,'2a - USD - local'!AK404/'2b - USD - conv.'!AK404)</f>
        <v>0</v>
      </c>
      <c r="AL404" s="286">
        <f>IF('2b - USD - conv.'!AL404=0,0,'2a - USD - local'!AL404/'2b - USD - conv.'!AL404)</f>
        <v>0</v>
      </c>
      <c r="AM404" s="286">
        <f>IF('2b - USD - conv.'!AM404=0,0,'2a - USD - local'!AM404/'2b - USD - conv.'!AM404)</f>
        <v>0</v>
      </c>
      <c r="AN404" s="286">
        <f>IF('2b - USD - conv.'!AN404=0,0,'2a - USD - local'!AN404/'2b - USD - conv.'!AN404)</f>
        <v>0</v>
      </c>
      <c r="AO404" s="286">
        <f>IF('2b - USD - conv.'!AO404=0,0,'2a - USD - local'!AO404/'2b - USD - conv.'!AO404)</f>
        <v>0</v>
      </c>
      <c r="AP404" s="308">
        <f>IF('2b - USD - conv.'!AP404=0,0,'2a - USD - local'!AP404/'2b - USD - conv.'!AP404)</f>
        <v>0</v>
      </c>
    </row>
    <row r="405" spans="1:42" customFormat="1" outlineLevel="2">
      <c r="A405" s="211" t="str">
        <f>A399&amp;"."&amp;A401&amp;"."&amp;A400&amp;"."&amp;B405</f>
        <v>3.c.1.4</v>
      </c>
      <c r="B405">
        <v>4</v>
      </c>
      <c r="C405" t="str">
        <f>'1-GBP'!C405</f>
        <v/>
      </c>
      <c r="M405" s="286">
        <f>IF('2b - USD - conv.'!M405=0,0,'2a - USD - local'!M405/'2b - USD - conv.'!M405)</f>
        <v>0</v>
      </c>
      <c r="N405" s="286">
        <f>IF('2b - USD - conv.'!N405=0,0,'2a - USD - local'!N405/'2b - USD - conv.'!N405)</f>
        <v>0</v>
      </c>
      <c r="O405" s="286">
        <f>IF('2b - USD - conv.'!O405=0,0,'2a - USD - local'!O405/'2b - USD - conv.'!O405)</f>
        <v>0</v>
      </c>
      <c r="P405" s="286">
        <f>IF('2b - USD - conv.'!P405=0,0,'2a - USD - local'!P405/'2b - USD - conv.'!P405)</f>
        <v>0</v>
      </c>
      <c r="Q405" s="286">
        <f>IF('2b - USD - conv.'!Q405=0,0,'2a - USD - local'!Q405/'2b - USD - conv.'!Q405)</f>
        <v>0</v>
      </c>
      <c r="R405" s="286">
        <f>IF('2b - USD - conv.'!R405=0,0,'2a - USD - local'!R405/'2b - USD - conv.'!R405)</f>
        <v>0</v>
      </c>
      <c r="S405" s="286">
        <f>IF('2b - USD - conv.'!S405=0,0,'2a - USD - local'!S405/'2b - USD - conv.'!S405)</f>
        <v>0</v>
      </c>
      <c r="T405" s="286">
        <f>IF('2b - USD - conv.'!T405=0,0,'2a - USD - local'!T405/'2b - USD - conv.'!T405)</f>
        <v>0</v>
      </c>
      <c r="U405" s="286">
        <f>IF('2b - USD - conv.'!U405=0,0,'2a - USD - local'!U405/'2b - USD - conv.'!U405)</f>
        <v>0</v>
      </c>
      <c r="V405" s="286">
        <f>IF('2b - USD - conv.'!V405=0,0,'2a - USD - local'!V405/'2b - USD - conv.'!V405)</f>
        <v>0</v>
      </c>
      <c r="W405" s="286">
        <f>IF('2b - USD - conv.'!W405=0,0,'2a - USD - local'!W405/'2b - USD - conv.'!W405)</f>
        <v>0</v>
      </c>
      <c r="X405" s="286">
        <f>IF('2b - USD - conv.'!X405=0,0,'2a - USD - local'!X405/'2b - USD - conv.'!X405)</f>
        <v>0</v>
      </c>
      <c r="Y405" s="286">
        <f>IF('2b - USD - conv.'!Y405=0,0,'2a - USD - local'!Y405/'2b - USD - conv.'!Y405)</f>
        <v>0</v>
      </c>
      <c r="Z405" s="286">
        <f>IF('2b - USD - conv.'!Z405=0,0,'2a - USD - local'!Z405/'2b - USD - conv.'!Z405)</f>
        <v>0</v>
      </c>
      <c r="AA405" s="286">
        <f>IF('2b - USD - conv.'!AA405=0,0,'2a - USD - local'!AA405/'2b - USD - conv.'!AA405)</f>
        <v>0</v>
      </c>
      <c r="AB405" s="286">
        <f>IF('2b - USD - conv.'!AB405=0,0,'2a - USD - local'!AB405/'2b - USD - conv.'!AB405)</f>
        <v>0</v>
      </c>
      <c r="AC405" s="286">
        <f>IF('2b - USD - conv.'!AC405=0,0,'2a - USD - local'!AC405/'2b - USD - conv.'!AC405)</f>
        <v>0</v>
      </c>
      <c r="AD405" s="286">
        <f>IF('2b - USD - conv.'!AD405=0,0,'2a - USD - local'!AD405/'2b - USD - conv.'!AD405)</f>
        <v>0</v>
      </c>
      <c r="AE405" s="286">
        <f>IF('2b - USD - conv.'!AE405=0,0,'2a - USD - local'!AE405/'2b - USD - conv.'!AE405)</f>
        <v>0</v>
      </c>
      <c r="AF405" s="286">
        <f>IF('2b - USD - conv.'!AF405=0,0,'2a - USD - local'!AF405/'2b - USD - conv.'!AF405)</f>
        <v>0</v>
      </c>
      <c r="AG405" s="286">
        <f>IF('2b - USD - conv.'!AG405=0,0,'2a - USD - local'!AG405/'2b - USD - conv.'!AG405)</f>
        <v>0</v>
      </c>
      <c r="AH405" s="286">
        <f>IF('2b - USD - conv.'!AH405=0,0,'2a - USD - local'!AH405/'2b - USD - conv.'!AH405)</f>
        <v>0</v>
      </c>
      <c r="AI405" s="286">
        <f>IF('2b - USD - conv.'!AI405=0,0,'2a - USD - local'!AI405/'2b - USD - conv.'!AI405)</f>
        <v>0</v>
      </c>
      <c r="AJ405" s="286">
        <f>IF('2b - USD - conv.'!AJ405=0,0,'2a - USD - local'!AJ405/'2b - USD - conv.'!AJ405)</f>
        <v>0</v>
      </c>
      <c r="AK405" s="286">
        <f>IF('2b - USD - conv.'!AK405=0,0,'2a - USD - local'!AK405/'2b - USD - conv.'!AK405)</f>
        <v>0</v>
      </c>
      <c r="AL405" s="286">
        <f>IF('2b - USD - conv.'!AL405=0,0,'2a - USD - local'!AL405/'2b - USD - conv.'!AL405)</f>
        <v>0</v>
      </c>
      <c r="AM405" s="286">
        <f>IF('2b - USD - conv.'!AM405=0,0,'2a - USD - local'!AM405/'2b - USD - conv.'!AM405)</f>
        <v>0</v>
      </c>
      <c r="AN405" s="286">
        <f>IF('2b - USD - conv.'!AN405=0,0,'2a - USD - local'!AN405/'2b - USD - conv.'!AN405)</f>
        <v>0</v>
      </c>
      <c r="AO405" s="286">
        <f>IF('2b - USD - conv.'!AO405=0,0,'2a - USD - local'!AO405/'2b - USD - conv.'!AO405)</f>
        <v>0</v>
      </c>
      <c r="AP405" s="308">
        <f>IF('2b - USD - conv.'!AP405=0,0,'2a - USD - local'!AP405/'2b - USD - conv.'!AP405)</f>
        <v>0</v>
      </c>
    </row>
    <row r="406" spans="1:42" customFormat="1" outlineLevel="2">
      <c r="A406" s="211" t="str">
        <f>A399&amp;"."&amp;A401&amp;"."&amp;A400&amp;"."&amp;B406</f>
        <v>3.c.1.5</v>
      </c>
      <c r="B406">
        <v>5</v>
      </c>
      <c r="C406" t="str">
        <f>'1-GBP'!C406</f>
        <v/>
      </c>
      <c r="M406" s="286">
        <f>IF('2b - USD - conv.'!M406=0,0,'2a - USD - local'!M406/'2b - USD - conv.'!M406)</f>
        <v>0</v>
      </c>
      <c r="N406" s="286">
        <f>IF('2b - USD - conv.'!N406=0,0,'2a - USD - local'!N406/'2b - USD - conv.'!N406)</f>
        <v>0</v>
      </c>
      <c r="O406" s="286">
        <f>IF('2b - USD - conv.'!O406=0,0,'2a - USD - local'!O406/'2b - USD - conv.'!O406)</f>
        <v>0</v>
      </c>
      <c r="P406" s="286">
        <f>IF('2b - USD - conv.'!P406=0,0,'2a - USD - local'!P406/'2b - USD - conv.'!P406)</f>
        <v>0</v>
      </c>
      <c r="Q406" s="286">
        <f>IF('2b - USD - conv.'!Q406=0,0,'2a - USD - local'!Q406/'2b - USD - conv.'!Q406)</f>
        <v>0</v>
      </c>
      <c r="R406" s="286">
        <f>IF('2b - USD - conv.'!R406=0,0,'2a - USD - local'!R406/'2b - USD - conv.'!R406)</f>
        <v>0</v>
      </c>
      <c r="S406" s="286">
        <f>IF('2b - USD - conv.'!S406=0,0,'2a - USD - local'!S406/'2b - USD - conv.'!S406)</f>
        <v>0</v>
      </c>
      <c r="T406" s="286">
        <f>IF('2b - USD - conv.'!T406=0,0,'2a - USD - local'!T406/'2b - USD - conv.'!T406)</f>
        <v>0</v>
      </c>
      <c r="U406" s="286">
        <f>IF('2b - USD - conv.'!U406=0,0,'2a - USD - local'!U406/'2b - USD - conv.'!U406)</f>
        <v>0</v>
      </c>
      <c r="V406" s="286">
        <f>IF('2b - USD - conv.'!V406=0,0,'2a - USD - local'!V406/'2b - USD - conv.'!V406)</f>
        <v>0</v>
      </c>
      <c r="W406" s="286">
        <f>IF('2b - USD - conv.'!W406=0,0,'2a - USD - local'!W406/'2b - USD - conv.'!W406)</f>
        <v>0</v>
      </c>
      <c r="X406" s="286">
        <f>IF('2b - USD - conv.'!X406=0,0,'2a - USD - local'!X406/'2b - USD - conv.'!X406)</f>
        <v>0</v>
      </c>
      <c r="Y406" s="286">
        <f>IF('2b - USD - conv.'!Y406=0,0,'2a - USD - local'!Y406/'2b - USD - conv.'!Y406)</f>
        <v>0</v>
      </c>
      <c r="Z406" s="286">
        <f>IF('2b - USD - conv.'!Z406=0,0,'2a - USD - local'!Z406/'2b - USD - conv.'!Z406)</f>
        <v>0</v>
      </c>
      <c r="AA406" s="286">
        <f>IF('2b - USD - conv.'!AA406=0,0,'2a - USD - local'!AA406/'2b - USD - conv.'!AA406)</f>
        <v>0</v>
      </c>
      <c r="AB406" s="286">
        <f>IF('2b - USD - conv.'!AB406=0,0,'2a - USD - local'!AB406/'2b - USD - conv.'!AB406)</f>
        <v>0</v>
      </c>
      <c r="AC406" s="286">
        <f>IF('2b - USD - conv.'!AC406=0,0,'2a - USD - local'!AC406/'2b - USD - conv.'!AC406)</f>
        <v>0</v>
      </c>
      <c r="AD406" s="286">
        <f>IF('2b - USD - conv.'!AD406=0,0,'2a - USD - local'!AD406/'2b - USD - conv.'!AD406)</f>
        <v>0</v>
      </c>
      <c r="AE406" s="286">
        <f>IF('2b - USD - conv.'!AE406=0,0,'2a - USD - local'!AE406/'2b - USD - conv.'!AE406)</f>
        <v>0</v>
      </c>
      <c r="AF406" s="286">
        <f>IF('2b - USD - conv.'!AF406=0,0,'2a - USD - local'!AF406/'2b - USD - conv.'!AF406)</f>
        <v>0</v>
      </c>
      <c r="AG406" s="286">
        <f>IF('2b - USD - conv.'!AG406=0,0,'2a - USD - local'!AG406/'2b - USD - conv.'!AG406)</f>
        <v>0</v>
      </c>
      <c r="AH406" s="286">
        <f>IF('2b - USD - conv.'!AH406=0,0,'2a - USD - local'!AH406/'2b - USD - conv.'!AH406)</f>
        <v>0</v>
      </c>
      <c r="AI406" s="286">
        <f>IF('2b - USD - conv.'!AI406=0,0,'2a - USD - local'!AI406/'2b - USD - conv.'!AI406)</f>
        <v>0</v>
      </c>
      <c r="AJ406" s="286">
        <f>IF('2b - USD - conv.'!AJ406=0,0,'2a - USD - local'!AJ406/'2b - USD - conv.'!AJ406)</f>
        <v>0</v>
      </c>
      <c r="AK406" s="286">
        <f>IF('2b - USD - conv.'!AK406=0,0,'2a - USD - local'!AK406/'2b - USD - conv.'!AK406)</f>
        <v>0</v>
      </c>
      <c r="AL406" s="286">
        <f>IF('2b - USD - conv.'!AL406=0,0,'2a - USD - local'!AL406/'2b - USD - conv.'!AL406)</f>
        <v>0</v>
      </c>
      <c r="AM406" s="286">
        <f>IF('2b - USD - conv.'!AM406=0,0,'2a - USD - local'!AM406/'2b - USD - conv.'!AM406)</f>
        <v>0</v>
      </c>
      <c r="AN406" s="286">
        <f>IF('2b - USD - conv.'!AN406=0,0,'2a - USD - local'!AN406/'2b - USD - conv.'!AN406)</f>
        <v>0</v>
      </c>
      <c r="AO406" s="286">
        <f>IF('2b - USD - conv.'!AO406=0,0,'2a - USD - local'!AO406/'2b - USD - conv.'!AO406)</f>
        <v>0</v>
      </c>
      <c r="AP406" s="308">
        <f>IF('2b - USD - conv.'!AP406=0,0,'2a - USD - local'!AP406/'2b - USD - conv.'!AP406)</f>
        <v>0</v>
      </c>
    </row>
    <row r="407" spans="1:42" customFormat="1" outlineLevel="2">
      <c r="A407" s="211" t="str">
        <f>A399&amp;"."&amp;A401&amp;"."&amp;A400&amp;"."&amp;B407</f>
        <v>3.c.1.6</v>
      </c>
      <c r="B407">
        <v>6</v>
      </c>
      <c r="C407" t="str">
        <f>'1-GBP'!C407</f>
        <v/>
      </c>
      <c r="M407" s="286">
        <f>IF('2b - USD - conv.'!M407=0,0,'2a - USD - local'!M407/'2b - USD - conv.'!M407)</f>
        <v>0</v>
      </c>
      <c r="N407" s="286">
        <f>IF('2b - USD - conv.'!N407=0,0,'2a - USD - local'!N407/'2b - USD - conv.'!N407)</f>
        <v>0</v>
      </c>
      <c r="O407" s="286">
        <f>IF('2b - USD - conv.'!O407=0,0,'2a - USD - local'!O407/'2b - USD - conv.'!O407)</f>
        <v>0</v>
      </c>
      <c r="P407" s="286">
        <f>IF('2b - USD - conv.'!P407=0,0,'2a - USD - local'!P407/'2b - USD - conv.'!P407)</f>
        <v>0</v>
      </c>
      <c r="Q407" s="286">
        <f>IF('2b - USD - conv.'!Q407=0,0,'2a - USD - local'!Q407/'2b - USD - conv.'!Q407)</f>
        <v>0</v>
      </c>
      <c r="R407" s="286">
        <f>IF('2b - USD - conv.'!R407=0,0,'2a - USD - local'!R407/'2b - USD - conv.'!R407)</f>
        <v>0</v>
      </c>
      <c r="S407" s="286">
        <f>IF('2b - USD - conv.'!S407=0,0,'2a - USD - local'!S407/'2b - USD - conv.'!S407)</f>
        <v>0</v>
      </c>
      <c r="T407" s="286">
        <f>IF('2b - USD - conv.'!T407=0,0,'2a - USD - local'!T407/'2b - USD - conv.'!T407)</f>
        <v>0</v>
      </c>
      <c r="U407" s="286">
        <f>IF('2b - USD - conv.'!U407=0,0,'2a - USD - local'!U407/'2b - USD - conv.'!U407)</f>
        <v>0</v>
      </c>
      <c r="V407" s="286">
        <f>IF('2b - USD - conv.'!V407=0,0,'2a - USD - local'!V407/'2b - USD - conv.'!V407)</f>
        <v>0</v>
      </c>
      <c r="W407" s="286">
        <f>IF('2b - USD - conv.'!W407=0,0,'2a - USD - local'!W407/'2b - USD - conv.'!W407)</f>
        <v>0</v>
      </c>
      <c r="X407" s="286">
        <f>IF('2b - USD - conv.'!X407=0,0,'2a - USD - local'!X407/'2b - USD - conv.'!X407)</f>
        <v>0</v>
      </c>
      <c r="Y407" s="286">
        <f>IF('2b - USD - conv.'!Y407=0,0,'2a - USD - local'!Y407/'2b - USD - conv.'!Y407)</f>
        <v>0</v>
      </c>
      <c r="Z407" s="286">
        <f>IF('2b - USD - conv.'!Z407=0,0,'2a - USD - local'!Z407/'2b - USD - conv.'!Z407)</f>
        <v>0</v>
      </c>
      <c r="AA407" s="286">
        <f>IF('2b - USD - conv.'!AA407=0,0,'2a - USD - local'!AA407/'2b - USD - conv.'!AA407)</f>
        <v>0</v>
      </c>
      <c r="AB407" s="286">
        <f>IF('2b - USD - conv.'!AB407=0,0,'2a - USD - local'!AB407/'2b - USD - conv.'!AB407)</f>
        <v>0</v>
      </c>
      <c r="AC407" s="286">
        <f>IF('2b - USD - conv.'!AC407=0,0,'2a - USD - local'!AC407/'2b - USD - conv.'!AC407)</f>
        <v>0</v>
      </c>
      <c r="AD407" s="286">
        <f>IF('2b - USD - conv.'!AD407=0,0,'2a - USD - local'!AD407/'2b - USD - conv.'!AD407)</f>
        <v>0</v>
      </c>
      <c r="AE407" s="286">
        <f>IF('2b - USD - conv.'!AE407=0,0,'2a - USD - local'!AE407/'2b - USD - conv.'!AE407)</f>
        <v>0</v>
      </c>
      <c r="AF407" s="286">
        <f>IF('2b - USD - conv.'!AF407=0,0,'2a - USD - local'!AF407/'2b - USD - conv.'!AF407)</f>
        <v>0</v>
      </c>
      <c r="AG407" s="286">
        <f>IF('2b - USD - conv.'!AG407=0,0,'2a - USD - local'!AG407/'2b - USD - conv.'!AG407)</f>
        <v>0</v>
      </c>
      <c r="AH407" s="286">
        <f>IF('2b - USD - conv.'!AH407=0,0,'2a - USD - local'!AH407/'2b - USD - conv.'!AH407)</f>
        <v>0</v>
      </c>
      <c r="AI407" s="286">
        <f>IF('2b - USD - conv.'!AI407=0,0,'2a - USD - local'!AI407/'2b - USD - conv.'!AI407)</f>
        <v>0</v>
      </c>
      <c r="AJ407" s="286">
        <f>IF('2b - USD - conv.'!AJ407=0,0,'2a - USD - local'!AJ407/'2b - USD - conv.'!AJ407)</f>
        <v>0</v>
      </c>
      <c r="AK407" s="286">
        <f>IF('2b - USD - conv.'!AK407=0,0,'2a - USD - local'!AK407/'2b - USD - conv.'!AK407)</f>
        <v>0</v>
      </c>
      <c r="AL407" s="286">
        <f>IF('2b - USD - conv.'!AL407=0,0,'2a - USD - local'!AL407/'2b - USD - conv.'!AL407)</f>
        <v>0</v>
      </c>
      <c r="AM407" s="286">
        <f>IF('2b - USD - conv.'!AM407=0,0,'2a - USD - local'!AM407/'2b - USD - conv.'!AM407)</f>
        <v>0</v>
      </c>
      <c r="AN407" s="286">
        <f>IF('2b - USD - conv.'!AN407=0,0,'2a - USD - local'!AN407/'2b - USD - conv.'!AN407)</f>
        <v>0</v>
      </c>
      <c r="AO407" s="286">
        <f>IF('2b - USD - conv.'!AO407=0,0,'2a - USD - local'!AO407/'2b - USD - conv.'!AO407)</f>
        <v>0</v>
      </c>
      <c r="AP407" s="308">
        <f>IF('2b - USD - conv.'!AP407=0,0,'2a - USD - local'!AP407/'2b - USD - conv.'!AP407)</f>
        <v>0</v>
      </c>
    </row>
    <row r="408" spans="1:42" customFormat="1" outlineLevel="2">
      <c r="A408" s="211" t="str">
        <f>A399&amp;"."&amp;A401&amp;"."&amp;A400&amp;"."&amp;B408</f>
        <v>3.c.1.7</v>
      </c>
      <c r="B408">
        <v>7</v>
      </c>
      <c r="C408" t="str">
        <f>'1-GBP'!C408</f>
        <v/>
      </c>
      <c r="M408" s="286">
        <f>IF('2b - USD - conv.'!M408=0,0,'2a - USD - local'!M408/'2b - USD - conv.'!M408)</f>
        <v>0</v>
      </c>
      <c r="N408" s="286">
        <f>IF('2b - USD - conv.'!N408=0,0,'2a - USD - local'!N408/'2b - USD - conv.'!N408)</f>
        <v>0</v>
      </c>
      <c r="O408" s="286">
        <f>IF('2b - USD - conv.'!O408=0,0,'2a - USD - local'!O408/'2b - USD - conv.'!O408)</f>
        <v>0</v>
      </c>
      <c r="P408" s="286">
        <f>IF('2b - USD - conv.'!P408=0,0,'2a - USD - local'!P408/'2b - USD - conv.'!P408)</f>
        <v>0</v>
      </c>
      <c r="Q408" s="286">
        <f>IF('2b - USD - conv.'!Q408=0,0,'2a - USD - local'!Q408/'2b - USD - conv.'!Q408)</f>
        <v>0</v>
      </c>
      <c r="R408" s="286">
        <f>IF('2b - USD - conv.'!R408=0,0,'2a - USD - local'!R408/'2b - USD - conv.'!R408)</f>
        <v>0</v>
      </c>
      <c r="S408" s="286">
        <f>IF('2b - USD - conv.'!S408=0,0,'2a - USD - local'!S408/'2b - USD - conv.'!S408)</f>
        <v>0</v>
      </c>
      <c r="T408" s="286">
        <f>IF('2b - USD - conv.'!T408=0,0,'2a - USD - local'!T408/'2b - USD - conv.'!T408)</f>
        <v>0</v>
      </c>
      <c r="U408" s="286">
        <f>IF('2b - USD - conv.'!U408=0,0,'2a - USD - local'!U408/'2b - USD - conv.'!U408)</f>
        <v>0</v>
      </c>
      <c r="V408" s="286">
        <f>IF('2b - USD - conv.'!V408=0,0,'2a - USD - local'!V408/'2b - USD - conv.'!V408)</f>
        <v>0</v>
      </c>
      <c r="W408" s="286">
        <f>IF('2b - USD - conv.'!W408=0,0,'2a - USD - local'!W408/'2b - USD - conv.'!W408)</f>
        <v>0</v>
      </c>
      <c r="X408" s="286">
        <f>IF('2b - USD - conv.'!X408=0,0,'2a - USD - local'!X408/'2b - USD - conv.'!X408)</f>
        <v>0</v>
      </c>
      <c r="Y408" s="286">
        <f>IF('2b - USD - conv.'!Y408=0,0,'2a - USD - local'!Y408/'2b - USD - conv.'!Y408)</f>
        <v>0</v>
      </c>
      <c r="Z408" s="286">
        <f>IF('2b - USD - conv.'!Z408=0,0,'2a - USD - local'!Z408/'2b - USD - conv.'!Z408)</f>
        <v>0</v>
      </c>
      <c r="AA408" s="286">
        <f>IF('2b - USD - conv.'!AA408=0,0,'2a - USD - local'!AA408/'2b - USD - conv.'!AA408)</f>
        <v>0</v>
      </c>
      <c r="AB408" s="286">
        <f>IF('2b - USD - conv.'!AB408=0,0,'2a - USD - local'!AB408/'2b - USD - conv.'!AB408)</f>
        <v>0</v>
      </c>
      <c r="AC408" s="286">
        <f>IF('2b - USD - conv.'!AC408=0,0,'2a - USD - local'!AC408/'2b - USD - conv.'!AC408)</f>
        <v>0</v>
      </c>
      <c r="AD408" s="286">
        <f>IF('2b - USD - conv.'!AD408=0,0,'2a - USD - local'!AD408/'2b - USD - conv.'!AD408)</f>
        <v>0</v>
      </c>
      <c r="AE408" s="286">
        <f>IF('2b - USD - conv.'!AE408=0,0,'2a - USD - local'!AE408/'2b - USD - conv.'!AE408)</f>
        <v>0</v>
      </c>
      <c r="AF408" s="286">
        <f>IF('2b - USD - conv.'!AF408=0,0,'2a - USD - local'!AF408/'2b - USD - conv.'!AF408)</f>
        <v>0</v>
      </c>
      <c r="AG408" s="286">
        <f>IF('2b - USD - conv.'!AG408=0,0,'2a - USD - local'!AG408/'2b - USD - conv.'!AG408)</f>
        <v>0</v>
      </c>
      <c r="AH408" s="286">
        <f>IF('2b - USD - conv.'!AH408=0,0,'2a - USD - local'!AH408/'2b - USD - conv.'!AH408)</f>
        <v>0</v>
      </c>
      <c r="AI408" s="286">
        <f>IF('2b - USD - conv.'!AI408=0,0,'2a - USD - local'!AI408/'2b - USD - conv.'!AI408)</f>
        <v>0</v>
      </c>
      <c r="AJ408" s="286">
        <f>IF('2b - USD - conv.'!AJ408=0,0,'2a - USD - local'!AJ408/'2b - USD - conv.'!AJ408)</f>
        <v>0</v>
      </c>
      <c r="AK408" s="286">
        <f>IF('2b - USD - conv.'!AK408=0,0,'2a - USD - local'!AK408/'2b - USD - conv.'!AK408)</f>
        <v>0</v>
      </c>
      <c r="AL408" s="286">
        <f>IF('2b - USD - conv.'!AL408=0,0,'2a - USD - local'!AL408/'2b - USD - conv.'!AL408)</f>
        <v>0</v>
      </c>
      <c r="AM408" s="286">
        <f>IF('2b - USD - conv.'!AM408=0,0,'2a - USD - local'!AM408/'2b - USD - conv.'!AM408)</f>
        <v>0</v>
      </c>
      <c r="AN408" s="286">
        <f>IF('2b - USD - conv.'!AN408=0,0,'2a - USD - local'!AN408/'2b - USD - conv.'!AN408)</f>
        <v>0</v>
      </c>
      <c r="AO408" s="286">
        <f>IF('2b - USD - conv.'!AO408=0,0,'2a - USD - local'!AO408/'2b - USD - conv.'!AO408)</f>
        <v>0</v>
      </c>
      <c r="AP408" s="308">
        <f>IF('2b - USD - conv.'!AP408=0,0,'2a - USD - local'!AP408/'2b - USD - conv.'!AP408)</f>
        <v>0</v>
      </c>
    </row>
    <row r="409" spans="1:42" customFormat="1" outlineLevel="2">
      <c r="A409" s="211" t="str">
        <f>A399&amp;"."&amp;A401&amp;"."&amp;A400&amp;"."&amp;B409</f>
        <v>3.c.1.8</v>
      </c>
      <c r="B409">
        <v>8</v>
      </c>
      <c r="C409" t="str">
        <f>'1-GBP'!C409</f>
        <v/>
      </c>
      <c r="M409" s="286">
        <f>IF('2b - USD - conv.'!M409=0,0,'2a - USD - local'!M409/'2b - USD - conv.'!M409)</f>
        <v>0</v>
      </c>
      <c r="N409" s="286">
        <f>IF('2b - USD - conv.'!N409=0,0,'2a - USD - local'!N409/'2b - USD - conv.'!N409)</f>
        <v>0</v>
      </c>
      <c r="O409" s="286">
        <f>IF('2b - USD - conv.'!O409=0,0,'2a - USD - local'!O409/'2b - USD - conv.'!O409)</f>
        <v>0</v>
      </c>
      <c r="P409" s="286">
        <f>IF('2b - USD - conv.'!P409=0,0,'2a - USD - local'!P409/'2b - USD - conv.'!P409)</f>
        <v>0</v>
      </c>
      <c r="Q409" s="286">
        <f>IF('2b - USD - conv.'!Q409=0,0,'2a - USD - local'!Q409/'2b - USD - conv.'!Q409)</f>
        <v>0</v>
      </c>
      <c r="R409" s="286">
        <f>IF('2b - USD - conv.'!R409=0,0,'2a - USD - local'!R409/'2b - USD - conv.'!R409)</f>
        <v>0</v>
      </c>
      <c r="S409" s="286">
        <f>IF('2b - USD - conv.'!S409=0,0,'2a - USD - local'!S409/'2b - USD - conv.'!S409)</f>
        <v>0</v>
      </c>
      <c r="T409" s="286">
        <f>IF('2b - USD - conv.'!T409=0,0,'2a - USD - local'!T409/'2b - USD - conv.'!T409)</f>
        <v>0</v>
      </c>
      <c r="U409" s="286">
        <f>IF('2b - USD - conv.'!U409=0,0,'2a - USD - local'!U409/'2b - USD - conv.'!U409)</f>
        <v>0</v>
      </c>
      <c r="V409" s="286">
        <f>IF('2b - USD - conv.'!V409=0,0,'2a - USD - local'!V409/'2b - USD - conv.'!V409)</f>
        <v>0</v>
      </c>
      <c r="W409" s="286">
        <f>IF('2b - USD - conv.'!W409=0,0,'2a - USD - local'!W409/'2b - USD - conv.'!W409)</f>
        <v>0</v>
      </c>
      <c r="X409" s="286">
        <f>IF('2b - USD - conv.'!X409=0,0,'2a - USD - local'!X409/'2b - USD - conv.'!X409)</f>
        <v>0</v>
      </c>
      <c r="Y409" s="286">
        <f>IF('2b - USD - conv.'!Y409=0,0,'2a - USD - local'!Y409/'2b - USD - conv.'!Y409)</f>
        <v>0</v>
      </c>
      <c r="Z409" s="286">
        <f>IF('2b - USD - conv.'!Z409=0,0,'2a - USD - local'!Z409/'2b - USD - conv.'!Z409)</f>
        <v>0</v>
      </c>
      <c r="AA409" s="286">
        <f>IF('2b - USD - conv.'!AA409=0,0,'2a - USD - local'!AA409/'2b - USD - conv.'!AA409)</f>
        <v>0</v>
      </c>
      <c r="AB409" s="286">
        <f>IF('2b - USD - conv.'!AB409=0,0,'2a - USD - local'!AB409/'2b - USD - conv.'!AB409)</f>
        <v>0</v>
      </c>
      <c r="AC409" s="286">
        <f>IF('2b - USD - conv.'!AC409=0,0,'2a - USD - local'!AC409/'2b - USD - conv.'!AC409)</f>
        <v>0</v>
      </c>
      <c r="AD409" s="286">
        <f>IF('2b - USD - conv.'!AD409=0,0,'2a - USD - local'!AD409/'2b - USD - conv.'!AD409)</f>
        <v>0</v>
      </c>
      <c r="AE409" s="286">
        <f>IF('2b - USD - conv.'!AE409=0,0,'2a - USD - local'!AE409/'2b - USD - conv.'!AE409)</f>
        <v>0</v>
      </c>
      <c r="AF409" s="286">
        <f>IF('2b - USD - conv.'!AF409=0,0,'2a - USD - local'!AF409/'2b - USD - conv.'!AF409)</f>
        <v>0</v>
      </c>
      <c r="AG409" s="286">
        <f>IF('2b - USD - conv.'!AG409=0,0,'2a - USD - local'!AG409/'2b - USD - conv.'!AG409)</f>
        <v>0</v>
      </c>
      <c r="AH409" s="286">
        <f>IF('2b - USD - conv.'!AH409=0,0,'2a - USD - local'!AH409/'2b - USD - conv.'!AH409)</f>
        <v>0</v>
      </c>
      <c r="AI409" s="286">
        <f>IF('2b - USD - conv.'!AI409=0,0,'2a - USD - local'!AI409/'2b - USD - conv.'!AI409)</f>
        <v>0</v>
      </c>
      <c r="AJ409" s="286">
        <f>IF('2b - USD - conv.'!AJ409=0,0,'2a - USD - local'!AJ409/'2b - USD - conv.'!AJ409)</f>
        <v>0</v>
      </c>
      <c r="AK409" s="286">
        <f>IF('2b - USD - conv.'!AK409=0,0,'2a - USD - local'!AK409/'2b - USD - conv.'!AK409)</f>
        <v>0</v>
      </c>
      <c r="AL409" s="286">
        <f>IF('2b - USD - conv.'!AL409=0,0,'2a - USD - local'!AL409/'2b - USD - conv.'!AL409)</f>
        <v>0</v>
      </c>
      <c r="AM409" s="286">
        <f>IF('2b - USD - conv.'!AM409=0,0,'2a - USD - local'!AM409/'2b - USD - conv.'!AM409)</f>
        <v>0</v>
      </c>
      <c r="AN409" s="286">
        <f>IF('2b - USD - conv.'!AN409=0,0,'2a - USD - local'!AN409/'2b - USD - conv.'!AN409)</f>
        <v>0</v>
      </c>
      <c r="AO409" s="286">
        <f>IF('2b - USD - conv.'!AO409=0,0,'2a - USD - local'!AO409/'2b - USD - conv.'!AO409)</f>
        <v>0</v>
      </c>
      <c r="AP409" s="308">
        <f>IF('2b - USD - conv.'!AP409=0,0,'2a - USD - local'!AP409/'2b - USD - conv.'!AP409)</f>
        <v>0</v>
      </c>
    </row>
    <row r="410" spans="1:42" customFormat="1" outlineLevel="2">
      <c r="A410" s="211" t="str">
        <f>A399&amp;"."&amp;A401&amp;"."&amp;A400&amp;"."&amp;B410</f>
        <v>3.c.1.9</v>
      </c>
      <c r="B410">
        <v>9</v>
      </c>
      <c r="C410" t="str">
        <f>'1-GBP'!C410</f>
        <v/>
      </c>
      <c r="M410" s="286">
        <f>IF('2b - USD - conv.'!M410=0,0,'2a - USD - local'!M410/'2b - USD - conv.'!M410)</f>
        <v>0</v>
      </c>
      <c r="N410" s="286">
        <f>IF('2b - USD - conv.'!N410=0,0,'2a - USD - local'!N410/'2b - USD - conv.'!N410)</f>
        <v>0</v>
      </c>
      <c r="O410" s="286">
        <f>IF('2b - USD - conv.'!O410=0,0,'2a - USD - local'!O410/'2b - USD - conv.'!O410)</f>
        <v>0</v>
      </c>
      <c r="P410" s="286">
        <f>IF('2b - USD - conv.'!P410=0,0,'2a - USD - local'!P410/'2b - USD - conv.'!P410)</f>
        <v>0</v>
      </c>
      <c r="Q410" s="286">
        <f>IF('2b - USD - conv.'!Q410=0,0,'2a - USD - local'!Q410/'2b - USD - conv.'!Q410)</f>
        <v>0</v>
      </c>
      <c r="R410" s="286">
        <f>IF('2b - USD - conv.'!R410=0,0,'2a - USD - local'!R410/'2b - USD - conv.'!R410)</f>
        <v>0</v>
      </c>
      <c r="S410" s="286">
        <f>IF('2b - USD - conv.'!S410=0,0,'2a - USD - local'!S410/'2b - USD - conv.'!S410)</f>
        <v>0</v>
      </c>
      <c r="T410" s="286">
        <f>IF('2b - USD - conv.'!T410=0,0,'2a - USD - local'!T410/'2b - USD - conv.'!T410)</f>
        <v>0</v>
      </c>
      <c r="U410" s="286">
        <f>IF('2b - USD - conv.'!U410=0,0,'2a - USD - local'!U410/'2b - USD - conv.'!U410)</f>
        <v>0</v>
      </c>
      <c r="V410" s="286">
        <f>IF('2b - USD - conv.'!V410=0,0,'2a - USD - local'!V410/'2b - USD - conv.'!V410)</f>
        <v>0</v>
      </c>
      <c r="W410" s="286">
        <f>IF('2b - USD - conv.'!W410=0,0,'2a - USD - local'!W410/'2b - USD - conv.'!W410)</f>
        <v>0</v>
      </c>
      <c r="X410" s="286">
        <f>IF('2b - USD - conv.'!X410=0,0,'2a - USD - local'!X410/'2b - USD - conv.'!X410)</f>
        <v>0</v>
      </c>
      <c r="Y410" s="286">
        <f>IF('2b - USD - conv.'!Y410=0,0,'2a - USD - local'!Y410/'2b - USD - conv.'!Y410)</f>
        <v>0</v>
      </c>
      <c r="Z410" s="286">
        <f>IF('2b - USD - conv.'!Z410=0,0,'2a - USD - local'!Z410/'2b - USD - conv.'!Z410)</f>
        <v>0</v>
      </c>
      <c r="AA410" s="286">
        <f>IF('2b - USD - conv.'!AA410=0,0,'2a - USD - local'!AA410/'2b - USD - conv.'!AA410)</f>
        <v>0</v>
      </c>
      <c r="AB410" s="286">
        <f>IF('2b - USD - conv.'!AB410=0,0,'2a - USD - local'!AB410/'2b - USD - conv.'!AB410)</f>
        <v>0</v>
      </c>
      <c r="AC410" s="286">
        <f>IF('2b - USD - conv.'!AC410=0,0,'2a - USD - local'!AC410/'2b - USD - conv.'!AC410)</f>
        <v>0</v>
      </c>
      <c r="AD410" s="286">
        <f>IF('2b - USD - conv.'!AD410=0,0,'2a - USD - local'!AD410/'2b - USD - conv.'!AD410)</f>
        <v>0</v>
      </c>
      <c r="AE410" s="286">
        <f>IF('2b - USD - conv.'!AE410=0,0,'2a - USD - local'!AE410/'2b - USD - conv.'!AE410)</f>
        <v>0</v>
      </c>
      <c r="AF410" s="286">
        <f>IF('2b - USD - conv.'!AF410=0,0,'2a - USD - local'!AF410/'2b - USD - conv.'!AF410)</f>
        <v>0</v>
      </c>
      <c r="AG410" s="286">
        <f>IF('2b - USD - conv.'!AG410=0,0,'2a - USD - local'!AG410/'2b - USD - conv.'!AG410)</f>
        <v>0</v>
      </c>
      <c r="AH410" s="286">
        <f>IF('2b - USD - conv.'!AH410=0,0,'2a - USD - local'!AH410/'2b - USD - conv.'!AH410)</f>
        <v>0</v>
      </c>
      <c r="AI410" s="286">
        <f>IF('2b - USD - conv.'!AI410=0,0,'2a - USD - local'!AI410/'2b - USD - conv.'!AI410)</f>
        <v>0</v>
      </c>
      <c r="AJ410" s="286">
        <f>IF('2b - USD - conv.'!AJ410=0,0,'2a - USD - local'!AJ410/'2b - USD - conv.'!AJ410)</f>
        <v>0</v>
      </c>
      <c r="AK410" s="286">
        <f>IF('2b - USD - conv.'!AK410=0,0,'2a - USD - local'!AK410/'2b - USD - conv.'!AK410)</f>
        <v>0</v>
      </c>
      <c r="AL410" s="286">
        <f>IF('2b - USD - conv.'!AL410=0,0,'2a - USD - local'!AL410/'2b - USD - conv.'!AL410)</f>
        <v>0</v>
      </c>
      <c r="AM410" s="286">
        <f>IF('2b - USD - conv.'!AM410=0,0,'2a - USD - local'!AM410/'2b - USD - conv.'!AM410)</f>
        <v>0</v>
      </c>
      <c r="AN410" s="286">
        <f>IF('2b - USD - conv.'!AN410=0,0,'2a - USD - local'!AN410/'2b - USD - conv.'!AN410)</f>
        <v>0</v>
      </c>
      <c r="AO410" s="286">
        <f>IF('2b - USD - conv.'!AO410=0,0,'2a - USD - local'!AO410/'2b - USD - conv.'!AO410)</f>
        <v>0</v>
      </c>
      <c r="AP410" s="308">
        <f>IF('2b - USD - conv.'!AP410=0,0,'2a - USD - local'!AP410/'2b - USD - conv.'!AP410)</f>
        <v>0</v>
      </c>
    </row>
    <row r="411" spans="1:42" customFormat="1" outlineLevel="2">
      <c r="A411" s="211" t="str">
        <f>A399&amp;"."&amp;A401&amp;"."&amp;A400&amp;"."&amp;B411</f>
        <v>3.c.1.10</v>
      </c>
      <c r="B411">
        <v>10</v>
      </c>
      <c r="C411" t="str">
        <f>'1-GBP'!C411</f>
        <v/>
      </c>
      <c r="M411" s="286">
        <f>IF('2b - USD - conv.'!M411=0,0,'2a - USD - local'!M411/'2b - USD - conv.'!M411)</f>
        <v>0</v>
      </c>
      <c r="N411" s="286">
        <f>IF('2b - USD - conv.'!N411=0,0,'2a - USD - local'!N411/'2b - USD - conv.'!N411)</f>
        <v>0</v>
      </c>
      <c r="O411" s="286">
        <f>IF('2b - USD - conv.'!O411=0,0,'2a - USD - local'!O411/'2b - USD - conv.'!O411)</f>
        <v>0</v>
      </c>
      <c r="P411" s="286">
        <f>IF('2b - USD - conv.'!P411=0,0,'2a - USD - local'!P411/'2b - USD - conv.'!P411)</f>
        <v>0</v>
      </c>
      <c r="Q411" s="286">
        <f>IF('2b - USD - conv.'!Q411=0,0,'2a - USD - local'!Q411/'2b - USD - conv.'!Q411)</f>
        <v>0</v>
      </c>
      <c r="R411" s="286">
        <f>IF('2b - USD - conv.'!R411=0,0,'2a - USD - local'!R411/'2b - USD - conv.'!R411)</f>
        <v>0</v>
      </c>
      <c r="S411" s="286">
        <f>IF('2b - USD - conv.'!S411=0,0,'2a - USD - local'!S411/'2b - USD - conv.'!S411)</f>
        <v>0</v>
      </c>
      <c r="T411" s="286">
        <f>IF('2b - USD - conv.'!T411=0,0,'2a - USD - local'!T411/'2b - USD - conv.'!T411)</f>
        <v>0</v>
      </c>
      <c r="U411" s="286">
        <f>IF('2b - USD - conv.'!U411=0,0,'2a - USD - local'!U411/'2b - USD - conv.'!U411)</f>
        <v>0</v>
      </c>
      <c r="V411" s="286">
        <f>IF('2b - USD - conv.'!V411=0,0,'2a - USD - local'!V411/'2b - USD - conv.'!V411)</f>
        <v>0</v>
      </c>
      <c r="W411" s="286">
        <f>IF('2b - USD - conv.'!W411=0,0,'2a - USD - local'!W411/'2b - USD - conv.'!W411)</f>
        <v>0</v>
      </c>
      <c r="X411" s="286">
        <f>IF('2b - USD - conv.'!X411=0,0,'2a - USD - local'!X411/'2b - USD - conv.'!X411)</f>
        <v>0</v>
      </c>
      <c r="Y411" s="286">
        <f>IF('2b - USD - conv.'!Y411=0,0,'2a - USD - local'!Y411/'2b - USD - conv.'!Y411)</f>
        <v>0</v>
      </c>
      <c r="Z411" s="286">
        <f>IF('2b - USD - conv.'!Z411=0,0,'2a - USD - local'!Z411/'2b - USD - conv.'!Z411)</f>
        <v>0</v>
      </c>
      <c r="AA411" s="286">
        <f>IF('2b - USD - conv.'!AA411=0,0,'2a - USD - local'!AA411/'2b - USD - conv.'!AA411)</f>
        <v>0</v>
      </c>
      <c r="AB411" s="286">
        <f>IF('2b - USD - conv.'!AB411=0,0,'2a - USD - local'!AB411/'2b - USD - conv.'!AB411)</f>
        <v>0</v>
      </c>
      <c r="AC411" s="286">
        <f>IF('2b - USD - conv.'!AC411=0,0,'2a - USD - local'!AC411/'2b - USD - conv.'!AC411)</f>
        <v>0</v>
      </c>
      <c r="AD411" s="286">
        <f>IF('2b - USD - conv.'!AD411=0,0,'2a - USD - local'!AD411/'2b - USD - conv.'!AD411)</f>
        <v>0</v>
      </c>
      <c r="AE411" s="286">
        <f>IF('2b - USD - conv.'!AE411=0,0,'2a - USD - local'!AE411/'2b - USD - conv.'!AE411)</f>
        <v>0</v>
      </c>
      <c r="AF411" s="286">
        <f>IF('2b - USD - conv.'!AF411=0,0,'2a - USD - local'!AF411/'2b - USD - conv.'!AF411)</f>
        <v>0</v>
      </c>
      <c r="AG411" s="286">
        <f>IF('2b - USD - conv.'!AG411=0,0,'2a - USD - local'!AG411/'2b - USD - conv.'!AG411)</f>
        <v>0</v>
      </c>
      <c r="AH411" s="286">
        <f>IF('2b - USD - conv.'!AH411=0,0,'2a - USD - local'!AH411/'2b - USD - conv.'!AH411)</f>
        <v>0</v>
      </c>
      <c r="AI411" s="286">
        <f>IF('2b - USD - conv.'!AI411=0,0,'2a - USD - local'!AI411/'2b - USD - conv.'!AI411)</f>
        <v>0</v>
      </c>
      <c r="AJ411" s="286">
        <f>IF('2b - USD - conv.'!AJ411=0,0,'2a - USD - local'!AJ411/'2b - USD - conv.'!AJ411)</f>
        <v>0</v>
      </c>
      <c r="AK411" s="286">
        <f>IF('2b - USD - conv.'!AK411=0,0,'2a - USD - local'!AK411/'2b - USD - conv.'!AK411)</f>
        <v>0</v>
      </c>
      <c r="AL411" s="286">
        <f>IF('2b - USD - conv.'!AL411=0,0,'2a - USD - local'!AL411/'2b - USD - conv.'!AL411)</f>
        <v>0</v>
      </c>
      <c r="AM411" s="286">
        <f>IF('2b - USD - conv.'!AM411=0,0,'2a - USD - local'!AM411/'2b - USD - conv.'!AM411)</f>
        <v>0</v>
      </c>
      <c r="AN411" s="286">
        <f>IF('2b - USD - conv.'!AN411=0,0,'2a - USD - local'!AN411/'2b - USD - conv.'!AN411)</f>
        <v>0</v>
      </c>
      <c r="AO411" s="286">
        <f>IF('2b - USD - conv.'!AO411=0,0,'2a - USD - local'!AO411/'2b - USD - conv.'!AO411)</f>
        <v>0</v>
      </c>
      <c r="AP411" s="308">
        <f>IF('2b - USD - conv.'!AP411=0,0,'2a - USD - local'!AP411/'2b - USD - conv.'!AP411)</f>
        <v>0</v>
      </c>
    </row>
    <row r="412" spans="1:42" customFormat="1" outlineLevel="2">
      <c r="A412" s="211" t="str">
        <f>A399&amp;"."&amp;A401&amp;"."&amp;A400&amp;"."&amp;B412</f>
        <v>3.c.1.11</v>
      </c>
      <c r="B412">
        <v>11</v>
      </c>
      <c r="C412" t="str">
        <f>'1-GBP'!C412</f>
        <v/>
      </c>
      <c r="M412" s="286">
        <f>IF('2b - USD - conv.'!M412=0,0,'2a - USD - local'!M412/'2b - USD - conv.'!M412)</f>
        <v>0</v>
      </c>
      <c r="N412" s="286">
        <f>IF('2b - USD - conv.'!N412=0,0,'2a - USD - local'!N412/'2b - USD - conv.'!N412)</f>
        <v>0</v>
      </c>
      <c r="O412" s="286">
        <f>IF('2b - USD - conv.'!O412=0,0,'2a - USD - local'!O412/'2b - USD - conv.'!O412)</f>
        <v>0</v>
      </c>
      <c r="P412" s="286">
        <f>IF('2b - USD - conv.'!P412=0,0,'2a - USD - local'!P412/'2b - USD - conv.'!P412)</f>
        <v>0</v>
      </c>
      <c r="Q412" s="286">
        <f>IF('2b - USD - conv.'!Q412=0,0,'2a - USD - local'!Q412/'2b - USD - conv.'!Q412)</f>
        <v>0</v>
      </c>
      <c r="R412" s="286">
        <f>IF('2b - USD - conv.'!R412=0,0,'2a - USD - local'!R412/'2b - USD - conv.'!R412)</f>
        <v>0</v>
      </c>
      <c r="S412" s="286">
        <f>IF('2b - USD - conv.'!S412=0,0,'2a - USD - local'!S412/'2b - USD - conv.'!S412)</f>
        <v>0</v>
      </c>
      <c r="T412" s="286">
        <f>IF('2b - USD - conv.'!T412=0,0,'2a - USD - local'!T412/'2b - USD - conv.'!T412)</f>
        <v>0</v>
      </c>
      <c r="U412" s="286">
        <f>IF('2b - USD - conv.'!U412=0,0,'2a - USD - local'!U412/'2b - USD - conv.'!U412)</f>
        <v>0</v>
      </c>
      <c r="V412" s="286">
        <f>IF('2b - USD - conv.'!V412=0,0,'2a - USD - local'!V412/'2b - USD - conv.'!V412)</f>
        <v>0</v>
      </c>
      <c r="W412" s="286">
        <f>IF('2b - USD - conv.'!W412=0,0,'2a - USD - local'!W412/'2b - USD - conv.'!W412)</f>
        <v>0</v>
      </c>
      <c r="X412" s="286">
        <f>IF('2b - USD - conv.'!X412=0,0,'2a - USD - local'!X412/'2b - USD - conv.'!X412)</f>
        <v>0</v>
      </c>
      <c r="Y412" s="286">
        <f>IF('2b - USD - conv.'!Y412=0,0,'2a - USD - local'!Y412/'2b - USD - conv.'!Y412)</f>
        <v>0</v>
      </c>
      <c r="Z412" s="286">
        <f>IF('2b - USD - conv.'!Z412=0,0,'2a - USD - local'!Z412/'2b - USD - conv.'!Z412)</f>
        <v>0</v>
      </c>
      <c r="AA412" s="286">
        <f>IF('2b - USD - conv.'!AA412=0,0,'2a - USD - local'!AA412/'2b - USD - conv.'!AA412)</f>
        <v>0</v>
      </c>
      <c r="AB412" s="286">
        <f>IF('2b - USD - conv.'!AB412=0,0,'2a - USD - local'!AB412/'2b - USD - conv.'!AB412)</f>
        <v>0</v>
      </c>
      <c r="AC412" s="286">
        <f>IF('2b - USD - conv.'!AC412=0,0,'2a - USD - local'!AC412/'2b - USD - conv.'!AC412)</f>
        <v>0</v>
      </c>
      <c r="AD412" s="286">
        <f>IF('2b - USD - conv.'!AD412=0,0,'2a - USD - local'!AD412/'2b - USD - conv.'!AD412)</f>
        <v>0</v>
      </c>
      <c r="AE412" s="286">
        <f>IF('2b - USD - conv.'!AE412=0,0,'2a - USD - local'!AE412/'2b - USD - conv.'!AE412)</f>
        <v>0</v>
      </c>
      <c r="AF412" s="286">
        <f>IF('2b - USD - conv.'!AF412=0,0,'2a - USD - local'!AF412/'2b - USD - conv.'!AF412)</f>
        <v>0</v>
      </c>
      <c r="AG412" s="286">
        <f>IF('2b - USD - conv.'!AG412=0,0,'2a - USD - local'!AG412/'2b - USD - conv.'!AG412)</f>
        <v>0</v>
      </c>
      <c r="AH412" s="286">
        <f>IF('2b - USD - conv.'!AH412=0,0,'2a - USD - local'!AH412/'2b - USD - conv.'!AH412)</f>
        <v>0</v>
      </c>
      <c r="AI412" s="286">
        <f>IF('2b - USD - conv.'!AI412=0,0,'2a - USD - local'!AI412/'2b - USD - conv.'!AI412)</f>
        <v>0</v>
      </c>
      <c r="AJ412" s="286">
        <f>IF('2b - USD - conv.'!AJ412=0,0,'2a - USD - local'!AJ412/'2b - USD - conv.'!AJ412)</f>
        <v>0</v>
      </c>
      <c r="AK412" s="286">
        <f>IF('2b - USD - conv.'!AK412=0,0,'2a - USD - local'!AK412/'2b - USD - conv.'!AK412)</f>
        <v>0</v>
      </c>
      <c r="AL412" s="286">
        <f>IF('2b - USD - conv.'!AL412=0,0,'2a - USD - local'!AL412/'2b - USD - conv.'!AL412)</f>
        <v>0</v>
      </c>
      <c r="AM412" s="286">
        <f>IF('2b - USD - conv.'!AM412=0,0,'2a - USD - local'!AM412/'2b - USD - conv.'!AM412)</f>
        <v>0</v>
      </c>
      <c r="AN412" s="286">
        <f>IF('2b - USD - conv.'!AN412=0,0,'2a - USD - local'!AN412/'2b - USD - conv.'!AN412)</f>
        <v>0</v>
      </c>
      <c r="AO412" s="286">
        <f>IF('2b - USD - conv.'!AO412=0,0,'2a - USD - local'!AO412/'2b - USD - conv.'!AO412)</f>
        <v>0</v>
      </c>
      <c r="AP412" s="308">
        <f>IF('2b - USD - conv.'!AP412=0,0,'2a - USD - local'!AP412/'2b - USD - conv.'!AP412)</f>
        <v>0</v>
      </c>
    </row>
    <row r="413" spans="1:42" customFormat="1" outlineLevel="2">
      <c r="A413" s="211" t="str">
        <f>A399&amp;"."&amp;A401&amp;"."&amp;A400&amp;"."&amp;B413</f>
        <v>3.c.1.12</v>
      </c>
      <c r="B413">
        <v>12</v>
      </c>
      <c r="C413" t="str">
        <f>'1-GBP'!C413</f>
        <v/>
      </c>
      <c r="M413" s="286">
        <f>IF('2b - USD - conv.'!M413=0,0,'2a - USD - local'!M413/'2b - USD - conv.'!M413)</f>
        <v>0</v>
      </c>
      <c r="N413" s="286">
        <f>IF('2b - USD - conv.'!N413=0,0,'2a - USD - local'!N413/'2b - USD - conv.'!N413)</f>
        <v>0</v>
      </c>
      <c r="O413" s="286">
        <f>IF('2b - USD - conv.'!O413=0,0,'2a - USD - local'!O413/'2b - USD - conv.'!O413)</f>
        <v>0</v>
      </c>
      <c r="P413" s="286">
        <f>IF('2b - USD - conv.'!P413=0,0,'2a - USD - local'!P413/'2b - USD - conv.'!P413)</f>
        <v>0</v>
      </c>
      <c r="Q413" s="286">
        <f>IF('2b - USD - conv.'!Q413=0,0,'2a - USD - local'!Q413/'2b - USD - conv.'!Q413)</f>
        <v>0</v>
      </c>
      <c r="R413" s="286">
        <f>IF('2b - USD - conv.'!R413=0,0,'2a - USD - local'!R413/'2b - USD - conv.'!R413)</f>
        <v>0</v>
      </c>
      <c r="S413" s="286">
        <f>IF('2b - USD - conv.'!S413=0,0,'2a - USD - local'!S413/'2b - USD - conv.'!S413)</f>
        <v>0</v>
      </c>
      <c r="T413" s="286">
        <f>IF('2b - USD - conv.'!T413=0,0,'2a - USD - local'!T413/'2b - USD - conv.'!T413)</f>
        <v>0</v>
      </c>
      <c r="U413" s="286">
        <f>IF('2b - USD - conv.'!U413=0,0,'2a - USD - local'!U413/'2b - USD - conv.'!U413)</f>
        <v>0</v>
      </c>
      <c r="V413" s="286">
        <f>IF('2b - USD - conv.'!V413=0,0,'2a - USD - local'!V413/'2b - USD - conv.'!V413)</f>
        <v>0</v>
      </c>
      <c r="W413" s="286">
        <f>IF('2b - USD - conv.'!W413=0,0,'2a - USD - local'!W413/'2b - USD - conv.'!W413)</f>
        <v>0</v>
      </c>
      <c r="X413" s="286">
        <f>IF('2b - USD - conv.'!X413=0,0,'2a - USD - local'!X413/'2b - USD - conv.'!X413)</f>
        <v>0</v>
      </c>
      <c r="Y413" s="286">
        <f>IF('2b - USD - conv.'!Y413=0,0,'2a - USD - local'!Y413/'2b - USD - conv.'!Y413)</f>
        <v>0</v>
      </c>
      <c r="Z413" s="286">
        <f>IF('2b - USD - conv.'!Z413=0,0,'2a - USD - local'!Z413/'2b - USD - conv.'!Z413)</f>
        <v>0</v>
      </c>
      <c r="AA413" s="286">
        <f>IF('2b - USD - conv.'!AA413=0,0,'2a - USD - local'!AA413/'2b - USD - conv.'!AA413)</f>
        <v>0</v>
      </c>
      <c r="AB413" s="286">
        <f>IF('2b - USD - conv.'!AB413=0,0,'2a - USD - local'!AB413/'2b - USD - conv.'!AB413)</f>
        <v>0</v>
      </c>
      <c r="AC413" s="286">
        <f>IF('2b - USD - conv.'!AC413=0,0,'2a - USD - local'!AC413/'2b - USD - conv.'!AC413)</f>
        <v>0</v>
      </c>
      <c r="AD413" s="286">
        <f>IF('2b - USD - conv.'!AD413=0,0,'2a - USD - local'!AD413/'2b - USD - conv.'!AD413)</f>
        <v>0</v>
      </c>
      <c r="AE413" s="286">
        <f>IF('2b - USD - conv.'!AE413=0,0,'2a - USD - local'!AE413/'2b - USD - conv.'!AE413)</f>
        <v>0</v>
      </c>
      <c r="AF413" s="286">
        <f>IF('2b - USD - conv.'!AF413=0,0,'2a - USD - local'!AF413/'2b - USD - conv.'!AF413)</f>
        <v>0</v>
      </c>
      <c r="AG413" s="286">
        <f>IF('2b - USD - conv.'!AG413=0,0,'2a - USD - local'!AG413/'2b - USD - conv.'!AG413)</f>
        <v>0</v>
      </c>
      <c r="AH413" s="286">
        <f>IF('2b - USD - conv.'!AH413=0,0,'2a - USD - local'!AH413/'2b - USD - conv.'!AH413)</f>
        <v>0</v>
      </c>
      <c r="AI413" s="286">
        <f>IF('2b - USD - conv.'!AI413=0,0,'2a - USD - local'!AI413/'2b - USD - conv.'!AI413)</f>
        <v>0</v>
      </c>
      <c r="AJ413" s="286">
        <f>IF('2b - USD - conv.'!AJ413=0,0,'2a - USD - local'!AJ413/'2b - USD - conv.'!AJ413)</f>
        <v>0</v>
      </c>
      <c r="AK413" s="286">
        <f>IF('2b - USD - conv.'!AK413=0,0,'2a - USD - local'!AK413/'2b - USD - conv.'!AK413)</f>
        <v>0</v>
      </c>
      <c r="AL413" s="286">
        <f>IF('2b - USD - conv.'!AL413=0,0,'2a - USD - local'!AL413/'2b - USD - conv.'!AL413)</f>
        <v>0</v>
      </c>
      <c r="AM413" s="286">
        <f>IF('2b - USD - conv.'!AM413=0,0,'2a - USD - local'!AM413/'2b - USD - conv.'!AM413)</f>
        <v>0</v>
      </c>
      <c r="AN413" s="286">
        <f>IF('2b - USD - conv.'!AN413=0,0,'2a - USD - local'!AN413/'2b - USD - conv.'!AN413)</f>
        <v>0</v>
      </c>
      <c r="AO413" s="286">
        <f>IF('2b - USD - conv.'!AO413=0,0,'2a - USD - local'!AO413/'2b - USD - conv.'!AO413)</f>
        <v>0</v>
      </c>
      <c r="AP413" s="308">
        <f>IF('2b - USD - conv.'!AP413=0,0,'2a - USD - local'!AP413/'2b - USD - conv.'!AP413)</f>
        <v>0</v>
      </c>
    </row>
    <row r="414" spans="1:42" customFormat="1" outlineLevel="1" collapsed="1">
      <c r="A414" s="212"/>
      <c r="B414" s="201">
        <f>B413-COUNTIFS(C402:C413,"")</f>
        <v>0</v>
      </c>
      <c r="C414" s="201" t="s">
        <v>285</v>
      </c>
      <c r="D414" s="201"/>
      <c r="E414" s="201"/>
      <c r="F414" s="201"/>
      <c r="G414" s="201"/>
      <c r="H414" s="201"/>
      <c r="I414" s="201"/>
      <c r="J414" s="201"/>
      <c r="K414" s="201"/>
      <c r="L414" s="201"/>
      <c r="M414" s="280">
        <f>SUM(M402:M413)</f>
        <v>0</v>
      </c>
      <c r="N414" s="280">
        <f>SUM(N402:N413)</f>
        <v>0</v>
      </c>
      <c r="O414" s="280">
        <f t="shared" ref="O414:AP414" si="35">SUM(O402:O413)</f>
        <v>0</v>
      </c>
      <c r="P414" s="280">
        <f t="shared" si="35"/>
        <v>0</v>
      </c>
      <c r="Q414" s="280">
        <f t="shared" si="35"/>
        <v>0</v>
      </c>
      <c r="R414" s="280">
        <f t="shared" si="35"/>
        <v>0</v>
      </c>
      <c r="S414" s="280">
        <f t="shared" si="35"/>
        <v>0</v>
      </c>
      <c r="T414" s="280">
        <f t="shared" si="35"/>
        <v>0</v>
      </c>
      <c r="U414" s="280">
        <f t="shared" si="35"/>
        <v>0</v>
      </c>
      <c r="V414" s="280">
        <f t="shared" si="35"/>
        <v>0</v>
      </c>
      <c r="W414" s="280">
        <f t="shared" si="35"/>
        <v>0</v>
      </c>
      <c r="X414" s="280">
        <f t="shared" si="35"/>
        <v>0</v>
      </c>
      <c r="Y414" s="280">
        <f t="shared" si="35"/>
        <v>0</v>
      </c>
      <c r="Z414" s="280">
        <f t="shared" si="35"/>
        <v>0</v>
      </c>
      <c r="AA414" s="280">
        <f t="shared" si="35"/>
        <v>0</v>
      </c>
      <c r="AB414" s="280">
        <f t="shared" si="35"/>
        <v>0</v>
      </c>
      <c r="AC414" s="280">
        <f t="shared" si="35"/>
        <v>0</v>
      </c>
      <c r="AD414" s="280">
        <f t="shared" si="35"/>
        <v>0</v>
      </c>
      <c r="AE414" s="280">
        <f t="shared" si="35"/>
        <v>0</v>
      </c>
      <c r="AF414" s="280">
        <f t="shared" si="35"/>
        <v>0</v>
      </c>
      <c r="AG414" s="280">
        <f t="shared" si="35"/>
        <v>0</v>
      </c>
      <c r="AH414" s="280">
        <f t="shared" si="35"/>
        <v>0</v>
      </c>
      <c r="AI414" s="280">
        <f t="shared" si="35"/>
        <v>0</v>
      </c>
      <c r="AJ414" s="280">
        <f t="shared" si="35"/>
        <v>0</v>
      </c>
      <c r="AK414" s="280">
        <f t="shared" si="35"/>
        <v>0</v>
      </c>
      <c r="AL414" s="280">
        <f t="shared" si="35"/>
        <v>0</v>
      </c>
      <c r="AM414" s="280">
        <f t="shared" si="35"/>
        <v>0</v>
      </c>
      <c r="AN414" s="280">
        <f t="shared" si="35"/>
        <v>0</v>
      </c>
      <c r="AO414" s="280">
        <f t="shared" si="35"/>
        <v>0</v>
      </c>
      <c r="AP414" s="280">
        <f t="shared" si="35"/>
        <v>0</v>
      </c>
    </row>
    <row r="415" spans="1:42" customFormat="1" outlineLevel="1">
      <c r="A415" s="211"/>
      <c r="M415" s="314"/>
      <c r="N415" s="314"/>
      <c r="O415" s="314"/>
      <c r="P415" s="314"/>
      <c r="Q415" s="314"/>
      <c r="R415" s="314"/>
      <c r="S415" s="314"/>
      <c r="T415" s="314"/>
      <c r="U415" s="314"/>
      <c r="V415" s="314"/>
      <c r="W415" s="314"/>
      <c r="X415" s="314"/>
      <c r="Y415" s="314"/>
      <c r="Z415" s="314"/>
      <c r="AA415" s="314"/>
      <c r="AB415" s="314"/>
      <c r="AC415" s="314"/>
      <c r="AD415" s="314"/>
      <c r="AE415" s="314"/>
      <c r="AF415" s="314"/>
      <c r="AG415" s="314"/>
      <c r="AH415" s="314"/>
      <c r="AI415" s="314"/>
      <c r="AJ415" s="314"/>
      <c r="AK415" s="314"/>
      <c r="AL415" s="314"/>
      <c r="AM415" s="314"/>
      <c r="AN415" s="314"/>
      <c r="AO415" s="314"/>
      <c r="AP415" s="314"/>
    </row>
    <row r="416" spans="1:42" customFormat="1" outlineLevel="1">
      <c r="A416" s="220" t="s">
        <v>216</v>
      </c>
      <c r="B416" s="220" t="s">
        <v>286</v>
      </c>
      <c r="C416" s="220" t="s">
        <v>284</v>
      </c>
      <c r="D416" s="220"/>
      <c r="E416" s="220"/>
      <c r="F416" s="220"/>
      <c r="G416" s="220"/>
      <c r="H416" s="220"/>
      <c r="I416" s="220"/>
      <c r="J416" s="220"/>
      <c r="K416" s="220"/>
      <c r="L416" s="220"/>
      <c r="M416" s="315"/>
      <c r="N416" s="315"/>
      <c r="O416" s="315"/>
      <c r="P416" s="315"/>
      <c r="Q416" s="315"/>
      <c r="R416" s="315"/>
      <c r="S416" s="315"/>
      <c r="T416" s="315"/>
      <c r="U416" s="315"/>
      <c r="V416" s="315"/>
      <c r="W416" s="315"/>
      <c r="X416" s="315"/>
      <c r="Y416" s="315"/>
      <c r="Z416" s="315"/>
      <c r="AA416" s="315"/>
      <c r="AB416" s="315"/>
      <c r="AC416" s="315"/>
      <c r="AD416" s="315"/>
      <c r="AE416" s="315"/>
      <c r="AF416" s="315"/>
      <c r="AG416" s="315"/>
      <c r="AH416" s="315"/>
      <c r="AI416" s="315"/>
      <c r="AJ416" s="315"/>
      <c r="AK416" s="315"/>
      <c r="AL416" s="315"/>
      <c r="AM416" s="315"/>
      <c r="AN416" s="315"/>
      <c r="AO416" s="315"/>
      <c r="AP416" s="315"/>
    </row>
    <row r="417" spans="1:42" customFormat="1" outlineLevel="2">
      <c r="A417" s="211" t="str">
        <f>A399&amp;"."&amp;A416&amp;"."&amp;A400&amp;"."&amp;B417</f>
        <v>3.o.1.1</v>
      </c>
      <c r="B417">
        <v>1</v>
      </c>
      <c r="C417" t="str">
        <f>'1-GBP'!C417</f>
        <v/>
      </c>
      <c r="M417" s="286">
        <f>IF('2b - USD - conv.'!M417=0,0,'2a - USD - local'!M417/'2b - USD - conv.'!M417)</f>
        <v>0</v>
      </c>
      <c r="N417" s="286">
        <f>IF('2b - USD - conv.'!N417=0,0,'2a - USD - local'!N417/'2b - USD - conv.'!N417)</f>
        <v>0</v>
      </c>
      <c r="O417" s="286">
        <f>IF('2b - USD - conv.'!O417=0,0,'2a - USD - local'!O417/'2b - USD - conv.'!O417)</f>
        <v>0</v>
      </c>
      <c r="P417" s="286">
        <f>IF('2b - USD - conv.'!P417=0,0,'2a - USD - local'!P417/'2b - USD - conv.'!P417)</f>
        <v>0</v>
      </c>
      <c r="Q417" s="286">
        <f>IF('2b - USD - conv.'!Q417=0,0,'2a - USD - local'!Q417/'2b - USD - conv.'!Q417)</f>
        <v>0</v>
      </c>
      <c r="R417" s="286">
        <f>IF('2b - USD - conv.'!R417=0,0,'2a - USD - local'!R417/'2b - USD - conv.'!R417)</f>
        <v>0</v>
      </c>
      <c r="S417" s="286">
        <f>IF('2b - USD - conv.'!S417=0,0,'2a - USD - local'!S417/'2b - USD - conv.'!S417)</f>
        <v>0</v>
      </c>
      <c r="T417" s="286">
        <f>IF('2b - USD - conv.'!T417=0,0,'2a - USD - local'!T417/'2b - USD - conv.'!T417)</f>
        <v>0</v>
      </c>
      <c r="U417" s="286">
        <f>IF('2b - USD - conv.'!U417=0,0,'2a - USD - local'!U417/'2b - USD - conv.'!U417)</f>
        <v>0</v>
      </c>
      <c r="V417" s="286">
        <f>IF('2b - USD - conv.'!V417=0,0,'2a - USD - local'!V417/'2b - USD - conv.'!V417)</f>
        <v>0</v>
      </c>
      <c r="W417" s="286">
        <f>IF('2b - USD - conv.'!W417=0,0,'2a - USD - local'!W417/'2b - USD - conv.'!W417)</f>
        <v>0</v>
      </c>
      <c r="X417" s="286">
        <f>IF('2b - USD - conv.'!X417=0,0,'2a - USD - local'!X417/'2b - USD - conv.'!X417)</f>
        <v>0</v>
      </c>
      <c r="Y417" s="286">
        <f>IF('2b - USD - conv.'!Y417=0,0,'2a - USD - local'!Y417/'2b - USD - conv.'!Y417)</f>
        <v>0</v>
      </c>
      <c r="Z417" s="286">
        <f>IF('2b - USD - conv.'!Z417=0,0,'2a - USD - local'!Z417/'2b - USD - conv.'!Z417)</f>
        <v>0</v>
      </c>
      <c r="AA417" s="286">
        <f>IF('2b - USD - conv.'!AA417=0,0,'2a - USD - local'!AA417/'2b - USD - conv.'!AA417)</f>
        <v>0</v>
      </c>
      <c r="AB417" s="286">
        <f>IF('2b - USD - conv.'!AB417=0,0,'2a - USD - local'!AB417/'2b - USD - conv.'!AB417)</f>
        <v>0</v>
      </c>
      <c r="AC417" s="286">
        <f>IF('2b - USD - conv.'!AC417=0,0,'2a - USD - local'!AC417/'2b - USD - conv.'!AC417)</f>
        <v>0</v>
      </c>
      <c r="AD417" s="286">
        <f>IF('2b - USD - conv.'!AD417=0,0,'2a - USD - local'!AD417/'2b - USD - conv.'!AD417)</f>
        <v>0</v>
      </c>
      <c r="AE417" s="286">
        <f>IF('2b - USD - conv.'!AE417=0,0,'2a - USD - local'!AE417/'2b - USD - conv.'!AE417)</f>
        <v>0</v>
      </c>
      <c r="AF417" s="286">
        <f>IF('2b - USD - conv.'!AF417=0,0,'2a - USD - local'!AF417/'2b - USD - conv.'!AF417)</f>
        <v>0</v>
      </c>
      <c r="AG417" s="286">
        <f>IF('2b - USD - conv.'!AG417=0,0,'2a - USD - local'!AG417/'2b - USD - conv.'!AG417)</f>
        <v>0</v>
      </c>
      <c r="AH417" s="286">
        <f>IF('2b - USD - conv.'!AH417=0,0,'2a - USD - local'!AH417/'2b - USD - conv.'!AH417)</f>
        <v>0</v>
      </c>
      <c r="AI417" s="286">
        <f>IF('2b - USD - conv.'!AI417=0,0,'2a - USD - local'!AI417/'2b - USD - conv.'!AI417)</f>
        <v>0</v>
      </c>
      <c r="AJ417" s="286">
        <f>IF('2b - USD - conv.'!AJ417=0,0,'2a - USD - local'!AJ417/'2b - USD - conv.'!AJ417)</f>
        <v>0</v>
      </c>
      <c r="AK417" s="286">
        <f>IF('2b - USD - conv.'!AK417=0,0,'2a - USD - local'!AK417/'2b - USD - conv.'!AK417)</f>
        <v>0</v>
      </c>
      <c r="AL417" s="286">
        <f>IF('2b - USD - conv.'!AL417=0,0,'2a - USD - local'!AL417/'2b - USD - conv.'!AL417)</f>
        <v>0</v>
      </c>
      <c r="AM417" s="286">
        <f>IF('2b - USD - conv.'!AM417=0,0,'2a - USD - local'!AM417/'2b - USD - conv.'!AM417)</f>
        <v>0</v>
      </c>
      <c r="AN417" s="286">
        <f>IF('2b - USD - conv.'!AN417=0,0,'2a - USD - local'!AN417/'2b - USD - conv.'!AN417)</f>
        <v>0</v>
      </c>
      <c r="AO417" s="286">
        <f>IF('2b - USD - conv.'!AO417=0,0,'2a - USD - local'!AO417/'2b - USD - conv.'!AO417)</f>
        <v>0</v>
      </c>
      <c r="AP417" s="308">
        <f>IF('2b - USD - conv.'!AP417=0,0,'2a - USD - local'!AP417/'2b - USD - conv.'!AP417)</f>
        <v>0</v>
      </c>
    </row>
    <row r="418" spans="1:42" customFormat="1" outlineLevel="2">
      <c r="A418" s="211" t="str">
        <f>A399&amp;"."&amp;A416&amp;"."&amp;A400&amp;"."&amp;B418</f>
        <v>3.o.1.2</v>
      </c>
      <c r="B418">
        <v>2</v>
      </c>
      <c r="C418" t="str">
        <f>'1-GBP'!C418</f>
        <v/>
      </c>
      <c r="M418" s="286">
        <f>IF('2b - USD - conv.'!M418=0,0,'2a - USD - local'!M418/'2b - USD - conv.'!M418)</f>
        <v>0</v>
      </c>
      <c r="N418" s="286">
        <f>IF('2b - USD - conv.'!N418=0,0,'2a - USD - local'!N418/'2b - USD - conv.'!N418)</f>
        <v>0</v>
      </c>
      <c r="O418" s="286">
        <f>IF('2b - USD - conv.'!O418=0,0,'2a - USD - local'!O418/'2b - USD - conv.'!O418)</f>
        <v>0</v>
      </c>
      <c r="P418" s="286">
        <f>IF('2b - USD - conv.'!P418=0,0,'2a - USD - local'!P418/'2b - USD - conv.'!P418)</f>
        <v>0</v>
      </c>
      <c r="Q418" s="286">
        <f>IF('2b - USD - conv.'!Q418=0,0,'2a - USD - local'!Q418/'2b - USD - conv.'!Q418)</f>
        <v>0</v>
      </c>
      <c r="R418" s="286">
        <f>IF('2b - USD - conv.'!R418=0,0,'2a - USD - local'!R418/'2b - USD - conv.'!R418)</f>
        <v>0</v>
      </c>
      <c r="S418" s="286">
        <f>IF('2b - USD - conv.'!S418=0,0,'2a - USD - local'!S418/'2b - USD - conv.'!S418)</f>
        <v>0</v>
      </c>
      <c r="T418" s="286">
        <f>IF('2b - USD - conv.'!T418=0,0,'2a - USD - local'!T418/'2b - USD - conv.'!T418)</f>
        <v>0</v>
      </c>
      <c r="U418" s="286">
        <f>IF('2b - USD - conv.'!U418=0,0,'2a - USD - local'!U418/'2b - USD - conv.'!U418)</f>
        <v>0</v>
      </c>
      <c r="V418" s="286">
        <f>IF('2b - USD - conv.'!V418=0,0,'2a - USD - local'!V418/'2b - USD - conv.'!V418)</f>
        <v>0</v>
      </c>
      <c r="W418" s="286">
        <f>IF('2b - USD - conv.'!W418=0,0,'2a - USD - local'!W418/'2b - USD - conv.'!W418)</f>
        <v>0</v>
      </c>
      <c r="X418" s="286">
        <f>IF('2b - USD - conv.'!X418=0,0,'2a - USD - local'!X418/'2b - USD - conv.'!X418)</f>
        <v>0</v>
      </c>
      <c r="Y418" s="286">
        <f>IF('2b - USD - conv.'!Y418=0,0,'2a - USD - local'!Y418/'2b - USD - conv.'!Y418)</f>
        <v>0</v>
      </c>
      <c r="Z418" s="286">
        <f>IF('2b - USD - conv.'!Z418=0,0,'2a - USD - local'!Z418/'2b - USD - conv.'!Z418)</f>
        <v>0</v>
      </c>
      <c r="AA418" s="286">
        <f>IF('2b - USD - conv.'!AA418=0,0,'2a - USD - local'!AA418/'2b - USD - conv.'!AA418)</f>
        <v>0</v>
      </c>
      <c r="AB418" s="286">
        <f>IF('2b - USD - conv.'!AB418=0,0,'2a - USD - local'!AB418/'2b - USD - conv.'!AB418)</f>
        <v>0</v>
      </c>
      <c r="AC418" s="286">
        <f>IF('2b - USD - conv.'!AC418=0,0,'2a - USD - local'!AC418/'2b - USD - conv.'!AC418)</f>
        <v>0</v>
      </c>
      <c r="AD418" s="286">
        <f>IF('2b - USD - conv.'!AD418=0,0,'2a - USD - local'!AD418/'2b - USD - conv.'!AD418)</f>
        <v>0</v>
      </c>
      <c r="AE418" s="286">
        <f>IF('2b - USD - conv.'!AE418=0,0,'2a - USD - local'!AE418/'2b - USD - conv.'!AE418)</f>
        <v>0</v>
      </c>
      <c r="AF418" s="286">
        <f>IF('2b - USD - conv.'!AF418=0,0,'2a - USD - local'!AF418/'2b - USD - conv.'!AF418)</f>
        <v>0</v>
      </c>
      <c r="AG418" s="286">
        <f>IF('2b - USD - conv.'!AG418=0,0,'2a - USD - local'!AG418/'2b - USD - conv.'!AG418)</f>
        <v>0</v>
      </c>
      <c r="AH418" s="286">
        <f>IF('2b - USD - conv.'!AH418=0,0,'2a - USD - local'!AH418/'2b - USD - conv.'!AH418)</f>
        <v>0</v>
      </c>
      <c r="AI418" s="286">
        <f>IF('2b - USD - conv.'!AI418=0,0,'2a - USD - local'!AI418/'2b - USD - conv.'!AI418)</f>
        <v>0</v>
      </c>
      <c r="AJ418" s="286">
        <f>IF('2b - USD - conv.'!AJ418=0,0,'2a - USD - local'!AJ418/'2b - USD - conv.'!AJ418)</f>
        <v>0</v>
      </c>
      <c r="AK418" s="286">
        <f>IF('2b - USD - conv.'!AK418=0,0,'2a - USD - local'!AK418/'2b - USD - conv.'!AK418)</f>
        <v>0</v>
      </c>
      <c r="AL418" s="286">
        <f>IF('2b - USD - conv.'!AL418=0,0,'2a - USD - local'!AL418/'2b - USD - conv.'!AL418)</f>
        <v>0</v>
      </c>
      <c r="AM418" s="286">
        <f>IF('2b - USD - conv.'!AM418=0,0,'2a - USD - local'!AM418/'2b - USD - conv.'!AM418)</f>
        <v>0</v>
      </c>
      <c r="AN418" s="286">
        <f>IF('2b - USD - conv.'!AN418=0,0,'2a - USD - local'!AN418/'2b - USD - conv.'!AN418)</f>
        <v>0</v>
      </c>
      <c r="AO418" s="286">
        <f>IF('2b - USD - conv.'!AO418=0,0,'2a - USD - local'!AO418/'2b - USD - conv.'!AO418)</f>
        <v>0</v>
      </c>
      <c r="AP418" s="308">
        <f>IF('2b - USD - conv.'!AP418=0,0,'2a - USD - local'!AP418/'2b - USD - conv.'!AP418)</f>
        <v>0</v>
      </c>
    </row>
    <row r="419" spans="1:42" customFormat="1" outlineLevel="2">
      <c r="A419" s="211" t="str">
        <f>A399&amp;"."&amp;A416&amp;"."&amp;A400&amp;"."&amp;B419</f>
        <v>3.o.1.3</v>
      </c>
      <c r="B419">
        <v>3</v>
      </c>
      <c r="C419" t="str">
        <f>'1-GBP'!C419</f>
        <v/>
      </c>
      <c r="M419" s="286">
        <f>IF('2b - USD - conv.'!M419=0,0,'2a - USD - local'!M419/'2b - USD - conv.'!M419)</f>
        <v>0</v>
      </c>
      <c r="N419" s="286">
        <f>IF('2b - USD - conv.'!N419=0,0,'2a - USD - local'!N419/'2b - USD - conv.'!N419)</f>
        <v>0</v>
      </c>
      <c r="O419" s="286">
        <f>IF('2b - USD - conv.'!O419=0,0,'2a - USD - local'!O419/'2b - USD - conv.'!O419)</f>
        <v>0</v>
      </c>
      <c r="P419" s="286">
        <f>IF('2b - USD - conv.'!P419=0,0,'2a - USD - local'!P419/'2b - USD - conv.'!P419)</f>
        <v>0</v>
      </c>
      <c r="Q419" s="286">
        <f>IF('2b - USD - conv.'!Q419=0,0,'2a - USD - local'!Q419/'2b - USD - conv.'!Q419)</f>
        <v>0</v>
      </c>
      <c r="R419" s="286">
        <f>IF('2b - USD - conv.'!R419=0,0,'2a - USD - local'!R419/'2b - USD - conv.'!R419)</f>
        <v>0</v>
      </c>
      <c r="S419" s="286">
        <f>IF('2b - USD - conv.'!S419=0,0,'2a - USD - local'!S419/'2b - USD - conv.'!S419)</f>
        <v>0</v>
      </c>
      <c r="T419" s="286">
        <f>IF('2b - USD - conv.'!T419=0,0,'2a - USD - local'!T419/'2b - USD - conv.'!T419)</f>
        <v>0</v>
      </c>
      <c r="U419" s="286">
        <f>IF('2b - USD - conv.'!U419=0,0,'2a - USD - local'!U419/'2b - USD - conv.'!U419)</f>
        <v>0</v>
      </c>
      <c r="V419" s="286">
        <f>IF('2b - USD - conv.'!V419=0,0,'2a - USD - local'!V419/'2b - USD - conv.'!V419)</f>
        <v>0</v>
      </c>
      <c r="W419" s="286">
        <f>IF('2b - USD - conv.'!W419=0,0,'2a - USD - local'!W419/'2b - USD - conv.'!W419)</f>
        <v>0</v>
      </c>
      <c r="X419" s="286">
        <f>IF('2b - USD - conv.'!X419=0,0,'2a - USD - local'!X419/'2b - USD - conv.'!X419)</f>
        <v>0</v>
      </c>
      <c r="Y419" s="286">
        <f>IF('2b - USD - conv.'!Y419=0,0,'2a - USD - local'!Y419/'2b - USD - conv.'!Y419)</f>
        <v>0</v>
      </c>
      <c r="Z419" s="286">
        <f>IF('2b - USD - conv.'!Z419=0,0,'2a - USD - local'!Z419/'2b - USD - conv.'!Z419)</f>
        <v>0</v>
      </c>
      <c r="AA419" s="286">
        <f>IF('2b - USD - conv.'!AA419=0,0,'2a - USD - local'!AA419/'2b - USD - conv.'!AA419)</f>
        <v>0</v>
      </c>
      <c r="AB419" s="286">
        <f>IF('2b - USD - conv.'!AB419=0,0,'2a - USD - local'!AB419/'2b - USD - conv.'!AB419)</f>
        <v>0</v>
      </c>
      <c r="AC419" s="286">
        <f>IF('2b - USD - conv.'!AC419=0,0,'2a - USD - local'!AC419/'2b - USD - conv.'!AC419)</f>
        <v>0</v>
      </c>
      <c r="AD419" s="286">
        <f>IF('2b - USD - conv.'!AD419=0,0,'2a - USD - local'!AD419/'2b - USD - conv.'!AD419)</f>
        <v>0</v>
      </c>
      <c r="AE419" s="286">
        <f>IF('2b - USD - conv.'!AE419=0,0,'2a - USD - local'!AE419/'2b - USD - conv.'!AE419)</f>
        <v>0</v>
      </c>
      <c r="AF419" s="286">
        <f>IF('2b - USD - conv.'!AF419=0,0,'2a - USD - local'!AF419/'2b - USD - conv.'!AF419)</f>
        <v>0</v>
      </c>
      <c r="AG419" s="286">
        <f>IF('2b - USD - conv.'!AG419=0,0,'2a - USD - local'!AG419/'2b - USD - conv.'!AG419)</f>
        <v>0</v>
      </c>
      <c r="AH419" s="286">
        <f>IF('2b - USD - conv.'!AH419=0,0,'2a - USD - local'!AH419/'2b - USD - conv.'!AH419)</f>
        <v>0</v>
      </c>
      <c r="AI419" s="286">
        <f>IF('2b - USD - conv.'!AI419=0,0,'2a - USD - local'!AI419/'2b - USD - conv.'!AI419)</f>
        <v>0</v>
      </c>
      <c r="AJ419" s="286">
        <f>IF('2b - USD - conv.'!AJ419=0,0,'2a - USD - local'!AJ419/'2b - USD - conv.'!AJ419)</f>
        <v>0</v>
      </c>
      <c r="AK419" s="286">
        <f>IF('2b - USD - conv.'!AK419=0,0,'2a - USD - local'!AK419/'2b - USD - conv.'!AK419)</f>
        <v>0</v>
      </c>
      <c r="AL419" s="286">
        <f>IF('2b - USD - conv.'!AL419=0,0,'2a - USD - local'!AL419/'2b - USD - conv.'!AL419)</f>
        <v>0</v>
      </c>
      <c r="AM419" s="286">
        <f>IF('2b - USD - conv.'!AM419=0,0,'2a - USD - local'!AM419/'2b - USD - conv.'!AM419)</f>
        <v>0</v>
      </c>
      <c r="AN419" s="286">
        <f>IF('2b - USD - conv.'!AN419=0,0,'2a - USD - local'!AN419/'2b - USD - conv.'!AN419)</f>
        <v>0</v>
      </c>
      <c r="AO419" s="286">
        <f>IF('2b - USD - conv.'!AO419=0,0,'2a - USD - local'!AO419/'2b - USD - conv.'!AO419)</f>
        <v>0</v>
      </c>
      <c r="AP419" s="308">
        <f>IF('2b - USD - conv.'!AP419=0,0,'2a - USD - local'!AP419/'2b - USD - conv.'!AP419)</f>
        <v>0</v>
      </c>
    </row>
    <row r="420" spans="1:42" customFormat="1" outlineLevel="2">
      <c r="A420" s="211" t="str">
        <f>A399&amp;"."&amp;A416&amp;"."&amp;A400&amp;"."&amp;B420</f>
        <v>3.o.1.4</v>
      </c>
      <c r="B420">
        <v>4</v>
      </c>
      <c r="C420" t="str">
        <f>'1-GBP'!C420</f>
        <v/>
      </c>
      <c r="M420" s="286">
        <f>IF('2b - USD - conv.'!M420=0,0,'2a - USD - local'!M420/'2b - USD - conv.'!M420)</f>
        <v>0</v>
      </c>
      <c r="N420" s="286">
        <f>IF('2b - USD - conv.'!N420=0,0,'2a - USD - local'!N420/'2b - USD - conv.'!N420)</f>
        <v>0</v>
      </c>
      <c r="O420" s="286">
        <f>IF('2b - USD - conv.'!O420=0,0,'2a - USD - local'!O420/'2b - USD - conv.'!O420)</f>
        <v>0</v>
      </c>
      <c r="P420" s="286">
        <f>IF('2b - USD - conv.'!P420=0,0,'2a - USD - local'!P420/'2b - USD - conv.'!P420)</f>
        <v>0</v>
      </c>
      <c r="Q420" s="286">
        <f>IF('2b - USD - conv.'!Q420=0,0,'2a - USD - local'!Q420/'2b - USD - conv.'!Q420)</f>
        <v>0</v>
      </c>
      <c r="R420" s="286">
        <f>IF('2b - USD - conv.'!R420=0,0,'2a - USD - local'!R420/'2b - USD - conv.'!R420)</f>
        <v>0</v>
      </c>
      <c r="S420" s="286">
        <f>IF('2b - USD - conv.'!S420=0,0,'2a - USD - local'!S420/'2b - USD - conv.'!S420)</f>
        <v>0</v>
      </c>
      <c r="T420" s="286">
        <f>IF('2b - USD - conv.'!T420=0,0,'2a - USD - local'!T420/'2b - USD - conv.'!T420)</f>
        <v>0</v>
      </c>
      <c r="U420" s="286">
        <f>IF('2b - USD - conv.'!U420=0,0,'2a - USD - local'!U420/'2b - USD - conv.'!U420)</f>
        <v>0</v>
      </c>
      <c r="V420" s="286">
        <f>IF('2b - USD - conv.'!V420=0,0,'2a - USD - local'!V420/'2b - USD - conv.'!V420)</f>
        <v>0</v>
      </c>
      <c r="W420" s="286">
        <f>IF('2b - USD - conv.'!W420=0,0,'2a - USD - local'!W420/'2b - USD - conv.'!W420)</f>
        <v>0</v>
      </c>
      <c r="X420" s="286">
        <f>IF('2b - USD - conv.'!X420=0,0,'2a - USD - local'!X420/'2b - USD - conv.'!X420)</f>
        <v>0</v>
      </c>
      <c r="Y420" s="286">
        <f>IF('2b - USD - conv.'!Y420=0,0,'2a - USD - local'!Y420/'2b - USD - conv.'!Y420)</f>
        <v>0</v>
      </c>
      <c r="Z420" s="286">
        <f>IF('2b - USD - conv.'!Z420=0,0,'2a - USD - local'!Z420/'2b - USD - conv.'!Z420)</f>
        <v>0</v>
      </c>
      <c r="AA420" s="286">
        <f>IF('2b - USD - conv.'!AA420=0,0,'2a - USD - local'!AA420/'2b - USD - conv.'!AA420)</f>
        <v>0</v>
      </c>
      <c r="AB420" s="286">
        <f>IF('2b - USD - conv.'!AB420=0,0,'2a - USD - local'!AB420/'2b - USD - conv.'!AB420)</f>
        <v>0</v>
      </c>
      <c r="AC420" s="286">
        <f>IF('2b - USD - conv.'!AC420=0,0,'2a - USD - local'!AC420/'2b - USD - conv.'!AC420)</f>
        <v>0</v>
      </c>
      <c r="AD420" s="286">
        <f>IF('2b - USD - conv.'!AD420=0,0,'2a - USD - local'!AD420/'2b - USD - conv.'!AD420)</f>
        <v>0</v>
      </c>
      <c r="AE420" s="286">
        <f>IF('2b - USD - conv.'!AE420=0,0,'2a - USD - local'!AE420/'2b - USD - conv.'!AE420)</f>
        <v>0</v>
      </c>
      <c r="AF420" s="286">
        <f>IF('2b - USD - conv.'!AF420=0,0,'2a - USD - local'!AF420/'2b - USD - conv.'!AF420)</f>
        <v>0</v>
      </c>
      <c r="AG420" s="286">
        <f>IF('2b - USD - conv.'!AG420=0,0,'2a - USD - local'!AG420/'2b - USD - conv.'!AG420)</f>
        <v>0</v>
      </c>
      <c r="AH420" s="286">
        <f>IF('2b - USD - conv.'!AH420=0,0,'2a - USD - local'!AH420/'2b - USD - conv.'!AH420)</f>
        <v>0</v>
      </c>
      <c r="AI420" s="286">
        <f>IF('2b - USD - conv.'!AI420=0,0,'2a - USD - local'!AI420/'2b - USD - conv.'!AI420)</f>
        <v>0</v>
      </c>
      <c r="AJ420" s="286">
        <f>IF('2b - USD - conv.'!AJ420=0,0,'2a - USD - local'!AJ420/'2b - USD - conv.'!AJ420)</f>
        <v>0</v>
      </c>
      <c r="AK420" s="286">
        <f>IF('2b - USD - conv.'!AK420=0,0,'2a - USD - local'!AK420/'2b - USD - conv.'!AK420)</f>
        <v>0</v>
      </c>
      <c r="AL420" s="286">
        <f>IF('2b - USD - conv.'!AL420=0,0,'2a - USD - local'!AL420/'2b - USD - conv.'!AL420)</f>
        <v>0</v>
      </c>
      <c r="AM420" s="286">
        <f>IF('2b - USD - conv.'!AM420=0,0,'2a - USD - local'!AM420/'2b - USD - conv.'!AM420)</f>
        <v>0</v>
      </c>
      <c r="AN420" s="286">
        <f>IF('2b - USD - conv.'!AN420=0,0,'2a - USD - local'!AN420/'2b - USD - conv.'!AN420)</f>
        <v>0</v>
      </c>
      <c r="AO420" s="286">
        <f>IF('2b - USD - conv.'!AO420=0,0,'2a - USD - local'!AO420/'2b - USD - conv.'!AO420)</f>
        <v>0</v>
      </c>
      <c r="AP420" s="308">
        <f>IF('2b - USD - conv.'!AP420=0,0,'2a - USD - local'!AP420/'2b - USD - conv.'!AP420)</f>
        <v>0</v>
      </c>
    </row>
    <row r="421" spans="1:42" customFormat="1" outlineLevel="2">
      <c r="A421" s="211" t="str">
        <f>A399&amp;"."&amp;A416&amp;"."&amp;A400&amp;"."&amp;B421</f>
        <v>3.o.1.5</v>
      </c>
      <c r="B421">
        <v>5</v>
      </c>
      <c r="C421" t="str">
        <f>'1-GBP'!C421</f>
        <v/>
      </c>
      <c r="M421" s="286">
        <f>IF('2b - USD - conv.'!M421=0,0,'2a - USD - local'!M421/'2b - USD - conv.'!M421)</f>
        <v>0</v>
      </c>
      <c r="N421" s="286">
        <f>IF('2b - USD - conv.'!N421=0,0,'2a - USD - local'!N421/'2b - USD - conv.'!N421)</f>
        <v>0</v>
      </c>
      <c r="O421" s="286">
        <f>IF('2b - USD - conv.'!O421=0,0,'2a - USD - local'!O421/'2b - USD - conv.'!O421)</f>
        <v>0</v>
      </c>
      <c r="P421" s="286">
        <f>IF('2b - USD - conv.'!P421=0,0,'2a - USD - local'!P421/'2b - USD - conv.'!P421)</f>
        <v>0</v>
      </c>
      <c r="Q421" s="286">
        <f>IF('2b - USD - conv.'!Q421=0,0,'2a - USD - local'!Q421/'2b - USD - conv.'!Q421)</f>
        <v>0</v>
      </c>
      <c r="R421" s="286">
        <f>IF('2b - USD - conv.'!R421=0,0,'2a - USD - local'!R421/'2b - USD - conv.'!R421)</f>
        <v>0</v>
      </c>
      <c r="S421" s="286">
        <f>IF('2b - USD - conv.'!S421=0,0,'2a - USD - local'!S421/'2b - USD - conv.'!S421)</f>
        <v>0</v>
      </c>
      <c r="T421" s="286">
        <f>IF('2b - USD - conv.'!T421=0,0,'2a - USD - local'!T421/'2b - USD - conv.'!T421)</f>
        <v>0</v>
      </c>
      <c r="U421" s="286">
        <f>IF('2b - USD - conv.'!U421=0,0,'2a - USD - local'!U421/'2b - USD - conv.'!U421)</f>
        <v>0</v>
      </c>
      <c r="V421" s="286">
        <f>IF('2b - USD - conv.'!V421=0,0,'2a - USD - local'!V421/'2b - USD - conv.'!V421)</f>
        <v>0</v>
      </c>
      <c r="W421" s="286">
        <f>IF('2b - USD - conv.'!W421=0,0,'2a - USD - local'!W421/'2b - USD - conv.'!W421)</f>
        <v>0</v>
      </c>
      <c r="X421" s="286">
        <f>IF('2b - USD - conv.'!X421=0,0,'2a - USD - local'!X421/'2b - USD - conv.'!X421)</f>
        <v>0</v>
      </c>
      <c r="Y421" s="286">
        <f>IF('2b - USD - conv.'!Y421=0,0,'2a - USD - local'!Y421/'2b - USD - conv.'!Y421)</f>
        <v>0</v>
      </c>
      <c r="Z421" s="286">
        <f>IF('2b - USD - conv.'!Z421=0,0,'2a - USD - local'!Z421/'2b - USD - conv.'!Z421)</f>
        <v>0</v>
      </c>
      <c r="AA421" s="286">
        <f>IF('2b - USD - conv.'!AA421=0,0,'2a - USD - local'!AA421/'2b - USD - conv.'!AA421)</f>
        <v>0</v>
      </c>
      <c r="AB421" s="286">
        <f>IF('2b - USD - conv.'!AB421=0,0,'2a - USD - local'!AB421/'2b - USD - conv.'!AB421)</f>
        <v>0</v>
      </c>
      <c r="AC421" s="286">
        <f>IF('2b - USD - conv.'!AC421=0,0,'2a - USD - local'!AC421/'2b - USD - conv.'!AC421)</f>
        <v>0</v>
      </c>
      <c r="AD421" s="286">
        <f>IF('2b - USD - conv.'!AD421=0,0,'2a - USD - local'!AD421/'2b - USD - conv.'!AD421)</f>
        <v>0</v>
      </c>
      <c r="AE421" s="286">
        <f>IF('2b - USD - conv.'!AE421=0,0,'2a - USD - local'!AE421/'2b - USD - conv.'!AE421)</f>
        <v>0</v>
      </c>
      <c r="AF421" s="286">
        <f>IF('2b - USD - conv.'!AF421=0,0,'2a - USD - local'!AF421/'2b - USD - conv.'!AF421)</f>
        <v>0</v>
      </c>
      <c r="AG421" s="286">
        <f>IF('2b - USD - conv.'!AG421=0,0,'2a - USD - local'!AG421/'2b - USD - conv.'!AG421)</f>
        <v>0</v>
      </c>
      <c r="AH421" s="286">
        <f>IF('2b - USD - conv.'!AH421=0,0,'2a - USD - local'!AH421/'2b - USD - conv.'!AH421)</f>
        <v>0</v>
      </c>
      <c r="AI421" s="286">
        <f>IF('2b - USD - conv.'!AI421=0,0,'2a - USD - local'!AI421/'2b - USD - conv.'!AI421)</f>
        <v>0</v>
      </c>
      <c r="AJ421" s="286">
        <f>IF('2b - USD - conv.'!AJ421=0,0,'2a - USD - local'!AJ421/'2b - USD - conv.'!AJ421)</f>
        <v>0</v>
      </c>
      <c r="AK421" s="286">
        <f>IF('2b - USD - conv.'!AK421=0,0,'2a - USD - local'!AK421/'2b - USD - conv.'!AK421)</f>
        <v>0</v>
      </c>
      <c r="AL421" s="286">
        <f>IF('2b - USD - conv.'!AL421=0,0,'2a - USD - local'!AL421/'2b - USD - conv.'!AL421)</f>
        <v>0</v>
      </c>
      <c r="AM421" s="286">
        <f>IF('2b - USD - conv.'!AM421=0,0,'2a - USD - local'!AM421/'2b - USD - conv.'!AM421)</f>
        <v>0</v>
      </c>
      <c r="AN421" s="286">
        <f>IF('2b - USD - conv.'!AN421=0,0,'2a - USD - local'!AN421/'2b - USD - conv.'!AN421)</f>
        <v>0</v>
      </c>
      <c r="AO421" s="286">
        <f>IF('2b - USD - conv.'!AO421=0,0,'2a - USD - local'!AO421/'2b - USD - conv.'!AO421)</f>
        <v>0</v>
      </c>
      <c r="AP421" s="308">
        <f>IF('2b - USD - conv.'!AP421=0,0,'2a - USD - local'!AP421/'2b - USD - conv.'!AP421)</f>
        <v>0</v>
      </c>
    </row>
    <row r="422" spans="1:42" customFormat="1" outlineLevel="2">
      <c r="A422" s="211" t="str">
        <f>A399&amp;"."&amp;A416&amp;"."&amp;A400&amp;"."&amp;B422</f>
        <v>3.o.1.6</v>
      </c>
      <c r="B422">
        <v>6</v>
      </c>
      <c r="C422" t="str">
        <f>'1-GBP'!C422</f>
        <v/>
      </c>
      <c r="M422" s="286">
        <f>IF('2b - USD - conv.'!M422=0,0,'2a - USD - local'!M422/'2b - USD - conv.'!M422)</f>
        <v>0</v>
      </c>
      <c r="N422" s="286">
        <f>IF('2b - USD - conv.'!N422=0,0,'2a - USD - local'!N422/'2b - USD - conv.'!N422)</f>
        <v>0</v>
      </c>
      <c r="O422" s="286">
        <f>IF('2b - USD - conv.'!O422=0,0,'2a - USD - local'!O422/'2b - USD - conv.'!O422)</f>
        <v>0</v>
      </c>
      <c r="P422" s="286">
        <f>IF('2b - USD - conv.'!P422=0,0,'2a - USD - local'!P422/'2b - USD - conv.'!P422)</f>
        <v>0</v>
      </c>
      <c r="Q422" s="286">
        <f>IF('2b - USD - conv.'!Q422=0,0,'2a - USD - local'!Q422/'2b - USD - conv.'!Q422)</f>
        <v>0</v>
      </c>
      <c r="R422" s="286">
        <f>IF('2b - USD - conv.'!R422=0,0,'2a - USD - local'!R422/'2b - USD - conv.'!R422)</f>
        <v>0</v>
      </c>
      <c r="S422" s="286">
        <f>IF('2b - USD - conv.'!S422=0,0,'2a - USD - local'!S422/'2b - USD - conv.'!S422)</f>
        <v>0</v>
      </c>
      <c r="T422" s="286">
        <f>IF('2b - USD - conv.'!T422=0,0,'2a - USD - local'!T422/'2b - USD - conv.'!T422)</f>
        <v>0</v>
      </c>
      <c r="U422" s="286">
        <f>IF('2b - USD - conv.'!U422=0,0,'2a - USD - local'!U422/'2b - USD - conv.'!U422)</f>
        <v>0</v>
      </c>
      <c r="V422" s="286">
        <f>IF('2b - USD - conv.'!V422=0,0,'2a - USD - local'!V422/'2b - USD - conv.'!V422)</f>
        <v>0</v>
      </c>
      <c r="W422" s="286">
        <f>IF('2b - USD - conv.'!W422=0,0,'2a - USD - local'!W422/'2b - USD - conv.'!W422)</f>
        <v>0</v>
      </c>
      <c r="X422" s="286">
        <f>IF('2b - USD - conv.'!X422=0,0,'2a - USD - local'!X422/'2b - USD - conv.'!X422)</f>
        <v>0</v>
      </c>
      <c r="Y422" s="286">
        <f>IF('2b - USD - conv.'!Y422=0,0,'2a - USD - local'!Y422/'2b - USD - conv.'!Y422)</f>
        <v>0</v>
      </c>
      <c r="Z422" s="286">
        <f>IF('2b - USD - conv.'!Z422=0,0,'2a - USD - local'!Z422/'2b - USD - conv.'!Z422)</f>
        <v>0</v>
      </c>
      <c r="AA422" s="286">
        <f>IF('2b - USD - conv.'!AA422=0,0,'2a - USD - local'!AA422/'2b - USD - conv.'!AA422)</f>
        <v>0</v>
      </c>
      <c r="AB422" s="286">
        <f>IF('2b - USD - conv.'!AB422=0,0,'2a - USD - local'!AB422/'2b - USD - conv.'!AB422)</f>
        <v>0</v>
      </c>
      <c r="AC422" s="286">
        <f>IF('2b - USD - conv.'!AC422=0,0,'2a - USD - local'!AC422/'2b - USD - conv.'!AC422)</f>
        <v>0</v>
      </c>
      <c r="AD422" s="286">
        <f>IF('2b - USD - conv.'!AD422=0,0,'2a - USD - local'!AD422/'2b - USD - conv.'!AD422)</f>
        <v>0</v>
      </c>
      <c r="AE422" s="286">
        <f>IF('2b - USD - conv.'!AE422=0,0,'2a - USD - local'!AE422/'2b - USD - conv.'!AE422)</f>
        <v>0</v>
      </c>
      <c r="AF422" s="286">
        <f>IF('2b - USD - conv.'!AF422=0,0,'2a - USD - local'!AF422/'2b - USD - conv.'!AF422)</f>
        <v>0</v>
      </c>
      <c r="AG422" s="286">
        <f>IF('2b - USD - conv.'!AG422=0,0,'2a - USD - local'!AG422/'2b - USD - conv.'!AG422)</f>
        <v>0</v>
      </c>
      <c r="AH422" s="286">
        <f>IF('2b - USD - conv.'!AH422=0,0,'2a - USD - local'!AH422/'2b - USD - conv.'!AH422)</f>
        <v>0</v>
      </c>
      <c r="AI422" s="286">
        <f>IF('2b - USD - conv.'!AI422=0,0,'2a - USD - local'!AI422/'2b - USD - conv.'!AI422)</f>
        <v>0</v>
      </c>
      <c r="AJ422" s="286">
        <f>IF('2b - USD - conv.'!AJ422=0,0,'2a - USD - local'!AJ422/'2b - USD - conv.'!AJ422)</f>
        <v>0</v>
      </c>
      <c r="AK422" s="286">
        <f>IF('2b - USD - conv.'!AK422=0,0,'2a - USD - local'!AK422/'2b - USD - conv.'!AK422)</f>
        <v>0</v>
      </c>
      <c r="AL422" s="286">
        <f>IF('2b - USD - conv.'!AL422=0,0,'2a - USD - local'!AL422/'2b - USD - conv.'!AL422)</f>
        <v>0</v>
      </c>
      <c r="AM422" s="286">
        <f>IF('2b - USD - conv.'!AM422=0,0,'2a - USD - local'!AM422/'2b - USD - conv.'!AM422)</f>
        <v>0</v>
      </c>
      <c r="AN422" s="286">
        <f>IF('2b - USD - conv.'!AN422=0,0,'2a - USD - local'!AN422/'2b - USD - conv.'!AN422)</f>
        <v>0</v>
      </c>
      <c r="AO422" s="286">
        <f>IF('2b - USD - conv.'!AO422=0,0,'2a - USD - local'!AO422/'2b - USD - conv.'!AO422)</f>
        <v>0</v>
      </c>
      <c r="AP422" s="308">
        <f>IF('2b - USD - conv.'!AP422=0,0,'2a - USD - local'!AP422/'2b - USD - conv.'!AP422)</f>
        <v>0</v>
      </c>
    </row>
    <row r="423" spans="1:42" customFormat="1" outlineLevel="2">
      <c r="A423" s="211" t="str">
        <f>A399&amp;"."&amp;A416&amp;"."&amp;A400&amp;"."&amp;B423</f>
        <v>3.o.1.7</v>
      </c>
      <c r="B423">
        <v>7</v>
      </c>
      <c r="C423" t="str">
        <f>'1-GBP'!C423</f>
        <v/>
      </c>
      <c r="M423" s="286">
        <f>IF('2b - USD - conv.'!M423=0,0,'2a - USD - local'!M423/'2b - USD - conv.'!M423)</f>
        <v>0</v>
      </c>
      <c r="N423" s="286">
        <f>IF('2b - USD - conv.'!N423=0,0,'2a - USD - local'!N423/'2b - USD - conv.'!N423)</f>
        <v>0</v>
      </c>
      <c r="O423" s="286">
        <f>IF('2b - USD - conv.'!O423=0,0,'2a - USD - local'!O423/'2b - USD - conv.'!O423)</f>
        <v>0</v>
      </c>
      <c r="P423" s="286">
        <f>IF('2b - USD - conv.'!P423=0,0,'2a - USD - local'!P423/'2b - USD - conv.'!P423)</f>
        <v>0</v>
      </c>
      <c r="Q423" s="286">
        <f>IF('2b - USD - conv.'!Q423=0,0,'2a - USD - local'!Q423/'2b - USD - conv.'!Q423)</f>
        <v>0</v>
      </c>
      <c r="R423" s="286">
        <f>IF('2b - USD - conv.'!R423=0,0,'2a - USD - local'!R423/'2b - USD - conv.'!R423)</f>
        <v>0</v>
      </c>
      <c r="S423" s="286">
        <f>IF('2b - USD - conv.'!S423=0,0,'2a - USD - local'!S423/'2b - USD - conv.'!S423)</f>
        <v>0</v>
      </c>
      <c r="T423" s="286">
        <f>IF('2b - USD - conv.'!T423=0,0,'2a - USD - local'!T423/'2b - USD - conv.'!T423)</f>
        <v>0</v>
      </c>
      <c r="U423" s="286">
        <f>IF('2b - USD - conv.'!U423=0,0,'2a - USD - local'!U423/'2b - USD - conv.'!U423)</f>
        <v>0</v>
      </c>
      <c r="V423" s="286">
        <f>IF('2b - USD - conv.'!V423=0,0,'2a - USD - local'!V423/'2b - USD - conv.'!V423)</f>
        <v>0</v>
      </c>
      <c r="W423" s="286">
        <f>IF('2b - USD - conv.'!W423=0,0,'2a - USD - local'!W423/'2b - USD - conv.'!W423)</f>
        <v>0</v>
      </c>
      <c r="X423" s="286">
        <f>IF('2b - USD - conv.'!X423=0,0,'2a - USD - local'!X423/'2b - USD - conv.'!X423)</f>
        <v>0</v>
      </c>
      <c r="Y423" s="286">
        <f>IF('2b - USD - conv.'!Y423=0,0,'2a - USD - local'!Y423/'2b - USD - conv.'!Y423)</f>
        <v>0</v>
      </c>
      <c r="Z423" s="286">
        <f>IF('2b - USD - conv.'!Z423=0,0,'2a - USD - local'!Z423/'2b - USD - conv.'!Z423)</f>
        <v>0</v>
      </c>
      <c r="AA423" s="286">
        <f>IF('2b - USD - conv.'!AA423=0,0,'2a - USD - local'!AA423/'2b - USD - conv.'!AA423)</f>
        <v>0</v>
      </c>
      <c r="AB423" s="286">
        <f>IF('2b - USD - conv.'!AB423=0,0,'2a - USD - local'!AB423/'2b - USD - conv.'!AB423)</f>
        <v>0</v>
      </c>
      <c r="AC423" s="286">
        <f>IF('2b - USD - conv.'!AC423=0,0,'2a - USD - local'!AC423/'2b - USD - conv.'!AC423)</f>
        <v>0</v>
      </c>
      <c r="AD423" s="286">
        <f>IF('2b - USD - conv.'!AD423=0,0,'2a - USD - local'!AD423/'2b - USD - conv.'!AD423)</f>
        <v>0</v>
      </c>
      <c r="AE423" s="286">
        <f>IF('2b - USD - conv.'!AE423=0,0,'2a - USD - local'!AE423/'2b - USD - conv.'!AE423)</f>
        <v>0</v>
      </c>
      <c r="AF423" s="286">
        <f>IF('2b - USD - conv.'!AF423=0,0,'2a - USD - local'!AF423/'2b - USD - conv.'!AF423)</f>
        <v>0</v>
      </c>
      <c r="AG423" s="286">
        <f>IF('2b - USD - conv.'!AG423=0,0,'2a - USD - local'!AG423/'2b - USD - conv.'!AG423)</f>
        <v>0</v>
      </c>
      <c r="AH423" s="286">
        <f>IF('2b - USD - conv.'!AH423=0,0,'2a - USD - local'!AH423/'2b - USD - conv.'!AH423)</f>
        <v>0</v>
      </c>
      <c r="AI423" s="286">
        <f>IF('2b - USD - conv.'!AI423=0,0,'2a - USD - local'!AI423/'2b - USD - conv.'!AI423)</f>
        <v>0</v>
      </c>
      <c r="AJ423" s="286">
        <f>IF('2b - USD - conv.'!AJ423=0,0,'2a - USD - local'!AJ423/'2b - USD - conv.'!AJ423)</f>
        <v>0</v>
      </c>
      <c r="AK423" s="286">
        <f>IF('2b - USD - conv.'!AK423=0,0,'2a - USD - local'!AK423/'2b - USD - conv.'!AK423)</f>
        <v>0</v>
      </c>
      <c r="AL423" s="286">
        <f>IF('2b - USD - conv.'!AL423=0,0,'2a - USD - local'!AL423/'2b - USD - conv.'!AL423)</f>
        <v>0</v>
      </c>
      <c r="AM423" s="286">
        <f>IF('2b - USD - conv.'!AM423=0,0,'2a - USD - local'!AM423/'2b - USD - conv.'!AM423)</f>
        <v>0</v>
      </c>
      <c r="AN423" s="286">
        <f>IF('2b - USD - conv.'!AN423=0,0,'2a - USD - local'!AN423/'2b - USD - conv.'!AN423)</f>
        <v>0</v>
      </c>
      <c r="AO423" s="286">
        <f>IF('2b - USD - conv.'!AO423=0,0,'2a - USD - local'!AO423/'2b - USD - conv.'!AO423)</f>
        <v>0</v>
      </c>
      <c r="AP423" s="308">
        <f>IF('2b - USD - conv.'!AP423=0,0,'2a - USD - local'!AP423/'2b - USD - conv.'!AP423)</f>
        <v>0</v>
      </c>
    </row>
    <row r="424" spans="1:42" customFormat="1" outlineLevel="2">
      <c r="A424" s="211" t="str">
        <f>A399&amp;"."&amp;A416&amp;"."&amp;A400&amp;"."&amp;B424</f>
        <v>3.o.1.8</v>
      </c>
      <c r="B424">
        <v>8</v>
      </c>
      <c r="C424" t="str">
        <f>'1-GBP'!C424</f>
        <v/>
      </c>
      <c r="M424" s="286">
        <f>IF('2b - USD - conv.'!M424=0,0,'2a - USD - local'!M424/'2b - USD - conv.'!M424)</f>
        <v>0</v>
      </c>
      <c r="N424" s="286">
        <f>IF('2b - USD - conv.'!N424=0,0,'2a - USD - local'!N424/'2b - USD - conv.'!N424)</f>
        <v>0</v>
      </c>
      <c r="O424" s="286">
        <f>IF('2b - USD - conv.'!O424=0,0,'2a - USD - local'!O424/'2b - USD - conv.'!O424)</f>
        <v>0</v>
      </c>
      <c r="P424" s="286">
        <f>IF('2b - USD - conv.'!P424=0,0,'2a - USD - local'!P424/'2b - USD - conv.'!P424)</f>
        <v>0</v>
      </c>
      <c r="Q424" s="286">
        <f>IF('2b - USD - conv.'!Q424=0,0,'2a - USD - local'!Q424/'2b - USD - conv.'!Q424)</f>
        <v>0</v>
      </c>
      <c r="R424" s="286">
        <f>IF('2b - USD - conv.'!R424=0,0,'2a - USD - local'!R424/'2b - USD - conv.'!R424)</f>
        <v>0</v>
      </c>
      <c r="S424" s="286">
        <f>IF('2b - USD - conv.'!S424=0,0,'2a - USD - local'!S424/'2b - USD - conv.'!S424)</f>
        <v>0</v>
      </c>
      <c r="T424" s="286">
        <f>IF('2b - USD - conv.'!T424=0,0,'2a - USD - local'!T424/'2b - USD - conv.'!T424)</f>
        <v>0</v>
      </c>
      <c r="U424" s="286">
        <f>IF('2b - USD - conv.'!U424=0,0,'2a - USD - local'!U424/'2b - USD - conv.'!U424)</f>
        <v>0</v>
      </c>
      <c r="V424" s="286">
        <f>IF('2b - USD - conv.'!V424=0,0,'2a - USD - local'!V424/'2b - USD - conv.'!V424)</f>
        <v>0</v>
      </c>
      <c r="W424" s="286">
        <f>IF('2b - USD - conv.'!W424=0,0,'2a - USD - local'!W424/'2b - USD - conv.'!W424)</f>
        <v>0</v>
      </c>
      <c r="X424" s="286">
        <f>IF('2b - USD - conv.'!X424=0,0,'2a - USD - local'!X424/'2b - USD - conv.'!X424)</f>
        <v>0</v>
      </c>
      <c r="Y424" s="286">
        <f>IF('2b - USD - conv.'!Y424=0,0,'2a - USD - local'!Y424/'2b - USD - conv.'!Y424)</f>
        <v>0</v>
      </c>
      <c r="Z424" s="286">
        <f>IF('2b - USD - conv.'!Z424=0,0,'2a - USD - local'!Z424/'2b - USD - conv.'!Z424)</f>
        <v>0</v>
      </c>
      <c r="AA424" s="286">
        <f>IF('2b - USD - conv.'!AA424=0,0,'2a - USD - local'!AA424/'2b - USD - conv.'!AA424)</f>
        <v>0</v>
      </c>
      <c r="AB424" s="286">
        <f>IF('2b - USD - conv.'!AB424=0,0,'2a - USD - local'!AB424/'2b - USD - conv.'!AB424)</f>
        <v>0</v>
      </c>
      <c r="AC424" s="286">
        <f>IF('2b - USD - conv.'!AC424=0,0,'2a - USD - local'!AC424/'2b - USD - conv.'!AC424)</f>
        <v>0</v>
      </c>
      <c r="AD424" s="286">
        <f>IF('2b - USD - conv.'!AD424=0,0,'2a - USD - local'!AD424/'2b - USD - conv.'!AD424)</f>
        <v>0</v>
      </c>
      <c r="AE424" s="286">
        <f>IF('2b - USD - conv.'!AE424=0,0,'2a - USD - local'!AE424/'2b - USD - conv.'!AE424)</f>
        <v>0</v>
      </c>
      <c r="AF424" s="286">
        <f>IF('2b - USD - conv.'!AF424=0,0,'2a - USD - local'!AF424/'2b - USD - conv.'!AF424)</f>
        <v>0</v>
      </c>
      <c r="AG424" s="286">
        <f>IF('2b - USD - conv.'!AG424=0,0,'2a - USD - local'!AG424/'2b - USD - conv.'!AG424)</f>
        <v>0</v>
      </c>
      <c r="AH424" s="286">
        <f>IF('2b - USD - conv.'!AH424=0,0,'2a - USD - local'!AH424/'2b - USD - conv.'!AH424)</f>
        <v>0</v>
      </c>
      <c r="AI424" s="286">
        <f>IF('2b - USD - conv.'!AI424=0,0,'2a - USD - local'!AI424/'2b - USD - conv.'!AI424)</f>
        <v>0</v>
      </c>
      <c r="AJ424" s="286">
        <f>IF('2b - USD - conv.'!AJ424=0,0,'2a - USD - local'!AJ424/'2b - USD - conv.'!AJ424)</f>
        <v>0</v>
      </c>
      <c r="AK424" s="286">
        <f>IF('2b - USD - conv.'!AK424=0,0,'2a - USD - local'!AK424/'2b - USD - conv.'!AK424)</f>
        <v>0</v>
      </c>
      <c r="AL424" s="286">
        <f>IF('2b - USD - conv.'!AL424=0,0,'2a - USD - local'!AL424/'2b - USD - conv.'!AL424)</f>
        <v>0</v>
      </c>
      <c r="AM424" s="286">
        <f>IF('2b - USD - conv.'!AM424=0,0,'2a - USD - local'!AM424/'2b - USD - conv.'!AM424)</f>
        <v>0</v>
      </c>
      <c r="AN424" s="286">
        <f>IF('2b - USD - conv.'!AN424=0,0,'2a - USD - local'!AN424/'2b - USD - conv.'!AN424)</f>
        <v>0</v>
      </c>
      <c r="AO424" s="286">
        <f>IF('2b - USD - conv.'!AO424=0,0,'2a - USD - local'!AO424/'2b - USD - conv.'!AO424)</f>
        <v>0</v>
      </c>
      <c r="AP424" s="308">
        <f>IF('2b - USD - conv.'!AP424=0,0,'2a - USD - local'!AP424/'2b - USD - conv.'!AP424)</f>
        <v>0</v>
      </c>
    </row>
    <row r="425" spans="1:42" customFormat="1" outlineLevel="2">
      <c r="A425" s="211" t="str">
        <f>A399&amp;"."&amp;A416&amp;"."&amp;A400&amp;"."&amp;B425</f>
        <v>3.o.1.9</v>
      </c>
      <c r="B425">
        <v>9</v>
      </c>
      <c r="C425" t="str">
        <f>'1-GBP'!C425</f>
        <v/>
      </c>
      <c r="M425" s="286">
        <f>IF('2b - USD - conv.'!M425=0,0,'2a - USD - local'!M425/'2b - USD - conv.'!M425)</f>
        <v>0</v>
      </c>
      <c r="N425" s="286">
        <f>IF('2b - USD - conv.'!N425=0,0,'2a - USD - local'!N425/'2b - USD - conv.'!N425)</f>
        <v>0</v>
      </c>
      <c r="O425" s="286">
        <f>IF('2b - USD - conv.'!O425=0,0,'2a - USD - local'!O425/'2b - USD - conv.'!O425)</f>
        <v>0</v>
      </c>
      <c r="P425" s="286">
        <f>IF('2b - USD - conv.'!P425=0,0,'2a - USD - local'!P425/'2b - USD - conv.'!P425)</f>
        <v>0</v>
      </c>
      <c r="Q425" s="286">
        <f>IF('2b - USD - conv.'!Q425=0,0,'2a - USD - local'!Q425/'2b - USD - conv.'!Q425)</f>
        <v>0</v>
      </c>
      <c r="R425" s="286">
        <f>IF('2b - USD - conv.'!R425=0,0,'2a - USD - local'!R425/'2b - USD - conv.'!R425)</f>
        <v>0</v>
      </c>
      <c r="S425" s="286">
        <f>IF('2b - USD - conv.'!S425=0,0,'2a - USD - local'!S425/'2b - USD - conv.'!S425)</f>
        <v>0</v>
      </c>
      <c r="T425" s="286">
        <f>IF('2b - USD - conv.'!T425=0,0,'2a - USD - local'!T425/'2b - USD - conv.'!T425)</f>
        <v>0</v>
      </c>
      <c r="U425" s="286">
        <f>IF('2b - USD - conv.'!U425=0,0,'2a - USD - local'!U425/'2b - USD - conv.'!U425)</f>
        <v>0</v>
      </c>
      <c r="V425" s="286">
        <f>IF('2b - USD - conv.'!V425=0,0,'2a - USD - local'!V425/'2b - USD - conv.'!V425)</f>
        <v>0</v>
      </c>
      <c r="W425" s="286">
        <f>IF('2b - USD - conv.'!W425=0,0,'2a - USD - local'!W425/'2b - USD - conv.'!W425)</f>
        <v>0</v>
      </c>
      <c r="X425" s="286">
        <f>IF('2b - USD - conv.'!X425=0,0,'2a - USD - local'!X425/'2b - USD - conv.'!X425)</f>
        <v>0</v>
      </c>
      <c r="Y425" s="286">
        <f>IF('2b - USD - conv.'!Y425=0,0,'2a - USD - local'!Y425/'2b - USD - conv.'!Y425)</f>
        <v>0</v>
      </c>
      <c r="Z425" s="286">
        <f>IF('2b - USD - conv.'!Z425=0,0,'2a - USD - local'!Z425/'2b - USD - conv.'!Z425)</f>
        <v>0</v>
      </c>
      <c r="AA425" s="286">
        <f>IF('2b - USD - conv.'!AA425=0,0,'2a - USD - local'!AA425/'2b - USD - conv.'!AA425)</f>
        <v>0</v>
      </c>
      <c r="AB425" s="286">
        <f>IF('2b - USD - conv.'!AB425=0,0,'2a - USD - local'!AB425/'2b - USD - conv.'!AB425)</f>
        <v>0</v>
      </c>
      <c r="AC425" s="286">
        <f>IF('2b - USD - conv.'!AC425=0,0,'2a - USD - local'!AC425/'2b - USD - conv.'!AC425)</f>
        <v>0</v>
      </c>
      <c r="AD425" s="286">
        <f>IF('2b - USD - conv.'!AD425=0,0,'2a - USD - local'!AD425/'2b - USD - conv.'!AD425)</f>
        <v>0</v>
      </c>
      <c r="AE425" s="286">
        <f>IF('2b - USD - conv.'!AE425=0,0,'2a - USD - local'!AE425/'2b - USD - conv.'!AE425)</f>
        <v>0</v>
      </c>
      <c r="AF425" s="286">
        <f>IF('2b - USD - conv.'!AF425=0,0,'2a - USD - local'!AF425/'2b - USD - conv.'!AF425)</f>
        <v>0</v>
      </c>
      <c r="AG425" s="286">
        <f>IF('2b - USD - conv.'!AG425=0,0,'2a - USD - local'!AG425/'2b - USD - conv.'!AG425)</f>
        <v>0</v>
      </c>
      <c r="AH425" s="286">
        <f>IF('2b - USD - conv.'!AH425=0,0,'2a - USD - local'!AH425/'2b - USD - conv.'!AH425)</f>
        <v>0</v>
      </c>
      <c r="AI425" s="286">
        <f>IF('2b - USD - conv.'!AI425=0,0,'2a - USD - local'!AI425/'2b - USD - conv.'!AI425)</f>
        <v>0</v>
      </c>
      <c r="AJ425" s="286">
        <f>IF('2b - USD - conv.'!AJ425=0,0,'2a - USD - local'!AJ425/'2b - USD - conv.'!AJ425)</f>
        <v>0</v>
      </c>
      <c r="AK425" s="286">
        <f>IF('2b - USD - conv.'!AK425=0,0,'2a - USD - local'!AK425/'2b - USD - conv.'!AK425)</f>
        <v>0</v>
      </c>
      <c r="AL425" s="286">
        <f>IF('2b - USD - conv.'!AL425=0,0,'2a - USD - local'!AL425/'2b - USD - conv.'!AL425)</f>
        <v>0</v>
      </c>
      <c r="AM425" s="286">
        <f>IF('2b - USD - conv.'!AM425=0,0,'2a - USD - local'!AM425/'2b - USD - conv.'!AM425)</f>
        <v>0</v>
      </c>
      <c r="AN425" s="286">
        <f>IF('2b - USD - conv.'!AN425=0,0,'2a - USD - local'!AN425/'2b - USD - conv.'!AN425)</f>
        <v>0</v>
      </c>
      <c r="AO425" s="286">
        <f>IF('2b - USD - conv.'!AO425=0,0,'2a - USD - local'!AO425/'2b - USD - conv.'!AO425)</f>
        <v>0</v>
      </c>
      <c r="AP425" s="308">
        <f>IF('2b - USD - conv.'!AP425=0,0,'2a - USD - local'!AP425/'2b - USD - conv.'!AP425)</f>
        <v>0</v>
      </c>
    </row>
    <row r="426" spans="1:42" customFormat="1" outlineLevel="2">
      <c r="A426" s="211" t="str">
        <f>A399&amp;"."&amp;A416&amp;"."&amp;A400&amp;"."&amp;B426</f>
        <v>3.o.1.10</v>
      </c>
      <c r="B426">
        <v>10</v>
      </c>
      <c r="C426" t="str">
        <f>'1-GBP'!C426</f>
        <v/>
      </c>
      <c r="M426" s="286">
        <f>IF('2b - USD - conv.'!M426=0,0,'2a - USD - local'!M426/'2b - USD - conv.'!M426)</f>
        <v>0</v>
      </c>
      <c r="N426" s="286">
        <f>IF('2b - USD - conv.'!N426=0,0,'2a - USD - local'!N426/'2b - USD - conv.'!N426)</f>
        <v>0</v>
      </c>
      <c r="O426" s="286">
        <f>IF('2b - USD - conv.'!O426=0,0,'2a - USD - local'!O426/'2b - USD - conv.'!O426)</f>
        <v>0</v>
      </c>
      <c r="P426" s="286">
        <f>IF('2b - USD - conv.'!P426=0,0,'2a - USD - local'!P426/'2b - USD - conv.'!P426)</f>
        <v>0</v>
      </c>
      <c r="Q426" s="286">
        <f>IF('2b - USD - conv.'!Q426=0,0,'2a - USD - local'!Q426/'2b - USD - conv.'!Q426)</f>
        <v>0</v>
      </c>
      <c r="R426" s="286">
        <f>IF('2b - USD - conv.'!R426=0,0,'2a - USD - local'!R426/'2b - USD - conv.'!R426)</f>
        <v>0</v>
      </c>
      <c r="S426" s="286">
        <f>IF('2b - USD - conv.'!S426=0,0,'2a - USD - local'!S426/'2b - USD - conv.'!S426)</f>
        <v>0</v>
      </c>
      <c r="T426" s="286">
        <f>IF('2b - USD - conv.'!T426=0,0,'2a - USD - local'!T426/'2b - USD - conv.'!T426)</f>
        <v>0</v>
      </c>
      <c r="U426" s="286">
        <f>IF('2b - USD - conv.'!U426=0,0,'2a - USD - local'!U426/'2b - USD - conv.'!U426)</f>
        <v>0</v>
      </c>
      <c r="V426" s="286">
        <f>IF('2b - USD - conv.'!V426=0,0,'2a - USD - local'!V426/'2b - USD - conv.'!V426)</f>
        <v>0</v>
      </c>
      <c r="W426" s="286">
        <f>IF('2b - USD - conv.'!W426=0,0,'2a - USD - local'!W426/'2b - USD - conv.'!W426)</f>
        <v>0</v>
      </c>
      <c r="X426" s="286">
        <f>IF('2b - USD - conv.'!X426=0,0,'2a - USD - local'!X426/'2b - USD - conv.'!X426)</f>
        <v>0</v>
      </c>
      <c r="Y426" s="286">
        <f>IF('2b - USD - conv.'!Y426=0,0,'2a - USD - local'!Y426/'2b - USD - conv.'!Y426)</f>
        <v>0</v>
      </c>
      <c r="Z426" s="286">
        <f>IF('2b - USD - conv.'!Z426=0,0,'2a - USD - local'!Z426/'2b - USD - conv.'!Z426)</f>
        <v>0</v>
      </c>
      <c r="AA426" s="286">
        <f>IF('2b - USD - conv.'!AA426=0,0,'2a - USD - local'!AA426/'2b - USD - conv.'!AA426)</f>
        <v>0</v>
      </c>
      <c r="AB426" s="286">
        <f>IF('2b - USD - conv.'!AB426=0,0,'2a - USD - local'!AB426/'2b - USD - conv.'!AB426)</f>
        <v>0</v>
      </c>
      <c r="AC426" s="286">
        <f>IF('2b - USD - conv.'!AC426=0,0,'2a - USD - local'!AC426/'2b - USD - conv.'!AC426)</f>
        <v>0</v>
      </c>
      <c r="AD426" s="286">
        <f>IF('2b - USD - conv.'!AD426=0,0,'2a - USD - local'!AD426/'2b - USD - conv.'!AD426)</f>
        <v>0</v>
      </c>
      <c r="AE426" s="286">
        <f>IF('2b - USD - conv.'!AE426=0,0,'2a - USD - local'!AE426/'2b - USD - conv.'!AE426)</f>
        <v>0</v>
      </c>
      <c r="AF426" s="286">
        <f>IF('2b - USD - conv.'!AF426=0,0,'2a - USD - local'!AF426/'2b - USD - conv.'!AF426)</f>
        <v>0</v>
      </c>
      <c r="AG426" s="286">
        <f>IF('2b - USD - conv.'!AG426=0,0,'2a - USD - local'!AG426/'2b - USD - conv.'!AG426)</f>
        <v>0</v>
      </c>
      <c r="AH426" s="286">
        <f>IF('2b - USD - conv.'!AH426=0,0,'2a - USD - local'!AH426/'2b - USD - conv.'!AH426)</f>
        <v>0</v>
      </c>
      <c r="AI426" s="286">
        <f>IF('2b - USD - conv.'!AI426=0,0,'2a - USD - local'!AI426/'2b - USD - conv.'!AI426)</f>
        <v>0</v>
      </c>
      <c r="AJ426" s="286">
        <f>IF('2b - USD - conv.'!AJ426=0,0,'2a - USD - local'!AJ426/'2b - USD - conv.'!AJ426)</f>
        <v>0</v>
      </c>
      <c r="AK426" s="286">
        <f>IF('2b - USD - conv.'!AK426=0,0,'2a - USD - local'!AK426/'2b - USD - conv.'!AK426)</f>
        <v>0</v>
      </c>
      <c r="AL426" s="286">
        <f>IF('2b - USD - conv.'!AL426=0,0,'2a - USD - local'!AL426/'2b - USD - conv.'!AL426)</f>
        <v>0</v>
      </c>
      <c r="AM426" s="286">
        <f>IF('2b - USD - conv.'!AM426=0,0,'2a - USD - local'!AM426/'2b - USD - conv.'!AM426)</f>
        <v>0</v>
      </c>
      <c r="AN426" s="286">
        <f>IF('2b - USD - conv.'!AN426=0,0,'2a - USD - local'!AN426/'2b - USD - conv.'!AN426)</f>
        <v>0</v>
      </c>
      <c r="AO426" s="286">
        <f>IF('2b - USD - conv.'!AO426=0,0,'2a - USD - local'!AO426/'2b - USD - conv.'!AO426)</f>
        <v>0</v>
      </c>
      <c r="AP426" s="308">
        <f>IF('2b - USD - conv.'!AP426=0,0,'2a - USD - local'!AP426/'2b - USD - conv.'!AP426)</f>
        <v>0</v>
      </c>
    </row>
    <row r="427" spans="1:42" customFormat="1" outlineLevel="2">
      <c r="A427" s="211" t="str">
        <f>A399&amp;"."&amp;A416&amp;"."&amp;A400&amp;"."&amp;B427</f>
        <v>3.o.1.11</v>
      </c>
      <c r="B427">
        <v>11</v>
      </c>
      <c r="C427" t="str">
        <f>'1-GBP'!C427</f>
        <v/>
      </c>
      <c r="M427" s="286">
        <f>IF('2b - USD - conv.'!M427=0,0,'2a - USD - local'!M427/'2b - USD - conv.'!M427)</f>
        <v>0</v>
      </c>
      <c r="N427" s="286">
        <f>IF('2b - USD - conv.'!N427=0,0,'2a - USD - local'!N427/'2b - USD - conv.'!N427)</f>
        <v>0</v>
      </c>
      <c r="O427" s="286">
        <f>IF('2b - USD - conv.'!O427=0,0,'2a - USD - local'!O427/'2b - USD - conv.'!O427)</f>
        <v>0</v>
      </c>
      <c r="P427" s="286">
        <f>IF('2b - USD - conv.'!P427=0,0,'2a - USD - local'!P427/'2b - USD - conv.'!P427)</f>
        <v>0</v>
      </c>
      <c r="Q427" s="286">
        <f>IF('2b - USD - conv.'!Q427=0,0,'2a - USD - local'!Q427/'2b - USD - conv.'!Q427)</f>
        <v>0</v>
      </c>
      <c r="R427" s="286">
        <f>IF('2b - USD - conv.'!R427=0,0,'2a - USD - local'!R427/'2b - USD - conv.'!R427)</f>
        <v>0</v>
      </c>
      <c r="S427" s="286">
        <f>IF('2b - USD - conv.'!S427=0,0,'2a - USD - local'!S427/'2b - USD - conv.'!S427)</f>
        <v>0</v>
      </c>
      <c r="T427" s="286">
        <f>IF('2b - USD - conv.'!T427=0,0,'2a - USD - local'!T427/'2b - USD - conv.'!T427)</f>
        <v>0</v>
      </c>
      <c r="U427" s="286">
        <f>IF('2b - USD - conv.'!U427=0,0,'2a - USD - local'!U427/'2b - USD - conv.'!U427)</f>
        <v>0</v>
      </c>
      <c r="V427" s="286">
        <f>IF('2b - USD - conv.'!V427=0,0,'2a - USD - local'!V427/'2b - USD - conv.'!V427)</f>
        <v>0</v>
      </c>
      <c r="W427" s="286">
        <f>IF('2b - USD - conv.'!W427=0,0,'2a - USD - local'!W427/'2b - USD - conv.'!W427)</f>
        <v>0</v>
      </c>
      <c r="X427" s="286">
        <f>IF('2b - USD - conv.'!X427=0,0,'2a - USD - local'!X427/'2b - USD - conv.'!X427)</f>
        <v>0</v>
      </c>
      <c r="Y427" s="286">
        <f>IF('2b - USD - conv.'!Y427=0,0,'2a - USD - local'!Y427/'2b - USD - conv.'!Y427)</f>
        <v>0</v>
      </c>
      <c r="Z427" s="286">
        <f>IF('2b - USD - conv.'!Z427=0,0,'2a - USD - local'!Z427/'2b - USD - conv.'!Z427)</f>
        <v>0</v>
      </c>
      <c r="AA427" s="286">
        <f>IF('2b - USD - conv.'!AA427=0,0,'2a - USD - local'!AA427/'2b - USD - conv.'!AA427)</f>
        <v>0</v>
      </c>
      <c r="AB427" s="286">
        <f>IF('2b - USD - conv.'!AB427=0,0,'2a - USD - local'!AB427/'2b - USD - conv.'!AB427)</f>
        <v>0</v>
      </c>
      <c r="AC427" s="286">
        <f>IF('2b - USD - conv.'!AC427=0,0,'2a - USD - local'!AC427/'2b - USD - conv.'!AC427)</f>
        <v>0</v>
      </c>
      <c r="AD427" s="286">
        <f>IF('2b - USD - conv.'!AD427=0,0,'2a - USD - local'!AD427/'2b - USD - conv.'!AD427)</f>
        <v>0</v>
      </c>
      <c r="AE427" s="286">
        <f>IF('2b - USD - conv.'!AE427=0,0,'2a - USD - local'!AE427/'2b - USD - conv.'!AE427)</f>
        <v>0</v>
      </c>
      <c r="AF427" s="286">
        <f>IF('2b - USD - conv.'!AF427=0,0,'2a - USD - local'!AF427/'2b - USD - conv.'!AF427)</f>
        <v>0</v>
      </c>
      <c r="AG427" s="286">
        <f>IF('2b - USD - conv.'!AG427=0,0,'2a - USD - local'!AG427/'2b - USD - conv.'!AG427)</f>
        <v>0</v>
      </c>
      <c r="AH427" s="286">
        <f>IF('2b - USD - conv.'!AH427=0,0,'2a - USD - local'!AH427/'2b - USD - conv.'!AH427)</f>
        <v>0</v>
      </c>
      <c r="AI427" s="286">
        <f>IF('2b - USD - conv.'!AI427=0,0,'2a - USD - local'!AI427/'2b - USD - conv.'!AI427)</f>
        <v>0</v>
      </c>
      <c r="AJ427" s="286">
        <f>IF('2b - USD - conv.'!AJ427=0,0,'2a - USD - local'!AJ427/'2b - USD - conv.'!AJ427)</f>
        <v>0</v>
      </c>
      <c r="AK427" s="286">
        <f>IF('2b - USD - conv.'!AK427=0,0,'2a - USD - local'!AK427/'2b - USD - conv.'!AK427)</f>
        <v>0</v>
      </c>
      <c r="AL427" s="286">
        <f>IF('2b - USD - conv.'!AL427=0,0,'2a - USD - local'!AL427/'2b - USD - conv.'!AL427)</f>
        <v>0</v>
      </c>
      <c r="AM427" s="286">
        <f>IF('2b - USD - conv.'!AM427=0,0,'2a - USD - local'!AM427/'2b - USD - conv.'!AM427)</f>
        <v>0</v>
      </c>
      <c r="AN427" s="286">
        <f>IF('2b - USD - conv.'!AN427=0,0,'2a - USD - local'!AN427/'2b - USD - conv.'!AN427)</f>
        <v>0</v>
      </c>
      <c r="AO427" s="286">
        <f>IF('2b - USD - conv.'!AO427=0,0,'2a - USD - local'!AO427/'2b - USD - conv.'!AO427)</f>
        <v>0</v>
      </c>
      <c r="AP427" s="308">
        <f>IF('2b - USD - conv.'!AP427=0,0,'2a - USD - local'!AP427/'2b - USD - conv.'!AP427)</f>
        <v>0</v>
      </c>
    </row>
    <row r="428" spans="1:42" customFormat="1" outlineLevel="2">
      <c r="A428" s="211" t="str">
        <f>A399&amp;"."&amp;A416&amp;"."&amp;A400&amp;"."&amp;B428</f>
        <v>3.o.1.12</v>
      </c>
      <c r="B428">
        <v>12</v>
      </c>
      <c r="C428" t="str">
        <f>'1-GBP'!C428</f>
        <v/>
      </c>
      <c r="M428" s="286">
        <f>IF('2b - USD - conv.'!M428=0,0,'2a - USD - local'!M428/'2b - USD - conv.'!M428)</f>
        <v>0</v>
      </c>
      <c r="N428" s="286">
        <f>IF('2b - USD - conv.'!N428=0,0,'2a - USD - local'!N428/'2b - USD - conv.'!N428)</f>
        <v>0</v>
      </c>
      <c r="O428" s="286">
        <f>IF('2b - USD - conv.'!O428=0,0,'2a - USD - local'!O428/'2b - USD - conv.'!O428)</f>
        <v>0</v>
      </c>
      <c r="P428" s="286">
        <f>IF('2b - USD - conv.'!P428=0,0,'2a - USD - local'!P428/'2b - USD - conv.'!P428)</f>
        <v>0</v>
      </c>
      <c r="Q428" s="286">
        <f>IF('2b - USD - conv.'!Q428=0,0,'2a - USD - local'!Q428/'2b - USD - conv.'!Q428)</f>
        <v>0</v>
      </c>
      <c r="R428" s="286">
        <f>IF('2b - USD - conv.'!R428=0,0,'2a - USD - local'!R428/'2b - USD - conv.'!R428)</f>
        <v>0</v>
      </c>
      <c r="S428" s="286">
        <f>IF('2b - USD - conv.'!S428=0,0,'2a - USD - local'!S428/'2b - USD - conv.'!S428)</f>
        <v>0</v>
      </c>
      <c r="T428" s="286">
        <f>IF('2b - USD - conv.'!T428=0,0,'2a - USD - local'!T428/'2b - USD - conv.'!T428)</f>
        <v>0</v>
      </c>
      <c r="U428" s="286">
        <f>IF('2b - USD - conv.'!U428=0,0,'2a - USD - local'!U428/'2b - USD - conv.'!U428)</f>
        <v>0</v>
      </c>
      <c r="V428" s="286">
        <f>IF('2b - USD - conv.'!V428=0,0,'2a - USD - local'!V428/'2b - USD - conv.'!V428)</f>
        <v>0</v>
      </c>
      <c r="W428" s="286">
        <f>IF('2b - USD - conv.'!W428=0,0,'2a - USD - local'!W428/'2b - USD - conv.'!W428)</f>
        <v>0</v>
      </c>
      <c r="X428" s="286">
        <f>IF('2b - USD - conv.'!X428=0,0,'2a - USD - local'!X428/'2b - USD - conv.'!X428)</f>
        <v>0</v>
      </c>
      <c r="Y428" s="286">
        <f>IF('2b - USD - conv.'!Y428=0,0,'2a - USD - local'!Y428/'2b - USD - conv.'!Y428)</f>
        <v>0</v>
      </c>
      <c r="Z428" s="286">
        <f>IF('2b - USD - conv.'!Z428=0,0,'2a - USD - local'!Z428/'2b - USD - conv.'!Z428)</f>
        <v>0</v>
      </c>
      <c r="AA428" s="286">
        <f>IF('2b - USD - conv.'!AA428=0,0,'2a - USD - local'!AA428/'2b - USD - conv.'!AA428)</f>
        <v>0</v>
      </c>
      <c r="AB428" s="286">
        <f>IF('2b - USD - conv.'!AB428=0,0,'2a - USD - local'!AB428/'2b - USD - conv.'!AB428)</f>
        <v>0</v>
      </c>
      <c r="AC428" s="286">
        <f>IF('2b - USD - conv.'!AC428=0,0,'2a - USD - local'!AC428/'2b - USD - conv.'!AC428)</f>
        <v>0</v>
      </c>
      <c r="AD428" s="286">
        <f>IF('2b - USD - conv.'!AD428=0,0,'2a - USD - local'!AD428/'2b - USD - conv.'!AD428)</f>
        <v>0</v>
      </c>
      <c r="AE428" s="286">
        <f>IF('2b - USD - conv.'!AE428=0,0,'2a - USD - local'!AE428/'2b - USD - conv.'!AE428)</f>
        <v>0</v>
      </c>
      <c r="AF428" s="286">
        <f>IF('2b - USD - conv.'!AF428=0,0,'2a - USD - local'!AF428/'2b - USD - conv.'!AF428)</f>
        <v>0</v>
      </c>
      <c r="AG428" s="286">
        <f>IF('2b - USD - conv.'!AG428=0,0,'2a - USD - local'!AG428/'2b - USD - conv.'!AG428)</f>
        <v>0</v>
      </c>
      <c r="AH428" s="286">
        <f>IF('2b - USD - conv.'!AH428=0,0,'2a - USD - local'!AH428/'2b - USD - conv.'!AH428)</f>
        <v>0</v>
      </c>
      <c r="AI428" s="286">
        <f>IF('2b - USD - conv.'!AI428=0,0,'2a - USD - local'!AI428/'2b - USD - conv.'!AI428)</f>
        <v>0</v>
      </c>
      <c r="AJ428" s="286">
        <f>IF('2b - USD - conv.'!AJ428=0,0,'2a - USD - local'!AJ428/'2b - USD - conv.'!AJ428)</f>
        <v>0</v>
      </c>
      <c r="AK428" s="286">
        <f>IF('2b - USD - conv.'!AK428=0,0,'2a - USD - local'!AK428/'2b - USD - conv.'!AK428)</f>
        <v>0</v>
      </c>
      <c r="AL428" s="286">
        <f>IF('2b - USD - conv.'!AL428=0,0,'2a - USD - local'!AL428/'2b - USD - conv.'!AL428)</f>
        <v>0</v>
      </c>
      <c r="AM428" s="286">
        <f>IF('2b - USD - conv.'!AM428=0,0,'2a - USD - local'!AM428/'2b - USD - conv.'!AM428)</f>
        <v>0</v>
      </c>
      <c r="AN428" s="286">
        <f>IF('2b - USD - conv.'!AN428=0,0,'2a - USD - local'!AN428/'2b - USD - conv.'!AN428)</f>
        <v>0</v>
      </c>
      <c r="AO428" s="286">
        <f>IF('2b - USD - conv.'!AO428=0,0,'2a - USD - local'!AO428/'2b - USD - conv.'!AO428)</f>
        <v>0</v>
      </c>
      <c r="AP428" s="308">
        <f>IF('2b - USD - conv.'!AP428=0,0,'2a - USD - local'!AP428/'2b - USD - conv.'!AP428)</f>
        <v>0</v>
      </c>
    </row>
    <row r="429" spans="1:42" customFormat="1" outlineLevel="1" collapsed="1">
      <c r="A429" s="212"/>
      <c r="B429" s="201">
        <f>B428-COUNTIFS(C417:C428,"")</f>
        <v>0</v>
      </c>
      <c r="C429" s="201" t="s">
        <v>285</v>
      </c>
      <c r="D429" s="201"/>
      <c r="E429" s="201"/>
      <c r="F429" s="201"/>
      <c r="G429" s="201"/>
      <c r="H429" s="201"/>
      <c r="I429" s="201"/>
      <c r="J429" s="201"/>
      <c r="K429" s="201"/>
      <c r="L429" s="201"/>
      <c r="M429" s="280">
        <f t="shared" ref="M429:AP429" si="36">SUM(M417:M428)</f>
        <v>0</v>
      </c>
      <c r="N429" s="280">
        <f t="shared" si="36"/>
        <v>0</v>
      </c>
      <c r="O429" s="280">
        <f t="shared" si="36"/>
        <v>0</v>
      </c>
      <c r="P429" s="280">
        <f t="shared" si="36"/>
        <v>0</v>
      </c>
      <c r="Q429" s="280">
        <f t="shared" si="36"/>
        <v>0</v>
      </c>
      <c r="R429" s="280">
        <f t="shared" si="36"/>
        <v>0</v>
      </c>
      <c r="S429" s="280">
        <f t="shared" si="36"/>
        <v>0</v>
      </c>
      <c r="T429" s="280">
        <f t="shared" si="36"/>
        <v>0</v>
      </c>
      <c r="U429" s="280">
        <f t="shared" si="36"/>
        <v>0</v>
      </c>
      <c r="V429" s="280">
        <f t="shared" si="36"/>
        <v>0</v>
      </c>
      <c r="W429" s="280">
        <f t="shared" si="36"/>
        <v>0</v>
      </c>
      <c r="X429" s="280">
        <f t="shared" si="36"/>
        <v>0</v>
      </c>
      <c r="Y429" s="280">
        <f t="shared" si="36"/>
        <v>0</v>
      </c>
      <c r="Z429" s="280">
        <f t="shared" si="36"/>
        <v>0</v>
      </c>
      <c r="AA429" s="280">
        <f t="shared" si="36"/>
        <v>0</v>
      </c>
      <c r="AB429" s="280">
        <f t="shared" si="36"/>
        <v>0</v>
      </c>
      <c r="AC429" s="280">
        <f t="shared" si="36"/>
        <v>0</v>
      </c>
      <c r="AD429" s="280">
        <f t="shared" si="36"/>
        <v>0</v>
      </c>
      <c r="AE429" s="280">
        <f t="shared" si="36"/>
        <v>0</v>
      </c>
      <c r="AF429" s="280">
        <f t="shared" si="36"/>
        <v>0</v>
      </c>
      <c r="AG429" s="280">
        <f t="shared" si="36"/>
        <v>0</v>
      </c>
      <c r="AH429" s="280">
        <f t="shared" si="36"/>
        <v>0</v>
      </c>
      <c r="AI429" s="280">
        <f t="shared" si="36"/>
        <v>0</v>
      </c>
      <c r="AJ429" s="280">
        <f t="shared" si="36"/>
        <v>0</v>
      </c>
      <c r="AK429" s="280">
        <f t="shared" si="36"/>
        <v>0</v>
      </c>
      <c r="AL429" s="280">
        <f t="shared" si="36"/>
        <v>0</v>
      </c>
      <c r="AM429" s="280">
        <f t="shared" si="36"/>
        <v>0</v>
      </c>
      <c r="AN429" s="280">
        <f t="shared" si="36"/>
        <v>0</v>
      </c>
      <c r="AO429" s="280">
        <f t="shared" si="36"/>
        <v>0</v>
      </c>
      <c r="AP429" s="280">
        <f t="shared" si="36"/>
        <v>0</v>
      </c>
    </row>
    <row r="430" spans="1:42" customFormat="1" outlineLevel="1">
      <c r="A430" s="221"/>
      <c r="B430" s="222"/>
      <c r="C430" s="222"/>
      <c r="D430" s="222"/>
      <c r="E430" s="222"/>
      <c r="F430" s="222"/>
      <c r="G430" s="222"/>
      <c r="H430" s="222"/>
      <c r="I430" s="222"/>
      <c r="J430" s="222"/>
      <c r="K430" s="222"/>
      <c r="L430" s="222"/>
      <c r="M430" s="317"/>
      <c r="N430" s="317"/>
      <c r="O430" s="317"/>
      <c r="P430" s="317"/>
      <c r="Q430" s="317"/>
      <c r="R430" s="317"/>
      <c r="S430" s="317"/>
      <c r="T430" s="317"/>
      <c r="U430" s="317"/>
      <c r="V430" s="317"/>
      <c r="W430" s="317"/>
      <c r="X430" s="317"/>
      <c r="Y430" s="317"/>
      <c r="Z430" s="317"/>
      <c r="AA430" s="317"/>
      <c r="AB430" s="317"/>
      <c r="AC430" s="317"/>
      <c r="AD430" s="317"/>
      <c r="AE430" s="317"/>
      <c r="AF430" s="317"/>
      <c r="AG430" s="317"/>
      <c r="AH430" s="317"/>
      <c r="AI430" s="317"/>
      <c r="AJ430" s="317"/>
      <c r="AK430" s="317"/>
      <c r="AL430" s="317"/>
      <c r="AM430" s="317"/>
      <c r="AN430" s="317"/>
      <c r="AO430" s="317"/>
      <c r="AP430" s="317"/>
    </row>
    <row r="431" spans="1:42" customFormat="1" outlineLevel="1">
      <c r="A431" s="220" t="s">
        <v>254</v>
      </c>
      <c r="B431" s="220" t="s">
        <v>287</v>
      </c>
      <c r="C431" s="220" t="s">
        <v>284</v>
      </c>
      <c r="D431" s="220"/>
      <c r="E431" s="220"/>
      <c r="F431" s="220"/>
      <c r="G431" s="220"/>
      <c r="H431" s="220"/>
      <c r="I431" s="220"/>
      <c r="J431" s="220"/>
      <c r="K431" s="220"/>
      <c r="L431" s="220"/>
      <c r="M431" s="315"/>
      <c r="N431" s="315"/>
      <c r="O431" s="315"/>
      <c r="P431" s="315"/>
      <c r="Q431" s="315"/>
      <c r="R431" s="315"/>
      <c r="S431" s="315"/>
      <c r="T431" s="315"/>
      <c r="U431" s="315"/>
      <c r="V431" s="315"/>
      <c r="W431" s="315"/>
      <c r="X431" s="315"/>
      <c r="Y431" s="315"/>
      <c r="Z431" s="315"/>
      <c r="AA431" s="315"/>
      <c r="AB431" s="315"/>
      <c r="AC431" s="315"/>
      <c r="AD431" s="315"/>
      <c r="AE431" s="315"/>
      <c r="AF431" s="315"/>
      <c r="AG431" s="315"/>
      <c r="AH431" s="315"/>
      <c r="AI431" s="315"/>
      <c r="AJ431" s="315"/>
      <c r="AK431" s="315"/>
      <c r="AL431" s="315"/>
      <c r="AM431" s="315"/>
      <c r="AN431" s="315"/>
      <c r="AO431" s="315"/>
      <c r="AP431" s="315"/>
    </row>
    <row r="432" spans="1:42" customFormat="1" outlineLevel="2">
      <c r="A432" s="211" t="str">
        <f>A399&amp;"."&amp;A431&amp;"."&amp;A400&amp;"."&amp;B432</f>
        <v>3.d.1.1</v>
      </c>
      <c r="B432">
        <v>1</v>
      </c>
      <c r="C432" t="str">
        <f>'1-GBP'!C432</f>
        <v>Operator PMT</v>
      </c>
      <c r="M432" s="286">
        <f>IF('2b - USD - conv.'!M432=0,0,'2a - USD - local'!M432/'2b - USD - conv.'!M432)</f>
        <v>0</v>
      </c>
      <c r="N432" s="286">
        <f>IF('2b - USD - conv.'!N432=0,0,'2a - USD - local'!N432/'2b - USD - conv.'!N432)</f>
        <v>0</v>
      </c>
      <c r="O432" s="286">
        <f>IF('2b - USD - conv.'!O432=0,0,'2a - USD - local'!O432/'2b - USD - conv.'!O432)</f>
        <v>0</v>
      </c>
      <c r="P432" s="286">
        <f>IF('2b - USD - conv.'!P432=0,0,'2a - USD - local'!P432/'2b - USD - conv.'!P432)</f>
        <v>0</v>
      </c>
      <c r="Q432" s="286">
        <f>IF('2b - USD - conv.'!Q432=0,0,'2a - USD - local'!Q432/'2b - USD - conv.'!Q432)</f>
        <v>0</v>
      </c>
      <c r="R432" s="286">
        <f>IF('2b - USD - conv.'!R432=0,0,'2a - USD - local'!R432/'2b - USD - conv.'!R432)</f>
        <v>0</v>
      </c>
      <c r="S432" s="286">
        <f>IF('2b - USD - conv.'!S432=0,0,'2a - USD - local'!S432/'2b - USD - conv.'!S432)</f>
        <v>0</v>
      </c>
      <c r="T432" s="286">
        <f>IF('2b - USD - conv.'!T432=0,0,'2a - USD - local'!T432/'2b - USD - conv.'!T432)</f>
        <v>0</v>
      </c>
      <c r="U432" s="286">
        <f>IF('2b - USD - conv.'!U432=0,0,'2a - USD - local'!U432/'2b - USD - conv.'!U432)</f>
        <v>0</v>
      </c>
      <c r="V432" s="286">
        <f>IF('2b - USD - conv.'!V432=0,0,'2a - USD - local'!V432/'2b - USD - conv.'!V432)</f>
        <v>0</v>
      </c>
      <c r="W432" s="286">
        <f>IF('2b - USD - conv.'!W432=0,0,'2a - USD - local'!W432/'2b - USD - conv.'!W432)</f>
        <v>0</v>
      </c>
      <c r="X432" s="286">
        <f>IF('2b - USD - conv.'!X432=0,0,'2a - USD - local'!X432/'2b - USD - conv.'!X432)</f>
        <v>0</v>
      </c>
      <c r="Y432" s="286">
        <f>IF('2b - USD - conv.'!Y432=0,0,'2a - USD - local'!Y432/'2b - USD - conv.'!Y432)</f>
        <v>0</v>
      </c>
      <c r="Z432" s="286">
        <f>IF('2b - USD - conv.'!Z432=0,0,'2a - USD - local'!Z432/'2b - USD - conv.'!Z432)</f>
        <v>0</v>
      </c>
      <c r="AA432" s="286">
        <f>IF('2b - USD - conv.'!AA432=0,0,'2a - USD - local'!AA432/'2b - USD - conv.'!AA432)</f>
        <v>0</v>
      </c>
      <c r="AB432" s="286">
        <f>IF('2b - USD - conv.'!AB432=0,0,'2a - USD - local'!AB432/'2b - USD - conv.'!AB432)</f>
        <v>0</v>
      </c>
      <c r="AC432" s="286">
        <f>IF('2b - USD - conv.'!AC432=0,0,'2a - USD - local'!AC432/'2b - USD - conv.'!AC432)</f>
        <v>0</v>
      </c>
      <c r="AD432" s="286">
        <f>IF('2b - USD - conv.'!AD432=0,0,'2a - USD - local'!AD432/'2b - USD - conv.'!AD432)</f>
        <v>0</v>
      </c>
      <c r="AE432" s="286">
        <f>IF('2b - USD - conv.'!AE432=0,0,'2a - USD - local'!AE432/'2b - USD - conv.'!AE432)</f>
        <v>0</v>
      </c>
      <c r="AF432" s="286">
        <f>IF('2b - USD - conv.'!AF432=0,0,'2a - USD - local'!AF432/'2b - USD - conv.'!AF432)</f>
        <v>0</v>
      </c>
      <c r="AG432" s="286">
        <f>IF('2b - USD - conv.'!AG432=0,0,'2a - USD - local'!AG432/'2b - USD - conv.'!AG432)</f>
        <v>0</v>
      </c>
      <c r="AH432" s="286">
        <f>IF('2b - USD - conv.'!AH432=0,0,'2a - USD - local'!AH432/'2b - USD - conv.'!AH432)</f>
        <v>0</v>
      </c>
      <c r="AI432" s="286">
        <f>IF('2b - USD - conv.'!AI432=0,0,'2a - USD - local'!AI432/'2b - USD - conv.'!AI432)</f>
        <v>0</v>
      </c>
      <c r="AJ432" s="286">
        <f>IF('2b - USD - conv.'!AJ432=0,0,'2a - USD - local'!AJ432/'2b - USD - conv.'!AJ432)</f>
        <v>0</v>
      </c>
      <c r="AK432" s="286">
        <f>IF('2b - USD - conv.'!AK432=0,0,'2a - USD - local'!AK432/'2b - USD - conv.'!AK432)</f>
        <v>0</v>
      </c>
      <c r="AL432" s="286">
        <f>IF('2b - USD - conv.'!AL432=0,0,'2a - USD - local'!AL432/'2b - USD - conv.'!AL432)</f>
        <v>0</v>
      </c>
      <c r="AM432" s="286">
        <f>IF('2b - USD - conv.'!AM432=0,0,'2a - USD - local'!AM432/'2b - USD - conv.'!AM432)</f>
        <v>0</v>
      </c>
      <c r="AN432" s="286">
        <f>IF('2b - USD - conv.'!AN432=0,0,'2a - USD - local'!AN432/'2b - USD - conv.'!AN432)</f>
        <v>0</v>
      </c>
      <c r="AO432" s="286">
        <f>IF('2b - USD - conv.'!AO432=0,0,'2a - USD - local'!AO432/'2b - USD - conv.'!AO432)</f>
        <v>0</v>
      </c>
      <c r="AP432" s="308">
        <f>IF('2b - USD - conv.'!AP432=0,0,'2a - USD - local'!AP432/'2b - USD - conv.'!AP432)</f>
        <v>0</v>
      </c>
    </row>
    <row r="433" spans="1:42" customFormat="1" outlineLevel="2">
      <c r="A433" s="211" t="str">
        <f>A399&amp;"."&amp;A431&amp;"."&amp;A400&amp;"."&amp;B433</f>
        <v>3.d.1.2</v>
      </c>
      <c r="B433">
        <v>2</v>
      </c>
      <c r="C433" t="str">
        <f>'1-GBP'!C433</f>
        <v>Pre-FEED Contractor</v>
      </c>
      <c r="M433" s="286">
        <f>IF('2b - USD - conv.'!M433=0,0,'2a - USD - local'!M433/'2b - USD - conv.'!M433)</f>
        <v>0</v>
      </c>
      <c r="N433" s="286">
        <f>IF('2b - USD - conv.'!N433=0,0,'2a - USD - local'!N433/'2b - USD - conv.'!N433)</f>
        <v>0</v>
      </c>
      <c r="O433" s="286">
        <f>IF('2b - USD - conv.'!O433=0,0,'2a - USD - local'!O433/'2b - USD - conv.'!O433)</f>
        <v>0</v>
      </c>
      <c r="P433" s="286">
        <f>IF('2b - USD - conv.'!P433=0,0,'2a - USD - local'!P433/'2b - USD - conv.'!P433)</f>
        <v>0</v>
      </c>
      <c r="Q433" s="286">
        <f>IF('2b - USD - conv.'!Q433=0,0,'2a - USD - local'!Q433/'2b - USD - conv.'!Q433)</f>
        <v>0</v>
      </c>
      <c r="R433" s="286">
        <f>IF('2b - USD - conv.'!R433=0,0,'2a - USD - local'!R433/'2b - USD - conv.'!R433)</f>
        <v>0</v>
      </c>
      <c r="S433" s="286">
        <f>IF('2b - USD - conv.'!S433=0,0,'2a - USD - local'!S433/'2b - USD - conv.'!S433)</f>
        <v>0</v>
      </c>
      <c r="T433" s="286">
        <f>IF('2b - USD - conv.'!T433=0,0,'2a - USD - local'!T433/'2b - USD - conv.'!T433)</f>
        <v>0</v>
      </c>
      <c r="U433" s="286">
        <f>IF('2b - USD - conv.'!U433=0,0,'2a - USD - local'!U433/'2b - USD - conv.'!U433)</f>
        <v>0</v>
      </c>
      <c r="V433" s="286">
        <f>IF('2b - USD - conv.'!V433=0,0,'2a - USD - local'!V433/'2b - USD - conv.'!V433)</f>
        <v>0</v>
      </c>
      <c r="W433" s="286">
        <f>IF('2b - USD - conv.'!W433=0,0,'2a - USD - local'!W433/'2b - USD - conv.'!W433)</f>
        <v>0</v>
      </c>
      <c r="X433" s="286">
        <f>IF('2b - USD - conv.'!X433=0,0,'2a - USD - local'!X433/'2b - USD - conv.'!X433)</f>
        <v>0</v>
      </c>
      <c r="Y433" s="286">
        <f>IF('2b - USD - conv.'!Y433=0,0,'2a - USD - local'!Y433/'2b - USD - conv.'!Y433)</f>
        <v>0</v>
      </c>
      <c r="Z433" s="286">
        <f>IF('2b - USD - conv.'!Z433=0,0,'2a - USD - local'!Z433/'2b - USD - conv.'!Z433)</f>
        <v>0</v>
      </c>
      <c r="AA433" s="286">
        <f>IF('2b - USD - conv.'!AA433=0,0,'2a - USD - local'!AA433/'2b - USD - conv.'!AA433)</f>
        <v>0</v>
      </c>
      <c r="AB433" s="286">
        <f>IF('2b - USD - conv.'!AB433=0,0,'2a - USD - local'!AB433/'2b - USD - conv.'!AB433)</f>
        <v>0</v>
      </c>
      <c r="AC433" s="286">
        <f>IF('2b - USD - conv.'!AC433=0,0,'2a - USD - local'!AC433/'2b - USD - conv.'!AC433)</f>
        <v>0</v>
      </c>
      <c r="AD433" s="286">
        <f>IF('2b - USD - conv.'!AD433=0,0,'2a - USD - local'!AD433/'2b - USD - conv.'!AD433)</f>
        <v>0</v>
      </c>
      <c r="AE433" s="286">
        <f>IF('2b - USD - conv.'!AE433=0,0,'2a - USD - local'!AE433/'2b - USD - conv.'!AE433)</f>
        <v>0</v>
      </c>
      <c r="AF433" s="286">
        <f>IF('2b - USD - conv.'!AF433=0,0,'2a - USD - local'!AF433/'2b - USD - conv.'!AF433)</f>
        <v>0</v>
      </c>
      <c r="AG433" s="286">
        <f>IF('2b - USD - conv.'!AG433=0,0,'2a - USD - local'!AG433/'2b - USD - conv.'!AG433)</f>
        <v>0</v>
      </c>
      <c r="AH433" s="286">
        <f>IF('2b - USD - conv.'!AH433=0,0,'2a - USD - local'!AH433/'2b - USD - conv.'!AH433)</f>
        <v>0</v>
      </c>
      <c r="AI433" s="286">
        <f>IF('2b - USD - conv.'!AI433=0,0,'2a - USD - local'!AI433/'2b - USD - conv.'!AI433)</f>
        <v>0</v>
      </c>
      <c r="AJ433" s="286">
        <f>IF('2b - USD - conv.'!AJ433=0,0,'2a - USD - local'!AJ433/'2b - USD - conv.'!AJ433)</f>
        <v>0</v>
      </c>
      <c r="AK433" s="286">
        <f>IF('2b - USD - conv.'!AK433=0,0,'2a - USD - local'!AK433/'2b - USD - conv.'!AK433)</f>
        <v>0</v>
      </c>
      <c r="AL433" s="286">
        <f>IF('2b - USD - conv.'!AL433=0,0,'2a - USD - local'!AL433/'2b - USD - conv.'!AL433)</f>
        <v>0</v>
      </c>
      <c r="AM433" s="286">
        <f>IF('2b - USD - conv.'!AM433=0,0,'2a - USD - local'!AM433/'2b - USD - conv.'!AM433)</f>
        <v>0</v>
      </c>
      <c r="AN433" s="286">
        <f>IF('2b - USD - conv.'!AN433=0,0,'2a - USD - local'!AN433/'2b - USD - conv.'!AN433)</f>
        <v>0</v>
      </c>
      <c r="AO433" s="286">
        <f>IF('2b - USD - conv.'!AO433=0,0,'2a - USD - local'!AO433/'2b - USD - conv.'!AO433)</f>
        <v>0</v>
      </c>
      <c r="AP433" s="308">
        <f>IF('2b - USD - conv.'!AP433=0,0,'2a - USD - local'!AP433/'2b - USD - conv.'!AP433)</f>
        <v>0</v>
      </c>
    </row>
    <row r="434" spans="1:42" customFormat="1" outlineLevel="2">
      <c r="A434" s="211" t="str">
        <f>A399&amp;"."&amp;A431&amp;"."&amp;A400&amp;"."&amp;B434</f>
        <v>3.d.1.3</v>
      </c>
      <c r="B434">
        <v>3</v>
      </c>
      <c r="C434" t="str">
        <f>'1-GBP'!C434</f>
        <v>Other</v>
      </c>
      <c r="M434" s="286">
        <f>IF('2b - USD - conv.'!M434=0,0,'2a - USD - local'!M434/'2b - USD - conv.'!M434)</f>
        <v>0</v>
      </c>
      <c r="N434" s="286">
        <f>IF('2b - USD - conv.'!N434=0,0,'2a - USD - local'!N434/'2b - USD - conv.'!N434)</f>
        <v>0</v>
      </c>
      <c r="O434" s="286">
        <f>IF('2b - USD - conv.'!O434=0,0,'2a - USD - local'!O434/'2b - USD - conv.'!O434)</f>
        <v>0</v>
      </c>
      <c r="P434" s="286">
        <f>IF('2b - USD - conv.'!P434=0,0,'2a - USD - local'!P434/'2b - USD - conv.'!P434)</f>
        <v>0</v>
      </c>
      <c r="Q434" s="286">
        <f>IF('2b - USD - conv.'!Q434=0,0,'2a - USD - local'!Q434/'2b - USD - conv.'!Q434)</f>
        <v>0</v>
      </c>
      <c r="R434" s="286">
        <f>IF('2b - USD - conv.'!R434=0,0,'2a - USD - local'!R434/'2b - USD - conv.'!R434)</f>
        <v>0</v>
      </c>
      <c r="S434" s="286">
        <f>IF('2b - USD - conv.'!S434=0,0,'2a - USD - local'!S434/'2b - USD - conv.'!S434)</f>
        <v>0</v>
      </c>
      <c r="T434" s="286">
        <f>IF('2b - USD - conv.'!T434=0,0,'2a - USD - local'!T434/'2b - USD - conv.'!T434)</f>
        <v>0</v>
      </c>
      <c r="U434" s="286">
        <f>IF('2b - USD - conv.'!U434=0,0,'2a - USD - local'!U434/'2b - USD - conv.'!U434)</f>
        <v>0</v>
      </c>
      <c r="V434" s="286">
        <f>IF('2b - USD - conv.'!V434=0,0,'2a - USD - local'!V434/'2b - USD - conv.'!V434)</f>
        <v>0</v>
      </c>
      <c r="W434" s="286">
        <f>IF('2b - USD - conv.'!W434=0,0,'2a - USD - local'!W434/'2b - USD - conv.'!W434)</f>
        <v>0</v>
      </c>
      <c r="X434" s="286">
        <f>IF('2b - USD - conv.'!X434=0,0,'2a - USD - local'!X434/'2b - USD - conv.'!X434)</f>
        <v>0</v>
      </c>
      <c r="Y434" s="286">
        <f>IF('2b - USD - conv.'!Y434=0,0,'2a - USD - local'!Y434/'2b - USD - conv.'!Y434)</f>
        <v>0</v>
      </c>
      <c r="Z434" s="286">
        <f>IF('2b - USD - conv.'!Z434=0,0,'2a - USD - local'!Z434/'2b - USD - conv.'!Z434)</f>
        <v>0</v>
      </c>
      <c r="AA434" s="286">
        <f>IF('2b - USD - conv.'!AA434=0,0,'2a - USD - local'!AA434/'2b - USD - conv.'!AA434)</f>
        <v>0</v>
      </c>
      <c r="AB434" s="286">
        <f>IF('2b - USD - conv.'!AB434=0,0,'2a - USD - local'!AB434/'2b - USD - conv.'!AB434)</f>
        <v>0</v>
      </c>
      <c r="AC434" s="286">
        <f>IF('2b - USD - conv.'!AC434=0,0,'2a - USD - local'!AC434/'2b - USD - conv.'!AC434)</f>
        <v>0</v>
      </c>
      <c r="AD434" s="286">
        <f>IF('2b - USD - conv.'!AD434=0,0,'2a - USD - local'!AD434/'2b - USD - conv.'!AD434)</f>
        <v>0</v>
      </c>
      <c r="AE434" s="286">
        <f>IF('2b - USD - conv.'!AE434=0,0,'2a - USD - local'!AE434/'2b - USD - conv.'!AE434)</f>
        <v>0</v>
      </c>
      <c r="AF434" s="286">
        <f>IF('2b - USD - conv.'!AF434=0,0,'2a - USD - local'!AF434/'2b - USD - conv.'!AF434)</f>
        <v>0</v>
      </c>
      <c r="AG434" s="286">
        <f>IF('2b - USD - conv.'!AG434=0,0,'2a - USD - local'!AG434/'2b - USD - conv.'!AG434)</f>
        <v>0</v>
      </c>
      <c r="AH434" s="286">
        <f>IF('2b - USD - conv.'!AH434=0,0,'2a - USD - local'!AH434/'2b - USD - conv.'!AH434)</f>
        <v>0</v>
      </c>
      <c r="AI434" s="286">
        <f>IF('2b - USD - conv.'!AI434=0,0,'2a - USD - local'!AI434/'2b - USD - conv.'!AI434)</f>
        <v>0</v>
      </c>
      <c r="AJ434" s="286">
        <f>IF('2b - USD - conv.'!AJ434=0,0,'2a - USD - local'!AJ434/'2b - USD - conv.'!AJ434)</f>
        <v>0</v>
      </c>
      <c r="AK434" s="286">
        <f>IF('2b - USD - conv.'!AK434=0,0,'2a - USD - local'!AK434/'2b - USD - conv.'!AK434)</f>
        <v>0</v>
      </c>
      <c r="AL434" s="286">
        <f>IF('2b - USD - conv.'!AL434=0,0,'2a - USD - local'!AL434/'2b - USD - conv.'!AL434)</f>
        <v>0</v>
      </c>
      <c r="AM434" s="286">
        <f>IF('2b - USD - conv.'!AM434=0,0,'2a - USD - local'!AM434/'2b - USD - conv.'!AM434)</f>
        <v>0</v>
      </c>
      <c r="AN434" s="286">
        <f>IF('2b - USD - conv.'!AN434=0,0,'2a - USD - local'!AN434/'2b - USD - conv.'!AN434)</f>
        <v>0</v>
      </c>
      <c r="AO434" s="286">
        <f>IF('2b - USD - conv.'!AO434=0,0,'2a - USD - local'!AO434/'2b - USD - conv.'!AO434)</f>
        <v>0</v>
      </c>
      <c r="AP434" s="308">
        <f>IF('2b - USD - conv.'!AP434=0,0,'2a - USD - local'!AP434/'2b - USD - conv.'!AP434)</f>
        <v>0</v>
      </c>
    </row>
    <row r="435" spans="1:42" customFormat="1" outlineLevel="2">
      <c r="A435" s="211" t="str">
        <f>A399&amp;"."&amp;A431&amp;"."&amp;A400&amp;"."&amp;B435</f>
        <v>3.d.1.4</v>
      </c>
      <c r="B435">
        <v>4</v>
      </c>
      <c r="C435" t="str">
        <f>'1-GBP'!C435</f>
        <v>NGV</v>
      </c>
      <c r="M435" s="286">
        <f>IF('2b - USD - conv.'!M435=0,0,'2a - USD - local'!M435/'2b - USD - conv.'!M435)</f>
        <v>0</v>
      </c>
      <c r="N435" s="286">
        <f>IF('2b - USD - conv.'!N435=0,0,'2a - USD - local'!N435/'2b - USD - conv.'!N435)</f>
        <v>0</v>
      </c>
      <c r="O435" s="286">
        <f>IF('2b - USD - conv.'!O435=0,0,'2a - USD - local'!O435/'2b - USD - conv.'!O435)</f>
        <v>0</v>
      </c>
      <c r="P435" s="286">
        <f>IF('2b - USD - conv.'!P435=0,0,'2a - USD - local'!P435/'2b - USD - conv.'!P435)</f>
        <v>0</v>
      </c>
      <c r="Q435" s="286">
        <f>IF('2b - USD - conv.'!Q435=0,0,'2a - USD - local'!Q435/'2b - USD - conv.'!Q435)</f>
        <v>0</v>
      </c>
      <c r="R435" s="286">
        <f>IF('2b - USD - conv.'!R435=0,0,'2a - USD - local'!R435/'2b - USD - conv.'!R435)</f>
        <v>0</v>
      </c>
      <c r="S435" s="286">
        <f>IF('2b - USD - conv.'!S435=0,0,'2a - USD - local'!S435/'2b - USD - conv.'!S435)</f>
        <v>0</v>
      </c>
      <c r="T435" s="286">
        <f>IF('2b - USD - conv.'!T435=0,0,'2a - USD - local'!T435/'2b - USD - conv.'!T435)</f>
        <v>0</v>
      </c>
      <c r="U435" s="286">
        <f>IF('2b - USD - conv.'!U435=0,0,'2a - USD - local'!U435/'2b - USD - conv.'!U435)</f>
        <v>0</v>
      </c>
      <c r="V435" s="286">
        <f>IF('2b - USD - conv.'!V435=0,0,'2a - USD - local'!V435/'2b - USD - conv.'!V435)</f>
        <v>0</v>
      </c>
      <c r="W435" s="286">
        <f>IF('2b - USD - conv.'!W435=0,0,'2a - USD - local'!W435/'2b - USD - conv.'!W435)</f>
        <v>0</v>
      </c>
      <c r="X435" s="286">
        <f>IF('2b - USD - conv.'!X435=0,0,'2a - USD - local'!X435/'2b - USD - conv.'!X435)</f>
        <v>0</v>
      </c>
      <c r="Y435" s="286">
        <f>IF('2b - USD - conv.'!Y435=0,0,'2a - USD - local'!Y435/'2b - USD - conv.'!Y435)</f>
        <v>0</v>
      </c>
      <c r="Z435" s="286">
        <f>IF('2b - USD - conv.'!Z435=0,0,'2a - USD - local'!Z435/'2b - USD - conv.'!Z435)</f>
        <v>0</v>
      </c>
      <c r="AA435" s="286">
        <f>IF('2b - USD - conv.'!AA435=0,0,'2a - USD - local'!AA435/'2b - USD - conv.'!AA435)</f>
        <v>0</v>
      </c>
      <c r="AB435" s="286">
        <f>IF('2b - USD - conv.'!AB435=0,0,'2a - USD - local'!AB435/'2b - USD - conv.'!AB435)</f>
        <v>0</v>
      </c>
      <c r="AC435" s="286">
        <f>IF('2b - USD - conv.'!AC435=0,0,'2a - USD - local'!AC435/'2b - USD - conv.'!AC435)</f>
        <v>0</v>
      </c>
      <c r="AD435" s="286">
        <f>IF('2b - USD - conv.'!AD435=0,0,'2a - USD - local'!AD435/'2b - USD - conv.'!AD435)</f>
        <v>0</v>
      </c>
      <c r="AE435" s="286">
        <f>IF('2b - USD - conv.'!AE435=0,0,'2a - USD - local'!AE435/'2b - USD - conv.'!AE435)</f>
        <v>0</v>
      </c>
      <c r="AF435" s="286">
        <f>IF('2b - USD - conv.'!AF435=0,0,'2a - USD - local'!AF435/'2b - USD - conv.'!AF435)</f>
        <v>0</v>
      </c>
      <c r="AG435" s="286">
        <f>IF('2b - USD - conv.'!AG435=0,0,'2a - USD - local'!AG435/'2b - USD - conv.'!AG435)</f>
        <v>0</v>
      </c>
      <c r="AH435" s="286">
        <f>IF('2b - USD - conv.'!AH435=0,0,'2a - USD - local'!AH435/'2b - USD - conv.'!AH435)</f>
        <v>0</v>
      </c>
      <c r="AI435" s="286">
        <f>IF('2b - USD - conv.'!AI435=0,0,'2a - USD - local'!AI435/'2b - USD - conv.'!AI435)</f>
        <v>0</v>
      </c>
      <c r="AJ435" s="286">
        <f>IF('2b - USD - conv.'!AJ435=0,0,'2a - USD - local'!AJ435/'2b - USD - conv.'!AJ435)</f>
        <v>0</v>
      </c>
      <c r="AK435" s="286">
        <f>IF('2b - USD - conv.'!AK435=0,0,'2a - USD - local'!AK435/'2b - USD - conv.'!AK435)</f>
        <v>0</v>
      </c>
      <c r="AL435" s="286">
        <f>IF('2b - USD - conv.'!AL435=0,0,'2a - USD - local'!AL435/'2b - USD - conv.'!AL435)</f>
        <v>0</v>
      </c>
      <c r="AM435" s="286">
        <f>IF('2b - USD - conv.'!AM435=0,0,'2a - USD - local'!AM435/'2b - USD - conv.'!AM435)</f>
        <v>0</v>
      </c>
      <c r="AN435" s="286">
        <f>IF('2b - USD - conv.'!AN435=0,0,'2a - USD - local'!AN435/'2b - USD - conv.'!AN435)</f>
        <v>0</v>
      </c>
      <c r="AO435" s="286">
        <f>IF('2b - USD - conv.'!AO435=0,0,'2a - USD - local'!AO435/'2b - USD - conv.'!AO435)</f>
        <v>0</v>
      </c>
      <c r="AP435" s="308">
        <f>IF('2b - USD - conv.'!AP435=0,0,'2a - USD - local'!AP435/'2b - USD - conv.'!AP435)</f>
        <v>0</v>
      </c>
    </row>
    <row r="436" spans="1:42" customFormat="1" outlineLevel="2">
      <c r="A436" s="211" t="str">
        <f>A399&amp;"."&amp;A431&amp;"."&amp;A400&amp;"."&amp;B436</f>
        <v>3.d.1.5</v>
      </c>
      <c r="B436">
        <v>5</v>
      </c>
      <c r="C436" t="str">
        <f>'1-GBP'!C436</f>
        <v>Other IJV Costs</v>
      </c>
      <c r="M436" s="286">
        <f>IF('2b - USD - conv.'!M436=0,0,'2a - USD - local'!M436/'2b - USD - conv.'!M436)</f>
        <v>0</v>
      </c>
      <c r="N436" s="286">
        <f>IF('2b - USD - conv.'!N436=0,0,'2a - USD - local'!N436/'2b - USD - conv.'!N436)</f>
        <v>0</v>
      </c>
      <c r="O436" s="286">
        <f>IF('2b - USD - conv.'!O436=0,0,'2a - USD - local'!O436/'2b - USD - conv.'!O436)</f>
        <v>0</v>
      </c>
      <c r="P436" s="286">
        <f>IF('2b - USD - conv.'!P436=0,0,'2a - USD - local'!P436/'2b - USD - conv.'!P436)</f>
        <v>0</v>
      </c>
      <c r="Q436" s="286">
        <f>IF('2b - USD - conv.'!Q436=0,0,'2a - USD - local'!Q436/'2b - USD - conv.'!Q436)</f>
        <v>0</v>
      </c>
      <c r="R436" s="286">
        <f>IF('2b - USD - conv.'!R436=0,0,'2a - USD - local'!R436/'2b - USD - conv.'!R436)</f>
        <v>0</v>
      </c>
      <c r="S436" s="286">
        <f>IF('2b - USD - conv.'!S436=0,0,'2a - USD - local'!S436/'2b - USD - conv.'!S436)</f>
        <v>0</v>
      </c>
      <c r="T436" s="286">
        <f>IF('2b - USD - conv.'!T436=0,0,'2a - USD - local'!T436/'2b - USD - conv.'!T436)</f>
        <v>0</v>
      </c>
      <c r="U436" s="286">
        <f>IF('2b - USD - conv.'!U436=0,0,'2a - USD - local'!U436/'2b - USD - conv.'!U436)</f>
        <v>0</v>
      </c>
      <c r="V436" s="286">
        <f>IF('2b - USD - conv.'!V436=0,0,'2a - USD - local'!V436/'2b - USD - conv.'!V436)</f>
        <v>0</v>
      </c>
      <c r="W436" s="286">
        <f>IF('2b - USD - conv.'!W436=0,0,'2a - USD - local'!W436/'2b - USD - conv.'!W436)</f>
        <v>0</v>
      </c>
      <c r="X436" s="286">
        <f>IF('2b - USD - conv.'!X436=0,0,'2a - USD - local'!X436/'2b - USD - conv.'!X436)</f>
        <v>0</v>
      </c>
      <c r="Y436" s="286">
        <f>IF('2b - USD - conv.'!Y436=0,0,'2a - USD - local'!Y436/'2b - USD - conv.'!Y436)</f>
        <v>0</v>
      </c>
      <c r="Z436" s="286">
        <f>IF('2b - USD - conv.'!Z436=0,0,'2a - USD - local'!Z436/'2b - USD - conv.'!Z436)</f>
        <v>0</v>
      </c>
      <c r="AA436" s="286">
        <f>IF('2b - USD - conv.'!AA436=0,0,'2a - USD - local'!AA436/'2b - USD - conv.'!AA436)</f>
        <v>0</v>
      </c>
      <c r="AB436" s="286">
        <f>IF('2b - USD - conv.'!AB436=0,0,'2a - USD - local'!AB436/'2b - USD - conv.'!AB436)</f>
        <v>0</v>
      </c>
      <c r="AC436" s="286">
        <f>IF('2b - USD - conv.'!AC436=0,0,'2a - USD - local'!AC436/'2b - USD - conv.'!AC436)</f>
        <v>0</v>
      </c>
      <c r="AD436" s="286">
        <f>IF('2b - USD - conv.'!AD436=0,0,'2a - USD - local'!AD436/'2b - USD - conv.'!AD436)</f>
        <v>0</v>
      </c>
      <c r="AE436" s="286">
        <f>IF('2b - USD - conv.'!AE436=0,0,'2a - USD - local'!AE436/'2b - USD - conv.'!AE436)</f>
        <v>0</v>
      </c>
      <c r="AF436" s="286">
        <f>IF('2b - USD - conv.'!AF436=0,0,'2a - USD - local'!AF436/'2b - USD - conv.'!AF436)</f>
        <v>0</v>
      </c>
      <c r="AG436" s="286">
        <f>IF('2b - USD - conv.'!AG436=0,0,'2a - USD - local'!AG436/'2b - USD - conv.'!AG436)</f>
        <v>0</v>
      </c>
      <c r="AH436" s="286">
        <f>IF('2b - USD - conv.'!AH436=0,0,'2a - USD - local'!AH436/'2b - USD - conv.'!AH436)</f>
        <v>0</v>
      </c>
      <c r="AI436" s="286">
        <f>IF('2b - USD - conv.'!AI436=0,0,'2a - USD - local'!AI436/'2b - USD - conv.'!AI436)</f>
        <v>0</v>
      </c>
      <c r="AJ436" s="286">
        <f>IF('2b - USD - conv.'!AJ436=0,0,'2a - USD - local'!AJ436/'2b - USD - conv.'!AJ436)</f>
        <v>0</v>
      </c>
      <c r="AK436" s="286">
        <f>IF('2b - USD - conv.'!AK436=0,0,'2a - USD - local'!AK436/'2b - USD - conv.'!AK436)</f>
        <v>0</v>
      </c>
      <c r="AL436" s="286">
        <f>IF('2b - USD - conv.'!AL436=0,0,'2a - USD - local'!AL436/'2b - USD - conv.'!AL436)</f>
        <v>0</v>
      </c>
      <c r="AM436" s="286">
        <f>IF('2b - USD - conv.'!AM436=0,0,'2a - USD - local'!AM436/'2b - USD - conv.'!AM436)</f>
        <v>0</v>
      </c>
      <c r="AN436" s="286">
        <f>IF('2b - USD - conv.'!AN436=0,0,'2a - USD - local'!AN436/'2b - USD - conv.'!AN436)</f>
        <v>0</v>
      </c>
      <c r="AO436" s="286">
        <f>IF('2b - USD - conv.'!AO436=0,0,'2a - USD - local'!AO436/'2b - USD - conv.'!AO436)</f>
        <v>0</v>
      </c>
      <c r="AP436" s="308">
        <f>IF('2b - USD - conv.'!AP436=0,0,'2a - USD - local'!AP436/'2b - USD - conv.'!AP436)</f>
        <v>0</v>
      </c>
    </row>
    <row r="437" spans="1:42" customFormat="1" outlineLevel="2">
      <c r="A437" s="211" t="str">
        <f>A399&amp;"."&amp;A431&amp;"."&amp;A400&amp;"."&amp;B437</f>
        <v>3.d.1.6</v>
      </c>
      <c r="B437">
        <v>6</v>
      </c>
      <c r="C437" t="str">
        <f>'1-GBP'!C437</f>
        <v/>
      </c>
      <c r="M437" s="286">
        <f>IF('2b - USD - conv.'!M437=0,0,'2a - USD - local'!M437/'2b - USD - conv.'!M437)</f>
        <v>0</v>
      </c>
      <c r="N437" s="286">
        <f>IF('2b - USD - conv.'!N437=0,0,'2a - USD - local'!N437/'2b - USD - conv.'!N437)</f>
        <v>0</v>
      </c>
      <c r="O437" s="286">
        <f>IF('2b - USD - conv.'!O437=0,0,'2a - USD - local'!O437/'2b - USD - conv.'!O437)</f>
        <v>0</v>
      </c>
      <c r="P437" s="286">
        <f>IF('2b - USD - conv.'!P437=0,0,'2a - USD - local'!P437/'2b - USD - conv.'!P437)</f>
        <v>0</v>
      </c>
      <c r="Q437" s="286">
        <f>IF('2b - USD - conv.'!Q437=0,0,'2a - USD - local'!Q437/'2b - USD - conv.'!Q437)</f>
        <v>0</v>
      </c>
      <c r="R437" s="286">
        <f>IF('2b - USD - conv.'!R437=0,0,'2a - USD - local'!R437/'2b - USD - conv.'!R437)</f>
        <v>0</v>
      </c>
      <c r="S437" s="286">
        <f>IF('2b - USD - conv.'!S437=0,0,'2a - USD - local'!S437/'2b - USD - conv.'!S437)</f>
        <v>0</v>
      </c>
      <c r="T437" s="286">
        <f>IF('2b - USD - conv.'!T437=0,0,'2a - USD - local'!T437/'2b - USD - conv.'!T437)</f>
        <v>0</v>
      </c>
      <c r="U437" s="286">
        <f>IF('2b - USD - conv.'!U437=0,0,'2a - USD - local'!U437/'2b - USD - conv.'!U437)</f>
        <v>0</v>
      </c>
      <c r="V437" s="286">
        <f>IF('2b - USD - conv.'!V437=0,0,'2a - USD - local'!V437/'2b - USD - conv.'!V437)</f>
        <v>0</v>
      </c>
      <c r="W437" s="286">
        <f>IF('2b - USD - conv.'!W437=0,0,'2a - USD - local'!W437/'2b - USD - conv.'!W437)</f>
        <v>0</v>
      </c>
      <c r="X437" s="286">
        <f>IF('2b - USD - conv.'!X437=0,0,'2a - USD - local'!X437/'2b - USD - conv.'!X437)</f>
        <v>0</v>
      </c>
      <c r="Y437" s="286">
        <f>IF('2b - USD - conv.'!Y437=0,0,'2a - USD - local'!Y437/'2b - USD - conv.'!Y437)</f>
        <v>0</v>
      </c>
      <c r="Z437" s="286">
        <f>IF('2b - USD - conv.'!Z437=0,0,'2a - USD - local'!Z437/'2b - USD - conv.'!Z437)</f>
        <v>0</v>
      </c>
      <c r="AA437" s="286">
        <f>IF('2b - USD - conv.'!AA437=0,0,'2a - USD - local'!AA437/'2b - USD - conv.'!AA437)</f>
        <v>0</v>
      </c>
      <c r="AB437" s="286">
        <f>IF('2b - USD - conv.'!AB437=0,0,'2a - USD - local'!AB437/'2b - USD - conv.'!AB437)</f>
        <v>0</v>
      </c>
      <c r="AC437" s="286">
        <f>IF('2b - USD - conv.'!AC437=0,0,'2a - USD - local'!AC437/'2b - USD - conv.'!AC437)</f>
        <v>0</v>
      </c>
      <c r="AD437" s="286">
        <f>IF('2b - USD - conv.'!AD437=0,0,'2a - USD - local'!AD437/'2b - USD - conv.'!AD437)</f>
        <v>0</v>
      </c>
      <c r="AE437" s="286">
        <f>IF('2b - USD - conv.'!AE437=0,0,'2a - USD - local'!AE437/'2b - USD - conv.'!AE437)</f>
        <v>0</v>
      </c>
      <c r="AF437" s="286">
        <f>IF('2b - USD - conv.'!AF437=0,0,'2a - USD - local'!AF437/'2b - USD - conv.'!AF437)</f>
        <v>0</v>
      </c>
      <c r="AG437" s="286">
        <f>IF('2b - USD - conv.'!AG437=0,0,'2a - USD - local'!AG437/'2b - USD - conv.'!AG437)</f>
        <v>0</v>
      </c>
      <c r="AH437" s="286">
        <f>IF('2b - USD - conv.'!AH437=0,0,'2a - USD - local'!AH437/'2b - USD - conv.'!AH437)</f>
        <v>0</v>
      </c>
      <c r="AI437" s="286">
        <f>IF('2b - USD - conv.'!AI437=0,0,'2a - USD - local'!AI437/'2b - USD - conv.'!AI437)</f>
        <v>0</v>
      </c>
      <c r="AJ437" s="286">
        <f>IF('2b - USD - conv.'!AJ437=0,0,'2a - USD - local'!AJ437/'2b - USD - conv.'!AJ437)</f>
        <v>0</v>
      </c>
      <c r="AK437" s="286">
        <f>IF('2b - USD - conv.'!AK437=0,0,'2a - USD - local'!AK437/'2b - USD - conv.'!AK437)</f>
        <v>0</v>
      </c>
      <c r="AL437" s="286">
        <f>IF('2b - USD - conv.'!AL437=0,0,'2a - USD - local'!AL437/'2b - USD - conv.'!AL437)</f>
        <v>0</v>
      </c>
      <c r="AM437" s="286">
        <f>IF('2b - USD - conv.'!AM437=0,0,'2a - USD - local'!AM437/'2b - USD - conv.'!AM437)</f>
        <v>0</v>
      </c>
      <c r="AN437" s="286">
        <f>IF('2b - USD - conv.'!AN437=0,0,'2a - USD - local'!AN437/'2b - USD - conv.'!AN437)</f>
        <v>0</v>
      </c>
      <c r="AO437" s="286">
        <f>IF('2b - USD - conv.'!AO437=0,0,'2a - USD - local'!AO437/'2b - USD - conv.'!AO437)</f>
        <v>0</v>
      </c>
      <c r="AP437" s="308">
        <f>IF('2b - USD - conv.'!AP437=0,0,'2a - USD - local'!AP437/'2b - USD - conv.'!AP437)</f>
        <v>0</v>
      </c>
    </row>
    <row r="438" spans="1:42" customFormat="1" outlineLevel="2">
      <c r="A438" s="211" t="str">
        <f>A399&amp;"."&amp;A431&amp;"."&amp;A400&amp;"."&amp;B438</f>
        <v>3.d.1.7</v>
      </c>
      <c r="B438">
        <v>7</v>
      </c>
      <c r="C438" t="str">
        <f>'1-GBP'!C438</f>
        <v/>
      </c>
      <c r="M438" s="286">
        <f>IF('2b - USD - conv.'!M438=0,0,'2a - USD - local'!M438/'2b - USD - conv.'!M438)</f>
        <v>0</v>
      </c>
      <c r="N438" s="286">
        <f>IF('2b - USD - conv.'!N438=0,0,'2a - USD - local'!N438/'2b - USD - conv.'!N438)</f>
        <v>0</v>
      </c>
      <c r="O438" s="286">
        <f>IF('2b - USD - conv.'!O438=0,0,'2a - USD - local'!O438/'2b - USD - conv.'!O438)</f>
        <v>0</v>
      </c>
      <c r="P438" s="286">
        <f>IF('2b - USD - conv.'!P438=0,0,'2a - USD - local'!P438/'2b - USD - conv.'!P438)</f>
        <v>0</v>
      </c>
      <c r="Q438" s="286">
        <f>IF('2b - USD - conv.'!Q438=0,0,'2a - USD - local'!Q438/'2b - USD - conv.'!Q438)</f>
        <v>0</v>
      </c>
      <c r="R438" s="286">
        <f>IF('2b - USD - conv.'!R438=0,0,'2a - USD - local'!R438/'2b - USD - conv.'!R438)</f>
        <v>0</v>
      </c>
      <c r="S438" s="286">
        <f>IF('2b - USD - conv.'!S438=0,0,'2a - USD - local'!S438/'2b - USD - conv.'!S438)</f>
        <v>0</v>
      </c>
      <c r="T438" s="286">
        <f>IF('2b - USD - conv.'!T438=0,0,'2a - USD - local'!T438/'2b - USD - conv.'!T438)</f>
        <v>0</v>
      </c>
      <c r="U438" s="286">
        <f>IF('2b - USD - conv.'!U438=0,0,'2a - USD - local'!U438/'2b - USD - conv.'!U438)</f>
        <v>0</v>
      </c>
      <c r="V438" s="286">
        <f>IF('2b - USD - conv.'!V438=0,0,'2a - USD - local'!V438/'2b - USD - conv.'!V438)</f>
        <v>0</v>
      </c>
      <c r="W438" s="286">
        <f>IF('2b - USD - conv.'!W438=0,0,'2a - USD - local'!W438/'2b - USD - conv.'!W438)</f>
        <v>0</v>
      </c>
      <c r="X438" s="286">
        <f>IF('2b - USD - conv.'!X438=0,0,'2a - USD - local'!X438/'2b - USD - conv.'!X438)</f>
        <v>0</v>
      </c>
      <c r="Y438" s="286">
        <f>IF('2b - USD - conv.'!Y438=0,0,'2a - USD - local'!Y438/'2b - USD - conv.'!Y438)</f>
        <v>0</v>
      </c>
      <c r="Z438" s="286">
        <f>IF('2b - USD - conv.'!Z438=0,0,'2a - USD - local'!Z438/'2b - USD - conv.'!Z438)</f>
        <v>0</v>
      </c>
      <c r="AA438" s="286">
        <f>IF('2b - USD - conv.'!AA438=0,0,'2a - USD - local'!AA438/'2b - USD - conv.'!AA438)</f>
        <v>0</v>
      </c>
      <c r="AB438" s="286">
        <f>IF('2b - USD - conv.'!AB438=0,0,'2a - USD - local'!AB438/'2b - USD - conv.'!AB438)</f>
        <v>0</v>
      </c>
      <c r="AC438" s="286">
        <f>IF('2b - USD - conv.'!AC438=0,0,'2a - USD - local'!AC438/'2b - USD - conv.'!AC438)</f>
        <v>0</v>
      </c>
      <c r="AD438" s="286">
        <f>IF('2b - USD - conv.'!AD438=0,0,'2a - USD - local'!AD438/'2b - USD - conv.'!AD438)</f>
        <v>0</v>
      </c>
      <c r="AE438" s="286">
        <f>IF('2b - USD - conv.'!AE438=0,0,'2a - USD - local'!AE438/'2b - USD - conv.'!AE438)</f>
        <v>0</v>
      </c>
      <c r="AF438" s="286">
        <f>IF('2b - USD - conv.'!AF438=0,0,'2a - USD - local'!AF438/'2b - USD - conv.'!AF438)</f>
        <v>0</v>
      </c>
      <c r="AG438" s="286">
        <f>IF('2b - USD - conv.'!AG438=0,0,'2a - USD - local'!AG438/'2b - USD - conv.'!AG438)</f>
        <v>0</v>
      </c>
      <c r="AH438" s="286">
        <f>IF('2b - USD - conv.'!AH438=0,0,'2a - USD - local'!AH438/'2b - USD - conv.'!AH438)</f>
        <v>0</v>
      </c>
      <c r="AI438" s="286">
        <f>IF('2b - USD - conv.'!AI438=0,0,'2a - USD - local'!AI438/'2b - USD - conv.'!AI438)</f>
        <v>0</v>
      </c>
      <c r="AJ438" s="286">
        <f>IF('2b - USD - conv.'!AJ438=0,0,'2a - USD - local'!AJ438/'2b - USD - conv.'!AJ438)</f>
        <v>0</v>
      </c>
      <c r="AK438" s="286">
        <f>IF('2b - USD - conv.'!AK438=0,0,'2a - USD - local'!AK438/'2b - USD - conv.'!AK438)</f>
        <v>0</v>
      </c>
      <c r="AL438" s="286">
        <f>IF('2b - USD - conv.'!AL438=0,0,'2a - USD - local'!AL438/'2b - USD - conv.'!AL438)</f>
        <v>0</v>
      </c>
      <c r="AM438" s="286">
        <f>IF('2b - USD - conv.'!AM438=0,0,'2a - USD - local'!AM438/'2b - USD - conv.'!AM438)</f>
        <v>0</v>
      </c>
      <c r="AN438" s="286">
        <f>IF('2b - USD - conv.'!AN438=0,0,'2a - USD - local'!AN438/'2b - USD - conv.'!AN438)</f>
        <v>0</v>
      </c>
      <c r="AO438" s="286">
        <f>IF('2b - USD - conv.'!AO438=0,0,'2a - USD - local'!AO438/'2b - USD - conv.'!AO438)</f>
        <v>0</v>
      </c>
      <c r="AP438" s="308">
        <f>IF('2b - USD - conv.'!AP438=0,0,'2a - USD - local'!AP438/'2b - USD - conv.'!AP438)</f>
        <v>0</v>
      </c>
    </row>
    <row r="439" spans="1:42" customFormat="1" outlineLevel="2">
      <c r="A439" s="211" t="str">
        <f>A399&amp;"."&amp;A431&amp;"."&amp;A400&amp;"."&amp;B439</f>
        <v>3.d.1.8</v>
      </c>
      <c r="B439">
        <v>8</v>
      </c>
      <c r="C439" t="str">
        <f>'1-GBP'!C439</f>
        <v/>
      </c>
      <c r="M439" s="286">
        <f>IF('2b - USD - conv.'!M439=0,0,'2a - USD - local'!M439/'2b - USD - conv.'!M439)</f>
        <v>0</v>
      </c>
      <c r="N439" s="286">
        <f>IF('2b - USD - conv.'!N439=0,0,'2a - USD - local'!N439/'2b - USD - conv.'!N439)</f>
        <v>0</v>
      </c>
      <c r="O439" s="286">
        <f>IF('2b - USD - conv.'!O439=0,0,'2a - USD - local'!O439/'2b - USD - conv.'!O439)</f>
        <v>0</v>
      </c>
      <c r="P439" s="286">
        <f>IF('2b - USD - conv.'!P439=0,0,'2a - USD - local'!P439/'2b - USD - conv.'!P439)</f>
        <v>0</v>
      </c>
      <c r="Q439" s="286">
        <f>IF('2b - USD - conv.'!Q439=0,0,'2a - USD - local'!Q439/'2b - USD - conv.'!Q439)</f>
        <v>0</v>
      </c>
      <c r="R439" s="286">
        <f>IF('2b - USD - conv.'!R439=0,0,'2a - USD - local'!R439/'2b - USD - conv.'!R439)</f>
        <v>0</v>
      </c>
      <c r="S439" s="286">
        <f>IF('2b - USD - conv.'!S439=0,0,'2a - USD - local'!S439/'2b - USD - conv.'!S439)</f>
        <v>0</v>
      </c>
      <c r="T439" s="286">
        <f>IF('2b - USD - conv.'!T439=0,0,'2a - USD - local'!T439/'2b - USD - conv.'!T439)</f>
        <v>0</v>
      </c>
      <c r="U439" s="286">
        <f>IF('2b - USD - conv.'!U439=0,0,'2a - USD - local'!U439/'2b - USD - conv.'!U439)</f>
        <v>0</v>
      </c>
      <c r="V439" s="286">
        <f>IF('2b - USD - conv.'!V439=0,0,'2a - USD - local'!V439/'2b - USD - conv.'!V439)</f>
        <v>0</v>
      </c>
      <c r="W439" s="286">
        <f>IF('2b - USD - conv.'!W439=0,0,'2a - USD - local'!W439/'2b - USD - conv.'!W439)</f>
        <v>0</v>
      </c>
      <c r="X439" s="286">
        <f>IF('2b - USD - conv.'!X439=0,0,'2a - USD - local'!X439/'2b - USD - conv.'!X439)</f>
        <v>0</v>
      </c>
      <c r="Y439" s="286">
        <f>IF('2b - USD - conv.'!Y439=0,0,'2a - USD - local'!Y439/'2b - USD - conv.'!Y439)</f>
        <v>0</v>
      </c>
      <c r="Z439" s="286">
        <f>IF('2b - USD - conv.'!Z439=0,0,'2a - USD - local'!Z439/'2b - USD - conv.'!Z439)</f>
        <v>0</v>
      </c>
      <c r="AA439" s="286">
        <f>IF('2b - USD - conv.'!AA439=0,0,'2a - USD - local'!AA439/'2b - USD - conv.'!AA439)</f>
        <v>0</v>
      </c>
      <c r="AB439" s="286">
        <f>IF('2b - USD - conv.'!AB439=0,0,'2a - USD - local'!AB439/'2b - USD - conv.'!AB439)</f>
        <v>0</v>
      </c>
      <c r="AC439" s="286">
        <f>IF('2b - USD - conv.'!AC439=0,0,'2a - USD - local'!AC439/'2b - USD - conv.'!AC439)</f>
        <v>0</v>
      </c>
      <c r="AD439" s="286">
        <f>IF('2b - USD - conv.'!AD439=0,0,'2a - USD - local'!AD439/'2b - USD - conv.'!AD439)</f>
        <v>0</v>
      </c>
      <c r="AE439" s="286">
        <f>IF('2b - USD - conv.'!AE439=0,0,'2a - USD - local'!AE439/'2b - USD - conv.'!AE439)</f>
        <v>0</v>
      </c>
      <c r="AF439" s="286">
        <f>IF('2b - USD - conv.'!AF439=0,0,'2a - USD - local'!AF439/'2b - USD - conv.'!AF439)</f>
        <v>0</v>
      </c>
      <c r="AG439" s="286">
        <f>IF('2b - USD - conv.'!AG439=0,0,'2a - USD - local'!AG439/'2b - USD - conv.'!AG439)</f>
        <v>0</v>
      </c>
      <c r="AH439" s="286">
        <f>IF('2b - USD - conv.'!AH439=0,0,'2a - USD - local'!AH439/'2b - USD - conv.'!AH439)</f>
        <v>0</v>
      </c>
      <c r="AI439" s="286">
        <f>IF('2b - USD - conv.'!AI439=0,0,'2a - USD - local'!AI439/'2b - USD - conv.'!AI439)</f>
        <v>0</v>
      </c>
      <c r="AJ439" s="286">
        <f>IF('2b - USD - conv.'!AJ439=0,0,'2a - USD - local'!AJ439/'2b - USD - conv.'!AJ439)</f>
        <v>0</v>
      </c>
      <c r="AK439" s="286">
        <f>IF('2b - USD - conv.'!AK439=0,0,'2a - USD - local'!AK439/'2b - USD - conv.'!AK439)</f>
        <v>0</v>
      </c>
      <c r="AL439" s="286">
        <f>IF('2b - USD - conv.'!AL439=0,0,'2a - USD - local'!AL439/'2b - USD - conv.'!AL439)</f>
        <v>0</v>
      </c>
      <c r="AM439" s="286">
        <f>IF('2b - USD - conv.'!AM439=0,0,'2a - USD - local'!AM439/'2b - USD - conv.'!AM439)</f>
        <v>0</v>
      </c>
      <c r="AN439" s="286">
        <f>IF('2b - USD - conv.'!AN439=0,0,'2a - USD - local'!AN439/'2b - USD - conv.'!AN439)</f>
        <v>0</v>
      </c>
      <c r="AO439" s="286">
        <f>IF('2b - USD - conv.'!AO439=0,0,'2a - USD - local'!AO439/'2b - USD - conv.'!AO439)</f>
        <v>0</v>
      </c>
      <c r="AP439" s="308">
        <f>IF('2b - USD - conv.'!AP439=0,0,'2a - USD - local'!AP439/'2b - USD - conv.'!AP439)</f>
        <v>0</v>
      </c>
    </row>
    <row r="440" spans="1:42" customFormat="1" outlineLevel="2">
      <c r="A440" s="211" t="str">
        <f>A399&amp;"."&amp;A431&amp;"."&amp;A400&amp;"."&amp;B440</f>
        <v>3.d.1.9</v>
      </c>
      <c r="B440">
        <v>9</v>
      </c>
      <c r="C440" t="str">
        <f>'1-GBP'!C440</f>
        <v/>
      </c>
      <c r="M440" s="286">
        <f>IF('2b - USD - conv.'!M440=0,0,'2a - USD - local'!M440/'2b - USD - conv.'!M440)</f>
        <v>0</v>
      </c>
      <c r="N440" s="286">
        <f>IF('2b - USD - conv.'!N440=0,0,'2a - USD - local'!N440/'2b - USD - conv.'!N440)</f>
        <v>0</v>
      </c>
      <c r="O440" s="286">
        <f>IF('2b - USD - conv.'!O440=0,0,'2a - USD - local'!O440/'2b - USD - conv.'!O440)</f>
        <v>0</v>
      </c>
      <c r="P440" s="286">
        <f>IF('2b - USD - conv.'!P440=0,0,'2a - USD - local'!P440/'2b - USD - conv.'!P440)</f>
        <v>0</v>
      </c>
      <c r="Q440" s="286">
        <f>IF('2b - USD - conv.'!Q440=0,0,'2a - USD - local'!Q440/'2b - USD - conv.'!Q440)</f>
        <v>0</v>
      </c>
      <c r="R440" s="286">
        <f>IF('2b - USD - conv.'!R440=0,0,'2a - USD - local'!R440/'2b - USD - conv.'!R440)</f>
        <v>0</v>
      </c>
      <c r="S440" s="286">
        <f>IF('2b - USD - conv.'!S440=0,0,'2a - USD - local'!S440/'2b - USD - conv.'!S440)</f>
        <v>0</v>
      </c>
      <c r="T440" s="286">
        <f>IF('2b - USD - conv.'!T440=0,0,'2a - USD - local'!T440/'2b - USD - conv.'!T440)</f>
        <v>0</v>
      </c>
      <c r="U440" s="286">
        <f>IF('2b - USD - conv.'!U440=0,0,'2a - USD - local'!U440/'2b - USD - conv.'!U440)</f>
        <v>0</v>
      </c>
      <c r="V440" s="286">
        <f>IF('2b - USD - conv.'!V440=0,0,'2a - USD - local'!V440/'2b - USD - conv.'!V440)</f>
        <v>0</v>
      </c>
      <c r="W440" s="286">
        <f>IF('2b - USD - conv.'!W440=0,0,'2a - USD - local'!W440/'2b - USD - conv.'!W440)</f>
        <v>0</v>
      </c>
      <c r="X440" s="286">
        <f>IF('2b - USD - conv.'!X440=0,0,'2a - USD - local'!X440/'2b - USD - conv.'!X440)</f>
        <v>0</v>
      </c>
      <c r="Y440" s="286">
        <f>IF('2b - USD - conv.'!Y440=0,0,'2a - USD - local'!Y440/'2b - USD - conv.'!Y440)</f>
        <v>0</v>
      </c>
      <c r="Z440" s="286">
        <f>IF('2b - USD - conv.'!Z440=0,0,'2a - USD - local'!Z440/'2b - USD - conv.'!Z440)</f>
        <v>0</v>
      </c>
      <c r="AA440" s="286">
        <f>IF('2b - USD - conv.'!AA440=0,0,'2a - USD - local'!AA440/'2b - USD - conv.'!AA440)</f>
        <v>0</v>
      </c>
      <c r="AB440" s="286">
        <f>IF('2b - USD - conv.'!AB440=0,0,'2a - USD - local'!AB440/'2b - USD - conv.'!AB440)</f>
        <v>0</v>
      </c>
      <c r="AC440" s="286">
        <f>IF('2b - USD - conv.'!AC440=0,0,'2a - USD - local'!AC440/'2b - USD - conv.'!AC440)</f>
        <v>0</v>
      </c>
      <c r="AD440" s="286">
        <f>IF('2b - USD - conv.'!AD440=0,0,'2a - USD - local'!AD440/'2b - USD - conv.'!AD440)</f>
        <v>0</v>
      </c>
      <c r="AE440" s="286">
        <f>IF('2b - USD - conv.'!AE440=0,0,'2a - USD - local'!AE440/'2b - USD - conv.'!AE440)</f>
        <v>0</v>
      </c>
      <c r="AF440" s="286">
        <f>IF('2b - USD - conv.'!AF440=0,0,'2a - USD - local'!AF440/'2b - USD - conv.'!AF440)</f>
        <v>0</v>
      </c>
      <c r="AG440" s="286">
        <f>IF('2b - USD - conv.'!AG440=0,0,'2a - USD - local'!AG440/'2b - USD - conv.'!AG440)</f>
        <v>0</v>
      </c>
      <c r="AH440" s="286">
        <f>IF('2b - USD - conv.'!AH440=0,0,'2a - USD - local'!AH440/'2b - USD - conv.'!AH440)</f>
        <v>0</v>
      </c>
      <c r="AI440" s="286">
        <f>IF('2b - USD - conv.'!AI440=0,0,'2a - USD - local'!AI440/'2b - USD - conv.'!AI440)</f>
        <v>0</v>
      </c>
      <c r="AJ440" s="286">
        <f>IF('2b - USD - conv.'!AJ440=0,0,'2a - USD - local'!AJ440/'2b - USD - conv.'!AJ440)</f>
        <v>0</v>
      </c>
      <c r="AK440" s="286">
        <f>IF('2b - USD - conv.'!AK440=0,0,'2a - USD - local'!AK440/'2b - USD - conv.'!AK440)</f>
        <v>0</v>
      </c>
      <c r="AL440" s="286">
        <f>IF('2b - USD - conv.'!AL440=0,0,'2a - USD - local'!AL440/'2b - USD - conv.'!AL440)</f>
        <v>0</v>
      </c>
      <c r="AM440" s="286">
        <f>IF('2b - USD - conv.'!AM440=0,0,'2a - USD - local'!AM440/'2b - USD - conv.'!AM440)</f>
        <v>0</v>
      </c>
      <c r="AN440" s="286">
        <f>IF('2b - USD - conv.'!AN440=0,0,'2a - USD - local'!AN440/'2b - USD - conv.'!AN440)</f>
        <v>0</v>
      </c>
      <c r="AO440" s="286">
        <f>IF('2b - USD - conv.'!AO440=0,0,'2a - USD - local'!AO440/'2b - USD - conv.'!AO440)</f>
        <v>0</v>
      </c>
      <c r="AP440" s="308">
        <f>IF('2b - USD - conv.'!AP440=0,0,'2a - USD - local'!AP440/'2b - USD - conv.'!AP440)</f>
        <v>0</v>
      </c>
    </row>
    <row r="441" spans="1:42" customFormat="1" outlineLevel="2">
      <c r="A441" s="211" t="str">
        <f>A399&amp;"."&amp;A431&amp;"."&amp;A400&amp;"."&amp;B441</f>
        <v>3.d.1.10</v>
      </c>
      <c r="B441">
        <v>10</v>
      </c>
      <c r="C441" t="str">
        <f>'1-GBP'!C441</f>
        <v/>
      </c>
      <c r="M441" s="286">
        <f>IF('2b - USD - conv.'!M441=0,0,'2a - USD - local'!M441/'2b - USD - conv.'!M441)</f>
        <v>0</v>
      </c>
      <c r="N441" s="286">
        <f>IF('2b - USD - conv.'!N441=0,0,'2a - USD - local'!N441/'2b - USD - conv.'!N441)</f>
        <v>0</v>
      </c>
      <c r="O441" s="286">
        <f>IF('2b - USD - conv.'!O441=0,0,'2a - USD - local'!O441/'2b - USD - conv.'!O441)</f>
        <v>0</v>
      </c>
      <c r="P441" s="286">
        <f>IF('2b - USD - conv.'!P441=0,0,'2a - USD - local'!P441/'2b - USD - conv.'!P441)</f>
        <v>0</v>
      </c>
      <c r="Q441" s="286">
        <f>IF('2b - USD - conv.'!Q441=0,0,'2a - USD - local'!Q441/'2b - USD - conv.'!Q441)</f>
        <v>0</v>
      </c>
      <c r="R441" s="286">
        <f>IF('2b - USD - conv.'!R441=0,0,'2a - USD - local'!R441/'2b - USD - conv.'!R441)</f>
        <v>0</v>
      </c>
      <c r="S441" s="286">
        <f>IF('2b - USD - conv.'!S441=0,0,'2a - USD - local'!S441/'2b - USD - conv.'!S441)</f>
        <v>0</v>
      </c>
      <c r="T441" s="286">
        <f>IF('2b - USD - conv.'!T441=0,0,'2a - USD - local'!T441/'2b - USD - conv.'!T441)</f>
        <v>0</v>
      </c>
      <c r="U441" s="286">
        <f>IF('2b - USD - conv.'!U441=0,0,'2a - USD - local'!U441/'2b - USD - conv.'!U441)</f>
        <v>0</v>
      </c>
      <c r="V441" s="286">
        <f>IF('2b - USD - conv.'!V441=0,0,'2a - USD - local'!V441/'2b - USD - conv.'!V441)</f>
        <v>0</v>
      </c>
      <c r="W441" s="286">
        <f>IF('2b - USD - conv.'!W441=0,0,'2a - USD - local'!W441/'2b - USD - conv.'!W441)</f>
        <v>0</v>
      </c>
      <c r="X441" s="286">
        <f>IF('2b - USD - conv.'!X441=0,0,'2a - USD - local'!X441/'2b - USD - conv.'!X441)</f>
        <v>0</v>
      </c>
      <c r="Y441" s="286">
        <f>IF('2b - USD - conv.'!Y441=0,0,'2a - USD - local'!Y441/'2b - USD - conv.'!Y441)</f>
        <v>0</v>
      </c>
      <c r="Z441" s="286">
        <f>IF('2b - USD - conv.'!Z441=0,0,'2a - USD - local'!Z441/'2b - USD - conv.'!Z441)</f>
        <v>0</v>
      </c>
      <c r="AA441" s="286">
        <f>IF('2b - USD - conv.'!AA441=0,0,'2a - USD - local'!AA441/'2b - USD - conv.'!AA441)</f>
        <v>0</v>
      </c>
      <c r="AB441" s="286">
        <f>IF('2b - USD - conv.'!AB441=0,0,'2a - USD - local'!AB441/'2b - USD - conv.'!AB441)</f>
        <v>0</v>
      </c>
      <c r="AC441" s="286">
        <f>IF('2b - USD - conv.'!AC441=0,0,'2a - USD - local'!AC441/'2b - USD - conv.'!AC441)</f>
        <v>0</v>
      </c>
      <c r="AD441" s="286">
        <f>IF('2b - USD - conv.'!AD441=0,0,'2a - USD - local'!AD441/'2b - USD - conv.'!AD441)</f>
        <v>0</v>
      </c>
      <c r="AE441" s="286">
        <f>IF('2b - USD - conv.'!AE441=0,0,'2a - USD - local'!AE441/'2b - USD - conv.'!AE441)</f>
        <v>0</v>
      </c>
      <c r="AF441" s="286">
        <f>IF('2b - USD - conv.'!AF441=0,0,'2a - USD - local'!AF441/'2b - USD - conv.'!AF441)</f>
        <v>0</v>
      </c>
      <c r="AG441" s="286">
        <f>IF('2b - USD - conv.'!AG441=0,0,'2a - USD - local'!AG441/'2b - USD - conv.'!AG441)</f>
        <v>0</v>
      </c>
      <c r="AH441" s="286">
        <f>IF('2b - USD - conv.'!AH441=0,0,'2a - USD - local'!AH441/'2b - USD - conv.'!AH441)</f>
        <v>0</v>
      </c>
      <c r="AI441" s="286">
        <f>IF('2b - USD - conv.'!AI441=0,0,'2a - USD - local'!AI441/'2b - USD - conv.'!AI441)</f>
        <v>0</v>
      </c>
      <c r="AJ441" s="286">
        <f>IF('2b - USD - conv.'!AJ441=0,0,'2a - USD - local'!AJ441/'2b - USD - conv.'!AJ441)</f>
        <v>0</v>
      </c>
      <c r="AK441" s="286">
        <f>IF('2b - USD - conv.'!AK441=0,0,'2a - USD - local'!AK441/'2b - USD - conv.'!AK441)</f>
        <v>0</v>
      </c>
      <c r="AL441" s="286">
        <f>IF('2b - USD - conv.'!AL441=0,0,'2a - USD - local'!AL441/'2b - USD - conv.'!AL441)</f>
        <v>0</v>
      </c>
      <c r="AM441" s="286">
        <f>IF('2b - USD - conv.'!AM441=0,0,'2a - USD - local'!AM441/'2b - USD - conv.'!AM441)</f>
        <v>0</v>
      </c>
      <c r="AN441" s="286">
        <f>IF('2b - USD - conv.'!AN441=0,0,'2a - USD - local'!AN441/'2b - USD - conv.'!AN441)</f>
        <v>0</v>
      </c>
      <c r="AO441" s="286">
        <f>IF('2b - USD - conv.'!AO441=0,0,'2a - USD - local'!AO441/'2b - USD - conv.'!AO441)</f>
        <v>0</v>
      </c>
      <c r="AP441" s="308">
        <f>IF('2b - USD - conv.'!AP441=0,0,'2a - USD - local'!AP441/'2b - USD - conv.'!AP441)</f>
        <v>0</v>
      </c>
    </row>
    <row r="442" spans="1:42" customFormat="1" outlineLevel="2">
      <c r="A442" s="211" t="str">
        <f>A399&amp;"."&amp;A431&amp;"."&amp;A400&amp;"."&amp;B442</f>
        <v>3.d.1.11</v>
      </c>
      <c r="B442">
        <v>11</v>
      </c>
      <c r="C442" t="str">
        <f>'1-GBP'!C442</f>
        <v/>
      </c>
      <c r="M442" s="286">
        <f>IF('2b - USD - conv.'!M442=0,0,'2a - USD - local'!M442/'2b - USD - conv.'!M442)</f>
        <v>0</v>
      </c>
      <c r="N442" s="286">
        <f>IF('2b - USD - conv.'!N442=0,0,'2a - USD - local'!N442/'2b - USD - conv.'!N442)</f>
        <v>0</v>
      </c>
      <c r="O442" s="286">
        <f>IF('2b - USD - conv.'!O442=0,0,'2a - USD - local'!O442/'2b - USD - conv.'!O442)</f>
        <v>0</v>
      </c>
      <c r="P442" s="286">
        <f>IF('2b - USD - conv.'!P442=0,0,'2a - USD - local'!P442/'2b - USD - conv.'!P442)</f>
        <v>0</v>
      </c>
      <c r="Q442" s="286">
        <f>IF('2b - USD - conv.'!Q442=0,0,'2a - USD - local'!Q442/'2b - USD - conv.'!Q442)</f>
        <v>0</v>
      </c>
      <c r="R442" s="286">
        <f>IF('2b - USD - conv.'!R442=0,0,'2a - USD - local'!R442/'2b - USD - conv.'!R442)</f>
        <v>0</v>
      </c>
      <c r="S442" s="286">
        <f>IF('2b - USD - conv.'!S442=0,0,'2a - USD - local'!S442/'2b - USD - conv.'!S442)</f>
        <v>0</v>
      </c>
      <c r="T442" s="286">
        <f>IF('2b - USD - conv.'!T442=0,0,'2a - USD - local'!T442/'2b - USD - conv.'!T442)</f>
        <v>0</v>
      </c>
      <c r="U442" s="286">
        <f>IF('2b - USD - conv.'!U442=0,0,'2a - USD - local'!U442/'2b - USD - conv.'!U442)</f>
        <v>0</v>
      </c>
      <c r="V442" s="286">
        <f>IF('2b - USD - conv.'!V442=0,0,'2a - USD - local'!V442/'2b - USD - conv.'!V442)</f>
        <v>0</v>
      </c>
      <c r="W442" s="286">
        <f>IF('2b - USD - conv.'!W442=0,0,'2a - USD - local'!W442/'2b - USD - conv.'!W442)</f>
        <v>0</v>
      </c>
      <c r="X442" s="286">
        <f>IF('2b - USD - conv.'!X442=0,0,'2a - USD - local'!X442/'2b - USD - conv.'!X442)</f>
        <v>0</v>
      </c>
      <c r="Y442" s="286">
        <f>IF('2b - USD - conv.'!Y442=0,0,'2a - USD - local'!Y442/'2b - USD - conv.'!Y442)</f>
        <v>0</v>
      </c>
      <c r="Z442" s="286">
        <f>IF('2b - USD - conv.'!Z442=0,0,'2a - USD - local'!Z442/'2b - USD - conv.'!Z442)</f>
        <v>0</v>
      </c>
      <c r="AA442" s="286">
        <f>IF('2b - USD - conv.'!AA442=0,0,'2a - USD - local'!AA442/'2b - USD - conv.'!AA442)</f>
        <v>0</v>
      </c>
      <c r="AB442" s="286">
        <f>IF('2b - USD - conv.'!AB442=0,0,'2a - USD - local'!AB442/'2b - USD - conv.'!AB442)</f>
        <v>0</v>
      </c>
      <c r="AC442" s="286">
        <f>IF('2b - USD - conv.'!AC442=0,0,'2a - USD - local'!AC442/'2b - USD - conv.'!AC442)</f>
        <v>0</v>
      </c>
      <c r="AD442" s="286">
        <f>IF('2b - USD - conv.'!AD442=0,0,'2a - USD - local'!AD442/'2b - USD - conv.'!AD442)</f>
        <v>0</v>
      </c>
      <c r="AE442" s="286">
        <f>IF('2b - USD - conv.'!AE442=0,0,'2a - USD - local'!AE442/'2b - USD - conv.'!AE442)</f>
        <v>0</v>
      </c>
      <c r="AF442" s="286">
        <f>IF('2b - USD - conv.'!AF442=0,0,'2a - USD - local'!AF442/'2b - USD - conv.'!AF442)</f>
        <v>0</v>
      </c>
      <c r="AG442" s="286">
        <f>IF('2b - USD - conv.'!AG442=0,0,'2a - USD - local'!AG442/'2b - USD - conv.'!AG442)</f>
        <v>0</v>
      </c>
      <c r="AH442" s="286">
        <f>IF('2b - USD - conv.'!AH442=0,0,'2a - USD - local'!AH442/'2b - USD - conv.'!AH442)</f>
        <v>0</v>
      </c>
      <c r="AI442" s="286">
        <f>IF('2b - USD - conv.'!AI442=0,0,'2a - USD - local'!AI442/'2b - USD - conv.'!AI442)</f>
        <v>0</v>
      </c>
      <c r="AJ442" s="286">
        <f>IF('2b - USD - conv.'!AJ442=0,0,'2a - USD - local'!AJ442/'2b - USD - conv.'!AJ442)</f>
        <v>0</v>
      </c>
      <c r="AK442" s="286">
        <f>IF('2b - USD - conv.'!AK442=0,0,'2a - USD - local'!AK442/'2b - USD - conv.'!AK442)</f>
        <v>0</v>
      </c>
      <c r="AL442" s="286">
        <f>IF('2b - USD - conv.'!AL442=0,0,'2a - USD - local'!AL442/'2b - USD - conv.'!AL442)</f>
        <v>0</v>
      </c>
      <c r="AM442" s="286">
        <f>IF('2b - USD - conv.'!AM442=0,0,'2a - USD - local'!AM442/'2b - USD - conv.'!AM442)</f>
        <v>0</v>
      </c>
      <c r="AN442" s="286">
        <f>IF('2b - USD - conv.'!AN442=0,0,'2a - USD - local'!AN442/'2b - USD - conv.'!AN442)</f>
        <v>0</v>
      </c>
      <c r="AO442" s="286">
        <f>IF('2b - USD - conv.'!AO442=0,0,'2a - USD - local'!AO442/'2b - USD - conv.'!AO442)</f>
        <v>0</v>
      </c>
      <c r="AP442" s="308">
        <f>IF('2b - USD - conv.'!AP442=0,0,'2a - USD - local'!AP442/'2b - USD - conv.'!AP442)</f>
        <v>0</v>
      </c>
    </row>
    <row r="443" spans="1:42" customFormat="1" outlineLevel="2">
      <c r="A443" s="211" t="str">
        <f>A399&amp;"."&amp;A431&amp;"."&amp;A400&amp;"."&amp;B443</f>
        <v>3.d.1.12</v>
      </c>
      <c r="B443">
        <v>12</v>
      </c>
      <c r="C443" t="str">
        <f>'1-GBP'!C443</f>
        <v/>
      </c>
      <c r="M443" s="286">
        <f>IF('2b - USD - conv.'!M443=0,0,'2a - USD - local'!M443/'2b - USD - conv.'!M443)</f>
        <v>0</v>
      </c>
      <c r="N443" s="286">
        <f>IF('2b - USD - conv.'!N443=0,0,'2a - USD - local'!N443/'2b - USD - conv.'!N443)</f>
        <v>0</v>
      </c>
      <c r="O443" s="286">
        <f>IF('2b - USD - conv.'!O443=0,0,'2a - USD - local'!O443/'2b - USD - conv.'!O443)</f>
        <v>0</v>
      </c>
      <c r="P443" s="286">
        <f>IF('2b - USD - conv.'!P443=0,0,'2a - USD - local'!P443/'2b - USD - conv.'!P443)</f>
        <v>0</v>
      </c>
      <c r="Q443" s="286">
        <f>IF('2b - USD - conv.'!Q443=0,0,'2a - USD - local'!Q443/'2b - USD - conv.'!Q443)</f>
        <v>0</v>
      </c>
      <c r="R443" s="286">
        <f>IF('2b - USD - conv.'!R443=0,0,'2a - USD - local'!R443/'2b - USD - conv.'!R443)</f>
        <v>0</v>
      </c>
      <c r="S443" s="286">
        <f>IF('2b - USD - conv.'!S443=0,0,'2a - USD - local'!S443/'2b - USD - conv.'!S443)</f>
        <v>0</v>
      </c>
      <c r="T443" s="286">
        <f>IF('2b - USD - conv.'!T443=0,0,'2a - USD - local'!T443/'2b - USD - conv.'!T443)</f>
        <v>0</v>
      </c>
      <c r="U443" s="286">
        <f>IF('2b - USD - conv.'!U443=0,0,'2a - USD - local'!U443/'2b - USD - conv.'!U443)</f>
        <v>0</v>
      </c>
      <c r="V443" s="286">
        <f>IF('2b - USD - conv.'!V443=0,0,'2a - USD - local'!V443/'2b - USD - conv.'!V443)</f>
        <v>0</v>
      </c>
      <c r="W443" s="286">
        <f>IF('2b - USD - conv.'!W443=0,0,'2a - USD - local'!W443/'2b - USD - conv.'!W443)</f>
        <v>0</v>
      </c>
      <c r="X443" s="286">
        <f>IF('2b - USD - conv.'!X443=0,0,'2a - USD - local'!X443/'2b - USD - conv.'!X443)</f>
        <v>0</v>
      </c>
      <c r="Y443" s="286">
        <f>IF('2b - USD - conv.'!Y443=0,0,'2a - USD - local'!Y443/'2b - USD - conv.'!Y443)</f>
        <v>0</v>
      </c>
      <c r="Z443" s="286">
        <f>IF('2b - USD - conv.'!Z443=0,0,'2a - USD - local'!Z443/'2b - USD - conv.'!Z443)</f>
        <v>0</v>
      </c>
      <c r="AA443" s="286">
        <f>IF('2b - USD - conv.'!AA443=0,0,'2a - USD - local'!AA443/'2b - USD - conv.'!AA443)</f>
        <v>0</v>
      </c>
      <c r="AB443" s="286">
        <f>IF('2b - USD - conv.'!AB443=0,0,'2a - USD - local'!AB443/'2b - USD - conv.'!AB443)</f>
        <v>0</v>
      </c>
      <c r="AC443" s="286">
        <f>IF('2b - USD - conv.'!AC443=0,0,'2a - USD - local'!AC443/'2b - USD - conv.'!AC443)</f>
        <v>0</v>
      </c>
      <c r="AD443" s="286">
        <f>IF('2b - USD - conv.'!AD443=0,0,'2a - USD - local'!AD443/'2b - USD - conv.'!AD443)</f>
        <v>0</v>
      </c>
      <c r="AE443" s="286">
        <f>IF('2b - USD - conv.'!AE443=0,0,'2a - USD - local'!AE443/'2b - USD - conv.'!AE443)</f>
        <v>0</v>
      </c>
      <c r="AF443" s="286">
        <f>IF('2b - USD - conv.'!AF443=0,0,'2a - USD - local'!AF443/'2b - USD - conv.'!AF443)</f>
        <v>0</v>
      </c>
      <c r="AG443" s="286">
        <f>IF('2b - USD - conv.'!AG443=0,0,'2a - USD - local'!AG443/'2b - USD - conv.'!AG443)</f>
        <v>0</v>
      </c>
      <c r="AH443" s="286">
        <f>IF('2b - USD - conv.'!AH443=0,0,'2a - USD - local'!AH443/'2b - USD - conv.'!AH443)</f>
        <v>0</v>
      </c>
      <c r="AI443" s="286">
        <f>IF('2b - USD - conv.'!AI443=0,0,'2a - USD - local'!AI443/'2b - USD - conv.'!AI443)</f>
        <v>0</v>
      </c>
      <c r="AJ443" s="286">
        <f>IF('2b - USD - conv.'!AJ443=0,0,'2a - USD - local'!AJ443/'2b - USD - conv.'!AJ443)</f>
        <v>0</v>
      </c>
      <c r="AK443" s="286">
        <f>IF('2b - USD - conv.'!AK443=0,0,'2a - USD - local'!AK443/'2b - USD - conv.'!AK443)</f>
        <v>0</v>
      </c>
      <c r="AL443" s="286">
        <f>IF('2b - USD - conv.'!AL443=0,0,'2a - USD - local'!AL443/'2b - USD - conv.'!AL443)</f>
        <v>0</v>
      </c>
      <c r="AM443" s="286">
        <f>IF('2b - USD - conv.'!AM443=0,0,'2a - USD - local'!AM443/'2b - USD - conv.'!AM443)</f>
        <v>0</v>
      </c>
      <c r="AN443" s="286">
        <f>IF('2b - USD - conv.'!AN443=0,0,'2a - USD - local'!AN443/'2b - USD - conv.'!AN443)</f>
        <v>0</v>
      </c>
      <c r="AO443" s="286">
        <f>IF('2b - USD - conv.'!AO443=0,0,'2a - USD - local'!AO443/'2b - USD - conv.'!AO443)</f>
        <v>0</v>
      </c>
      <c r="AP443" s="308">
        <f>IF('2b - USD - conv.'!AP443=0,0,'2a - USD - local'!AP443/'2b - USD - conv.'!AP443)</f>
        <v>0</v>
      </c>
    </row>
    <row r="444" spans="1:42" customFormat="1" outlineLevel="1" collapsed="1">
      <c r="A444" s="212"/>
      <c r="B444" s="201">
        <f>B443-COUNTIFS(C432:C443,"")</f>
        <v>5</v>
      </c>
      <c r="C444" s="201" t="s">
        <v>285</v>
      </c>
      <c r="D444" s="201"/>
      <c r="E444" s="201"/>
      <c r="F444" s="201"/>
      <c r="G444" s="201"/>
      <c r="H444" s="201"/>
      <c r="I444" s="201"/>
      <c r="J444" s="201"/>
      <c r="K444" s="201"/>
      <c r="L444" s="201"/>
      <c r="M444" s="280">
        <f t="shared" ref="M444:AP444" si="37">SUM(M432:M443)</f>
        <v>0</v>
      </c>
      <c r="N444" s="280">
        <f t="shared" si="37"/>
        <v>0</v>
      </c>
      <c r="O444" s="280">
        <f t="shared" si="37"/>
        <v>0</v>
      </c>
      <c r="P444" s="280">
        <f t="shared" si="37"/>
        <v>0</v>
      </c>
      <c r="Q444" s="280">
        <f t="shared" si="37"/>
        <v>0</v>
      </c>
      <c r="R444" s="280">
        <f t="shared" si="37"/>
        <v>0</v>
      </c>
      <c r="S444" s="280">
        <f t="shared" si="37"/>
        <v>0</v>
      </c>
      <c r="T444" s="280">
        <f t="shared" si="37"/>
        <v>0</v>
      </c>
      <c r="U444" s="280">
        <f t="shared" si="37"/>
        <v>0</v>
      </c>
      <c r="V444" s="280">
        <f t="shared" si="37"/>
        <v>0</v>
      </c>
      <c r="W444" s="280">
        <f t="shared" si="37"/>
        <v>0</v>
      </c>
      <c r="X444" s="280">
        <f t="shared" si="37"/>
        <v>0</v>
      </c>
      <c r="Y444" s="280">
        <f t="shared" si="37"/>
        <v>0</v>
      </c>
      <c r="Z444" s="280">
        <f t="shared" si="37"/>
        <v>0</v>
      </c>
      <c r="AA444" s="280">
        <f t="shared" si="37"/>
        <v>0</v>
      </c>
      <c r="AB444" s="280">
        <f t="shared" si="37"/>
        <v>0</v>
      </c>
      <c r="AC444" s="280">
        <f t="shared" si="37"/>
        <v>0</v>
      </c>
      <c r="AD444" s="280">
        <f t="shared" si="37"/>
        <v>0</v>
      </c>
      <c r="AE444" s="280">
        <f t="shared" si="37"/>
        <v>0</v>
      </c>
      <c r="AF444" s="280">
        <f t="shared" si="37"/>
        <v>0</v>
      </c>
      <c r="AG444" s="280">
        <f t="shared" si="37"/>
        <v>0</v>
      </c>
      <c r="AH444" s="280">
        <f t="shared" si="37"/>
        <v>0</v>
      </c>
      <c r="AI444" s="280">
        <f t="shared" si="37"/>
        <v>0</v>
      </c>
      <c r="AJ444" s="280">
        <f t="shared" si="37"/>
        <v>0</v>
      </c>
      <c r="AK444" s="280">
        <f t="shared" si="37"/>
        <v>0</v>
      </c>
      <c r="AL444" s="280">
        <f t="shared" si="37"/>
        <v>0</v>
      </c>
      <c r="AM444" s="280">
        <f t="shared" si="37"/>
        <v>0</v>
      </c>
      <c r="AN444" s="280">
        <f t="shared" si="37"/>
        <v>0</v>
      </c>
      <c r="AO444" s="280">
        <f t="shared" si="37"/>
        <v>0</v>
      </c>
      <c r="AP444" s="280">
        <f t="shared" si="37"/>
        <v>0</v>
      </c>
    </row>
    <row r="445" spans="1:42" customFormat="1" ht="16.149999999999999" outlineLevel="1" thickBot="1">
      <c r="A445" s="213"/>
      <c r="B445" s="202"/>
      <c r="C445" s="202"/>
      <c r="D445" s="202"/>
      <c r="E445" s="202"/>
      <c r="F445" s="202"/>
      <c r="G445" s="202"/>
      <c r="H445" s="202"/>
      <c r="I445" s="202"/>
      <c r="J445" s="202"/>
      <c r="K445" s="202"/>
      <c r="L445" s="202"/>
      <c r="M445" s="313"/>
      <c r="N445" s="313"/>
      <c r="O445" s="313"/>
      <c r="P445" s="313"/>
      <c r="Q445" s="313"/>
      <c r="R445" s="313"/>
      <c r="S445" s="313"/>
      <c r="T445" s="313"/>
      <c r="U445" s="313"/>
      <c r="V445" s="313"/>
      <c r="W445" s="313"/>
      <c r="X445" s="313"/>
      <c r="Y445" s="313"/>
      <c r="Z445" s="313"/>
      <c r="AA445" s="313"/>
      <c r="AB445" s="313"/>
      <c r="AC445" s="313"/>
      <c r="AD445" s="313"/>
      <c r="AE445" s="313"/>
      <c r="AF445" s="313"/>
      <c r="AG445" s="313"/>
      <c r="AH445" s="313"/>
      <c r="AI445" s="313"/>
      <c r="AJ445" s="313"/>
      <c r="AK445" s="313"/>
      <c r="AL445" s="313"/>
      <c r="AM445" s="313"/>
      <c r="AN445" s="313"/>
      <c r="AO445" s="313"/>
      <c r="AP445" s="313"/>
    </row>
    <row r="446" spans="1:42" customFormat="1" ht="16.149999999999999" outlineLevel="1" thickBot="1">
      <c r="A446" s="214" t="s">
        <v>288</v>
      </c>
      <c r="B446" s="203">
        <f>B444+B429+B414</f>
        <v>5</v>
      </c>
      <c r="C446" s="203" t="s">
        <v>289</v>
      </c>
      <c r="D446" s="203"/>
      <c r="E446" s="203"/>
      <c r="F446" s="203"/>
      <c r="G446" s="203" t="str">
        <f>+"Total "&amp;$B399&amp;" "&amp;$B400</f>
        <v>Total Phase 3 Humber Onshore Transportation System</v>
      </c>
      <c r="H446" s="203"/>
      <c r="I446" s="203"/>
      <c r="J446" s="203"/>
      <c r="K446" s="203"/>
      <c r="L446" s="203"/>
      <c r="M446" s="284">
        <f t="shared" ref="M446:AP446" si="38">SUM(M414,M429,M444)</f>
        <v>0</v>
      </c>
      <c r="N446" s="284">
        <f t="shared" si="38"/>
        <v>0</v>
      </c>
      <c r="O446" s="284">
        <f t="shared" si="38"/>
        <v>0</v>
      </c>
      <c r="P446" s="284">
        <f t="shared" si="38"/>
        <v>0</v>
      </c>
      <c r="Q446" s="284">
        <f t="shared" si="38"/>
        <v>0</v>
      </c>
      <c r="R446" s="284">
        <f t="shared" si="38"/>
        <v>0</v>
      </c>
      <c r="S446" s="284">
        <f t="shared" si="38"/>
        <v>0</v>
      </c>
      <c r="T446" s="284">
        <f t="shared" si="38"/>
        <v>0</v>
      </c>
      <c r="U446" s="284">
        <f t="shared" si="38"/>
        <v>0</v>
      </c>
      <c r="V446" s="284">
        <f t="shared" si="38"/>
        <v>0</v>
      </c>
      <c r="W446" s="284">
        <f t="shared" si="38"/>
        <v>0</v>
      </c>
      <c r="X446" s="284">
        <f t="shared" si="38"/>
        <v>0</v>
      </c>
      <c r="Y446" s="284">
        <f t="shared" si="38"/>
        <v>0</v>
      </c>
      <c r="Z446" s="284">
        <f t="shared" si="38"/>
        <v>0</v>
      </c>
      <c r="AA446" s="284">
        <f t="shared" si="38"/>
        <v>0</v>
      </c>
      <c r="AB446" s="284">
        <f t="shared" si="38"/>
        <v>0</v>
      </c>
      <c r="AC446" s="284">
        <f t="shared" si="38"/>
        <v>0</v>
      </c>
      <c r="AD446" s="284">
        <f t="shared" si="38"/>
        <v>0</v>
      </c>
      <c r="AE446" s="284">
        <f t="shared" si="38"/>
        <v>0</v>
      </c>
      <c r="AF446" s="284">
        <f t="shared" si="38"/>
        <v>0</v>
      </c>
      <c r="AG446" s="284">
        <f t="shared" si="38"/>
        <v>0</v>
      </c>
      <c r="AH446" s="284">
        <f t="shared" si="38"/>
        <v>0</v>
      </c>
      <c r="AI446" s="284">
        <f t="shared" si="38"/>
        <v>0</v>
      </c>
      <c r="AJ446" s="284">
        <f t="shared" si="38"/>
        <v>0</v>
      </c>
      <c r="AK446" s="284">
        <f t="shared" si="38"/>
        <v>0</v>
      </c>
      <c r="AL446" s="284">
        <f t="shared" si="38"/>
        <v>0</v>
      </c>
      <c r="AM446" s="284">
        <f t="shared" si="38"/>
        <v>0</v>
      </c>
      <c r="AN446" s="284">
        <f t="shared" si="38"/>
        <v>0</v>
      </c>
      <c r="AO446" s="284">
        <f t="shared" si="38"/>
        <v>0</v>
      </c>
      <c r="AP446" s="284">
        <f t="shared" si="38"/>
        <v>0</v>
      </c>
    </row>
    <row r="447" spans="1:42" customFormat="1" collapsed="1">
      <c r="A447" s="211"/>
      <c r="M447" s="314"/>
      <c r="N447" s="314"/>
      <c r="O447" s="314"/>
      <c r="P447" s="314"/>
      <c r="Q447" s="314"/>
      <c r="R447" s="314"/>
      <c r="S447" s="314"/>
      <c r="T447" s="314"/>
      <c r="U447" s="314"/>
      <c r="V447" s="314"/>
      <c r="W447" s="314"/>
      <c r="X447" s="314"/>
      <c r="Y447" s="314"/>
      <c r="Z447" s="314"/>
      <c r="AA447" s="314"/>
      <c r="AB447" s="314"/>
      <c r="AC447" s="314"/>
      <c r="AD447" s="314"/>
      <c r="AE447" s="314"/>
      <c r="AF447" s="314"/>
      <c r="AG447" s="314"/>
      <c r="AH447" s="314"/>
      <c r="AI447" s="314"/>
      <c r="AJ447" s="314"/>
      <c r="AK447" s="314"/>
      <c r="AL447" s="314"/>
      <c r="AM447" s="314"/>
      <c r="AN447" s="314"/>
      <c r="AO447" s="314"/>
      <c r="AP447" s="314"/>
    </row>
    <row r="448" spans="1:42" customFormat="1">
      <c r="A448" s="209" t="str">
        <f>_xlfn.TEXTBEFORE(J448,".")</f>
        <v>3</v>
      </c>
      <c r="B448" s="196" t="str">
        <f>_xlfn.XLOOKUP($A448,Select!$B$4:$B$65,Select!$C$4:$C$65)</f>
        <v>Phase 3</v>
      </c>
      <c r="C448" s="197"/>
      <c r="D448" s="197">
        <f>B463+B478+B493</f>
        <v>6</v>
      </c>
      <c r="E448" s="197" t="s">
        <v>281</v>
      </c>
      <c r="F448" s="197"/>
      <c r="G448" s="197"/>
      <c r="H448" s="197"/>
      <c r="I448" s="197" t="s">
        <v>282</v>
      </c>
      <c r="J448" s="197" t="str">
        <f>Select!$M$13</f>
        <v>3.2</v>
      </c>
      <c r="K448" s="197"/>
      <c r="L448" s="197"/>
      <c r="M448" s="318"/>
      <c r="N448" s="319"/>
      <c r="O448" s="319"/>
      <c r="P448" s="319"/>
      <c r="Q448" s="319"/>
      <c r="R448" s="319"/>
      <c r="S448" s="319"/>
      <c r="T448" s="319"/>
      <c r="U448" s="319"/>
      <c r="V448" s="319"/>
      <c r="W448" s="319"/>
      <c r="X448" s="319"/>
      <c r="Y448" s="319"/>
      <c r="Z448" s="319"/>
      <c r="AA448" s="319"/>
      <c r="AB448" s="319"/>
      <c r="AC448" s="319"/>
      <c r="AD448" s="319"/>
      <c r="AE448" s="319"/>
      <c r="AF448" s="319"/>
      <c r="AG448" s="319"/>
      <c r="AH448" s="319"/>
      <c r="AI448" s="319"/>
      <c r="AJ448" s="319"/>
      <c r="AK448" s="319"/>
      <c r="AL448" s="319"/>
      <c r="AM448" s="319"/>
      <c r="AN448" s="319"/>
      <c r="AO448" s="319"/>
      <c r="AP448" s="319"/>
    </row>
    <row r="449" spans="1:42" customFormat="1" outlineLevel="1">
      <c r="A449" s="210" t="str">
        <f>_xlfn.TEXTAFTER(J448,".")</f>
        <v>2</v>
      </c>
      <c r="B449" s="199" t="str">
        <f>_xlfn.XLOOKUP($J448,Select!$K$4:$K$65,Select!$F$4:$F$65)</f>
        <v>CS006 &amp; CS007 Storage Systems</v>
      </c>
      <c r="C449" s="199"/>
      <c r="D449" s="199"/>
      <c r="E449" s="199"/>
      <c r="F449" s="199"/>
      <c r="G449" s="199"/>
      <c r="H449" s="199"/>
      <c r="I449" s="199"/>
      <c r="J449" s="199"/>
      <c r="K449" s="199"/>
      <c r="L449" s="199"/>
      <c r="M449" s="320"/>
      <c r="N449" s="320"/>
      <c r="O449" s="320"/>
      <c r="P449" s="320"/>
      <c r="Q449" s="320"/>
      <c r="R449" s="320"/>
      <c r="S449" s="320"/>
      <c r="T449" s="320"/>
      <c r="U449" s="320"/>
      <c r="V449" s="320"/>
      <c r="W449" s="320"/>
      <c r="X449" s="320"/>
      <c r="Y449" s="320"/>
      <c r="Z449" s="320"/>
      <c r="AA449" s="320"/>
      <c r="AB449" s="320"/>
      <c r="AC449" s="320"/>
      <c r="AD449" s="320"/>
      <c r="AE449" s="320"/>
      <c r="AF449" s="320"/>
      <c r="AG449" s="320"/>
      <c r="AH449" s="320"/>
      <c r="AI449" s="320"/>
      <c r="AJ449" s="320"/>
      <c r="AK449" s="320"/>
      <c r="AL449" s="320"/>
      <c r="AM449" s="320"/>
      <c r="AN449" s="320"/>
      <c r="AO449" s="320"/>
      <c r="AP449" s="320"/>
    </row>
    <row r="450" spans="1:42" customFormat="1" outlineLevel="1">
      <c r="A450" s="220" t="s">
        <v>150</v>
      </c>
      <c r="B450" s="220" t="s">
        <v>283</v>
      </c>
      <c r="C450" s="220" t="s">
        <v>284</v>
      </c>
      <c r="D450" s="220"/>
      <c r="E450" s="220"/>
      <c r="F450" s="220"/>
      <c r="G450" s="220"/>
      <c r="H450" s="220"/>
      <c r="I450" s="220"/>
      <c r="J450" s="220"/>
      <c r="K450" s="220"/>
      <c r="L450" s="220"/>
      <c r="M450" s="315"/>
      <c r="N450" s="315"/>
      <c r="O450" s="315"/>
      <c r="P450" s="315"/>
      <c r="Q450" s="315"/>
      <c r="R450" s="315"/>
      <c r="S450" s="315"/>
      <c r="T450" s="315"/>
      <c r="U450" s="315"/>
      <c r="V450" s="315"/>
      <c r="W450" s="315"/>
      <c r="X450" s="315"/>
      <c r="Y450" s="315"/>
      <c r="Z450" s="315"/>
      <c r="AA450" s="315"/>
      <c r="AB450" s="315"/>
      <c r="AC450" s="315"/>
      <c r="AD450" s="315"/>
      <c r="AE450" s="315"/>
      <c r="AF450" s="315"/>
      <c r="AG450" s="315"/>
      <c r="AH450" s="315"/>
      <c r="AI450" s="315"/>
      <c r="AJ450" s="315"/>
      <c r="AK450" s="315"/>
      <c r="AL450" s="315"/>
      <c r="AM450" s="315"/>
      <c r="AN450" s="315"/>
      <c r="AO450" s="315"/>
      <c r="AP450" s="315"/>
    </row>
    <row r="451" spans="1:42" customFormat="1" outlineLevel="2">
      <c r="A451" s="211" t="str">
        <f>A448&amp;"."&amp;A450&amp;"."&amp;A449&amp;"."&amp;B451</f>
        <v>3.c.2.1</v>
      </c>
      <c r="B451">
        <v>1</v>
      </c>
      <c r="C451" t="str">
        <f>'1-GBP'!C451</f>
        <v/>
      </c>
      <c r="M451" s="286">
        <f>IF('2b - USD - conv.'!M451=0,0,'2a - USD - local'!M451/'2b - USD - conv.'!M451)</f>
        <v>0</v>
      </c>
      <c r="N451" s="286">
        <f>IF('2b - USD - conv.'!N451=0,0,'2a - USD - local'!N451/'2b - USD - conv.'!N451)</f>
        <v>0</v>
      </c>
      <c r="O451" s="286">
        <f>IF('2b - USD - conv.'!O451=0,0,'2a - USD - local'!O451/'2b - USD - conv.'!O451)</f>
        <v>0</v>
      </c>
      <c r="P451" s="286">
        <f>IF('2b - USD - conv.'!P451=0,0,'2a - USD - local'!P451/'2b - USD - conv.'!P451)</f>
        <v>0</v>
      </c>
      <c r="Q451" s="286">
        <f>IF('2b - USD - conv.'!Q451=0,0,'2a - USD - local'!Q451/'2b - USD - conv.'!Q451)</f>
        <v>0</v>
      </c>
      <c r="R451" s="286">
        <f>IF('2b - USD - conv.'!R451=0,0,'2a - USD - local'!R451/'2b - USD - conv.'!R451)</f>
        <v>0</v>
      </c>
      <c r="S451" s="286">
        <f>IF('2b - USD - conv.'!S451=0,0,'2a - USD - local'!S451/'2b - USD - conv.'!S451)</f>
        <v>0</v>
      </c>
      <c r="T451" s="286">
        <f>IF('2b - USD - conv.'!T451=0,0,'2a - USD - local'!T451/'2b - USD - conv.'!T451)</f>
        <v>0</v>
      </c>
      <c r="U451" s="286">
        <f>IF('2b - USD - conv.'!U451=0,0,'2a - USD - local'!U451/'2b - USD - conv.'!U451)</f>
        <v>0</v>
      </c>
      <c r="V451" s="286">
        <f>IF('2b - USD - conv.'!V451=0,0,'2a - USD - local'!V451/'2b - USD - conv.'!V451)</f>
        <v>0</v>
      </c>
      <c r="W451" s="286">
        <f>IF('2b - USD - conv.'!W451=0,0,'2a - USD - local'!W451/'2b - USD - conv.'!W451)</f>
        <v>0</v>
      </c>
      <c r="X451" s="286">
        <f>IF('2b - USD - conv.'!X451=0,0,'2a - USD - local'!X451/'2b - USD - conv.'!X451)</f>
        <v>0</v>
      </c>
      <c r="Y451" s="286">
        <f>IF('2b - USD - conv.'!Y451=0,0,'2a - USD - local'!Y451/'2b - USD - conv.'!Y451)</f>
        <v>0</v>
      </c>
      <c r="Z451" s="286">
        <f>IF('2b - USD - conv.'!Z451=0,0,'2a - USD - local'!Z451/'2b - USD - conv.'!Z451)</f>
        <v>0</v>
      </c>
      <c r="AA451" s="286">
        <f>IF('2b - USD - conv.'!AA451=0,0,'2a - USD - local'!AA451/'2b - USD - conv.'!AA451)</f>
        <v>0</v>
      </c>
      <c r="AB451" s="286">
        <f>IF('2b - USD - conv.'!AB451=0,0,'2a - USD - local'!AB451/'2b - USD - conv.'!AB451)</f>
        <v>0</v>
      </c>
      <c r="AC451" s="286">
        <f>IF('2b - USD - conv.'!AC451=0,0,'2a - USD - local'!AC451/'2b - USD - conv.'!AC451)</f>
        <v>0</v>
      </c>
      <c r="AD451" s="286">
        <f>IF('2b - USD - conv.'!AD451=0,0,'2a - USD - local'!AD451/'2b - USD - conv.'!AD451)</f>
        <v>0</v>
      </c>
      <c r="AE451" s="286">
        <f>IF('2b - USD - conv.'!AE451=0,0,'2a - USD - local'!AE451/'2b - USD - conv.'!AE451)</f>
        <v>0</v>
      </c>
      <c r="AF451" s="286">
        <f>IF('2b - USD - conv.'!AF451=0,0,'2a - USD - local'!AF451/'2b - USD - conv.'!AF451)</f>
        <v>0</v>
      </c>
      <c r="AG451" s="286">
        <f>IF('2b - USD - conv.'!AG451=0,0,'2a - USD - local'!AG451/'2b - USD - conv.'!AG451)</f>
        <v>0</v>
      </c>
      <c r="AH451" s="286">
        <f>IF('2b - USD - conv.'!AH451=0,0,'2a - USD - local'!AH451/'2b - USD - conv.'!AH451)</f>
        <v>0</v>
      </c>
      <c r="AI451" s="286">
        <f>IF('2b - USD - conv.'!AI451=0,0,'2a - USD - local'!AI451/'2b - USD - conv.'!AI451)</f>
        <v>0</v>
      </c>
      <c r="AJ451" s="286">
        <f>IF('2b - USD - conv.'!AJ451=0,0,'2a - USD - local'!AJ451/'2b - USD - conv.'!AJ451)</f>
        <v>0</v>
      </c>
      <c r="AK451" s="286">
        <f>IF('2b - USD - conv.'!AK451=0,0,'2a - USD - local'!AK451/'2b - USD - conv.'!AK451)</f>
        <v>0</v>
      </c>
      <c r="AL451" s="286">
        <f>IF('2b - USD - conv.'!AL451=0,0,'2a - USD - local'!AL451/'2b - USD - conv.'!AL451)</f>
        <v>0</v>
      </c>
      <c r="AM451" s="286">
        <f>IF('2b - USD - conv.'!AM451=0,0,'2a - USD - local'!AM451/'2b - USD - conv.'!AM451)</f>
        <v>0</v>
      </c>
      <c r="AN451" s="286">
        <f>IF('2b - USD - conv.'!AN451=0,0,'2a - USD - local'!AN451/'2b - USD - conv.'!AN451)</f>
        <v>0</v>
      </c>
      <c r="AO451" s="286">
        <f>IF('2b - USD - conv.'!AO451=0,0,'2a - USD - local'!AO451/'2b - USD - conv.'!AO451)</f>
        <v>0</v>
      </c>
      <c r="AP451" s="308">
        <f>IF('2b - USD - conv.'!AP451=0,0,'2a - USD - local'!AP451/'2b - USD - conv.'!AP451)</f>
        <v>0</v>
      </c>
    </row>
    <row r="452" spans="1:42" customFormat="1" outlineLevel="2">
      <c r="A452" s="211" t="str">
        <f>A448&amp;"."&amp;A450&amp;"."&amp;A449&amp;"."&amp;B452</f>
        <v>3.c.2.2</v>
      </c>
      <c r="B452">
        <v>2</v>
      </c>
      <c r="C452" t="str">
        <f>'1-GBP'!C452</f>
        <v/>
      </c>
      <c r="M452" s="286">
        <f>IF('2b - USD - conv.'!M452=0,0,'2a - USD - local'!M452/'2b - USD - conv.'!M452)</f>
        <v>0</v>
      </c>
      <c r="N452" s="286">
        <f>IF('2b - USD - conv.'!N452=0,0,'2a - USD - local'!N452/'2b - USD - conv.'!N452)</f>
        <v>0</v>
      </c>
      <c r="O452" s="286">
        <f>IF('2b - USD - conv.'!O452=0,0,'2a - USD - local'!O452/'2b - USD - conv.'!O452)</f>
        <v>0</v>
      </c>
      <c r="P452" s="286">
        <f>IF('2b - USD - conv.'!P452=0,0,'2a - USD - local'!P452/'2b - USD - conv.'!P452)</f>
        <v>0</v>
      </c>
      <c r="Q452" s="286">
        <f>IF('2b - USD - conv.'!Q452=0,0,'2a - USD - local'!Q452/'2b - USD - conv.'!Q452)</f>
        <v>0</v>
      </c>
      <c r="R452" s="286">
        <f>IF('2b - USD - conv.'!R452=0,0,'2a - USD - local'!R452/'2b - USD - conv.'!R452)</f>
        <v>0</v>
      </c>
      <c r="S452" s="286">
        <f>IF('2b - USD - conv.'!S452=0,0,'2a - USD - local'!S452/'2b - USD - conv.'!S452)</f>
        <v>0</v>
      </c>
      <c r="T452" s="286">
        <f>IF('2b - USD - conv.'!T452=0,0,'2a - USD - local'!T452/'2b - USD - conv.'!T452)</f>
        <v>0</v>
      </c>
      <c r="U452" s="286">
        <f>IF('2b - USD - conv.'!U452=0,0,'2a - USD - local'!U452/'2b - USD - conv.'!U452)</f>
        <v>0</v>
      </c>
      <c r="V452" s="286">
        <f>IF('2b - USD - conv.'!V452=0,0,'2a - USD - local'!V452/'2b - USD - conv.'!V452)</f>
        <v>0</v>
      </c>
      <c r="W452" s="286">
        <f>IF('2b - USD - conv.'!W452=0,0,'2a - USD - local'!W452/'2b - USD - conv.'!W452)</f>
        <v>0</v>
      </c>
      <c r="X452" s="286">
        <f>IF('2b - USD - conv.'!X452=0,0,'2a - USD - local'!X452/'2b - USD - conv.'!X452)</f>
        <v>0</v>
      </c>
      <c r="Y452" s="286">
        <f>IF('2b - USD - conv.'!Y452=0,0,'2a - USD - local'!Y452/'2b - USD - conv.'!Y452)</f>
        <v>0</v>
      </c>
      <c r="Z452" s="286">
        <f>IF('2b - USD - conv.'!Z452=0,0,'2a - USD - local'!Z452/'2b - USD - conv.'!Z452)</f>
        <v>0</v>
      </c>
      <c r="AA452" s="286">
        <f>IF('2b - USD - conv.'!AA452=0,0,'2a - USD - local'!AA452/'2b - USD - conv.'!AA452)</f>
        <v>0</v>
      </c>
      <c r="AB452" s="286">
        <f>IF('2b - USD - conv.'!AB452=0,0,'2a - USD - local'!AB452/'2b - USD - conv.'!AB452)</f>
        <v>0</v>
      </c>
      <c r="AC452" s="286">
        <f>IF('2b - USD - conv.'!AC452=0,0,'2a - USD - local'!AC452/'2b - USD - conv.'!AC452)</f>
        <v>0</v>
      </c>
      <c r="AD452" s="286">
        <f>IF('2b - USD - conv.'!AD452=0,0,'2a - USD - local'!AD452/'2b - USD - conv.'!AD452)</f>
        <v>0</v>
      </c>
      <c r="AE452" s="286">
        <f>IF('2b - USD - conv.'!AE452=0,0,'2a - USD - local'!AE452/'2b - USD - conv.'!AE452)</f>
        <v>0</v>
      </c>
      <c r="AF452" s="286">
        <f>IF('2b - USD - conv.'!AF452=0,0,'2a - USD - local'!AF452/'2b - USD - conv.'!AF452)</f>
        <v>0</v>
      </c>
      <c r="AG452" s="286">
        <f>IF('2b - USD - conv.'!AG452=0,0,'2a - USD - local'!AG452/'2b - USD - conv.'!AG452)</f>
        <v>0</v>
      </c>
      <c r="AH452" s="286">
        <f>IF('2b - USD - conv.'!AH452=0,0,'2a - USD - local'!AH452/'2b - USD - conv.'!AH452)</f>
        <v>0</v>
      </c>
      <c r="AI452" s="286">
        <f>IF('2b - USD - conv.'!AI452=0,0,'2a - USD - local'!AI452/'2b - USD - conv.'!AI452)</f>
        <v>0</v>
      </c>
      <c r="AJ452" s="286">
        <f>IF('2b - USD - conv.'!AJ452=0,0,'2a - USD - local'!AJ452/'2b - USD - conv.'!AJ452)</f>
        <v>0</v>
      </c>
      <c r="AK452" s="286">
        <f>IF('2b - USD - conv.'!AK452=0,0,'2a - USD - local'!AK452/'2b - USD - conv.'!AK452)</f>
        <v>0</v>
      </c>
      <c r="AL452" s="286">
        <f>IF('2b - USD - conv.'!AL452=0,0,'2a - USD - local'!AL452/'2b - USD - conv.'!AL452)</f>
        <v>0</v>
      </c>
      <c r="AM452" s="286">
        <f>IF('2b - USD - conv.'!AM452=0,0,'2a - USD - local'!AM452/'2b - USD - conv.'!AM452)</f>
        <v>0</v>
      </c>
      <c r="AN452" s="286">
        <f>IF('2b - USD - conv.'!AN452=0,0,'2a - USD - local'!AN452/'2b - USD - conv.'!AN452)</f>
        <v>0</v>
      </c>
      <c r="AO452" s="286">
        <f>IF('2b - USD - conv.'!AO452=0,0,'2a - USD - local'!AO452/'2b - USD - conv.'!AO452)</f>
        <v>0</v>
      </c>
      <c r="AP452" s="308">
        <f>IF('2b - USD - conv.'!AP452=0,0,'2a - USD - local'!AP452/'2b - USD - conv.'!AP452)</f>
        <v>0</v>
      </c>
    </row>
    <row r="453" spans="1:42" customFormat="1" outlineLevel="2">
      <c r="A453" s="211" t="str">
        <f>A448&amp;"."&amp;A450&amp;"."&amp;A449&amp;"."&amp;B453</f>
        <v>3.c.2.3</v>
      </c>
      <c r="B453">
        <v>3</v>
      </c>
      <c r="C453" t="str">
        <f>'1-GBP'!C453</f>
        <v/>
      </c>
      <c r="M453" s="286">
        <f>IF('2b - USD - conv.'!M453=0,0,'2a - USD - local'!M453/'2b - USD - conv.'!M453)</f>
        <v>0</v>
      </c>
      <c r="N453" s="286">
        <f>IF('2b - USD - conv.'!N453=0,0,'2a - USD - local'!N453/'2b - USD - conv.'!N453)</f>
        <v>0</v>
      </c>
      <c r="O453" s="286">
        <f>IF('2b - USD - conv.'!O453=0,0,'2a - USD - local'!O453/'2b - USD - conv.'!O453)</f>
        <v>0</v>
      </c>
      <c r="P453" s="286">
        <f>IF('2b - USD - conv.'!P453=0,0,'2a - USD - local'!P453/'2b - USD - conv.'!P453)</f>
        <v>0</v>
      </c>
      <c r="Q453" s="286">
        <f>IF('2b - USD - conv.'!Q453=0,0,'2a - USD - local'!Q453/'2b - USD - conv.'!Q453)</f>
        <v>0</v>
      </c>
      <c r="R453" s="286">
        <f>IF('2b - USD - conv.'!R453=0,0,'2a - USD - local'!R453/'2b - USD - conv.'!R453)</f>
        <v>0</v>
      </c>
      <c r="S453" s="286">
        <f>IF('2b - USD - conv.'!S453=0,0,'2a - USD - local'!S453/'2b - USD - conv.'!S453)</f>
        <v>0</v>
      </c>
      <c r="T453" s="286">
        <f>IF('2b - USD - conv.'!T453=0,0,'2a - USD - local'!T453/'2b - USD - conv.'!T453)</f>
        <v>0</v>
      </c>
      <c r="U453" s="286">
        <f>IF('2b - USD - conv.'!U453=0,0,'2a - USD - local'!U453/'2b - USD - conv.'!U453)</f>
        <v>0</v>
      </c>
      <c r="V453" s="286">
        <f>IF('2b - USD - conv.'!V453=0,0,'2a - USD - local'!V453/'2b - USD - conv.'!V453)</f>
        <v>0</v>
      </c>
      <c r="W453" s="286">
        <f>IF('2b - USD - conv.'!W453=0,0,'2a - USD - local'!W453/'2b - USD - conv.'!W453)</f>
        <v>0</v>
      </c>
      <c r="X453" s="286">
        <f>IF('2b - USD - conv.'!X453=0,0,'2a - USD - local'!X453/'2b - USD - conv.'!X453)</f>
        <v>0</v>
      </c>
      <c r="Y453" s="286">
        <f>IF('2b - USD - conv.'!Y453=0,0,'2a - USD - local'!Y453/'2b - USD - conv.'!Y453)</f>
        <v>0</v>
      </c>
      <c r="Z453" s="286">
        <f>IF('2b - USD - conv.'!Z453=0,0,'2a - USD - local'!Z453/'2b - USD - conv.'!Z453)</f>
        <v>0</v>
      </c>
      <c r="AA453" s="286">
        <f>IF('2b - USD - conv.'!AA453=0,0,'2a - USD - local'!AA453/'2b - USD - conv.'!AA453)</f>
        <v>0</v>
      </c>
      <c r="AB453" s="286">
        <f>IF('2b - USD - conv.'!AB453=0,0,'2a - USD - local'!AB453/'2b - USD - conv.'!AB453)</f>
        <v>0</v>
      </c>
      <c r="AC453" s="286">
        <f>IF('2b - USD - conv.'!AC453=0,0,'2a - USD - local'!AC453/'2b - USD - conv.'!AC453)</f>
        <v>0</v>
      </c>
      <c r="AD453" s="286">
        <f>IF('2b - USD - conv.'!AD453=0,0,'2a - USD - local'!AD453/'2b - USD - conv.'!AD453)</f>
        <v>0</v>
      </c>
      <c r="AE453" s="286">
        <f>IF('2b - USD - conv.'!AE453=0,0,'2a - USD - local'!AE453/'2b - USD - conv.'!AE453)</f>
        <v>0</v>
      </c>
      <c r="AF453" s="286">
        <f>IF('2b - USD - conv.'!AF453=0,0,'2a - USD - local'!AF453/'2b - USD - conv.'!AF453)</f>
        <v>0</v>
      </c>
      <c r="AG453" s="286">
        <f>IF('2b - USD - conv.'!AG453=0,0,'2a - USD - local'!AG453/'2b - USD - conv.'!AG453)</f>
        <v>0</v>
      </c>
      <c r="AH453" s="286">
        <f>IF('2b - USD - conv.'!AH453=0,0,'2a - USD - local'!AH453/'2b - USD - conv.'!AH453)</f>
        <v>0</v>
      </c>
      <c r="AI453" s="286">
        <f>IF('2b - USD - conv.'!AI453=0,0,'2a - USD - local'!AI453/'2b - USD - conv.'!AI453)</f>
        <v>0</v>
      </c>
      <c r="AJ453" s="286">
        <f>IF('2b - USD - conv.'!AJ453=0,0,'2a - USD - local'!AJ453/'2b - USD - conv.'!AJ453)</f>
        <v>0</v>
      </c>
      <c r="AK453" s="286">
        <f>IF('2b - USD - conv.'!AK453=0,0,'2a - USD - local'!AK453/'2b - USD - conv.'!AK453)</f>
        <v>0</v>
      </c>
      <c r="AL453" s="286">
        <f>IF('2b - USD - conv.'!AL453=0,0,'2a - USD - local'!AL453/'2b - USD - conv.'!AL453)</f>
        <v>0</v>
      </c>
      <c r="AM453" s="286">
        <f>IF('2b - USD - conv.'!AM453=0,0,'2a - USD - local'!AM453/'2b - USD - conv.'!AM453)</f>
        <v>0</v>
      </c>
      <c r="AN453" s="286">
        <f>IF('2b - USD - conv.'!AN453=0,0,'2a - USD - local'!AN453/'2b - USD - conv.'!AN453)</f>
        <v>0</v>
      </c>
      <c r="AO453" s="286">
        <f>IF('2b - USD - conv.'!AO453=0,0,'2a - USD - local'!AO453/'2b - USD - conv.'!AO453)</f>
        <v>0</v>
      </c>
      <c r="AP453" s="308">
        <f>IF('2b - USD - conv.'!AP453=0,0,'2a - USD - local'!AP453/'2b - USD - conv.'!AP453)</f>
        <v>0</v>
      </c>
    </row>
    <row r="454" spans="1:42" customFormat="1" outlineLevel="2">
      <c r="A454" s="211" t="str">
        <f>A448&amp;"."&amp;A450&amp;"."&amp;A449&amp;"."&amp;B454</f>
        <v>3.c.2.4</v>
      </c>
      <c r="B454">
        <v>4</v>
      </c>
      <c r="C454" t="str">
        <f>'1-GBP'!C454</f>
        <v/>
      </c>
      <c r="M454" s="286">
        <f>IF('2b - USD - conv.'!M454=0,0,'2a - USD - local'!M454/'2b - USD - conv.'!M454)</f>
        <v>0</v>
      </c>
      <c r="N454" s="286">
        <f>IF('2b - USD - conv.'!N454=0,0,'2a - USD - local'!N454/'2b - USD - conv.'!N454)</f>
        <v>0</v>
      </c>
      <c r="O454" s="286">
        <f>IF('2b - USD - conv.'!O454=0,0,'2a - USD - local'!O454/'2b - USD - conv.'!O454)</f>
        <v>0</v>
      </c>
      <c r="P454" s="286">
        <f>IF('2b - USD - conv.'!P454=0,0,'2a - USD - local'!P454/'2b - USD - conv.'!P454)</f>
        <v>0</v>
      </c>
      <c r="Q454" s="286">
        <f>IF('2b - USD - conv.'!Q454=0,0,'2a - USD - local'!Q454/'2b - USD - conv.'!Q454)</f>
        <v>0</v>
      </c>
      <c r="R454" s="286">
        <f>IF('2b - USD - conv.'!R454=0,0,'2a - USD - local'!R454/'2b - USD - conv.'!R454)</f>
        <v>0</v>
      </c>
      <c r="S454" s="286">
        <f>IF('2b - USD - conv.'!S454=0,0,'2a - USD - local'!S454/'2b - USD - conv.'!S454)</f>
        <v>0</v>
      </c>
      <c r="T454" s="286">
        <f>IF('2b - USD - conv.'!T454=0,0,'2a - USD - local'!T454/'2b - USD - conv.'!T454)</f>
        <v>0</v>
      </c>
      <c r="U454" s="286">
        <f>IF('2b - USD - conv.'!U454=0,0,'2a - USD - local'!U454/'2b - USD - conv.'!U454)</f>
        <v>0</v>
      </c>
      <c r="V454" s="286">
        <f>IF('2b - USD - conv.'!V454=0,0,'2a - USD - local'!V454/'2b - USD - conv.'!V454)</f>
        <v>0</v>
      </c>
      <c r="W454" s="286">
        <f>IF('2b - USD - conv.'!W454=0,0,'2a - USD - local'!W454/'2b - USD - conv.'!W454)</f>
        <v>0</v>
      </c>
      <c r="X454" s="286">
        <f>IF('2b - USD - conv.'!X454=0,0,'2a - USD - local'!X454/'2b - USD - conv.'!X454)</f>
        <v>0</v>
      </c>
      <c r="Y454" s="286">
        <f>IF('2b - USD - conv.'!Y454=0,0,'2a - USD - local'!Y454/'2b - USD - conv.'!Y454)</f>
        <v>0</v>
      </c>
      <c r="Z454" s="286">
        <f>IF('2b - USD - conv.'!Z454=0,0,'2a - USD - local'!Z454/'2b - USD - conv.'!Z454)</f>
        <v>0</v>
      </c>
      <c r="AA454" s="286">
        <f>IF('2b - USD - conv.'!AA454=0,0,'2a - USD - local'!AA454/'2b - USD - conv.'!AA454)</f>
        <v>0</v>
      </c>
      <c r="AB454" s="286">
        <f>IF('2b - USD - conv.'!AB454=0,0,'2a - USD - local'!AB454/'2b - USD - conv.'!AB454)</f>
        <v>0</v>
      </c>
      <c r="AC454" s="286">
        <f>IF('2b - USD - conv.'!AC454=0,0,'2a - USD - local'!AC454/'2b - USD - conv.'!AC454)</f>
        <v>0</v>
      </c>
      <c r="AD454" s="286">
        <f>IF('2b - USD - conv.'!AD454=0,0,'2a - USD - local'!AD454/'2b - USD - conv.'!AD454)</f>
        <v>0</v>
      </c>
      <c r="AE454" s="286">
        <f>IF('2b - USD - conv.'!AE454=0,0,'2a - USD - local'!AE454/'2b - USD - conv.'!AE454)</f>
        <v>0</v>
      </c>
      <c r="AF454" s="286">
        <f>IF('2b - USD - conv.'!AF454=0,0,'2a - USD - local'!AF454/'2b - USD - conv.'!AF454)</f>
        <v>0</v>
      </c>
      <c r="AG454" s="286">
        <f>IF('2b - USD - conv.'!AG454=0,0,'2a - USD - local'!AG454/'2b - USD - conv.'!AG454)</f>
        <v>0</v>
      </c>
      <c r="AH454" s="286">
        <f>IF('2b - USD - conv.'!AH454=0,0,'2a - USD - local'!AH454/'2b - USD - conv.'!AH454)</f>
        <v>0</v>
      </c>
      <c r="AI454" s="286">
        <f>IF('2b - USD - conv.'!AI454=0,0,'2a - USD - local'!AI454/'2b - USD - conv.'!AI454)</f>
        <v>0</v>
      </c>
      <c r="AJ454" s="286">
        <f>IF('2b - USD - conv.'!AJ454=0,0,'2a - USD - local'!AJ454/'2b - USD - conv.'!AJ454)</f>
        <v>0</v>
      </c>
      <c r="AK454" s="286">
        <f>IF('2b - USD - conv.'!AK454=0,0,'2a - USD - local'!AK454/'2b - USD - conv.'!AK454)</f>
        <v>0</v>
      </c>
      <c r="AL454" s="286">
        <f>IF('2b - USD - conv.'!AL454=0,0,'2a - USD - local'!AL454/'2b - USD - conv.'!AL454)</f>
        <v>0</v>
      </c>
      <c r="AM454" s="286">
        <f>IF('2b - USD - conv.'!AM454=0,0,'2a - USD - local'!AM454/'2b - USD - conv.'!AM454)</f>
        <v>0</v>
      </c>
      <c r="AN454" s="286">
        <f>IF('2b - USD - conv.'!AN454=0,0,'2a - USD - local'!AN454/'2b - USD - conv.'!AN454)</f>
        <v>0</v>
      </c>
      <c r="AO454" s="286">
        <f>IF('2b - USD - conv.'!AO454=0,0,'2a - USD - local'!AO454/'2b - USD - conv.'!AO454)</f>
        <v>0</v>
      </c>
      <c r="AP454" s="308">
        <f>IF('2b - USD - conv.'!AP454=0,0,'2a - USD - local'!AP454/'2b - USD - conv.'!AP454)</f>
        <v>0</v>
      </c>
    </row>
    <row r="455" spans="1:42" customFormat="1" outlineLevel="2">
      <c r="A455" s="211" t="str">
        <f>A448&amp;"."&amp;A450&amp;"."&amp;A449&amp;"."&amp;B455</f>
        <v>3.c.2.5</v>
      </c>
      <c r="B455">
        <v>5</v>
      </c>
      <c r="C455" t="str">
        <f>'1-GBP'!C455</f>
        <v/>
      </c>
      <c r="M455" s="286">
        <f>IF('2b - USD - conv.'!M455=0,0,'2a - USD - local'!M455/'2b - USD - conv.'!M455)</f>
        <v>0</v>
      </c>
      <c r="N455" s="286">
        <f>IF('2b - USD - conv.'!N455=0,0,'2a - USD - local'!N455/'2b - USD - conv.'!N455)</f>
        <v>0</v>
      </c>
      <c r="O455" s="286">
        <f>IF('2b - USD - conv.'!O455=0,0,'2a - USD - local'!O455/'2b - USD - conv.'!O455)</f>
        <v>0</v>
      </c>
      <c r="P455" s="286">
        <f>IF('2b - USD - conv.'!P455=0,0,'2a - USD - local'!P455/'2b - USD - conv.'!P455)</f>
        <v>0</v>
      </c>
      <c r="Q455" s="286">
        <f>IF('2b - USD - conv.'!Q455=0,0,'2a - USD - local'!Q455/'2b - USD - conv.'!Q455)</f>
        <v>0</v>
      </c>
      <c r="R455" s="286">
        <f>IF('2b - USD - conv.'!R455=0,0,'2a - USD - local'!R455/'2b - USD - conv.'!R455)</f>
        <v>0</v>
      </c>
      <c r="S455" s="286">
        <f>IF('2b - USD - conv.'!S455=0,0,'2a - USD - local'!S455/'2b - USD - conv.'!S455)</f>
        <v>0</v>
      </c>
      <c r="T455" s="286">
        <f>IF('2b - USD - conv.'!T455=0,0,'2a - USD - local'!T455/'2b - USD - conv.'!T455)</f>
        <v>0</v>
      </c>
      <c r="U455" s="286">
        <f>IF('2b - USD - conv.'!U455=0,0,'2a - USD - local'!U455/'2b - USD - conv.'!U455)</f>
        <v>0</v>
      </c>
      <c r="V455" s="286">
        <f>IF('2b - USD - conv.'!V455=0,0,'2a - USD - local'!V455/'2b - USD - conv.'!V455)</f>
        <v>0</v>
      </c>
      <c r="W455" s="286">
        <f>IF('2b - USD - conv.'!W455=0,0,'2a - USD - local'!W455/'2b - USD - conv.'!W455)</f>
        <v>0</v>
      </c>
      <c r="X455" s="286">
        <f>IF('2b - USD - conv.'!X455=0,0,'2a - USD - local'!X455/'2b - USD - conv.'!X455)</f>
        <v>0</v>
      </c>
      <c r="Y455" s="286">
        <f>IF('2b - USD - conv.'!Y455=0,0,'2a - USD - local'!Y455/'2b - USD - conv.'!Y455)</f>
        <v>0</v>
      </c>
      <c r="Z455" s="286">
        <f>IF('2b - USD - conv.'!Z455=0,0,'2a - USD - local'!Z455/'2b - USD - conv.'!Z455)</f>
        <v>0</v>
      </c>
      <c r="AA455" s="286">
        <f>IF('2b - USD - conv.'!AA455=0,0,'2a - USD - local'!AA455/'2b - USD - conv.'!AA455)</f>
        <v>0</v>
      </c>
      <c r="AB455" s="286">
        <f>IF('2b - USD - conv.'!AB455=0,0,'2a - USD - local'!AB455/'2b - USD - conv.'!AB455)</f>
        <v>0</v>
      </c>
      <c r="AC455" s="286">
        <f>IF('2b - USD - conv.'!AC455=0,0,'2a - USD - local'!AC455/'2b - USD - conv.'!AC455)</f>
        <v>0</v>
      </c>
      <c r="AD455" s="286">
        <f>IF('2b - USD - conv.'!AD455=0,0,'2a - USD - local'!AD455/'2b - USD - conv.'!AD455)</f>
        <v>0</v>
      </c>
      <c r="AE455" s="286">
        <f>IF('2b - USD - conv.'!AE455=0,0,'2a - USD - local'!AE455/'2b - USD - conv.'!AE455)</f>
        <v>0</v>
      </c>
      <c r="AF455" s="286">
        <f>IF('2b - USD - conv.'!AF455=0,0,'2a - USD - local'!AF455/'2b - USD - conv.'!AF455)</f>
        <v>0</v>
      </c>
      <c r="AG455" s="286">
        <f>IF('2b - USD - conv.'!AG455=0,0,'2a - USD - local'!AG455/'2b - USD - conv.'!AG455)</f>
        <v>0</v>
      </c>
      <c r="AH455" s="286">
        <f>IF('2b - USD - conv.'!AH455=0,0,'2a - USD - local'!AH455/'2b - USD - conv.'!AH455)</f>
        <v>0</v>
      </c>
      <c r="AI455" s="286">
        <f>IF('2b - USD - conv.'!AI455=0,0,'2a - USD - local'!AI455/'2b - USD - conv.'!AI455)</f>
        <v>0</v>
      </c>
      <c r="AJ455" s="286">
        <f>IF('2b - USD - conv.'!AJ455=0,0,'2a - USD - local'!AJ455/'2b - USD - conv.'!AJ455)</f>
        <v>0</v>
      </c>
      <c r="AK455" s="286">
        <f>IF('2b - USD - conv.'!AK455=0,0,'2a - USD - local'!AK455/'2b - USD - conv.'!AK455)</f>
        <v>0</v>
      </c>
      <c r="AL455" s="286">
        <f>IF('2b - USD - conv.'!AL455=0,0,'2a - USD - local'!AL455/'2b - USD - conv.'!AL455)</f>
        <v>0</v>
      </c>
      <c r="AM455" s="286">
        <f>IF('2b - USD - conv.'!AM455=0,0,'2a - USD - local'!AM455/'2b - USD - conv.'!AM455)</f>
        <v>0</v>
      </c>
      <c r="AN455" s="286">
        <f>IF('2b - USD - conv.'!AN455=0,0,'2a - USD - local'!AN455/'2b - USD - conv.'!AN455)</f>
        <v>0</v>
      </c>
      <c r="AO455" s="286">
        <f>IF('2b - USD - conv.'!AO455=0,0,'2a - USD - local'!AO455/'2b - USD - conv.'!AO455)</f>
        <v>0</v>
      </c>
      <c r="AP455" s="308">
        <f>IF('2b - USD - conv.'!AP455=0,0,'2a - USD - local'!AP455/'2b - USD - conv.'!AP455)</f>
        <v>0</v>
      </c>
    </row>
    <row r="456" spans="1:42" customFormat="1" outlineLevel="2">
      <c r="A456" s="211" t="str">
        <f>A448&amp;"."&amp;A450&amp;"."&amp;A449&amp;"."&amp;B456</f>
        <v>3.c.2.6</v>
      </c>
      <c r="B456">
        <v>6</v>
      </c>
      <c r="C456" t="str">
        <f>'1-GBP'!C456</f>
        <v/>
      </c>
      <c r="M456" s="286">
        <f>IF('2b - USD - conv.'!M456=0,0,'2a - USD - local'!M456/'2b - USD - conv.'!M456)</f>
        <v>0</v>
      </c>
      <c r="N456" s="286">
        <f>IF('2b - USD - conv.'!N456=0,0,'2a - USD - local'!N456/'2b - USD - conv.'!N456)</f>
        <v>0</v>
      </c>
      <c r="O456" s="286">
        <f>IF('2b - USD - conv.'!O456=0,0,'2a - USD - local'!O456/'2b - USD - conv.'!O456)</f>
        <v>0</v>
      </c>
      <c r="P456" s="286">
        <f>IF('2b - USD - conv.'!P456=0,0,'2a - USD - local'!P456/'2b - USD - conv.'!P456)</f>
        <v>0</v>
      </c>
      <c r="Q456" s="286">
        <f>IF('2b - USD - conv.'!Q456=0,0,'2a - USD - local'!Q456/'2b - USD - conv.'!Q456)</f>
        <v>0</v>
      </c>
      <c r="R456" s="286">
        <f>IF('2b - USD - conv.'!R456=0,0,'2a - USD - local'!R456/'2b - USD - conv.'!R456)</f>
        <v>0</v>
      </c>
      <c r="S456" s="286">
        <f>IF('2b - USD - conv.'!S456=0,0,'2a - USD - local'!S456/'2b - USD - conv.'!S456)</f>
        <v>0</v>
      </c>
      <c r="T456" s="286">
        <f>IF('2b - USD - conv.'!T456=0,0,'2a - USD - local'!T456/'2b - USD - conv.'!T456)</f>
        <v>0</v>
      </c>
      <c r="U456" s="286">
        <f>IF('2b - USD - conv.'!U456=0,0,'2a - USD - local'!U456/'2b - USD - conv.'!U456)</f>
        <v>0</v>
      </c>
      <c r="V456" s="286">
        <f>IF('2b - USD - conv.'!V456=0,0,'2a - USD - local'!V456/'2b - USD - conv.'!V456)</f>
        <v>0</v>
      </c>
      <c r="W456" s="286">
        <f>IF('2b - USD - conv.'!W456=0,0,'2a - USD - local'!W456/'2b - USD - conv.'!W456)</f>
        <v>0</v>
      </c>
      <c r="X456" s="286">
        <f>IF('2b - USD - conv.'!X456=0,0,'2a - USD - local'!X456/'2b - USD - conv.'!X456)</f>
        <v>0</v>
      </c>
      <c r="Y456" s="286">
        <f>IF('2b - USD - conv.'!Y456=0,0,'2a - USD - local'!Y456/'2b - USD - conv.'!Y456)</f>
        <v>0</v>
      </c>
      <c r="Z456" s="286">
        <f>IF('2b - USD - conv.'!Z456=0,0,'2a - USD - local'!Z456/'2b - USD - conv.'!Z456)</f>
        <v>0</v>
      </c>
      <c r="AA456" s="286">
        <f>IF('2b - USD - conv.'!AA456=0,0,'2a - USD - local'!AA456/'2b - USD - conv.'!AA456)</f>
        <v>0</v>
      </c>
      <c r="AB456" s="286">
        <f>IF('2b - USD - conv.'!AB456=0,0,'2a - USD - local'!AB456/'2b - USD - conv.'!AB456)</f>
        <v>0</v>
      </c>
      <c r="AC456" s="286">
        <f>IF('2b - USD - conv.'!AC456=0,0,'2a - USD - local'!AC456/'2b - USD - conv.'!AC456)</f>
        <v>0</v>
      </c>
      <c r="AD456" s="286">
        <f>IF('2b - USD - conv.'!AD456=0,0,'2a - USD - local'!AD456/'2b - USD - conv.'!AD456)</f>
        <v>0</v>
      </c>
      <c r="AE456" s="286">
        <f>IF('2b - USD - conv.'!AE456=0,0,'2a - USD - local'!AE456/'2b - USD - conv.'!AE456)</f>
        <v>0</v>
      </c>
      <c r="AF456" s="286">
        <f>IF('2b - USD - conv.'!AF456=0,0,'2a - USD - local'!AF456/'2b - USD - conv.'!AF456)</f>
        <v>0</v>
      </c>
      <c r="AG456" s="286">
        <f>IF('2b - USD - conv.'!AG456=0,0,'2a - USD - local'!AG456/'2b - USD - conv.'!AG456)</f>
        <v>0</v>
      </c>
      <c r="AH456" s="286">
        <f>IF('2b - USD - conv.'!AH456=0,0,'2a - USD - local'!AH456/'2b - USD - conv.'!AH456)</f>
        <v>0</v>
      </c>
      <c r="AI456" s="286">
        <f>IF('2b - USD - conv.'!AI456=0,0,'2a - USD - local'!AI456/'2b - USD - conv.'!AI456)</f>
        <v>0</v>
      </c>
      <c r="AJ456" s="286">
        <f>IF('2b - USD - conv.'!AJ456=0,0,'2a - USD - local'!AJ456/'2b - USD - conv.'!AJ456)</f>
        <v>0</v>
      </c>
      <c r="AK456" s="286">
        <f>IF('2b - USD - conv.'!AK456=0,0,'2a - USD - local'!AK456/'2b - USD - conv.'!AK456)</f>
        <v>0</v>
      </c>
      <c r="AL456" s="286">
        <f>IF('2b - USD - conv.'!AL456=0,0,'2a - USD - local'!AL456/'2b - USD - conv.'!AL456)</f>
        <v>0</v>
      </c>
      <c r="AM456" s="286">
        <f>IF('2b - USD - conv.'!AM456=0,0,'2a - USD - local'!AM456/'2b - USD - conv.'!AM456)</f>
        <v>0</v>
      </c>
      <c r="AN456" s="286">
        <f>IF('2b - USD - conv.'!AN456=0,0,'2a - USD - local'!AN456/'2b - USD - conv.'!AN456)</f>
        <v>0</v>
      </c>
      <c r="AO456" s="286">
        <f>IF('2b - USD - conv.'!AO456=0,0,'2a - USD - local'!AO456/'2b - USD - conv.'!AO456)</f>
        <v>0</v>
      </c>
      <c r="AP456" s="308">
        <f>IF('2b - USD - conv.'!AP456=0,0,'2a - USD - local'!AP456/'2b - USD - conv.'!AP456)</f>
        <v>0</v>
      </c>
    </row>
    <row r="457" spans="1:42" customFormat="1" outlineLevel="2">
      <c r="A457" s="211" t="str">
        <f>A448&amp;"."&amp;A450&amp;"."&amp;A449&amp;"."&amp;B457</f>
        <v>3.c.2.7</v>
      </c>
      <c r="B457">
        <v>7</v>
      </c>
      <c r="C457" t="str">
        <f>'1-GBP'!C457</f>
        <v/>
      </c>
      <c r="M457" s="286">
        <f>IF('2b - USD - conv.'!M457=0,0,'2a - USD - local'!M457/'2b - USD - conv.'!M457)</f>
        <v>0</v>
      </c>
      <c r="N457" s="286">
        <f>IF('2b - USD - conv.'!N457=0,0,'2a - USD - local'!N457/'2b - USD - conv.'!N457)</f>
        <v>0</v>
      </c>
      <c r="O457" s="286">
        <f>IF('2b - USD - conv.'!O457=0,0,'2a - USD - local'!O457/'2b - USD - conv.'!O457)</f>
        <v>0</v>
      </c>
      <c r="P457" s="286">
        <f>IF('2b - USD - conv.'!P457=0,0,'2a - USD - local'!P457/'2b - USD - conv.'!P457)</f>
        <v>0</v>
      </c>
      <c r="Q457" s="286">
        <f>IF('2b - USD - conv.'!Q457=0,0,'2a - USD - local'!Q457/'2b - USD - conv.'!Q457)</f>
        <v>0</v>
      </c>
      <c r="R457" s="286">
        <f>IF('2b - USD - conv.'!R457=0,0,'2a - USD - local'!R457/'2b - USD - conv.'!R457)</f>
        <v>0</v>
      </c>
      <c r="S457" s="286">
        <f>IF('2b - USD - conv.'!S457=0,0,'2a - USD - local'!S457/'2b - USD - conv.'!S457)</f>
        <v>0</v>
      </c>
      <c r="T457" s="286">
        <f>IF('2b - USD - conv.'!T457=0,0,'2a - USD - local'!T457/'2b - USD - conv.'!T457)</f>
        <v>0</v>
      </c>
      <c r="U457" s="286">
        <f>IF('2b - USD - conv.'!U457=0,0,'2a - USD - local'!U457/'2b - USD - conv.'!U457)</f>
        <v>0</v>
      </c>
      <c r="V457" s="286">
        <f>IF('2b - USD - conv.'!V457=0,0,'2a - USD - local'!V457/'2b - USD - conv.'!V457)</f>
        <v>0</v>
      </c>
      <c r="W457" s="286">
        <f>IF('2b - USD - conv.'!W457=0,0,'2a - USD - local'!W457/'2b - USD - conv.'!W457)</f>
        <v>0</v>
      </c>
      <c r="X457" s="286">
        <f>IF('2b - USD - conv.'!X457=0,0,'2a - USD - local'!X457/'2b - USD - conv.'!X457)</f>
        <v>0</v>
      </c>
      <c r="Y457" s="286">
        <f>IF('2b - USD - conv.'!Y457=0,0,'2a - USD - local'!Y457/'2b - USD - conv.'!Y457)</f>
        <v>0</v>
      </c>
      <c r="Z457" s="286">
        <f>IF('2b - USD - conv.'!Z457=0,0,'2a - USD - local'!Z457/'2b - USD - conv.'!Z457)</f>
        <v>0</v>
      </c>
      <c r="AA457" s="286">
        <f>IF('2b - USD - conv.'!AA457=0,0,'2a - USD - local'!AA457/'2b - USD - conv.'!AA457)</f>
        <v>0</v>
      </c>
      <c r="AB457" s="286">
        <f>IF('2b - USD - conv.'!AB457=0,0,'2a - USD - local'!AB457/'2b - USD - conv.'!AB457)</f>
        <v>0</v>
      </c>
      <c r="AC457" s="286">
        <f>IF('2b - USD - conv.'!AC457=0,0,'2a - USD - local'!AC457/'2b - USD - conv.'!AC457)</f>
        <v>0</v>
      </c>
      <c r="AD457" s="286">
        <f>IF('2b - USD - conv.'!AD457=0,0,'2a - USD - local'!AD457/'2b - USD - conv.'!AD457)</f>
        <v>0</v>
      </c>
      <c r="AE457" s="286">
        <f>IF('2b - USD - conv.'!AE457=0,0,'2a - USD - local'!AE457/'2b - USD - conv.'!AE457)</f>
        <v>0</v>
      </c>
      <c r="AF457" s="286">
        <f>IF('2b - USD - conv.'!AF457=0,0,'2a - USD - local'!AF457/'2b - USD - conv.'!AF457)</f>
        <v>0</v>
      </c>
      <c r="AG457" s="286">
        <f>IF('2b - USD - conv.'!AG457=0,0,'2a - USD - local'!AG457/'2b - USD - conv.'!AG457)</f>
        <v>0</v>
      </c>
      <c r="AH457" s="286">
        <f>IF('2b - USD - conv.'!AH457=0,0,'2a - USD - local'!AH457/'2b - USD - conv.'!AH457)</f>
        <v>0</v>
      </c>
      <c r="AI457" s="286">
        <f>IF('2b - USD - conv.'!AI457=0,0,'2a - USD - local'!AI457/'2b - USD - conv.'!AI457)</f>
        <v>0</v>
      </c>
      <c r="AJ457" s="286">
        <f>IF('2b - USD - conv.'!AJ457=0,0,'2a - USD - local'!AJ457/'2b - USD - conv.'!AJ457)</f>
        <v>0</v>
      </c>
      <c r="AK457" s="286">
        <f>IF('2b - USD - conv.'!AK457=0,0,'2a - USD - local'!AK457/'2b - USD - conv.'!AK457)</f>
        <v>0</v>
      </c>
      <c r="AL457" s="286">
        <f>IF('2b - USD - conv.'!AL457=0,0,'2a - USD - local'!AL457/'2b - USD - conv.'!AL457)</f>
        <v>0</v>
      </c>
      <c r="AM457" s="286">
        <f>IF('2b - USD - conv.'!AM457=0,0,'2a - USD - local'!AM457/'2b - USD - conv.'!AM457)</f>
        <v>0</v>
      </c>
      <c r="AN457" s="286">
        <f>IF('2b - USD - conv.'!AN457=0,0,'2a - USD - local'!AN457/'2b - USD - conv.'!AN457)</f>
        <v>0</v>
      </c>
      <c r="AO457" s="286">
        <f>IF('2b - USD - conv.'!AO457=0,0,'2a - USD - local'!AO457/'2b - USD - conv.'!AO457)</f>
        <v>0</v>
      </c>
      <c r="AP457" s="308">
        <f>IF('2b - USD - conv.'!AP457=0,0,'2a - USD - local'!AP457/'2b - USD - conv.'!AP457)</f>
        <v>0</v>
      </c>
    </row>
    <row r="458" spans="1:42" customFormat="1" outlineLevel="2">
      <c r="A458" s="211" t="str">
        <f>A448&amp;"."&amp;A450&amp;"."&amp;A449&amp;"."&amp;B458</f>
        <v>3.c.2.8</v>
      </c>
      <c r="B458">
        <v>8</v>
      </c>
      <c r="C458" t="str">
        <f>'1-GBP'!C458</f>
        <v/>
      </c>
      <c r="M458" s="286">
        <f>IF('2b - USD - conv.'!M458=0,0,'2a - USD - local'!M458/'2b - USD - conv.'!M458)</f>
        <v>0</v>
      </c>
      <c r="N458" s="286">
        <f>IF('2b - USD - conv.'!N458=0,0,'2a - USD - local'!N458/'2b - USD - conv.'!N458)</f>
        <v>0</v>
      </c>
      <c r="O458" s="286">
        <f>IF('2b - USD - conv.'!O458=0,0,'2a - USD - local'!O458/'2b - USD - conv.'!O458)</f>
        <v>0</v>
      </c>
      <c r="P458" s="286">
        <f>IF('2b - USD - conv.'!P458=0,0,'2a - USD - local'!P458/'2b - USD - conv.'!P458)</f>
        <v>0</v>
      </c>
      <c r="Q458" s="286">
        <f>IF('2b - USD - conv.'!Q458=0,0,'2a - USD - local'!Q458/'2b - USD - conv.'!Q458)</f>
        <v>0</v>
      </c>
      <c r="R458" s="286">
        <f>IF('2b - USD - conv.'!R458=0,0,'2a - USD - local'!R458/'2b - USD - conv.'!R458)</f>
        <v>0</v>
      </c>
      <c r="S458" s="286">
        <f>IF('2b - USD - conv.'!S458=0,0,'2a - USD - local'!S458/'2b - USD - conv.'!S458)</f>
        <v>0</v>
      </c>
      <c r="T458" s="286">
        <f>IF('2b - USD - conv.'!T458=0,0,'2a - USD - local'!T458/'2b - USD - conv.'!T458)</f>
        <v>0</v>
      </c>
      <c r="U458" s="286">
        <f>IF('2b - USD - conv.'!U458=0,0,'2a - USD - local'!U458/'2b - USD - conv.'!U458)</f>
        <v>0</v>
      </c>
      <c r="V458" s="286">
        <f>IF('2b - USD - conv.'!V458=0,0,'2a - USD - local'!V458/'2b - USD - conv.'!V458)</f>
        <v>0</v>
      </c>
      <c r="W458" s="286">
        <f>IF('2b - USD - conv.'!W458=0,0,'2a - USD - local'!W458/'2b - USD - conv.'!W458)</f>
        <v>0</v>
      </c>
      <c r="X458" s="286">
        <f>IF('2b - USD - conv.'!X458=0,0,'2a - USD - local'!X458/'2b - USD - conv.'!X458)</f>
        <v>0</v>
      </c>
      <c r="Y458" s="286">
        <f>IF('2b - USD - conv.'!Y458=0,0,'2a - USD - local'!Y458/'2b - USD - conv.'!Y458)</f>
        <v>0</v>
      </c>
      <c r="Z458" s="286">
        <f>IF('2b - USD - conv.'!Z458=0,0,'2a - USD - local'!Z458/'2b - USD - conv.'!Z458)</f>
        <v>0</v>
      </c>
      <c r="AA458" s="286">
        <f>IF('2b - USD - conv.'!AA458=0,0,'2a - USD - local'!AA458/'2b - USD - conv.'!AA458)</f>
        <v>0</v>
      </c>
      <c r="AB458" s="286">
        <f>IF('2b - USD - conv.'!AB458=0,0,'2a - USD - local'!AB458/'2b - USD - conv.'!AB458)</f>
        <v>0</v>
      </c>
      <c r="AC458" s="286">
        <f>IF('2b - USD - conv.'!AC458=0,0,'2a - USD - local'!AC458/'2b - USD - conv.'!AC458)</f>
        <v>0</v>
      </c>
      <c r="AD458" s="286">
        <f>IF('2b - USD - conv.'!AD458=0,0,'2a - USD - local'!AD458/'2b - USD - conv.'!AD458)</f>
        <v>0</v>
      </c>
      <c r="AE458" s="286">
        <f>IF('2b - USD - conv.'!AE458=0,0,'2a - USD - local'!AE458/'2b - USD - conv.'!AE458)</f>
        <v>0</v>
      </c>
      <c r="AF458" s="286">
        <f>IF('2b - USD - conv.'!AF458=0,0,'2a - USD - local'!AF458/'2b - USD - conv.'!AF458)</f>
        <v>0</v>
      </c>
      <c r="AG458" s="286">
        <f>IF('2b - USD - conv.'!AG458=0,0,'2a - USD - local'!AG458/'2b - USD - conv.'!AG458)</f>
        <v>0</v>
      </c>
      <c r="AH458" s="286">
        <f>IF('2b - USD - conv.'!AH458=0,0,'2a - USD - local'!AH458/'2b - USD - conv.'!AH458)</f>
        <v>0</v>
      </c>
      <c r="AI458" s="286">
        <f>IF('2b - USD - conv.'!AI458=0,0,'2a - USD - local'!AI458/'2b - USD - conv.'!AI458)</f>
        <v>0</v>
      </c>
      <c r="AJ458" s="286">
        <f>IF('2b - USD - conv.'!AJ458=0,0,'2a - USD - local'!AJ458/'2b - USD - conv.'!AJ458)</f>
        <v>0</v>
      </c>
      <c r="AK458" s="286">
        <f>IF('2b - USD - conv.'!AK458=0,0,'2a - USD - local'!AK458/'2b - USD - conv.'!AK458)</f>
        <v>0</v>
      </c>
      <c r="AL458" s="286">
        <f>IF('2b - USD - conv.'!AL458=0,0,'2a - USD - local'!AL458/'2b - USD - conv.'!AL458)</f>
        <v>0</v>
      </c>
      <c r="AM458" s="286">
        <f>IF('2b - USD - conv.'!AM458=0,0,'2a - USD - local'!AM458/'2b - USD - conv.'!AM458)</f>
        <v>0</v>
      </c>
      <c r="AN458" s="286">
        <f>IF('2b - USD - conv.'!AN458=0,0,'2a - USD - local'!AN458/'2b - USD - conv.'!AN458)</f>
        <v>0</v>
      </c>
      <c r="AO458" s="286">
        <f>IF('2b - USD - conv.'!AO458=0,0,'2a - USD - local'!AO458/'2b - USD - conv.'!AO458)</f>
        <v>0</v>
      </c>
      <c r="AP458" s="308">
        <f>IF('2b - USD - conv.'!AP458=0,0,'2a - USD - local'!AP458/'2b - USD - conv.'!AP458)</f>
        <v>0</v>
      </c>
    </row>
    <row r="459" spans="1:42" customFormat="1" outlineLevel="2">
      <c r="A459" s="211" t="str">
        <f>A448&amp;"."&amp;A450&amp;"."&amp;A449&amp;"."&amp;B459</f>
        <v>3.c.2.9</v>
      </c>
      <c r="B459">
        <v>9</v>
      </c>
      <c r="C459" t="str">
        <f>'1-GBP'!C459</f>
        <v/>
      </c>
      <c r="M459" s="286">
        <f>IF('2b - USD - conv.'!M459=0,0,'2a - USD - local'!M459/'2b - USD - conv.'!M459)</f>
        <v>0</v>
      </c>
      <c r="N459" s="286">
        <f>IF('2b - USD - conv.'!N459=0,0,'2a - USD - local'!N459/'2b - USD - conv.'!N459)</f>
        <v>0</v>
      </c>
      <c r="O459" s="286">
        <f>IF('2b - USD - conv.'!O459=0,0,'2a - USD - local'!O459/'2b - USD - conv.'!O459)</f>
        <v>0</v>
      </c>
      <c r="P459" s="286">
        <f>IF('2b - USD - conv.'!P459=0,0,'2a - USD - local'!P459/'2b - USD - conv.'!P459)</f>
        <v>0</v>
      </c>
      <c r="Q459" s="286">
        <f>IF('2b - USD - conv.'!Q459=0,0,'2a - USD - local'!Q459/'2b - USD - conv.'!Q459)</f>
        <v>0</v>
      </c>
      <c r="R459" s="286">
        <f>IF('2b - USD - conv.'!R459=0,0,'2a - USD - local'!R459/'2b - USD - conv.'!R459)</f>
        <v>0</v>
      </c>
      <c r="S459" s="286">
        <f>IF('2b - USD - conv.'!S459=0,0,'2a - USD - local'!S459/'2b - USD - conv.'!S459)</f>
        <v>0</v>
      </c>
      <c r="T459" s="286">
        <f>IF('2b - USD - conv.'!T459=0,0,'2a - USD - local'!T459/'2b - USD - conv.'!T459)</f>
        <v>0</v>
      </c>
      <c r="U459" s="286">
        <f>IF('2b - USD - conv.'!U459=0,0,'2a - USD - local'!U459/'2b - USD - conv.'!U459)</f>
        <v>0</v>
      </c>
      <c r="V459" s="286">
        <f>IF('2b - USD - conv.'!V459=0,0,'2a - USD - local'!V459/'2b - USD - conv.'!V459)</f>
        <v>0</v>
      </c>
      <c r="W459" s="286">
        <f>IF('2b - USD - conv.'!W459=0,0,'2a - USD - local'!W459/'2b - USD - conv.'!W459)</f>
        <v>0</v>
      </c>
      <c r="X459" s="286">
        <f>IF('2b - USD - conv.'!X459=0,0,'2a - USD - local'!X459/'2b - USD - conv.'!X459)</f>
        <v>0</v>
      </c>
      <c r="Y459" s="286">
        <f>IF('2b - USD - conv.'!Y459=0,0,'2a - USD - local'!Y459/'2b - USD - conv.'!Y459)</f>
        <v>0</v>
      </c>
      <c r="Z459" s="286">
        <f>IF('2b - USD - conv.'!Z459=0,0,'2a - USD - local'!Z459/'2b - USD - conv.'!Z459)</f>
        <v>0</v>
      </c>
      <c r="AA459" s="286">
        <f>IF('2b - USD - conv.'!AA459=0,0,'2a - USD - local'!AA459/'2b - USD - conv.'!AA459)</f>
        <v>0</v>
      </c>
      <c r="AB459" s="286">
        <f>IF('2b - USD - conv.'!AB459=0,0,'2a - USD - local'!AB459/'2b - USD - conv.'!AB459)</f>
        <v>0</v>
      </c>
      <c r="AC459" s="286">
        <f>IF('2b - USD - conv.'!AC459=0,0,'2a - USD - local'!AC459/'2b - USD - conv.'!AC459)</f>
        <v>0</v>
      </c>
      <c r="AD459" s="286">
        <f>IF('2b - USD - conv.'!AD459=0,0,'2a - USD - local'!AD459/'2b - USD - conv.'!AD459)</f>
        <v>0</v>
      </c>
      <c r="AE459" s="286">
        <f>IF('2b - USD - conv.'!AE459=0,0,'2a - USD - local'!AE459/'2b - USD - conv.'!AE459)</f>
        <v>0</v>
      </c>
      <c r="AF459" s="286">
        <f>IF('2b - USD - conv.'!AF459=0,0,'2a - USD - local'!AF459/'2b - USD - conv.'!AF459)</f>
        <v>0</v>
      </c>
      <c r="AG459" s="286">
        <f>IF('2b - USD - conv.'!AG459=0,0,'2a - USD - local'!AG459/'2b - USD - conv.'!AG459)</f>
        <v>0</v>
      </c>
      <c r="AH459" s="286">
        <f>IF('2b - USD - conv.'!AH459=0,0,'2a - USD - local'!AH459/'2b - USD - conv.'!AH459)</f>
        <v>0</v>
      </c>
      <c r="AI459" s="286">
        <f>IF('2b - USD - conv.'!AI459=0,0,'2a - USD - local'!AI459/'2b - USD - conv.'!AI459)</f>
        <v>0</v>
      </c>
      <c r="AJ459" s="286">
        <f>IF('2b - USD - conv.'!AJ459=0,0,'2a - USD - local'!AJ459/'2b - USD - conv.'!AJ459)</f>
        <v>0</v>
      </c>
      <c r="AK459" s="286">
        <f>IF('2b - USD - conv.'!AK459=0,0,'2a - USD - local'!AK459/'2b - USD - conv.'!AK459)</f>
        <v>0</v>
      </c>
      <c r="AL459" s="286">
        <f>IF('2b - USD - conv.'!AL459=0,0,'2a - USD - local'!AL459/'2b - USD - conv.'!AL459)</f>
        <v>0</v>
      </c>
      <c r="AM459" s="286">
        <f>IF('2b - USD - conv.'!AM459=0,0,'2a - USD - local'!AM459/'2b - USD - conv.'!AM459)</f>
        <v>0</v>
      </c>
      <c r="AN459" s="286">
        <f>IF('2b - USD - conv.'!AN459=0,0,'2a - USD - local'!AN459/'2b - USD - conv.'!AN459)</f>
        <v>0</v>
      </c>
      <c r="AO459" s="286">
        <f>IF('2b - USD - conv.'!AO459=0,0,'2a - USD - local'!AO459/'2b - USD - conv.'!AO459)</f>
        <v>0</v>
      </c>
      <c r="AP459" s="308">
        <f>IF('2b - USD - conv.'!AP459=0,0,'2a - USD - local'!AP459/'2b - USD - conv.'!AP459)</f>
        <v>0</v>
      </c>
    </row>
    <row r="460" spans="1:42" customFormat="1" outlineLevel="2">
      <c r="A460" s="211" t="str">
        <f>A448&amp;"."&amp;A450&amp;"."&amp;A449&amp;"."&amp;B460</f>
        <v>3.c.2.10</v>
      </c>
      <c r="B460">
        <v>10</v>
      </c>
      <c r="C460" t="str">
        <f>'1-GBP'!C460</f>
        <v/>
      </c>
      <c r="M460" s="286">
        <f>IF('2b - USD - conv.'!M460=0,0,'2a - USD - local'!M460/'2b - USD - conv.'!M460)</f>
        <v>0</v>
      </c>
      <c r="N460" s="286">
        <f>IF('2b - USD - conv.'!N460=0,0,'2a - USD - local'!N460/'2b - USD - conv.'!N460)</f>
        <v>0</v>
      </c>
      <c r="O460" s="286">
        <f>IF('2b - USD - conv.'!O460=0,0,'2a - USD - local'!O460/'2b - USD - conv.'!O460)</f>
        <v>0</v>
      </c>
      <c r="P460" s="286">
        <f>IF('2b - USD - conv.'!P460=0,0,'2a - USD - local'!P460/'2b - USD - conv.'!P460)</f>
        <v>0</v>
      </c>
      <c r="Q460" s="286">
        <f>IF('2b - USD - conv.'!Q460=0,0,'2a - USD - local'!Q460/'2b - USD - conv.'!Q460)</f>
        <v>0</v>
      </c>
      <c r="R460" s="286">
        <f>IF('2b - USD - conv.'!R460=0,0,'2a - USD - local'!R460/'2b - USD - conv.'!R460)</f>
        <v>0</v>
      </c>
      <c r="S460" s="286">
        <f>IF('2b - USD - conv.'!S460=0,0,'2a - USD - local'!S460/'2b - USD - conv.'!S460)</f>
        <v>0</v>
      </c>
      <c r="T460" s="286">
        <f>IF('2b - USD - conv.'!T460=0,0,'2a - USD - local'!T460/'2b - USD - conv.'!T460)</f>
        <v>0</v>
      </c>
      <c r="U460" s="286">
        <f>IF('2b - USD - conv.'!U460=0,0,'2a - USD - local'!U460/'2b - USD - conv.'!U460)</f>
        <v>0</v>
      </c>
      <c r="V460" s="286">
        <f>IF('2b - USD - conv.'!V460=0,0,'2a - USD - local'!V460/'2b - USD - conv.'!V460)</f>
        <v>0</v>
      </c>
      <c r="W460" s="286">
        <f>IF('2b - USD - conv.'!W460=0,0,'2a - USD - local'!W460/'2b - USD - conv.'!W460)</f>
        <v>0</v>
      </c>
      <c r="X460" s="286">
        <f>IF('2b - USD - conv.'!X460=0,0,'2a - USD - local'!X460/'2b - USD - conv.'!X460)</f>
        <v>0</v>
      </c>
      <c r="Y460" s="286">
        <f>IF('2b - USD - conv.'!Y460=0,0,'2a - USD - local'!Y460/'2b - USD - conv.'!Y460)</f>
        <v>0</v>
      </c>
      <c r="Z460" s="286">
        <f>IF('2b - USD - conv.'!Z460=0,0,'2a - USD - local'!Z460/'2b - USD - conv.'!Z460)</f>
        <v>0</v>
      </c>
      <c r="AA460" s="286">
        <f>IF('2b - USD - conv.'!AA460=0,0,'2a - USD - local'!AA460/'2b - USD - conv.'!AA460)</f>
        <v>0</v>
      </c>
      <c r="AB460" s="286">
        <f>IF('2b - USD - conv.'!AB460=0,0,'2a - USD - local'!AB460/'2b - USD - conv.'!AB460)</f>
        <v>0</v>
      </c>
      <c r="AC460" s="286">
        <f>IF('2b - USD - conv.'!AC460=0,0,'2a - USD - local'!AC460/'2b - USD - conv.'!AC460)</f>
        <v>0</v>
      </c>
      <c r="AD460" s="286">
        <f>IF('2b - USD - conv.'!AD460=0,0,'2a - USD - local'!AD460/'2b - USD - conv.'!AD460)</f>
        <v>0</v>
      </c>
      <c r="AE460" s="286">
        <f>IF('2b - USD - conv.'!AE460=0,0,'2a - USD - local'!AE460/'2b - USD - conv.'!AE460)</f>
        <v>0</v>
      </c>
      <c r="AF460" s="286">
        <f>IF('2b - USD - conv.'!AF460=0,0,'2a - USD - local'!AF460/'2b - USD - conv.'!AF460)</f>
        <v>0</v>
      </c>
      <c r="AG460" s="286">
        <f>IF('2b - USD - conv.'!AG460=0,0,'2a - USD - local'!AG460/'2b - USD - conv.'!AG460)</f>
        <v>0</v>
      </c>
      <c r="AH460" s="286">
        <f>IF('2b - USD - conv.'!AH460=0,0,'2a - USD - local'!AH460/'2b - USD - conv.'!AH460)</f>
        <v>0</v>
      </c>
      <c r="AI460" s="286">
        <f>IF('2b - USD - conv.'!AI460=0,0,'2a - USD - local'!AI460/'2b - USD - conv.'!AI460)</f>
        <v>0</v>
      </c>
      <c r="AJ460" s="286">
        <f>IF('2b - USD - conv.'!AJ460=0,0,'2a - USD - local'!AJ460/'2b - USD - conv.'!AJ460)</f>
        <v>0</v>
      </c>
      <c r="AK460" s="286">
        <f>IF('2b - USD - conv.'!AK460=0,0,'2a - USD - local'!AK460/'2b - USD - conv.'!AK460)</f>
        <v>0</v>
      </c>
      <c r="AL460" s="286">
        <f>IF('2b - USD - conv.'!AL460=0,0,'2a - USD - local'!AL460/'2b - USD - conv.'!AL460)</f>
        <v>0</v>
      </c>
      <c r="AM460" s="286">
        <f>IF('2b - USD - conv.'!AM460=0,0,'2a - USD - local'!AM460/'2b - USD - conv.'!AM460)</f>
        <v>0</v>
      </c>
      <c r="AN460" s="286">
        <f>IF('2b - USD - conv.'!AN460=0,0,'2a - USD - local'!AN460/'2b - USD - conv.'!AN460)</f>
        <v>0</v>
      </c>
      <c r="AO460" s="286">
        <f>IF('2b - USD - conv.'!AO460=0,0,'2a - USD - local'!AO460/'2b - USD - conv.'!AO460)</f>
        <v>0</v>
      </c>
      <c r="AP460" s="308">
        <f>IF('2b - USD - conv.'!AP460=0,0,'2a - USD - local'!AP460/'2b - USD - conv.'!AP460)</f>
        <v>0</v>
      </c>
    </row>
    <row r="461" spans="1:42" customFormat="1" outlineLevel="2">
      <c r="A461" s="211" t="str">
        <f>A448&amp;"."&amp;A450&amp;"."&amp;A449&amp;"."&amp;B461</f>
        <v>3.c.2.11</v>
      </c>
      <c r="B461">
        <v>11</v>
      </c>
      <c r="C461" t="str">
        <f>'1-GBP'!C461</f>
        <v/>
      </c>
      <c r="M461" s="286">
        <f>IF('2b - USD - conv.'!M461=0,0,'2a - USD - local'!M461/'2b - USD - conv.'!M461)</f>
        <v>0</v>
      </c>
      <c r="N461" s="286">
        <f>IF('2b - USD - conv.'!N461=0,0,'2a - USD - local'!N461/'2b - USD - conv.'!N461)</f>
        <v>0</v>
      </c>
      <c r="O461" s="286">
        <f>IF('2b - USD - conv.'!O461=0,0,'2a - USD - local'!O461/'2b - USD - conv.'!O461)</f>
        <v>0</v>
      </c>
      <c r="P461" s="286">
        <f>IF('2b - USD - conv.'!P461=0,0,'2a - USD - local'!P461/'2b - USD - conv.'!P461)</f>
        <v>0</v>
      </c>
      <c r="Q461" s="286">
        <f>IF('2b - USD - conv.'!Q461=0,0,'2a - USD - local'!Q461/'2b - USD - conv.'!Q461)</f>
        <v>0</v>
      </c>
      <c r="R461" s="286">
        <f>IF('2b - USD - conv.'!R461=0,0,'2a - USD - local'!R461/'2b - USD - conv.'!R461)</f>
        <v>0</v>
      </c>
      <c r="S461" s="286">
        <f>IF('2b - USD - conv.'!S461=0,0,'2a - USD - local'!S461/'2b - USD - conv.'!S461)</f>
        <v>0</v>
      </c>
      <c r="T461" s="286">
        <f>IF('2b - USD - conv.'!T461=0,0,'2a - USD - local'!T461/'2b - USD - conv.'!T461)</f>
        <v>0</v>
      </c>
      <c r="U461" s="286">
        <f>IF('2b - USD - conv.'!U461=0,0,'2a - USD - local'!U461/'2b - USD - conv.'!U461)</f>
        <v>0</v>
      </c>
      <c r="V461" s="286">
        <f>IF('2b - USD - conv.'!V461=0,0,'2a - USD - local'!V461/'2b - USD - conv.'!V461)</f>
        <v>0</v>
      </c>
      <c r="W461" s="286">
        <f>IF('2b - USD - conv.'!W461=0,0,'2a - USD - local'!W461/'2b - USD - conv.'!W461)</f>
        <v>0</v>
      </c>
      <c r="X461" s="286">
        <f>IF('2b - USD - conv.'!X461=0,0,'2a - USD - local'!X461/'2b - USD - conv.'!X461)</f>
        <v>0</v>
      </c>
      <c r="Y461" s="286">
        <f>IF('2b - USD - conv.'!Y461=0,0,'2a - USD - local'!Y461/'2b - USD - conv.'!Y461)</f>
        <v>0</v>
      </c>
      <c r="Z461" s="286">
        <f>IF('2b - USD - conv.'!Z461=0,0,'2a - USD - local'!Z461/'2b - USD - conv.'!Z461)</f>
        <v>0</v>
      </c>
      <c r="AA461" s="286">
        <f>IF('2b - USD - conv.'!AA461=0,0,'2a - USD - local'!AA461/'2b - USD - conv.'!AA461)</f>
        <v>0</v>
      </c>
      <c r="AB461" s="286">
        <f>IF('2b - USD - conv.'!AB461=0,0,'2a - USD - local'!AB461/'2b - USD - conv.'!AB461)</f>
        <v>0</v>
      </c>
      <c r="AC461" s="286">
        <f>IF('2b - USD - conv.'!AC461=0,0,'2a - USD - local'!AC461/'2b - USD - conv.'!AC461)</f>
        <v>0</v>
      </c>
      <c r="AD461" s="286">
        <f>IF('2b - USD - conv.'!AD461=0,0,'2a - USD - local'!AD461/'2b - USD - conv.'!AD461)</f>
        <v>0</v>
      </c>
      <c r="AE461" s="286">
        <f>IF('2b - USD - conv.'!AE461=0,0,'2a - USD - local'!AE461/'2b - USD - conv.'!AE461)</f>
        <v>0</v>
      </c>
      <c r="AF461" s="286">
        <f>IF('2b - USD - conv.'!AF461=0,0,'2a - USD - local'!AF461/'2b - USD - conv.'!AF461)</f>
        <v>0</v>
      </c>
      <c r="AG461" s="286">
        <f>IF('2b - USD - conv.'!AG461=0,0,'2a - USD - local'!AG461/'2b - USD - conv.'!AG461)</f>
        <v>0</v>
      </c>
      <c r="AH461" s="286">
        <f>IF('2b - USD - conv.'!AH461=0,0,'2a - USD - local'!AH461/'2b - USD - conv.'!AH461)</f>
        <v>0</v>
      </c>
      <c r="AI461" s="286">
        <f>IF('2b - USD - conv.'!AI461=0,0,'2a - USD - local'!AI461/'2b - USD - conv.'!AI461)</f>
        <v>0</v>
      </c>
      <c r="AJ461" s="286">
        <f>IF('2b - USD - conv.'!AJ461=0,0,'2a - USD - local'!AJ461/'2b - USD - conv.'!AJ461)</f>
        <v>0</v>
      </c>
      <c r="AK461" s="286">
        <f>IF('2b - USD - conv.'!AK461=0,0,'2a - USD - local'!AK461/'2b - USD - conv.'!AK461)</f>
        <v>0</v>
      </c>
      <c r="AL461" s="286">
        <f>IF('2b - USD - conv.'!AL461=0,0,'2a - USD - local'!AL461/'2b - USD - conv.'!AL461)</f>
        <v>0</v>
      </c>
      <c r="AM461" s="286">
        <f>IF('2b - USD - conv.'!AM461=0,0,'2a - USD - local'!AM461/'2b - USD - conv.'!AM461)</f>
        <v>0</v>
      </c>
      <c r="AN461" s="286">
        <f>IF('2b - USD - conv.'!AN461=0,0,'2a - USD - local'!AN461/'2b - USD - conv.'!AN461)</f>
        <v>0</v>
      </c>
      <c r="AO461" s="286">
        <f>IF('2b - USD - conv.'!AO461=0,0,'2a - USD - local'!AO461/'2b - USD - conv.'!AO461)</f>
        <v>0</v>
      </c>
      <c r="AP461" s="308">
        <f>IF('2b - USD - conv.'!AP461=0,0,'2a - USD - local'!AP461/'2b - USD - conv.'!AP461)</f>
        <v>0</v>
      </c>
    </row>
    <row r="462" spans="1:42" customFormat="1" outlineLevel="2">
      <c r="A462" s="211" t="str">
        <f>A448&amp;"."&amp;A450&amp;"."&amp;A449&amp;"."&amp;B462</f>
        <v>3.c.2.12</v>
      </c>
      <c r="B462">
        <v>12</v>
      </c>
      <c r="C462" t="str">
        <f>'1-GBP'!C462</f>
        <v/>
      </c>
      <c r="M462" s="286">
        <f>IF('2b - USD - conv.'!M462=0,0,'2a - USD - local'!M462/'2b - USD - conv.'!M462)</f>
        <v>0</v>
      </c>
      <c r="N462" s="286">
        <f>IF('2b - USD - conv.'!N462=0,0,'2a - USD - local'!N462/'2b - USD - conv.'!N462)</f>
        <v>0</v>
      </c>
      <c r="O462" s="286">
        <f>IF('2b - USD - conv.'!O462=0,0,'2a - USD - local'!O462/'2b - USD - conv.'!O462)</f>
        <v>0</v>
      </c>
      <c r="P462" s="286">
        <f>IF('2b - USD - conv.'!P462=0,0,'2a - USD - local'!P462/'2b - USD - conv.'!P462)</f>
        <v>0</v>
      </c>
      <c r="Q462" s="286">
        <f>IF('2b - USD - conv.'!Q462=0,0,'2a - USD - local'!Q462/'2b - USD - conv.'!Q462)</f>
        <v>0</v>
      </c>
      <c r="R462" s="286">
        <f>IF('2b - USD - conv.'!R462=0,0,'2a - USD - local'!R462/'2b - USD - conv.'!R462)</f>
        <v>0</v>
      </c>
      <c r="S462" s="286">
        <f>IF('2b - USD - conv.'!S462=0,0,'2a - USD - local'!S462/'2b - USD - conv.'!S462)</f>
        <v>0</v>
      </c>
      <c r="T462" s="286">
        <f>IF('2b - USD - conv.'!T462=0,0,'2a - USD - local'!T462/'2b - USD - conv.'!T462)</f>
        <v>0</v>
      </c>
      <c r="U462" s="286">
        <f>IF('2b - USD - conv.'!U462=0,0,'2a - USD - local'!U462/'2b - USD - conv.'!U462)</f>
        <v>0</v>
      </c>
      <c r="V462" s="286">
        <f>IF('2b - USD - conv.'!V462=0,0,'2a - USD - local'!V462/'2b - USD - conv.'!V462)</f>
        <v>0</v>
      </c>
      <c r="W462" s="286">
        <f>IF('2b - USD - conv.'!W462=0,0,'2a - USD - local'!W462/'2b - USD - conv.'!W462)</f>
        <v>0</v>
      </c>
      <c r="X462" s="286">
        <f>IF('2b - USD - conv.'!X462=0,0,'2a - USD - local'!X462/'2b - USD - conv.'!X462)</f>
        <v>0</v>
      </c>
      <c r="Y462" s="286">
        <f>IF('2b - USD - conv.'!Y462=0,0,'2a - USD - local'!Y462/'2b - USD - conv.'!Y462)</f>
        <v>0</v>
      </c>
      <c r="Z462" s="286">
        <f>IF('2b - USD - conv.'!Z462=0,0,'2a - USD - local'!Z462/'2b - USD - conv.'!Z462)</f>
        <v>0</v>
      </c>
      <c r="AA462" s="286">
        <f>IF('2b - USD - conv.'!AA462=0,0,'2a - USD - local'!AA462/'2b - USD - conv.'!AA462)</f>
        <v>0</v>
      </c>
      <c r="AB462" s="286">
        <f>IF('2b - USD - conv.'!AB462=0,0,'2a - USD - local'!AB462/'2b - USD - conv.'!AB462)</f>
        <v>0</v>
      </c>
      <c r="AC462" s="286">
        <f>IF('2b - USD - conv.'!AC462=0,0,'2a - USD - local'!AC462/'2b - USD - conv.'!AC462)</f>
        <v>0</v>
      </c>
      <c r="AD462" s="286">
        <f>IF('2b - USD - conv.'!AD462=0,0,'2a - USD - local'!AD462/'2b - USD - conv.'!AD462)</f>
        <v>0</v>
      </c>
      <c r="AE462" s="286">
        <f>IF('2b - USD - conv.'!AE462=0,0,'2a - USD - local'!AE462/'2b - USD - conv.'!AE462)</f>
        <v>0</v>
      </c>
      <c r="AF462" s="286">
        <f>IF('2b - USD - conv.'!AF462=0,0,'2a - USD - local'!AF462/'2b - USD - conv.'!AF462)</f>
        <v>0</v>
      </c>
      <c r="AG462" s="286">
        <f>IF('2b - USD - conv.'!AG462=0,0,'2a - USD - local'!AG462/'2b - USD - conv.'!AG462)</f>
        <v>0</v>
      </c>
      <c r="AH462" s="286">
        <f>IF('2b - USD - conv.'!AH462=0,0,'2a - USD - local'!AH462/'2b - USD - conv.'!AH462)</f>
        <v>0</v>
      </c>
      <c r="AI462" s="286">
        <f>IF('2b - USD - conv.'!AI462=0,0,'2a - USD - local'!AI462/'2b - USD - conv.'!AI462)</f>
        <v>0</v>
      </c>
      <c r="AJ462" s="286">
        <f>IF('2b - USD - conv.'!AJ462=0,0,'2a - USD - local'!AJ462/'2b - USD - conv.'!AJ462)</f>
        <v>0</v>
      </c>
      <c r="AK462" s="286">
        <f>IF('2b - USD - conv.'!AK462=0,0,'2a - USD - local'!AK462/'2b - USD - conv.'!AK462)</f>
        <v>0</v>
      </c>
      <c r="AL462" s="286">
        <f>IF('2b - USD - conv.'!AL462=0,0,'2a - USD - local'!AL462/'2b - USD - conv.'!AL462)</f>
        <v>0</v>
      </c>
      <c r="AM462" s="286">
        <f>IF('2b - USD - conv.'!AM462=0,0,'2a - USD - local'!AM462/'2b - USD - conv.'!AM462)</f>
        <v>0</v>
      </c>
      <c r="AN462" s="286">
        <f>IF('2b - USD - conv.'!AN462=0,0,'2a - USD - local'!AN462/'2b - USD - conv.'!AN462)</f>
        <v>0</v>
      </c>
      <c r="AO462" s="286">
        <f>IF('2b - USD - conv.'!AO462=0,0,'2a - USD - local'!AO462/'2b - USD - conv.'!AO462)</f>
        <v>0</v>
      </c>
      <c r="AP462" s="308">
        <f>IF('2b - USD - conv.'!AP462=0,0,'2a - USD - local'!AP462/'2b - USD - conv.'!AP462)</f>
        <v>0</v>
      </c>
    </row>
    <row r="463" spans="1:42" customFormat="1" outlineLevel="1" collapsed="1">
      <c r="A463" s="212"/>
      <c r="B463" s="201">
        <f>B462-COUNTIFS(C451:C462,"")</f>
        <v>0</v>
      </c>
      <c r="C463" s="201" t="s">
        <v>285</v>
      </c>
      <c r="D463" s="201"/>
      <c r="E463" s="201"/>
      <c r="F463" s="201"/>
      <c r="G463" s="201"/>
      <c r="H463" s="201"/>
      <c r="I463" s="201"/>
      <c r="J463" s="201"/>
      <c r="K463" s="201"/>
      <c r="L463" s="201"/>
      <c r="M463" s="280">
        <f>SUM(M451:M462)</f>
        <v>0</v>
      </c>
      <c r="N463" s="280">
        <f>SUM(N451:N462)</f>
        <v>0</v>
      </c>
      <c r="O463" s="280">
        <f t="shared" ref="O463:AP463" si="39">SUM(O451:O462)</f>
        <v>0</v>
      </c>
      <c r="P463" s="280">
        <f t="shared" si="39"/>
        <v>0</v>
      </c>
      <c r="Q463" s="280">
        <f t="shared" si="39"/>
        <v>0</v>
      </c>
      <c r="R463" s="280">
        <f t="shared" si="39"/>
        <v>0</v>
      </c>
      <c r="S463" s="280">
        <f t="shared" si="39"/>
        <v>0</v>
      </c>
      <c r="T463" s="280">
        <f t="shared" si="39"/>
        <v>0</v>
      </c>
      <c r="U463" s="280">
        <f t="shared" si="39"/>
        <v>0</v>
      </c>
      <c r="V463" s="280">
        <f t="shared" si="39"/>
        <v>0</v>
      </c>
      <c r="W463" s="280">
        <f t="shared" si="39"/>
        <v>0</v>
      </c>
      <c r="X463" s="280">
        <f t="shared" si="39"/>
        <v>0</v>
      </c>
      <c r="Y463" s="280">
        <f t="shared" si="39"/>
        <v>0</v>
      </c>
      <c r="Z463" s="280">
        <f t="shared" si="39"/>
        <v>0</v>
      </c>
      <c r="AA463" s="280">
        <f t="shared" si="39"/>
        <v>0</v>
      </c>
      <c r="AB463" s="280">
        <f t="shared" si="39"/>
        <v>0</v>
      </c>
      <c r="AC463" s="280">
        <f t="shared" si="39"/>
        <v>0</v>
      </c>
      <c r="AD463" s="280">
        <f t="shared" si="39"/>
        <v>0</v>
      </c>
      <c r="AE463" s="280">
        <f t="shared" si="39"/>
        <v>0</v>
      </c>
      <c r="AF463" s="280">
        <f t="shared" si="39"/>
        <v>0</v>
      </c>
      <c r="AG463" s="280">
        <f t="shared" si="39"/>
        <v>0</v>
      </c>
      <c r="AH463" s="280">
        <f t="shared" si="39"/>
        <v>0</v>
      </c>
      <c r="AI463" s="280">
        <f t="shared" si="39"/>
        <v>0</v>
      </c>
      <c r="AJ463" s="280">
        <f t="shared" si="39"/>
        <v>0</v>
      </c>
      <c r="AK463" s="280">
        <f t="shared" si="39"/>
        <v>0</v>
      </c>
      <c r="AL463" s="280">
        <f t="shared" si="39"/>
        <v>0</v>
      </c>
      <c r="AM463" s="280">
        <f t="shared" si="39"/>
        <v>0</v>
      </c>
      <c r="AN463" s="280">
        <f t="shared" si="39"/>
        <v>0</v>
      </c>
      <c r="AO463" s="280">
        <f t="shared" si="39"/>
        <v>0</v>
      </c>
      <c r="AP463" s="280">
        <f t="shared" si="39"/>
        <v>0</v>
      </c>
    </row>
    <row r="464" spans="1:42" customFormat="1" outlineLevel="1">
      <c r="M464" s="314"/>
      <c r="N464" s="314"/>
      <c r="O464" s="314"/>
      <c r="P464" s="314"/>
      <c r="Q464" s="314"/>
      <c r="R464" s="314"/>
      <c r="S464" s="314"/>
      <c r="T464" s="314"/>
      <c r="U464" s="314"/>
      <c r="V464" s="314"/>
      <c r="W464" s="314"/>
      <c r="X464" s="314"/>
      <c r="Y464" s="314"/>
      <c r="Z464" s="314"/>
      <c r="AA464" s="314"/>
      <c r="AB464" s="314"/>
      <c r="AC464" s="314"/>
      <c r="AD464" s="314"/>
      <c r="AE464" s="314"/>
      <c r="AF464" s="314"/>
      <c r="AG464" s="314"/>
      <c r="AH464" s="314"/>
      <c r="AI464" s="314"/>
      <c r="AJ464" s="314"/>
      <c r="AK464" s="314"/>
      <c r="AL464" s="314"/>
      <c r="AM464" s="314"/>
      <c r="AN464" s="314"/>
      <c r="AO464" s="314"/>
      <c r="AP464" s="314"/>
    </row>
    <row r="465" spans="1:42" customFormat="1" outlineLevel="1">
      <c r="A465" s="220" t="s">
        <v>216</v>
      </c>
      <c r="B465" s="220" t="s">
        <v>286</v>
      </c>
      <c r="C465" s="220" t="s">
        <v>284</v>
      </c>
      <c r="D465" s="220"/>
      <c r="E465" s="220"/>
      <c r="F465" s="220"/>
      <c r="G465" s="220"/>
      <c r="H465" s="220"/>
      <c r="I465" s="220"/>
      <c r="J465" s="220"/>
      <c r="K465" s="220"/>
      <c r="L465" s="220"/>
      <c r="M465" s="315"/>
      <c r="N465" s="315"/>
      <c r="O465" s="315"/>
      <c r="P465" s="315"/>
      <c r="Q465" s="315"/>
      <c r="R465" s="315"/>
      <c r="S465" s="315"/>
      <c r="T465" s="315"/>
      <c r="U465" s="315"/>
      <c r="V465" s="315"/>
      <c r="W465" s="315"/>
      <c r="X465" s="315"/>
      <c r="Y465" s="315"/>
      <c r="Z465" s="315"/>
      <c r="AA465" s="315"/>
      <c r="AB465" s="315"/>
      <c r="AC465" s="315"/>
      <c r="AD465" s="315"/>
      <c r="AE465" s="315"/>
      <c r="AF465" s="315"/>
      <c r="AG465" s="315"/>
      <c r="AH465" s="315"/>
      <c r="AI465" s="315"/>
      <c r="AJ465" s="315"/>
      <c r="AK465" s="315"/>
      <c r="AL465" s="315"/>
      <c r="AM465" s="315"/>
      <c r="AN465" s="315"/>
      <c r="AO465" s="315"/>
      <c r="AP465" s="315"/>
    </row>
    <row r="466" spans="1:42" customFormat="1" outlineLevel="2">
      <c r="A466" s="211" t="str">
        <f>A448&amp;"."&amp;A465&amp;"."&amp;A449&amp;"."&amp;B466</f>
        <v>3.o.2.1</v>
      </c>
      <c r="B466">
        <v>1</v>
      </c>
      <c r="C466" t="str">
        <f>'1-GBP'!C466</f>
        <v/>
      </c>
      <c r="M466" s="286">
        <f>IF('2b - USD - conv.'!M466=0,0,'2a - USD - local'!M466/'2b - USD - conv.'!M466)</f>
        <v>0</v>
      </c>
      <c r="N466" s="286">
        <f>IF('2b - USD - conv.'!N466=0,0,'2a - USD - local'!N466/'2b - USD - conv.'!N466)</f>
        <v>0</v>
      </c>
      <c r="O466" s="286">
        <f>IF('2b - USD - conv.'!O466=0,0,'2a - USD - local'!O466/'2b - USD - conv.'!O466)</f>
        <v>0</v>
      </c>
      <c r="P466" s="286">
        <f>IF('2b - USD - conv.'!P466=0,0,'2a - USD - local'!P466/'2b - USD - conv.'!P466)</f>
        <v>0</v>
      </c>
      <c r="Q466" s="286">
        <f>IF('2b - USD - conv.'!Q466=0,0,'2a - USD - local'!Q466/'2b - USD - conv.'!Q466)</f>
        <v>0</v>
      </c>
      <c r="R466" s="286">
        <f>IF('2b - USD - conv.'!R466=0,0,'2a - USD - local'!R466/'2b - USD - conv.'!R466)</f>
        <v>0</v>
      </c>
      <c r="S466" s="286">
        <f>IF('2b - USD - conv.'!S466=0,0,'2a - USD - local'!S466/'2b - USD - conv.'!S466)</f>
        <v>0</v>
      </c>
      <c r="T466" s="286">
        <f>IF('2b - USD - conv.'!T466=0,0,'2a - USD - local'!T466/'2b - USD - conv.'!T466)</f>
        <v>0</v>
      </c>
      <c r="U466" s="286">
        <f>IF('2b - USD - conv.'!U466=0,0,'2a - USD - local'!U466/'2b - USD - conv.'!U466)</f>
        <v>0</v>
      </c>
      <c r="V466" s="286">
        <f>IF('2b - USD - conv.'!V466=0,0,'2a - USD - local'!V466/'2b - USD - conv.'!V466)</f>
        <v>0</v>
      </c>
      <c r="W466" s="286">
        <f>IF('2b - USD - conv.'!W466=0,0,'2a - USD - local'!W466/'2b - USD - conv.'!W466)</f>
        <v>0</v>
      </c>
      <c r="X466" s="286">
        <f>IF('2b - USD - conv.'!X466=0,0,'2a - USD - local'!X466/'2b - USD - conv.'!X466)</f>
        <v>0</v>
      </c>
      <c r="Y466" s="286">
        <f>IF('2b - USD - conv.'!Y466=0,0,'2a - USD - local'!Y466/'2b - USD - conv.'!Y466)</f>
        <v>0</v>
      </c>
      <c r="Z466" s="286">
        <f>IF('2b - USD - conv.'!Z466=0,0,'2a - USD - local'!Z466/'2b - USD - conv.'!Z466)</f>
        <v>0</v>
      </c>
      <c r="AA466" s="286">
        <f>IF('2b - USD - conv.'!AA466=0,0,'2a - USD - local'!AA466/'2b - USD - conv.'!AA466)</f>
        <v>0</v>
      </c>
      <c r="AB466" s="286">
        <f>IF('2b - USD - conv.'!AB466=0,0,'2a - USD - local'!AB466/'2b - USD - conv.'!AB466)</f>
        <v>0</v>
      </c>
      <c r="AC466" s="286">
        <f>IF('2b - USD - conv.'!AC466=0,0,'2a - USD - local'!AC466/'2b - USD - conv.'!AC466)</f>
        <v>0</v>
      </c>
      <c r="AD466" s="286">
        <f>IF('2b - USD - conv.'!AD466=0,0,'2a - USD - local'!AD466/'2b - USD - conv.'!AD466)</f>
        <v>0</v>
      </c>
      <c r="AE466" s="286">
        <f>IF('2b - USD - conv.'!AE466=0,0,'2a - USD - local'!AE466/'2b - USD - conv.'!AE466)</f>
        <v>0</v>
      </c>
      <c r="AF466" s="286">
        <f>IF('2b - USD - conv.'!AF466=0,0,'2a - USD - local'!AF466/'2b - USD - conv.'!AF466)</f>
        <v>0</v>
      </c>
      <c r="AG466" s="286">
        <f>IF('2b - USD - conv.'!AG466=0,0,'2a - USD - local'!AG466/'2b - USD - conv.'!AG466)</f>
        <v>0</v>
      </c>
      <c r="AH466" s="286">
        <f>IF('2b - USD - conv.'!AH466=0,0,'2a - USD - local'!AH466/'2b - USD - conv.'!AH466)</f>
        <v>0</v>
      </c>
      <c r="AI466" s="286">
        <f>IF('2b - USD - conv.'!AI466=0,0,'2a - USD - local'!AI466/'2b - USD - conv.'!AI466)</f>
        <v>0</v>
      </c>
      <c r="AJ466" s="286">
        <f>IF('2b - USD - conv.'!AJ466=0,0,'2a - USD - local'!AJ466/'2b - USD - conv.'!AJ466)</f>
        <v>0</v>
      </c>
      <c r="AK466" s="286">
        <f>IF('2b - USD - conv.'!AK466=0,0,'2a - USD - local'!AK466/'2b - USD - conv.'!AK466)</f>
        <v>0</v>
      </c>
      <c r="AL466" s="286">
        <f>IF('2b - USD - conv.'!AL466=0,0,'2a - USD - local'!AL466/'2b - USD - conv.'!AL466)</f>
        <v>0</v>
      </c>
      <c r="AM466" s="286">
        <f>IF('2b - USD - conv.'!AM466=0,0,'2a - USD - local'!AM466/'2b - USD - conv.'!AM466)</f>
        <v>0</v>
      </c>
      <c r="AN466" s="286">
        <f>IF('2b - USD - conv.'!AN466=0,0,'2a - USD - local'!AN466/'2b - USD - conv.'!AN466)</f>
        <v>0</v>
      </c>
      <c r="AO466" s="286">
        <f>IF('2b - USD - conv.'!AO466=0,0,'2a - USD - local'!AO466/'2b - USD - conv.'!AO466)</f>
        <v>0</v>
      </c>
      <c r="AP466" s="308">
        <f>IF('2b - USD - conv.'!AP466=0,0,'2a - USD - local'!AP466/'2b - USD - conv.'!AP466)</f>
        <v>0</v>
      </c>
    </row>
    <row r="467" spans="1:42" customFormat="1" outlineLevel="2">
      <c r="A467" s="211" t="str">
        <f>A448&amp;"."&amp;A465&amp;"."&amp;A449&amp;"."&amp;B467</f>
        <v>3.o.2.2</v>
      </c>
      <c r="B467">
        <v>2</v>
      </c>
      <c r="C467" t="str">
        <f>'1-GBP'!C467</f>
        <v/>
      </c>
      <c r="M467" s="286">
        <f>IF('2b - USD - conv.'!M467=0,0,'2a - USD - local'!M467/'2b - USD - conv.'!M467)</f>
        <v>0</v>
      </c>
      <c r="N467" s="286">
        <f>IF('2b - USD - conv.'!N467=0,0,'2a - USD - local'!N467/'2b - USD - conv.'!N467)</f>
        <v>0</v>
      </c>
      <c r="O467" s="286">
        <f>IF('2b - USD - conv.'!O467=0,0,'2a - USD - local'!O467/'2b - USD - conv.'!O467)</f>
        <v>0</v>
      </c>
      <c r="P467" s="286">
        <f>IF('2b - USD - conv.'!P467=0,0,'2a - USD - local'!P467/'2b - USD - conv.'!P467)</f>
        <v>0</v>
      </c>
      <c r="Q467" s="286">
        <f>IF('2b - USD - conv.'!Q467=0,0,'2a - USD - local'!Q467/'2b - USD - conv.'!Q467)</f>
        <v>0</v>
      </c>
      <c r="R467" s="286">
        <f>IF('2b - USD - conv.'!R467=0,0,'2a - USD - local'!R467/'2b - USD - conv.'!R467)</f>
        <v>0</v>
      </c>
      <c r="S467" s="286">
        <f>IF('2b - USD - conv.'!S467=0,0,'2a - USD - local'!S467/'2b - USD - conv.'!S467)</f>
        <v>0</v>
      </c>
      <c r="T467" s="286">
        <f>IF('2b - USD - conv.'!T467=0,0,'2a - USD - local'!T467/'2b - USD - conv.'!T467)</f>
        <v>0</v>
      </c>
      <c r="U467" s="286">
        <f>IF('2b - USD - conv.'!U467=0,0,'2a - USD - local'!U467/'2b - USD - conv.'!U467)</f>
        <v>0</v>
      </c>
      <c r="V467" s="286">
        <f>IF('2b - USD - conv.'!V467=0,0,'2a - USD - local'!V467/'2b - USD - conv.'!V467)</f>
        <v>0</v>
      </c>
      <c r="W467" s="286">
        <f>IF('2b - USD - conv.'!W467=0,0,'2a - USD - local'!W467/'2b - USD - conv.'!W467)</f>
        <v>0</v>
      </c>
      <c r="X467" s="286">
        <f>IF('2b - USD - conv.'!X467=0,0,'2a - USD - local'!X467/'2b - USD - conv.'!X467)</f>
        <v>0</v>
      </c>
      <c r="Y467" s="286">
        <f>IF('2b - USD - conv.'!Y467=0,0,'2a - USD - local'!Y467/'2b - USD - conv.'!Y467)</f>
        <v>0</v>
      </c>
      <c r="Z467" s="286">
        <f>IF('2b - USD - conv.'!Z467=0,0,'2a - USD - local'!Z467/'2b - USD - conv.'!Z467)</f>
        <v>0</v>
      </c>
      <c r="AA467" s="286">
        <f>IF('2b - USD - conv.'!AA467=0,0,'2a - USD - local'!AA467/'2b - USD - conv.'!AA467)</f>
        <v>0</v>
      </c>
      <c r="AB467" s="286">
        <f>IF('2b - USD - conv.'!AB467=0,0,'2a - USD - local'!AB467/'2b - USD - conv.'!AB467)</f>
        <v>0</v>
      </c>
      <c r="AC467" s="286">
        <f>IF('2b - USD - conv.'!AC467=0,0,'2a - USD - local'!AC467/'2b - USD - conv.'!AC467)</f>
        <v>0</v>
      </c>
      <c r="AD467" s="286">
        <f>IF('2b - USD - conv.'!AD467=0,0,'2a - USD - local'!AD467/'2b - USD - conv.'!AD467)</f>
        <v>0</v>
      </c>
      <c r="AE467" s="286">
        <f>IF('2b - USD - conv.'!AE467=0,0,'2a - USD - local'!AE467/'2b - USD - conv.'!AE467)</f>
        <v>0</v>
      </c>
      <c r="AF467" s="286">
        <f>IF('2b - USD - conv.'!AF467=0,0,'2a - USD - local'!AF467/'2b - USD - conv.'!AF467)</f>
        <v>0</v>
      </c>
      <c r="AG467" s="286">
        <f>IF('2b - USD - conv.'!AG467=0,0,'2a - USD - local'!AG467/'2b - USD - conv.'!AG467)</f>
        <v>0</v>
      </c>
      <c r="AH467" s="286">
        <f>IF('2b - USD - conv.'!AH467=0,0,'2a - USD - local'!AH467/'2b - USD - conv.'!AH467)</f>
        <v>0</v>
      </c>
      <c r="AI467" s="286">
        <f>IF('2b - USD - conv.'!AI467=0,0,'2a - USD - local'!AI467/'2b - USD - conv.'!AI467)</f>
        <v>0</v>
      </c>
      <c r="AJ467" s="286">
        <f>IF('2b - USD - conv.'!AJ467=0,0,'2a - USD - local'!AJ467/'2b - USD - conv.'!AJ467)</f>
        <v>0</v>
      </c>
      <c r="AK467" s="286">
        <f>IF('2b - USD - conv.'!AK467=0,0,'2a - USD - local'!AK467/'2b - USD - conv.'!AK467)</f>
        <v>0</v>
      </c>
      <c r="AL467" s="286">
        <f>IF('2b - USD - conv.'!AL467=0,0,'2a - USD - local'!AL467/'2b - USD - conv.'!AL467)</f>
        <v>0</v>
      </c>
      <c r="AM467" s="286">
        <f>IF('2b - USD - conv.'!AM467=0,0,'2a - USD - local'!AM467/'2b - USD - conv.'!AM467)</f>
        <v>0</v>
      </c>
      <c r="AN467" s="286">
        <f>IF('2b - USD - conv.'!AN467=0,0,'2a - USD - local'!AN467/'2b - USD - conv.'!AN467)</f>
        <v>0</v>
      </c>
      <c r="AO467" s="286">
        <f>IF('2b - USD - conv.'!AO467=0,0,'2a - USD - local'!AO467/'2b - USD - conv.'!AO467)</f>
        <v>0</v>
      </c>
      <c r="AP467" s="308">
        <f>IF('2b - USD - conv.'!AP467=0,0,'2a - USD - local'!AP467/'2b - USD - conv.'!AP467)</f>
        <v>0</v>
      </c>
    </row>
    <row r="468" spans="1:42" customFormat="1" outlineLevel="2">
      <c r="A468" s="211" t="str">
        <f>A448&amp;"."&amp;A465&amp;"."&amp;A449&amp;"."&amp;B468</f>
        <v>3.o.2.3</v>
      </c>
      <c r="B468">
        <v>3</v>
      </c>
      <c r="C468" t="str">
        <f>'1-GBP'!C468</f>
        <v/>
      </c>
      <c r="M468" s="286">
        <f>IF('2b - USD - conv.'!M468=0,0,'2a - USD - local'!M468/'2b - USD - conv.'!M468)</f>
        <v>0</v>
      </c>
      <c r="N468" s="286">
        <f>IF('2b - USD - conv.'!N468=0,0,'2a - USD - local'!N468/'2b - USD - conv.'!N468)</f>
        <v>0</v>
      </c>
      <c r="O468" s="286">
        <f>IF('2b - USD - conv.'!O468=0,0,'2a - USD - local'!O468/'2b - USD - conv.'!O468)</f>
        <v>0</v>
      </c>
      <c r="P468" s="286">
        <f>IF('2b - USD - conv.'!P468=0,0,'2a - USD - local'!P468/'2b - USD - conv.'!P468)</f>
        <v>0</v>
      </c>
      <c r="Q468" s="286">
        <f>IF('2b - USD - conv.'!Q468=0,0,'2a - USD - local'!Q468/'2b - USD - conv.'!Q468)</f>
        <v>0</v>
      </c>
      <c r="R468" s="286">
        <f>IF('2b - USD - conv.'!R468=0,0,'2a - USD - local'!R468/'2b - USD - conv.'!R468)</f>
        <v>0</v>
      </c>
      <c r="S468" s="286">
        <f>IF('2b - USD - conv.'!S468=0,0,'2a - USD - local'!S468/'2b - USD - conv.'!S468)</f>
        <v>0</v>
      </c>
      <c r="T468" s="286">
        <f>IF('2b - USD - conv.'!T468=0,0,'2a - USD - local'!T468/'2b - USD - conv.'!T468)</f>
        <v>0</v>
      </c>
      <c r="U468" s="286">
        <f>IF('2b - USD - conv.'!U468=0,0,'2a - USD - local'!U468/'2b - USD - conv.'!U468)</f>
        <v>0</v>
      </c>
      <c r="V468" s="286">
        <f>IF('2b - USD - conv.'!V468=0,0,'2a - USD - local'!V468/'2b - USD - conv.'!V468)</f>
        <v>0</v>
      </c>
      <c r="W468" s="286">
        <f>IF('2b - USD - conv.'!W468=0,0,'2a - USD - local'!W468/'2b - USD - conv.'!W468)</f>
        <v>0</v>
      </c>
      <c r="X468" s="286">
        <f>IF('2b - USD - conv.'!X468=0,0,'2a - USD - local'!X468/'2b - USD - conv.'!X468)</f>
        <v>0</v>
      </c>
      <c r="Y468" s="286">
        <f>IF('2b - USD - conv.'!Y468=0,0,'2a - USD - local'!Y468/'2b - USD - conv.'!Y468)</f>
        <v>0</v>
      </c>
      <c r="Z468" s="286">
        <f>IF('2b - USD - conv.'!Z468=0,0,'2a - USD - local'!Z468/'2b - USD - conv.'!Z468)</f>
        <v>0</v>
      </c>
      <c r="AA468" s="286">
        <f>IF('2b - USD - conv.'!AA468=0,0,'2a - USD - local'!AA468/'2b - USD - conv.'!AA468)</f>
        <v>0</v>
      </c>
      <c r="AB468" s="286">
        <f>IF('2b - USD - conv.'!AB468=0,0,'2a - USD - local'!AB468/'2b - USD - conv.'!AB468)</f>
        <v>0</v>
      </c>
      <c r="AC468" s="286">
        <f>IF('2b - USD - conv.'!AC468=0,0,'2a - USD - local'!AC468/'2b - USD - conv.'!AC468)</f>
        <v>0</v>
      </c>
      <c r="AD468" s="286">
        <f>IF('2b - USD - conv.'!AD468=0,0,'2a - USD - local'!AD468/'2b - USD - conv.'!AD468)</f>
        <v>0</v>
      </c>
      <c r="AE468" s="286">
        <f>IF('2b - USD - conv.'!AE468=0,0,'2a - USD - local'!AE468/'2b - USD - conv.'!AE468)</f>
        <v>0</v>
      </c>
      <c r="AF468" s="286">
        <f>IF('2b - USD - conv.'!AF468=0,0,'2a - USD - local'!AF468/'2b - USD - conv.'!AF468)</f>
        <v>0</v>
      </c>
      <c r="AG468" s="286">
        <f>IF('2b - USD - conv.'!AG468=0,0,'2a - USD - local'!AG468/'2b - USD - conv.'!AG468)</f>
        <v>0</v>
      </c>
      <c r="AH468" s="286">
        <f>IF('2b - USD - conv.'!AH468=0,0,'2a - USD - local'!AH468/'2b - USD - conv.'!AH468)</f>
        <v>0</v>
      </c>
      <c r="AI468" s="286">
        <f>IF('2b - USD - conv.'!AI468=0,0,'2a - USD - local'!AI468/'2b - USD - conv.'!AI468)</f>
        <v>0</v>
      </c>
      <c r="AJ468" s="286">
        <f>IF('2b - USD - conv.'!AJ468=0,0,'2a - USD - local'!AJ468/'2b - USD - conv.'!AJ468)</f>
        <v>0</v>
      </c>
      <c r="AK468" s="286">
        <f>IF('2b - USD - conv.'!AK468=0,0,'2a - USD - local'!AK468/'2b - USD - conv.'!AK468)</f>
        <v>0</v>
      </c>
      <c r="AL468" s="286">
        <f>IF('2b - USD - conv.'!AL468=0,0,'2a - USD - local'!AL468/'2b - USD - conv.'!AL468)</f>
        <v>0</v>
      </c>
      <c r="AM468" s="286">
        <f>IF('2b - USD - conv.'!AM468=0,0,'2a - USD - local'!AM468/'2b - USD - conv.'!AM468)</f>
        <v>0</v>
      </c>
      <c r="AN468" s="286">
        <f>IF('2b - USD - conv.'!AN468=0,0,'2a - USD - local'!AN468/'2b - USD - conv.'!AN468)</f>
        <v>0</v>
      </c>
      <c r="AO468" s="286">
        <f>IF('2b - USD - conv.'!AO468=0,0,'2a - USD - local'!AO468/'2b - USD - conv.'!AO468)</f>
        <v>0</v>
      </c>
      <c r="AP468" s="308">
        <f>IF('2b - USD - conv.'!AP468=0,0,'2a - USD - local'!AP468/'2b - USD - conv.'!AP468)</f>
        <v>0</v>
      </c>
    </row>
    <row r="469" spans="1:42" customFormat="1" outlineLevel="2">
      <c r="A469" s="211" t="str">
        <f>A448&amp;"."&amp;A465&amp;"."&amp;A449&amp;"."&amp;B469</f>
        <v>3.o.2.4</v>
      </c>
      <c r="B469">
        <v>4</v>
      </c>
      <c r="C469" t="str">
        <f>'1-GBP'!C469</f>
        <v/>
      </c>
      <c r="M469" s="286">
        <f>IF('2b - USD - conv.'!M469=0,0,'2a - USD - local'!M469/'2b - USD - conv.'!M469)</f>
        <v>0</v>
      </c>
      <c r="N469" s="286">
        <f>IF('2b - USD - conv.'!N469=0,0,'2a - USD - local'!N469/'2b - USD - conv.'!N469)</f>
        <v>0</v>
      </c>
      <c r="O469" s="286">
        <f>IF('2b - USD - conv.'!O469=0,0,'2a - USD - local'!O469/'2b - USD - conv.'!O469)</f>
        <v>0</v>
      </c>
      <c r="P469" s="286">
        <f>IF('2b - USD - conv.'!P469=0,0,'2a - USD - local'!P469/'2b - USD - conv.'!P469)</f>
        <v>0</v>
      </c>
      <c r="Q469" s="286">
        <f>IF('2b - USD - conv.'!Q469=0,0,'2a - USD - local'!Q469/'2b - USD - conv.'!Q469)</f>
        <v>0</v>
      </c>
      <c r="R469" s="286">
        <f>IF('2b - USD - conv.'!R469=0,0,'2a - USD - local'!R469/'2b - USD - conv.'!R469)</f>
        <v>0</v>
      </c>
      <c r="S469" s="286">
        <f>IF('2b - USD - conv.'!S469=0,0,'2a - USD - local'!S469/'2b - USD - conv.'!S469)</f>
        <v>0</v>
      </c>
      <c r="T469" s="286">
        <f>IF('2b - USD - conv.'!T469=0,0,'2a - USD - local'!T469/'2b - USD - conv.'!T469)</f>
        <v>0</v>
      </c>
      <c r="U469" s="286">
        <f>IF('2b - USD - conv.'!U469=0,0,'2a - USD - local'!U469/'2b - USD - conv.'!U469)</f>
        <v>0</v>
      </c>
      <c r="V469" s="286">
        <f>IF('2b - USD - conv.'!V469=0,0,'2a - USD - local'!V469/'2b - USD - conv.'!V469)</f>
        <v>0</v>
      </c>
      <c r="W469" s="286">
        <f>IF('2b - USD - conv.'!W469=0,0,'2a - USD - local'!W469/'2b - USD - conv.'!W469)</f>
        <v>0</v>
      </c>
      <c r="X469" s="286">
        <f>IF('2b - USD - conv.'!X469=0,0,'2a - USD - local'!X469/'2b - USD - conv.'!X469)</f>
        <v>0</v>
      </c>
      <c r="Y469" s="286">
        <f>IF('2b - USD - conv.'!Y469=0,0,'2a - USD - local'!Y469/'2b - USD - conv.'!Y469)</f>
        <v>0</v>
      </c>
      <c r="Z469" s="286">
        <f>IF('2b - USD - conv.'!Z469=0,0,'2a - USD - local'!Z469/'2b - USD - conv.'!Z469)</f>
        <v>0</v>
      </c>
      <c r="AA469" s="286">
        <f>IF('2b - USD - conv.'!AA469=0,0,'2a - USD - local'!AA469/'2b - USD - conv.'!AA469)</f>
        <v>0</v>
      </c>
      <c r="AB469" s="286">
        <f>IF('2b - USD - conv.'!AB469=0,0,'2a - USD - local'!AB469/'2b - USD - conv.'!AB469)</f>
        <v>0</v>
      </c>
      <c r="AC469" s="286">
        <f>IF('2b - USD - conv.'!AC469=0,0,'2a - USD - local'!AC469/'2b - USD - conv.'!AC469)</f>
        <v>0</v>
      </c>
      <c r="AD469" s="286">
        <f>IF('2b - USD - conv.'!AD469=0,0,'2a - USD - local'!AD469/'2b - USD - conv.'!AD469)</f>
        <v>0</v>
      </c>
      <c r="AE469" s="286">
        <f>IF('2b - USD - conv.'!AE469=0,0,'2a - USD - local'!AE469/'2b - USD - conv.'!AE469)</f>
        <v>0</v>
      </c>
      <c r="AF469" s="286">
        <f>IF('2b - USD - conv.'!AF469=0,0,'2a - USD - local'!AF469/'2b - USD - conv.'!AF469)</f>
        <v>0</v>
      </c>
      <c r="AG469" s="286">
        <f>IF('2b - USD - conv.'!AG469=0,0,'2a - USD - local'!AG469/'2b - USD - conv.'!AG469)</f>
        <v>0</v>
      </c>
      <c r="AH469" s="286">
        <f>IF('2b - USD - conv.'!AH469=0,0,'2a - USD - local'!AH469/'2b - USD - conv.'!AH469)</f>
        <v>0</v>
      </c>
      <c r="AI469" s="286">
        <f>IF('2b - USD - conv.'!AI469=0,0,'2a - USD - local'!AI469/'2b - USD - conv.'!AI469)</f>
        <v>0</v>
      </c>
      <c r="AJ469" s="286">
        <f>IF('2b - USD - conv.'!AJ469=0,0,'2a - USD - local'!AJ469/'2b - USD - conv.'!AJ469)</f>
        <v>0</v>
      </c>
      <c r="AK469" s="286">
        <f>IF('2b - USD - conv.'!AK469=0,0,'2a - USD - local'!AK469/'2b - USD - conv.'!AK469)</f>
        <v>0</v>
      </c>
      <c r="AL469" s="286">
        <f>IF('2b - USD - conv.'!AL469=0,0,'2a - USD - local'!AL469/'2b - USD - conv.'!AL469)</f>
        <v>0</v>
      </c>
      <c r="AM469" s="286">
        <f>IF('2b - USD - conv.'!AM469=0,0,'2a - USD - local'!AM469/'2b - USD - conv.'!AM469)</f>
        <v>0</v>
      </c>
      <c r="AN469" s="286">
        <f>IF('2b - USD - conv.'!AN469=0,0,'2a - USD - local'!AN469/'2b - USD - conv.'!AN469)</f>
        <v>0</v>
      </c>
      <c r="AO469" s="286">
        <f>IF('2b - USD - conv.'!AO469=0,0,'2a - USD - local'!AO469/'2b - USD - conv.'!AO469)</f>
        <v>0</v>
      </c>
      <c r="AP469" s="308">
        <f>IF('2b - USD - conv.'!AP469=0,0,'2a - USD - local'!AP469/'2b - USD - conv.'!AP469)</f>
        <v>0</v>
      </c>
    </row>
    <row r="470" spans="1:42" customFormat="1" outlineLevel="2">
      <c r="A470" s="211" t="str">
        <f>A448&amp;"."&amp;A465&amp;"."&amp;A449&amp;"."&amp;B470</f>
        <v>3.o.2.5</v>
      </c>
      <c r="B470">
        <v>5</v>
      </c>
      <c r="C470" t="str">
        <f>'1-GBP'!C470</f>
        <v/>
      </c>
      <c r="M470" s="286">
        <f>IF('2b - USD - conv.'!M470=0,0,'2a - USD - local'!M470/'2b - USD - conv.'!M470)</f>
        <v>0</v>
      </c>
      <c r="N470" s="286">
        <f>IF('2b - USD - conv.'!N470=0,0,'2a - USD - local'!N470/'2b - USD - conv.'!N470)</f>
        <v>0</v>
      </c>
      <c r="O470" s="286">
        <f>IF('2b - USD - conv.'!O470=0,0,'2a - USD - local'!O470/'2b - USD - conv.'!O470)</f>
        <v>0</v>
      </c>
      <c r="P470" s="286">
        <f>IF('2b - USD - conv.'!P470=0,0,'2a - USD - local'!P470/'2b - USD - conv.'!P470)</f>
        <v>0</v>
      </c>
      <c r="Q470" s="286">
        <f>IF('2b - USD - conv.'!Q470=0,0,'2a - USD - local'!Q470/'2b - USD - conv.'!Q470)</f>
        <v>0</v>
      </c>
      <c r="R470" s="286">
        <f>IF('2b - USD - conv.'!R470=0,0,'2a - USD - local'!R470/'2b - USD - conv.'!R470)</f>
        <v>0</v>
      </c>
      <c r="S470" s="286">
        <f>IF('2b - USD - conv.'!S470=0,0,'2a - USD - local'!S470/'2b - USD - conv.'!S470)</f>
        <v>0</v>
      </c>
      <c r="T470" s="286">
        <f>IF('2b - USD - conv.'!T470=0,0,'2a - USD - local'!T470/'2b - USD - conv.'!T470)</f>
        <v>0</v>
      </c>
      <c r="U470" s="286">
        <f>IF('2b - USD - conv.'!U470=0,0,'2a - USD - local'!U470/'2b - USD - conv.'!U470)</f>
        <v>0</v>
      </c>
      <c r="V470" s="286">
        <f>IF('2b - USD - conv.'!V470=0,0,'2a - USD - local'!V470/'2b - USD - conv.'!V470)</f>
        <v>0</v>
      </c>
      <c r="W470" s="286">
        <f>IF('2b - USD - conv.'!W470=0,0,'2a - USD - local'!W470/'2b - USD - conv.'!W470)</f>
        <v>0</v>
      </c>
      <c r="X470" s="286">
        <f>IF('2b - USD - conv.'!X470=0,0,'2a - USD - local'!X470/'2b - USD - conv.'!X470)</f>
        <v>0</v>
      </c>
      <c r="Y470" s="286">
        <f>IF('2b - USD - conv.'!Y470=0,0,'2a - USD - local'!Y470/'2b - USD - conv.'!Y470)</f>
        <v>0</v>
      </c>
      <c r="Z470" s="286">
        <f>IF('2b - USD - conv.'!Z470=0,0,'2a - USD - local'!Z470/'2b - USD - conv.'!Z470)</f>
        <v>0</v>
      </c>
      <c r="AA470" s="286">
        <f>IF('2b - USD - conv.'!AA470=0,0,'2a - USD - local'!AA470/'2b - USD - conv.'!AA470)</f>
        <v>0</v>
      </c>
      <c r="AB470" s="286">
        <f>IF('2b - USD - conv.'!AB470=0,0,'2a - USD - local'!AB470/'2b - USD - conv.'!AB470)</f>
        <v>0</v>
      </c>
      <c r="AC470" s="286">
        <f>IF('2b - USD - conv.'!AC470=0,0,'2a - USD - local'!AC470/'2b - USD - conv.'!AC470)</f>
        <v>0</v>
      </c>
      <c r="AD470" s="286">
        <f>IF('2b - USD - conv.'!AD470=0,0,'2a - USD - local'!AD470/'2b - USD - conv.'!AD470)</f>
        <v>0</v>
      </c>
      <c r="AE470" s="286">
        <f>IF('2b - USD - conv.'!AE470=0,0,'2a - USD - local'!AE470/'2b - USD - conv.'!AE470)</f>
        <v>0</v>
      </c>
      <c r="AF470" s="286">
        <f>IF('2b - USD - conv.'!AF470=0,0,'2a - USD - local'!AF470/'2b - USD - conv.'!AF470)</f>
        <v>0</v>
      </c>
      <c r="AG470" s="286">
        <f>IF('2b - USD - conv.'!AG470=0,0,'2a - USD - local'!AG470/'2b - USD - conv.'!AG470)</f>
        <v>0</v>
      </c>
      <c r="AH470" s="286">
        <f>IF('2b - USD - conv.'!AH470=0,0,'2a - USD - local'!AH470/'2b - USD - conv.'!AH470)</f>
        <v>0</v>
      </c>
      <c r="AI470" s="286">
        <f>IF('2b - USD - conv.'!AI470=0,0,'2a - USD - local'!AI470/'2b - USD - conv.'!AI470)</f>
        <v>0</v>
      </c>
      <c r="AJ470" s="286">
        <f>IF('2b - USD - conv.'!AJ470=0,0,'2a - USD - local'!AJ470/'2b - USD - conv.'!AJ470)</f>
        <v>0</v>
      </c>
      <c r="AK470" s="286">
        <f>IF('2b - USD - conv.'!AK470=0,0,'2a - USD - local'!AK470/'2b - USD - conv.'!AK470)</f>
        <v>0</v>
      </c>
      <c r="AL470" s="286">
        <f>IF('2b - USD - conv.'!AL470=0,0,'2a - USD - local'!AL470/'2b - USD - conv.'!AL470)</f>
        <v>0</v>
      </c>
      <c r="AM470" s="286">
        <f>IF('2b - USD - conv.'!AM470=0,0,'2a - USD - local'!AM470/'2b - USD - conv.'!AM470)</f>
        <v>0</v>
      </c>
      <c r="AN470" s="286">
        <f>IF('2b - USD - conv.'!AN470=0,0,'2a - USD - local'!AN470/'2b - USD - conv.'!AN470)</f>
        <v>0</v>
      </c>
      <c r="AO470" s="286">
        <f>IF('2b - USD - conv.'!AO470=0,0,'2a - USD - local'!AO470/'2b - USD - conv.'!AO470)</f>
        <v>0</v>
      </c>
      <c r="AP470" s="308">
        <f>IF('2b - USD - conv.'!AP470=0,0,'2a - USD - local'!AP470/'2b - USD - conv.'!AP470)</f>
        <v>0</v>
      </c>
    </row>
    <row r="471" spans="1:42" customFormat="1" outlineLevel="2">
      <c r="A471" s="211" t="str">
        <f>A448&amp;"."&amp;A465&amp;"."&amp;A449&amp;"."&amp;B471</f>
        <v>3.o.2.6</v>
      </c>
      <c r="B471">
        <v>6</v>
      </c>
      <c r="C471" t="str">
        <f>'1-GBP'!C471</f>
        <v/>
      </c>
      <c r="M471" s="286">
        <f>IF('2b - USD - conv.'!M471=0,0,'2a - USD - local'!M471/'2b - USD - conv.'!M471)</f>
        <v>0</v>
      </c>
      <c r="N471" s="286">
        <f>IF('2b - USD - conv.'!N471=0,0,'2a - USD - local'!N471/'2b - USD - conv.'!N471)</f>
        <v>0</v>
      </c>
      <c r="O471" s="286">
        <f>IF('2b - USD - conv.'!O471=0,0,'2a - USD - local'!O471/'2b - USD - conv.'!O471)</f>
        <v>0</v>
      </c>
      <c r="P471" s="286">
        <f>IF('2b - USD - conv.'!P471=0,0,'2a - USD - local'!P471/'2b - USD - conv.'!P471)</f>
        <v>0</v>
      </c>
      <c r="Q471" s="286">
        <f>IF('2b - USD - conv.'!Q471=0,0,'2a - USD - local'!Q471/'2b - USD - conv.'!Q471)</f>
        <v>0</v>
      </c>
      <c r="R471" s="286">
        <f>IF('2b - USD - conv.'!R471=0,0,'2a - USD - local'!R471/'2b - USD - conv.'!R471)</f>
        <v>0</v>
      </c>
      <c r="S471" s="286">
        <f>IF('2b - USD - conv.'!S471=0,0,'2a - USD - local'!S471/'2b - USD - conv.'!S471)</f>
        <v>0</v>
      </c>
      <c r="T471" s="286">
        <f>IF('2b - USD - conv.'!T471=0,0,'2a - USD - local'!T471/'2b - USD - conv.'!T471)</f>
        <v>0</v>
      </c>
      <c r="U471" s="286">
        <f>IF('2b - USD - conv.'!U471=0,0,'2a - USD - local'!U471/'2b - USD - conv.'!U471)</f>
        <v>0</v>
      </c>
      <c r="V471" s="286">
        <f>IF('2b - USD - conv.'!V471=0,0,'2a - USD - local'!V471/'2b - USD - conv.'!V471)</f>
        <v>0</v>
      </c>
      <c r="W471" s="286">
        <f>IF('2b - USD - conv.'!W471=0,0,'2a - USD - local'!W471/'2b - USD - conv.'!W471)</f>
        <v>0</v>
      </c>
      <c r="X471" s="286">
        <f>IF('2b - USD - conv.'!X471=0,0,'2a - USD - local'!X471/'2b - USD - conv.'!X471)</f>
        <v>0</v>
      </c>
      <c r="Y471" s="286">
        <f>IF('2b - USD - conv.'!Y471=0,0,'2a - USD - local'!Y471/'2b - USD - conv.'!Y471)</f>
        <v>0</v>
      </c>
      <c r="Z471" s="286">
        <f>IF('2b - USD - conv.'!Z471=0,0,'2a - USD - local'!Z471/'2b - USD - conv.'!Z471)</f>
        <v>0</v>
      </c>
      <c r="AA471" s="286">
        <f>IF('2b - USD - conv.'!AA471=0,0,'2a - USD - local'!AA471/'2b - USD - conv.'!AA471)</f>
        <v>0</v>
      </c>
      <c r="AB471" s="286">
        <f>IF('2b - USD - conv.'!AB471=0,0,'2a - USD - local'!AB471/'2b - USD - conv.'!AB471)</f>
        <v>0</v>
      </c>
      <c r="AC471" s="286">
        <f>IF('2b - USD - conv.'!AC471=0,0,'2a - USD - local'!AC471/'2b - USD - conv.'!AC471)</f>
        <v>0</v>
      </c>
      <c r="AD471" s="286">
        <f>IF('2b - USD - conv.'!AD471=0,0,'2a - USD - local'!AD471/'2b - USD - conv.'!AD471)</f>
        <v>0</v>
      </c>
      <c r="AE471" s="286">
        <f>IF('2b - USD - conv.'!AE471=0,0,'2a - USD - local'!AE471/'2b - USD - conv.'!AE471)</f>
        <v>0</v>
      </c>
      <c r="AF471" s="286">
        <f>IF('2b - USD - conv.'!AF471=0,0,'2a - USD - local'!AF471/'2b - USD - conv.'!AF471)</f>
        <v>0</v>
      </c>
      <c r="AG471" s="286">
        <f>IF('2b - USD - conv.'!AG471=0,0,'2a - USD - local'!AG471/'2b - USD - conv.'!AG471)</f>
        <v>0</v>
      </c>
      <c r="AH471" s="286">
        <f>IF('2b - USD - conv.'!AH471=0,0,'2a - USD - local'!AH471/'2b - USD - conv.'!AH471)</f>
        <v>0</v>
      </c>
      <c r="AI471" s="286">
        <f>IF('2b - USD - conv.'!AI471=0,0,'2a - USD - local'!AI471/'2b - USD - conv.'!AI471)</f>
        <v>0</v>
      </c>
      <c r="AJ471" s="286">
        <f>IF('2b - USD - conv.'!AJ471=0,0,'2a - USD - local'!AJ471/'2b - USD - conv.'!AJ471)</f>
        <v>0</v>
      </c>
      <c r="AK471" s="286">
        <f>IF('2b - USD - conv.'!AK471=0,0,'2a - USD - local'!AK471/'2b - USD - conv.'!AK471)</f>
        <v>0</v>
      </c>
      <c r="AL471" s="286">
        <f>IF('2b - USD - conv.'!AL471=0,0,'2a - USD - local'!AL471/'2b - USD - conv.'!AL471)</f>
        <v>0</v>
      </c>
      <c r="AM471" s="286">
        <f>IF('2b - USD - conv.'!AM471=0,0,'2a - USD - local'!AM471/'2b - USD - conv.'!AM471)</f>
        <v>0</v>
      </c>
      <c r="AN471" s="286">
        <f>IF('2b - USD - conv.'!AN471=0,0,'2a - USD - local'!AN471/'2b - USD - conv.'!AN471)</f>
        <v>0</v>
      </c>
      <c r="AO471" s="286">
        <f>IF('2b - USD - conv.'!AO471=0,0,'2a - USD - local'!AO471/'2b - USD - conv.'!AO471)</f>
        <v>0</v>
      </c>
      <c r="AP471" s="308">
        <f>IF('2b - USD - conv.'!AP471=0,0,'2a - USD - local'!AP471/'2b - USD - conv.'!AP471)</f>
        <v>0</v>
      </c>
    </row>
    <row r="472" spans="1:42" customFormat="1" outlineLevel="2">
      <c r="A472" s="211" t="str">
        <f>A448&amp;"."&amp;A465&amp;"."&amp;A449&amp;"."&amp;B472</f>
        <v>3.o.2.7</v>
      </c>
      <c r="B472">
        <v>7</v>
      </c>
      <c r="C472" t="str">
        <f>'1-GBP'!C472</f>
        <v/>
      </c>
      <c r="M472" s="286">
        <f>IF('2b - USD - conv.'!M472=0,0,'2a - USD - local'!M472/'2b - USD - conv.'!M472)</f>
        <v>0</v>
      </c>
      <c r="N472" s="286">
        <f>IF('2b - USD - conv.'!N472=0,0,'2a - USD - local'!N472/'2b - USD - conv.'!N472)</f>
        <v>0</v>
      </c>
      <c r="O472" s="286">
        <f>IF('2b - USD - conv.'!O472=0,0,'2a - USD - local'!O472/'2b - USD - conv.'!O472)</f>
        <v>0</v>
      </c>
      <c r="P472" s="286">
        <f>IF('2b - USD - conv.'!P472=0,0,'2a - USD - local'!P472/'2b - USD - conv.'!P472)</f>
        <v>0</v>
      </c>
      <c r="Q472" s="286">
        <f>IF('2b - USD - conv.'!Q472=0,0,'2a - USD - local'!Q472/'2b - USD - conv.'!Q472)</f>
        <v>0</v>
      </c>
      <c r="R472" s="286">
        <f>IF('2b - USD - conv.'!R472=0,0,'2a - USD - local'!R472/'2b - USD - conv.'!R472)</f>
        <v>0</v>
      </c>
      <c r="S472" s="286">
        <f>IF('2b - USD - conv.'!S472=0,0,'2a - USD - local'!S472/'2b - USD - conv.'!S472)</f>
        <v>0</v>
      </c>
      <c r="T472" s="286">
        <f>IF('2b - USD - conv.'!T472=0,0,'2a - USD - local'!T472/'2b - USD - conv.'!T472)</f>
        <v>0</v>
      </c>
      <c r="U472" s="286">
        <f>IF('2b - USD - conv.'!U472=0,0,'2a - USD - local'!U472/'2b - USD - conv.'!U472)</f>
        <v>0</v>
      </c>
      <c r="V472" s="286">
        <f>IF('2b - USD - conv.'!V472=0,0,'2a - USD - local'!V472/'2b - USD - conv.'!V472)</f>
        <v>0</v>
      </c>
      <c r="W472" s="286">
        <f>IF('2b - USD - conv.'!W472=0,0,'2a - USD - local'!W472/'2b - USD - conv.'!W472)</f>
        <v>0</v>
      </c>
      <c r="X472" s="286">
        <f>IF('2b - USD - conv.'!X472=0,0,'2a - USD - local'!X472/'2b - USD - conv.'!X472)</f>
        <v>0</v>
      </c>
      <c r="Y472" s="286">
        <f>IF('2b - USD - conv.'!Y472=0,0,'2a - USD - local'!Y472/'2b - USD - conv.'!Y472)</f>
        <v>0</v>
      </c>
      <c r="Z472" s="286">
        <f>IF('2b - USD - conv.'!Z472=0,0,'2a - USD - local'!Z472/'2b - USD - conv.'!Z472)</f>
        <v>0</v>
      </c>
      <c r="AA472" s="286">
        <f>IF('2b - USD - conv.'!AA472=0,0,'2a - USD - local'!AA472/'2b - USD - conv.'!AA472)</f>
        <v>0</v>
      </c>
      <c r="AB472" s="286">
        <f>IF('2b - USD - conv.'!AB472=0,0,'2a - USD - local'!AB472/'2b - USD - conv.'!AB472)</f>
        <v>0</v>
      </c>
      <c r="AC472" s="286">
        <f>IF('2b - USD - conv.'!AC472=0,0,'2a - USD - local'!AC472/'2b - USD - conv.'!AC472)</f>
        <v>0</v>
      </c>
      <c r="AD472" s="286">
        <f>IF('2b - USD - conv.'!AD472=0,0,'2a - USD - local'!AD472/'2b - USD - conv.'!AD472)</f>
        <v>0</v>
      </c>
      <c r="AE472" s="286">
        <f>IF('2b - USD - conv.'!AE472=0,0,'2a - USD - local'!AE472/'2b - USD - conv.'!AE472)</f>
        <v>0</v>
      </c>
      <c r="AF472" s="286">
        <f>IF('2b - USD - conv.'!AF472=0,0,'2a - USD - local'!AF472/'2b - USD - conv.'!AF472)</f>
        <v>0</v>
      </c>
      <c r="AG472" s="286">
        <f>IF('2b - USD - conv.'!AG472=0,0,'2a - USD - local'!AG472/'2b - USD - conv.'!AG472)</f>
        <v>0</v>
      </c>
      <c r="AH472" s="286">
        <f>IF('2b - USD - conv.'!AH472=0,0,'2a - USD - local'!AH472/'2b - USD - conv.'!AH472)</f>
        <v>0</v>
      </c>
      <c r="AI472" s="286">
        <f>IF('2b - USD - conv.'!AI472=0,0,'2a - USD - local'!AI472/'2b - USD - conv.'!AI472)</f>
        <v>0</v>
      </c>
      <c r="AJ472" s="286">
        <f>IF('2b - USD - conv.'!AJ472=0,0,'2a - USD - local'!AJ472/'2b - USD - conv.'!AJ472)</f>
        <v>0</v>
      </c>
      <c r="AK472" s="286">
        <f>IF('2b - USD - conv.'!AK472=0,0,'2a - USD - local'!AK472/'2b - USD - conv.'!AK472)</f>
        <v>0</v>
      </c>
      <c r="AL472" s="286">
        <f>IF('2b - USD - conv.'!AL472=0,0,'2a - USD - local'!AL472/'2b - USD - conv.'!AL472)</f>
        <v>0</v>
      </c>
      <c r="AM472" s="286">
        <f>IF('2b - USD - conv.'!AM472=0,0,'2a - USD - local'!AM472/'2b - USD - conv.'!AM472)</f>
        <v>0</v>
      </c>
      <c r="AN472" s="286">
        <f>IF('2b - USD - conv.'!AN472=0,0,'2a - USD - local'!AN472/'2b - USD - conv.'!AN472)</f>
        <v>0</v>
      </c>
      <c r="AO472" s="286">
        <f>IF('2b - USD - conv.'!AO472=0,0,'2a - USD - local'!AO472/'2b - USD - conv.'!AO472)</f>
        <v>0</v>
      </c>
      <c r="AP472" s="308">
        <f>IF('2b - USD - conv.'!AP472=0,0,'2a - USD - local'!AP472/'2b - USD - conv.'!AP472)</f>
        <v>0</v>
      </c>
    </row>
    <row r="473" spans="1:42" customFormat="1" outlineLevel="2">
      <c r="A473" s="211" t="str">
        <f>A448&amp;"."&amp;A465&amp;"."&amp;A449&amp;"."&amp;B473</f>
        <v>3.o.2.8</v>
      </c>
      <c r="B473">
        <v>8</v>
      </c>
      <c r="C473" t="str">
        <f>'1-GBP'!C473</f>
        <v/>
      </c>
      <c r="M473" s="286">
        <f>IF('2b - USD - conv.'!M473=0,0,'2a - USD - local'!M473/'2b - USD - conv.'!M473)</f>
        <v>0</v>
      </c>
      <c r="N473" s="286">
        <f>IF('2b - USD - conv.'!N473=0,0,'2a - USD - local'!N473/'2b - USD - conv.'!N473)</f>
        <v>0</v>
      </c>
      <c r="O473" s="286">
        <f>IF('2b - USD - conv.'!O473=0,0,'2a - USD - local'!O473/'2b - USD - conv.'!O473)</f>
        <v>0</v>
      </c>
      <c r="P473" s="286">
        <f>IF('2b - USD - conv.'!P473=0,0,'2a - USD - local'!P473/'2b - USD - conv.'!P473)</f>
        <v>0</v>
      </c>
      <c r="Q473" s="286">
        <f>IF('2b - USD - conv.'!Q473=0,0,'2a - USD - local'!Q473/'2b - USD - conv.'!Q473)</f>
        <v>0</v>
      </c>
      <c r="R473" s="286">
        <f>IF('2b - USD - conv.'!R473=0,0,'2a - USD - local'!R473/'2b - USD - conv.'!R473)</f>
        <v>0</v>
      </c>
      <c r="S473" s="286">
        <f>IF('2b - USD - conv.'!S473=0,0,'2a - USD - local'!S473/'2b - USD - conv.'!S473)</f>
        <v>0</v>
      </c>
      <c r="T473" s="286">
        <f>IF('2b - USD - conv.'!T473=0,0,'2a - USD - local'!T473/'2b - USD - conv.'!T473)</f>
        <v>0</v>
      </c>
      <c r="U473" s="286">
        <f>IF('2b - USD - conv.'!U473=0,0,'2a - USD - local'!U473/'2b - USD - conv.'!U473)</f>
        <v>0</v>
      </c>
      <c r="V473" s="286">
        <f>IF('2b - USD - conv.'!V473=0,0,'2a - USD - local'!V473/'2b - USD - conv.'!V473)</f>
        <v>0</v>
      </c>
      <c r="W473" s="286">
        <f>IF('2b - USD - conv.'!W473=0,0,'2a - USD - local'!W473/'2b - USD - conv.'!W473)</f>
        <v>0</v>
      </c>
      <c r="X473" s="286">
        <f>IF('2b - USD - conv.'!X473=0,0,'2a - USD - local'!X473/'2b - USD - conv.'!X473)</f>
        <v>0</v>
      </c>
      <c r="Y473" s="286">
        <f>IF('2b - USD - conv.'!Y473=0,0,'2a - USD - local'!Y473/'2b - USD - conv.'!Y473)</f>
        <v>0</v>
      </c>
      <c r="Z473" s="286">
        <f>IF('2b - USD - conv.'!Z473=0,0,'2a - USD - local'!Z473/'2b - USD - conv.'!Z473)</f>
        <v>0</v>
      </c>
      <c r="AA473" s="286">
        <f>IF('2b - USD - conv.'!AA473=0,0,'2a - USD - local'!AA473/'2b - USD - conv.'!AA473)</f>
        <v>0</v>
      </c>
      <c r="AB473" s="286">
        <f>IF('2b - USD - conv.'!AB473=0,0,'2a - USD - local'!AB473/'2b - USD - conv.'!AB473)</f>
        <v>0</v>
      </c>
      <c r="AC473" s="286">
        <f>IF('2b - USD - conv.'!AC473=0,0,'2a - USD - local'!AC473/'2b - USD - conv.'!AC473)</f>
        <v>0</v>
      </c>
      <c r="AD473" s="286">
        <f>IF('2b - USD - conv.'!AD473=0,0,'2a - USD - local'!AD473/'2b - USD - conv.'!AD473)</f>
        <v>0</v>
      </c>
      <c r="AE473" s="286">
        <f>IF('2b - USD - conv.'!AE473=0,0,'2a - USD - local'!AE473/'2b - USD - conv.'!AE473)</f>
        <v>0</v>
      </c>
      <c r="AF473" s="286">
        <f>IF('2b - USD - conv.'!AF473=0,0,'2a - USD - local'!AF473/'2b - USD - conv.'!AF473)</f>
        <v>0</v>
      </c>
      <c r="AG473" s="286">
        <f>IF('2b - USD - conv.'!AG473=0,0,'2a - USD - local'!AG473/'2b - USD - conv.'!AG473)</f>
        <v>0</v>
      </c>
      <c r="AH473" s="286">
        <f>IF('2b - USD - conv.'!AH473=0,0,'2a - USD - local'!AH473/'2b - USD - conv.'!AH473)</f>
        <v>0</v>
      </c>
      <c r="AI473" s="286">
        <f>IF('2b - USD - conv.'!AI473=0,0,'2a - USD - local'!AI473/'2b - USD - conv.'!AI473)</f>
        <v>0</v>
      </c>
      <c r="AJ473" s="286">
        <f>IF('2b - USD - conv.'!AJ473=0,0,'2a - USD - local'!AJ473/'2b - USD - conv.'!AJ473)</f>
        <v>0</v>
      </c>
      <c r="AK473" s="286">
        <f>IF('2b - USD - conv.'!AK473=0,0,'2a - USD - local'!AK473/'2b - USD - conv.'!AK473)</f>
        <v>0</v>
      </c>
      <c r="AL473" s="286">
        <f>IF('2b - USD - conv.'!AL473=0,0,'2a - USD - local'!AL473/'2b - USD - conv.'!AL473)</f>
        <v>0</v>
      </c>
      <c r="AM473" s="286">
        <f>IF('2b - USD - conv.'!AM473=0,0,'2a - USD - local'!AM473/'2b - USD - conv.'!AM473)</f>
        <v>0</v>
      </c>
      <c r="AN473" s="286">
        <f>IF('2b - USD - conv.'!AN473=0,0,'2a - USD - local'!AN473/'2b - USD - conv.'!AN473)</f>
        <v>0</v>
      </c>
      <c r="AO473" s="286">
        <f>IF('2b - USD - conv.'!AO473=0,0,'2a - USD - local'!AO473/'2b - USD - conv.'!AO473)</f>
        <v>0</v>
      </c>
      <c r="AP473" s="308">
        <f>IF('2b - USD - conv.'!AP473=0,0,'2a - USD - local'!AP473/'2b - USD - conv.'!AP473)</f>
        <v>0</v>
      </c>
    </row>
    <row r="474" spans="1:42" customFormat="1" outlineLevel="2">
      <c r="A474" s="211" t="str">
        <f>A448&amp;"."&amp;A465&amp;"."&amp;A449&amp;"."&amp;B474</f>
        <v>3.o.2.9</v>
      </c>
      <c r="B474">
        <v>9</v>
      </c>
      <c r="C474" t="str">
        <f>'1-GBP'!C474</f>
        <v/>
      </c>
      <c r="M474" s="286">
        <f>IF('2b - USD - conv.'!M474=0,0,'2a - USD - local'!M474/'2b - USD - conv.'!M474)</f>
        <v>0</v>
      </c>
      <c r="N474" s="286">
        <f>IF('2b - USD - conv.'!N474=0,0,'2a - USD - local'!N474/'2b - USD - conv.'!N474)</f>
        <v>0</v>
      </c>
      <c r="O474" s="286">
        <f>IF('2b - USD - conv.'!O474=0,0,'2a - USD - local'!O474/'2b - USD - conv.'!O474)</f>
        <v>0</v>
      </c>
      <c r="P474" s="286">
        <f>IF('2b - USD - conv.'!P474=0,0,'2a - USD - local'!P474/'2b - USD - conv.'!P474)</f>
        <v>0</v>
      </c>
      <c r="Q474" s="286">
        <f>IF('2b - USD - conv.'!Q474=0,0,'2a - USD - local'!Q474/'2b - USD - conv.'!Q474)</f>
        <v>0</v>
      </c>
      <c r="R474" s="286">
        <f>IF('2b - USD - conv.'!R474=0,0,'2a - USD - local'!R474/'2b - USD - conv.'!R474)</f>
        <v>0</v>
      </c>
      <c r="S474" s="286">
        <f>IF('2b - USD - conv.'!S474=0,0,'2a - USD - local'!S474/'2b - USD - conv.'!S474)</f>
        <v>0</v>
      </c>
      <c r="T474" s="286">
        <f>IF('2b - USD - conv.'!T474=0,0,'2a - USD - local'!T474/'2b - USD - conv.'!T474)</f>
        <v>0</v>
      </c>
      <c r="U474" s="286">
        <f>IF('2b - USD - conv.'!U474=0,0,'2a - USD - local'!U474/'2b - USD - conv.'!U474)</f>
        <v>0</v>
      </c>
      <c r="V474" s="286">
        <f>IF('2b - USD - conv.'!V474=0,0,'2a - USD - local'!V474/'2b - USD - conv.'!V474)</f>
        <v>0</v>
      </c>
      <c r="W474" s="286">
        <f>IF('2b - USD - conv.'!W474=0,0,'2a - USD - local'!W474/'2b - USD - conv.'!W474)</f>
        <v>0</v>
      </c>
      <c r="X474" s="286">
        <f>IF('2b - USD - conv.'!X474=0,0,'2a - USD - local'!X474/'2b - USD - conv.'!X474)</f>
        <v>0</v>
      </c>
      <c r="Y474" s="286">
        <f>IF('2b - USD - conv.'!Y474=0,0,'2a - USD - local'!Y474/'2b - USD - conv.'!Y474)</f>
        <v>0</v>
      </c>
      <c r="Z474" s="286">
        <f>IF('2b - USD - conv.'!Z474=0,0,'2a - USD - local'!Z474/'2b - USD - conv.'!Z474)</f>
        <v>0</v>
      </c>
      <c r="AA474" s="286">
        <f>IF('2b - USD - conv.'!AA474=0,0,'2a - USD - local'!AA474/'2b - USD - conv.'!AA474)</f>
        <v>0</v>
      </c>
      <c r="AB474" s="286">
        <f>IF('2b - USD - conv.'!AB474=0,0,'2a - USD - local'!AB474/'2b - USD - conv.'!AB474)</f>
        <v>0</v>
      </c>
      <c r="AC474" s="286">
        <f>IF('2b - USD - conv.'!AC474=0,0,'2a - USD - local'!AC474/'2b - USD - conv.'!AC474)</f>
        <v>0</v>
      </c>
      <c r="AD474" s="286">
        <f>IF('2b - USD - conv.'!AD474=0,0,'2a - USD - local'!AD474/'2b - USD - conv.'!AD474)</f>
        <v>0</v>
      </c>
      <c r="AE474" s="286">
        <f>IF('2b - USD - conv.'!AE474=0,0,'2a - USD - local'!AE474/'2b - USD - conv.'!AE474)</f>
        <v>0</v>
      </c>
      <c r="AF474" s="286">
        <f>IF('2b - USD - conv.'!AF474=0,0,'2a - USD - local'!AF474/'2b - USD - conv.'!AF474)</f>
        <v>0</v>
      </c>
      <c r="AG474" s="286">
        <f>IF('2b - USD - conv.'!AG474=0,0,'2a - USD - local'!AG474/'2b - USD - conv.'!AG474)</f>
        <v>0</v>
      </c>
      <c r="AH474" s="286">
        <f>IF('2b - USD - conv.'!AH474=0,0,'2a - USD - local'!AH474/'2b - USD - conv.'!AH474)</f>
        <v>0</v>
      </c>
      <c r="AI474" s="286">
        <f>IF('2b - USD - conv.'!AI474=0,0,'2a - USD - local'!AI474/'2b - USD - conv.'!AI474)</f>
        <v>0</v>
      </c>
      <c r="AJ474" s="286">
        <f>IF('2b - USD - conv.'!AJ474=0,0,'2a - USD - local'!AJ474/'2b - USD - conv.'!AJ474)</f>
        <v>0</v>
      </c>
      <c r="AK474" s="286">
        <f>IF('2b - USD - conv.'!AK474=0,0,'2a - USD - local'!AK474/'2b - USD - conv.'!AK474)</f>
        <v>0</v>
      </c>
      <c r="AL474" s="286">
        <f>IF('2b - USD - conv.'!AL474=0,0,'2a - USD - local'!AL474/'2b - USD - conv.'!AL474)</f>
        <v>0</v>
      </c>
      <c r="AM474" s="286">
        <f>IF('2b - USD - conv.'!AM474=0,0,'2a - USD - local'!AM474/'2b - USD - conv.'!AM474)</f>
        <v>0</v>
      </c>
      <c r="AN474" s="286">
        <f>IF('2b - USD - conv.'!AN474=0,0,'2a - USD - local'!AN474/'2b - USD - conv.'!AN474)</f>
        <v>0</v>
      </c>
      <c r="AO474" s="286">
        <f>IF('2b - USD - conv.'!AO474=0,0,'2a - USD - local'!AO474/'2b - USD - conv.'!AO474)</f>
        <v>0</v>
      </c>
      <c r="AP474" s="308">
        <f>IF('2b - USD - conv.'!AP474=0,0,'2a - USD - local'!AP474/'2b - USD - conv.'!AP474)</f>
        <v>0</v>
      </c>
    </row>
    <row r="475" spans="1:42" customFormat="1" outlineLevel="2">
      <c r="A475" s="211" t="str">
        <f>A448&amp;"."&amp;A465&amp;"."&amp;A449&amp;"."&amp;B475</f>
        <v>3.o.2.10</v>
      </c>
      <c r="B475">
        <v>10</v>
      </c>
      <c r="C475" t="str">
        <f>'1-GBP'!C475</f>
        <v/>
      </c>
      <c r="M475" s="286">
        <f>IF('2b - USD - conv.'!M475=0,0,'2a - USD - local'!M475/'2b - USD - conv.'!M475)</f>
        <v>0</v>
      </c>
      <c r="N475" s="286">
        <f>IF('2b - USD - conv.'!N475=0,0,'2a - USD - local'!N475/'2b - USD - conv.'!N475)</f>
        <v>0</v>
      </c>
      <c r="O475" s="286">
        <f>IF('2b - USD - conv.'!O475=0,0,'2a - USD - local'!O475/'2b - USD - conv.'!O475)</f>
        <v>0</v>
      </c>
      <c r="P475" s="286">
        <f>IF('2b - USD - conv.'!P475=0,0,'2a - USD - local'!P475/'2b - USD - conv.'!P475)</f>
        <v>0</v>
      </c>
      <c r="Q475" s="286">
        <f>IF('2b - USD - conv.'!Q475=0,0,'2a - USD - local'!Q475/'2b - USD - conv.'!Q475)</f>
        <v>0</v>
      </c>
      <c r="R475" s="286">
        <f>IF('2b - USD - conv.'!R475=0,0,'2a - USD - local'!R475/'2b - USD - conv.'!R475)</f>
        <v>0</v>
      </c>
      <c r="S475" s="286">
        <f>IF('2b - USD - conv.'!S475=0,0,'2a - USD - local'!S475/'2b - USD - conv.'!S475)</f>
        <v>0</v>
      </c>
      <c r="T475" s="286">
        <f>IF('2b - USD - conv.'!T475=0,0,'2a - USD - local'!T475/'2b - USD - conv.'!T475)</f>
        <v>0</v>
      </c>
      <c r="U475" s="286">
        <f>IF('2b - USD - conv.'!U475=0,0,'2a - USD - local'!U475/'2b - USD - conv.'!U475)</f>
        <v>0</v>
      </c>
      <c r="V475" s="286">
        <f>IF('2b - USD - conv.'!V475=0,0,'2a - USD - local'!V475/'2b - USD - conv.'!V475)</f>
        <v>0</v>
      </c>
      <c r="W475" s="286">
        <f>IF('2b - USD - conv.'!W475=0,0,'2a - USD - local'!W475/'2b - USD - conv.'!W475)</f>
        <v>0</v>
      </c>
      <c r="X475" s="286">
        <f>IF('2b - USD - conv.'!X475=0,0,'2a - USD - local'!X475/'2b - USD - conv.'!X475)</f>
        <v>0</v>
      </c>
      <c r="Y475" s="286">
        <f>IF('2b - USD - conv.'!Y475=0,0,'2a - USD - local'!Y475/'2b - USD - conv.'!Y475)</f>
        <v>0</v>
      </c>
      <c r="Z475" s="286">
        <f>IF('2b - USD - conv.'!Z475=0,0,'2a - USD - local'!Z475/'2b - USD - conv.'!Z475)</f>
        <v>0</v>
      </c>
      <c r="AA475" s="286">
        <f>IF('2b - USD - conv.'!AA475=0,0,'2a - USD - local'!AA475/'2b - USD - conv.'!AA475)</f>
        <v>0</v>
      </c>
      <c r="AB475" s="286">
        <f>IF('2b - USD - conv.'!AB475=0,0,'2a - USD - local'!AB475/'2b - USD - conv.'!AB475)</f>
        <v>0</v>
      </c>
      <c r="AC475" s="286">
        <f>IF('2b - USD - conv.'!AC475=0,0,'2a - USD - local'!AC475/'2b - USD - conv.'!AC475)</f>
        <v>0</v>
      </c>
      <c r="AD475" s="286">
        <f>IF('2b - USD - conv.'!AD475=0,0,'2a - USD - local'!AD475/'2b - USD - conv.'!AD475)</f>
        <v>0</v>
      </c>
      <c r="AE475" s="286">
        <f>IF('2b - USD - conv.'!AE475=0,0,'2a - USD - local'!AE475/'2b - USD - conv.'!AE475)</f>
        <v>0</v>
      </c>
      <c r="AF475" s="286">
        <f>IF('2b - USD - conv.'!AF475=0,0,'2a - USD - local'!AF475/'2b - USD - conv.'!AF475)</f>
        <v>0</v>
      </c>
      <c r="AG475" s="286">
        <f>IF('2b - USD - conv.'!AG475=0,0,'2a - USD - local'!AG475/'2b - USD - conv.'!AG475)</f>
        <v>0</v>
      </c>
      <c r="AH475" s="286">
        <f>IF('2b - USD - conv.'!AH475=0,0,'2a - USD - local'!AH475/'2b - USD - conv.'!AH475)</f>
        <v>0</v>
      </c>
      <c r="AI475" s="286">
        <f>IF('2b - USD - conv.'!AI475=0,0,'2a - USD - local'!AI475/'2b - USD - conv.'!AI475)</f>
        <v>0</v>
      </c>
      <c r="AJ475" s="286">
        <f>IF('2b - USD - conv.'!AJ475=0,0,'2a - USD - local'!AJ475/'2b - USD - conv.'!AJ475)</f>
        <v>0</v>
      </c>
      <c r="AK475" s="286">
        <f>IF('2b - USD - conv.'!AK475=0,0,'2a - USD - local'!AK475/'2b - USD - conv.'!AK475)</f>
        <v>0</v>
      </c>
      <c r="AL475" s="286">
        <f>IF('2b - USD - conv.'!AL475=0,0,'2a - USD - local'!AL475/'2b - USD - conv.'!AL475)</f>
        <v>0</v>
      </c>
      <c r="AM475" s="286">
        <f>IF('2b - USD - conv.'!AM475=0,0,'2a - USD - local'!AM475/'2b - USD - conv.'!AM475)</f>
        <v>0</v>
      </c>
      <c r="AN475" s="286">
        <f>IF('2b - USD - conv.'!AN475=0,0,'2a - USD - local'!AN475/'2b - USD - conv.'!AN475)</f>
        <v>0</v>
      </c>
      <c r="AO475" s="286">
        <f>IF('2b - USD - conv.'!AO475=0,0,'2a - USD - local'!AO475/'2b - USD - conv.'!AO475)</f>
        <v>0</v>
      </c>
      <c r="AP475" s="308">
        <f>IF('2b - USD - conv.'!AP475=0,0,'2a - USD - local'!AP475/'2b - USD - conv.'!AP475)</f>
        <v>0</v>
      </c>
    </row>
    <row r="476" spans="1:42" customFormat="1" outlineLevel="2">
      <c r="A476" s="211" t="str">
        <f>A448&amp;"."&amp;A465&amp;"."&amp;A449&amp;"."&amp;B476</f>
        <v>3.o.2.11</v>
      </c>
      <c r="B476">
        <v>11</v>
      </c>
      <c r="C476" t="str">
        <f>'1-GBP'!C476</f>
        <v/>
      </c>
      <c r="M476" s="286">
        <f>IF('2b - USD - conv.'!M476=0,0,'2a - USD - local'!M476/'2b - USD - conv.'!M476)</f>
        <v>0</v>
      </c>
      <c r="N476" s="286">
        <f>IF('2b - USD - conv.'!N476=0,0,'2a - USD - local'!N476/'2b - USD - conv.'!N476)</f>
        <v>0</v>
      </c>
      <c r="O476" s="286">
        <f>IF('2b - USD - conv.'!O476=0,0,'2a - USD - local'!O476/'2b - USD - conv.'!O476)</f>
        <v>0</v>
      </c>
      <c r="P476" s="286">
        <f>IF('2b - USD - conv.'!P476=0,0,'2a - USD - local'!P476/'2b - USD - conv.'!P476)</f>
        <v>0</v>
      </c>
      <c r="Q476" s="286">
        <f>IF('2b - USD - conv.'!Q476=0,0,'2a - USD - local'!Q476/'2b - USD - conv.'!Q476)</f>
        <v>0</v>
      </c>
      <c r="R476" s="286">
        <f>IF('2b - USD - conv.'!R476=0,0,'2a - USD - local'!R476/'2b - USD - conv.'!R476)</f>
        <v>0</v>
      </c>
      <c r="S476" s="286">
        <f>IF('2b - USD - conv.'!S476=0,0,'2a - USD - local'!S476/'2b - USD - conv.'!S476)</f>
        <v>0</v>
      </c>
      <c r="T476" s="286">
        <f>IF('2b - USD - conv.'!T476=0,0,'2a - USD - local'!T476/'2b - USD - conv.'!T476)</f>
        <v>0</v>
      </c>
      <c r="U476" s="286">
        <f>IF('2b - USD - conv.'!U476=0,0,'2a - USD - local'!U476/'2b - USD - conv.'!U476)</f>
        <v>0</v>
      </c>
      <c r="V476" s="286">
        <f>IF('2b - USD - conv.'!V476=0,0,'2a - USD - local'!V476/'2b - USD - conv.'!V476)</f>
        <v>0</v>
      </c>
      <c r="W476" s="286">
        <f>IF('2b - USD - conv.'!W476=0,0,'2a - USD - local'!W476/'2b - USD - conv.'!W476)</f>
        <v>0</v>
      </c>
      <c r="X476" s="286">
        <f>IF('2b - USD - conv.'!X476=0,0,'2a - USD - local'!X476/'2b - USD - conv.'!X476)</f>
        <v>0</v>
      </c>
      <c r="Y476" s="286">
        <f>IF('2b - USD - conv.'!Y476=0,0,'2a - USD - local'!Y476/'2b - USD - conv.'!Y476)</f>
        <v>0</v>
      </c>
      <c r="Z476" s="286">
        <f>IF('2b - USD - conv.'!Z476=0,0,'2a - USD - local'!Z476/'2b - USD - conv.'!Z476)</f>
        <v>0</v>
      </c>
      <c r="AA476" s="286">
        <f>IF('2b - USD - conv.'!AA476=0,0,'2a - USD - local'!AA476/'2b - USD - conv.'!AA476)</f>
        <v>0</v>
      </c>
      <c r="AB476" s="286">
        <f>IF('2b - USD - conv.'!AB476=0,0,'2a - USD - local'!AB476/'2b - USD - conv.'!AB476)</f>
        <v>0</v>
      </c>
      <c r="AC476" s="286">
        <f>IF('2b - USD - conv.'!AC476=0,0,'2a - USD - local'!AC476/'2b - USD - conv.'!AC476)</f>
        <v>0</v>
      </c>
      <c r="AD476" s="286">
        <f>IF('2b - USD - conv.'!AD476=0,0,'2a - USD - local'!AD476/'2b - USD - conv.'!AD476)</f>
        <v>0</v>
      </c>
      <c r="AE476" s="286">
        <f>IF('2b - USD - conv.'!AE476=0,0,'2a - USD - local'!AE476/'2b - USD - conv.'!AE476)</f>
        <v>0</v>
      </c>
      <c r="AF476" s="286">
        <f>IF('2b - USD - conv.'!AF476=0,0,'2a - USD - local'!AF476/'2b - USD - conv.'!AF476)</f>
        <v>0</v>
      </c>
      <c r="AG476" s="286">
        <f>IF('2b - USD - conv.'!AG476=0,0,'2a - USD - local'!AG476/'2b - USD - conv.'!AG476)</f>
        <v>0</v>
      </c>
      <c r="AH476" s="286">
        <f>IF('2b - USD - conv.'!AH476=0,0,'2a - USD - local'!AH476/'2b - USD - conv.'!AH476)</f>
        <v>0</v>
      </c>
      <c r="AI476" s="286">
        <f>IF('2b - USD - conv.'!AI476=0,0,'2a - USD - local'!AI476/'2b - USD - conv.'!AI476)</f>
        <v>0</v>
      </c>
      <c r="AJ476" s="286">
        <f>IF('2b - USD - conv.'!AJ476=0,0,'2a - USD - local'!AJ476/'2b - USD - conv.'!AJ476)</f>
        <v>0</v>
      </c>
      <c r="AK476" s="286">
        <f>IF('2b - USD - conv.'!AK476=0,0,'2a - USD - local'!AK476/'2b - USD - conv.'!AK476)</f>
        <v>0</v>
      </c>
      <c r="AL476" s="286">
        <f>IF('2b - USD - conv.'!AL476=0,0,'2a - USD - local'!AL476/'2b - USD - conv.'!AL476)</f>
        <v>0</v>
      </c>
      <c r="AM476" s="286">
        <f>IF('2b - USD - conv.'!AM476=0,0,'2a - USD - local'!AM476/'2b - USD - conv.'!AM476)</f>
        <v>0</v>
      </c>
      <c r="AN476" s="286">
        <f>IF('2b - USD - conv.'!AN476=0,0,'2a - USD - local'!AN476/'2b - USD - conv.'!AN476)</f>
        <v>0</v>
      </c>
      <c r="AO476" s="286">
        <f>IF('2b - USD - conv.'!AO476=0,0,'2a - USD - local'!AO476/'2b - USD - conv.'!AO476)</f>
        <v>0</v>
      </c>
      <c r="AP476" s="308">
        <f>IF('2b - USD - conv.'!AP476=0,0,'2a - USD - local'!AP476/'2b - USD - conv.'!AP476)</f>
        <v>0</v>
      </c>
    </row>
    <row r="477" spans="1:42" customFormat="1" outlineLevel="2">
      <c r="A477" s="211" t="str">
        <f>A448&amp;"."&amp;A465&amp;"."&amp;A449&amp;"."&amp;B477</f>
        <v>3.o.2.12</v>
      </c>
      <c r="B477">
        <v>12</v>
      </c>
      <c r="C477" t="str">
        <f>'1-GBP'!C477</f>
        <v/>
      </c>
      <c r="M477" s="286">
        <f>IF('2b - USD - conv.'!M477=0,0,'2a - USD - local'!M477/'2b - USD - conv.'!M477)</f>
        <v>0</v>
      </c>
      <c r="N477" s="286">
        <f>IF('2b - USD - conv.'!N477=0,0,'2a - USD - local'!N477/'2b - USD - conv.'!N477)</f>
        <v>0</v>
      </c>
      <c r="O477" s="286">
        <f>IF('2b - USD - conv.'!O477=0,0,'2a - USD - local'!O477/'2b - USD - conv.'!O477)</f>
        <v>0</v>
      </c>
      <c r="P477" s="286">
        <f>IF('2b - USD - conv.'!P477=0,0,'2a - USD - local'!P477/'2b - USD - conv.'!P477)</f>
        <v>0</v>
      </c>
      <c r="Q477" s="286">
        <f>IF('2b - USD - conv.'!Q477=0,0,'2a - USD - local'!Q477/'2b - USD - conv.'!Q477)</f>
        <v>0</v>
      </c>
      <c r="R477" s="286">
        <f>IF('2b - USD - conv.'!R477=0,0,'2a - USD - local'!R477/'2b - USD - conv.'!R477)</f>
        <v>0</v>
      </c>
      <c r="S477" s="286">
        <f>IF('2b - USD - conv.'!S477=0,0,'2a - USD - local'!S477/'2b - USD - conv.'!S477)</f>
        <v>0</v>
      </c>
      <c r="T477" s="286">
        <f>IF('2b - USD - conv.'!T477=0,0,'2a - USD - local'!T477/'2b - USD - conv.'!T477)</f>
        <v>0</v>
      </c>
      <c r="U477" s="286">
        <f>IF('2b - USD - conv.'!U477=0,0,'2a - USD - local'!U477/'2b - USD - conv.'!U477)</f>
        <v>0</v>
      </c>
      <c r="V477" s="286">
        <f>IF('2b - USD - conv.'!V477=0,0,'2a - USD - local'!V477/'2b - USD - conv.'!V477)</f>
        <v>0</v>
      </c>
      <c r="W477" s="286">
        <f>IF('2b - USD - conv.'!W477=0,0,'2a - USD - local'!W477/'2b - USD - conv.'!W477)</f>
        <v>0</v>
      </c>
      <c r="X477" s="286">
        <f>IF('2b - USD - conv.'!X477=0,0,'2a - USD - local'!X477/'2b - USD - conv.'!X477)</f>
        <v>0</v>
      </c>
      <c r="Y477" s="286">
        <f>IF('2b - USD - conv.'!Y477=0,0,'2a - USD - local'!Y477/'2b - USD - conv.'!Y477)</f>
        <v>0</v>
      </c>
      <c r="Z477" s="286">
        <f>IF('2b - USD - conv.'!Z477=0,0,'2a - USD - local'!Z477/'2b - USD - conv.'!Z477)</f>
        <v>0</v>
      </c>
      <c r="AA477" s="286">
        <f>IF('2b - USD - conv.'!AA477=0,0,'2a - USD - local'!AA477/'2b - USD - conv.'!AA477)</f>
        <v>0</v>
      </c>
      <c r="AB477" s="286">
        <f>IF('2b - USD - conv.'!AB477=0,0,'2a - USD - local'!AB477/'2b - USD - conv.'!AB477)</f>
        <v>0</v>
      </c>
      <c r="AC477" s="286">
        <f>IF('2b - USD - conv.'!AC477=0,0,'2a - USD - local'!AC477/'2b - USD - conv.'!AC477)</f>
        <v>0</v>
      </c>
      <c r="AD477" s="286">
        <f>IF('2b - USD - conv.'!AD477=0,0,'2a - USD - local'!AD477/'2b - USD - conv.'!AD477)</f>
        <v>0</v>
      </c>
      <c r="AE477" s="286">
        <f>IF('2b - USD - conv.'!AE477=0,0,'2a - USD - local'!AE477/'2b - USD - conv.'!AE477)</f>
        <v>0</v>
      </c>
      <c r="AF477" s="286">
        <f>IF('2b - USD - conv.'!AF477=0,0,'2a - USD - local'!AF477/'2b - USD - conv.'!AF477)</f>
        <v>0</v>
      </c>
      <c r="AG477" s="286">
        <f>IF('2b - USD - conv.'!AG477=0,0,'2a - USD - local'!AG477/'2b - USD - conv.'!AG477)</f>
        <v>0</v>
      </c>
      <c r="AH477" s="286">
        <f>IF('2b - USD - conv.'!AH477=0,0,'2a - USD - local'!AH477/'2b - USD - conv.'!AH477)</f>
        <v>0</v>
      </c>
      <c r="AI477" s="286">
        <f>IF('2b - USD - conv.'!AI477=0,0,'2a - USD - local'!AI477/'2b - USD - conv.'!AI477)</f>
        <v>0</v>
      </c>
      <c r="AJ477" s="286">
        <f>IF('2b - USD - conv.'!AJ477=0,0,'2a - USD - local'!AJ477/'2b - USD - conv.'!AJ477)</f>
        <v>0</v>
      </c>
      <c r="AK477" s="286">
        <f>IF('2b - USD - conv.'!AK477=0,0,'2a - USD - local'!AK477/'2b - USD - conv.'!AK477)</f>
        <v>0</v>
      </c>
      <c r="AL477" s="286">
        <f>IF('2b - USD - conv.'!AL477=0,0,'2a - USD - local'!AL477/'2b - USD - conv.'!AL477)</f>
        <v>0</v>
      </c>
      <c r="AM477" s="286">
        <f>IF('2b - USD - conv.'!AM477=0,0,'2a - USD - local'!AM477/'2b - USD - conv.'!AM477)</f>
        <v>0</v>
      </c>
      <c r="AN477" s="286">
        <f>IF('2b - USD - conv.'!AN477=0,0,'2a - USD - local'!AN477/'2b - USD - conv.'!AN477)</f>
        <v>0</v>
      </c>
      <c r="AO477" s="286">
        <f>IF('2b - USD - conv.'!AO477=0,0,'2a - USD - local'!AO477/'2b - USD - conv.'!AO477)</f>
        <v>0</v>
      </c>
      <c r="AP477" s="308">
        <f>IF('2b - USD - conv.'!AP477=0,0,'2a - USD - local'!AP477/'2b - USD - conv.'!AP477)</f>
        <v>0</v>
      </c>
    </row>
    <row r="478" spans="1:42" customFormat="1" outlineLevel="1" collapsed="1">
      <c r="A478" s="212"/>
      <c r="B478" s="201">
        <f>B477-COUNTIFS(C466:C477,"")</f>
        <v>0</v>
      </c>
      <c r="C478" s="201" t="s">
        <v>285</v>
      </c>
      <c r="D478" s="201"/>
      <c r="E478" s="201"/>
      <c r="F478" s="201"/>
      <c r="G478" s="201"/>
      <c r="H478" s="201"/>
      <c r="I478" s="201"/>
      <c r="J478" s="201"/>
      <c r="K478" s="201"/>
      <c r="L478" s="201"/>
      <c r="M478" s="280">
        <f>SUM(M466:M477)</f>
        <v>0</v>
      </c>
      <c r="N478" s="280">
        <f>SUM(N466:N477)</f>
        <v>0</v>
      </c>
      <c r="O478" s="280">
        <f t="shared" ref="O478:AP478" si="40">SUM(O466:O477)</f>
        <v>0</v>
      </c>
      <c r="P478" s="280">
        <f t="shared" si="40"/>
        <v>0</v>
      </c>
      <c r="Q478" s="280">
        <f t="shared" si="40"/>
        <v>0</v>
      </c>
      <c r="R478" s="280">
        <f t="shared" si="40"/>
        <v>0</v>
      </c>
      <c r="S478" s="280">
        <f t="shared" si="40"/>
        <v>0</v>
      </c>
      <c r="T478" s="280">
        <f t="shared" si="40"/>
        <v>0</v>
      </c>
      <c r="U478" s="280">
        <f t="shared" si="40"/>
        <v>0</v>
      </c>
      <c r="V478" s="280">
        <f t="shared" si="40"/>
        <v>0</v>
      </c>
      <c r="W478" s="280">
        <f t="shared" si="40"/>
        <v>0</v>
      </c>
      <c r="X478" s="280">
        <f t="shared" si="40"/>
        <v>0</v>
      </c>
      <c r="Y478" s="280">
        <f t="shared" si="40"/>
        <v>0</v>
      </c>
      <c r="Z478" s="280">
        <f t="shared" si="40"/>
        <v>0</v>
      </c>
      <c r="AA478" s="280">
        <f t="shared" si="40"/>
        <v>0</v>
      </c>
      <c r="AB478" s="280">
        <f t="shared" si="40"/>
        <v>0</v>
      </c>
      <c r="AC478" s="280">
        <f t="shared" si="40"/>
        <v>0</v>
      </c>
      <c r="AD478" s="280">
        <f t="shared" si="40"/>
        <v>0</v>
      </c>
      <c r="AE478" s="280">
        <f t="shared" si="40"/>
        <v>0</v>
      </c>
      <c r="AF478" s="280">
        <f t="shared" si="40"/>
        <v>0</v>
      </c>
      <c r="AG478" s="280">
        <f t="shared" si="40"/>
        <v>0</v>
      </c>
      <c r="AH478" s="280">
        <f t="shared" si="40"/>
        <v>0</v>
      </c>
      <c r="AI478" s="280">
        <f t="shared" si="40"/>
        <v>0</v>
      </c>
      <c r="AJ478" s="280">
        <f t="shared" si="40"/>
        <v>0</v>
      </c>
      <c r="AK478" s="280">
        <f t="shared" si="40"/>
        <v>0</v>
      </c>
      <c r="AL478" s="280">
        <f t="shared" si="40"/>
        <v>0</v>
      </c>
      <c r="AM478" s="280">
        <f t="shared" si="40"/>
        <v>0</v>
      </c>
      <c r="AN478" s="280">
        <f t="shared" si="40"/>
        <v>0</v>
      </c>
      <c r="AO478" s="280">
        <f t="shared" si="40"/>
        <v>0</v>
      </c>
      <c r="AP478" s="280">
        <f t="shared" si="40"/>
        <v>0</v>
      </c>
    </row>
    <row r="479" spans="1:42" customFormat="1" outlineLevel="1">
      <c r="A479" s="221"/>
      <c r="B479" s="222"/>
      <c r="C479" s="222"/>
      <c r="D479" s="222"/>
      <c r="E479" s="222"/>
      <c r="F479" s="222"/>
      <c r="G479" s="222"/>
      <c r="H479" s="222"/>
      <c r="I479" s="222"/>
      <c r="J479" s="222"/>
      <c r="K479" s="222"/>
      <c r="L479" s="222"/>
      <c r="M479" s="317"/>
      <c r="N479" s="317"/>
      <c r="O479" s="317"/>
      <c r="P479" s="317"/>
      <c r="Q479" s="317"/>
      <c r="R479" s="317"/>
      <c r="S479" s="317"/>
      <c r="T479" s="317"/>
      <c r="U479" s="317"/>
      <c r="V479" s="317"/>
      <c r="W479" s="317"/>
      <c r="X479" s="317"/>
      <c r="Y479" s="317"/>
      <c r="Z479" s="317"/>
      <c r="AA479" s="317"/>
      <c r="AB479" s="317"/>
      <c r="AC479" s="317"/>
      <c r="AD479" s="317"/>
      <c r="AE479" s="317"/>
      <c r="AF479" s="317"/>
      <c r="AG479" s="317"/>
      <c r="AH479" s="317"/>
      <c r="AI479" s="317"/>
      <c r="AJ479" s="317"/>
      <c r="AK479" s="317"/>
      <c r="AL479" s="317"/>
      <c r="AM479" s="317"/>
      <c r="AN479" s="317"/>
      <c r="AO479" s="317"/>
      <c r="AP479" s="317"/>
    </row>
    <row r="480" spans="1:42" customFormat="1" outlineLevel="1">
      <c r="A480" s="220" t="s">
        <v>254</v>
      </c>
      <c r="B480" s="220" t="s">
        <v>287</v>
      </c>
      <c r="C480" s="220" t="s">
        <v>284</v>
      </c>
      <c r="D480" s="220"/>
      <c r="E480" s="220"/>
      <c r="F480" s="220"/>
      <c r="G480" s="220"/>
      <c r="H480" s="220"/>
      <c r="I480" s="220"/>
      <c r="J480" s="220"/>
      <c r="K480" s="220"/>
      <c r="L480" s="220"/>
      <c r="M480" s="315"/>
      <c r="N480" s="315"/>
      <c r="O480" s="315"/>
      <c r="P480" s="315"/>
      <c r="Q480" s="315"/>
      <c r="R480" s="315"/>
      <c r="S480" s="315"/>
      <c r="T480" s="315"/>
      <c r="U480" s="315"/>
      <c r="V480" s="315"/>
      <c r="W480" s="315"/>
      <c r="X480" s="315"/>
      <c r="Y480" s="315"/>
      <c r="Z480" s="315"/>
      <c r="AA480" s="315"/>
      <c r="AB480" s="315"/>
      <c r="AC480" s="315"/>
      <c r="AD480" s="315"/>
      <c r="AE480" s="315"/>
      <c r="AF480" s="315"/>
      <c r="AG480" s="315"/>
      <c r="AH480" s="315"/>
      <c r="AI480" s="315"/>
      <c r="AJ480" s="315"/>
      <c r="AK480" s="315"/>
      <c r="AL480" s="315"/>
      <c r="AM480" s="315"/>
      <c r="AN480" s="315"/>
      <c r="AO480" s="315"/>
      <c r="AP480" s="315"/>
    </row>
    <row r="481" spans="1:42" customFormat="1" outlineLevel="2">
      <c r="A481" s="211" t="str">
        <f>A448&amp;"."&amp;A480&amp;"."&amp;A449&amp;"."&amp;B481</f>
        <v>3.d.2.1</v>
      </c>
      <c r="B481">
        <v>1</v>
      </c>
      <c r="C481" t="str">
        <f>'1-GBP'!C481</f>
        <v>Operator PMT</v>
      </c>
      <c r="M481" s="286">
        <f>IF('2b - USD - conv.'!M481=0,0,'2a - USD - local'!M481/'2b - USD - conv.'!M481)</f>
        <v>0</v>
      </c>
      <c r="N481" s="286">
        <f>IF('2b - USD - conv.'!N481=0,0,'2a - USD - local'!N481/'2b - USD - conv.'!N481)</f>
        <v>0</v>
      </c>
      <c r="O481" s="286">
        <f>IF('2b - USD - conv.'!O481=0,0,'2a - USD - local'!O481/'2b - USD - conv.'!O481)</f>
        <v>0</v>
      </c>
      <c r="P481" s="286">
        <f>IF('2b - USD - conv.'!P481=0,0,'2a - USD - local'!P481/'2b - USD - conv.'!P481)</f>
        <v>0</v>
      </c>
      <c r="Q481" s="286">
        <f>IF('2b - USD - conv.'!Q481=0,0,'2a - USD - local'!Q481/'2b - USD - conv.'!Q481)</f>
        <v>0</v>
      </c>
      <c r="R481" s="286">
        <f>IF('2b - USD - conv.'!R481=0,0,'2a - USD - local'!R481/'2b - USD - conv.'!R481)</f>
        <v>0</v>
      </c>
      <c r="S481" s="286">
        <f>IF('2b - USD - conv.'!S481=0,0,'2a - USD - local'!S481/'2b - USD - conv.'!S481)</f>
        <v>0</v>
      </c>
      <c r="T481" s="286">
        <f>IF('2b - USD - conv.'!T481=0,0,'2a - USD - local'!T481/'2b - USD - conv.'!T481)</f>
        <v>0</v>
      </c>
      <c r="U481" s="286">
        <f>IF('2b - USD - conv.'!U481=0,0,'2a - USD - local'!U481/'2b - USD - conv.'!U481)</f>
        <v>0</v>
      </c>
      <c r="V481" s="286">
        <f>IF('2b - USD - conv.'!V481=0,0,'2a - USD - local'!V481/'2b - USD - conv.'!V481)</f>
        <v>0</v>
      </c>
      <c r="W481" s="286">
        <f>IF('2b - USD - conv.'!W481=0,0,'2a - USD - local'!W481/'2b - USD - conv.'!W481)</f>
        <v>0</v>
      </c>
      <c r="X481" s="286">
        <f>IF('2b - USD - conv.'!X481=0,0,'2a - USD - local'!X481/'2b - USD - conv.'!X481)</f>
        <v>0</v>
      </c>
      <c r="Y481" s="286">
        <f>IF('2b - USD - conv.'!Y481=0,0,'2a - USD - local'!Y481/'2b - USD - conv.'!Y481)</f>
        <v>0</v>
      </c>
      <c r="Z481" s="286">
        <f>IF('2b - USD - conv.'!Z481=0,0,'2a - USD - local'!Z481/'2b - USD - conv.'!Z481)</f>
        <v>0</v>
      </c>
      <c r="AA481" s="286">
        <f>IF('2b - USD - conv.'!AA481=0,0,'2a - USD - local'!AA481/'2b - USD - conv.'!AA481)</f>
        <v>0</v>
      </c>
      <c r="AB481" s="286">
        <f>IF('2b - USD - conv.'!AB481=0,0,'2a - USD - local'!AB481/'2b - USD - conv.'!AB481)</f>
        <v>0</v>
      </c>
      <c r="AC481" s="286">
        <f>IF('2b - USD - conv.'!AC481=0,0,'2a - USD - local'!AC481/'2b - USD - conv.'!AC481)</f>
        <v>0</v>
      </c>
      <c r="AD481" s="286">
        <f>IF('2b - USD - conv.'!AD481=0,0,'2a - USD - local'!AD481/'2b - USD - conv.'!AD481)</f>
        <v>0</v>
      </c>
      <c r="AE481" s="286">
        <f>IF('2b - USD - conv.'!AE481=0,0,'2a - USD - local'!AE481/'2b - USD - conv.'!AE481)</f>
        <v>0</v>
      </c>
      <c r="AF481" s="286">
        <f>IF('2b - USD - conv.'!AF481=0,0,'2a - USD - local'!AF481/'2b - USD - conv.'!AF481)</f>
        <v>0</v>
      </c>
      <c r="AG481" s="286">
        <f>IF('2b - USD - conv.'!AG481=0,0,'2a - USD - local'!AG481/'2b - USD - conv.'!AG481)</f>
        <v>0</v>
      </c>
      <c r="AH481" s="286">
        <f>IF('2b - USD - conv.'!AH481=0,0,'2a - USD - local'!AH481/'2b - USD - conv.'!AH481)</f>
        <v>0</v>
      </c>
      <c r="AI481" s="286">
        <f>IF('2b - USD - conv.'!AI481=0,0,'2a - USD - local'!AI481/'2b - USD - conv.'!AI481)</f>
        <v>0</v>
      </c>
      <c r="AJ481" s="286">
        <f>IF('2b - USD - conv.'!AJ481=0,0,'2a - USD - local'!AJ481/'2b - USD - conv.'!AJ481)</f>
        <v>0</v>
      </c>
      <c r="AK481" s="286">
        <f>IF('2b - USD - conv.'!AK481=0,0,'2a - USD - local'!AK481/'2b - USD - conv.'!AK481)</f>
        <v>0</v>
      </c>
      <c r="AL481" s="286">
        <f>IF('2b - USD - conv.'!AL481=0,0,'2a - USD - local'!AL481/'2b - USD - conv.'!AL481)</f>
        <v>0</v>
      </c>
      <c r="AM481" s="286">
        <f>IF('2b - USD - conv.'!AM481=0,0,'2a - USD - local'!AM481/'2b - USD - conv.'!AM481)</f>
        <v>0</v>
      </c>
      <c r="AN481" s="286">
        <f>IF('2b - USD - conv.'!AN481=0,0,'2a - USD - local'!AN481/'2b - USD - conv.'!AN481)</f>
        <v>0</v>
      </c>
      <c r="AO481" s="286">
        <f>IF('2b - USD - conv.'!AO481=0,0,'2a - USD - local'!AO481/'2b - USD - conv.'!AO481)</f>
        <v>0</v>
      </c>
      <c r="AP481" s="308">
        <f>IF('2b - USD - conv.'!AP481=0,0,'2a - USD - local'!AP481/'2b - USD - conv.'!AP481)</f>
        <v>0</v>
      </c>
    </row>
    <row r="482" spans="1:42" customFormat="1" outlineLevel="2">
      <c r="A482" s="211" t="str">
        <f>A448&amp;"."&amp;A480&amp;"."&amp;A449&amp;"."&amp;B482</f>
        <v>3.d.2.2</v>
      </c>
      <c r="B482">
        <v>2</v>
      </c>
      <c r="C482" t="str">
        <f>'1-GBP'!C482</f>
        <v>BC37 appraisal</v>
      </c>
      <c r="M482" s="286">
        <f>IF('2b - USD - conv.'!M482=0,0,'2a - USD - local'!M482/'2b - USD - conv.'!M482)</f>
        <v>0</v>
      </c>
      <c r="N482" s="286">
        <f>IF('2b - USD - conv.'!N482=0,0,'2a - USD - local'!N482/'2b - USD - conv.'!N482)</f>
        <v>0</v>
      </c>
      <c r="O482" s="286">
        <f>IF('2b - USD - conv.'!O482=0,0,'2a - USD - local'!O482/'2b - USD - conv.'!O482)</f>
        <v>0</v>
      </c>
      <c r="P482" s="286">
        <f>IF('2b - USD - conv.'!P482=0,0,'2a - USD - local'!P482/'2b - USD - conv.'!P482)</f>
        <v>0</v>
      </c>
      <c r="Q482" s="286">
        <f>IF('2b - USD - conv.'!Q482=0,0,'2a - USD - local'!Q482/'2b - USD - conv.'!Q482)</f>
        <v>0</v>
      </c>
      <c r="R482" s="286">
        <f>IF('2b - USD - conv.'!R482=0,0,'2a - USD - local'!R482/'2b - USD - conv.'!R482)</f>
        <v>0</v>
      </c>
      <c r="S482" s="286">
        <f>IF('2b - USD - conv.'!S482=0,0,'2a - USD - local'!S482/'2b - USD - conv.'!S482)</f>
        <v>0</v>
      </c>
      <c r="T482" s="286">
        <f>IF('2b - USD - conv.'!T482=0,0,'2a - USD - local'!T482/'2b - USD - conv.'!T482)</f>
        <v>0</v>
      </c>
      <c r="U482" s="286">
        <f>IF('2b - USD - conv.'!U482=0,0,'2a - USD - local'!U482/'2b - USD - conv.'!U482)</f>
        <v>0</v>
      </c>
      <c r="V482" s="286">
        <f>IF('2b - USD - conv.'!V482=0,0,'2a - USD - local'!V482/'2b - USD - conv.'!V482)</f>
        <v>0</v>
      </c>
      <c r="W482" s="286">
        <f>IF('2b - USD - conv.'!W482=0,0,'2a - USD - local'!W482/'2b - USD - conv.'!W482)</f>
        <v>0</v>
      </c>
      <c r="X482" s="286">
        <f>IF('2b - USD - conv.'!X482=0,0,'2a - USD - local'!X482/'2b - USD - conv.'!X482)</f>
        <v>0</v>
      </c>
      <c r="Y482" s="286">
        <f>IF('2b - USD - conv.'!Y482=0,0,'2a - USD - local'!Y482/'2b - USD - conv.'!Y482)</f>
        <v>0</v>
      </c>
      <c r="Z482" s="286">
        <f>IF('2b - USD - conv.'!Z482=0,0,'2a - USD - local'!Z482/'2b - USD - conv.'!Z482)</f>
        <v>0</v>
      </c>
      <c r="AA482" s="286">
        <f>IF('2b - USD - conv.'!AA482=0,0,'2a - USD - local'!AA482/'2b - USD - conv.'!AA482)</f>
        <v>0</v>
      </c>
      <c r="AB482" s="286">
        <f>IF('2b - USD - conv.'!AB482=0,0,'2a - USD - local'!AB482/'2b - USD - conv.'!AB482)</f>
        <v>0</v>
      </c>
      <c r="AC482" s="286">
        <f>IF('2b - USD - conv.'!AC482=0,0,'2a - USD - local'!AC482/'2b - USD - conv.'!AC482)</f>
        <v>0</v>
      </c>
      <c r="AD482" s="286">
        <f>IF('2b - USD - conv.'!AD482=0,0,'2a - USD - local'!AD482/'2b - USD - conv.'!AD482)</f>
        <v>0</v>
      </c>
      <c r="AE482" s="286">
        <f>IF('2b - USD - conv.'!AE482=0,0,'2a - USD - local'!AE482/'2b - USD - conv.'!AE482)</f>
        <v>0</v>
      </c>
      <c r="AF482" s="286">
        <f>IF('2b - USD - conv.'!AF482=0,0,'2a - USD - local'!AF482/'2b - USD - conv.'!AF482)</f>
        <v>0</v>
      </c>
      <c r="AG482" s="286">
        <f>IF('2b - USD - conv.'!AG482=0,0,'2a - USD - local'!AG482/'2b - USD - conv.'!AG482)</f>
        <v>0</v>
      </c>
      <c r="AH482" s="286">
        <f>IF('2b - USD - conv.'!AH482=0,0,'2a - USD - local'!AH482/'2b - USD - conv.'!AH482)</f>
        <v>0</v>
      </c>
      <c r="AI482" s="286">
        <f>IF('2b - USD - conv.'!AI482=0,0,'2a - USD - local'!AI482/'2b - USD - conv.'!AI482)</f>
        <v>0</v>
      </c>
      <c r="AJ482" s="286">
        <f>IF('2b - USD - conv.'!AJ482=0,0,'2a - USD - local'!AJ482/'2b - USD - conv.'!AJ482)</f>
        <v>0</v>
      </c>
      <c r="AK482" s="286">
        <f>IF('2b - USD - conv.'!AK482=0,0,'2a - USD - local'!AK482/'2b - USD - conv.'!AK482)</f>
        <v>0</v>
      </c>
      <c r="AL482" s="286">
        <f>IF('2b - USD - conv.'!AL482=0,0,'2a - USD - local'!AL482/'2b - USD - conv.'!AL482)</f>
        <v>0</v>
      </c>
      <c r="AM482" s="286">
        <f>IF('2b - USD - conv.'!AM482=0,0,'2a - USD - local'!AM482/'2b - USD - conv.'!AM482)</f>
        <v>0</v>
      </c>
      <c r="AN482" s="286">
        <f>IF('2b - USD - conv.'!AN482=0,0,'2a - USD - local'!AN482/'2b - USD - conv.'!AN482)</f>
        <v>0</v>
      </c>
      <c r="AO482" s="286">
        <f>IF('2b - USD - conv.'!AO482=0,0,'2a - USD - local'!AO482/'2b - USD - conv.'!AO482)</f>
        <v>0</v>
      </c>
      <c r="AP482" s="308">
        <f>IF('2b - USD - conv.'!AP482=0,0,'2a - USD - local'!AP482/'2b - USD - conv.'!AP482)</f>
        <v>0</v>
      </c>
    </row>
    <row r="483" spans="1:42" customFormat="1" outlineLevel="2">
      <c r="A483" s="211" t="str">
        <f>A448&amp;"."&amp;A480&amp;"."&amp;A449&amp;"."&amp;B483</f>
        <v>3.d.2.3</v>
      </c>
      <c r="B483">
        <v>3</v>
      </c>
      <c r="C483" t="str">
        <f>'1-GBP'!C483</f>
        <v>BC39 appraisal</v>
      </c>
      <c r="M483" s="286">
        <f>IF('2b - USD - conv.'!M483=0,0,'2a - USD - local'!M483/'2b - USD - conv.'!M483)</f>
        <v>0</v>
      </c>
      <c r="N483" s="286">
        <f>IF('2b - USD - conv.'!N483=0,0,'2a - USD - local'!N483/'2b - USD - conv.'!N483)</f>
        <v>0</v>
      </c>
      <c r="O483" s="286">
        <f>IF('2b - USD - conv.'!O483=0,0,'2a - USD - local'!O483/'2b - USD - conv.'!O483)</f>
        <v>0</v>
      </c>
      <c r="P483" s="286">
        <f>IF('2b - USD - conv.'!P483=0,0,'2a - USD - local'!P483/'2b - USD - conv.'!P483)</f>
        <v>0</v>
      </c>
      <c r="Q483" s="286">
        <f>IF('2b - USD - conv.'!Q483=0,0,'2a - USD - local'!Q483/'2b - USD - conv.'!Q483)</f>
        <v>0</v>
      </c>
      <c r="R483" s="286">
        <f>IF('2b - USD - conv.'!R483=0,0,'2a - USD - local'!R483/'2b - USD - conv.'!R483)</f>
        <v>0</v>
      </c>
      <c r="S483" s="286">
        <f>IF('2b - USD - conv.'!S483=0,0,'2a - USD - local'!S483/'2b - USD - conv.'!S483)</f>
        <v>0</v>
      </c>
      <c r="T483" s="286">
        <f>IF('2b - USD - conv.'!T483=0,0,'2a - USD - local'!T483/'2b - USD - conv.'!T483)</f>
        <v>0</v>
      </c>
      <c r="U483" s="286">
        <f>IF('2b - USD - conv.'!U483=0,0,'2a - USD - local'!U483/'2b - USD - conv.'!U483)</f>
        <v>0</v>
      </c>
      <c r="V483" s="286">
        <f>IF('2b - USD - conv.'!V483=0,0,'2a - USD - local'!V483/'2b - USD - conv.'!V483)</f>
        <v>0</v>
      </c>
      <c r="W483" s="286">
        <f>IF('2b - USD - conv.'!W483=0,0,'2a - USD - local'!W483/'2b - USD - conv.'!W483)</f>
        <v>0</v>
      </c>
      <c r="X483" s="286">
        <f>IF('2b - USD - conv.'!X483=0,0,'2a - USD - local'!X483/'2b - USD - conv.'!X483)</f>
        <v>0</v>
      </c>
      <c r="Y483" s="286">
        <f>IF('2b - USD - conv.'!Y483=0,0,'2a - USD - local'!Y483/'2b - USD - conv.'!Y483)</f>
        <v>0</v>
      </c>
      <c r="Z483" s="286">
        <f>IF('2b - USD - conv.'!Z483=0,0,'2a - USD - local'!Z483/'2b - USD - conv.'!Z483)</f>
        <v>0</v>
      </c>
      <c r="AA483" s="286">
        <f>IF('2b - USD - conv.'!AA483=0,0,'2a - USD - local'!AA483/'2b - USD - conv.'!AA483)</f>
        <v>0</v>
      </c>
      <c r="AB483" s="286">
        <f>IF('2b - USD - conv.'!AB483=0,0,'2a - USD - local'!AB483/'2b - USD - conv.'!AB483)</f>
        <v>0</v>
      </c>
      <c r="AC483" s="286">
        <f>IF('2b - USD - conv.'!AC483=0,0,'2a - USD - local'!AC483/'2b - USD - conv.'!AC483)</f>
        <v>0</v>
      </c>
      <c r="AD483" s="286">
        <f>IF('2b - USD - conv.'!AD483=0,0,'2a - USD - local'!AD483/'2b - USD - conv.'!AD483)</f>
        <v>0</v>
      </c>
      <c r="AE483" s="286">
        <f>IF('2b - USD - conv.'!AE483=0,0,'2a - USD - local'!AE483/'2b - USD - conv.'!AE483)</f>
        <v>0</v>
      </c>
      <c r="AF483" s="286">
        <f>IF('2b - USD - conv.'!AF483=0,0,'2a - USD - local'!AF483/'2b - USD - conv.'!AF483)</f>
        <v>0</v>
      </c>
      <c r="AG483" s="286">
        <f>IF('2b - USD - conv.'!AG483=0,0,'2a - USD - local'!AG483/'2b - USD - conv.'!AG483)</f>
        <v>0</v>
      </c>
      <c r="AH483" s="286">
        <f>IF('2b - USD - conv.'!AH483=0,0,'2a - USD - local'!AH483/'2b - USD - conv.'!AH483)</f>
        <v>0</v>
      </c>
      <c r="AI483" s="286">
        <f>IF('2b - USD - conv.'!AI483=0,0,'2a - USD - local'!AI483/'2b - USD - conv.'!AI483)</f>
        <v>0</v>
      </c>
      <c r="AJ483" s="286">
        <f>IF('2b - USD - conv.'!AJ483=0,0,'2a - USD - local'!AJ483/'2b - USD - conv.'!AJ483)</f>
        <v>0</v>
      </c>
      <c r="AK483" s="286">
        <f>IF('2b - USD - conv.'!AK483=0,0,'2a - USD - local'!AK483/'2b - USD - conv.'!AK483)</f>
        <v>0</v>
      </c>
      <c r="AL483" s="286">
        <f>IF('2b - USD - conv.'!AL483=0,0,'2a - USD - local'!AL483/'2b - USD - conv.'!AL483)</f>
        <v>0</v>
      </c>
      <c r="AM483" s="286">
        <f>IF('2b - USD - conv.'!AM483=0,0,'2a - USD - local'!AM483/'2b - USD - conv.'!AM483)</f>
        <v>0</v>
      </c>
      <c r="AN483" s="286">
        <f>IF('2b - USD - conv.'!AN483=0,0,'2a - USD - local'!AN483/'2b - USD - conv.'!AN483)</f>
        <v>0</v>
      </c>
      <c r="AO483" s="286">
        <f>IF('2b - USD - conv.'!AO483=0,0,'2a - USD - local'!AO483/'2b - USD - conv.'!AO483)</f>
        <v>0</v>
      </c>
      <c r="AP483" s="308">
        <f>IF('2b - USD - conv.'!AP483=0,0,'2a - USD - local'!AP483/'2b - USD - conv.'!AP483)</f>
        <v>0</v>
      </c>
    </row>
    <row r="484" spans="1:42" customFormat="1" outlineLevel="2">
      <c r="A484" s="211" t="str">
        <f>A448&amp;"."&amp;A480&amp;"."&amp;A449&amp;"."&amp;B484</f>
        <v>3.d.2.4</v>
      </c>
      <c r="B484">
        <v>4</v>
      </c>
      <c r="C484" t="str">
        <f>'1-GBP'!C484</f>
        <v>Other Costs</v>
      </c>
      <c r="M484" s="286">
        <f>IF('2b - USD - conv.'!M484=0,0,'2a - USD - local'!M484/'2b - USD - conv.'!M484)</f>
        <v>0</v>
      </c>
      <c r="N484" s="286">
        <f>IF('2b - USD - conv.'!N484=0,0,'2a - USD - local'!N484/'2b - USD - conv.'!N484)</f>
        <v>0</v>
      </c>
      <c r="O484" s="286">
        <f>IF('2b - USD - conv.'!O484=0,0,'2a - USD - local'!O484/'2b - USD - conv.'!O484)</f>
        <v>0</v>
      </c>
      <c r="P484" s="286">
        <f>IF('2b - USD - conv.'!P484=0,0,'2a - USD - local'!P484/'2b - USD - conv.'!P484)</f>
        <v>0</v>
      </c>
      <c r="Q484" s="286">
        <f>IF('2b - USD - conv.'!Q484=0,0,'2a - USD - local'!Q484/'2b - USD - conv.'!Q484)</f>
        <v>0</v>
      </c>
      <c r="R484" s="286">
        <f>IF('2b - USD - conv.'!R484=0,0,'2a - USD - local'!R484/'2b - USD - conv.'!R484)</f>
        <v>0</v>
      </c>
      <c r="S484" s="286">
        <f>IF('2b - USD - conv.'!S484=0,0,'2a - USD - local'!S484/'2b - USD - conv.'!S484)</f>
        <v>0</v>
      </c>
      <c r="T484" s="286">
        <f>IF('2b - USD - conv.'!T484=0,0,'2a - USD - local'!T484/'2b - USD - conv.'!T484)</f>
        <v>0</v>
      </c>
      <c r="U484" s="286">
        <f>IF('2b - USD - conv.'!U484=0,0,'2a - USD - local'!U484/'2b - USD - conv.'!U484)</f>
        <v>0</v>
      </c>
      <c r="V484" s="286">
        <f>IF('2b - USD - conv.'!V484=0,0,'2a - USD - local'!V484/'2b - USD - conv.'!V484)</f>
        <v>0</v>
      </c>
      <c r="W484" s="286">
        <f>IF('2b - USD - conv.'!W484=0,0,'2a - USD - local'!W484/'2b - USD - conv.'!W484)</f>
        <v>0</v>
      </c>
      <c r="X484" s="286">
        <f>IF('2b - USD - conv.'!X484=0,0,'2a - USD - local'!X484/'2b - USD - conv.'!X484)</f>
        <v>0</v>
      </c>
      <c r="Y484" s="286">
        <f>IF('2b - USD - conv.'!Y484=0,0,'2a - USD - local'!Y484/'2b - USD - conv.'!Y484)</f>
        <v>0</v>
      </c>
      <c r="Z484" s="286">
        <f>IF('2b - USD - conv.'!Z484=0,0,'2a - USD - local'!Z484/'2b - USD - conv.'!Z484)</f>
        <v>0</v>
      </c>
      <c r="AA484" s="286">
        <f>IF('2b - USD - conv.'!AA484=0,0,'2a - USD - local'!AA484/'2b - USD - conv.'!AA484)</f>
        <v>0</v>
      </c>
      <c r="AB484" s="286">
        <f>IF('2b - USD - conv.'!AB484=0,0,'2a - USD - local'!AB484/'2b - USD - conv.'!AB484)</f>
        <v>0</v>
      </c>
      <c r="AC484" s="286">
        <f>IF('2b - USD - conv.'!AC484=0,0,'2a - USD - local'!AC484/'2b - USD - conv.'!AC484)</f>
        <v>0</v>
      </c>
      <c r="AD484" s="286">
        <f>IF('2b - USD - conv.'!AD484=0,0,'2a - USD - local'!AD484/'2b - USD - conv.'!AD484)</f>
        <v>0</v>
      </c>
      <c r="AE484" s="286">
        <f>IF('2b - USD - conv.'!AE484=0,0,'2a - USD - local'!AE484/'2b - USD - conv.'!AE484)</f>
        <v>0</v>
      </c>
      <c r="AF484" s="286">
        <f>IF('2b - USD - conv.'!AF484=0,0,'2a - USD - local'!AF484/'2b - USD - conv.'!AF484)</f>
        <v>0</v>
      </c>
      <c r="AG484" s="286">
        <f>IF('2b - USD - conv.'!AG484=0,0,'2a - USD - local'!AG484/'2b - USD - conv.'!AG484)</f>
        <v>0</v>
      </c>
      <c r="AH484" s="286">
        <f>IF('2b - USD - conv.'!AH484=0,0,'2a - USD - local'!AH484/'2b - USD - conv.'!AH484)</f>
        <v>0</v>
      </c>
      <c r="AI484" s="286">
        <f>IF('2b - USD - conv.'!AI484=0,0,'2a - USD - local'!AI484/'2b - USD - conv.'!AI484)</f>
        <v>0</v>
      </c>
      <c r="AJ484" s="286">
        <f>IF('2b - USD - conv.'!AJ484=0,0,'2a - USD - local'!AJ484/'2b - USD - conv.'!AJ484)</f>
        <v>0</v>
      </c>
      <c r="AK484" s="286">
        <f>IF('2b - USD - conv.'!AK484=0,0,'2a - USD - local'!AK484/'2b - USD - conv.'!AK484)</f>
        <v>0</v>
      </c>
      <c r="AL484" s="286">
        <f>IF('2b - USD - conv.'!AL484=0,0,'2a - USD - local'!AL484/'2b - USD - conv.'!AL484)</f>
        <v>0</v>
      </c>
      <c r="AM484" s="286">
        <f>IF('2b - USD - conv.'!AM484=0,0,'2a - USD - local'!AM484/'2b - USD - conv.'!AM484)</f>
        <v>0</v>
      </c>
      <c r="AN484" s="286">
        <f>IF('2b - USD - conv.'!AN484=0,0,'2a - USD - local'!AN484/'2b - USD - conv.'!AN484)</f>
        <v>0</v>
      </c>
      <c r="AO484" s="286">
        <f>IF('2b - USD - conv.'!AO484=0,0,'2a - USD - local'!AO484/'2b - USD - conv.'!AO484)</f>
        <v>0</v>
      </c>
      <c r="AP484" s="308">
        <f>IF('2b - USD - conv.'!AP484=0,0,'2a - USD - local'!AP484/'2b - USD - conv.'!AP484)</f>
        <v>0</v>
      </c>
    </row>
    <row r="485" spans="1:42" customFormat="1" outlineLevel="2">
      <c r="A485" s="211" t="str">
        <f>A448&amp;"."&amp;A480&amp;"."&amp;A449&amp;"."&amp;B485</f>
        <v>3.d.2.5</v>
      </c>
      <c r="B485">
        <v>5</v>
      </c>
      <c r="C485" t="str">
        <f>'1-GBP'!C485</f>
        <v>Other IJV Costs</v>
      </c>
      <c r="M485" s="286">
        <f>IF('2b - USD - conv.'!M485=0,0,'2a - USD - local'!M485/'2b - USD - conv.'!M485)</f>
        <v>0</v>
      </c>
      <c r="N485" s="286">
        <f>IF('2b - USD - conv.'!N485=0,0,'2a - USD - local'!N485/'2b - USD - conv.'!N485)</f>
        <v>0</v>
      </c>
      <c r="O485" s="286">
        <f>IF('2b - USD - conv.'!O485=0,0,'2a - USD - local'!O485/'2b - USD - conv.'!O485)</f>
        <v>0</v>
      </c>
      <c r="P485" s="286">
        <f>IF('2b - USD - conv.'!P485=0,0,'2a - USD - local'!P485/'2b - USD - conv.'!P485)</f>
        <v>0</v>
      </c>
      <c r="Q485" s="286">
        <f>IF('2b - USD - conv.'!Q485=0,0,'2a - USD - local'!Q485/'2b - USD - conv.'!Q485)</f>
        <v>0</v>
      </c>
      <c r="R485" s="286">
        <f>IF('2b - USD - conv.'!R485=0,0,'2a - USD - local'!R485/'2b - USD - conv.'!R485)</f>
        <v>0</v>
      </c>
      <c r="S485" s="286">
        <f>IF('2b - USD - conv.'!S485=0,0,'2a - USD - local'!S485/'2b - USD - conv.'!S485)</f>
        <v>0</v>
      </c>
      <c r="T485" s="286">
        <f>IF('2b - USD - conv.'!T485=0,0,'2a - USD - local'!T485/'2b - USD - conv.'!T485)</f>
        <v>0</v>
      </c>
      <c r="U485" s="286">
        <f>IF('2b - USD - conv.'!U485=0,0,'2a - USD - local'!U485/'2b - USD - conv.'!U485)</f>
        <v>0</v>
      </c>
      <c r="V485" s="286">
        <f>IF('2b - USD - conv.'!V485=0,0,'2a - USD - local'!V485/'2b - USD - conv.'!V485)</f>
        <v>0</v>
      </c>
      <c r="W485" s="286">
        <f>IF('2b - USD - conv.'!W485=0,0,'2a - USD - local'!W485/'2b - USD - conv.'!W485)</f>
        <v>0</v>
      </c>
      <c r="X485" s="286">
        <f>IF('2b - USD - conv.'!X485=0,0,'2a - USD - local'!X485/'2b - USD - conv.'!X485)</f>
        <v>0</v>
      </c>
      <c r="Y485" s="286">
        <f>IF('2b - USD - conv.'!Y485=0,0,'2a - USD - local'!Y485/'2b - USD - conv.'!Y485)</f>
        <v>0</v>
      </c>
      <c r="Z485" s="286">
        <f>IF('2b - USD - conv.'!Z485=0,0,'2a - USD - local'!Z485/'2b - USD - conv.'!Z485)</f>
        <v>0</v>
      </c>
      <c r="AA485" s="286">
        <f>IF('2b - USD - conv.'!AA485=0,0,'2a - USD - local'!AA485/'2b - USD - conv.'!AA485)</f>
        <v>0</v>
      </c>
      <c r="AB485" s="286">
        <f>IF('2b - USD - conv.'!AB485=0,0,'2a - USD - local'!AB485/'2b - USD - conv.'!AB485)</f>
        <v>0</v>
      </c>
      <c r="AC485" s="286">
        <f>IF('2b - USD - conv.'!AC485=0,0,'2a - USD - local'!AC485/'2b - USD - conv.'!AC485)</f>
        <v>0</v>
      </c>
      <c r="AD485" s="286">
        <f>IF('2b - USD - conv.'!AD485=0,0,'2a - USD - local'!AD485/'2b - USD - conv.'!AD485)</f>
        <v>0</v>
      </c>
      <c r="AE485" s="286">
        <f>IF('2b - USD - conv.'!AE485=0,0,'2a - USD - local'!AE485/'2b - USD - conv.'!AE485)</f>
        <v>0</v>
      </c>
      <c r="AF485" s="286">
        <f>IF('2b - USD - conv.'!AF485=0,0,'2a - USD - local'!AF485/'2b - USD - conv.'!AF485)</f>
        <v>0</v>
      </c>
      <c r="AG485" s="286">
        <f>IF('2b - USD - conv.'!AG485=0,0,'2a - USD - local'!AG485/'2b - USD - conv.'!AG485)</f>
        <v>0</v>
      </c>
      <c r="AH485" s="286">
        <f>IF('2b - USD - conv.'!AH485=0,0,'2a - USD - local'!AH485/'2b - USD - conv.'!AH485)</f>
        <v>0</v>
      </c>
      <c r="AI485" s="286">
        <f>IF('2b - USD - conv.'!AI485=0,0,'2a - USD - local'!AI485/'2b - USD - conv.'!AI485)</f>
        <v>0</v>
      </c>
      <c r="AJ485" s="286">
        <f>IF('2b - USD - conv.'!AJ485=0,0,'2a - USD - local'!AJ485/'2b - USD - conv.'!AJ485)</f>
        <v>0</v>
      </c>
      <c r="AK485" s="286">
        <f>IF('2b - USD - conv.'!AK485=0,0,'2a - USD - local'!AK485/'2b - USD - conv.'!AK485)</f>
        <v>0</v>
      </c>
      <c r="AL485" s="286">
        <f>IF('2b - USD - conv.'!AL485=0,0,'2a - USD - local'!AL485/'2b - USD - conv.'!AL485)</f>
        <v>0</v>
      </c>
      <c r="AM485" s="286">
        <f>IF('2b - USD - conv.'!AM485=0,0,'2a - USD - local'!AM485/'2b - USD - conv.'!AM485)</f>
        <v>0</v>
      </c>
      <c r="AN485" s="286">
        <f>IF('2b - USD - conv.'!AN485=0,0,'2a - USD - local'!AN485/'2b - USD - conv.'!AN485)</f>
        <v>0</v>
      </c>
      <c r="AO485" s="286">
        <f>IF('2b - USD - conv.'!AO485=0,0,'2a - USD - local'!AO485/'2b - USD - conv.'!AO485)</f>
        <v>0</v>
      </c>
      <c r="AP485" s="308">
        <f>IF('2b - USD - conv.'!AP485=0,0,'2a - USD - local'!AP485/'2b - USD - conv.'!AP485)</f>
        <v>0</v>
      </c>
    </row>
    <row r="486" spans="1:42" customFormat="1" outlineLevel="2">
      <c r="A486" s="211" t="str">
        <f>A448&amp;"."&amp;A480&amp;"."&amp;A449&amp;"."&amp;B486</f>
        <v>3.d.2.6</v>
      </c>
      <c r="B486">
        <v>6</v>
      </c>
      <c r="C486" t="str">
        <f>'1-GBP'!C486</f>
        <v>Contingency</v>
      </c>
      <c r="M486" s="286">
        <f>IF('2b - USD - conv.'!M486=0,0,'2a - USD - local'!M486/'2b - USD - conv.'!M486)</f>
        <v>0</v>
      </c>
      <c r="N486" s="286">
        <f>IF('2b - USD - conv.'!N486=0,0,'2a - USD - local'!N486/'2b - USD - conv.'!N486)</f>
        <v>0</v>
      </c>
      <c r="O486" s="286">
        <f>IF('2b - USD - conv.'!O486=0,0,'2a - USD - local'!O486/'2b - USD - conv.'!O486)</f>
        <v>0</v>
      </c>
      <c r="P486" s="286">
        <f>IF('2b - USD - conv.'!P486=0,0,'2a - USD - local'!P486/'2b - USD - conv.'!P486)</f>
        <v>0</v>
      </c>
      <c r="Q486" s="286">
        <f>IF('2b - USD - conv.'!Q486=0,0,'2a - USD - local'!Q486/'2b - USD - conv.'!Q486)</f>
        <v>0</v>
      </c>
      <c r="R486" s="286">
        <f>IF('2b - USD - conv.'!R486=0,0,'2a - USD - local'!R486/'2b - USD - conv.'!R486)</f>
        <v>0</v>
      </c>
      <c r="S486" s="286">
        <f>IF('2b - USD - conv.'!S486=0,0,'2a - USD - local'!S486/'2b - USD - conv.'!S486)</f>
        <v>0</v>
      </c>
      <c r="T486" s="286">
        <f>IF('2b - USD - conv.'!T486=0,0,'2a - USD - local'!T486/'2b - USD - conv.'!T486)</f>
        <v>0</v>
      </c>
      <c r="U486" s="286">
        <f>IF('2b - USD - conv.'!U486=0,0,'2a - USD - local'!U486/'2b - USD - conv.'!U486)</f>
        <v>0</v>
      </c>
      <c r="V486" s="286">
        <f>IF('2b - USD - conv.'!V486=0,0,'2a - USD - local'!V486/'2b - USD - conv.'!V486)</f>
        <v>0</v>
      </c>
      <c r="W486" s="286">
        <f>IF('2b - USD - conv.'!W486=0,0,'2a - USD - local'!W486/'2b - USD - conv.'!W486)</f>
        <v>0</v>
      </c>
      <c r="X486" s="286">
        <f>IF('2b - USD - conv.'!X486=0,0,'2a - USD - local'!X486/'2b - USD - conv.'!X486)</f>
        <v>0</v>
      </c>
      <c r="Y486" s="286">
        <f>IF('2b - USD - conv.'!Y486=0,0,'2a - USD - local'!Y486/'2b - USD - conv.'!Y486)</f>
        <v>0</v>
      </c>
      <c r="Z486" s="286">
        <f>IF('2b - USD - conv.'!Z486=0,0,'2a - USD - local'!Z486/'2b - USD - conv.'!Z486)</f>
        <v>0</v>
      </c>
      <c r="AA486" s="286">
        <f>IF('2b - USD - conv.'!AA486=0,0,'2a - USD - local'!AA486/'2b - USD - conv.'!AA486)</f>
        <v>0</v>
      </c>
      <c r="AB486" s="286">
        <f>IF('2b - USD - conv.'!AB486=0,0,'2a - USD - local'!AB486/'2b - USD - conv.'!AB486)</f>
        <v>0</v>
      </c>
      <c r="AC486" s="286">
        <f>IF('2b - USD - conv.'!AC486=0,0,'2a - USD - local'!AC486/'2b - USD - conv.'!AC486)</f>
        <v>0</v>
      </c>
      <c r="AD486" s="286">
        <f>IF('2b - USD - conv.'!AD486=0,0,'2a - USD - local'!AD486/'2b - USD - conv.'!AD486)</f>
        <v>0</v>
      </c>
      <c r="AE486" s="286">
        <f>IF('2b - USD - conv.'!AE486=0,0,'2a - USD - local'!AE486/'2b - USD - conv.'!AE486)</f>
        <v>0</v>
      </c>
      <c r="AF486" s="286">
        <f>IF('2b - USD - conv.'!AF486=0,0,'2a - USD - local'!AF486/'2b - USD - conv.'!AF486)</f>
        <v>0</v>
      </c>
      <c r="AG486" s="286">
        <f>IF('2b - USD - conv.'!AG486=0,0,'2a - USD - local'!AG486/'2b - USD - conv.'!AG486)</f>
        <v>0</v>
      </c>
      <c r="AH486" s="286">
        <f>IF('2b - USD - conv.'!AH486=0,0,'2a - USD - local'!AH486/'2b - USD - conv.'!AH486)</f>
        <v>0</v>
      </c>
      <c r="AI486" s="286">
        <f>IF('2b - USD - conv.'!AI486=0,0,'2a - USD - local'!AI486/'2b - USD - conv.'!AI486)</f>
        <v>0</v>
      </c>
      <c r="AJ486" s="286">
        <f>IF('2b - USD - conv.'!AJ486=0,0,'2a - USD - local'!AJ486/'2b - USD - conv.'!AJ486)</f>
        <v>0</v>
      </c>
      <c r="AK486" s="286">
        <f>IF('2b - USD - conv.'!AK486=0,0,'2a - USD - local'!AK486/'2b - USD - conv.'!AK486)</f>
        <v>0</v>
      </c>
      <c r="AL486" s="286">
        <f>IF('2b - USD - conv.'!AL486=0,0,'2a - USD - local'!AL486/'2b - USD - conv.'!AL486)</f>
        <v>0</v>
      </c>
      <c r="AM486" s="286">
        <f>IF('2b - USD - conv.'!AM486=0,0,'2a - USD - local'!AM486/'2b - USD - conv.'!AM486)</f>
        <v>0</v>
      </c>
      <c r="AN486" s="286">
        <f>IF('2b - USD - conv.'!AN486=0,0,'2a - USD - local'!AN486/'2b - USD - conv.'!AN486)</f>
        <v>0</v>
      </c>
      <c r="AO486" s="286">
        <f>IF('2b - USD - conv.'!AO486=0,0,'2a - USD - local'!AO486/'2b - USD - conv.'!AO486)</f>
        <v>0</v>
      </c>
      <c r="AP486" s="308">
        <f>IF('2b - USD - conv.'!AP486=0,0,'2a - USD - local'!AP486/'2b - USD - conv.'!AP486)</f>
        <v>0</v>
      </c>
    </row>
    <row r="487" spans="1:42" customFormat="1" outlineLevel="2">
      <c r="A487" s="211" t="str">
        <f>A448&amp;"."&amp;A480&amp;"."&amp;A449&amp;"."&amp;B487</f>
        <v>3.d.2.7</v>
      </c>
      <c r="B487">
        <v>7</v>
      </c>
      <c r="C487" t="str">
        <f>'1-GBP'!C487</f>
        <v/>
      </c>
      <c r="M487" s="286">
        <f>IF('2b - USD - conv.'!M487=0,0,'2a - USD - local'!M487/'2b - USD - conv.'!M487)</f>
        <v>0</v>
      </c>
      <c r="N487" s="286">
        <f>IF('2b - USD - conv.'!N487=0,0,'2a - USD - local'!N487/'2b - USD - conv.'!N487)</f>
        <v>0</v>
      </c>
      <c r="O487" s="286">
        <f>IF('2b - USD - conv.'!O487=0,0,'2a - USD - local'!O487/'2b - USD - conv.'!O487)</f>
        <v>0</v>
      </c>
      <c r="P487" s="286">
        <f>IF('2b - USD - conv.'!P487=0,0,'2a - USD - local'!P487/'2b - USD - conv.'!P487)</f>
        <v>0</v>
      </c>
      <c r="Q487" s="286">
        <f>IF('2b - USD - conv.'!Q487=0,0,'2a - USD - local'!Q487/'2b - USD - conv.'!Q487)</f>
        <v>0</v>
      </c>
      <c r="R487" s="286">
        <f>IF('2b - USD - conv.'!R487=0,0,'2a - USD - local'!R487/'2b - USD - conv.'!R487)</f>
        <v>0</v>
      </c>
      <c r="S487" s="286">
        <f>IF('2b - USD - conv.'!S487=0,0,'2a - USD - local'!S487/'2b - USD - conv.'!S487)</f>
        <v>0</v>
      </c>
      <c r="T487" s="286">
        <f>IF('2b - USD - conv.'!T487=0,0,'2a - USD - local'!T487/'2b - USD - conv.'!T487)</f>
        <v>0</v>
      </c>
      <c r="U487" s="286">
        <f>IF('2b - USD - conv.'!U487=0,0,'2a - USD - local'!U487/'2b - USD - conv.'!U487)</f>
        <v>0</v>
      </c>
      <c r="V487" s="286">
        <f>IF('2b - USD - conv.'!V487=0,0,'2a - USD - local'!V487/'2b - USD - conv.'!V487)</f>
        <v>0</v>
      </c>
      <c r="W487" s="286">
        <f>IF('2b - USD - conv.'!W487=0,0,'2a - USD - local'!W487/'2b - USD - conv.'!W487)</f>
        <v>0</v>
      </c>
      <c r="X487" s="286">
        <f>IF('2b - USD - conv.'!X487=0,0,'2a - USD - local'!X487/'2b - USD - conv.'!X487)</f>
        <v>0</v>
      </c>
      <c r="Y487" s="286">
        <f>IF('2b - USD - conv.'!Y487=0,0,'2a - USD - local'!Y487/'2b - USD - conv.'!Y487)</f>
        <v>0</v>
      </c>
      <c r="Z487" s="286">
        <f>IF('2b - USD - conv.'!Z487=0,0,'2a - USD - local'!Z487/'2b - USD - conv.'!Z487)</f>
        <v>0</v>
      </c>
      <c r="AA487" s="286">
        <f>IF('2b - USD - conv.'!AA487=0,0,'2a - USD - local'!AA487/'2b - USD - conv.'!AA487)</f>
        <v>0</v>
      </c>
      <c r="AB487" s="286">
        <f>IF('2b - USD - conv.'!AB487=0,0,'2a - USD - local'!AB487/'2b - USD - conv.'!AB487)</f>
        <v>0</v>
      </c>
      <c r="AC487" s="286">
        <f>IF('2b - USD - conv.'!AC487=0,0,'2a - USD - local'!AC487/'2b - USD - conv.'!AC487)</f>
        <v>0</v>
      </c>
      <c r="AD487" s="286">
        <f>IF('2b - USD - conv.'!AD487=0,0,'2a - USD - local'!AD487/'2b - USD - conv.'!AD487)</f>
        <v>0</v>
      </c>
      <c r="AE487" s="286">
        <f>IF('2b - USD - conv.'!AE487=0,0,'2a - USD - local'!AE487/'2b - USD - conv.'!AE487)</f>
        <v>0</v>
      </c>
      <c r="AF487" s="286">
        <f>IF('2b - USD - conv.'!AF487=0,0,'2a - USD - local'!AF487/'2b - USD - conv.'!AF487)</f>
        <v>0</v>
      </c>
      <c r="AG487" s="286">
        <f>IF('2b - USD - conv.'!AG487=0,0,'2a - USD - local'!AG487/'2b - USD - conv.'!AG487)</f>
        <v>0</v>
      </c>
      <c r="AH487" s="286">
        <f>IF('2b - USD - conv.'!AH487=0,0,'2a - USD - local'!AH487/'2b - USD - conv.'!AH487)</f>
        <v>0</v>
      </c>
      <c r="AI487" s="286">
        <f>IF('2b - USD - conv.'!AI487=0,0,'2a - USD - local'!AI487/'2b - USD - conv.'!AI487)</f>
        <v>0</v>
      </c>
      <c r="AJ487" s="286">
        <f>IF('2b - USD - conv.'!AJ487=0,0,'2a - USD - local'!AJ487/'2b - USD - conv.'!AJ487)</f>
        <v>0</v>
      </c>
      <c r="AK487" s="286">
        <f>IF('2b - USD - conv.'!AK487=0,0,'2a - USD - local'!AK487/'2b - USD - conv.'!AK487)</f>
        <v>0</v>
      </c>
      <c r="AL487" s="286">
        <f>IF('2b - USD - conv.'!AL487=0,0,'2a - USD - local'!AL487/'2b - USD - conv.'!AL487)</f>
        <v>0</v>
      </c>
      <c r="AM487" s="286">
        <f>IF('2b - USD - conv.'!AM487=0,0,'2a - USD - local'!AM487/'2b - USD - conv.'!AM487)</f>
        <v>0</v>
      </c>
      <c r="AN487" s="286">
        <f>IF('2b - USD - conv.'!AN487=0,0,'2a - USD - local'!AN487/'2b - USD - conv.'!AN487)</f>
        <v>0</v>
      </c>
      <c r="AO487" s="286">
        <f>IF('2b - USD - conv.'!AO487=0,0,'2a - USD - local'!AO487/'2b - USD - conv.'!AO487)</f>
        <v>0</v>
      </c>
      <c r="AP487" s="308">
        <f>IF('2b - USD - conv.'!AP487=0,0,'2a - USD - local'!AP487/'2b - USD - conv.'!AP487)</f>
        <v>0</v>
      </c>
    </row>
    <row r="488" spans="1:42" customFormat="1" outlineLevel="2">
      <c r="A488" s="211" t="str">
        <f>A448&amp;"."&amp;A480&amp;"."&amp;A449&amp;"."&amp;B488</f>
        <v>3.d.2.8</v>
      </c>
      <c r="B488">
        <v>8</v>
      </c>
      <c r="C488" t="str">
        <f>'1-GBP'!C488</f>
        <v/>
      </c>
      <c r="M488" s="286">
        <f>IF('2b - USD - conv.'!M488=0,0,'2a - USD - local'!M488/'2b - USD - conv.'!M488)</f>
        <v>0</v>
      </c>
      <c r="N488" s="286">
        <f>IF('2b - USD - conv.'!N488=0,0,'2a - USD - local'!N488/'2b - USD - conv.'!N488)</f>
        <v>0</v>
      </c>
      <c r="O488" s="286">
        <f>IF('2b - USD - conv.'!O488=0,0,'2a - USD - local'!O488/'2b - USD - conv.'!O488)</f>
        <v>0</v>
      </c>
      <c r="P488" s="286">
        <f>IF('2b - USD - conv.'!P488=0,0,'2a - USD - local'!P488/'2b - USD - conv.'!P488)</f>
        <v>0</v>
      </c>
      <c r="Q488" s="286">
        <f>IF('2b - USD - conv.'!Q488=0,0,'2a - USD - local'!Q488/'2b - USD - conv.'!Q488)</f>
        <v>0</v>
      </c>
      <c r="R488" s="286">
        <f>IF('2b - USD - conv.'!R488=0,0,'2a - USD - local'!R488/'2b - USD - conv.'!R488)</f>
        <v>0</v>
      </c>
      <c r="S488" s="286">
        <f>IF('2b - USD - conv.'!S488=0,0,'2a - USD - local'!S488/'2b - USD - conv.'!S488)</f>
        <v>0</v>
      </c>
      <c r="T488" s="286">
        <f>IF('2b - USD - conv.'!T488=0,0,'2a - USD - local'!T488/'2b - USD - conv.'!T488)</f>
        <v>0</v>
      </c>
      <c r="U488" s="286">
        <f>IF('2b - USD - conv.'!U488=0,0,'2a - USD - local'!U488/'2b - USD - conv.'!U488)</f>
        <v>0</v>
      </c>
      <c r="V488" s="286">
        <f>IF('2b - USD - conv.'!V488=0,0,'2a - USD - local'!V488/'2b - USD - conv.'!V488)</f>
        <v>0</v>
      </c>
      <c r="W488" s="286">
        <f>IF('2b - USD - conv.'!W488=0,0,'2a - USD - local'!W488/'2b - USD - conv.'!W488)</f>
        <v>0</v>
      </c>
      <c r="X488" s="286">
        <f>IF('2b - USD - conv.'!X488=0,0,'2a - USD - local'!X488/'2b - USD - conv.'!X488)</f>
        <v>0</v>
      </c>
      <c r="Y488" s="286">
        <f>IF('2b - USD - conv.'!Y488=0,0,'2a - USD - local'!Y488/'2b - USD - conv.'!Y488)</f>
        <v>0</v>
      </c>
      <c r="Z488" s="286">
        <f>IF('2b - USD - conv.'!Z488=0,0,'2a - USD - local'!Z488/'2b - USD - conv.'!Z488)</f>
        <v>0</v>
      </c>
      <c r="AA488" s="286">
        <f>IF('2b - USD - conv.'!AA488=0,0,'2a - USD - local'!AA488/'2b - USD - conv.'!AA488)</f>
        <v>0</v>
      </c>
      <c r="AB488" s="286">
        <f>IF('2b - USD - conv.'!AB488=0,0,'2a - USD - local'!AB488/'2b - USD - conv.'!AB488)</f>
        <v>0</v>
      </c>
      <c r="AC488" s="286">
        <f>IF('2b - USD - conv.'!AC488=0,0,'2a - USD - local'!AC488/'2b - USD - conv.'!AC488)</f>
        <v>0</v>
      </c>
      <c r="AD488" s="286">
        <f>IF('2b - USD - conv.'!AD488=0,0,'2a - USD - local'!AD488/'2b - USD - conv.'!AD488)</f>
        <v>0</v>
      </c>
      <c r="AE488" s="286">
        <f>IF('2b - USD - conv.'!AE488=0,0,'2a - USD - local'!AE488/'2b - USD - conv.'!AE488)</f>
        <v>0</v>
      </c>
      <c r="AF488" s="286">
        <f>IF('2b - USD - conv.'!AF488=0,0,'2a - USD - local'!AF488/'2b - USD - conv.'!AF488)</f>
        <v>0</v>
      </c>
      <c r="AG488" s="286">
        <f>IF('2b - USD - conv.'!AG488=0,0,'2a - USD - local'!AG488/'2b - USD - conv.'!AG488)</f>
        <v>0</v>
      </c>
      <c r="AH488" s="286">
        <f>IF('2b - USD - conv.'!AH488=0,0,'2a - USD - local'!AH488/'2b - USD - conv.'!AH488)</f>
        <v>0</v>
      </c>
      <c r="AI488" s="286">
        <f>IF('2b - USD - conv.'!AI488=0,0,'2a - USD - local'!AI488/'2b - USD - conv.'!AI488)</f>
        <v>0</v>
      </c>
      <c r="AJ488" s="286">
        <f>IF('2b - USD - conv.'!AJ488=0,0,'2a - USD - local'!AJ488/'2b - USD - conv.'!AJ488)</f>
        <v>0</v>
      </c>
      <c r="AK488" s="286">
        <f>IF('2b - USD - conv.'!AK488=0,0,'2a - USD - local'!AK488/'2b - USD - conv.'!AK488)</f>
        <v>0</v>
      </c>
      <c r="AL488" s="286">
        <f>IF('2b - USD - conv.'!AL488=0,0,'2a - USD - local'!AL488/'2b - USD - conv.'!AL488)</f>
        <v>0</v>
      </c>
      <c r="AM488" s="286">
        <f>IF('2b - USD - conv.'!AM488=0,0,'2a - USD - local'!AM488/'2b - USD - conv.'!AM488)</f>
        <v>0</v>
      </c>
      <c r="AN488" s="286">
        <f>IF('2b - USD - conv.'!AN488=0,0,'2a - USD - local'!AN488/'2b - USD - conv.'!AN488)</f>
        <v>0</v>
      </c>
      <c r="AO488" s="286">
        <f>IF('2b - USD - conv.'!AO488=0,0,'2a - USD - local'!AO488/'2b - USD - conv.'!AO488)</f>
        <v>0</v>
      </c>
      <c r="AP488" s="308">
        <f>IF('2b - USD - conv.'!AP488=0,0,'2a - USD - local'!AP488/'2b - USD - conv.'!AP488)</f>
        <v>0</v>
      </c>
    </row>
    <row r="489" spans="1:42" customFormat="1" outlineLevel="2">
      <c r="A489" s="211" t="str">
        <f>A448&amp;"."&amp;A480&amp;"."&amp;A449&amp;"."&amp;B489</f>
        <v>3.d.2.9</v>
      </c>
      <c r="B489">
        <v>9</v>
      </c>
      <c r="C489" t="str">
        <f>'1-GBP'!C489</f>
        <v/>
      </c>
      <c r="M489" s="286">
        <f>IF('2b - USD - conv.'!M489=0,0,'2a - USD - local'!M489/'2b - USD - conv.'!M489)</f>
        <v>0</v>
      </c>
      <c r="N489" s="286">
        <f>IF('2b - USD - conv.'!N489=0,0,'2a - USD - local'!N489/'2b - USD - conv.'!N489)</f>
        <v>0</v>
      </c>
      <c r="O489" s="286">
        <f>IF('2b - USD - conv.'!O489=0,0,'2a - USD - local'!O489/'2b - USD - conv.'!O489)</f>
        <v>0</v>
      </c>
      <c r="P489" s="286">
        <f>IF('2b - USD - conv.'!P489=0,0,'2a - USD - local'!P489/'2b - USD - conv.'!P489)</f>
        <v>0</v>
      </c>
      <c r="Q489" s="286">
        <f>IF('2b - USD - conv.'!Q489=0,0,'2a - USD - local'!Q489/'2b - USD - conv.'!Q489)</f>
        <v>0</v>
      </c>
      <c r="R489" s="286">
        <f>IF('2b - USD - conv.'!R489=0,0,'2a - USD - local'!R489/'2b - USD - conv.'!R489)</f>
        <v>0</v>
      </c>
      <c r="S489" s="286">
        <f>IF('2b - USD - conv.'!S489=0,0,'2a - USD - local'!S489/'2b - USD - conv.'!S489)</f>
        <v>0</v>
      </c>
      <c r="T489" s="286">
        <f>IF('2b - USD - conv.'!T489=0,0,'2a - USD - local'!T489/'2b - USD - conv.'!T489)</f>
        <v>0</v>
      </c>
      <c r="U489" s="286">
        <f>IF('2b - USD - conv.'!U489=0,0,'2a - USD - local'!U489/'2b - USD - conv.'!U489)</f>
        <v>0</v>
      </c>
      <c r="V489" s="286">
        <f>IF('2b - USD - conv.'!V489=0,0,'2a - USD - local'!V489/'2b - USD - conv.'!V489)</f>
        <v>0</v>
      </c>
      <c r="W489" s="286">
        <f>IF('2b - USD - conv.'!W489=0,0,'2a - USD - local'!W489/'2b - USD - conv.'!W489)</f>
        <v>0</v>
      </c>
      <c r="X489" s="286">
        <f>IF('2b - USD - conv.'!X489=0,0,'2a - USD - local'!X489/'2b - USD - conv.'!X489)</f>
        <v>0</v>
      </c>
      <c r="Y489" s="286">
        <f>IF('2b - USD - conv.'!Y489=0,0,'2a - USD - local'!Y489/'2b - USD - conv.'!Y489)</f>
        <v>0</v>
      </c>
      <c r="Z489" s="286">
        <f>IF('2b - USD - conv.'!Z489=0,0,'2a - USD - local'!Z489/'2b - USD - conv.'!Z489)</f>
        <v>0</v>
      </c>
      <c r="AA489" s="286">
        <f>IF('2b - USD - conv.'!AA489=0,0,'2a - USD - local'!AA489/'2b - USD - conv.'!AA489)</f>
        <v>0</v>
      </c>
      <c r="AB489" s="286">
        <f>IF('2b - USD - conv.'!AB489=0,0,'2a - USD - local'!AB489/'2b - USD - conv.'!AB489)</f>
        <v>0</v>
      </c>
      <c r="AC489" s="286">
        <f>IF('2b - USD - conv.'!AC489=0,0,'2a - USD - local'!AC489/'2b - USD - conv.'!AC489)</f>
        <v>0</v>
      </c>
      <c r="AD489" s="286">
        <f>IF('2b - USD - conv.'!AD489=0,0,'2a - USD - local'!AD489/'2b - USD - conv.'!AD489)</f>
        <v>0</v>
      </c>
      <c r="AE489" s="286">
        <f>IF('2b - USD - conv.'!AE489=0,0,'2a - USD - local'!AE489/'2b - USD - conv.'!AE489)</f>
        <v>0</v>
      </c>
      <c r="AF489" s="286">
        <f>IF('2b - USD - conv.'!AF489=0,0,'2a - USD - local'!AF489/'2b - USD - conv.'!AF489)</f>
        <v>0</v>
      </c>
      <c r="AG489" s="286">
        <f>IF('2b - USD - conv.'!AG489=0,0,'2a - USD - local'!AG489/'2b - USD - conv.'!AG489)</f>
        <v>0</v>
      </c>
      <c r="AH489" s="286">
        <f>IF('2b - USD - conv.'!AH489=0,0,'2a - USD - local'!AH489/'2b - USD - conv.'!AH489)</f>
        <v>0</v>
      </c>
      <c r="AI489" s="286">
        <f>IF('2b - USD - conv.'!AI489=0,0,'2a - USD - local'!AI489/'2b - USD - conv.'!AI489)</f>
        <v>0</v>
      </c>
      <c r="AJ489" s="286">
        <f>IF('2b - USD - conv.'!AJ489=0,0,'2a - USD - local'!AJ489/'2b - USD - conv.'!AJ489)</f>
        <v>0</v>
      </c>
      <c r="AK489" s="286">
        <f>IF('2b - USD - conv.'!AK489=0,0,'2a - USD - local'!AK489/'2b - USD - conv.'!AK489)</f>
        <v>0</v>
      </c>
      <c r="AL489" s="286">
        <f>IF('2b - USD - conv.'!AL489=0,0,'2a - USD - local'!AL489/'2b - USD - conv.'!AL489)</f>
        <v>0</v>
      </c>
      <c r="AM489" s="286">
        <f>IF('2b - USD - conv.'!AM489=0,0,'2a - USD - local'!AM489/'2b - USD - conv.'!AM489)</f>
        <v>0</v>
      </c>
      <c r="AN489" s="286">
        <f>IF('2b - USD - conv.'!AN489=0,0,'2a - USD - local'!AN489/'2b - USD - conv.'!AN489)</f>
        <v>0</v>
      </c>
      <c r="AO489" s="286">
        <f>IF('2b - USD - conv.'!AO489=0,0,'2a - USD - local'!AO489/'2b - USD - conv.'!AO489)</f>
        <v>0</v>
      </c>
      <c r="AP489" s="308">
        <f>IF('2b - USD - conv.'!AP489=0,0,'2a - USD - local'!AP489/'2b - USD - conv.'!AP489)</f>
        <v>0</v>
      </c>
    </row>
    <row r="490" spans="1:42" customFormat="1" outlineLevel="2">
      <c r="A490" s="211" t="str">
        <f>A448&amp;"."&amp;A480&amp;"."&amp;A449&amp;"."&amp;B490</f>
        <v>3.d.2.10</v>
      </c>
      <c r="B490">
        <v>10</v>
      </c>
      <c r="C490" t="str">
        <f>'1-GBP'!C490</f>
        <v/>
      </c>
      <c r="M490" s="286">
        <f>IF('2b - USD - conv.'!M490=0,0,'2a - USD - local'!M490/'2b - USD - conv.'!M490)</f>
        <v>0</v>
      </c>
      <c r="N490" s="286">
        <f>IF('2b - USD - conv.'!N490=0,0,'2a - USD - local'!N490/'2b - USD - conv.'!N490)</f>
        <v>0</v>
      </c>
      <c r="O490" s="286">
        <f>IF('2b - USD - conv.'!O490=0,0,'2a - USD - local'!O490/'2b - USD - conv.'!O490)</f>
        <v>0</v>
      </c>
      <c r="P490" s="286">
        <f>IF('2b - USD - conv.'!P490=0,0,'2a - USD - local'!P490/'2b - USD - conv.'!P490)</f>
        <v>0</v>
      </c>
      <c r="Q490" s="286">
        <f>IF('2b - USD - conv.'!Q490=0,0,'2a - USD - local'!Q490/'2b - USD - conv.'!Q490)</f>
        <v>0</v>
      </c>
      <c r="R490" s="286">
        <f>IF('2b - USD - conv.'!R490=0,0,'2a - USD - local'!R490/'2b - USD - conv.'!R490)</f>
        <v>0</v>
      </c>
      <c r="S490" s="286">
        <f>IF('2b - USD - conv.'!S490=0,0,'2a - USD - local'!S490/'2b - USD - conv.'!S490)</f>
        <v>0</v>
      </c>
      <c r="T490" s="286">
        <f>IF('2b - USD - conv.'!T490=0,0,'2a - USD - local'!T490/'2b - USD - conv.'!T490)</f>
        <v>0</v>
      </c>
      <c r="U490" s="286">
        <f>IF('2b - USD - conv.'!U490=0,0,'2a - USD - local'!U490/'2b - USD - conv.'!U490)</f>
        <v>0</v>
      </c>
      <c r="V490" s="286">
        <f>IF('2b - USD - conv.'!V490=0,0,'2a - USD - local'!V490/'2b - USD - conv.'!V490)</f>
        <v>0</v>
      </c>
      <c r="W490" s="286">
        <f>IF('2b - USD - conv.'!W490=0,0,'2a - USD - local'!W490/'2b - USD - conv.'!W490)</f>
        <v>0</v>
      </c>
      <c r="X490" s="286">
        <f>IF('2b - USD - conv.'!X490=0,0,'2a - USD - local'!X490/'2b - USD - conv.'!X490)</f>
        <v>0</v>
      </c>
      <c r="Y490" s="286">
        <f>IF('2b - USD - conv.'!Y490=0,0,'2a - USD - local'!Y490/'2b - USD - conv.'!Y490)</f>
        <v>0</v>
      </c>
      <c r="Z490" s="286">
        <f>IF('2b - USD - conv.'!Z490=0,0,'2a - USD - local'!Z490/'2b - USD - conv.'!Z490)</f>
        <v>0</v>
      </c>
      <c r="AA490" s="286">
        <f>IF('2b - USD - conv.'!AA490=0,0,'2a - USD - local'!AA490/'2b - USD - conv.'!AA490)</f>
        <v>0</v>
      </c>
      <c r="AB490" s="286">
        <f>IF('2b - USD - conv.'!AB490=0,0,'2a - USD - local'!AB490/'2b - USD - conv.'!AB490)</f>
        <v>0</v>
      </c>
      <c r="AC490" s="286">
        <f>IF('2b - USD - conv.'!AC490=0,0,'2a - USD - local'!AC490/'2b - USD - conv.'!AC490)</f>
        <v>0</v>
      </c>
      <c r="AD490" s="286">
        <f>IF('2b - USD - conv.'!AD490=0,0,'2a - USD - local'!AD490/'2b - USD - conv.'!AD490)</f>
        <v>0</v>
      </c>
      <c r="AE490" s="286">
        <f>IF('2b - USD - conv.'!AE490=0,0,'2a - USD - local'!AE490/'2b - USD - conv.'!AE490)</f>
        <v>0</v>
      </c>
      <c r="AF490" s="286">
        <f>IF('2b - USD - conv.'!AF490=0,0,'2a - USD - local'!AF490/'2b - USD - conv.'!AF490)</f>
        <v>0</v>
      </c>
      <c r="AG490" s="286">
        <f>IF('2b - USD - conv.'!AG490=0,0,'2a - USD - local'!AG490/'2b - USD - conv.'!AG490)</f>
        <v>0</v>
      </c>
      <c r="AH490" s="286">
        <f>IF('2b - USD - conv.'!AH490=0,0,'2a - USD - local'!AH490/'2b - USD - conv.'!AH490)</f>
        <v>0</v>
      </c>
      <c r="AI490" s="286">
        <f>IF('2b - USD - conv.'!AI490=0,0,'2a - USD - local'!AI490/'2b - USD - conv.'!AI490)</f>
        <v>0</v>
      </c>
      <c r="AJ490" s="286">
        <f>IF('2b - USD - conv.'!AJ490=0,0,'2a - USD - local'!AJ490/'2b - USD - conv.'!AJ490)</f>
        <v>0</v>
      </c>
      <c r="AK490" s="286">
        <f>IF('2b - USD - conv.'!AK490=0,0,'2a - USD - local'!AK490/'2b - USD - conv.'!AK490)</f>
        <v>0</v>
      </c>
      <c r="AL490" s="286">
        <f>IF('2b - USD - conv.'!AL490=0,0,'2a - USD - local'!AL490/'2b - USD - conv.'!AL490)</f>
        <v>0</v>
      </c>
      <c r="AM490" s="286">
        <f>IF('2b - USD - conv.'!AM490=0,0,'2a - USD - local'!AM490/'2b - USD - conv.'!AM490)</f>
        <v>0</v>
      </c>
      <c r="AN490" s="286">
        <f>IF('2b - USD - conv.'!AN490=0,0,'2a - USD - local'!AN490/'2b - USD - conv.'!AN490)</f>
        <v>0</v>
      </c>
      <c r="AO490" s="286">
        <f>IF('2b - USD - conv.'!AO490=0,0,'2a - USD - local'!AO490/'2b - USD - conv.'!AO490)</f>
        <v>0</v>
      </c>
      <c r="AP490" s="308">
        <f>IF('2b - USD - conv.'!AP490=0,0,'2a - USD - local'!AP490/'2b - USD - conv.'!AP490)</f>
        <v>0</v>
      </c>
    </row>
    <row r="491" spans="1:42" customFormat="1" outlineLevel="2">
      <c r="A491" s="211" t="str">
        <f>A448&amp;"."&amp;A480&amp;"."&amp;A449&amp;"."&amp;B491</f>
        <v>3.d.2.11</v>
      </c>
      <c r="B491">
        <v>11</v>
      </c>
      <c r="C491" t="str">
        <f>'1-GBP'!C491</f>
        <v/>
      </c>
      <c r="M491" s="286">
        <f>IF('2b - USD - conv.'!M491=0,0,'2a - USD - local'!M491/'2b - USD - conv.'!M491)</f>
        <v>0</v>
      </c>
      <c r="N491" s="286">
        <f>IF('2b - USD - conv.'!N491=0,0,'2a - USD - local'!N491/'2b - USD - conv.'!N491)</f>
        <v>0</v>
      </c>
      <c r="O491" s="286">
        <f>IF('2b - USD - conv.'!O491=0,0,'2a - USD - local'!O491/'2b - USD - conv.'!O491)</f>
        <v>0</v>
      </c>
      <c r="P491" s="286">
        <f>IF('2b - USD - conv.'!P491=0,0,'2a - USD - local'!P491/'2b - USD - conv.'!P491)</f>
        <v>0</v>
      </c>
      <c r="Q491" s="286">
        <f>IF('2b - USD - conv.'!Q491=0,0,'2a - USD - local'!Q491/'2b - USD - conv.'!Q491)</f>
        <v>0</v>
      </c>
      <c r="R491" s="286">
        <f>IF('2b - USD - conv.'!R491=0,0,'2a - USD - local'!R491/'2b - USD - conv.'!R491)</f>
        <v>0</v>
      </c>
      <c r="S491" s="286">
        <f>IF('2b - USD - conv.'!S491=0,0,'2a - USD - local'!S491/'2b - USD - conv.'!S491)</f>
        <v>0</v>
      </c>
      <c r="T491" s="286">
        <f>IF('2b - USD - conv.'!T491=0,0,'2a - USD - local'!T491/'2b - USD - conv.'!T491)</f>
        <v>0</v>
      </c>
      <c r="U491" s="286">
        <f>IF('2b - USD - conv.'!U491=0,0,'2a - USD - local'!U491/'2b - USD - conv.'!U491)</f>
        <v>0</v>
      </c>
      <c r="V491" s="286">
        <f>IF('2b - USD - conv.'!V491=0,0,'2a - USD - local'!V491/'2b - USD - conv.'!V491)</f>
        <v>0</v>
      </c>
      <c r="W491" s="286">
        <f>IF('2b - USD - conv.'!W491=0,0,'2a - USD - local'!W491/'2b - USD - conv.'!W491)</f>
        <v>0</v>
      </c>
      <c r="X491" s="286">
        <f>IF('2b - USD - conv.'!X491=0,0,'2a - USD - local'!X491/'2b - USD - conv.'!X491)</f>
        <v>0</v>
      </c>
      <c r="Y491" s="286">
        <f>IF('2b - USD - conv.'!Y491=0,0,'2a - USD - local'!Y491/'2b - USD - conv.'!Y491)</f>
        <v>0</v>
      </c>
      <c r="Z491" s="286">
        <f>IF('2b - USD - conv.'!Z491=0,0,'2a - USD - local'!Z491/'2b - USD - conv.'!Z491)</f>
        <v>0</v>
      </c>
      <c r="AA491" s="286">
        <f>IF('2b - USD - conv.'!AA491=0,0,'2a - USD - local'!AA491/'2b - USD - conv.'!AA491)</f>
        <v>0</v>
      </c>
      <c r="AB491" s="286">
        <f>IF('2b - USD - conv.'!AB491=0,0,'2a - USD - local'!AB491/'2b - USD - conv.'!AB491)</f>
        <v>0</v>
      </c>
      <c r="AC491" s="286">
        <f>IF('2b - USD - conv.'!AC491=0,0,'2a - USD - local'!AC491/'2b - USD - conv.'!AC491)</f>
        <v>0</v>
      </c>
      <c r="AD491" s="286">
        <f>IF('2b - USD - conv.'!AD491=0,0,'2a - USD - local'!AD491/'2b - USD - conv.'!AD491)</f>
        <v>0</v>
      </c>
      <c r="AE491" s="286">
        <f>IF('2b - USD - conv.'!AE491=0,0,'2a - USD - local'!AE491/'2b - USD - conv.'!AE491)</f>
        <v>0</v>
      </c>
      <c r="AF491" s="286">
        <f>IF('2b - USD - conv.'!AF491=0,0,'2a - USD - local'!AF491/'2b - USD - conv.'!AF491)</f>
        <v>0</v>
      </c>
      <c r="AG491" s="286">
        <f>IF('2b - USD - conv.'!AG491=0,0,'2a - USD - local'!AG491/'2b - USD - conv.'!AG491)</f>
        <v>0</v>
      </c>
      <c r="AH491" s="286">
        <f>IF('2b - USD - conv.'!AH491=0,0,'2a - USD - local'!AH491/'2b - USD - conv.'!AH491)</f>
        <v>0</v>
      </c>
      <c r="AI491" s="286">
        <f>IF('2b - USD - conv.'!AI491=0,0,'2a - USD - local'!AI491/'2b - USD - conv.'!AI491)</f>
        <v>0</v>
      </c>
      <c r="AJ491" s="286">
        <f>IF('2b - USD - conv.'!AJ491=0,0,'2a - USD - local'!AJ491/'2b - USD - conv.'!AJ491)</f>
        <v>0</v>
      </c>
      <c r="AK491" s="286">
        <f>IF('2b - USD - conv.'!AK491=0,0,'2a - USD - local'!AK491/'2b - USD - conv.'!AK491)</f>
        <v>0</v>
      </c>
      <c r="AL491" s="286">
        <f>IF('2b - USD - conv.'!AL491=0,0,'2a - USD - local'!AL491/'2b - USD - conv.'!AL491)</f>
        <v>0</v>
      </c>
      <c r="AM491" s="286">
        <f>IF('2b - USD - conv.'!AM491=0,0,'2a - USD - local'!AM491/'2b - USD - conv.'!AM491)</f>
        <v>0</v>
      </c>
      <c r="AN491" s="286">
        <f>IF('2b - USD - conv.'!AN491=0,0,'2a - USD - local'!AN491/'2b - USD - conv.'!AN491)</f>
        <v>0</v>
      </c>
      <c r="AO491" s="286">
        <f>IF('2b - USD - conv.'!AO491=0,0,'2a - USD - local'!AO491/'2b - USD - conv.'!AO491)</f>
        <v>0</v>
      </c>
      <c r="AP491" s="308">
        <f>IF('2b - USD - conv.'!AP491=0,0,'2a - USD - local'!AP491/'2b - USD - conv.'!AP491)</f>
        <v>0</v>
      </c>
    </row>
    <row r="492" spans="1:42" customFormat="1" outlineLevel="2">
      <c r="A492" s="211" t="str">
        <f>A448&amp;"."&amp;A480&amp;"."&amp;A449&amp;"."&amp;B492</f>
        <v>3.d.2.12</v>
      </c>
      <c r="B492">
        <v>12</v>
      </c>
      <c r="C492" t="str">
        <f>'1-GBP'!C492</f>
        <v/>
      </c>
      <c r="M492" s="286">
        <f>IF('2b - USD - conv.'!M492=0,0,'2a - USD - local'!M492/'2b - USD - conv.'!M492)</f>
        <v>0</v>
      </c>
      <c r="N492" s="286">
        <f>IF('2b - USD - conv.'!N492=0,0,'2a - USD - local'!N492/'2b - USD - conv.'!N492)</f>
        <v>0</v>
      </c>
      <c r="O492" s="286">
        <f>IF('2b - USD - conv.'!O492=0,0,'2a - USD - local'!O492/'2b - USD - conv.'!O492)</f>
        <v>0</v>
      </c>
      <c r="P492" s="286">
        <f>IF('2b - USD - conv.'!P492=0,0,'2a - USD - local'!P492/'2b - USD - conv.'!P492)</f>
        <v>0</v>
      </c>
      <c r="Q492" s="286">
        <f>IF('2b - USD - conv.'!Q492=0,0,'2a - USD - local'!Q492/'2b - USD - conv.'!Q492)</f>
        <v>0</v>
      </c>
      <c r="R492" s="286">
        <f>IF('2b - USD - conv.'!R492=0,0,'2a - USD - local'!R492/'2b - USD - conv.'!R492)</f>
        <v>0</v>
      </c>
      <c r="S492" s="286">
        <f>IF('2b - USD - conv.'!S492=0,0,'2a - USD - local'!S492/'2b - USD - conv.'!S492)</f>
        <v>0</v>
      </c>
      <c r="T492" s="286">
        <f>IF('2b - USD - conv.'!T492=0,0,'2a - USD - local'!T492/'2b - USD - conv.'!T492)</f>
        <v>0</v>
      </c>
      <c r="U492" s="286">
        <f>IF('2b - USD - conv.'!U492=0,0,'2a - USD - local'!U492/'2b - USD - conv.'!U492)</f>
        <v>0</v>
      </c>
      <c r="V492" s="286">
        <f>IF('2b - USD - conv.'!V492=0,0,'2a - USD - local'!V492/'2b - USD - conv.'!V492)</f>
        <v>0</v>
      </c>
      <c r="W492" s="286">
        <f>IF('2b - USD - conv.'!W492=0,0,'2a - USD - local'!W492/'2b - USD - conv.'!W492)</f>
        <v>0</v>
      </c>
      <c r="X492" s="286">
        <f>IF('2b - USD - conv.'!X492=0,0,'2a - USD - local'!X492/'2b - USD - conv.'!X492)</f>
        <v>0</v>
      </c>
      <c r="Y492" s="286">
        <f>IF('2b - USD - conv.'!Y492=0,0,'2a - USD - local'!Y492/'2b - USD - conv.'!Y492)</f>
        <v>0</v>
      </c>
      <c r="Z492" s="286">
        <f>IF('2b - USD - conv.'!Z492=0,0,'2a - USD - local'!Z492/'2b - USD - conv.'!Z492)</f>
        <v>0</v>
      </c>
      <c r="AA492" s="286">
        <f>IF('2b - USD - conv.'!AA492=0,0,'2a - USD - local'!AA492/'2b - USD - conv.'!AA492)</f>
        <v>0</v>
      </c>
      <c r="AB492" s="286">
        <f>IF('2b - USD - conv.'!AB492=0,0,'2a - USD - local'!AB492/'2b - USD - conv.'!AB492)</f>
        <v>0</v>
      </c>
      <c r="AC492" s="286">
        <f>IF('2b - USD - conv.'!AC492=0,0,'2a - USD - local'!AC492/'2b - USD - conv.'!AC492)</f>
        <v>0</v>
      </c>
      <c r="AD492" s="286">
        <f>IF('2b - USD - conv.'!AD492=0,0,'2a - USD - local'!AD492/'2b - USD - conv.'!AD492)</f>
        <v>0</v>
      </c>
      <c r="AE492" s="286">
        <f>IF('2b - USD - conv.'!AE492=0,0,'2a - USD - local'!AE492/'2b - USD - conv.'!AE492)</f>
        <v>0</v>
      </c>
      <c r="AF492" s="286">
        <f>IF('2b - USD - conv.'!AF492=0,0,'2a - USD - local'!AF492/'2b - USD - conv.'!AF492)</f>
        <v>0</v>
      </c>
      <c r="AG492" s="286">
        <f>IF('2b - USD - conv.'!AG492=0,0,'2a - USD - local'!AG492/'2b - USD - conv.'!AG492)</f>
        <v>0</v>
      </c>
      <c r="AH492" s="286">
        <f>IF('2b - USD - conv.'!AH492=0,0,'2a - USD - local'!AH492/'2b - USD - conv.'!AH492)</f>
        <v>0</v>
      </c>
      <c r="AI492" s="286">
        <f>IF('2b - USD - conv.'!AI492=0,0,'2a - USD - local'!AI492/'2b - USD - conv.'!AI492)</f>
        <v>0</v>
      </c>
      <c r="AJ492" s="286">
        <f>IF('2b - USD - conv.'!AJ492=0,0,'2a - USD - local'!AJ492/'2b - USD - conv.'!AJ492)</f>
        <v>0</v>
      </c>
      <c r="AK492" s="286">
        <f>IF('2b - USD - conv.'!AK492=0,0,'2a - USD - local'!AK492/'2b - USD - conv.'!AK492)</f>
        <v>0</v>
      </c>
      <c r="AL492" s="286">
        <f>IF('2b - USD - conv.'!AL492=0,0,'2a - USD - local'!AL492/'2b - USD - conv.'!AL492)</f>
        <v>0</v>
      </c>
      <c r="AM492" s="286">
        <f>IF('2b - USD - conv.'!AM492=0,0,'2a - USD - local'!AM492/'2b - USD - conv.'!AM492)</f>
        <v>0</v>
      </c>
      <c r="AN492" s="286">
        <f>IF('2b - USD - conv.'!AN492=0,0,'2a - USD - local'!AN492/'2b - USD - conv.'!AN492)</f>
        <v>0</v>
      </c>
      <c r="AO492" s="286">
        <f>IF('2b - USD - conv.'!AO492=0,0,'2a - USD - local'!AO492/'2b - USD - conv.'!AO492)</f>
        <v>0</v>
      </c>
      <c r="AP492" s="308">
        <f>IF('2b - USD - conv.'!AP492=0,0,'2a - USD - local'!AP492/'2b - USD - conv.'!AP492)</f>
        <v>0</v>
      </c>
    </row>
    <row r="493" spans="1:42" customFormat="1" outlineLevel="1" collapsed="1">
      <c r="A493" s="212"/>
      <c r="B493" s="201">
        <f>B492-COUNTIFS(C481:C492,"")</f>
        <v>6</v>
      </c>
      <c r="C493" s="201" t="s">
        <v>285</v>
      </c>
      <c r="D493" s="201"/>
      <c r="E493" s="201"/>
      <c r="F493" s="201"/>
      <c r="G493" s="201"/>
      <c r="H493" s="201"/>
      <c r="I493" s="201"/>
      <c r="J493" s="201"/>
      <c r="K493" s="201"/>
      <c r="L493" s="201"/>
      <c r="M493" s="280">
        <f t="shared" ref="M493:AP493" si="41">SUM(M481:M492)</f>
        <v>0</v>
      </c>
      <c r="N493" s="280">
        <f t="shared" si="41"/>
        <v>0</v>
      </c>
      <c r="O493" s="280">
        <f t="shared" si="41"/>
        <v>0</v>
      </c>
      <c r="P493" s="280">
        <f t="shared" si="41"/>
        <v>0</v>
      </c>
      <c r="Q493" s="280">
        <f t="shared" si="41"/>
        <v>0</v>
      </c>
      <c r="R493" s="280">
        <f t="shared" si="41"/>
        <v>0</v>
      </c>
      <c r="S493" s="280">
        <f t="shared" si="41"/>
        <v>0</v>
      </c>
      <c r="T493" s="280">
        <f t="shared" si="41"/>
        <v>0</v>
      </c>
      <c r="U493" s="280">
        <f t="shared" si="41"/>
        <v>0</v>
      </c>
      <c r="V493" s="280">
        <f t="shared" si="41"/>
        <v>0</v>
      </c>
      <c r="W493" s="280">
        <f t="shared" si="41"/>
        <v>0</v>
      </c>
      <c r="X493" s="280">
        <f t="shared" si="41"/>
        <v>0</v>
      </c>
      <c r="Y493" s="280">
        <f t="shared" si="41"/>
        <v>0</v>
      </c>
      <c r="Z493" s="280">
        <f t="shared" si="41"/>
        <v>0</v>
      </c>
      <c r="AA493" s="280">
        <f t="shared" si="41"/>
        <v>0</v>
      </c>
      <c r="AB493" s="280">
        <f t="shared" si="41"/>
        <v>0</v>
      </c>
      <c r="AC493" s="280">
        <f t="shared" si="41"/>
        <v>0</v>
      </c>
      <c r="AD493" s="280">
        <f t="shared" si="41"/>
        <v>0</v>
      </c>
      <c r="AE493" s="280">
        <f t="shared" si="41"/>
        <v>0</v>
      </c>
      <c r="AF493" s="280">
        <f t="shared" si="41"/>
        <v>0</v>
      </c>
      <c r="AG493" s="280">
        <f t="shared" si="41"/>
        <v>0</v>
      </c>
      <c r="AH493" s="280">
        <f t="shared" si="41"/>
        <v>0</v>
      </c>
      <c r="AI493" s="280">
        <f t="shared" si="41"/>
        <v>0</v>
      </c>
      <c r="AJ493" s="280">
        <f t="shared" si="41"/>
        <v>0</v>
      </c>
      <c r="AK493" s="280">
        <f t="shared" si="41"/>
        <v>0</v>
      </c>
      <c r="AL493" s="280">
        <f t="shared" si="41"/>
        <v>0</v>
      </c>
      <c r="AM493" s="280">
        <f t="shared" si="41"/>
        <v>0</v>
      </c>
      <c r="AN493" s="280">
        <f t="shared" si="41"/>
        <v>0</v>
      </c>
      <c r="AO493" s="280">
        <f t="shared" si="41"/>
        <v>0</v>
      </c>
      <c r="AP493" s="280">
        <f t="shared" si="41"/>
        <v>0</v>
      </c>
    </row>
    <row r="494" spans="1:42" customFormat="1" ht="16.149999999999999" outlineLevel="1" thickBot="1">
      <c r="A494" s="213"/>
      <c r="B494" s="202"/>
      <c r="C494" s="202"/>
      <c r="D494" s="202"/>
      <c r="E494" s="202"/>
      <c r="F494" s="202"/>
      <c r="G494" s="202"/>
      <c r="H494" s="202"/>
      <c r="I494" s="202"/>
      <c r="J494" s="202"/>
      <c r="K494" s="202"/>
      <c r="L494" s="202"/>
      <c r="M494" s="313"/>
      <c r="N494" s="313"/>
      <c r="O494" s="313"/>
      <c r="P494" s="313"/>
      <c r="Q494" s="313"/>
      <c r="R494" s="313"/>
      <c r="S494" s="313"/>
      <c r="T494" s="313"/>
      <c r="U494" s="313"/>
      <c r="V494" s="313"/>
      <c r="W494" s="313"/>
      <c r="X494" s="313"/>
      <c r="Y494" s="313"/>
      <c r="Z494" s="313"/>
      <c r="AA494" s="313"/>
      <c r="AB494" s="313"/>
      <c r="AC494" s="313"/>
      <c r="AD494" s="313"/>
      <c r="AE494" s="313"/>
      <c r="AF494" s="313"/>
      <c r="AG494" s="313"/>
      <c r="AH494" s="313"/>
      <c r="AI494" s="313"/>
      <c r="AJ494" s="313"/>
      <c r="AK494" s="313"/>
      <c r="AL494" s="313"/>
      <c r="AM494" s="313"/>
      <c r="AN494" s="313"/>
      <c r="AO494" s="313"/>
      <c r="AP494" s="313"/>
    </row>
    <row r="495" spans="1:42" customFormat="1" ht="16.149999999999999" outlineLevel="1" thickBot="1">
      <c r="A495" s="214" t="s">
        <v>288</v>
      </c>
      <c r="B495" s="203">
        <f>B493+B478+B463</f>
        <v>6</v>
      </c>
      <c r="C495" s="203" t="s">
        <v>289</v>
      </c>
      <c r="D495" s="203"/>
      <c r="E495" s="203"/>
      <c r="F495" s="203"/>
      <c r="G495" s="203" t="str">
        <f>+"Total "&amp;$B448&amp;" "&amp;$B449</f>
        <v>Total Phase 3 CS006 &amp; CS007 Storage Systems</v>
      </c>
      <c r="H495" s="203"/>
      <c r="I495" s="203"/>
      <c r="J495" s="203"/>
      <c r="K495" s="203"/>
      <c r="L495" s="203"/>
      <c r="M495" s="284">
        <f t="shared" ref="M495:AP495" si="42">SUM(M463,M478,M493)</f>
        <v>0</v>
      </c>
      <c r="N495" s="284">
        <f t="shared" si="42"/>
        <v>0</v>
      </c>
      <c r="O495" s="284">
        <f t="shared" si="42"/>
        <v>0</v>
      </c>
      <c r="P495" s="284">
        <f t="shared" si="42"/>
        <v>0</v>
      </c>
      <c r="Q495" s="284">
        <f t="shared" si="42"/>
        <v>0</v>
      </c>
      <c r="R495" s="284">
        <f t="shared" si="42"/>
        <v>0</v>
      </c>
      <c r="S495" s="284">
        <f t="shared" si="42"/>
        <v>0</v>
      </c>
      <c r="T495" s="284">
        <f t="shared" si="42"/>
        <v>0</v>
      </c>
      <c r="U495" s="284">
        <f t="shared" si="42"/>
        <v>0</v>
      </c>
      <c r="V495" s="284">
        <f t="shared" si="42"/>
        <v>0</v>
      </c>
      <c r="W495" s="284">
        <f t="shared" si="42"/>
        <v>0</v>
      </c>
      <c r="X495" s="284">
        <f t="shared" si="42"/>
        <v>0</v>
      </c>
      <c r="Y495" s="284">
        <f t="shared" si="42"/>
        <v>0</v>
      </c>
      <c r="Z495" s="284">
        <f t="shared" si="42"/>
        <v>0</v>
      </c>
      <c r="AA495" s="284">
        <f t="shared" si="42"/>
        <v>0</v>
      </c>
      <c r="AB495" s="284">
        <f t="shared" si="42"/>
        <v>0</v>
      </c>
      <c r="AC495" s="284">
        <f t="shared" si="42"/>
        <v>0</v>
      </c>
      <c r="AD495" s="284">
        <f t="shared" si="42"/>
        <v>0</v>
      </c>
      <c r="AE495" s="284">
        <f t="shared" si="42"/>
        <v>0</v>
      </c>
      <c r="AF495" s="284">
        <f t="shared" si="42"/>
        <v>0</v>
      </c>
      <c r="AG495" s="284">
        <f t="shared" si="42"/>
        <v>0</v>
      </c>
      <c r="AH495" s="284">
        <f t="shared" si="42"/>
        <v>0</v>
      </c>
      <c r="AI495" s="284">
        <f t="shared" si="42"/>
        <v>0</v>
      </c>
      <c r="AJ495" s="284">
        <f t="shared" si="42"/>
        <v>0</v>
      </c>
      <c r="AK495" s="284">
        <f t="shared" si="42"/>
        <v>0</v>
      </c>
      <c r="AL495" s="284">
        <f t="shared" si="42"/>
        <v>0</v>
      </c>
      <c r="AM495" s="284">
        <f t="shared" si="42"/>
        <v>0</v>
      </c>
      <c r="AN495" s="284">
        <f t="shared" si="42"/>
        <v>0</v>
      </c>
      <c r="AO495" s="284">
        <f t="shared" si="42"/>
        <v>0</v>
      </c>
      <c r="AP495" s="284">
        <f t="shared" si="42"/>
        <v>0</v>
      </c>
    </row>
    <row r="496" spans="1:42" customFormat="1" collapsed="1">
      <c r="M496" s="314"/>
      <c r="N496" s="314"/>
      <c r="O496" s="314"/>
      <c r="P496" s="314"/>
      <c r="Q496" s="314"/>
      <c r="R496" s="314"/>
      <c r="S496" s="314"/>
      <c r="T496" s="314"/>
      <c r="U496" s="314"/>
      <c r="V496" s="314"/>
      <c r="W496" s="314"/>
      <c r="X496" s="314"/>
      <c r="Y496" s="314"/>
      <c r="Z496" s="314"/>
      <c r="AA496" s="314"/>
      <c r="AB496" s="314"/>
      <c r="AC496" s="314"/>
      <c r="AD496" s="314"/>
      <c r="AE496" s="314"/>
      <c r="AF496" s="314"/>
      <c r="AG496" s="314"/>
      <c r="AH496" s="314"/>
      <c r="AI496" s="314"/>
      <c r="AJ496" s="314"/>
      <c r="AK496" s="314"/>
      <c r="AL496" s="314"/>
      <c r="AM496" s="314"/>
      <c r="AN496" s="314"/>
      <c r="AO496" s="314"/>
      <c r="AP496" s="314"/>
    </row>
    <row r="497" spans="1:42" customFormat="1" ht="16.149999999999999" thickBot="1">
      <c r="A497" s="216" t="s">
        <v>285</v>
      </c>
      <c r="B497" s="159"/>
      <c r="C497" s="159"/>
      <c r="D497" s="159"/>
      <c r="E497" s="159"/>
      <c r="F497" s="159"/>
      <c r="G497" s="159"/>
      <c r="H497" s="159"/>
      <c r="I497" s="159"/>
      <c r="J497" s="159"/>
      <c r="K497" s="159"/>
      <c r="L497" s="159"/>
      <c r="M497" s="282">
        <f>M495+M446+M397+M348+M299+M250+M201+M152+M103+M53</f>
        <v>0</v>
      </c>
      <c r="N497" s="282">
        <f t="shared" ref="N497:AP497" si="43">N495+N446+N397+N348+N299+N250+N201+N152+N103+N53</f>
        <v>0</v>
      </c>
      <c r="O497" s="282">
        <f t="shared" si="43"/>
        <v>0</v>
      </c>
      <c r="P497" s="282">
        <f t="shared" si="43"/>
        <v>0</v>
      </c>
      <c r="Q497" s="282">
        <f t="shared" si="43"/>
        <v>0</v>
      </c>
      <c r="R497" s="282">
        <f t="shared" si="43"/>
        <v>0</v>
      </c>
      <c r="S497" s="282">
        <f t="shared" si="43"/>
        <v>0</v>
      </c>
      <c r="T497" s="282">
        <f t="shared" si="43"/>
        <v>0</v>
      </c>
      <c r="U497" s="282">
        <f t="shared" si="43"/>
        <v>0</v>
      </c>
      <c r="V497" s="282">
        <f t="shared" si="43"/>
        <v>0</v>
      </c>
      <c r="W497" s="282">
        <f t="shared" si="43"/>
        <v>0</v>
      </c>
      <c r="X497" s="282">
        <f t="shared" si="43"/>
        <v>0</v>
      </c>
      <c r="Y497" s="282">
        <f t="shared" si="43"/>
        <v>0</v>
      </c>
      <c r="Z497" s="282">
        <f t="shared" si="43"/>
        <v>0</v>
      </c>
      <c r="AA497" s="282">
        <f t="shared" si="43"/>
        <v>0</v>
      </c>
      <c r="AB497" s="282">
        <f t="shared" si="43"/>
        <v>0</v>
      </c>
      <c r="AC497" s="282">
        <f t="shared" si="43"/>
        <v>0</v>
      </c>
      <c r="AD497" s="282">
        <f t="shared" si="43"/>
        <v>0</v>
      </c>
      <c r="AE497" s="282">
        <f t="shared" si="43"/>
        <v>0</v>
      </c>
      <c r="AF497" s="282">
        <f t="shared" si="43"/>
        <v>0</v>
      </c>
      <c r="AG497" s="282">
        <f t="shared" si="43"/>
        <v>0</v>
      </c>
      <c r="AH497" s="282">
        <f t="shared" si="43"/>
        <v>0</v>
      </c>
      <c r="AI497" s="282">
        <f t="shared" si="43"/>
        <v>0</v>
      </c>
      <c r="AJ497" s="282">
        <f t="shared" si="43"/>
        <v>0</v>
      </c>
      <c r="AK497" s="282">
        <f t="shared" si="43"/>
        <v>0</v>
      </c>
      <c r="AL497" s="282">
        <f t="shared" si="43"/>
        <v>0</v>
      </c>
      <c r="AM497" s="282">
        <f t="shared" si="43"/>
        <v>0</v>
      </c>
      <c r="AN497" s="282">
        <f t="shared" si="43"/>
        <v>0</v>
      </c>
      <c r="AO497" s="282">
        <f t="shared" si="43"/>
        <v>0</v>
      </c>
      <c r="AP497" s="282">
        <f t="shared" si="43"/>
        <v>0</v>
      </c>
    </row>
    <row r="498" spans="1:42" customFormat="1" ht="16.149999999999999" thickTop="1">
      <c r="A498" s="217"/>
    </row>
    <row r="499" spans="1:42" customFormat="1">
      <c r="A499" s="217"/>
    </row>
    <row r="500" spans="1:42" customFormat="1">
      <c r="A500" s="220" t="s">
        <v>290</v>
      </c>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c r="AA500" s="220"/>
      <c r="AB500" s="220"/>
      <c r="AC500" s="220"/>
      <c r="AD500" s="220"/>
      <c r="AE500" s="220"/>
      <c r="AF500" s="220"/>
      <c r="AG500" s="220"/>
      <c r="AH500" s="220"/>
      <c r="AI500" s="220"/>
      <c r="AJ500" s="220"/>
      <c r="AK500" s="220"/>
      <c r="AL500" s="220"/>
      <c r="AM500" s="220"/>
      <c r="AN500" s="220"/>
      <c r="AO500" s="220"/>
      <c r="AP500" s="220"/>
    </row>
    <row r="501" spans="1:42" customFormat="1">
      <c r="A501" s="217"/>
    </row>
    <row r="502" spans="1:42" customFormat="1">
      <c r="A502" s="434" t="s">
        <v>291</v>
      </c>
      <c r="B502" s="160"/>
      <c r="C502" s="160"/>
      <c r="D502" s="160"/>
      <c r="E502" s="160"/>
      <c r="F502" s="160"/>
      <c r="G502" s="160"/>
      <c r="H502" s="160"/>
      <c r="I502" s="160"/>
      <c r="J502" s="160"/>
      <c r="K502" s="160"/>
      <c r="L502" s="160"/>
      <c r="M502" s="160"/>
      <c r="N502" s="160"/>
      <c r="O502" s="160"/>
      <c r="P502" s="160"/>
      <c r="Q502" s="160"/>
      <c r="R502" s="160"/>
      <c r="S502" s="160"/>
      <c r="T502" s="160"/>
      <c r="U502" s="160"/>
      <c r="V502" s="160"/>
      <c r="W502" s="160"/>
      <c r="X502" s="160"/>
      <c r="Y502" s="160"/>
      <c r="Z502" s="160"/>
      <c r="AA502" s="160"/>
      <c r="AB502" s="160"/>
      <c r="AC502" s="160"/>
      <c r="AD502" s="160"/>
      <c r="AE502" s="160"/>
      <c r="AF502" s="160"/>
      <c r="AG502" s="160"/>
      <c r="AH502" s="160"/>
      <c r="AI502" s="160"/>
      <c r="AJ502" s="160"/>
      <c r="AK502" s="160"/>
      <c r="AL502" s="160"/>
      <c r="AM502" s="160"/>
      <c r="AN502" s="160"/>
      <c r="AO502" s="160"/>
      <c r="AP502" s="160"/>
    </row>
    <row r="503" spans="1:42" customFormat="1" outlineLevel="1">
      <c r="A503" s="217" t="s">
        <v>344</v>
      </c>
    </row>
    <row r="504" spans="1:42" customFormat="1" outlineLevel="1">
      <c r="A504" s="217" t="s">
        <v>293</v>
      </c>
    </row>
    <row r="505" spans="1:42" customFormat="1" outlineLevel="1">
      <c r="A505" s="217"/>
    </row>
    <row r="506" spans="1:42" customFormat="1" outlineLevel="1">
      <c r="A506" s="217"/>
    </row>
    <row r="507" spans="1:42" customFormat="1">
      <c r="A507" s="432" t="s">
        <v>294</v>
      </c>
      <c r="B507" s="433"/>
      <c r="C507" s="206"/>
      <c r="D507" s="206"/>
      <c r="E507" s="206"/>
      <c r="F507" s="206"/>
      <c r="G507" s="206"/>
      <c r="H507" s="206"/>
      <c r="I507" s="206"/>
      <c r="J507" s="206"/>
      <c r="K507" s="206"/>
      <c r="L507" s="206"/>
      <c r="M507" s="206"/>
      <c r="N507" s="206"/>
      <c r="O507" s="206"/>
      <c r="P507" s="206"/>
      <c r="Q507" s="206"/>
      <c r="R507" s="206"/>
      <c r="S507" s="206"/>
      <c r="T507" s="206"/>
      <c r="U507" s="206"/>
      <c r="V507" s="206"/>
      <c r="W507" s="206"/>
      <c r="X507" s="206"/>
      <c r="Y507" s="206"/>
      <c r="Z507" s="206"/>
      <c r="AA507" s="206"/>
      <c r="AB507" s="206"/>
      <c r="AC507" s="206"/>
      <c r="AD507" s="206"/>
      <c r="AE507" s="206"/>
      <c r="AF507" s="206"/>
      <c r="AG507" s="206"/>
      <c r="AH507" s="206"/>
      <c r="AI507" s="206"/>
      <c r="AJ507" s="206"/>
      <c r="AK507" s="206"/>
      <c r="AL507" s="206"/>
      <c r="AM507" s="206"/>
      <c r="AN507" s="206"/>
      <c r="AO507" s="206"/>
      <c r="AP507" s="206"/>
    </row>
    <row r="508" spans="1:42" customFormat="1" outlineLevel="1"/>
    <row r="509" spans="1:42" customFormat="1" outlineLevel="1"/>
    <row r="510" spans="1:42" customFormat="1" outlineLevel="1"/>
    <row r="511" spans="1:42" customFormat="1" outlineLevel="1"/>
    <row r="512" spans="1:42" s="260" customFormat="1" ht="14.25">
      <c r="A512" s="218" t="s">
        <v>295</v>
      </c>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row>
  </sheetData>
  <phoneticPr fontId="25"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DF4AB-20A5-4533-905C-91E7952E5F88}">
  <sheetPr codeName="Sheet15">
    <tabColor theme="4" tint="0.79998168889431442"/>
    <outlinePr summaryBelow="0"/>
  </sheetPr>
  <dimension ref="A1:AQ512"/>
  <sheetViews>
    <sheetView topLeftCell="A464" zoomScale="80" zoomScaleNormal="80" workbookViewId="0">
      <selection activeCell="A512" sqref="A512:XFD512"/>
    </sheetView>
  </sheetViews>
  <sheetFormatPr defaultColWidth="8.625" defaultRowHeight="14.25" outlineLevelRow="2"/>
  <cols>
    <col min="1" max="1" width="9.25" style="7" customWidth="1"/>
    <col min="2" max="12" width="8.625" style="7"/>
    <col min="13" max="44" width="11.25" style="7" customWidth="1"/>
    <col min="45" max="136" width="9.875" style="7" bestFit="1" customWidth="1"/>
    <col min="137" max="16384" width="8.625" style="7"/>
  </cols>
  <sheetData>
    <row r="1" spans="1:43">
      <c r="A1" s="207" t="s">
        <v>345</v>
      </c>
      <c r="B1" s="33"/>
      <c r="C1" s="33"/>
      <c r="D1" s="33"/>
      <c r="E1" s="33"/>
      <c r="F1" s="33"/>
      <c r="G1" s="33"/>
      <c r="H1" s="33"/>
      <c r="I1" s="33"/>
      <c r="J1" s="33"/>
      <c r="K1" s="185"/>
      <c r="L1" s="185"/>
      <c r="M1" s="191" t="str">
        <f>_xlfn.XLOOKUP(M$2,'Cover Sheet'!$B$25:$B$60,'Cover Sheet'!$E$25:$E$60)</f>
        <v>Previous Year</v>
      </c>
      <c r="N1" s="191" t="str">
        <f>_xlfn.XLOOKUP(N$2,'Cover Sheet'!$B$25:$B$60,'Cover Sheet'!$E$25:$E$60)</f>
        <v>Current year</v>
      </c>
      <c r="O1" s="191" t="str">
        <f>_xlfn.XLOOKUP(O$2,'Cover Sheet'!$B$25:$B$60,'Cover Sheet'!$E$25:$E$60)</f>
        <v>Forecast</v>
      </c>
      <c r="P1" s="191" t="str">
        <f>_xlfn.XLOOKUP(P$2,'Cover Sheet'!$B$25:$B$60,'Cover Sheet'!$E$25:$E$60)</f>
        <v>Forecast</v>
      </c>
      <c r="Q1" s="191" t="str">
        <f>_xlfn.XLOOKUP(Q$2,'Cover Sheet'!$B$25:$B$60,'Cover Sheet'!$E$25:$E$60)</f>
        <v>Forecast</v>
      </c>
      <c r="R1" s="191" t="str">
        <f>_xlfn.XLOOKUP(R$2,'Cover Sheet'!$B$25:$B$60,'Cover Sheet'!$E$25:$E$60)</f>
        <v>Forecast</v>
      </c>
      <c r="S1" s="191" t="str">
        <f>_xlfn.XLOOKUP(S$2,'Cover Sheet'!$B$25:$B$60,'Cover Sheet'!$E$25:$E$60)</f>
        <v>Forecast</v>
      </c>
      <c r="T1" s="191" t="str">
        <f>_xlfn.XLOOKUP(T$2,'Cover Sheet'!$B$25:$B$60,'Cover Sheet'!$E$25:$E$60)</f>
        <v>Forecast</v>
      </c>
      <c r="U1" s="191" t="str">
        <f>_xlfn.XLOOKUP(U$2,'Cover Sheet'!$B$25:$B$60,'Cover Sheet'!$E$25:$E$60)</f>
        <v>Forecast</v>
      </c>
      <c r="V1" s="191" t="str">
        <f>_xlfn.XLOOKUP(V$2,'Cover Sheet'!$B$25:$B$60,'Cover Sheet'!$E$25:$E$60)</f>
        <v>Forecast</v>
      </c>
      <c r="W1" s="191" t="str">
        <f>_xlfn.XLOOKUP(W$2,'Cover Sheet'!$B$25:$B$60,'Cover Sheet'!$E$25:$E$60)</f>
        <v>Forecast</v>
      </c>
      <c r="X1" s="191" t="str">
        <f>_xlfn.XLOOKUP(X$2,'Cover Sheet'!$B$25:$B$60,'Cover Sheet'!$E$25:$E$60)</f>
        <v>Forecast</v>
      </c>
      <c r="Y1" s="191" t="str">
        <f>_xlfn.XLOOKUP(Y$2,'Cover Sheet'!$B$25:$B$60,'Cover Sheet'!$E$25:$E$60)</f>
        <v>Forecast</v>
      </c>
      <c r="Z1" s="191" t="str">
        <f>_xlfn.XLOOKUP(Z$2,'Cover Sheet'!$B$25:$B$60,'Cover Sheet'!$E$25:$E$60)</f>
        <v>Forecast</v>
      </c>
      <c r="AA1" s="191" t="str">
        <f>_xlfn.XLOOKUP(AA$2,'Cover Sheet'!$B$25:$B$60,'Cover Sheet'!$E$25:$E$60)</f>
        <v>Forecast</v>
      </c>
      <c r="AB1" s="191" t="str">
        <f>_xlfn.XLOOKUP(AB$2,'Cover Sheet'!$B$25:$B$60,'Cover Sheet'!$E$25:$E$60)</f>
        <v>Forecast</v>
      </c>
      <c r="AC1" s="191" t="str">
        <f>_xlfn.XLOOKUP(AC$2,'Cover Sheet'!$B$25:$B$60,'Cover Sheet'!$E$25:$E$60)</f>
        <v>Forecast</v>
      </c>
      <c r="AD1" s="191" t="str">
        <f>_xlfn.XLOOKUP(AD$2,'Cover Sheet'!$B$25:$B$60,'Cover Sheet'!$E$25:$E$60)</f>
        <v>Forecast</v>
      </c>
      <c r="AE1" s="191" t="str">
        <f>_xlfn.XLOOKUP(AE$2,'Cover Sheet'!$B$25:$B$60,'Cover Sheet'!$E$25:$E$60)</f>
        <v>Forecast</v>
      </c>
      <c r="AF1" s="191" t="str">
        <f>_xlfn.XLOOKUP(AF$2,'Cover Sheet'!$B$25:$B$60,'Cover Sheet'!$E$25:$E$60)</f>
        <v>Forecast</v>
      </c>
      <c r="AG1" s="191" t="str">
        <f>_xlfn.XLOOKUP(AG$2,'Cover Sheet'!$B$25:$B$60,'Cover Sheet'!$E$25:$E$60)</f>
        <v>Forecast</v>
      </c>
      <c r="AH1" s="191" t="str">
        <f>_xlfn.XLOOKUP(AH$2,'Cover Sheet'!$B$25:$B$60,'Cover Sheet'!$E$25:$E$60)</f>
        <v>Forecast</v>
      </c>
      <c r="AI1" s="191" t="str">
        <f>_xlfn.XLOOKUP(AI$2,'Cover Sheet'!$B$25:$B$60,'Cover Sheet'!$E$25:$E$60)</f>
        <v>Forecast</v>
      </c>
      <c r="AJ1" s="191" t="str">
        <f>_xlfn.XLOOKUP(AJ$2,'Cover Sheet'!$B$25:$B$60,'Cover Sheet'!$E$25:$E$60)</f>
        <v>Forecast</v>
      </c>
      <c r="AK1" s="191" t="str">
        <f>_xlfn.XLOOKUP(AK$2,'Cover Sheet'!$B$25:$B$60,'Cover Sheet'!$E$25:$E$60)</f>
        <v>Forecast</v>
      </c>
      <c r="AL1" s="191" t="str">
        <f>_xlfn.XLOOKUP(AL$2,'Cover Sheet'!$B$25:$B$60,'Cover Sheet'!$E$25:$E$60)</f>
        <v>Forecast</v>
      </c>
      <c r="AM1" s="191" t="str">
        <f>_xlfn.XLOOKUP(AM$2,'Cover Sheet'!$B$25:$B$60,'Cover Sheet'!$E$25:$E$60)</f>
        <v>Forecast</v>
      </c>
      <c r="AN1" s="191" t="str">
        <f>_xlfn.XLOOKUP(AN$2,'Cover Sheet'!$B$25:$B$60,'Cover Sheet'!$E$25:$E$60)</f>
        <v>Forecast</v>
      </c>
      <c r="AO1" s="191" t="str">
        <f>_xlfn.XLOOKUP(AO$2,'Cover Sheet'!$B$25:$B$60,'Cover Sheet'!$E$25:$E$60)</f>
        <v>Forecast</v>
      </c>
      <c r="AP1" s="279" t="str">
        <f>_xlfn.XLOOKUP(AP$2,'Cover Sheet'!$B$25:$B$60,'Cover Sheet'!$E$25:$E$60)</f>
        <v>Forecast</v>
      </c>
    </row>
    <row r="2" spans="1:43" s="292" customFormat="1">
      <c r="A2" s="207" t="s">
        <v>276</v>
      </c>
      <c r="B2" s="33"/>
      <c r="C2" s="33"/>
      <c r="D2" s="33"/>
      <c r="E2" s="33"/>
      <c r="F2" s="33"/>
      <c r="G2" s="33"/>
      <c r="H2" s="33"/>
      <c r="I2" s="33"/>
      <c r="J2" s="33"/>
      <c r="K2" s="185"/>
      <c r="L2" s="185"/>
      <c r="M2" s="275">
        <f t="shared" ref="M2:AP2" si="0">DATE(M4-1,4,1)</f>
        <v>45383</v>
      </c>
      <c r="N2" s="275">
        <f t="shared" si="0"/>
        <v>45748</v>
      </c>
      <c r="O2" s="275">
        <f t="shared" si="0"/>
        <v>46113</v>
      </c>
      <c r="P2" s="275">
        <f t="shared" si="0"/>
        <v>46478</v>
      </c>
      <c r="Q2" s="275">
        <f t="shared" si="0"/>
        <v>46844</v>
      </c>
      <c r="R2" s="275">
        <f t="shared" si="0"/>
        <v>47209</v>
      </c>
      <c r="S2" s="275">
        <f t="shared" si="0"/>
        <v>47574</v>
      </c>
      <c r="T2" s="275">
        <f t="shared" si="0"/>
        <v>47939</v>
      </c>
      <c r="U2" s="275">
        <f t="shared" si="0"/>
        <v>48305</v>
      </c>
      <c r="V2" s="275">
        <f t="shared" si="0"/>
        <v>48670</v>
      </c>
      <c r="W2" s="275">
        <f t="shared" si="0"/>
        <v>49035</v>
      </c>
      <c r="X2" s="275">
        <f t="shared" si="0"/>
        <v>49400</v>
      </c>
      <c r="Y2" s="275">
        <f t="shared" si="0"/>
        <v>49766</v>
      </c>
      <c r="Z2" s="275">
        <f t="shared" si="0"/>
        <v>50131</v>
      </c>
      <c r="AA2" s="275">
        <f t="shared" si="0"/>
        <v>50496</v>
      </c>
      <c r="AB2" s="275">
        <f t="shared" si="0"/>
        <v>50861</v>
      </c>
      <c r="AC2" s="275">
        <f t="shared" si="0"/>
        <v>51227</v>
      </c>
      <c r="AD2" s="275">
        <f t="shared" si="0"/>
        <v>51592</v>
      </c>
      <c r="AE2" s="275">
        <f t="shared" si="0"/>
        <v>51957</v>
      </c>
      <c r="AF2" s="275">
        <f t="shared" si="0"/>
        <v>52322</v>
      </c>
      <c r="AG2" s="275">
        <f t="shared" si="0"/>
        <v>52688</v>
      </c>
      <c r="AH2" s="275">
        <f t="shared" si="0"/>
        <v>53053</v>
      </c>
      <c r="AI2" s="275">
        <f t="shared" si="0"/>
        <v>53418</v>
      </c>
      <c r="AJ2" s="275">
        <f t="shared" si="0"/>
        <v>53783</v>
      </c>
      <c r="AK2" s="275">
        <f t="shared" si="0"/>
        <v>54149</v>
      </c>
      <c r="AL2" s="275">
        <f t="shared" si="0"/>
        <v>54514</v>
      </c>
      <c r="AM2" s="275">
        <f t="shared" si="0"/>
        <v>54879</v>
      </c>
      <c r="AN2" s="275">
        <f t="shared" si="0"/>
        <v>55244</v>
      </c>
      <c r="AO2" s="275">
        <f t="shared" si="0"/>
        <v>55610</v>
      </c>
      <c r="AP2" s="278">
        <f t="shared" si="0"/>
        <v>55975</v>
      </c>
    </row>
    <row r="3" spans="1:43" s="292" customFormat="1" ht="16.5" customHeight="1">
      <c r="A3" s="207" t="s">
        <v>309</v>
      </c>
      <c r="B3" s="33"/>
      <c r="C3" s="33"/>
      <c r="D3" s="33"/>
      <c r="E3" s="187" t="s">
        <v>277</v>
      </c>
      <c r="F3" s="33"/>
      <c r="G3" s="33"/>
      <c r="H3" s="33"/>
      <c r="I3" s="33"/>
      <c r="J3" s="33"/>
      <c r="K3" s="185"/>
      <c r="L3" s="185"/>
      <c r="M3" s="275">
        <f t="shared" ref="M3:AP3" si="1">DATE(M4,3,31)</f>
        <v>45747</v>
      </c>
      <c r="N3" s="275">
        <f t="shared" si="1"/>
        <v>46112</v>
      </c>
      <c r="O3" s="275">
        <f t="shared" si="1"/>
        <v>46477</v>
      </c>
      <c r="P3" s="275">
        <f t="shared" si="1"/>
        <v>46843</v>
      </c>
      <c r="Q3" s="275">
        <f t="shared" si="1"/>
        <v>47208</v>
      </c>
      <c r="R3" s="275">
        <f t="shared" si="1"/>
        <v>47573</v>
      </c>
      <c r="S3" s="275">
        <f t="shared" si="1"/>
        <v>47938</v>
      </c>
      <c r="T3" s="275">
        <f t="shared" si="1"/>
        <v>48304</v>
      </c>
      <c r="U3" s="275">
        <f t="shared" si="1"/>
        <v>48669</v>
      </c>
      <c r="V3" s="275">
        <f t="shared" si="1"/>
        <v>49034</v>
      </c>
      <c r="W3" s="275">
        <f t="shared" si="1"/>
        <v>49399</v>
      </c>
      <c r="X3" s="275">
        <f t="shared" si="1"/>
        <v>49765</v>
      </c>
      <c r="Y3" s="275">
        <f t="shared" si="1"/>
        <v>50130</v>
      </c>
      <c r="Z3" s="275">
        <f t="shared" si="1"/>
        <v>50495</v>
      </c>
      <c r="AA3" s="275">
        <f t="shared" si="1"/>
        <v>50860</v>
      </c>
      <c r="AB3" s="275">
        <f t="shared" si="1"/>
        <v>51226</v>
      </c>
      <c r="AC3" s="275">
        <f t="shared" si="1"/>
        <v>51591</v>
      </c>
      <c r="AD3" s="275">
        <f t="shared" si="1"/>
        <v>51956</v>
      </c>
      <c r="AE3" s="275">
        <f t="shared" si="1"/>
        <v>52321</v>
      </c>
      <c r="AF3" s="275">
        <f t="shared" si="1"/>
        <v>52687</v>
      </c>
      <c r="AG3" s="275">
        <f t="shared" si="1"/>
        <v>53052</v>
      </c>
      <c r="AH3" s="275">
        <f t="shared" si="1"/>
        <v>53417</v>
      </c>
      <c r="AI3" s="275">
        <f t="shared" si="1"/>
        <v>53782</v>
      </c>
      <c r="AJ3" s="275">
        <f t="shared" si="1"/>
        <v>54148</v>
      </c>
      <c r="AK3" s="275">
        <f t="shared" si="1"/>
        <v>54513</v>
      </c>
      <c r="AL3" s="275">
        <f t="shared" si="1"/>
        <v>54878</v>
      </c>
      <c r="AM3" s="275">
        <f t="shared" si="1"/>
        <v>55243</v>
      </c>
      <c r="AN3" s="275">
        <f t="shared" si="1"/>
        <v>55609</v>
      </c>
      <c r="AO3" s="275">
        <f t="shared" si="1"/>
        <v>55974</v>
      </c>
      <c r="AP3" s="278">
        <f t="shared" si="1"/>
        <v>56339</v>
      </c>
    </row>
    <row r="4" spans="1:43">
      <c r="A4" s="207" t="str">
        <f>Licensee</f>
        <v>NEP</v>
      </c>
      <c r="B4" s="188"/>
      <c r="C4" s="189"/>
      <c r="D4" s="33">
        <f>Select!$H$2</f>
        <v>54</v>
      </c>
      <c r="E4" s="33" t="s">
        <v>279</v>
      </c>
      <c r="F4" s="188"/>
      <c r="G4" s="188"/>
      <c r="H4" s="188"/>
      <c r="I4" s="188"/>
      <c r="J4" s="188"/>
      <c r="K4" s="188"/>
      <c r="L4" s="190"/>
      <c r="M4" s="191">
        <v>2025</v>
      </c>
      <c r="N4" s="191">
        <f>M4+1</f>
        <v>2026</v>
      </c>
      <c r="O4" s="191">
        <f t="shared" ref="O4:AP4" si="2">N4+1</f>
        <v>2027</v>
      </c>
      <c r="P4" s="191">
        <f t="shared" si="2"/>
        <v>2028</v>
      </c>
      <c r="Q4" s="191">
        <f t="shared" si="2"/>
        <v>2029</v>
      </c>
      <c r="R4" s="191">
        <f t="shared" si="2"/>
        <v>2030</v>
      </c>
      <c r="S4" s="191">
        <f t="shared" si="2"/>
        <v>2031</v>
      </c>
      <c r="T4" s="191">
        <f t="shared" si="2"/>
        <v>2032</v>
      </c>
      <c r="U4" s="191">
        <f t="shared" si="2"/>
        <v>2033</v>
      </c>
      <c r="V4" s="191">
        <f t="shared" si="2"/>
        <v>2034</v>
      </c>
      <c r="W4" s="191">
        <f t="shared" si="2"/>
        <v>2035</v>
      </c>
      <c r="X4" s="191">
        <f t="shared" si="2"/>
        <v>2036</v>
      </c>
      <c r="Y4" s="191">
        <f t="shared" si="2"/>
        <v>2037</v>
      </c>
      <c r="Z4" s="191">
        <f t="shared" si="2"/>
        <v>2038</v>
      </c>
      <c r="AA4" s="191">
        <f t="shared" si="2"/>
        <v>2039</v>
      </c>
      <c r="AB4" s="191">
        <f t="shared" si="2"/>
        <v>2040</v>
      </c>
      <c r="AC4" s="191">
        <f t="shared" si="2"/>
        <v>2041</v>
      </c>
      <c r="AD4" s="191">
        <f t="shared" si="2"/>
        <v>2042</v>
      </c>
      <c r="AE4" s="191">
        <f t="shared" si="2"/>
        <v>2043</v>
      </c>
      <c r="AF4" s="191">
        <f t="shared" si="2"/>
        <v>2044</v>
      </c>
      <c r="AG4" s="191">
        <f t="shared" si="2"/>
        <v>2045</v>
      </c>
      <c r="AH4" s="191">
        <f t="shared" si="2"/>
        <v>2046</v>
      </c>
      <c r="AI4" s="191">
        <f t="shared" si="2"/>
        <v>2047</v>
      </c>
      <c r="AJ4" s="191">
        <f t="shared" si="2"/>
        <v>2048</v>
      </c>
      <c r="AK4" s="191">
        <f t="shared" si="2"/>
        <v>2049</v>
      </c>
      <c r="AL4" s="191">
        <f t="shared" si="2"/>
        <v>2050</v>
      </c>
      <c r="AM4" s="191">
        <f t="shared" si="2"/>
        <v>2051</v>
      </c>
      <c r="AN4" s="191">
        <f t="shared" si="2"/>
        <v>2052</v>
      </c>
      <c r="AO4" s="191">
        <f t="shared" si="2"/>
        <v>2053</v>
      </c>
      <c r="AP4" s="279">
        <f t="shared" si="2"/>
        <v>2054</v>
      </c>
    </row>
    <row r="5" spans="1:43" ht="24">
      <c r="A5" s="208" t="s">
        <v>343</v>
      </c>
      <c r="B5" s="193"/>
      <c r="C5" s="193"/>
      <c r="D5" s="33">
        <f>SUM(D6:D952)</f>
        <v>54</v>
      </c>
      <c r="E5" s="33" t="s">
        <v>280</v>
      </c>
      <c r="F5" s="193"/>
      <c r="G5" s="193"/>
      <c r="H5" s="193">
        <v>0.98</v>
      </c>
      <c r="I5" s="193"/>
      <c r="J5" s="193"/>
      <c r="K5" s="193"/>
      <c r="L5" s="194"/>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row>
    <row r="6" spans="1:43" customFormat="1" ht="15.75">
      <c r="A6" s="209" t="str">
        <f>_xlfn.TEXTBEFORE(J6,".")</f>
        <v>1</v>
      </c>
      <c r="B6" s="196" t="str">
        <f>_xlfn.XLOOKUP(A6,Select!$B$4:$B$65,Select!$C$4:$C$65)</f>
        <v>Phase 1</v>
      </c>
      <c r="C6" s="197"/>
      <c r="D6" s="197">
        <f>B21+B36+B51</f>
        <v>7</v>
      </c>
      <c r="E6" s="197" t="s">
        <v>281</v>
      </c>
      <c r="F6" s="197"/>
      <c r="G6" s="197"/>
      <c r="H6" s="197"/>
      <c r="I6" s="197" t="s">
        <v>282</v>
      </c>
      <c r="J6" s="197" t="str">
        <f>Select!$M$4</f>
        <v>1.1</v>
      </c>
      <c r="K6" s="197"/>
      <c r="L6" s="197"/>
      <c r="M6" s="197"/>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row>
    <row r="7" spans="1:43" customFormat="1" ht="15.75" outlineLevel="1">
      <c r="A7" s="210" t="str">
        <f>_xlfn.TEXTAFTER(J6,".")</f>
        <v>1</v>
      </c>
      <c r="B7" s="199" t="str">
        <f>_xlfn.XLOOKUP($J6,Select!$K$4:$K$65,Select!$F$4:$F$65)</f>
        <v>Teesside Onshore Transportation System</v>
      </c>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199"/>
      <c r="AH7" s="199"/>
      <c r="AI7" s="199"/>
      <c r="AJ7" s="199"/>
      <c r="AK7" s="199"/>
      <c r="AL7" s="199"/>
      <c r="AM7" s="199"/>
      <c r="AN7" s="199"/>
      <c r="AO7" s="199"/>
      <c r="AP7" s="199"/>
    </row>
    <row r="8" spans="1:43" customFormat="1" ht="15.75" outlineLevel="1">
      <c r="A8" s="220" t="s">
        <v>150</v>
      </c>
      <c r="B8" s="220" t="s">
        <v>283</v>
      </c>
      <c r="C8" s="220" t="s">
        <v>284</v>
      </c>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row>
    <row r="9" spans="1:43" customFormat="1" ht="15.75" outlineLevel="2">
      <c r="A9" s="211" t="str">
        <f>A6&amp;"."&amp;A8&amp;"."&amp;A7&amp;"."&amp;B9</f>
        <v>1.c.1.1</v>
      </c>
      <c r="B9">
        <v>1</v>
      </c>
      <c r="C9" t="str">
        <f>'1-GBP'!C9</f>
        <v>HP Compression &amp; Export System (EPCC)</v>
      </c>
      <c r="M9" s="286">
        <f>IF('3b - EUR - conv.'!M9=0,0,'3a - EUR - local'!M9/'3b - EUR - conv.'!M9)</f>
        <v>0</v>
      </c>
      <c r="N9" s="286">
        <f>IF('2b - USD - conv.'!N9=0,0,'2a - USD - local'!N9/'2b - USD - conv.'!N9)</f>
        <v>0</v>
      </c>
      <c r="O9" s="286">
        <f>IF('2b - USD - conv.'!O9=0,0,'2a - USD - local'!O9/'2b - USD - conv.'!O9)</f>
        <v>0</v>
      </c>
      <c r="P9" s="286">
        <f>IF('2b - USD - conv.'!P9=0,0,'2a - USD - local'!P9/'2b - USD - conv.'!P9)</f>
        <v>0</v>
      </c>
      <c r="Q9" s="286">
        <f>IF('2b - USD - conv.'!Q9=0,0,'2a - USD - local'!Q9/'2b - USD - conv.'!Q9)</f>
        <v>0</v>
      </c>
      <c r="R9" s="286">
        <f>IF('2b - USD - conv.'!R9=0,0,'2a - USD - local'!R9/'2b - USD - conv.'!R9)</f>
        <v>0</v>
      </c>
      <c r="S9" s="286">
        <f>IF('2b - USD - conv.'!S9=0,0,'2a - USD - local'!S9/'2b - USD - conv.'!S9)</f>
        <v>0</v>
      </c>
      <c r="T9" s="286">
        <f>IF('2b - USD - conv.'!T9=0,0,'2a - USD - local'!T9/'2b - USD - conv.'!T9)</f>
        <v>0</v>
      </c>
      <c r="U9" s="286">
        <f>IF('2b - USD - conv.'!U9=0,0,'2a - USD - local'!U9/'2b - USD - conv.'!U9)</f>
        <v>0</v>
      </c>
      <c r="V9" s="286">
        <f>IF('2b - USD - conv.'!V9=0,0,'2a - USD - local'!V9/'2b - USD - conv.'!V9)</f>
        <v>0</v>
      </c>
      <c r="W9" s="286">
        <f>IF('2b - USD - conv.'!W9=0,0,'2a - USD - local'!W9/'2b - USD - conv.'!W9)</f>
        <v>0</v>
      </c>
      <c r="X9" s="286">
        <f>IF('2b - USD - conv.'!X9=0,0,'2a - USD - local'!X9/'2b - USD - conv.'!X9)</f>
        <v>0</v>
      </c>
      <c r="Y9" s="286">
        <f>IF('2b - USD - conv.'!Y9=0,0,'2a - USD - local'!Y9/'2b - USD - conv.'!Y9)</f>
        <v>0</v>
      </c>
      <c r="Z9" s="286">
        <f>IF('2b - USD - conv.'!Z9=0,0,'2a - USD - local'!Z9/'2b - USD - conv.'!Z9)</f>
        <v>0</v>
      </c>
      <c r="AA9" s="286">
        <f>IF('2b - USD - conv.'!AA9=0,0,'2a - USD - local'!AA9/'2b - USD - conv.'!AA9)</f>
        <v>0</v>
      </c>
      <c r="AB9" s="286">
        <f>IF('2b - USD - conv.'!AB9=0,0,'2a - USD - local'!AB9/'2b - USD - conv.'!AB9)</f>
        <v>0</v>
      </c>
      <c r="AC9" s="286">
        <f>IF('2b - USD - conv.'!AC9=0,0,'2a - USD - local'!AC9/'2b - USD - conv.'!AC9)</f>
        <v>0</v>
      </c>
      <c r="AD9" s="286">
        <f>IF('2b - USD - conv.'!AD9=0,0,'2a - USD - local'!AD9/'2b - USD - conv.'!AD9)</f>
        <v>0</v>
      </c>
      <c r="AE9" s="286">
        <f>IF('2b - USD - conv.'!AE9=0,0,'2a - USD - local'!AE9/'2b - USD - conv.'!AE9)</f>
        <v>0</v>
      </c>
      <c r="AF9" s="286">
        <f>IF('2b - USD - conv.'!AF9=0,0,'2a - USD - local'!AF9/'2b - USD - conv.'!AF9)</f>
        <v>0</v>
      </c>
      <c r="AG9" s="286">
        <f>IF('2b - USD - conv.'!AG9=0,0,'2a - USD - local'!AG9/'2b - USD - conv.'!AG9)</f>
        <v>0</v>
      </c>
      <c r="AH9" s="286">
        <f>IF('2b - USD - conv.'!AH9=0,0,'2a - USD - local'!AH9/'2b - USD - conv.'!AH9)</f>
        <v>0</v>
      </c>
      <c r="AI9" s="286">
        <f>IF('2b - USD - conv.'!AI9=0,0,'2a - USD - local'!AI9/'2b - USD - conv.'!AI9)</f>
        <v>0</v>
      </c>
      <c r="AJ9" s="286">
        <f>IF('2b - USD - conv.'!AJ9=0,0,'2a - USD - local'!AJ9/'2b - USD - conv.'!AJ9)</f>
        <v>0</v>
      </c>
      <c r="AK9" s="286">
        <f>IF('2b - USD - conv.'!AK9=0,0,'2a - USD - local'!AK9/'2b - USD - conv.'!AK9)</f>
        <v>0</v>
      </c>
      <c r="AL9" s="286">
        <f>IF('2b - USD - conv.'!AL9=0,0,'2a - USD - local'!AL9/'2b - USD - conv.'!AL9)</f>
        <v>0</v>
      </c>
      <c r="AM9" s="286">
        <f>IF('2b - USD - conv.'!AM9=0,0,'2a - USD - local'!AM9/'2b - USD - conv.'!AM9)</f>
        <v>0</v>
      </c>
      <c r="AN9" s="286">
        <f>IF('2b - USD - conv.'!AN9=0,0,'2a - USD - local'!AN9/'2b - USD - conv.'!AN9)</f>
        <v>0</v>
      </c>
      <c r="AO9" s="286">
        <f>IF('2b - USD - conv.'!AO9=0,0,'2a - USD - local'!AO9/'2b - USD - conv.'!AO9)</f>
        <v>0</v>
      </c>
      <c r="AP9" s="286">
        <f>IF('2b - USD - conv.'!AP9=0,0,'2a - USD - local'!AP9/'2b - USD - conv.'!AP9)</f>
        <v>0</v>
      </c>
      <c r="AQ9" s="349"/>
    </row>
    <row r="10" spans="1:43" customFormat="1" ht="15.75" outlineLevel="2">
      <c r="A10" s="211" t="str">
        <f>A6&amp;"."&amp;A8&amp;"."&amp;A7&amp;"."&amp;B10</f>
        <v>1.c.1.2</v>
      </c>
      <c r="B10">
        <v>2</v>
      </c>
      <c r="C10" t="str">
        <f>'1-GBP'!C10</f>
        <v>OSBL EPCM</v>
      </c>
      <c r="M10" s="286">
        <f>IF('3b - EUR - conv.'!M10=0,0,'3a - EUR - local'!M10/'3b - EUR - conv.'!M10)</f>
        <v>0</v>
      </c>
      <c r="N10" s="286">
        <f>IF('2b - USD - conv.'!N10=0,0,'2a - USD - local'!N10/'2b - USD - conv.'!N10)</f>
        <v>0</v>
      </c>
      <c r="O10" s="286">
        <f>IF('2b - USD - conv.'!O10=0,0,'2a - USD - local'!O10/'2b - USD - conv.'!O10)</f>
        <v>0</v>
      </c>
      <c r="P10" s="286">
        <f>IF('2b - USD - conv.'!P10=0,0,'2a - USD - local'!P10/'2b - USD - conv.'!P10)</f>
        <v>0</v>
      </c>
      <c r="Q10" s="286">
        <f>IF('2b - USD - conv.'!Q10=0,0,'2a - USD - local'!Q10/'2b - USD - conv.'!Q10)</f>
        <v>0</v>
      </c>
      <c r="R10" s="286">
        <f>IF('2b - USD - conv.'!R10=0,0,'2a - USD - local'!R10/'2b - USD - conv.'!R10)</f>
        <v>0</v>
      </c>
      <c r="S10" s="286">
        <f>IF('2b - USD - conv.'!S10=0,0,'2a - USD - local'!S10/'2b - USD - conv.'!S10)</f>
        <v>0</v>
      </c>
      <c r="T10" s="286">
        <f>IF('2b - USD - conv.'!T10=0,0,'2a - USD - local'!T10/'2b - USD - conv.'!T10)</f>
        <v>0</v>
      </c>
      <c r="U10" s="286">
        <f>IF('2b - USD - conv.'!U10=0,0,'2a - USD - local'!U10/'2b - USD - conv.'!U10)</f>
        <v>0</v>
      </c>
      <c r="V10" s="286">
        <f>IF('2b - USD - conv.'!V10=0,0,'2a - USD - local'!V10/'2b - USD - conv.'!V10)</f>
        <v>0</v>
      </c>
      <c r="W10" s="286">
        <f>IF('2b - USD - conv.'!W10=0,0,'2a - USD - local'!W10/'2b - USD - conv.'!W10)</f>
        <v>0</v>
      </c>
      <c r="X10" s="286">
        <f>IF('2b - USD - conv.'!X10=0,0,'2a - USD - local'!X10/'2b - USD - conv.'!X10)</f>
        <v>0</v>
      </c>
      <c r="Y10" s="286">
        <f>IF('2b - USD - conv.'!Y10=0,0,'2a - USD - local'!Y10/'2b - USD - conv.'!Y10)</f>
        <v>0</v>
      </c>
      <c r="Z10" s="286">
        <f>IF('2b - USD - conv.'!Z10=0,0,'2a - USD - local'!Z10/'2b - USD - conv.'!Z10)</f>
        <v>0</v>
      </c>
      <c r="AA10" s="286">
        <f>IF('2b - USD - conv.'!AA10=0,0,'2a - USD - local'!AA10/'2b - USD - conv.'!AA10)</f>
        <v>0</v>
      </c>
      <c r="AB10" s="286">
        <f>IF('2b - USD - conv.'!AB10=0,0,'2a - USD - local'!AB10/'2b - USD - conv.'!AB10)</f>
        <v>0</v>
      </c>
      <c r="AC10" s="286">
        <f>IF('2b - USD - conv.'!AC10=0,0,'2a - USD - local'!AC10/'2b - USD - conv.'!AC10)</f>
        <v>0</v>
      </c>
      <c r="AD10" s="286">
        <f>IF('2b - USD - conv.'!AD10=0,0,'2a - USD - local'!AD10/'2b - USD - conv.'!AD10)</f>
        <v>0</v>
      </c>
      <c r="AE10" s="286">
        <f>IF('2b - USD - conv.'!AE10=0,0,'2a - USD - local'!AE10/'2b - USD - conv.'!AE10)</f>
        <v>0</v>
      </c>
      <c r="AF10" s="286">
        <f>IF('2b - USD - conv.'!AF10=0,0,'2a - USD - local'!AF10/'2b - USD - conv.'!AF10)</f>
        <v>0</v>
      </c>
      <c r="AG10" s="286">
        <f>IF('2b - USD - conv.'!AG10=0,0,'2a - USD - local'!AG10/'2b - USD - conv.'!AG10)</f>
        <v>0</v>
      </c>
      <c r="AH10" s="286">
        <f>IF('2b - USD - conv.'!AH10=0,0,'2a - USD - local'!AH10/'2b - USD - conv.'!AH10)</f>
        <v>0</v>
      </c>
      <c r="AI10" s="286">
        <f>IF('2b - USD - conv.'!AI10=0,0,'2a - USD - local'!AI10/'2b - USD - conv.'!AI10)</f>
        <v>0</v>
      </c>
      <c r="AJ10" s="286">
        <f>IF('2b - USD - conv.'!AJ10=0,0,'2a - USD - local'!AJ10/'2b - USD - conv.'!AJ10)</f>
        <v>0</v>
      </c>
      <c r="AK10" s="286">
        <f>IF('2b - USD - conv.'!AK10=0,0,'2a - USD - local'!AK10/'2b - USD - conv.'!AK10)</f>
        <v>0</v>
      </c>
      <c r="AL10" s="286">
        <f>IF('2b - USD - conv.'!AL10=0,0,'2a - USD - local'!AL10/'2b - USD - conv.'!AL10)</f>
        <v>0</v>
      </c>
      <c r="AM10" s="286">
        <f>IF('2b - USD - conv.'!AM10=0,0,'2a - USD - local'!AM10/'2b - USD - conv.'!AM10)</f>
        <v>0</v>
      </c>
      <c r="AN10" s="286">
        <f>IF('2b - USD - conv.'!AN10=0,0,'2a - USD - local'!AN10/'2b - USD - conv.'!AN10)</f>
        <v>0</v>
      </c>
      <c r="AO10" s="286">
        <f>IF('2b - USD - conv.'!AO10=0,0,'2a - USD - local'!AO10/'2b - USD - conv.'!AO10)</f>
        <v>0</v>
      </c>
      <c r="AP10" s="286">
        <f>IF('2b - USD - conv.'!AP10=0,0,'2a - USD - local'!AP10/'2b - USD - conv.'!AP10)</f>
        <v>0</v>
      </c>
      <c r="AQ10" s="349"/>
    </row>
    <row r="11" spans="1:43" customFormat="1" ht="15.75" outlineLevel="2">
      <c r="A11" s="211" t="str">
        <f>A6&amp;"."&amp;A8&amp;"."&amp;A7&amp;"."&amp;B11</f>
        <v>1.c.1.3</v>
      </c>
      <c r="B11">
        <v>3</v>
      </c>
      <c r="C11" t="str">
        <f>'1-GBP'!C11</f>
        <v>OSBL procurement &amp; construction</v>
      </c>
      <c r="M11" s="286">
        <f>IF('3b - EUR - conv.'!M11=0,0,'3a - EUR - local'!M11/'3b - EUR - conv.'!M11)</f>
        <v>0</v>
      </c>
      <c r="N11" s="286">
        <f>IF('2b - USD - conv.'!N11=0,0,'2a - USD - local'!N11/'2b - USD - conv.'!N11)</f>
        <v>0</v>
      </c>
      <c r="O11" s="286">
        <f>IF('2b - USD - conv.'!O11=0,0,'2a - USD - local'!O11/'2b - USD - conv.'!O11)</f>
        <v>0</v>
      </c>
      <c r="P11" s="286">
        <f>IF('2b - USD - conv.'!P11=0,0,'2a - USD - local'!P11/'2b - USD - conv.'!P11)</f>
        <v>0</v>
      </c>
      <c r="Q11" s="286">
        <f>IF('2b - USD - conv.'!Q11=0,0,'2a - USD - local'!Q11/'2b - USD - conv.'!Q11)</f>
        <v>0</v>
      </c>
      <c r="R11" s="286">
        <f>IF('2b - USD - conv.'!R11=0,0,'2a - USD - local'!R11/'2b - USD - conv.'!R11)</f>
        <v>0</v>
      </c>
      <c r="S11" s="286">
        <f>IF('2b - USD - conv.'!S11=0,0,'2a - USD - local'!S11/'2b - USD - conv.'!S11)</f>
        <v>0</v>
      </c>
      <c r="T11" s="286">
        <f>IF('2b - USD - conv.'!T11=0,0,'2a - USD - local'!T11/'2b - USD - conv.'!T11)</f>
        <v>0</v>
      </c>
      <c r="U11" s="286">
        <f>IF('2b - USD - conv.'!U11=0,0,'2a - USD - local'!U11/'2b - USD - conv.'!U11)</f>
        <v>0</v>
      </c>
      <c r="V11" s="286">
        <f>IF('2b - USD - conv.'!V11=0,0,'2a - USD - local'!V11/'2b - USD - conv.'!V11)</f>
        <v>0</v>
      </c>
      <c r="W11" s="286">
        <f>IF('2b - USD - conv.'!W11=0,0,'2a - USD - local'!W11/'2b - USD - conv.'!W11)</f>
        <v>0</v>
      </c>
      <c r="X11" s="286">
        <f>IF('2b - USD - conv.'!X11=0,0,'2a - USD - local'!X11/'2b - USD - conv.'!X11)</f>
        <v>0</v>
      </c>
      <c r="Y11" s="286">
        <f>IF('2b - USD - conv.'!Y11=0,0,'2a - USD - local'!Y11/'2b - USD - conv.'!Y11)</f>
        <v>0</v>
      </c>
      <c r="Z11" s="286">
        <f>IF('2b - USD - conv.'!Z11=0,0,'2a - USD - local'!Z11/'2b - USD - conv.'!Z11)</f>
        <v>0</v>
      </c>
      <c r="AA11" s="286">
        <f>IF('2b - USD - conv.'!AA11=0,0,'2a - USD - local'!AA11/'2b - USD - conv.'!AA11)</f>
        <v>0</v>
      </c>
      <c r="AB11" s="286">
        <f>IF('2b - USD - conv.'!AB11=0,0,'2a - USD - local'!AB11/'2b - USD - conv.'!AB11)</f>
        <v>0</v>
      </c>
      <c r="AC11" s="286">
        <f>IF('2b - USD - conv.'!AC11=0,0,'2a - USD - local'!AC11/'2b - USD - conv.'!AC11)</f>
        <v>0</v>
      </c>
      <c r="AD11" s="286">
        <f>IF('2b - USD - conv.'!AD11=0,0,'2a - USD - local'!AD11/'2b - USD - conv.'!AD11)</f>
        <v>0</v>
      </c>
      <c r="AE11" s="286">
        <f>IF('2b - USD - conv.'!AE11=0,0,'2a - USD - local'!AE11/'2b - USD - conv.'!AE11)</f>
        <v>0</v>
      </c>
      <c r="AF11" s="286">
        <f>IF('2b - USD - conv.'!AF11=0,0,'2a - USD - local'!AF11/'2b - USD - conv.'!AF11)</f>
        <v>0</v>
      </c>
      <c r="AG11" s="286">
        <f>IF('2b - USD - conv.'!AG11=0,0,'2a - USD - local'!AG11/'2b - USD - conv.'!AG11)</f>
        <v>0</v>
      </c>
      <c r="AH11" s="286">
        <f>IF('2b - USD - conv.'!AH11=0,0,'2a - USD - local'!AH11/'2b - USD - conv.'!AH11)</f>
        <v>0</v>
      </c>
      <c r="AI11" s="286">
        <f>IF('2b - USD - conv.'!AI11=0,0,'2a - USD - local'!AI11/'2b - USD - conv.'!AI11)</f>
        <v>0</v>
      </c>
      <c r="AJ11" s="286">
        <f>IF('2b - USD - conv.'!AJ11=0,0,'2a - USD - local'!AJ11/'2b - USD - conv.'!AJ11)</f>
        <v>0</v>
      </c>
      <c r="AK11" s="286">
        <f>IF('2b - USD - conv.'!AK11=0,0,'2a - USD - local'!AK11/'2b - USD - conv.'!AK11)</f>
        <v>0</v>
      </c>
      <c r="AL11" s="286">
        <f>IF('2b - USD - conv.'!AL11=0,0,'2a - USD - local'!AL11/'2b - USD - conv.'!AL11)</f>
        <v>0</v>
      </c>
      <c r="AM11" s="286">
        <f>IF('2b - USD - conv.'!AM11=0,0,'2a - USD - local'!AM11/'2b - USD - conv.'!AM11)</f>
        <v>0</v>
      </c>
      <c r="AN11" s="286">
        <f>IF('2b - USD - conv.'!AN11=0,0,'2a - USD - local'!AN11/'2b - USD - conv.'!AN11)</f>
        <v>0</v>
      </c>
      <c r="AO11" s="286">
        <f>IF('2b - USD - conv.'!AO11=0,0,'2a - USD - local'!AO11/'2b - USD - conv.'!AO11)</f>
        <v>0</v>
      </c>
      <c r="AP11" s="286">
        <f>IF('2b - USD - conv.'!AP11=0,0,'2a - USD - local'!AP11/'2b - USD - conv.'!AP11)</f>
        <v>0</v>
      </c>
      <c r="AQ11" s="349"/>
    </row>
    <row r="12" spans="1:43" customFormat="1" ht="15.75" outlineLevel="2">
      <c r="A12" s="211" t="str">
        <f>A6&amp;"."&amp;A8&amp;"."&amp;A7&amp;"."&amp;B12</f>
        <v>1.c.1.4</v>
      </c>
      <c r="B12">
        <v>4</v>
      </c>
      <c r="C12" t="str">
        <f>'1-GBP'!C12</f>
        <v/>
      </c>
      <c r="M12" s="286">
        <f>IF('3b - EUR - conv.'!M12=0,0,'3a - EUR - local'!M12/'3b - EUR - conv.'!M12)</f>
        <v>0</v>
      </c>
      <c r="N12" s="286">
        <f>IF('2b - USD - conv.'!N12=0,0,'2a - USD - local'!N12/'2b - USD - conv.'!N12)</f>
        <v>0</v>
      </c>
      <c r="O12" s="286">
        <f>IF('2b - USD - conv.'!O12=0,0,'2a - USD - local'!O12/'2b - USD - conv.'!O12)</f>
        <v>0</v>
      </c>
      <c r="P12" s="286">
        <f>IF('2b - USD - conv.'!P12=0,0,'2a - USD - local'!P12/'2b - USD - conv.'!P12)</f>
        <v>0</v>
      </c>
      <c r="Q12" s="286">
        <f>IF('2b - USD - conv.'!Q12=0,0,'2a - USD - local'!Q12/'2b - USD - conv.'!Q12)</f>
        <v>0</v>
      </c>
      <c r="R12" s="286">
        <f>IF('2b - USD - conv.'!R12=0,0,'2a - USD - local'!R12/'2b - USD - conv.'!R12)</f>
        <v>0</v>
      </c>
      <c r="S12" s="286">
        <f>IF('2b - USD - conv.'!S12=0,0,'2a - USD - local'!S12/'2b - USD - conv.'!S12)</f>
        <v>0</v>
      </c>
      <c r="T12" s="286">
        <f>IF('2b - USD - conv.'!T12=0,0,'2a - USD - local'!T12/'2b - USD - conv.'!T12)</f>
        <v>0</v>
      </c>
      <c r="U12" s="286">
        <f>IF('2b - USD - conv.'!U12=0,0,'2a - USD - local'!U12/'2b - USD - conv.'!U12)</f>
        <v>0</v>
      </c>
      <c r="V12" s="286">
        <f>IF('2b - USD - conv.'!V12=0,0,'2a - USD - local'!V12/'2b - USD - conv.'!V12)</f>
        <v>0</v>
      </c>
      <c r="W12" s="286">
        <f>IF('2b - USD - conv.'!W12=0,0,'2a - USD - local'!W12/'2b - USD - conv.'!W12)</f>
        <v>0</v>
      </c>
      <c r="X12" s="286">
        <f>IF('2b - USD - conv.'!X12=0,0,'2a - USD - local'!X12/'2b - USD - conv.'!X12)</f>
        <v>0</v>
      </c>
      <c r="Y12" s="286">
        <f>IF('2b - USD - conv.'!Y12=0,0,'2a - USD - local'!Y12/'2b - USD - conv.'!Y12)</f>
        <v>0</v>
      </c>
      <c r="Z12" s="286">
        <f>IF('2b - USD - conv.'!Z12=0,0,'2a - USD - local'!Z12/'2b - USD - conv.'!Z12)</f>
        <v>0</v>
      </c>
      <c r="AA12" s="286">
        <f>IF('2b - USD - conv.'!AA12=0,0,'2a - USD - local'!AA12/'2b - USD - conv.'!AA12)</f>
        <v>0</v>
      </c>
      <c r="AB12" s="286">
        <f>IF('2b - USD - conv.'!AB12=0,0,'2a - USD - local'!AB12/'2b - USD - conv.'!AB12)</f>
        <v>0</v>
      </c>
      <c r="AC12" s="286">
        <f>IF('2b - USD - conv.'!AC12=0,0,'2a - USD - local'!AC12/'2b - USD - conv.'!AC12)</f>
        <v>0</v>
      </c>
      <c r="AD12" s="286">
        <f>IF('2b - USD - conv.'!AD12=0,0,'2a - USD - local'!AD12/'2b - USD - conv.'!AD12)</f>
        <v>0</v>
      </c>
      <c r="AE12" s="286">
        <f>IF('2b - USD - conv.'!AE12=0,0,'2a - USD - local'!AE12/'2b - USD - conv.'!AE12)</f>
        <v>0</v>
      </c>
      <c r="AF12" s="286">
        <f>IF('2b - USD - conv.'!AF12=0,0,'2a - USD - local'!AF12/'2b - USD - conv.'!AF12)</f>
        <v>0</v>
      </c>
      <c r="AG12" s="286">
        <f>IF('2b - USD - conv.'!AG12=0,0,'2a - USD - local'!AG12/'2b - USD - conv.'!AG12)</f>
        <v>0</v>
      </c>
      <c r="AH12" s="286">
        <f>IF('2b - USD - conv.'!AH12=0,0,'2a - USD - local'!AH12/'2b - USD - conv.'!AH12)</f>
        <v>0</v>
      </c>
      <c r="AI12" s="286">
        <f>IF('2b - USD - conv.'!AI12=0,0,'2a - USD - local'!AI12/'2b - USD - conv.'!AI12)</f>
        <v>0</v>
      </c>
      <c r="AJ12" s="286">
        <f>IF('2b - USD - conv.'!AJ12=0,0,'2a - USD - local'!AJ12/'2b - USD - conv.'!AJ12)</f>
        <v>0</v>
      </c>
      <c r="AK12" s="286">
        <f>IF('2b - USD - conv.'!AK12=0,0,'2a - USD - local'!AK12/'2b - USD - conv.'!AK12)</f>
        <v>0</v>
      </c>
      <c r="AL12" s="286">
        <f>IF('2b - USD - conv.'!AL12=0,0,'2a - USD - local'!AL12/'2b - USD - conv.'!AL12)</f>
        <v>0</v>
      </c>
      <c r="AM12" s="286">
        <f>IF('2b - USD - conv.'!AM12=0,0,'2a - USD - local'!AM12/'2b - USD - conv.'!AM12)</f>
        <v>0</v>
      </c>
      <c r="AN12" s="286">
        <f>IF('2b - USD - conv.'!AN12=0,0,'2a - USD - local'!AN12/'2b - USD - conv.'!AN12)</f>
        <v>0</v>
      </c>
      <c r="AO12" s="286">
        <f>IF('2b - USD - conv.'!AO12=0,0,'2a - USD - local'!AO12/'2b - USD - conv.'!AO12)</f>
        <v>0</v>
      </c>
      <c r="AP12" s="286">
        <f>IF('2b - USD - conv.'!AP12=0,0,'2a - USD - local'!AP12/'2b - USD - conv.'!AP12)</f>
        <v>0</v>
      </c>
      <c r="AQ12" s="349"/>
    </row>
    <row r="13" spans="1:43" customFormat="1" ht="15.75" outlineLevel="2">
      <c r="A13" s="211" t="str">
        <f>A6&amp;"."&amp;A8&amp;"."&amp;A7&amp;"."&amp;B13</f>
        <v>1.c.1.5</v>
      </c>
      <c r="B13">
        <v>5</v>
      </c>
      <c r="C13" t="str">
        <f>'1-GBP'!C13</f>
        <v/>
      </c>
      <c r="M13" s="286">
        <f>IF('3b - EUR - conv.'!M13=0,0,'3a - EUR - local'!M13/'3b - EUR - conv.'!M13)</f>
        <v>0</v>
      </c>
      <c r="N13" s="286">
        <f>IF('2b - USD - conv.'!N13=0,0,'2a - USD - local'!N13/'2b - USD - conv.'!N13)</f>
        <v>0</v>
      </c>
      <c r="O13" s="286">
        <f>IF('2b - USD - conv.'!O13=0,0,'2a - USD - local'!O13/'2b - USD - conv.'!O13)</f>
        <v>0</v>
      </c>
      <c r="P13" s="286">
        <f>IF('2b - USD - conv.'!P13=0,0,'2a - USD - local'!P13/'2b - USD - conv.'!P13)</f>
        <v>0</v>
      </c>
      <c r="Q13" s="286">
        <f>IF('2b - USD - conv.'!Q13=0,0,'2a - USD - local'!Q13/'2b - USD - conv.'!Q13)</f>
        <v>0</v>
      </c>
      <c r="R13" s="286">
        <f>IF('2b - USD - conv.'!R13=0,0,'2a - USD - local'!R13/'2b - USD - conv.'!R13)</f>
        <v>0</v>
      </c>
      <c r="S13" s="286">
        <f>IF('2b - USD - conv.'!S13=0,0,'2a - USD - local'!S13/'2b - USD - conv.'!S13)</f>
        <v>0</v>
      </c>
      <c r="T13" s="286">
        <f>IF('2b - USD - conv.'!T13=0,0,'2a - USD - local'!T13/'2b - USD - conv.'!T13)</f>
        <v>0</v>
      </c>
      <c r="U13" s="286">
        <f>IF('2b - USD - conv.'!U13=0,0,'2a - USD - local'!U13/'2b - USD - conv.'!U13)</f>
        <v>0</v>
      </c>
      <c r="V13" s="286">
        <f>IF('2b - USD - conv.'!V13=0,0,'2a - USD - local'!V13/'2b - USD - conv.'!V13)</f>
        <v>0</v>
      </c>
      <c r="W13" s="286">
        <f>IF('2b - USD - conv.'!W13=0,0,'2a - USD - local'!W13/'2b - USD - conv.'!W13)</f>
        <v>0</v>
      </c>
      <c r="X13" s="286">
        <f>IF('2b - USD - conv.'!X13=0,0,'2a - USD - local'!X13/'2b - USD - conv.'!X13)</f>
        <v>0</v>
      </c>
      <c r="Y13" s="286">
        <f>IF('2b - USD - conv.'!Y13=0,0,'2a - USD - local'!Y13/'2b - USD - conv.'!Y13)</f>
        <v>0</v>
      </c>
      <c r="Z13" s="286">
        <f>IF('2b - USD - conv.'!Z13=0,0,'2a - USD - local'!Z13/'2b - USD - conv.'!Z13)</f>
        <v>0</v>
      </c>
      <c r="AA13" s="286">
        <f>IF('2b - USD - conv.'!AA13=0,0,'2a - USD - local'!AA13/'2b - USD - conv.'!AA13)</f>
        <v>0</v>
      </c>
      <c r="AB13" s="286">
        <f>IF('2b - USD - conv.'!AB13=0,0,'2a - USD - local'!AB13/'2b - USD - conv.'!AB13)</f>
        <v>0</v>
      </c>
      <c r="AC13" s="286">
        <f>IF('2b - USD - conv.'!AC13=0,0,'2a - USD - local'!AC13/'2b - USD - conv.'!AC13)</f>
        <v>0</v>
      </c>
      <c r="AD13" s="286">
        <f>IF('2b - USD - conv.'!AD13=0,0,'2a - USD - local'!AD13/'2b - USD - conv.'!AD13)</f>
        <v>0</v>
      </c>
      <c r="AE13" s="286">
        <f>IF('2b - USD - conv.'!AE13=0,0,'2a - USD - local'!AE13/'2b - USD - conv.'!AE13)</f>
        <v>0</v>
      </c>
      <c r="AF13" s="286">
        <f>IF('2b - USD - conv.'!AF13=0,0,'2a - USD - local'!AF13/'2b - USD - conv.'!AF13)</f>
        <v>0</v>
      </c>
      <c r="AG13" s="286">
        <f>IF('2b - USD - conv.'!AG13=0,0,'2a - USD - local'!AG13/'2b - USD - conv.'!AG13)</f>
        <v>0</v>
      </c>
      <c r="AH13" s="286">
        <f>IF('2b - USD - conv.'!AH13=0,0,'2a - USD - local'!AH13/'2b - USD - conv.'!AH13)</f>
        <v>0</v>
      </c>
      <c r="AI13" s="286">
        <f>IF('2b - USD - conv.'!AI13=0,0,'2a - USD - local'!AI13/'2b - USD - conv.'!AI13)</f>
        <v>0</v>
      </c>
      <c r="AJ13" s="286">
        <f>IF('2b - USD - conv.'!AJ13=0,0,'2a - USD - local'!AJ13/'2b - USD - conv.'!AJ13)</f>
        <v>0</v>
      </c>
      <c r="AK13" s="286">
        <f>IF('2b - USD - conv.'!AK13=0,0,'2a - USD - local'!AK13/'2b - USD - conv.'!AK13)</f>
        <v>0</v>
      </c>
      <c r="AL13" s="286">
        <f>IF('2b - USD - conv.'!AL13=0,0,'2a - USD - local'!AL13/'2b - USD - conv.'!AL13)</f>
        <v>0</v>
      </c>
      <c r="AM13" s="286">
        <f>IF('2b - USD - conv.'!AM13=0,0,'2a - USD - local'!AM13/'2b - USD - conv.'!AM13)</f>
        <v>0</v>
      </c>
      <c r="AN13" s="286">
        <f>IF('2b - USD - conv.'!AN13=0,0,'2a - USD - local'!AN13/'2b - USD - conv.'!AN13)</f>
        <v>0</v>
      </c>
      <c r="AO13" s="286">
        <f>IF('2b - USD - conv.'!AO13=0,0,'2a - USD - local'!AO13/'2b - USD - conv.'!AO13)</f>
        <v>0</v>
      </c>
      <c r="AP13" s="286">
        <f>IF('2b - USD - conv.'!AP13=0,0,'2a - USD - local'!AP13/'2b - USD - conv.'!AP13)</f>
        <v>0</v>
      </c>
      <c r="AQ13" s="349"/>
    </row>
    <row r="14" spans="1:43" customFormat="1" ht="15.75" outlineLevel="2">
      <c r="A14" s="211" t="str">
        <f>A6&amp;"."&amp;A8&amp;"."&amp;A7&amp;"."&amp;B14</f>
        <v>1.c.1.6</v>
      </c>
      <c r="B14">
        <v>6</v>
      </c>
      <c r="C14" t="str">
        <f>'1-GBP'!C14</f>
        <v/>
      </c>
      <c r="M14" s="286">
        <f>IF('3b - EUR - conv.'!M14=0,0,'3a - EUR - local'!M14/'3b - EUR - conv.'!M14)</f>
        <v>0</v>
      </c>
      <c r="N14" s="286">
        <f>IF('2b - USD - conv.'!N14=0,0,'2a - USD - local'!N14/'2b - USD - conv.'!N14)</f>
        <v>0</v>
      </c>
      <c r="O14" s="286">
        <f>IF('2b - USD - conv.'!O14=0,0,'2a - USD - local'!O14/'2b - USD - conv.'!O14)</f>
        <v>0</v>
      </c>
      <c r="P14" s="286">
        <f>IF('2b - USD - conv.'!P14=0,0,'2a - USD - local'!P14/'2b - USD - conv.'!P14)</f>
        <v>0</v>
      </c>
      <c r="Q14" s="286">
        <f>IF('2b - USD - conv.'!Q14=0,0,'2a - USD - local'!Q14/'2b - USD - conv.'!Q14)</f>
        <v>0</v>
      </c>
      <c r="R14" s="286">
        <f>IF('2b - USD - conv.'!R14=0,0,'2a - USD - local'!R14/'2b - USD - conv.'!R14)</f>
        <v>0</v>
      </c>
      <c r="S14" s="286">
        <f>IF('2b - USD - conv.'!S14=0,0,'2a - USD - local'!S14/'2b - USD - conv.'!S14)</f>
        <v>0</v>
      </c>
      <c r="T14" s="286">
        <f>IF('2b - USD - conv.'!T14=0,0,'2a - USD - local'!T14/'2b - USD - conv.'!T14)</f>
        <v>0</v>
      </c>
      <c r="U14" s="286">
        <f>IF('2b - USD - conv.'!U14=0,0,'2a - USD - local'!U14/'2b - USD - conv.'!U14)</f>
        <v>0</v>
      </c>
      <c r="V14" s="286">
        <f>IF('2b - USD - conv.'!V14=0,0,'2a - USD - local'!V14/'2b - USD - conv.'!V14)</f>
        <v>0</v>
      </c>
      <c r="W14" s="286">
        <f>IF('2b - USD - conv.'!W14=0,0,'2a - USD - local'!W14/'2b - USD - conv.'!W14)</f>
        <v>0</v>
      </c>
      <c r="X14" s="286">
        <f>IF('2b - USD - conv.'!X14=0,0,'2a - USD - local'!X14/'2b - USD - conv.'!X14)</f>
        <v>0</v>
      </c>
      <c r="Y14" s="286">
        <f>IF('2b - USD - conv.'!Y14=0,0,'2a - USD - local'!Y14/'2b - USD - conv.'!Y14)</f>
        <v>0</v>
      </c>
      <c r="Z14" s="286">
        <f>IF('2b - USD - conv.'!Z14=0,0,'2a - USD - local'!Z14/'2b - USD - conv.'!Z14)</f>
        <v>0</v>
      </c>
      <c r="AA14" s="286">
        <f>IF('2b - USD - conv.'!AA14=0,0,'2a - USD - local'!AA14/'2b - USD - conv.'!AA14)</f>
        <v>0</v>
      </c>
      <c r="AB14" s="286">
        <f>IF('2b - USD - conv.'!AB14=0,0,'2a - USD - local'!AB14/'2b - USD - conv.'!AB14)</f>
        <v>0</v>
      </c>
      <c r="AC14" s="286">
        <f>IF('2b - USD - conv.'!AC14=0,0,'2a - USD - local'!AC14/'2b - USD - conv.'!AC14)</f>
        <v>0</v>
      </c>
      <c r="AD14" s="286">
        <f>IF('2b - USD - conv.'!AD14=0,0,'2a - USD - local'!AD14/'2b - USD - conv.'!AD14)</f>
        <v>0</v>
      </c>
      <c r="AE14" s="286">
        <f>IF('2b - USD - conv.'!AE14=0,0,'2a - USD - local'!AE14/'2b - USD - conv.'!AE14)</f>
        <v>0</v>
      </c>
      <c r="AF14" s="286">
        <f>IF('2b - USD - conv.'!AF14=0,0,'2a - USD - local'!AF14/'2b - USD - conv.'!AF14)</f>
        <v>0</v>
      </c>
      <c r="AG14" s="286">
        <f>IF('2b - USD - conv.'!AG14=0,0,'2a - USD - local'!AG14/'2b - USD - conv.'!AG14)</f>
        <v>0</v>
      </c>
      <c r="AH14" s="286">
        <f>IF('2b - USD - conv.'!AH14=0,0,'2a - USD - local'!AH14/'2b - USD - conv.'!AH14)</f>
        <v>0</v>
      </c>
      <c r="AI14" s="286">
        <f>IF('2b - USD - conv.'!AI14=0,0,'2a - USD - local'!AI14/'2b - USD - conv.'!AI14)</f>
        <v>0</v>
      </c>
      <c r="AJ14" s="286">
        <f>IF('2b - USD - conv.'!AJ14=0,0,'2a - USD - local'!AJ14/'2b - USD - conv.'!AJ14)</f>
        <v>0</v>
      </c>
      <c r="AK14" s="286">
        <f>IF('2b - USD - conv.'!AK14=0,0,'2a - USD - local'!AK14/'2b - USD - conv.'!AK14)</f>
        <v>0</v>
      </c>
      <c r="AL14" s="286">
        <f>IF('2b - USD - conv.'!AL14=0,0,'2a - USD - local'!AL14/'2b - USD - conv.'!AL14)</f>
        <v>0</v>
      </c>
      <c r="AM14" s="286">
        <f>IF('2b - USD - conv.'!AM14=0,0,'2a - USD - local'!AM14/'2b - USD - conv.'!AM14)</f>
        <v>0</v>
      </c>
      <c r="AN14" s="286">
        <f>IF('2b - USD - conv.'!AN14=0,0,'2a - USD - local'!AN14/'2b - USD - conv.'!AN14)</f>
        <v>0</v>
      </c>
      <c r="AO14" s="286">
        <f>IF('2b - USD - conv.'!AO14=0,0,'2a - USD - local'!AO14/'2b - USD - conv.'!AO14)</f>
        <v>0</v>
      </c>
      <c r="AP14" s="286">
        <f>IF('2b - USD - conv.'!AP14=0,0,'2a - USD - local'!AP14/'2b - USD - conv.'!AP14)</f>
        <v>0</v>
      </c>
      <c r="AQ14" s="349"/>
    </row>
    <row r="15" spans="1:43" customFormat="1" ht="15.75" outlineLevel="2">
      <c r="A15" s="211" t="str">
        <f>A6&amp;"."&amp;A8&amp;"."&amp;A7&amp;"."&amp;B15</f>
        <v>1.c.1.7</v>
      </c>
      <c r="B15">
        <v>7</v>
      </c>
      <c r="C15" t="str">
        <f>'1-GBP'!C15</f>
        <v/>
      </c>
      <c r="M15" s="286">
        <f>IF('3b - EUR - conv.'!M15=0,0,'3a - EUR - local'!M15/'3b - EUR - conv.'!M15)</f>
        <v>0</v>
      </c>
      <c r="N15" s="286">
        <f>IF('2b - USD - conv.'!N15=0,0,'2a - USD - local'!N15/'2b - USD - conv.'!N15)</f>
        <v>0</v>
      </c>
      <c r="O15" s="286">
        <f>IF('2b - USD - conv.'!O15=0,0,'2a - USD - local'!O15/'2b - USD - conv.'!O15)</f>
        <v>0</v>
      </c>
      <c r="P15" s="286">
        <f>IF('2b - USD - conv.'!P15=0,0,'2a - USD - local'!P15/'2b - USD - conv.'!P15)</f>
        <v>0</v>
      </c>
      <c r="Q15" s="286">
        <f>IF('2b - USD - conv.'!Q15=0,0,'2a - USD - local'!Q15/'2b - USD - conv.'!Q15)</f>
        <v>0</v>
      </c>
      <c r="R15" s="286">
        <f>IF('2b - USD - conv.'!R15=0,0,'2a - USD - local'!R15/'2b - USD - conv.'!R15)</f>
        <v>0</v>
      </c>
      <c r="S15" s="286">
        <f>IF('2b - USD - conv.'!S15=0,0,'2a - USD - local'!S15/'2b - USD - conv.'!S15)</f>
        <v>0</v>
      </c>
      <c r="T15" s="286">
        <f>IF('2b - USD - conv.'!T15=0,0,'2a - USD - local'!T15/'2b - USD - conv.'!T15)</f>
        <v>0</v>
      </c>
      <c r="U15" s="286">
        <f>IF('2b - USD - conv.'!U15=0,0,'2a - USD - local'!U15/'2b - USD - conv.'!U15)</f>
        <v>0</v>
      </c>
      <c r="V15" s="286">
        <f>IF('2b - USD - conv.'!V15=0,0,'2a - USD - local'!V15/'2b - USD - conv.'!V15)</f>
        <v>0</v>
      </c>
      <c r="W15" s="286">
        <f>IF('2b - USD - conv.'!W15=0,0,'2a - USD - local'!W15/'2b - USD - conv.'!W15)</f>
        <v>0</v>
      </c>
      <c r="X15" s="286">
        <f>IF('2b - USD - conv.'!X15=0,0,'2a - USD - local'!X15/'2b - USD - conv.'!X15)</f>
        <v>0</v>
      </c>
      <c r="Y15" s="286">
        <f>IF('2b - USD - conv.'!Y15=0,0,'2a - USD - local'!Y15/'2b - USD - conv.'!Y15)</f>
        <v>0</v>
      </c>
      <c r="Z15" s="286">
        <f>IF('2b - USD - conv.'!Z15=0,0,'2a - USD - local'!Z15/'2b - USD - conv.'!Z15)</f>
        <v>0</v>
      </c>
      <c r="AA15" s="286">
        <f>IF('2b - USD - conv.'!AA15=0,0,'2a - USD - local'!AA15/'2b - USD - conv.'!AA15)</f>
        <v>0</v>
      </c>
      <c r="AB15" s="286">
        <f>IF('2b - USD - conv.'!AB15=0,0,'2a - USD - local'!AB15/'2b - USD - conv.'!AB15)</f>
        <v>0</v>
      </c>
      <c r="AC15" s="286">
        <f>IF('2b - USD - conv.'!AC15=0,0,'2a - USD - local'!AC15/'2b - USD - conv.'!AC15)</f>
        <v>0</v>
      </c>
      <c r="AD15" s="286">
        <f>IF('2b - USD - conv.'!AD15=0,0,'2a - USD - local'!AD15/'2b - USD - conv.'!AD15)</f>
        <v>0</v>
      </c>
      <c r="AE15" s="286">
        <f>IF('2b - USD - conv.'!AE15=0,0,'2a - USD - local'!AE15/'2b - USD - conv.'!AE15)</f>
        <v>0</v>
      </c>
      <c r="AF15" s="286">
        <f>IF('2b - USD - conv.'!AF15=0,0,'2a - USD - local'!AF15/'2b - USD - conv.'!AF15)</f>
        <v>0</v>
      </c>
      <c r="AG15" s="286">
        <f>IF('2b - USD - conv.'!AG15=0,0,'2a - USD - local'!AG15/'2b - USD - conv.'!AG15)</f>
        <v>0</v>
      </c>
      <c r="AH15" s="286">
        <f>IF('2b - USD - conv.'!AH15=0,0,'2a - USD - local'!AH15/'2b - USD - conv.'!AH15)</f>
        <v>0</v>
      </c>
      <c r="AI15" s="286">
        <f>IF('2b - USD - conv.'!AI15=0,0,'2a - USD - local'!AI15/'2b - USD - conv.'!AI15)</f>
        <v>0</v>
      </c>
      <c r="AJ15" s="286">
        <f>IF('2b - USD - conv.'!AJ15=0,0,'2a - USD - local'!AJ15/'2b - USD - conv.'!AJ15)</f>
        <v>0</v>
      </c>
      <c r="AK15" s="286">
        <f>IF('2b - USD - conv.'!AK15=0,0,'2a - USD - local'!AK15/'2b - USD - conv.'!AK15)</f>
        <v>0</v>
      </c>
      <c r="AL15" s="286">
        <f>IF('2b - USD - conv.'!AL15=0,0,'2a - USD - local'!AL15/'2b - USD - conv.'!AL15)</f>
        <v>0</v>
      </c>
      <c r="AM15" s="286">
        <f>IF('2b - USD - conv.'!AM15=0,0,'2a - USD - local'!AM15/'2b - USD - conv.'!AM15)</f>
        <v>0</v>
      </c>
      <c r="AN15" s="286">
        <f>IF('2b - USD - conv.'!AN15=0,0,'2a - USD - local'!AN15/'2b - USD - conv.'!AN15)</f>
        <v>0</v>
      </c>
      <c r="AO15" s="286">
        <f>IF('2b - USD - conv.'!AO15=0,0,'2a - USD - local'!AO15/'2b - USD - conv.'!AO15)</f>
        <v>0</v>
      </c>
      <c r="AP15" s="286">
        <f>IF('2b - USD - conv.'!AP15=0,0,'2a - USD - local'!AP15/'2b - USD - conv.'!AP15)</f>
        <v>0</v>
      </c>
      <c r="AQ15" s="349"/>
    </row>
    <row r="16" spans="1:43" customFormat="1" ht="15.75" outlineLevel="2">
      <c r="A16" s="211" t="str">
        <f>A6&amp;"."&amp;A8&amp;"."&amp;A7&amp;"."&amp;B16</f>
        <v>1.c.1.8</v>
      </c>
      <c r="B16">
        <v>8</v>
      </c>
      <c r="C16" t="str">
        <f>'1-GBP'!C16</f>
        <v/>
      </c>
      <c r="M16" s="286">
        <f>IF('3b - EUR - conv.'!M16=0,0,'3a - EUR - local'!M16/'3b - EUR - conv.'!M16)</f>
        <v>0</v>
      </c>
      <c r="N16" s="286">
        <f>IF('2b - USD - conv.'!N16=0,0,'2a - USD - local'!N16/'2b - USD - conv.'!N16)</f>
        <v>0</v>
      </c>
      <c r="O16" s="286">
        <f>IF('2b - USD - conv.'!O16=0,0,'2a - USD - local'!O16/'2b - USD - conv.'!O16)</f>
        <v>0</v>
      </c>
      <c r="P16" s="286">
        <f>IF('2b - USD - conv.'!P16=0,0,'2a - USD - local'!P16/'2b - USD - conv.'!P16)</f>
        <v>0</v>
      </c>
      <c r="Q16" s="286">
        <f>IF('2b - USD - conv.'!Q16=0,0,'2a - USD - local'!Q16/'2b - USD - conv.'!Q16)</f>
        <v>0</v>
      </c>
      <c r="R16" s="286">
        <f>IF('2b - USD - conv.'!R16=0,0,'2a - USD - local'!R16/'2b - USD - conv.'!R16)</f>
        <v>0</v>
      </c>
      <c r="S16" s="286">
        <f>IF('2b - USD - conv.'!S16=0,0,'2a - USD - local'!S16/'2b - USD - conv.'!S16)</f>
        <v>0</v>
      </c>
      <c r="T16" s="286">
        <f>IF('2b - USD - conv.'!T16=0,0,'2a - USD - local'!T16/'2b - USD - conv.'!T16)</f>
        <v>0</v>
      </c>
      <c r="U16" s="286">
        <f>IF('2b - USD - conv.'!U16=0,0,'2a - USD - local'!U16/'2b - USD - conv.'!U16)</f>
        <v>0</v>
      </c>
      <c r="V16" s="286">
        <f>IF('2b - USD - conv.'!V16=0,0,'2a - USD - local'!V16/'2b - USD - conv.'!V16)</f>
        <v>0</v>
      </c>
      <c r="W16" s="286">
        <f>IF('2b - USD - conv.'!W16=0,0,'2a - USD - local'!W16/'2b - USD - conv.'!W16)</f>
        <v>0</v>
      </c>
      <c r="X16" s="286">
        <f>IF('2b - USD - conv.'!X16=0,0,'2a - USD - local'!X16/'2b - USD - conv.'!X16)</f>
        <v>0</v>
      </c>
      <c r="Y16" s="286">
        <f>IF('2b - USD - conv.'!Y16=0,0,'2a - USD - local'!Y16/'2b - USD - conv.'!Y16)</f>
        <v>0</v>
      </c>
      <c r="Z16" s="286">
        <f>IF('2b - USD - conv.'!Z16=0,0,'2a - USD - local'!Z16/'2b - USD - conv.'!Z16)</f>
        <v>0</v>
      </c>
      <c r="AA16" s="286">
        <f>IF('2b - USD - conv.'!AA16=0,0,'2a - USD - local'!AA16/'2b - USD - conv.'!AA16)</f>
        <v>0</v>
      </c>
      <c r="AB16" s="286">
        <f>IF('2b - USD - conv.'!AB16=0,0,'2a - USD - local'!AB16/'2b - USD - conv.'!AB16)</f>
        <v>0</v>
      </c>
      <c r="AC16" s="286">
        <f>IF('2b - USD - conv.'!AC16=0,0,'2a - USD - local'!AC16/'2b - USD - conv.'!AC16)</f>
        <v>0</v>
      </c>
      <c r="AD16" s="286">
        <f>IF('2b - USD - conv.'!AD16=0,0,'2a - USD - local'!AD16/'2b - USD - conv.'!AD16)</f>
        <v>0</v>
      </c>
      <c r="AE16" s="286">
        <f>IF('2b - USD - conv.'!AE16=0,0,'2a - USD - local'!AE16/'2b - USD - conv.'!AE16)</f>
        <v>0</v>
      </c>
      <c r="AF16" s="286">
        <f>IF('2b - USD - conv.'!AF16=0,0,'2a - USD - local'!AF16/'2b - USD - conv.'!AF16)</f>
        <v>0</v>
      </c>
      <c r="AG16" s="286">
        <f>IF('2b - USD - conv.'!AG16=0,0,'2a - USD - local'!AG16/'2b - USD - conv.'!AG16)</f>
        <v>0</v>
      </c>
      <c r="AH16" s="286">
        <f>IF('2b - USD - conv.'!AH16=0,0,'2a - USD - local'!AH16/'2b - USD - conv.'!AH16)</f>
        <v>0</v>
      </c>
      <c r="AI16" s="286">
        <f>IF('2b - USD - conv.'!AI16=0,0,'2a - USD - local'!AI16/'2b - USD - conv.'!AI16)</f>
        <v>0</v>
      </c>
      <c r="AJ16" s="286">
        <f>IF('2b - USD - conv.'!AJ16=0,0,'2a - USD - local'!AJ16/'2b - USD - conv.'!AJ16)</f>
        <v>0</v>
      </c>
      <c r="AK16" s="286">
        <f>IF('2b - USD - conv.'!AK16=0,0,'2a - USD - local'!AK16/'2b - USD - conv.'!AK16)</f>
        <v>0</v>
      </c>
      <c r="AL16" s="286">
        <f>IF('2b - USD - conv.'!AL16=0,0,'2a - USD - local'!AL16/'2b - USD - conv.'!AL16)</f>
        <v>0</v>
      </c>
      <c r="AM16" s="286">
        <f>IF('2b - USD - conv.'!AM16=0,0,'2a - USD - local'!AM16/'2b - USD - conv.'!AM16)</f>
        <v>0</v>
      </c>
      <c r="AN16" s="286">
        <f>IF('2b - USD - conv.'!AN16=0,0,'2a - USD - local'!AN16/'2b - USD - conv.'!AN16)</f>
        <v>0</v>
      </c>
      <c r="AO16" s="286">
        <f>IF('2b - USD - conv.'!AO16=0,0,'2a - USD - local'!AO16/'2b - USD - conv.'!AO16)</f>
        <v>0</v>
      </c>
      <c r="AP16" s="286">
        <f>IF('2b - USD - conv.'!AP16=0,0,'2a - USD - local'!AP16/'2b - USD - conv.'!AP16)</f>
        <v>0</v>
      </c>
      <c r="AQ16" s="349"/>
    </row>
    <row r="17" spans="1:43" customFormat="1" ht="15.75" outlineLevel="2">
      <c r="A17" s="211" t="str">
        <f>A6&amp;"."&amp;A8&amp;"."&amp;A7&amp;"."&amp;B17</f>
        <v>1.c.1.9</v>
      </c>
      <c r="B17">
        <v>9</v>
      </c>
      <c r="C17" t="str">
        <f>'1-GBP'!C17</f>
        <v/>
      </c>
      <c r="M17" s="286">
        <f>IF('3b - EUR - conv.'!M17=0,0,'3a - EUR - local'!M17/'3b - EUR - conv.'!M17)</f>
        <v>0</v>
      </c>
      <c r="N17" s="286">
        <f>IF('2b - USD - conv.'!N17=0,0,'2a - USD - local'!N17/'2b - USD - conv.'!N17)</f>
        <v>0</v>
      </c>
      <c r="O17" s="286">
        <f>IF('2b - USD - conv.'!O17=0,0,'2a - USD - local'!O17/'2b - USD - conv.'!O17)</f>
        <v>0</v>
      </c>
      <c r="P17" s="286">
        <f>IF('2b - USD - conv.'!P17=0,0,'2a - USD - local'!P17/'2b - USD - conv.'!P17)</f>
        <v>0</v>
      </c>
      <c r="Q17" s="286">
        <f>IF('2b - USD - conv.'!Q17=0,0,'2a - USD - local'!Q17/'2b - USD - conv.'!Q17)</f>
        <v>0</v>
      </c>
      <c r="R17" s="286">
        <f>IF('2b - USD - conv.'!R17=0,0,'2a - USD - local'!R17/'2b - USD - conv.'!R17)</f>
        <v>0</v>
      </c>
      <c r="S17" s="286">
        <f>IF('2b - USD - conv.'!S17=0,0,'2a - USD - local'!S17/'2b - USD - conv.'!S17)</f>
        <v>0</v>
      </c>
      <c r="T17" s="286">
        <f>IF('2b - USD - conv.'!T17=0,0,'2a - USD - local'!T17/'2b - USD - conv.'!T17)</f>
        <v>0</v>
      </c>
      <c r="U17" s="286">
        <f>IF('2b - USD - conv.'!U17=0,0,'2a - USD - local'!U17/'2b - USD - conv.'!U17)</f>
        <v>0</v>
      </c>
      <c r="V17" s="286">
        <f>IF('2b - USD - conv.'!V17=0,0,'2a - USD - local'!V17/'2b - USD - conv.'!V17)</f>
        <v>0</v>
      </c>
      <c r="W17" s="286">
        <f>IF('2b - USD - conv.'!W17=0,0,'2a - USD - local'!W17/'2b - USD - conv.'!W17)</f>
        <v>0</v>
      </c>
      <c r="X17" s="286">
        <f>IF('2b - USD - conv.'!X17=0,0,'2a - USD - local'!X17/'2b - USD - conv.'!X17)</f>
        <v>0</v>
      </c>
      <c r="Y17" s="286">
        <f>IF('2b - USD - conv.'!Y17=0,0,'2a - USD - local'!Y17/'2b - USD - conv.'!Y17)</f>
        <v>0</v>
      </c>
      <c r="Z17" s="286">
        <f>IF('2b - USD - conv.'!Z17=0,0,'2a - USD - local'!Z17/'2b - USD - conv.'!Z17)</f>
        <v>0</v>
      </c>
      <c r="AA17" s="286">
        <f>IF('2b - USD - conv.'!AA17=0,0,'2a - USD - local'!AA17/'2b - USD - conv.'!AA17)</f>
        <v>0</v>
      </c>
      <c r="AB17" s="286">
        <f>IF('2b - USD - conv.'!AB17=0,0,'2a - USD - local'!AB17/'2b - USD - conv.'!AB17)</f>
        <v>0</v>
      </c>
      <c r="AC17" s="286">
        <f>IF('2b - USD - conv.'!AC17=0,0,'2a - USD - local'!AC17/'2b - USD - conv.'!AC17)</f>
        <v>0</v>
      </c>
      <c r="AD17" s="286">
        <f>IF('2b - USD - conv.'!AD17=0,0,'2a - USD - local'!AD17/'2b - USD - conv.'!AD17)</f>
        <v>0</v>
      </c>
      <c r="AE17" s="286">
        <f>IF('2b - USD - conv.'!AE17=0,0,'2a - USD - local'!AE17/'2b - USD - conv.'!AE17)</f>
        <v>0</v>
      </c>
      <c r="AF17" s="286">
        <f>IF('2b - USD - conv.'!AF17=0,0,'2a - USD - local'!AF17/'2b - USD - conv.'!AF17)</f>
        <v>0</v>
      </c>
      <c r="AG17" s="286">
        <f>IF('2b - USD - conv.'!AG17=0,0,'2a - USD - local'!AG17/'2b - USD - conv.'!AG17)</f>
        <v>0</v>
      </c>
      <c r="AH17" s="286">
        <f>IF('2b - USD - conv.'!AH17=0,0,'2a - USD - local'!AH17/'2b - USD - conv.'!AH17)</f>
        <v>0</v>
      </c>
      <c r="AI17" s="286">
        <f>IF('2b - USD - conv.'!AI17=0,0,'2a - USD - local'!AI17/'2b - USD - conv.'!AI17)</f>
        <v>0</v>
      </c>
      <c r="AJ17" s="286">
        <f>IF('2b - USD - conv.'!AJ17=0,0,'2a - USD - local'!AJ17/'2b - USD - conv.'!AJ17)</f>
        <v>0</v>
      </c>
      <c r="AK17" s="286">
        <f>IF('2b - USD - conv.'!AK17=0,0,'2a - USD - local'!AK17/'2b - USD - conv.'!AK17)</f>
        <v>0</v>
      </c>
      <c r="AL17" s="286">
        <f>IF('2b - USD - conv.'!AL17=0,0,'2a - USD - local'!AL17/'2b - USD - conv.'!AL17)</f>
        <v>0</v>
      </c>
      <c r="AM17" s="286">
        <f>IF('2b - USD - conv.'!AM17=0,0,'2a - USD - local'!AM17/'2b - USD - conv.'!AM17)</f>
        <v>0</v>
      </c>
      <c r="AN17" s="286">
        <f>IF('2b - USD - conv.'!AN17=0,0,'2a - USD - local'!AN17/'2b - USD - conv.'!AN17)</f>
        <v>0</v>
      </c>
      <c r="AO17" s="286">
        <f>IF('2b - USD - conv.'!AO17=0,0,'2a - USD - local'!AO17/'2b - USD - conv.'!AO17)</f>
        <v>0</v>
      </c>
      <c r="AP17" s="286">
        <f>IF('2b - USD - conv.'!AP17=0,0,'2a - USD - local'!AP17/'2b - USD - conv.'!AP17)</f>
        <v>0</v>
      </c>
      <c r="AQ17" s="349"/>
    </row>
    <row r="18" spans="1:43" customFormat="1" ht="15.75" outlineLevel="2">
      <c r="A18" s="211" t="str">
        <f>A6&amp;"."&amp;A8&amp;"."&amp;A7&amp;"."&amp;B18</f>
        <v>1.c.1.10</v>
      </c>
      <c r="B18">
        <v>10</v>
      </c>
      <c r="C18" t="str">
        <f>'1-GBP'!C18</f>
        <v/>
      </c>
      <c r="M18" s="286">
        <f>IF('3b - EUR - conv.'!M18=0,0,'3a - EUR - local'!M18/'3b - EUR - conv.'!M18)</f>
        <v>0</v>
      </c>
      <c r="N18" s="286">
        <f>IF('2b - USD - conv.'!N18=0,0,'2a - USD - local'!N18/'2b - USD - conv.'!N18)</f>
        <v>0</v>
      </c>
      <c r="O18" s="286">
        <f>IF('2b - USD - conv.'!O18=0,0,'2a - USD - local'!O18/'2b - USD - conv.'!O18)</f>
        <v>0</v>
      </c>
      <c r="P18" s="286">
        <f>IF('2b - USD - conv.'!P18=0,0,'2a - USD - local'!P18/'2b - USD - conv.'!P18)</f>
        <v>0</v>
      </c>
      <c r="Q18" s="286">
        <f>IF('2b - USD - conv.'!Q18=0,0,'2a - USD - local'!Q18/'2b - USD - conv.'!Q18)</f>
        <v>0</v>
      </c>
      <c r="R18" s="286">
        <f>IF('2b - USD - conv.'!R18=0,0,'2a - USD - local'!R18/'2b - USD - conv.'!R18)</f>
        <v>0</v>
      </c>
      <c r="S18" s="286">
        <f>IF('2b - USD - conv.'!S18=0,0,'2a - USD - local'!S18/'2b - USD - conv.'!S18)</f>
        <v>0</v>
      </c>
      <c r="T18" s="286">
        <f>IF('2b - USD - conv.'!T18=0,0,'2a - USD - local'!T18/'2b - USD - conv.'!T18)</f>
        <v>0</v>
      </c>
      <c r="U18" s="286">
        <f>IF('2b - USD - conv.'!U18=0,0,'2a - USD - local'!U18/'2b - USD - conv.'!U18)</f>
        <v>0</v>
      </c>
      <c r="V18" s="286">
        <f>IF('2b - USD - conv.'!V18=0,0,'2a - USD - local'!V18/'2b - USD - conv.'!V18)</f>
        <v>0</v>
      </c>
      <c r="W18" s="286">
        <f>IF('2b - USD - conv.'!W18=0,0,'2a - USD - local'!W18/'2b - USD - conv.'!W18)</f>
        <v>0</v>
      </c>
      <c r="X18" s="286">
        <f>IF('2b - USD - conv.'!X18=0,0,'2a - USD - local'!X18/'2b - USD - conv.'!X18)</f>
        <v>0</v>
      </c>
      <c r="Y18" s="286">
        <f>IF('2b - USD - conv.'!Y18=0,0,'2a - USD - local'!Y18/'2b - USD - conv.'!Y18)</f>
        <v>0</v>
      </c>
      <c r="Z18" s="286">
        <f>IF('2b - USD - conv.'!Z18=0,0,'2a - USD - local'!Z18/'2b - USD - conv.'!Z18)</f>
        <v>0</v>
      </c>
      <c r="AA18" s="286">
        <f>IF('2b - USD - conv.'!AA18=0,0,'2a - USD - local'!AA18/'2b - USD - conv.'!AA18)</f>
        <v>0</v>
      </c>
      <c r="AB18" s="286">
        <f>IF('2b - USD - conv.'!AB18=0,0,'2a - USD - local'!AB18/'2b - USD - conv.'!AB18)</f>
        <v>0</v>
      </c>
      <c r="AC18" s="286">
        <f>IF('2b - USD - conv.'!AC18=0,0,'2a - USD - local'!AC18/'2b - USD - conv.'!AC18)</f>
        <v>0</v>
      </c>
      <c r="AD18" s="286">
        <f>IF('2b - USD - conv.'!AD18=0,0,'2a - USD - local'!AD18/'2b - USD - conv.'!AD18)</f>
        <v>0</v>
      </c>
      <c r="AE18" s="286">
        <f>IF('2b - USD - conv.'!AE18=0,0,'2a - USD - local'!AE18/'2b - USD - conv.'!AE18)</f>
        <v>0</v>
      </c>
      <c r="AF18" s="286">
        <f>IF('2b - USD - conv.'!AF18=0,0,'2a - USD - local'!AF18/'2b - USD - conv.'!AF18)</f>
        <v>0</v>
      </c>
      <c r="AG18" s="286">
        <f>IF('2b - USD - conv.'!AG18=0,0,'2a - USD - local'!AG18/'2b - USD - conv.'!AG18)</f>
        <v>0</v>
      </c>
      <c r="AH18" s="286">
        <f>IF('2b - USD - conv.'!AH18=0,0,'2a - USD - local'!AH18/'2b - USD - conv.'!AH18)</f>
        <v>0</v>
      </c>
      <c r="AI18" s="286">
        <f>IF('2b - USD - conv.'!AI18=0,0,'2a - USD - local'!AI18/'2b - USD - conv.'!AI18)</f>
        <v>0</v>
      </c>
      <c r="AJ18" s="286">
        <f>IF('2b - USD - conv.'!AJ18=0,0,'2a - USD - local'!AJ18/'2b - USD - conv.'!AJ18)</f>
        <v>0</v>
      </c>
      <c r="AK18" s="286">
        <f>IF('2b - USD - conv.'!AK18=0,0,'2a - USD - local'!AK18/'2b - USD - conv.'!AK18)</f>
        <v>0</v>
      </c>
      <c r="AL18" s="286">
        <f>IF('2b - USD - conv.'!AL18=0,0,'2a - USD - local'!AL18/'2b - USD - conv.'!AL18)</f>
        <v>0</v>
      </c>
      <c r="AM18" s="286">
        <f>IF('2b - USD - conv.'!AM18=0,0,'2a - USD - local'!AM18/'2b - USD - conv.'!AM18)</f>
        <v>0</v>
      </c>
      <c r="AN18" s="286">
        <f>IF('2b - USD - conv.'!AN18=0,0,'2a - USD - local'!AN18/'2b - USD - conv.'!AN18)</f>
        <v>0</v>
      </c>
      <c r="AO18" s="286">
        <f>IF('2b - USD - conv.'!AO18=0,0,'2a - USD - local'!AO18/'2b - USD - conv.'!AO18)</f>
        <v>0</v>
      </c>
      <c r="AP18" s="286">
        <f>IF('2b - USD - conv.'!AP18=0,0,'2a - USD - local'!AP18/'2b - USD - conv.'!AP18)</f>
        <v>0</v>
      </c>
      <c r="AQ18" s="349"/>
    </row>
    <row r="19" spans="1:43" customFormat="1" ht="15.75" outlineLevel="2">
      <c r="A19" s="211" t="str">
        <f>A6&amp;"."&amp;A8&amp;"."&amp;A7&amp;"."&amp;B19</f>
        <v>1.c.1.11</v>
      </c>
      <c r="B19">
        <v>11</v>
      </c>
      <c r="C19" t="str">
        <f>'1-GBP'!C19</f>
        <v/>
      </c>
      <c r="M19" s="286">
        <f>IF('3b - EUR - conv.'!M19=0,0,'3a - EUR - local'!M19/'3b - EUR - conv.'!M19)</f>
        <v>0</v>
      </c>
      <c r="N19" s="286">
        <f>IF('2b - USD - conv.'!N19=0,0,'2a - USD - local'!N19/'2b - USD - conv.'!N19)</f>
        <v>0</v>
      </c>
      <c r="O19" s="286">
        <f>IF('2b - USD - conv.'!O19=0,0,'2a - USD - local'!O19/'2b - USD - conv.'!O19)</f>
        <v>0</v>
      </c>
      <c r="P19" s="286">
        <f>IF('2b - USD - conv.'!P19=0,0,'2a - USD - local'!P19/'2b - USD - conv.'!P19)</f>
        <v>0</v>
      </c>
      <c r="Q19" s="286">
        <f>IF('2b - USD - conv.'!Q19=0,0,'2a - USD - local'!Q19/'2b - USD - conv.'!Q19)</f>
        <v>0</v>
      </c>
      <c r="R19" s="286">
        <f>IF('2b - USD - conv.'!R19=0,0,'2a - USD - local'!R19/'2b - USD - conv.'!R19)</f>
        <v>0</v>
      </c>
      <c r="S19" s="286">
        <f>IF('2b - USD - conv.'!S19=0,0,'2a - USD - local'!S19/'2b - USD - conv.'!S19)</f>
        <v>0</v>
      </c>
      <c r="T19" s="286">
        <f>IF('2b - USD - conv.'!T19=0,0,'2a - USD - local'!T19/'2b - USD - conv.'!T19)</f>
        <v>0</v>
      </c>
      <c r="U19" s="286">
        <f>IF('2b - USD - conv.'!U19=0,0,'2a - USD - local'!U19/'2b - USD - conv.'!U19)</f>
        <v>0</v>
      </c>
      <c r="V19" s="286">
        <f>IF('2b - USD - conv.'!V19=0,0,'2a - USD - local'!V19/'2b - USD - conv.'!V19)</f>
        <v>0</v>
      </c>
      <c r="W19" s="286">
        <f>IF('2b - USD - conv.'!W19=0,0,'2a - USD - local'!W19/'2b - USD - conv.'!W19)</f>
        <v>0</v>
      </c>
      <c r="X19" s="286">
        <f>IF('2b - USD - conv.'!X19=0,0,'2a - USD - local'!X19/'2b - USD - conv.'!X19)</f>
        <v>0</v>
      </c>
      <c r="Y19" s="286">
        <f>IF('2b - USD - conv.'!Y19=0,0,'2a - USD - local'!Y19/'2b - USD - conv.'!Y19)</f>
        <v>0</v>
      </c>
      <c r="Z19" s="286">
        <f>IF('2b - USD - conv.'!Z19=0,0,'2a - USD - local'!Z19/'2b - USD - conv.'!Z19)</f>
        <v>0</v>
      </c>
      <c r="AA19" s="286">
        <f>IF('2b - USD - conv.'!AA19=0,0,'2a - USD - local'!AA19/'2b - USD - conv.'!AA19)</f>
        <v>0</v>
      </c>
      <c r="AB19" s="286">
        <f>IF('2b - USD - conv.'!AB19=0,0,'2a - USD - local'!AB19/'2b - USD - conv.'!AB19)</f>
        <v>0</v>
      </c>
      <c r="AC19" s="286">
        <f>IF('2b - USD - conv.'!AC19=0,0,'2a - USD - local'!AC19/'2b - USD - conv.'!AC19)</f>
        <v>0</v>
      </c>
      <c r="AD19" s="286">
        <f>IF('2b - USD - conv.'!AD19=0,0,'2a - USD - local'!AD19/'2b - USD - conv.'!AD19)</f>
        <v>0</v>
      </c>
      <c r="AE19" s="286">
        <f>IF('2b - USD - conv.'!AE19=0,0,'2a - USD - local'!AE19/'2b - USD - conv.'!AE19)</f>
        <v>0</v>
      </c>
      <c r="AF19" s="286">
        <f>IF('2b - USD - conv.'!AF19=0,0,'2a - USD - local'!AF19/'2b - USD - conv.'!AF19)</f>
        <v>0</v>
      </c>
      <c r="AG19" s="286">
        <f>IF('2b - USD - conv.'!AG19=0,0,'2a - USD - local'!AG19/'2b - USD - conv.'!AG19)</f>
        <v>0</v>
      </c>
      <c r="AH19" s="286">
        <f>IF('2b - USD - conv.'!AH19=0,0,'2a - USD - local'!AH19/'2b - USD - conv.'!AH19)</f>
        <v>0</v>
      </c>
      <c r="AI19" s="286">
        <f>IF('2b - USD - conv.'!AI19=0,0,'2a - USD - local'!AI19/'2b - USD - conv.'!AI19)</f>
        <v>0</v>
      </c>
      <c r="AJ19" s="286">
        <f>IF('2b - USD - conv.'!AJ19=0,0,'2a - USD - local'!AJ19/'2b - USD - conv.'!AJ19)</f>
        <v>0</v>
      </c>
      <c r="AK19" s="286">
        <f>IF('2b - USD - conv.'!AK19=0,0,'2a - USD - local'!AK19/'2b - USD - conv.'!AK19)</f>
        <v>0</v>
      </c>
      <c r="AL19" s="286">
        <f>IF('2b - USD - conv.'!AL19=0,0,'2a - USD - local'!AL19/'2b - USD - conv.'!AL19)</f>
        <v>0</v>
      </c>
      <c r="AM19" s="286">
        <f>IF('2b - USD - conv.'!AM19=0,0,'2a - USD - local'!AM19/'2b - USD - conv.'!AM19)</f>
        <v>0</v>
      </c>
      <c r="AN19" s="286">
        <f>IF('2b - USD - conv.'!AN19=0,0,'2a - USD - local'!AN19/'2b - USD - conv.'!AN19)</f>
        <v>0</v>
      </c>
      <c r="AO19" s="286">
        <f>IF('2b - USD - conv.'!AO19=0,0,'2a - USD - local'!AO19/'2b - USD - conv.'!AO19)</f>
        <v>0</v>
      </c>
      <c r="AP19" s="286">
        <f>IF('2b - USD - conv.'!AP19=0,0,'2a - USD - local'!AP19/'2b - USD - conv.'!AP19)</f>
        <v>0</v>
      </c>
      <c r="AQ19" s="349"/>
    </row>
    <row r="20" spans="1:43" customFormat="1" ht="15.75" outlineLevel="2">
      <c r="A20" s="211" t="str">
        <f>A6&amp;"."&amp;A8&amp;"."&amp;A7&amp;"."&amp;B20</f>
        <v>1.c.1.12</v>
      </c>
      <c r="B20">
        <v>12</v>
      </c>
      <c r="C20" t="str">
        <f>'1-GBP'!C20</f>
        <v/>
      </c>
      <c r="M20" s="286">
        <f>IF('3b - EUR - conv.'!M20=0,0,'3a - EUR - local'!M20/'3b - EUR - conv.'!M20)</f>
        <v>0</v>
      </c>
      <c r="N20" s="286">
        <f>IF('2b - USD - conv.'!N20=0,0,'2a - USD - local'!N20/'2b - USD - conv.'!N20)</f>
        <v>0</v>
      </c>
      <c r="O20" s="286">
        <f>IF('2b - USD - conv.'!O20=0,0,'2a - USD - local'!O20/'2b - USD - conv.'!O20)</f>
        <v>0</v>
      </c>
      <c r="P20" s="286">
        <f>IF('2b - USD - conv.'!P20=0,0,'2a - USD - local'!P20/'2b - USD - conv.'!P20)</f>
        <v>0</v>
      </c>
      <c r="Q20" s="286">
        <f>IF('2b - USD - conv.'!Q20=0,0,'2a - USD - local'!Q20/'2b - USD - conv.'!Q20)</f>
        <v>0</v>
      </c>
      <c r="R20" s="286">
        <f>IF('2b - USD - conv.'!R20=0,0,'2a - USD - local'!R20/'2b - USD - conv.'!R20)</f>
        <v>0</v>
      </c>
      <c r="S20" s="286">
        <f>IF('2b - USD - conv.'!S20=0,0,'2a - USD - local'!S20/'2b - USD - conv.'!S20)</f>
        <v>0</v>
      </c>
      <c r="T20" s="286">
        <f>IF('2b - USD - conv.'!T20=0,0,'2a - USD - local'!T20/'2b - USD - conv.'!T20)</f>
        <v>0</v>
      </c>
      <c r="U20" s="286">
        <f>IF('2b - USD - conv.'!U20=0,0,'2a - USD - local'!U20/'2b - USD - conv.'!U20)</f>
        <v>0</v>
      </c>
      <c r="V20" s="286">
        <f>IF('2b - USD - conv.'!V20=0,0,'2a - USD - local'!V20/'2b - USD - conv.'!V20)</f>
        <v>0</v>
      </c>
      <c r="W20" s="286">
        <f>IF('2b - USD - conv.'!W20=0,0,'2a - USD - local'!W20/'2b - USD - conv.'!W20)</f>
        <v>0</v>
      </c>
      <c r="X20" s="286">
        <f>IF('2b - USD - conv.'!X20=0,0,'2a - USD - local'!X20/'2b - USD - conv.'!X20)</f>
        <v>0</v>
      </c>
      <c r="Y20" s="286">
        <f>IF('2b - USD - conv.'!Y20=0,0,'2a - USD - local'!Y20/'2b - USD - conv.'!Y20)</f>
        <v>0</v>
      </c>
      <c r="Z20" s="286">
        <f>IF('2b - USD - conv.'!Z20=0,0,'2a - USD - local'!Z20/'2b - USD - conv.'!Z20)</f>
        <v>0</v>
      </c>
      <c r="AA20" s="286">
        <f>IF('2b - USD - conv.'!AA20=0,0,'2a - USD - local'!AA20/'2b - USD - conv.'!AA20)</f>
        <v>0</v>
      </c>
      <c r="AB20" s="286">
        <f>IF('2b - USD - conv.'!AB20=0,0,'2a - USD - local'!AB20/'2b - USD - conv.'!AB20)</f>
        <v>0</v>
      </c>
      <c r="AC20" s="286">
        <f>IF('2b - USD - conv.'!AC20=0,0,'2a - USD - local'!AC20/'2b - USD - conv.'!AC20)</f>
        <v>0</v>
      </c>
      <c r="AD20" s="286">
        <f>IF('2b - USD - conv.'!AD20=0,0,'2a - USD - local'!AD20/'2b - USD - conv.'!AD20)</f>
        <v>0</v>
      </c>
      <c r="AE20" s="286">
        <f>IF('2b - USD - conv.'!AE20=0,0,'2a - USD - local'!AE20/'2b - USD - conv.'!AE20)</f>
        <v>0</v>
      </c>
      <c r="AF20" s="286">
        <f>IF('2b - USD - conv.'!AF20=0,0,'2a - USD - local'!AF20/'2b - USD - conv.'!AF20)</f>
        <v>0</v>
      </c>
      <c r="AG20" s="286">
        <f>IF('2b - USD - conv.'!AG20=0,0,'2a - USD - local'!AG20/'2b - USD - conv.'!AG20)</f>
        <v>0</v>
      </c>
      <c r="AH20" s="286">
        <f>IF('2b - USD - conv.'!AH20=0,0,'2a - USD - local'!AH20/'2b - USD - conv.'!AH20)</f>
        <v>0</v>
      </c>
      <c r="AI20" s="286">
        <f>IF('2b - USD - conv.'!AI20=0,0,'2a - USD - local'!AI20/'2b - USD - conv.'!AI20)</f>
        <v>0</v>
      </c>
      <c r="AJ20" s="286">
        <f>IF('2b - USD - conv.'!AJ20=0,0,'2a - USD - local'!AJ20/'2b - USD - conv.'!AJ20)</f>
        <v>0</v>
      </c>
      <c r="AK20" s="286">
        <f>IF('2b - USD - conv.'!AK20=0,0,'2a - USD - local'!AK20/'2b - USD - conv.'!AK20)</f>
        <v>0</v>
      </c>
      <c r="AL20" s="286">
        <f>IF('2b - USD - conv.'!AL20=0,0,'2a - USD - local'!AL20/'2b - USD - conv.'!AL20)</f>
        <v>0</v>
      </c>
      <c r="AM20" s="286">
        <f>IF('2b - USD - conv.'!AM20=0,0,'2a - USD - local'!AM20/'2b - USD - conv.'!AM20)</f>
        <v>0</v>
      </c>
      <c r="AN20" s="286">
        <f>IF('2b - USD - conv.'!AN20=0,0,'2a - USD - local'!AN20/'2b - USD - conv.'!AN20)</f>
        <v>0</v>
      </c>
      <c r="AO20" s="286">
        <f>IF('2b - USD - conv.'!AO20=0,0,'2a - USD - local'!AO20/'2b - USD - conv.'!AO20)</f>
        <v>0</v>
      </c>
      <c r="AP20" s="286">
        <f>IF('2b - USD - conv.'!AP20=0,0,'2a - USD - local'!AP20/'2b - USD - conv.'!AP20)</f>
        <v>0</v>
      </c>
      <c r="AQ20" s="349"/>
    </row>
    <row r="21" spans="1:43" customFormat="1" ht="15.75" outlineLevel="1">
      <c r="A21" s="212"/>
      <c r="B21" s="201">
        <f>B20-COUNTIFS(C9:C20,"")</f>
        <v>3</v>
      </c>
      <c r="C21" s="201" t="s">
        <v>285</v>
      </c>
      <c r="D21" s="201"/>
      <c r="E21" s="201"/>
      <c r="F21" s="201"/>
      <c r="G21" s="201"/>
      <c r="H21" s="201"/>
      <c r="I21" s="201"/>
      <c r="J21" s="201"/>
      <c r="K21" s="201"/>
      <c r="L21" s="201"/>
      <c r="M21" s="280">
        <f>SUM(M9:M20)</f>
        <v>0</v>
      </c>
      <c r="N21" s="280">
        <f>SUM(N9:N20)</f>
        <v>0</v>
      </c>
      <c r="O21" s="280">
        <f t="shared" ref="O21:AP21" si="3">SUM(O9:O20)</f>
        <v>0</v>
      </c>
      <c r="P21" s="280">
        <f t="shared" si="3"/>
        <v>0</v>
      </c>
      <c r="Q21" s="280">
        <f t="shared" si="3"/>
        <v>0</v>
      </c>
      <c r="R21" s="280">
        <f t="shared" si="3"/>
        <v>0</v>
      </c>
      <c r="S21" s="280">
        <f t="shared" si="3"/>
        <v>0</v>
      </c>
      <c r="T21" s="280">
        <f t="shared" si="3"/>
        <v>0</v>
      </c>
      <c r="U21" s="280">
        <f t="shared" si="3"/>
        <v>0</v>
      </c>
      <c r="V21" s="280">
        <f t="shared" si="3"/>
        <v>0</v>
      </c>
      <c r="W21" s="280">
        <f t="shared" si="3"/>
        <v>0</v>
      </c>
      <c r="X21" s="280">
        <f t="shared" si="3"/>
        <v>0</v>
      </c>
      <c r="Y21" s="280">
        <f t="shared" si="3"/>
        <v>0</v>
      </c>
      <c r="Z21" s="280">
        <f t="shared" si="3"/>
        <v>0</v>
      </c>
      <c r="AA21" s="280">
        <f t="shared" si="3"/>
        <v>0</v>
      </c>
      <c r="AB21" s="280">
        <f t="shared" si="3"/>
        <v>0</v>
      </c>
      <c r="AC21" s="280">
        <f t="shared" si="3"/>
        <v>0</v>
      </c>
      <c r="AD21" s="280">
        <f t="shared" si="3"/>
        <v>0</v>
      </c>
      <c r="AE21" s="280">
        <f t="shared" si="3"/>
        <v>0</v>
      </c>
      <c r="AF21" s="280">
        <f t="shared" si="3"/>
        <v>0</v>
      </c>
      <c r="AG21" s="280">
        <f t="shared" si="3"/>
        <v>0</v>
      </c>
      <c r="AH21" s="280">
        <f t="shared" si="3"/>
        <v>0</v>
      </c>
      <c r="AI21" s="280">
        <f t="shared" si="3"/>
        <v>0</v>
      </c>
      <c r="AJ21" s="280">
        <f t="shared" si="3"/>
        <v>0</v>
      </c>
      <c r="AK21" s="280">
        <f t="shared" si="3"/>
        <v>0</v>
      </c>
      <c r="AL21" s="280">
        <f t="shared" si="3"/>
        <v>0</v>
      </c>
      <c r="AM21" s="280">
        <f t="shared" si="3"/>
        <v>0</v>
      </c>
      <c r="AN21" s="280">
        <f t="shared" si="3"/>
        <v>0</v>
      </c>
      <c r="AO21" s="280">
        <f t="shared" si="3"/>
        <v>0</v>
      </c>
      <c r="AP21" s="280">
        <f t="shared" si="3"/>
        <v>0</v>
      </c>
    </row>
    <row r="22" spans="1:43" customFormat="1" ht="15.75" outlineLevel="1">
      <c r="A22" s="211"/>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row>
    <row r="23" spans="1:43" customFormat="1" ht="15.75" outlineLevel="1">
      <c r="A23" s="220" t="s">
        <v>216</v>
      </c>
      <c r="B23" s="220" t="s">
        <v>286</v>
      </c>
      <c r="C23" s="220" t="s">
        <v>284</v>
      </c>
      <c r="D23" s="220"/>
      <c r="E23" s="220"/>
      <c r="F23" s="220"/>
      <c r="G23" s="220"/>
      <c r="H23" s="220"/>
      <c r="I23" s="220"/>
      <c r="J23" s="220"/>
      <c r="K23" s="220"/>
      <c r="L23" s="220"/>
      <c r="M23" s="315"/>
      <c r="N23" s="315"/>
      <c r="O23" s="315"/>
      <c r="P23" s="315"/>
      <c r="Q23" s="315"/>
      <c r="R23" s="315"/>
      <c r="S23" s="315"/>
      <c r="T23" s="315"/>
      <c r="U23" s="315"/>
      <c r="V23" s="315"/>
      <c r="W23" s="315"/>
      <c r="X23" s="315"/>
      <c r="Y23" s="315"/>
      <c r="Z23" s="315"/>
      <c r="AA23" s="315"/>
      <c r="AB23" s="315"/>
      <c r="AC23" s="315"/>
      <c r="AD23" s="315"/>
      <c r="AE23" s="315"/>
      <c r="AF23" s="315"/>
      <c r="AG23" s="315"/>
      <c r="AH23" s="315"/>
      <c r="AI23" s="315"/>
      <c r="AJ23" s="315"/>
      <c r="AK23" s="315"/>
      <c r="AL23" s="315"/>
      <c r="AM23" s="315"/>
      <c r="AN23" s="315"/>
      <c r="AO23" s="315"/>
      <c r="AP23" s="315"/>
    </row>
    <row r="24" spans="1:43" customFormat="1" ht="15.75" outlineLevel="2">
      <c r="A24" s="211" t="str">
        <f>A6&amp;"."&amp;A23&amp;"."&amp;A7&amp;"."&amp;B24</f>
        <v>1.o.1.1</v>
      </c>
      <c r="B24">
        <v>1</v>
      </c>
      <c r="C24" t="str">
        <f>'1-GBP'!C24</f>
        <v>Fixed</v>
      </c>
      <c r="M24" s="286">
        <f>IF('3b - EUR - conv.'!M24=0,0,'3a - EUR - local'!M24/'3b - EUR - conv.'!M24)</f>
        <v>0</v>
      </c>
      <c r="N24" s="286">
        <f>IF('3b - EUR - conv.'!N24=0,0,'3a - EUR - local'!N24/'3b - EUR - conv.'!N24)</f>
        <v>0</v>
      </c>
      <c r="O24" s="286">
        <f>IF('3b - EUR - conv.'!O24=0,0,'3a - EUR - local'!O24/'3b - EUR - conv.'!O24)</f>
        <v>0</v>
      </c>
      <c r="P24" s="286">
        <f>IF('3b - EUR - conv.'!P24=0,0,'3a - EUR - local'!P24/'3b - EUR - conv.'!P24)</f>
        <v>0</v>
      </c>
      <c r="Q24" s="286">
        <f>IF('3b - EUR - conv.'!Q24=0,0,'3a - EUR - local'!Q24/'3b - EUR - conv.'!Q24)</f>
        <v>0</v>
      </c>
      <c r="R24" s="286">
        <f>IF('3b - EUR - conv.'!R24=0,0,'3a - EUR - local'!R24/'3b - EUR - conv.'!R24)</f>
        <v>0</v>
      </c>
      <c r="S24" s="286">
        <f>IF('3b - EUR - conv.'!S24=0,0,'3a - EUR - local'!S24/'3b - EUR - conv.'!S24)</f>
        <v>0</v>
      </c>
      <c r="T24" s="286">
        <f>IF('3b - EUR - conv.'!T24=0,0,'3a - EUR - local'!T24/'3b - EUR - conv.'!T24)</f>
        <v>0</v>
      </c>
      <c r="U24" s="286">
        <f>IF('3b - EUR - conv.'!U24=0,0,'3a - EUR - local'!U24/'3b - EUR - conv.'!U24)</f>
        <v>0</v>
      </c>
      <c r="V24" s="286">
        <f>IF('3b - EUR - conv.'!V24=0,0,'3a - EUR - local'!V24/'3b - EUR - conv.'!V24)</f>
        <v>0</v>
      </c>
      <c r="W24" s="286">
        <f>IF('3b - EUR - conv.'!W24=0,0,'3a - EUR - local'!W24/'3b - EUR - conv.'!W24)</f>
        <v>0</v>
      </c>
      <c r="X24" s="286">
        <f>IF('3b - EUR - conv.'!X24=0,0,'3a - EUR - local'!X24/'3b - EUR - conv.'!X24)</f>
        <v>0</v>
      </c>
      <c r="Y24" s="286">
        <f>IF('3b - EUR - conv.'!Y24=0,0,'3a - EUR - local'!Y24/'3b - EUR - conv.'!Y24)</f>
        <v>0</v>
      </c>
      <c r="Z24" s="286">
        <f>IF('3b - EUR - conv.'!Z24=0,0,'3a - EUR - local'!Z24/'3b - EUR - conv.'!Z24)</f>
        <v>0</v>
      </c>
      <c r="AA24" s="286">
        <f>IF('3b - EUR - conv.'!AA24=0,0,'3a - EUR - local'!AA24/'3b - EUR - conv.'!AA24)</f>
        <v>0</v>
      </c>
      <c r="AB24" s="286">
        <f>IF('3b - EUR - conv.'!AB24=0,0,'3a - EUR - local'!AB24/'3b - EUR - conv.'!AB24)</f>
        <v>0</v>
      </c>
      <c r="AC24" s="286">
        <f>IF('3b - EUR - conv.'!AC24=0,0,'3a - EUR - local'!AC24/'3b - EUR - conv.'!AC24)</f>
        <v>0</v>
      </c>
      <c r="AD24" s="286">
        <f>IF('3b - EUR - conv.'!AD24=0,0,'3a - EUR - local'!AD24/'3b - EUR - conv.'!AD24)</f>
        <v>0</v>
      </c>
      <c r="AE24" s="286">
        <f>IF('3b - EUR - conv.'!AE24=0,0,'3a - EUR - local'!AE24/'3b - EUR - conv.'!AE24)</f>
        <v>0</v>
      </c>
      <c r="AF24" s="286">
        <f>IF('3b - EUR - conv.'!AF24=0,0,'3a - EUR - local'!AF24/'3b - EUR - conv.'!AF24)</f>
        <v>0</v>
      </c>
      <c r="AG24" s="286">
        <f>IF('3b - EUR - conv.'!AG24=0,0,'3a - EUR - local'!AG24/'3b - EUR - conv.'!AG24)</f>
        <v>0</v>
      </c>
      <c r="AH24" s="286">
        <f>IF('3b - EUR - conv.'!AH24=0,0,'3a - EUR - local'!AH24/'3b - EUR - conv.'!AH24)</f>
        <v>0</v>
      </c>
      <c r="AI24" s="286">
        <f>IF('3b - EUR - conv.'!AI24=0,0,'3a - EUR - local'!AI24/'3b - EUR - conv.'!AI24)</f>
        <v>0</v>
      </c>
      <c r="AJ24" s="286">
        <f>IF('3b - EUR - conv.'!AJ24=0,0,'3a - EUR - local'!AJ24/'3b - EUR - conv.'!AJ24)</f>
        <v>0</v>
      </c>
      <c r="AK24" s="286">
        <f>IF('3b - EUR - conv.'!AK24=0,0,'3a - EUR - local'!AK24/'3b - EUR - conv.'!AK24)</f>
        <v>0</v>
      </c>
      <c r="AL24" s="286">
        <f>IF('3b - EUR - conv.'!AL24=0,0,'3a - EUR - local'!AL24/'3b - EUR - conv.'!AL24)</f>
        <v>0</v>
      </c>
      <c r="AM24" s="286">
        <f>IF('3b - EUR - conv.'!AM24=0,0,'3a - EUR - local'!AM24/'3b - EUR - conv.'!AM24)</f>
        <v>0</v>
      </c>
      <c r="AN24" s="286">
        <f>IF('3b - EUR - conv.'!AN24=0,0,'3a - EUR - local'!AN24/'3b - EUR - conv.'!AN24)</f>
        <v>0</v>
      </c>
      <c r="AO24" s="286">
        <f>IF('3b - EUR - conv.'!AO24=0,0,'3a - EUR - local'!AO24/'3b - EUR - conv.'!AO24)</f>
        <v>0</v>
      </c>
      <c r="AP24" s="286">
        <f>IF('3b - EUR - conv.'!AP24=0,0,'3a - EUR - local'!AP24/'3b - EUR - conv.'!AP24)</f>
        <v>0</v>
      </c>
      <c r="AQ24" s="349"/>
    </row>
    <row r="25" spans="1:43" customFormat="1" ht="15.75" outlineLevel="2">
      <c r="A25" s="211" t="str">
        <f>A6&amp;"."&amp;A23&amp;"."&amp;A7&amp;"."&amp;B25</f>
        <v>1.o.1.2</v>
      </c>
      <c r="B25">
        <v>2</v>
      </c>
      <c r="C25" t="str">
        <f>'1-GBP'!C25</f>
        <v>Variable</v>
      </c>
      <c r="M25" s="286">
        <f>IF('3b - EUR - conv.'!M25=0,0,'3a - EUR - local'!M25/'3b - EUR - conv.'!M25)</f>
        <v>0</v>
      </c>
      <c r="N25" s="286">
        <f>IF('3b - EUR - conv.'!N25=0,0,'3a - EUR - local'!N25/'3b - EUR - conv.'!N25)</f>
        <v>0</v>
      </c>
      <c r="O25" s="286">
        <f>IF('3b - EUR - conv.'!O25=0,0,'3a - EUR - local'!O25/'3b - EUR - conv.'!O25)</f>
        <v>0</v>
      </c>
      <c r="P25" s="286">
        <f>IF('3b - EUR - conv.'!P25=0,0,'3a - EUR - local'!P25/'3b - EUR - conv.'!P25)</f>
        <v>0</v>
      </c>
      <c r="Q25" s="286">
        <f>IF('3b - EUR - conv.'!Q25=0,0,'3a - EUR - local'!Q25/'3b - EUR - conv.'!Q25)</f>
        <v>0</v>
      </c>
      <c r="R25" s="286">
        <f>IF('3b - EUR - conv.'!R25=0,0,'3a - EUR - local'!R25/'3b - EUR - conv.'!R25)</f>
        <v>0</v>
      </c>
      <c r="S25" s="286">
        <f>IF('3b - EUR - conv.'!S25=0,0,'3a - EUR - local'!S25/'3b - EUR - conv.'!S25)</f>
        <v>0</v>
      </c>
      <c r="T25" s="286">
        <f>IF('3b - EUR - conv.'!T25=0,0,'3a - EUR - local'!T25/'3b - EUR - conv.'!T25)</f>
        <v>0</v>
      </c>
      <c r="U25" s="286">
        <f>IF('3b - EUR - conv.'!U25=0,0,'3a - EUR - local'!U25/'3b - EUR - conv.'!U25)</f>
        <v>0</v>
      </c>
      <c r="V25" s="286">
        <f>IF('3b - EUR - conv.'!V25=0,0,'3a - EUR - local'!V25/'3b - EUR - conv.'!V25)</f>
        <v>0</v>
      </c>
      <c r="W25" s="286">
        <f>IF('3b - EUR - conv.'!W25=0,0,'3a - EUR - local'!W25/'3b - EUR - conv.'!W25)</f>
        <v>0</v>
      </c>
      <c r="X25" s="286">
        <f>IF('3b - EUR - conv.'!X25=0,0,'3a - EUR - local'!X25/'3b - EUR - conv.'!X25)</f>
        <v>0</v>
      </c>
      <c r="Y25" s="286">
        <f>IF('3b - EUR - conv.'!Y25=0,0,'3a - EUR - local'!Y25/'3b - EUR - conv.'!Y25)</f>
        <v>0</v>
      </c>
      <c r="Z25" s="286">
        <f>IF('3b - EUR - conv.'!Z25=0,0,'3a - EUR - local'!Z25/'3b - EUR - conv.'!Z25)</f>
        <v>0</v>
      </c>
      <c r="AA25" s="286">
        <f>IF('3b - EUR - conv.'!AA25=0,0,'3a - EUR - local'!AA25/'3b - EUR - conv.'!AA25)</f>
        <v>0</v>
      </c>
      <c r="AB25" s="286">
        <f>IF('3b - EUR - conv.'!AB25=0,0,'3a - EUR - local'!AB25/'3b - EUR - conv.'!AB25)</f>
        <v>0</v>
      </c>
      <c r="AC25" s="286">
        <f>IF('3b - EUR - conv.'!AC25=0,0,'3a - EUR - local'!AC25/'3b - EUR - conv.'!AC25)</f>
        <v>0</v>
      </c>
      <c r="AD25" s="286">
        <f>IF('3b - EUR - conv.'!AD25=0,0,'3a - EUR - local'!AD25/'3b - EUR - conv.'!AD25)</f>
        <v>0</v>
      </c>
      <c r="AE25" s="286">
        <f>IF('3b - EUR - conv.'!AE25=0,0,'3a - EUR - local'!AE25/'3b - EUR - conv.'!AE25)</f>
        <v>0</v>
      </c>
      <c r="AF25" s="286">
        <f>IF('3b - EUR - conv.'!AF25=0,0,'3a - EUR - local'!AF25/'3b - EUR - conv.'!AF25)</f>
        <v>0</v>
      </c>
      <c r="AG25" s="286">
        <f>IF('3b - EUR - conv.'!AG25=0,0,'3a - EUR - local'!AG25/'3b - EUR - conv.'!AG25)</f>
        <v>0</v>
      </c>
      <c r="AH25" s="286">
        <f>IF('3b - EUR - conv.'!AH25=0,0,'3a - EUR - local'!AH25/'3b - EUR - conv.'!AH25)</f>
        <v>0</v>
      </c>
      <c r="AI25" s="286">
        <f>IF('3b - EUR - conv.'!AI25=0,0,'3a - EUR - local'!AI25/'3b - EUR - conv.'!AI25)</f>
        <v>0</v>
      </c>
      <c r="AJ25" s="286">
        <f>IF('3b - EUR - conv.'!AJ25=0,0,'3a - EUR - local'!AJ25/'3b - EUR - conv.'!AJ25)</f>
        <v>0</v>
      </c>
      <c r="AK25" s="286">
        <f>IF('3b - EUR - conv.'!AK25=0,0,'3a - EUR - local'!AK25/'3b - EUR - conv.'!AK25)</f>
        <v>0</v>
      </c>
      <c r="AL25" s="286">
        <f>IF('3b - EUR - conv.'!AL25=0,0,'3a - EUR - local'!AL25/'3b - EUR - conv.'!AL25)</f>
        <v>0</v>
      </c>
      <c r="AM25" s="286">
        <f>IF('3b - EUR - conv.'!AM25=0,0,'3a - EUR - local'!AM25/'3b - EUR - conv.'!AM25)</f>
        <v>0</v>
      </c>
      <c r="AN25" s="286">
        <f>IF('3b - EUR - conv.'!AN25=0,0,'3a - EUR - local'!AN25/'3b - EUR - conv.'!AN25)</f>
        <v>0</v>
      </c>
      <c r="AO25" s="286">
        <f>IF('3b - EUR - conv.'!AO25=0,0,'3a - EUR - local'!AO25/'3b - EUR - conv.'!AO25)</f>
        <v>0</v>
      </c>
      <c r="AP25" s="286">
        <f>IF('3b - EUR - conv.'!AP25=0,0,'3a - EUR - local'!AP25/'3b - EUR - conv.'!AP25)</f>
        <v>0</v>
      </c>
      <c r="AQ25" s="349"/>
    </row>
    <row r="26" spans="1:43" customFormat="1" ht="15.75" outlineLevel="2">
      <c r="A26" s="211" t="str">
        <f>A6&amp;"."&amp;A23&amp;"."&amp;A7&amp;"."&amp;B26</f>
        <v>1.o.1.3</v>
      </c>
      <c r="B26">
        <v>3</v>
      </c>
      <c r="C26" t="str">
        <f>'1-GBP'!C26</f>
        <v>Common Facilities - Fixed</v>
      </c>
      <c r="M26" s="286">
        <f>IF('3b - EUR - conv.'!M26=0,0,'3a - EUR - local'!M26/'3b - EUR - conv.'!M26)</f>
        <v>0</v>
      </c>
      <c r="N26" s="286">
        <f>IF('3b - EUR - conv.'!N26=0,0,'3a - EUR - local'!N26/'3b - EUR - conv.'!N26)</f>
        <v>0</v>
      </c>
      <c r="O26" s="286">
        <f>IF('3b - EUR - conv.'!O26=0,0,'3a - EUR - local'!O26/'3b - EUR - conv.'!O26)</f>
        <v>0</v>
      </c>
      <c r="P26" s="286">
        <f>IF('3b - EUR - conv.'!P26=0,0,'3a - EUR - local'!P26/'3b - EUR - conv.'!P26)</f>
        <v>0</v>
      </c>
      <c r="Q26" s="286">
        <f>IF('3b - EUR - conv.'!Q26=0,0,'3a - EUR - local'!Q26/'3b - EUR - conv.'!Q26)</f>
        <v>0</v>
      </c>
      <c r="R26" s="286">
        <f>IF('3b - EUR - conv.'!R26=0,0,'3a - EUR - local'!R26/'3b - EUR - conv.'!R26)</f>
        <v>0</v>
      </c>
      <c r="S26" s="286">
        <f>IF('3b - EUR - conv.'!S26=0,0,'3a - EUR - local'!S26/'3b - EUR - conv.'!S26)</f>
        <v>0</v>
      </c>
      <c r="T26" s="286">
        <f>IF('3b - EUR - conv.'!T26=0,0,'3a - EUR - local'!T26/'3b - EUR - conv.'!T26)</f>
        <v>0</v>
      </c>
      <c r="U26" s="286">
        <f>IF('3b - EUR - conv.'!U26=0,0,'3a - EUR - local'!U26/'3b - EUR - conv.'!U26)</f>
        <v>0</v>
      </c>
      <c r="V26" s="286">
        <f>IF('3b - EUR - conv.'!V26=0,0,'3a - EUR - local'!V26/'3b - EUR - conv.'!V26)</f>
        <v>0</v>
      </c>
      <c r="W26" s="286">
        <f>IF('3b - EUR - conv.'!W26=0,0,'3a - EUR - local'!W26/'3b - EUR - conv.'!W26)</f>
        <v>0</v>
      </c>
      <c r="X26" s="286">
        <f>IF('3b - EUR - conv.'!X26=0,0,'3a - EUR - local'!X26/'3b - EUR - conv.'!X26)</f>
        <v>0</v>
      </c>
      <c r="Y26" s="286">
        <f>IF('3b - EUR - conv.'!Y26=0,0,'3a - EUR - local'!Y26/'3b - EUR - conv.'!Y26)</f>
        <v>0</v>
      </c>
      <c r="Z26" s="286">
        <f>IF('3b - EUR - conv.'!Z26=0,0,'3a - EUR - local'!Z26/'3b - EUR - conv.'!Z26)</f>
        <v>0</v>
      </c>
      <c r="AA26" s="286">
        <f>IF('3b - EUR - conv.'!AA26=0,0,'3a - EUR - local'!AA26/'3b - EUR - conv.'!AA26)</f>
        <v>0</v>
      </c>
      <c r="AB26" s="286">
        <f>IF('3b - EUR - conv.'!AB26=0,0,'3a - EUR - local'!AB26/'3b - EUR - conv.'!AB26)</f>
        <v>0</v>
      </c>
      <c r="AC26" s="286">
        <f>IF('3b - EUR - conv.'!AC26=0,0,'3a - EUR - local'!AC26/'3b - EUR - conv.'!AC26)</f>
        <v>0</v>
      </c>
      <c r="AD26" s="286">
        <f>IF('3b - EUR - conv.'!AD26=0,0,'3a - EUR - local'!AD26/'3b - EUR - conv.'!AD26)</f>
        <v>0</v>
      </c>
      <c r="AE26" s="286">
        <f>IF('3b - EUR - conv.'!AE26=0,0,'3a - EUR - local'!AE26/'3b - EUR - conv.'!AE26)</f>
        <v>0</v>
      </c>
      <c r="AF26" s="286">
        <f>IF('3b - EUR - conv.'!AF26=0,0,'3a - EUR - local'!AF26/'3b - EUR - conv.'!AF26)</f>
        <v>0</v>
      </c>
      <c r="AG26" s="286">
        <f>IF('3b - EUR - conv.'!AG26=0,0,'3a - EUR - local'!AG26/'3b - EUR - conv.'!AG26)</f>
        <v>0</v>
      </c>
      <c r="AH26" s="286">
        <f>IF('3b - EUR - conv.'!AH26=0,0,'3a - EUR - local'!AH26/'3b - EUR - conv.'!AH26)</f>
        <v>0</v>
      </c>
      <c r="AI26" s="286">
        <f>IF('3b - EUR - conv.'!AI26=0,0,'3a - EUR - local'!AI26/'3b - EUR - conv.'!AI26)</f>
        <v>0</v>
      </c>
      <c r="AJ26" s="286">
        <f>IF('3b - EUR - conv.'!AJ26=0,0,'3a - EUR - local'!AJ26/'3b - EUR - conv.'!AJ26)</f>
        <v>0</v>
      </c>
      <c r="AK26" s="286">
        <f>IF('3b - EUR - conv.'!AK26=0,0,'3a - EUR - local'!AK26/'3b - EUR - conv.'!AK26)</f>
        <v>0</v>
      </c>
      <c r="AL26" s="286">
        <f>IF('3b - EUR - conv.'!AL26=0,0,'3a - EUR - local'!AL26/'3b - EUR - conv.'!AL26)</f>
        <v>0</v>
      </c>
      <c r="AM26" s="286">
        <f>IF('3b - EUR - conv.'!AM26=0,0,'3a - EUR - local'!AM26/'3b - EUR - conv.'!AM26)</f>
        <v>0</v>
      </c>
      <c r="AN26" s="286">
        <f>IF('3b - EUR - conv.'!AN26=0,0,'3a - EUR - local'!AN26/'3b - EUR - conv.'!AN26)</f>
        <v>0</v>
      </c>
      <c r="AO26" s="286">
        <f>IF('3b - EUR - conv.'!AO26=0,0,'3a - EUR - local'!AO26/'3b - EUR - conv.'!AO26)</f>
        <v>0</v>
      </c>
      <c r="AP26" s="286">
        <f>IF('3b - EUR - conv.'!AP26=0,0,'3a - EUR - local'!AP26/'3b - EUR - conv.'!AP26)</f>
        <v>0</v>
      </c>
      <c r="AQ26" s="349"/>
    </row>
    <row r="27" spans="1:43" customFormat="1" ht="15.75" outlineLevel="2">
      <c r="A27" s="211" t="str">
        <f>A6&amp;"."&amp;A23&amp;"."&amp;A7&amp;"."&amp;B27</f>
        <v>1.o.1.4</v>
      </c>
      <c r="B27">
        <v>4</v>
      </c>
      <c r="C27" t="str">
        <f>'1-GBP'!C27</f>
        <v>Common Facilities - Operating/Variable</v>
      </c>
      <c r="M27" s="286">
        <f>IF('3b - EUR - conv.'!M27=0,0,'3a - EUR - local'!M27/'3b - EUR - conv.'!M27)</f>
        <v>0</v>
      </c>
      <c r="N27" s="286">
        <f>IF('3b - EUR - conv.'!N27=0,0,'3a - EUR - local'!N27/'3b - EUR - conv.'!N27)</f>
        <v>0</v>
      </c>
      <c r="O27" s="286">
        <f>IF('3b - EUR - conv.'!O27=0,0,'3a - EUR - local'!O27/'3b - EUR - conv.'!O27)</f>
        <v>0</v>
      </c>
      <c r="P27" s="286">
        <f>IF('3b - EUR - conv.'!P27=0,0,'3a - EUR - local'!P27/'3b - EUR - conv.'!P27)</f>
        <v>0</v>
      </c>
      <c r="Q27" s="286">
        <f>IF('3b - EUR - conv.'!Q27=0,0,'3a - EUR - local'!Q27/'3b - EUR - conv.'!Q27)</f>
        <v>0</v>
      </c>
      <c r="R27" s="286">
        <f>IF('3b - EUR - conv.'!R27=0,0,'3a - EUR - local'!R27/'3b - EUR - conv.'!R27)</f>
        <v>0</v>
      </c>
      <c r="S27" s="286">
        <f>IF('3b - EUR - conv.'!S27=0,0,'3a - EUR - local'!S27/'3b - EUR - conv.'!S27)</f>
        <v>0</v>
      </c>
      <c r="T27" s="286">
        <f>IF('3b - EUR - conv.'!T27=0,0,'3a - EUR - local'!T27/'3b - EUR - conv.'!T27)</f>
        <v>0</v>
      </c>
      <c r="U27" s="286">
        <f>IF('3b - EUR - conv.'!U27=0,0,'3a - EUR - local'!U27/'3b - EUR - conv.'!U27)</f>
        <v>0</v>
      </c>
      <c r="V27" s="286">
        <f>IF('3b - EUR - conv.'!V27=0,0,'3a - EUR - local'!V27/'3b - EUR - conv.'!V27)</f>
        <v>0</v>
      </c>
      <c r="W27" s="286">
        <f>IF('3b - EUR - conv.'!W27=0,0,'3a - EUR - local'!W27/'3b - EUR - conv.'!W27)</f>
        <v>0</v>
      </c>
      <c r="X27" s="286">
        <f>IF('3b - EUR - conv.'!X27=0,0,'3a - EUR - local'!X27/'3b - EUR - conv.'!X27)</f>
        <v>0</v>
      </c>
      <c r="Y27" s="286">
        <f>IF('3b - EUR - conv.'!Y27=0,0,'3a - EUR - local'!Y27/'3b - EUR - conv.'!Y27)</f>
        <v>0</v>
      </c>
      <c r="Z27" s="286">
        <f>IF('3b - EUR - conv.'!Z27=0,0,'3a - EUR - local'!Z27/'3b - EUR - conv.'!Z27)</f>
        <v>0</v>
      </c>
      <c r="AA27" s="286">
        <f>IF('3b - EUR - conv.'!AA27=0,0,'3a - EUR - local'!AA27/'3b - EUR - conv.'!AA27)</f>
        <v>0</v>
      </c>
      <c r="AB27" s="286">
        <f>IF('3b - EUR - conv.'!AB27=0,0,'3a - EUR - local'!AB27/'3b - EUR - conv.'!AB27)</f>
        <v>0</v>
      </c>
      <c r="AC27" s="286">
        <f>IF('3b - EUR - conv.'!AC27=0,0,'3a - EUR - local'!AC27/'3b - EUR - conv.'!AC27)</f>
        <v>0</v>
      </c>
      <c r="AD27" s="286">
        <f>IF('3b - EUR - conv.'!AD27=0,0,'3a - EUR - local'!AD27/'3b - EUR - conv.'!AD27)</f>
        <v>0</v>
      </c>
      <c r="AE27" s="286">
        <f>IF('3b - EUR - conv.'!AE27=0,0,'3a - EUR - local'!AE27/'3b - EUR - conv.'!AE27)</f>
        <v>0</v>
      </c>
      <c r="AF27" s="286">
        <f>IF('3b - EUR - conv.'!AF27=0,0,'3a - EUR - local'!AF27/'3b - EUR - conv.'!AF27)</f>
        <v>0</v>
      </c>
      <c r="AG27" s="286">
        <f>IF('3b - EUR - conv.'!AG27=0,0,'3a - EUR - local'!AG27/'3b - EUR - conv.'!AG27)</f>
        <v>0</v>
      </c>
      <c r="AH27" s="286">
        <f>IF('3b - EUR - conv.'!AH27=0,0,'3a - EUR - local'!AH27/'3b - EUR - conv.'!AH27)</f>
        <v>0</v>
      </c>
      <c r="AI27" s="286">
        <f>IF('3b - EUR - conv.'!AI27=0,0,'3a - EUR - local'!AI27/'3b - EUR - conv.'!AI27)</f>
        <v>0</v>
      </c>
      <c r="AJ27" s="286">
        <f>IF('3b - EUR - conv.'!AJ27=0,0,'3a - EUR - local'!AJ27/'3b - EUR - conv.'!AJ27)</f>
        <v>0</v>
      </c>
      <c r="AK27" s="286">
        <f>IF('3b - EUR - conv.'!AK27=0,0,'3a - EUR - local'!AK27/'3b - EUR - conv.'!AK27)</f>
        <v>0</v>
      </c>
      <c r="AL27" s="286">
        <f>IF('3b - EUR - conv.'!AL27=0,0,'3a - EUR - local'!AL27/'3b - EUR - conv.'!AL27)</f>
        <v>0</v>
      </c>
      <c r="AM27" s="286">
        <f>IF('3b - EUR - conv.'!AM27=0,0,'3a - EUR - local'!AM27/'3b - EUR - conv.'!AM27)</f>
        <v>0</v>
      </c>
      <c r="AN27" s="286">
        <f>IF('3b - EUR - conv.'!AN27=0,0,'3a - EUR - local'!AN27/'3b - EUR - conv.'!AN27)</f>
        <v>0</v>
      </c>
      <c r="AO27" s="286">
        <f>IF('3b - EUR - conv.'!AO27=0,0,'3a - EUR - local'!AO27/'3b - EUR - conv.'!AO27)</f>
        <v>0</v>
      </c>
      <c r="AP27" s="286">
        <f>IF('3b - EUR - conv.'!AP27=0,0,'3a - EUR - local'!AP27/'3b - EUR - conv.'!AP27)</f>
        <v>0</v>
      </c>
      <c r="AQ27" s="349"/>
    </row>
    <row r="28" spans="1:43" customFormat="1" ht="15.75" outlineLevel="2">
      <c r="A28" s="211" t="str">
        <f>A6&amp;"."&amp;A23&amp;"."&amp;A7&amp;"."&amp;B28</f>
        <v>1.o.1.5</v>
      </c>
      <c r="B28">
        <v>5</v>
      </c>
      <c r="C28" t="str">
        <f>'1-GBP'!C28</f>
        <v/>
      </c>
      <c r="M28" s="286">
        <f>IF('3b - EUR - conv.'!M28=0,0,'3a - EUR - local'!M28/'3b - EUR - conv.'!M28)</f>
        <v>0</v>
      </c>
      <c r="N28" s="286">
        <f>IF('3b - EUR - conv.'!N28=0,0,'3a - EUR - local'!N28/'3b - EUR - conv.'!N28)</f>
        <v>0</v>
      </c>
      <c r="O28" s="286">
        <f>IF('3b - EUR - conv.'!O28=0,0,'3a - EUR - local'!O28/'3b - EUR - conv.'!O28)</f>
        <v>0</v>
      </c>
      <c r="P28" s="286">
        <f>IF('3b - EUR - conv.'!P28=0,0,'3a - EUR - local'!P28/'3b - EUR - conv.'!P28)</f>
        <v>0</v>
      </c>
      <c r="Q28" s="286">
        <f>IF('3b - EUR - conv.'!Q28=0,0,'3a - EUR - local'!Q28/'3b - EUR - conv.'!Q28)</f>
        <v>0</v>
      </c>
      <c r="R28" s="286">
        <f>IF('3b - EUR - conv.'!R28=0,0,'3a - EUR - local'!R28/'3b - EUR - conv.'!R28)</f>
        <v>0</v>
      </c>
      <c r="S28" s="286">
        <f>IF('3b - EUR - conv.'!S28=0,0,'3a - EUR - local'!S28/'3b - EUR - conv.'!S28)</f>
        <v>0</v>
      </c>
      <c r="T28" s="286">
        <f>IF('3b - EUR - conv.'!T28=0,0,'3a - EUR - local'!T28/'3b - EUR - conv.'!T28)</f>
        <v>0</v>
      </c>
      <c r="U28" s="286">
        <f>IF('3b - EUR - conv.'!U28=0,0,'3a - EUR - local'!U28/'3b - EUR - conv.'!U28)</f>
        <v>0</v>
      </c>
      <c r="V28" s="286">
        <f>IF('3b - EUR - conv.'!V28=0,0,'3a - EUR - local'!V28/'3b - EUR - conv.'!V28)</f>
        <v>0</v>
      </c>
      <c r="W28" s="286">
        <f>IF('3b - EUR - conv.'!W28=0,0,'3a - EUR - local'!W28/'3b - EUR - conv.'!W28)</f>
        <v>0</v>
      </c>
      <c r="X28" s="286">
        <f>IF('3b - EUR - conv.'!X28=0,0,'3a - EUR - local'!X28/'3b - EUR - conv.'!X28)</f>
        <v>0</v>
      </c>
      <c r="Y28" s="286">
        <f>IF('3b - EUR - conv.'!Y28=0,0,'3a - EUR - local'!Y28/'3b - EUR - conv.'!Y28)</f>
        <v>0</v>
      </c>
      <c r="Z28" s="286">
        <f>IF('3b - EUR - conv.'!Z28=0,0,'3a - EUR - local'!Z28/'3b - EUR - conv.'!Z28)</f>
        <v>0</v>
      </c>
      <c r="AA28" s="286">
        <f>IF('3b - EUR - conv.'!AA28=0,0,'3a - EUR - local'!AA28/'3b - EUR - conv.'!AA28)</f>
        <v>0</v>
      </c>
      <c r="AB28" s="286">
        <f>IF('3b - EUR - conv.'!AB28=0,0,'3a - EUR - local'!AB28/'3b - EUR - conv.'!AB28)</f>
        <v>0</v>
      </c>
      <c r="AC28" s="286">
        <f>IF('3b - EUR - conv.'!AC28=0,0,'3a - EUR - local'!AC28/'3b - EUR - conv.'!AC28)</f>
        <v>0</v>
      </c>
      <c r="AD28" s="286">
        <f>IF('3b - EUR - conv.'!AD28=0,0,'3a - EUR - local'!AD28/'3b - EUR - conv.'!AD28)</f>
        <v>0</v>
      </c>
      <c r="AE28" s="286">
        <f>IF('3b - EUR - conv.'!AE28=0,0,'3a - EUR - local'!AE28/'3b - EUR - conv.'!AE28)</f>
        <v>0</v>
      </c>
      <c r="AF28" s="286">
        <f>IF('3b - EUR - conv.'!AF28=0,0,'3a - EUR - local'!AF28/'3b - EUR - conv.'!AF28)</f>
        <v>0</v>
      </c>
      <c r="AG28" s="286">
        <f>IF('3b - EUR - conv.'!AG28=0,0,'3a - EUR - local'!AG28/'3b - EUR - conv.'!AG28)</f>
        <v>0</v>
      </c>
      <c r="AH28" s="286">
        <f>IF('3b - EUR - conv.'!AH28=0,0,'3a - EUR - local'!AH28/'3b - EUR - conv.'!AH28)</f>
        <v>0</v>
      </c>
      <c r="AI28" s="286">
        <f>IF('3b - EUR - conv.'!AI28=0,0,'3a - EUR - local'!AI28/'3b - EUR - conv.'!AI28)</f>
        <v>0</v>
      </c>
      <c r="AJ28" s="286">
        <f>IF('3b - EUR - conv.'!AJ28=0,0,'3a - EUR - local'!AJ28/'3b - EUR - conv.'!AJ28)</f>
        <v>0</v>
      </c>
      <c r="AK28" s="286">
        <f>IF('3b - EUR - conv.'!AK28=0,0,'3a - EUR - local'!AK28/'3b - EUR - conv.'!AK28)</f>
        <v>0</v>
      </c>
      <c r="AL28" s="286">
        <f>IF('3b - EUR - conv.'!AL28=0,0,'3a - EUR - local'!AL28/'3b - EUR - conv.'!AL28)</f>
        <v>0</v>
      </c>
      <c r="AM28" s="286">
        <f>IF('3b - EUR - conv.'!AM28=0,0,'3a - EUR - local'!AM28/'3b - EUR - conv.'!AM28)</f>
        <v>0</v>
      </c>
      <c r="AN28" s="286">
        <f>IF('3b - EUR - conv.'!AN28=0,0,'3a - EUR - local'!AN28/'3b - EUR - conv.'!AN28)</f>
        <v>0</v>
      </c>
      <c r="AO28" s="286">
        <f>IF('3b - EUR - conv.'!AO28=0,0,'3a - EUR - local'!AO28/'3b - EUR - conv.'!AO28)</f>
        <v>0</v>
      </c>
      <c r="AP28" s="286">
        <f>IF('3b - EUR - conv.'!AP28=0,0,'3a - EUR - local'!AP28/'3b - EUR - conv.'!AP28)</f>
        <v>0</v>
      </c>
      <c r="AQ28" s="349"/>
    </row>
    <row r="29" spans="1:43" customFormat="1" ht="15.75" outlineLevel="2">
      <c r="A29" s="211" t="str">
        <f>A6&amp;"."&amp;A23&amp;"."&amp;A7&amp;"."&amp;B29</f>
        <v>1.o.1.6</v>
      </c>
      <c r="B29">
        <v>6</v>
      </c>
      <c r="C29" t="str">
        <f>'1-GBP'!C29</f>
        <v/>
      </c>
      <c r="M29" s="286">
        <f>IF('3b - EUR - conv.'!M29=0,0,'3a - EUR - local'!M29/'3b - EUR - conv.'!M29)</f>
        <v>0</v>
      </c>
      <c r="N29" s="286">
        <f>IF('3b - EUR - conv.'!N29=0,0,'3a - EUR - local'!N29/'3b - EUR - conv.'!N29)</f>
        <v>0</v>
      </c>
      <c r="O29" s="286">
        <f>IF('3b - EUR - conv.'!O29=0,0,'3a - EUR - local'!O29/'3b - EUR - conv.'!O29)</f>
        <v>0</v>
      </c>
      <c r="P29" s="286">
        <f>IF('3b - EUR - conv.'!P29=0,0,'3a - EUR - local'!P29/'3b - EUR - conv.'!P29)</f>
        <v>0</v>
      </c>
      <c r="Q29" s="286">
        <f>IF('3b - EUR - conv.'!Q29=0,0,'3a - EUR - local'!Q29/'3b - EUR - conv.'!Q29)</f>
        <v>0</v>
      </c>
      <c r="R29" s="286">
        <f>IF('3b - EUR - conv.'!R29=0,0,'3a - EUR - local'!R29/'3b - EUR - conv.'!R29)</f>
        <v>0</v>
      </c>
      <c r="S29" s="286">
        <f>IF('3b - EUR - conv.'!S29=0,0,'3a - EUR - local'!S29/'3b - EUR - conv.'!S29)</f>
        <v>0</v>
      </c>
      <c r="T29" s="286">
        <f>IF('3b - EUR - conv.'!T29=0,0,'3a - EUR - local'!T29/'3b - EUR - conv.'!T29)</f>
        <v>0</v>
      </c>
      <c r="U29" s="286">
        <f>IF('3b - EUR - conv.'!U29=0,0,'3a - EUR - local'!U29/'3b - EUR - conv.'!U29)</f>
        <v>0</v>
      </c>
      <c r="V29" s="286">
        <f>IF('3b - EUR - conv.'!V29=0,0,'3a - EUR - local'!V29/'3b - EUR - conv.'!V29)</f>
        <v>0</v>
      </c>
      <c r="W29" s="286">
        <f>IF('3b - EUR - conv.'!W29=0,0,'3a - EUR - local'!W29/'3b - EUR - conv.'!W29)</f>
        <v>0</v>
      </c>
      <c r="X29" s="286">
        <f>IF('3b - EUR - conv.'!X29=0,0,'3a - EUR - local'!X29/'3b - EUR - conv.'!X29)</f>
        <v>0</v>
      </c>
      <c r="Y29" s="286">
        <f>IF('3b - EUR - conv.'!Y29=0,0,'3a - EUR - local'!Y29/'3b - EUR - conv.'!Y29)</f>
        <v>0</v>
      </c>
      <c r="Z29" s="286">
        <f>IF('3b - EUR - conv.'!Z29=0,0,'3a - EUR - local'!Z29/'3b - EUR - conv.'!Z29)</f>
        <v>0</v>
      </c>
      <c r="AA29" s="286">
        <f>IF('3b - EUR - conv.'!AA29=0,0,'3a - EUR - local'!AA29/'3b - EUR - conv.'!AA29)</f>
        <v>0</v>
      </c>
      <c r="AB29" s="286">
        <f>IF('3b - EUR - conv.'!AB29=0,0,'3a - EUR - local'!AB29/'3b - EUR - conv.'!AB29)</f>
        <v>0</v>
      </c>
      <c r="AC29" s="286">
        <f>IF('3b - EUR - conv.'!AC29=0,0,'3a - EUR - local'!AC29/'3b - EUR - conv.'!AC29)</f>
        <v>0</v>
      </c>
      <c r="AD29" s="286">
        <f>IF('3b - EUR - conv.'!AD29=0,0,'3a - EUR - local'!AD29/'3b - EUR - conv.'!AD29)</f>
        <v>0</v>
      </c>
      <c r="AE29" s="286">
        <f>IF('3b - EUR - conv.'!AE29=0,0,'3a - EUR - local'!AE29/'3b - EUR - conv.'!AE29)</f>
        <v>0</v>
      </c>
      <c r="AF29" s="286">
        <f>IF('3b - EUR - conv.'!AF29=0,0,'3a - EUR - local'!AF29/'3b - EUR - conv.'!AF29)</f>
        <v>0</v>
      </c>
      <c r="AG29" s="286">
        <f>IF('3b - EUR - conv.'!AG29=0,0,'3a - EUR - local'!AG29/'3b - EUR - conv.'!AG29)</f>
        <v>0</v>
      </c>
      <c r="AH29" s="286">
        <f>IF('3b - EUR - conv.'!AH29=0,0,'3a - EUR - local'!AH29/'3b - EUR - conv.'!AH29)</f>
        <v>0</v>
      </c>
      <c r="AI29" s="286">
        <f>IF('3b - EUR - conv.'!AI29=0,0,'3a - EUR - local'!AI29/'3b - EUR - conv.'!AI29)</f>
        <v>0</v>
      </c>
      <c r="AJ29" s="286">
        <f>IF('3b - EUR - conv.'!AJ29=0,0,'3a - EUR - local'!AJ29/'3b - EUR - conv.'!AJ29)</f>
        <v>0</v>
      </c>
      <c r="AK29" s="286">
        <f>IF('3b - EUR - conv.'!AK29=0,0,'3a - EUR - local'!AK29/'3b - EUR - conv.'!AK29)</f>
        <v>0</v>
      </c>
      <c r="AL29" s="286">
        <f>IF('3b - EUR - conv.'!AL29=0,0,'3a - EUR - local'!AL29/'3b - EUR - conv.'!AL29)</f>
        <v>0</v>
      </c>
      <c r="AM29" s="286">
        <f>IF('3b - EUR - conv.'!AM29=0,0,'3a - EUR - local'!AM29/'3b - EUR - conv.'!AM29)</f>
        <v>0</v>
      </c>
      <c r="AN29" s="286">
        <f>IF('3b - EUR - conv.'!AN29=0,0,'3a - EUR - local'!AN29/'3b - EUR - conv.'!AN29)</f>
        <v>0</v>
      </c>
      <c r="AO29" s="286">
        <f>IF('3b - EUR - conv.'!AO29=0,0,'3a - EUR - local'!AO29/'3b - EUR - conv.'!AO29)</f>
        <v>0</v>
      </c>
      <c r="AP29" s="286">
        <f>IF('3b - EUR - conv.'!AP29=0,0,'3a - EUR - local'!AP29/'3b - EUR - conv.'!AP29)</f>
        <v>0</v>
      </c>
      <c r="AQ29" s="349"/>
    </row>
    <row r="30" spans="1:43" customFormat="1" ht="15.75" outlineLevel="2">
      <c r="A30" s="211" t="str">
        <f>A6&amp;"."&amp;A23&amp;"."&amp;A7&amp;"."&amp;B30</f>
        <v>1.o.1.7</v>
      </c>
      <c r="B30">
        <v>7</v>
      </c>
      <c r="C30" t="str">
        <f>'1-GBP'!C30</f>
        <v/>
      </c>
      <c r="M30" s="286">
        <f>IF('3b - EUR - conv.'!M30=0,0,'3a - EUR - local'!M30/'3b - EUR - conv.'!M30)</f>
        <v>0</v>
      </c>
      <c r="N30" s="286">
        <f>IF('3b - EUR - conv.'!N30=0,0,'3a - EUR - local'!N30/'3b - EUR - conv.'!N30)</f>
        <v>0</v>
      </c>
      <c r="O30" s="286">
        <f>IF('3b - EUR - conv.'!O30=0,0,'3a - EUR - local'!O30/'3b - EUR - conv.'!O30)</f>
        <v>0</v>
      </c>
      <c r="P30" s="286">
        <f>IF('3b - EUR - conv.'!P30=0,0,'3a - EUR - local'!P30/'3b - EUR - conv.'!P30)</f>
        <v>0</v>
      </c>
      <c r="Q30" s="286">
        <f>IF('3b - EUR - conv.'!Q30=0,0,'3a - EUR - local'!Q30/'3b - EUR - conv.'!Q30)</f>
        <v>0</v>
      </c>
      <c r="R30" s="286">
        <f>IF('3b - EUR - conv.'!R30=0,0,'3a - EUR - local'!R30/'3b - EUR - conv.'!R30)</f>
        <v>0</v>
      </c>
      <c r="S30" s="286">
        <f>IF('3b - EUR - conv.'!S30=0,0,'3a - EUR - local'!S30/'3b - EUR - conv.'!S30)</f>
        <v>0</v>
      </c>
      <c r="T30" s="286">
        <f>IF('3b - EUR - conv.'!T30=0,0,'3a - EUR - local'!T30/'3b - EUR - conv.'!T30)</f>
        <v>0</v>
      </c>
      <c r="U30" s="286">
        <f>IF('3b - EUR - conv.'!U30=0,0,'3a - EUR - local'!U30/'3b - EUR - conv.'!U30)</f>
        <v>0</v>
      </c>
      <c r="V30" s="286">
        <f>IF('3b - EUR - conv.'!V30=0,0,'3a - EUR - local'!V30/'3b - EUR - conv.'!V30)</f>
        <v>0</v>
      </c>
      <c r="W30" s="286">
        <f>IF('3b - EUR - conv.'!W30=0,0,'3a - EUR - local'!W30/'3b - EUR - conv.'!W30)</f>
        <v>0</v>
      </c>
      <c r="X30" s="286">
        <f>IF('3b - EUR - conv.'!X30=0,0,'3a - EUR - local'!X30/'3b - EUR - conv.'!X30)</f>
        <v>0</v>
      </c>
      <c r="Y30" s="286">
        <f>IF('3b - EUR - conv.'!Y30=0,0,'3a - EUR - local'!Y30/'3b - EUR - conv.'!Y30)</f>
        <v>0</v>
      </c>
      <c r="Z30" s="286">
        <f>IF('3b - EUR - conv.'!Z30=0,0,'3a - EUR - local'!Z30/'3b - EUR - conv.'!Z30)</f>
        <v>0</v>
      </c>
      <c r="AA30" s="286">
        <f>IF('3b - EUR - conv.'!AA30=0,0,'3a - EUR - local'!AA30/'3b - EUR - conv.'!AA30)</f>
        <v>0</v>
      </c>
      <c r="AB30" s="286">
        <f>IF('3b - EUR - conv.'!AB30=0,0,'3a - EUR - local'!AB30/'3b - EUR - conv.'!AB30)</f>
        <v>0</v>
      </c>
      <c r="AC30" s="286">
        <f>IF('3b - EUR - conv.'!AC30=0,0,'3a - EUR - local'!AC30/'3b - EUR - conv.'!AC30)</f>
        <v>0</v>
      </c>
      <c r="AD30" s="286">
        <f>IF('3b - EUR - conv.'!AD30=0,0,'3a - EUR - local'!AD30/'3b - EUR - conv.'!AD30)</f>
        <v>0</v>
      </c>
      <c r="AE30" s="286">
        <f>IF('3b - EUR - conv.'!AE30=0,0,'3a - EUR - local'!AE30/'3b - EUR - conv.'!AE30)</f>
        <v>0</v>
      </c>
      <c r="AF30" s="286">
        <f>IF('3b - EUR - conv.'!AF30=0,0,'3a - EUR - local'!AF30/'3b - EUR - conv.'!AF30)</f>
        <v>0</v>
      </c>
      <c r="AG30" s="286">
        <f>IF('3b - EUR - conv.'!AG30=0,0,'3a - EUR - local'!AG30/'3b - EUR - conv.'!AG30)</f>
        <v>0</v>
      </c>
      <c r="AH30" s="286">
        <f>IF('3b - EUR - conv.'!AH30=0,0,'3a - EUR - local'!AH30/'3b - EUR - conv.'!AH30)</f>
        <v>0</v>
      </c>
      <c r="AI30" s="286">
        <f>IF('3b - EUR - conv.'!AI30=0,0,'3a - EUR - local'!AI30/'3b - EUR - conv.'!AI30)</f>
        <v>0</v>
      </c>
      <c r="AJ30" s="286">
        <f>IF('3b - EUR - conv.'!AJ30=0,0,'3a - EUR - local'!AJ30/'3b - EUR - conv.'!AJ30)</f>
        <v>0</v>
      </c>
      <c r="AK30" s="286">
        <f>IF('3b - EUR - conv.'!AK30=0,0,'3a - EUR - local'!AK30/'3b - EUR - conv.'!AK30)</f>
        <v>0</v>
      </c>
      <c r="AL30" s="286">
        <f>IF('3b - EUR - conv.'!AL30=0,0,'3a - EUR - local'!AL30/'3b - EUR - conv.'!AL30)</f>
        <v>0</v>
      </c>
      <c r="AM30" s="286">
        <f>IF('3b - EUR - conv.'!AM30=0,0,'3a - EUR - local'!AM30/'3b - EUR - conv.'!AM30)</f>
        <v>0</v>
      </c>
      <c r="AN30" s="286">
        <f>IF('3b - EUR - conv.'!AN30=0,0,'3a - EUR - local'!AN30/'3b - EUR - conv.'!AN30)</f>
        <v>0</v>
      </c>
      <c r="AO30" s="286">
        <f>IF('3b - EUR - conv.'!AO30=0,0,'3a - EUR - local'!AO30/'3b - EUR - conv.'!AO30)</f>
        <v>0</v>
      </c>
      <c r="AP30" s="286">
        <f>IF('3b - EUR - conv.'!AP30=0,0,'3a - EUR - local'!AP30/'3b - EUR - conv.'!AP30)</f>
        <v>0</v>
      </c>
      <c r="AQ30" s="349"/>
    </row>
    <row r="31" spans="1:43" customFormat="1" ht="15.75" outlineLevel="2">
      <c r="A31" s="211" t="str">
        <f>A6&amp;"."&amp;A23&amp;"."&amp;A7&amp;"."&amp;B31</f>
        <v>1.o.1.8</v>
      </c>
      <c r="B31">
        <v>8</v>
      </c>
      <c r="C31" t="str">
        <f>'1-GBP'!C31</f>
        <v/>
      </c>
      <c r="M31" s="286">
        <f>IF('3b - EUR - conv.'!M31=0,0,'3a - EUR - local'!M31/'3b - EUR - conv.'!M31)</f>
        <v>0</v>
      </c>
      <c r="N31" s="286">
        <f>IF('3b - EUR - conv.'!N31=0,0,'3a - EUR - local'!N31/'3b - EUR - conv.'!N31)</f>
        <v>0</v>
      </c>
      <c r="O31" s="286">
        <f>IF('3b - EUR - conv.'!O31=0,0,'3a - EUR - local'!O31/'3b - EUR - conv.'!O31)</f>
        <v>0</v>
      </c>
      <c r="P31" s="286">
        <f>IF('3b - EUR - conv.'!P31=0,0,'3a - EUR - local'!P31/'3b - EUR - conv.'!P31)</f>
        <v>0</v>
      </c>
      <c r="Q31" s="286">
        <f>IF('3b - EUR - conv.'!Q31=0,0,'3a - EUR - local'!Q31/'3b - EUR - conv.'!Q31)</f>
        <v>0</v>
      </c>
      <c r="R31" s="286">
        <f>IF('3b - EUR - conv.'!R31=0,0,'3a - EUR - local'!R31/'3b - EUR - conv.'!R31)</f>
        <v>0</v>
      </c>
      <c r="S31" s="286">
        <f>IF('3b - EUR - conv.'!S31=0,0,'3a - EUR - local'!S31/'3b - EUR - conv.'!S31)</f>
        <v>0</v>
      </c>
      <c r="T31" s="286">
        <f>IF('3b - EUR - conv.'!T31=0,0,'3a - EUR - local'!T31/'3b - EUR - conv.'!T31)</f>
        <v>0</v>
      </c>
      <c r="U31" s="286">
        <f>IF('3b - EUR - conv.'!U31=0,0,'3a - EUR - local'!U31/'3b - EUR - conv.'!U31)</f>
        <v>0</v>
      </c>
      <c r="V31" s="286">
        <f>IF('3b - EUR - conv.'!V31=0,0,'3a - EUR - local'!V31/'3b - EUR - conv.'!V31)</f>
        <v>0</v>
      </c>
      <c r="W31" s="286">
        <f>IF('3b - EUR - conv.'!W31=0,0,'3a - EUR - local'!W31/'3b - EUR - conv.'!W31)</f>
        <v>0</v>
      </c>
      <c r="X31" s="286">
        <f>IF('3b - EUR - conv.'!X31=0,0,'3a - EUR - local'!X31/'3b - EUR - conv.'!X31)</f>
        <v>0</v>
      </c>
      <c r="Y31" s="286">
        <f>IF('3b - EUR - conv.'!Y31=0,0,'3a - EUR - local'!Y31/'3b - EUR - conv.'!Y31)</f>
        <v>0</v>
      </c>
      <c r="Z31" s="286">
        <f>IF('3b - EUR - conv.'!Z31=0,0,'3a - EUR - local'!Z31/'3b - EUR - conv.'!Z31)</f>
        <v>0</v>
      </c>
      <c r="AA31" s="286">
        <f>IF('3b - EUR - conv.'!AA31=0,0,'3a - EUR - local'!AA31/'3b - EUR - conv.'!AA31)</f>
        <v>0</v>
      </c>
      <c r="AB31" s="286">
        <f>IF('3b - EUR - conv.'!AB31=0,0,'3a - EUR - local'!AB31/'3b - EUR - conv.'!AB31)</f>
        <v>0</v>
      </c>
      <c r="AC31" s="286">
        <f>IF('3b - EUR - conv.'!AC31=0,0,'3a - EUR - local'!AC31/'3b - EUR - conv.'!AC31)</f>
        <v>0</v>
      </c>
      <c r="AD31" s="286">
        <f>IF('3b - EUR - conv.'!AD31=0,0,'3a - EUR - local'!AD31/'3b - EUR - conv.'!AD31)</f>
        <v>0</v>
      </c>
      <c r="AE31" s="286">
        <f>IF('3b - EUR - conv.'!AE31=0,0,'3a - EUR - local'!AE31/'3b - EUR - conv.'!AE31)</f>
        <v>0</v>
      </c>
      <c r="AF31" s="286">
        <f>IF('3b - EUR - conv.'!AF31=0,0,'3a - EUR - local'!AF31/'3b - EUR - conv.'!AF31)</f>
        <v>0</v>
      </c>
      <c r="AG31" s="286">
        <f>IF('3b - EUR - conv.'!AG31=0,0,'3a - EUR - local'!AG31/'3b - EUR - conv.'!AG31)</f>
        <v>0</v>
      </c>
      <c r="AH31" s="286">
        <f>IF('3b - EUR - conv.'!AH31=0,0,'3a - EUR - local'!AH31/'3b - EUR - conv.'!AH31)</f>
        <v>0</v>
      </c>
      <c r="AI31" s="286">
        <f>IF('3b - EUR - conv.'!AI31=0,0,'3a - EUR - local'!AI31/'3b - EUR - conv.'!AI31)</f>
        <v>0</v>
      </c>
      <c r="AJ31" s="286">
        <f>IF('3b - EUR - conv.'!AJ31=0,0,'3a - EUR - local'!AJ31/'3b - EUR - conv.'!AJ31)</f>
        <v>0</v>
      </c>
      <c r="AK31" s="286">
        <f>IF('3b - EUR - conv.'!AK31=0,0,'3a - EUR - local'!AK31/'3b - EUR - conv.'!AK31)</f>
        <v>0</v>
      </c>
      <c r="AL31" s="286">
        <f>IF('3b - EUR - conv.'!AL31=0,0,'3a - EUR - local'!AL31/'3b - EUR - conv.'!AL31)</f>
        <v>0</v>
      </c>
      <c r="AM31" s="286">
        <f>IF('3b - EUR - conv.'!AM31=0,0,'3a - EUR - local'!AM31/'3b - EUR - conv.'!AM31)</f>
        <v>0</v>
      </c>
      <c r="AN31" s="286">
        <f>IF('3b - EUR - conv.'!AN31=0,0,'3a - EUR - local'!AN31/'3b - EUR - conv.'!AN31)</f>
        <v>0</v>
      </c>
      <c r="AO31" s="286">
        <f>IF('3b - EUR - conv.'!AO31=0,0,'3a - EUR - local'!AO31/'3b - EUR - conv.'!AO31)</f>
        <v>0</v>
      </c>
      <c r="AP31" s="286">
        <f>IF('3b - EUR - conv.'!AP31=0,0,'3a - EUR - local'!AP31/'3b - EUR - conv.'!AP31)</f>
        <v>0</v>
      </c>
      <c r="AQ31" s="349"/>
    </row>
    <row r="32" spans="1:43" customFormat="1" ht="15.75" outlineLevel="2">
      <c r="A32" s="211" t="str">
        <f>A6&amp;"."&amp;A23&amp;"."&amp;A7&amp;"."&amp;B32</f>
        <v>1.o.1.9</v>
      </c>
      <c r="B32">
        <v>9</v>
      </c>
      <c r="C32" t="str">
        <f>'1-GBP'!C32</f>
        <v/>
      </c>
      <c r="M32" s="286">
        <f>IF('3b - EUR - conv.'!M32=0,0,'3a - EUR - local'!M32/'3b - EUR - conv.'!M32)</f>
        <v>0</v>
      </c>
      <c r="N32" s="286">
        <f>IF('3b - EUR - conv.'!N32=0,0,'3a - EUR - local'!N32/'3b - EUR - conv.'!N32)</f>
        <v>0</v>
      </c>
      <c r="O32" s="286">
        <f>IF('3b - EUR - conv.'!O32=0,0,'3a - EUR - local'!O32/'3b - EUR - conv.'!O32)</f>
        <v>0</v>
      </c>
      <c r="P32" s="286">
        <f>IF('3b - EUR - conv.'!P32=0,0,'3a - EUR - local'!P32/'3b - EUR - conv.'!P32)</f>
        <v>0</v>
      </c>
      <c r="Q32" s="286">
        <f>IF('3b - EUR - conv.'!Q32=0,0,'3a - EUR - local'!Q32/'3b - EUR - conv.'!Q32)</f>
        <v>0</v>
      </c>
      <c r="R32" s="286">
        <f>IF('3b - EUR - conv.'!R32=0,0,'3a - EUR - local'!R32/'3b - EUR - conv.'!R32)</f>
        <v>0</v>
      </c>
      <c r="S32" s="286">
        <f>IF('3b - EUR - conv.'!S32=0,0,'3a - EUR - local'!S32/'3b - EUR - conv.'!S32)</f>
        <v>0</v>
      </c>
      <c r="T32" s="286">
        <f>IF('3b - EUR - conv.'!T32=0,0,'3a - EUR - local'!T32/'3b - EUR - conv.'!T32)</f>
        <v>0</v>
      </c>
      <c r="U32" s="286">
        <f>IF('3b - EUR - conv.'!U32=0,0,'3a - EUR - local'!U32/'3b - EUR - conv.'!U32)</f>
        <v>0</v>
      </c>
      <c r="V32" s="286">
        <f>IF('3b - EUR - conv.'!V32=0,0,'3a - EUR - local'!V32/'3b - EUR - conv.'!V32)</f>
        <v>0</v>
      </c>
      <c r="W32" s="286">
        <f>IF('3b - EUR - conv.'!W32=0,0,'3a - EUR - local'!W32/'3b - EUR - conv.'!W32)</f>
        <v>0</v>
      </c>
      <c r="X32" s="286">
        <f>IF('3b - EUR - conv.'!X32=0,0,'3a - EUR - local'!X32/'3b - EUR - conv.'!X32)</f>
        <v>0</v>
      </c>
      <c r="Y32" s="286">
        <f>IF('3b - EUR - conv.'!Y32=0,0,'3a - EUR - local'!Y32/'3b - EUR - conv.'!Y32)</f>
        <v>0</v>
      </c>
      <c r="Z32" s="286">
        <f>IF('3b - EUR - conv.'!Z32=0,0,'3a - EUR - local'!Z32/'3b - EUR - conv.'!Z32)</f>
        <v>0</v>
      </c>
      <c r="AA32" s="286">
        <f>IF('3b - EUR - conv.'!AA32=0,0,'3a - EUR - local'!AA32/'3b - EUR - conv.'!AA32)</f>
        <v>0</v>
      </c>
      <c r="AB32" s="286">
        <f>IF('3b - EUR - conv.'!AB32=0,0,'3a - EUR - local'!AB32/'3b - EUR - conv.'!AB32)</f>
        <v>0</v>
      </c>
      <c r="AC32" s="286">
        <f>IF('3b - EUR - conv.'!AC32=0,0,'3a - EUR - local'!AC32/'3b - EUR - conv.'!AC32)</f>
        <v>0</v>
      </c>
      <c r="AD32" s="286">
        <f>IF('3b - EUR - conv.'!AD32=0,0,'3a - EUR - local'!AD32/'3b - EUR - conv.'!AD32)</f>
        <v>0</v>
      </c>
      <c r="AE32" s="286">
        <f>IF('3b - EUR - conv.'!AE32=0,0,'3a - EUR - local'!AE32/'3b - EUR - conv.'!AE32)</f>
        <v>0</v>
      </c>
      <c r="AF32" s="286">
        <f>IF('3b - EUR - conv.'!AF32=0,0,'3a - EUR - local'!AF32/'3b - EUR - conv.'!AF32)</f>
        <v>0</v>
      </c>
      <c r="AG32" s="286">
        <f>IF('3b - EUR - conv.'!AG32=0,0,'3a - EUR - local'!AG32/'3b - EUR - conv.'!AG32)</f>
        <v>0</v>
      </c>
      <c r="AH32" s="286">
        <f>IF('3b - EUR - conv.'!AH32=0,0,'3a - EUR - local'!AH32/'3b - EUR - conv.'!AH32)</f>
        <v>0</v>
      </c>
      <c r="AI32" s="286">
        <f>IF('3b - EUR - conv.'!AI32=0,0,'3a - EUR - local'!AI32/'3b - EUR - conv.'!AI32)</f>
        <v>0</v>
      </c>
      <c r="AJ32" s="286">
        <f>IF('3b - EUR - conv.'!AJ32=0,0,'3a - EUR - local'!AJ32/'3b - EUR - conv.'!AJ32)</f>
        <v>0</v>
      </c>
      <c r="AK32" s="286">
        <f>IF('3b - EUR - conv.'!AK32=0,0,'3a - EUR - local'!AK32/'3b - EUR - conv.'!AK32)</f>
        <v>0</v>
      </c>
      <c r="AL32" s="286">
        <f>IF('3b - EUR - conv.'!AL32=0,0,'3a - EUR - local'!AL32/'3b - EUR - conv.'!AL32)</f>
        <v>0</v>
      </c>
      <c r="AM32" s="286">
        <f>IF('3b - EUR - conv.'!AM32=0,0,'3a - EUR - local'!AM32/'3b - EUR - conv.'!AM32)</f>
        <v>0</v>
      </c>
      <c r="AN32" s="286">
        <f>IF('3b - EUR - conv.'!AN32=0,0,'3a - EUR - local'!AN32/'3b - EUR - conv.'!AN32)</f>
        <v>0</v>
      </c>
      <c r="AO32" s="286">
        <f>IF('3b - EUR - conv.'!AO32=0,0,'3a - EUR - local'!AO32/'3b - EUR - conv.'!AO32)</f>
        <v>0</v>
      </c>
      <c r="AP32" s="286">
        <f>IF('3b - EUR - conv.'!AP32=0,0,'3a - EUR - local'!AP32/'3b - EUR - conv.'!AP32)</f>
        <v>0</v>
      </c>
      <c r="AQ32" s="349"/>
    </row>
    <row r="33" spans="1:43" customFormat="1" ht="15.75" outlineLevel="2">
      <c r="A33" s="211" t="str">
        <f>A6&amp;"."&amp;A23&amp;"."&amp;A7&amp;"."&amp;B33</f>
        <v>1.o.1.10</v>
      </c>
      <c r="B33">
        <v>10</v>
      </c>
      <c r="C33" t="str">
        <f>'1-GBP'!C33</f>
        <v/>
      </c>
      <c r="M33" s="286">
        <f>IF('3b - EUR - conv.'!M33=0,0,'3a - EUR - local'!M33/'3b - EUR - conv.'!M33)</f>
        <v>0</v>
      </c>
      <c r="N33" s="286">
        <f>IF('3b - EUR - conv.'!N33=0,0,'3a - EUR - local'!N33/'3b - EUR - conv.'!N33)</f>
        <v>0</v>
      </c>
      <c r="O33" s="286">
        <f>IF('3b - EUR - conv.'!O33=0,0,'3a - EUR - local'!O33/'3b - EUR - conv.'!O33)</f>
        <v>0</v>
      </c>
      <c r="P33" s="286">
        <f>IF('3b - EUR - conv.'!P33=0,0,'3a - EUR - local'!P33/'3b - EUR - conv.'!P33)</f>
        <v>0</v>
      </c>
      <c r="Q33" s="286">
        <f>IF('3b - EUR - conv.'!Q33=0,0,'3a - EUR - local'!Q33/'3b - EUR - conv.'!Q33)</f>
        <v>0</v>
      </c>
      <c r="R33" s="286">
        <f>IF('3b - EUR - conv.'!R33=0,0,'3a - EUR - local'!R33/'3b - EUR - conv.'!R33)</f>
        <v>0</v>
      </c>
      <c r="S33" s="286">
        <f>IF('3b - EUR - conv.'!S33=0,0,'3a - EUR - local'!S33/'3b - EUR - conv.'!S33)</f>
        <v>0</v>
      </c>
      <c r="T33" s="286">
        <f>IF('3b - EUR - conv.'!T33=0,0,'3a - EUR - local'!T33/'3b - EUR - conv.'!T33)</f>
        <v>0</v>
      </c>
      <c r="U33" s="286">
        <f>IF('3b - EUR - conv.'!U33=0,0,'3a - EUR - local'!U33/'3b - EUR - conv.'!U33)</f>
        <v>0</v>
      </c>
      <c r="V33" s="286">
        <f>IF('3b - EUR - conv.'!V33=0,0,'3a - EUR - local'!V33/'3b - EUR - conv.'!V33)</f>
        <v>0</v>
      </c>
      <c r="W33" s="286">
        <f>IF('3b - EUR - conv.'!W33=0,0,'3a - EUR - local'!W33/'3b - EUR - conv.'!W33)</f>
        <v>0</v>
      </c>
      <c r="X33" s="286">
        <f>IF('3b - EUR - conv.'!X33=0,0,'3a - EUR - local'!X33/'3b - EUR - conv.'!X33)</f>
        <v>0</v>
      </c>
      <c r="Y33" s="286">
        <f>IF('3b - EUR - conv.'!Y33=0,0,'3a - EUR - local'!Y33/'3b - EUR - conv.'!Y33)</f>
        <v>0</v>
      </c>
      <c r="Z33" s="286">
        <f>IF('3b - EUR - conv.'!Z33=0,0,'3a - EUR - local'!Z33/'3b - EUR - conv.'!Z33)</f>
        <v>0</v>
      </c>
      <c r="AA33" s="286">
        <f>IF('3b - EUR - conv.'!AA33=0,0,'3a - EUR - local'!AA33/'3b - EUR - conv.'!AA33)</f>
        <v>0</v>
      </c>
      <c r="AB33" s="286">
        <f>IF('3b - EUR - conv.'!AB33=0,0,'3a - EUR - local'!AB33/'3b - EUR - conv.'!AB33)</f>
        <v>0</v>
      </c>
      <c r="AC33" s="286">
        <f>IF('3b - EUR - conv.'!AC33=0,0,'3a - EUR - local'!AC33/'3b - EUR - conv.'!AC33)</f>
        <v>0</v>
      </c>
      <c r="AD33" s="286">
        <f>IF('3b - EUR - conv.'!AD33=0,0,'3a - EUR - local'!AD33/'3b - EUR - conv.'!AD33)</f>
        <v>0</v>
      </c>
      <c r="AE33" s="286">
        <f>IF('3b - EUR - conv.'!AE33=0,0,'3a - EUR - local'!AE33/'3b - EUR - conv.'!AE33)</f>
        <v>0</v>
      </c>
      <c r="AF33" s="286">
        <f>IF('3b - EUR - conv.'!AF33=0,0,'3a - EUR - local'!AF33/'3b - EUR - conv.'!AF33)</f>
        <v>0</v>
      </c>
      <c r="AG33" s="286">
        <f>IF('3b - EUR - conv.'!AG33=0,0,'3a - EUR - local'!AG33/'3b - EUR - conv.'!AG33)</f>
        <v>0</v>
      </c>
      <c r="AH33" s="286">
        <f>IF('3b - EUR - conv.'!AH33=0,0,'3a - EUR - local'!AH33/'3b - EUR - conv.'!AH33)</f>
        <v>0</v>
      </c>
      <c r="AI33" s="286">
        <f>IF('3b - EUR - conv.'!AI33=0,0,'3a - EUR - local'!AI33/'3b - EUR - conv.'!AI33)</f>
        <v>0</v>
      </c>
      <c r="AJ33" s="286">
        <f>IF('3b - EUR - conv.'!AJ33=0,0,'3a - EUR - local'!AJ33/'3b - EUR - conv.'!AJ33)</f>
        <v>0</v>
      </c>
      <c r="AK33" s="286">
        <f>IF('3b - EUR - conv.'!AK33=0,0,'3a - EUR - local'!AK33/'3b - EUR - conv.'!AK33)</f>
        <v>0</v>
      </c>
      <c r="AL33" s="286">
        <f>IF('3b - EUR - conv.'!AL33=0,0,'3a - EUR - local'!AL33/'3b - EUR - conv.'!AL33)</f>
        <v>0</v>
      </c>
      <c r="AM33" s="286">
        <f>IF('3b - EUR - conv.'!AM33=0,0,'3a - EUR - local'!AM33/'3b - EUR - conv.'!AM33)</f>
        <v>0</v>
      </c>
      <c r="AN33" s="286">
        <f>IF('3b - EUR - conv.'!AN33=0,0,'3a - EUR - local'!AN33/'3b - EUR - conv.'!AN33)</f>
        <v>0</v>
      </c>
      <c r="AO33" s="286">
        <f>IF('3b - EUR - conv.'!AO33=0,0,'3a - EUR - local'!AO33/'3b - EUR - conv.'!AO33)</f>
        <v>0</v>
      </c>
      <c r="AP33" s="286">
        <f>IF('3b - EUR - conv.'!AP33=0,0,'3a - EUR - local'!AP33/'3b - EUR - conv.'!AP33)</f>
        <v>0</v>
      </c>
      <c r="AQ33" s="349"/>
    </row>
    <row r="34" spans="1:43" customFormat="1" ht="15.75" outlineLevel="2">
      <c r="A34" s="211" t="str">
        <f>A6&amp;"."&amp;A23&amp;"."&amp;A7&amp;"."&amp;B34</f>
        <v>1.o.1.11</v>
      </c>
      <c r="B34">
        <v>11</v>
      </c>
      <c r="C34" t="str">
        <f>'1-GBP'!C34</f>
        <v/>
      </c>
      <c r="M34" s="286">
        <f>IF('3b - EUR - conv.'!M34=0,0,'3a - EUR - local'!M34/'3b - EUR - conv.'!M34)</f>
        <v>0</v>
      </c>
      <c r="N34" s="286">
        <f>IF('3b - EUR - conv.'!N34=0,0,'3a - EUR - local'!N34/'3b - EUR - conv.'!N34)</f>
        <v>0</v>
      </c>
      <c r="O34" s="286">
        <f>IF('3b - EUR - conv.'!O34=0,0,'3a - EUR - local'!O34/'3b - EUR - conv.'!O34)</f>
        <v>0</v>
      </c>
      <c r="P34" s="286">
        <f>IF('3b - EUR - conv.'!P34=0,0,'3a - EUR - local'!P34/'3b - EUR - conv.'!P34)</f>
        <v>0</v>
      </c>
      <c r="Q34" s="286">
        <f>IF('3b - EUR - conv.'!Q34=0,0,'3a - EUR - local'!Q34/'3b - EUR - conv.'!Q34)</f>
        <v>0</v>
      </c>
      <c r="R34" s="286">
        <f>IF('3b - EUR - conv.'!R34=0,0,'3a - EUR - local'!R34/'3b - EUR - conv.'!R34)</f>
        <v>0</v>
      </c>
      <c r="S34" s="286">
        <f>IF('3b - EUR - conv.'!S34=0,0,'3a - EUR - local'!S34/'3b - EUR - conv.'!S34)</f>
        <v>0</v>
      </c>
      <c r="T34" s="286">
        <f>IF('3b - EUR - conv.'!T34=0,0,'3a - EUR - local'!T34/'3b - EUR - conv.'!T34)</f>
        <v>0</v>
      </c>
      <c r="U34" s="286">
        <f>IF('3b - EUR - conv.'!U34=0,0,'3a - EUR - local'!U34/'3b - EUR - conv.'!U34)</f>
        <v>0</v>
      </c>
      <c r="V34" s="286">
        <f>IF('3b - EUR - conv.'!V34=0,0,'3a - EUR - local'!V34/'3b - EUR - conv.'!V34)</f>
        <v>0</v>
      </c>
      <c r="W34" s="286">
        <f>IF('3b - EUR - conv.'!W34=0,0,'3a - EUR - local'!W34/'3b - EUR - conv.'!W34)</f>
        <v>0</v>
      </c>
      <c r="X34" s="286">
        <f>IF('3b - EUR - conv.'!X34=0,0,'3a - EUR - local'!X34/'3b - EUR - conv.'!X34)</f>
        <v>0</v>
      </c>
      <c r="Y34" s="286">
        <f>IF('3b - EUR - conv.'!Y34=0,0,'3a - EUR - local'!Y34/'3b - EUR - conv.'!Y34)</f>
        <v>0</v>
      </c>
      <c r="Z34" s="286">
        <f>IF('3b - EUR - conv.'!Z34=0,0,'3a - EUR - local'!Z34/'3b - EUR - conv.'!Z34)</f>
        <v>0</v>
      </c>
      <c r="AA34" s="286">
        <f>IF('3b - EUR - conv.'!AA34=0,0,'3a - EUR - local'!AA34/'3b - EUR - conv.'!AA34)</f>
        <v>0</v>
      </c>
      <c r="AB34" s="286">
        <f>IF('3b - EUR - conv.'!AB34=0,0,'3a - EUR - local'!AB34/'3b - EUR - conv.'!AB34)</f>
        <v>0</v>
      </c>
      <c r="AC34" s="286">
        <f>IF('3b - EUR - conv.'!AC34=0,0,'3a - EUR - local'!AC34/'3b - EUR - conv.'!AC34)</f>
        <v>0</v>
      </c>
      <c r="AD34" s="286">
        <f>IF('3b - EUR - conv.'!AD34=0,0,'3a - EUR - local'!AD34/'3b - EUR - conv.'!AD34)</f>
        <v>0</v>
      </c>
      <c r="AE34" s="286">
        <f>IF('3b - EUR - conv.'!AE34=0,0,'3a - EUR - local'!AE34/'3b - EUR - conv.'!AE34)</f>
        <v>0</v>
      </c>
      <c r="AF34" s="286">
        <f>IF('3b - EUR - conv.'!AF34=0,0,'3a - EUR - local'!AF34/'3b - EUR - conv.'!AF34)</f>
        <v>0</v>
      </c>
      <c r="AG34" s="286">
        <f>IF('3b - EUR - conv.'!AG34=0,0,'3a - EUR - local'!AG34/'3b - EUR - conv.'!AG34)</f>
        <v>0</v>
      </c>
      <c r="AH34" s="286">
        <f>IF('3b - EUR - conv.'!AH34=0,0,'3a - EUR - local'!AH34/'3b - EUR - conv.'!AH34)</f>
        <v>0</v>
      </c>
      <c r="AI34" s="286">
        <f>IF('3b - EUR - conv.'!AI34=0,0,'3a - EUR - local'!AI34/'3b - EUR - conv.'!AI34)</f>
        <v>0</v>
      </c>
      <c r="AJ34" s="286">
        <f>IF('3b - EUR - conv.'!AJ34=0,0,'3a - EUR - local'!AJ34/'3b - EUR - conv.'!AJ34)</f>
        <v>0</v>
      </c>
      <c r="AK34" s="286">
        <f>IF('3b - EUR - conv.'!AK34=0,0,'3a - EUR - local'!AK34/'3b - EUR - conv.'!AK34)</f>
        <v>0</v>
      </c>
      <c r="AL34" s="286">
        <f>IF('3b - EUR - conv.'!AL34=0,0,'3a - EUR - local'!AL34/'3b - EUR - conv.'!AL34)</f>
        <v>0</v>
      </c>
      <c r="AM34" s="286">
        <f>IF('3b - EUR - conv.'!AM34=0,0,'3a - EUR - local'!AM34/'3b - EUR - conv.'!AM34)</f>
        <v>0</v>
      </c>
      <c r="AN34" s="286">
        <f>IF('3b - EUR - conv.'!AN34=0,0,'3a - EUR - local'!AN34/'3b - EUR - conv.'!AN34)</f>
        <v>0</v>
      </c>
      <c r="AO34" s="286">
        <f>IF('3b - EUR - conv.'!AO34=0,0,'3a - EUR - local'!AO34/'3b - EUR - conv.'!AO34)</f>
        <v>0</v>
      </c>
      <c r="AP34" s="286">
        <f>IF('3b - EUR - conv.'!AP34=0,0,'3a - EUR - local'!AP34/'3b - EUR - conv.'!AP34)</f>
        <v>0</v>
      </c>
      <c r="AQ34" s="349"/>
    </row>
    <row r="35" spans="1:43" customFormat="1" ht="15.75" outlineLevel="2">
      <c r="A35" s="211" t="str">
        <f>A6&amp;"."&amp;A23&amp;"."&amp;A7&amp;"."&amp;B35</f>
        <v>1.o.1.12</v>
      </c>
      <c r="B35">
        <v>12</v>
      </c>
      <c r="C35" t="str">
        <f>'1-GBP'!C35</f>
        <v/>
      </c>
      <c r="M35" s="286">
        <f>IF('3b - EUR - conv.'!M35=0,0,'3a - EUR - local'!M35/'3b - EUR - conv.'!M35)</f>
        <v>0</v>
      </c>
      <c r="N35" s="286">
        <f>IF('3b - EUR - conv.'!N35=0,0,'3a - EUR - local'!N35/'3b - EUR - conv.'!N35)</f>
        <v>0</v>
      </c>
      <c r="O35" s="286">
        <f>IF('3b - EUR - conv.'!O35=0,0,'3a - EUR - local'!O35/'3b - EUR - conv.'!O35)</f>
        <v>0</v>
      </c>
      <c r="P35" s="286">
        <f>IF('3b - EUR - conv.'!P35=0,0,'3a - EUR - local'!P35/'3b - EUR - conv.'!P35)</f>
        <v>0</v>
      </c>
      <c r="Q35" s="286">
        <f>IF('3b - EUR - conv.'!Q35=0,0,'3a - EUR - local'!Q35/'3b - EUR - conv.'!Q35)</f>
        <v>0</v>
      </c>
      <c r="R35" s="286">
        <f>IF('3b - EUR - conv.'!R35=0,0,'3a - EUR - local'!R35/'3b - EUR - conv.'!R35)</f>
        <v>0</v>
      </c>
      <c r="S35" s="286">
        <f>IF('3b - EUR - conv.'!S35=0,0,'3a - EUR - local'!S35/'3b - EUR - conv.'!S35)</f>
        <v>0</v>
      </c>
      <c r="T35" s="286">
        <f>IF('3b - EUR - conv.'!T35=0,0,'3a - EUR - local'!T35/'3b - EUR - conv.'!T35)</f>
        <v>0</v>
      </c>
      <c r="U35" s="286">
        <f>IF('3b - EUR - conv.'!U35=0,0,'3a - EUR - local'!U35/'3b - EUR - conv.'!U35)</f>
        <v>0</v>
      </c>
      <c r="V35" s="286">
        <f>IF('3b - EUR - conv.'!V35=0,0,'3a - EUR - local'!V35/'3b - EUR - conv.'!V35)</f>
        <v>0</v>
      </c>
      <c r="W35" s="286">
        <f>IF('3b - EUR - conv.'!W35=0,0,'3a - EUR - local'!W35/'3b - EUR - conv.'!W35)</f>
        <v>0</v>
      </c>
      <c r="X35" s="286">
        <f>IF('3b - EUR - conv.'!X35=0,0,'3a - EUR - local'!X35/'3b - EUR - conv.'!X35)</f>
        <v>0</v>
      </c>
      <c r="Y35" s="286">
        <f>IF('3b - EUR - conv.'!Y35=0,0,'3a - EUR - local'!Y35/'3b - EUR - conv.'!Y35)</f>
        <v>0</v>
      </c>
      <c r="Z35" s="286">
        <f>IF('3b - EUR - conv.'!Z35=0,0,'3a - EUR - local'!Z35/'3b - EUR - conv.'!Z35)</f>
        <v>0</v>
      </c>
      <c r="AA35" s="286">
        <f>IF('3b - EUR - conv.'!AA35=0,0,'3a - EUR - local'!AA35/'3b - EUR - conv.'!AA35)</f>
        <v>0</v>
      </c>
      <c r="AB35" s="286">
        <f>IF('3b - EUR - conv.'!AB35=0,0,'3a - EUR - local'!AB35/'3b - EUR - conv.'!AB35)</f>
        <v>0</v>
      </c>
      <c r="AC35" s="286">
        <f>IF('3b - EUR - conv.'!AC35=0,0,'3a - EUR - local'!AC35/'3b - EUR - conv.'!AC35)</f>
        <v>0</v>
      </c>
      <c r="AD35" s="286">
        <f>IF('3b - EUR - conv.'!AD35=0,0,'3a - EUR - local'!AD35/'3b - EUR - conv.'!AD35)</f>
        <v>0</v>
      </c>
      <c r="AE35" s="286">
        <f>IF('3b - EUR - conv.'!AE35=0,0,'3a - EUR - local'!AE35/'3b - EUR - conv.'!AE35)</f>
        <v>0</v>
      </c>
      <c r="AF35" s="286">
        <f>IF('3b - EUR - conv.'!AF35=0,0,'3a - EUR - local'!AF35/'3b - EUR - conv.'!AF35)</f>
        <v>0</v>
      </c>
      <c r="AG35" s="286">
        <f>IF('3b - EUR - conv.'!AG35=0,0,'3a - EUR - local'!AG35/'3b - EUR - conv.'!AG35)</f>
        <v>0</v>
      </c>
      <c r="AH35" s="286">
        <f>IF('3b - EUR - conv.'!AH35=0,0,'3a - EUR - local'!AH35/'3b - EUR - conv.'!AH35)</f>
        <v>0</v>
      </c>
      <c r="AI35" s="286">
        <f>IF('3b - EUR - conv.'!AI35=0,0,'3a - EUR - local'!AI35/'3b - EUR - conv.'!AI35)</f>
        <v>0</v>
      </c>
      <c r="AJ35" s="286">
        <f>IF('3b - EUR - conv.'!AJ35=0,0,'3a - EUR - local'!AJ35/'3b - EUR - conv.'!AJ35)</f>
        <v>0</v>
      </c>
      <c r="AK35" s="286">
        <f>IF('3b - EUR - conv.'!AK35=0,0,'3a - EUR - local'!AK35/'3b - EUR - conv.'!AK35)</f>
        <v>0</v>
      </c>
      <c r="AL35" s="286">
        <f>IF('3b - EUR - conv.'!AL35=0,0,'3a - EUR - local'!AL35/'3b - EUR - conv.'!AL35)</f>
        <v>0</v>
      </c>
      <c r="AM35" s="286">
        <f>IF('3b - EUR - conv.'!AM35=0,0,'3a - EUR - local'!AM35/'3b - EUR - conv.'!AM35)</f>
        <v>0</v>
      </c>
      <c r="AN35" s="286">
        <f>IF('3b - EUR - conv.'!AN35=0,0,'3a - EUR - local'!AN35/'3b - EUR - conv.'!AN35)</f>
        <v>0</v>
      </c>
      <c r="AO35" s="286">
        <f>IF('3b - EUR - conv.'!AO35=0,0,'3a - EUR - local'!AO35/'3b - EUR - conv.'!AO35)</f>
        <v>0</v>
      </c>
      <c r="AP35" s="286">
        <f>IF('3b - EUR - conv.'!AP35=0,0,'3a - EUR - local'!AP35/'3b - EUR - conv.'!AP35)</f>
        <v>0</v>
      </c>
      <c r="AQ35" s="349"/>
    </row>
    <row r="36" spans="1:43" customFormat="1" ht="15.75" outlineLevel="1">
      <c r="A36" s="212"/>
      <c r="B36" s="201">
        <f>B35-COUNTIFS(C24:C35,"")</f>
        <v>4</v>
      </c>
      <c r="C36" s="201" t="s">
        <v>285</v>
      </c>
      <c r="D36" s="201"/>
      <c r="E36" s="201"/>
      <c r="F36" s="201"/>
      <c r="G36" s="201"/>
      <c r="H36" s="201"/>
      <c r="I36" s="201"/>
      <c r="J36" s="201"/>
      <c r="K36" s="201"/>
      <c r="L36" s="201"/>
      <c r="M36" s="280">
        <f>SUM(M24:M35)</f>
        <v>0</v>
      </c>
      <c r="N36" s="280">
        <f t="shared" ref="N36:AP36" si="4">SUM(N24:N35)</f>
        <v>0</v>
      </c>
      <c r="O36" s="280">
        <f t="shared" si="4"/>
        <v>0</v>
      </c>
      <c r="P36" s="280">
        <f t="shared" si="4"/>
        <v>0</v>
      </c>
      <c r="Q36" s="280">
        <f t="shared" si="4"/>
        <v>0</v>
      </c>
      <c r="R36" s="280">
        <f t="shared" si="4"/>
        <v>0</v>
      </c>
      <c r="S36" s="280">
        <f t="shared" si="4"/>
        <v>0</v>
      </c>
      <c r="T36" s="280">
        <f t="shared" si="4"/>
        <v>0</v>
      </c>
      <c r="U36" s="280">
        <f t="shared" si="4"/>
        <v>0</v>
      </c>
      <c r="V36" s="280">
        <f t="shared" si="4"/>
        <v>0</v>
      </c>
      <c r="W36" s="280">
        <f t="shared" si="4"/>
        <v>0</v>
      </c>
      <c r="X36" s="280">
        <f t="shared" si="4"/>
        <v>0</v>
      </c>
      <c r="Y36" s="280">
        <f t="shared" si="4"/>
        <v>0</v>
      </c>
      <c r="Z36" s="280">
        <f t="shared" si="4"/>
        <v>0</v>
      </c>
      <c r="AA36" s="280">
        <f t="shared" si="4"/>
        <v>0</v>
      </c>
      <c r="AB36" s="280">
        <f t="shared" si="4"/>
        <v>0</v>
      </c>
      <c r="AC36" s="280">
        <f t="shared" si="4"/>
        <v>0</v>
      </c>
      <c r="AD36" s="280">
        <f t="shared" si="4"/>
        <v>0</v>
      </c>
      <c r="AE36" s="280">
        <f t="shared" si="4"/>
        <v>0</v>
      </c>
      <c r="AF36" s="280">
        <f t="shared" si="4"/>
        <v>0</v>
      </c>
      <c r="AG36" s="280">
        <f t="shared" si="4"/>
        <v>0</v>
      </c>
      <c r="AH36" s="280">
        <f t="shared" si="4"/>
        <v>0</v>
      </c>
      <c r="AI36" s="280">
        <f t="shared" si="4"/>
        <v>0</v>
      </c>
      <c r="AJ36" s="280">
        <f t="shared" si="4"/>
        <v>0</v>
      </c>
      <c r="AK36" s="280">
        <f t="shared" si="4"/>
        <v>0</v>
      </c>
      <c r="AL36" s="280">
        <f t="shared" si="4"/>
        <v>0</v>
      </c>
      <c r="AM36" s="280">
        <f t="shared" si="4"/>
        <v>0</v>
      </c>
      <c r="AN36" s="280">
        <f t="shared" si="4"/>
        <v>0</v>
      </c>
      <c r="AO36" s="280">
        <f t="shared" si="4"/>
        <v>0</v>
      </c>
      <c r="AP36" s="280">
        <f t="shared" si="4"/>
        <v>0</v>
      </c>
    </row>
    <row r="37" spans="1:43" customFormat="1" ht="15.75" outlineLevel="1">
      <c r="A37" s="221"/>
      <c r="B37" s="222"/>
      <c r="C37" s="222"/>
      <c r="D37" s="222"/>
      <c r="E37" s="222"/>
      <c r="F37" s="222"/>
      <c r="G37" s="222"/>
      <c r="H37" s="222"/>
      <c r="I37" s="222"/>
      <c r="J37" s="222"/>
      <c r="K37" s="222"/>
      <c r="L37" s="222"/>
      <c r="M37" s="317"/>
      <c r="N37" s="317"/>
      <c r="O37" s="317"/>
      <c r="P37" s="317"/>
      <c r="Q37" s="317"/>
      <c r="R37" s="317"/>
      <c r="S37" s="317"/>
      <c r="T37" s="317"/>
      <c r="U37" s="317"/>
      <c r="V37" s="317"/>
      <c r="W37" s="317"/>
      <c r="X37" s="317"/>
      <c r="Y37" s="317"/>
      <c r="Z37" s="317"/>
      <c r="AA37" s="317"/>
      <c r="AB37" s="317"/>
      <c r="AC37" s="317"/>
      <c r="AD37" s="317"/>
      <c r="AE37" s="317"/>
      <c r="AF37" s="317"/>
      <c r="AG37" s="317"/>
      <c r="AH37" s="317"/>
      <c r="AI37" s="317"/>
      <c r="AJ37" s="317"/>
      <c r="AK37" s="317"/>
      <c r="AL37" s="317"/>
      <c r="AM37" s="317"/>
      <c r="AN37" s="317"/>
      <c r="AO37" s="317"/>
      <c r="AP37" s="317"/>
    </row>
    <row r="38" spans="1:43" customFormat="1" ht="15.75" outlineLevel="1">
      <c r="A38" s="220" t="s">
        <v>254</v>
      </c>
      <c r="B38" s="220" t="s">
        <v>287</v>
      </c>
      <c r="C38" s="220" t="s">
        <v>284</v>
      </c>
      <c r="D38" s="220"/>
      <c r="E38" s="220"/>
      <c r="F38" s="220"/>
      <c r="G38" s="220"/>
      <c r="H38" s="220"/>
      <c r="I38" s="220"/>
      <c r="J38" s="220"/>
      <c r="K38" s="220"/>
      <c r="L38" s="220"/>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15"/>
      <c r="AM38" s="315"/>
      <c r="AN38" s="315"/>
      <c r="AO38" s="315"/>
      <c r="AP38" s="315"/>
    </row>
    <row r="39" spans="1:43" customFormat="1" ht="15.75" outlineLevel="2">
      <c r="A39" s="211" t="str">
        <f>A6&amp;"."&amp;A38&amp;"."&amp;A7&amp;"."&amp;B39</f>
        <v>1.d.1.1</v>
      </c>
      <c r="B39">
        <v>1</v>
      </c>
      <c r="C39" t="str">
        <f>'1-GBP'!C39</f>
        <v/>
      </c>
      <c r="M39" s="286">
        <f>IF('3b - EUR - conv.'!M39=0,0,'3a - EUR - local'!M39/'3b - EUR - conv.'!M39)</f>
        <v>0</v>
      </c>
      <c r="N39" s="286">
        <f>IF('3b - EUR - conv.'!N39=0,0,'3a - EUR - local'!N39/'3b - EUR - conv.'!N39)</f>
        <v>0</v>
      </c>
      <c r="O39" s="286">
        <f>IF('3b - EUR - conv.'!O39=0,0,'3a - EUR - local'!O39/'3b - EUR - conv.'!O39)</f>
        <v>0</v>
      </c>
      <c r="P39" s="286">
        <f>IF('3b - EUR - conv.'!P39=0,0,'3a - EUR - local'!P39/'3b - EUR - conv.'!P39)</f>
        <v>0</v>
      </c>
      <c r="Q39" s="286">
        <f>IF('3b - EUR - conv.'!Q39=0,0,'3a - EUR - local'!Q39/'3b - EUR - conv.'!Q39)</f>
        <v>0</v>
      </c>
      <c r="R39" s="286">
        <f>IF('3b - EUR - conv.'!R39=0,0,'3a - EUR - local'!R39/'3b - EUR - conv.'!R39)</f>
        <v>0</v>
      </c>
      <c r="S39" s="286">
        <f>IF('3b - EUR - conv.'!S39=0,0,'3a - EUR - local'!S39/'3b - EUR - conv.'!S39)</f>
        <v>0</v>
      </c>
      <c r="T39" s="286">
        <f>IF('3b - EUR - conv.'!T39=0,0,'3a - EUR - local'!T39/'3b - EUR - conv.'!T39)</f>
        <v>0</v>
      </c>
      <c r="U39" s="286">
        <f>IF('3b - EUR - conv.'!U39=0,0,'3a - EUR - local'!U39/'3b - EUR - conv.'!U39)</f>
        <v>0</v>
      </c>
      <c r="V39" s="286">
        <f>IF('3b - EUR - conv.'!V39=0,0,'3a - EUR - local'!V39/'3b - EUR - conv.'!V39)</f>
        <v>0</v>
      </c>
      <c r="W39" s="286">
        <f>IF('3b - EUR - conv.'!W39=0,0,'3a - EUR - local'!W39/'3b - EUR - conv.'!W39)</f>
        <v>0</v>
      </c>
      <c r="X39" s="286">
        <f>IF('3b - EUR - conv.'!X39=0,0,'3a - EUR - local'!X39/'3b - EUR - conv.'!X39)</f>
        <v>0</v>
      </c>
      <c r="Y39" s="286">
        <f>IF('3b - EUR - conv.'!Y39=0,0,'3a - EUR - local'!Y39/'3b - EUR - conv.'!Y39)</f>
        <v>0</v>
      </c>
      <c r="Z39" s="286">
        <f>IF('3b - EUR - conv.'!Z39=0,0,'3a - EUR - local'!Z39/'3b - EUR - conv.'!Z39)</f>
        <v>0</v>
      </c>
      <c r="AA39" s="286">
        <f>IF('3b - EUR - conv.'!AA39=0,0,'3a - EUR - local'!AA39/'3b - EUR - conv.'!AA39)</f>
        <v>0</v>
      </c>
      <c r="AB39" s="286">
        <f>IF('3b - EUR - conv.'!AB39=0,0,'3a - EUR - local'!AB39/'3b - EUR - conv.'!AB39)</f>
        <v>0</v>
      </c>
      <c r="AC39" s="286">
        <f>IF('3b - EUR - conv.'!AC39=0,0,'3a - EUR - local'!AC39/'3b - EUR - conv.'!AC39)</f>
        <v>0</v>
      </c>
      <c r="AD39" s="286">
        <f>IF('3b - EUR - conv.'!AD39=0,0,'3a - EUR - local'!AD39/'3b - EUR - conv.'!AD39)</f>
        <v>0</v>
      </c>
      <c r="AE39" s="286">
        <f>IF('3b - EUR - conv.'!AE39=0,0,'3a - EUR - local'!AE39/'3b - EUR - conv.'!AE39)</f>
        <v>0</v>
      </c>
      <c r="AF39" s="286">
        <f>IF('3b - EUR - conv.'!AF39=0,0,'3a - EUR - local'!AF39/'3b - EUR - conv.'!AF39)</f>
        <v>0</v>
      </c>
      <c r="AG39" s="286">
        <f>IF('3b - EUR - conv.'!AG39=0,0,'3a - EUR - local'!AG39/'3b - EUR - conv.'!AG39)</f>
        <v>0</v>
      </c>
      <c r="AH39" s="286">
        <f>IF('3b - EUR - conv.'!AH39=0,0,'3a - EUR - local'!AH39/'3b - EUR - conv.'!AH39)</f>
        <v>0</v>
      </c>
      <c r="AI39" s="286">
        <f>IF('3b - EUR - conv.'!AI39=0,0,'3a - EUR - local'!AI39/'3b - EUR - conv.'!AI39)</f>
        <v>0</v>
      </c>
      <c r="AJ39" s="286">
        <f>IF('3b - EUR - conv.'!AJ39=0,0,'3a - EUR - local'!AJ39/'3b - EUR - conv.'!AJ39)</f>
        <v>0</v>
      </c>
      <c r="AK39" s="286">
        <f>IF('3b - EUR - conv.'!AK39=0,0,'3a - EUR - local'!AK39/'3b - EUR - conv.'!AK39)</f>
        <v>0</v>
      </c>
      <c r="AL39" s="286">
        <f>IF('3b - EUR - conv.'!AL39=0,0,'3a - EUR - local'!AL39/'3b - EUR - conv.'!AL39)</f>
        <v>0</v>
      </c>
      <c r="AM39" s="286">
        <f>IF('3b - EUR - conv.'!AM39=0,0,'3a - EUR - local'!AM39/'3b - EUR - conv.'!AM39)</f>
        <v>0</v>
      </c>
      <c r="AN39" s="286">
        <f>IF('3b - EUR - conv.'!AN39=0,0,'3a - EUR - local'!AN39/'3b - EUR - conv.'!AN39)</f>
        <v>0</v>
      </c>
      <c r="AO39" s="286">
        <f>IF('3b - EUR - conv.'!AO39=0,0,'3a - EUR - local'!AO39/'3b - EUR - conv.'!AO39)</f>
        <v>0</v>
      </c>
      <c r="AP39" s="286">
        <f>IF('3b - EUR - conv.'!AP39=0,0,'3a - EUR - local'!AP39/'3b - EUR - conv.'!AP39)</f>
        <v>0</v>
      </c>
      <c r="AQ39" s="349"/>
    </row>
    <row r="40" spans="1:43" customFormat="1" ht="15.75" outlineLevel="2">
      <c r="A40" s="211" t="str">
        <f>A6&amp;"."&amp;A38&amp;"."&amp;A7&amp;"."&amp;B40</f>
        <v>1.d.1.2</v>
      </c>
      <c r="B40">
        <v>2</v>
      </c>
      <c r="C40" t="str">
        <f>'1-GBP'!C40</f>
        <v/>
      </c>
      <c r="M40" s="286">
        <f>IF('3b - EUR - conv.'!M40=0,0,'3a - EUR - local'!M40/'3b - EUR - conv.'!M40)</f>
        <v>0</v>
      </c>
      <c r="N40" s="286">
        <f>IF('3b - EUR - conv.'!N40=0,0,'3a - EUR - local'!N40/'3b - EUR - conv.'!N40)</f>
        <v>0</v>
      </c>
      <c r="O40" s="286">
        <f>IF('3b - EUR - conv.'!O40=0,0,'3a - EUR - local'!O40/'3b - EUR - conv.'!O40)</f>
        <v>0</v>
      </c>
      <c r="P40" s="286">
        <f>IF('3b - EUR - conv.'!P40=0,0,'3a - EUR - local'!P40/'3b - EUR - conv.'!P40)</f>
        <v>0</v>
      </c>
      <c r="Q40" s="286">
        <f>IF('3b - EUR - conv.'!Q40=0,0,'3a - EUR - local'!Q40/'3b - EUR - conv.'!Q40)</f>
        <v>0</v>
      </c>
      <c r="R40" s="286">
        <f>IF('3b - EUR - conv.'!R40=0,0,'3a - EUR - local'!R40/'3b - EUR - conv.'!R40)</f>
        <v>0</v>
      </c>
      <c r="S40" s="286">
        <f>IF('3b - EUR - conv.'!S40=0,0,'3a - EUR - local'!S40/'3b - EUR - conv.'!S40)</f>
        <v>0</v>
      </c>
      <c r="T40" s="286">
        <f>IF('3b - EUR - conv.'!T40=0,0,'3a - EUR - local'!T40/'3b - EUR - conv.'!T40)</f>
        <v>0</v>
      </c>
      <c r="U40" s="286">
        <f>IF('3b - EUR - conv.'!U40=0,0,'3a - EUR - local'!U40/'3b - EUR - conv.'!U40)</f>
        <v>0</v>
      </c>
      <c r="V40" s="286">
        <f>IF('3b - EUR - conv.'!V40=0,0,'3a - EUR - local'!V40/'3b - EUR - conv.'!V40)</f>
        <v>0</v>
      </c>
      <c r="W40" s="286">
        <f>IF('3b - EUR - conv.'!W40=0,0,'3a - EUR - local'!W40/'3b - EUR - conv.'!W40)</f>
        <v>0</v>
      </c>
      <c r="X40" s="286">
        <f>IF('3b - EUR - conv.'!X40=0,0,'3a - EUR - local'!X40/'3b - EUR - conv.'!X40)</f>
        <v>0</v>
      </c>
      <c r="Y40" s="286">
        <f>IF('3b - EUR - conv.'!Y40=0,0,'3a - EUR - local'!Y40/'3b - EUR - conv.'!Y40)</f>
        <v>0</v>
      </c>
      <c r="Z40" s="286">
        <f>IF('3b - EUR - conv.'!Z40=0,0,'3a - EUR - local'!Z40/'3b - EUR - conv.'!Z40)</f>
        <v>0</v>
      </c>
      <c r="AA40" s="286">
        <f>IF('3b - EUR - conv.'!AA40=0,0,'3a - EUR - local'!AA40/'3b - EUR - conv.'!AA40)</f>
        <v>0</v>
      </c>
      <c r="AB40" s="286">
        <f>IF('3b - EUR - conv.'!AB40=0,0,'3a - EUR - local'!AB40/'3b - EUR - conv.'!AB40)</f>
        <v>0</v>
      </c>
      <c r="AC40" s="286">
        <f>IF('3b - EUR - conv.'!AC40=0,0,'3a - EUR - local'!AC40/'3b - EUR - conv.'!AC40)</f>
        <v>0</v>
      </c>
      <c r="AD40" s="286">
        <f>IF('3b - EUR - conv.'!AD40=0,0,'3a - EUR - local'!AD40/'3b - EUR - conv.'!AD40)</f>
        <v>0</v>
      </c>
      <c r="AE40" s="286">
        <f>IF('3b - EUR - conv.'!AE40=0,0,'3a - EUR - local'!AE40/'3b - EUR - conv.'!AE40)</f>
        <v>0</v>
      </c>
      <c r="AF40" s="286">
        <f>IF('3b - EUR - conv.'!AF40=0,0,'3a - EUR - local'!AF40/'3b - EUR - conv.'!AF40)</f>
        <v>0</v>
      </c>
      <c r="AG40" s="286">
        <f>IF('3b - EUR - conv.'!AG40=0,0,'3a - EUR - local'!AG40/'3b - EUR - conv.'!AG40)</f>
        <v>0</v>
      </c>
      <c r="AH40" s="286">
        <f>IF('3b - EUR - conv.'!AH40=0,0,'3a - EUR - local'!AH40/'3b - EUR - conv.'!AH40)</f>
        <v>0</v>
      </c>
      <c r="AI40" s="286">
        <f>IF('3b - EUR - conv.'!AI40=0,0,'3a - EUR - local'!AI40/'3b - EUR - conv.'!AI40)</f>
        <v>0</v>
      </c>
      <c r="AJ40" s="286">
        <f>IF('3b - EUR - conv.'!AJ40=0,0,'3a - EUR - local'!AJ40/'3b - EUR - conv.'!AJ40)</f>
        <v>0</v>
      </c>
      <c r="AK40" s="286">
        <f>IF('3b - EUR - conv.'!AK40=0,0,'3a - EUR - local'!AK40/'3b - EUR - conv.'!AK40)</f>
        <v>0</v>
      </c>
      <c r="AL40" s="286">
        <f>IF('3b - EUR - conv.'!AL40=0,0,'3a - EUR - local'!AL40/'3b - EUR - conv.'!AL40)</f>
        <v>0</v>
      </c>
      <c r="AM40" s="286">
        <f>IF('3b - EUR - conv.'!AM40=0,0,'3a - EUR - local'!AM40/'3b - EUR - conv.'!AM40)</f>
        <v>0</v>
      </c>
      <c r="AN40" s="286">
        <f>IF('3b - EUR - conv.'!AN40=0,0,'3a - EUR - local'!AN40/'3b - EUR - conv.'!AN40)</f>
        <v>0</v>
      </c>
      <c r="AO40" s="286">
        <f>IF('3b - EUR - conv.'!AO40=0,0,'3a - EUR - local'!AO40/'3b - EUR - conv.'!AO40)</f>
        <v>0</v>
      </c>
      <c r="AP40" s="286">
        <f>IF('3b - EUR - conv.'!AP40=0,0,'3a - EUR - local'!AP40/'3b - EUR - conv.'!AP40)</f>
        <v>0</v>
      </c>
      <c r="AQ40" s="349"/>
    </row>
    <row r="41" spans="1:43" customFormat="1" ht="15.75" outlineLevel="2">
      <c r="A41" s="211" t="str">
        <f>A6&amp;"."&amp;A38&amp;"."&amp;A7&amp;"."&amp;B41</f>
        <v>1.d.1.3</v>
      </c>
      <c r="B41">
        <v>3</v>
      </c>
      <c r="C41" t="str">
        <f>'1-GBP'!C41</f>
        <v/>
      </c>
      <c r="M41" s="286">
        <f>IF('3b - EUR - conv.'!M41=0,0,'3a - EUR - local'!M41/'3b - EUR - conv.'!M41)</f>
        <v>0</v>
      </c>
      <c r="N41" s="286">
        <f>IF('3b - EUR - conv.'!N41=0,0,'3a - EUR - local'!N41/'3b - EUR - conv.'!N41)</f>
        <v>0</v>
      </c>
      <c r="O41" s="286">
        <f>IF('3b - EUR - conv.'!O41=0,0,'3a - EUR - local'!O41/'3b - EUR - conv.'!O41)</f>
        <v>0</v>
      </c>
      <c r="P41" s="286">
        <f>IF('3b - EUR - conv.'!P41=0,0,'3a - EUR - local'!P41/'3b - EUR - conv.'!P41)</f>
        <v>0</v>
      </c>
      <c r="Q41" s="286">
        <f>IF('3b - EUR - conv.'!Q41=0,0,'3a - EUR - local'!Q41/'3b - EUR - conv.'!Q41)</f>
        <v>0</v>
      </c>
      <c r="R41" s="286">
        <f>IF('3b - EUR - conv.'!R41=0,0,'3a - EUR - local'!R41/'3b - EUR - conv.'!R41)</f>
        <v>0</v>
      </c>
      <c r="S41" s="286">
        <f>IF('3b - EUR - conv.'!S41=0,0,'3a - EUR - local'!S41/'3b - EUR - conv.'!S41)</f>
        <v>0</v>
      </c>
      <c r="T41" s="286">
        <f>IF('3b - EUR - conv.'!T41=0,0,'3a - EUR - local'!T41/'3b - EUR - conv.'!T41)</f>
        <v>0</v>
      </c>
      <c r="U41" s="286">
        <f>IF('3b - EUR - conv.'!U41=0,0,'3a - EUR - local'!U41/'3b - EUR - conv.'!U41)</f>
        <v>0</v>
      </c>
      <c r="V41" s="286">
        <f>IF('3b - EUR - conv.'!V41=0,0,'3a - EUR - local'!V41/'3b - EUR - conv.'!V41)</f>
        <v>0</v>
      </c>
      <c r="W41" s="286">
        <f>IF('3b - EUR - conv.'!W41=0,0,'3a - EUR - local'!W41/'3b - EUR - conv.'!W41)</f>
        <v>0</v>
      </c>
      <c r="X41" s="286">
        <f>IF('3b - EUR - conv.'!X41=0,0,'3a - EUR - local'!X41/'3b - EUR - conv.'!X41)</f>
        <v>0</v>
      </c>
      <c r="Y41" s="286">
        <f>IF('3b - EUR - conv.'!Y41=0,0,'3a - EUR - local'!Y41/'3b - EUR - conv.'!Y41)</f>
        <v>0</v>
      </c>
      <c r="Z41" s="286">
        <f>IF('3b - EUR - conv.'!Z41=0,0,'3a - EUR - local'!Z41/'3b - EUR - conv.'!Z41)</f>
        <v>0</v>
      </c>
      <c r="AA41" s="286">
        <f>IF('3b - EUR - conv.'!AA41=0,0,'3a - EUR - local'!AA41/'3b - EUR - conv.'!AA41)</f>
        <v>0</v>
      </c>
      <c r="AB41" s="286">
        <f>IF('3b - EUR - conv.'!AB41=0,0,'3a - EUR - local'!AB41/'3b - EUR - conv.'!AB41)</f>
        <v>0</v>
      </c>
      <c r="AC41" s="286">
        <f>IF('3b - EUR - conv.'!AC41=0,0,'3a - EUR - local'!AC41/'3b - EUR - conv.'!AC41)</f>
        <v>0</v>
      </c>
      <c r="AD41" s="286">
        <f>IF('3b - EUR - conv.'!AD41=0,0,'3a - EUR - local'!AD41/'3b - EUR - conv.'!AD41)</f>
        <v>0</v>
      </c>
      <c r="AE41" s="286">
        <f>IF('3b - EUR - conv.'!AE41=0,0,'3a - EUR - local'!AE41/'3b - EUR - conv.'!AE41)</f>
        <v>0</v>
      </c>
      <c r="AF41" s="286">
        <f>IF('3b - EUR - conv.'!AF41=0,0,'3a - EUR - local'!AF41/'3b - EUR - conv.'!AF41)</f>
        <v>0</v>
      </c>
      <c r="AG41" s="286">
        <f>IF('3b - EUR - conv.'!AG41=0,0,'3a - EUR - local'!AG41/'3b - EUR - conv.'!AG41)</f>
        <v>0</v>
      </c>
      <c r="AH41" s="286">
        <f>IF('3b - EUR - conv.'!AH41=0,0,'3a - EUR - local'!AH41/'3b - EUR - conv.'!AH41)</f>
        <v>0</v>
      </c>
      <c r="AI41" s="286">
        <f>IF('3b - EUR - conv.'!AI41=0,0,'3a - EUR - local'!AI41/'3b - EUR - conv.'!AI41)</f>
        <v>0</v>
      </c>
      <c r="AJ41" s="286">
        <f>IF('3b - EUR - conv.'!AJ41=0,0,'3a - EUR - local'!AJ41/'3b - EUR - conv.'!AJ41)</f>
        <v>0</v>
      </c>
      <c r="AK41" s="286">
        <f>IF('3b - EUR - conv.'!AK41=0,0,'3a - EUR - local'!AK41/'3b - EUR - conv.'!AK41)</f>
        <v>0</v>
      </c>
      <c r="AL41" s="286">
        <f>IF('3b - EUR - conv.'!AL41=0,0,'3a - EUR - local'!AL41/'3b - EUR - conv.'!AL41)</f>
        <v>0</v>
      </c>
      <c r="AM41" s="286">
        <f>IF('3b - EUR - conv.'!AM41=0,0,'3a - EUR - local'!AM41/'3b - EUR - conv.'!AM41)</f>
        <v>0</v>
      </c>
      <c r="AN41" s="286">
        <f>IF('3b - EUR - conv.'!AN41=0,0,'3a - EUR - local'!AN41/'3b - EUR - conv.'!AN41)</f>
        <v>0</v>
      </c>
      <c r="AO41" s="286">
        <f>IF('3b - EUR - conv.'!AO41=0,0,'3a - EUR - local'!AO41/'3b - EUR - conv.'!AO41)</f>
        <v>0</v>
      </c>
      <c r="AP41" s="286">
        <f>IF('3b - EUR - conv.'!AP41=0,0,'3a - EUR - local'!AP41/'3b - EUR - conv.'!AP41)</f>
        <v>0</v>
      </c>
      <c r="AQ41" s="349"/>
    </row>
    <row r="42" spans="1:43" customFormat="1" ht="15.75" outlineLevel="2">
      <c r="A42" s="211" t="str">
        <f>A6&amp;"."&amp;A38&amp;"."&amp;A7&amp;"."&amp;B42</f>
        <v>1.d.1.4</v>
      </c>
      <c r="B42">
        <v>4</v>
      </c>
      <c r="C42" t="str">
        <f>'1-GBP'!C42</f>
        <v/>
      </c>
      <c r="M42" s="286">
        <f>IF('3b - EUR - conv.'!M42=0,0,'3a - EUR - local'!M42/'3b - EUR - conv.'!M42)</f>
        <v>0</v>
      </c>
      <c r="N42" s="286">
        <f>IF('3b - EUR - conv.'!N42=0,0,'3a - EUR - local'!N42/'3b - EUR - conv.'!N42)</f>
        <v>0</v>
      </c>
      <c r="O42" s="286">
        <f>IF('3b - EUR - conv.'!O42=0,0,'3a - EUR - local'!O42/'3b - EUR - conv.'!O42)</f>
        <v>0</v>
      </c>
      <c r="P42" s="286">
        <f>IF('3b - EUR - conv.'!P42=0,0,'3a - EUR - local'!P42/'3b - EUR - conv.'!P42)</f>
        <v>0</v>
      </c>
      <c r="Q42" s="286">
        <f>IF('3b - EUR - conv.'!Q42=0,0,'3a - EUR - local'!Q42/'3b - EUR - conv.'!Q42)</f>
        <v>0</v>
      </c>
      <c r="R42" s="286">
        <f>IF('3b - EUR - conv.'!R42=0,0,'3a - EUR - local'!R42/'3b - EUR - conv.'!R42)</f>
        <v>0</v>
      </c>
      <c r="S42" s="286">
        <f>IF('3b - EUR - conv.'!S42=0,0,'3a - EUR - local'!S42/'3b - EUR - conv.'!S42)</f>
        <v>0</v>
      </c>
      <c r="T42" s="286">
        <f>IF('3b - EUR - conv.'!T42=0,0,'3a - EUR - local'!T42/'3b - EUR - conv.'!T42)</f>
        <v>0</v>
      </c>
      <c r="U42" s="286">
        <f>IF('3b - EUR - conv.'!U42=0,0,'3a - EUR - local'!U42/'3b - EUR - conv.'!U42)</f>
        <v>0</v>
      </c>
      <c r="V42" s="286">
        <f>IF('3b - EUR - conv.'!V42=0,0,'3a - EUR - local'!V42/'3b - EUR - conv.'!V42)</f>
        <v>0</v>
      </c>
      <c r="W42" s="286">
        <f>IF('3b - EUR - conv.'!W42=0,0,'3a - EUR - local'!W42/'3b - EUR - conv.'!W42)</f>
        <v>0</v>
      </c>
      <c r="X42" s="286">
        <f>IF('3b - EUR - conv.'!X42=0,0,'3a - EUR - local'!X42/'3b - EUR - conv.'!X42)</f>
        <v>0</v>
      </c>
      <c r="Y42" s="286">
        <f>IF('3b - EUR - conv.'!Y42=0,0,'3a - EUR - local'!Y42/'3b - EUR - conv.'!Y42)</f>
        <v>0</v>
      </c>
      <c r="Z42" s="286">
        <f>IF('3b - EUR - conv.'!Z42=0,0,'3a - EUR - local'!Z42/'3b - EUR - conv.'!Z42)</f>
        <v>0</v>
      </c>
      <c r="AA42" s="286">
        <f>IF('3b - EUR - conv.'!AA42=0,0,'3a - EUR - local'!AA42/'3b - EUR - conv.'!AA42)</f>
        <v>0</v>
      </c>
      <c r="AB42" s="286">
        <f>IF('3b - EUR - conv.'!AB42=0,0,'3a - EUR - local'!AB42/'3b - EUR - conv.'!AB42)</f>
        <v>0</v>
      </c>
      <c r="AC42" s="286">
        <f>IF('3b - EUR - conv.'!AC42=0,0,'3a - EUR - local'!AC42/'3b - EUR - conv.'!AC42)</f>
        <v>0</v>
      </c>
      <c r="AD42" s="286">
        <f>IF('3b - EUR - conv.'!AD42=0,0,'3a - EUR - local'!AD42/'3b - EUR - conv.'!AD42)</f>
        <v>0</v>
      </c>
      <c r="AE42" s="286">
        <f>IF('3b - EUR - conv.'!AE42=0,0,'3a - EUR - local'!AE42/'3b - EUR - conv.'!AE42)</f>
        <v>0</v>
      </c>
      <c r="AF42" s="286">
        <f>IF('3b - EUR - conv.'!AF42=0,0,'3a - EUR - local'!AF42/'3b - EUR - conv.'!AF42)</f>
        <v>0</v>
      </c>
      <c r="AG42" s="286">
        <f>IF('3b - EUR - conv.'!AG42=0,0,'3a - EUR - local'!AG42/'3b - EUR - conv.'!AG42)</f>
        <v>0</v>
      </c>
      <c r="AH42" s="286">
        <f>IF('3b - EUR - conv.'!AH42=0,0,'3a - EUR - local'!AH42/'3b - EUR - conv.'!AH42)</f>
        <v>0</v>
      </c>
      <c r="AI42" s="286">
        <f>IF('3b - EUR - conv.'!AI42=0,0,'3a - EUR - local'!AI42/'3b - EUR - conv.'!AI42)</f>
        <v>0</v>
      </c>
      <c r="AJ42" s="286">
        <f>IF('3b - EUR - conv.'!AJ42=0,0,'3a - EUR - local'!AJ42/'3b - EUR - conv.'!AJ42)</f>
        <v>0</v>
      </c>
      <c r="AK42" s="286">
        <f>IF('3b - EUR - conv.'!AK42=0,0,'3a - EUR - local'!AK42/'3b - EUR - conv.'!AK42)</f>
        <v>0</v>
      </c>
      <c r="AL42" s="286">
        <f>IF('3b - EUR - conv.'!AL42=0,0,'3a - EUR - local'!AL42/'3b - EUR - conv.'!AL42)</f>
        <v>0</v>
      </c>
      <c r="AM42" s="286">
        <f>IF('3b - EUR - conv.'!AM42=0,0,'3a - EUR - local'!AM42/'3b - EUR - conv.'!AM42)</f>
        <v>0</v>
      </c>
      <c r="AN42" s="286">
        <f>IF('3b - EUR - conv.'!AN42=0,0,'3a - EUR - local'!AN42/'3b - EUR - conv.'!AN42)</f>
        <v>0</v>
      </c>
      <c r="AO42" s="286">
        <f>IF('3b - EUR - conv.'!AO42=0,0,'3a - EUR - local'!AO42/'3b - EUR - conv.'!AO42)</f>
        <v>0</v>
      </c>
      <c r="AP42" s="286">
        <f>IF('3b - EUR - conv.'!AP42=0,0,'3a - EUR - local'!AP42/'3b - EUR - conv.'!AP42)</f>
        <v>0</v>
      </c>
      <c r="AQ42" s="349"/>
    </row>
    <row r="43" spans="1:43" customFormat="1" ht="15.75" outlineLevel="2">
      <c r="A43" s="211" t="str">
        <f>A6&amp;"."&amp;A38&amp;"."&amp;A7&amp;"."&amp;B43</f>
        <v>1.d.1.5</v>
      </c>
      <c r="B43">
        <v>5</v>
      </c>
      <c r="C43" t="str">
        <f>'1-GBP'!C43</f>
        <v/>
      </c>
      <c r="M43" s="286">
        <f>IF('3b - EUR - conv.'!M43=0,0,'3a - EUR - local'!M43/'3b - EUR - conv.'!M43)</f>
        <v>0</v>
      </c>
      <c r="N43" s="286">
        <f>IF('3b - EUR - conv.'!N43=0,0,'3a - EUR - local'!N43/'3b - EUR - conv.'!N43)</f>
        <v>0</v>
      </c>
      <c r="O43" s="286">
        <f>IF('3b - EUR - conv.'!O43=0,0,'3a - EUR - local'!O43/'3b - EUR - conv.'!O43)</f>
        <v>0</v>
      </c>
      <c r="P43" s="286">
        <f>IF('3b - EUR - conv.'!P43=0,0,'3a - EUR - local'!P43/'3b - EUR - conv.'!P43)</f>
        <v>0</v>
      </c>
      <c r="Q43" s="286">
        <f>IF('3b - EUR - conv.'!Q43=0,0,'3a - EUR - local'!Q43/'3b - EUR - conv.'!Q43)</f>
        <v>0</v>
      </c>
      <c r="R43" s="286">
        <f>IF('3b - EUR - conv.'!R43=0,0,'3a - EUR - local'!R43/'3b - EUR - conv.'!R43)</f>
        <v>0</v>
      </c>
      <c r="S43" s="286">
        <f>IF('3b - EUR - conv.'!S43=0,0,'3a - EUR - local'!S43/'3b - EUR - conv.'!S43)</f>
        <v>0</v>
      </c>
      <c r="T43" s="286">
        <f>IF('3b - EUR - conv.'!T43=0,0,'3a - EUR - local'!T43/'3b - EUR - conv.'!T43)</f>
        <v>0</v>
      </c>
      <c r="U43" s="286">
        <f>IF('3b - EUR - conv.'!U43=0,0,'3a - EUR - local'!U43/'3b - EUR - conv.'!U43)</f>
        <v>0</v>
      </c>
      <c r="V43" s="286">
        <f>IF('3b - EUR - conv.'!V43=0,0,'3a - EUR - local'!V43/'3b - EUR - conv.'!V43)</f>
        <v>0</v>
      </c>
      <c r="W43" s="286">
        <f>IF('3b - EUR - conv.'!W43=0,0,'3a - EUR - local'!W43/'3b - EUR - conv.'!W43)</f>
        <v>0</v>
      </c>
      <c r="X43" s="286">
        <f>IF('3b - EUR - conv.'!X43=0,0,'3a - EUR - local'!X43/'3b - EUR - conv.'!X43)</f>
        <v>0</v>
      </c>
      <c r="Y43" s="286">
        <f>IF('3b - EUR - conv.'!Y43=0,0,'3a - EUR - local'!Y43/'3b - EUR - conv.'!Y43)</f>
        <v>0</v>
      </c>
      <c r="Z43" s="286">
        <f>IF('3b - EUR - conv.'!Z43=0,0,'3a - EUR - local'!Z43/'3b - EUR - conv.'!Z43)</f>
        <v>0</v>
      </c>
      <c r="AA43" s="286">
        <f>IF('3b - EUR - conv.'!AA43=0,0,'3a - EUR - local'!AA43/'3b - EUR - conv.'!AA43)</f>
        <v>0</v>
      </c>
      <c r="AB43" s="286">
        <f>IF('3b - EUR - conv.'!AB43=0,0,'3a - EUR - local'!AB43/'3b - EUR - conv.'!AB43)</f>
        <v>0</v>
      </c>
      <c r="AC43" s="286">
        <f>IF('3b - EUR - conv.'!AC43=0,0,'3a - EUR - local'!AC43/'3b - EUR - conv.'!AC43)</f>
        <v>0</v>
      </c>
      <c r="AD43" s="286">
        <f>IF('3b - EUR - conv.'!AD43=0,0,'3a - EUR - local'!AD43/'3b - EUR - conv.'!AD43)</f>
        <v>0</v>
      </c>
      <c r="AE43" s="286">
        <f>IF('3b - EUR - conv.'!AE43=0,0,'3a - EUR - local'!AE43/'3b - EUR - conv.'!AE43)</f>
        <v>0</v>
      </c>
      <c r="AF43" s="286">
        <f>IF('3b - EUR - conv.'!AF43=0,0,'3a - EUR - local'!AF43/'3b - EUR - conv.'!AF43)</f>
        <v>0</v>
      </c>
      <c r="AG43" s="286">
        <f>IF('3b - EUR - conv.'!AG43=0,0,'3a - EUR - local'!AG43/'3b - EUR - conv.'!AG43)</f>
        <v>0</v>
      </c>
      <c r="AH43" s="286">
        <f>IF('3b - EUR - conv.'!AH43=0,0,'3a - EUR - local'!AH43/'3b - EUR - conv.'!AH43)</f>
        <v>0</v>
      </c>
      <c r="AI43" s="286">
        <f>IF('3b - EUR - conv.'!AI43=0,0,'3a - EUR - local'!AI43/'3b - EUR - conv.'!AI43)</f>
        <v>0</v>
      </c>
      <c r="AJ43" s="286">
        <f>IF('3b - EUR - conv.'!AJ43=0,0,'3a - EUR - local'!AJ43/'3b - EUR - conv.'!AJ43)</f>
        <v>0</v>
      </c>
      <c r="AK43" s="286">
        <f>IF('3b - EUR - conv.'!AK43=0,0,'3a - EUR - local'!AK43/'3b - EUR - conv.'!AK43)</f>
        <v>0</v>
      </c>
      <c r="AL43" s="286">
        <f>IF('3b - EUR - conv.'!AL43=0,0,'3a - EUR - local'!AL43/'3b - EUR - conv.'!AL43)</f>
        <v>0</v>
      </c>
      <c r="AM43" s="286">
        <f>IF('3b - EUR - conv.'!AM43=0,0,'3a - EUR - local'!AM43/'3b - EUR - conv.'!AM43)</f>
        <v>0</v>
      </c>
      <c r="AN43" s="286">
        <f>IF('3b - EUR - conv.'!AN43=0,0,'3a - EUR - local'!AN43/'3b - EUR - conv.'!AN43)</f>
        <v>0</v>
      </c>
      <c r="AO43" s="286">
        <f>IF('3b - EUR - conv.'!AO43=0,0,'3a - EUR - local'!AO43/'3b - EUR - conv.'!AO43)</f>
        <v>0</v>
      </c>
      <c r="AP43" s="286">
        <f>IF('3b - EUR - conv.'!AP43=0,0,'3a - EUR - local'!AP43/'3b - EUR - conv.'!AP43)</f>
        <v>0</v>
      </c>
      <c r="AQ43" s="349"/>
    </row>
    <row r="44" spans="1:43" customFormat="1" ht="15.75" outlineLevel="2">
      <c r="A44" s="211" t="str">
        <f>A6&amp;"."&amp;A38&amp;"."&amp;A7&amp;"."&amp;B44</f>
        <v>1.d.1.6</v>
      </c>
      <c r="B44">
        <v>6</v>
      </c>
      <c r="C44" t="str">
        <f>'1-GBP'!C44</f>
        <v/>
      </c>
      <c r="M44" s="286">
        <f>IF('3b - EUR - conv.'!M44=0,0,'3a - EUR - local'!M44/'3b - EUR - conv.'!M44)</f>
        <v>0</v>
      </c>
      <c r="N44" s="286">
        <f>IF('3b - EUR - conv.'!N44=0,0,'3a - EUR - local'!N44/'3b - EUR - conv.'!N44)</f>
        <v>0</v>
      </c>
      <c r="O44" s="286">
        <f>IF('3b - EUR - conv.'!O44=0,0,'3a - EUR - local'!O44/'3b - EUR - conv.'!O44)</f>
        <v>0</v>
      </c>
      <c r="P44" s="286">
        <f>IF('3b - EUR - conv.'!P44=0,0,'3a - EUR - local'!P44/'3b - EUR - conv.'!P44)</f>
        <v>0</v>
      </c>
      <c r="Q44" s="286">
        <f>IF('3b - EUR - conv.'!Q44=0,0,'3a - EUR - local'!Q44/'3b - EUR - conv.'!Q44)</f>
        <v>0</v>
      </c>
      <c r="R44" s="286">
        <f>IF('3b - EUR - conv.'!R44=0,0,'3a - EUR - local'!R44/'3b - EUR - conv.'!R44)</f>
        <v>0</v>
      </c>
      <c r="S44" s="286">
        <f>IF('3b - EUR - conv.'!S44=0,0,'3a - EUR - local'!S44/'3b - EUR - conv.'!S44)</f>
        <v>0</v>
      </c>
      <c r="T44" s="286">
        <f>IF('3b - EUR - conv.'!T44=0,0,'3a - EUR - local'!T44/'3b - EUR - conv.'!T44)</f>
        <v>0</v>
      </c>
      <c r="U44" s="286">
        <f>IF('3b - EUR - conv.'!U44=0,0,'3a - EUR - local'!U44/'3b - EUR - conv.'!U44)</f>
        <v>0</v>
      </c>
      <c r="V44" s="286">
        <f>IF('3b - EUR - conv.'!V44=0,0,'3a - EUR - local'!V44/'3b - EUR - conv.'!V44)</f>
        <v>0</v>
      </c>
      <c r="W44" s="286">
        <f>IF('3b - EUR - conv.'!W44=0,0,'3a - EUR - local'!W44/'3b - EUR - conv.'!W44)</f>
        <v>0</v>
      </c>
      <c r="X44" s="286">
        <f>IF('3b - EUR - conv.'!X44=0,0,'3a - EUR - local'!X44/'3b - EUR - conv.'!X44)</f>
        <v>0</v>
      </c>
      <c r="Y44" s="286">
        <f>IF('3b - EUR - conv.'!Y44=0,0,'3a - EUR - local'!Y44/'3b - EUR - conv.'!Y44)</f>
        <v>0</v>
      </c>
      <c r="Z44" s="286">
        <f>IF('3b - EUR - conv.'!Z44=0,0,'3a - EUR - local'!Z44/'3b - EUR - conv.'!Z44)</f>
        <v>0</v>
      </c>
      <c r="AA44" s="286">
        <f>IF('3b - EUR - conv.'!AA44=0,0,'3a - EUR - local'!AA44/'3b - EUR - conv.'!AA44)</f>
        <v>0</v>
      </c>
      <c r="AB44" s="286">
        <f>IF('3b - EUR - conv.'!AB44=0,0,'3a - EUR - local'!AB44/'3b - EUR - conv.'!AB44)</f>
        <v>0</v>
      </c>
      <c r="AC44" s="286">
        <f>IF('3b - EUR - conv.'!AC44=0,0,'3a - EUR - local'!AC44/'3b - EUR - conv.'!AC44)</f>
        <v>0</v>
      </c>
      <c r="AD44" s="286">
        <f>IF('3b - EUR - conv.'!AD44=0,0,'3a - EUR - local'!AD44/'3b - EUR - conv.'!AD44)</f>
        <v>0</v>
      </c>
      <c r="AE44" s="286">
        <f>IF('3b - EUR - conv.'!AE44=0,0,'3a - EUR - local'!AE44/'3b - EUR - conv.'!AE44)</f>
        <v>0</v>
      </c>
      <c r="AF44" s="286">
        <f>IF('3b - EUR - conv.'!AF44=0,0,'3a - EUR - local'!AF44/'3b - EUR - conv.'!AF44)</f>
        <v>0</v>
      </c>
      <c r="AG44" s="286">
        <f>IF('3b - EUR - conv.'!AG44=0,0,'3a - EUR - local'!AG44/'3b - EUR - conv.'!AG44)</f>
        <v>0</v>
      </c>
      <c r="AH44" s="286">
        <f>IF('3b - EUR - conv.'!AH44=0,0,'3a - EUR - local'!AH44/'3b - EUR - conv.'!AH44)</f>
        <v>0</v>
      </c>
      <c r="AI44" s="286">
        <f>IF('3b - EUR - conv.'!AI44=0,0,'3a - EUR - local'!AI44/'3b - EUR - conv.'!AI44)</f>
        <v>0</v>
      </c>
      <c r="AJ44" s="286">
        <f>IF('3b - EUR - conv.'!AJ44=0,0,'3a - EUR - local'!AJ44/'3b - EUR - conv.'!AJ44)</f>
        <v>0</v>
      </c>
      <c r="AK44" s="286">
        <f>IF('3b - EUR - conv.'!AK44=0,0,'3a - EUR - local'!AK44/'3b - EUR - conv.'!AK44)</f>
        <v>0</v>
      </c>
      <c r="AL44" s="286">
        <f>IF('3b - EUR - conv.'!AL44=0,0,'3a - EUR - local'!AL44/'3b - EUR - conv.'!AL44)</f>
        <v>0</v>
      </c>
      <c r="AM44" s="286">
        <f>IF('3b - EUR - conv.'!AM44=0,0,'3a - EUR - local'!AM44/'3b - EUR - conv.'!AM44)</f>
        <v>0</v>
      </c>
      <c r="AN44" s="286">
        <f>IF('3b - EUR - conv.'!AN44=0,0,'3a - EUR - local'!AN44/'3b - EUR - conv.'!AN44)</f>
        <v>0</v>
      </c>
      <c r="AO44" s="286">
        <f>IF('3b - EUR - conv.'!AO44=0,0,'3a - EUR - local'!AO44/'3b - EUR - conv.'!AO44)</f>
        <v>0</v>
      </c>
      <c r="AP44" s="286">
        <f>IF('3b - EUR - conv.'!AP44=0,0,'3a - EUR - local'!AP44/'3b - EUR - conv.'!AP44)</f>
        <v>0</v>
      </c>
      <c r="AQ44" s="349"/>
    </row>
    <row r="45" spans="1:43" customFormat="1" ht="15.75" outlineLevel="2">
      <c r="A45" s="211" t="str">
        <f>A6&amp;"."&amp;A38&amp;"."&amp;A7&amp;"."&amp;B45</f>
        <v>1.d.1.7</v>
      </c>
      <c r="B45">
        <v>7</v>
      </c>
      <c r="C45" t="str">
        <f>'1-GBP'!C45</f>
        <v/>
      </c>
      <c r="M45" s="286">
        <f>IF('3b - EUR - conv.'!M45=0,0,'3a - EUR - local'!M45/'3b - EUR - conv.'!M45)</f>
        <v>0</v>
      </c>
      <c r="N45" s="286">
        <f>IF('3b - EUR - conv.'!N45=0,0,'3a - EUR - local'!N45/'3b - EUR - conv.'!N45)</f>
        <v>0</v>
      </c>
      <c r="O45" s="286">
        <f>IF('3b - EUR - conv.'!O45=0,0,'3a - EUR - local'!O45/'3b - EUR - conv.'!O45)</f>
        <v>0</v>
      </c>
      <c r="P45" s="286">
        <f>IF('3b - EUR - conv.'!P45=0,0,'3a - EUR - local'!P45/'3b - EUR - conv.'!P45)</f>
        <v>0</v>
      </c>
      <c r="Q45" s="286">
        <f>IF('3b - EUR - conv.'!Q45=0,0,'3a - EUR - local'!Q45/'3b - EUR - conv.'!Q45)</f>
        <v>0</v>
      </c>
      <c r="R45" s="286">
        <f>IF('3b - EUR - conv.'!R45=0,0,'3a - EUR - local'!R45/'3b - EUR - conv.'!R45)</f>
        <v>0</v>
      </c>
      <c r="S45" s="286">
        <f>IF('3b - EUR - conv.'!S45=0,0,'3a - EUR - local'!S45/'3b - EUR - conv.'!S45)</f>
        <v>0</v>
      </c>
      <c r="T45" s="286">
        <f>IF('3b - EUR - conv.'!T45=0,0,'3a - EUR - local'!T45/'3b - EUR - conv.'!T45)</f>
        <v>0</v>
      </c>
      <c r="U45" s="286">
        <f>IF('3b - EUR - conv.'!U45=0,0,'3a - EUR - local'!U45/'3b - EUR - conv.'!U45)</f>
        <v>0</v>
      </c>
      <c r="V45" s="286">
        <f>IF('3b - EUR - conv.'!V45=0,0,'3a - EUR - local'!V45/'3b - EUR - conv.'!V45)</f>
        <v>0</v>
      </c>
      <c r="W45" s="286">
        <f>IF('3b - EUR - conv.'!W45=0,0,'3a - EUR - local'!W45/'3b - EUR - conv.'!W45)</f>
        <v>0</v>
      </c>
      <c r="X45" s="286">
        <f>IF('3b - EUR - conv.'!X45=0,0,'3a - EUR - local'!X45/'3b - EUR - conv.'!X45)</f>
        <v>0</v>
      </c>
      <c r="Y45" s="286">
        <f>IF('3b - EUR - conv.'!Y45=0,0,'3a - EUR - local'!Y45/'3b - EUR - conv.'!Y45)</f>
        <v>0</v>
      </c>
      <c r="Z45" s="286">
        <f>IF('3b - EUR - conv.'!Z45=0,0,'3a - EUR - local'!Z45/'3b - EUR - conv.'!Z45)</f>
        <v>0</v>
      </c>
      <c r="AA45" s="286">
        <f>IF('3b - EUR - conv.'!AA45=0,0,'3a - EUR - local'!AA45/'3b - EUR - conv.'!AA45)</f>
        <v>0</v>
      </c>
      <c r="AB45" s="286">
        <f>IF('3b - EUR - conv.'!AB45=0,0,'3a - EUR - local'!AB45/'3b - EUR - conv.'!AB45)</f>
        <v>0</v>
      </c>
      <c r="AC45" s="286">
        <f>IF('3b - EUR - conv.'!AC45=0,0,'3a - EUR - local'!AC45/'3b - EUR - conv.'!AC45)</f>
        <v>0</v>
      </c>
      <c r="AD45" s="286">
        <f>IF('3b - EUR - conv.'!AD45=0,0,'3a - EUR - local'!AD45/'3b - EUR - conv.'!AD45)</f>
        <v>0</v>
      </c>
      <c r="AE45" s="286">
        <f>IF('3b - EUR - conv.'!AE45=0,0,'3a - EUR - local'!AE45/'3b - EUR - conv.'!AE45)</f>
        <v>0</v>
      </c>
      <c r="AF45" s="286">
        <f>IF('3b - EUR - conv.'!AF45=0,0,'3a - EUR - local'!AF45/'3b - EUR - conv.'!AF45)</f>
        <v>0</v>
      </c>
      <c r="AG45" s="286">
        <f>IF('3b - EUR - conv.'!AG45=0,0,'3a - EUR - local'!AG45/'3b - EUR - conv.'!AG45)</f>
        <v>0</v>
      </c>
      <c r="AH45" s="286">
        <f>IF('3b - EUR - conv.'!AH45=0,0,'3a - EUR - local'!AH45/'3b - EUR - conv.'!AH45)</f>
        <v>0</v>
      </c>
      <c r="AI45" s="286">
        <f>IF('3b - EUR - conv.'!AI45=0,0,'3a - EUR - local'!AI45/'3b - EUR - conv.'!AI45)</f>
        <v>0</v>
      </c>
      <c r="AJ45" s="286">
        <f>IF('3b - EUR - conv.'!AJ45=0,0,'3a - EUR - local'!AJ45/'3b - EUR - conv.'!AJ45)</f>
        <v>0</v>
      </c>
      <c r="AK45" s="286">
        <f>IF('3b - EUR - conv.'!AK45=0,0,'3a - EUR - local'!AK45/'3b - EUR - conv.'!AK45)</f>
        <v>0</v>
      </c>
      <c r="AL45" s="286">
        <f>IF('3b - EUR - conv.'!AL45=0,0,'3a - EUR - local'!AL45/'3b - EUR - conv.'!AL45)</f>
        <v>0</v>
      </c>
      <c r="AM45" s="286">
        <f>IF('3b - EUR - conv.'!AM45=0,0,'3a - EUR - local'!AM45/'3b - EUR - conv.'!AM45)</f>
        <v>0</v>
      </c>
      <c r="AN45" s="286">
        <f>IF('3b - EUR - conv.'!AN45=0,0,'3a - EUR - local'!AN45/'3b - EUR - conv.'!AN45)</f>
        <v>0</v>
      </c>
      <c r="AO45" s="286">
        <f>IF('3b - EUR - conv.'!AO45=0,0,'3a - EUR - local'!AO45/'3b - EUR - conv.'!AO45)</f>
        <v>0</v>
      </c>
      <c r="AP45" s="286">
        <f>IF('3b - EUR - conv.'!AP45=0,0,'3a - EUR - local'!AP45/'3b - EUR - conv.'!AP45)</f>
        <v>0</v>
      </c>
      <c r="AQ45" s="349"/>
    </row>
    <row r="46" spans="1:43" customFormat="1" ht="15.75" outlineLevel="2">
      <c r="A46" s="211" t="str">
        <f>A6&amp;"."&amp;A38&amp;"."&amp;A7&amp;"."&amp;B46</f>
        <v>1.d.1.8</v>
      </c>
      <c r="B46">
        <v>8</v>
      </c>
      <c r="C46" t="str">
        <f>'1-GBP'!C46</f>
        <v/>
      </c>
      <c r="M46" s="286">
        <f>IF('3b - EUR - conv.'!M46=0,0,'3a - EUR - local'!M46/'3b - EUR - conv.'!M46)</f>
        <v>0</v>
      </c>
      <c r="N46" s="286">
        <f>IF('3b - EUR - conv.'!N46=0,0,'3a - EUR - local'!N46/'3b - EUR - conv.'!N46)</f>
        <v>0</v>
      </c>
      <c r="O46" s="286">
        <f>IF('3b - EUR - conv.'!O46=0,0,'3a - EUR - local'!O46/'3b - EUR - conv.'!O46)</f>
        <v>0</v>
      </c>
      <c r="P46" s="286">
        <f>IF('3b - EUR - conv.'!P46=0,0,'3a - EUR - local'!P46/'3b - EUR - conv.'!P46)</f>
        <v>0</v>
      </c>
      <c r="Q46" s="286">
        <f>IF('3b - EUR - conv.'!Q46=0,0,'3a - EUR - local'!Q46/'3b - EUR - conv.'!Q46)</f>
        <v>0</v>
      </c>
      <c r="R46" s="286">
        <f>IF('3b - EUR - conv.'!R46=0,0,'3a - EUR - local'!R46/'3b - EUR - conv.'!R46)</f>
        <v>0</v>
      </c>
      <c r="S46" s="286">
        <f>IF('3b - EUR - conv.'!S46=0,0,'3a - EUR - local'!S46/'3b - EUR - conv.'!S46)</f>
        <v>0</v>
      </c>
      <c r="T46" s="286">
        <f>IF('3b - EUR - conv.'!T46=0,0,'3a - EUR - local'!T46/'3b - EUR - conv.'!T46)</f>
        <v>0</v>
      </c>
      <c r="U46" s="286">
        <f>IF('3b - EUR - conv.'!U46=0,0,'3a - EUR - local'!U46/'3b - EUR - conv.'!U46)</f>
        <v>0</v>
      </c>
      <c r="V46" s="286">
        <f>IF('3b - EUR - conv.'!V46=0,0,'3a - EUR - local'!V46/'3b - EUR - conv.'!V46)</f>
        <v>0</v>
      </c>
      <c r="W46" s="286">
        <f>IF('3b - EUR - conv.'!W46=0,0,'3a - EUR - local'!W46/'3b - EUR - conv.'!W46)</f>
        <v>0</v>
      </c>
      <c r="X46" s="286">
        <f>IF('3b - EUR - conv.'!X46=0,0,'3a - EUR - local'!X46/'3b - EUR - conv.'!X46)</f>
        <v>0</v>
      </c>
      <c r="Y46" s="286">
        <f>IF('3b - EUR - conv.'!Y46=0,0,'3a - EUR - local'!Y46/'3b - EUR - conv.'!Y46)</f>
        <v>0</v>
      </c>
      <c r="Z46" s="286">
        <f>IF('3b - EUR - conv.'!Z46=0,0,'3a - EUR - local'!Z46/'3b - EUR - conv.'!Z46)</f>
        <v>0</v>
      </c>
      <c r="AA46" s="286">
        <f>IF('3b - EUR - conv.'!AA46=0,0,'3a - EUR - local'!AA46/'3b - EUR - conv.'!AA46)</f>
        <v>0</v>
      </c>
      <c r="AB46" s="286">
        <f>IF('3b - EUR - conv.'!AB46=0,0,'3a - EUR - local'!AB46/'3b - EUR - conv.'!AB46)</f>
        <v>0</v>
      </c>
      <c r="AC46" s="286">
        <f>IF('3b - EUR - conv.'!AC46=0,0,'3a - EUR - local'!AC46/'3b - EUR - conv.'!AC46)</f>
        <v>0</v>
      </c>
      <c r="AD46" s="286">
        <f>IF('3b - EUR - conv.'!AD46=0,0,'3a - EUR - local'!AD46/'3b - EUR - conv.'!AD46)</f>
        <v>0</v>
      </c>
      <c r="AE46" s="286">
        <f>IF('3b - EUR - conv.'!AE46=0,0,'3a - EUR - local'!AE46/'3b - EUR - conv.'!AE46)</f>
        <v>0</v>
      </c>
      <c r="AF46" s="286">
        <f>IF('3b - EUR - conv.'!AF46=0,0,'3a - EUR - local'!AF46/'3b - EUR - conv.'!AF46)</f>
        <v>0</v>
      </c>
      <c r="AG46" s="286">
        <f>IF('3b - EUR - conv.'!AG46=0,0,'3a - EUR - local'!AG46/'3b - EUR - conv.'!AG46)</f>
        <v>0</v>
      </c>
      <c r="AH46" s="286">
        <f>IF('3b - EUR - conv.'!AH46=0,0,'3a - EUR - local'!AH46/'3b - EUR - conv.'!AH46)</f>
        <v>0</v>
      </c>
      <c r="AI46" s="286">
        <f>IF('3b - EUR - conv.'!AI46=0,0,'3a - EUR - local'!AI46/'3b - EUR - conv.'!AI46)</f>
        <v>0</v>
      </c>
      <c r="AJ46" s="286">
        <f>IF('3b - EUR - conv.'!AJ46=0,0,'3a - EUR - local'!AJ46/'3b - EUR - conv.'!AJ46)</f>
        <v>0</v>
      </c>
      <c r="AK46" s="286">
        <f>IF('3b - EUR - conv.'!AK46=0,0,'3a - EUR - local'!AK46/'3b - EUR - conv.'!AK46)</f>
        <v>0</v>
      </c>
      <c r="AL46" s="286">
        <f>IF('3b - EUR - conv.'!AL46=0,0,'3a - EUR - local'!AL46/'3b - EUR - conv.'!AL46)</f>
        <v>0</v>
      </c>
      <c r="AM46" s="286">
        <f>IF('3b - EUR - conv.'!AM46=0,0,'3a - EUR - local'!AM46/'3b - EUR - conv.'!AM46)</f>
        <v>0</v>
      </c>
      <c r="AN46" s="286">
        <f>IF('3b - EUR - conv.'!AN46=0,0,'3a - EUR - local'!AN46/'3b - EUR - conv.'!AN46)</f>
        <v>0</v>
      </c>
      <c r="AO46" s="286">
        <f>IF('3b - EUR - conv.'!AO46=0,0,'3a - EUR - local'!AO46/'3b - EUR - conv.'!AO46)</f>
        <v>0</v>
      </c>
      <c r="AP46" s="286">
        <f>IF('3b - EUR - conv.'!AP46=0,0,'3a - EUR - local'!AP46/'3b - EUR - conv.'!AP46)</f>
        <v>0</v>
      </c>
      <c r="AQ46" s="349"/>
    </row>
    <row r="47" spans="1:43" customFormat="1" ht="15.75" outlineLevel="2">
      <c r="A47" s="211" t="str">
        <f>A6&amp;"."&amp;A38&amp;"."&amp;A7&amp;"."&amp;B47</f>
        <v>1.d.1.9</v>
      </c>
      <c r="B47">
        <v>9</v>
      </c>
      <c r="C47" t="str">
        <f>'1-GBP'!C47</f>
        <v/>
      </c>
      <c r="M47" s="286">
        <f>IF('3b - EUR - conv.'!M47=0,0,'3a - EUR - local'!M47/'3b - EUR - conv.'!M47)</f>
        <v>0</v>
      </c>
      <c r="N47" s="286">
        <f>IF('3b - EUR - conv.'!N47=0,0,'3a - EUR - local'!N47/'3b - EUR - conv.'!N47)</f>
        <v>0</v>
      </c>
      <c r="O47" s="286">
        <f>IF('3b - EUR - conv.'!O47=0,0,'3a - EUR - local'!O47/'3b - EUR - conv.'!O47)</f>
        <v>0</v>
      </c>
      <c r="P47" s="286">
        <f>IF('3b - EUR - conv.'!P47=0,0,'3a - EUR - local'!P47/'3b - EUR - conv.'!P47)</f>
        <v>0</v>
      </c>
      <c r="Q47" s="286">
        <f>IF('3b - EUR - conv.'!Q47=0,0,'3a - EUR - local'!Q47/'3b - EUR - conv.'!Q47)</f>
        <v>0</v>
      </c>
      <c r="R47" s="286">
        <f>IF('3b - EUR - conv.'!R47=0,0,'3a - EUR - local'!R47/'3b - EUR - conv.'!R47)</f>
        <v>0</v>
      </c>
      <c r="S47" s="286">
        <f>IF('3b - EUR - conv.'!S47=0,0,'3a - EUR - local'!S47/'3b - EUR - conv.'!S47)</f>
        <v>0</v>
      </c>
      <c r="T47" s="286">
        <f>IF('3b - EUR - conv.'!T47=0,0,'3a - EUR - local'!T47/'3b - EUR - conv.'!T47)</f>
        <v>0</v>
      </c>
      <c r="U47" s="286">
        <f>IF('3b - EUR - conv.'!U47=0,0,'3a - EUR - local'!U47/'3b - EUR - conv.'!U47)</f>
        <v>0</v>
      </c>
      <c r="V47" s="286">
        <f>IF('3b - EUR - conv.'!V47=0,0,'3a - EUR - local'!V47/'3b - EUR - conv.'!V47)</f>
        <v>0</v>
      </c>
      <c r="W47" s="286">
        <f>IF('3b - EUR - conv.'!W47=0,0,'3a - EUR - local'!W47/'3b - EUR - conv.'!W47)</f>
        <v>0</v>
      </c>
      <c r="X47" s="286">
        <f>IF('3b - EUR - conv.'!X47=0,0,'3a - EUR - local'!X47/'3b - EUR - conv.'!X47)</f>
        <v>0</v>
      </c>
      <c r="Y47" s="286">
        <f>IF('3b - EUR - conv.'!Y47=0,0,'3a - EUR - local'!Y47/'3b - EUR - conv.'!Y47)</f>
        <v>0</v>
      </c>
      <c r="Z47" s="286">
        <f>IF('3b - EUR - conv.'!Z47=0,0,'3a - EUR - local'!Z47/'3b - EUR - conv.'!Z47)</f>
        <v>0</v>
      </c>
      <c r="AA47" s="286">
        <f>IF('3b - EUR - conv.'!AA47=0,0,'3a - EUR - local'!AA47/'3b - EUR - conv.'!AA47)</f>
        <v>0</v>
      </c>
      <c r="AB47" s="286">
        <f>IF('3b - EUR - conv.'!AB47=0,0,'3a - EUR - local'!AB47/'3b - EUR - conv.'!AB47)</f>
        <v>0</v>
      </c>
      <c r="AC47" s="286">
        <f>IF('3b - EUR - conv.'!AC47=0,0,'3a - EUR - local'!AC47/'3b - EUR - conv.'!AC47)</f>
        <v>0</v>
      </c>
      <c r="AD47" s="286">
        <f>IF('3b - EUR - conv.'!AD47=0,0,'3a - EUR - local'!AD47/'3b - EUR - conv.'!AD47)</f>
        <v>0</v>
      </c>
      <c r="AE47" s="286">
        <f>IF('3b - EUR - conv.'!AE47=0,0,'3a - EUR - local'!AE47/'3b - EUR - conv.'!AE47)</f>
        <v>0</v>
      </c>
      <c r="AF47" s="286">
        <f>IF('3b - EUR - conv.'!AF47=0,0,'3a - EUR - local'!AF47/'3b - EUR - conv.'!AF47)</f>
        <v>0</v>
      </c>
      <c r="AG47" s="286">
        <f>IF('3b - EUR - conv.'!AG47=0,0,'3a - EUR - local'!AG47/'3b - EUR - conv.'!AG47)</f>
        <v>0</v>
      </c>
      <c r="AH47" s="286">
        <f>IF('3b - EUR - conv.'!AH47=0,0,'3a - EUR - local'!AH47/'3b - EUR - conv.'!AH47)</f>
        <v>0</v>
      </c>
      <c r="AI47" s="286">
        <f>IF('3b - EUR - conv.'!AI47=0,0,'3a - EUR - local'!AI47/'3b - EUR - conv.'!AI47)</f>
        <v>0</v>
      </c>
      <c r="AJ47" s="286">
        <f>IF('3b - EUR - conv.'!AJ47=0,0,'3a - EUR - local'!AJ47/'3b - EUR - conv.'!AJ47)</f>
        <v>0</v>
      </c>
      <c r="AK47" s="286">
        <f>IF('3b - EUR - conv.'!AK47=0,0,'3a - EUR - local'!AK47/'3b - EUR - conv.'!AK47)</f>
        <v>0</v>
      </c>
      <c r="AL47" s="286">
        <f>IF('3b - EUR - conv.'!AL47=0,0,'3a - EUR - local'!AL47/'3b - EUR - conv.'!AL47)</f>
        <v>0</v>
      </c>
      <c r="AM47" s="286">
        <f>IF('3b - EUR - conv.'!AM47=0,0,'3a - EUR - local'!AM47/'3b - EUR - conv.'!AM47)</f>
        <v>0</v>
      </c>
      <c r="AN47" s="286">
        <f>IF('3b - EUR - conv.'!AN47=0,0,'3a - EUR - local'!AN47/'3b - EUR - conv.'!AN47)</f>
        <v>0</v>
      </c>
      <c r="AO47" s="286">
        <f>IF('3b - EUR - conv.'!AO47=0,0,'3a - EUR - local'!AO47/'3b - EUR - conv.'!AO47)</f>
        <v>0</v>
      </c>
      <c r="AP47" s="286">
        <f>IF('3b - EUR - conv.'!AP47=0,0,'3a - EUR - local'!AP47/'3b - EUR - conv.'!AP47)</f>
        <v>0</v>
      </c>
      <c r="AQ47" s="349"/>
    </row>
    <row r="48" spans="1:43" customFormat="1" ht="15.75" outlineLevel="2">
      <c r="A48" s="211" t="str">
        <f>A6&amp;"."&amp;A38&amp;"."&amp;A7&amp;"."&amp;B48</f>
        <v>1.d.1.10</v>
      </c>
      <c r="B48">
        <v>10</v>
      </c>
      <c r="C48" t="str">
        <f>'1-GBP'!C48</f>
        <v/>
      </c>
      <c r="M48" s="286">
        <f>IF('3b - EUR - conv.'!M48=0,0,'3a - EUR - local'!M48/'3b - EUR - conv.'!M48)</f>
        <v>0</v>
      </c>
      <c r="N48" s="286">
        <f>IF('3b - EUR - conv.'!N48=0,0,'3a - EUR - local'!N48/'3b - EUR - conv.'!N48)</f>
        <v>0</v>
      </c>
      <c r="O48" s="286">
        <f>IF('3b - EUR - conv.'!O48=0,0,'3a - EUR - local'!O48/'3b - EUR - conv.'!O48)</f>
        <v>0</v>
      </c>
      <c r="P48" s="286">
        <f>IF('3b - EUR - conv.'!P48=0,0,'3a - EUR - local'!P48/'3b - EUR - conv.'!P48)</f>
        <v>0</v>
      </c>
      <c r="Q48" s="286">
        <f>IF('3b - EUR - conv.'!Q48=0,0,'3a - EUR - local'!Q48/'3b - EUR - conv.'!Q48)</f>
        <v>0</v>
      </c>
      <c r="R48" s="286">
        <f>IF('3b - EUR - conv.'!R48=0,0,'3a - EUR - local'!R48/'3b - EUR - conv.'!R48)</f>
        <v>0</v>
      </c>
      <c r="S48" s="286">
        <f>IF('3b - EUR - conv.'!S48=0,0,'3a - EUR - local'!S48/'3b - EUR - conv.'!S48)</f>
        <v>0</v>
      </c>
      <c r="T48" s="286">
        <f>IF('3b - EUR - conv.'!T48=0,0,'3a - EUR - local'!T48/'3b - EUR - conv.'!T48)</f>
        <v>0</v>
      </c>
      <c r="U48" s="286">
        <f>IF('3b - EUR - conv.'!U48=0,0,'3a - EUR - local'!U48/'3b - EUR - conv.'!U48)</f>
        <v>0</v>
      </c>
      <c r="V48" s="286">
        <f>IF('3b - EUR - conv.'!V48=0,0,'3a - EUR - local'!V48/'3b - EUR - conv.'!V48)</f>
        <v>0</v>
      </c>
      <c r="W48" s="286">
        <f>IF('3b - EUR - conv.'!W48=0,0,'3a - EUR - local'!W48/'3b - EUR - conv.'!W48)</f>
        <v>0</v>
      </c>
      <c r="X48" s="286">
        <f>IF('3b - EUR - conv.'!X48=0,0,'3a - EUR - local'!X48/'3b - EUR - conv.'!X48)</f>
        <v>0</v>
      </c>
      <c r="Y48" s="286">
        <f>IF('3b - EUR - conv.'!Y48=0,0,'3a - EUR - local'!Y48/'3b - EUR - conv.'!Y48)</f>
        <v>0</v>
      </c>
      <c r="Z48" s="286">
        <f>IF('3b - EUR - conv.'!Z48=0,0,'3a - EUR - local'!Z48/'3b - EUR - conv.'!Z48)</f>
        <v>0</v>
      </c>
      <c r="AA48" s="286">
        <f>IF('3b - EUR - conv.'!AA48=0,0,'3a - EUR - local'!AA48/'3b - EUR - conv.'!AA48)</f>
        <v>0</v>
      </c>
      <c r="AB48" s="286">
        <f>IF('3b - EUR - conv.'!AB48=0,0,'3a - EUR - local'!AB48/'3b - EUR - conv.'!AB48)</f>
        <v>0</v>
      </c>
      <c r="AC48" s="286">
        <f>IF('3b - EUR - conv.'!AC48=0,0,'3a - EUR - local'!AC48/'3b - EUR - conv.'!AC48)</f>
        <v>0</v>
      </c>
      <c r="AD48" s="286">
        <f>IF('3b - EUR - conv.'!AD48=0,0,'3a - EUR - local'!AD48/'3b - EUR - conv.'!AD48)</f>
        <v>0</v>
      </c>
      <c r="AE48" s="286">
        <f>IF('3b - EUR - conv.'!AE48=0,0,'3a - EUR - local'!AE48/'3b - EUR - conv.'!AE48)</f>
        <v>0</v>
      </c>
      <c r="AF48" s="286">
        <f>IF('3b - EUR - conv.'!AF48=0,0,'3a - EUR - local'!AF48/'3b - EUR - conv.'!AF48)</f>
        <v>0</v>
      </c>
      <c r="AG48" s="286">
        <f>IF('3b - EUR - conv.'!AG48=0,0,'3a - EUR - local'!AG48/'3b - EUR - conv.'!AG48)</f>
        <v>0</v>
      </c>
      <c r="AH48" s="286">
        <f>IF('3b - EUR - conv.'!AH48=0,0,'3a - EUR - local'!AH48/'3b - EUR - conv.'!AH48)</f>
        <v>0</v>
      </c>
      <c r="AI48" s="286">
        <f>IF('3b - EUR - conv.'!AI48=0,0,'3a - EUR - local'!AI48/'3b - EUR - conv.'!AI48)</f>
        <v>0</v>
      </c>
      <c r="AJ48" s="286">
        <f>IF('3b - EUR - conv.'!AJ48=0,0,'3a - EUR - local'!AJ48/'3b - EUR - conv.'!AJ48)</f>
        <v>0</v>
      </c>
      <c r="AK48" s="286">
        <f>IF('3b - EUR - conv.'!AK48=0,0,'3a - EUR - local'!AK48/'3b - EUR - conv.'!AK48)</f>
        <v>0</v>
      </c>
      <c r="AL48" s="286">
        <f>IF('3b - EUR - conv.'!AL48=0,0,'3a - EUR - local'!AL48/'3b - EUR - conv.'!AL48)</f>
        <v>0</v>
      </c>
      <c r="AM48" s="286">
        <f>IF('3b - EUR - conv.'!AM48=0,0,'3a - EUR - local'!AM48/'3b - EUR - conv.'!AM48)</f>
        <v>0</v>
      </c>
      <c r="AN48" s="286">
        <f>IF('3b - EUR - conv.'!AN48=0,0,'3a - EUR - local'!AN48/'3b - EUR - conv.'!AN48)</f>
        <v>0</v>
      </c>
      <c r="AO48" s="286">
        <f>IF('3b - EUR - conv.'!AO48=0,0,'3a - EUR - local'!AO48/'3b - EUR - conv.'!AO48)</f>
        <v>0</v>
      </c>
      <c r="AP48" s="286">
        <f>IF('3b - EUR - conv.'!AP48=0,0,'3a - EUR - local'!AP48/'3b - EUR - conv.'!AP48)</f>
        <v>0</v>
      </c>
      <c r="AQ48" s="349"/>
    </row>
    <row r="49" spans="1:43" customFormat="1" ht="15.75" outlineLevel="2">
      <c r="A49" s="211" t="str">
        <f>A6&amp;"."&amp;A38&amp;"."&amp;A7&amp;"."&amp;B49</f>
        <v>1.d.1.11</v>
      </c>
      <c r="B49">
        <v>11</v>
      </c>
      <c r="C49" t="str">
        <f>'1-GBP'!C49</f>
        <v/>
      </c>
      <c r="M49" s="286">
        <f>IF('3b - EUR - conv.'!M49=0,0,'3a - EUR - local'!M49/'3b - EUR - conv.'!M49)</f>
        <v>0</v>
      </c>
      <c r="N49" s="286">
        <f>IF('3b - EUR - conv.'!N49=0,0,'3a - EUR - local'!N49/'3b - EUR - conv.'!N49)</f>
        <v>0</v>
      </c>
      <c r="O49" s="286">
        <f>IF('3b - EUR - conv.'!O49=0,0,'3a - EUR - local'!O49/'3b - EUR - conv.'!O49)</f>
        <v>0</v>
      </c>
      <c r="P49" s="286">
        <f>IF('3b - EUR - conv.'!P49=0,0,'3a - EUR - local'!P49/'3b - EUR - conv.'!P49)</f>
        <v>0</v>
      </c>
      <c r="Q49" s="286">
        <f>IF('3b - EUR - conv.'!Q49=0,0,'3a - EUR - local'!Q49/'3b - EUR - conv.'!Q49)</f>
        <v>0</v>
      </c>
      <c r="R49" s="286">
        <f>IF('3b - EUR - conv.'!R49=0,0,'3a - EUR - local'!R49/'3b - EUR - conv.'!R49)</f>
        <v>0</v>
      </c>
      <c r="S49" s="286">
        <f>IF('3b - EUR - conv.'!S49=0,0,'3a - EUR - local'!S49/'3b - EUR - conv.'!S49)</f>
        <v>0</v>
      </c>
      <c r="T49" s="286">
        <f>IF('3b - EUR - conv.'!T49=0,0,'3a - EUR - local'!T49/'3b - EUR - conv.'!T49)</f>
        <v>0</v>
      </c>
      <c r="U49" s="286">
        <f>IF('3b - EUR - conv.'!U49=0,0,'3a - EUR - local'!U49/'3b - EUR - conv.'!U49)</f>
        <v>0</v>
      </c>
      <c r="V49" s="286">
        <f>IF('3b - EUR - conv.'!V49=0,0,'3a - EUR - local'!V49/'3b - EUR - conv.'!V49)</f>
        <v>0</v>
      </c>
      <c r="W49" s="286">
        <f>IF('3b - EUR - conv.'!W49=0,0,'3a - EUR - local'!W49/'3b - EUR - conv.'!W49)</f>
        <v>0</v>
      </c>
      <c r="X49" s="286">
        <f>IF('3b - EUR - conv.'!X49=0,0,'3a - EUR - local'!X49/'3b - EUR - conv.'!X49)</f>
        <v>0</v>
      </c>
      <c r="Y49" s="286">
        <f>IF('3b - EUR - conv.'!Y49=0,0,'3a - EUR - local'!Y49/'3b - EUR - conv.'!Y49)</f>
        <v>0</v>
      </c>
      <c r="Z49" s="286">
        <f>IF('3b - EUR - conv.'!Z49=0,0,'3a - EUR - local'!Z49/'3b - EUR - conv.'!Z49)</f>
        <v>0</v>
      </c>
      <c r="AA49" s="286">
        <f>IF('3b - EUR - conv.'!AA49=0,0,'3a - EUR - local'!AA49/'3b - EUR - conv.'!AA49)</f>
        <v>0</v>
      </c>
      <c r="AB49" s="286">
        <f>IF('3b - EUR - conv.'!AB49=0,0,'3a - EUR - local'!AB49/'3b - EUR - conv.'!AB49)</f>
        <v>0</v>
      </c>
      <c r="AC49" s="286">
        <f>IF('3b - EUR - conv.'!AC49=0,0,'3a - EUR - local'!AC49/'3b - EUR - conv.'!AC49)</f>
        <v>0</v>
      </c>
      <c r="AD49" s="286">
        <f>IF('3b - EUR - conv.'!AD49=0,0,'3a - EUR - local'!AD49/'3b - EUR - conv.'!AD49)</f>
        <v>0</v>
      </c>
      <c r="AE49" s="286">
        <f>IF('3b - EUR - conv.'!AE49=0,0,'3a - EUR - local'!AE49/'3b - EUR - conv.'!AE49)</f>
        <v>0</v>
      </c>
      <c r="AF49" s="286">
        <f>IF('3b - EUR - conv.'!AF49=0,0,'3a - EUR - local'!AF49/'3b - EUR - conv.'!AF49)</f>
        <v>0</v>
      </c>
      <c r="AG49" s="286">
        <f>IF('3b - EUR - conv.'!AG49=0,0,'3a - EUR - local'!AG49/'3b - EUR - conv.'!AG49)</f>
        <v>0</v>
      </c>
      <c r="AH49" s="286">
        <f>IF('3b - EUR - conv.'!AH49=0,0,'3a - EUR - local'!AH49/'3b - EUR - conv.'!AH49)</f>
        <v>0</v>
      </c>
      <c r="AI49" s="286">
        <f>IF('3b - EUR - conv.'!AI49=0,0,'3a - EUR - local'!AI49/'3b - EUR - conv.'!AI49)</f>
        <v>0</v>
      </c>
      <c r="AJ49" s="286">
        <f>IF('3b - EUR - conv.'!AJ49=0,0,'3a - EUR - local'!AJ49/'3b - EUR - conv.'!AJ49)</f>
        <v>0</v>
      </c>
      <c r="AK49" s="286">
        <f>IF('3b - EUR - conv.'!AK49=0,0,'3a - EUR - local'!AK49/'3b - EUR - conv.'!AK49)</f>
        <v>0</v>
      </c>
      <c r="AL49" s="286">
        <f>IF('3b - EUR - conv.'!AL49=0,0,'3a - EUR - local'!AL49/'3b - EUR - conv.'!AL49)</f>
        <v>0</v>
      </c>
      <c r="AM49" s="286">
        <f>IF('3b - EUR - conv.'!AM49=0,0,'3a - EUR - local'!AM49/'3b - EUR - conv.'!AM49)</f>
        <v>0</v>
      </c>
      <c r="AN49" s="286">
        <f>IF('3b - EUR - conv.'!AN49=0,0,'3a - EUR - local'!AN49/'3b - EUR - conv.'!AN49)</f>
        <v>0</v>
      </c>
      <c r="AO49" s="286">
        <f>IF('3b - EUR - conv.'!AO49=0,0,'3a - EUR - local'!AO49/'3b - EUR - conv.'!AO49)</f>
        <v>0</v>
      </c>
      <c r="AP49" s="286">
        <f>IF('3b - EUR - conv.'!AP49=0,0,'3a - EUR - local'!AP49/'3b - EUR - conv.'!AP49)</f>
        <v>0</v>
      </c>
      <c r="AQ49" s="349"/>
    </row>
    <row r="50" spans="1:43" customFormat="1" ht="15.75" outlineLevel="2">
      <c r="A50" s="211" t="str">
        <f>A6&amp;"."&amp;A38&amp;"."&amp;A7&amp;"."&amp;B50</f>
        <v>1.d.1.12</v>
      </c>
      <c r="B50">
        <v>12</v>
      </c>
      <c r="C50" t="str">
        <f>'1-GBP'!C50</f>
        <v/>
      </c>
      <c r="M50" s="286">
        <f>IF('3b - EUR - conv.'!M50=0,0,'3a - EUR - local'!M50/'3b - EUR - conv.'!M50)</f>
        <v>0</v>
      </c>
      <c r="N50" s="286">
        <f>IF('3b - EUR - conv.'!N50=0,0,'3a - EUR - local'!N50/'3b - EUR - conv.'!N50)</f>
        <v>0</v>
      </c>
      <c r="O50" s="286">
        <f>IF('3b - EUR - conv.'!O50=0,0,'3a - EUR - local'!O50/'3b - EUR - conv.'!O50)</f>
        <v>0</v>
      </c>
      <c r="P50" s="286">
        <f>IF('3b - EUR - conv.'!P50=0,0,'3a - EUR - local'!P50/'3b - EUR - conv.'!P50)</f>
        <v>0</v>
      </c>
      <c r="Q50" s="286">
        <f>IF('3b - EUR - conv.'!Q50=0,0,'3a - EUR - local'!Q50/'3b - EUR - conv.'!Q50)</f>
        <v>0</v>
      </c>
      <c r="R50" s="286">
        <f>IF('3b - EUR - conv.'!R50=0,0,'3a - EUR - local'!R50/'3b - EUR - conv.'!R50)</f>
        <v>0</v>
      </c>
      <c r="S50" s="286">
        <f>IF('3b - EUR - conv.'!S50=0,0,'3a - EUR - local'!S50/'3b - EUR - conv.'!S50)</f>
        <v>0</v>
      </c>
      <c r="T50" s="286">
        <f>IF('3b - EUR - conv.'!T50=0,0,'3a - EUR - local'!T50/'3b - EUR - conv.'!T50)</f>
        <v>0</v>
      </c>
      <c r="U50" s="286">
        <f>IF('3b - EUR - conv.'!U50=0,0,'3a - EUR - local'!U50/'3b - EUR - conv.'!U50)</f>
        <v>0</v>
      </c>
      <c r="V50" s="286">
        <f>IF('3b - EUR - conv.'!V50=0,0,'3a - EUR - local'!V50/'3b - EUR - conv.'!V50)</f>
        <v>0</v>
      </c>
      <c r="W50" s="286">
        <f>IF('3b - EUR - conv.'!W50=0,0,'3a - EUR - local'!W50/'3b - EUR - conv.'!W50)</f>
        <v>0</v>
      </c>
      <c r="X50" s="286">
        <f>IF('3b - EUR - conv.'!X50=0,0,'3a - EUR - local'!X50/'3b - EUR - conv.'!X50)</f>
        <v>0</v>
      </c>
      <c r="Y50" s="286">
        <f>IF('3b - EUR - conv.'!Y50=0,0,'3a - EUR - local'!Y50/'3b - EUR - conv.'!Y50)</f>
        <v>0</v>
      </c>
      <c r="Z50" s="286">
        <f>IF('3b - EUR - conv.'!Z50=0,0,'3a - EUR - local'!Z50/'3b - EUR - conv.'!Z50)</f>
        <v>0</v>
      </c>
      <c r="AA50" s="286">
        <f>IF('3b - EUR - conv.'!AA50=0,0,'3a - EUR - local'!AA50/'3b - EUR - conv.'!AA50)</f>
        <v>0</v>
      </c>
      <c r="AB50" s="286">
        <f>IF('3b - EUR - conv.'!AB50=0,0,'3a - EUR - local'!AB50/'3b - EUR - conv.'!AB50)</f>
        <v>0</v>
      </c>
      <c r="AC50" s="286">
        <f>IF('3b - EUR - conv.'!AC50=0,0,'3a - EUR - local'!AC50/'3b - EUR - conv.'!AC50)</f>
        <v>0</v>
      </c>
      <c r="AD50" s="286">
        <f>IF('3b - EUR - conv.'!AD50=0,0,'3a - EUR - local'!AD50/'3b - EUR - conv.'!AD50)</f>
        <v>0</v>
      </c>
      <c r="AE50" s="286">
        <f>IF('3b - EUR - conv.'!AE50=0,0,'3a - EUR - local'!AE50/'3b - EUR - conv.'!AE50)</f>
        <v>0</v>
      </c>
      <c r="AF50" s="286">
        <f>IF('3b - EUR - conv.'!AF50=0,0,'3a - EUR - local'!AF50/'3b - EUR - conv.'!AF50)</f>
        <v>0</v>
      </c>
      <c r="AG50" s="286">
        <f>IF('3b - EUR - conv.'!AG50=0,0,'3a - EUR - local'!AG50/'3b - EUR - conv.'!AG50)</f>
        <v>0</v>
      </c>
      <c r="AH50" s="286">
        <f>IF('3b - EUR - conv.'!AH50=0,0,'3a - EUR - local'!AH50/'3b - EUR - conv.'!AH50)</f>
        <v>0</v>
      </c>
      <c r="AI50" s="286">
        <f>IF('3b - EUR - conv.'!AI50=0,0,'3a - EUR - local'!AI50/'3b - EUR - conv.'!AI50)</f>
        <v>0</v>
      </c>
      <c r="AJ50" s="286">
        <f>IF('3b - EUR - conv.'!AJ50=0,0,'3a - EUR - local'!AJ50/'3b - EUR - conv.'!AJ50)</f>
        <v>0</v>
      </c>
      <c r="AK50" s="286">
        <f>IF('3b - EUR - conv.'!AK50=0,0,'3a - EUR - local'!AK50/'3b - EUR - conv.'!AK50)</f>
        <v>0</v>
      </c>
      <c r="AL50" s="286">
        <f>IF('3b - EUR - conv.'!AL50=0,0,'3a - EUR - local'!AL50/'3b - EUR - conv.'!AL50)</f>
        <v>0</v>
      </c>
      <c r="AM50" s="286">
        <f>IF('3b - EUR - conv.'!AM50=0,0,'3a - EUR - local'!AM50/'3b - EUR - conv.'!AM50)</f>
        <v>0</v>
      </c>
      <c r="AN50" s="286">
        <f>IF('3b - EUR - conv.'!AN50=0,0,'3a - EUR - local'!AN50/'3b - EUR - conv.'!AN50)</f>
        <v>0</v>
      </c>
      <c r="AO50" s="286">
        <f>IF('3b - EUR - conv.'!AO50=0,0,'3a - EUR - local'!AO50/'3b - EUR - conv.'!AO50)</f>
        <v>0</v>
      </c>
      <c r="AP50" s="286">
        <f>IF('3b - EUR - conv.'!AP50=0,0,'3a - EUR - local'!AP50/'3b - EUR - conv.'!AP50)</f>
        <v>0</v>
      </c>
      <c r="AQ50" s="349"/>
    </row>
    <row r="51" spans="1:43" customFormat="1" ht="15.75" outlineLevel="1">
      <c r="A51" s="212"/>
      <c r="B51" s="201">
        <f>B50-COUNTIFS(C39:C50,"")</f>
        <v>0</v>
      </c>
      <c r="C51" s="201" t="s">
        <v>285</v>
      </c>
      <c r="D51" s="201"/>
      <c r="E51" s="201"/>
      <c r="F51" s="201"/>
      <c r="G51" s="201"/>
      <c r="H51" s="201"/>
      <c r="I51" s="201"/>
      <c r="J51" s="201"/>
      <c r="K51" s="201"/>
      <c r="L51" s="201"/>
      <c r="M51" s="280">
        <f>SUM(M39:M50)</f>
        <v>0</v>
      </c>
      <c r="N51" s="280">
        <f t="shared" ref="N51" si="5">SUM(N39:N50)</f>
        <v>0</v>
      </c>
      <c r="O51" s="280">
        <f t="shared" ref="O51" si="6">SUM(O39:O50)</f>
        <v>0</v>
      </c>
      <c r="P51" s="280">
        <f t="shared" ref="P51" si="7">SUM(P39:P50)</f>
        <v>0</v>
      </c>
      <c r="Q51" s="280">
        <f t="shared" ref="Q51" si="8">SUM(Q39:Q50)</f>
        <v>0</v>
      </c>
      <c r="R51" s="280">
        <f t="shared" ref="R51" si="9">SUM(R39:R50)</f>
        <v>0</v>
      </c>
      <c r="S51" s="280">
        <f t="shared" ref="S51" si="10">SUM(S39:S50)</f>
        <v>0</v>
      </c>
      <c r="T51" s="280">
        <f t="shared" ref="T51" si="11">SUM(T39:T50)</f>
        <v>0</v>
      </c>
      <c r="U51" s="280">
        <f t="shared" ref="U51" si="12">SUM(U39:U50)</f>
        <v>0</v>
      </c>
      <c r="V51" s="280">
        <f t="shared" ref="V51" si="13">SUM(V39:V50)</f>
        <v>0</v>
      </c>
      <c r="W51" s="280">
        <f t="shared" ref="W51" si="14">SUM(W39:W50)</f>
        <v>0</v>
      </c>
      <c r="X51" s="280">
        <f t="shared" ref="X51" si="15">SUM(X39:X50)</f>
        <v>0</v>
      </c>
      <c r="Y51" s="280">
        <f t="shared" ref="Y51" si="16">SUM(Y39:Y50)</f>
        <v>0</v>
      </c>
      <c r="Z51" s="280">
        <f t="shared" ref="Z51" si="17">SUM(Z39:Z50)</f>
        <v>0</v>
      </c>
      <c r="AA51" s="280">
        <f t="shared" ref="AA51" si="18">SUM(AA39:AA50)</f>
        <v>0</v>
      </c>
      <c r="AB51" s="280">
        <f t="shared" ref="AB51" si="19">SUM(AB39:AB50)</f>
        <v>0</v>
      </c>
      <c r="AC51" s="280">
        <f t="shared" ref="AC51" si="20">SUM(AC39:AC50)</f>
        <v>0</v>
      </c>
      <c r="AD51" s="280">
        <f t="shared" ref="AD51" si="21">SUM(AD39:AD50)</f>
        <v>0</v>
      </c>
      <c r="AE51" s="280">
        <f t="shared" ref="AE51" si="22">SUM(AE39:AE50)</f>
        <v>0</v>
      </c>
      <c r="AF51" s="280">
        <f t="shared" ref="AF51" si="23">SUM(AF39:AF50)</f>
        <v>0</v>
      </c>
      <c r="AG51" s="280">
        <f t="shared" ref="AG51" si="24">SUM(AG39:AG50)</f>
        <v>0</v>
      </c>
      <c r="AH51" s="280">
        <f t="shared" ref="AH51" si="25">SUM(AH39:AH50)</f>
        <v>0</v>
      </c>
      <c r="AI51" s="280">
        <f t="shared" ref="AI51" si="26">SUM(AI39:AI50)</f>
        <v>0</v>
      </c>
      <c r="AJ51" s="280">
        <f t="shared" ref="AJ51" si="27">SUM(AJ39:AJ50)</f>
        <v>0</v>
      </c>
      <c r="AK51" s="280">
        <f t="shared" ref="AK51" si="28">SUM(AK39:AK50)</f>
        <v>0</v>
      </c>
      <c r="AL51" s="280">
        <f t="shared" ref="AL51" si="29">SUM(AL39:AL50)</f>
        <v>0</v>
      </c>
      <c r="AM51" s="280">
        <f t="shared" ref="AM51" si="30">SUM(AM39:AM50)</f>
        <v>0</v>
      </c>
      <c r="AN51" s="280">
        <f t="shared" ref="AN51" si="31">SUM(AN39:AN50)</f>
        <v>0</v>
      </c>
      <c r="AO51" s="280">
        <f t="shared" ref="AO51" si="32">SUM(AO39:AO50)</f>
        <v>0</v>
      </c>
      <c r="AP51" s="280">
        <f t="shared" ref="AP51" si="33">SUM(AP39:AP50)</f>
        <v>0</v>
      </c>
    </row>
    <row r="52" spans="1:43" customFormat="1" ht="16.149999999999999" outlineLevel="1" thickBot="1">
      <c r="A52" s="213"/>
      <c r="B52" s="202"/>
      <c r="C52" s="202"/>
      <c r="D52" s="202"/>
      <c r="E52" s="202"/>
      <c r="F52" s="202"/>
      <c r="G52" s="202"/>
      <c r="H52" s="202"/>
      <c r="I52" s="202"/>
      <c r="J52" s="202"/>
      <c r="K52" s="202"/>
      <c r="L52" s="202"/>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row>
    <row r="53" spans="1:43" customFormat="1" ht="16.149999999999999" outlineLevel="1" thickBot="1">
      <c r="A53" s="214" t="s">
        <v>288</v>
      </c>
      <c r="B53" s="203">
        <f>B51+B36+B21</f>
        <v>7</v>
      </c>
      <c r="C53" s="203" t="s">
        <v>289</v>
      </c>
      <c r="D53" s="203"/>
      <c r="E53" s="203"/>
      <c r="F53" s="203"/>
      <c r="G53" s="203" t="str">
        <f>+"Total "&amp;$B6&amp;" "&amp;$B7</f>
        <v>Total Phase 1 Teesside Onshore Transportation System</v>
      </c>
      <c r="H53" s="203"/>
      <c r="I53" s="203"/>
      <c r="J53" s="203"/>
      <c r="K53" s="203"/>
      <c r="L53" s="203"/>
      <c r="M53" s="284">
        <f t="shared" ref="M53:AP53" si="34">SUM(M21,M36,M51)</f>
        <v>0</v>
      </c>
      <c r="N53" s="284">
        <f t="shared" si="34"/>
        <v>0</v>
      </c>
      <c r="O53" s="284">
        <f t="shared" si="34"/>
        <v>0</v>
      </c>
      <c r="P53" s="284">
        <f t="shared" si="34"/>
        <v>0</v>
      </c>
      <c r="Q53" s="284">
        <f t="shared" si="34"/>
        <v>0</v>
      </c>
      <c r="R53" s="284">
        <f t="shared" si="34"/>
        <v>0</v>
      </c>
      <c r="S53" s="284">
        <f t="shared" si="34"/>
        <v>0</v>
      </c>
      <c r="T53" s="284">
        <f t="shared" si="34"/>
        <v>0</v>
      </c>
      <c r="U53" s="284">
        <f t="shared" si="34"/>
        <v>0</v>
      </c>
      <c r="V53" s="284">
        <f t="shared" si="34"/>
        <v>0</v>
      </c>
      <c r="W53" s="284">
        <f t="shared" si="34"/>
        <v>0</v>
      </c>
      <c r="X53" s="284">
        <f t="shared" si="34"/>
        <v>0</v>
      </c>
      <c r="Y53" s="284">
        <f t="shared" si="34"/>
        <v>0</v>
      </c>
      <c r="Z53" s="284">
        <f t="shared" si="34"/>
        <v>0</v>
      </c>
      <c r="AA53" s="284">
        <f t="shared" si="34"/>
        <v>0</v>
      </c>
      <c r="AB53" s="284">
        <f t="shared" si="34"/>
        <v>0</v>
      </c>
      <c r="AC53" s="284">
        <f t="shared" si="34"/>
        <v>0</v>
      </c>
      <c r="AD53" s="284">
        <f t="shared" si="34"/>
        <v>0</v>
      </c>
      <c r="AE53" s="284">
        <f t="shared" si="34"/>
        <v>0</v>
      </c>
      <c r="AF53" s="284">
        <f t="shared" si="34"/>
        <v>0</v>
      </c>
      <c r="AG53" s="284">
        <f t="shared" si="34"/>
        <v>0</v>
      </c>
      <c r="AH53" s="284">
        <f t="shared" si="34"/>
        <v>0</v>
      </c>
      <c r="AI53" s="284">
        <f t="shared" si="34"/>
        <v>0</v>
      </c>
      <c r="AJ53" s="284">
        <f t="shared" si="34"/>
        <v>0</v>
      </c>
      <c r="AK53" s="284">
        <f t="shared" si="34"/>
        <v>0</v>
      </c>
      <c r="AL53" s="284">
        <f t="shared" si="34"/>
        <v>0</v>
      </c>
      <c r="AM53" s="284">
        <f t="shared" si="34"/>
        <v>0</v>
      </c>
      <c r="AN53" s="284">
        <f t="shared" si="34"/>
        <v>0</v>
      </c>
      <c r="AO53" s="284">
        <f t="shared" si="34"/>
        <v>0</v>
      </c>
      <c r="AP53" s="284">
        <f t="shared" si="34"/>
        <v>0</v>
      </c>
    </row>
    <row r="54" spans="1:43" customFormat="1" ht="15.75" outlineLevel="1">
      <c r="A54" s="211"/>
      <c r="M54" s="314"/>
      <c r="N54" s="314"/>
      <c r="O54" s="314"/>
      <c r="P54" s="314"/>
      <c r="Q54" s="314"/>
      <c r="R54" s="314"/>
      <c r="S54" s="314"/>
      <c r="T54" s="314"/>
      <c r="U54" s="314"/>
      <c r="V54" s="314"/>
      <c r="W54" s="314"/>
      <c r="X54" s="314"/>
      <c r="Y54" s="314"/>
      <c r="Z54" s="314"/>
      <c r="AA54" s="314"/>
      <c r="AB54" s="314"/>
      <c r="AC54" s="314"/>
      <c r="AD54" s="314"/>
      <c r="AE54" s="314"/>
      <c r="AF54" s="314"/>
      <c r="AG54" s="314"/>
      <c r="AH54" s="314"/>
      <c r="AI54" s="314"/>
      <c r="AJ54" s="314"/>
      <c r="AK54" s="314"/>
      <c r="AL54" s="314"/>
      <c r="AM54" s="314"/>
      <c r="AN54" s="314"/>
      <c r="AO54" s="314"/>
      <c r="AP54" s="314"/>
    </row>
    <row r="55" spans="1:43" customFormat="1" ht="15.75" collapsed="1">
      <c r="A55" s="211"/>
      <c r="M55" s="314"/>
      <c r="N55" s="314"/>
      <c r="O55" s="314"/>
      <c r="P55" s="314"/>
      <c r="Q55" s="314"/>
      <c r="R55" s="314"/>
      <c r="S55" s="314"/>
      <c r="T55" s="314"/>
      <c r="U55" s="314"/>
      <c r="V55" s="314"/>
      <c r="W55" s="314"/>
      <c r="X55" s="314"/>
      <c r="Y55" s="314"/>
      <c r="Z55" s="314"/>
      <c r="AA55" s="314"/>
      <c r="AB55" s="314"/>
      <c r="AC55" s="314"/>
      <c r="AD55" s="314"/>
      <c r="AE55" s="314"/>
      <c r="AF55" s="314"/>
      <c r="AG55" s="314"/>
      <c r="AH55" s="314"/>
      <c r="AI55" s="314"/>
      <c r="AJ55" s="314"/>
      <c r="AK55" s="314"/>
      <c r="AL55" s="314"/>
      <c r="AM55" s="314"/>
      <c r="AN55" s="314"/>
      <c r="AO55" s="314"/>
      <c r="AP55" s="314"/>
    </row>
    <row r="56" spans="1:43" customFormat="1" ht="15.75">
      <c r="A56" s="209" t="str">
        <f>_xlfn.TEXTBEFORE(J56,".")</f>
        <v>1</v>
      </c>
      <c r="B56" s="196" t="str">
        <f>_xlfn.XLOOKUP(A56,Select!$B$4:$B$65,Select!$C$4:$C$65)</f>
        <v>Phase 1</v>
      </c>
      <c r="C56" s="197"/>
      <c r="D56" s="197">
        <f>B71+B86+B101</f>
        <v>8</v>
      </c>
      <c r="E56" s="197" t="s">
        <v>281</v>
      </c>
      <c r="F56" s="197"/>
      <c r="G56" s="197"/>
      <c r="H56" s="197"/>
      <c r="I56" s="197" t="s">
        <v>282</v>
      </c>
      <c r="J56" s="197" t="str">
        <f>Select!$M$5</f>
        <v>1.2</v>
      </c>
      <c r="K56" s="197"/>
      <c r="L56" s="197"/>
      <c r="M56" s="318"/>
      <c r="N56" s="319"/>
      <c r="O56" s="319"/>
      <c r="P56" s="319"/>
      <c r="Q56" s="319"/>
      <c r="R56" s="319"/>
      <c r="S56" s="319"/>
      <c r="T56" s="319"/>
      <c r="U56" s="319"/>
      <c r="V56" s="319"/>
      <c r="W56" s="319"/>
      <c r="X56" s="319"/>
      <c r="Y56" s="319"/>
      <c r="Z56" s="319"/>
      <c r="AA56" s="319"/>
      <c r="AB56" s="319"/>
      <c r="AC56" s="319"/>
      <c r="AD56" s="319"/>
      <c r="AE56" s="319"/>
      <c r="AF56" s="319"/>
      <c r="AG56" s="319"/>
      <c r="AH56" s="319"/>
      <c r="AI56" s="319"/>
      <c r="AJ56" s="319"/>
      <c r="AK56" s="319"/>
      <c r="AL56" s="319"/>
      <c r="AM56" s="319"/>
      <c r="AN56" s="319"/>
      <c r="AO56" s="319"/>
      <c r="AP56" s="319"/>
    </row>
    <row r="57" spans="1:43" customFormat="1" ht="15.75" outlineLevel="1">
      <c r="A57" s="210" t="str">
        <f>_xlfn.TEXTAFTER(J56,".")</f>
        <v>2</v>
      </c>
      <c r="B57" s="199" t="str">
        <f>_xlfn.XLOOKUP($J56,Select!$K$4:$K$65,Select!$F$4:$F$65)</f>
        <v>Teesside Offshore Transportation System</v>
      </c>
      <c r="C57" s="199"/>
      <c r="D57" s="199"/>
      <c r="E57" s="199"/>
      <c r="F57" s="199"/>
      <c r="G57" s="199"/>
      <c r="H57" s="199"/>
      <c r="I57" s="199"/>
      <c r="J57" s="199"/>
      <c r="K57" s="199"/>
      <c r="L57" s="199"/>
      <c r="M57" s="320"/>
      <c r="N57" s="320"/>
      <c r="O57" s="320"/>
      <c r="P57" s="320"/>
      <c r="Q57" s="320"/>
      <c r="R57" s="320"/>
      <c r="S57" s="320"/>
      <c r="T57" s="320"/>
      <c r="U57" s="320"/>
      <c r="V57" s="320"/>
      <c r="W57" s="320"/>
      <c r="X57" s="320"/>
      <c r="Y57" s="320"/>
      <c r="Z57" s="320"/>
      <c r="AA57" s="320"/>
      <c r="AB57" s="320"/>
      <c r="AC57" s="320"/>
      <c r="AD57" s="320"/>
      <c r="AE57" s="320"/>
      <c r="AF57" s="320"/>
      <c r="AG57" s="320"/>
      <c r="AH57" s="320"/>
      <c r="AI57" s="320"/>
      <c r="AJ57" s="320"/>
      <c r="AK57" s="320"/>
      <c r="AL57" s="320"/>
      <c r="AM57" s="320"/>
      <c r="AN57" s="320"/>
      <c r="AO57" s="320"/>
      <c r="AP57" s="320"/>
    </row>
    <row r="58" spans="1:43" customFormat="1" ht="15.75" outlineLevel="1">
      <c r="A58" s="220" t="s">
        <v>150</v>
      </c>
      <c r="B58" s="220" t="s">
        <v>283</v>
      </c>
      <c r="C58" s="220" t="s">
        <v>284</v>
      </c>
      <c r="D58" s="220"/>
      <c r="E58" s="220"/>
      <c r="F58" s="220"/>
      <c r="G58" s="220"/>
      <c r="H58" s="220"/>
      <c r="I58" s="220"/>
      <c r="J58" s="220"/>
      <c r="K58" s="220"/>
      <c r="L58" s="220"/>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row>
    <row r="59" spans="1:43" customFormat="1" ht="15.75" outlineLevel="2">
      <c r="A59" s="211" t="str">
        <f>A56&amp;"."&amp;A58&amp;"."&amp;A57&amp;"."&amp;B59</f>
        <v>1.c.2.1</v>
      </c>
      <c r="B59">
        <v>1</v>
      </c>
      <c r="C59" t="str">
        <f>'1-GBP'!C59</f>
        <v>EPCI #1 : Pipeline Installation &amp; Landfall</v>
      </c>
      <c r="M59" s="286">
        <f>IF('3b - EUR - conv.'!M59=0,0,'3a - EUR - local'!M59/'3b - EUR - conv.'!M59)</f>
        <v>0</v>
      </c>
      <c r="N59" s="286">
        <f>IF('3b - EUR - conv.'!N59=0,0,'3a - EUR - local'!N59/'3b - EUR - conv.'!N59)</f>
        <v>0</v>
      </c>
      <c r="O59" s="286">
        <f>IF('3b - EUR - conv.'!O59=0,0,'3a - EUR - local'!O59/'3b - EUR - conv.'!O59)</f>
        <v>0</v>
      </c>
      <c r="P59" s="286">
        <f>IF('3b - EUR - conv.'!P59=0,0,'3a - EUR - local'!P59/'3b - EUR - conv.'!P59)</f>
        <v>0</v>
      </c>
      <c r="Q59" s="286">
        <f>IF('3b - EUR - conv.'!Q59=0,0,'3a - EUR - local'!Q59/'3b - EUR - conv.'!Q59)</f>
        <v>0</v>
      </c>
      <c r="R59" s="286">
        <f>IF('3b - EUR - conv.'!R59=0,0,'3a - EUR - local'!R59/'3b - EUR - conv.'!R59)</f>
        <v>0</v>
      </c>
      <c r="S59" s="286">
        <f>IF('3b - EUR - conv.'!S59=0,0,'3a - EUR - local'!S59/'3b - EUR - conv.'!S59)</f>
        <v>0</v>
      </c>
      <c r="T59" s="286">
        <f>IF('3b - EUR - conv.'!T59=0,0,'3a - EUR - local'!T59/'3b - EUR - conv.'!T59)</f>
        <v>0</v>
      </c>
      <c r="U59" s="286">
        <f>IF('3b - EUR - conv.'!U59=0,0,'3a - EUR - local'!U59/'3b - EUR - conv.'!U59)</f>
        <v>0</v>
      </c>
      <c r="V59" s="286">
        <f>IF('3b - EUR - conv.'!V59=0,0,'3a - EUR - local'!V59/'3b - EUR - conv.'!V59)</f>
        <v>0</v>
      </c>
      <c r="W59" s="286">
        <f>IF('3b - EUR - conv.'!W59=0,0,'3a - EUR - local'!W59/'3b - EUR - conv.'!W59)</f>
        <v>0</v>
      </c>
      <c r="X59" s="286">
        <f>IF('3b - EUR - conv.'!X59=0,0,'3a - EUR - local'!X59/'3b - EUR - conv.'!X59)</f>
        <v>0</v>
      </c>
      <c r="Y59" s="286">
        <f>IF('3b - EUR - conv.'!Y59=0,0,'3a - EUR - local'!Y59/'3b - EUR - conv.'!Y59)</f>
        <v>0</v>
      </c>
      <c r="Z59" s="286">
        <f>IF('3b - EUR - conv.'!Z59=0,0,'3a - EUR - local'!Z59/'3b - EUR - conv.'!Z59)</f>
        <v>0</v>
      </c>
      <c r="AA59" s="286">
        <f>IF('3b - EUR - conv.'!AA59=0,0,'3a - EUR - local'!AA59/'3b - EUR - conv.'!AA59)</f>
        <v>0</v>
      </c>
      <c r="AB59" s="286">
        <f>IF('3b - EUR - conv.'!AB59=0,0,'3a - EUR - local'!AB59/'3b - EUR - conv.'!AB59)</f>
        <v>0</v>
      </c>
      <c r="AC59" s="286">
        <f>IF('3b - EUR - conv.'!AC59=0,0,'3a - EUR - local'!AC59/'3b - EUR - conv.'!AC59)</f>
        <v>0</v>
      </c>
      <c r="AD59" s="286">
        <f>IF('3b - EUR - conv.'!AD59=0,0,'3a - EUR - local'!AD59/'3b - EUR - conv.'!AD59)</f>
        <v>0</v>
      </c>
      <c r="AE59" s="286">
        <f>IF('3b - EUR - conv.'!AE59=0,0,'3a - EUR - local'!AE59/'3b - EUR - conv.'!AE59)</f>
        <v>0</v>
      </c>
      <c r="AF59" s="286">
        <f>IF('3b - EUR - conv.'!AF59=0,0,'3a - EUR - local'!AF59/'3b - EUR - conv.'!AF59)</f>
        <v>0</v>
      </c>
      <c r="AG59" s="286">
        <f>IF('3b - EUR - conv.'!AG59=0,0,'3a - EUR - local'!AG59/'3b - EUR - conv.'!AG59)</f>
        <v>0</v>
      </c>
      <c r="AH59" s="286">
        <f>IF('3b - EUR - conv.'!AH59=0,0,'3a - EUR - local'!AH59/'3b - EUR - conv.'!AH59)</f>
        <v>0</v>
      </c>
      <c r="AI59" s="286">
        <f>IF('3b - EUR - conv.'!AI59=0,0,'3a - EUR - local'!AI59/'3b - EUR - conv.'!AI59)</f>
        <v>0</v>
      </c>
      <c r="AJ59" s="286">
        <f>IF('3b - EUR - conv.'!AJ59=0,0,'3a - EUR - local'!AJ59/'3b - EUR - conv.'!AJ59)</f>
        <v>0</v>
      </c>
      <c r="AK59" s="286">
        <f>IF('3b - EUR - conv.'!AK59=0,0,'3a - EUR - local'!AK59/'3b - EUR - conv.'!AK59)</f>
        <v>0</v>
      </c>
      <c r="AL59" s="286">
        <f>IF('3b - EUR - conv.'!AL59=0,0,'3a - EUR - local'!AL59/'3b - EUR - conv.'!AL59)</f>
        <v>0</v>
      </c>
      <c r="AM59" s="286">
        <f>IF('3b - EUR - conv.'!AM59=0,0,'3a - EUR - local'!AM59/'3b - EUR - conv.'!AM59)</f>
        <v>0</v>
      </c>
      <c r="AN59" s="286">
        <f>IF('3b - EUR - conv.'!AN59=0,0,'3a - EUR - local'!AN59/'3b - EUR - conv.'!AN59)</f>
        <v>0</v>
      </c>
      <c r="AO59" s="286">
        <f>IF('3b - EUR - conv.'!AO59=0,0,'3a - EUR - local'!AO59/'3b - EUR - conv.'!AO59)</f>
        <v>0</v>
      </c>
      <c r="AP59" s="286">
        <f>IF('3b - EUR - conv.'!AP59=0,0,'3a - EUR - local'!AP59/'3b - EUR - conv.'!AP59)</f>
        <v>0</v>
      </c>
      <c r="AQ59" s="349"/>
    </row>
    <row r="60" spans="1:43" customFormat="1" ht="15.75" outlineLevel="2">
      <c r="A60" s="211" t="str">
        <f>A56&amp;"."&amp;A58&amp;"."&amp;A57&amp;"."&amp;B60</f>
        <v>1.c.2.2</v>
      </c>
      <c r="B60">
        <v>2</v>
      </c>
      <c r="C60" t="str">
        <f>'1-GBP'!C60</f>
        <v>EPCI #2 :  SPS supply and Install (include flowline)</v>
      </c>
      <c r="M60" s="286">
        <f>IF('3b - EUR - conv.'!M60=0,0,'3a - EUR - local'!M60/'3b - EUR - conv.'!M60)</f>
        <v>0</v>
      </c>
      <c r="N60" s="286">
        <f>IF('3b - EUR - conv.'!N60=0,0,'3a - EUR - local'!N60/'3b - EUR - conv.'!N60)</f>
        <v>0</v>
      </c>
      <c r="O60" s="286">
        <f>IF('3b - EUR - conv.'!O60=0,0,'3a - EUR - local'!O60/'3b - EUR - conv.'!O60)</f>
        <v>0</v>
      </c>
      <c r="P60" s="286">
        <f>IF('3b - EUR - conv.'!P60=0,0,'3a - EUR - local'!P60/'3b - EUR - conv.'!P60)</f>
        <v>0</v>
      </c>
      <c r="Q60" s="286">
        <f>IF('3b - EUR - conv.'!Q60=0,0,'3a - EUR - local'!Q60/'3b - EUR - conv.'!Q60)</f>
        <v>0</v>
      </c>
      <c r="R60" s="286">
        <f>IF('3b - EUR - conv.'!R60=0,0,'3a - EUR - local'!R60/'3b - EUR - conv.'!R60)</f>
        <v>0</v>
      </c>
      <c r="S60" s="286">
        <f>IF('3b - EUR - conv.'!S60=0,0,'3a - EUR - local'!S60/'3b - EUR - conv.'!S60)</f>
        <v>0</v>
      </c>
      <c r="T60" s="286">
        <f>IF('3b - EUR - conv.'!T60=0,0,'3a - EUR - local'!T60/'3b - EUR - conv.'!T60)</f>
        <v>0</v>
      </c>
      <c r="U60" s="286">
        <f>IF('3b - EUR - conv.'!U60=0,0,'3a - EUR - local'!U60/'3b - EUR - conv.'!U60)</f>
        <v>0</v>
      </c>
      <c r="V60" s="286">
        <f>IF('3b - EUR - conv.'!V60=0,0,'3a - EUR - local'!V60/'3b - EUR - conv.'!V60)</f>
        <v>0</v>
      </c>
      <c r="W60" s="286">
        <f>IF('3b - EUR - conv.'!W60=0,0,'3a - EUR - local'!W60/'3b - EUR - conv.'!W60)</f>
        <v>0</v>
      </c>
      <c r="X60" s="286">
        <f>IF('3b - EUR - conv.'!X60=0,0,'3a - EUR - local'!X60/'3b - EUR - conv.'!X60)</f>
        <v>0</v>
      </c>
      <c r="Y60" s="286">
        <f>IF('3b - EUR - conv.'!Y60=0,0,'3a - EUR - local'!Y60/'3b - EUR - conv.'!Y60)</f>
        <v>0</v>
      </c>
      <c r="Z60" s="286">
        <f>IF('3b - EUR - conv.'!Z60=0,0,'3a - EUR - local'!Z60/'3b - EUR - conv.'!Z60)</f>
        <v>0</v>
      </c>
      <c r="AA60" s="286">
        <f>IF('3b - EUR - conv.'!AA60=0,0,'3a - EUR - local'!AA60/'3b - EUR - conv.'!AA60)</f>
        <v>0</v>
      </c>
      <c r="AB60" s="286">
        <f>IF('3b - EUR - conv.'!AB60=0,0,'3a - EUR - local'!AB60/'3b - EUR - conv.'!AB60)</f>
        <v>0</v>
      </c>
      <c r="AC60" s="286">
        <f>IF('3b - EUR - conv.'!AC60=0,0,'3a - EUR - local'!AC60/'3b - EUR - conv.'!AC60)</f>
        <v>0</v>
      </c>
      <c r="AD60" s="286">
        <f>IF('3b - EUR - conv.'!AD60=0,0,'3a - EUR - local'!AD60/'3b - EUR - conv.'!AD60)</f>
        <v>0</v>
      </c>
      <c r="AE60" s="286">
        <f>IF('3b - EUR - conv.'!AE60=0,0,'3a - EUR - local'!AE60/'3b - EUR - conv.'!AE60)</f>
        <v>0</v>
      </c>
      <c r="AF60" s="286">
        <f>IF('3b - EUR - conv.'!AF60=0,0,'3a - EUR - local'!AF60/'3b - EUR - conv.'!AF60)</f>
        <v>0</v>
      </c>
      <c r="AG60" s="286">
        <f>IF('3b - EUR - conv.'!AG60=0,0,'3a - EUR - local'!AG60/'3b - EUR - conv.'!AG60)</f>
        <v>0</v>
      </c>
      <c r="AH60" s="286">
        <f>IF('3b - EUR - conv.'!AH60=0,0,'3a - EUR - local'!AH60/'3b - EUR - conv.'!AH60)</f>
        <v>0</v>
      </c>
      <c r="AI60" s="286">
        <f>IF('3b - EUR - conv.'!AI60=0,0,'3a - EUR - local'!AI60/'3b - EUR - conv.'!AI60)</f>
        <v>0</v>
      </c>
      <c r="AJ60" s="286">
        <f>IF('3b - EUR - conv.'!AJ60=0,0,'3a - EUR - local'!AJ60/'3b - EUR - conv.'!AJ60)</f>
        <v>0</v>
      </c>
      <c r="AK60" s="286">
        <f>IF('3b - EUR - conv.'!AK60=0,0,'3a - EUR - local'!AK60/'3b - EUR - conv.'!AK60)</f>
        <v>0</v>
      </c>
      <c r="AL60" s="286">
        <f>IF('3b - EUR - conv.'!AL60=0,0,'3a - EUR - local'!AL60/'3b - EUR - conv.'!AL60)</f>
        <v>0</v>
      </c>
      <c r="AM60" s="286">
        <f>IF('3b - EUR - conv.'!AM60=0,0,'3a - EUR - local'!AM60/'3b - EUR - conv.'!AM60)</f>
        <v>0</v>
      </c>
      <c r="AN60" s="286">
        <f>IF('3b - EUR - conv.'!AN60=0,0,'3a - EUR - local'!AN60/'3b - EUR - conv.'!AN60)</f>
        <v>0</v>
      </c>
      <c r="AO60" s="286">
        <f>IF('3b - EUR - conv.'!AO60=0,0,'3a - EUR - local'!AO60/'3b - EUR - conv.'!AO60)</f>
        <v>0</v>
      </c>
      <c r="AP60" s="286">
        <f>IF('3b - EUR - conv.'!AP60=0,0,'3a - EUR - local'!AP60/'3b - EUR - conv.'!AP60)</f>
        <v>0</v>
      </c>
      <c r="AQ60" s="349"/>
    </row>
    <row r="61" spans="1:43" customFormat="1" ht="15.75" outlineLevel="2">
      <c r="A61" s="211" t="str">
        <f>A56&amp;"."&amp;A58&amp;"."&amp;A57&amp;"."&amp;B61</f>
        <v>1.c.2.3</v>
      </c>
      <c r="B61">
        <v>3</v>
      </c>
      <c r="C61" t="str">
        <f>'1-GBP'!C61</f>
        <v>EPCI #3 : Power &amp; communications cable</v>
      </c>
      <c r="M61" s="286">
        <f>IF('3b - EUR - conv.'!M61=0,0,'3a - EUR - local'!M61/'3b - EUR - conv.'!M61)</f>
        <v>0</v>
      </c>
      <c r="N61" s="286">
        <f>IF('3b - EUR - conv.'!N61=0,0,'3a - EUR - local'!N61/'3b - EUR - conv.'!N61)</f>
        <v>0</v>
      </c>
      <c r="O61" s="286">
        <f>IF('3b - EUR - conv.'!O61=0,0,'3a - EUR - local'!O61/'3b - EUR - conv.'!O61)</f>
        <v>0</v>
      </c>
      <c r="P61" s="286">
        <f>IF('3b - EUR - conv.'!P61=0,0,'3a - EUR - local'!P61/'3b - EUR - conv.'!P61)</f>
        <v>0</v>
      </c>
      <c r="Q61" s="286">
        <f>IF('3b - EUR - conv.'!Q61=0,0,'3a - EUR - local'!Q61/'3b - EUR - conv.'!Q61)</f>
        <v>0</v>
      </c>
      <c r="R61" s="286">
        <f>IF('3b - EUR - conv.'!R61=0,0,'3a - EUR - local'!R61/'3b - EUR - conv.'!R61)</f>
        <v>0</v>
      </c>
      <c r="S61" s="286">
        <f>IF('3b - EUR - conv.'!S61=0,0,'3a - EUR - local'!S61/'3b - EUR - conv.'!S61)</f>
        <v>0</v>
      </c>
      <c r="T61" s="286">
        <f>IF('3b - EUR - conv.'!T61=0,0,'3a - EUR - local'!T61/'3b - EUR - conv.'!T61)</f>
        <v>0</v>
      </c>
      <c r="U61" s="286">
        <f>IF('3b - EUR - conv.'!U61=0,0,'3a - EUR - local'!U61/'3b - EUR - conv.'!U61)</f>
        <v>0</v>
      </c>
      <c r="V61" s="286">
        <f>IF('3b - EUR - conv.'!V61=0,0,'3a - EUR - local'!V61/'3b - EUR - conv.'!V61)</f>
        <v>0</v>
      </c>
      <c r="W61" s="286">
        <f>IF('3b - EUR - conv.'!W61=0,0,'3a - EUR - local'!W61/'3b - EUR - conv.'!W61)</f>
        <v>0</v>
      </c>
      <c r="X61" s="286">
        <f>IF('3b - EUR - conv.'!X61=0,0,'3a - EUR - local'!X61/'3b - EUR - conv.'!X61)</f>
        <v>0</v>
      </c>
      <c r="Y61" s="286">
        <f>IF('3b - EUR - conv.'!Y61=0,0,'3a - EUR - local'!Y61/'3b - EUR - conv.'!Y61)</f>
        <v>0</v>
      </c>
      <c r="Z61" s="286">
        <f>IF('3b - EUR - conv.'!Z61=0,0,'3a - EUR - local'!Z61/'3b - EUR - conv.'!Z61)</f>
        <v>0</v>
      </c>
      <c r="AA61" s="286">
        <f>IF('3b - EUR - conv.'!AA61=0,0,'3a - EUR - local'!AA61/'3b - EUR - conv.'!AA61)</f>
        <v>0</v>
      </c>
      <c r="AB61" s="286">
        <f>IF('3b - EUR - conv.'!AB61=0,0,'3a - EUR - local'!AB61/'3b - EUR - conv.'!AB61)</f>
        <v>0</v>
      </c>
      <c r="AC61" s="286">
        <f>IF('3b - EUR - conv.'!AC61=0,0,'3a - EUR - local'!AC61/'3b - EUR - conv.'!AC61)</f>
        <v>0</v>
      </c>
      <c r="AD61" s="286">
        <f>IF('3b - EUR - conv.'!AD61=0,0,'3a - EUR - local'!AD61/'3b - EUR - conv.'!AD61)</f>
        <v>0</v>
      </c>
      <c r="AE61" s="286">
        <f>IF('3b - EUR - conv.'!AE61=0,0,'3a - EUR - local'!AE61/'3b - EUR - conv.'!AE61)</f>
        <v>0</v>
      </c>
      <c r="AF61" s="286">
        <f>IF('3b - EUR - conv.'!AF61=0,0,'3a - EUR - local'!AF61/'3b - EUR - conv.'!AF61)</f>
        <v>0</v>
      </c>
      <c r="AG61" s="286">
        <f>IF('3b - EUR - conv.'!AG61=0,0,'3a - EUR - local'!AG61/'3b - EUR - conv.'!AG61)</f>
        <v>0</v>
      </c>
      <c r="AH61" s="286">
        <f>IF('3b - EUR - conv.'!AH61=0,0,'3a - EUR - local'!AH61/'3b - EUR - conv.'!AH61)</f>
        <v>0</v>
      </c>
      <c r="AI61" s="286">
        <f>IF('3b - EUR - conv.'!AI61=0,0,'3a - EUR - local'!AI61/'3b - EUR - conv.'!AI61)</f>
        <v>0</v>
      </c>
      <c r="AJ61" s="286">
        <f>IF('3b - EUR - conv.'!AJ61=0,0,'3a - EUR - local'!AJ61/'3b - EUR - conv.'!AJ61)</f>
        <v>0</v>
      </c>
      <c r="AK61" s="286">
        <f>IF('3b - EUR - conv.'!AK61=0,0,'3a - EUR - local'!AK61/'3b - EUR - conv.'!AK61)</f>
        <v>0</v>
      </c>
      <c r="AL61" s="286">
        <f>IF('3b - EUR - conv.'!AL61=0,0,'3a - EUR - local'!AL61/'3b - EUR - conv.'!AL61)</f>
        <v>0</v>
      </c>
      <c r="AM61" s="286">
        <f>IF('3b - EUR - conv.'!AM61=0,0,'3a - EUR - local'!AM61/'3b - EUR - conv.'!AM61)</f>
        <v>0</v>
      </c>
      <c r="AN61" s="286">
        <f>IF('3b - EUR - conv.'!AN61=0,0,'3a - EUR - local'!AN61/'3b - EUR - conv.'!AN61)</f>
        <v>0</v>
      </c>
      <c r="AO61" s="286">
        <f>IF('3b - EUR - conv.'!AO61=0,0,'3a - EUR - local'!AO61/'3b - EUR - conv.'!AO61)</f>
        <v>0</v>
      </c>
      <c r="AP61" s="286">
        <f>IF('3b - EUR - conv.'!AP61=0,0,'3a - EUR - local'!AP61/'3b - EUR - conv.'!AP61)</f>
        <v>0</v>
      </c>
      <c r="AQ61" s="349"/>
    </row>
    <row r="62" spans="1:43" customFormat="1" ht="15.75" outlineLevel="2">
      <c r="A62" s="211" t="str">
        <f>A56&amp;"."&amp;A58&amp;"."&amp;A57&amp;"."&amp;B62</f>
        <v>1.c.2.4</v>
      </c>
      <c r="B62">
        <v>4</v>
      </c>
      <c r="C62" t="str">
        <f>'1-GBP'!C62</f>
        <v>Linepipe fabrication and supply</v>
      </c>
      <c r="M62" s="286">
        <f>IF('3b - EUR - conv.'!M62=0,0,'3a - EUR - local'!M62/'3b - EUR - conv.'!M62)</f>
        <v>0</v>
      </c>
      <c r="N62" s="286">
        <f>IF('3b - EUR - conv.'!N62=0,0,'3a - EUR - local'!N62/'3b - EUR - conv.'!N62)</f>
        <v>0</v>
      </c>
      <c r="O62" s="286">
        <f>IF('3b - EUR - conv.'!O62=0,0,'3a - EUR - local'!O62/'3b - EUR - conv.'!O62)</f>
        <v>0</v>
      </c>
      <c r="P62" s="286">
        <f>IF('3b - EUR - conv.'!P62=0,0,'3a - EUR - local'!P62/'3b - EUR - conv.'!P62)</f>
        <v>0</v>
      </c>
      <c r="Q62" s="286">
        <f>IF('3b - EUR - conv.'!Q62=0,0,'3a - EUR - local'!Q62/'3b - EUR - conv.'!Q62)</f>
        <v>0</v>
      </c>
      <c r="R62" s="286">
        <f>IF('3b - EUR - conv.'!R62=0,0,'3a - EUR - local'!R62/'3b - EUR - conv.'!R62)</f>
        <v>0</v>
      </c>
      <c r="S62" s="286">
        <f>IF('3b - EUR - conv.'!S62=0,0,'3a - EUR - local'!S62/'3b - EUR - conv.'!S62)</f>
        <v>0</v>
      </c>
      <c r="T62" s="286">
        <f>IF('3b - EUR - conv.'!T62=0,0,'3a - EUR - local'!T62/'3b - EUR - conv.'!T62)</f>
        <v>0</v>
      </c>
      <c r="U62" s="286">
        <f>IF('3b - EUR - conv.'!U62=0,0,'3a - EUR - local'!U62/'3b - EUR - conv.'!U62)</f>
        <v>0</v>
      </c>
      <c r="V62" s="286">
        <f>IF('3b - EUR - conv.'!V62=0,0,'3a - EUR - local'!V62/'3b - EUR - conv.'!V62)</f>
        <v>0</v>
      </c>
      <c r="W62" s="286">
        <f>IF('3b - EUR - conv.'!W62=0,0,'3a - EUR - local'!W62/'3b - EUR - conv.'!W62)</f>
        <v>0</v>
      </c>
      <c r="X62" s="286">
        <f>IF('3b - EUR - conv.'!X62=0,0,'3a - EUR - local'!X62/'3b - EUR - conv.'!X62)</f>
        <v>0</v>
      </c>
      <c r="Y62" s="286">
        <f>IF('3b - EUR - conv.'!Y62=0,0,'3a - EUR - local'!Y62/'3b - EUR - conv.'!Y62)</f>
        <v>0</v>
      </c>
      <c r="Z62" s="286">
        <f>IF('3b - EUR - conv.'!Z62=0,0,'3a - EUR - local'!Z62/'3b - EUR - conv.'!Z62)</f>
        <v>0</v>
      </c>
      <c r="AA62" s="286">
        <f>IF('3b - EUR - conv.'!AA62=0,0,'3a - EUR - local'!AA62/'3b - EUR - conv.'!AA62)</f>
        <v>0</v>
      </c>
      <c r="AB62" s="286">
        <f>IF('3b - EUR - conv.'!AB62=0,0,'3a - EUR - local'!AB62/'3b - EUR - conv.'!AB62)</f>
        <v>0</v>
      </c>
      <c r="AC62" s="286">
        <f>IF('3b - EUR - conv.'!AC62=0,0,'3a - EUR - local'!AC62/'3b - EUR - conv.'!AC62)</f>
        <v>0</v>
      </c>
      <c r="AD62" s="286">
        <f>IF('3b - EUR - conv.'!AD62=0,0,'3a - EUR - local'!AD62/'3b - EUR - conv.'!AD62)</f>
        <v>0</v>
      </c>
      <c r="AE62" s="286">
        <f>IF('3b - EUR - conv.'!AE62=0,0,'3a - EUR - local'!AE62/'3b - EUR - conv.'!AE62)</f>
        <v>0</v>
      </c>
      <c r="AF62" s="286">
        <f>IF('3b - EUR - conv.'!AF62=0,0,'3a - EUR - local'!AF62/'3b - EUR - conv.'!AF62)</f>
        <v>0</v>
      </c>
      <c r="AG62" s="286">
        <f>IF('3b - EUR - conv.'!AG62=0,0,'3a - EUR - local'!AG62/'3b - EUR - conv.'!AG62)</f>
        <v>0</v>
      </c>
      <c r="AH62" s="286">
        <f>IF('3b - EUR - conv.'!AH62=0,0,'3a - EUR - local'!AH62/'3b - EUR - conv.'!AH62)</f>
        <v>0</v>
      </c>
      <c r="AI62" s="286">
        <f>IF('3b - EUR - conv.'!AI62=0,0,'3a - EUR - local'!AI62/'3b - EUR - conv.'!AI62)</f>
        <v>0</v>
      </c>
      <c r="AJ62" s="286">
        <f>IF('3b - EUR - conv.'!AJ62=0,0,'3a - EUR - local'!AJ62/'3b - EUR - conv.'!AJ62)</f>
        <v>0</v>
      </c>
      <c r="AK62" s="286">
        <f>IF('3b - EUR - conv.'!AK62=0,0,'3a - EUR - local'!AK62/'3b - EUR - conv.'!AK62)</f>
        <v>0</v>
      </c>
      <c r="AL62" s="286">
        <f>IF('3b - EUR - conv.'!AL62=0,0,'3a - EUR - local'!AL62/'3b - EUR - conv.'!AL62)</f>
        <v>0</v>
      </c>
      <c r="AM62" s="286">
        <f>IF('3b - EUR - conv.'!AM62=0,0,'3a - EUR - local'!AM62/'3b - EUR - conv.'!AM62)</f>
        <v>0</v>
      </c>
      <c r="AN62" s="286">
        <f>IF('3b - EUR - conv.'!AN62=0,0,'3a - EUR - local'!AN62/'3b - EUR - conv.'!AN62)</f>
        <v>0</v>
      </c>
      <c r="AO62" s="286">
        <f>IF('3b - EUR - conv.'!AO62=0,0,'3a - EUR - local'!AO62/'3b - EUR - conv.'!AO62)</f>
        <v>0</v>
      </c>
      <c r="AP62" s="286">
        <f>IF('3b - EUR - conv.'!AP62=0,0,'3a - EUR - local'!AP62/'3b - EUR - conv.'!AP62)</f>
        <v>0</v>
      </c>
      <c r="AQ62" s="349"/>
    </row>
    <row r="63" spans="1:43" customFormat="1" ht="15.75" outlineLevel="2">
      <c r="A63" s="211" t="str">
        <f>A56&amp;"."&amp;A58&amp;"."&amp;A57&amp;"."&amp;B63</f>
        <v>1.c.2.5</v>
      </c>
      <c r="B63">
        <v>5</v>
      </c>
      <c r="C63" t="str">
        <f>'1-GBP'!C63</f>
        <v>Offshore Systems Engineering</v>
      </c>
      <c r="M63" s="286">
        <f>IF('3b - EUR - conv.'!M63=0,0,'3a - EUR - local'!M63/'3b - EUR - conv.'!M63)</f>
        <v>0</v>
      </c>
      <c r="N63" s="286">
        <f>IF('3b - EUR - conv.'!N63=0,0,'3a - EUR - local'!N63/'3b - EUR - conv.'!N63)</f>
        <v>0</v>
      </c>
      <c r="O63" s="286">
        <f>IF('3b - EUR - conv.'!O63=0,0,'3a - EUR - local'!O63/'3b - EUR - conv.'!O63)</f>
        <v>0</v>
      </c>
      <c r="P63" s="286">
        <f>IF('3b - EUR - conv.'!P63=0,0,'3a - EUR - local'!P63/'3b - EUR - conv.'!P63)</f>
        <v>0</v>
      </c>
      <c r="Q63" s="286">
        <f>IF('3b - EUR - conv.'!Q63=0,0,'3a - EUR - local'!Q63/'3b - EUR - conv.'!Q63)</f>
        <v>0</v>
      </c>
      <c r="R63" s="286">
        <f>IF('3b - EUR - conv.'!R63=0,0,'3a - EUR - local'!R63/'3b - EUR - conv.'!R63)</f>
        <v>0</v>
      </c>
      <c r="S63" s="286">
        <f>IF('3b - EUR - conv.'!S63=0,0,'3a - EUR - local'!S63/'3b - EUR - conv.'!S63)</f>
        <v>0</v>
      </c>
      <c r="T63" s="286">
        <f>IF('3b - EUR - conv.'!T63=0,0,'3a - EUR - local'!T63/'3b - EUR - conv.'!T63)</f>
        <v>0</v>
      </c>
      <c r="U63" s="286">
        <f>IF('3b - EUR - conv.'!U63=0,0,'3a - EUR - local'!U63/'3b - EUR - conv.'!U63)</f>
        <v>0</v>
      </c>
      <c r="V63" s="286">
        <f>IF('3b - EUR - conv.'!V63=0,0,'3a - EUR - local'!V63/'3b - EUR - conv.'!V63)</f>
        <v>0</v>
      </c>
      <c r="W63" s="286">
        <f>IF('3b - EUR - conv.'!W63=0,0,'3a - EUR - local'!W63/'3b - EUR - conv.'!W63)</f>
        <v>0</v>
      </c>
      <c r="X63" s="286">
        <f>IF('3b - EUR - conv.'!X63=0,0,'3a - EUR - local'!X63/'3b - EUR - conv.'!X63)</f>
        <v>0</v>
      </c>
      <c r="Y63" s="286">
        <f>IF('3b - EUR - conv.'!Y63=0,0,'3a - EUR - local'!Y63/'3b - EUR - conv.'!Y63)</f>
        <v>0</v>
      </c>
      <c r="Z63" s="286">
        <f>IF('3b - EUR - conv.'!Z63=0,0,'3a - EUR - local'!Z63/'3b - EUR - conv.'!Z63)</f>
        <v>0</v>
      </c>
      <c r="AA63" s="286">
        <f>IF('3b - EUR - conv.'!AA63=0,0,'3a - EUR - local'!AA63/'3b - EUR - conv.'!AA63)</f>
        <v>0</v>
      </c>
      <c r="AB63" s="286">
        <f>IF('3b - EUR - conv.'!AB63=0,0,'3a - EUR - local'!AB63/'3b - EUR - conv.'!AB63)</f>
        <v>0</v>
      </c>
      <c r="AC63" s="286">
        <f>IF('3b - EUR - conv.'!AC63=0,0,'3a - EUR - local'!AC63/'3b - EUR - conv.'!AC63)</f>
        <v>0</v>
      </c>
      <c r="AD63" s="286">
        <f>IF('3b - EUR - conv.'!AD63=0,0,'3a - EUR - local'!AD63/'3b - EUR - conv.'!AD63)</f>
        <v>0</v>
      </c>
      <c r="AE63" s="286">
        <f>IF('3b - EUR - conv.'!AE63=0,0,'3a - EUR - local'!AE63/'3b - EUR - conv.'!AE63)</f>
        <v>0</v>
      </c>
      <c r="AF63" s="286">
        <f>IF('3b - EUR - conv.'!AF63=0,0,'3a - EUR - local'!AF63/'3b - EUR - conv.'!AF63)</f>
        <v>0</v>
      </c>
      <c r="AG63" s="286">
        <f>IF('3b - EUR - conv.'!AG63=0,0,'3a - EUR - local'!AG63/'3b - EUR - conv.'!AG63)</f>
        <v>0</v>
      </c>
      <c r="AH63" s="286">
        <f>IF('3b - EUR - conv.'!AH63=0,0,'3a - EUR - local'!AH63/'3b - EUR - conv.'!AH63)</f>
        <v>0</v>
      </c>
      <c r="AI63" s="286">
        <f>IF('3b - EUR - conv.'!AI63=0,0,'3a - EUR - local'!AI63/'3b - EUR - conv.'!AI63)</f>
        <v>0</v>
      </c>
      <c r="AJ63" s="286">
        <f>IF('3b - EUR - conv.'!AJ63=0,0,'3a - EUR - local'!AJ63/'3b - EUR - conv.'!AJ63)</f>
        <v>0</v>
      </c>
      <c r="AK63" s="286">
        <f>IF('3b - EUR - conv.'!AK63=0,0,'3a - EUR - local'!AK63/'3b - EUR - conv.'!AK63)</f>
        <v>0</v>
      </c>
      <c r="AL63" s="286">
        <f>IF('3b - EUR - conv.'!AL63=0,0,'3a - EUR - local'!AL63/'3b - EUR - conv.'!AL63)</f>
        <v>0</v>
      </c>
      <c r="AM63" s="286">
        <f>IF('3b - EUR - conv.'!AM63=0,0,'3a - EUR - local'!AM63/'3b - EUR - conv.'!AM63)</f>
        <v>0</v>
      </c>
      <c r="AN63" s="286">
        <f>IF('3b - EUR - conv.'!AN63=0,0,'3a - EUR - local'!AN63/'3b - EUR - conv.'!AN63)</f>
        <v>0</v>
      </c>
      <c r="AO63" s="286">
        <f>IF('3b - EUR - conv.'!AO63=0,0,'3a - EUR - local'!AO63/'3b - EUR - conv.'!AO63)</f>
        <v>0</v>
      </c>
      <c r="AP63" s="286">
        <f>IF('3b - EUR - conv.'!AP63=0,0,'3a - EUR - local'!AP63/'3b - EUR - conv.'!AP63)</f>
        <v>0</v>
      </c>
      <c r="AQ63" s="349"/>
    </row>
    <row r="64" spans="1:43" customFormat="1" ht="15.75" outlineLevel="2">
      <c r="A64" s="211" t="str">
        <f>A56&amp;"."&amp;A58&amp;"."&amp;A57&amp;"."&amp;B64</f>
        <v>1.c.2.6</v>
      </c>
      <c r="B64">
        <v>6</v>
      </c>
      <c r="C64" t="str">
        <f>'1-GBP'!C64</f>
        <v>Tier 2 Contract</v>
      </c>
      <c r="M64" s="286">
        <f>IF('3b - EUR - conv.'!M64=0,0,'3a - EUR - local'!M64/'3b - EUR - conv.'!M64)</f>
        <v>0</v>
      </c>
      <c r="N64" s="286">
        <f>IF('3b - EUR - conv.'!N64=0,0,'3a - EUR - local'!N64/'3b - EUR - conv.'!N64)</f>
        <v>0</v>
      </c>
      <c r="O64" s="286">
        <f>IF('3b - EUR - conv.'!O64=0,0,'3a - EUR - local'!O64/'3b - EUR - conv.'!O64)</f>
        <v>0</v>
      </c>
      <c r="P64" s="286">
        <f>IF('3b - EUR - conv.'!P64=0,0,'3a - EUR - local'!P64/'3b - EUR - conv.'!P64)</f>
        <v>0</v>
      </c>
      <c r="Q64" s="286">
        <f>IF('3b - EUR - conv.'!Q64=0,0,'3a - EUR - local'!Q64/'3b - EUR - conv.'!Q64)</f>
        <v>0</v>
      </c>
      <c r="R64" s="286">
        <f>IF('3b - EUR - conv.'!R64=0,0,'3a - EUR - local'!R64/'3b - EUR - conv.'!R64)</f>
        <v>0</v>
      </c>
      <c r="S64" s="286">
        <f>IF('3b - EUR - conv.'!S64=0,0,'3a - EUR - local'!S64/'3b - EUR - conv.'!S64)</f>
        <v>0</v>
      </c>
      <c r="T64" s="286">
        <f>IF('3b - EUR - conv.'!T64=0,0,'3a - EUR - local'!T64/'3b - EUR - conv.'!T64)</f>
        <v>0</v>
      </c>
      <c r="U64" s="286">
        <f>IF('3b - EUR - conv.'!U64=0,0,'3a - EUR - local'!U64/'3b - EUR - conv.'!U64)</f>
        <v>0</v>
      </c>
      <c r="V64" s="286">
        <f>IF('3b - EUR - conv.'!V64=0,0,'3a - EUR - local'!V64/'3b - EUR - conv.'!V64)</f>
        <v>0</v>
      </c>
      <c r="W64" s="286">
        <f>IF('3b - EUR - conv.'!W64=0,0,'3a - EUR - local'!W64/'3b - EUR - conv.'!W64)</f>
        <v>0</v>
      </c>
      <c r="X64" s="286">
        <f>IF('3b - EUR - conv.'!X64=0,0,'3a - EUR - local'!X64/'3b - EUR - conv.'!X64)</f>
        <v>0</v>
      </c>
      <c r="Y64" s="286">
        <f>IF('3b - EUR - conv.'!Y64=0,0,'3a - EUR - local'!Y64/'3b - EUR - conv.'!Y64)</f>
        <v>0</v>
      </c>
      <c r="Z64" s="286">
        <f>IF('3b - EUR - conv.'!Z64=0,0,'3a - EUR - local'!Z64/'3b - EUR - conv.'!Z64)</f>
        <v>0</v>
      </c>
      <c r="AA64" s="286">
        <f>IF('3b - EUR - conv.'!AA64=0,0,'3a - EUR - local'!AA64/'3b - EUR - conv.'!AA64)</f>
        <v>0</v>
      </c>
      <c r="AB64" s="286">
        <f>IF('3b - EUR - conv.'!AB64=0,0,'3a - EUR - local'!AB64/'3b - EUR - conv.'!AB64)</f>
        <v>0</v>
      </c>
      <c r="AC64" s="286">
        <f>IF('3b - EUR - conv.'!AC64=0,0,'3a - EUR - local'!AC64/'3b - EUR - conv.'!AC64)</f>
        <v>0</v>
      </c>
      <c r="AD64" s="286">
        <f>IF('3b - EUR - conv.'!AD64=0,0,'3a - EUR - local'!AD64/'3b - EUR - conv.'!AD64)</f>
        <v>0</v>
      </c>
      <c r="AE64" s="286">
        <f>IF('3b - EUR - conv.'!AE64=0,0,'3a - EUR - local'!AE64/'3b - EUR - conv.'!AE64)</f>
        <v>0</v>
      </c>
      <c r="AF64" s="286">
        <f>IF('3b - EUR - conv.'!AF64=0,0,'3a - EUR - local'!AF64/'3b - EUR - conv.'!AF64)</f>
        <v>0</v>
      </c>
      <c r="AG64" s="286">
        <f>IF('3b - EUR - conv.'!AG64=0,0,'3a - EUR - local'!AG64/'3b - EUR - conv.'!AG64)</f>
        <v>0</v>
      </c>
      <c r="AH64" s="286">
        <f>IF('3b - EUR - conv.'!AH64=0,0,'3a - EUR - local'!AH64/'3b - EUR - conv.'!AH64)</f>
        <v>0</v>
      </c>
      <c r="AI64" s="286">
        <f>IF('3b - EUR - conv.'!AI64=0,0,'3a - EUR - local'!AI64/'3b - EUR - conv.'!AI64)</f>
        <v>0</v>
      </c>
      <c r="AJ64" s="286">
        <f>IF('3b - EUR - conv.'!AJ64=0,0,'3a - EUR - local'!AJ64/'3b - EUR - conv.'!AJ64)</f>
        <v>0</v>
      </c>
      <c r="AK64" s="286">
        <f>IF('3b - EUR - conv.'!AK64=0,0,'3a - EUR - local'!AK64/'3b - EUR - conv.'!AK64)</f>
        <v>0</v>
      </c>
      <c r="AL64" s="286">
        <f>IF('3b - EUR - conv.'!AL64=0,0,'3a - EUR - local'!AL64/'3b - EUR - conv.'!AL64)</f>
        <v>0</v>
      </c>
      <c r="AM64" s="286">
        <f>IF('3b - EUR - conv.'!AM64=0,0,'3a - EUR - local'!AM64/'3b - EUR - conv.'!AM64)</f>
        <v>0</v>
      </c>
      <c r="AN64" s="286">
        <f>IF('3b - EUR - conv.'!AN64=0,0,'3a - EUR - local'!AN64/'3b - EUR - conv.'!AN64)</f>
        <v>0</v>
      </c>
      <c r="AO64" s="286">
        <f>IF('3b - EUR - conv.'!AO64=0,0,'3a - EUR - local'!AO64/'3b - EUR - conv.'!AO64)</f>
        <v>0</v>
      </c>
      <c r="AP64" s="286">
        <f>IF('3b - EUR - conv.'!AP64=0,0,'3a - EUR - local'!AP64/'3b - EUR - conv.'!AP64)</f>
        <v>0</v>
      </c>
      <c r="AQ64" s="349"/>
    </row>
    <row r="65" spans="1:43" customFormat="1" ht="15.75" outlineLevel="2">
      <c r="A65" s="211" t="str">
        <f>A56&amp;"."&amp;A58&amp;"."&amp;A57&amp;"."&amp;B65</f>
        <v>1.c.2.7</v>
      </c>
      <c r="B65">
        <v>7</v>
      </c>
      <c r="C65" t="str">
        <f>'1-GBP'!C65</f>
        <v/>
      </c>
      <c r="M65" s="286">
        <f>IF('3b - EUR - conv.'!M65=0,0,'3a - EUR - local'!M65/'3b - EUR - conv.'!M65)</f>
        <v>0</v>
      </c>
      <c r="N65" s="286">
        <f>IF('3b - EUR - conv.'!N65=0,0,'3a - EUR - local'!N65/'3b - EUR - conv.'!N65)</f>
        <v>0</v>
      </c>
      <c r="O65" s="286">
        <f>IF('3b - EUR - conv.'!O65=0,0,'3a - EUR - local'!O65/'3b - EUR - conv.'!O65)</f>
        <v>0</v>
      </c>
      <c r="P65" s="286">
        <f>IF('3b - EUR - conv.'!P65=0,0,'3a - EUR - local'!P65/'3b - EUR - conv.'!P65)</f>
        <v>0</v>
      </c>
      <c r="Q65" s="286">
        <f>IF('3b - EUR - conv.'!Q65=0,0,'3a - EUR - local'!Q65/'3b - EUR - conv.'!Q65)</f>
        <v>0</v>
      </c>
      <c r="R65" s="286">
        <f>IF('3b - EUR - conv.'!R65=0,0,'3a - EUR - local'!R65/'3b - EUR - conv.'!R65)</f>
        <v>0</v>
      </c>
      <c r="S65" s="286">
        <f>IF('3b - EUR - conv.'!S65=0,0,'3a - EUR - local'!S65/'3b - EUR - conv.'!S65)</f>
        <v>0</v>
      </c>
      <c r="T65" s="286">
        <f>IF('3b - EUR - conv.'!T65=0,0,'3a - EUR - local'!T65/'3b - EUR - conv.'!T65)</f>
        <v>0</v>
      </c>
      <c r="U65" s="286">
        <f>IF('3b - EUR - conv.'!U65=0,0,'3a - EUR - local'!U65/'3b - EUR - conv.'!U65)</f>
        <v>0</v>
      </c>
      <c r="V65" s="286">
        <f>IF('3b - EUR - conv.'!V65=0,0,'3a - EUR - local'!V65/'3b - EUR - conv.'!V65)</f>
        <v>0</v>
      </c>
      <c r="W65" s="286">
        <f>IF('3b - EUR - conv.'!W65=0,0,'3a - EUR - local'!W65/'3b - EUR - conv.'!W65)</f>
        <v>0</v>
      </c>
      <c r="X65" s="286">
        <f>IF('3b - EUR - conv.'!X65=0,0,'3a - EUR - local'!X65/'3b - EUR - conv.'!X65)</f>
        <v>0</v>
      </c>
      <c r="Y65" s="286">
        <f>IF('3b - EUR - conv.'!Y65=0,0,'3a - EUR - local'!Y65/'3b - EUR - conv.'!Y65)</f>
        <v>0</v>
      </c>
      <c r="Z65" s="286">
        <f>IF('3b - EUR - conv.'!Z65=0,0,'3a - EUR - local'!Z65/'3b - EUR - conv.'!Z65)</f>
        <v>0</v>
      </c>
      <c r="AA65" s="286">
        <f>IF('3b - EUR - conv.'!AA65=0,0,'3a - EUR - local'!AA65/'3b - EUR - conv.'!AA65)</f>
        <v>0</v>
      </c>
      <c r="AB65" s="286">
        <f>IF('3b - EUR - conv.'!AB65=0,0,'3a - EUR - local'!AB65/'3b - EUR - conv.'!AB65)</f>
        <v>0</v>
      </c>
      <c r="AC65" s="286">
        <f>IF('3b - EUR - conv.'!AC65=0,0,'3a - EUR - local'!AC65/'3b - EUR - conv.'!AC65)</f>
        <v>0</v>
      </c>
      <c r="AD65" s="286">
        <f>IF('3b - EUR - conv.'!AD65=0,0,'3a - EUR - local'!AD65/'3b - EUR - conv.'!AD65)</f>
        <v>0</v>
      </c>
      <c r="AE65" s="286">
        <f>IF('3b - EUR - conv.'!AE65=0,0,'3a - EUR - local'!AE65/'3b - EUR - conv.'!AE65)</f>
        <v>0</v>
      </c>
      <c r="AF65" s="286">
        <f>IF('3b - EUR - conv.'!AF65=0,0,'3a - EUR - local'!AF65/'3b - EUR - conv.'!AF65)</f>
        <v>0</v>
      </c>
      <c r="AG65" s="286">
        <f>IF('3b - EUR - conv.'!AG65=0,0,'3a - EUR - local'!AG65/'3b - EUR - conv.'!AG65)</f>
        <v>0</v>
      </c>
      <c r="AH65" s="286">
        <f>IF('3b - EUR - conv.'!AH65=0,0,'3a - EUR - local'!AH65/'3b - EUR - conv.'!AH65)</f>
        <v>0</v>
      </c>
      <c r="AI65" s="286">
        <f>IF('3b - EUR - conv.'!AI65=0,0,'3a - EUR - local'!AI65/'3b - EUR - conv.'!AI65)</f>
        <v>0</v>
      </c>
      <c r="AJ65" s="286">
        <f>IF('3b - EUR - conv.'!AJ65=0,0,'3a - EUR - local'!AJ65/'3b - EUR - conv.'!AJ65)</f>
        <v>0</v>
      </c>
      <c r="AK65" s="286">
        <f>IF('3b - EUR - conv.'!AK65=0,0,'3a - EUR - local'!AK65/'3b - EUR - conv.'!AK65)</f>
        <v>0</v>
      </c>
      <c r="AL65" s="286">
        <f>IF('3b - EUR - conv.'!AL65=0,0,'3a - EUR - local'!AL65/'3b - EUR - conv.'!AL65)</f>
        <v>0</v>
      </c>
      <c r="AM65" s="286">
        <f>IF('3b - EUR - conv.'!AM65=0,0,'3a - EUR - local'!AM65/'3b - EUR - conv.'!AM65)</f>
        <v>0</v>
      </c>
      <c r="AN65" s="286">
        <f>IF('3b - EUR - conv.'!AN65=0,0,'3a - EUR - local'!AN65/'3b - EUR - conv.'!AN65)</f>
        <v>0</v>
      </c>
      <c r="AO65" s="286">
        <f>IF('3b - EUR - conv.'!AO65=0,0,'3a - EUR - local'!AO65/'3b - EUR - conv.'!AO65)</f>
        <v>0</v>
      </c>
      <c r="AP65" s="286">
        <f>IF('3b - EUR - conv.'!AP65=0,0,'3a - EUR - local'!AP65/'3b - EUR - conv.'!AP65)</f>
        <v>0</v>
      </c>
      <c r="AQ65" s="349"/>
    </row>
    <row r="66" spans="1:43" customFormat="1" ht="15.75" outlineLevel="2">
      <c r="A66" s="211" t="str">
        <f>A56&amp;"."&amp;A58&amp;"."&amp;A57&amp;"."&amp;B66</f>
        <v>1.c.2.8</v>
      </c>
      <c r="B66">
        <v>8</v>
      </c>
      <c r="C66" t="str">
        <f>'1-GBP'!C66</f>
        <v/>
      </c>
      <c r="M66" s="286">
        <f>IF('3b - EUR - conv.'!M66=0,0,'3a - EUR - local'!M66/'3b - EUR - conv.'!M66)</f>
        <v>0</v>
      </c>
      <c r="N66" s="286">
        <f>IF('3b - EUR - conv.'!N66=0,0,'3a - EUR - local'!N66/'3b - EUR - conv.'!N66)</f>
        <v>0</v>
      </c>
      <c r="O66" s="286">
        <f>IF('3b - EUR - conv.'!O66=0,0,'3a - EUR - local'!O66/'3b - EUR - conv.'!O66)</f>
        <v>0</v>
      </c>
      <c r="P66" s="286">
        <f>IF('3b - EUR - conv.'!P66=0,0,'3a - EUR - local'!P66/'3b - EUR - conv.'!P66)</f>
        <v>0</v>
      </c>
      <c r="Q66" s="286">
        <f>IF('3b - EUR - conv.'!Q66=0,0,'3a - EUR - local'!Q66/'3b - EUR - conv.'!Q66)</f>
        <v>0</v>
      </c>
      <c r="R66" s="286">
        <f>IF('3b - EUR - conv.'!R66=0,0,'3a - EUR - local'!R66/'3b - EUR - conv.'!R66)</f>
        <v>0</v>
      </c>
      <c r="S66" s="286">
        <f>IF('3b - EUR - conv.'!S66=0,0,'3a - EUR - local'!S66/'3b - EUR - conv.'!S66)</f>
        <v>0</v>
      </c>
      <c r="T66" s="286">
        <f>IF('3b - EUR - conv.'!T66=0,0,'3a - EUR - local'!T66/'3b - EUR - conv.'!T66)</f>
        <v>0</v>
      </c>
      <c r="U66" s="286">
        <f>IF('3b - EUR - conv.'!U66=0,0,'3a - EUR - local'!U66/'3b - EUR - conv.'!U66)</f>
        <v>0</v>
      </c>
      <c r="V66" s="286">
        <f>IF('3b - EUR - conv.'!V66=0,0,'3a - EUR - local'!V66/'3b - EUR - conv.'!V66)</f>
        <v>0</v>
      </c>
      <c r="W66" s="286">
        <f>IF('3b - EUR - conv.'!W66=0,0,'3a - EUR - local'!W66/'3b - EUR - conv.'!W66)</f>
        <v>0</v>
      </c>
      <c r="X66" s="286">
        <f>IF('3b - EUR - conv.'!X66=0,0,'3a - EUR - local'!X66/'3b - EUR - conv.'!X66)</f>
        <v>0</v>
      </c>
      <c r="Y66" s="286">
        <f>IF('3b - EUR - conv.'!Y66=0,0,'3a - EUR - local'!Y66/'3b - EUR - conv.'!Y66)</f>
        <v>0</v>
      </c>
      <c r="Z66" s="286">
        <f>IF('3b - EUR - conv.'!Z66=0,0,'3a - EUR - local'!Z66/'3b - EUR - conv.'!Z66)</f>
        <v>0</v>
      </c>
      <c r="AA66" s="286">
        <f>IF('3b - EUR - conv.'!AA66=0,0,'3a - EUR - local'!AA66/'3b - EUR - conv.'!AA66)</f>
        <v>0</v>
      </c>
      <c r="AB66" s="286">
        <f>IF('3b - EUR - conv.'!AB66=0,0,'3a - EUR - local'!AB66/'3b - EUR - conv.'!AB66)</f>
        <v>0</v>
      </c>
      <c r="AC66" s="286">
        <f>IF('3b - EUR - conv.'!AC66=0,0,'3a - EUR - local'!AC66/'3b - EUR - conv.'!AC66)</f>
        <v>0</v>
      </c>
      <c r="AD66" s="286">
        <f>IF('3b - EUR - conv.'!AD66=0,0,'3a - EUR - local'!AD66/'3b - EUR - conv.'!AD66)</f>
        <v>0</v>
      </c>
      <c r="AE66" s="286">
        <f>IF('3b - EUR - conv.'!AE66=0,0,'3a - EUR - local'!AE66/'3b - EUR - conv.'!AE66)</f>
        <v>0</v>
      </c>
      <c r="AF66" s="286">
        <f>IF('3b - EUR - conv.'!AF66=0,0,'3a - EUR - local'!AF66/'3b - EUR - conv.'!AF66)</f>
        <v>0</v>
      </c>
      <c r="AG66" s="286">
        <f>IF('3b - EUR - conv.'!AG66=0,0,'3a - EUR - local'!AG66/'3b - EUR - conv.'!AG66)</f>
        <v>0</v>
      </c>
      <c r="AH66" s="286">
        <f>IF('3b - EUR - conv.'!AH66=0,0,'3a - EUR - local'!AH66/'3b - EUR - conv.'!AH66)</f>
        <v>0</v>
      </c>
      <c r="AI66" s="286">
        <f>IF('3b - EUR - conv.'!AI66=0,0,'3a - EUR - local'!AI66/'3b - EUR - conv.'!AI66)</f>
        <v>0</v>
      </c>
      <c r="AJ66" s="286">
        <f>IF('3b - EUR - conv.'!AJ66=0,0,'3a - EUR - local'!AJ66/'3b - EUR - conv.'!AJ66)</f>
        <v>0</v>
      </c>
      <c r="AK66" s="286">
        <f>IF('3b - EUR - conv.'!AK66=0,0,'3a - EUR - local'!AK66/'3b - EUR - conv.'!AK66)</f>
        <v>0</v>
      </c>
      <c r="AL66" s="286">
        <f>IF('3b - EUR - conv.'!AL66=0,0,'3a - EUR - local'!AL66/'3b - EUR - conv.'!AL66)</f>
        <v>0</v>
      </c>
      <c r="AM66" s="286">
        <f>IF('3b - EUR - conv.'!AM66=0,0,'3a - EUR - local'!AM66/'3b - EUR - conv.'!AM66)</f>
        <v>0</v>
      </c>
      <c r="AN66" s="286">
        <f>IF('3b - EUR - conv.'!AN66=0,0,'3a - EUR - local'!AN66/'3b - EUR - conv.'!AN66)</f>
        <v>0</v>
      </c>
      <c r="AO66" s="286">
        <f>IF('3b - EUR - conv.'!AO66=0,0,'3a - EUR - local'!AO66/'3b - EUR - conv.'!AO66)</f>
        <v>0</v>
      </c>
      <c r="AP66" s="286">
        <f>IF('3b - EUR - conv.'!AP66=0,0,'3a - EUR - local'!AP66/'3b - EUR - conv.'!AP66)</f>
        <v>0</v>
      </c>
      <c r="AQ66" s="349"/>
    </row>
    <row r="67" spans="1:43" customFormat="1" ht="15.75" outlineLevel="2">
      <c r="A67" s="211" t="str">
        <f>A56&amp;"."&amp;A58&amp;"."&amp;A57&amp;"."&amp;B67</f>
        <v>1.c.2.9</v>
      </c>
      <c r="B67">
        <v>9</v>
      </c>
      <c r="C67" t="str">
        <f>'1-GBP'!C67</f>
        <v/>
      </c>
      <c r="M67" s="286">
        <f>IF('3b - EUR - conv.'!M67=0,0,'3a - EUR - local'!M67/'3b - EUR - conv.'!M67)</f>
        <v>0</v>
      </c>
      <c r="N67" s="286">
        <f>IF('3b - EUR - conv.'!N67=0,0,'3a - EUR - local'!N67/'3b - EUR - conv.'!N67)</f>
        <v>0</v>
      </c>
      <c r="O67" s="286">
        <f>IF('3b - EUR - conv.'!O67=0,0,'3a - EUR - local'!O67/'3b - EUR - conv.'!O67)</f>
        <v>0</v>
      </c>
      <c r="P67" s="286">
        <f>IF('3b - EUR - conv.'!P67=0,0,'3a - EUR - local'!P67/'3b - EUR - conv.'!P67)</f>
        <v>0</v>
      </c>
      <c r="Q67" s="286">
        <f>IF('3b - EUR - conv.'!Q67=0,0,'3a - EUR - local'!Q67/'3b - EUR - conv.'!Q67)</f>
        <v>0</v>
      </c>
      <c r="R67" s="286">
        <f>IF('3b - EUR - conv.'!R67=0,0,'3a - EUR - local'!R67/'3b - EUR - conv.'!R67)</f>
        <v>0</v>
      </c>
      <c r="S67" s="286">
        <f>IF('3b - EUR - conv.'!S67=0,0,'3a - EUR - local'!S67/'3b - EUR - conv.'!S67)</f>
        <v>0</v>
      </c>
      <c r="T67" s="286">
        <f>IF('3b - EUR - conv.'!T67=0,0,'3a - EUR - local'!T67/'3b - EUR - conv.'!T67)</f>
        <v>0</v>
      </c>
      <c r="U67" s="286">
        <f>IF('3b - EUR - conv.'!U67=0,0,'3a - EUR - local'!U67/'3b - EUR - conv.'!U67)</f>
        <v>0</v>
      </c>
      <c r="V67" s="286">
        <f>IF('3b - EUR - conv.'!V67=0,0,'3a - EUR - local'!V67/'3b - EUR - conv.'!V67)</f>
        <v>0</v>
      </c>
      <c r="W67" s="286">
        <f>IF('3b - EUR - conv.'!W67=0,0,'3a - EUR - local'!W67/'3b - EUR - conv.'!W67)</f>
        <v>0</v>
      </c>
      <c r="X67" s="286">
        <f>IF('3b - EUR - conv.'!X67=0,0,'3a - EUR - local'!X67/'3b - EUR - conv.'!X67)</f>
        <v>0</v>
      </c>
      <c r="Y67" s="286">
        <f>IF('3b - EUR - conv.'!Y67=0,0,'3a - EUR - local'!Y67/'3b - EUR - conv.'!Y67)</f>
        <v>0</v>
      </c>
      <c r="Z67" s="286">
        <f>IF('3b - EUR - conv.'!Z67=0,0,'3a - EUR - local'!Z67/'3b - EUR - conv.'!Z67)</f>
        <v>0</v>
      </c>
      <c r="AA67" s="286">
        <f>IF('3b - EUR - conv.'!AA67=0,0,'3a - EUR - local'!AA67/'3b - EUR - conv.'!AA67)</f>
        <v>0</v>
      </c>
      <c r="AB67" s="286">
        <f>IF('3b - EUR - conv.'!AB67=0,0,'3a - EUR - local'!AB67/'3b - EUR - conv.'!AB67)</f>
        <v>0</v>
      </c>
      <c r="AC67" s="286">
        <f>IF('3b - EUR - conv.'!AC67=0,0,'3a - EUR - local'!AC67/'3b - EUR - conv.'!AC67)</f>
        <v>0</v>
      </c>
      <c r="AD67" s="286">
        <f>IF('3b - EUR - conv.'!AD67=0,0,'3a - EUR - local'!AD67/'3b - EUR - conv.'!AD67)</f>
        <v>0</v>
      </c>
      <c r="AE67" s="286">
        <f>IF('3b - EUR - conv.'!AE67=0,0,'3a - EUR - local'!AE67/'3b - EUR - conv.'!AE67)</f>
        <v>0</v>
      </c>
      <c r="AF67" s="286">
        <f>IF('3b - EUR - conv.'!AF67=0,0,'3a - EUR - local'!AF67/'3b - EUR - conv.'!AF67)</f>
        <v>0</v>
      </c>
      <c r="AG67" s="286">
        <f>IF('3b - EUR - conv.'!AG67=0,0,'3a - EUR - local'!AG67/'3b - EUR - conv.'!AG67)</f>
        <v>0</v>
      </c>
      <c r="AH67" s="286">
        <f>IF('3b - EUR - conv.'!AH67=0,0,'3a - EUR - local'!AH67/'3b - EUR - conv.'!AH67)</f>
        <v>0</v>
      </c>
      <c r="AI67" s="286">
        <f>IF('3b - EUR - conv.'!AI67=0,0,'3a - EUR - local'!AI67/'3b - EUR - conv.'!AI67)</f>
        <v>0</v>
      </c>
      <c r="AJ67" s="286">
        <f>IF('3b - EUR - conv.'!AJ67=0,0,'3a - EUR - local'!AJ67/'3b - EUR - conv.'!AJ67)</f>
        <v>0</v>
      </c>
      <c r="AK67" s="286">
        <f>IF('3b - EUR - conv.'!AK67=0,0,'3a - EUR - local'!AK67/'3b - EUR - conv.'!AK67)</f>
        <v>0</v>
      </c>
      <c r="AL67" s="286">
        <f>IF('3b - EUR - conv.'!AL67=0,0,'3a - EUR - local'!AL67/'3b - EUR - conv.'!AL67)</f>
        <v>0</v>
      </c>
      <c r="AM67" s="286">
        <f>IF('3b - EUR - conv.'!AM67=0,0,'3a - EUR - local'!AM67/'3b - EUR - conv.'!AM67)</f>
        <v>0</v>
      </c>
      <c r="AN67" s="286">
        <f>IF('3b - EUR - conv.'!AN67=0,0,'3a - EUR - local'!AN67/'3b - EUR - conv.'!AN67)</f>
        <v>0</v>
      </c>
      <c r="AO67" s="286">
        <f>IF('3b - EUR - conv.'!AO67=0,0,'3a - EUR - local'!AO67/'3b - EUR - conv.'!AO67)</f>
        <v>0</v>
      </c>
      <c r="AP67" s="286">
        <f>IF('3b - EUR - conv.'!AP67=0,0,'3a - EUR - local'!AP67/'3b - EUR - conv.'!AP67)</f>
        <v>0</v>
      </c>
      <c r="AQ67" s="349"/>
    </row>
    <row r="68" spans="1:43" customFormat="1" ht="15.75" outlineLevel="2">
      <c r="A68" s="211" t="str">
        <f>A56&amp;"."&amp;A58&amp;"."&amp;A57&amp;"."&amp;B68</f>
        <v>1.c.2.10</v>
      </c>
      <c r="B68">
        <v>10</v>
      </c>
      <c r="C68" t="str">
        <f>'1-GBP'!C68</f>
        <v/>
      </c>
      <c r="M68" s="286">
        <f>IF('3b - EUR - conv.'!M68=0,0,'3a - EUR - local'!M68/'3b - EUR - conv.'!M68)</f>
        <v>0</v>
      </c>
      <c r="N68" s="286">
        <f>IF('3b - EUR - conv.'!N68=0,0,'3a - EUR - local'!N68/'3b - EUR - conv.'!N68)</f>
        <v>0</v>
      </c>
      <c r="O68" s="286">
        <f>IF('3b - EUR - conv.'!O68=0,0,'3a - EUR - local'!O68/'3b - EUR - conv.'!O68)</f>
        <v>0</v>
      </c>
      <c r="P68" s="286">
        <f>IF('3b - EUR - conv.'!P68=0,0,'3a - EUR - local'!P68/'3b - EUR - conv.'!P68)</f>
        <v>0</v>
      </c>
      <c r="Q68" s="286">
        <f>IF('3b - EUR - conv.'!Q68=0,0,'3a - EUR - local'!Q68/'3b - EUR - conv.'!Q68)</f>
        <v>0</v>
      </c>
      <c r="R68" s="286">
        <f>IF('3b - EUR - conv.'!R68=0,0,'3a - EUR - local'!R68/'3b - EUR - conv.'!R68)</f>
        <v>0</v>
      </c>
      <c r="S68" s="286">
        <f>IF('3b - EUR - conv.'!S68=0,0,'3a - EUR - local'!S68/'3b - EUR - conv.'!S68)</f>
        <v>0</v>
      </c>
      <c r="T68" s="286">
        <f>IF('3b - EUR - conv.'!T68=0,0,'3a - EUR - local'!T68/'3b - EUR - conv.'!T68)</f>
        <v>0</v>
      </c>
      <c r="U68" s="286">
        <f>IF('3b - EUR - conv.'!U68=0,0,'3a - EUR - local'!U68/'3b - EUR - conv.'!U68)</f>
        <v>0</v>
      </c>
      <c r="V68" s="286">
        <f>IF('3b - EUR - conv.'!V68=0,0,'3a - EUR - local'!V68/'3b - EUR - conv.'!V68)</f>
        <v>0</v>
      </c>
      <c r="W68" s="286">
        <f>IF('3b - EUR - conv.'!W68=0,0,'3a - EUR - local'!W68/'3b - EUR - conv.'!W68)</f>
        <v>0</v>
      </c>
      <c r="X68" s="286">
        <f>IF('3b - EUR - conv.'!X68=0,0,'3a - EUR - local'!X68/'3b - EUR - conv.'!X68)</f>
        <v>0</v>
      </c>
      <c r="Y68" s="286">
        <f>IF('3b - EUR - conv.'!Y68=0,0,'3a - EUR - local'!Y68/'3b - EUR - conv.'!Y68)</f>
        <v>0</v>
      </c>
      <c r="Z68" s="286">
        <f>IF('3b - EUR - conv.'!Z68=0,0,'3a - EUR - local'!Z68/'3b - EUR - conv.'!Z68)</f>
        <v>0</v>
      </c>
      <c r="AA68" s="286">
        <f>IF('3b - EUR - conv.'!AA68=0,0,'3a - EUR - local'!AA68/'3b - EUR - conv.'!AA68)</f>
        <v>0</v>
      </c>
      <c r="AB68" s="286">
        <f>IF('3b - EUR - conv.'!AB68=0,0,'3a - EUR - local'!AB68/'3b - EUR - conv.'!AB68)</f>
        <v>0</v>
      </c>
      <c r="AC68" s="286">
        <f>IF('3b - EUR - conv.'!AC68=0,0,'3a - EUR - local'!AC68/'3b - EUR - conv.'!AC68)</f>
        <v>0</v>
      </c>
      <c r="AD68" s="286">
        <f>IF('3b - EUR - conv.'!AD68=0,0,'3a - EUR - local'!AD68/'3b - EUR - conv.'!AD68)</f>
        <v>0</v>
      </c>
      <c r="AE68" s="286">
        <f>IF('3b - EUR - conv.'!AE68=0,0,'3a - EUR - local'!AE68/'3b - EUR - conv.'!AE68)</f>
        <v>0</v>
      </c>
      <c r="AF68" s="286">
        <f>IF('3b - EUR - conv.'!AF68=0,0,'3a - EUR - local'!AF68/'3b - EUR - conv.'!AF68)</f>
        <v>0</v>
      </c>
      <c r="AG68" s="286">
        <f>IF('3b - EUR - conv.'!AG68=0,0,'3a - EUR - local'!AG68/'3b - EUR - conv.'!AG68)</f>
        <v>0</v>
      </c>
      <c r="AH68" s="286">
        <f>IF('3b - EUR - conv.'!AH68=0,0,'3a - EUR - local'!AH68/'3b - EUR - conv.'!AH68)</f>
        <v>0</v>
      </c>
      <c r="AI68" s="286">
        <f>IF('3b - EUR - conv.'!AI68=0,0,'3a - EUR - local'!AI68/'3b - EUR - conv.'!AI68)</f>
        <v>0</v>
      </c>
      <c r="AJ68" s="286">
        <f>IF('3b - EUR - conv.'!AJ68=0,0,'3a - EUR - local'!AJ68/'3b - EUR - conv.'!AJ68)</f>
        <v>0</v>
      </c>
      <c r="AK68" s="286">
        <f>IF('3b - EUR - conv.'!AK68=0,0,'3a - EUR - local'!AK68/'3b - EUR - conv.'!AK68)</f>
        <v>0</v>
      </c>
      <c r="AL68" s="286">
        <f>IF('3b - EUR - conv.'!AL68=0,0,'3a - EUR - local'!AL68/'3b - EUR - conv.'!AL68)</f>
        <v>0</v>
      </c>
      <c r="AM68" s="286">
        <f>IF('3b - EUR - conv.'!AM68=0,0,'3a - EUR - local'!AM68/'3b - EUR - conv.'!AM68)</f>
        <v>0</v>
      </c>
      <c r="AN68" s="286">
        <f>IF('3b - EUR - conv.'!AN68=0,0,'3a - EUR - local'!AN68/'3b - EUR - conv.'!AN68)</f>
        <v>0</v>
      </c>
      <c r="AO68" s="286">
        <f>IF('3b - EUR - conv.'!AO68=0,0,'3a - EUR - local'!AO68/'3b - EUR - conv.'!AO68)</f>
        <v>0</v>
      </c>
      <c r="AP68" s="286">
        <f>IF('3b - EUR - conv.'!AP68=0,0,'3a - EUR - local'!AP68/'3b - EUR - conv.'!AP68)</f>
        <v>0</v>
      </c>
      <c r="AQ68" s="349"/>
    </row>
    <row r="69" spans="1:43" customFormat="1" ht="15.75" outlineLevel="2">
      <c r="A69" s="211" t="str">
        <f>A56&amp;"."&amp;A58&amp;"."&amp;A57&amp;"."&amp;B69</f>
        <v>1.c.2.11</v>
      </c>
      <c r="B69">
        <v>11</v>
      </c>
      <c r="C69" t="str">
        <f>'1-GBP'!C69</f>
        <v/>
      </c>
      <c r="M69" s="286">
        <f>IF('3b - EUR - conv.'!M69=0,0,'3a - EUR - local'!M69/'3b - EUR - conv.'!M69)</f>
        <v>0</v>
      </c>
      <c r="N69" s="286">
        <f>IF('3b - EUR - conv.'!N69=0,0,'3a - EUR - local'!N69/'3b - EUR - conv.'!N69)</f>
        <v>0</v>
      </c>
      <c r="O69" s="286">
        <f>IF('3b - EUR - conv.'!O69=0,0,'3a - EUR - local'!O69/'3b - EUR - conv.'!O69)</f>
        <v>0</v>
      </c>
      <c r="P69" s="286">
        <f>IF('3b - EUR - conv.'!P69=0,0,'3a - EUR - local'!P69/'3b - EUR - conv.'!P69)</f>
        <v>0</v>
      </c>
      <c r="Q69" s="286">
        <f>IF('3b - EUR - conv.'!Q69=0,0,'3a - EUR - local'!Q69/'3b - EUR - conv.'!Q69)</f>
        <v>0</v>
      </c>
      <c r="R69" s="286">
        <f>IF('3b - EUR - conv.'!R69=0,0,'3a - EUR - local'!R69/'3b - EUR - conv.'!R69)</f>
        <v>0</v>
      </c>
      <c r="S69" s="286">
        <f>IF('3b - EUR - conv.'!S69=0,0,'3a - EUR - local'!S69/'3b - EUR - conv.'!S69)</f>
        <v>0</v>
      </c>
      <c r="T69" s="286">
        <f>IF('3b - EUR - conv.'!T69=0,0,'3a - EUR - local'!T69/'3b - EUR - conv.'!T69)</f>
        <v>0</v>
      </c>
      <c r="U69" s="286">
        <f>IF('3b - EUR - conv.'!U69=0,0,'3a - EUR - local'!U69/'3b - EUR - conv.'!U69)</f>
        <v>0</v>
      </c>
      <c r="V69" s="286">
        <f>IF('3b - EUR - conv.'!V69=0,0,'3a - EUR - local'!V69/'3b - EUR - conv.'!V69)</f>
        <v>0</v>
      </c>
      <c r="W69" s="286">
        <f>IF('3b - EUR - conv.'!W69=0,0,'3a - EUR - local'!W69/'3b - EUR - conv.'!W69)</f>
        <v>0</v>
      </c>
      <c r="X69" s="286">
        <f>IF('3b - EUR - conv.'!X69=0,0,'3a - EUR - local'!X69/'3b - EUR - conv.'!X69)</f>
        <v>0</v>
      </c>
      <c r="Y69" s="286">
        <f>IF('3b - EUR - conv.'!Y69=0,0,'3a - EUR - local'!Y69/'3b - EUR - conv.'!Y69)</f>
        <v>0</v>
      </c>
      <c r="Z69" s="286">
        <f>IF('3b - EUR - conv.'!Z69=0,0,'3a - EUR - local'!Z69/'3b - EUR - conv.'!Z69)</f>
        <v>0</v>
      </c>
      <c r="AA69" s="286">
        <f>IF('3b - EUR - conv.'!AA69=0,0,'3a - EUR - local'!AA69/'3b - EUR - conv.'!AA69)</f>
        <v>0</v>
      </c>
      <c r="AB69" s="286">
        <f>IF('3b - EUR - conv.'!AB69=0,0,'3a - EUR - local'!AB69/'3b - EUR - conv.'!AB69)</f>
        <v>0</v>
      </c>
      <c r="AC69" s="286">
        <f>IF('3b - EUR - conv.'!AC69=0,0,'3a - EUR - local'!AC69/'3b - EUR - conv.'!AC69)</f>
        <v>0</v>
      </c>
      <c r="AD69" s="286">
        <f>IF('3b - EUR - conv.'!AD69=0,0,'3a - EUR - local'!AD69/'3b - EUR - conv.'!AD69)</f>
        <v>0</v>
      </c>
      <c r="AE69" s="286">
        <f>IF('3b - EUR - conv.'!AE69=0,0,'3a - EUR - local'!AE69/'3b - EUR - conv.'!AE69)</f>
        <v>0</v>
      </c>
      <c r="AF69" s="286">
        <f>IF('3b - EUR - conv.'!AF69=0,0,'3a - EUR - local'!AF69/'3b - EUR - conv.'!AF69)</f>
        <v>0</v>
      </c>
      <c r="AG69" s="286">
        <f>IF('3b - EUR - conv.'!AG69=0,0,'3a - EUR - local'!AG69/'3b - EUR - conv.'!AG69)</f>
        <v>0</v>
      </c>
      <c r="AH69" s="286">
        <f>IF('3b - EUR - conv.'!AH69=0,0,'3a - EUR - local'!AH69/'3b - EUR - conv.'!AH69)</f>
        <v>0</v>
      </c>
      <c r="AI69" s="286">
        <f>IF('3b - EUR - conv.'!AI69=0,0,'3a - EUR - local'!AI69/'3b - EUR - conv.'!AI69)</f>
        <v>0</v>
      </c>
      <c r="AJ69" s="286">
        <f>IF('3b - EUR - conv.'!AJ69=0,0,'3a - EUR - local'!AJ69/'3b - EUR - conv.'!AJ69)</f>
        <v>0</v>
      </c>
      <c r="AK69" s="286">
        <f>IF('3b - EUR - conv.'!AK69=0,0,'3a - EUR - local'!AK69/'3b - EUR - conv.'!AK69)</f>
        <v>0</v>
      </c>
      <c r="AL69" s="286">
        <f>IF('3b - EUR - conv.'!AL69=0,0,'3a - EUR - local'!AL69/'3b - EUR - conv.'!AL69)</f>
        <v>0</v>
      </c>
      <c r="AM69" s="286">
        <f>IF('3b - EUR - conv.'!AM69=0,0,'3a - EUR - local'!AM69/'3b - EUR - conv.'!AM69)</f>
        <v>0</v>
      </c>
      <c r="AN69" s="286">
        <f>IF('3b - EUR - conv.'!AN69=0,0,'3a - EUR - local'!AN69/'3b - EUR - conv.'!AN69)</f>
        <v>0</v>
      </c>
      <c r="AO69" s="286">
        <f>IF('3b - EUR - conv.'!AO69=0,0,'3a - EUR - local'!AO69/'3b - EUR - conv.'!AO69)</f>
        <v>0</v>
      </c>
      <c r="AP69" s="286">
        <f>IF('3b - EUR - conv.'!AP69=0,0,'3a - EUR - local'!AP69/'3b - EUR - conv.'!AP69)</f>
        <v>0</v>
      </c>
      <c r="AQ69" s="349"/>
    </row>
    <row r="70" spans="1:43" customFormat="1" ht="15.75" outlineLevel="2">
      <c r="A70" s="211" t="str">
        <f>A56&amp;"."&amp;A58&amp;"."&amp;A57&amp;"."&amp;B70</f>
        <v>1.c.2.12</v>
      </c>
      <c r="B70">
        <v>12</v>
      </c>
      <c r="C70" t="str">
        <f>'1-GBP'!C70</f>
        <v/>
      </c>
      <c r="M70" s="286">
        <f>IF('3b - EUR - conv.'!M70=0,0,'3a - EUR - local'!M70/'3b - EUR - conv.'!M70)</f>
        <v>0</v>
      </c>
      <c r="N70" s="286">
        <f>IF('3b - EUR - conv.'!N70=0,0,'3a - EUR - local'!N70/'3b - EUR - conv.'!N70)</f>
        <v>0</v>
      </c>
      <c r="O70" s="286">
        <f>IF('3b - EUR - conv.'!O70=0,0,'3a - EUR - local'!O70/'3b - EUR - conv.'!O70)</f>
        <v>0</v>
      </c>
      <c r="P70" s="286">
        <f>IF('3b - EUR - conv.'!P70=0,0,'3a - EUR - local'!P70/'3b - EUR - conv.'!P70)</f>
        <v>0</v>
      </c>
      <c r="Q70" s="286">
        <f>IF('3b - EUR - conv.'!Q70=0,0,'3a - EUR - local'!Q70/'3b - EUR - conv.'!Q70)</f>
        <v>0</v>
      </c>
      <c r="R70" s="286">
        <f>IF('3b - EUR - conv.'!R70=0,0,'3a - EUR - local'!R70/'3b - EUR - conv.'!R70)</f>
        <v>0</v>
      </c>
      <c r="S70" s="286">
        <f>IF('3b - EUR - conv.'!S70=0,0,'3a - EUR - local'!S70/'3b - EUR - conv.'!S70)</f>
        <v>0</v>
      </c>
      <c r="T70" s="286">
        <f>IF('3b - EUR - conv.'!T70=0,0,'3a - EUR - local'!T70/'3b - EUR - conv.'!T70)</f>
        <v>0</v>
      </c>
      <c r="U70" s="286">
        <f>IF('3b - EUR - conv.'!U70=0,0,'3a - EUR - local'!U70/'3b - EUR - conv.'!U70)</f>
        <v>0</v>
      </c>
      <c r="V70" s="286">
        <f>IF('3b - EUR - conv.'!V70=0,0,'3a - EUR - local'!V70/'3b - EUR - conv.'!V70)</f>
        <v>0</v>
      </c>
      <c r="W70" s="286">
        <f>IF('3b - EUR - conv.'!W70=0,0,'3a - EUR - local'!W70/'3b - EUR - conv.'!W70)</f>
        <v>0</v>
      </c>
      <c r="X70" s="286">
        <f>IF('3b - EUR - conv.'!X70=0,0,'3a - EUR - local'!X70/'3b - EUR - conv.'!X70)</f>
        <v>0</v>
      </c>
      <c r="Y70" s="286">
        <f>IF('3b - EUR - conv.'!Y70=0,0,'3a - EUR - local'!Y70/'3b - EUR - conv.'!Y70)</f>
        <v>0</v>
      </c>
      <c r="Z70" s="286">
        <f>IF('3b - EUR - conv.'!Z70=0,0,'3a - EUR - local'!Z70/'3b - EUR - conv.'!Z70)</f>
        <v>0</v>
      </c>
      <c r="AA70" s="286">
        <f>IF('3b - EUR - conv.'!AA70=0,0,'3a - EUR - local'!AA70/'3b - EUR - conv.'!AA70)</f>
        <v>0</v>
      </c>
      <c r="AB70" s="286">
        <f>IF('3b - EUR - conv.'!AB70=0,0,'3a - EUR - local'!AB70/'3b - EUR - conv.'!AB70)</f>
        <v>0</v>
      </c>
      <c r="AC70" s="286">
        <f>IF('3b - EUR - conv.'!AC70=0,0,'3a - EUR - local'!AC70/'3b - EUR - conv.'!AC70)</f>
        <v>0</v>
      </c>
      <c r="AD70" s="286">
        <f>IF('3b - EUR - conv.'!AD70=0,0,'3a - EUR - local'!AD70/'3b - EUR - conv.'!AD70)</f>
        <v>0</v>
      </c>
      <c r="AE70" s="286">
        <f>IF('3b - EUR - conv.'!AE70=0,0,'3a - EUR - local'!AE70/'3b - EUR - conv.'!AE70)</f>
        <v>0</v>
      </c>
      <c r="AF70" s="286">
        <f>IF('3b - EUR - conv.'!AF70=0,0,'3a - EUR - local'!AF70/'3b - EUR - conv.'!AF70)</f>
        <v>0</v>
      </c>
      <c r="AG70" s="286">
        <f>IF('3b - EUR - conv.'!AG70=0,0,'3a - EUR - local'!AG70/'3b - EUR - conv.'!AG70)</f>
        <v>0</v>
      </c>
      <c r="AH70" s="286">
        <f>IF('3b - EUR - conv.'!AH70=0,0,'3a - EUR - local'!AH70/'3b - EUR - conv.'!AH70)</f>
        <v>0</v>
      </c>
      <c r="AI70" s="286">
        <f>IF('3b - EUR - conv.'!AI70=0,0,'3a - EUR - local'!AI70/'3b - EUR - conv.'!AI70)</f>
        <v>0</v>
      </c>
      <c r="AJ70" s="286">
        <f>IF('3b - EUR - conv.'!AJ70=0,0,'3a - EUR - local'!AJ70/'3b - EUR - conv.'!AJ70)</f>
        <v>0</v>
      </c>
      <c r="AK70" s="286">
        <f>IF('3b - EUR - conv.'!AK70=0,0,'3a - EUR - local'!AK70/'3b - EUR - conv.'!AK70)</f>
        <v>0</v>
      </c>
      <c r="AL70" s="286">
        <f>IF('3b - EUR - conv.'!AL70=0,0,'3a - EUR - local'!AL70/'3b - EUR - conv.'!AL70)</f>
        <v>0</v>
      </c>
      <c r="AM70" s="286">
        <f>IF('3b - EUR - conv.'!AM70=0,0,'3a - EUR - local'!AM70/'3b - EUR - conv.'!AM70)</f>
        <v>0</v>
      </c>
      <c r="AN70" s="286">
        <f>IF('3b - EUR - conv.'!AN70=0,0,'3a - EUR - local'!AN70/'3b - EUR - conv.'!AN70)</f>
        <v>0</v>
      </c>
      <c r="AO70" s="286">
        <f>IF('3b - EUR - conv.'!AO70=0,0,'3a - EUR - local'!AO70/'3b - EUR - conv.'!AO70)</f>
        <v>0</v>
      </c>
      <c r="AP70" s="286">
        <f>IF('3b - EUR - conv.'!AP70=0,0,'3a - EUR - local'!AP70/'3b - EUR - conv.'!AP70)</f>
        <v>0</v>
      </c>
      <c r="AQ70" s="349"/>
    </row>
    <row r="71" spans="1:43" customFormat="1" ht="15.75" outlineLevel="1">
      <c r="A71" s="212"/>
      <c r="B71" s="201">
        <f>B70-COUNTIFS(C59:C70,"")</f>
        <v>6</v>
      </c>
      <c r="C71" s="201" t="s">
        <v>285</v>
      </c>
      <c r="D71" s="201"/>
      <c r="E71" s="201"/>
      <c r="F71" s="201"/>
      <c r="G71" s="201"/>
      <c r="H71" s="201"/>
      <c r="I71" s="201"/>
      <c r="J71" s="201"/>
      <c r="K71" s="201"/>
      <c r="L71" s="201"/>
      <c r="M71" s="280">
        <f>SUM(M59:M70)</f>
        <v>0</v>
      </c>
      <c r="N71" s="280">
        <f t="shared" ref="N71" si="35">SUM(N59:N70)</f>
        <v>0</v>
      </c>
      <c r="O71" s="280">
        <f t="shared" ref="O71" si="36">SUM(O59:O70)</f>
        <v>0</v>
      </c>
      <c r="P71" s="280">
        <f t="shared" ref="P71" si="37">SUM(P59:P70)</f>
        <v>0</v>
      </c>
      <c r="Q71" s="280">
        <f t="shared" ref="Q71" si="38">SUM(Q59:Q70)</f>
        <v>0</v>
      </c>
      <c r="R71" s="280">
        <f t="shared" ref="R71" si="39">SUM(R59:R70)</f>
        <v>0</v>
      </c>
      <c r="S71" s="280">
        <f t="shared" ref="S71" si="40">SUM(S59:S70)</f>
        <v>0</v>
      </c>
      <c r="T71" s="280">
        <f t="shared" ref="T71" si="41">SUM(T59:T70)</f>
        <v>0</v>
      </c>
      <c r="U71" s="280">
        <f t="shared" ref="U71" si="42">SUM(U59:U70)</f>
        <v>0</v>
      </c>
      <c r="V71" s="280">
        <f t="shared" ref="V71" si="43">SUM(V59:V70)</f>
        <v>0</v>
      </c>
      <c r="W71" s="280">
        <f t="shared" ref="W71" si="44">SUM(W59:W70)</f>
        <v>0</v>
      </c>
      <c r="X71" s="280">
        <f t="shared" ref="X71" si="45">SUM(X59:X70)</f>
        <v>0</v>
      </c>
      <c r="Y71" s="280">
        <f t="shared" ref="Y71" si="46">SUM(Y59:Y70)</f>
        <v>0</v>
      </c>
      <c r="Z71" s="280">
        <f t="shared" ref="Z71" si="47">SUM(Z59:Z70)</f>
        <v>0</v>
      </c>
      <c r="AA71" s="280">
        <f t="shared" ref="AA71" si="48">SUM(AA59:AA70)</f>
        <v>0</v>
      </c>
      <c r="AB71" s="280">
        <f t="shared" ref="AB71" si="49">SUM(AB59:AB70)</f>
        <v>0</v>
      </c>
      <c r="AC71" s="280">
        <f t="shared" ref="AC71" si="50">SUM(AC59:AC70)</f>
        <v>0</v>
      </c>
      <c r="AD71" s="280">
        <f t="shared" ref="AD71" si="51">SUM(AD59:AD70)</f>
        <v>0</v>
      </c>
      <c r="AE71" s="280">
        <f t="shared" ref="AE71" si="52">SUM(AE59:AE70)</f>
        <v>0</v>
      </c>
      <c r="AF71" s="280">
        <f t="shared" ref="AF71" si="53">SUM(AF59:AF70)</f>
        <v>0</v>
      </c>
      <c r="AG71" s="280">
        <f t="shared" ref="AG71" si="54">SUM(AG59:AG70)</f>
        <v>0</v>
      </c>
      <c r="AH71" s="280">
        <f t="shared" ref="AH71" si="55">SUM(AH59:AH70)</f>
        <v>0</v>
      </c>
      <c r="AI71" s="280">
        <f t="shared" ref="AI71" si="56">SUM(AI59:AI70)</f>
        <v>0</v>
      </c>
      <c r="AJ71" s="280">
        <f t="shared" ref="AJ71" si="57">SUM(AJ59:AJ70)</f>
        <v>0</v>
      </c>
      <c r="AK71" s="280">
        <f t="shared" ref="AK71" si="58">SUM(AK59:AK70)</f>
        <v>0</v>
      </c>
      <c r="AL71" s="280">
        <f t="shared" ref="AL71" si="59">SUM(AL59:AL70)</f>
        <v>0</v>
      </c>
      <c r="AM71" s="280">
        <f t="shared" ref="AM71" si="60">SUM(AM59:AM70)</f>
        <v>0</v>
      </c>
      <c r="AN71" s="280">
        <f t="shared" ref="AN71" si="61">SUM(AN59:AN70)</f>
        <v>0</v>
      </c>
      <c r="AO71" s="280">
        <f t="shared" ref="AO71" si="62">SUM(AO59:AO70)</f>
        <v>0</v>
      </c>
      <c r="AP71" s="280">
        <f t="shared" ref="AP71" si="63">SUM(AP59:AP70)</f>
        <v>0</v>
      </c>
    </row>
    <row r="72" spans="1:43" customFormat="1" ht="15.75" outlineLevel="1">
      <c r="A72" s="211"/>
      <c r="M72" s="314"/>
      <c r="N72" s="31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4"/>
    </row>
    <row r="73" spans="1:43" customFormat="1" ht="15.75" outlineLevel="1">
      <c r="A73" s="220" t="s">
        <v>216</v>
      </c>
      <c r="B73" s="220" t="s">
        <v>286</v>
      </c>
      <c r="C73" s="220" t="s">
        <v>284</v>
      </c>
      <c r="D73" s="220"/>
      <c r="E73" s="220"/>
      <c r="F73" s="220"/>
      <c r="G73" s="220"/>
      <c r="H73" s="220"/>
      <c r="I73" s="220"/>
      <c r="J73" s="220"/>
      <c r="K73" s="220"/>
      <c r="L73" s="220"/>
      <c r="M73" s="315"/>
      <c r="N73" s="315"/>
      <c r="O73" s="315"/>
      <c r="P73" s="315"/>
      <c r="Q73" s="315"/>
      <c r="R73" s="315"/>
      <c r="S73" s="315"/>
      <c r="T73" s="315"/>
      <c r="U73" s="315"/>
      <c r="V73" s="315"/>
      <c r="W73" s="315"/>
      <c r="X73" s="315"/>
      <c r="Y73" s="315"/>
      <c r="Z73" s="315"/>
      <c r="AA73" s="315"/>
      <c r="AB73" s="315"/>
      <c r="AC73" s="315"/>
      <c r="AD73" s="315"/>
      <c r="AE73" s="315"/>
      <c r="AF73" s="315"/>
      <c r="AG73" s="315"/>
      <c r="AH73" s="315"/>
      <c r="AI73" s="315"/>
      <c r="AJ73" s="315"/>
      <c r="AK73" s="315"/>
      <c r="AL73" s="315"/>
      <c r="AM73" s="315"/>
      <c r="AN73" s="315"/>
      <c r="AO73" s="315"/>
      <c r="AP73" s="315"/>
    </row>
    <row r="74" spans="1:43" customFormat="1" ht="15.75" outlineLevel="2">
      <c r="A74" s="211" t="str">
        <f>A56&amp;"."&amp;A73&amp;"."&amp;A57&amp;"."&amp;B74</f>
        <v>1.o.2.1</v>
      </c>
      <c r="B74">
        <v>1</v>
      </c>
      <c r="C74" t="str">
        <f>'1-GBP'!C74</f>
        <v>Fixed</v>
      </c>
      <c r="M74" s="286">
        <f>IF('3b - EUR - conv.'!M74=0,0,'3a - EUR - local'!M74/'3b - EUR - conv.'!M74)</f>
        <v>0</v>
      </c>
      <c r="N74" s="286">
        <f>IF('3b - EUR - conv.'!N74=0,0,'3a - EUR - local'!N74/'3b - EUR - conv.'!N74)</f>
        <v>0</v>
      </c>
      <c r="O74" s="286">
        <f>IF('3b - EUR - conv.'!O74=0,0,'3a - EUR - local'!O74/'3b - EUR - conv.'!O74)</f>
        <v>0</v>
      </c>
      <c r="P74" s="286">
        <f>IF('3b - EUR - conv.'!P74=0,0,'3a - EUR - local'!P74/'3b - EUR - conv.'!P74)</f>
        <v>0</v>
      </c>
      <c r="Q74" s="286">
        <f>IF('3b - EUR - conv.'!Q74=0,0,'3a - EUR - local'!Q74/'3b - EUR - conv.'!Q74)</f>
        <v>0</v>
      </c>
      <c r="R74" s="286">
        <f>IF('3b - EUR - conv.'!R74=0,0,'3a - EUR - local'!R74/'3b - EUR - conv.'!R74)</f>
        <v>0</v>
      </c>
      <c r="S74" s="286">
        <f>IF('3b - EUR - conv.'!S74=0,0,'3a - EUR - local'!S74/'3b - EUR - conv.'!S74)</f>
        <v>0</v>
      </c>
      <c r="T74" s="286">
        <f>IF('3b - EUR - conv.'!T74=0,0,'3a - EUR - local'!T74/'3b - EUR - conv.'!T74)</f>
        <v>0</v>
      </c>
      <c r="U74" s="286">
        <f>IF('3b - EUR - conv.'!U74=0,0,'3a - EUR - local'!U74/'3b - EUR - conv.'!U74)</f>
        <v>0</v>
      </c>
      <c r="V74" s="286">
        <f>IF('3b - EUR - conv.'!V74=0,0,'3a - EUR - local'!V74/'3b - EUR - conv.'!V74)</f>
        <v>0</v>
      </c>
      <c r="W74" s="286">
        <f>IF('3b - EUR - conv.'!W74=0,0,'3a - EUR - local'!W74/'3b - EUR - conv.'!W74)</f>
        <v>0</v>
      </c>
      <c r="X74" s="286">
        <f>IF('3b - EUR - conv.'!X74=0,0,'3a - EUR - local'!X74/'3b - EUR - conv.'!X74)</f>
        <v>0</v>
      </c>
      <c r="Y74" s="286">
        <f>IF('3b - EUR - conv.'!Y74=0,0,'3a - EUR - local'!Y74/'3b - EUR - conv.'!Y74)</f>
        <v>0</v>
      </c>
      <c r="Z74" s="286">
        <f>IF('3b - EUR - conv.'!Z74=0,0,'3a - EUR - local'!Z74/'3b - EUR - conv.'!Z74)</f>
        <v>0</v>
      </c>
      <c r="AA74" s="286">
        <f>IF('3b - EUR - conv.'!AA74=0,0,'3a - EUR - local'!AA74/'3b - EUR - conv.'!AA74)</f>
        <v>0</v>
      </c>
      <c r="AB74" s="286">
        <f>IF('3b - EUR - conv.'!AB74=0,0,'3a - EUR - local'!AB74/'3b - EUR - conv.'!AB74)</f>
        <v>0</v>
      </c>
      <c r="AC74" s="286">
        <f>IF('3b - EUR - conv.'!AC74=0,0,'3a - EUR - local'!AC74/'3b - EUR - conv.'!AC74)</f>
        <v>0</v>
      </c>
      <c r="AD74" s="286">
        <f>IF('3b - EUR - conv.'!AD74=0,0,'3a - EUR - local'!AD74/'3b - EUR - conv.'!AD74)</f>
        <v>0</v>
      </c>
      <c r="AE74" s="286">
        <f>IF('3b - EUR - conv.'!AE74=0,0,'3a - EUR - local'!AE74/'3b - EUR - conv.'!AE74)</f>
        <v>0</v>
      </c>
      <c r="AF74" s="286">
        <f>IF('3b - EUR - conv.'!AF74=0,0,'3a - EUR - local'!AF74/'3b - EUR - conv.'!AF74)</f>
        <v>0</v>
      </c>
      <c r="AG74" s="286">
        <f>IF('3b - EUR - conv.'!AG74=0,0,'3a - EUR - local'!AG74/'3b - EUR - conv.'!AG74)</f>
        <v>0</v>
      </c>
      <c r="AH74" s="286">
        <f>IF('3b - EUR - conv.'!AH74=0,0,'3a - EUR - local'!AH74/'3b - EUR - conv.'!AH74)</f>
        <v>0</v>
      </c>
      <c r="AI74" s="286">
        <f>IF('3b - EUR - conv.'!AI74=0,0,'3a - EUR - local'!AI74/'3b - EUR - conv.'!AI74)</f>
        <v>0</v>
      </c>
      <c r="AJ74" s="286">
        <f>IF('3b - EUR - conv.'!AJ74=0,0,'3a - EUR - local'!AJ74/'3b - EUR - conv.'!AJ74)</f>
        <v>0</v>
      </c>
      <c r="AK74" s="286">
        <f>IF('3b - EUR - conv.'!AK74=0,0,'3a - EUR - local'!AK74/'3b - EUR - conv.'!AK74)</f>
        <v>0</v>
      </c>
      <c r="AL74" s="286">
        <f>IF('3b - EUR - conv.'!AL74=0,0,'3a - EUR - local'!AL74/'3b - EUR - conv.'!AL74)</f>
        <v>0</v>
      </c>
      <c r="AM74" s="286">
        <f>IF('3b - EUR - conv.'!AM74=0,0,'3a - EUR - local'!AM74/'3b - EUR - conv.'!AM74)</f>
        <v>0</v>
      </c>
      <c r="AN74" s="286">
        <f>IF('3b - EUR - conv.'!AN74=0,0,'3a - EUR - local'!AN74/'3b - EUR - conv.'!AN74)</f>
        <v>0</v>
      </c>
      <c r="AO74" s="286">
        <f>IF('3b - EUR - conv.'!AO74=0,0,'3a - EUR - local'!AO74/'3b - EUR - conv.'!AO74)</f>
        <v>0</v>
      </c>
      <c r="AP74" s="286">
        <f>IF('3b - EUR - conv.'!AP74=0,0,'3a - EUR - local'!AP74/'3b - EUR - conv.'!AP74)</f>
        <v>0</v>
      </c>
      <c r="AQ74" s="349"/>
    </row>
    <row r="75" spans="1:43" customFormat="1" ht="15.75" outlineLevel="2">
      <c r="A75" s="211" t="str">
        <f>A56&amp;"."&amp;A73&amp;"."&amp;A57&amp;"."&amp;B75</f>
        <v>1.o.2.2</v>
      </c>
      <c r="B75">
        <v>2</v>
      </c>
      <c r="C75" t="str">
        <f>'1-GBP'!C75</f>
        <v>Variable</v>
      </c>
      <c r="M75" s="286">
        <f>IF('3b - EUR - conv.'!M75=0,0,'3a - EUR - local'!M75/'3b - EUR - conv.'!M75)</f>
        <v>0</v>
      </c>
      <c r="N75" s="286">
        <f>IF('3b - EUR - conv.'!N75=0,0,'3a - EUR - local'!N75/'3b - EUR - conv.'!N75)</f>
        <v>0</v>
      </c>
      <c r="O75" s="286">
        <f>IF('3b - EUR - conv.'!O75=0,0,'3a - EUR - local'!O75/'3b - EUR - conv.'!O75)</f>
        <v>0</v>
      </c>
      <c r="P75" s="286">
        <f>IF('3b - EUR - conv.'!P75=0,0,'3a - EUR - local'!P75/'3b - EUR - conv.'!P75)</f>
        <v>0</v>
      </c>
      <c r="Q75" s="286">
        <f>IF('3b - EUR - conv.'!Q75=0,0,'3a - EUR - local'!Q75/'3b - EUR - conv.'!Q75)</f>
        <v>0</v>
      </c>
      <c r="R75" s="286">
        <f>IF('3b - EUR - conv.'!R75=0,0,'3a - EUR - local'!R75/'3b - EUR - conv.'!R75)</f>
        <v>0</v>
      </c>
      <c r="S75" s="286">
        <f>IF('3b - EUR - conv.'!S75=0,0,'3a - EUR - local'!S75/'3b - EUR - conv.'!S75)</f>
        <v>0</v>
      </c>
      <c r="T75" s="286">
        <f>IF('3b - EUR - conv.'!T75=0,0,'3a - EUR - local'!T75/'3b - EUR - conv.'!T75)</f>
        <v>0</v>
      </c>
      <c r="U75" s="286">
        <f>IF('3b - EUR - conv.'!U75=0,0,'3a - EUR - local'!U75/'3b - EUR - conv.'!U75)</f>
        <v>0</v>
      </c>
      <c r="V75" s="286">
        <f>IF('3b - EUR - conv.'!V75=0,0,'3a - EUR - local'!V75/'3b - EUR - conv.'!V75)</f>
        <v>0</v>
      </c>
      <c r="W75" s="286">
        <f>IF('3b - EUR - conv.'!W75=0,0,'3a - EUR - local'!W75/'3b - EUR - conv.'!W75)</f>
        <v>0</v>
      </c>
      <c r="X75" s="286">
        <f>IF('3b - EUR - conv.'!X75=0,0,'3a - EUR - local'!X75/'3b - EUR - conv.'!X75)</f>
        <v>0</v>
      </c>
      <c r="Y75" s="286">
        <f>IF('3b - EUR - conv.'!Y75=0,0,'3a - EUR - local'!Y75/'3b - EUR - conv.'!Y75)</f>
        <v>0</v>
      </c>
      <c r="Z75" s="286">
        <f>IF('3b - EUR - conv.'!Z75=0,0,'3a - EUR - local'!Z75/'3b - EUR - conv.'!Z75)</f>
        <v>0</v>
      </c>
      <c r="AA75" s="286">
        <f>IF('3b - EUR - conv.'!AA75=0,0,'3a - EUR - local'!AA75/'3b - EUR - conv.'!AA75)</f>
        <v>0</v>
      </c>
      <c r="AB75" s="286">
        <f>IF('3b - EUR - conv.'!AB75=0,0,'3a - EUR - local'!AB75/'3b - EUR - conv.'!AB75)</f>
        <v>0</v>
      </c>
      <c r="AC75" s="286">
        <f>IF('3b - EUR - conv.'!AC75=0,0,'3a - EUR - local'!AC75/'3b - EUR - conv.'!AC75)</f>
        <v>0</v>
      </c>
      <c r="AD75" s="286">
        <f>IF('3b - EUR - conv.'!AD75=0,0,'3a - EUR - local'!AD75/'3b - EUR - conv.'!AD75)</f>
        <v>0</v>
      </c>
      <c r="AE75" s="286">
        <f>IF('3b - EUR - conv.'!AE75=0,0,'3a - EUR - local'!AE75/'3b - EUR - conv.'!AE75)</f>
        <v>0</v>
      </c>
      <c r="AF75" s="286">
        <f>IF('3b - EUR - conv.'!AF75=0,0,'3a - EUR - local'!AF75/'3b - EUR - conv.'!AF75)</f>
        <v>0</v>
      </c>
      <c r="AG75" s="286">
        <f>IF('3b - EUR - conv.'!AG75=0,0,'3a - EUR - local'!AG75/'3b - EUR - conv.'!AG75)</f>
        <v>0</v>
      </c>
      <c r="AH75" s="286">
        <f>IF('3b - EUR - conv.'!AH75=0,0,'3a - EUR - local'!AH75/'3b - EUR - conv.'!AH75)</f>
        <v>0</v>
      </c>
      <c r="AI75" s="286">
        <f>IF('3b - EUR - conv.'!AI75=0,0,'3a - EUR - local'!AI75/'3b - EUR - conv.'!AI75)</f>
        <v>0</v>
      </c>
      <c r="AJ75" s="286">
        <f>IF('3b - EUR - conv.'!AJ75=0,0,'3a - EUR - local'!AJ75/'3b - EUR - conv.'!AJ75)</f>
        <v>0</v>
      </c>
      <c r="AK75" s="286">
        <f>IF('3b - EUR - conv.'!AK75=0,0,'3a - EUR - local'!AK75/'3b - EUR - conv.'!AK75)</f>
        <v>0</v>
      </c>
      <c r="AL75" s="286">
        <f>IF('3b - EUR - conv.'!AL75=0,0,'3a - EUR - local'!AL75/'3b - EUR - conv.'!AL75)</f>
        <v>0</v>
      </c>
      <c r="AM75" s="286">
        <f>IF('3b - EUR - conv.'!AM75=0,0,'3a - EUR - local'!AM75/'3b - EUR - conv.'!AM75)</f>
        <v>0</v>
      </c>
      <c r="AN75" s="286">
        <f>IF('3b - EUR - conv.'!AN75=0,0,'3a - EUR - local'!AN75/'3b - EUR - conv.'!AN75)</f>
        <v>0</v>
      </c>
      <c r="AO75" s="286">
        <f>IF('3b - EUR - conv.'!AO75=0,0,'3a - EUR - local'!AO75/'3b - EUR - conv.'!AO75)</f>
        <v>0</v>
      </c>
      <c r="AP75" s="286">
        <f>IF('3b - EUR - conv.'!AP75=0,0,'3a - EUR - local'!AP75/'3b - EUR - conv.'!AP75)</f>
        <v>0</v>
      </c>
      <c r="AQ75" s="349"/>
    </row>
    <row r="76" spans="1:43" customFormat="1" ht="15.75" outlineLevel="2">
      <c r="A76" s="211" t="str">
        <f>A56&amp;"."&amp;A73&amp;"."&amp;A57&amp;"."&amp;B76</f>
        <v>1.o.2.3</v>
      </c>
      <c r="B76">
        <v>3</v>
      </c>
      <c r="C76" t="str">
        <f>'1-GBP'!C76</f>
        <v/>
      </c>
      <c r="M76" s="286">
        <f>IF('3b - EUR - conv.'!M76=0,0,'3a - EUR - local'!M76/'3b - EUR - conv.'!M76)</f>
        <v>0</v>
      </c>
      <c r="N76" s="286">
        <f>IF('3b - EUR - conv.'!N76=0,0,'3a - EUR - local'!N76/'3b - EUR - conv.'!N76)</f>
        <v>0</v>
      </c>
      <c r="O76" s="286">
        <f>IF('3b - EUR - conv.'!O76=0,0,'3a - EUR - local'!O76/'3b - EUR - conv.'!O76)</f>
        <v>0</v>
      </c>
      <c r="P76" s="286">
        <f>IF('3b - EUR - conv.'!P76=0,0,'3a - EUR - local'!P76/'3b - EUR - conv.'!P76)</f>
        <v>0</v>
      </c>
      <c r="Q76" s="286">
        <f>IF('3b - EUR - conv.'!Q76=0,0,'3a - EUR - local'!Q76/'3b - EUR - conv.'!Q76)</f>
        <v>0</v>
      </c>
      <c r="R76" s="286">
        <f>IF('3b - EUR - conv.'!R76=0,0,'3a - EUR - local'!R76/'3b - EUR - conv.'!R76)</f>
        <v>0</v>
      </c>
      <c r="S76" s="286">
        <f>IF('3b - EUR - conv.'!S76=0,0,'3a - EUR - local'!S76/'3b - EUR - conv.'!S76)</f>
        <v>0</v>
      </c>
      <c r="T76" s="286">
        <f>IF('3b - EUR - conv.'!T76=0,0,'3a - EUR - local'!T76/'3b - EUR - conv.'!T76)</f>
        <v>0</v>
      </c>
      <c r="U76" s="286">
        <f>IF('3b - EUR - conv.'!U76=0,0,'3a - EUR - local'!U76/'3b - EUR - conv.'!U76)</f>
        <v>0</v>
      </c>
      <c r="V76" s="286">
        <f>IF('3b - EUR - conv.'!V76=0,0,'3a - EUR - local'!V76/'3b - EUR - conv.'!V76)</f>
        <v>0</v>
      </c>
      <c r="W76" s="286">
        <f>IF('3b - EUR - conv.'!W76=0,0,'3a - EUR - local'!W76/'3b - EUR - conv.'!W76)</f>
        <v>0</v>
      </c>
      <c r="X76" s="286">
        <f>IF('3b - EUR - conv.'!X76=0,0,'3a - EUR - local'!X76/'3b - EUR - conv.'!X76)</f>
        <v>0</v>
      </c>
      <c r="Y76" s="286">
        <f>IF('3b - EUR - conv.'!Y76=0,0,'3a - EUR - local'!Y76/'3b - EUR - conv.'!Y76)</f>
        <v>0</v>
      </c>
      <c r="Z76" s="286">
        <f>IF('3b - EUR - conv.'!Z76=0,0,'3a - EUR - local'!Z76/'3b - EUR - conv.'!Z76)</f>
        <v>0</v>
      </c>
      <c r="AA76" s="286">
        <f>IF('3b - EUR - conv.'!AA76=0,0,'3a - EUR - local'!AA76/'3b - EUR - conv.'!AA76)</f>
        <v>0</v>
      </c>
      <c r="AB76" s="286">
        <f>IF('3b - EUR - conv.'!AB76=0,0,'3a - EUR - local'!AB76/'3b - EUR - conv.'!AB76)</f>
        <v>0</v>
      </c>
      <c r="AC76" s="286">
        <f>IF('3b - EUR - conv.'!AC76=0,0,'3a - EUR - local'!AC76/'3b - EUR - conv.'!AC76)</f>
        <v>0</v>
      </c>
      <c r="AD76" s="286">
        <f>IF('3b - EUR - conv.'!AD76=0,0,'3a - EUR - local'!AD76/'3b - EUR - conv.'!AD76)</f>
        <v>0</v>
      </c>
      <c r="AE76" s="286">
        <f>IF('3b - EUR - conv.'!AE76=0,0,'3a - EUR - local'!AE76/'3b - EUR - conv.'!AE76)</f>
        <v>0</v>
      </c>
      <c r="AF76" s="286">
        <f>IF('3b - EUR - conv.'!AF76=0,0,'3a - EUR - local'!AF76/'3b - EUR - conv.'!AF76)</f>
        <v>0</v>
      </c>
      <c r="AG76" s="286">
        <f>IF('3b - EUR - conv.'!AG76=0,0,'3a - EUR - local'!AG76/'3b - EUR - conv.'!AG76)</f>
        <v>0</v>
      </c>
      <c r="AH76" s="286">
        <f>IF('3b - EUR - conv.'!AH76=0,0,'3a - EUR - local'!AH76/'3b - EUR - conv.'!AH76)</f>
        <v>0</v>
      </c>
      <c r="AI76" s="286">
        <f>IF('3b - EUR - conv.'!AI76=0,0,'3a - EUR - local'!AI76/'3b - EUR - conv.'!AI76)</f>
        <v>0</v>
      </c>
      <c r="AJ76" s="286">
        <f>IF('3b - EUR - conv.'!AJ76=0,0,'3a - EUR - local'!AJ76/'3b - EUR - conv.'!AJ76)</f>
        <v>0</v>
      </c>
      <c r="AK76" s="286">
        <f>IF('3b - EUR - conv.'!AK76=0,0,'3a - EUR - local'!AK76/'3b - EUR - conv.'!AK76)</f>
        <v>0</v>
      </c>
      <c r="AL76" s="286">
        <f>IF('3b - EUR - conv.'!AL76=0,0,'3a - EUR - local'!AL76/'3b - EUR - conv.'!AL76)</f>
        <v>0</v>
      </c>
      <c r="AM76" s="286">
        <f>IF('3b - EUR - conv.'!AM76=0,0,'3a - EUR - local'!AM76/'3b - EUR - conv.'!AM76)</f>
        <v>0</v>
      </c>
      <c r="AN76" s="286">
        <f>IF('3b - EUR - conv.'!AN76=0,0,'3a - EUR - local'!AN76/'3b - EUR - conv.'!AN76)</f>
        <v>0</v>
      </c>
      <c r="AO76" s="286">
        <f>IF('3b - EUR - conv.'!AO76=0,0,'3a - EUR - local'!AO76/'3b - EUR - conv.'!AO76)</f>
        <v>0</v>
      </c>
      <c r="AP76" s="286">
        <f>IF('3b - EUR - conv.'!AP76=0,0,'3a - EUR - local'!AP76/'3b - EUR - conv.'!AP76)</f>
        <v>0</v>
      </c>
      <c r="AQ76" s="349"/>
    </row>
    <row r="77" spans="1:43" customFormat="1" ht="15.75" outlineLevel="2">
      <c r="A77" s="211" t="str">
        <f>A56&amp;"."&amp;A73&amp;"."&amp;A57&amp;"."&amp;B77</f>
        <v>1.o.2.4</v>
      </c>
      <c r="B77">
        <v>4</v>
      </c>
      <c r="C77" t="str">
        <f>'1-GBP'!C77</f>
        <v/>
      </c>
      <c r="M77" s="286">
        <f>IF('3b - EUR - conv.'!M77=0,0,'3a - EUR - local'!M77/'3b - EUR - conv.'!M77)</f>
        <v>0</v>
      </c>
      <c r="N77" s="286">
        <f>IF('3b - EUR - conv.'!N77=0,0,'3a - EUR - local'!N77/'3b - EUR - conv.'!N77)</f>
        <v>0</v>
      </c>
      <c r="O77" s="286">
        <f>IF('3b - EUR - conv.'!O77=0,0,'3a - EUR - local'!O77/'3b - EUR - conv.'!O77)</f>
        <v>0</v>
      </c>
      <c r="P77" s="286">
        <f>IF('3b - EUR - conv.'!P77=0,0,'3a - EUR - local'!P77/'3b - EUR - conv.'!P77)</f>
        <v>0</v>
      </c>
      <c r="Q77" s="286">
        <f>IF('3b - EUR - conv.'!Q77=0,0,'3a - EUR - local'!Q77/'3b - EUR - conv.'!Q77)</f>
        <v>0</v>
      </c>
      <c r="R77" s="286">
        <f>IF('3b - EUR - conv.'!R77=0,0,'3a - EUR - local'!R77/'3b - EUR - conv.'!R77)</f>
        <v>0</v>
      </c>
      <c r="S77" s="286">
        <f>IF('3b - EUR - conv.'!S77=0,0,'3a - EUR - local'!S77/'3b - EUR - conv.'!S77)</f>
        <v>0</v>
      </c>
      <c r="T77" s="286">
        <f>IF('3b - EUR - conv.'!T77=0,0,'3a - EUR - local'!T77/'3b - EUR - conv.'!T77)</f>
        <v>0</v>
      </c>
      <c r="U77" s="286">
        <f>IF('3b - EUR - conv.'!U77=0,0,'3a - EUR - local'!U77/'3b - EUR - conv.'!U77)</f>
        <v>0</v>
      </c>
      <c r="V77" s="286">
        <f>IF('3b - EUR - conv.'!V77=0,0,'3a - EUR - local'!V77/'3b - EUR - conv.'!V77)</f>
        <v>0</v>
      </c>
      <c r="W77" s="286">
        <f>IF('3b - EUR - conv.'!W77=0,0,'3a - EUR - local'!W77/'3b - EUR - conv.'!W77)</f>
        <v>0</v>
      </c>
      <c r="X77" s="286">
        <f>IF('3b - EUR - conv.'!X77=0,0,'3a - EUR - local'!X77/'3b - EUR - conv.'!X77)</f>
        <v>0</v>
      </c>
      <c r="Y77" s="286">
        <f>IF('3b - EUR - conv.'!Y77=0,0,'3a - EUR - local'!Y77/'3b - EUR - conv.'!Y77)</f>
        <v>0</v>
      </c>
      <c r="Z77" s="286">
        <f>IF('3b - EUR - conv.'!Z77=0,0,'3a - EUR - local'!Z77/'3b - EUR - conv.'!Z77)</f>
        <v>0</v>
      </c>
      <c r="AA77" s="286">
        <f>IF('3b - EUR - conv.'!AA77=0,0,'3a - EUR - local'!AA77/'3b - EUR - conv.'!AA77)</f>
        <v>0</v>
      </c>
      <c r="AB77" s="286">
        <f>IF('3b - EUR - conv.'!AB77=0,0,'3a - EUR - local'!AB77/'3b - EUR - conv.'!AB77)</f>
        <v>0</v>
      </c>
      <c r="AC77" s="286">
        <f>IF('3b - EUR - conv.'!AC77=0,0,'3a - EUR - local'!AC77/'3b - EUR - conv.'!AC77)</f>
        <v>0</v>
      </c>
      <c r="AD77" s="286">
        <f>IF('3b - EUR - conv.'!AD77=0,0,'3a - EUR - local'!AD77/'3b - EUR - conv.'!AD77)</f>
        <v>0</v>
      </c>
      <c r="AE77" s="286">
        <f>IF('3b - EUR - conv.'!AE77=0,0,'3a - EUR - local'!AE77/'3b - EUR - conv.'!AE77)</f>
        <v>0</v>
      </c>
      <c r="AF77" s="286">
        <f>IF('3b - EUR - conv.'!AF77=0,0,'3a - EUR - local'!AF77/'3b - EUR - conv.'!AF77)</f>
        <v>0</v>
      </c>
      <c r="AG77" s="286">
        <f>IF('3b - EUR - conv.'!AG77=0,0,'3a - EUR - local'!AG77/'3b - EUR - conv.'!AG77)</f>
        <v>0</v>
      </c>
      <c r="AH77" s="286">
        <f>IF('3b - EUR - conv.'!AH77=0,0,'3a - EUR - local'!AH77/'3b - EUR - conv.'!AH77)</f>
        <v>0</v>
      </c>
      <c r="AI77" s="286">
        <f>IF('3b - EUR - conv.'!AI77=0,0,'3a - EUR - local'!AI77/'3b - EUR - conv.'!AI77)</f>
        <v>0</v>
      </c>
      <c r="AJ77" s="286">
        <f>IF('3b - EUR - conv.'!AJ77=0,0,'3a - EUR - local'!AJ77/'3b - EUR - conv.'!AJ77)</f>
        <v>0</v>
      </c>
      <c r="AK77" s="286">
        <f>IF('3b - EUR - conv.'!AK77=0,0,'3a - EUR - local'!AK77/'3b - EUR - conv.'!AK77)</f>
        <v>0</v>
      </c>
      <c r="AL77" s="286">
        <f>IF('3b - EUR - conv.'!AL77=0,0,'3a - EUR - local'!AL77/'3b - EUR - conv.'!AL77)</f>
        <v>0</v>
      </c>
      <c r="AM77" s="286">
        <f>IF('3b - EUR - conv.'!AM77=0,0,'3a - EUR - local'!AM77/'3b - EUR - conv.'!AM77)</f>
        <v>0</v>
      </c>
      <c r="AN77" s="286">
        <f>IF('3b - EUR - conv.'!AN77=0,0,'3a - EUR - local'!AN77/'3b - EUR - conv.'!AN77)</f>
        <v>0</v>
      </c>
      <c r="AO77" s="286">
        <f>IF('3b - EUR - conv.'!AO77=0,0,'3a - EUR - local'!AO77/'3b - EUR - conv.'!AO77)</f>
        <v>0</v>
      </c>
      <c r="AP77" s="286">
        <f>IF('3b - EUR - conv.'!AP77=0,0,'3a - EUR - local'!AP77/'3b - EUR - conv.'!AP77)</f>
        <v>0</v>
      </c>
      <c r="AQ77" s="349"/>
    </row>
    <row r="78" spans="1:43" customFormat="1" ht="15.75" outlineLevel="2">
      <c r="A78" s="211" t="str">
        <f>A56&amp;"."&amp;A73&amp;"."&amp;A57&amp;"."&amp;B78</f>
        <v>1.o.2.5</v>
      </c>
      <c r="B78">
        <v>5</v>
      </c>
      <c r="C78" t="str">
        <f>'1-GBP'!C78</f>
        <v/>
      </c>
      <c r="M78" s="286">
        <f>IF('3b - EUR - conv.'!M78=0,0,'3a - EUR - local'!M78/'3b - EUR - conv.'!M78)</f>
        <v>0</v>
      </c>
      <c r="N78" s="286">
        <f>IF('3b - EUR - conv.'!N78=0,0,'3a - EUR - local'!N78/'3b - EUR - conv.'!N78)</f>
        <v>0</v>
      </c>
      <c r="O78" s="286">
        <f>IF('3b - EUR - conv.'!O78=0,0,'3a - EUR - local'!O78/'3b - EUR - conv.'!O78)</f>
        <v>0</v>
      </c>
      <c r="P78" s="286">
        <f>IF('3b - EUR - conv.'!P78=0,0,'3a - EUR - local'!P78/'3b - EUR - conv.'!P78)</f>
        <v>0</v>
      </c>
      <c r="Q78" s="286">
        <f>IF('3b - EUR - conv.'!Q78=0,0,'3a - EUR - local'!Q78/'3b - EUR - conv.'!Q78)</f>
        <v>0</v>
      </c>
      <c r="R78" s="286">
        <f>IF('3b - EUR - conv.'!R78=0,0,'3a - EUR - local'!R78/'3b - EUR - conv.'!R78)</f>
        <v>0</v>
      </c>
      <c r="S78" s="286">
        <f>IF('3b - EUR - conv.'!S78=0,0,'3a - EUR - local'!S78/'3b - EUR - conv.'!S78)</f>
        <v>0</v>
      </c>
      <c r="T78" s="286">
        <f>IF('3b - EUR - conv.'!T78=0,0,'3a - EUR - local'!T78/'3b - EUR - conv.'!T78)</f>
        <v>0</v>
      </c>
      <c r="U78" s="286">
        <f>IF('3b - EUR - conv.'!U78=0,0,'3a - EUR - local'!U78/'3b - EUR - conv.'!U78)</f>
        <v>0</v>
      </c>
      <c r="V78" s="286">
        <f>IF('3b - EUR - conv.'!V78=0,0,'3a - EUR - local'!V78/'3b - EUR - conv.'!V78)</f>
        <v>0</v>
      </c>
      <c r="W78" s="286">
        <f>IF('3b - EUR - conv.'!W78=0,0,'3a - EUR - local'!W78/'3b - EUR - conv.'!W78)</f>
        <v>0</v>
      </c>
      <c r="X78" s="286">
        <f>IF('3b - EUR - conv.'!X78=0,0,'3a - EUR - local'!X78/'3b - EUR - conv.'!X78)</f>
        <v>0</v>
      </c>
      <c r="Y78" s="286">
        <f>IF('3b - EUR - conv.'!Y78=0,0,'3a - EUR - local'!Y78/'3b - EUR - conv.'!Y78)</f>
        <v>0</v>
      </c>
      <c r="Z78" s="286">
        <f>IF('3b - EUR - conv.'!Z78=0,0,'3a - EUR - local'!Z78/'3b - EUR - conv.'!Z78)</f>
        <v>0</v>
      </c>
      <c r="AA78" s="286">
        <f>IF('3b - EUR - conv.'!AA78=0,0,'3a - EUR - local'!AA78/'3b - EUR - conv.'!AA78)</f>
        <v>0</v>
      </c>
      <c r="AB78" s="286">
        <f>IF('3b - EUR - conv.'!AB78=0,0,'3a - EUR - local'!AB78/'3b - EUR - conv.'!AB78)</f>
        <v>0</v>
      </c>
      <c r="AC78" s="286">
        <f>IF('3b - EUR - conv.'!AC78=0,0,'3a - EUR - local'!AC78/'3b - EUR - conv.'!AC78)</f>
        <v>0</v>
      </c>
      <c r="AD78" s="286">
        <f>IF('3b - EUR - conv.'!AD78=0,0,'3a - EUR - local'!AD78/'3b - EUR - conv.'!AD78)</f>
        <v>0</v>
      </c>
      <c r="AE78" s="286">
        <f>IF('3b - EUR - conv.'!AE78=0,0,'3a - EUR - local'!AE78/'3b - EUR - conv.'!AE78)</f>
        <v>0</v>
      </c>
      <c r="AF78" s="286">
        <f>IF('3b - EUR - conv.'!AF78=0,0,'3a - EUR - local'!AF78/'3b - EUR - conv.'!AF78)</f>
        <v>0</v>
      </c>
      <c r="AG78" s="286">
        <f>IF('3b - EUR - conv.'!AG78=0,0,'3a - EUR - local'!AG78/'3b - EUR - conv.'!AG78)</f>
        <v>0</v>
      </c>
      <c r="AH78" s="286">
        <f>IF('3b - EUR - conv.'!AH78=0,0,'3a - EUR - local'!AH78/'3b - EUR - conv.'!AH78)</f>
        <v>0</v>
      </c>
      <c r="AI78" s="286">
        <f>IF('3b - EUR - conv.'!AI78=0,0,'3a - EUR - local'!AI78/'3b - EUR - conv.'!AI78)</f>
        <v>0</v>
      </c>
      <c r="AJ78" s="286">
        <f>IF('3b - EUR - conv.'!AJ78=0,0,'3a - EUR - local'!AJ78/'3b - EUR - conv.'!AJ78)</f>
        <v>0</v>
      </c>
      <c r="AK78" s="286">
        <f>IF('3b - EUR - conv.'!AK78=0,0,'3a - EUR - local'!AK78/'3b - EUR - conv.'!AK78)</f>
        <v>0</v>
      </c>
      <c r="AL78" s="286">
        <f>IF('3b - EUR - conv.'!AL78=0,0,'3a - EUR - local'!AL78/'3b - EUR - conv.'!AL78)</f>
        <v>0</v>
      </c>
      <c r="AM78" s="286">
        <f>IF('3b - EUR - conv.'!AM78=0,0,'3a - EUR - local'!AM78/'3b - EUR - conv.'!AM78)</f>
        <v>0</v>
      </c>
      <c r="AN78" s="286">
        <f>IF('3b - EUR - conv.'!AN78=0,0,'3a - EUR - local'!AN78/'3b - EUR - conv.'!AN78)</f>
        <v>0</v>
      </c>
      <c r="AO78" s="286">
        <f>IF('3b - EUR - conv.'!AO78=0,0,'3a - EUR - local'!AO78/'3b - EUR - conv.'!AO78)</f>
        <v>0</v>
      </c>
      <c r="AP78" s="286">
        <f>IF('3b - EUR - conv.'!AP78=0,0,'3a - EUR - local'!AP78/'3b - EUR - conv.'!AP78)</f>
        <v>0</v>
      </c>
      <c r="AQ78" s="349"/>
    </row>
    <row r="79" spans="1:43" customFormat="1" ht="15.75" outlineLevel="2">
      <c r="A79" s="211" t="str">
        <f>A56&amp;"."&amp;A73&amp;"."&amp;A57&amp;"."&amp;B79</f>
        <v>1.o.2.6</v>
      </c>
      <c r="B79">
        <v>6</v>
      </c>
      <c r="C79" t="str">
        <f>'1-GBP'!C79</f>
        <v/>
      </c>
      <c r="M79" s="286">
        <f>IF('3b - EUR - conv.'!M79=0,0,'3a - EUR - local'!M79/'3b - EUR - conv.'!M79)</f>
        <v>0</v>
      </c>
      <c r="N79" s="286">
        <f>IF('3b - EUR - conv.'!N79=0,0,'3a - EUR - local'!N79/'3b - EUR - conv.'!N79)</f>
        <v>0</v>
      </c>
      <c r="O79" s="286">
        <f>IF('3b - EUR - conv.'!O79=0,0,'3a - EUR - local'!O79/'3b - EUR - conv.'!O79)</f>
        <v>0</v>
      </c>
      <c r="P79" s="286">
        <f>IF('3b - EUR - conv.'!P79=0,0,'3a - EUR - local'!P79/'3b - EUR - conv.'!P79)</f>
        <v>0</v>
      </c>
      <c r="Q79" s="286">
        <f>IF('3b - EUR - conv.'!Q79=0,0,'3a - EUR - local'!Q79/'3b - EUR - conv.'!Q79)</f>
        <v>0</v>
      </c>
      <c r="R79" s="286">
        <f>IF('3b - EUR - conv.'!R79=0,0,'3a - EUR - local'!R79/'3b - EUR - conv.'!R79)</f>
        <v>0</v>
      </c>
      <c r="S79" s="286">
        <f>IF('3b - EUR - conv.'!S79=0,0,'3a - EUR - local'!S79/'3b - EUR - conv.'!S79)</f>
        <v>0</v>
      </c>
      <c r="T79" s="286">
        <f>IF('3b - EUR - conv.'!T79=0,0,'3a - EUR - local'!T79/'3b - EUR - conv.'!T79)</f>
        <v>0</v>
      </c>
      <c r="U79" s="286">
        <f>IF('3b - EUR - conv.'!U79=0,0,'3a - EUR - local'!U79/'3b - EUR - conv.'!U79)</f>
        <v>0</v>
      </c>
      <c r="V79" s="286">
        <f>IF('3b - EUR - conv.'!V79=0,0,'3a - EUR - local'!V79/'3b - EUR - conv.'!V79)</f>
        <v>0</v>
      </c>
      <c r="W79" s="286">
        <f>IF('3b - EUR - conv.'!W79=0,0,'3a - EUR - local'!W79/'3b - EUR - conv.'!W79)</f>
        <v>0</v>
      </c>
      <c r="X79" s="286">
        <f>IF('3b - EUR - conv.'!X79=0,0,'3a - EUR - local'!X79/'3b - EUR - conv.'!X79)</f>
        <v>0</v>
      </c>
      <c r="Y79" s="286">
        <f>IF('3b - EUR - conv.'!Y79=0,0,'3a - EUR - local'!Y79/'3b - EUR - conv.'!Y79)</f>
        <v>0</v>
      </c>
      <c r="Z79" s="286">
        <f>IF('3b - EUR - conv.'!Z79=0,0,'3a - EUR - local'!Z79/'3b - EUR - conv.'!Z79)</f>
        <v>0</v>
      </c>
      <c r="AA79" s="286">
        <f>IF('3b - EUR - conv.'!AA79=0,0,'3a - EUR - local'!AA79/'3b - EUR - conv.'!AA79)</f>
        <v>0</v>
      </c>
      <c r="AB79" s="286">
        <f>IF('3b - EUR - conv.'!AB79=0,0,'3a - EUR - local'!AB79/'3b - EUR - conv.'!AB79)</f>
        <v>0</v>
      </c>
      <c r="AC79" s="286">
        <f>IF('3b - EUR - conv.'!AC79=0,0,'3a - EUR - local'!AC79/'3b - EUR - conv.'!AC79)</f>
        <v>0</v>
      </c>
      <c r="AD79" s="286">
        <f>IF('3b - EUR - conv.'!AD79=0,0,'3a - EUR - local'!AD79/'3b - EUR - conv.'!AD79)</f>
        <v>0</v>
      </c>
      <c r="AE79" s="286">
        <f>IF('3b - EUR - conv.'!AE79=0,0,'3a - EUR - local'!AE79/'3b - EUR - conv.'!AE79)</f>
        <v>0</v>
      </c>
      <c r="AF79" s="286">
        <f>IF('3b - EUR - conv.'!AF79=0,0,'3a - EUR - local'!AF79/'3b - EUR - conv.'!AF79)</f>
        <v>0</v>
      </c>
      <c r="AG79" s="286">
        <f>IF('3b - EUR - conv.'!AG79=0,0,'3a - EUR - local'!AG79/'3b - EUR - conv.'!AG79)</f>
        <v>0</v>
      </c>
      <c r="AH79" s="286">
        <f>IF('3b - EUR - conv.'!AH79=0,0,'3a - EUR - local'!AH79/'3b - EUR - conv.'!AH79)</f>
        <v>0</v>
      </c>
      <c r="AI79" s="286">
        <f>IF('3b - EUR - conv.'!AI79=0,0,'3a - EUR - local'!AI79/'3b - EUR - conv.'!AI79)</f>
        <v>0</v>
      </c>
      <c r="AJ79" s="286">
        <f>IF('3b - EUR - conv.'!AJ79=0,0,'3a - EUR - local'!AJ79/'3b - EUR - conv.'!AJ79)</f>
        <v>0</v>
      </c>
      <c r="AK79" s="286">
        <f>IF('3b - EUR - conv.'!AK79=0,0,'3a - EUR - local'!AK79/'3b - EUR - conv.'!AK79)</f>
        <v>0</v>
      </c>
      <c r="AL79" s="286">
        <f>IF('3b - EUR - conv.'!AL79=0,0,'3a - EUR - local'!AL79/'3b - EUR - conv.'!AL79)</f>
        <v>0</v>
      </c>
      <c r="AM79" s="286">
        <f>IF('3b - EUR - conv.'!AM79=0,0,'3a - EUR - local'!AM79/'3b - EUR - conv.'!AM79)</f>
        <v>0</v>
      </c>
      <c r="AN79" s="286">
        <f>IF('3b - EUR - conv.'!AN79=0,0,'3a - EUR - local'!AN79/'3b - EUR - conv.'!AN79)</f>
        <v>0</v>
      </c>
      <c r="AO79" s="286">
        <f>IF('3b - EUR - conv.'!AO79=0,0,'3a - EUR - local'!AO79/'3b - EUR - conv.'!AO79)</f>
        <v>0</v>
      </c>
      <c r="AP79" s="286">
        <f>IF('3b - EUR - conv.'!AP79=0,0,'3a - EUR - local'!AP79/'3b - EUR - conv.'!AP79)</f>
        <v>0</v>
      </c>
      <c r="AQ79" s="349"/>
    </row>
    <row r="80" spans="1:43" customFormat="1" ht="15.75" outlineLevel="2">
      <c r="A80" s="211" t="str">
        <f>A56&amp;"."&amp;A73&amp;"."&amp;A57&amp;"."&amp;B80</f>
        <v>1.o.2.7</v>
      </c>
      <c r="B80">
        <v>7</v>
      </c>
      <c r="C80" t="str">
        <f>'1-GBP'!C80</f>
        <v/>
      </c>
      <c r="M80" s="286">
        <f>IF('3b - EUR - conv.'!M80=0,0,'3a - EUR - local'!M80/'3b - EUR - conv.'!M80)</f>
        <v>0</v>
      </c>
      <c r="N80" s="286">
        <f>IF('3b - EUR - conv.'!N80=0,0,'3a - EUR - local'!N80/'3b - EUR - conv.'!N80)</f>
        <v>0</v>
      </c>
      <c r="O80" s="286">
        <f>IF('3b - EUR - conv.'!O80=0,0,'3a - EUR - local'!O80/'3b - EUR - conv.'!O80)</f>
        <v>0</v>
      </c>
      <c r="P80" s="286">
        <f>IF('3b - EUR - conv.'!P80=0,0,'3a - EUR - local'!P80/'3b - EUR - conv.'!P80)</f>
        <v>0</v>
      </c>
      <c r="Q80" s="286">
        <f>IF('3b - EUR - conv.'!Q80=0,0,'3a - EUR - local'!Q80/'3b - EUR - conv.'!Q80)</f>
        <v>0</v>
      </c>
      <c r="R80" s="286">
        <f>IF('3b - EUR - conv.'!R80=0,0,'3a - EUR - local'!R80/'3b - EUR - conv.'!R80)</f>
        <v>0</v>
      </c>
      <c r="S80" s="286">
        <f>IF('3b - EUR - conv.'!S80=0,0,'3a - EUR - local'!S80/'3b - EUR - conv.'!S80)</f>
        <v>0</v>
      </c>
      <c r="T80" s="286">
        <f>IF('3b - EUR - conv.'!T80=0,0,'3a - EUR - local'!T80/'3b - EUR - conv.'!T80)</f>
        <v>0</v>
      </c>
      <c r="U80" s="286">
        <f>IF('3b - EUR - conv.'!U80=0,0,'3a - EUR - local'!U80/'3b - EUR - conv.'!U80)</f>
        <v>0</v>
      </c>
      <c r="V80" s="286">
        <f>IF('3b - EUR - conv.'!V80=0,0,'3a - EUR - local'!V80/'3b - EUR - conv.'!V80)</f>
        <v>0</v>
      </c>
      <c r="W80" s="286">
        <f>IF('3b - EUR - conv.'!W80=0,0,'3a - EUR - local'!W80/'3b - EUR - conv.'!W80)</f>
        <v>0</v>
      </c>
      <c r="X80" s="286">
        <f>IF('3b - EUR - conv.'!X80=0,0,'3a - EUR - local'!X80/'3b - EUR - conv.'!X80)</f>
        <v>0</v>
      </c>
      <c r="Y80" s="286">
        <f>IF('3b - EUR - conv.'!Y80=0,0,'3a - EUR - local'!Y80/'3b - EUR - conv.'!Y80)</f>
        <v>0</v>
      </c>
      <c r="Z80" s="286">
        <f>IF('3b - EUR - conv.'!Z80=0,0,'3a - EUR - local'!Z80/'3b - EUR - conv.'!Z80)</f>
        <v>0</v>
      </c>
      <c r="AA80" s="286">
        <f>IF('3b - EUR - conv.'!AA80=0,0,'3a - EUR - local'!AA80/'3b - EUR - conv.'!AA80)</f>
        <v>0</v>
      </c>
      <c r="AB80" s="286">
        <f>IF('3b - EUR - conv.'!AB80=0,0,'3a - EUR - local'!AB80/'3b - EUR - conv.'!AB80)</f>
        <v>0</v>
      </c>
      <c r="AC80" s="286">
        <f>IF('3b - EUR - conv.'!AC80=0,0,'3a - EUR - local'!AC80/'3b - EUR - conv.'!AC80)</f>
        <v>0</v>
      </c>
      <c r="AD80" s="286">
        <f>IF('3b - EUR - conv.'!AD80=0,0,'3a - EUR - local'!AD80/'3b - EUR - conv.'!AD80)</f>
        <v>0</v>
      </c>
      <c r="AE80" s="286">
        <f>IF('3b - EUR - conv.'!AE80=0,0,'3a - EUR - local'!AE80/'3b - EUR - conv.'!AE80)</f>
        <v>0</v>
      </c>
      <c r="AF80" s="286">
        <f>IF('3b - EUR - conv.'!AF80=0,0,'3a - EUR - local'!AF80/'3b - EUR - conv.'!AF80)</f>
        <v>0</v>
      </c>
      <c r="AG80" s="286">
        <f>IF('3b - EUR - conv.'!AG80=0,0,'3a - EUR - local'!AG80/'3b - EUR - conv.'!AG80)</f>
        <v>0</v>
      </c>
      <c r="AH80" s="286">
        <f>IF('3b - EUR - conv.'!AH80=0,0,'3a - EUR - local'!AH80/'3b - EUR - conv.'!AH80)</f>
        <v>0</v>
      </c>
      <c r="AI80" s="286">
        <f>IF('3b - EUR - conv.'!AI80=0,0,'3a - EUR - local'!AI80/'3b - EUR - conv.'!AI80)</f>
        <v>0</v>
      </c>
      <c r="AJ80" s="286">
        <f>IF('3b - EUR - conv.'!AJ80=0,0,'3a - EUR - local'!AJ80/'3b - EUR - conv.'!AJ80)</f>
        <v>0</v>
      </c>
      <c r="AK80" s="286">
        <f>IF('3b - EUR - conv.'!AK80=0,0,'3a - EUR - local'!AK80/'3b - EUR - conv.'!AK80)</f>
        <v>0</v>
      </c>
      <c r="AL80" s="286">
        <f>IF('3b - EUR - conv.'!AL80=0,0,'3a - EUR - local'!AL80/'3b - EUR - conv.'!AL80)</f>
        <v>0</v>
      </c>
      <c r="AM80" s="286">
        <f>IF('3b - EUR - conv.'!AM80=0,0,'3a - EUR - local'!AM80/'3b - EUR - conv.'!AM80)</f>
        <v>0</v>
      </c>
      <c r="AN80" s="286">
        <f>IF('3b - EUR - conv.'!AN80=0,0,'3a - EUR - local'!AN80/'3b - EUR - conv.'!AN80)</f>
        <v>0</v>
      </c>
      <c r="AO80" s="286">
        <f>IF('3b - EUR - conv.'!AO80=0,0,'3a - EUR - local'!AO80/'3b - EUR - conv.'!AO80)</f>
        <v>0</v>
      </c>
      <c r="AP80" s="286">
        <f>IF('3b - EUR - conv.'!AP80=0,0,'3a - EUR - local'!AP80/'3b - EUR - conv.'!AP80)</f>
        <v>0</v>
      </c>
      <c r="AQ80" s="349"/>
    </row>
    <row r="81" spans="1:43" customFormat="1" ht="15.75" outlineLevel="2">
      <c r="A81" s="211" t="str">
        <f>A56&amp;"."&amp;A73&amp;"."&amp;A57&amp;"."&amp;B81</f>
        <v>1.o.2.8</v>
      </c>
      <c r="B81">
        <v>8</v>
      </c>
      <c r="C81" t="str">
        <f>'1-GBP'!C81</f>
        <v/>
      </c>
      <c r="M81" s="286">
        <f>IF('3b - EUR - conv.'!M81=0,0,'3a - EUR - local'!M81/'3b - EUR - conv.'!M81)</f>
        <v>0</v>
      </c>
      <c r="N81" s="286">
        <f>IF('3b - EUR - conv.'!N81=0,0,'3a - EUR - local'!N81/'3b - EUR - conv.'!N81)</f>
        <v>0</v>
      </c>
      <c r="O81" s="286">
        <f>IF('3b - EUR - conv.'!O81=0,0,'3a - EUR - local'!O81/'3b - EUR - conv.'!O81)</f>
        <v>0</v>
      </c>
      <c r="P81" s="286">
        <f>IF('3b - EUR - conv.'!P81=0,0,'3a - EUR - local'!P81/'3b - EUR - conv.'!P81)</f>
        <v>0</v>
      </c>
      <c r="Q81" s="286">
        <f>IF('3b - EUR - conv.'!Q81=0,0,'3a - EUR - local'!Q81/'3b - EUR - conv.'!Q81)</f>
        <v>0</v>
      </c>
      <c r="R81" s="286">
        <f>IF('3b - EUR - conv.'!R81=0,0,'3a - EUR - local'!R81/'3b - EUR - conv.'!R81)</f>
        <v>0</v>
      </c>
      <c r="S81" s="286">
        <f>IF('3b - EUR - conv.'!S81=0,0,'3a - EUR - local'!S81/'3b - EUR - conv.'!S81)</f>
        <v>0</v>
      </c>
      <c r="T81" s="286">
        <f>IF('3b - EUR - conv.'!T81=0,0,'3a - EUR - local'!T81/'3b - EUR - conv.'!T81)</f>
        <v>0</v>
      </c>
      <c r="U81" s="286">
        <f>IF('3b - EUR - conv.'!U81=0,0,'3a - EUR - local'!U81/'3b - EUR - conv.'!U81)</f>
        <v>0</v>
      </c>
      <c r="V81" s="286">
        <f>IF('3b - EUR - conv.'!V81=0,0,'3a - EUR - local'!V81/'3b - EUR - conv.'!V81)</f>
        <v>0</v>
      </c>
      <c r="W81" s="286">
        <f>IF('3b - EUR - conv.'!W81=0,0,'3a - EUR - local'!W81/'3b - EUR - conv.'!W81)</f>
        <v>0</v>
      </c>
      <c r="X81" s="286">
        <f>IF('3b - EUR - conv.'!X81=0,0,'3a - EUR - local'!X81/'3b - EUR - conv.'!X81)</f>
        <v>0</v>
      </c>
      <c r="Y81" s="286">
        <f>IF('3b - EUR - conv.'!Y81=0,0,'3a - EUR - local'!Y81/'3b - EUR - conv.'!Y81)</f>
        <v>0</v>
      </c>
      <c r="Z81" s="286">
        <f>IF('3b - EUR - conv.'!Z81=0,0,'3a - EUR - local'!Z81/'3b - EUR - conv.'!Z81)</f>
        <v>0</v>
      </c>
      <c r="AA81" s="286">
        <f>IF('3b - EUR - conv.'!AA81=0,0,'3a - EUR - local'!AA81/'3b - EUR - conv.'!AA81)</f>
        <v>0</v>
      </c>
      <c r="AB81" s="286">
        <f>IF('3b - EUR - conv.'!AB81=0,0,'3a - EUR - local'!AB81/'3b - EUR - conv.'!AB81)</f>
        <v>0</v>
      </c>
      <c r="AC81" s="286">
        <f>IF('3b - EUR - conv.'!AC81=0,0,'3a - EUR - local'!AC81/'3b - EUR - conv.'!AC81)</f>
        <v>0</v>
      </c>
      <c r="AD81" s="286">
        <f>IF('3b - EUR - conv.'!AD81=0,0,'3a - EUR - local'!AD81/'3b - EUR - conv.'!AD81)</f>
        <v>0</v>
      </c>
      <c r="AE81" s="286">
        <f>IF('3b - EUR - conv.'!AE81=0,0,'3a - EUR - local'!AE81/'3b - EUR - conv.'!AE81)</f>
        <v>0</v>
      </c>
      <c r="AF81" s="286">
        <f>IF('3b - EUR - conv.'!AF81=0,0,'3a - EUR - local'!AF81/'3b - EUR - conv.'!AF81)</f>
        <v>0</v>
      </c>
      <c r="AG81" s="286">
        <f>IF('3b - EUR - conv.'!AG81=0,0,'3a - EUR - local'!AG81/'3b - EUR - conv.'!AG81)</f>
        <v>0</v>
      </c>
      <c r="AH81" s="286">
        <f>IF('3b - EUR - conv.'!AH81=0,0,'3a - EUR - local'!AH81/'3b - EUR - conv.'!AH81)</f>
        <v>0</v>
      </c>
      <c r="AI81" s="286">
        <f>IF('3b - EUR - conv.'!AI81=0,0,'3a - EUR - local'!AI81/'3b - EUR - conv.'!AI81)</f>
        <v>0</v>
      </c>
      <c r="AJ81" s="286">
        <f>IF('3b - EUR - conv.'!AJ81=0,0,'3a - EUR - local'!AJ81/'3b - EUR - conv.'!AJ81)</f>
        <v>0</v>
      </c>
      <c r="AK81" s="286">
        <f>IF('3b - EUR - conv.'!AK81=0,0,'3a - EUR - local'!AK81/'3b - EUR - conv.'!AK81)</f>
        <v>0</v>
      </c>
      <c r="AL81" s="286">
        <f>IF('3b - EUR - conv.'!AL81=0,0,'3a - EUR - local'!AL81/'3b - EUR - conv.'!AL81)</f>
        <v>0</v>
      </c>
      <c r="AM81" s="286">
        <f>IF('3b - EUR - conv.'!AM81=0,0,'3a - EUR - local'!AM81/'3b - EUR - conv.'!AM81)</f>
        <v>0</v>
      </c>
      <c r="AN81" s="286">
        <f>IF('3b - EUR - conv.'!AN81=0,0,'3a - EUR - local'!AN81/'3b - EUR - conv.'!AN81)</f>
        <v>0</v>
      </c>
      <c r="AO81" s="286">
        <f>IF('3b - EUR - conv.'!AO81=0,0,'3a - EUR - local'!AO81/'3b - EUR - conv.'!AO81)</f>
        <v>0</v>
      </c>
      <c r="AP81" s="286">
        <f>IF('3b - EUR - conv.'!AP81=0,0,'3a - EUR - local'!AP81/'3b - EUR - conv.'!AP81)</f>
        <v>0</v>
      </c>
      <c r="AQ81" s="349"/>
    </row>
    <row r="82" spans="1:43" customFormat="1" ht="15.75" outlineLevel="2">
      <c r="A82" s="211" t="str">
        <f>A56&amp;"."&amp;A73&amp;"."&amp;A57&amp;"."&amp;B82</f>
        <v>1.o.2.9</v>
      </c>
      <c r="B82">
        <v>9</v>
      </c>
      <c r="C82" t="str">
        <f>'1-GBP'!C82</f>
        <v/>
      </c>
      <c r="M82" s="286">
        <f>IF('3b - EUR - conv.'!M82=0,0,'3a - EUR - local'!M82/'3b - EUR - conv.'!M82)</f>
        <v>0</v>
      </c>
      <c r="N82" s="286">
        <f>IF('3b - EUR - conv.'!N82=0,0,'3a - EUR - local'!N82/'3b - EUR - conv.'!N82)</f>
        <v>0</v>
      </c>
      <c r="O82" s="286">
        <f>IF('3b - EUR - conv.'!O82=0,0,'3a - EUR - local'!O82/'3b - EUR - conv.'!O82)</f>
        <v>0</v>
      </c>
      <c r="P82" s="286">
        <f>IF('3b - EUR - conv.'!P82=0,0,'3a - EUR - local'!P82/'3b - EUR - conv.'!P82)</f>
        <v>0</v>
      </c>
      <c r="Q82" s="286">
        <f>IF('3b - EUR - conv.'!Q82=0,0,'3a - EUR - local'!Q82/'3b - EUR - conv.'!Q82)</f>
        <v>0</v>
      </c>
      <c r="R82" s="286">
        <f>IF('3b - EUR - conv.'!R82=0,0,'3a - EUR - local'!R82/'3b - EUR - conv.'!R82)</f>
        <v>0</v>
      </c>
      <c r="S82" s="286">
        <f>IF('3b - EUR - conv.'!S82=0,0,'3a - EUR - local'!S82/'3b - EUR - conv.'!S82)</f>
        <v>0</v>
      </c>
      <c r="T82" s="286">
        <f>IF('3b - EUR - conv.'!T82=0,0,'3a - EUR - local'!T82/'3b - EUR - conv.'!T82)</f>
        <v>0</v>
      </c>
      <c r="U82" s="286">
        <f>IF('3b - EUR - conv.'!U82=0,0,'3a - EUR - local'!U82/'3b - EUR - conv.'!U82)</f>
        <v>0</v>
      </c>
      <c r="V82" s="286">
        <f>IF('3b - EUR - conv.'!V82=0,0,'3a - EUR - local'!V82/'3b - EUR - conv.'!V82)</f>
        <v>0</v>
      </c>
      <c r="W82" s="286">
        <f>IF('3b - EUR - conv.'!W82=0,0,'3a - EUR - local'!W82/'3b - EUR - conv.'!W82)</f>
        <v>0</v>
      </c>
      <c r="X82" s="286">
        <f>IF('3b - EUR - conv.'!X82=0,0,'3a - EUR - local'!X82/'3b - EUR - conv.'!X82)</f>
        <v>0</v>
      </c>
      <c r="Y82" s="286">
        <f>IF('3b - EUR - conv.'!Y82=0,0,'3a - EUR - local'!Y82/'3b - EUR - conv.'!Y82)</f>
        <v>0</v>
      </c>
      <c r="Z82" s="286">
        <f>IF('3b - EUR - conv.'!Z82=0,0,'3a - EUR - local'!Z82/'3b - EUR - conv.'!Z82)</f>
        <v>0</v>
      </c>
      <c r="AA82" s="286">
        <f>IF('3b - EUR - conv.'!AA82=0,0,'3a - EUR - local'!AA82/'3b - EUR - conv.'!AA82)</f>
        <v>0</v>
      </c>
      <c r="AB82" s="286">
        <f>IF('3b - EUR - conv.'!AB82=0,0,'3a - EUR - local'!AB82/'3b - EUR - conv.'!AB82)</f>
        <v>0</v>
      </c>
      <c r="AC82" s="286">
        <f>IF('3b - EUR - conv.'!AC82=0,0,'3a - EUR - local'!AC82/'3b - EUR - conv.'!AC82)</f>
        <v>0</v>
      </c>
      <c r="AD82" s="286">
        <f>IF('3b - EUR - conv.'!AD82=0,0,'3a - EUR - local'!AD82/'3b - EUR - conv.'!AD82)</f>
        <v>0</v>
      </c>
      <c r="AE82" s="286">
        <f>IF('3b - EUR - conv.'!AE82=0,0,'3a - EUR - local'!AE82/'3b - EUR - conv.'!AE82)</f>
        <v>0</v>
      </c>
      <c r="AF82" s="286">
        <f>IF('3b - EUR - conv.'!AF82=0,0,'3a - EUR - local'!AF82/'3b - EUR - conv.'!AF82)</f>
        <v>0</v>
      </c>
      <c r="AG82" s="286">
        <f>IF('3b - EUR - conv.'!AG82=0,0,'3a - EUR - local'!AG82/'3b - EUR - conv.'!AG82)</f>
        <v>0</v>
      </c>
      <c r="AH82" s="286">
        <f>IF('3b - EUR - conv.'!AH82=0,0,'3a - EUR - local'!AH82/'3b - EUR - conv.'!AH82)</f>
        <v>0</v>
      </c>
      <c r="AI82" s="286">
        <f>IF('3b - EUR - conv.'!AI82=0,0,'3a - EUR - local'!AI82/'3b - EUR - conv.'!AI82)</f>
        <v>0</v>
      </c>
      <c r="AJ82" s="286">
        <f>IF('3b - EUR - conv.'!AJ82=0,0,'3a - EUR - local'!AJ82/'3b - EUR - conv.'!AJ82)</f>
        <v>0</v>
      </c>
      <c r="AK82" s="286">
        <f>IF('3b - EUR - conv.'!AK82=0,0,'3a - EUR - local'!AK82/'3b - EUR - conv.'!AK82)</f>
        <v>0</v>
      </c>
      <c r="AL82" s="286">
        <f>IF('3b - EUR - conv.'!AL82=0,0,'3a - EUR - local'!AL82/'3b - EUR - conv.'!AL82)</f>
        <v>0</v>
      </c>
      <c r="AM82" s="286">
        <f>IF('3b - EUR - conv.'!AM82=0,0,'3a - EUR - local'!AM82/'3b - EUR - conv.'!AM82)</f>
        <v>0</v>
      </c>
      <c r="AN82" s="286">
        <f>IF('3b - EUR - conv.'!AN82=0,0,'3a - EUR - local'!AN82/'3b - EUR - conv.'!AN82)</f>
        <v>0</v>
      </c>
      <c r="AO82" s="286">
        <f>IF('3b - EUR - conv.'!AO82=0,0,'3a - EUR - local'!AO82/'3b - EUR - conv.'!AO82)</f>
        <v>0</v>
      </c>
      <c r="AP82" s="286">
        <f>IF('3b - EUR - conv.'!AP82=0,0,'3a - EUR - local'!AP82/'3b - EUR - conv.'!AP82)</f>
        <v>0</v>
      </c>
      <c r="AQ82" s="349"/>
    </row>
    <row r="83" spans="1:43" customFormat="1" ht="15.75" outlineLevel="2">
      <c r="A83" s="211" t="str">
        <f>A56&amp;"."&amp;A73&amp;"."&amp;A57&amp;"."&amp;B83</f>
        <v>1.o.2.10</v>
      </c>
      <c r="B83">
        <v>10</v>
      </c>
      <c r="C83" t="str">
        <f>'1-GBP'!C83</f>
        <v/>
      </c>
      <c r="M83" s="286">
        <f>IF('3b - EUR - conv.'!M83=0,0,'3a - EUR - local'!M83/'3b - EUR - conv.'!M83)</f>
        <v>0</v>
      </c>
      <c r="N83" s="286">
        <f>IF('3b - EUR - conv.'!N83=0,0,'3a - EUR - local'!N83/'3b - EUR - conv.'!N83)</f>
        <v>0</v>
      </c>
      <c r="O83" s="286">
        <f>IF('3b - EUR - conv.'!O83=0,0,'3a - EUR - local'!O83/'3b - EUR - conv.'!O83)</f>
        <v>0</v>
      </c>
      <c r="P83" s="286">
        <f>IF('3b - EUR - conv.'!P83=0,0,'3a - EUR - local'!P83/'3b - EUR - conv.'!P83)</f>
        <v>0</v>
      </c>
      <c r="Q83" s="286">
        <f>IF('3b - EUR - conv.'!Q83=0,0,'3a - EUR - local'!Q83/'3b - EUR - conv.'!Q83)</f>
        <v>0</v>
      </c>
      <c r="R83" s="286">
        <f>IF('3b - EUR - conv.'!R83=0,0,'3a - EUR - local'!R83/'3b - EUR - conv.'!R83)</f>
        <v>0</v>
      </c>
      <c r="S83" s="286">
        <f>IF('3b - EUR - conv.'!S83=0,0,'3a - EUR - local'!S83/'3b - EUR - conv.'!S83)</f>
        <v>0</v>
      </c>
      <c r="T83" s="286">
        <f>IF('3b - EUR - conv.'!T83=0,0,'3a - EUR - local'!T83/'3b - EUR - conv.'!T83)</f>
        <v>0</v>
      </c>
      <c r="U83" s="286">
        <f>IF('3b - EUR - conv.'!U83=0,0,'3a - EUR - local'!U83/'3b - EUR - conv.'!U83)</f>
        <v>0</v>
      </c>
      <c r="V83" s="286">
        <f>IF('3b - EUR - conv.'!V83=0,0,'3a - EUR - local'!V83/'3b - EUR - conv.'!V83)</f>
        <v>0</v>
      </c>
      <c r="W83" s="286">
        <f>IF('3b - EUR - conv.'!W83=0,0,'3a - EUR - local'!W83/'3b - EUR - conv.'!W83)</f>
        <v>0</v>
      </c>
      <c r="X83" s="286">
        <f>IF('3b - EUR - conv.'!X83=0,0,'3a - EUR - local'!X83/'3b - EUR - conv.'!X83)</f>
        <v>0</v>
      </c>
      <c r="Y83" s="286">
        <f>IF('3b - EUR - conv.'!Y83=0,0,'3a - EUR - local'!Y83/'3b - EUR - conv.'!Y83)</f>
        <v>0</v>
      </c>
      <c r="Z83" s="286">
        <f>IF('3b - EUR - conv.'!Z83=0,0,'3a - EUR - local'!Z83/'3b - EUR - conv.'!Z83)</f>
        <v>0</v>
      </c>
      <c r="AA83" s="286">
        <f>IF('3b - EUR - conv.'!AA83=0,0,'3a - EUR - local'!AA83/'3b - EUR - conv.'!AA83)</f>
        <v>0</v>
      </c>
      <c r="AB83" s="286">
        <f>IF('3b - EUR - conv.'!AB83=0,0,'3a - EUR - local'!AB83/'3b - EUR - conv.'!AB83)</f>
        <v>0</v>
      </c>
      <c r="AC83" s="286">
        <f>IF('3b - EUR - conv.'!AC83=0,0,'3a - EUR - local'!AC83/'3b - EUR - conv.'!AC83)</f>
        <v>0</v>
      </c>
      <c r="AD83" s="286">
        <f>IF('3b - EUR - conv.'!AD83=0,0,'3a - EUR - local'!AD83/'3b - EUR - conv.'!AD83)</f>
        <v>0</v>
      </c>
      <c r="AE83" s="286">
        <f>IF('3b - EUR - conv.'!AE83=0,0,'3a - EUR - local'!AE83/'3b - EUR - conv.'!AE83)</f>
        <v>0</v>
      </c>
      <c r="AF83" s="286">
        <f>IF('3b - EUR - conv.'!AF83=0,0,'3a - EUR - local'!AF83/'3b - EUR - conv.'!AF83)</f>
        <v>0</v>
      </c>
      <c r="AG83" s="286">
        <f>IF('3b - EUR - conv.'!AG83=0,0,'3a - EUR - local'!AG83/'3b - EUR - conv.'!AG83)</f>
        <v>0</v>
      </c>
      <c r="AH83" s="286">
        <f>IF('3b - EUR - conv.'!AH83=0,0,'3a - EUR - local'!AH83/'3b - EUR - conv.'!AH83)</f>
        <v>0</v>
      </c>
      <c r="AI83" s="286">
        <f>IF('3b - EUR - conv.'!AI83=0,0,'3a - EUR - local'!AI83/'3b - EUR - conv.'!AI83)</f>
        <v>0</v>
      </c>
      <c r="AJ83" s="286">
        <f>IF('3b - EUR - conv.'!AJ83=0,0,'3a - EUR - local'!AJ83/'3b - EUR - conv.'!AJ83)</f>
        <v>0</v>
      </c>
      <c r="AK83" s="286">
        <f>IF('3b - EUR - conv.'!AK83=0,0,'3a - EUR - local'!AK83/'3b - EUR - conv.'!AK83)</f>
        <v>0</v>
      </c>
      <c r="AL83" s="286">
        <f>IF('3b - EUR - conv.'!AL83=0,0,'3a - EUR - local'!AL83/'3b - EUR - conv.'!AL83)</f>
        <v>0</v>
      </c>
      <c r="AM83" s="286">
        <f>IF('3b - EUR - conv.'!AM83=0,0,'3a - EUR - local'!AM83/'3b - EUR - conv.'!AM83)</f>
        <v>0</v>
      </c>
      <c r="AN83" s="286">
        <f>IF('3b - EUR - conv.'!AN83=0,0,'3a - EUR - local'!AN83/'3b - EUR - conv.'!AN83)</f>
        <v>0</v>
      </c>
      <c r="AO83" s="286">
        <f>IF('3b - EUR - conv.'!AO83=0,0,'3a - EUR - local'!AO83/'3b - EUR - conv.'!AO83)</f>
        <v>0</v>
      </c>
      <c r="AP83" s="286">
        <f>IF('3b - EUR - conv.'!AP83=0,0,'3a - EUR - local'!AP83/'3b - EUR - conv.'!AP83)</f>
        <v>0</v>
      </c>
      <c r="AQ83" s="349"/>
    </row>
    <row r="84" spans="1:43" customFormat="1" ht="15.75" outlineLevel="2">
      <c r="A84" s="211" t="str">
        <f>A56&amp;"."&amp;A73&amp;"."&amp;A57&amp;"."&amp;B84</f>
        <v>1.o.2.11</v>
      </c>
      <c r="B84">
        <v>11</v>
      </c>
      <c r="C84" t="str">
        <f>'1-GBP'!C84</f>
        <v/>
      </c>
      <c r="M84" s="286">
        <f>IF('3b - EUR - conv.'!M84=0,0,'3a - EUR - local'!M84/'3b - EUR - conv.'!M84)</f>
        <v>0</v>
      </c>
      <c r="N84" s="286">
        <f>IF('3b - EUR - conv.'!N84=0,0,'3a - EUR - local'!N84/'3b - EUR - conv.'!N84)</f>
        <v>0</v>
      </c>
      <c r="O84" s="286">
        <f>IF('3b - EUR - conv.'!O84=0,0,'3a - EUR - local'!O84/'3b - EUR - conv.'!O84)</f>
        <v>0</v>
      </c>
      <c r="P84" s="286">
        <f>IF('3b - EUR - conv.'!P84=0,0,'3a - EUR - local'!P84/'3b - EUR - conv.'!P84)</f>
        <v>0</v>
      </c>
      <c r="Q84" s="286">
        <f>IF('3b - EUR - conv.'!Q84=0,0,'3a - EUR - local'!Q84/'3b - EUR - conv.'!Q84)</f>
        <v>0</v>
      </c>
      <c r="R84" s="286">
        <f>IF('3b - EUR - conv.'!R84=0,0,'3a - EUR - local'!R84/'3b - EUR - conv.'!R84)</f>
        <v>0</v>
      </c>
      <c r="S84" s="286">
        <f>IF('3b - EUR - conv.'!S84=0,0,'3a - EUR - local'!S84/'3b - EUR - conv.'!S84)</f>
        <v>0</v>
      </c>
      <c r="T84" s="286">
        <f>IF('3b - EUR - conv.'!T84=0,0,'3a - EUR - local'!T84/'3b - EUR - conv.'!T84)</f>
        <v>0</v>
      </c>
      <c r="U84" s="286">
        <f>IF('3b - EUR - conv.'!U84=0,0,'3a - EUR - local'!U84/'3b - EUR - conv.'!U84)</f>
        <v>0</v>
      </c>
      <c r="V84" s="286">
        <f>IF('3b - EUR - conv.'!V84=0,0,'3a - EUR - local'!V84/'3b - EUR - conv.'!V84)</f>
        <v>0</v>
      </c>
      <c r="W84" s="286">
        <f>IF('3b - EUR - conv.'!W84=0,0,'3a - EUR - local'!W84/'3b - EUR - conv.'!W84)</f>
        <v>0</v>
      </c>
      <c r="X84" s="286">
        <f>IF('3b - EUR - conv.'!X84=0,0,'3a - EUR - local'!X84/'3b - EUR - conv.'!X84)</f>
        <v>0</v>
      </c>
      <c r="Y84" s="286">
        <f>IF('3b - EUR - conv.'!Y84=0,0,'3a - EUR - local'!Y84/'3b - EUR - conv.'!Y84)</f>
        <v>0</v>
      </c>
      <c r="Z84" s="286">
        <f>IF('3b - EUR - conv.'!Z84=0,0,'3a - EUR - local'!Z84/'3b - EUR - conv.'!Z84)</f>
        <v>0</v>
      </c>
      <c r="AA84" s="286">
        <f>IF('3b - EUR - conv.'!AA84=0,0,'3a - EUR - local'!AA84/'3b - EUR - conv.'!AA84)</f>
        <v>0</v>
      </c>
      <c r="AB84" s="286">
        <f>IF('3b - EUR - conv.'!AB84=0,0,'3a - EUR - local'!AB84/'3b - EUR - conv.'!AB84)</f>
        <v>0</v>
      </c>
      <c r="AC84" s="286">
        <f>IF('3b - EUR - conv.'!AC84=0,0,'3a - EUR - local'!AC84/'3b - EUR - conv.'!AC84)</f>
        <v>0</v>
      </c>
      <c r="AD84" s="286">
        <f>IF('3b - EUR - conv.'!AD84=0,0,'3a - EUR - local'!AD84/'3b - EUR - conv.'!AD84)</f>
        <v>0</v>
      </c>
      <c r="AE84" s="286">
        <f>IF('3b - EUR - conv.'!AE84=0,0,'3a - EUR - local'!AE84/'3b - EUR - conv.'!AE84)</f>
        <v>0</v>
      </c>
      <c r="AF84" s="286">
        <f>IF('3b - EUR - conv.'!AF84=0,0,'3a - EUR - local'!AF84/'3b - EUR - conv.'!AF84)</f>
        <v>0</v>
      </c>
      <c r="AG84" s="286">
        <f>IF('3b - EUR - conv.'!AG84=0,0,'3a - EUR - local'!AG84/'3b - EUR - conv.'!AG84)</f>
        <v>0</v>
      </c>
      <c r="AH84" s="286">
        <f>IF('3b - EUR - conv.'!AH84=0,0,'3a - EUR - local'!AH84/'3b - EUR - conv.'!AH84)</f>
        <v>0</v>
      </c>
      <c r="AI84" s="286">
        <f>IF('3b - EUR - conv.'!AI84=0,0,'3a - EUR - local'!AI84/'3b - EUR - conv.'!AI84)</f>
        <v>0</v>
      </c>
      <c r="AJ84" s="286">
        <f>IF('3b - EUR - conv.'!AJ84=0,0,'3a - EUR - local'!AJ84/'3b - EUR - conv.'!AJ84)</f>
        <v>0</v>
      </c>
      <c r="AK84" s="286">
        <f>IF('3b - EUR - conv.'!AK84=0,0,'3a - EUR - local'!AK84/'3b - EUR - conv.'!AK84)</f>
        <v>0</v>
      </c>
      <c r="AL84" s="286">
        <f>IF('3b - EUR - conv.'!AL84=0,0,'3a - EUR - local'!AL84/'3b - EUR - conv.'!AL84)</f>
        <v>0</v>
      </c>
      <c r="AM84" s="286">
        <f>IF('3b - EUR - conv.'!AM84=0,0,'3a - EUR - local'!AM84/'3b - EUR - conv.'!AM84)</f>
        <v>0</v>
      </c>
      <c r="AN84" s="286">
        <f>IF('3b - EUR - conv.'!AN84=0,0,'3a - EUR - local'!AN84/'3b - EUR - conv.'!AN84)</f>
        <v>0</v>
      </c>
      <c r="AO84" s="286">
        <f>IF('3b - EUR - conv.'!AO84=0,0,'3a - EUR - local'!AO84/'3b - EUR - conv.'!AO84)</f>
        <v>0</v>
      </c>
      <c r="AP84" s="286">
        <f>IF('3b - EUR - conv.'!AP84=0,0,'3a - EUR - local'!AP84/'3b - EUR - conv.'!AP84)</f>
        <v>0</v>
      </c>
      <c r="AQ84" s="349"/>
    </row>
    <row r="85" spans="1:43" customFormat="1" ht="15.75" outlineLevel="2">
      <c r="A85" s="211" t="str">
        <f>A56&amp;"."&amp;A73&amp;"."&amp;A57&amp;"."&amp;B85</f>
        <v>1.o.2.12</v>
      </c>
      <c r="B85">
        <v>12</v>
      </c>
      <c r="C85" t="str">
        <f>'1-GBP'!C85</f>
        <v/>
      </c>
      <c r="M85" s="286">
        <f>IF('3b - EUR - conv.'!M85=0,0,'3a - EUR - local'!M85/'3b - EUR - conv.'!M85)</f>
        <v>0</v>
      </c>
      <c r="N85" s="286">
        <f>IF('3b - EUR - conv.'!N85=0,0,'3a - EUR - local'!N85/'3b - EUR - conv.'!N85)</f>
        <v>0</v>
      </c>
      <c r="O85" s="286">
        <f>IF('3b - EUR - conv.'!O85=0,0,'3a - EUR - local'!O85/'3b - EUR - conv.'!O85)</f>
        <v>0</v>
      </c>
      <c r="P85" s="286">
        <f>IF('3b - EUR - conv.'!P85=0,0,'3a - EUR - local'!P85/'3b - EUR - conv.'!P85)</f>
        <v>0</v>
      </c>
      <c r="Q85" s="286">
        <f>IF('3b - EUR - conv.'!Q85=0,0,'3a - EUR - local'!Q85/'3b - EUR - conv.'!Q85)</f>
        <v>0</v>
      </c>
      <c r="R85" s="286">
        <f>IF('3b - EUR - conv.'!R85=0,0,'3a - EUR - local'!R85/'3b - EUR - conv.'!R85)</f>
        <v>0</v>
      </c>
      <c r="S85" s="286">
        <f>IF('3b - EUR - conv.'!S85=0,0,'3a - EUR - local'!S85/'3b - EUR - conv.'!S85)</f>
        <v>0</v>
      </c>
      <c r="T85" s="286">
        <f>IF('3b - EUR - conv.'!T85=0,0,'3a - EUR - local'!T85/'3b - EUR - conv.'!T85)</f>
        <v>0</v>
      </c>
      <c r="U85" s="286">
        <f>IF('3b - EUR - conv.'!U85=0,0,'3a - EUR - local'!U85/'3b - EUR - conv.'!U85)</f>
        <v>0</v>
      </c>
      <c r="V85" s="286">
        <f>IF('3b - EUR - conv.'!V85=0,0,'3a - EUR - local'!V85/'3b - EUR - conv.'!V85)</f>
        <v>0</v>
      </c>
      <c r="W85" s="286">
        <f>IF('3b - EUR - conv.'!W85=0,0,'3a - EUR - local'!W85/'3b - EUR - conv.'!W85)</f>
        <v>0</v>
      </c>
      <c r="X85" s="286">
        <f>IF('3b - EUR - conv.'!X85=0,0,'3a - EUR - local'!X85/'3b - EUR - conv.'!X85)</f>
        <v>0</v>
      </c>
      <c r="Y85" s="286">
        <f>IF('3b - EUR - conv.'!Y85=0,0,'3a - EUR - local'!Y85/'3b - EUR - conv.'!Y85)</f>
        <v>0</v>
      </c>
      <c r="Z85" s="286">
        <f>IF('3b - EUR - conv.'!Z85=0,0,'3a - EUR - local'!Z85/'3b - EUR - conv.'!Z85)</f>
        <v>0</v>
      </c>
      <c r="AA85" s="286">
        <f>IF('3b - EUR - conv.'!AA85=0,0,'3a - EUR - local'!AA85/'3b - EUR - conv.'!AA85)</f>
        <v>0</v>
      </c>
      <c r="AB85" s="286">
        <f>IF('3b - EUR - conv.'!AB85=0,0,'3a - EUR - local'!AB85/'3b - EUR - conv.'!AB85)</f>
        <v>0</v>
      </c>
      <c r="AC85" s="286">
        <f>IF('3b - EUR - conv.'!AC85=0,0,'3a - EUR - local'!AC85/'3b - EUR - conv.'!AC85)</f>
        <v>0</v>
      </c>
      <c r="AD85" s="286">
        <f>IF('3b - EUR - conv.'!AD85=0,0,'3a - EUR - local'!AD85/'3b - EUR - conv.'!AD85)</f>
        <v>0</v>
      </c>
      <c r="AE85" s="286">
        <f>IF('3b - EUR - conv.'!AE85=0,0,'3a - EUR - local'!AE85/'3b - EUR - conv.'!AE85)</f>
        <v>0</v>
      </c>
      <c r="AF85" s="286">
        <f>IF('3b - EUR - conv.'!AF85=0,0,'3a - EUR - local'!AF85/'3b - EUR - conv.'!AF85)</f>
        <v>0</v>
      </c>
      <c r="AG85" s="286">
        <f>IF('3b - EUR - conv.'!AG85=0,0,'3a - EUR - local'!AG85/'3b - EUR - conv.'!AG85)</f>
        <v>0</v>
      </c>
      <c r="AH85" s="286">
        <f>IF('3b - EUR - conv.'!AH85=0,0,'3a - EUR - local'!AH85/'3b - EUR - conv.'!AH85)</f>
        <v>0</v>
      </c>
      <c r="AI85" s="286">
        <f>IF('3b - EUR - conv.'!AI85=0,0,'3a - EUR - local'!AI85/'3b - EUR - conv.'!AI85)</f>
        <v>0</v>
      </c>
      <c r="AJ85" s="286">
        <f>IF('3b - EUR - conv.'!AJ85=0,0,'3a - EUR - local'!AJ85/'3b - EUR - conv.'!AJ85)</f>
        <v>0</v>
      </c>
      <c r="AK85" s="286">
        <f>IF('3b - EUR - conv.'!AK85=0,0,'3a - EUR - local'!AK85/'3b - EUR - conv.'!AK85)</f>
        <v>0</v>
      </c>
      <c r="AL85" s="286">
        <f>IF('3b - EUR - conv.'!AL85=0,0,'3a - EUR - local'!AL85/'3b - EUR - conv.'!AL85)</f>
        <v>0</v>
      </c>
      <c r="AM85" s="286">
        <f>IF('3b - EUR - conv.'!AM85=0,0,'3a - EUR - local'!AM85/'3b - EUR - conv.'!AM85)</f>
        <v>0</v>
      </c>
      <c r="AN85" s="286">
        <f>IF('3b - EUR - conv.'!AN85=0,0,'3a - EUR - local'!AN85/'3b - EUR - conv.'!AN85)</f>
        <v>0</v>
      </c>
      <c r="AO85" s="286">
        <f>IF('3b - EUR - conv.'!AO85=0,0,'3a - EUR - local'!AO85/'3b - EUR - conv.'!AO85)</f>
        <v>0</v>
      </c>
      <c r="AP85" s="286">
        <f>IF('3b - EUR - conv.'!AP85=0,0,'3a - EUR - local'!AP85/'3b - EUR - conv.'!AP85)</f>
        <v>0</v>
      </c>
      <c r="AQ85" s="349"/>
    </row>
    <row r="86" spans="1:43" customFormat="1" ht="15.75" outlineLevel="1">
      <c r="A86" s="212"/>
      <c r="B86" s="201">
        <f>B85-COUNTIFS(C74:C85,"")</f>
        <v>2</v>
      </c>
      <c r="C86" s="201" t="s">
        <v>285</v>
      </c>
      <c r="D86" s="201"/>
      <c r="E86" s="201"/>
      <c r="F86" s="201"/>
      <c r="G86" s="201"/>
      <c r="H86" s="201"/>
      <c r="I86" s="201"/>
      <c r="J86" s="201"/>
      <c r="K86" s="201"/>
      <c r="L86" s="201"/>
      <c r="M86" s="280">
        <f>SUM(M74:M85)</f>
        <v>0</v>
      </c>
      <c r="N86" s="280">
        <f t="shared" ref="N86" si="64">SUM(N74:N85)</f>
        <v>0</v>
      </c>
      <c r="O86" s="280">
        <f t="shared" ref="O86" si="65">SUM(O74:O85)</f>
        <v>0</v>
      </c>
      <c r="P86" s="280">
        <f t="shared" ref="P86" si="66">SUM(P74:P85)</f>
        <v>0</v>
      </c>
      <c r="Q86" s="280">
        <f t="shared" ref="Q86" si="67">SUM(Q74:Q85)</f>
        <v>0</v>
      </c>
      <c r="R86" s="280">
        <f t="shared" ref="R86" si="68">SUM(R74:R85)</f>
        <v>0</v>
      </c>
      <c r="S86" s="280">
        <f t="shared" ref="S86" si="69">SUM(S74:S85)</f>
        <v>0</v>
      </c>
      <c r="T86" s="280">
        <f t="shared" ref="T86" si="70">SUM(T74:T85)</f>
        <v>0</v>
      </c>
      <c r="U86" s="280">
        <f t="shared" ref="U86" si="71">SUM(U74:U85)</f>
        <v>0</v>
      </c>
      <c r="V86" s="280">
        <f t="shared" ref="V86" si="72">SUM(V74:V85)</f>
        <v>0</v>
      </c>
      <c r="W86" s="280">
        <f t="shared" ref="W86" si="73">SUM(W74:W85)</f>
        <v>0</v>
      </c>
      <c r="X86" s="280">
        <f t="shared" ref="X86" si="74">SUM(X74:X85)</f>
        <v>0</v>
      </c>
      <c r="Y86" s="280">
        <f t="shared" ref="Y86" si="75">SUM(Y74:Y85)</f>
        <v>0</v>
      </c>
      <c r="Z86" s="280">
        <f t="shared" ref="Z86" si="76">SUM(Z74:Z85)</f>
        <v>0</v>
      </c>
      <c r="AA86" s="280">
        <f t="shared" ref="AA86" si="77">SUM(AA74:AA85)</f>
        <v>0</v>
      </c>
      <c r="AB86" s="280">
        <f t="shared" ref="AB86" si="78">SUM(AB74:AB85)</f>
        <v>0</v>
      </c>
      <c r="AC86" s="280">
        <f t="shared" ref="AC86" si="79">SUM(AC74:AC85)</f>
        <v>0</v>
      </c>
      <c r="AD86" s="280">
        <f t="shared" ref="AD86" si="80">SUM(AD74:AD85)</f>
        <v>0</v>
      </c>
      <c r="AE86" s="280">
        <f t="shared" ref="AE86" si="81">SUM(AE74:AE85)</f>
        <v>0</v>
      </c>
      <c r="AF86" s="280">
        <f t="shared" ref="AF86" si="82">SUM(AF74:AF85)</f>
        <v>0</v>
      </c>
      <c r="AG86" s="280">
        <f t="shared" ref="AG86" si="83">SUM(AG74:AG85)</f>
        <v>0</v>
      </c>
      <c r="AH86" s="280">
        <f t="shared" ref="AH86" si="84">SUM(AH74:AH85)</f>
        <v>0</v>
      </c>
      <c r="AI86" s="280">
        <f t="shared" ref="AI86" si="85">SUM(AI74:AI85)</f>
        <v>0</v>
      </c>
      <c r="AJ86" s="280">
        <f t="shared" ref="AJ86" si="86">SUM(AJ74:AJ85)</f>
        <v>0</v>
      </c>
      <c r="AK86" s="280">
        <f t="shared" ref="AK86" si="87">SUM(AK74:AK85)</f>
        <v>0</v>
      </c>
      <c r="AL86" s="280">
        <f t="shared" ref="AL86" si="88">SUM(AL74:AL85)</f>
        <v>0</v>
      </c>
      <c r="AM86" s="280">
        <f t="shared" ref="AM86" si="89">SUM(AM74:AM85)</f>
        <v>0</v>
      </c>
      <c r="AN86" s="280">
        <f t="shared" ref="AN86" si="90">SUM(AN74:AN85)</f>
        <v>0</v>
      </c>
      <c r="AO86" s="280">
        <f t="shared" ref="AO86" si="91">SUM(AO74:AO85)</f>
        <v>0</v>
      </c>
      <c r="AP86" s="280">
        <f t="shared" ref="AP86" si="92">SUM(AP74:AP85)</f>
        <v>0</v>
      </c>
    </row>
    <row r="87" spans="1:43" customFormat="1" ht="15.75" outlineLevel="1">
      <c r="A87" s="221"/>
      <c r="B87" s="222"/>
      <c r="C87" s="222"/>
      <c r="D87" s="222"/>
      <c r="E87" s="222"/>
      <c r="F87" s="222"/>
      <c r="G87" s="222"/>
      <c r="H87" s="222"/>
      <c r="I87" s="222"/>
      <c r="J87" s="222"/>
      <c r="K87" s="222"/>
      <c r="L87" s="222"/>
      <c r="M87" s="317"/>
      <c r="N87" s="317"/>
      <c r="O87" s="317"/>
      <c r="P87" s="317"/>
      <c r="Q87" s="317"/>
      <c r="R87" s="317"/>
      <c r="S87" s="317"/>
      <c r="T87" s="317"/>
      <c r="U87" s="317"/>
      <c r="V87" s="317"/>
      <c r="W87" s="317"/>
      <c r="X87" s="317"/>
      <c r="Y87" s="317"/>
      <c r="Z87" s="317"/>
      <c r="AA87" s="317"/>
      <c r="AB87" s="317"/>
      <c r="AC87" s="317"/>
      <c r="AD87" s="317"/>
      <c r="AE87" s="317"/>
      <c r="AF87" s="317"/>
      <c r="AG87" s="317"/>
      <c r="AH87" s="317"/>
      <c r="AI87" s="317"/>
      <c r="AJ87" s="317"/>
      <c r="AK87" s="317"/>
      <c r="AL87" s="317"/>
      <c r="AM87" s="317"/>
      <c r="AN87" s="317"/>
      <c r="AO87" s="317"/>
      <c r="AP87" s="317"/>
    </row>
    <row r="88" spans="1:43" customFormat="1" ht="15.75" outlineLevel="1">
      <c r="A88" s="220" t="s">
        <v>254</v>
      </c>
      <c r="B88" s="220" t="s">
        <v>287</v>
      </c>
      <c r="C88" s="220" t="s">
        <v>284</v>
      </c>
      <c r="D88" s="220"/>
      <c r="E88" s="220"/>
      <c r="F88" s="220"/>
      <c r="G88" s="220"/>
      <c r="H88" s="220"/>
      <c r="I88" s="220"/>
      <c r="J88" s="220"/>
      <c r="K88" s="220"/>
      <c r="L88" s="220"/>
      <c r="M88" s="315"/>
      <c r="N88" s="315"/>
      <c r="O88" s="315"/>
      <c r="P88" s="315"/>
      <c r="Q88" s="315"/>
      <c r="R88" s="315"/>
      <c r="S88" s="315"/>
      <c r="T88" s="315"/>
      <c r="U88" s="315"/>
      <c r="V88" s="315"/>
      <c r="W88" s="315"/>
      <c r="X88" s="315"/>
      <c r="Y88" s="315"/>
      <c r="Z88" s="315"/>
      <c r="AA88" s="315"/>
      <c r="AB88" s="315"/>
      <c r="AC88" s="315"/>
      <c r="AD88" s="315"/>
      <c r="AE88" s="315"/>
      <c r="AF88" s="315"/>
      <c r="AG88" s="315"/>
      <c r="AH88" s="315"/>
      <c r="AI88" s="315"/>
      <c r="AJ88" s="315"/>
      <c r="AK88" s="315"/>
      <c r="AL88" s="315"/>
      <c r="AM88" s="315"/>
      <c r="AN88" s="315"/>
      <c r="AO88" s="315"/>
      <c r="AP88" s="315"/>
    </row>
    <row r="89" spans="1:43" customFormat="1" ht="15.75" outlineLevel="2">
      <c r="A89" s="211" t="str">
        <f>A56&amp;"."&amp;A88&amp;"."&amp;A57&amp;"."&amp;B89</f>
        <v>1.d.2.1</v>
      </c>
      <c r="B89">
        <v>1</v>
      </c>
      <c r="C89" t="str">
        <f>'1-GBP'!C89</f>
        <v/>
      </c>
      <c r="M89" s="286">
        <f>IF('3b - EUR - conv.'!M89=0,0,'3a - EUR - local'!M89/'3b - EUR - conv.'!M89)</f>
        <v>0</v>
      </c>
      <c r="N89" s="286">
        <f>IF('3b - EUR - conv.'!N89=0,0,'3a - EUR - local'!N89/'3b - EUR - conv.'!N89)</f>
        <v>0</v>
      </c>
      <c r="O89" s="286">
        <f>IF('3b - EUR - conv.'!O89=0,0,'3a - EUR - local'!O89/'3b - EUR - conv.'!O89)</f>
        <v>0</v>
      </c>
      <c r="P89" s="286">
        <f>IF('3b - EUR - conv.'!P89=0,0,'3a - EUR - local'!P89/'3b - EUR - conv.'!P89)</f>
        <v>0</v>
      </c>
      <c r="Q89" s="286">
        <f>IF('3b - EUR - conv.'!Q89=0,0,'3a - EUR - local'!Q89/'3b - EUR - conv.'!Q89)</f>
        <v>0</v>
      </c>
      <c r="R89" s="286">
        <f>IF('3b - EUR - conv.'!R89=0,0,'3a - EUR - local'!R89/'3b - EUR - conv.'!R89)</f>
        <v>0</v>
      </c>
      <c r="S89" s="286">
        <f>IF('3b - EUR - conv.'!S89=0,0,'3a - EUR - local'!S89/'3b - EUR - conv.'!S89)</f>
        <v>0</v>
      </c>
      <c r="T89" s="286">
        <f>IF('3b - EUR - conv.'!T89=0,0,'3a - EUR - local'!T89/'3b - EUR - conv.'!T89)</f>
        <v>0</v>
      </c>
      <c r="U89" s="286">
        <f>IF('3b - EUR - conv.'!U89=0,0,'3a - EUR - local'!U89/'3b - EUR - conv.'!U89)</f>
        <v>0</v>
      </c>
      <c r="V89" s="286">
        <f>IF('3b - EUR - conv.'!V89=0,0,'3a - EUR - local'!V89/'3b - EUR - conv.'!V89)</f>
        <v>0</v>
      </c>
      <c r="W89" s="286">
        <f>IF('3b - EUR - conv.'!W89=0,0,'3a - EUR - local'!W89/'3b - EUR - conv.'!W89)</f>
        <v>0</v>
      </c>
      <c r="X89" s="286">
        <f>IF('3b - EUR - conv.'!X89=0,0,'3a - EUR - local'!X89/'3b - EUR - conv.'!X89)</f>
        <v>0</v>
      </c>
      <c r="Y89" s="286">
        <f>IF('3b - EUR - conv.'!Y89=0,0,'3a - EUR - local'!Y89/'3b - EUR - conv.'!Y89)</f>
        <v>0</v>
      </c>
      <c r="Z89" s="286">
        <f>IF('3b - EUR - conv.'!Z89=0,0,'3a - EUR - local'!Z89/'3b - EUR - conv.'!Z89)</f>
        <v>0</v>
      </c>
      <c r="AA89" s="286">
        <f>IF('3b - EUR - conv.'!AA89=0,0,'3a - EUR - local'!AA89/'3b - EUR - conv.'!AA89)</f>
        <v>0</v>
      </c>
      <c r="AB89" s="286">
        <f>IF('3b - EUR - conv.'!AB89=0,0,'3a - EUR - local'!AB89/'3b - EUR - conv.'!AB89)</f>
        <v>0</v>
      </c>
      <c r="AC89" s="286">
        <f>IF('3b - EUR - conv.'!AC89=0,0,'3a - EUR - local'!AC89/'3b - EUR - conv.'!AC89)</f>
        <v>0</v>
      </c>
      <c r="AD89" s="286">
        <f>IF('3b - EUR - conv.'!AD89=0,0,'3a - EUR - local'!AD89/'3b - EUR - conv.'!AD89)</f>
        <v>0</v>
      </c>
      <c r="AE89" s="286">
        <f>IF('3b - EUR - conv.'!AE89=0,0,'3a - EUR - local'!AE89/'3b - EUR - conv.'!AE89)</f>
        <v>0</v>
      </c>
      <c r="AF89" s="286">
        <f>IF('3b - EUR - conv.'!AF89=0,0,'3a - EUR - local'!AF89/'3b - EUR - conv.'!AF89)</f>
        <v>0</v>
      </c>
      <c r="AG89" s="286">
        <f>IF('3b - EUR - conv.'!AG89=0,0,'3a - EUR - local'!AG89/'3b - EUR - conv.'!AG89)</f>
        <v>0</v>
      </c>
      <c r="AH89" s="286">
        <f>IF('3b - EUR - conv.'!AH89=0,0,'3a - EUR - local'!AH89/'3b - EUR - conv.'!AH89)</f>
        <v>0</v>
      </c>
      <c r="AI89" s="286">
        <f>IF('3b - EUR - conv.'!AI89=0,0,'3a - EUR - local'!AI89/'3b - EUR - conv.'!AI89)</f>
        <v>0</v>
      </c>
      <c r="AJ89" s="286">
        <f>IF('3b - EUR - conv.'!AJ89=0,0,'3a - EUR - local'!AJ89/'3b - EUR - conv.'!AJ89)</f>
        <v>0</v>
      </c>
      <c r="AK89" s="286">
        <f>IF('3b - EUR - conv.'!AK89=0,0,'3a - EUR - local'!AK89/'3b - EUR - conv.'!AK89)</f>
        <v>0</v>
      </c>
      <c r="AL89" s="286">
        <f>IF('3b - EUR - conv.'!AL89=0,0,'3a - EUR - local'!AL89/'3b - EUR - conv.'!AL89)</f>
        <v>0</v>
      </c>
      <c r="AM89" s="286">
        <f>IF('3b - EUR - conv.'!AM89=0,0,'3a - EUR - local'!AM89/'3b - EUR - conv.'!AM89)</f>
        <v>0</v>
      </c>
      <c r="AN89" s="286">
        <f>IF('3b - EUR - conv.'!AN89=0,0,'3a - EUR - local'!AN89/'3b - EUR - conv.'!AN89)</f>
        <v>0</v>
      </c>
      <c r="AO89" s="286">
        <f>IF('3b - EUR - conv.'!AO89=0,0,'3a - EUR - local'!AO89/'3b - EUR - conv.'!AO89)</f>
        <v>0</v>
      </c>
      <c r="AP89" s="286">
        <f>IF('3b - EUR - conv.'!AP89=0,0,'3a - EUR - local'!AP89/'3b - EUR - conv.'!AP89)</f>
        <v>0</v>
      </c>
      <c r="AQ89" s="349"/>
    </row>
    <row r="90" spans="1:43" customFormat="1" ht="15.75" outlineLevel="2">
      <c r="A90" s="211" t="str">
        <f>A56&amp;"."&amp;A88&amp;"."&amp;A57&amp;"."&amp;B90</f>
        <v>1.d.2.2</v>
      </c>
      <c r="B90">
        <v>2</v>
      </c>
      <c r="C90" t="str">
        <f>'1-GBP'!C90</f>
        <v/>
      </c>
      <c r="M90" s="286">
        <f>IF('3b - EUR - conv.'!M90=0,0,'3a - EUR - local'!M90/'3b - EUR - conv.'!M90)</f>
        <v>0</v>
      </c>
      <c r="N90" s="286">
        <f>IF('3b - EUR - conv.'!N90=0,0,'3a - EUR - local'!N90/'3b - EUR - conv.'!N90)</f>
        <v>0</v>
      </c>
      <c r="O90" s="286">
        <f>IF('3b - EUR - conv.'!O90=0,0,'3a - EUR - local'!O90/'3b - EUR - conv.'!O90)</f>
        <v>0</v>
      </c>
      <c r="P90" s="286">
        <f>IF('3b - EUR - conv.'!P90=0,0,'3a - EUR - local'!P90/'3b - EUR - conv.'!P90)</f>
        <v>0</v>
      </c>
      <c r="Q90" s="286">
        <f>IF('3b - EUR - conv.'!Q90=0,0,'3a - EUR - local'!Q90/'3b - EUR - conv.'!Q90)</f>
        <v>0</v>
      </c>
      <c r="R90" s="286">
        <f>IF('3b - EUR - conv.'!R90=0,0,'3a - EUR - local'!R90/'3b - EUR - conv.'!R90)</f>
        <v>0</v>
      </c>
      <c r="S90" s="286">
        <f>IF('3b - EUR - conv.'!S90=0,0,'3a - EUR - local'!S90/'3b - EUR - conv.'!S90)</f>
        <v>0</v>
      </c>
      <c r="T90" s="286">
        <f>IF('3b - EUR - conv.'!T90=0,0,'3a - EUR - local'!T90/'3b - EUR - conv.'!T90)</f>
        <v>0</v>
      </c>
      <c r="U90" s="286">
        <f>IF('3b - EUR - conv.'!U90=0,0,'3a - EUR - local'!U90/'3b - EUR - conv.'!U90)</f>
        <v>0</v>
      </c>
      <c r="V90" s="286">
        <f>IF('3b - EUR - conv.'!V90=0,0,'3a - EUR - local'!V90/'3b - EUR - conv.'!V90)</f>
        <v>0</v>
      </c>
      <c r="W90" s="286">
        <f>IF('3b - EUR - conv.'!W90=0,0,'3a - EUR - local'!W90/'3b - EUR - conv.'!W90)</f>
        <v>0</v>
      </c>
      <c r="X90" s="286">
        <f>IF('3b - EUR - conv.'!X90=0,0,'3a - EUR - local'!X90/'3b - EUR - conv.'!X90)</f>
        <v>0</v>
      </c>
      <c r="Y90" s="286">
        <f>IF('3b - EUR - conv.'!Y90=0,0,'3a - EUR - local'!Y90/'3b - EUR - conv.'!Y90)</f>
        <v>0</v>
      </c>
      <c r="Z90" s="286">
        <f>IF('3b - EUR - conv.'!Z90=0,0,'3a - EUR - local'!Z90/'3b - EUR - conv.'!Z90)</f>
        <v>0</v>
      </c>
      <c r="AA90" s="286">
        <f>IF('3b - EUR - conv.'!AA90=0,0,'3a - EUR - local'!AA90/'3b - EUR - conv.'!AA90)</f>
        <v>0</v>
      </c>
      <c r="AB90" s="286">
        <f>IF('3b - EUR - conv.'!AB90=0,0,'3a - EUR - local'!AB90/'3b - EUR - conv.'!AB90)</f>
        <v>0</v>
      </c>
      <c r="AC90" s="286">
        <f>IF('3b - EUR - conv.'!AC90=0,0,'3a - EUR - local'!AC90/'3b - EUR - conv.'!AC90)</f>
        <v>0</v>
      </c>
      <c r="AD90" s="286">
        <f>IF('3b - EUR - conv.'!AD90=0,0,'3a - EUR - local'!AD90/'3b - EUR - conv.'!AD90)</f>
        <v>0</v>
      </c>
      <c r="AE90" s="286">
        <f>IF('3b - EUR - conv.'!AE90=0,0,'3a - EUR - local'!AE90/'3b - EUR - conv.'!AE90)</f>
        <v>0</v>
      </c>
      <c r="AF90" s="286">
        <f>IF('3b - EUR - conv.'!AF90=0,0,'3a - EUR - local'!AF90/'3b - EUR - conv.'!AF90)</f>
        <v>0</v>
      </c>
      <c r="AG90" s="286">
        <f>IF('3b - EUR - conv.'!AG90=0,0,'3a - EUR - local'!AG90/'3b - EUR - conv.'!AG90)</f>
        <v>0</v>
      </c>
      <c r="AH90" s="286">
        <f>IF('3b - EUR - conv.'!AH90=0,0,'3a - EUR - local'!AH90/'3b - EUR - conv.'!AH90)</f>
        <v>0</v>
      </c>
      <c r="AI90" s="286">
        <f>IF('3b - EUR - conv.'!AI90=0,0,'3a - EUR - local'!AI90/'3b - EUR - conv.'!AI90)</f>
        <v>0</v>
      </c>
      <c r="AJ90" s="286">
        <f>IF('3b - EUR - conv.'!AJ90=0,0,'3a - EUR - local'!AJ90/'3b - EUR - conv.'!AJ90)</f>
        <v>0</v>
      </c>
      <c r="AK90" s="286">
        <f>IF('3b - EUR - conv.'!AK90=0,0,'3a - EUR - local'!AK90/'3b - EUR - conv.'!AK90)</f>
        <v>0</v>
      </c>
      <c r="AL90" s="286">
        <f>IF('3b - EUR - conv.'!AL90=0,0,'3a - EUR - local'!AL90/'3b - EUR - conv.'!AL90)</f>
        <v>0</v>
      </c>
      <c r="AM90" s="286">
        <f>IF('3b - EUR - conv.'!AM90=0,0,'3a - EUR - local'!AM90/'3b - EUR - conv.'!AM90)</f>
        <v>0</v>
      </c>
      <c r="AN90" s="286">
        <f>IF('3b - EUR - conv.'!AN90=0,0,'3a - EUR - local'!AN90/'3b - EUR - conv.'!AN90)</f>
        <v>0</v>
      </c>
      <c r="AO90" s="286">
        <f>IF('3b - EUR - conv.'!AO90=0,0,'3a - EUR - local'!AO90/'3b - EUR - conv.'!AO90)</f>
        <v>0</v>
      </c>
      <c r="AP90" s="286">
        <f>IF('3b - EUR - conv.'!AP90=0,0,'3a - EUR - local'!AP90/'3b - EUR - conv.'!AP90)</f>
        <v>0</v>
      </c>
      <c r="AQ90" s="349"/>
    </row>
    <row r="91" spans="1:43" customFormat="1" ht="15.75" outlineLevel="2">
      <c r="A91" s="211" t="str">
        <f>A56&amp;"."&amp;A88&amp;"."&amp;A57&amp;"."&amp;B91</f>
        <v>1.d.2.3</v>
      </c>
      <c r="B91">
        <v>3</v>
      </c>
      <c r="C91" t="str">
        <f>'1-GBP'!C91</f>
        <v/>
      </c>
      <c r="M91" s="286">
        <f>IF('3b - EUR - conv.'!M91=0,0,'3a - EUR - local'!M91/'3b - EUR - conv.'!M91)</f>
        <v>0</v>
      </c>
      <c r="N91" s="286">
        <f>IF('3b - EUR - conv.'!N91=0,0,'3a - EUR - local'!N91/'3b - EUR - conv.'!N91)</f>
        <v>0</v>
      </c>
      <c r="O91" s="286">
        <f>IF('3b - EUR - conv.'!O91=0,0,'3a - EUR - local'!O91/'3b - EUR - conv.'!O91)</f>
        <v>0</v>
      </c>
      <c r="P91" s="286">
        <f>IF('3b - EUR - conv.'!P91=0,0,'3a - EUR - local'!P91/'3b - EUR - conv.'!P91)</f>
        <v>0</v>
      </c>
      <c r="Q91" s="286">
        <f>IF('3b - EUR - conv.'!Q91=0,0,'3a - EUR - local'!Q91/'3b - EUR - conv.'!Q91)</f>
        <v>0</v>
      </c>
      <c r="R91" s="286">
        <f>IF('3b - EUR - conv.'!R91=0,0,'3a - EUR - local'!R91/'3b - EUR - conv.'!R91)</f>
        <v>0</v>
      </c>
      <c r="S91" s="286">
        <f>IF('3b - EUR - conv.'!S91=0,0,'3a - EUR - local'!S91/'3b - EUR - conv.'!S91)</f>
        <v>0</v>
      </c>
      <c r="T91" s="286">
        <f>IF('3b - EUR - conv.'!T91=0,0,'3a - EUR - local'!T91/'3b - EUR - conv.'!T91)</f>
        <v>0</v>
      </c>
      <c r="U91" s="286">
        <f>IF('3b - EUR - conv.'!U91=0,0,'3a - EUR - local'!U91/'3b - EUR - conv.'!U91)</f>
        <v>0</v>
      </c>
      <c r="V91" s="286">
        <f>IF('3b - EUR - conv.'!V91=0,0,'3a - EUR - local'!V91/'3b - EUR - conv.'!V91)</f>
        <v>0</v>
      </c>
      <c r="W91" s="286">
        <f>IF('3b - EUR - conv.'!W91=0,0,'3a - EUR - local'!W91/'3b - EUR - conv.'!W91)</f>
        <v>0</v>
      </c>
      <c r="X91" s="286">
        <f>IF('3b - EUR - conv.'!X91=0,0,'3a - EUR - local'!X91/'3b - EUR - conv.'!X91)</f>
        <v>0</v>
      </c>
      <c r="Y91" s="286">
        <f>IF('3b - EUR - conv.'!Y91=0,0,'3a - EUR - local'!Y91/'3b - EUR - conv.'!Y91)</f>
        <v>0</v>
      </c>
      <c r="Z91" s="286">
        <f>IF('3b - EUR - conv.'!Z91=0,0,'3a - EUR - local'!Z91/'3b - EUR - conv.'!Z91)</f>
        <v>0</v>
      </c>
      <c r="AA91" s="286">
        <f>IF('3b - EUR - conv.'!AA91=0,0,'3a - EUR - local'!AA91/'3b - EUR - conv.'!AA91)</f>
        <v>0</v>
      </c>
      <c r="AB91" s="286">
        <f>IF('3b - EUR - conv.'!AB91=0,0,'3a - EUR - local'!AB91/'3b - EUR - conv.'!AB91)</f>
        <v>0</v>
      </c>
      <c r="AC91" s="286">
        <f>IF('3b - EUR - conv.'!AC91=0,0,'3a - EUR - local'!AC91/'3b - EUR - conv.'!AC91)</f>
        <v>0</v>
      </c>
      <c r="AD91" s="286">
        <f>IF('3b - EUR - conv.'!AD91=0,0,'3a - EUR - local'!AD91/'3b - EUR - conv.'!AD91)</f>
        <v>0</v>
      </c>
      <c r="AE91" s="286">
        <f>IF('3b - EUR - conv.'!AE91=0,0,'3a - EUR - local'!AE91/'3b - EUR - conv.'!AE91)</f>
        <v>0</v>
      </c>
      <c r="AF91" s="286">
        <f>IF('3b - EUR - conv.'!AF91=0,0,'3a - EUR - local'!AF91/'3b - EUR - conv.'!AF91)</f>
        <v>0</v>
      </c>
      <c r="AG91" s="286">
        <f>IF('3b - EUR - conv.'!AG91=0,0,'3a - EUR - local'!AG91/'3b - EUR - conv.'!AG91)</f>
        <v>0</v>
      </c>
      <c r="AH91" s="286">
        <f>IF('3b - EUR - conv.'!AH91=0,0,'3a - EUR - local'!AH91/'3b - EUR - conv.'!AH91)</f>
        <v>0</v>
      </c>
      <c r="AI91" s="286">
        <f>IF('3b - EUR - conv.'!AI91=0,0,'3a - EUR - local'!AI91/'3b - EUR - conv.'!AI91)</f>
        <v>0</v>
      </c>
      <c r="AJ91" s="286">
        <f>IF('3b - EUR - conv.'!AJ91=0,0,'3a - EUR - local'!AJ91/'3b - EUR - conv.'!AJ91)</f>
        <v>0</v>
      </c>
      <c r="AK91" s="286">
        <f>IF('3b - EUR - conv.'!AK91=0,0,'3a - EUR - local'!AK91/'3b - EUR - conv.'!AK91)</f>
        <v>0</v>
      </c>
      <c r="AL91" s="286">
        <f>IF('3b - EUR - conv.'!AL91=0,0,'3a - EUR - local'!AL91/'3b - EUR - conv.'!AL91)</f>
        <v>0</v>
      </c>
      <c r="AM91" s="286">
        <f>IF('3b - EUR - conv.'!AM91=0,0,'3a - EUR - local'!AM91/'3b - EUR - conv.'!AM91)</f>
        <v>0</v>
      </c>
      <c r="AN91" s="286">
        <f>IF('3b - EUR - conv.'!AN91=0,0,'3a - EUR - local'!AN91/'3b - EUR - conv.'!AN91)</f>
        <v>0</v>
      </c>
      <c r="AO91" s="286">
        <f>IF('3b - EUR - conv.'!AO91=0,0,'3a - EUR - local'!AO91/'3b - EUR - conv.'!AO91)</f>
        <v>0</v>
      </c>
      <c r="AP91" s="286">
        <f>IF('3b - EUR - conv.'!AP91=0,0,'3a - EUR - local'!AP91/'3b - EUR - conv.'!AP91)</f>
        <v>0</v>
      </c>
      <c r="AQ91" s="349"/>
    </row>
    <row r="92" spans="1:43" customFormat="1" ht="15.75" outlineLevel="2">
      <c r="A92" s="211" t="str">
        <f>A56&amp;"."&amp;A88&amp;"."&amp;A57&amp;"."&amp;B92</f>
        <v>1.d.2.4</v>
      </c>
      <c r="B92">
        <v>4</v>
      </c>
      <c r="C92" t="str">
        <f>'1-GBP'!C92</f>
        <v/>
      </c>
      <c r="M92" s="286">
        <f>IF('3b - EUR - conv.'!M92=0,0,'3a - EUR - local'!M92/'3b - EUR - conv.'!M92)</f>
        <v>0</v>
      </c>
      <c r="N92" s="286">
        <f>IF('3b - EUR - conv.'!N92=0,0,'3a - EUR - local'!N92/'3b - EUR - conv.'!N92)</f>
        <v>0</v>
      </c>
      <c r="O92" s="286">
        <f>IF('3b - EUR - conv.'!O92=0,0,'3a - EUR - local'!O92/'3b - EUR - conv.'!O92)</f>
        <v>0</v>
      </c>
      <c r="P92" s="286">
        <f>IF('3b - EUR - conv.'!P92=0,0,'3a - EUR - local'!P92/'3b - EUR - conv.'!P92)</f>
        <v>0</v>
      </c>
      <c r="Q92" s="286">
        <f>IF('3b - EUR - conv.'!Q92=0,0,'3a - EUR - local'!Q92/'3b - EUR - conv.'!Q92)</f>
        <v>0</v>
      </c>
      <c r="R92" s="286">
        <f>IF('3b - EUR - conv.'!R92=0,0,'3a - EUR - local'!R92/'3b - EUR - conv.'!R92)</f>
        <v>0</v>
      </c>
      <c r="S92" s="286">
        <f>IF('3b - EUR - conv.'!S92=0,0,'3a - EUR - local'!S92/'3b - EUR - conv.'!S92)</f>
        <v>0</v>
      </c>
      <c r="T92" s="286">
        <f>IF('3b - EUR - conv.'!T92=0,0,'3a - EUR - local'!T92/'3b - EUR - conv.'!T92)</f>
        <v>0</v>
      </c>
      <c r="U92" s="286">
        <f>IF('3b - EUR - conv.'!U92=0,0,'3a - EUR - local'!U92/'3b - EUR - conv.'!U92)</f>
        <v>0</v>
      </c>
      <c r="V92" s="286">
        <f>IF('3b - EUR - conv.'!V92=0,0,'3a - EUR - local'!V92/'3b - EUR - conv.'!V92)</f>
        <v>0</v>
      </c>
      <c r="W92" s="286">
        <f>IF('3b - EUR - conv.'!W92=0,0,'3a - EUR - local'!W92/'3b - EUR - conv.'!W92)</f>
        <v>0</v>
      </c>
      <c r="X92" s="286">
        <f>IF('3b - EUR - conv.'!X92=0,0,'3a - EUR - local'!X92/'3b - EUR - conv.'!X92)</f>
        <v>0</v>
      </c>
      <c r="Y92" s="286">
        <f>IF('3b - EUR - conv.'!Y92=0,0,'3a - EUR - local'!Y92/'3b - EUR - conv.'!Y92)</f>
        <v>0</v>
      </c>
      <c r="Z92" s="286">
        <f>IF('3b - EUR - conv.'!Z92=0,0,'3a - EUR - local'!Z92/'3b - EUR - conv.'!Z92)</f>
        <v>0</v>
      </c>
      <c r="AA92" s="286">
        <f>IF('3b - EUR - conv.'!AA92=0,0,'3a - EUR - local'!AA92/'3b - EUR - conv.'!AA92)</f>
        <v>0</v>
      </c>
      <c r="AB92" s="286">
        <f>IF('3b - EUR - conv.'!AB92=0,0,'3a - EUR - local'!AB92/'3b - EUR - conv.'!AB92)</f>
        <v>0</v>
      </c>
      <c r="AC92" s="286">
        <f>IF('3b - EUR - conv.'!AC92=0,0,'3a - EUR - local'!AC92/'3b - EUR - conv.'!AC92)</f>
        <v>0</v>
      </c>
      <c r="AD92" s="286">
        <f>IF('3b - EUR - conv.'!AD92=0,0,'3a - EUR - local'!AD92/'3b - EUR - conv.'!AD92)</f>
        <v>0</v>
      </c>
      <c r="AE92" s="286">
        <f>IF('3b - EUR - conv.'!AE92=0,0,'3a - EUR - local'!AE92/'3b - EUR - conv.'!AE92)</f>
        <v>0</v>
      </c>
      <c r="AF92" s="286">
        <f>IF('3b - EUR - conv.'!AF92=0,0,'3a - EUR - local'!AF92/'3b - EUR - conv.'!AF92)</f>
        <v>0</v>
      </c>
      <c r="AG92" s="286">
        <f>IF('3b - EUR - conv.'!AG92=0,0,'3a - EUR - local'!AG92/'3b - EUR - conv.'!AG92)</f>
        <v>0</v>
      </c>
      <c r="AH92" s="286">
        <f>IF('3b - EUR - conv.'!AH92=0,0,'3a - EUR - local'!AH92/'3b - EUR - conv.'!AH92)</f>
        <v>0</v>
      </c>
      <c r="AI92" s="286">
        <f>IF('3b - EUR - conv.'!AI92=0,0,'3a - EUR - local'!AI92/'3b - EUR - conv.'!AI92)</f>
        <v>0</v>
      </c>
      <c r="AJ92" s="286">
        <f>IF('3b - EUR - conv.'!AJ92=0,0,'3a - EUR - local'!AJ92/'3b - EUR - conv.'!AJ92)</f>
        <v>0</v>
      </c>
      <c r="AK92" s="286">
        <f>IF('3b - EUR - conv.'!AK92=0,0,'3a - EUR - local'!AK92/'3b - EUR - conv.'!AK92)</f>
        <v>0</v>
      </c>
      <c r="AL92" s="286">
        <f>IF('3b - EUR - conv.'!AL92=0,0,'3a - EUR - local'!AL92/'3b - EUR - conv.'!AL92)</f>
        <v>0</v>
      </c>
      <c r="AM92" s="286">
        <f>IF('3b - EUR - conv.'!AM92=0,0,'3a - EUR - local'!AM92/'3b - EUR - conv.'!AM92)</f>
        <v>0</v>
      </c>
      <c r="AN92" s="286">
        <f>IF('3b - EUR - conv.'!AN92=0,0,'3a - EUR - local'!AN92/'3b - EUR - conv.'!AN92)</f>
        <v>0</v>
      </c>
      <c r="AO92" s="286">
        <f>IF('3b - EUR - conv.'!AO92=0,0,'3a - EUR - local'!AO92/'3b - EUR - conv.'!AO92)</f>
        <v>0</v>
      </c>
      <c r="AP92" s="286">
        <f>IF('3b - EUR - conv.'!AP92=0,0,'3a - EUR - local'!AP92/'3b - EUR - conv.'!AP92)</f>
        <v>0</v>
      </c>
      <c r="AQ92" s="349"/>
    </row>
    <row r="93" spans="1:43" customFormat="1" ht="15.75" outlineLevel="2">
      <c r="A93" s="211" t="str">
        <f>A56&amp;"."&amp;A88&amp;"."&amp;A57&amp;"."&amp;B93</f>
        <v>1.d.2.5</v>
      </c>
      <c r="B93">
        <v>5</v>
      </c>
      <c r="C93" t="str">
        <f>'1-GBP'!C93</f>
        <v/>
      </c>
      <c r="M93" s="286">
        <f>IF('3b - EUR - conv.'!M93=0,0,'3a - EUR - local'!M93/'3b - EUR - conv.'!M93)</f>
        <v>0</v>
      </c>
      <c r="N93" s="286">
        <f>IF('3b - EUR - conv.'!N93=0,0,'3a - EUR - local'!N93/'3b - EUR - conv.'!N93)</f>
        <v>0</v>
      </c>
      <c r="O93" s="286">
        <f>IF('3b - EUR - conv.'!O93=0,0,'3a - EUR - local'!O93/'3b - EUR - conv.'!O93)</f>
        <v>0</v>
      </c>
      <c r="P93" s="286">
        <f>IF('3b - EUR - conv.'!P93=0,0,'3a - EUR - local'!P93/'3b - EUR - conv.'!P93)</f>
        <v>0</v>
      </c>
      <c r="Q93" s="286">
        <f>IF('3b - EUR - conv.'!Q93=0,0,'3a - EUR - local'!Q93/'3b - EUR - conv.'!Q93)</f>
        <v>0</v>
      </c>
      <c r="R93" s="286">
        <f>IF('3b - EUR - conv.'!R93=0,0,'3a - EUR - local'!R93/'3b - EUR - conv.'!R93)</f>
        <v>0</v>
      </c>
      <c r="S93" s="286">
        <f>IF('3b - EUR - conv.'!S93=0,0,'3a - EUR - local'!S93/'3b - EUR - conv.'!S93)</f>
        <v>0</v>
      </c>
      <c r="T93" s="286">
        <f>IF('3b - EUR - conv.'!T93=0,0,'3a - EUR - local'!T93/'3b - EUR - conv.'!T93)</f>
        <v>0</v>
      </c>
      <c r="U93" s="286">
        <f>IF('3b - EUR - conv.'!U93=0,0,'3a - EUR - local'!U93/'3b - EUR - conv.'!U93)</f>
        <v>0</v>
      </c>
      <c r="V93" s="286">
        <f>IF('3b - EUR - conv.'!V93=0,0,'3a - EUR - local'!V93/'3b - EUR - conv.'!V93)</f>
        <v>0</v>
      </c>
      <c r="W93" s="286">
        <f>IF('3b - EUR - conv.'!W93=0,0,'3a - EUR - local'!W93/'3b - EUR - conv.'!W93)</f>
        <v>0</v>
      </c>
      <c r="X93" s="286">
        <f>IF('3b - EUR - conv.'!X93=0,0,'3a - EUR - local'!X93/'3b - EUR - conv.'!X93)</f>
        <v>0</v>
      </c>
      <c r="Y93" s="286">
        <f>IF('3b - EUR - conv.'!Y93=0,0,'3a - EUR - local'!Y93/'3b - EUR - conv.'!Y93)</f>
        <v>0</v>
      </c>
      <c r="Z93" s="286">
        <f>IF('3b - EUR - conv.'!Z93=0,0,'3a - EUR - local'!Z93/'3b - EUR - conv.'!Z93)</f>
        <v>0</v>
      </c>
      <c r="AA93" s="286">
        <f>IF('3b - EUR - conv.'!AA93=0,0,'3a - EUR - local'!AA93/'3b - EUR - conv.'!AA93)</f>
        <v>0</v>
      </c>
      <c r="AB93" s="286">
        <f>IF('3b - EUR - conv.'!AB93=0,0,'3a - EUR - local'!AB93/'3b - EUR - conv.'!AB93)</f>
        <v>0</v>
      </c>
      <c r="AC93" s="286">
        <f>IF('3b - EUR - conv.'!AC93=0,0,'3a - EUR - local'!AC93/'3b - EUR - conv.'!AC93)</f>
        <v>0</v>
      </c>
      <c r="AD93" s="286">
        <f>IF('3b - EUR - conv.'!AD93=0,0,'3a - EUR - local'!AD93/'3b - EUR - conv.'!AD93)</f>
        <v>0</v>
      </c>
      <c r="AE93" s="286">
        <f>IF('3b - EUR - conv.'!AE93=0,0,'3a - EUR - local'!AE93/'3b - EUR - conv.'!AE93)</f>
        <v>0</v>
      </c>
      <c r="AF93" s="286">
        <f>IF('3b - EUR - conv.'!AF93=0,0,'3a - EUR - local'!AF93/'3b - EUR - conv.'!AF93)</f>
        <v>0</v>
      </c>
      <c r="AG93" s="286">
        <f>IF('3b - EUR - conv.'!AG93=0,0,'3a - EUR - local'!AG93/'3b - EUR - conv.'!AG93)</f>
        <v>0</v>
      </c>
      <c r="AH93" s="286">
        <f>IF('3b - EUR - conv.'!AH93=0,0,'3a - EUR - local'!AH93/'3b - EUR - conv.'!AH93)</f>
        <v>0</v>
      </c>
      <c r="AI93" s="286">
        <f>IF('3b - EUR - conv.'!AI93=0,0,'3a - EUR - local'!AI93/'3b - EUR - conv.'!AI93)</f>
        <v>0</v>
      </c>
      <c r="AJ93" s="286">
        <f>IF('3b - EUR - conv.'!AJ93=0,0,'3a - EUR - local'!AJ93/'3b - EUR - conv.'!AJ93)</f>
        <v>0</v>
      </c>
      <c r="AK93" s="286">
        <f>IF('3b - EUR - conv.'!AK93=0,0,'3a - EUR - local'!AK93/'3b - EUR - conv.'!AK93)</f>
        <v>0</v>
      </c>
      <c r="AL93" s="286">
        <f>IF('3b - EUR - conv.'!AL93=0,0,'3a - EUR - local'!AL93/'3b - EUR - conv.'!AL93)</f>
        <v>0</v>
      </c>
      <c r="AM93" s="286">
        <f>IF('3b - EUR - conv.'!AM93=0,0,'3a - EUR - local'!AM93/'3b - EUR - conv.'!AM93)</f>
        <v>0</v>
      </c>
      <c r="AN93" s="286">
        <f>IF('3b - EUR - conv.'!AN93=0,0,'3a - EUR - local'!AN93/'3b - EUR - conv.'!AN93)</f>
        <v>0</v>
      </c>
      <c r="AO93" s="286">
        <f>IF('3b - EUR - conv.'!AO93=0,0,'3a - EUR - local'!AO93/'3b - EUR - conv.'!AO93)</f>
        <v>0</v>
      </c>
      <c r="AP93" s="286">
        <f>IF('3b - EUR - conv.'!AP93=0,0,'3a - EUR - local'!AP93/'3b - EUR - conv.'!AP93)</f>
        <v>0</v>
      </c>
      <c r="AQ93" s="349"/>
    </row>
    <row r="94" spans="1:43" customFormat="1" ht="15.75" outlineLevel="2">
      <c r="A94" s="211" t="str">
        <f>A56&amp;"."&amp;A88&amp;"."&amp;A57&amp;"."&amp;B94</f>
        <v>1.d.2.6</v>
      </c>
      <c r="B94">
        <v>6</v>
      </c>
      <c r="C94" t="str">
        <f>'1-GBP'!C94</f>
        <v/>
      </c>
      <c r="M94" s="286">
        <f>IF('3b - EUR - conv.'!M94=0,0,'3a - EUR - local'!M94/'3b - EUR - conv.'!M94)</f>
        <v>0</v>
      </c>
      <c r="N94" s="286">
        <f>IF('3b - EUR - conv.'!N94=0,0,'3a - EUR - local'!N94/'3b - EUR - conv.'!N94)</f>
        <v>0</v>
      </c>
      <c r="O94" s="286">
        <f>IF('3b - EUR - conv.'!O94=0,0,'3a - EUR - local'!O94/'3b - EUR - conv.'!O94)</f>
        <v>0</v>
      </c>
      <c r="P94" s="286">
        <f>IF('3b - EUR - conv.'!P94=0,0,'3a - EUR - local'!P94/'3b - EUR - conv.'!P94)</f>
        <v>0</v>
      </c>
      <c r="Q94" s="286">
        <f>IF('3b - EUR - conv.'!Q94=0,0,'3a - EUR - local'!Q94/'3b - EUR - conv.'!Q94)</f>
        <v>0</v>
      </c>
      <c r="R94" s="286">
        <f>IF('3b - EUR - conv.'!R94=0,0,'3a - EUR - local'!R94/'3b - EUR - conv.'!R94)</f>
        <v>0</v>
      </c>
      <c r="S94" s="286">
        <f>IF('3b - EUR - conv.'!S94=0,0,'3a - EUR - local'!S94/'3b - EUR - conv.'!S94)</f>
        <v>0</v>
      </c>
      <c r="T94" s="286">
        <f>IF('3b - EUR - conv.'!T94=0,0,'3a - EUR - local'!T94/'3b - EUR - conv.'!T94)</f>
        <v>0</v>
      </c>
      <c r="U94" s="286">
        <f>IF('3b - EUR - conv.'!U94=0,0,'3a - EUR - local'!U94/'3b - EUR - conv.'!U94)</f>
        <v>0</v>
      </c>
      <c r="V94" s="286">
        <f>IF('3b - EUR - conv.'!V94=0,0,'3a - EUR - local'!V94/'3b - EUR - conv.'!V94)</f>
        <v>0</v>
      </c>
      <c r="W94" s="286">
        <f>IF('3b - EUR - conv.'!W94=0,0,'3a - EUR - local'!W94/'3b - EUR - conv.'!W94)</f>
        <v>0</v>
      </c>
      <c r="X94" s="286">
        <f>IF('3b - EUR - conv.'!X94=0,0,'3a - EUR - local'!X94/'3b - EUR - conv.'!X94)</f>
        <v>0</v>
      </c>
      <c r="Y94" s="286">
        <f>IF('3b - EUR - conv.'!Y94=0,0,'3a - EUR - local'!Y94/'3b - EUR - conv.'!Y94)</f>
        <v>0</v>
      </c>
      <c r="Z94" s="286">
        <f>IF('3b - EUR - conv.'!Z94=0,0,'3a - EUR - local'!Z94/'3b - EUR - conv.'!Z94)</f>
        <v>0</v>
      </c>
      <c r="AA94" s="286">
        <f>IF('3b - EUR - conv.'!AA94=0,0,'3a - EUR - local'!AA94/'3b - EUR - conv.'!AA94)</f>
        <v>0</v>
      </c>
      <c r="AB94" s="286">
        <f>IF('3b - EUR - conv.'!AB94=0,0,'3a - EUR - local'!AB94/'3b - EUR - conv.'!AB94)</f>
        <v>0</v>
      </c>
      <c r="AC94" s="286">
        <f>IF('3b - EUR - conv.'!AC94=0,0,'3a - EUR - local'!AC94/'3b - EUR - conv.'!AC94)</f>
        <v>0</v>
      </c>
      <c r="AD94" s="286">
        <f>IF('3b - EUR - conv.'!AD94=0,0,'3a - EUR - local'!AD94/'3b - EUR - conv.'!AD94)</f>
        <v>0</v>
      </c>
      <c r="AE94" s="286">
        <f>IF('3b - EUR - conv.'!AE94=0,0,'3a - EUR - local'!AE94/'3b - EUR - conv.'!AE94)</f>
        <v>0</v>
      </c>
      <c r="AF94" s="286">
        <f>IF('3b - EUR - conv.'!AF94=0,0,'3a - EUR - local'!AF94/'3b - EUR - conv.'!AF94)</f>
        <v>0</v>
      </c>
      <c r="AG94" s="286">
        <f>IF('3b - EUR - conv.'!AG94=0,0,'3a - EUR - local'!AG94/'3b - EUR - conv.'!AG94)</f>
        <v>0</v>
      </c>
      <c r="AH94" s="286">
        <f>IF('3b - EUR - conv.'!AH94=0,0,'3a - EUR - local'!AH94/'3b - EUR - conv.'!AH94)</f>
        <v>0</v>
      </c>
      <c r="AI94" s="286">
        <f>IF('3b - EUR - conv.'!AI94=0,0,'3a - EUR - local'!AI94/'3b - EUR - conv.'!AI94)</f>
        <v>0</v>
      </c>
      <c r="AJ94" s="286">
        <f>IF('3b - EUR - conv.'!AJ94=0,0,'3a - EUR - local'!AJ94/'3b - EUR - conv.'!AJ94)</f>
        <v>0</v>
      </c>
      <c r="AK94" s="286">
        <f>IF('3b - EUR - conv.'!AK94=0,0,'3a - EUR - local'!AK94/'3b - EUR - conv.'!AK94)</f>
        <v>0</v>
      </c>
      <c r="AL94" s="286">
        <f>IF('3b - EUR - conv.'!AL94=0,0,'3a - EUR - local'!AL94/'3b - EUR - conv.'!AL94)</f>
        <v>0</v>
      </c>
      <c r="AM94" s="286">
        <f>IF('3b - EUR - conv.'!AM94=0,0,'3a - EUR - local'!AM94/'3b - EUR - conv.'!AM94)</f>
        <v>0</v>
      </c>
      <c r="AN94" s="286">
        <f>IF('3b - EUR - conv.'!AN94=0,0,'3a - EUR - local'!AN94/'3b - EUR - conv.'!AN94)</f>
        <v>0</v>
      </c>
      <c r="AO94" s="286">
        <f>IF('3b - EUR - conv.'!AO94=0,0,'3a - EUR - local'!AO94/'3b - EUR - conv.'!AO94)</f>
        <v>0</v>
      </c>
      <c r="AP94" s="286">
        <f>IF('3b - EUR - conv.'!AP94=0,0,'3a - EUR - local'!AP94/'3b - EUR - conv.'!AP94)</f>
        <v>0</v>
      </c>
      <c r="AQ94" s="349"/>
    </row>
    <row r="95" spans="1:43" customFormat="1" ht="15.75" outlineLevel="2">
      <c r="A95" s="211" t="str">
        <f>A56&amp;"."&amp;A88&amp;"."&amp;A57&amp;"."&amp;B95</f>
        <v>1.d.2.7</v>
      </c>
      <c r="B95">
        <v>7</v>
      </c>
      <c r="C95" t="str">
        <f>'1-GBP'!C95</f>
        <v/>
      </c>
      <c r="M95" s="286">
        <f>IF('3b - EUR - conv.'!M95=0,0,'3a - EUR - local'!M95/'3b - EUR - conv.'!M95)</f>
        <v>0</v>
      </c>
      <c r="N95" s="286">
        <f>IF('3b - EUR - conv.'!N95=0,0,'3a - EUR - local'!N95/'3b - EUR - conv.'!N95)</f>
        <v>0</v>
      </c>
      <c r="O95" s="286">
        <f>IF('3b - EUR - conv.'!O95=0,0,'3a - EUR - local'!O95/'3b - EUR - conv.'!O95)</f>
        <v>0</v>
      </c>
      <c r="P95" s="286">
        <f>IF('3b - EUR - conv.'!P95=0,0,'3a - EUR - local'!P95/'3b - EUR - conv.'!P95)</f>
        <v>0</v>
      </c>
      <c r="Q95" s="286">
        <f>IF('3b - EUR - conv.'!Q95=0,0,'3a - EUR - local'!Q95/'3b - EUR - conv.'!Q95)</f>
        <v>0</v>
      </c>
      <c r="R95" s="286">
        <f>IF('3b - EUR - conv.'!R95=0,0,'3a - EUR - local'!R95/'3b - EUR - conv.'!R95)</f>
        <v>0</v>
      </c>
      <c r="S95" s="286">
        <f>IF('3b - EUR - conv.'!S95=0,0,'3a - EUR - local'!S95/'3b - EUR - conv.'!S95)</f>
        <v>0</v>
      </c>
      <c r="T95" s="286">
        <f>IF('3b - EUR - conv.'!T95=0,0,'3a - EUR - local'!T95/'3b - EUR - conv.'!T95)</f>
        <v>0</v>
      </c>
      <c r="U95" s="286">
        <f>IF('3b - EUR - conv.'!U95=0,0,'3a - EUR - local'!U95/'3b - EUR - conv.'!U95)</f>
        <v>0</v>
      </c>
      <c r="V95" s="286">
        <f>IF('3b - EUR - conv.'!V95=0,0,'3a - EUR - local'!V95/'3b - EUR - conv.'!V95)</f>
        <v>0</v>
      </c>
      <c r="W95" s="286">
        <f>IF('3b - EUR - conv.'!W95=0,0,'3a - EUR - local'!W95/'3b - EUR - conv.'!W95)</f>
        <v>0</v>
      </c>
      <c r="X95" s="286">
        <f>IF('3b - EUR - conv.'!X95=0,0,'3a - EUR - local'!X95/'3b - EUR - conv.'!X95)</f>
        <v>0</v>
      </c>
      <c r="Y95" s="286">
        <f>IF('3b - EUR - conv.'!Y95=0,0,'3a - EUR - local'!Y95/'3b - EUR - conv.'!Y95)</f>
        <v>0</v>
      </c>
      <c r="Z95" s="286">
        <f>IF('3b - EUR - conv.'!Z95=0,0,'3a - EUR - local'!Z95/'3b - EUR - conv.'!Z95)</f>
        <v>0</v>
      </c>
      <c r="AA95" s="286">
        <f>IF('3b - EUR - conv.'!AA95=0,0,'3a - EUR - local'!AA95/'3b - EUR - conv.'!AA95)</f>
        <v>0</v>
      </c>
      <c r="AB95" s="286">
        <f>IF('3b - EUR - conv.'!AB95=0,0,'3a - EUR - local'!AB95/'3b - EUR - conv.'!AB95)</f>
        <v>0</v>
      </c>
      <c r="AC95" s="286">
        <f>IF('3b - EUR - conv.'!AC95=0,0,'3a - EUR - local'!AC95/'3b - EUR - conv.'!AC95)</f>
        <v>0</v>
      </c>
      <c r="AD95" s="286">
        <f>IF('3b - EUR - conv.'!AD95=0,0,'3a - EUR - local'!AD95/'3b - EUR - conv.'!AD95)</f>
        <v>0</v>
      </c>
      <c r="AE95" s="286">
        <f>IF('3b - EUR - conv.'!AE95=0,0,'3a - EUR - local'!AE95/'3b - EUR - conv.'!AE95)</f>
        <v>0</v>
      </c>
      <c r="AF95" s="286">
        <f>IF('3b - EUR - conv.'!AF95=0,0,'3a - EUR - local'!AF95/'3b - EUR - conv.'!AF95)</f>
        <v>0</v>
      </c>
      <c r="AG95" s="286">
        <f>IF('3b - EUR - conv.'!AG95=0,0,'3a - EUR - local'!AG95/'3b - EUR - conv.'!AG95)</f>
        <v>0</v>
      </c>
      <c r="AH95" s="286">
        <f>IF('3b - EUR - conv.'!AH95=0,0,'3a - EUR - local'!AH95/'3b - EUR - conv.'!AH95)</f>
        <v>0</v>
      </c>
      <c r="AI95" s="286">
        <f>IF('3b - EUR - conv.'!AI95=0,0,'3a - EUR - local'!AI95/'3b - EUR - conv.'!AI95)</f>
        <v>0</v>
      </c>
      <c r="AJ95" s="286">
        <f>IF('3b - EUR - conv.'!AJ95=0,0,'3a - EUR - local'!AJ95/'3b - EUR - conv.'!AJ95)</f>
        <v>0</v>
      </c>
      <c r="AK95" s="286">
        <f>IF('3b - EUR - conv.'!AK95=0,0,'3a - EUR - local'!AK95/'3b - EUR - conv.'!AK95)</f>
        <v>0</v>
      </c>
      <c r="AL95" s="286">
        <f>IF('3b - EUR - conv.'!AL95=0,0,'3a - EUR - local'!AL95/'3b - EUR - conv.'!AL95)</f>
        <v>0</v>
      </c>
      <c r="AM95" s="286">
        <f>IF('3b - EUR - conv.'!AM95=0,0,'3a - EUR - local'!AM95/'3b - EUR - conv.'!AM95)</f>
        <v>0</v>
      </c>
      <c r="AN95" s="286">
        <f>IF('3b - EUR - conv.'!AN95=0,0,'3a - EUR - local'!AN95/'3b - EUR - conv.'!AN95)</f>
        <v>0</v>
      </c>
      <c r="AO95" s="286">
        <f>IF('3b - EUR - conv.'!AO95=0,0,'3a - EUR - local'!AO95/'3b - EUR - conv.'!AO95)</f>
        <v>0</v>
      </c>
      <c r="AP95" s="286">
        <f>IF('3b - EUR - conv.'!AP95=0,0,'3a - EUR - local'!AP95/'3b - EUR - conv.'!AP95)</f>
        <v>0</v>
      </c>
      <c r="AQ95" s="349"/>
    </row>
    <row r="96" spans="1:43" customFormat="1" ht="15.75" outlineLevel="2">
      <c r="A96" s="211" t="str">
        <f>A56&amp;"."&amp;A88&amp;"."&amp;A57&amp;"."&amp;B96</f>
        <v>1.d.2.8</v>
      </c>
      <c r="B96">
        <v>8</v>
      </c>
      <c r="C96" t="str">
        <f>'1-GBP'!C96</f>
        <v/>
      </c>
      <c r="M96" s="286">
        <f>IF('3b - EUR - conv.'!M96=0,0,'3a - EUR - local'!M96/'3b - EUR - conv.'!M96)</f>
        <v>0</v>
      </c>
      <c r="N96" s="286">
        <f>IF('3b - EUR - conv.'!N96=0,0,'3a - EUR - local'!N96/'3b - EUR - conv.'!N96)</f>
        <v>0</v>
      </c>
      <c r="O96" s="286">
        <f>IF('3b - EUR - conv.'!O96=0,0,'3a - EUR - local'!O96/'3b - EUR - conv.'!O96)</f>
        <v>0</v>
      </c>
      <c r="P96" s="286">
        <f>IF('3b - EUR - conv.'!P96=0,0,'3a - EUR - local'!P96/'3b - EUR - conv.'!P96)</f>
        <v>0</v>
      </c>
      <c r="Q96" s="286">
        <f>IF('3b - EUR - conv.'!Q96=0,0,'3a - EUR - local'!Q96/'3b - EUR - conv.'!Q96)</f>
        <v>0</v>
      </c>
      <c r="R96" s="286">
        <f>IF('3b - EUR - conv.'!R96=0,0,'3a - EUR - local'!R96/'3b - EUR - conv.'!R96)</f>
        <v>0</v>
      </c>
      <c r="S96" s="286">
        <f>IF('3b - EUR - conv.'!S96=0,0,'3a - EUR - local'!S96/'3b - EUR - conv.'!S96)</f>
        <v>0</v>
      </c>
      <c r="T96" s="286">
        <f>IF('3b - EUR - conv.'!T96=0,0,'3a - EUR - local'!T96/'3b - EUR - conv.'!T96)</f>
        <v>0</v>
      </c>
      <c r="U96" s="286">
        <f>IF('3b - EUR - conv.'!U96=0,0,'3a - EUR - local'!U96/'3b - EUR - conv.'!U96)</f>
        <v>0</v>
      </c>
      <c r="V96" s="286">
        <f>IF('3b - EUR - conv.'!V96=0,0,'3a - EUR - local'!V96/'3b - EUR - conv.'!V96)</f>
        <v>0</v>
      </c>
      <c r="W96" s="286">
        <f>IF('3b - EUR - conv.'!W96=0,0,'3a - EUR - local'!W96/'3b - EUR - conv.'!W96)</f>
        <v>0</v>
      </c>
      <c r="X96" s="286">
        <f>IF('3b - EUR - conv.'!X96=0,0,'3a - EUR - local'!X96/'3b - EUR - conv.'!X96)</f>
        <v>0</v>
      </c>
      <c r="Y96" s="286">
        <f>IF('3b - EUR - conv.'!Y96=0,0,'3a - EUR - local'!Y96/'3b - EUR - conv.'!Y96)</f>
        <v>0</v>
      </c>
      <c r="Z96" s="286">
        <f>IF('3b - EUR - conv.'!Z96=0,0,'3a - EUR - local'!Z96/'3b - EUR - conv.'!Z96)</f>
        <v>0</v>
      </c>
      <c r="AA96" s="286">
        <f>IF('3b - EUR - conv.'!AA96=0,0,'3a - EUR - local'!AA96/'3b - EUR - conv.'!AA96)</f>
        <v>0</v>
      </c>
      <c r="AB96" s="286">
        <f>IF('3b - EUR - conv.'!AB96=0,0,'3a - EUR - local'!AB96/'3b - EUR - conv.'!AB96)</f>
        <v>0</v>
      </c>
      <c r="AC96" s="286">
        <f>IF('3b - EUR - conv.'!AC96=0,0,'3a - EUR - local'!AC96/'3b - EUR - conv.'!AC96)</f>
        <v>0</v>
      </c>
      <c r="AD96" s="286">
        <f>IF('3b - EUR - conv.'!AD96=0,0,'3a - EUR - local'!AD96/'3b - EUR - conv.'!AD96)</f>
        <v>0</v>
      </c>
      <c r="AE96" s="286">
        <f>IF('3b - EUR - conv.'!AE96=0,0,'3a - EUR - local'!AE96/'3b - EUR - conv.'!AE96)</f>
        <v>0</v>
      </c>
      <c r="AF96" s="286">
        <f>IF('3b - EUR - conv.'!AF96=0,0,'3a - EUR - local'!AF96/'3b - EUR - conv.'!AF96)</f>
        <v>0</v>
      </c>
      <c r="AG96" s="286">
        <f>IF('3b - EUR - conv.'!AG96=0,0,'3a - EUR - local'!AG96/'3b - EUR - conv.'!AG96)</f>
        <v>0</v>
      </c>
      <c r="AH96" s="286">
        <f>IF('3b - EUR - conv.'!AH96=0,0,'3a - EUR - local'!AH96/'3b - EUR - conv.'!AH96)</f>
        <v>0</v>
      </c>
      <c r="AI96" s="286">
        <f>IF('3b - EUR - conv.'!AI96=0,0,'3a - EUR - local'!AI96/'3b - EUR - conv.'!AI96)</f>
        <v>0</v>
      </c>
      <c r="AJ96" s="286">
        <f>IF('3b - EUR - conv.'!AJ96=0,0,'3a - EUR - local'!AJ96/'3b - EUR - conv.'!AJ96)</f>
        <v>0</v>
      </c>
      <c r="AK96" s="286">
        <f>IF('3b - EUR - conv.'!AK96=0,0,'3a - EUR - local'!AK96/'3b - EUR - conv.'!AK96)</f>
        <v>0</v>
      </c>
      <c r="AL96" s="286">
        <f>IF('3b - EUR - conv.'!AL96=0,0,'3a - EUR - local'!AL96/'3b - EUR - conv.'!AL96)</f>
        <v>0</v>
      </c>
      <c r="AM96" s="286">
        <f>IF('3b - EUR - conv.'!AM96=0,0,'3a - EUR - local'!AM96/'3b - EUR - conv.'!AM96)</f>
        <v>0</v>
      </c>
      <c r="AN96" s="286">
        <f>IF('3b - EUR - conv.'!AN96=0,0,'3a - EUR - local'!AN96/'3b - EUR - conv.'!AN96)</f>
        <v>0</v>
      </c>
      <c r="AO96" s="286">
        <f>IF('3b - EUR - conv.'!AO96=0,0,'3a - EUR - local'!AO96/'3b - EUR - conv.'!AO96)</f>
        <v>0</v>
      </c>
      <c r="AP96" s="286">
        <f>IF('3b - EUR - conv.'!AP96=0,0,'3a - EUR - local'!AP96/'3b - EUR - conv.'!AP96)</f>
        <v>0</v>
      </c>
      <c r="AQ96" s="349"/>
    </row>
    <row r="97" spans="1:43" customFormat="1" ht="15.75" outlineLevel="2">
      <c r="A97" s="211" t="str">
        <f>A56&amp;"."&amp;A88&amp;"."&amp;A57&amp;"."&amp;B97</f>
        <v>1.d.2.9</v>
      </c>
      <c r="B97">
        <v>9</v>
      </c>
      <c r="C97" t="str">
        <f>'1-GBP'!C97</f>
        <v/>
      </c>
      <c r="M97" s="286">
        <f>IF('3b - EUR - conv.'!M97=0,0,'3a - EUR - local'!M97/'3b - EUR - conv.'!M97)</f>
        <v>0</v>
      </c>
      <c r="N97" s="286">
        <f>IF('3b - EUR - conv.'!N97=0,0,'3a - EUR - local'!N97/'3b - EUR - conv.'!N97)</f>
        <v>0</v>
      </c>
      <c r="O97" s="286">
        <f>IF('3b - EUR - conv.'!O97=0,0,'3a - EUR - local'!O97/'3b - EUR - conv.'!O97)</f>
        <v>0</v>
      </c>
      <c r="P97" s="286">
        <f>IF('3b - EUR - conv.'!P97=0,0,'3a - EUR - local'!P97/'3b - EUR - conv.'!P97)</f>
        <v>0</v>
      </c>
      <c r="Q97" s="286">
        <f>IF('3b - EUR - conv.'!Q97=0,0,'3a - EUR - local'!Q97/'3b - EUR - conv.'!Q97)</f>
        <v>0</v>
      </c>
      <c r="R97" s="286">
        <f>IF('3b - EUR - conv.'!R97=0,0,'3a - EUR - local'!R97/'3b - EUR - conv.'!R97)</f>
        <v>0</v>
      </c>
      <c r="S97" s="286">
        <f>IF('3b - EUR - conv.'!S97=0,0,'3a - EUR - local'!S97/'3b - EUR - conv.'!S97)</f>
        <v>0</v>
      </c>
      <c r="T97" s="286">
        <f>IF('3b - EUR - conv.'!T97=0,0,'3a - EUR - local'!T97/'3b - EUR - conv.'!T97)</f>
        <v>0</v>
      </c>
      <c r="U97" s="286">
        <f>IF('3b - EUR - conv.'!U97=0,0,'3a - EUR - local'!U97/'3b - EUR - conv.'!U97)</f>
        <v>0</v>
      </c>
      <c r="V97" s="286">
        <f>IF('3b - EUR - conv.'!V97=0,0,'3a - EUR - local'!V97/'3b - EUR - conv.'!V97)</f>
        <v>0</v>
      </c>
      <c r="W97" s="286">
        <f>IF('3b - EUR - conv.'!W97=0,0,'3a - EUR - local'!W97/'3b - EUR - conv.'!W97)</f>
        <v>0</v>
      </c>
      <c r="X97" s="286">
        <f>IF('3b - EUR - conv.'!X97=0,0,'3a - EUR - local'!X97/'3b - EUR - conv.'!X97)</f>
        <v>0</v>
      </c>
      <c r="Y97" s="286">
        <f>IF('3b - EUR - conv.'!Y97=0,0,'3a - EUR - local'!Y97/'3b - EUR - conv.'!Y97)</f>
        <v>0</v>
      </c>
      <c r="Z97" s="286">
        <f>IF('3b - EUR - conv.'!Z97=0,0,'3a - EUR - local'!Z97/'3b - EUR - conv.'!Z97)</f>
        <v>0</v>
      </c>
      <c r="AA97" s="286">
        <f>IF('3b - EUR - conv.'!AA97=0,0,'3a - EUR - local'!AA97/'3b - EUR - conv.'!AA97)</f>
        <v>0</v>
      </c>
      <c r="AB97" s="286">
        <f>IF('3b - EUR - conv.'!AB97=0,0,'3a - EUR - local'!AB97/'3b - EUR - conv.'!AB97)</f>
        <v>0</v>
      </c>
      <c r="AC97" s="286">
        <f>IF('3b - EUR - conv.'!AC97=0,0,'3a - EUR - local'!AC97/'3b - EUR - conv.'!AC97)</f>
        <v>0</v>
      </c>
      <c r="AD97" s="286">
        <f>IF('3b - EUR - conv.'!AD97=0,0,'3a - EUR - local'!AD97/'3b - EUR - conv.'!AD97)</f>
        <v>0</v>
      </c>
      <c r="AE97" s="286">
        <f>IF('3b - EUR - conv.'!AE97=0,0,'3a - EUR - local'!AE97/'3b - EUR - conv.'!AE97)</f>
        <v>0</v>
      </c>
      <c r="AF97" s="286">
        <f>IF('3b - EUR - conv.'!AF97=0,0,'3a - EUR - local'!AF97/'3b - EUR - conv.'!AF97)</f>
        <v>0</v>
      </c>
      <c r="AG97" s="286">
        <f>IF('3b - EUR - conv.'!AG97=0,0,'3a - EUR - local'!AG97/'3b - EUR - conv.'!AG97)</f>
        <v>0</v>
      </c>
      <c r="AH97" s="286">
        <f>IF('3b - EUR - conv.'!AH97=0,0,'3a - EUR - local'!AH97/'3b - EUR - conv.'!AH97)</f>
        <v>0</v>
      </c>
      <c r="AI97" s="286">
        <f>IF('3b - EUR - conv.'!AI97=0,0,'3a - EUR - local'!AI97/'3b - EUR - conv.'!AI97)</f>
        <v>0</v>
      </c>
      <c r="AJ97" s="286">
        <f>IF('3b - EUR - conv.'!AJ97=0,0,'3a - EUR - local'!AJ97/'3b - EUR - conv.'!AJ97)</f>
        <v>0</v>
      </c>
      <c r="AK97" s="286">
        <f>IF('3b - EUR - conv.'!AK97=0,0,'3a - EUR - local'!AK97/'3b - EUR - conv.'!AK97)</f>
        <v>0</v>
      </c>
      <c r="AL97" s="286">
        <f>IF('3b - EUR - conv.'!AL97=0,0,'3a - EUR - local'!AL97/'3b - EUR - conv.'!AL97)</f>
        <v>0</v>
      </c>
      <c r="AM97" s="286">
        <f>IF('3b - EUR - conv.'!AM97=0,0,'3a - EUR - local'!AM97/'3b - EUR - conv.'!AM97)</f>
        <v>0</v>
      </c>
      <c r="AN97" s="286">
        <f>IF('3b - EUR - conv.'!AN97=0,0,'3a - EUR - local'!AN97/'3b - EUR - conv.'!AN97)</f>
        <v>0</v>
      </c>
      <c r="AO97" s="286">
        <f>IF('3b - EUR - conv.'!AO97=0,0,'3a - EUR - local'!AO97/'3b - EUR - conv.'!AO97)</f>
        <v>0</v>
      </c>
      <c r="AP97" s="286">
        <f>IF('3b - EUR - conv.'!AP97=0,0,'3a - EUR - local'!AP97/'3b - EUR - conv.'!AP97)</f>
        <v>0</v>
      </c>
      <c r="AQ97" s="349"/>
    </row>
    <row r="98" spans="1:43" customFormat="1" ht="15.75" outlineLevel="2">
      <c r="A98" s="211" t="str">
        <f>A56&amp;"."&amp;A88&amp;"."&amp;A57&amp;"."&amp;B98</f>
        <v>1.d.2.10</v>
      </c>
      <c r="B98">
        <v>10</v>
      </c>
      <c r="C98" t="str">
        <f>'1-GBP'!C98</f>
        <v/>
      </c>
      <c r="M98" s="286">
        <f>IF('3b - EUR - conv.'!M98=0,0,'3a - EUR - local'!M98/'3b - EUR - conv.'!M98)</f>
        <v>0</v>
      </c>
      <c r="N98" s="286">
        <f>IF('3b - EUR - conv.'!N98=0,0,'3a - EUR - local'!N98/'3b - EUR - conv.'!N98)</f>
        <v>0</v>
      </c>
      <c r="O98" s="286">
        <f>IF('3b - EUR - conv.'!O98=0,0,'3a - EUR - local'!O98/'3b - EUR - conv.'!O98)</f>
        <v>0</v>
      </c>
      <c r="P98" s="286">
        <f>IF('3b - EUR - conv.'!P98=0,0,'3a - EUR - local'!P98/'3b - EUR - conv.'!P98)</f>
        <v>0</v>
      </c>
      <c r="Q98" s="286">
        <f>IF('3b - EUR - conv.'!Q98=0,0,'3a - EUR - local'!Q98/'3b - EUR - conv.'!Q98)</f>
        <v>0</v>
      </c>
      <c r="R98" s="286">
        <f>IF('3b - EUR - conv.'!R98=0,0,'3a - EUR - local'!R98/'3b - EUR - conv.'!R98)</f>
        <v>0</v>
      </c>
      <c r="S98" s="286">
        <f>IF('3b - EUR - conv.'!S98=0,0,'3a - EUR - local'!S98/'3b - EUR - conv.'!S98)</f>
        <v>0</v>
      </c>
      <c r="T98" s="286">
        <f>IF('3b - EUR - conv.'!T98=0,0,'3a - EUR - local'!T98/'3b - EUR - conv.'!T98)</f>
        <v>0</v>
      </c>
      <c r="U98" s="286">
        <f>IF('3b - EUR - conv.'!U98=0,0,'3a - EUR - local'!U98/'3b - EUR - conv.'!U98)</f>
        <v>0</v>
      </c>
      <c r="V98" s="286">
        <f>IF('3b - EUR - conv.'!V98=0,0,'3a - EUR - local'!V98/'3b - EUR - conv.'!V98)</f>
        <v>0</v>
      </c>
      <c r="W98" s="286">
        <f>IF('3b - EUR - conv.'!W98=0,0,'3a - EUR - local'!W98/'3b - EUR - conv.'!W98)</f>
        <v>0</v>
      </c>
      <c r="X98" s="286">
        <f>IF('3b - EUR - conv.'!X98=0,0,'3a - EUR - local'!X98/'3b - EUR - conv.'!X98)</f>
        <v>0</v>
      </c>
      <c r="Y98" s="286">
        <f>IF('3b - EUR - conv.'!Y98=0,0,'3a - EUR - local'!Y98/'3b - EUR - conv.'!Y98)</f>
        <v>0</v>
      </c>
      <c r="Z98" s="286">
        <f>IF('3b - EUR - conv.'!Z98=0,0,'3a - EUR - local'!Z98/'3b - EUR - conv.'!Z98)</f>
        <v>0</v>
      </c>
      <c r="AA98" s="286">
        <f>IF('3b - EUR - conv.'!AA98=0,0,'3a - EUR - local'!AA98/'3b - EUR - conv.'!AA98)</f>
        <v>0</v>
      </c>
      <c r="AB98" s="286">
        <f>IF('3b - EUR - conv.'!AB98=0,0,'3a - EUR - local'!AB98/'3b - EUR - conv.'!AB98)</f>
        <v>0</v>
      </c>
      <c r="AC98" s="286">
        <f>IF('3b - EUR - conv.'!AC98=0,0,'3a - EUR - local'!AC98/'3b - EUR - conv.'!AC98)</f>
        <v>0</v>
      </c>
      <c r="AD98" s="286">
        <f>IF('3b - EUR - conv.'!AD98=0,0,'3a - EUR - local'!AD98/'3b - EUR - conv.'!AD98)</f>
        <v>0</v>
      </c>
      <c r="AE98" s="286">
        <f>IF('3b - EUR - conv.'!AE98=0,0,'3a - EUR - local'!AE98/'3b - EUR - conv.'!AE98)</f>
        <v>0</v>
      </c>
      <c r="AF98" s="286">
        <f>IF('3b - EUR - conv.'!AF98=0,0,'3a - EUR - local'!AF98/'3b - EUR - conv.'!AF98)</f>
        <v>0</v>
      </c>
      <c r="AG98" s="286">
        <f>IF('3b - EUR - conv.'!AG98=0,0,'3a - EUR - local'!AG98/'3b - EUR - conv.'!AG98)</f>
        <v>0</v>
      </c>
      <c r="AH98" s="286">
        <f>IF('3b - EUR - conv.'!AH98=0,0,'3a - EUR - local'!AH98/'3b - EUR - conv.'!AH98)</f>
        <v>0</v>
      </c>
      <c r="AI98" s="286">
        <f>IF('3b - EUR - conv.'!AI98=0,0,'3a - EUR - local'!AI98/'3b - EUR - conv.'!AI98)</f>
        <v>0</v>
      </c>
      <c r="AJ98" s="286">
        <f>IF('3b - EUR - conv.'!AJ98=0,0,'3a - EUR - local'!AJ98/'3b - EUR - conv.'!AJ98)</f>
        <v>0</v>
      </c>
      <c r="AK98" s="286">
        <f>IF('3b - EUR - conv.'!AK98=0,0,'3a - EUR - local'!AK98/'3b - EUR - conv.'!AK98)</f>
        <v>0</v>
      </c>
      <c r="AL98" s="286">
        <f>IF('3b - EUR - conv.'!AL98=0,0,'3a - EUR - local'!AL98/'3b - EUR - conv.'!AL98)</f>
        <v>0</v>
      </c>
      <c r="AM98" s="286">
        <f>IF('3b - EUR - conv.'!AM98=0,0,'3a - EUR - local'!AM98/'3b - EUR - conv.'!AM98)</f>
        <v>0</v>
      </c>
      <c r="AN98" s="286">
        <f>IF('3b - EUR - conv.'!AN98=0,0,'3a - EUR - local'!AN98/'3b - EUR - conv.'!AN98)</f>
        <v>0</v>
      </c>
      <c r="AO98" s="286">
        <f>IF('3b - EUR - conv.'!AO98=0,0,'3a - EUR - local'!AO98/'3b - EUR - conv.'!AO98)</f>
        <v>0</v>
      </c>
      <c r="AP98" s="286">
        <f>IF('3b - EUR - conv.'!AP98=0,0,'3a - EUR - local'!AP98/'3b - EUR - conv.'!AP98)</f>
        <v>0</v>
      </c>
      <c r="AQ98" s="349"/>
    </row>
    <row r="99" spans="1:43" customFormat="1" ht="15.75" outlineLevel="2">
      <c r="A99" s="211" t="str">
        <f>A56&amp;"."&amp;A88&amp;"."&amp;A57&amp;"."&amp;B99</f>
        <v>1.d.2.11</v>
      </c>
      <c r="B99">
        <v>11</v>
      </c>
      <c r="C99" t="str">
        <f>'1-GBP'!C99</f>
        <v/>
      </c>
      <c r="M99" s="286">
        <f>IF('3b - EUR - conv.'!M99=0,0,'3a - EUR - local'!M99/'3b - EUR - conv.'!M99)</f>
        <v>0</v>
      </c>
      <c r="N99" s="286">
        <f>IF('3b - EUR - conv.'!N99=0,0,'3a - EUR - local'!N99/'3b - EUR - conv.'!N99)</f>
        <v>0</v>
      </c>
      <c r="O99" s="286">
        <f>IF('3b - EUR - conv.'!O99=0,0,'3a - EUR - local'!O99/'3b - EUR - conv.'!O99)</f>
        <v>0</v>
      </c>
      <c r="P99" s="286">
        <f>IF('3b - EUR - conv.'!P99=0,0,'3a - EUR - local'!P99/'3b - EUR - conv.'!P99)</f>
        <v>0</v>
      </c>
      <c r="Q99" s="286">
        <f>IF('3b - EUR - conv.'!Q99=0,0,'3a - EUR - local'!Q99/'3b - EUR - conv.'!Q99)</f>
        <v>0</v>
      </c>
      <c r="R99" s="286">
        <f>IF('3b - EUR - conv.'!R99=0,0,'3a - EUR - local'!R99/'3b - EUR - conv.'!R99)</f>
        <v>0</v>
      </c>
      <c r="S99" s="286">
        <f>IF('3b - EUR - conv.'!S99=0,0,'3a - EUR - local'!S99/'3b - EUR - conv.'!S99)</f>
        <v>0</v>
      </c>
      <c r="T99" s="286">
        <f>IF('3b - EUR - conv.'!T99=0,0,'3a - EUR - local'!T99/'3b - EUR - conv.'!T99)</f>
        <v>0</v>
      </c>
      <c r="U99" s="286">
        <f>IF('3b - EUR - conv.'!U99=0,0,'3a - EUR - local'!U99/'3b - EUR - conv.'!U99)</f>
        <v>0</v>
      </c>
      <c r="V99" s="286">
        <f>IF('3b - EUR - conv.'!V99=0,0,'3a - EUR - local'!V99/'3b - EUR - conv.'!V99)</f>
        <v>0</v>
      </c>
      <c r="W99" s="286">
        <f>IF('3b - EUR - conv.'!W99=0,0,'3a - EUR - local'!W99/'3b - EUR - conv.'!W99)</f>
        <v>0</v>
      </c>
      <c r="X99" s="286">
        <f>IF('3b - EUR - conv.'!X99=0,0,'3a - EUR - local'!X99/'3b - EUR - conv.'!X99)</f>
        <v>0</v>
      </c>
      <c r="Y99" s="286">
        <f>IF('3b - EUR - conv.'!Y99=0,0,'3a - EUR - local'!Y99/'3b - EUR - conv.'!Y99)</f>
        <v>0</v>
      </c>
      <c r="Z99" s="286">
        <f>IF('3b - EUR - conv.'!Z99=0,0,'3a - EUR - local'!Z99/'3b - EUR - conv.'!Z99)</f>
        <v>0</v>
      </c>
      <c r="AA99" s="286">
        <f>IF('3b - EUR - conv.'!AA99=0,0,'3a - EUR - local'!AA99/'3b - EUR - conv.'!AA99)</f>
        <v>0</v>
      </c>
      <c r="AB99" s="286">
        <f>IF('3b - EUR - conv.'!AB99=0,0,'3a - EUR - local'!AB99/'3b - EUR - conv.'!AB99)</f>
        <v>0</v>
      </c>
      <c r="AC99" s="286">
        <f>IF('3b - EUR - conv.'!AC99=0,0,'3a - EUR - local'!AC99/'3b - EUR - conv.'!AC99)</f>
        <v>0</v>
      </c>
      <c r="AD99" s="286">
        <f>IF('3b - EUR - conv.'!AD99=0,0,'3a - EUR - local'!AD99/'3b - EUR - conv.'!AD99)</f>
        <v>0</v>
      </c>
      <c r="AE99" s="286">
        <f>IF('3b - EUR - conv.'!AE99=0,0,'3a - EUR - local'!AE99/'3b - EUR - conv.'!AE99)</f>
        <v>0</v>
      </c>
      <c r="AF99" s="286">
        <f>IF('3b - EUR - conv.'!AF99=0,0,'3a - EUR - local'!AF99/'3b - EUR - conv.'!AF99)</f>
        <v>0</v>
      </c>
      <c r="AG99" s="286">
        <f>IF('3b - EUR - conv.'!AG99=0,0,'3a - EUR - local'!AG99/'3b - EUR - conv.'!AG99)</f>
        <v>0</v>
      </c>
      <c r="AH99" s="286">
        <f>IF('3b - EUR - conv.'!AH99=0,0,'3a - EUR - local'!AH99/'3b - EUR - conv.'!AH99)</f>
        <v>0</v>
      </c>
      <c r="AI99" s="286">
        <f>IF('3b - EUR - conv.'!AI99=0,0,'3a - EUR - local'!AI99/'3b - EUR - conv.'!AI99)</f>
        <v>0</v>
      </c>
      <c r="AJ99" s="286">
        <f>IF('3b - EUR - conv.'!AJ99=0,0,'3a - EUR - local'!AJ99/'3b - EUR - conv.'!AJ99)</f>
        <v>0</v>
      </c>
      <c r="AK99" s="286">
        <f>IF('3b - EUR - conv.'!AK99=0,0,'3a - EUR - local'!AK99/'3b - EUR - conv.'!AK99)</f>
        <v>0</v>
      </c>
      <c r="AL99" s="286">
        <f>IF('3b - EUR - conv.'!AL99=0,0,'3a - EUR - local'!AL99/'3b - EUR - conv.'!AL99)</f>
        <v>0</v>
      </c>
      <c r="AM99" s="286">
        <f>IF('3b - EUR - conv.'!AM99=0,0,'3a - EUR - local'!AM99/'3b - EUR - conv.'!AM99)</f>
        <v>0</v>
      </c>
      <c r="AN99" s="286">
        <f>IF('3b - EUR - conv.'!AN99=0,0,'3a - EUR - local'!AN99/'3b - EUR - conv.'!AN99)</f>
        <v>0</v>
      </c>
      <c r="AO99" s="286">
        <f>IF('3b - EUR - conv.'!AO99=0,0,'3a - EUR - local'!AO99/'3b - EUR - conv.'!AO99)</f>
        <v>0</v>
      </c>
      <c r="AP99" s="286">
        <f>IF('3b - EUR - conv.'!AP99=0,0,'3a - EUR - local'!AP99/'3b - EUR - conv.'!AP99)</f>
        <v>0</v>
      </c>
      <c r="AQ99" s="349"/>
    </row>
    <row r="100" spans="1:43" customFormat="1" ht="15.75" outlineLevel="2">
      <c r="A100" s="211" t="str">
        <f>A56&amp;"."&amp;A88&amp;"."&amp;A57&amp;"."&amp;B100</f>
        <v>1.d.2.12</v>
      </c>
      <c r="B100">
        <v>12</v>
      </c>
      <c r="C100" t="str">
        <f>'1-GBP'!C100</f>
        <v/>
      </c>
      <c r="M100" s="286">
        <f>IF('3b - EUR - conv.'!M100=0,0,'3a - EUR - local'!M100/'3b - EUR - conv.'!M100)</f>
        <v>0</v>
      </c>
      <c r="N100" s="286">
        <f>IF('3b - EUR - conv.'!N100=0,0,'3a - EUR - local'!N100/'3b - EUR - conv.'!N100)</f>
        <v>0</v>
      </c>
      <c r="O100" s="286">
        <f>IF('3b - EUR - conv.'!O100=0,0,'3a - EUR - local'!O100/'3b - EUR - conv.'!O100)</f>
        <v>0</v>
      </c>
      <c r="P100" s="286">
        <f>IF('3b - EUR - conv.'!P100=0,0,'3a - EUR - local'!P100/'3b - EUR - conv.'!P100)</f>
        <v>0</v>
      </c>
      <c r="Q100" s="286">
        <f>IF('3b - EUR - conv.'!Q100=0,0,'3a - EUR - local'!Q100/'3b - EUR - conv.'!Q100)</f>
        <v>0</v>
      </c>
      <c r="R100" s="286">
        <f>IF('3b - EUR - conv.'!R100=0,0,'3a - EUR - local'!R100/'3b - EUR - conv.'!R100)</f>
        <v>0</v>
      </c>
      <c r="S100" s="286">
        <f>IF('3b - EUR - conv.'!S100=0,0,'3a - EUR - local'!S100/'3b - EUR - conv.'!S100)</f>
        <v>0</v>
      </c>
      <c r="T100" s="286">
        <f>IF('3b - EUR - conv.'!T100=0,0,'3a - EUR - local'!T100/'3b - EUR - conv.'!T100)</f>
        <v>0</v>
      </c>
      <c r="U100" s="286">
        <f>IF('3b - EUR - conv.'!U100=0,0,'3a - EUR - local'!U100/'3b - EUR - conv.'!U100)</f>
        <v>0</v>
      </c>
      <c r="V100" s="286">
        <f>IF('3b - EUR - conv.'!V100=0,0,'3a - EUR - local'!V100/'3b - EUR - conv.'!V100)</f>
        <v>0</v>
      </c>
      <c r="W100" s="286">
        <f>IF('3b - EUR - conv.'!W100=0,0,'3a - EUR - local'!W100/'3b - EUR - conv.'!W100)</f>
        <v>0</v>
      </c>
      <c r="X100" s="286">
        <f>IF('3b - EUR - conv.'!X100=0,0,'3a - EUR - local'!X100/'3b - EUR - conv.'!X100)</f>
        <v>0</v>
      </c>
      <c r="Y100" s="286">
        <f>IF('3b - EUR - conv.'!Y100=0,0,'3a - EUR - local'!Y100/'3b - EUR - conv.'!Y100)</f>
        <v>0</v>
      </c>
      <c r="Z100" s="286">
        <f>IF('3b - EUR - conv.'!Z100=0,0,'3a - EUR - local'!Z100/'3b - EUR - conv.'!Z100)</f>
        <v>0</v>
      </c>
      <c r="AA100" s="286">
        <f>IF('3b - EUR - conv.'!AA100=0,0,'3a - EUR - local'!AA100/'3b - EUR - conv.'!AA100)</f>
        <v>0</v>
      </c>
      <c r="AB100" s="286">
        <f>IF('3b - EUR - conv.'!AB100=0,0,'3a - EUR - local'!AB100/'3b - EUR - conv.'!AB100)</f>
        <v>0</v>
      </c>
      <c r="AC100" s="286">
        <f>IF('3b - EUR - conv.'!AC100=0,0,'3a - EUR - local'!AC100/'3b - EUR - conv.'!AC100)</f>
        <v>0</v>
      </c>
      <c r="AD100" s="286">
        <f>IF('3b - EUR - conv.'!AD100=0,0,'3a - EUR - local'!AD100/'3b - EUR - conv.'!AD100)</f>
        <v>0</v>
      </c>
      <c r="AE100" s="286">
        <f>IF('3b - EUR - conv.'!AE100=0,0,'3a - EUR - local'!AE100/'3b - EUR - conv.'!AE100)</f>
        <v>0</v>
      </c>
      <c r="AF100" s="286">
        <f>IF('3b - EUR - conv.'!AF100=0,0,'3a - EUR - local'!AF100/'3b - EUR - conv.'!AF100)</f>
        <v>0</v>
      </c>
      <c r="AG100" s="286">
        <f>IF('3b - EUR - conv.'!AG100=0,0,'3a - EUR - local'!AG100/'3b - EUR - conv.'!AG100)</f>
        <v>0</v>
      </c>
      <c r="AH100" s="286">
        <f>IF('3b - EUR - conv.'!AH100=0,0,'3a - EUR - local'!AH100/'3b - EUR - conv.'!AH100)</f>
        <v>0</v>
      </c>
      <c r="AI100" s="286">
        <f>IF('3b - EUR - conv.'!AI100=0,0,'3a - EUR - local'!AI100/'3b - EUR - conv.'!AI100)</f>
        <v>0</v>
      </c>
      <c r="AJ100" s="286">
        <f>IF('3b - EUR - conv.'!AJ100=0,0,'3a - EUR - local'!AJ100/'3b - EUR - conv.'!AJ100)</f>
        <v>0</v>
      </c>
      <c r="AK100" s="286">
        <f>IF('3b - EUR - conv.'!AK100=0,0,'3a - EUR - local'!AK100/'3b - EUR - conv.'!AK100)</f>
        <v>0</v>
      </c>
      <c r="AL100" s="286">
        <f>IF('3b - EUR - conv.'!AL100=0,0,'3a - EUR - local'!AL100/'3b - EUR - conv.'!AL100)</f>
        <v>0</v>
      </c>
      <c r="AM100" s="286">
        <f>IF('3b - EUR - conv.'!AM100=0,0,'3a - EUR - local'!AM100/'3b - EUR - conv.'!AM100)</f>
        <v>0</v>
      </c>
      <c r="AN100" s="286">
        <f>IF('3b - EUR - conv.'!AN100=0,0,'3a - EUR - local'!AN100/'3b - EUR - conv.'!AN100)</f>
        <v>0</v>
      </c>
      <c r="AO100" s="286">
        <f>IF('3b - EUR - conv.'!AO100=0,0,'3a - EUR - local'!AO100/'3b - EUR - conv.'!AO100)</f>
        <v>0</v>
      </c>
      <c r="AP100" s="286">
        <f>IF('3b - EUR - conv.'!AP100=0,0,'3a - EUR - local'!AP100/'3b - EUR - conv.'!AP100)</f>
        <v>0</v>
      </c>
      <c r="AQ100" s="349"/>
    </row>
    <row r="101" spans="1:43" customFormat="1" ht="15.75" outlineLevel="1">
      <c r="A101" s="212"/>
      <c r="B101" s="201">
        <f>B100-COUNTIFS(C89:C100,"")</f>
        <v>0</v>
      </c>
      <c r="C101" s="201" t="s">
        <v>285</v>
      </c>
      <c r="D101" s="201"/>
      <c r="E101" s="201"/>
      <c r="F101" s="201"/>
      <c r="G101" s="201"/>
      <c r="H101" s="201"/>
      <c r="I101" s="201"/>
      <c r="J101" s="201"/>
      <c r="K101" s="201"/>
      <c r="L101" s="201"/>
      <c r="M101" s="280">
        <f>SUM(M89:M100)</f>
        <v>0</v>
      </c>
      <c r="N101" s="280">
        <f t="shared" ref="N101" si="93">SUM(N89:N100)</f>
        <v>0</v>
      </c>
      <c r="O101" s="280">
        <f t="shared" ref="O101" si="94">SUM(O89:O100)</f>
        <v>0</v>
      </c>
      <c r="P101" s="280">
        <f t="shared" ref="P101" si="95">SUM(P89:P100)</f>
        <v>0</v>
      </c>
      <c r="Q101" s="280">
        <f t="shared" ref="Q101" si="96">SUM(Q89:Q100)</f>
        <v>0</v>
      </c>
      <c r="R101" s="280">
        <f t="shared" ref="R101" si="97">SUM(R89:R100)</f>
        <v>0</v>
      </c>
      <c r="S101" s="280">
        <f t="shared" ref="S101" si="98">SUM(S89:S100)</f>
        <v>0</v>
      </c>
      <c r="T101" s="280">
        <f t="shared" ref="T101" si="99">SUM(T89:T100)</f>
        <v>0</v>
      </c>
      <c r="U101" s="280">
        <f t="shared" ref="U101" si="100">SUM(U89:U100)</f>
        <v>0</v>
      </c>
      <c r="V101" s="280">
        <f t="shared" ref="V101" si="101">SUM(V89:V100)</f>
        <v>0</v>
      </c>
      <c r="W101" s="280">
        <f t="shared" ref="W101" si="102">SUM(W89:W100)</f>
        <v>0</v>
      </c>
      <c r="X101" s="280">
        <f t="shared" ref="X101" si="103">SUM(X89:X100)</f>
        <v>0</v>
      </c>
      <c r="Y101" s="280">
        <f t="shared" ref="Y101" si="104">SUM(Y89:Y100)</f>
        <v>0</v>
      </c>
      <c r="Z101" s="280">
        <f t="shared" ref="Z101" si="105">SUM(Z89:Z100)</f>
        <v>0</v>
      </c>
      <c r="AA101" s="280">
        <f t="shared" ref="AA101" si="106">SUM(AA89:AA100)</f>
        <v>0</v>
      </c>
      <c r="AB101" s="280">
        <f t="shared" ref="AB101" si="107">SUM(AB89:AB100)</f>
        <v>0</v>
      </c>
      <c r="AC101" s="280">
        <f t="shared" ref="AC101" si="108">SUM(AC89:AC100)</f>
        <v>0</v>
      </c>
      <c r="AD101" s="280">
        <f t="shared" ref="AD101" si="109">SUM(AD89:AD100)</f>
        <v>0</v>
      </c>
      <c r="AE101" s="280">
        <f t="shared" ref="AE101" si="110">SUM(AE89:AE100)</f>
        <v>0</v>
      </c>
      <c r="AF101" s="280">
        <f t="shared" ref="AF101" si="111">SUM(AF89:AF100)</f>
        <v>0</v>
      </c>
      <c r="AG101" s="280">
        <f t="shared" ref="AG101" si="112">SUM(AG89:AG100)</f>
        <v>0</v>
      </c>
      <c r="AH101" s="280">
        <f t="shared" ref="AH101" si="113">SUM(AH89:AH100)</f>
        <v>0</v>
      </c>
      <c r="AI101" s="280">
        <f t="shared" ref="AI101" si="114">SUM(AI89:AI100)</f>
        <v>0</v>
      </c>
      <c r="AJ101" s="280">
        <f t="shared" ref="AJ101" si="115">SUM(AJ89:AJ100)</f>
        <v>0</v>
      </c>
      <c r="AK101" s="280">
        <f t="shared" ref="AK101" si="116">SUM(AK89:AK100)</f>
        <v>0</v>
      </c>
      <c r="AL101" s="280">
        <f t="shared" ref="AL101" si="117">SUM(AL89:AL100)</f>
        <v>0</v>
      </c>
      <c r="AM101" s="280">
        <f t="shared" ref="AM101" si="118">SUM(AM89:AM100)</f>
        <v>0</v>
      </c>
      <c r="AN101" s="280">
        <f t="shared" ref="AN101" si="119">SUM(AN89:AN100)</f>
        <v>0</v>
      </c>
      <c r="AO101" s="280">
        <f t="shared" ref="AO101" si="120">SUM(AO89:AO100)</f>
        <v>0</v>
      </c>
      <c r="AP101" s="280">
        <f t="shared" ref="AP101" si="121">SUM(AP89:AP100)</f>
        <v>0</v>
      </c>
    </row>
    <row r="102" spans="1:43" customFormat="1" ht="16.149999999999999" outlineLevel="1" thickBot="1">
      <c r="A102" s="213"/>
      <c r="B102" s="202"/>
      <c r="C102" s="202"/>
      <c r="D102" s="202"/>
      <c r="E102" s="202"/>
      <c r="F102" s="202"/>
      <c r="G102" s="202"/>
      <c r="H102" s="202"/>
      <c r="I102" s="202"/>
      <c r="J102" s="202"/>
      <c r="K102" s="202"/>
      <c r="L102" s="202"/>
      <c r="M102" s="313"/>
      <c r="N102" s="313"/>
      <c r="O102" s="313"/>
      <c r="P102" s="313"/>
      <c r="Q102" s="313"/>
      <c r="R102" s="313"/>
      <c r="S102" s="313"/>
      <c r="T102" s="313"/>
      <c r="U102" s="313"/>
      <c r="V102" s="313"/>
      <c r="W102" s="313"/>
      <c r="X102" s="313"/>
      <c r="Y102" s="313"/>
      <c r="Z102" s="313"/>
      <c r="AA102" s="313"/>
      <c r="AB102" s="313"/>
      <c r="AC102" s="313"/>
      <c r="AD102" s="313"/>
      <c r="AE102" s="313"/>
      <c r="AF102" s="313"/>
      <c r="AG102" s="313"/>
      <c r="AH102" s="313"/>
      <c r="AI102" s="313"/>
      <c r="AJ102" s="313"/>
      <c r="AK102" s="313"/>
      <c r="AL102" s="313"/>
      <c r="AM102" s="313"/>
      <c r="AN102" s="313"/>
      <c r="AO102" s="313"/>
      <c r="AP102" s="313"/>
    </row>
    <row r="103" spans="1:43" customFormat="1" ht="16.149999999999999" outlineLevel="1" thickBot="1">
      <c r="A103" s="214" t="s">
        <v>288</v>
      </c>
      <c r="B103" s="203">
        <f>B101+B86+B71</f>
        <v>8</v>
      </c>
      <c r="C103" s="203" t="s">
        <v>289</v>
      </c>
      <c r="D103" s="203"/>
      <c r="E103" s="203"/>
      <c r="F103" s="203"/>
      <c r="G103" s="203" t="str">
        <f>+"Total "&amp;$B56&amp;" "&amp;$B57</f>
        <v>Total Phase 1 Teesside Offshore Transportation System</v>
      </c>
      <c r="H103" s="203"/>
      <c r="I103" s="203"/>
      <c r="J103" s="203"/>
      <c r="K103" s="203"/>
      <c r="L103" s="203"/>
      <c r="M103" s="284">
        <f t="shared" ref="M103:AP103" si="122">SUM(M71,M86,M101)</f>
        <v>0</v>
      </c>
      <c r="N103" s="284">
        <f t="shared" si="122"/>
        <v>0</v>
      </c>
      <c r="O103" s="284">
        <f t="shared" si="122"/>
        <v>0</v>
      </c>
      <c r="P103" s="284">
        <f t="shared" si="122"/>
        <v>0</v>
      </c>
      <c r="Q103" s="284">
        <f t="shared" si="122"/>
        <v>0</v>
      </c>
      <c r="R103" s="284">
        <f t="shared" si="122"/>
        <v>0</v>
      </c>
      <c r="S103" s="284">
        <f t="shared" si="122"/>
        <v>0</v>
      </c>
      <c r="T103" s="284">
        <f t="shared" si="122"/>
        <v>0</v>
      </c>
      <c r="U103" s="284">
        <f t="shared" si="122"/>
        <v>0</v>
      </c>
      <c r="V103" s="284">
        <f t="shared" si="122"/>
        <v>0</v>
      </c>
      <c r="W103" s="284">
        <f t="shared" si="122"/>
        <v>0</v>
      </c>
      <c r="X103" s="284">
        <f t="shared" si="122"/>
        <v>0</v>
      </c>
      <c r="Y103" s="284">
        <f t="shared" si="122"/>
        <v>0</v>
      </c>
      <c r="Z103" s="284">
        <f t="shared" si="122"/>
        <v>0</v>
      </c>
      <c r="AA103" s="284">
        <f t="shared" si="122"/>
        <v>0</v>
      </c>
      <c r="AB103" s="284">
        <f t="shared" si="122"/>
        <v>0</v>
      </c>
      <c r="AC103" s="284">
        <f t="shared" si="122"/>
        <v>0</v>
      </c>
      <c r="AD103" s="284">
        <f t="shared" si="122"/>
        <v>0</v>
      </c>
      <c r="AE103" s="284">
        <f t="shared" si="122"/>
        <v>0</v>
      </c>
      <c r="AF103" s="284">
        <f t="shared" si="122"/>
        <v>0</v>
      </c>
      <c r="AG103" s="284">
        <f t="shared" si="122"/>
        <v>0</v>
      </c>
      <c r="AH103" s="284">
        <f t="shared" si="122"/>
        <v>0</v>
      </c>
      <c r="AI103" s="284">
        <f t="shared" si="122"/>
        <v>0</v>
      </c>
      <c r="AJ103" s="284">
        <f t="shared" si="122"/>
        <v>0</v>
      </c>
      <c r="AK103" s="284">
        <f t="shared" si="122"/>
        <v>0</v>
      </c>
      <c r="AL103" s="284">
        <f t="shared" si="122"/>
        <v>0</v>
      </c>
      <c r="AM103" s="284">
        <f t="shared" si="122"/>
        <v>0</v>
      </c>
      <c r="AN103" s="284">
        <f t="shared" si="122"/>
        <v>0</v>
      </c>
      <c r="AO103" s="284">
        <f t="shared" si="122"/>
        <v>0</v>
      </c>
      <c r="AP103" s="284">
        <f t="shared" si="122"/>
        <v>0</v>
      </c>
    </row>
    <row r="104" spans="1:43" customFormat="1" ht="15.75" collapsed="1">
      <c r="A104" s="211"/>
      <c r="M104" s="314"/>
      <c r="N104" s="314"/>
      <c r="O104" s="314"/>
      <c r="P104" s="314"/>
      <c r="Q104" s="314"/>
      <c r="R104" s="314"/>
      <c r="S104" s="314"/>
      <c r="T104" s="314"/>
      <c r="U104" s="314"/>
      <c r="V104" s="314"/>
      <c r="W104" s="314"/>
      <c r="X104" s="314"/>
      <c r="Y104" s="314"/>
      <c r="Z104" s="314"/>
      <c r="AA104" s="314"/>
      <c r="AB104" s="314"/>
      <c r="AC104" s="314"/>
      <c r="AD104" s="314"/>
      <c r="AE104" s="314"/>
      <c r="AF104" s="314"/>
      <c r="AG104" s="314"/>
      <c r="AH104" s="314"/>
      <c r="AI104" s="314"/>
      <c r="AJ104" s="314"/>
      <c r="AK104" s="314"/>
      <c r="AL104" s="314"/>
      <c r="AM104" s="314"/>
      <c r="AN104" s="314"/>
      <c r="AO104" s="314"/>
      <c r="AP104" s="314"/>
    </row>
    <row r="105" spans="1:43" customFormat="1" ht="15.75">
      <c r="A105" s="209" t="str">
        <f>_xlfn.TEXTBEFORE(J105,".")</f>
        <v>1</v>
      </c>
      <c r="B105" s="196" t="str">
        <f>_xlfn.XLOOKUP(A105,Select!$B$4:$B$65,Select!$C$4:$C$65)</f>
        <v>Phase 1</v>
      </c>
      <c r="C105" s="197"/>
      <c r="D105" s="197">
        <f>B120+B135+B150</f>
        <v>8</v>
      </c>
      <c r="E105" s="197" t="s">
        <v>281</v>
      </c>
      <c r="F105" s="197"/>
      <c r="G105" s="197"/>
      <c r="H105" s="197"/>
      <c r="I105" s="197" t="s">
        <v>282</v>
      </c>
      <c r="J105" s="197" t="str">
        <f>Select!$M$6</f>
        <v>1.3</v>
      </c>
      <c r="K105" s="197"/>
      <c r="L105" s="197"/>
      <c r="M105" s="318"/>
      <c r="N105" s="319"/>
      <c r="O105" s="319"/>
      <c r="P105" s="319"/>
      <c r="Q105" s="319"/>
      <c r="R105" s="319"/>
      <c r="S105" s="319"/>
      <c r="T105" s="319"/>
      <c r="U105" s="319"/>
      <c r="V105" s="319"/>
      <c r="W105" s="319"/>
      <c r="X105" s="319"/>
      <c r="Y105" s="319"/>
      <c r="Z105" s="319"/>
      <c r="AA105" s="319"/>
      <c r="AB105" s="319"/>
      <c r="AC105" s="319"/>
      <c r="AD105" s="319"/>
      <c r="AE105" s="319"/>
      <c r="AF105" s="319"/>
      <c r="AG105" s="319"/>
      <c r="AH105" s="319"/>
      <c r="AI105" s="319"/>
      <c r="AJ105" s="319"/>
      <c r="AK105" s="319"/>
      <c r="AL105" s="319"/>
      <c r="AM105" s="319"/>
      <c r="AN105" s="319"/>
      <c r="AO105" s="319"/>
      <c r="AP105" s="319"/>
    </row>
    <row r="106" spans="1:43" customFormat="1" ht="15.75" outlineLevel="1">
      <c r="A106" s="210" t="str">
        <f>_xlfn.TEXTAFTER(J105,".")</f>
        <v>3</v>
      </c>
      <c r="B106" s="199" t="str">
        <f>_xlfn.XLOOKUP($J105,Select!$K$4:$K$65,Select!$F$4:$F$65)</f>
        <v>Offshore Storage System (Endurance)</v>
      </c>
      <c r="C106" s="199"/>
      <c r="D106" s="199"/>
      <c r="E106" s="199"/>
      <c r="F106" s="199"/>
      <c r="G106" s="199"/>
      <c r="H106" s="199"/>
      <c r="I106" s="199"/>
      <c r="J106" s="199"/>
      <c r="K106" s="199"/>
      <c r="L106" s="199"/>
      <c r="M106" s="320"/>
      <c r="N106" s="320"/>
      <c r="O106" s="320"/>
      <c r="P106" s="320"/>
      <c r="Q106" s="320"/>
      <c r="R106" s="320"/>
      <c r="S106" s="320"/>
      <c r="T106" s="320"/>
      <c r="U106" s="320"/>
      <c r="V106" s="320"/>
      <c r="W106" s="320"/>
      <c r="X106" s="320"/>
      <c r="Y106" s="320"/>
      <c r="Z106" s="320"/>
      <c r="AA106" s="320"/>
      <c r="AB106" s="320"/>
      <c r="AC106" s="320"/>
      <c r="AD106" s="320"/>
      <c r="AE106" s="320"/>
      <c r="AF106" s="320"/>
      <c r="AG106" s="320"/>
      <c r="AH106" s="320"/>
      <c r="AI106" s="320"/>
      <c r="AJ106" s="320"/>
      <c r="AK106" s="320"/>
      <c r="AL106" s="320"/>
      <c r="AM106" s="320"/>
      <c r="AN106" s="320"/>
      <c r="AO106" s="320"/>
      <c r="AP106" s="320"/>
    </row>
    <row r="107" spans="1:43" customFormat="1" ht="15.75" outlineLevel="1">
      <c r="A107" s="220" t="s">
        <v>150</v>
      </c>
      <c r="B107" s="220" t="s">
        <v>283</v>
      </c>
      <c r="C107" s="220" t="s">
        <v>284</v>
      </c>
      <c r="D107" s="220"/>
      <c r="E107" s="220"/>
      <c r="F107" s="220"/>
      <c r="G107" s="220"/>
      <c r="H107" s="220"/>
      <c r="I107" s="220"/>
      <c r="J107" s="220"/>
      <c r="K107" s="220"/>
      <c r="L107" s="220"/>
      <c r="M107" s="315"/>
      <c r="N107" s="315"/>
      <c r="O107" s="315"/>
      <c r="P107" s="315"/>
      <c r="Q107" s="315"/>
      <c r="R107" s="315"/>
      <c r="S107" s="315"/>
      <c r="T107" s="315"/>
      <c r="U107" s="315"/>
      <c r="V107" s="315"/>
      <c r="W107" s="315"/>
      <c r="X107" s="315"/>
      <c r="Y107" s="315"/>
      <c r="Z107" s="315"/>
      <c r="AA107" s="315"/>
      <c r="AB107" s="315"/>
      <c r="AC107" s="315"/>
      <c r="AD107" s="315"/>
      <c r="AE107" s="315"/>
      <c r="AF107" s="315"/>
      <c r="AG107" s="315"/>
      <c r="AH107" s="315"/>
      <c r="AI107" s="315"/>
      <c r="AJ107" s="315"/>
      <c r="AK107" s="315"/>
      <c r="AL107" s="315"/>
      <c r="AM107" s="315"/>
      <c r="AN107" s="315"/>
      <c r="AO107" s="315"/>
      <c r="AP107" s="315"/>
    </row>
    <row r="108" spans="1:43" customFormat="1" ht="15.75" outlineLevel="2">
      <c r="A108" s="211" t="str">
        <f>A105&amp;"."&amp;A107&amp;"."&amp;A106&amp;"."&amp;B108</f>
        <v>1.c.3.1</v>
      </c>
      <c r="B108">
        <v>1</v>
      </c>
      <c r="C108" t="str">
        <f>'1-GBP'!C108</f>
        <v>EM01</v>
      </c>
      <c r="M108" s="286">
        <f>IF('3b - EUR - conv.'!M108=0,0,'3a - EUR - local'!M108/'3b - EUR - conv.'!M108)</f>
        <v>0</v>
      </c>
      <c r="N108" s="286">
        <f>IF('3b - EUR - conv.'!N108=0,0,'3a - EUR - local'!N108/'3b - EUR - conv.'!N108)</f>
        <v>0</v>
      </c>
      <c r="O108" s="286">
        <f>IF('3b - EUR - conv.'!O108=0,0,'3a - EUR - local'!O108/'3b - EUR - conv.'!O108)</f>
        <v>0</v>
      </c>
      <c r="P108" s="286">
        <f>IF('3b - EUR - conv.'!P108=0,0,'3a - EUR - local'!P108/'3b - EUR - conv.'!P108)</f>
        <v>0</v>
      </c>
      <c r="Q108" s="286">
        <f>IF('3b - EUR - conv.'!Q108=0,0,'3a - EUR - local'!Q108/'3b - EUR - conv.'!Q108)</f>
        <v>0</v>
      </c>
      <c r="R108" s="286">
        <f>IF('3b - EUR - conv.'!R108=0,0,'3a - EUR - local'!R108/'3b - EUR - conv.'!R108)</f>
        <v>0</v>
      </c>
      <c r="S108" s="286">
        <f>IF('3b - EUR - conv.'!S108=0,0,'3a - EUR - local'!S108/'3b - EUR - conv.'!S108)</f>
        <v>0</v>
      </c>
      <c r="T108" s="286">
        <f>IF('3b - EUR - conv.'!T108=0,0,'3a - EUR - local'!T108/'3b - EUR - conv.'!T108)</f>
        <v>0</v>
      </c>
      <c r="U108" s="286">
        <f>IF('3b - EUR - conv.'!U108=0,0,'3a - EUR - local'!U108/'3b - EUR - conv.'!U108)</f>
        <v>0</v>
      </c>
      <c r="V108" s="286">
        <f>IF('3b - EUR - conv.'!V108=0,0,'3a - EUR - local'!V108/'3b - EUR - conv.'!V108)</f>
        <v>0</v>
      </c>
      <c r="W108" s="286">
        <f>IF('3b - EUR - conv.'!W108=0,0,'3a - EUR - local'!W108/'3b - EUR - conv.'!W108)</f>
        <v>0</v>
      </c>
      <c r="X108" s="286">
        <f>IF('3b - EUR - conv.'!X108=0,0,'3a - EUR - local'!X108/'3b - EUR - conv.'!X108)</f>
        <v>0</v>
      </c>
      <c r="Y108" s="286">
        <f>IF('3b - EUR - conv.'!Y108=0,0,'3a - EUR - local'!Y108/'3b - EUR - conv.'!Y108)</f>
        <v>0</v>
      </c>
      <c r="Z108" s="286">
        <f>IF('3b - EUR - conv.'!Z108=0,0,'3a - EUR - local'!Z108/'3b - EUR - conv.'!Z108)</f>
        <v>0</v>
      </c>
      <c r="AA108" s="286">
        <f>IF('3b - EUR - conv.'!AA108=0,0,'3a - EUR - local'!AA108/'3b - EUR - conv.'!AA108)</f>
        <v>0</v>
      </c>
      <c r="AB108" s="286">
        <f>IF('3b - EUR - conv.'!AB108=0,0,'3a - EUR - local'!AB108/'3b - EUR - conv.'!AB108)</f>
        <v>0</v>
      </c>
      <c r="AC108" s="286">
        <f>IF('3b - EUR - conv.'!AC108=0,0,'3a - EUR - local'!AC108/'3b - EUR - conv.'!AC108)</f>
        <v>0</v>
      </c>
      <c r="AD108" s="286">
        <f>IF('3b - EUR - conv.'!AD108=0,0,'3a - EUR - local'!AD108/'3b - EUR - conv.'!AD108)</f>
        <v>0</v>
      </c>
      <c r="AE108" s="286">
        <f>IF('3b - EUR - conv.'!AE108=0,0,'3a - EUR - local'!AE108/'3b - EUR - conv.'!AE108)</f>
        <v>0</v>
      </c>
      <c r="AF108" s="286">
        <f>IF('3b - EUR - conv.'!AF108=0,0,'3a - EUR - local'!AF108/'3b - EUR - conv.'!AF108)</f>
        <v>0</v>
      </c>
      <c r="AG108" s="286">
        <f>IF('3b - EUR - conv.'!AG108=0,0,'3a - EUR - local'!AG108/'3b - EUR - conv.'!AG108)</f>
        <v>0</v>
      </c>
      <c r="AH108" s="286">
        <f>IF('3b - EUR - conv.'!AH108=0,0,'3a - EUR - local'!AH108/'3b - EUR - conv.'!AH108)</f>
        <v>0</v>
      </c>
      <c r="AI108" s="286">
        <f>IF('3b - EUR - conv.'!AI108=0,0,'3a - EUR - local'!AI108/'3b - EUR - conv.'!AI108)</f>
        <v>0</v>
      </c>
      <c r="AJ108" s="286">
        <f>IF('3b - EUR - conv.'!AJ108=0,0,'3a - EUR - local'!AJ108/'3b - EUR - conv.'!AJ108)</f>
        <v>0</v>
      </c>
      <c r="AK108" s="286">
        <f>IF('3b - EUR - conv.'!AK108=0,0,'3a - EUR - local'!AK108/'3b - EUR - conv.'!AK108)</f>
        <v>0</v>
      </c>
      <c r="AL108" s="286">
        <f>IF('3b - EUR - conv.'!AL108=0,0,'3a - EUR - local'!AL108/'3b - EUR - conv.'!AL108)</f>
        <v>0</v>
      </c>
      <c r="AM108" s="286">
        <f>IF('3b - EUR - conv.'!AM108=0,0,'3a - EUR - local'!AM108/'3b - EUR - conv.'!AM108)</f>
        <v>0</v>
      </c>
      <c r="AN108" s="286">
        <f>IF('3b - EUR - conv.'!AN108=0,0,'3a - EUR - local'!AN108/'3b - EUR - conv.'!AN108)</f>
        <v>0</v>
      </c>
      <c r="AO108" s="286">
        <f>IF('3b - EUR - conv.'!AO108=0,0,'3a - EUR - local'!AO108/'3b - EUR - conv.'!AO108)</f>
        <v>0</v>
      </c>
      <c r="AP108" s="286">
        <f>IF('3b - EUR - conv.'!AP108=0,0,'3a - EUR - local'!AP108/'3b - EUR - conv.'!AP108)</f>
        <v>0</v>
      </c>
      <c r="AQ108" s="349"/>
    </row>
    <row r="109" spans="1:43" customFormat="1" ht="15.75" outlineLevel="2">
      <c r="A109" s="211" t="str">
        <f>A105&amp;"."&amp;A107&amp;"."&amp;A106&amp;"."&amp;B109</f>
        <v>1.c.3.2</v>
      </c>
      <c r="B109">
        <v>2</v>
      </c>
      <c r="C109" t="str">
        <f>'1-GBP'!C109</f>
        <v>EC01</v>
      </c>
      <c r="M109" s="286">
        <f>IF('3b - EUR - conv.'!M109=0,0,'3a - EUR - local'!M109/'3b - EUR - conv.'!M109)</f>
        <v>0</v>
      </c>
      <c r="N109" s="286">
        <f>IF('3b - EUR - conv.'!N109=0,0,'3a - EUR - local'!N109/'3b - EUR - conv.'!N109)</f>
        <v>0</v>
      </c>
      <c r="O109" s="286">
        <f>IF('3b - EUR - conv.'!O109=0,0,'3a - EUR - local'!O109/'3b - EUR - conv.'!O109)</f>
        <v>0</v>
      </c>
      <c r="P109" s="286">
        <f>IF('3b - EUR - conv.'!P109=0,0,'3a - EUR - local'!P109/'3b - EUR - conv.'!P109)</f>
        <v>0</v>
      </c>
      <c r="Q109" s="286">
        <f>IF('3b - EUR - conv.'!Q109=0,0,'3a - EUR - local'!Q109/'3b - EUR - conv.'!Q109)</f>
        <v>0</v>
      </c>
      <c r="R109" s="286">
        <f>IF('3b - EUR - conv.'!R109=0,0,'3a - EUR - local'!R109/'3b - EUR - conv.'!R109)</f>
        <v>0</v>
      </c>
      <c r="S109" s="286">
        <f>IF('3b - EUR - conv.'!S109=0,0,'3a - EUR - local'!S109/'3b - EUR - conv.'!S109)</f>
        <v>0</v>
      </c>
      <c r="T109" s="286">
        <f>IF('3b - EUR - conv.'!T109=0,0,'3a - EUR - local'!T109/'3b - EUR - conv.'!T109)</f>
        <v>0</v>
      </c>
      <c r="U109" s="286">
        <f>IF('3b - EUR - conv.'!U109=0,0,'3a - EUR - local'!U109/'3b - EUR - conv.'!U109)</f>
        <v>0</v>
      </c>
      <c r="V109" s="286">
        <f>IF('3b - EUR - conv.'!V109=0,0,'3a - EUR - local'!V109/'3b - EUR - conv.'!V109)</f>
        <v>0</v>
      </c>
      <c r="W109" s="286">
        <f>IF('3b - EUR - conv.'!W109=0,0,'3a - EUR - local'!W109/'3b - EUR - conv.'!W109)</f>
        <v>0</v>
      </c>
      <c r="X109" s="286">
        <f>IF('3b - EUR - conv.'!X109=0,0,'3a - EUR - local'!X109/'3b - EUR - conv.'!X109)</f>
        <v>0</v>
      </c>
      <c r="Y109" s="286">
        <f>IF('3b - EUR - conv.'!Y109=0,0,'3a - EUR - local'!Y109/'3b - EUR - conv.'!Y109)</f>
        <v>0</v>
      </c>
      <c r="Z109" s="286">
        <f>IF('3b - EUR - conv.'!Z109=0,0,'3a - EUR - local'!Z109/'3b - EUR - conv.'!Z109)</f>
        <v>0</v>
      </c>
      <c r="AA109" s="286">
        <f>IF('3b - EUR - conv.'!AA109=0,0,'3a - EUR - local'!AA109/'3b - EUR - conv.'!AA109)</f>
        <v>0</v>
      </c>
      <c r="AB109" s="286">
        <f>IF('3b - EUR - conv.'!AB109=0,0,'3a - EUR - local'!AB109/'3b - EUR - conv.'!AB109)</f>
        <v>0</v>
      </c>
      <c r="AC109" s="286">
        <f>IF('3b - EUR - conv.'!AC109=0,0,'3a - EUR - local'!AC109/'3b - EUR - conv.'!AC109)</f>
        <v>0</v>
      </c>
      <c r="AD109" s="286">
        <f>IF('3b - EUR - conv.'!AD109=0,0,'3a - EUR - local'!AD109/'3b - EUR - conv.'!AD109)</f>
        <v>0</v>
      </c>
      <c r="AE109" s="286">
        <f>IF('3b - EUR - conv.'!AE109=0,0,'3a - EUR - local'!AE109/'3b - EUR - conv.'!AE109)</f>
        <v>0</v>
      </c>
      <c r="AF109" s="286">
        <f>IF('3b - EUR - conv.'!AF109=0,0,'3a - EUR - local'!AF109/'3b - EUR - conv.'!AF109)</f>
        <v>0</v>
      </c>
      <c r="AG109" s="286">
        <f>IF('3b - EUR - conv.'!AG109=0,0,'3a - EUR - local'!AG109/'3b - EUR - conv.'!AG109)</f>
        <v>0</v>
      </c>
      <c r="AH109" s="286">
        <f>IF('3b - EUR - conv.'!AH109=0,0,'3a - EUR - local'!AH109/'3b - EUR - conv.'!AH109)</f>
        <v>0</v>
      </c>
      <c r="AI109" s="286">
        <f>IF('3b - EUR - conv.'!AI109=0,0,'3a - EUR - local'!AI109/'3b - EUR - conv.'!AI109)</f>
        <v>0</v>
      </c>
      <c r="AJ109" s="286">
        <f>IF('3b - EUR - conv.'!AJ109=0,0,'3a - EUR - local'!AJ109/'3b - EUR - conv.'!AJ109)</f>
        <v>0</v>
      </c>
      <c r="AK109" s="286">
        <f>IF('3b - EUR - conv.'!AK109=0,0,'3a - EUR - local'!AK109/'3b - EUR - conv.'!AK109)</f>
        <v>0</v>
      </c>
      <c r="AL109" s="286">
        <f>IF('3b - EUR - conv.'!AL109=0,0,'3a - EUR - local'!AL109/'3b - EUR - conv.'!AL109)</f>
        <v>0</v>
      </c>
      <c r="AM109" s="286">
        <f>IF('3b - EUR - conv.'!AM109=0,0,'3a - EUR - local'!AM109/'3b - EUR - conv.'!AM109)</f>
        <v>0</v>
      </c>
      <c r="AN109" s="286">
        <f>IF('3b - EUR - conv.'!AN109=0,0,'3a - EUR - local'!AN109/'3b - EUR - conv.'!AN109)</f>
        <v>0</v>
      </c>
      <c r="AO109" s="286">
        <f>IF('3b - EUR - conv.'!AO109=0,0,'3a - EUR - local'!AO109/'3b - EUR - conv.'!AO109)</f>
        <v>0</v>
      </c>
      <c r="AP109" s="286">
        <f>IF('3b - EUR - conv.'!AP109=0,0,'3a - EUR - local'!AP109/'3b - EUR - conv.'!AP109)</f>
        <v>0</v>
      </c>
      <c r="AQ109" s="349"/>
    </row>
    <row r="110" spans="1:43" customFormat="1" ht="15.75" outlineLevel="2">
      <c r="A110" s="211" t="str">
        <f>A105&amp;"."&amp;A107&amp;"."&amp;A106&amp;"."&amp;B110</f>
        <v>1.c.3.3</v>
      </c>
      <c r="B110">
        <v>3</v>
      </c>
      <c r="C110" t="str">
        <f>'1-GBP'!C110</f>
        <v>EC02</v>
      </c>
      <c r="M110" s="286">
        <f>IF('3b - EUR - conv.'!M110=0,0,'3a - EUR - local'!M110/'3b - EUR - conv.'!M110)</f>
        <v>0</v>
      </c>
      <c r="N110" s="286">
        <f>IF('3b - EUR - conv.'!N110=0,0,'3a - EUR - local'!N110/'3b - EUR - conv.'!N110)</f>
        <v>0</v>
      </c>
      <c r="O110" s="286">
        <f>IF('3b - EUR - conv.'!O110=0,0,'3a - EUR - local'!O110/'3b - EUR - conv.'!O110)</f>
        <v>0</v>
      </c>
      <c r="P110" s="286">
        <f>IF('3b - EUR - conv.'!P110=0,0,'3a - EUR - local'!P110/'3b - EUR - conv.'!P110)</f>
        <v>0</v>
      </c>
      <c r="Q110" s="286">
        <f>IF('3b - EUR - conv.'!Q110=0,0,'3a - EUR - local'!Q110/'3b - EUR - conv.'!Q110)</f>
        <v>0</v>
      </c>
      <c r="R110" s="286">
        <f>IF('3b - EUR - conv.'!R110=0,0,'3a - EUR - local'!R110/'3b - EUR - conv.'!R110)</f>
        <v>0</v>
      </c>
      <c r="S110" s="286">
        <f>IF('3b - EUR - conv.'!S110=0,0,'3a - EUR - local'!S110/'3b - EUR - conv.'!S110)</f>
        <v>0</v>
      </c>
      <c r="T110" s="286">
        <f>IF('3b - EUR - conv.'!T110=0,0,'3a - EUR - local'!T110/'3b - EUR - conv.'!T110)</f>
        <v>0</v>
      </c>
      <c r="U110" s="286">
        <f>IF('3b - EUR - conv.'!U110=0,0,'3a - EUR - local'!U110/'3b - EUR - conv.'!U110)</f>
        <v>0</v>
      </c>
      <c r="V110" s="286">
        <f>IF('3b - EUR - conv.'!V110=0,0,'3a - EUR - local'!V110/'3b - EUR - conv.'!V110)</f>
        <v>0</v>
      </c>
      <c r="W110" s="286">
        <f>IF('3b - EUR - conv.'!W110=0,0,'3a - EUR - local'!W110/'3b - EUR - conv.'!W110)</f>
        <v>0</v>
      </c>
      <c r="X110" s="286">
        <f>IF('3b - EUR - conv.'!X110=0,0,'3a - EUR - local'!X110/'3b - EUR - conv.'!X110)</f>
        <v>0</v>
      </c>
      <c r="Y110" s="286">
        <f>IF('3b - EUR - conv.'!Y110=0,0,'3a - EUR - local'!Y110/'3b - EUR - conv.'!Y110)</f>
        <v>0</v>
      </c>
      <c r="Z110" s="286">
        <f>IF('3b - EUR - conv.'!Z110=0,0,'3a - EUR - local'!Z110/'3b - EUR - conv.'!Z110)</f>
        <v>0</v>
      </c>
      <c r="AA110" s="286">
        <f>IF('3b - EUR - conv.'!AA110=0,0,'3a - EUR - local'!AA110/'3b - EUR - conv.'!AA110)</f>
        <v>0</v>
      </c>
      <c r="AB110" s="286">
        <f>IF('3b - EUR - conv.'!AB110=0,0,'3a - EUR - local'!AB110/'3b - EUR - conv.'!AB110)</f>
        <v>0</v>
      </c>
      <c r="AC110" s="286">
        <f>IF('3b - EUR - conv.'!AC110=0,0,'3a - EUR - local'!AC110/'3b - EUR - conv.'!AC110)</f>
        <v>0</v>
      </c>
      <c r="AD110" s="286">
        <f>IF('3b - EUR - conv.'!AD110=0,0,'3a - EUR - local'!AD110/'3b - EUR - conv.'!AD110)</f>
        <v>0</v>
      </c>
      <c r="AE110" s="286">
        <f>IF('3b - EUR - conv.'!AE110=0,0,'3a - EUR - local'!AE110/'3b - EUR - conv.'!AE110)</f>
        <v>0</v>
      </c>
      <c r="AF110" s="286">
        <f>IF('3b - EUR - conv.'!AF110=0,0,'3a - EUR - local'!AF110/'3b - EUR - conv.'!AF110)</f>
        <v>0</v>
      </c>
      <c r="AG110" s="286">
        <f>IF('3b - EUR - conv.'!AG110=0,0,'3a - EUR - local'!AG110/'3b - EUR - conv.'!AG110)</f>
        <v>0</v>
      </c>
      <c r="AH110" s="286">
        <f>IF('3b - EUR - conv.'!AH110=0,0,'3a - EUR - local'!AH110/'3b - EUR - conv.'!AH110)</f>
        <v>0</v>
      </c>
      <c r="AI110" s="286">
        <f>IF('3b - EUR - conv.'!AI110=0,0,'3a - EUR - local'!AI110/'3b - EUR - conv.'!AI110)</f>
        <v>0</v>
      </c>
      <c r="AJ110" s="286">
        <f>IF('3b - EUR - conv.'!AJ110=0,0,'3a - EUR - local'!AJ110/'3b - EUR - conv.'!AJ110)</f>
        <v>0</v>
      </c>
      <c r="AK110" s="286">
        <f>IF('3b - EUR - conv.'!AK110=0,0,'3a - EUR - local'!AK110/'3b - EUR - conv.'!AK110)</f>
        <v>0</v>
      </c>
      <c r="AL110" s="286">
        <f>IF('3b - EUR - conv.'!AL110=0,0,'3a - EUR - local'!AL110/'3b - EUR - conv.'!AL110)</f>
        <v>0</v>
      </c>
      <c r="AM110" s="286">
        <f>IF('3b - EUR - conv.'!AM110=0,0,'3a - EUR - local'!AM110/'3b - EUR - conv.'!AM110)</f>
        <v>0</v>
      </c>
      <c r="AN110" s="286">
        <f>IF('3b - EUR - conv.'!AN110=0,0,'3a - EUR - local'!AN110/'3b - EUR - conv.'!AN110)</f>
        <v>0</v>
      </c>
      <c r="AO110" s="286">
        <f>IF('3b - EUR - conv.'!AO110=0,0,'3a - EUR - local'!AO110/'3b - EUR - conv.'!AO110)</f>
        <v>0</v>
      </c>
      <c r="AP110" s="286">
        <f>IF('3b - EUR - conv.'!AP110=0,0,'3a - EUR - local'!AP110/'3b - EUR - conv.'!AP110)</f>
        <v>0</v>
      </c>
      <c r="AQ110" s="349"/>
    </row>
    <row r="111" spans="1:43" customFormat="1" ht="15.75" outlineLevel="2">
      <c r="A111" s="211" t="str">
        <f>A105&amp;"."&amp;A107&amp;"."&amp;A106&amp;"."&amp;B111</f>
        <v>1.c.3.4</v>
      </c>
      <c r="B111">
        <v>4</v>
      </c>
      <c r="C111" t="str">
        <f>'1-GBP'!C111</f>
        <v>EC03</v>
      </c>
      <c r="M111" s="286">
        <f>IF('3b - EUR - conv.'!M111=0,0,'3a - EUR - local'!M111/'3b - EUR - conv.'!M111)</f>
        <v>0</v>
      </c>
      <c r="N111" s="286">
        <f>IF('3b - EUR - conv.'!N111=0,0,'3a - EUR - local'!N111/'3b - EUR - conv.'!N111)</f>
        <v>0</v>
      </c>
      <c r="O111" s="286">
        <f>IF('3b - EUR - conv.'!O111=0,0,'3a - EUR - local'!O111/'3b - EUR - conv.'!O111)</f>
        <v>0</v>
      </c>
      <c r="P111" s="286">
        <f>IF('3b - EUR - conv.'!P111=0,0,'3a - EUR - local'!P111/'3b - EUR - conv.'!P111)</f>
        <v>0</v>
      </c>
      <c r="Q111" s="286">
        <f>IF('3b - EUR - conv.'!Q111=0,0,'3a - EUR - local'!Q111/'3b - EUR - conv.'!Q111)</f>
        <v>0</v>
      </c>
      <c r="R111" s="286">
        <f>IF('3b - EUR - conv.'!R111=0,0,'3a - EUR - local'!R111/'3b - EUR - conv.'!R111)</f>
        <v>0</v>
      </c>
      <c r="S111" s="286">
        <f>IF('3b - EUR - conv.'!S111=0,0,'3a - EUR - local'!S111/'3b - EUR - conv.'!S111)</f>
        <v>0</v>
      </c>
      <c r="T111" s="286">
        <f>IF('3b - EUR - conv.'!T111=0,0,'3a - EUR - local'!T111/'3b - EUR - conv.'!T111)</f>
        <v>0</v>
      </c>
      <c r="U111" s="286">
        <f>IF('3b - EUR - conv.'!U111=0,0,'3a - EUR - local'!U111/'3b - EUR - conv.'!U111)</f>
        <v>0</v>
      </c>
      <c r="V111" s="286">
        <f>IF('3b - EUR - conv.'!V111=0,0,'3a - EUR - local'!V111/'3b - EUR - conv.'!V111)</f>
        <v>0</v>
      </c>
      <c r="W111" s="286">
        <f>IF('3b - EUR - conv.'!W111=0,0,'3a - EUR - local'!W111/'3b - EUR - conv.'!W111)</f>
        <v>0</v>
      </c>
      <c r="X111" s="286">
        <f>IF('3b - EUR - conv.'!X111=0,0,'3a - EUR - local'!X111/'3b - EUR - conv.'!X111)</f>
        <v>0</v>
      </c>
      <c r="Y111" s="286">
        <f>IF('3b - EUR - conv.'!Y111=0,0,'3a - EUR - local'!Y111/'3b - EUR - conv.'!Y111)</f>
        <v>0</v>
      </c>
      <c r="Z111" s="286">
        <f>IF('3b - EUR - conv.'!Z111=0,0,'3a - EUR - local'!Z111/'3b - EUR - conv.'!Z111)</f>
        <v>0</v>
      </c>
      <c r="AA111" s="286">
        <f>IF('3b - EUR - conv.'!AA111=0,0,'3a - EUR - local'!AA111/'3b - EUR - conv.'!AA111)</f>
        <v>0</v>
      </c>
      <c r="AB111" s="286">
        <f>IF('3b - EUR - conv.'!AB111=0,0,'3a - EUR - local'!AB111/'3b - EUR - conv.'!AB111)</f>
        <v>0</v>
      </c>
      <c r="AC111" s="286">
        <f>IF('3b - EUR - conv.'!AC111=0,0,'3a - EUR - local'!AC111/'3b - EUR - conv.'!AC111)</f>
        <v>0</v>
      </c>
      <c r="AD111" s="286">
        <f>IF('3b - EUR - conv.'!AD111=0,0,'3a - EUR - local'!AD111/'3b - EUR - conv.'!AD111)</f>
        <v>0</v>
      </c>
      <c r="AE111" s="286">
        <f>IF('3b - EUR - conv.'!AE111=0,0,'3a - EUR - local'!AE111/'3b - EUR - conv.'!AE111)</f>
        <v>0</v>
      </c>
      <c r="AF111" s="286">
        <f>IF('3b - EUR - conv.'!AF111=0,0,'3a - EUR - local'!AF111/'3b - EUR - conv.'!AF111)</f>
        <v>0</v>
      </c>
      <c r="AG111" s="286">
        <f>IF('3b - EUR - conv.'!AG111=0,0,'3a - EUR - local'!AG111/'3b - EUR - conv.'!AG111)</f>
        <v>0</v>
      </c>
      <c r="AH111" s="286">
        <f>IF('3b - EUR - conv.'!AH111=0,0,'3a - EUR - local'!AH111/'3b - EUR - conv.'!AH111)</f>
        <v>0</v>
      </c>
      <c r="AI111" s="286">
        <f>IF('3b - EUR - conv.'!AI111=0,0,'3a - EUR - local'!AI111/'3b - EUR - conv.'!AI111)</f>
        <v>0</v>
      </c>
      <c r="AJ111" s="286">
        <f>IF('3b - EUR - conv.'!AJ111=0,0,'3a - EUR - local'!AJ111/'3b - EUR - conv.'!AJ111)</f>
        <v>0</v>
      </c>
      <c r="AK111" s="286">
        <f>IF('3b - EUR - conv.'!AK111=0,0,'3a - EUR - local'!AK111/'3b - EUR - conv.'!AK111)</f>
        <v>0</v>
      </c>
      <c r="AL111" s="286">
        <f>IF('3b - EUR - conv.'!AL111=0,0,'3a - EUR - local'!AL111/'3b - EUR - conv.'!AL111)</f>
        <v>0</v>
      </c>
      <c r="AM111" s="286">
        <f>IF('3b - EUR - conv.'!AM111=0,0,'3a - EUR - local'!AM111/'3b - EUR - conv.'!AM111)</f>
        <v>0</v>
      </c>
      <c r="AN111" s="286">
        <f>IF('3b - EUR - conv.'!AN111=0,0,'3a - EUR - local'!AN111/'3b - EUR - conv.'!AN111)</f>
        <v>0</v>
      </c>
      <c r="AO111" s="286">
        <f>IF('3b - EUR - conv.'!AO111=0,0,'3a - EUR - local'!AO111/'3b - EUR - conv.'!AO111)</f>
        <v>0</v>
      </c>
      <c r="AP111" s="286">
        <f>IF('3b - EUR - conv.'!AP111=0,0,'3a - EUR - local'!AP111/'3b - EUR - conv.'!AP111)</f>
        <v>0</v>
      </c>
      <c r="AQ111" s="349"/>
    </row>
    <row r="112" spans="1:43" customFormat="1" ht="15.75" outlineLevel="2">
      <c r="A112" s="211" t="str">
        <f>A105&amp;"."&amp;A107&amp;"."&amp;A106&amp;"."&amp;B112</f>
        <v>1.c.3.5</v>
      </c>
      <c r="B112">
        <v>5</v>
      </c>
      <c r="C112" t="str">
        <f>'1-GBP'!C112</f>
        <v>EC04</v>
      </c>
      <c r="M112" s="286">
        <f>IF('3b - EUR - conv.'!M112=0,0,'3a - EUR - local'!M112/'3b - EUR - conv.'!M112)</f>
        <v>0</v>
      </c>
      <c r="N112" s="286">
        <f>IF('3b - EUR - conv.'!N112=0,0,'3a - EUR - local'!N112/'3b - EUR - conv.'!N112)</f>
        <v>0</v>
      </c>
      <c r="O112" s="286">
        <f>IF('3b - EUR - conv.'!O112=0,0,'3a - EUR - local'!O112/'3b - EUR - conv.'!O112)</f>
        <v>0</v>
      </c>
      <c r="P112" s="286">
        <f>IF('3b - EUR - conv.'!P112=0,0,'3a - EUR - local'!P112/'3b - EUR - conv.'!P112)</f>
        <v>0</v>
      </c>
      <c r="Q112" s="286">
        <f>IF('3b - EUR - conv.'!Q112=0,0,'3a - EUR - local'!Q112/'3b - EUR - conv.'!Q112)</f>
        <v>0</v>
      </c>
      <c r="R112" s="286">
        <f>IF('3b - EUR - conv.'!R112=0,0,'3a - EUR - local'!R112/'3b - EUR - conv.'!R112)</f>
        <v>0</v>
      </c>
      <c r="S112" s="286">
        <f>IF('3b - EUR - conv.'!S112=0,0,'3a - EUR - local'!S112/'3b - EUR - conv.'!S112)</f>
        <v>0</v>
      </c>
      <c r="T112" s="286">
        <f>IF('3b - EUR - conv.'!T112=0,0,'3a - EUR - local'!T112/'3b - EUR - conv.'!T112)</f>
        <v>0</v>
      </c>
      <c r="U112" s="286">
        <f>IF('3b - EUR - conv.'!U112=0,0,'3a - EUR - local'!U112/'3b - EUR - conv.'!U112)</f>
        <v>0</v>
      </c>
      <c r="V112" s="286">
        <f>IF('3b - EUR - conv.'!V112=0,0,'3a - EUR - local'!V112/'3b - EUR - conv.'!V112)</f>
        <v>0</v>
      </c>
      <c r="W112" s="286">
        <f>IF('3b - EUR - conv.'!W112=0,0,'3a - EUR - local'!W112/'3b - EUR - conv.'!W112)</f>
        <v>0</v>
      </c>
      <c r="X112" s="286">
        <f>IF('3b - EUR - conv.'!X112=0,0,'3a - EUR - local'!X112/'3b - EUR - conv.'!X112)</f>
        <v>0</v>
      </c>
      <c r="Y112" s="286">
        <f>IF('3b - EUR - conv.'!Y112=0,0,'3a - EUR - local'!Y112/'3b - EUR - conv.'!Y112)</f>
        <v>0</v>
      </c>
      <c r="Z112" s="286">
        <f>IF('3b - EUR - conv.'!Z112=0,0,'3a - EUR - local'!Z112/'3b - EUR - conv.'!Z112)</f>
        <v>0</v>
      </c>
      <c r="AA112" s="286">
        <f>IF('3b - EUR - conv.'!AA112=0,0,'3a - EUR - local'!AA112/'3b - EUR - conv.'!AA112)</f>
        <v>0</v>
      </c>
      <c r="AB112" s="286">
        <f>IF('3b - EUR - conv.'!AB112=0,0,'3a - EUR - local'!AB112/'3b - EUR - conv.'!AB112)</f>
        <v>0</v>
      </c>
      <c r="AC112" s="286">
        <f>IF('3b - EUR - conv.'!AC112=0,0,'3a - EUR - local'!AC112/'3b - EUR - conv.'!AC112)</f>
        <v>0</v>
      </c>
      <c r="AD112" s="286">
        <f>IF('3b - EUR - conv.'!AD112=0,0,'3a - EUR - local'!AD112/'3b - EUR - conv.'!AD112)</f>
        <v>0</v>
      </c>
      <c r="AE112" s="286">
        <f>IF('3b - EUR - conv.'!AE112=0,0,'3a - EUR - local'!AE112/'3b - EUR - conv.'!AE112)</f>
        <v>0</v>
      </c>
      <c r="AF112" s="286">
        <f>IF('3b - EUR - conv.'!AF112=0,0,'3a - EUR - local'!AF112/'3b - EUR - conv.'!AF112)</f>
        <v>0</v>
      </c>
      <c r="AG112" s="286">
        <f>IF('3b - EUR - conv.'!AG112=0,0,'3a - EUR - local'!AG112/'3b - EUR - conv.'!AG112)</f>
        <v>0</v>
      </c>
      <c r="AH112" s="286">
        <f>IF('3b - EUR - conv.'!AH112=0,0,'3a - EUR - local'!AH112/'3b - EUR - conv.'!AH112)</f>
        <v>0</v>
      </c>
      <c r="AI112" s="286">
        <f>IF('3b - EUR - conv.'!AI112=0,0,'3a - EUR - local'!AI112/'3b - EUR - conv.'!AI112)</f>
        <v>0</v>
      </c>
      <c r="AJ112" s="286">
        <f>IF('3b - EUR - conv.'!AJ112=0,0,'3a - EUR - local'!AJ112/'3b - EUR - conv.'!AJ112)</f>
        <v>0</v>
      </c>
      <c r="AK112" s="286">
        <f>IF('3b - EUR - conv.'!AK112=0,0,'3a - EUR - local'!AK112/'3b - EUR - conv.'!AK112)</f>
        <v>0</v>
      </c>
      <c r="AL112" s="286">
        <f>IF('3b - EUR - conv.'!AL112=0,0,'3a - EUR - local'!AL112/'3b - EUR - conv.'!AL112)</f>
        <v>0</v>
      </c>
      <c r="AM112" s="286">
        <f>IF('3b - EUR - conv.'!AM112=0,0,'3a - EUR - local'!AM112/'3b - EUR - conv.'!AM112)</f>
        <v>0</v>
      </c>
      <c r="AN112" s="286">
        <f>IF('3b - EUR - conv.'!AN112=0,0,'3a - EUR - local'!AN112/'3b - EUR - conv.'!AN112)</f>
        <v>0</v>
      </c>
      <c r="AO112" s="286">
        <f>IF('3b - EUR - conv.'!AO112=0,0,'3a - EUR - local'!AO112/'3b - EUR - conv.'!AO112)</f>
        <v>0</v>
      </c>
      <c r="AP112" s="286">
        <f>IF('3b - EUR - conv.'!AP112=0,0,'3a - EUR - local'!AP112/'3b - EUR - conv.'!AP112)</f>
        <v>0</v>
      </c>
      <c r="AQ112" s="349"/>
    </row>
    <row r="113" spans="1:43" customFormat="1" ht="15.75" outlineLevel="2">
      <c r="A113" s="211" t="str">
        <f>A105&amp;"."&amp;A107&amp;"."&amp;A106&amp;"."&amp;B113</f>
        <v>1.c.3.6</v>
      </c>
      <c r="B113">
        <v>6</v>
      </c>
      <c r="C113" t="str">
        <f>'1-GBP'!C113</f>
        <v>EC05</v>
      </c>
      <c r="M113" s="286">
        <f>IF('3b - EUR - conv.'!M113=0,0,'3a - EUR - local'!M113/'3b - EUR - conv.'!M113)</f>
        <v>0</v>
      </c>
      <c r="N113" s="286">
        <f>IF('3b - EUR - conv.'!N113=0,0,'3a - EUR - local'!N113/'3b - EUR - conv.'!N113)</f>
        <v>0</v>
      </c>
      <c r="O113" s="286">
        <f>IF('3b - EUR - conv.'!O113=0,0,'3a - EUR - local'!O113/'3b - EUR - conv.'!O113)</f>
        <v>0</v>
      </c>
      <c r="P113" s="286">
        <f>IF('3b - EUR - conv.'!P113=0,0,'3a - EUR - local'!P113/'3b - EUR - conv.'!P113)</f>
        <v>0</v>
      </c>
      <c r="Q113" s="286">
        <f>IF('3b - EUR - conv.'!Q113=0,0,'3a - EUR - local'!Q113/'3b - EUR - conv.'!Q113)</f>
        <v>0</v>
      </c>
      <c r="R113" s="286">
        <f>IF('3b - EUR - conv.'!R113=0,0,'3a - EUR - local'!R113/'3b - EUR - conv.'!R113)</f>
        <v>0</v>
      </c>
      <c r="S113" s="286">
        <f>IF('3b - EUR - conv.'!S113=0,0,'3a - EUR - local'!S113/'3b - EUR - conv.'!S113)</f>
        <v>0</v>
      </c>
      <c r="T113" s="286">
        <f>IF('3b - EUR - conv.'!T113=0,0,'3a - EUR - local'!T113/'3b - EUR - conv.'!T113)</f>
        <v>0</v>
      </c>
      <c r="U113" s="286">
        <f>IF('3b - EUR - conv.'!U113=0,0,'3a - EUR - local'!U113/'3b - EUR - conv.'!U113)</f>
        <v>0</v>
      </c>
      <c r="V113" s="286">
        <f>IF('3b - EUR - conv.'!V113=0,0,'3a - EUR - local'!V113/'3b - EUR - conv.'!V113)</f>
        <v>0</v>
      </c>
      <c r="W113" s="286">
        <f>IF('3b - EUR - conv.'!W113=0,0,'3a - EUR - local'!W113/'3b - EUR - conv.'!W113)</f>
        <v>0</v>
      </c>
      <c r="X113" s="286">
        <f>IF('3b - EUR - conv.'!X113=0,0,'3a - EUR - local'!X113/'3b - EUR - conv.'!X113)</f>
        <v>0</v>
      </c>
      <c r="Y113" s="286">
        <f>IF('3b - EUR - conv.'!Y113=0,0,'3a - EUR - local'!Y113/'3b - EUR - conv.'!Y113)</f>
        <v>0</v>
      </c>
      <c r="Z113" s="286">
        <f>IF('3b - EUR - conv.'!Z113=0,0,'3a - EUR - local'!Z113/'3b - EUR - conv.'!Z113)</f>
        <v>0</v>
      </c>
      <c r="AA113" s="286">
        <f>IF('3b - EUR - conv.'!AA113=0,0,'3a - EUR - local'!AA113/'3b - EUR - conv.'!AA113)</f>
        <v>0</v>
      </c>
      <c r="AB113" s="286">
        <f>IF('3b - EUR - conv.'!AB113=0,0,'3a - EUR - local'!AB113/'3b - EUR - conv.'!AB113)</f>
        <v>0</v>
      </c>
      <c r="AC113" s="286">
        <f>IF('3b - EUR - conv.'!AC113=0,0,'3a - EUR - local'!AC113/'3b - EUR - conv.'!AC113)</f>
        <v>0</v>
      </c>
      <c r="AD113" s="286">
        <f>IF('3b - EUR - conv.'!AD113=0,0,'3a - EUR - local'!AD113/'3b - EUR - conv.'!AD113)</f>
        <v>0</v>
      </c>
      <c r="AE113" s="286">
        <f>IF('3b - EUR - conv.'!AE113=0,0,'3a - EUR - local'!AE113/'3b - EUR - conv.'!AE113)</f>
        <v>0</v>
      </c>
      <c r="AF113" s="286">
        <f>IF('3b - EUR - conv.'!AF113=0,0,'3a - EUR - local'!AF113/'3b - EUR - conv.'!AF113)</f>
        <v>0</v>
      </c>
      <c r="AG113" s="286">
        <f>IF('3b - EUR - conv.'!AG113=0,0,'3a - EUR - local'!AG113/'3b - EUR - conv.'!AG113)</f>
        <v>0</v>
      </c>
      <c r="AH113" s="286">
        <f>IF('3b - EUR - conv.'!AH113=0,0,'3a - EUR - local'!AH113/'3b - EUR - conv.'!AH113)</f>
        <v>0</v>
      </c>
      <c r="AI113" s="286">
        <f>IF('3b - EUR - conv.'!AI113=0,0,'3a - EUR - local'!AI113/'3b - EUR - conv.'!AI113)</f>
        <v>0</v>
      </c>
      <c r="AJ113" s="286">
        <f>IF('3b - EUR - conv.'!AJ113=0,0,'3a - EUR - local'!AJ113/'3b - EUR - conv.'!AJ113)</f>
        <v>0</v>
      </c>
      <c r="AK113" s="286">
        <f>IF('3b - EUR - conv.'!AK113=0,0,'3a - EUR - local'!AK113/'3b - EUR - conv.'!AK113)</f>
        <v>0</v>
      </c>
      <c r="AL113" s="286">
        <f>IF('3b - EUR - conv.'!AL113=0,0,'3a - EUR - local'!AL113/'3b - EUR - conv.'!AL113)</f>
        <v>0</v>
      </c>
      <c r="AM113" s="286">
        <f>IF('3b - EUR - conv.'!AM113=0,0,'3a - EUR - local'!AM113/'3b - EUR - conv.'!AM113)</f>
        <v>0</v>
      </c>
      <c r="AN113" s="286">
        <f>IF('3b - EUR - conv.'!AN113=0,0,'3a - EUR - local'!AN113/'3b - EUR - conv.'!AN113)</f>
        <v>0</v>
      </c>
      <c r="AO113" s="286">
        <f>IF('3b - EUR - conv.'!AO113=0,0,'3a - EUR - local'!AO113/'3b - EUR - conv.'!AO113)</f>
        <v>0</v>
      </c>
      <c r="AP113" s="286">
        <f>IF('3b - EUR - conv.'!AP113=0,0,'3a - EUR - local'!AP113/'3b - EUR - conv.'!AP113)</f>
        <v>0</v>
      </c>
      <c r="AQ113" s="349"/>
    </row>
    <row r="114" spans="1:43" customFormat="1" ht="15.75" outlineLevel="2">
      <c r="A114" s="211" t="str">
        <f>A105&amp;"."&amp;A107&amp;"."&amp;A106&amp;"."&amp;B114</f>
        <v>1.c.3.7</v>
      </c>
      <c r="B114">
        <v>7</v>
      </c>
      <c r="C114" t="str">
        <f>'1-GBP'!C114</f>
        <v/>
      </c>
      <c r="M114" s="286">
        <f>IF('3b - EUR - conv.'!M114=0,0,'3a - EUR - local'!M114/'3b - EUR - conv.'!M114)</f>
        <v>0</v>
      </c>
      <c r="N114" s="286">
        <f>IF('3b - EUR - conv.'!N114=0,0,'3a - EUR - local'!N114/'3b - EUR - conv.'!N114)</f>
        <v>0</v>
      </c>
      <c r="O114" s="286">
        <f>IF('3b - EUR - conv.'!O114=0,0,'3a - EUR - local'!O114/'3b - EUR - conv.'!O114)</f>
        <v>0</v>
      </c>
      <c r="P114" s="286">
        <f>IF('3b - EUR - conv.'!P114=0,0,'3a - EUR - local'!P114/'3b - EUR - conv.'!P114)</f>
        <v>0</v>
      </c>
      <c r="Q114" s="286">
        <f>IF('3b - EUR - conv.'!Q114=0,0,'3a - EUR - local'!Q114/'3b - EUR - conv.'!Q114)</f>
        <v>0</v>
      </c>
      <c r="R114" s="286">
        <f>IF('3b - EUR - conv.'!R114=0,0,'3a - EUR - local'!R114/'3b - EUR - conv.'!R114)</f>
        <v>0</v>
      </c>
      <c r="S114" s="286">
        <f>IF('3b - EUR - conv.'!S114=0,0,'3a - EUR - local'!S114/'3b - EUR - conv.'!S114)</f>
        <v>0</v>
      </c>
      <c r="T114" s="286">
        <f>IF('3b - EUR - conv.'!T114=0,0,'3a - EUR - local'!T114/'3b - EUR - conv.'!T114)</f>
        <v>0</v>
      </c>
      <c r="U114" s="286">
        <f>IF('3b - EUR - conv.'!U114=0,0,'3a - EUR - local'!U114/'3b - EUR - conv.'!U114)</f>
        <v>0</v>
      </c>
      <c r="V114" s="286">
        <f>IF('3b - EUR - conv.'!V114=0,0,'3a - EUR - local'!V114/'3b - EUR - conv.'!V114)</f>
        <v>0</v>
      </c>
      <c r="W114" s="286">
        <f>IF('3b - EUR - conv.'!W114=0,0,'3a - EUR - local'!W114/'3b - EUR - conv.'!W114)</f>
        <v>0</v>
      </c>
      <c r="X114" s="286">
        <f>IF('3b - EUR - conv.'!X114=0,0,'3a - EUR - local'!X114/'3b - EUR - conv.'!X114)</f>
        <v>0</v>
      </c>
      <c r="Y114" s="286">
        <f>IF('3b - EUR - conv.'!Y114=0,0,'3a - EUR - local'!Y114/'3b - EUR - conv.'!Y114)</f>
        <v>0</v>
      </c>
      <c r="Z114" s="286">
        <f>IF('3b - EUR - conv.'!Z114=0,0,'3a - EUR - local'!Z114/'3b - EUR - conv.'!Z114)</f>
        <v>0</v>
      </c>
      <c r="AA114" s="286">
        <f>IF('3b - EUR - conv.'!AA114=0,0,'3a - EUR - local'!AA114/'3b - EUR - conv.'!AA114)</f>
        <v>0</v>
      </c>
      <c r="AB114" s="286">
        <f>IF('3b - EUR - conv.'!AB114=0,0,'3a - EUR - local'!AB114/'3b - EUR - conv.'!AB114)</f>
        <v>0</v>
      </c>
      <c r="AC114" s="286">
        <f>IF('3b - EUR - conv.'!AC114=0,0,'3a - EUR - local'!AC114/'3b - EUR - conv.'!AC114)</f>
        <v>0</v>
      </c>
      <c r="AD114" s="286">
        <f>IF('3b - EUR - conv.'!AD114=0,0,'3a - EUR - local'!AD114/'3b - EUR - conv.'!AD114)</f>
        <v>0</v>
      </c>
      <c r="AE114" s="286">
        <f>IF('3b - EUR - conv.'!AE114=0,0,'3a - EUR - local'!AE114/'3b - EUR - conv.'!AE114)</f>
        <v>0</v>
      </c>
      <c r="AF114" s="286">
        <f>IF('3b - EUR - conv.'!AF114=0,0,'3a - EUR - local'!AF114/'3b - EUR - conv.'!AF114)</f>
        <v>0</v>
      </c>
      <c r="AG114" s="286">
        <f>IF('3b - EUR - conv.'!AG114=0,0,'3a - EUR - local'!AG114/'3b - EUR - conv.'!AG114)</f>
        <v>0</v>
      </c>
      <c r="AH114" s="286">
        <f>IF('3b - EUR - conv.'!AH114=0,0,'3a - EUR - local'!AH114/'3b - EUR - conv.'!AH114)</f>
        <v>0</v>
      </c>
      <c r="AI114" s="286">
        <f>IF('3b - EUR - conv.'!AI114=0,0,'3a - EUR - local'!AI114/'3b - EUR - conv.'!AI114)</f>
        <v>0</v>
      </c>
      <c r="AJ114" s="286">
        <f>IF('3b - EUR - conv.'!AJ114=0,0,'3a - EUR - local'!AJ114/'3b - EUR - conv.'!AJ114)</f>
        <v>0</v>
      </c>
      <c r="AK114" s="286">
        <f>IF('3b - EUR - conv.'!AK114=0,0,'3a - EUR - local'!AK114/'3b - EUR - conv.'!AK114)</f>
        <v>0</v>
      </c>
      <c r="AL114" s="286">
        <f>IF('3b - EUR - conv.'!AL114=0,0,'3a - EUR - local'!AL114/'3b - EUR - conv.'!AL114)</f>
        <v>0</v>
      </c>
      <c r="AM114" s="286">
        <f>IF('3b - EUR - conv.'!AM114=0,0,'3a - EUR - local'!AM114/'3b - EUR - conv.'!AM114)</f>
        <v>0</v>
      </c>
      <c r="AN114" s="286">
        <f>IF('3b - EUR - conv.'!AN114=0,0,'3a - EUR - local'!AN114/'3b - EUR - conv.'!AN114)</f>
        <v>0</v>
      </c>
      <c r="AO114" s="286">
        <f>IF('3b - EUR - conv.'!AO114=0,0,'3a - EUR - local'!AO114/'3b - EUR - conv.'!AO114)</f>
        <v>0</v>
      </c>
      <c r="AP114" s="286">
        <f>IF('3b - EUR - conv.'!AP114=0,0,'3a - EUR - local'!AP114/'3b - EUR - conv.'!AP114)</f>
        <v>0</v>
      </c>
      <c r="AQ114" s="349"/>
    </row>
    <row r="115" spans="1:43" customFormat="1" ht="15.75" outlineLevel="2">
      <c r="A115" s="211" t="str">
        <f>A105&amp;"."&amp;A107&amp;"."&amp;A106&amp;"."&amp;B115</f>
        <v>1.c.3.8</v>
      </c>
      <c r="B115">
        <v>8</v>
      </c>
      <c r="C115" t="str">
        <f>'1-GBP'!C115</f>
        <v/>
      </c>
      <c r="M115" s="286">
        <f>IF('3b - EUR - conv.'!M115=0,0,'3a - EUR - local'!M115/'3b - EUR - conv.'!M115)</f>
        <v>0</v>
      </c>
      <c r="N115" s="286">
        <f>IF('3b - EUR - conv.'!N115=0,0,'3a - EUR - local'!N115/'3b - EUR - conv.'!N115)</f>
        <v>0</v>
      </c>
      <c r="O115" s="286">
        <f>IF('3b - EUR - conv.'!O115=0,0,'3a - EUR - local'!O115/'3b - EUR - conv.'!O115)</f>
        <v>0</v>
      </c>
      <c r="P115" s="286">
        <f>IF('3b - EUR - conv.'!P115=0,0,'3a - EUR - local'!P115/'3b - EUR - conv.'!P115)</f>
        <v>0</v>
      </c>
      <c r="Q115" s="286">
        <f>IF('3b - EUR - conv.'!Q115=0,0,'3a - EUR - local'!Q115/'3b - EUR - conv.'!Q115)</f>
        <v>0</v>
      </c>
      <c r="R115" s="286">
        <f>IF('3b - EUR - conv.'!R115=0,0,'3a - EUR - local'!R115/'3b - EUR - conv.'!R115)</f>
        <v>0</v>
      </c>
      <c r="S115" s="286">
        <f>IF('3b - EUR - conv.'!S115=0,0,'3a - EUR - local'!S115/'3b - EUR - conv.'!S115)</f>
        <v>0</v>
      </c>
      <c r="T115" s="286">
        <f>IF('3b - EUR - conv.'!T115=0,0,'3a - EUR - local'!T115/'3b - EUR - conv.'!T115)</f>
        <v>0</v>
      </c>
      <c r="U115" s="286">
        <f>IF('3b - EUR - conv.'!U115=0,0,'3a - EUR - local'!U115/'3b - EUR - conv.'!U115)</f>
        <v>0</v>
      </c>
      <c r="V115" s="286">
        <f>IF('3b - EUR - conv.'!V115=0,0,'3a - EUR - local'!V115/'3b - EUR - conv.'!V115)</f>
        <v>0</v>
      </c>
      <c r="W115" s="286">
        <f>IF('3b - EUR - conv.'!W115=0,0,'3a - EUR - local'!W115/'3b - EUR - conv.'!W115)</f>
        <v>0</v>
      </c>
      <c r="X115" s="286">
        <f>IF('3b - EUR - conv.'!X115=0,0,'3a - EUR - local'!X115/'3b - EUR - conv.'!X115)</f>
        <v>0</v>
      </c>
      <c r="Y115" s="286">
        <f>IF('3b - EUR - conv.'!Y115=0,0,'3a - EUR - local'!Y115/'3b - EUR - conv.'!Y115)</f>
        <v>0</v>
      </c>
      <c r="Z115" s="286">
        <f>IF('3b - EUR - conv.'!Z115=0,0,'3a - EUR - local'!Z115/'3b - EUR - conv.'!Z115)</f>
        <v>0</v>
      </c>
      <c r="AA115" s="286">
        <f>IF('3b - EUR - conv.'!AA115=0,0,'3a - EUR - local'!AA115/'3b - EUR - conv.'!AA115)</f>
        <v>0</v>
      </c>
      <c r="AB115" s="286">
        <f>IF('3b - EUR - conv.'!AB115=0,0,'3a - EUR - local'!AB115/'3b - EUR - conv.'!AB115)</f>
        <v>0</v>
      </c>
      <c r="AC115" s="286">
        <f>IF('3b - EUR - conv.'!AC115=0,0,'3a - EUR - local'!AC115/'3b - EUR - conv.'!AC115)</f>
        <v>0</v>
      </c>
      <c r="AD115" s="286">
        <f>IF('3b - EUR - conv.'!AD115=0,0,'3a - EUR - local'!AD115/'3b - EUR - conv.'!AD115)</f>
        <v>0</v>
      </c>
      <c r="AE115" s="286">
        <f>IF('3b - EUR - conv.'!AE115=0,0,'3a - EUR - local'!AE115/'3b - EUR - conv.'!AE115)</f>
        <v>0</v>
      </c>
      <c r="AF115" s="286">
        <f>IF('3b - EUR - conv.'!AF115=0,0,'3a - EUR - local'!AF115/'3b - EUR - conv.'!AF115)</f>
        <v>0</v>
      </c>
      <c r="AG115" s="286">
        <f>IF('3b - EUR - conv.'!AG115=0,0,'3a - EUR - local'!AG115/'3b - EUR - conv.'!AG115)</f>
        <v>0</v>
      </c>
      <c r="AH115" s="286">
        <f>IF('3b - EUR - conv.'!AH115=0,0,'3a - EUR - local'!AH115/'3b - EUR - conv.'!AH115)</f>
        <v>0</v>
      </c>
      <c r="AI115" s="286">
        <f>IF('3b - EUR - conv.'!AI115=0,0,'3a - EUR - local'!AI115/'3b - EUR - conv.'!AI115)</f>
        <v>0</v>
      </c>
      <c r="AJ115" s="286">
        <f>IF('3b - EUR - conv.'!AJ115=0,0,'3a - EUR - local'!AJ115/'3b - EUR - conv.'!AJ115)</f>
        <v>0</v>
      </c>
      <c r="AK115" s="286">
        <f>IF('3b - EUR - conv.'!AK115=0,0,'3a - EUR - local'!AK115/'3b - EUR - conv.'!AK115)</f>
        <v>0</v>
      </c>
      <c r="AL115" s="286">
        <f>IF('3b - EUR - conv.'!AL115=0,0,'3a - EUR - local'!AL115/'3b - EUR - conv.'!AL115)</f>
        <v>0</v>
      </c>
      <c r="AM115" s="286">
        <f>IF('3b - EUR - conv.'!AM115=0,0,'3a - EUR - local'!AM115/'3b - EUR - conv.'!AM115)</f>
        <v>0</v>
      </c>
      <c r="AN115" s="286">
        <f>IF('3b - EUR - conv.'!AN115=0,0,'3a - EUR - local'!AN115/'3b - EUR - conv.'!AN115)</f>
        <v>0</v>
      </c>
      <c r="AO115" s="286">
        <f>IF('3b - EUR - conv.'!AO115=0,0,'3a - EUR - local'!AO115/'3b - EUR - conv.'!AO115)</f>
        <v>0</v>
      </c>
      <c r="AP115" s="286">
        <f>IF('3b - EUR - conv.'!AP115=0,0,'3a - EUR - local'!AP115/'3b - EUR - conv.'!AP115)</f>
        <v>0</v>
      </c>
      <c r="AQ115" s="349"/>
    </row>
    <row r="116" spans="1:43" customFormat="1" ht="15.75" outlineLevel="2">
      <c r="A116" s="211" t="str">
        <f>A105&amp;"."&amp;A107&amp;"."&amp;A106&amp;"."&amp;B116</f>
        <v>1.c.3.9</v>
      </c>
      <c r="B116">
        <v>9</v>
      </c>
      <c r="C116" t="str">
        <f>'1-GBP'!C116</f>
        <v/>
      </c>
      <c r="M116" s="286">
        <f>IF('3b - EUR - conv.'!M116=0,0,'3a - EUR - local'!M116/'3b - EUR - conv.'!M116)</f>
        <v>0</v>
      </c>
      <c r="N116" s="286">
        <f>IF('3b - EUR - conv.'!N116=0,0,'3a - EUR - local'!N116/'3b - EUR - conv.'!N116)</f>
        <v>0</v>
      </c>
      <c r="O116" s="286">
        <f>IF('3b - EUR - conv.'!O116=0,0,'3a - EUR - local'!O116/'3b - EUR - conv.'!O116)</f>
        <v>0</v>
      </c>
      <c r="P116" s="286">
        <f>IF('3b - EUR - conv.'!P116=0,0,'3a - EUR - local'!P116/'3b - EUR - conv.'!P116)</f>
        <v>0</v>
      </c>
      <c r="Q116" s="286">
        <f>IF('3b - EUR - conv.'!Q116=0,0,'3a - EUR - local'!Q116/'3b - EUR - conv.'!Q116)</f>
        <v>0</v>
      </c>
      <c r="R116" s="286">
        <f>IF('3b - EUR - conv.'!R116=0,0,'3a - EUR - local'!R116/'3b - EUR - conv.'!R116)</f>
        <v>0</v>
      </c>
      <c r="S116" s="286">
        <f>IF('3b - EUR - conv.'!S116=0,0,'3a - EUR - local'!S116/'3b - EUR - conv.'!S116)</f>
        <v>0</v>
      </c>
      <c r="T116" s="286">
        <f>IF('3b - EUR - conv.'!T116=0,0,'3a - EUR - local'!T116/'3b - EUR - conv.'!T116)</f>
        <v>0</v>
      </c>
      <c r="U116" s="286">
        <f>IF('3b - EUR - conv.'!U116=0,0,'3a - EUR - local'!U116/'3b - EUR - conv.'!U116)</f>
        <v>0</v>
      </c>
      <c r="V116" s="286">
        <f>IF('3b - EUR - conv.'!V116=0,0,'3a - EUR - local'!V116/'3b - EUR - conv.'!V116)</f>
        <v>0</v>
      </c>
      <c r="W116" s="286">
        <f>IF('3b - EUR - conv.'!W116=0,0,'3a - EUR - local'!W116/'3b - EUR - conv.'!W116)</f>
        <v>0</v>
      </c>
      <c r="X116" s="286">
        <f>IF('3b - EUR - conv.'!X116=0,0,'3a - EUR - local'!X116/'3b - EUR - conv.'!X116)</f>
        <v>0</v>
      </c>
      <c r="Y116" s="286">
        <f>IF('3b - EUR - conv.'!Y116=0,0,'3a - EUR - local'!Y116/'3b - EUR - conv.'!Y116)</f>
        <v>0</v>
      </c>
      <c r="Z116" s="286">
        <f>IF('3b - EUR - conv.'!Z116=0,0,'3a - EUR - local'!Z116/'3b - EUR - conv.'!Z116)</f>
        <v>0</v>
      </c>
      <c r="AA116" s="286">
        <f>IF('3b - EUR - conv.'!AA116=0,0,'3a - EUR - local'!AA116/'3b - EUR - conv.'!AA116)</f>
        <v>0</v>
      </c>
      <c r="AB116" s="286">
        <f>IF('3b - EUR - conv.'!AB116=0,0,'3a - EUR - local'!AB116/'3b - EUR - conv.'!AB116)</f>
        <v>0</v>
      </c>
      <c r="AC116" s="286">
        <f>IF('3b - EUR - conv.'!AC116=0,0,'3a - EUR - local'!AC116/'3b - EUR - conv.'!AC116)</f>
        <v>0</v>
      </c>
      <c r="AD116" s="286">
        <f>IF('3b - EUR - conv.'!AD116=0,0,'3a - EUR - local'!AD116/'3b - EUR - conv.'!AD116)</f>
        <v>0</v>
      </c>
      <c r="AE116" s="286">
        <f>IF('3b - EUR - conv.'!AE116=0,0,'3a - EUR - local'!AE116/'3b - EUR - conv.'!AE116)</f>
        <v>0</v>
      </c>
      <c r="AF116" s="286">
        <f>IF('3b - EUR - conv.'!AF116=0,0,'3a - EUR - local'!AF116/'3b - EUR - conv.'!AF116)</f>
        <v>0</v>
      </c>
      <c r="AG116" s="286">
        <f>IF('3b - EUR - conv.'!AG116=0,0,'3a - EUR - local'!AG116/'3b - EUR - conv.'!AG116)</f>
        <v>0</v>
      </c>
      <c r="AH116" s="286">
        <f>IF('3b - EUR - conv.'!AH116=0,0,'3a - EUR - local'!AH116/'3b - EUR - conv.'!AH116)</f>
        <v>0</v>
      </c>
      <c r="AI116" s="286">
        <f>IF('3b - EUR - conv.'!AI116=0,0,'3a - EUR - local'!AI116/'3b - EUR - conv.'!AI116)</f>
        <v>0</v>
      </c>
      <c r="AJ116" s="286">
        <f>IF('3b - EUR - conv.'!AJ116=0,0,'3a - EUR - local'!AJ116/'3b - EUR - conv.'!AJ116)</f>
        <v>0</v>
      </c>
      <c r="AK116" s="286">
        <f>IF('3b - EUR - conv.'!AK116=0,0,'3a - EUR - local'!AK116/'3b - EUR - conv.'!AK116)</f>
        <v>0</v>
      </c>
      <c r="AL116" s="286">
        <f>IF('3b - EUR - conv.'!AL116=0,0,'3a - EUR - local'!AL116/'3b - EUR - conv.'!AL116)</f>
        <v>0</v>
      </c>
      <c r="AM116" s="286">
        <f>IF('3b - EUR - conv.'!AM116=0,0,'3a - EUR - local'!AM116/'3b - EUR - conv.'!AM116)</f>
        <v>0</v>
      </c>
      <c r="AN116" s="286">
        <f>IF('3b - EUR - conv.'!AN116=0,0,'3a - EUR - local'!AN116/'3b - EUR - conv.'!AN116)</f>
        <v>0</v>
      </c>
      <c r="AO116" s="286">
        <f>IF('3b - EUR - conv.'!AO116=0,0,'3a - EUR - local'!AO116/'3b - EUR - conv.'!AO116)</f>
        <v>0</v>
      </c>
      <c r="AP116" s="286">
        <f>IF('3b - EUR - conv.'!AP116=0,0,'3a - EUR - local'!AP116/'3b - EUR - conv.'!AP116)</f>
        <v>0</v>
      </c>
      <c r="AQ116" s="349"/>
    </row>
    <row r="117" spans="1:43" customFormat="1" ht="15.75" outlineLevel="2">
      <c r="A117" s="211" t="str">
        <f>A105&amp;"."&amp;A107&amp;"."&amp;A106&amp;"."&amp;B117</f>
        <v>1.c.3.10</v>
      </c>
      <c r="B117">
        <v>10</v>
      </c>
      <c r="C117" t="str">
        <f>'1-GBP'!C117</f>
        <v/>
      </c>
      <c r="M117" s="286">
        <f>IF('3b - EUR - conv.'!M117=0,0,'3a - EUR - local'!M117/'3b - EUR - conv.'!M117)</f>
        <v>0</v>
      </c>
      <c r="N117" s="286">
        <f>IF('3b - EUR - conv.'!N117=0,0,'3a - EUR - local'!N117/'3b - EUR - conv.'!N117)</f>
        <v>0</v>
      </c>
      <c r="O117" s="286">
        <f>IF('3b - EUR - conv.'!O117=0,0,'3a - EUR - local'!O117/'3b - EUR - conv.'!O117)</f>
        <v>0</v>
      </c>
      <c r="P117" s="286">
        <f>IF('3b - EUR - conv.'!P117=0,0,'3a - EUR - local'!P117/'3b - EUR - conv.'!P117)</f>
        <v>0</v>
      </c>
      <c r="Q117" s="286">
        <f>IF('3b - EUR - conv.'!Q117=0,0,'3a - EUR - local'!Q117/'3b - EUR - conv.'!Q117)</f>
        <v>0</v>
      </c>
      <c r="R117" s="286">
        <f>IF('3b - EUR - conv.'!R117=0,0,'3a - EUR - local'!R117/'3b - EUR - conv.'!R117)</f>
        <v>0</v>
      </c>
      <c r="S117" s="286">
        <f>IF('3b - EUR - conv.'!S117=0,0,'3a - EUR - local'!S117/'3b - EUR - conv.'!S117)</f>
        <v>0</v>
      </c>
      <c r="T117" s="286">
        <f>IF('3b - EUR - conv.'!T117=0,0,'3a - EUR - local'!T117/'3b - EUR - conv.'!T117)</f>
        <v>0</v>
      </c>
      <c r="U117" s="286">
        <f>IF('3b - EUR - conv.'!U117=0,0,'3a - EUR - local'!U117/'3b - EUR - conv.'!U117)</f>
        <v>0</v>
      </c>
      <c r="V117" s="286">
        <f>IF('3b - EUR - conv.'!V117=0,0,'3a - EUR - local'!V117/'3b - EUR - conv.'!V117)</f>
        <v>0</v>
      </c>
      <c r="W117" s="286">
        <f>IF('3b - EUR - conv.'!W117=0,0,'3a - EUR - local'!W117/'3b - EUR - conv.'!W117)</f>
        <v>0</v>
      </c>
      <c r="X117" s="286">
        <f>IF('3b - EUR - conv.'!X117=0,0,'3a - EUR - local'!X117/'3b - EUR - conv.'!X117)</f>
        <v>0</v>
      </c>
      <c r="Y117" s="286">
        <f>IF('3b - EUR - conv.'!Y117=0,0,'3a - EUR - local'!Y117/'3b - EUR - conv.'!Y117)</f>
        <v>0</v>
      </c>
      <c r="Z117" s="286">
        <f>IF('3b - EUR - conv.'!Z117=0,0,'3a - EUR - local'!Z117/'3b - EUR - conv.'!Z117)</f>
        <v>0</v>
      </c>
      <c r="AA117" s="286">
        <f>IF('3b - EUR - conv.'!AA117=0,0,'3a - EUR - local'!AA117/'3b - EUR - conv.'!AA117)</f>
        <v>0</v>
      </c>
      <c r="AB117" s="286">
        <f>IF('3b - EUR - conv.'!AB117=0,0,'3a - EUR - local'!AB117/'3b - EUR - conv.'!AB117)</f>
        <v>0</v>
      </c>
      <c r="AC117" s="286">
        <f>IF('3b - EUR - conv.'!AC117=0,0,'3a - EUR - local'!AC117/'3b - EUR - conv.'!AC117)</f>
        <v>0</v>
      </c>
      <c r="AD117" s="286">
        <f>IF('3b - EUR - conv.'!AD117=0,0,'3a - EUR - local'!AD117/'3b - EUR - conv.'!AD117)</f>
        <v>0</v>
      </c>
      <c r="AE117" s="286">
        <f>IF('3b - EUR - conv.'!AE117=0,0,'3a - EUR - local'!AE117/'3b - EUR - conv.'!AE117)</f>
        <v>0</v>
      </c>
      <c r="AF117" s="286">
        <f>IF('3b - EUR - conv.'!AF117=0,0,'3a - EUR - local'!AF117/'3b - EUR - conv.'!AF117)</f>
        <v>0</v>
      </c>
      <c r="AG117" s="286">
        <f>IF('3b - EUR - conv.'!AG117=0,0,'3a - EUR - local'!AG117/'3b - EUR - conv.'!AG117)</f>
        <v>0</v>
      </c>
      <c r="AH117" s="286">
        <f>IF('3b - EUR - conv.'!AH117=0,0,'3a - EUR - local'!AH117/'3b - EUR - conv.'!AH117)</f>
        <v>0</v>
      </c>
      <c r="AI117" s="286">
        <f>IF('3b - EUR - conv.'!AI117=0,0,'3a - EUR - local'!AI117/'3b - EUR - conv.'!AI117)</f>
        <v>0</v>
      </c>
      <c r="AJ117" s="286">
        <f>IF('3b - EUR - conv.'!AJ117=0,0,'3a - EUR - local'!AJ117/'3b - EUR - conv.'!AJ117)</f>
        <v>0</v>
      </c>
      <c r="AK117" s="286">
        <f>IF('3b - EUR - conv.'!AK117=0,0,'3a - EUR - local'!AK117/'3b - EUR - conv.'!AK117)</f>
        <v>0</v>
      </c>
      <c r="AL117" s="286">
        <f>IF('3b - EUR - conv.'!AL117=0,0,'3a - EUR - local'!AL117/'3b - EUR - conv.'!AL117)</f>
        <v>0</v>
      </c>
      <c r="AM117" s="286">
        <f>IF('3b - EUR - conv.'!AM117=0,0,'3a - EUR - local'!AM117/'3b - EUR - conv.'!AM117)</f>
        <v>0</v>
      </c>
      <c r="AN117" s="286">
        <f>IF('3b - EUR - conv.'!AN117=0,0,'3a - EUR - local'!AN117/'3b - EUR - conv.'!AN117)</f>
        <v>0</v>
      </c>
      <c r="AO117" s="286">
        <f>IF('3b - EUR - conv.'!AO117=0,0,'3a - EUR - local'!AO117/'3b - EUR - conv.'!AO117)</f>
        <v>0</v>
      </c>
      <c r="AP117" s="286">
        <f>IF('3b - EUR - conv.'!AP117=0,0,'3a - EUR - local'!AP117/'3b - EUR - conv.'!AP117)</f>
        <v>0</v>
      </c>
      <c r="AQ117" s="349"/>
    </row>
    <row r="118" spans="1:43" customFormat="1" ht="15.75" outlineLevel="2">
      <c r="A118" s="211" t="str">
        <f>A105&amp;"."&amp;A107&amp;"."&amp;A106&amp;"."&amp;B118</f>
        <v>1.c.3.11</v>
      </c>
      <c r="B118">
        <v>11</v>
      </c>
      <c r="C118" t="str">
        <f>'1-GBP'!C118</f>
        <v/>
      </c>
      <c r="M118" s="286">
        <f>IF('3b - EUR - conv.'!M118=0,0,'3a - EUR - local'!M118/'3b - EUR - conv.'!M118)</f>
        <v>0</v>
      </c>
      <c r="N118" s="286">
        <f>IF('3b - EUR - conv.'!N118=0,0,'3a - EUR - local'!N118/'3b - EUR - conv.'!N118)</f>
        <v>0</v>
      </c>
      <c r="O118" s="286">
        <f>IF('3b - EUR - conv.'!O118=0,0,'3a - EUR - local'!O118/'3b - EUR - conv.'!O118)</f>
        <v>0</v>
      </c>
      <c r="P118" s="286">
        <f>IF('3b - EUR - conv.'!P118=0,0,'3a - EUR - local'!P118/'3b - EUR - conv.'!P118)</f>
        <v>0</v>
      </c>
      <c r="Q118" s="286">
        <f>IF('3b - EUR - conv.'!Q118=0,0,'3a - EUR - local'!Q118/'3b - EUR - conv.'!Q118)</f>
        <v>0</v>
      </c>
      <c r="R118" s="286">
        <f>IF('3b - EUR - conv.'!R118=0,0,'3a - EUR - local'!R118/'3b - EUR - conv.'!R118)</f>
        <v>0</v>
      </c>
      <c r="S118" s="286">
        <f>IF('3b - EUR - conv.'!S118=0,0,'3a - EUR - local'!S118/'3b - EUR - conv.'!S118)</f>
        <v>0</v>
      </c>
      <c r="T118" s="286">
        <f>IF('3b - EUR - conv.'!T118=0,0,'3a - EUR - local'!T118/'3b - EUR - conv.'!T118)</f>
        <v>0</v>
      </c>
      <c r="U118" s="286">
        <f>IF('3b - EUR - conv.'!U118=0,0,'3a - EUR - local'!U118/'3b - EUR - conv.'!U118)</f>
        <v>0</v>
      </c>
      <c r="V118" s="286">
        <f>IF('3b - EUR - conv.'!V118=0,0,'3a - EUR - local'!V118/'3b - EUR - conv.'!V118)</f>
        <v>0</v>
      </c>
      <c r="W118" s="286">
        <f>IF('3b - EUR - conv.'!W118=0,0,'3a - EUR - local'!W118/'3b - EUR - conv.'!W118)</f>
        <v>0</v>
      </c>
      <c r="X118" s="286">
        <f>IF('3b - EUR - conv.'!X118=0,0,'3a - EUR - local'!X118/'3b - EUR - conv.'!X118)</f>
        <v>0</v>
      </c>
      <c r="Y118" s="286">
        <f>IF('3b - EUR - conv.'!Y118=0,0,'3a - EUR - local'!Y118/'3b - EUR - conv.'!Y118)</f>
        <v>0</v>
      </c>
      <c r="Z118" s="286">
        <f>IF('3b - EUR - conv.'!Z118=0,0,'3a - EUR - local'!Z118/'3b - EUR - conv.'!Z118)</f>
        <v>0</v>
      </c>
      <c r="AA118" s="286">
        <f>IF('3b - EUR - conv.'!AA118=0,0,'3a - EUR - local'!AA118/'3b - EUR - conv.'!AA118)</f>
        <v>0</v>
      </c>
      <c r="AB118" s="286">
        <f>IF('3b - EUR - conv.'!AB118=0,0,'3a - EUR - local'!AB118/'3b - EUR - conv.'!AB118)</f>
        <v>0</v>
      </c>
      <c r="AC118" s="286">
        <f>IF('3b - EUR - conv.'!AC118=0,0,'3a - EUR - local'!AC118/'3b - EUR - conv.'!AC118)</f>
        <v>0</v>
      </c>
      <c r="AD118" s="286">
        <f>IF('3b - EUR - conv.'!AD118=0,0,'3a - EUR - local'!AD118/'3b - EUR - conv.'!AD118)</f>
        <v>0</v>
      </c>
      <c r="AE118" s="286">
        <f>IF('3b - EUR - conv.'!AE118=0,0,'3a - EUR - local'!AE118/'3b - EUR - conv.'!AE118)</f>
        <v>0</v>
      </c>
      <c r="AF118" s="286">
        <f>IF('3b - EUR - conv.'!AF118=0,0,'3a - EUR - local'!AF118/'3b - EUR - conv.'!AF118)</f>
        <v>0</v>
      </c>
      <c r="AG118" s="286">
        <f>IF('3b - EUR - conv.'!AG118=0,0,'3a - EUR - local'!AG118/'3b - EUR - conv.'!AG118)</f>
        <v>0</v>
      </c>
      <c r="AH118" s="286">
        <f>IF('3b - EUR - conv.'!AH118=0,0,'3a - EUR - local'!AH118/'3b - EUR - conv.'!AH118)</f>
        <v>0</v>
      </c>
      <c r="AI118" s="286">
        <f>IF('3b - EUR - conv.'!AI118=0,0,'3a - EUR - local'!AI118/'3b - EUR - conv.'!AI118)</f>
        <v>0</v>
      </c>
      <c r="AJ118" s="286">
        <f>IF('3b - EUR - conv.'!AJ118=0,0,'3a - EUR - local'!AJ118/'3b - EUR - conv.'!AJ118)</f>
        <v>0</v>
      </c>
      <c r="AK118" s="286">
        <f>IF('3b - EUR - conv.'!AK118=0,0,'3a - EUR - local'!AK118/'3b - EUR - conv.'!AK118)</f>
        <v>0</v>
      </c>
      <c r="AL118" s="286">
        <f>IF('3b - EUR - conv.'!AL118=0,0,'3a - EUR - local'!AL118/'3b - EUR - conv.'!AL118)</f>
        <v>0</v>
      </c>
      <c r="AM118" s="286">
        <f>IF('3b - EUR - conv.'!AM118=0,0,'3a - EUR - local'!AM118/'3b - EUR - conv.'!AM118)</f>
        <v>0</v>
      </c>
      <c r="AN118" s="286">
        <f>IF('3b - EUR - conv.'!AN118=0,0,'3a - EUR - local'!AN118/'3b - EUR - conv.'!AN118)</f>
        <v>0</v>
      </c>
      <c r="AO118" s="286">
        <f>IF('3b - EUR - conv.'!AO118=0,0,'3a - EUR - local'!AO118/'3b - EUR - conv.'!AO118)</f>
        <v>0</v>
      </c>
      <c r="AP118" s="286">
        <f>IF('3b - EUR - conv.'!AP118=0,0,'3a - EUR - local'!AP118/'3b - EUR - conv.'!AP118)</f>
        <v>0</v>
      </c>
      <c r="AQ118" s="349"/>
    </row>
    <row r="119" spans="1:43" customFormat="1" ht="15.75" outlineLevel="2">
      <c r="A119" s="211" t="str">
        <f>A105&amp;"."&amp;A107&amp;"."&amp;A106&amp;"."&amp;B119</f>
        <v>1.c.3.12</v>
      </c>
      <c r="B119">
        <v>12</v>
      </c>
      <c r="C119" t="str">
        <f>'1-GBP'!C119</f>
        <v/>
      </c>
      <c r="M119" s="286">
        <f>IF('3b - EUR - conv.'!M119=0,0,'3a - EUR - local'!M119/'3b - EUR - conv.'!M119)</f>
        <v>0</v>
      </c>
      <c r="N119" s="286">
        <f>IF('3b - EUR - conv.'!N119=0,0,'3a - EUR - local'!N119/'3b - EUR - conv.'!N119)</f>
        <v>0</v>
      </c>
      <c r="O119" s="286">
        <f>IF('3b - EUR - conv.'!O119=0,0,'3a - EUR - local'!O119/'3b - EUR - conv.'!O119)</f>
        <v>0</v>
      </c>
      <c r="P119" s="286">
        <f>IF('3b - EUR - conv.'!P119=0,0,'3a - EUR - local'!P119/'3b - EUR - conv.'!P119)</f>
        <v>0</v>
      </c>
      <c r="Q119" s="286">
        <f>IF('3b - EUR - conv.'!Q119=0,0,'3a - EUR - local'!Q119/'3b - EUR - conv.'!Q119)</f>
        <v>0</v>
      </c>
      <c r="R119" s="286">
        <f>IF('3b - EUR - conv.'!R119=0,0,'3a - EUR - local'!R119/'3b - EUR - conv.'!R119)</f>
        <v>0</v>
      </c>
      <c r="S119" s="286">
        <f>IF('3b - EUR - conv.'!S119=0,0,'3a - EUR - local'!S119/'3b - EUR - conv.'!S119)</f>
        <v>0</v>
      </c>
      <c r="T119" s="286">
        <f>IF('3b - EUR - conv.'!T119=0,0,'3a - EUR - local'!T119/'3b - EUR - conv.'!T119)</f>
        <v>0</v>
      </c>
      <c r="U119" s="286">
        <f>IF('3b - EUR - conv.'!U119=0,0,'3a - EUR - local'!U119/'3b - EUR - conv.'!U119)</f>
        <v>0</v>
      </c>
      <c r="V119" s="286">
        <f>IF('3b - EUR - conv.'!V119=0,0,'3a - EUR - local'!V119/'3b - EUR - conv.'!V119)</f>
        <v>0</v>
      </c>
      <c r="W119" s="286">
        <f>IF('3b - EUR - conv.'!W119=0,0,'3a - EUR - local'!W119/'3b - EUR - conv.'!W119)</f>
        <v>0</v>
      </c>
      <c r="X119" s="286">
        <f>IF('3b - EUR - conv.'!X119=0,0,'3a - EUR - local'!X119/'3b - EUR - conv.'!X119)</f>
        <v>0</v>
      </c>
      <c r="Y119" s="286">
        <f>IF('3b - EUR - conv.'!Y119=0,0,'3a - EUR - local'!Y119/'3b - EUR - conv.'!Y119)</f>
        <v>0</v>
      </c>
      <c r="Z119" s="286">
        <f>IF('3b - EUR - conv.'!Z119=0,0,'3a - EUR - local'!Z119/'3b - EUR - conv.'!Z119)</f>
        <v>0</v>
      </c>
      <c r="AA119" s="286">
        <f>IF('3b - EUR - conv.'!AA119=0,0,'3a - EUR - local'!AA119/'3b - EUR - conv.'!AA119)</f>
        <v>0</v>
      </c>
      <c r="AB119" s="286">
        <f>IF('3b - EUR - conv.'!AB119=0,0,'3a - EUR - local'!AB119/'3b - EUR - conv.'!AB119)</f>
        <v>0</v>
      </c>
      <c r="AC119" s="286">
        <f>IF('3b - EUR - conv.'!AC119=0,0,'3a - EUR - local'!AC119/'3b - EUR - conv.'!AC119)</f>
        <v>0</v>
      </c>
      <c r="AD119" s="286">
        <f>IF('3b - EUR - conv.'!AD119=0,0,'3a - EUR - local'!AD119/'3b - EUR - conv.'!AD119)</f>
        <v>0</v>
      </c>
      <c r="AE119" s="286">
        <f>IF('3b - EUR - conv.'!AE119=0,0,'3a - EUR - local'!AE119/'3b - EUR - conv.'!AE119)</f>
        <v>0</v>
      </c>
      <c r="AF119" s="286">
        <f>IF('3b - EUR - conv.'!AF119=0,0,'3a - EUR - local'!AF119/'3b - EUR - conv.'!AF119)</f>
        <v>0</v>
      </c>
      <c r="AG119" s="286">
        <f>IF('3b - EUR - conv.'!AG119=0,0,'3a - EUR - local'!AG119/'3b - EUR - conv.'!AG119)</f>
        <v>0</v>
      </c>
      <c r="AH119" s="286">
        <f>IF('3b - EUR - conv.'!AH119=0,0,'3a - EUR - local'!AH119/'3b - EUR - conv.'!AH119)</f>
        <v>0</v>
      </c>
      <c r="AI119" s="286">
        <f>IF('3b - EUR - conv.'!AI119=0,0,'3a - EUR - local'!AI119/'3b - EUR - conv.'!AI119)</f>
        <v>0</v>
      </c>
      <c r="AJ119" s="286">
        <f>IF('3b - EUR - conv.'!AJ119=0,0,'3a - EUR - local'!AJ119/'3b - EUR - conv.'!AJ119)</f>
        <v>0</v>
      </c>
      <c r="AK119" s="286">
        <f>IF('3b - EUR - conv.'!AK119=0,0,'3a - EUR - local'!AK119/'3b - EUR - conv.'!AK119)</f>
        <v>0</v>
      </c>
      <c r="AL119" s="286">
        <f>IF('3b - EUR - conv.'!AL119=0,0,'3a - EUR - local'!AL119/'3b - EUR - conv.'!AL119)</f>
        <v>0</v>
      </c>
      <c r="AM119" s="286">
        <f>IF('3b - EUR - conv.'!AM119=0,0,'3a - EUR - local'!AM119/'3b - EUR - conv.'!AM119)</f>
        <v>0</v>
      </c>
      <c r="AN119" s="286">
        <f>IF('3b - EUR - conv.'!AN119=0,0,'3a - EUR - local'!AN119/'3b - EUR - conv.'!AN119)</f>
        <v>0</v>
      </c>
      <c r="AO119" s="286">
        <f>IF('3b - EUR - conv.'!AO119=0,0,'3a - EUR - local'!AO119/'3b - EUR - conv.'!AO119)</f>
        <v>0</v>
      </c>
      <c r="AP119" s="286">
        <f>IF('3b - EUR - conv.'!AP119=0,0,'3a - EUR - local'!AP119/'3b - EUR - conv.'!AP119)</f>
        <v>0</v>
      </c>
      <c r="AQ119" s="349"/>
    </row>
    <row r="120" spans="1:43" customFormat="1" ht="15.75" outlineLevel="1">
      <c r="A120" s="212"/>
      <c r="B120" s="201">
        <f>B119-COUNTIFS(C108:C119,"")</f>
        <v>6</v>
      </c>
      <c r="C120" s="201" t="s">
        <v>285</v>
      </c>
      <c r="D120" s="201"/>
      <c r="E120" s="201"/>
      <c r="F120" s="201"/>
      <c r="G120" s="201"/>
      <c r="H120" s="201"/>
      <c r="I120" s="201"/>
      <c r="J120" s="201"/>
      <c r="K120" s="201"/>
      <c r="L120" s="201"/>
      <c r="M120" s="280">
        <f>SUM(M108:M119)</f>
        <v>0</v>
      </c>
      <c r="N120" s="280">
        <f t="shared" ref="N120" si="123">SUM(N108:N119)</f>
        <v>0</v>
      </c>
      <c r="O120" s="280">
        <f t="shared" ref="O120" si="124">SUM(O108:O119)</f>
        <v>0</v>
      </c>
      <c r="P120" s="280">
        <f t="shared" ref="P120" si="125">SUM(P108:P119)</f>
        <v>0</v>
      </c>
      <c r="Q120" s="280">
        <f t="shared" ref="Q120" si="126">SUM(Q108:Q119)</f>
        <v>0</v>
      </c>
      <c r="R120" s="280">
        <f t="shared" ref="R120" si="127">SUM(R108:R119)</f>
        <v>0</v>
      </c>
      <c r="S120" s="280">
        <f t="shared" ref="S120" si="128">SUM(S108:S119)</f>
        <v>0</v>
      </c>
      <c r="T120" s="280">
        <f t="shared" ref="T120" si="129">SUM(T108:T119)</f>
        <v>0</v>
      </c>
      <c r="U120" s="280">
        <f t="shared" ref="U120" si="130">SUM(U108:U119)</f>
        <v>0</v>
      </c>
      <c r="V120" s="280">
        <f t="shared" ref="V120" si="131">SUM(V108:V119)</f>
        <v>0</v>
      </c>
      <c r="W120" s="280">
        <f t="shared" ref="W120" si="132">SUM(W108:W119)</f>
        <v>0</v>
      </c>
      <c r="X120" s="280">
        <f t="shared" ref="X120" si="133">SUM(X108:X119)</f>
        <v>0</v>
      </c>
      <c r="Y120" s="280">
        <f t="shared" ref="Y120" si="134">SUM(Y108:Y119)</f>
        <v>0</v>
      </c>
      <c r="Z120" s="280">
        <f t="shared" ref="Z120" si="135">SUM(Z108:Z119)</f>
        <v>0</v>
      </c>
      <c r="AA120" s="280">
        <f t="shared" ref="AA120" si="136">SUM(AA108:AA119)</f>
        <v>0</v>
      </c>
      <c r="AB120" s="280">
        <f t="shared" ref="AB120" si="137">SUM(AB108:AB119)</f>
        <v>0</v>
      </c>
      <c r="AC120" s="280">
        <f t="shared" ref="AC120" si="138">SUM(AC108:AC119)</f>
        <v>0</v>
      </c>
      <c r="AD120" s="280">
        <f t="shared" ref="AD120" si="139">SUM(AD108:AD119)</f>
        <v>0</v>
      </c>
      <c r="AE120" s="280">
        <f t="shared" ref="AE120" si="140">SUM(AE108:AE119)</f>
        <v>0</v>
      </c>
      <c r="AF120" s="280">
        <f t="shared" ref="AF120" si="141">SUM(AF108:AF119)</f>
        <v>0</v>
      </c>
      <c r="AG120" s="280">
        <f t="shared" ref="AG120" si="142">SUM(AG108:AG119)</f>
        <v>0</v>
      </c>
      <c r="AH120" s="280">
        <f t="shared" ref="AH120" si="143">SUM(AH108:AH119)</f>
        <v>0</v>
      </c>
      <c r="AI120" s="280">
        <f t="shared" ref="AI120" si="144">SUM(AI108:AI119)</f>
        <v>0</v>
      </c>
      <c r="AJ120" s="280">
        <f t="shared" ref="AJ120" si="145">SUM(AJ108:AJ119)</f>
        <v>0</v>
      </c>
      <c r="AK120" s="280">
        <f t="shared" ref="AK120" si="146">SUM(AK108:AK119)</f>
        <v>0</v>
      </c>
      <c r="AL120" s="280">
        <f t="shared" ref="AL120" si="147">SUM(AL108:AL119)</f>
        <v>0</v>
      </c>
      <c r="AM120" s="280">
        <f t="shared" ref="AM120" si="148">SUM(AM108:AM119)</f>
        <v>0</v>
      </c>
      <c r="AN120" s="280">
        <f t="shared" ref="AN120" si="149">SUM(AN108:AN119)</f>
        <v>0</v>
      </c>
      <c r="AO120" s="280">
        <f t="shared" ref="AO120" si="150">SUM(AO108:AO119)</f>
        <v>0</v>
      </c>
      <c r="AP120" s="280">
        <f t="shared" ref="AP120" si="151">SUM(AP108:AP119)</f>
        <v>0</v>
      </c>
    </row>
    <row r="121" spans="1:43" customFormat="1" ht="15.75" outlineLevel="1">
      <c r="A121" s="211"/>
      <c r="M121" s="314"/>
      <c r="N121" s="314"/>
      <c r="O121" s="314"/>
      <c r="P121" s="314"/>
      <c r="Q121" s="314"/>
      <c r="R121" s="314"/>
      <c r="S121" s="314"/>
      <c r="T121" s="314"/>
      <c r="U121" s="314"/>
      <c r="V121" s="314"/>
      <c r="W121" s="314"/>
      <c r="X121" s="314"/>
      <c r="Y121" s="314"/>
      <c r="Z121" s="314"/>
      <c r="AA121" s="314"/>
      <c r="AB121" s="314"/>
      <c r="AC121" s="314"/>
      <c r="AD121" s="314"/>
      <c r="AE121" s="314"/>
      <c r="AF121" s="314"/>
      <c r="AG121" s="314"/>
      <c r="AH121" s="314"/>
      <c r="AI121" s="314"/>
      <c r="AJ121" s="314"/>
      <c r="AK121" s="314"/>
      <c r="AL121" s="314"/>
      <c r="AM121" s="314"/>
      <c r="AN121" s="314"/>
      <c r="AO121" s="314"/>
      <c r="AP121" s="314"/>
    </row>
    <row r="122" spans="1:43" customFormat="1" ht="15.75" outlineLevel="1">
      <c r="A122" s="220" t="s">
        <v>216</v>
      </c>
      <c r="B122" s="220" t="s">
        <v>286</v>
      </c>
      <c r="C122" s="220" t="s">
        <v>284</v>
      </c>
      <c r="D122" s="220"/>
      <c r="E122" s="220"/>
      <c r="F122" s="220"/>
      <c r="G122" s="220"/>
      <c r="H122" s="220"/>
      <c r="I122" s="220"/>
      <c r="J122" s="220"/>
      <c r="K122" s="220"/>
      <c r="L122" s="220"/>
      <c r="M122" s="315"/>
      <c r="N122" s="315"/>
      <c r="O122" s="315"/>
      <c r="P122" s="315"/>
      <c r="Q122" s="315"/>
      <c r="R122" s="315"/>
      <c r="S122" s="315"/>
      <c r="T122" s="315"/>
      <c r="U122" s="315"/>
      <c r="V122" s="315"/>
      <c r="W122" s="315"/>
      <c r="X122" s="315"/>
      <c r="Y122" s="315"/>
      <c r="Z122" s="315"/>
      <c r="AA122" s="315"/>
      <c r="AB122" s="315"/>
      <c r="AC122" s="315"/>
      <c r="AD122" s="315"/>
      <c r="AE122" s="315"/>
      <c r="AF122" s="315"/>
      <c r="AG122" s="315"/>
      <c r="AH122" s="315"/>
      <c r="AI122" s="315"/>
      <c r="AJ122" s="315"/>
      <c r="AK122" s="315"/>
      <c r="AL122" s="315"/>
      <c r="AM122" s="315"/>
      <c r="AN122" s="315"/>
      <c r="AO122" s="315"/>
      <c r="AP122" s="315"/>
    </row>
    <row r="123" spans="1:43" customFormat="1" ht="15.75" outlineLevel="2">
      <c r="A123" s="211" t="str">
        <f>A105&amp;"."&amp;A122&amp;"."&amp;A106&amp;"."&amp;B123</f>
        <v>1.o.3.1</v>
      </c>
      <c r="B123">
        <v>1</v>
      </c>
      <c r="C123" t="str">
        <f>'1-GBP'!C123</f>
        <v>Fixed</v>
      </c>
      <c r="M123" s="286">
        <f>IF('3b - EUR - conv.'!M123=0,0,'3a - EUR - local'!M123/'3b - EUR - conv.'!M123)</f>
        <v>0</v>
      </c>
      <c r="N123" s="286">
        <f>IF('3b - EUR - conv.'!N123=0,0,'3a - EUR - local'!N123/'3b - EUR - conv.'!N123)</f>
        <v>0</v>
      </c>
      <c r="O123" s="286">
        <f>IF('3b - EUR - conv.'!O123=0,0,'3a - EUR - local'!O123/'3b - EUR - conv.'!O123)</f>
        <v>0</v>
      </c>
      <c r="P123" s="286">
        <f>IF('3b - EUR - conv.'!P123=0,0,'3a - EUR - local'!P123/'3b - EUR - conv.'!P123)</f>
        <v>0</v>
      </c>
      <c r="Q123" s="286">
        <f>IF('3b - EUR - conv.'!Q123=0,0,'3a - EUR - local'!Q123/'3b - EUR - conv.'!Q123)</f>
        <v>0</v>
      </c>
      <c r="R123" s="286">
        <f>IF('3b - EUR - conv.'!R123=0,0,'3a - EUR - local'!R123/'3b - EUR - conv.'!R123)</f>
        <v>0</v>
      </c>
      <c r="S123" s="286">
        <f>IF('3b - EUR - conv.'!S123=0,0,'3a - EUR - local'!S123/'3b - EUR - conv.'!S123)</f>
        <v>0</v>
      </c>
      <c r="T123" s="286">
        <f>IF('3b - EUR - conv.'!T123=0,0,'3a - EUR - local'!T123/'3b - EUR - conv.'!T123)</f>
        <v>0</v>
      </c>
      <c r="U123" s="286">
        <f>IF('3b - EUR - conv.'!U123=0,0,'3a - EUR - local'!U123/'3b - EUR - conv.'!U123)</f>
        <v>0</v>
      </c>
      <c r="V123" s="286">
        <f>IF('3b - EUR - conv.'!V123=0,0,'3a - EUR - local'!V123/'3b - EUR - conv.'!V123)</f>
        <v>0</v>
      </c>
      <c r="W123" s="286">
        <f>IF('3b - EUR - conv.'!W123=0,0,'3a - EUR - local'!W123/'3b - EUR - conv.'!W123)</f>
        <v>0</v>
      </c>
      <c r="X123" s="286">
        <f>IF('3b - EUR - conv.'!X123=0,0,'3a - EUR - local'!X123/'3b - EUR - conv.'!X123)</f>
        <v>0</v>
      </c>
      <c r="Y123" s="286">
        <f>IF('3b - EUR - conv.'!Y123=0,0,'3a - EUR - local'!Y123/'3b - EUR - conv.'!Y123)</f>
        <v>0</v>
      </c>
      <c r="Z123" s="286">
        <f>IF('3b - EUR - conv.'!Z123=0,0,'3a - EUR - local'!Z123/'3b - EUR - conv.'!Z123)</f>
        <v>0</v>
      </c>
      <c r="AA123" s="286">
        <f>IF('3b - EUR - conv.'!AA123=0,0,'3a - EUR - local'!AA123/'3b - EUR - conv.'!AA123)</f>
        <v>0</v>
      </c>
      <c r="AB123" s="286">
        <f>IF('3b - EUR - conv.'!AB123=0,0,'3a - EUR - local'!AB123/'3b - EUR - conv.'!AB123)</f>
        <v>0</v>
      </c>
      <c r="AC123" s="286">
        <f>IF('3b - EUR - conv.'!AC123=0,0,'3a - EUR - local'!AC123/'3b - EUR - conv.'!AC123)</f>
        <v>0</v>
      </c>
      <c r="AD123" s="286">
        <f>IF('3b - EUR - conv.'!AD123=0,0,'3a - EUR - local'!AD123/'3b - EUR - conv.'!AD123)</f>
        <v>0</v>
      </c>
      <c r="AE123" s="286">
        <f>IF('3b - EUR - conv.'!AE123=0,0,'3a - EUR - local'!AE123/'3b - EUR - conv.'!AE123)</f>
        <v>0</v>
      </c>
      <c r="AF123" s="286">
        <f>IF('3b - EUR - conv.'!AF123=0,0,'3a - EUR - local'!AF123/'3b - EUR - conv.'!AF123)</f>
        <v>0</v>
      </c>
      <c r="AG123" s="286">
        <f>IF('3b - EUR - conv.'!AG123=0,0,'3a - EUR - local'!AG123/'3b - EUR - conv.'!AG123)</f>
        <v>0</v>
      </c>
      <c r="AH123" s="286">
        <f>IF('3b - EUR - conv.'!AH123=0,0,'3a - EUR - local'!AH123/'3b - EUR - conv.'!AH123)</f>
        <v>0</v>
      </c>
      <c r="AI123" s="286">
        <f>IF('3b - EUR - conv.'!AI123=0,0,'3a - EUR - local'!AI123/'3b - EUR - conv.'!AI123)</f>
        <v>0</v>
      </c>
      <c r="AJ123" s="286">
        <f>IF('3b - EUR - conv.'!AJ123=0,0,'3a - EUR - local'!AJ123/'3b - EUR - conv.'!AJ123)</f>
        <v>0</v>
      </c>
      <c r="AK123" s="286">
        <f>IF('3b - EUR - conv.'!AK123=0,0,'3a - EUR - local'!AK123/'3b - EUR - conv.'!AK123)</f>
        <v>0</v>
      </c>
      <c r="AL123" s="286">
        <f>IF('3b - EUR - conv.'!AL123=0,0,'3a - EUR - local'!AL123/'3b - EUR - conv.'!AL123)</f>
        <v>0</v>
      </c>
      <c r="AM123" s="286">
        <f>IF('3b - EUR - conv.'!AM123=0,0,'3a - EUR - local'!AM123/'3b - EUR - conv.'!AM123)</f>
        <v>0</v>
      </c>
      <c r="AN123" s="286">
        <f>IF('3b - EUR - conv.'!AN123=0,0,'3a - EUR - local'!AN123/'3b - EUR - conv.'!AN123)</f>
        <v>0</v>
      </c>
      <c r="AO123" s="286">
        <f>IF('3b - EUR - conv.'!AO123=0,0,'3a - EUR - local'!AO123/'3b - EUR - conv.'!AO123)</f>
        <v>0</v>
      </c>
      <c r="AP123" s="286">
        <f>IF('3b - EUR - conv.'!AP123=0,0,'3a - EUR - local'!AP123/'3b - EUR - conv.'!AP123)</f>
        <v>0</v>
      </c>
      <c r="AQ123" s="349"/>
    </row>
    <row r="124" spans="1:43" customFormat="1" ht="15.75" outlineLevel="2">
      <c r="A124" s="211" t="str">
        <f>A105&amp;"."&amp;A122&amp;"."&amp;A106&amp;"."&amp;B124</f>
        <v>1.o.3.2</v>
      </c>
      <c r="B124">
        <v>2</v>
      </c>
      <c r="C124" t="str">
        <f>'1-GBP'!C124</f>
        <v>Variable</v>
      </c>
      <c r="M124" s="286">
        <f>IF('3b - EUR - conv.'!M124=0,0,'3a - EUR - local'!M124/'3b - EUR - conv.'!M124)</f>
        <v>0</v>
      </c>
      <c r="N124" s="286">
        <f>IF('3b - EUR - conv.'!N124=0,0,'3a - EUR - local'!N124/'3b - EUR - conv.'!N124)</f>
        <v>0</v>
      </c>
      <c r="O124" s="286">
        <f>IF('3b - EUR - conv.'!O124=0,0,'3a - EUR - local'!O124/'3b - EUR - conv.'!O124)</f>
        <v>0</v>
      </c>
      <c r="P124" s="286">
        <f>IF('3b - EUR - conv.'!P124=0,0,'3a - EUR - local'!P124/'3b - EUR - conv.'!P124)</f>
        <v>0</v>
      </c>
      <c r="Q124" s="286">
        <f>IF('3b - EUR - conv.'!Q124=0,0,'3a - EUR - local'!Q124/'3b - EUR - conv.'!Q124)</f>
        <v>0</v>
      </c>
      <c r="R124" s="286">
        <f>IF('3b - EUR - conv.'!R124=0,0,'3a - EUR - local'!R124/'3b - EUR - conv.'!R124)</f>
        <v>0</v>
      </c>
      <c r="S124" s="286">
        <f>IF('3b - EUR - conv.'!S124=0,0,'3a - EUR - local'!S124/'3b - EUR - conv.'!S124)</f>
        <v>0</v>
      </c>
      <c r="T124" s="286">
        <f>IF('3b - EUR - conv.'!T124=0,0,'3a - EUR - local'!T124/'3b - EUR - conv.'!T124)</f>
        <v>0</v>
      </c>
      <c r="U124" s="286">
        <f>IF('3b - EUR - conv.'!U124=0,0,'3a - EUR - local'!U124/'3b - EUR - conv.'!U124)</f>
        <v>0</v>
      </c>
      <c r="V124" s="286">
        <f>IF('3b - EUR - conv.'!V124=0,0,'3a - EUR - local'!V124/'3b - EUR - conv.'!V124)</f>
        <v>0</v>
      </c>
      <c r="W124" s="286">
        <f>IF('3b - EUR - conv.'!W124=0,0,'3a - EUR - local'!W124/'3b - EUR - conv.'!W124)</f>
        <v>0</v>
      </c>
      <c r="X124" s="286">
        <f>IF('3b - EUR - conv.'!X124=0,0,'3a - EUR - local'!X124/'3b - EUR - conv.'!X124)</f>
        <v>0</v>
      </c>
      <c r="Y124" s="286">
        <f>IF('3b - EUR - conv.'!Y124=0,0,'3a - EUR - local'!Y124/'3b - EUR - conv.'!Y124)</f>
        <v>0</v>
      </c>
      <c r="Z124" s="286">
        <f>IF('3b - EUR - conv.'!Z124=0,0,'3a - EUR - local'!Z124/'3b - EUR - conv.'!Z124)</f>
        <v>0</v>
      </c>
      <c r="AA124" s="286">
        <f>IF('3b - EUR - conv.'!AA124=0,0,'3a - EUR - local'!AA124/'3b - EUR - conv.'!AA124)</f>
        <v>0</v>
      </c>
      <c r="AB124" s="286">
        <f>IF('3b - EUR - conv.'!AB124=0,0,'3a - EUR - local'!AB124/'3b - EUR - conv.'!AB124)</f>
        <v>0</v>
      </c>
      <c r="AC124" s="286">
        <f>IF('3b - EUR - conv.'!AC124=0,0,'3a - EUR - local'!AC124/'3b - EUR - conv.'!AC124)</f>
        <v>0</v>
      </c>
      <c r="AD124" s="286">
        <f>IF('3b - EUR - conv.'!AD124=0,0,'3a - EUR - local'!AD124/'3b - EUR - conv.'!AD124)</f>
        <v>0</v>
      </c>
      <c r="AE124" s="286">
        <f>IF('3b - EUR - conv.'!AE124=0,0,'3a - EUR - local'!AE124/'3b - EUR - conv.'!AE124)</f>
        <v>0</v>
      </c>
      <c r="AF124" s="286">
        <f>IF('3b - EUR - conv.'!AF124=0,0,'3a - EUR - local'!AF124/'3b - EUR - conv.'!AF124)</f>
        <v>0</v>
      </c>
      <c r="AG124" s="286">
        <f>IF('3b - EUR - conv.'!AG124=0,0,'3a - EUR - local'!AG124/'3b - EUR - conv.'!AG124)</f>
        <v>0</v>
      </c>
      <c r="AH124" s="286">
        <f>IF('3b - EUR - conv.'!AH124=0,0,'3a - EUR - local'!AH124/'3b - EUR - conv.'!AH124)</f>
        <v>0</v>
      </c>
      <c r="AI124" s="286">
        <f>IF('3b - EUR - conv.'!AI124=0,0,'3a - EUR - local'!AI124/'3b - EUR - conv.'!AI124)</f>
        <v>0</v>
      </c>
      <c r="AJ124" s="286">
        <f>IF('3b - EUR - conv.'!AJ124=0,0,'3a - EUR - local'!AJ124/'3b - EUR - conv.'!AJ124)</f>
        <v>0</v>
      </c>
      <c r="AK124" s="286">
        <f>IF('3b - EUR - conv.'!AK124=0,0,'3a - EUR - local'!AK124/'3b - EUR - conv.'!AK124)</f>
        <v>0</v>
      </c>
      <c r="AL124" s="286">
        <f>IF('3b - EUR - conv.'!AL124=0,0,'3a - EUR - local'!AL124/'3b - EUR - conv.'!AL124)</f>
        <v>0</v>
      </c>
      <c r="AM124" s="286">
        <f>IF('3b - EUR - conv.'!AM124=0,0,'3a - EUR - local'!AM124/'3b - EUR - conv.'!AM124)</f>
        <v>0</v>
      </c>
      <c r="AN124" s="286">
        <f>IF('3b - EUR - conv.'!AN124=0,0,'3a - EUR - local'!AN124/'3b - EUR - conv.'!AN124)</f>
        <v>0</v>
      </c>
      <c r="AO124" s="286">
        <f>IF('3b - EUR - conv.'!AO124=0,0,'3a - EUR - local'!AO124/'3b - EUR - conv.'!AO124)</f>
        <v>0</v>
      </c>
      <c r="AP124" s="286">
        <f>IF('3b - EUR - conv.'!AP124=0,0,'3a - EUR - local'!AP124/'3b - EUR - conv.'!AP124)</f>
        <v>0</v>
      </c>
      <c r="AQ124" s="349"/>
    </row>
    <row r="125" spans="1:43" customFormat="1" ht="15.75" outlineLevel="2">
      <c r="A125" s="211" t="str">
        <f>A105&amp;"."&amp;A122&amp;"."&amp;A106&amp;"."&amp;B125</f>
        <v>1.o.3.3</v>
      </c>
      <c r="B125">
        <v>3</v>
      </c>
      <c r="C125" t="str">
        <f>'1-GBP'!C125</f>
        <v/>
      </c>
      <c r="M125" s="286">
        <f>IF('3b - EUR - conv.'!M125=0,0,'3a - EUR - local'!M125/'3b - EUR - conv.'!M125)</f>
        <v>0</v>
      </c>
      <c r="N125" s="286">
        <f>IF('3b - EUR - conv.'!N125=0,0,'3a - EUR - local'!N125/'3b - EUR - conv.'!N125)</f>
        <v>0</v>
      </c>
      <c r="O125" s="286">
        <f>IF('3b - EUR - conv.'!O125=0,0,'3a - EUR - local'!O125/'3b - EUR - conv.'!O125)</f>
        <v>0</v>
      </c>
      <c r="P125" s="286">
        <f>IF('3b - EUR - conv.'!P125=0,0,'3a - EUR - local'!P125/'3b - EUR - conv.'!P125)</f>
        <v>0</v>
      </c>
      <c r="Q125" s="286">
        <f>IF('3b - EUR - conv.'!Q125=0,0,'3a - EUR - local'!Q125/'3b - EUR - conv.'!Q125)</f>
        <v>0</v>
      </c>
      <c r="R125" s="286">
        <f>IF('3b - EUR - conv.'!R125=0,0,'3a - EUR - local'!R125/'3b - EUR - conv.'!R125)</f>
        <v>0</v>
      </c>
      <c r="S125" s="286">
        <f>IF('3b - EUR - conv.'!S125=0,0,'3a - EUR - local'!S125/'3b - EUR - conv.'!S125)</f>
        <v>0</v>
      </c>
      <c r="T125" s="286">
        <f>IF('3b - EUR - conv.'!T125=0,0,'3a - EUR - local'!T125/'3b - EUR - conv.'!T125)</f>
        <v>0</v>
      </c>
      <c r="U125" s="286">
        <f>IF('3b - EUR - conv.'!U125=0,0,'3a - EUR - local'!U125/'3b - EUR - conv.'!U125)</f>
        <v>0</v>
      </c>
      <c r="V125" s="286">
        <f>IF('3b - EUR - conv.'!V125=0,0,'3a - EUR - local'!V125/'3b - EUR - conv.'!V125)</f>
        <v>0</v>
      </c>
      <c r="W125" s="286">
        <f>IF('3b - EUR - conv.'!W125=0,0,'3a - EUR - local'!W125/'3b - EUR - conv.'!W125)</f>
        <v>0</v>
      </c>
      <c r="X125" s="286">
        <f>IF('3b - EUR - conv.'!X125=0,0,'3a - EUR - local'!X125/'3b - EUR - conv.'!X125)</f>
        <v>0</v>
      </c>
      <c r="Y125" s="286">
        <f>IF('3b - EUR - conv.'!Y125=0,0,'3a - EUR - local'!Y125/'3b - EUR - conv.'!Y125)</f>
        <v>0</v>
      </c>
      <c r="Z125" s="286">
        <f>IF('3b - EUR - conv.'!Z125=0,0,'3a - EUR - local'!Z125/'3b - EUR - conv.'!Z125)</f>
        <v>0</v>
      </c>
      <c r="AA125" s="286">
        <f>IF('3b - EUR - conv.'!AA125=0,0,'3a - EUR - local'!AA125/'3b - EUR - conv.'!AA125)</f>
        <v>0</v>
      </c>
      <c r="AB125" s="286">
        <f>IF('3b - EUR - conv.'!AB125=0,0,'3a - EUR - local'!AB125/'3b - EUR - conv.'!AB125)</f>
        <v>0</v>
      </c>
      <c r="AC125" s="286">
        <f>IF('3b - EUR - conv.'!AC125=0,0,'3a - EUR - local'!AC125/'3b - EUR - conv.'!AC125)</f>
        <v>0</v>
      </c>
      <c r="AD125" s="286">
        <f>IF('3b - EUR - conv.'!AD125=0,0,'3a - EUR - local'!AD125/'3b - EUR - conv.'!AD125)</f>
        <v>0</v>
      </c>
      <c r="AE125" s="286">
        <f>IF('3b - EUR - conv.'!AE125=0,0,'3a - EUR - local'!AE125/'3b - EUR - conv.'!AE125)</f>
        <v>0</v>
      </c>
      <c r="AF125" s="286">
        <f>IF('3b - EUR - conv.'!AF125=0,0,'3a - EUR - local'!AF125/'3b - EUR - conv.'!AF125)</f>
        <v>0</v>
      </c>
      <c r="AG125" s="286">
        <f>IF('3b - EUR - conv.'!AG125=0,0,'3a - EUR - local'!AG125/'3b - EUR - conv.'!AG125)</f>
        <v>0</v>
      </c>
      <c r="AH125" s="286">
        <f>IF('3b - EUR - conv.'!AH125=0,0,'3a - EUR - local'!AH125/'3b - EUR - conv.'!AH125)</f>
        <v>0</v>
      </c>
      <c r="AI125" s="286">
        <f>IF('3b - EUR - conv.'!AI125=0,0,'3a - EUR - local'!AI125/'3b - EUR - conv.'!AI125)</f>
        <v>0</v>
      </c>
      <c r="AJ125" s="286">
        <f>IF('3b - EUR - conv.'!AJ125=0,0,'3a - EUR - local'!AJ125/'3b - EUR - conv.'!AJ125)</f>
        <v>0</v>
      </c>
      <c r="AK125" s="286">
        <f>IF('3b - EUR - conv.'!AK125=0,0,'3a - EUR - local'!AK125/'3b - EUR - conv.'!AK125)</f>
        <v>0</v>
      </c>
      <c r="AL125" s="286">
        <f>IF('3b - EUR - conv.'!AL125=0,0,'3a - EUR - local'!AL125/'3b - EUR - conv.'!AL125)</f>
        <v>0</v>
      </c>
      <c r="AM125" s="286">
        <f>IF('3b - EUR - conv.'!AM125=0,0,'3a - EUR - local'!AM125/'3b - EUR - conv.'!AM125)</f>
        <v>0</v>
      </c>
      <c r="AN125" s="286">
        <f>IF('3b - EUR - conv.'!AN125=0,0,'3a - EUR - local'!AN125/'3b - EUR - conv.'!AN125)</f>
        <v>0</v>
      </c>
      <c r="AO125" s="286">
        <f>IF('3b - EUR - conv.'!AO125=0,0,'3a - EUR - local'!AO125/'3b - EUR - conv.'!AO125)</f>
        <v>0</v>
      </c>
      <c r="AP125" s="286">
        <f>IF('3b - EUR - conv.'!AP125=0,0,'3a - EUR - local'!AP125/'3b - EUR - conv.'!AP125)</f>
        <v>0</v>
      </c>
      <c r="AQ125" s="349"/>
    </row>
    <row r="126" spans="1:43" customFormat="1" ht="15.75" outlineLevel="2">
      <c r="A126" s="211" t="str">
        <f>A105&amp;"."&amp;A122&amp;"."&amp;A106&amp;"."&amp;B126</f>
        <v>1.o.3.4</v>
      </c>
      <c r="B126">
        <v>4</v>
      </c>
      <c r="C126" t="str">
        <f>'1-GBP'!C126</f>
        <v/>
      </c>
      <c r="M126" s="286">
        <f>IF('3b - EUR - conv.'!M126=0,0,'3a - EUR - local'!M126/'3b - EUR - conv.'!M126)</f>
        <v>0</v>
      </c>
      <c r="N126" s="286">
        <f>IF('3b - EUR - conv.'!N126=0,0,'3a - EUR - local'!N126/'3b - EUR - conv.'!N126)</f>
        <v>0</v>
      </c>
      <c r="O126" s="286">
        <f>IF('3b - EUR - conv.'!O126=0,0,'3a - EUR - local'!O126/'3b - EUR - conv.'!O126)</f>
        <v>0</v>
      </c>
      <c r="P126" s="286">
        <f>IF('3b - EUR - conv.'!P126=0,0,'3a - EUR - local'!P126/'3b - EUR - conv.'!P126)</f>
        <v>0</v>
      </c>
      <c r="Q126" s="286">
        <f>IF('3b - EUR - conv.'!Q126=0,0,'3a - EUR - local'!Q126/'3b - EUR - conv.'!Q126)</f>
        <v>0</v>
      </c>
      <c r="R126" s="286">
        <f>IF('3b - EUR - conv.'!R126=0,0,'3a - EUR - local'!R126/'3b - EUR - conv.'!R126)</f>
        <v>0</v>
      </c>
      <c r="S126" s="286">
        <f>IF('3b - EUR - conv.'!S126=0,0,'3a - EUR - local'!S126/'3b - EUR - conv.'!S126)</f>
        <v>0</v>
      </c>
      <c r="T126" s="286">
        <f>IF('3b - EUR - conv.'!T126=0,0,'3a - EUR - local'!T126/'3b - EUR - conv.'!T126)</f>
        <v>0</v>
      </c>
      <c r="U126" s="286">
        <f>IF('3b - EUR - conv.'!U126=0,0,'3a - EUR - local'!U126/'3b - EUR - conv.'!U126)</f>
        <v>0</v>
      </c>
      <c r="V126" s="286">
        <f>IF('3b - EUR - conv.'!V126=0,0,'3a - EUR - local'!V126/'3b - EUR - conv.'!V126)</f>
        <v>0</v>
      </c>
      <c r="W126" s="286">
        <f>IF('3b - EUR - conv.'!W126=0,0,'3a - EUR - local'!W126/'3b - EUR - conv.'!W126)</f>
        <v>0</v>
      </c>
      <c r="X126" s="286">
        <f>IF('3b - EUR - conv.'!X126=0,0,'3a - EUR - local'!X126/'3b - EUR - conv.'!X126)</f>
        <v>0</v>
      </c>
      <c r="Y126" s="286">
        <f>IF('3b - EUR - conv.'!Y126=0,0,'3a - EUR - local'!Y126/'3b - EUR - conv.'!Y126)</f>
        <v>0</v>
      </c>
      <c r="Z126" s="286">
        <f>IF('3b - EUR - conv.'!Z126=0,0,'3a - EUR - local'!Z126/'3b - EUR - conv.'!Z126)</f>
        <v>0</v>
      </c>
      <c r="AA126" s="286">
        <f>IF('3b - EUR - conv.'!AA126=0,0,'3a - EUR - local'!AA126/'3b - EUR - conv.'!AA126)</f>
        <v>0</v>
      </c>
      <c r="AB126" s="286">
        <f>IF('3b - EUR - conv.'!AB126=0,0,'3a - EUR - local'!AB126/'3b - EUR - conv.'!AB126)</f>
        <v>0</v>
      </c>
      <c r="AC126" s="286">
        <f>IF('3b - EUR - conv.'!AC126=0,0,'3a - EUR - local'!AC126/'3b - EUR - conv.'!AC126)</f>
        <v>0</v>
      </c>
      <c r="AD126" s="286">
        <f>IF('3b - EUR - conv.'!AD126=0,0,'3a - EUR - local'!AD126/'3b - EUR - conv.'!AD126)</f>
        <v>0</v>
      </c>
      <c r="AE126" s="286">
        <f>IF('3b - EUR - conv.'!AE126=0,0,'3a - EUR - local'!AE126/'3b - EUR - conv.'!AE126)</f>
        <v>0</v>
      </c>
      <c r="AF126" s="286">
        <f>IF('3b - EUR - conv.'!AF126=0,0,'3a - EUR - local'!AF126/'3b - EUR - conv.'!AF126)</f>
        <v>0</v>
      </c>
      <c r="AG126" s="286">
        <f>IF('3b - EUR - conv.'!AG126=0,0,'3a - EUR - local'!AG126/'3b - EUR - conv.'!AG126)</f>
        <v>0</v>
      </c>
      <c r="AH126" s="286">
        <f>IF('3b - EUR - conv.'!AH126=0,0,'3a - EUR - local'!AH126/'3b - EUR - conv.'!AH126)</f>
        <v>0</v>
      </c>
      <c r="AI126" s="286">
        <f>IF('3b - EUR - conv.'!AI126=0,0,'3a - EUR - local'!AI126/'3b - EUR - conv.'!AI126)</f>
        <v>0</v>
      </c>
      <c r="AJ126" s="286">
        <f>IF('3b - EUR - conv.'!AJ126=0,0,'3a - EUR - local'!AJ126/'3b - EUR - conv.'!AJ126)</f>
        <v>0</v>
      </c>
      <c r="AK126" s="286">
        <f>IF('3b - EUR - conv.'!AK126=0,0,'3a - EUR - local'!AK126/'3b - EUR - conv.'!AK126)</f>
        <v>0</v>
      </c>
      <c r="AL126" s="286">
        <f>IF('3b - EUR - conv.'!AL126=0,0,'3a - EUR - local'!AL126/'3b - EUR - conv.'!AL126)</f>
        <v>0</v>
      </c>
      <c r="AM126" s="286">
        <f>IF('3b - EUR - conv.'!AM126=0,0,'3a - EUR - local'!AM126/'3b - EUR - conv.'!AM126)</f>
        <v>0</v>
      </c>
      <c r="AN126" s="286">
        <f>IF('3b - EUR - conv.'!AN126=0,0,'3a - EUR - local'!AN126/'3b - EUR - conv.'!AN126)</f>
        <v>0</v>
      </c>
      <c r="AO126" s="286">
        <f>IF('3b - EUR - conv.'!AO126=0,0,'3a - EUR - local'!AO126/'3b - EUR - conv.'!AO126)</f>
        <v>0</v>
      </c>
      <c r="AP126" s="286">
        <f>IF('3b - EUR - conv.'!AP126=0,0,'3a - EUR - local'!AP126/'3b - EUR - conv.'!AP126)</f>
        <v>0</v>
      </c>
      <c r="AQ126" s="349"/>
    </row>
    <row r="127" spans="1:43" customFormat="1" ht="15.75" outlineLevel="2">
      <c r="A127" s="211" t="str">
        <f>A105&amp;"."&amp;A122&amp;"."&amp;A106&amp;"."&amp;B127</f>
        <v>1.o.3.5</v>
      </c>
      <c r="B127">
        <v>5</v>
      </c>
      <c r="C127" t="str">
        <f>'1-GBP'!C127</f>
        <v/>
      </c>
      <c r="M127" s="286">
        <f>IF('3b - EUR - conv.'!M127=0,0,'3a - EUR - local'!M127/'3b - EUR - conv.'!M127)</f>
        <v>0</v>
      </c>
      <c r="N127" s="286">
        <f>IF('3b - EUR - conv.'!N127=0,0,'3a - EUR - local'!N127/'3b - EUR - conv.'!N127)</f>
        <v>0</v>
      </c>
      <c r="O127" s="286">
        <f>IF('3b - EUR - conv.'!O127=0,0,'3a - EUR - local'!O127/'3b - EUR - conv.'!O127)</f>
        <v>0</v>
      </c>
      <c r="P127" s="286">
        <f>IF('3b - EUR - conv.'!P127=0,0,'3a - EUR - local'!P127/'3b - EUR - conv.'!P127)</f>
        <v>0</v>
      </c>
      <c r="Q127" s="286">
        <f>IF('3b - EUR - conv.'!Q127=0,0,'3a - EUR - local'!Q127/'3b - EUR - conv.'!Q127)</f>
        <v>0</v>
      </c>
      <c r="R127" s="286">
        <f>IF('3b - EUR - conv.'!R127=0,0,'3a - EUR - local'!R127/'3b - EUR - conv.'!R127)</f>
        <v>0</v>
      </c>
      <c r="S127" s="286">
        <f>IF('3b - EUR - conv.'!S127=0,0,'3a - EUR - local'!S127/'3b - EUR - conv.'!S127)</f>
        <v>0</v>
      </c>
      <c r="T127" s="286">
        <f>IF('3b - EUR - conv.'!T127=0,0,'3a - EUR - local'!T127/'3b - EUR - conv.'!T127)</f>
        <v>0</v>
      </c>
      <c r="U127" s="286">
        <f>IF('3b - EUR - conv.'!U127=0,0,'3a - EUR - local'!U127/'3b - EUR - conv.'!U127)</f>
        <v>0</v>
      </c>
      <c r="V127" s="286">
        <f>IF('3b - EUR - conv.'!V127=0,0,'3a - EUR - local'!V127/'3b - EUR - conv.'!V127)</f>
        <v>0</v>
      </c>
      <c r="W127" s="286">
        <f>IF('3b - EUR - conv.'!W127=0,0,'3a - EUR - local'!W127/'3b - EUR - conv.'!W127)</f>
        <v>0</v>
      </c>
      <c r="X127" s="286">
        <f>IF('3b - EUR - conv.'!X127=0,0,'3a - EUR - local'!X127/'3b - EUR - conv.'!X127)</f>
        <v>0</v>
      </c>
      <c r="Y127" s="286">
        <f>IF('3b - EUR - conv.'!Y127=0,0,'3a - EUR - local'!Y127/'3b - EUR - conv.'!Y127)</f>
        <v>0</v>
      </c>
      <c r="Z127" s="286">
        <f>IF('3b - EUR - conv.'!Z127=0,0,'3a - EUR - local'!Z127/'3b - EUR - conv.'!Z127)</f>
        <v>0</v>
      </c>
      <c r="AA127" s="286">
        <f>IF('3b - EUR - conv.'!AA127=0,0,'3a - EUR - local'!AA127/'3b - EUR - conv.'!AA127)</f>
        <v>0</v>
      </c>
      <c r="AB127" s="286">
        <f>IF('3b - EUR - conv.'!AB127=0,0,'3a - EUR - local'!AB127/'3b - EUR - conv.'!AB127)</f>
        <v>0</v>
      </c>
      <c r="AC127" s="286">
        <f>IF('3b - EUR - conv.'!AC127=0,0,'3a - EUR - local'!AC127/'3b - EUR - conv.'!AC127)</f>
        <v>0</v>
      </c>
      <c r="AD127" s="286">
        <f>IF('3b - EUR - conv.'!AD127=0,0,'3a - EUR - local'!AD127/'3b - EUR - conv.'!AD127)</f>
        <v>0</v>
      </c>
      <c r="AE127" s="286">
        <f>IF('3b - EUR - conv.'!AE127=0,0,'3a - EUR - local'!AE127/'3b - EUR - conv.'!AE127)</f>
        <v>0</v>
      </c>
      <c r="AF127" s="286">
        <f>IF('3b - EUR - conv.'!AF127=0,0,'3a - EUR - local'!AF127/'3b - EUR - conv.'!AF127)</f>
        <v>0</v>
      </c>
      <c r="AG127" s="286">
        <f>IF('3b - EUR - conv.'!AG127=0,0,'3a - EUR - local'!AG127/'3b - EUR - conv.'!AG127)</f>
        <v>0</v>
      </c>
      <c r="AH127" s="286">
        <f>IF('3b - EUR - conv.'!AH127=0,0,'3a - EUR - local'!AH127/'3b - EUR - conv.'!AH127)</f>
        <v>0</v>
      </c>
      <c r="AI127" s="286">
        <f>IF('3b - EUR - conv.'!AI127=0,0,'3a - EUR - local'!AI127/'3b - EUR - conv.'!AI127)</f>
        <v>0</v>
      </c>
      <c r="AJ127" s="286">
        <f>IF('3b - EUR - conv.'!AJ127=0,0,'3a - EUR - local'!AJ127/'3b - EUR - conv.'!AJ127)</f>
        <v>0</v>
      </c>
      <c r="AK127" s="286">
        <f>IF('3b - EUR - conv.'!AK127=0,0,'3a - EUR - local'!AK127/'3b - EUR - conv.'!AK127)</f>
        <v>0</v>
      </c>
      <c r="AL127" s="286">
        <f>IF('3b - EUR - conv.'!AL127=0,0,'3a - EUR - local'!AL127/'3b - EUR - conv.'!AL127)</f>
        <v>0</v>
      </c>
      <c r="AM127" s="286">
        <f>IF('3b - EUR - conv.'!AM127=0,0,'3a - EUR - local'!AM127/'3b - EUR - conv.'!AM127)</f>
        <v>0</v>
      </c>
      <c r="AN127" s="286">
        <f>IF('3b - EUR - conv.'!AN127=0,0,'3a - EUR - local'!AN127/'3b - EUR - conv.'!AN127)</f>
        <v>0</v>
      </c>
      <c r="AO127" s="286">
        <f>IF('3b - EUR - conv.'!AO127=0,0,'3a - EUR - local'!AO127/'3b - EUR - conv.'!AO127)</f>
        <v>0</v>
      </c>
      <c r="AP127" s="286">
        <f>IF('3b - EUR - conv.'!AP127=0,0,'3a - EUR - local'!AP127/'3b - EUR - conv.'!AP127)</f>
        <v>0</v>
      </c>
      <c r="AQ127" s="349"/>
    </row>
    <row r="128" spans="1:43" customFormat="1" ht="15.75" outlineLevel="2">
      <c r="A128" s="211" t="str">
        <f>A105&amp;"."&amp;A122&amp;"."&amp;A106&amp;"."&amp;B128</f>
        <v>1.o.3.6</v>
      </c>
      <c r="B128">
        <v>6</v>
      </c>
      <c r="C128" t="str">
        <f>'1-GBP'!C128</f>
        <v/>
      </c>
      <c r="M128" s="286">
        <f>IF('3b - EUR - conv.'!M128=0,0,'3a - EUR - local'!M128/'3b - EUR - conv.'!M128)</f>
        <v>0</v>
      </c>
      <c r="N128" s="286">
        <f>IF('3b - EUR - conv.'!N128=0,0,'3a - EUR - local'!N128/'3b - EUR - conv.'!N128)</f>
        <v>0</v>
      </c>
      <c r="O128" s="286">
        <f>IF('3b - EUR - conv.'!O128=0,0,'3a - EUR - local'!O128/'3b - EUR - conv.'!O128)</f>
        <v>0</v>
      </c>
      <c r="P128" s="286">
        <f>IF('3b - EUR - conv.'!P128=0,0,'3a - EUR - local'!P128/'3b - EUR - conv.'!P128)</f>
        <v>0</v>
      </c>
      <c r="Q128" s="286">
        <f>IF('3b - EUR - conv.'!Q128=0,0,'3a - EUR - local'!Q128/'3b - EUR - conv.'!Q128)</f>
        <v>0</v>
      </c>
      <c r="R128" s="286">
        <f>IF('3b - EUR - conv.'!R128=0,0,'3a - EUR - local'!R128/'3b - EUR - conv.'!R128)</f>
        <v>0</v>
      </c>
      <c r="S128" s="286">
        <f>IF('3b - EUR - conv.'!S128=0,0,'3a - EUR - local'!S128/'3b - EUR - conv.'!S128)</f>
        <v>0</v>
      </c>
      <c r="T128" s="286">
        <f>IF('3b - EUR - conv.'!T128=0,0,'3a - EUR - local'!T128/'3b - EUR - conv.'!T128)</f>
        <v>0</v>
      </c>
      <c r="U128" s="286">
        <f>IF('3b - EUR - conv.'!U128=0,0,'3a - EUR - local'!U128/'3b - EUR - conv.'!U128)</f>
        <v>0</v>
      </c>
      <c r="V128" s="286">
        <f>IF('3b - EUR - conv.'!V128=0,0,'3a - EUR - local'!V128/'3b - EUR - conv.'!V128)</f>
        <v>0</v>
      </c>
      <c r="W128" s="286">
        <f>IF('3b - EUR - conv.'!W128=0,0,'3a - EUR - local'!W128/'3b - EUR - conv.'!W128)</f>
        <v>0</v>
      </c>
      <c r="X128" s="286">
        <f>IF('3b - EUR - conv.'!X128=0,0,'3a - EUR - local'!X128/'3b - EUR - conv.'!X128)</f>
        <v>0</v>
      </c>
      <c r="Y128" s="286">
        <f>IF('3b - EUR - conv.'!Y128=0,0,'3a - EUR - local'!Y128/'3b - EUR - conv.'!Y128)</f>
        <v>0</v>
      </c>
      <c r="Z128" s="286">
        <f>IF('3b - EUR - conv.'!Z128=0,0,'3a - EUR - local'!Z128/'3b - EUR - conv.'!Z128)</f>
        <v>0</v>
      </c>
      <c r="AA128" s="286">
        <f>IF('3b - EUR - conv.'!AA128=0,0,'3a - EUR - local'!AA128/'3b - EUR - conv.'!AA128)</f>
        <v>0</v>
      </c>
      <c r="AB128" s="286">
        <f>IF('3b - EUR - conv.'!AB128=0,0,'3a - EUR - local'!AB128/'3b - EUR - conv.'!AB128)</f>
        <v>0</v>
      </c>
      <c r="AC128" s="286">
        <f>IF('3b - EUR - conv.'!AC128=0,0,'3a - EUR - local'!AC128/'3b - EUR - conv.'!AC128)</f>
        <v>0</v>
      </c>
      <c r="AD128" s="286">
        <f>IF('3b - EUR - conv.'!AD128=0,0,'3a - EUR - local'!AD128/'3b - EUR - conv.'!AD128)</f>
        <v>0</v>
      </c>
      <c r="AE128" s="286">
        <f>IF('3b - EUR - conv.'!AE128=0,0,'3a - EUR - local'!AE128/'3b - EUR - conv.'!AE128)</f>
        <v>0</v>
      </c>
      <c r="AF128" s="286">
        <f>IF('3b - EUR - conv.'!AF128=0,0,'3a - EUR - local'!AF128/'3b - EUR - conv.'!AF128)</f>
        <v>0</v>
      </c>
      <c r="AG128" s="286">
        <f>IF('3b - EUR - conv.'!AG128=0,0,'3a - EUR - local'!AG128/'3b - EUR - conv.'!AG128)</f>
        <v>0</v>
      </c>
      <c r="AH128" s="286">
        <f>IF('3b - EUR - conv.'!AH128=0,0,'3a - EUR - local'!AH128/'3b - EUR - conv.'!AH128)</f>
        <v>0</v>
      </c>
      <c r="AI128" s="286">
        <f>IF('3b - EUR - conv.'!AI128=0,0,'3a - EUR - local'!AI128/'3b - EUR - conv.'!AI128)</f>
        <v>0</v>
      </c>
      <c r="AJ128" s="286">
        <f>IF('3b - EUR - conv.'!AJ128=0,0,'3a - EUR - local'!AJ128/'3b - EUR - conv.'!AJ128)</f>
        <v>0</v>
      </c>
      <c r="AK128" s="286">
        <f>IF('3b - EUR - conv.'!AK128=0,0,'3a - EUR - local'!AK128/'3b - EUR - conv.'!AK128)</f>
        <v>0</v>
      </c>
      <c r="AL128" s="286">
        <f>IF('3b - EUR - conv.'!AL128=0,0,'3a - EUR - local'!AL128/'3b - EUR - conv.'!AL128)</f>
        <v>0</v>
      </c>
      <c r="AM128" s="286">
        <f>IF('3b - EUR - conv.'!AM128=0,0,'3a - EUR - local'!AM128/'3b - EUR - conv.'!AM128)</f>
        <v>0</v>
      </c>
      <c r="AN128" s="286">
        <f>IF('3b - EUR - conv.'!AN128=0,0,'3a - EUR - local'!AN128/'3b - EUR - conv.'!AN128)</f>
        <v>0</v>
      </c>
      <c r="AO128" s="286">
        <f>IF('3b - EUR - conv.'!AO128=0,0,'3a - EUR - local'!AO128/'3b - EUR - conv.'!AO128)</f>
        <v>0</v>
      </c>
      <c r="AP128" s="286">
        <f>IF('3b - EUR - conv.'!AP128=0,0,'3a - EUR - local'!AP128/'3b - EUR - conv.'!AP128)</f>
        <v>0</v>
      </c>
      <c r="AQ128" s="349"/>
    </row>
    <row r="129" spans="1:43" customFormat="1" ht="15.75" outlineLevel="2">
      <c r="A129" s="211" t="str">
        <f>A105&amp;"."&amp;A122&amp;"."&amp;A106&amp;"."&amp;B129</f>
        <v>1.o.3.7</v>
      </c>
      <c r="B129">
        <v>7</v>
      </c>
      <c r="C129" t="str">
        <f>'1-GBP'!C129</f>
        <v/>
      </c>
      <c r="M129" s="286">
        <f>IF('3b - EUR - conv.'!M129=0,0,'3a - EUR - local'!M129/'3b - EUR - conv.'!M129)</f>
        <v>0</v>
      </c>
      <c r="N129" s="286">
        <f>IF('3b - EUR - conv.'!N129=0,0,'3a - EUR - local'!N129/'3b - EUR - conv.'!N129)</f>
        <v>0</v>
      </c>
      <c r="O129" s="286">
        <f>IF('3b - EUR - conv.'!O129=0,0,'3a - EUR - local'!O129/'3b - EUR - conv.'!O129)</f>
        <v>0</v>
      </c>
      <c r="P129" s="286">
        <f>IF('3b - EUR - conv.'!P129=0,0,'3a - EUR - local'!P129/'3b - EUR - conv.'!P129)</f>
        <v>0</v>
      </c>
      <c r="Q129" s="286">
        <f>IF('3b - EUR - conv.'!Q129=0,0,'3a - EUR - local'!Q129/'3b - EUR - conv.'!Q129)</f>
        <v>0</v>
      </c>
      <c r="R129" s="286">
        <f>IF('3b - EUR - conv.'!R129=0,0,'3a - EUR - local'!R129/'3b - EUR - conv.'!R129)</f>
        <v>0</v>
      </c>
      <c r="S129" s="286">
        <f>IF('3b - EUR - conv.'!S129=0,0,'3a - EUR - local'!S129/'3b - EUR - conv.'!S129)</f>
        <v>0</v>
      </c>
      <c r="T129" s="286">
        <f>IF('3b - EUR - conv.'!T129=0,0,'3a - EUR - local'!T129/'3b - EUR - conv.'!T129)</f>
        <v>0</v>
      </c>
      <c r="U129" s="286">
        <f>IF('3b - EUR - conv.'!U129=0,0,'3a - EUR - local'!U129/'3b - EUR - conv.'!U129)</f>
        <v>0</v>
      </c>
      <c r="V129" s="286">
        <f>IF('3b - EUR - conv.'!V129=0,0,'3a - EUR - local'!V129/'3b - EUR - conv.'!V129)</f>
        <v>0</v>
      </c>
      <c r="W129" s="286">
        <f>IF('3b - EUR - conv.'!W129=0,0,'3a - EUR - local'!W129/'3b - EUR - conv.'!W129)</f>
        <v>0</v>
      </c>
      <c r="X129" s="286">
        <f>IF('3b - EUR - conv.'!X129=0,0,'3a - EUR - local'!X129/'3b - EUR - conv.'!X129)</f>
        <v>0</v>
      </c>
      <c r="Y129" s="286">
        <f>IF('3b - EUR - conv.'!Y129=0,0,'3a - EUR - local'!Y129/'3b - EUR - conv.'!Y129)</f>
        <v>0</v>
      </c>
      <c r="Z129" s="286">
        <f>IF('3b - EUR - conv.'!Z129=0,0,'3a - EUR - local'!Z129/'3b - EUR - conv.'!Z129)</f>
        <v>0</v>
      </c>
      <c r="AA129" s="286">
        <f>IF('3b - EUR - conv.'!AA129=0,0,'3a - EUR - local'!AA129/'3b - EUR - conv.'!AA129)</f>
        <v>0</v>
      </c>
      <c r="AB129" s="286">
        <f>IF('3b - EUR - conv.'!AB129=0,0,'3a - EUR - local'!AB129/'3b - EUR - conv.'!AB129)</f>
        <v>0</v>
      </c>
      <c r="AC129" s="286">
        <f>IF('3b - EUR - conv.'!AC129=0,0,'3a - EUR - local'!AC129/'3b - EUR - conv.'!AC129)</f>
        <v>0</v>
      </c>
      <c r="AD129" s="286">
        <f>IF('3b - EUR - conv.'!AD129=0,0,'3a - EUR - local'!AD129/'3b - EUR - conv.'!AD129)</f>
        <v>0</v>
      </c>
      <c r="AE129" s="286">
        <f>IF('3b - EUR - conv.'!AE129=0,0,'3a - EUR - local'!AE129/'3b - EUR - conv.'!AE129)</f>
        <v>0</v>
      </c>
      <c r="AF129" s="286">
        <f>IF('3b - EUR - conv.'!AF129=0,0,'3a - EUR - local'!AF129/'3b - EUR - conv.'!AF129)</f>
        <v>0</v>
      </c>
      <c r="AG129" s="286">
        <f>IF('3b - EUR - conv.'!AG129=0,0,'3a - EUR - local'!AG129/'3b - EUR - conv.'!AG129)</f>
        <v>0</v>
      </c>
      <c r="AH129" s="286">
        <f>IF('3b - EUR - conv.'!AH129=0,0,'3a - EUR - local'!AH129/'3b - EUR - conv.'!AH129)</f>
        <v>0</v>
      </c>
      <c r="AI129" s="286">
        <f>IF('3b - EUR - conv.'!AI129=0,0,'3a - EUR - local'!AI129/'3b - EUR - conv.'!AI129)</f>
        <v>0</v>
      </c>
      <c r="AJ129" s="286">
        <f>IF('3b - EUR - conv.'!AJ129=0,0,'3a - EUR - local'!AJ129/'3b - EUR - conv.'!AJ129)</f>
        <v>0</v>
      </c>
      <c r="AK129" s="286">
        <f>IF('3b - EUR - conv.'!AK129=0,0,'3a - EUR - local'!AK129/'3b - EUR - conv.'!AK129)</f>
        <v>0</v>
      </c>
      <c r="AL129" s="286">
        <f>IF('3b - EUR - conv.'!AL129=0,0,'3a - EUR - local'!AL129/'3b - EUR - conv.'!AL129)</f>
        <v>0</v>
      </c>
      <c r="AM129" s="286">
        <f>IF('3b - EUR - conv.'!AM129=0,0,'3a - EUR - local'!AM129/'3b - EUR - conv.'!AM129)</f>
        <v>0</v>
      </c>
      <c r="AN129" s="286">
        <f>IF('3b - EUR - conv.'!AN129=0,0,'3a - EUR - local'!AN129/'3b - EUR - conv.'!AN129)</f>
        <v>0</v>
      </c>
      <c r="AO129" s="286">
        <f>IF('3b - EUR - conv.'!AO129=0,0,'3a - EUR - local'!AO129/'3b - EUR - conv.'!AO129)</f>
        <v>0</v>
      </c>
      <c r="AP129" s="286">
        <f>IF('3b - EUR - conv.'!AP129=0,0,'3a - EUR - local'!AP129/'3b - EUR - conv.'!AP129)</f>
        <v>0</v>
      </c>
      <c r="AQ129" s="349"/>
    </row>
    <row r="130" spans="1:43" customFormat="1" ht="15.75" outlineLevel="2">
      <c r="A130" s="211" t="str">
        <f>A105&amp;"."&amp;A122&amp;"."&amp;A106&amp;"."&amp;B130</f>
        <v>1.o.3.8</v>
      </c>
      <c r="B130">
        <v>8</v>
      </c>
      <c r="C130" t="str">
        <f>'1-GBP'!C130</f>
        <v/>
      </c>
      <c r="M130" s="286">
        <f>IF('3b - EUR - conv.'!M130=0,0,'3a - EUR - local'!M130/'3b - EUR - conv.'!M130)</f>
        <v>0</v>
      </c>
      <c r="N130" s="286">
        <f>IF('3b - EUR - conv.'!N130=0,0,'3a - EUR - local'!N130/'3b - EUR - conv.'!N130)</f>
        <v>0</v>
      </c>
      <c r="O130" s="286">
        <f>IF('3b - EUR - conv.'!O130=0,0,'3a - EUR - local'!O130/'3b - EUR - conv.'!O130)</f>
        <v>0</v>
      </c>
      <c r="P130" s="286">
        <f>IF('3b - EUR - conv.'!P130=0,0,'3a - EUR - local'!P130/'3b - EUR - conv.'!P130)</f>
        <v>0</v>
      </c>
      <c r="Q130" s="286">
        <f>IF('3b - EUR - conv.'!Q130=0,0,'3a - EUR - local'!Q130/'3b - EUR - conv.'!Q130)</f>
        <v>0</v>
      </c>
      <c r="R130" s="286">
        <f>IF('3b - EUR - conv.'!R130=0,0,'3a - EUR - local'!R130/'3b - EUR - conv.'!R130)</f>
        <v>0</v>
      </c>
      <c r="S130" s="286">
        <f>IF('3b - EUR - conv.'!S130=0,0,'3a - EUR - local'!S130/'3b - EUR - conv.'!S130)</f>
        <v>0</v>
      </c>
      <c r="T130" s="286">
        <f>IF('3b - EUR - conv.'!T130=0,0,'3a - EUR - local'!T130/'3b - EUR - conv.'!T130)</f>
        <v>0</v>
      </c>
      <c r="U130" s="286">
        <f>IF('3b - EUR - conv.'!U130=0,0,'3a - EUR - local'!U130/'3b - EUR - conv.'!U130)</f>
        <v>0</v>
      </c>
      <c r="V130" s="286">
        <f>IF('3b - EUR - conv.'!V130=0,0,'3a - EUR - local'!V130/'3b - EUR - conv.'!V130)</f>
        <v>0</v>
      </c>
      <c r="W130" s="286">
        <f>IF('3b - EUR - conv.'!W130=0,0,'3a - EUR - local'!W130/'3b - EUR - conv.'!W130)</f>
        <v>0</v>
      </c>
      <c r="X130" s="286">
        <f>IF('3b - EUR - conv.'!X130=0,0,'3a - EUR - local'!X130/'3b - EUR - conv.'!X130)</f>
        <v>0</v>
      </c>
      <c r="Y130" s="286">
        <f>IF('3b - EUR - conv.'!Y130=0,0,'3a - EUR - local'!Y130/'3b - EUR - conv.'!Y130)</f>
        <v>0</v>
      </c>
      <c r="Z130" s="286">
        <f>IF('3b - EUR - conv.'!Z130=0,0,'3a - EUR - local'!Z130/'3b - EUR - conv.'!Z130)</f>
        <v>0</v>
      </c>
      <c r="AA130" s="286">
        <f>IF('3b - EUR - conv.'!AA130=0,0,'3a - EUR - local'!AA130/'3b - EUR - conv.'!AA130)</f>
        <v>0</v>
      </c>
      <c r="AB130" s="286">
        <f>IF('3b - EUR - conv.'!AB130=0,0,'3a - EUR - local'!AB130/'3b - EUR - conv.'!AB130)</f>
        <v>0</v>
      </c>
      <c r="AC130" s="286">
        <f>IF('3b - EUR - conv.'!AC130=0,0,'3a - EUR - local'!AC130/'3b - EUR - conv.'!AC130)</f>
        <v>0</v>
      </c>
      <c r="AD130" s="286">
        <f>IF('3b - EUR - conv.'!AD130=0,0,'3a - EUR - local'!AD130/'3b - EUR - conv.'!AD130)</f>
        <v>0</v>
      </c>
      <c r="AE130" s="286">
        <f>IF('3b - EUR - conv.'!AE130=0,0,'3a - EUR - local'!AE130/'3b - EUR - conv.'!AE130)</f>
        <v>0</v>
      </c>
      <c r="AF130" s="286">
        <f>IF('3b - EUR - conv.'!AF130=0,0,'3a - EUR - local'!AF130/'3b - EUR - conv.'!AF130)</f>
        <v>0</v>
      </c>
      <c r="AG130" s="286">
        <f>IF('3b - EUR - conv.'!AG130=0,0,'3a - EUR - local'!AG130/'3b - EUR - conv.'!AG130)</f>
        <v>0</v>
      </c>
      <c r="AH130" s="286">
        <f>IF('3b - EUR - conv.'!AH130=0,0,'3a - EUR - local'!AH130/'3b - EUR - conv.'!AH130)</f>
        <v>0</v>
      </c>
      <c r="AI130" s="286">
        <f>IF('3b - EUR - conv.'!AI130=0,0,'3a - EUR - local'!AI130/'3b - EUR - conv.'!AI130)</f>
        <v>0</v>
      </c>
      <c r="AJ130" s="286">
        <f>IF('3b - EUR - conv.'!AJ130=0,0,'3a - EUR - local'!AJ130/'3b - EUR - conv.'!AJ130)</f>
        <v>0</v>
      </c>
      <c r="AK130" s="286">
        <f>IF('3b - EUR - conv.'!AK130=0,0,'3a - EUR - local'!AK130/'3b - EUR - conv.'!AK130)</f>
        <v>0</v>
      </c>
      <c r="AL130" s="286">
        <f>IF('3b - EUR - conv.'!AL130=0,0,'3a - EUR - local'!AL130/'3b - EUR - conv.'!AL130)</f>
        <v>0</v>
      </c>
      <c r="AM130" s="286">
        <f>IF('3b - EUR - conv.'!AM130=0,0,'3a - EUR - local'!AM130/'3b - EUR - conv.'!AM130)</f>
        <v>0</v>
      </c>
      <c r="AN130" s="286">
        <f>IF('3b - EUR - conv.'!AN130=0,0,'3a - EUR - local'!AN130/'3b - EUR - conv.'!AN130)</f>
        <v>0</v>
      </c>
      <c r="AO130" s="286">
        <f>IF('3b - EUR - conv.'!AO130=0,0,'3a - EUR - local'!AO130/'3b - EUR - conv.'!AO130)</f>
        <v>0</v>
      </c>
      <c r="AP130" s="286">
        <f>IF('3b - EUR - conv.'!AP130=0,0,'3a - EUR - local'!AP130/'3b - EUR - conv.'!AP130)</f>
        <v>0</v>
      </c>
      <c r="AQ130" s="349"/>
    </row>
    <row r="131" spans="1:43" customFormat="1" ht="15.75" outlineLevel="2">
      <c r="A131" s="211" t="str">
        <f>A105&amp;"."&amp;A122&amp;"."&amp;A106&amp;"."&amp;B131</f>
        <v>1.o.3.9</v>
      </c>
      <c r="B131">
        <v>9</v>
      </c>
      <c r="C131" t="str">
        <f>'1-GBP'!C131</f>
        <v/>
      </c>
      <c r="M131" s="286">
        <f>IF('3b - EUR - conv.'!M131=0,0,'3a - EUR - local'!M131/'3b - EUR - conv.'!M131)</f>
        <v>0</v>
      </c>
      <c r="N131" s="286">
        <f>IF('3b - EUR - conv.'!N131=0,0,'3a - EUR - local'!N131/'3b - EUR - conv.'!N131)</f>
        <v>0</v>
      </c>
      <c r="O131" s="286">
        <f>IF('3b - EUR - conv.'!O131=0,0,'3a - EUR - local'!O131/'3b - EUR - conv.'!O131)</f>
        <v>0</v>
      </c>
      <c r="P131" s="286">
        <f>IF('3b - EUR - conv.'!P131=0,0,'3a - EUR - local'!P131/'3b - EUR - conv.'!P131)</f>
        <v>0</v>
      </c>
      <c r="Q131" s="286">
        <f>IF('3b - EUR - conv.'!Q131=0,0,'3a - EUR - local'!Q131/'3b - EUR - conv.'!Q131)</f>
        <v>0</v>
      </c>
      <c r="R131" s="286">
        <f>IF('3b - EUR - conv.'!R131=0,0,'3a - EUR - local'!R131/'3b - EUR - conv.'!R131)</f>
        <v>0</v>
      </c>
      <c r="S131" s="286">
        <f>IF('3b - EUR - conv.'!S131=0,0,'3a - EUR - local'!S131/'3b - EUR - conv.'!S131)</f>
        <v>0</v>
      </c>
      <c r="T131" s="286">
        <f>IF('3b - EUR - conv.'!T131=0,0,'3a - EUR - local'!T131/'3b - EUR - conv.'!T131)</f>
        <v>0</v>
      </c>
      <c r="U131" s="286">
        <f>IF('3b - EUR - conv.'!U131=0,0,'3a - EUR - local'!U131/'3b - EUR - conv.'!U131)</f>
        <v>0</v>
      </c>
      <c r="V131" s="286">
        <f>IF('3b - EUR - conv.'!V131=0,0,'3a - EUR - local'!V131/'3b - EUR - conv.'!V131)</f>
        <v>0</v>
      </c>
      <c r="W131" s="286">
        <f>IF('3b - EUR - conv.'!W131=0,0,'3a - EUR - local'!W131/'3b - EUR - conv.'!W131)</f>
        <v>0</v>
      </c>
      <c r="X131" s="286">
        <f>IF('3b - EUR - conv.'!X131=0,0,'3a - EUR - local'!X131/'3b - EUR - conv.'!X131)</f>
        <v>0</v>
      </c>
      <c r="Y131" s="286">
        <f>IF('3b - EUR - conv.'!Y131=0,0,'3a - EUR - local'!Y131/'3b - EUR - conv.'!Y131)</f>
        <v>0</v>
      </c>
      <c r="Z131" s="286">
        <f>IF('3b - EUR - conv.'!Z131=0,0,'3a - EUR - local'!Z131/'3b - EUR - conv.'!Z131)</f>
        <v>0</v>
      </c>
      <c r="AA131" s="286">
        <f>IF('3b - EUR - conv.'!AA131=0,0,'3a - EUR - local'!AA131/'3b - EUR - conv.'!AA131)</f>
        <v>0</v>
      </c>
      <c r="AB131" s="286">
        <f>IF('3b - EUR - conv.'!AB131=0,0,'3a - EUR - local'!AB131/'3b - EUR - conv.'!AB131)</f>
        <v>0</v>
      </c>
      <c r="AC131" s="286">
        <f>IF('3b - EUR - conv.'!AC131=0,0,'3a - EUR - local'!AC131/'3b - EUR - conv.'!AC131)</f>
        <v>0</v>
      </c>
      <c r="AD131" s="286">
        <f>IF('3b - EUR - conv.'!AD131=0,0,'3a - EUR - local'!AD131/'3b - EUR - conv.'!AD131)</f>
        <v>0</v>
      </c>
      <c r="AE131" s="286">
        <f>IF('3b - EUR - conv.'!AE131=0,0,'3a - EUR - local'!AE131/'3b - EUR - conv.'!AE131)</f>
        <v>0</v>
      </c>
      <c r="AF131" s="286">
        <f>IF('3b - EUR - conv.'!AF131=0,0,'3a - EUR - local'!AF131/'3b - EUR - conv.'!AF131)</f>
        <v>0</v>
      </c>
      <c r="AG131" s="286">
        <f>IF('3b - EUR - conv.'!AG131=0,0,'3a - EUR - local'!AG131/'3b - EUR - conv.'!AG131)</f>
        <v>0</v>
      </c>
      <c r="AH131" s="286">
        <f>IF('3b - EUR - conv.'!AH131=0,0,'3a - EUR - local'!AH131/'3b - EUR - conv.'!AH131)</f>
        <v>0</v>
      </c>
      <c r="AI131" s="286">
        <f>IF('3b - EUR - conv.'!AI131=0,0,'3a - EUR - local'!AI131/'3b - EUR - conv.'!AI131)</f>
        <v>0</v>
      </c>
      <c r="AJ131" s="286">
        <f>IF('3b - EUR - conv.'!AJ131=0,0,'3a - EUR - local'!AJ131/'3b - EUR - conv.'!AJ131)</f>
        <v>0</v>
      </c>
      <c r="AK131" s="286">
        <f>IF('3b - EUR - conv.'!AK131=0,0,'3a - EUR - local'!AK131/'3b - EUR - conv.'!AK131)</f>
        <v>0</v>
      </c>
      <c r="AL131" s="286">
        <f>IF('3b - EUR - conv.'!AL131=0,0,'3a - EUR - local'!AL131/'3b - EUR - conv.'!AL131)</f>
        <v>0</v>
      </c>
      <c r="AM131" s="286">
        <f>IF('3b - EUR - conv.'!AM131=0,0,'3a - EUR - local'!AM131/'3b - EUR - conv.'!AM131)</f>
        <v>0</v>
      </c>
      <c r="AN131" s="286">
        <f>IF('3b - EUR - conv.'!AN131=0,0,'3a - EUR - local'!AN131/'3b - EUR - conv.'!AN131)</f>
        <v>0</v>
      </c>
      <c r="AO131" s="286">
        <f>IF('3b - EUR - conv.'!AO131=0,0,'3a - EUR - local'!AO131/'3b - EUR - conv.'!AO131)</f>
        <v>0</v>
      </c>
      <c r="AP131" s="286">
        <f>IF('3b - EUR - conv.'!AP131=0,0,'3a - EUR - local'!AP131/'3b - EUR - conv.'!AP131)</f>
        <v>0</v>
      </c>
      <c r="AQ131" s="349"/>
    </row>
    <row r="132" spans="1:43" customFormat="1" ht="15.75" outlineLevel="2">
      <c r="A132" s="211" t="str">
        <f>A105&amp;"."&amp;A122&amp;"."&amp;A106&amp;"."&amp;B132</f>
        <v>1.o.3.10</v>
      </c>
      <c r="B132">
        <v>10</v>
      </c>
      <c r="C132" t="str">
        <f>'1-GBP'!C132</f>
        <v/>
      </c>
      <c r="M132" s="286">
        <f>IF('3b - EUR - conv.'!M132=0,0,'3a - EUR - local'!M132/'3b - EUR - conv.'!M132)</f>
        <v>0</v>
      </c>
      <c r="N132" s="286">
        <f>IF('3b - EUR - conv.'!N132=0,0,'3a - EUR - local'!N132/'3b - EUR - conv.'!N132)</f>
        <v>0</v>
      </c>
      <c r="O132" s="286">
        <f>IF('3b - EUR - conv.'!O132=0,0,'3a - EUR - local'!O132/'3b - EUR - conv.'!O132)</f>
        <v>0</v>
      </c>
      <c r="P132" s="286">
        <f>IF('3b - EUR - conv.'!P132=0,0,'3a - EUR - local'!P132/'3b - EUR - conv.'!P132)</f>
        <v>0</v>
      </c>
      <c r="Q132" s="286">
        <f>IF('3b - EUR - conv.'!Q132=0,0,'3a - EUR - local'!Q132/'3b - EUR - conv.'!Q132)</f>
        <v>0</v>
      </c>
      <c r="R132" s="286">
        <f>IF('3b - EUR - conv.'!R132=0,0,'3a - EUR - local'!R132/'3b - EUR - conv.'!R132)</f>
        <v>0</v>
      </c>
      <c r="S132" s="286">
        <f>IF('3b - EUR - conv.'!S132=0,0,'3a - EUR - local'!S132/'3b - EUR - conv.'!S132)</f>
        <v>0</v>
      </c>
      <c r="T132" s="286">
        <f>IF('3b - EUR - conv.'!T132=0,0,'3a - EUR - local'!T132/'3b - EUR - conv.'!T132)</f>
        <v>0</v>
      </c>
      <c r="U132" s="286">
        <f>IF('3b - EUR - conv.'!U132=0,0,'3a - EUR - local'!U132/'3b - EUR - conv.'!U132)</f>
        <v>0</v>
      </c>
      <c r="V132" s="286">
        <f>IF('3b - EUR - conv.'!V132=0,0,'3a - EUR - local'!V132/'3b - EUR - conv.'!V132)</f>
        <v>0</v>
      </c>
      <c r="W132" s="286">
        <f>IF('3b - EUR - conv.'!W132=0,0,'3a - EUR - local'!W132/'3b - EUR - conv.'!W132)</f>
        <v>0</v>
      </c>
      <c r="X132" s="286">
        <f>IF('3b - EUR - conv.'!X132=0,0,'3a - EUR - local'!X132/'3b - EUR - conv.'!X132)</f>
        <v>0</v>
      </c>
      <c r="Y132" s="286">
        <f>IF('3b - EUR - conv.'!Y132=0,0,'3a - EUR - local'!Y132/'3b - EUR - conv.'!Y132)</f>
        <v>0</v>
      </c>
      <c r="Z132" s="286">
        <f>IF('3b - EUR - conv.'!Z132=0,0,'3a - EUR - local'!Z132/'3b - EUR - conv.'!Z132)</f>
        <v>0</v>
      </c>
      <c r="AA132" s="286">
        <f>IF('3b - EUR - conv.'!AA132=0,0,'3a - EUR - local'!AA132/'3b - EUR - conv.'!AA132)</f>
        <v>0</v>
      </c>
      <c r="AB132" s="286">
        <f>IF('3b - EUR - conv.'!AB132=0,0,'3a - EUR - local'!AB132/'3b - EUR - conv.'!AB132)</f>
        <v>0</v>
      </c>
      <c r="AC132" s="286">
        <f>IF('3b - EUR - conv.'!AC132=0,0,'3a - EUR - local'!AC132/'3b - EUR - conv.'!AC132)</f>
        <v>0</v>
      </c>
      <c r="AD132" s="286">
        <f>IF('3b - EUR - conv.'!AD132=0,0,'3a - EUR - local'!AD132/'3b - EUR - conv.'!AD132)</f>
        <v>0</v>
      </c>
      <c r="AE132" s="286">
        <f>IF('3b - EUR - conv.'!AE132=0,0,'3a - EUR - local'!AE132/'3b - EUR - conv.'!AE132)</f>
        <v>0</v>
      </c>
      <c r="AF132" s="286">
        <f>IF('3b - EUR - conv.'!AF132=0,0,'3a - EUR - local'!AF132/'3b - EUR - conv.'!AF132)</f>
        <v>0</v>
      </c>
      <c r="AG132" s="286">
        <f>IF('3b - EUR - conv.'!AG132=0,0,'3a - EUR - local'!AG132/'3b - EUR - conv.'!AG132)</f>
        <v>0</v>
      </c>
      <c r="AH132" s="286">
        <f>IF('3b - EUR - conv.'!AH132=0,0,'3a - EUR - local'!AH132/'3b - EUR - conv.'!AH132)</f>
        <v>0</v>
      </c>
      <c r="AI132" s="286">
        <f>IF('3b - EUR - conv.'!AI132=0,0,'3a - EUR - local'!AI132/'3b - EUR - conv.'!AI132)</f>
        <v>0</v>
      </c>
      <c r="AJ132" s="286">
        <f>IF('3b - EUR - conv.'!AJ132=0,0,'3a - EUR - local'!AJ132/'3b - EUR - conv.'!AJ132)</f>
        <v>0</v>
      </c>
      <c r="AK132" s="286">
        <f>IF('3b - EUR - conv.'!AK132=0,0,'3a - EUR - local'!AK132/'3b - EUR - conv.'!AK132)</f>
        <v>0</v>
      </c>
      <c r="AL132" s="286">
        <f>IF('3b - EUR - conv.'!AL132=0,0,'3a - EUR - local'!AL132/'3b - EUR - conv.'!AL132)</f>
        <v>0</v>
      </c>
      <c r="AM132" s="286">
        <f>IF('3b - EUR - conv.'!AM132=0,0,'3a - EUR - local'!AM132/'3b - EUR - conv.'!AM132)</f>
        <v>0</v>
      </c>
      <c r="AN132" s="286">
        <f>IF('3b - EUR - conv.'!AN132=0,0,'3a - EUR - local'!AN132/'3b - EUR - conv.'!AN132)</f>
        <v>0</v>
      </c>
      <c r="AO132" s="286">
        <f>IF('3b - EUR - conv.'!AO132=0,0,'3a - EUR - local'!AO132/'3b - EUR - conv.'!AO132)</f>
        <v>0</v>
      </c>
      <c r="AP132" s="286">
        <f>IF('3b - EUR - conv.'!AP132=0,0,'3a - EUR - local'!AP132/'3b - EUR - conv.'!AP132)</f>
        <v>0</v>
      </c>
      <c r="AQ132" s="349"/>
    </row>
    <row r="133" spans="1:43" customFormat="1" ht="15.75" outlineLevel="2">
      <c r="A133" s="211" t="str">
        <f>A105&amp;"."&amp;A122&amp;"."&amp;A106&amp;"."&amp;B133</f>
        <v>1.o.3.11</v>
      </c>
      <c r="B133">
        <v>11</v>
      </c>
      <c r="C133" t="str">
        <f>'1-GBP'!C133</f>
        <v/>
      </c>
      <c r="M133" s="286">
        <f>IF('3b - EUR - conv.'!M133=0,0,'3a - EUR - local'!M133/'3b - EUR - conv.'!M133)</f>
        <v>0</v>
      </c>
      <c r="N133" s="286">
        <f>IF('3b - EUR - conv.'!N133=0,0,'3a - EUR - local'!N133/'3b - EUR - conv.'!N133)</f>
        <v>0</v>
      </c>
      <c r="O133" s="286">
        <f>IF('3b - EUR - conv.'!O133=0,0,'3a - EUR - local'!O133/'3b - EUR - conv.'!O133)</f>
        <v>0</v>
      </c>
      <c r="P133" s="286">
        <f>IF('3b - EUR - conv.'!P133=0,0,'3a - EUR - local'!P133/'3b - EUR - conv.'!P133)</f>
        <v>0</v>
      </c>
      <c r="Q133" s="286">
        <f>IF('3b - EUR - conv.'!Q133=0,0,'3a - EUR - local'!Q133/'3b - EUR - conv.'!Q133)</f>
        <v>0</v>
      </c>
      <c r="R133" s="286">
        <f>IF('3b - EUR - conv.'!R133=0,0,'3a - EUR - local'!R133/'3b - EUR - conv.'!R133)</f>
        <v>0</v>
      </c>
      <c r="S133" s="286">
        <f>IF('3b - EUR - conv.'!S133=0,0,'3a - EUR - local'!S133/'3b - EUR - conv.'!S133)</f>
        <v>0</v>
      </c>
      <c r="T133" s="286">
        <f>IF('3b - EUR - conv.'!T133=0,0,'3a - EUR - local'!T133/'3b - EUR - conv.'!T133)</f>
        <v>0</v>
      </c>
      <c r="U133" s="286">
        <f>IF('3b - EUR - conv.'!U133=0,0,'3a - EUR - local'!U133/'3b - EUR - conv.'!U133)</f>
        <v>0</v>
      </c>
      <c r="V133" s="286">
        <f>IF('3b - EUR - conv.'!V133=0,0,'3a - EUR - local'!V133/'3b - EUR - conv.'!V133)</f>
        <v>0</v>
      </c>
      <c r="W133" s="286">
        <f>IF('3b - EUR - conv.'!W133=0,0,'3a - EUR - local'!W133/'3b - EUR - conv.'!W133)</f>
        <v>0</v>
      </c>
      <c r="X133" s="286">
        <f>IF('3b - EUR - conv.'!X133=0,0,'3a - EUR - local'!X133/'3b - EUR - conv.'!X133)</f>
        <v>0</v>
      </c>
      <c r="Y133" s="286">
        <f>IF('3b - EUR - conv.'!Y133=0,0,'3a - EUR - local'!Y133/'3b - EUR - conv.'!Y133)</f>
        <v>0</v>
      </c>
      <c r="Z133" s="286">
        <f>IF('3b - EUR - conv.'!Z133=0,0,'3a - EUR - local'!Z133/'3b - EUR - conv.'!Z133)</f>
        <v>0</v>
      </c>
      <c r="AA133" s="286">
        <f>IF('3b - EUR - conv.'!AA133=0,0,'3a - EUR - local'!AA133/'3b - EUR - conv.'!AA133)</f>
        <v>0</v>
      </c>
      <c r="AB133" s="286">
        <f>IF('3b - EUR - conv.'!AB133=0,0,'3a - EUR - local'!AB133/'3b - EUR - conv.'!AB133)</f>
        <v>0</v>
      </c>
      <c r="AC133" s="286">
        <f>IF('3b - EUR - conv.'!AC133=0,0,'3a - EUR - local'!AC133/'3b - EUR - conv.'!AC133)</f>
        <v>0</v>
      </c>
      <c r="AD133" s="286">
        <f>IF('3b - EUR - conv.'!AD133=0,0,'3a - EUR - local'!AD133/'3b - EUR - conv.'!AD133)</f>
        <v>0</v>
      </c>
      <c r="AE133" s="286">
        <f>IF('3b - EUR - conv.'!AE133=0,0,'3a - EUR - local'!AE133/'3b - EUR - conv.'!AE133)</f>
        <v>0</v>
      </c>
      <c r="AF133" s="286">
        <f>IF('3b - EUR - conv.'!AF133=0,0,'3a - EUR - local'!AF133/'3b - EUR - conv.'!AF133)</f>
        <v>0</v>
      </c>
      <c r="AG133" s="286">
        <f>IF('3b - EUR - conv.'!AG133=0,0,'3a - EUR - local'!AG133/'3b - EUR - conv.'!AG133)</f>
        <v>0</v>
      </c>
      <c r="AH133" s="286">
        <f>IF('3b - EUR - conv.'!AH133=0,0,'3a - EUR - local'!AH133/'3b - EUR - conv.'!AH133)</f>
        <v>0</v>
      </c>
      <c r="AI133" s="286">
        <f>IF('3b - EUR - conv.'!AI133=0,0,'3a - EUR - local'!AI133/'3b - EUR - conv.'!AI133)</f>
        <v>0</v>
      </c>
      <c r="AJ133" s="286">
        <f>IF('3b - EUR - conv.'!AJ133=0,0,'3a - EUR - local'!AJ133/'3b - EUR - conv.'!AJ133)</f>
        <v>0</v>
      </c>
      <c r="AK133" s="286">
        <f>IF('3b - EUR - conv.'!AK133=0,0,'3a - EUR - local'!AK133/'3b - EUR - conv.'!AK133)</f>
        <v>0</v>
      </c>
      <c r="AL133" s="286">
        <f>IF('3b - EUR - conv.'!AL133=0,0,'3a - EUR - local'!AL133/'3b - EUR - conv.'!AL133)</f>
        <v>0</v>
      </c>
      <c r="AM133" s="286">
        <f>IF('3b - EUR - conv.'!AM133=0,0,'3a - EUR - local'!AM133/'3b - EUR - conv.'!AM133)</f>
        <v>0</v>
      </c>
      <c r="AN133" s="286">
        <f>IF('3b - EUR - conv.'!AN133=0,0,'3a - EUR - local'!AN133/'3b - EUR - conv.'!AN133)</f>
        <v>0</v>
      </c>
      <c r="AO133" s="286">
        <f>IF('3b - EUR - conv.'!AO133=0,0,'3a - EUR - local'!AO133/'3b - EUR - conv.'!AO133)</f>
        <v>0</v>
      </c>
      <c r="AP133" s="286">
        <f>IF('3b - EUR - conv.'!AP133=0,0,'3a - EUR - local'!AP133/'3b - EUR - conv.'!AP133)</f>
        <v>0</v>
      </c>
      <c r="AQ133" s="349"/>
    </row>
    <row r="134" spans="1:43" customFormat="1" ht="15.75" outlineLevel="2">
      <c r="A134" s="211" t="str">
        <f>A105&amp;"."&amp;A122&amp;"."&amp;A106&amp;"."&amp;B134</f>
        <v>1.o.3.12</v>
      </c>
      <c r="B134">
        <v>12</v>
      </c>
      <c r="C134" t="str">
        <f>'1-GBP'!C134</f>
        <v/>
      </c>
      <c r="M134" s="286">
        <f>IF('3b - EUR - conv.'!M134=0,0,'3a - EUR - local'!M134/'3b - EUR - conv.'!M134)</f>
        <v>0</v>
      </c>
      <c r="N134" s="286">
        <f>IF('3b - EUR - conv.'!N134=0,0,'3a - EUR - local'!N134/'3b - EUR - conv.'!N134)</f>
        <v>0</v>
      </c>
      <c r="O134" s="286">
        <f>IF('3b - EUR - conv.'!O134=0,0,'3a - EUR - local'!O134/'3b - EUR - conv.'!O134)</f>
        <v>0</v>
      </c>
      <c r="P134" s="286">
        <f>IF('3b - EUR - conv.'!P134=0,0,'3a - EUR - local'!P134/'3b - EUR - conv.'!P134)</f>
        <v>0</v>
      </c>
      <c r="Q134" s="286">
        <f>IF('3b - EUR - conv.'!Q134=0,0,'3a - EUR - local'!Q134/'3b - EUR - conv.'!Q134)</f>
        <v>0</v>
      </c>
      <c r="R134" s="286">
        <f>IF('3b - EUR - conv.'!R134=0,0,'3a - EUR - local'!R134/'3b - EUR - conv.'!R134)</f>
        <v>0</v>
      </c>
      <c r="S134" s="286">
        <f>IF('3b - EUR - conv.'!S134=0,0,'3a - EUR - local'!S134/'3b - EUR - conv.'!S134)</f>
        <v>0</v>
      </c>
      <c r="T134" s="286">
        <f>IF('3b - EUR - conv.'!T134=0,0,'3a - EUR - local'!T134/'3b - EUR - conv.'!T134)</f>
        <v>0</v>
      </c>
      <c r="U134" s="286">
        <f>IF('3b - EUR - conv.'!U134=0,0,'3a - EUR - local'!U134/'3b - EUR - conv.'!U134)</f>
        <v>0</v>
      </c>
      <c r="V134" s="286">
        <f>IF('3b - EUR - conv.'!V134=0,0,'3a - EUR - local'!V134/'3b - EUR - conv.'!V134)</f>
        <v>0</v>
      </c>
      <c r="W134" s="286">
        <f>IF('3b - EUR - conv.'!W134=0,0,'3a - EUR - local'!W134/'3b - EUR - conv.'!W134)</f>
        <v>0</v>
      </c>
      <c r="X134" s="286">
        <f>IF('3b - EUR - conv.'!X134=0,0,'3a - EUR - local'!X134/'3b - EUR - conv.'!X134)</f>
        <v>0</v>
      </c>
      <c r="Y134" s="286">
        <f>IF('3b - EUR - conv.'!Y134=0,0,'3a - EUR - local'!Y134/'3b - EUR - conv.'!Y134)</f>
        <v>0</v>
      </c>
      <c r="Z134" s="286">
        <f>IF('3b - EUR - conv.'!Z134=0,0,'3a - EUR - local'!Z134/'3b - EUR - conv.'!Z134)</f>
        <v>0</v>
      </c>
      <c r="AA134" s="286">
        <f>IF('3b - EUR - conv.'!AA134=0,0,'3a - EUR - local'!AA134/'3b - EUR - conv.'!AA134)</f>
        <v>0</v>
      </c>
      <c r="AB134" s="286">
        <f>IF('3b - EUR - conv.'!AB134=0,0,'3a - EUR - local'!AB134/'3b - EUR - conv.'!AB134)</f>
        <v>0</v>
      </c>
      <c r="AC134" s="286">
        <f>IF('3b - EUR - conv.'!AC134=0,0,'3a - EUR - local'!AC134/'3b - EUR - conv.'!AC134)</f>
        <v>0</v>
      </c>
      <c r="AD134" s="286">
        <f>IF('3b - EUR - conv.'!AD134=0,0,'3a - EUR - local'!AD134/'3b - EUR - conv.'!AD134)</f>
        <v>0</v>
      </c>
      <c r="AE134" s="286">
        <f>IF('3b - EUR - conv.'!AE134=0,0,'3a - EUR - local'!AE134/'3b - EUR - conv.'!AE134)</f>
        <v>0</v>
      </c>
      <c r="AF134" s="286">
        <f>IF('3b - EUR - conv.'!AF134=0,0,'3a - EUR - local'!AF134/'3b - EUR - conv.'!AF134)</f>
        <v>0</v>
      </c>
      <c r="AG134" s="286">
        <f>IF('3b - EUR - conv.'!AG134=0,0,'3a - EUR - local'!AG134/'3b - EUR - conv.'!AG134)</f>
        <v>0</v>
      </c>
      <c r="AH134" s="286">
        <f>IF('3b - EUR - conv.'!AH134=0,0,'3a - EUR - local'!AH134/'3b - EUR - conv.'!AH134)</f>
        <v>0</v>
      </c>
      <c r="AI134" s="286">
        <f>IF('3b - EUR - conv.'!AI134=0,0,'3a - EUR - local'!AI134/'3b - EUR - conv.'!AI134)</f>
        <v>0</v>
      </c>
      <c r="AJ134" s="286">
        <f>IF('3b - EUR - conv.'!AJ134=0,0,'3a - EUR - local'!AJ134/'3b - EUR - conv.'!AJ134)</f>
        <v>0</v>
      </c>
      <c r="AK134" s="286">
        <f>IF('3b - EUR - conv.'!AK134=0,0,'3a - EUR - local'!AK134/'3b - EUR - conv.'!AK134)</f>
        <v>0</v>
      </c>
      <c r="AL134" s="286">
        <f>IF('3b - EUR - conv.'!AL134=0,0,'3a - EUR - local'!AL134/'3b - EUR - conv.'!AL134)</f>
        <v>0</v>
      </c>
      <c r="AM134" s="286">
        <f>IF('3b - EUR - conv.'!AM134=0,0,'3a - EUR - local'!AM134/'3b - EUR - conv.'!AM134)</f>
        <v>0</v>
      </c>
      <c r="AN134" s="286">
        <f>IF('3b - EUR - conv.'!AN134=0,0,'3a - EUR - local'!AN134/'3b - EUR - conv.'!AN134)</f>
        <v>0</v>
      </c>
      <c r="AO134" s="286">
        <f>IF('3b - EUR - conv.'!AO134=0,0,'3a - EUR - local'!AO134/'3b - EUR - conv.'!AO134)</f>
        <v>0</v>
      </c>
      <c r="AP134" s="286">
        <f>IF('3b - EUR - conv.'!AP134=0,0,'3a - EUR - local'!AP134/'3b - EUR - conv.'!AP134)</f>
        <v>0</v>
      </c>
      <c r="AQ134" s="349"/>
    </row>
    <row r="135" spans="1:43" customFormat="1" ht="15.75" outlineLevel="1">
      <c r="A135" s="212"/>
      <c r="B135" s="201">
        <f>B134-COUNTIFS(C123:C134,"")</f>
        <v>2</v>
      </c>
      <c r="C135" s="201" t="s">
        <v>285</v>
      </c>
      <c r="D135" s="201"/>
      <c r="E135" s="201"/>
      <c r="F135" s="201"/>
      <c r="G135" s="201"/>
      <c r="H135" s="201"/>
      <c r="I135" s="201"/>
      <c r="J135" s="201"/>
      <c r="K135" s="201"/>
      <c r="L135" s="201"/>
      <c r="M135" s="280">
        <f>SUM(M123:M134)</f>
        <v>0</v>
      </c>
      <c r="N135" s="280">
        <f t="shared" ref="N135" si="152">SUM(N123:N134)</f>
        <v>0</v>
      </c>
      <c r="O135" s="280">
        <f t="shared" ref="O135" si="153">SUM(O123:O134)</f>
        <v>0</v>
      </c>
      <c r="P135" s="280">
        <f t="shared" ref="P135" si="154">SUM(P123:P134)</f>
        <v>0</v>
      </c>
      <c r="Q135" s="280">
        <f t="shared" ref="Q135" si="155">SUM(Q123:Q134)</f>
        <v>0</v>
      </c>
      <c r="R135" s="280">
        <f t="shared" ref="R135" si="156">SUM(R123:R134)</f>
        <v>0</v>
      </c>
      <c r="S135" s="280">
        <f t="shared" ref="S135" si="157">SUM(S123:S134)</f>
        <v>0</v>
      </c>
      <c r="T135" s="280">
        <f t="shared" ref="T135" si="158">SUM(T123:T134)</f>
        <v>0</v>
      </c>
      <c r="U135" s="280">
        <f t="shared" ref="U135" si="159">SUM(U123:U134)</f>
        <v>0</v>
      </c>
      <c r="V135" s="280">
        <f t="shared" ref="V135" si="160">SUM(V123:V134)</f>
        <v>0</v>
      </c>
      <c r="W135" s="280">
        <f t="shared" ref="W135" si="161">SUM(W123:W134)</f>
        <v>0</v>
      </c>
      <c r="X135" s="280">
        <f t="shared" ref="X135" si="162">SUM(X123:X134)</f>
        <v>0</v>
      </c>
      <c r="Y135" s="280">
        <f t="shared" ref="Y135" si="163">SUM(Y123:Y134)</f>
        <v>0</v>
      </c>
      <c r="Z135" s="280">
        <f t="shared" ref="Z135" si="164">SUM(Z123:Z134)</f>
        <v>0</v>
      </c>
      <c r="AA135" s="280">
        <f t="shared" ref="AA135" si="165">SUM(AA123:AA134)</f>
        <v>0</v>
      </c>
      <c r="AB135" s="280">
        <f t="shared" ref="AB135" si="166">SUM(AB123:AB134)</f>
        <v>0</v>
      </c>
      <c r="AC135" s="280">
        <f t="shared" ref="AC135" si="167">SUM(AC123:AC134)</f>
        <v>0</v>
      </c>
      <c r="AD135" s="280">
        <f t="shared" ref="AD135" si="168">SUM(AD123:AD134)</f>
        <v>0</v>
      </c>
      <c r="AE135" s="280">
        <f t="shared" ref="AE135" si="169">SUM(AE123:AE134)</f>
        <v>0</v>
      </c>
      <c r="AF135" s="280">
        <f t="shared" ref="AF135" si="170">SUM(AF123:AF134)</f>
        <v>0</v>
      </c>
      <c r="AG135" s="280">
        <f t="shared" ref="AG135" si="171">SUM(AG123:AG134)</f>
        <v>0</v>
      </c>
      <c r="AH135" s="280">
        <f t="shared" ref="AH135" si="172">SUM(AH123:AH134)</f>
        <v>0</v>
      </c>
      <c r="AI135" s="280">
        <f t="shared" ref="AI135" si="173">SUM(AI123:AI134)</f>
        <v>0</v>
      </c>
      <c r="AJ135" s="280">
        <f t="shared" ref="AJ135" si="174">SUM(AJ123:AJ134)</f>
        <v>0</v>
      </c>
      <c r="AK135" s="280">
        <f t="shared" ref="AK135" si="175">SUM(AK123:AK134)</f>
        <v>0</v>
      </c>
      <c r="AL135" s="280">
        <f t="shared" ref="AL135" si="176">SUM(AL123:AL134)</f>
        <v>0</v>
      </c>
      <c r="AM135" s="280">
        <f t="shared" ref="AM135" si="177">SUM(AM123:AM134)</f>
        <v>0</v>
      </c>
      <c r="AN135" s="280">
        <f t="shared" ref="AN135" si="178">SUM(AN123:AN134)</f>
        <v>0</v>
      </c>
      <c r="AO135" s="280">
        <f t="shared" ref="AO135" si="179">SUM(AO123:AO134)</f>
        <v>0</v>
      </c>
      <c r="AP135" s="280">
        <f t="shared" ref="AP135" si="180">SUM(AP123:AP134)</f>
        <v>0</v>
      </c>
    </row>
    <row r="136" spans="1:43" customFormat="1" ht="15.75" outlineLevel="1">
      <c r="A136" s="221"/>
      <c r="B136" s="222"/>
      <c r="C136" s="222"/>
      <c r="D136" s="222"/>
      <c r="E136" s="222"/>
      <c r="F136" s="222"/>
      <c r="G136" s="222"/>
      <c r="H136" s="222"/>
      <c r="I136" s="222"/>
      <c r="J136" s="222"/>
      <c r="K136" s="222"/>
      <c r="L136" s="222"/>
      <c r="M136" s="317"/>
      <c r="N136" s="317"/>
      <c r="O136" s="317"/>
      <c r="P136" s="317"/>
      <c r="Q136" s="317"/>
      <c r="R136" s="317"/>
      <c r="S136" s="317"/>
      <c r="T136" s="317"/>
      <c r="U136" s="317"/>
      <c r="V136" s="317"/>
      <c r="W136" s="317"/>
      <c r="X136" s="317"/>
      <c r="Y136" s="317"/>
      <c r="Z136" s="317"/>
      <c r="AA136" s="317"/>
      <c r="AB136" s="317"/>
      <c r="AC136" s="317"/>
      <c r="AD136" s="317"/>
      <c r="AE136" s="317"/>
      <c r="AF136" s="317"/>
      <c r="AG136" s="317"/>
      <c r="AH136" s="317"/>
      <c r="AI136" s="317"/>
      <c r="AJ136" s="317"/>
      <c r="AK136" s="317"/>
      <c r="AL136" s="317"/>
      <c r="AM136" s="317"/>
      <c r="AN136" s="317"/>
      <c r="AO136" s="317"/>
      <c r="AP136" s="317"/>
    </row>
    <row r="137" spans="1:43" customFormat="1" ht="15.75" outlineLevel="1">
      <c r="A137" s="220" t="s">
        <v>254</v>
      </c>
      <c r="B137" s="220" t="s">
        <v>287</v>
      </c>
      <c r="C137" s="220" t="s">
        <v>284</v>
      </c>
      <c r="D137" s="220"/>
      <c r="E137" s="220"/>
      <c r="F137" s="220"/>
      <c r="G137" s="220"/>
      <c r="H137" s="220"/>
      <c r="I137" s="220"/>
      <c r="J137" s="220"/>
      <c r="K137" s="220"/>
      <c r="L137" s="220"/>
      <c r="M137" s="315"/>
      <c r="N137" s="315"/>
      <c r="O137" s="315"/>
      <c r="P137" s="315"/>
      <c r="Q137" s="315"/>
      <c r="R137" s="315"/>
      <c r="S137" s="315"/>
      <c r="T137" s="315"/>
      <c r="U137" s="315"/>
      <c r="V137" s="315"/>
      <c r="W137" s="315"/>
      <c r="X137" s="315"/>
      <c r="Y137" s="315"/>
      <c r="Z137" s="315"/>
      <c r="AA137" s="315"/>
      <c r="AB137" s="315"/>
      <c r="AC137" s="315"/>
      <c r="AD137" s="315"/>
      <c r="AE137" s="315"/>
      <c r="AF137" s="315"/>
      <c r="AG137" s="315"/>
      <c r="AH137" s="315"/>
      <c r="AI137" s="315"/>
      <c r="AJ137" s="315"/>
      <c r="AK137" s="315"/>
      <c r="AL137" s="315"/>
      <c r="AM137" s="315"/>
      <c r="AN137" s="315"/>
      <c r="AO137" s="315"/>
      <c r="AP137" s="315"/>
    </row>
    <row r="138" spans="1:43" customFormat="1" ht="15.75" outlineLevel="2">
      <c r="A138" s="211" t="str">
        <f>A105&amp;"."&amp;A137&amp;"."&amp;A106&amp;"."&amp;B138</f>
        <v>1.d.3.1</v>
      </c>
      <c r="B138">
        <v>1</v>
      </c>
      <c r="C138" t="str">
        <f>'1-GBP'!C138</f>
        <v/>
      </c>
      <c r="M138" s="286">
        <f>IF('3b - EUR - conv.'!M138=0,0,'3a - EUR - local'!M138/'3b - EUR - conv.'!M138)</f>
        <v>0</v>
      </c>
      <c r="N138" s="286">
        <f>IF('3b - EUR - conv.'!N138=0,0,'3a - EUR - local'!N138/'3b - EUR - conv.'!N138)</f>
        <v>0</v>
      </c>
      <c r="O138" s="286">
        <f>IF('3b - EUR - conv.'!O138=0,0,'3a - EUR - local'!O138/'3b - EUR - conv.'!O138)</f>
        <v>0</v>
      </c>
      <c r="P138" s="286">
        <f>IF('3b - EUR - conv.'!P138=0,0,'3a - EUR - local'!P138/'3b - EUR - conv.'!P138)</f>
        <v>0</v>
      </c>
      <c r="Q138" s="286">
        <f>IF('3b - EUR - conv.'!Q138=0,0,'3a - EUR - local'!Q138/'3b - EUR - conv.'!Q138)</f>
        <v>0</v>
      </c>
      <c r="R138" s="286">
        <f>IF('3b - EUR - conv.'!R138=0,0,'3a - EUR - local'!R138/'3b - EUR - conv.'!R138)</f>
        <v>0</v>
      </c>
      <c r="S138" s="286">
        <f>IF('3b - EUR - conv.'!S138=0,0,'3a - EUR - local'!S138/'3b - EUR - conv.'!S138)</f>
        <v>0</v>
      </c>
      <c r="T138" s="286">
        <f>IF('3b - EUR - conv.'!T138=0,0,'3a - EUR - local'!T138/'3b - EUR - conv.'!T138)</f>
        <v>0</v>
      </c>
      <c r="U138" s="286">
        <f>IF('3b - EUR - conv.'!U138=0,0,'3a - EUR - local'!U138/'3b - EUR - conv.'!U138)</f>
        <v>0</v>
      </c>
      <c r="V138" s="286">
        <f>IF('3b - EUR - conv.'!V138=0,0,'3a - EUR - local'!V138/'3b - EUR - conv.'!V138)</f>
        <v>0</v>
      </c>
      <c r="W138" s="286">
        <f>IF('3b - EUR - conv.'!W138=0,0,'3a - EUR - local'!W138/'3b - EUR - conv.'!W138)</f>
        <v>0</v>
      </c>
      <c r="X138" s="286">
        <f>IF('3b - EUR - conv.'!X138=0,0,'3a - EUR - local'!X138/'3b - EUR - conv.'!X138)</f>
        <v>0</v>
      </c>
      <c r="Y138" s="286">
        <f>IF('3b - EUR - conv.'!Y138=0,0,'3a - EUR - local'!Y138/'3b - EUR - conv.'!Y138)</f>
        <v>0</v>
      </c>
      <c r="Z138" s="286">
        <f>IF('3b - EUR - conv.'!Z138=0,0,'3a - EUR - local'!Z138/'3b - EUR - conv.'!Z138)</f>
        <v>0</v>
      </c>
      <c r="AA138" s="286">
        <f>IF('3b - EUR - conv.'!AA138=0,0,'3a - EUR - local'!AA138/'3b - EUR - conv.'!AA138)</f>
        <v>0</v>
      </c>
      <c r="AB138" s="286">
        <f>IF('3b - EUR - conv.'!AB138=0,0,'3a - EUR - local'!AB138/'3b - EUR - conv.'!AB138)</f>
        <v>0</v>
      </c>
      <c r="AC138" s="286">
        <f>IF('3b - EUR - conv.'!AC138=0,0,'3a - EUR - local'!AC138/'3b - EUR - conv.'!AC138)</f>
        <v>0</v>
      </c>
      <c r="AD138" s="286">
        <f>IF('3b - EUR - conv.'!AD138=0,0,'3a - EUR - local'!AD138/'3b - EUR - conv.'!AD138)</f>
        <v>0</v>
      </c>
      <c r="AE138" s="286">
        <f>IF('3b - EUR - conv.'!AE138=0,0,'3a - EUR - local'!AE138/'3b - EUR - conv.'!AE138)</f>
        <v>0</v>
      </c>
      <c r="AF138" s="286">
        <f>IF('3b - EUR - conv.'!AF138=0,0,'3a - EUR - local'!AF138/'3b - EUR - conv.'!AF138)</f>
        <v>0</v>
      </c>
      <c r="AG138" s="286">
        <f>IF('3b - EUR - conv.'!AG138=0,0,'3a - EUR - local'!AG138/'3b - EUR - conv.'!AG138)</f>
        <v>0</v>
      </c>
      <c r="AH138" s="286">
        <f>IF('3b - EUR - conv.'!AH138=0,0,'3a - EUR - local'!AH138/'3b - EUR - conv.'!AH138)</f>
        <v>0</v>
      </c>
      <c r="AI138" s="286">
        <f>IF('3b - EUR - conv.'!AI138=0,0,'3a - EUR - local'!AI138/'3b - EUR - conv.'!AI138)</f>
        <v>0</v>
      </c>
      <c r="AJ138" s="286">
        <f>IF('3b - EUR - conv.'!AJ138=0,0,'3a - EUR - local'!AJ138/'3b - EUR - conv.'!AJ138)</f>
        <v>0</v>
      </c>
      <c r="AK138" s="286">
        <f>IF('3b - EUR - conv.'!AK138=0,0,'3a - EUR - local'!AK138/'3b - EUR - conv.'!AK138)</f>
        <v>0</v>
      </c>
      <c r="AL138" s="286">
        <f>IF('3b - EUR - conv.'!AL138=0,0,'3a - EUR - local'!AL138/'3b - EUR - conv.'!AL138)</f>
        <v>0</v>
      </c>
      <c r="AM138" s="286">
        <f>IF('3b - EUR - conv.'!AM138=0,0,'3a - EUR - local'!AM138/'3b - EUR - conv.'!AM138)</f>
        <v>0</v>
      </c>
      <c r="AN138" s="286">
        <f>IF('3b - EUR - conv.'!AN138=0,0,'3a - EUR - local'!AN138/'3b - EUR - conv.'!AN138)</f>
        <v>0</v>
      </c>
      <c r="AO138" s="286">
        <f>IF('3b - EUR - conv.'!AO138=0,0,'3a - EUR - local'!AO138/'3b - EUR - conv.'!AO138)</f>
        <v>0</v>
      </c>
      <c r="AP138" s="286">
        <f>IF('3b - EUR - conv.'!AP138=0,0,'3a - EUR - local'!AP138/'3b - EUR - conv.'!AP138)</f>
        <v>0</v>
      </c>
      <c r="AQ138" s="349"/>
    </row>
    <row r="139" spans="1:43" customFormat="1" ht="15.75" outlineLevel="2">
      <c r="A139" s="211" t="str">
        <f>A105&amp;"."&amp;A137&amp;"."&amp;A106&amp;"."&amp;B139</f>
        <v>1.d.3.2</v>
      </c>
      <c r="B139">
        <v>2</v>
      </c>
      <c r="C139" t="str">
        <f>'1-GBP'!C139</f>
        <v/>
      </c>
      <c r="M139" s="286">
        <f>IF('3b - EUR - conv.'!M139=0,0,'3a - EUR - local'!M139/'3b - EUR - conv.'!M139)</f>
        <v>0</v>
      </c>
      <c r="N139" s="286">
        <f>IF('3b - EUR - conv.'!N139=0,0,'3a - EUR - local'!N139/'3b - EUR - conv.'!N139)</f>
        <v>0</v>
      </c>
      <c r="O139" s="286">
        <f>IF('3b - EUR - conv.'!O139=0,0,'3a - EUR - local'!O139/'3b - EUR - conv.'!O139)</f>
        <v>0</v>
      </c>
      <c r="P139" s="286">
        <f>IF('3b - EUR - conv.'!P139=0,0,'3a - EUR - local'!P139/'3b - EUR - conv.'!P139)</f>
        <v>0</v>
      </c>
      <c r="Q139" s="286">
        <f>IF('3b - EUR - conv.'!Q139=0,0,'3a - EUR - local'!Q139/'3b - EUR - conv.'!Q139)</f>
        <v>0</v>
      </c>
      <c r="R139" s="286">
        <f>IF('3b - EUR - conv.'!R139=0,0,'3a - EUR - local'!R139/'3b - EUR - conv.'!R139)</f>
        <v>0</v>
      </c>
      <c r="S139" s="286">
        <f>IF('3b - EUR - conv.'!S139=0,0,'3a - EUR - local'!S139/'3b - EUR - conv.'!S139)</f>
        <v>0</v>
      </c>
      <c r="T139" s="286">
        <f>IF('3b - EUR - conv.'!T139=0,0,'3a - EUR - local'!T139/'3b - EUR - conv.'!T139)</f>
        <v>0</v>
      </c>
      <c r="U139" s="286">
        <f>IF('3b - EUR - conv.'!U139=0,0,'3a - EUR - local'!U139/'3b - EUR - conv.'!U139)</f>
        <v>0</v>
      </c>
      <c r="V139" s="286">
        <f>IF('3b - EUR - conv.'!V139=0,0,'3a - EUR - local'!V139/'3b - EUR - conv.'!V139)</f>
        <v>0</v>
      </c>
      <c r="W139" s="286">
        <f>IF('3b - EUR - conv.'!W139=0,0,'3a - EUR - local'!W139/'3b - EUR - conv.'!W139)</f>
        <v>0</v>
      </c>
      <c r="X139" s="286">
        <f>IF('3b - EUR - conv.'!X139=0,0,'3a - EUR - local'!X139/'3b - EUR - conv.'!X139)</f>
        <v>0</v>
      </c>
      <c r="Y139" s="286">
        <f>IF('3b - EUR - conv.'!Y139=0,0,'3a - EUR - local'!Y139/'3b - EUR - conv.'!Y139)</f>
        <v>0</v>
      </c>
      <c r="Z139" s="286">
        <f>IF('3b - EUR - conv.'!Z139=0,0,'3a - EUR - local'!Z139/'3b - EUR - conv.'!Z139)</f>
        <v>0</v>
      </c>
      <c r="AA139" s="286">
        <f>IF('3b - EUR - conv.'!AA139=0,0,'3a - EUR - local'!AA139/'3b - EUR - conv.'!AA139)</f>
        <v>0</v>
      </c>
      <c r="AB139" s="286">
        <f>IF('3b - EUR - conv.'!AB139=0,0,'3a - EUR - local'!AB139/'3b - EUR - conv.'!AB139)</f>
        <v>0</v>
      </c>
      <c r="AC139" s="286">
        <f>IF('3b - EUR - conv.'!AC139=0,0,'3a - EUR - local'!AC139/'3b - EUR - conv.'!AC139)</f>
        <v>0</v>
      </c>
      <c r="AD139" s="286">
        <f>IF('3b - EUR - conv.'!AD139=0,0,'3a - EUR - local'!AD139/'3b - EUR - conv.'!AD139)</f>
        <v>0</v>
      </c>
      <c r="AE139" s="286">
        <f>IF('3b - EUR - conv.'!AE139=0,0,'3a - EUR - local'!AE139/'3b - EUR - conv.'!AE139)</f>
        <v>0</v>
      </c>
      <c r="AF139" s="286">
        <f>IF('3b - EUR - conv.'!AF139=0,0,'3a - EUR - local'!AF139/'3b - EUR - conv.'!AF139)</f>
        <v>0</v>
      </c>
      <c r="AG139" s="286">
        <f>IF('3b - EUR - conv.'!AG139=0,0,'3a - EUR - local'!AG139/'3b - EUR - conv.'!AG139)</f>
        <v>0</v>
      </c>
      <c r="AH139" s="286">
        <f>IF('3b - EUR - conv.'!AH139=0,0,'3a - EUR - local'!AH139/'3b - EUR - conv.'!AH139)</f>
        <v>0</v>
      </c>
      <c r="AI139" s="286">
        <f>IF('3b - EUR - conv.'!AI139=0,0,'3a - EUR - local'!AI139/'3b - EUR - conv.'!AI139)</f>
        <v>0</v>
      </c>
      <c r="AJ139" s="286">
        <f>IF('3b - EUR - conv.'!AJ139=0,0,'3a - EUR - local'!AJ139/'3b - EUR - conv.'!AJ139)</f>
        <v>0</v>
      </c>
      <c r="AK139" s="286">
        <f>IF('3b - EUR - conv.'!AK139=0,0,'3a - EUR - local'!AK139/'3b - EUR - conv.'!AK139)</f>
        <v>0</v>
      </c>
      <c r="AL139" s="286">
        <f>IF('3b - EUR - conv.'!AL139=0,0,'3a - EUR - local'!AL139/'3b - EUR - conv.'!AL139)</f>
        <v>0</v>
      </c>
      <c r="AM139" s="286">
        <f>IF('3b - EUR - conv.'!AM139=0,0,'3a - EUR - local'!AM139/'3b - EUR - conv.'!AM139)</f>
        <v>0</v>
      </c>
      <c r="AN139" s="286">
        <f>IF('3b - EUR - conv.'!AN139=0,0,'3a - EUR - local'!AN139/'3b - EUR - conv.'!AN139)</f>
        <v>0</v>
      </c>
      <c r="AO139" s="286">
        <f>IF('3b - EUR - conv.'!AO139=0,0,'3a - EUR - local'!AO139/'3b - EUR - conv.'!AO139)</f>
        <v>0</v>
      </c>
      <c r="AP139" s="286">
        <f>IF('3b - EUR - conv.'!AP139=0,0,'3a - EUR - local'!AP139/'3b - EUR - conv.'!AP139)</f>
        <v>0</v>
      </c>
      <c r="AQ139" s="349"/>
    </row>
    <row r="140" spans="1:43" customFormat="1" ht="15.75" outlineLevel="2">
      <c r="A140" s="211" t="str">
        <f>A105&amp;"."&amp;A137&amp;"."&amp;A106&amp;"."&amp;B140</f>
        <v>1.d.3.3</v>
      </c>
      <c r="B140">
        <v>3</v>
      </c>
      <c r="C140" t="str">
        <f>'1-GBP'!C140</f>
        <v/>
      </c>
      <c r="M140" s="286">
        <f>IF('3b - EUR - conv.'!M140=0,0,'3a - EUR - local'!M140/'3b - EUR - conv.'!M140)</f>
        <v>0</v>
      </c>
      <c r="N140" s="286">
        <f>IF('3b - EUR - conv.'!N140=0,0,'3a - EUR - local'!N140/'3b - EUR - conv.'!N140)</f>
        <v>0</v>
      </c>
      <c r="O140" s="286">
        <f>IF('3b - EUR - conv.'!O140=0,0,'3a - EUR - local'!O140/'3b - EUR - conv.'!O140)</f>
        <v>0</v>
      </c>
      <c r="P140" s="286">
        <f>IF('3b - EUR - conv.'!P140=0,0,'3a - EUR - local'!P140/'3b - EUR - conv.'!P140)</f>
        <v>0</v>
      </c>
      <c r="Q140" s="286">
        <f>IF('3b - EUR - conv.'!Q140=0,0,'3a - EUR - local'!Q140/'3b - EUR - conv.'!Q140)</f>
        <v>0</v>
      </c>
      <c r="R140" s="286">
        <f>IF('3b - EUR - conv.'!R140=0,0,'3a - EUR - local'!R140/'3b - EUR - conv.'!R140)</f>
        <v>0</v>
      </c>
      <c r="S140" s="286">
        <f>IF('3b - EUR - conv.'!S140=0,0,'3a - EUR - local'!S140/'3b - EUR - conv.'!S140)</f>
        <v>0</v>
      </c>
      <c r="T140" s="286">
        <f>IF('3b - EUR - conv.'!T140=0,0,'3a - EUR - local'!T140/'3b - EUR - conv.'!T140)</f>
        <v>0</v>
      </c>
      <c r="U140" s="286">
        <f>IF('3b - EUR - conv.'!U140=0,0,'3a - EUR - local'!U140/'3b - EUR - conv.'!U140)</f>
        <v>0</v>
      </c>
      <c r="V140" s="286">
        <f>IF('3b - EUR - conv.'!V140=0,0,'3a - EUR - local'!V140/'3b - EUR - conv.'!V140)</f>
        <v>0</v>
      </c>
      <c r="W140" s="286">
        <f>IF('3b - EUR - conv.'!W140=0,0,'3a - EUR - local'!W140/'3b - EUR - conv.'!W140)</f>
        <v>0</v>
      </c>
      <c r="X140" s="286">
        <f>IF('3b - EUR - conv.'!X140=0,0,'3a - EUR - local'!X140/'3b - EUR - conv.'!X140)</f>
        <v>0</v>
      </c>
      <c r="Y140" s="286">
        <f>IF('3b - EUR - conv.'!Y140=0,0,'3a - EUR - local'!Y140/'3b - EUR - conv.'!Y140)</f>
        <v>0</v>
      </c>
      <c r="Z140" s="286">
        <f>IF('3b - EUR - conv.'!Z140=0,0,'3a - EUR - local'!Z140/'3b - EUR - conv.'!Z140)</f>
        <v>0</v>
      </c>
      <c r="AA140" s="286">
        <f>IF('3b - EUR - conv.'!AA140=0,0,'3a - EUR - local'!AA140/'3b - EUR - conv.'!AA140)</f>
        <v>0</v>
      </c>
      <c r="AB140" s="286">
        <f>IF('3b - EUR - conv.'!AB140=0,0,'3a - EUR - local'!AB140/'3b - EUR - conv.'!AB140)</f>
        <v>0</v>
      </c>
      <c r="AC140" s="286">
        <f>IF('3b - EUR - conv.'!AC140=0,0,'3a - EUR - local'!AC140/'3b - EUR - conv.'!AC140)</f>
        <v>0</v>
      </c>
      <c r="AD140" s="286">
        <f>IF('3b - EUR - conv.'!AD140=0,0,'3a - EUR - local'!AD140/'3b - EUR - conv.'!AD140)</f>
        <v>0</v>
      </c>
      <c r="AE140" s="286">
        <f>IF('3b - EUR - conv.'!AE140=0,0,'3a - EUR - local'!AE140/'3b - EUR - conv.'!AE140)</f>
        <v>0</v>
      </c>
      <c r="AF140" s="286">
        <f>IF('3b - EUR - conv.'!AF140=0,0,'3a - EUR - local'!AF140/'3b - EUR - conv.'!AF140)</f>
        <v>0</v>
      </c>
      <c r="AG140" s="286">
        <f>IF('3b - EUR - conv.'!AG140=0,0,'3a - EUR - local'!AG140/'3b - EUR - conv.'!AG140)</f>
        <v>0</v>
      </c>
      <c r="AH140" s="286">
        <f>IF('3b - EUR - conv.'!AH140=0,0,'3a - EUR - local'!AH140/'3b - EUR - conv.'!AH140)</f>
        <v>0</v>
      </c>
      <c r="AI140" s="286">
        <f>IF('3b - EUR - conv.'!AI140=0,0,'3a - EUR - local'!AI140/'3b - EUR - conv.'!AI140)</f>
        <v>0</v>
      </c>
      <c r="AJ140" s="286">
        <f>IF('3b - EUR - conv.'!AJ140=0,0,'3a - EUR - local'!AJ140/'3b - EUR - conv.'!AJ140)</f>
        <v>0</v>
      </c>
      <c r="AK140" s="286">
        <f>IF('3b - EUR - conv.'!AK140=0,0,'3a - EUR - local'!AK140/'3b - EUR - conv.'!AK140)</f>
        <v>0</v>
      </c>
      <c r="AL140" s="286">
        <f>IF('3b - EUR - conv.'!AL140=0,0,'3a - EUR - local'!AL140/'3b - EUR - conv.'!AL140)</f>
        <v>0</v>
      </c>
      <c r="AM140" s="286">
        <f>IF('3b - EUR - conv.'!AM140=0,0,'3a - EUR - local'!AM140/'3b - EUR - conv.'!AM140)</f>
        <v>0</v>
      </c>
      <c r="AN140" s="286">
        <f>IF('3b - EUR - conv.'!AN140=0,0,'3a - EUR - local'!AN140/'3b - EUR - conv.'!AN140)</f>
        <v>0</v>
      </c>
      <c r="AO140" s="286">
        <f>IF('3b - EUR - conv.'!AO140=0,0,'3a - EUR - local'!AO140/'3b - EUR - conv.'!AO140)</f>
        <v>0</v>
      </c>
      <c r="AP140" s="286">
        <f>IF('3b - EUR - conv.'!AP140=0,0,'3a - EUR - local'!AP140/'3b - EUR - conv.'!AP140)</f>
        <v>0</v>
      </c>
      <c r="AQ140" s="349"/>
    </row>
    <row r="141" spans="1:43" customFormat="1" ht="15.75" outlineLevel="2">
      <c r="A141" s="211" t="str">
        <f>A105&amp;"."&amp;A137&amp;"."&amp;A106&amp;"."&amp;B141</f>
        <v>1.d.3.4</v>
      </c>
      <c r="B141">
        <v>4</v>
      </c>
      <c r="C141" t="str">
        <f>'1-GBP'!C141</f>
        <v/>
      </c>
      <c r="M141" s="286">
        <f>IF('3b - EUR - conv.'!M141=0,0,'3a - EUR - local'!M141/'3b - EUR - conv.'!M141)</f>
        <v>0</v>
      </c>
      <c r="N141" s="286">
        <f>IF('3b - EUR - conv.'!N141=0,0,'3a - EUR - local'!N141/'3b - EUR - conv.'!N141)</f>
        <v>0</v>
      </c>
      <c r="O141" s="286">
        <f>IF('3b - EUR - conv.'!O141=0,0,'3a - EUR - local'!O141/'3b - EUR - conv.'!O141)</f>
        <v>0</v>
      </c>
      <c r="P141" s="286">
        <f>IF('3b - EUR - conv.'!P141=0,0,'3a - EUR - local'!P141/'3b - EUR - conv.'!P141)</f>
        <v>0</v>
      </c>
      <c r="Q141" s="286">
        <f>IF('3b - EUR - conv.'!Q141=0,0,'3a - EUR - local'!Q141/'3b - EUR - conv.'!Q141)</f>
        <v>0</v>
      </c>
      <c r="R141" s="286">
        <f>IF('3b - EUR - conv.'!R141=0,0,'3a - EUR - local'!R141/'3b - EUR - conv.'!R141)</f>
        <v>0</v>
      </c>
      <c r="S141" s="286">
        <f>IF('3b - EUR - conv.'!S141=0,0,'3a - EUR - local'!S141/'3b - EUR - conv.'!S141)</f>
        <v>0</v>
      </c>
      <c r="T141" s="286">
        <f>IF('3b - EUR - conv.'!T141=0,0,'3a - EUR - local'!T141/'3b - EUR - conv.'!T141)</f>
        <v>0</v>
      </c>
      <c r="U141" s="286">
        <f>IF('3b - EUR - conv.'!U141=0,0,'3a - EUR - local'!U141/'3b - EUR - conv.'!U141)</f>
        <v>0</v>
      </c>
      <c r="V141" s="286">
        <f>IF('3b - EUR - conv.'!V141=0,0,'3a - EUR - local'!V141/'3b - EUR - conv.'!V141)</f>
        <v>0</v>
      </c>
      <c r="W141" s="286">
        <f>IF('3b - EUR - conv.'!W141=0,0,'3a - EUR - local'!W141/'3b - EUR - conv.'!W141)</f>
        <v>0</v>
      </c>
      <c r="X141" s="286">
        <f>IF('3b - EUR - conv.'!X141=0,0,'3a - EUR - local'!X141/'3b - EUR - conv.'!X141)</f>
        <v>0</v>
      </c>
      <c r="Y141" s="286">
        <f>IF('3b - EUR - conv.'!Y141=0,0,'3a - EUR - local'!Y141/'3b - EUR - conv.'!Y141)</f>
        <v>0</v>
      </c>
      <c r="Z141" s="286">
        <f>IF('3b - EUR - conv.'!Z141=0,0,'3a - EUR - local'!Z141/'3b - EUR - conv.'!Z141)</f>
        <v>0</v>
      </c>
      <c r="AA141" s="286">
        <f>IF('3b - EUR - conv.'!AA141=0,0,'3a - EUR - local'!AA141/'3b - EUR - conv.'!AA141)</f>
        <v>0</v>
      </c>
      <c r="AB141" s="286">
        <f>IF('3b - EUR - conv.'!AB141=0,0,'3a - EUR - local'!AB141/'3b - EUR - conv.'!AB141)</f>
        <v>0</v>
      </c>
      <c r="AC141" s="286">
        <f>IF('3b - EUR - conv.'!AC141=0,0,'3a - EUR - local'!AC141/'3b - EUR - conv.'!AC141)</f>
        <v>0</v>
      </c>
      <c r="AD141" s="286">
        <f>IF('3b - EUR - conv.'!AD141=0,0,'3a - EUR - local'!AD141/'3b - EUR - conv.'!AD141)</f>
        <v>0</v>
      </c>
      <c r="AE141" s="286">
        <f>IF('3b - EUR - conv.'!AE141=0,0,'3a - EUR - local'!AE141/'3b - EUR - conv.'!AE141)</f>
        <v>0</v>
      </c>
      <c r="AF141" s="286">
        <f>IF('3b - EUR - conv.'!AF141=0,0,'3a - EUR - local'!AF141/'3b - EUR - conv.'!AF141)</f>
        <v>0</v>
      </c>
      <c r="AG141" s="286">
        <f>IF('3b - EUR - conv.'!AG141=0,0,'3a - EUR - local'!AG141/'3b - EUR - conv.'!AG141)</f>
        <v>0</v>
      </c>
      <c r="AH141" s="286">
        <f>IF('3b - EUR - conv.'!AH141=0,0,'3a - EUR - local'!AH141/'3b - EUR - conv.'!AH141)</f>
        <v>0</v>
      </c>
      <c r="AI141" s="286">
        <f>IF('3b - EUR - conv.'!AI141=0,0,'3a - EUR - local'!AI141/'3b - EUR - conv.'!AI141)</f>
        <v>0</v>
      </c>
      <c r="AJ141" s="286">
        <f>IF('3b - EUR - conv.'!AJ141=0,0,'3a - EUR - local'!AJ141/'3b - EUR - conv.'!AJ141)</f>
        <v>0</v>
      </c>
      <c r="AK141" s="286">
        <f>IF('3b - EUR - conv.'!AK141=0,0,'3a - EUR - local'!AK141/'3b - EUR - conv.'!AK141)</f>
        <v>0</v>
      </c>
      <c r="AL141" s="286">
        <f>IF('3b - EUR - conv.'!AL141=0,0,'3a - EUR - local'!AL141/'3b - EUR - conv.'!AL141)</f>
        <v>0</v>
      </c>
      <c r="AM141" s="286">
        <f>IF('3b - EUR - conv.'!AM141=0,0,'3a - EUR - local'!AM141/'3b - EUR - conv.'!AM141)</f>
        <v>0</v>
      </c>
      <c r="AN141" s="286">
        <f>IF('3b - EUR - conv.'!AN141=0,0,'3a - EUR - local'!AN141/'3b - EUR - conv.'!AN141)</f>
        <v>0</v>
      </c>
      <c r="AO141" s="286">
        <f>IF('3b - EUR - conv.'!AO141=0,0,'3a - EUR - local'!AO141/'3b - EUR - conv.'!AO141)</f>
        <v>0</v>
      </c>
      <c r="AP141" s="286">
        <f>IF('3b - EUR - conv.'!AP141=0,0,'3a - EUR - local'!AP141/'3b - EUR - conv.'!AP141)</f>
        <v>0</v>
      </c>
      <c r="AQ141" s="349"/>
    </row>
    <row r="142" spans="1:43" customFormat="1" ht="15.75" outlineLevel="2">
      <c r="A142" s="211" t="str">
        <f>A105&amp;"."&amp;A137&amp;"."&amp;A106&amp;"."&amp;B142</f>
        <v>1.d.3.5</v>
      </c>
      <c r="B142">
        <v>5</v>
      </c>
      <c r="C142" t="str">
        <f>'1-GBP'!C142</f>
        <v/>
      </c>
      <c r="M142" s="286">
        <f>IF('3b - EUR - conv.'!M142=0,0,'3a - EUR - local'!M142/'3b - EUR - conv.'!M142)</f>
        <v>0</v>
      </c>
      <c r="N142" s="286">
        <f>IF('3b - EUR - conv.'!N142=0,0,'3a - EUR - local'!N142/'3b - EUR - conv.'!N142)</f>
        <v>0</v>
      </c>
      <c r="O142" s="286">
        <f>IF('3b - EUR - conv.'!O142=0,0,'3a - EUR - local'!O142/'3b - EUR - conv.'!O142)</f>
        <v>0</v>
      </c>
      <c r="P142" s="286">
        <f>IF('3b - EUR - conv.'!P142=0,0,'3a - EUR - local'!P142/'3b - EUR - conv.'!P142)</f>
        <v>0</v>
      </c>
      <c r="Q142" s="286">
        <f>IF('3b - EUR - conv.'!Q142=0,0,'3a - EUR - local'!Q142/'3b - EUR - conv.'!Q142)</f>
        <v>0</v>
      </c>
      <c r="R142" s="286">
        <f>IF('3b - EUR - conv.'!R142=0,0,'3a - EUR - local'!R142/'3b - EUR - conv.'!R142)</f>
        <v>0</v>
      </c>
      <c r="S142" s="286">
        <f>IF('3b - EUR - conv.'!S142=0,0,'3a - EUR - local'!S142/'3b - EUR - conv.'!S142)</f>
        <v>0</v>
      </c>
      <c r="T142" s="286">
        <f>IF('3b - EUR - conv.'!T142=0,0,'3a - EUR - local'!T142/'3b - EUR - conv.'!T142)</f>
        <v>0</v>
      </c>
      <c r="U142" s="286">
        <f>IF('3b - EUR - conv.'!U142=0,0,'3a - EUR - local'!U142/'3b - EUR - conv.'!U142)</f>
        <v>0</v>
      </c>
      <c r="V142" s="286">
        <f>IF('3b - EUR - conv.'!V142=0,0,'3a - EUR - local'!V142/'3b - EUR - conv.'!V142)</f>
        <v>0</v>
      </c>
      <c r="W142" s="286">
        <f>IF('3b - EUR - conv.'!W142=0,0,'3a - EUR - local'!W142/'3b - EUR - conv.'!W142)</f>
        <v>0</v>
      </c>
      <c r="X142" s="286">
        <f>IF('3b - EUR - conv.'!X142=0,0,'3a - EUR - local'!X142/'3b - EUR - conv.'!X142)</f>
        <v>0</v>
      </c>
      <c r="Y142" s="286">
        <f>IF('3b - EUR - conv.'!Y142=0,0,'3a - EUR - local'!Y142/'3b - EUR - conv.'!Y142)</f>
        <v>0</v>
      </c>
      <c r="Z142" s="286">
        <f>IF('3b - EUR - conv.'!Z142=0,0,'3a - EUR - local'!Z142/'3b - EUR - conv.'!Z142)</f>
        <v>0</v>
      </c>
      <c r="AA142" s="286">
        <f>IF('3b - EUR - conv.'!AA142=0,0,'3a - EUR - local'!AA142/'3b - EUR - conv.'!AA142)</f>
        <v>0</v>
      </c>
      <c r="AB142" s="286">
        <f>IF('3b - EUR - conv.'!AB142=0,0,'3a - EUR - local'!AB142/'3b - EUR - conv.'!AB142)</f>
        <v>0</v>
      </c>
      <c r="AC142" s="286">
        <f>IF('3b - EUR - conv.'!AC142=0,0,'3a - EUR - local'!AC142/'3b - EUR - conv.'!AC142)</f>
        <v>0</v>
      </c>
      <c r="AD142" s="286">
        <f>IF('3b - EUR - conv.'!AD142=0,0,'3a - EUR - local'!AD142/'3b - EUR - conv.'!AD142)</f>
        <v>0</v>
      </c>
      <c r="AE142" s="286">
        <f>IF('3b - EUR - conv.'!AE142=0,0,'3a - EUR - local'!AE142/'3b - EUR - conv.'!AE142)</f>
        <v>0</v>
      </c>
      <c r="AF142" s="286">
        <f>IF('3b - EUR - conv.'!AF142=0,0,'3a - EUR - local'!AF142/'3b - EUR - conv.'!AF142)</f>
        <v>0</v>
      </c>
      <c r="AG142" s="286">
        <f>IF('3b - EUR - conv.'!AG142=0,0,'3a - EUR - local'!AG142/'3b - EUR - conv.'!AG142)</f>
        <v>0</v>
      </c>
      <c r="AH142" s="286">
        <f>IF('3b - EUR - conv.'!AH142=0,0,'3a - EUR - local'!AH142/'3b - EUR - conv.'!AH142)</f>
        <v>0</v>
      </c>
      <c r="AI142" s="286">
        <f>IF('3b - EUR - conv.'!AI142=0,0,'3a - EUR - local'!AI142/'3b - EUR - conv.'!AI142)</f>
        <v>0</v>
      </c>
      <c r="AJ142" s="286">
        <f>IF('3b - EUR - conv.'!AJ142=0,0,'3a - EUR - local'!AJ142/'3b - EUR - conv.'!AJ142)</f>
        <v>0</v>
      </c>
      <c r="AK142" s="286">
        <f>IF('3b - EUR - conv.'!AK142=0,0,'3a - EUR - local'!AK142/'3b - EUR - conv.'!AK142)</f>
        <v>0</v>
      </c>
      <c r="AL142" s="286">
        <f>IF('3b - EUR - conv.'!AL142=0,0,'3a - EUR - local'!AL142/'3b - EUR - conv.'!AL142)</f>
        <v>0</v>
      </c>
      <c r="AM142" s="286">
        <f>IF('3b - EUR - conv.'!AM142=0,0,'3a - EUR - local'!AM142/'3b - EUR - conv.'!AM142)</f>
        <v>0</v>
      </c>
      <c r="AN142" s="286">
        <f>IF('3b - EUR - conv.'!AN142=0,0,'3a - EUR - local'!AN142/'3b - EUR - conv.'!AN142)</f>
        <v>0</v>
      </c>
      <c r="AO142" s="286">
        <f>IF('3b - EUR - conv.'!AO142=0,0,'3a - EUR - local'!AO142/'3b - EUR - conv.'!AO142)</f>
        <v>0</v>
      </c>
      <c r="AP142" s="286">
        <f>IF('3b - EUR - conv.'!AP142=0,0,'3a - EUR - local'!AP142/'3b - EUR - conv.'!AP142)</f>
        <v>0</v>
      </c>
      <c r="AQ142" s="349"/>
    </row>
    <row r="143" spans="1:43" customFormat="1" ht="15.75" outlineLevel="2">
      <c r="A143" s="211" t="str">
        <f>A105&amp;"."&amp;A137&amp;"."&amp;A106&amp;"."&amp;B143</f>
        <v>1.d.3.6</v>
      </c>
      <c r="B143">
        <v>6</v>
      </c>
      <c r="C143" t="str">
        <f>'1-GBP'!C143</f>
        <v/>
      </c>
      <c r="M143" s="286">
        <f>IF('3b - EUR - conv.'!M143=0,0,'3a - EUR - local'!M143/'3b - EUR - conv.'!M143)</f>
        <v>0</v>
      </c>
      <c r="N143" s="286">
        <f>IF('3b - EUR - conv.'!N143=0,0,'3a - EUR - local'!N143/'3b - EUR - conv.'!N143)</f>
        <v>0</v>
      </c>
      <c r="O143" s="286">
        <f>IF('3b - EUR - conv.'!O143=0,0,'3a - EUR - local'!O143/'3b - EUR - conv.'!O143)</f>
        <v>0</v>
      </c>
      <c r="P143" s="286">
        <f>IF('3b - EUR - conv.'!P143=0,0,'3a - EUR - local'!P143/'3b - EUR - conv.'!P143)</f>
        <v>0</v>
      </c>
      <c r="Q143" s="286">
        <f>IF('3b - EUR - conv.'!Q143=0,0,'3a - EUR - local'!Q143/'3b - EUR - conv.'!Q143)</f>
        <v>0</v>
      </c>
      <c r="R143" s="286">
        <f>IF('3b - EUR - conv.'!R143=0,0,'3a - EUR - local'!R143/'3b - EUR - conv.'!R143)</f>
        <v>0</v>
      </c>
      <c r="S143" s="286">
        <f>IF('3b - EUR - conv.'!S143=0,0,'3a - EUR - local'!S143/'3b - EUR - conv.'!S143)</f>
        <v>0</v>
      </c>
      <c r="T143" s="286">
        <f>IF('3b - EUR - conv.'!T143=0,0,'3a - EUR - local'!T143/'3b - EUR - conv.'!T143)</f>
        <v>0</v>
      </c>
      <c r="U143" s="286">
        <f>IF('3b - EUR - conv.'!U143=0,0,'3a - EUR - local'!U143/'3b - EUR - conv.'!U143)</f>
        <v>0</v>
      </c>
      <c r="V143" s="286">
        <f>IF('3b - EUR - conv.'!V143=0,0,'3a - EUR - local'!V143/'3b - EUR - conv.'!V143)</f>
        <v>0</v>
      </c>
      <c r="W143" s="286">
        <f>IF('3b - EUR - conv.'!W143=0,0,'3a - EUR - local'!W143/'3b - EUR - conv.'!W143)</f>
        <v>0</v>
      </c>
      <c r="X143" s="286">
        <f>IF('3b - EUR - conv.'!X143=0,0,'3a - EUR - local'!X143/'3b - EUR - conv.'!X143)</f>
        <v>0</v>
      </c>
      <c r="Y143" s="286">
        <f>IF('3b - EUR - conv.'!Y143=0,0,'3a - EUR - local'!Y143/'3b - EUR - conv.'!Y143)</f>
        <v>0</v>
      </c>
      <c r="Z143" s="286">
        <f>IF('3b - EUR - conv.'!Z143=0,0,'3a - EUR - local'!Z143/'3b - EUR - conv.'!Z143)</f>
        <v>0</v>
      </c>
      <c r="AA143" s="286">
        <f>IF('3b - EUR - conv.'!AA143=0,0,'3a - EUR - local'!AA143/'3b - EUR - conv.'!AA143)</f>
        <v>0</v>
      </c>
      <c r="AB143" s="286">
        <f>IF('3b - EUR - conv.'!AB143=0,0,'3a - EUR - local'!AB143/'3b - EUR - conv.'!AB143)</f>
        <v>0</v>
      </c>
      <c r="AC143" s="286">
        <f>IF('3b - EUR - conv.'!AC143=0,0,'3a - EUR - local'!AC143/'3b - EUR - conv.'!AC143)</f>
        <v>0</v>
      </c>
      <c r="AD143" s="286">
        <f>IF('3b - EUR - conv.'!AD143=0,0,'3a - EUR - local'!AD143/'3b - EUR - conv.'!AD143)</f>
        <v>0</v>
      </c>
      <c r="AE143" s="286">
        <f>IF('3b - EUR - conv.'!AE143=0,0,'3a - EUR - local'!AE143/'3b - EUR - conv.'!AE143)</f>
        <v>0</v>
      </c>
      <c r="AF143" s="286">
        <f>IF('3b - EUR - conv.'!AF143=0,0,'3a - EUR - local'!AF143/'3b - EUR - conv.'!AF143)</f>
        <v>0</v>
      </c>
      <c r="AG143" s="286">
        <f>IF('3b - EUR - conv.'!AG143=0,0,'3a - EUR - local'!AG143/'3b - EUR - conv.'!AG143)</f>
        <v>0</v>
      </c>
      <c r="AH143" s="286">
        <f>IF('3b - EUR - conv.'!AH143=0,0,'3a - EUR - local'!AH143/'3b - EUR - conv.'!AH143)</f>
        <v>0</v>
      </c>
      <c r="AI143" s="286">
        <f>IF('3b - EUR - conv.'!AI143=0,0,'3a - EUR - local'!AI143/'3b - EUR - conv.'!AI143)</f>
        <v>0</v>
      </c>
      <c r="AJ143" s="286">
        <f>IF('3b - EUR - conv.'!AJ143=0,0,'3a - EUR - local'!AJ143/'3b - EUR - conv.'!AJ143)</f>
        <v>0</v>
      </c>
      <c r="AK143" s="286">
        <f>IF('3b - EUR - conv.'!AK143=0,0,'3a - EUR - local'!AK143/'3b - EUR - conv.'!AK143)</f>
        <v>0</v>
      </c>
      <c r="AL143" s="286">
        <f>IF('3b - EUR - conv.'!AL143=0,0,'3a - EUR - local'!AL143/'3b - EUR - conv.'!AL143)</f>
        <v>0</v>
      </c>
      <c r="AM143" s="286">
        <f>IF('3b - EUR - conv.'!AM143=0,0,'3a - EUR - local'!AM143/'3b - EUR - conv.'!AM143)</f>
        <v>0</v>
      </c>
      <c r="AN143" s="286">
        <f>IF('3b - EUR - conv.'!AN143=0,0,'3a - EUR - local'!AN143/'3b - EUR - conv.'!AN143)</f>
        <v>0</v>
      </c>
      <c r="AO143" s="286">
        <f>IF('3b - EUR - conv.'!AO143=0,0,'3a - EUR - local'!AO143/'3b - EUR - conv.'!AO143)</f>
        <v>0</v>
      </c>
      <c r="AP143" s="286">
        <f>IF('3b - EUR - conv.'!AP143=0,0,'3a - EUR - local'!AP143/'3b - EUR - conv.'!AP143)</f>
        <v>0</v>
      </c>
      <c r="AQ143" s="349"/>
    </row>
    <row r="144" spans="1:43" customFormat="1" ht="15.75" outlineLevel="2">
      <c r="A144" s="211" t="str">
        <f>A105&amp;"."&amp;A137&amp;"."&amp;A106&amp;"."&amp;B144</f>
        <v>1.d.3.7</v>
      </c>
      <c r="B144">
        <v>7</v>
      </c>
      <c r="C144" t="str">
        <f>'1-GBP'!C144</f>
        <v/>
      </c>
      <c r="M144" s="286">
        <f>IF('3b - EUR - conv.'!M144=0,0,'3a - EUR - local'!M144/'3b - EUR - conv.'!M144)</f>
        <v>0</v>
      </c>
      <c r="N144" s="286">
        <f>IF('3b - EUR - conv.'!N144=0,0,'3a - EUR - local'!N144/'3b - EUR - conv.'!N144)</f>
        <v>0</v>
      </c>
      <c r="O144" s="286">
        <f>IF('3b - EUR - conv.'!O144=0,0,'3a - EUR - local'!O144/'3b - EUR - conv.'!O144)</f>
        <v>0</v>
      </c>
      <c r="P144" s="286">
        <f>IF('3b - EUR - conv.'!P144=0,0,'3a - EUR - local'!P144/'3b - EUR - conv.'!P144)</f>
        <v>0</v>
      </c>
      <c r="Q144" s="286">
        <f>IF('3b - EUR - conv.'!Q144=0,0,'3a - EUR - local'!Q144/'3b - EUR - conv.'!Q144)</f>
        <v>0</v>
      </c>
      <c r="R144" s="286">
        <f>IF('3b - EUR - conv.'!R144=0,0,'3a - EUR - local'!R144/'3b - EUR - conv.'!R144)</f>
        <v>0</v>
      </c>
      <c r="S144" s="286">
        <f>IF('3b - EUR - conv.'!S144=0,0,'3a - EUR - local'!S144/'3b - EUR - conv.'!S144)</f>
        <v>0</v>
      </c>
      <c r="T144" s="286">
        <f>IF('3b - EUR - conv.'!T144=0,0,'3a - EUR - local'!T144/'3b - EUR - conv.'!T144)</f>
        <v>0</v>
      </c>
      <c r="U144" s="286">
        <f>IF('3b - EUR - conv.'!U144=0,0,'3a - EUR - local'!U144/'3b - EUR - conv.'!U144)</f>
        <v>0</v>
      </c>
      <c r="V144" s="286">
        <f>IF('3b - EUR - conv.'!V144=0,0,'3a - EUR - local'!V144/'3b - EUR - conv.'!V144)</f>
        <v>0</v>
      </c>
      <c r="W144" s="286">
        <f>IF('3b - EUR - conv.'!W144=0,0,'3a - EUR - local'!W144/'3b - EUR - conv.'!W144)</f>
        <v>0</v>
      </c>
      <c r="X144" s="286">
        <f>IF('3b - EUR - conv.'!X144=0,0,'3a - EUR - local'!X144/'3b - EUR - conv.'!X144)</f>
        <v>0</v>
      </c>
      <c r="Y144" s="286">
        <f>IF('3b - EUR - conv.'!Y144=0,0,'3a - EUR - local'!Y144/'3b - EUR - conv.'!Y144)</f>
        <v>0</v>
      </c>
      <c r="Z144" s="286">
        <f>IF('3b - EUR - conv.'!Z144=0,0,'3a - EUR - local'!Z144/'3b - EUR - conv.'!Z144)</f>
        <v>0</v>
      </c>
      <c r="AA144" s="286">
        <f>IF('3b - EUR - conv.'!AA144=0,0,'3a - EUR - local'!AA144/'3b - EUR - conv.'!AA144)</f>
        <v>0</v>
      </c>
      <c r="AB144" s="286">
        <f>IF('3b - EUR - conv.'!AB144=0,0,'3a - EUR - local'!AB144/'3b - EUR - conv.'!AB144)</f>
        <v>0</v>
      </c>
      <c r="AC144" s="286">
        <f>IF('3b - EUR - conv.'!AC144=0,0,'3a - EUR - local'!AC144/'3b - EUR - conv.'!AC144)</f>
        <v>0</v>
      </c>
      <c r="AD144" s="286">
        <f>IF('3b - EUR - conv.'!AD144=0,0,'3a - EUR - local'!AD144/'3b - EUR - conv.'!AD144)</f>
        <v>0</v>
      </c>
      <c r="AE144" s="286">
        <f>IF('3b - EUR - conv.'!AE144=0,0,'3a - EUR - local'!AE144/'3b - EUR - conv.'!AE144)</f>
        <v>0</v>
      </c>
      <c r="AF144" s="286">
        <f>IF('3b - EUR - conv.'!AF144=0,0,'3a - EUR - local'!AF144/'3b - EUR - conv.'!AF144)</f>
        <v>0</v>
      </c>
      <c r="AG144" s="286">
        <f>IF('3b - EUR - conv.'!AG144=0,0,'3a - EUR - local'!AG144/'3b - EUR - conv.'!AG144)</f>
        <v>0</v>
      </c>
      <c r="AH144" s="286">
        <f>IF('3b - EUR - conv.'!AH144=0,0,'3a - EUR - local'!AH144/'3b - EUR - conv.'!AH144)</f>
        <v>0</v>
      </c>
      <c r="AI144" s="286">
        <f>IF('3b - EUR - conv.'!AI144=0,0,'3a - EUR - local'!AI144/'3b - EUR - conv.'!AI144)</f>
        <v>0</v>
      </c>
      <c r="AJ144" s="286">
        <f>IF('3b - EUR - conv.'!AJ144=0,0,'3a - EUR - local'!AJ144/'3b - EUR - conv.'!AJ144)</f>
        <v>0</v>
      </c>
      <c r="AK144" s="286">
        <f>IF('3b - EUR - conv.'!AK144=0,0,'3a - EUR - local'!AK144/'3b - EUR - conv.'!AK144)</f>
        <v>0</v>
      </c>
      <c r="AL144" s="286">
        <f>IF('3b - EUR - conv.'!AL144=0,0,'3a - EUR - local'!AL144/'3b - EUR - conv.'!AL144)</f>
        <v>0</v>
      </c>
      <c r="AM144" s="286">
        <f>IF('3b - EUR - conv.'!AM144=0,0,'3a - EUR - local'!AM144/'3b - EUR - conv.'!AM144)</f>
        <v>0</v>
      </c>
      <c r="AN144" s="286">
        <f>IF('3b - EUR - conv.'!AN144=0,0,'3a - EUR - local'!AN144/'3b - EUR - conv.'!AN144)</f>
        <v>0</v>
      </c>
      <c r="AO144" s="286">
        <f>IF('3b - EUR - conv.'!AO144=0,0,'3a - EUR - local'!AO144/'3b - EUR - conv.'!AO144)</f>
        <v>0</v>
      </c>
      <c r="AP144" s="286">
        <f>IF('3b - EUR - conv.'!AP144=0,0,'3a - EUR - local'!AP144/'3b - EUR - conv.'!AP144)</f>
        <v>0</v>
      </c>
      <c r="AQ144" s="349"/>
    </row>
    <row r="145" spans="1:43" customFormat="1" ht="15.75" outlineLevel="2">
      <c r="A145" s="211" t="str">
        <f>A105&amp;"."&amp;A137&amp;"."&amp;A106&amp;"."&amp;B145</f>
        <v>1.d.3.8</v>
      </c>
      <c r="B145">
        <v>8</v>
      </c>
      <c r="C145" t="str">
        <f>'1-GBP'!C145</f>
        <v/>
      </c>
      <c r="M145" s="286">
        <f>IF('3b - EUR - conv.'!M145=0,0,'3a - EUR - local'!M145/'3b - EUR - conv.'!M145)</f>
        <v>0</v>
      </c>
      <c r="N145" s="286">
        <f>IF('3b - EUR - conv.'!N145=0,0,'3a - EUR - local'!N145/'3b - EUR - conv.'!N145)</f>
        <v>0</v>
      </c>
      <c r="O145" s="286">
        <f>IF('3b - EUR - conv.'!O145=0,0,'3a - EUR - local'!O145/'3b - EUR - conv.'!O145)</f>
        <v>0</v>
      </c>
      <c r="P145" s="286">
        <f>IF('3b - EUR - conv.'!P145=0,0,'3a - EUR - local'!P145/'3b - EUR - conv.'!P145)</f>
        <v>0</v>
      </c>
      <c r="Q145" s="286">
        <f>IF('3b - EUR - conv.'!Q145=0,0,'3a - EUR - local'!Q145/'3b - EUR - conv.'!Q145)</f>
        <v>0</v>
      </c>
      <c r="R145" s="286">
        <f>IF('3b - EUR - conv.'!R145=0,0,'3a - EUR - local'!R145/'3b - EUR - conv.'!R145)</f>
        <v>0</v>
      </c>
      <c r="S145" s="286">
        <f>IF('3b - EUR - conv.'!S145=0,0,'3a - EUR - local'!S145/'3b - EUR - conv.'!S145)</f>
        <v>0</v>
      </c>
      <c r="T145" s="286">
        <f>IF('3b - EUR - conv.'!T145=0,0,'3a - EUR - local'!T145/'3b - EUR - conv.'!T145)</f>
        <v>0</v>
      </c>
      <c r="U145" s="286">
        <f>IF('3b - EUR - conv.'!U145=0,0,'3a - EUR - local'!U145/'3b - EUR - conv.'!U145)</f>
        <v>0</v>
      </c>
      <c r="V145" s="286">
        <f>IF('3b - EUR - conv.'!V145=0,0,'3a - EUR - local'!V145/'3b - EUR - conv.'!V145)</f>
        <v>0</v>
      </c>
      <c r="W145" s="286">
        <f>IF('3b - EUR - conv.'!W145=0,0,'3a - EUR - local'!W145/'3b - EUR - conv.'!W145)</f>
        <v>0</v>
      </c>
      <c r="X145" s="286">
        <f>IF('3b - EUR - conv.'!X145=0,0,'3a - EUR - local'!X145/'3b - EUR - conv.'!X145)</f>
        <v>0</v>
      </c>
      <c r="Y145" s="286">
        <f>IF('3b - EUR - conv.'!Y145=0,0,'3a - EUR - local'!Y145/'3b - EUR - conv.'!Y145)</f>
        <v>0</v>
      </c>
      <c r="Z145" s="286">
        <f>IF('3b - EUR - conv.'!Z145=0,0,'3a - EUR - local'!Z145/'3b - EUR - conv.'!Z145)</f>
        <v>0</v>
      </c>
      <c r="AA145" s="286">
        <f>IF('3b - EUR - conv.'!AA145=0,0,'3a - EUR - local'!AA145/'3b - EUR - conv.'!AA145)</f>
        <v>0</v>
      </c>
      <c r="AB145" s="286">
        <f>IF('3b - EUR - conv.'!AB145=0,0,'3a - EUR - local'!AB145/'3b - EUR - conv.'!AB145)</f>
        <v>0</v>
      </c>
      <c r="AC145" s="286">
        <f>IF('3b - EUR - conv.'!AC145=0,0,'3a - EUR - local'!AC145/'3b - EUR - conv.'!AC145)</f>
        <v>0</v>
      </c>
      <c r="AD145" s="286">
        <f>IF('3b - EUR - conv.'!AD145=0,0,'3a - EUR - local'!AD145/'3b - EUR - conv.'!AD145)</f>
        <v>0</v>
      </c>
      <c r="AE145" s="286">
        <f>IF('3b - EUR - conv.'!AE145=0,0,'3a - EUR - local'!AE145/'3b - EUR - conv.'!AE145)</f>
        <v>0</v>
      </c>
      <c r="AF145" s="286">
        <f>IF('3b - EUR - conv.'!AF145=0,0,'3a - EUR - local'!AF145/'3b - EUR - conv.'!AF145)</f>
        <v>0</v>
      </c>
      <c r="AG145" s="286">
        <f>IF('3b - EUR - conv.'!AG145=0,0,'3a - EUR - local'!AG145/'3b - EUR - conv.'!AG145)</f>
        <v>0</v>
      </c>
      <c r="AH145" s="286">
        <f>IF('3b - EUR - conv.'!AH145=0,0,'3a - EUR - local'!AH145/'3b - EUR - conv.'!AH145)</f>
        <v>0</v>
      </c>
      <c r="AI145" s="286">
        <f>IF('3b - EUR - conv.'!AI145=0,0,'3a - EUR - local'!AI145/'3b - EUR - conv.'!AI145)</f>
        <v>0</v>
      </c>
      <c r="AJ145" s="286">
        <f>IF('3b - EUR - conv.'!AJ145=0,0,'3a - EUR - local'!AJ145/'3b - EUR - conv.'!AJ145)</f>
        <v>0</v>
      </c>
      <c r="AK145" s="286">
        <f>IF('3b - EUR - conv.'!AK145=0,0,'3a - EUR - local'!AK145/'3b - EUR - conv.'!AK145)</f>
        <v>0</v>
      </c>
      <c r="AL145" s="286">
        <f>IF('3b - EUR - conv.'!AL145=0,0,'3a - EUR - local'!AL145/'3b - EUR - conv.'!AL145)</f>
        <v>0</v>
      </c>
      <c r="AM145" s="286">
        <f>IF('3b - EUR - conv.'!AM145=0,0,'3a - EUR - local'!AM145/'3b - EUR - conv.'!AM145)</f>
        <v>0</v>
      </c>
      <c r="AN145" s="286">
        <f>IF('3b - EUR - conv.'!AN145=0,0,'3a - EUR - local'!AN145/'3b - EUR - conv.'!AN145)</f>
        <v>0</v>
      </c>
      <c r="AO145" s="286">
        <f>IF('3b - EUR - conv.'!AO145=0,0,'3a - EUR - local'!AO145/'3b - EUR - conv.'!AO145)</f>
        <v>0</v>
      </c>
      <c r="AP145" s="286">
        <f>IF('3b - EUR - conv.'!AP145=0,0,'3a - EUR - local'!AP145/'3b - EUR - conv.'!AP145)</f>
        <v>0</v>
      </c>
      <c r="AQ145" s="349"/>
    </row>
    <row r="146" spans="1:43" customFormat="1" ht="15.75" outlineLevel="2">
      <c r="A146" s="211" t="str">
        <f>A105&amp;"."&amp;A137&amp;"."&amp;A106&amp;"."&amp;B146</f>
        <v>1.d.3.9</v>
      </c>
      <c r="B146">
        <v>9</v>
      </c>
      <c r="C146" t="str">
        <f>'1-GBP'!C146</f>
        <v/>
      </c>
      <c r="M146" s="286">
        <f>IF('3b - EUR - conv.'!M146=0,0,'3a - EUR - local'!M146/'3b - EUR - conv.'!M146)</f>
        <v>0</v>
      </c>
      <c r="N146" s="286">
        <f>IF('3b - EUR - conv.'!N146=0,0,'3a - EUR - local'!N146/'3b - EUR - conv.'!N146)</f>
        <v>0</v>
      </c>
      <c r="O146" s="286">
        <f>IF('3b - EUR - conv.'!O146=0,0,'3a - EUR - local'!O146/'3b - EUR - conv.'!O146)</f>
        <v>0</v>
      </c>
      <c r="P146" s="286">
        <f>IF('3b - EUR - conv.'!P146=0,0,'3a - EUR - local'!P146/'3b - EUR - conv.'!P146)</f>
        <v>0</v>
      </c>
      <c r="Q146" s="286">
        <f>IF('3b - EUR - conv.'!Q146=0,0,'3a - EUR - local'!Q146/'3b - EUR - conv.'!Q146)</f>
        <v>0</v>
      </c>
      <c r="R146" s="286">
        <f>IF('3b - EUR - conv.'!R146=0,0,'3a - EUR - local'!R146/'3b - EUR - conv.'!R146)</f>
        <v>0</v>
      </c>
      <c r="S146" s="286">
        <f>IF('3b - EUR - conv.'!S146=0,0,'3a - EUR - local'!S146/'3b - EUR - conv.'!S146)</f>
        <v>0</v>
      </c>
      <c r="T146" s="286">
        <f>IF('3b - EUR - conv.'!T146=0,0,'3a - EUR - local'!T146/'3b - EUR - conv.'!T146)</f>
        <v>0</v>
      </c>
      <c r="U146" s="286">
        <f>IF('3b - EUR - conv.'!U146=0,0,'3a - EUR - local'!U146/'3b - EUR - conv.'!U146)</f>
        <v>0</v>
      </c>
      <c r="V146" s="286">
        <f>IF('3b - EUR - conv.'!V146=0,0,'3a - EUR - local'!V146/'3b - EUR - conv.'!V146)</f>
        <v>0</v>
      </c>
      <c r="W146" s="286">
        <f>IF('3b - EUR - conv.'!W146=0,0,'3a - EUR - local'!W146/'3b - EUR - conv.'!W146)</f>
        <v>0</v>
      </c>
      <c r="X146" s="286">
        <f>IF('3b - EUR - conv.'!X146=0,0,'3a - EUR - local'!X146/'3b - EUR - conv.'!X146)</f>
        <v>0</v>
      </c>
      <c r="Y146" s="286">
        <f>IF('3b - EUR - conv.'!Y146=0,0,'3a - EUR - local'!Y146/'3b - EUR - conv.'!Y146)</f>
        <v>0</v>
      </c>
      <c r="Z146" s="286">
        <f>IF('3b - EUR - conv.'!Z146=0,0,'3a - EUR - local'!Z146/'3b - EUR - conv.'!Z146)</f>
        <v>0</v>
      </c>
      <c r="AA146" s="286">
        <f>IF('3b - EUR - conv.'!AA146=0,0,'3a - EUR - local'!AA146/'3b - EUR - conv.'!AA146)</f>
        <v>0</v>
      </c>
      <c r="AB146" s="286">
        <f>IF('3b - EUR - conv.'!AB146=0,0,'3a - EUR - local'!AB146/'3b - EUR - conv.'!AB146)</f>
        <v>0</v>
      </c>
      <c r="AC146" s="286">
        <f>IF('3b - EUR - conv.'!AC146=0,0,'3a - EUR - local'!AC146/'3b - EUR - conv.'!AC146)</f>
        <v>0</v>
      </c>
      <c r="AD146" s="286">
        <f>IF('3b - EUR - conv.'!AD146=0,0,'3a - EUR - local'!AD146/'3b - EUR - conv.'!AD146)</f>
        <v>0</v>
      </c>
      <c r="AE146" s="286">
        <f>IF('3b - EUR - conv.'!AE146=0,0,'3a - EUR - local'!AE146/'3b - EUR - conv.'!AE146)</f>
        <v>0</v>
      </c>
      <c r="AF146" s="286">
        <f>IF('3b - EUR - conv.'!AF146=0,0,'3a - EUR - local'!AF146/'3b - EUR - conv.'!AF146)</f>
        <v>0</v>
      </c>
      <c r="AG146" s="286">
        <f>IF('3b - EUR - conv.'!AG146=0,0,'3a - EUR - local'!AG146/'3b - EUR - conv.'!AG146)</f>
        <v>0</v>
      </c>
      <c r="AH146" s="286">
        <f>IF('3b - EUR - conv.'!AH146=0,0,'3a - EUR - local'!AH146/'3b - EUR - conv.'!AH146)</f>
        <v>0</v>
      </c>
      <c r="AI146" s="286">
        <f>IF('3b - EUR - conv.'!AI146=0,0,'3a - EUR - local'!AI146/'3b - EUR - conv.'!AI146)</f>
        <v>0</v>
      </c>
      <c r="AJ146" s="286">
        <f>IF('3b - EUR - conv.'!AJ146=0,0,'3a - EUR - local'!AJ146/'3b - EUR - conv.'!AJ146)</f>
        <v>0</v>
      </c>
      <c r="AK146" s="286">
        <f>IF('3b - EUR - conv.'!AK146=0,0,'3a - EUR - local'!AK146/'3b - EUR - conv.'!AK146)</f>
        <v>0</v>
      </c>
      <c r="AL146" s="286">
        <f>IF('3b - EUR - conv.'!AL146=0,0,'3a - EUR - local'!AL146/'3b - EUR - conv.'!AL146)</f>
        <v>0</v>
      </c>
      <c r="AM146" s="286">
        <f>IF('3b - EUR - conv.'!AM146=0,0,'3a - EUR - local'!AM146/'3b - EUR - conv.'!AM146)</f>
        <v>0</v>
      </c>
      <c r="AN146" s="286">
        <f>IF('3b - EUR - conv.'!AN146=0,0,'3a - EUR - local'!AN146/'3b - EUR - conv.'!AN146)</f>
        <v>0</v>
      </c>
      <c r="AO146" s="286">
        <f>IF('3b - EUR - conv.'!AO146=0,0,'3a - EUR - local'!AO146/'3b - EUR - conv.'!AO146)</f>
        <v>0</v>
      </c>
      <c r="AP146" s="286">
        <f>IF('3b - EUR - conv.'!AP146=0,0,'3a - EUR - local'!AP146/'3b - EUR - conv.'!AP146)</f>
        <v>0</v>
      </c>
      <c r="AQ146" s="349"/>
    </row>
    <row r="147" spans="1:43" customFormat="1" ht="15.75" outlineLevel="2">
      <c r="A147" s="211" t="str">
        <f>A105&amp;"."&amp;A137&amp;"."&amp;A106&amp;"."&amp;B147</f>
        <v>1.d.3.10</v>
      </c>
      <c r="B147">
        <v>10</v>
      </c>
      <c r="C147" t="str">
        <f>'1-GBP'!C147</f>
        <v/>
      </c>
      <c r="M147" s="286">
        <f>IF('3b - EUR - conv.'!M147=0,0,'3a - EUR - local'!M147/'3b - EUR - conv.'!M147)</f>
        <v>0</v>
      </c>
      <c r="N147" s="286">
        <f>IF('3b - EUR - conv.'!N147=0,0,'3a - EUR - local'!N147/'3b - EUR - conv.'!N147)</f>
        <v>0</v>
      </c>
      <c r="O147" s="286">
        <f>IF('3b - EUR - conv.'!O147=0,0,'3a - EUR - local'!O147/'3b - EUR - conv.'!O147)</f>
        <v>0</v>
      </c>
      <c r="P147" s="286">
        <f>IF('3b - EUR - conv.'!P147=0,0,'3a - EUR - local'!P147/'3b - EUR - conv.'!P147)</f>
        <v>0</v>
      </c>
      <c r="Q147" s="286">
        <f>IF('3b - EUR - conv.'!Q147=0,0,'3a - EUR - local'!Q147/'3b - EUR - conv.'!Q147)</f>
        <v>0</v>
      </c>
      <c r="R147" s="286">
        <f>IF('3b - EUR - conv.'!R147=0,0,'3a - EUR - local'!R147/'3b - EUR - conv.'!R147)</f>
        <v>0</v>
      </c>
      <c r="S147" s="286">
        <f>IF('3b - EUR - conv.'!S147=0,0,'3a - EUR - local'!S147/'3b - EUR - conv.'!S147)</f>
        <v>0</v>
      </c>
      <c r="T147" s="286">
        <f>IF('3b - EUR - conv.'!T147=0,0,'3a - EUR - local'!T147/'3b - EUR - conv.'!T147)</f>
        <v>0</v>
      </c>
      <c r="U147" s="286">
        <f>IF('3b - EUR - conv.'!U147=0,0,'3a - EUR - local'!U147/'3b - EUR - conv.'!U147)</f>
        <v>0</v>
      </c>
      <c r="V147" s="286">
        <f>IF('3b - EUR - conv.'!V147=0,0,'3a - EUR - local'!V147/'3b - EUR - conv.'!V147)</f>
        <v>0</v>
      </c>
      <c r="W147" s="286">
        <f>IF('3b - EUR - conv.'!W147=0,0,'3a - EUR - local'!W147/'3b - EUR - conv.'!W147)</f>
        <v>0</v>
      </c>
      <c r="X147" s="286">
        <f>IF('3b - EUR - conv.'!X147=0,0,'3a - EUR - local'!X147/'3b - EUR - conv.'!X147)</f>
        <v>0</v>
      </c>
      <c r="Y147" s="286">
        <f>IF('3b - EUR - conv.'!Y147=0,0,'3a - EUR - local'!Y147/'3b - EUR - conv.'!Y147)</f>
        <v>0</v>
      </c>
      <c r="Z147" s="286">
        <f>IF('3b - EUR - conv.'!Z147=0,0,'3a - EUR - local'!Z147/'3b - EUR - conv.'!Z147)</f>
        <v>0</v>
      </c>
      <c r="AA147" s="286">
        <f>IF('3b - EUR - conv.'!AA147=0,0,'3a - EUR - local'!AA147/'3b - EUR - conv.'!AA147)</f>
        <v>0</v>
      </c>
      <c r="AB147" s="286">
        <f>IF('3b - EUR - conv.'!AB147=0,0,'3a - EUR - local'!AB147/'3b - EUR - conv.'!AB147)</f>
        <v>0</v>
      </c>
      <c r="AC147" s="286">
        <f>IF('3b - EUR - conv.'!AC147=0,0,'3a - EUR - local'!AC147/'3b - EUR - conv.'!AC147)</f>
        <v>0</v>
      </c>
      <c r="AD147" s="286">
        <f>IF('3b - EUR - conv.'!AD147=0,0,'3a - EUR - local'!AD147/'3b - EUR - conv.'!AD147)</f>
        <v>0</v>
      </c>
      <c r="AE147" s="286">
        <f>IF('3b - EUR - conv.'!AE147=0,0,'3a - EUR - local'!AE147/'3b - EUR - conv.'!AE147)</f>
        <v>0</v>
      </c>
      <c r="AF147" s="286">
        <f>IF('3b - EUR - conv.'!AF147=0,0,'3a - EUR - local'!AF147/'3b - EUR - conv.'!AF147)</f>
        <v>0</v>
      </c>
      <c r="AG147" s="286">
        <f>IF('3b - EUR - conv.'!AG147=0,0,'3a - EUR - local'!AG147/'3b - EUR - conv.'!AG147)</f>
        <v>0</v>
      </c>
      <c r="AH147" s="286">
        <f>IF('3b - EUR - conv.'!AH147=0,0,'3a - EUR - local'!AH147/'3b - EUR - conv.'!AH147)</f>
        <v>0</v>
      </c>
      <c r="AI147" s="286">
        <f>IF('3b - EUR - conv.'!AI147=0,0,'3a - EUR - local'!AI147/'3b - EUR - conv.'!AI147)</f>
        <v>0</v>
      </c>
      <c r="AJ147" s="286">
        <f>IF('3b - EUR - conv.'!AJ147=0,0,'3a - EUR - local'!AJ147/'3b - EUR - conv.'!AJ147)</f>
        <v>0</v>
      </c>
      <c r="AK147" s="286">
        <f>IF('3b - EUR - conv.'!AK147=0,0,'3a - EUR - local'!AK147/'3b - EUR - conv.'!AK147)</f>
        <v>0</v>
      </c>
      <c r="AL147" s="286">
        <f>IF('3b - EUR - conv.'!AL147=0,0,'3a - EUR - local'!AL147/'3b - EUR - conv.'!AL147)</f>
        <v>0</v>
      </c>
      <c r="AM147" s="286">
        <f>IF('3b - EUR - conv.'!AM147=0,0,'3a - EUR - local'!AM147/'3b - EUR - conv.'!AM147)</f>
        <v>0</v>
      </c>
      <c r="AN147" s="286">
        <f>IF('3b - EUR - conv.'!AN147=0,0,'3a - EUR - local'!AN147/'3b - EUR - conv.'!AN147)</f>
        <v>0</v>
      </c>
      <c r="AO147" s="286">
        <f>IF('3b - EUR - conv.'!AO147=0,0,'3a - EUR - local'!AO147/'3b - EUR - conv.'!AO147)</f>
        <v>0</v>
      </c>
      <c r="AP147" s="286">
        <f>IF('3b - EUR - conv.'!AP147=0,0,'3a - EUR - local'!AP147/'3b - EUR - conv.'!AP147)</f>
        <v>0</v>
      </c>
      <c r="AQ147" s="349"/>
    </row>
    <row r="148" spans="1:43" customFormat="1" ht="15.75" outlineLevel="2">
      <c r="A148" s="211" t="str">
        <f>A105&amp;"."&amp;A137&amp;"."&amp;A106&amp;"."&amp;B148</f>
        <v>1.d.3.11</v>
      </c>
      <c r="B148">
        <v>11</v>
      </c>
      <c r="C148" t="str">
        <f>'1-GBP'!C148</f>
        <v/>
      </c>
      <c r="M148" s="286">
        <f>IF('3b - EUR - conv.'!M148=0,0,'3a - EUR - local'!M148/'3b - EUR - conv.'!M148)</f>
        <v>0</v>
      </c>
      <c r="N148" s="286">
        <f>IF('3b - EUR - conv.'!N148=0,0,'3a - EUR - local'!N148/'3b - EUR - conv.'!N148)</f>
        <v>0</v>
      </c>
      <c r="O148" s="286">
        <f>IF('3b - EUR - conv.'!O148=0,0,'3a - EUR - local'!O148/'3b - EUR - conv.'!O148)</f>
        <v>0</v>
      </c>
      <c r="P148" s="286">
        <f>IF('3b - EUR - conv.'!P148=0,0,'3a - EUR - local'!P148/'3b - EUR - conv.'!P148)</f>
        <v>0</v>
      </c>
      <c r="Q148" s="286">
        <f>IF('3b - EUR - conv.'!Q148=0,0,'3a - EUR - local'!Q148/'3b - EUR - conv.'!Q148)</f>
        <v>0</v>
      </c>
      <c r="R148" s="286">
        <f>IF('3b - EUR - conv.'!R148=0,0,'3a - EUR - local'!R148/'3b - EUR - conv.'!R148)</f>
        <v>0</v>
      </c>
      <c r="S148" s="286">
        <f>IF('3b - EUR - conv.'!S148=0,0,'3a - EUR - local'!S148/'3b - EUR - conv.'!S148)</f>
        <v>0</v>
      </c>
      <c r="T148" s="286">
        <f>IF('3b - EUR - conv.'!T148=0,0,'3a - EUR - local'!T148/'3b - EUR - conv.'!T148)</f>
        <v>0</v>
      </c>
      <c r="U148" s="286">
        <f>IF('3b - EUR - conv.'!U148=0,0,'3a - EUR - local'!U148/'3b - EUR - conv.'!U148)</f>
        <v>0</v>
      </c>
      <c r="V148" s="286">
        <f>IF('3b - EUR - conv.'!V148=0,0,'3a - EUR - local'!V148/'3b - EUR - conv.'!V148)</f>
        <v>0</v>
      </c>
      <c r="W148" s="286">
        <f>IF('3b - EUR - conv.'!W148=0,0,'3a - EUR - local'!W148/'3b - EUR - conv.'!W148)</f>
        <v>0</v>
      </c>
      <c r="X148" s="286">
        <f>IF('3b - EUR - conv.'!X148=0,0,'3a - EUR - local'!X148/'3b - EUR - conv.'!X148)</f>
        <v>0</v>
      </c>
      <c r="Y148" s="286">
        <f>IF('3b - EUR - conv.'!Y148=0,0,'3a - EUR - local'!Y148/'3b - EUR - conv.'!Y148)</f>
        <v>0</v>
      </c>
      <c r="Z148" s="286">
        <f>IF('3b - EUR - conv.'!Z148=0,0,'3a - EUR - local'!Z148/'3b - EUR - conv.'!Z148)</f>
        <v>0</v>
      </c>
      <c r="AA148" s="286">
        <f>IF('3b - EUR - conv.'!AA148=0,0,'3a - EUR - local'!AA148/'3b - EUR - conv.'!AA148)</f>
        <v>0</v>
      </c>
      <c r="AB148" s="286">
        <f>IF('3b - EUR - conv.'!AB148=0,0,'3a - EUR - local'!AB148/'3b - EUR - conv.'!AB148)</f>
        <v>0</v>
      </c>
      <c r="AC148" s="286">
        <f>IF('3b - EUR - conv.'!AC148=0,0,'3a - EUR - local'!AC148/'3b - EUR - conv.'!AC148)</f>
        <v>0</v>
      </c>
      <c r="AD148" s="286">
        <f>IF('3b - EUR - conv.'!AD148=0,0,'3a - EUR - local'!AD148/'3b - EUR - conv.'!AD148)</f>
        <v>0</v>
      </c>
      <c r="AE148" s="286">
        <f>IF('3b - EUR - conv.'!AE148=0,0,'3a - EUR - local'!AE148/'3b - EUR - conv.'!AE148)</f>
        <v>0</v>
      </c>
      <c r="AF148" s="286">
        <f>IF('3b - EUR - conv.'!AF148=0,0,'3a - EUR - local'!AF148/'3b - EUR - conv.'!AF148)</f>
        <v>0</v>
      </c>
      <c r="AG148" s="286">
        <f>IF('3b - EUR - conv.'!AG148=0,0,'3a - EUR - local'!AG148/'3b - EUR - conv.'!AG148)</f>
        <v>0</v>
      </c>
      <c r="AH148" s="286">
        <f>IF('3b - EUR - conv.'!AH148=0,0,'3a - EUR - local'!AH148/'3b - EUR - conv.'!AH148)</f>
        <v>0</v>
      </c>
      <c r="AI148" s="286">
        <f>IF('3b - EUR - conv.'!AI148=0,0,'3a - EUR - local'!AI148/'3b - EUR - conv.'!AI148)</f>
        <v>0</v>
      </c>
      <c r="AJ148" s="286">
        <f>IF('3b - EUR - conv.'!AJ148=0,0,'3a - EUR - local'!AJ148/'3b - EUR - conv.'!AJ148)</f>
        <v>0</v>
      </c>
      <c r="AK148" s="286">
        <f>IF('3b - EUR - conv.'!AK148=0,0,'3a - EUR - local'!AK148/'3b - EUR - conv.'!AK148)</f>
        <v>0</v>
      </c>
      <c r="AL148" s="286">
        <f>IF('3b - EUR - conv.'!AL148=0,0,'3a - EUR - local'!AL148/'3b - EUR - conv.'!AL148)</f>
        <v>0</v>
      </c>
      <c r="AM148" s="286">
        <f>IF('3b - EUR - conv.'!AM148=0,0,'3a - EUR - local'!AM148/'3b - EUR - conv.'!AM148)</f>
        <v>0</v>
      </c>
      <c r="AN148" s="286">
        <f>IF('3b - EUR - conv.'!AN148=0,0,'3a - EUR - local'!AN148/'3b - EUR - conv.'!AN148)</f>
        <v>0</v>
      </c>
      <c r="AO148" s="286">
        <f>IF('3b - EUR - conv.'!AO148=0,0,'3a - EUR - local'!AO148/'3b - EUR - conv.'!AO148)</f>
        <v>0</v>
      </c>
      <c r="AP148" s="286">
        <f>IF('3b - EUR - conv.'!AP148=0,0,'3a - EUR - local'!AP148/'3b - EUR - conv.'!AP148)</f>
        <v>0</v>
      </c>
      <c r="AQ148" s="349"/>
    </row>
    <row r="149" spans="1:43" customFormat="1" ht="15.75" outlineLevel="2">
      <c r="A149" s="211" t="str">
        <f>A105&amp;"."&amp;A137&amp;"."&amp;A106&amp;"."&amp;B149</f>
        <v>1.d.3.12</v>
      </c>
      <c r="B149">
        <v>12</v>
      </c>
      <c r="C149" t="str">
        <f>'1-GBP'!C149</f>
        <v/>
      </c>
      <c r="M149" s="286">
        <f>IF('3b - EUR - conv.'!M149=0,0,'3a - EUR - local'!M149/'3b - EUR - conv.'!M149)</f>
        <v>0</v>
      </c>
      <c r="N149" s="286">
        <f>IF('3b - EUR - conv.'!N149=0,0,'3a - EUR - local'!N149/'3b - EUR - conv.'!N149)</f>
        <v>0</v>
      </c>
      <c r="O149" s="286">
        <f>IF('3b - EUR - conv.'!O149=0,0,'3a - EUR - local'!O149/'3b - EUR - conv.'!O149)</f>
        <v>0</v>
      </c>
      <c r="P149" s="286">
        <f>IF('3b - EUR - conv.'!P149=0,0,'3a - EUR - local'!P149/'3b - EUR - conv.'!P149)</f>
        <v>0</v>
      </c>
      <c r="Q149" s="286">
        <f>IF('3b - EUR - conv.'!Q149=0,0,'3a - EUR - local'!Q149/'3b - EUR - conv.'!Q149)</f>
        <v>0</v>
      </c>
      <c r="R149" s="286">
        <f>IF('3b - EUR - conv.'!R149=0,0,'3a - EUR - local'!R149/'3b - EUR - conv.'!R149)</f>
        <v>0</v>
      </c>
      <c r="S149" s="286">
        <f>IF('3b - EUR - conv.'!S149=0,0,'3a - EUR - local'!S149/'3b - EUR - conv.'!S149)</f>
        <v>0</v>
      </c>
      <c r="T149" s="286">
        <f>IF('3b - EUR - conv.'!T149=0,0,'3a - EUR - local'!T149/'3b - EUR - conv.'!T149)</f>
        <v>0</v>
      </c>
      <c r="U149" s="286">
        <f>IF('3b - EUR - conv.'!U149=0,0,'3a - EUR - local'!U149/'3b - EUR - conv.'!U149)</f>
        <v>0</v>
      </c>
      <c r="V149" s="286">
        <f>IF('3b - EUR - conv.'!V149=0,0,'3a - EUR - local'!V149/'3b - EUR - conv.'!V149)</f>
        <v>0</v>
      </c>
      <c r="W149" s="286">
        <f>IF('3b - EUR - conv.'!W149=0,0,'3a - EUR - local'!W149/'3b - EUR - conv.'!W149)</f>
        <v>0</v>
      </c>
      <c r="X149" s="286">
        <f>IF('3b - EUR - conv.'!X149=0,0,'3a - EUR - local'!X149/'3b - EUR - conv.'!X149)</f>
        <v>0</v>
      </c>
      <c r="Y149" s="286">
        <f>IF('3b - EUR - conv.'!Y149=0,0,'3a - EUR - local'!Y149/'3b - EUR - conv.'!Y149)</f>
        <v>0</v>
      </c>
      <c r="Z149" s="286">
        <f>IF('3b - EUR - conv.'!Z149=0,0,'3a - EUR - local'!Z149/'3b - EUR - conv.'!Z149)</f>
        <v>0</v>
      </c>
      <c r="AA149" s="286">
        <f>IF('3b - EUR - conv.'!AA149=0,0,'3a - EUR - local'!AA149/'3b - EUR - conv.'!AA149)</f>
        <v>0</v>
      </c>
      <c r="AB149" s="286">
        <f>IF('3b - EUR - conv.'!AB149=0,0,'3a - EUR - local'!AB149/'3b - EUR - conv.'!AB149)</f>
        <v>0</v>
      </c>
      <c r="AC149" s="286">
        <f>IF('3b - EUR - conv.'!AC149=0,0,'3a - EUR - local'!AC149/'3b - EUR - conv.'!AC149)</f>
        <v>0</v>
      </c>
      <c r="AD149" s="286">
        <f>IF('3b - EUR - conv.'!AD149=0,0,'3a - EUR - local'!AD149/'3b - EUR - conv.'!AD149)</f>
        <v>0</v>
      </c>
      <c r="AE149" s="286">
        <f>IF('3b - EUR - conv.'!AE149=0,0,'3a - EUR - local'!AE149/'3b - EUR - conv.'!AE149)</f>
        <v>0</v>
      </c>
      <c r="AF149" s="286">
        <f>IF('3b - EUR - conv.'!AF149=0,0,'3a - EUR - local'!AF149/'3b - EUR - conv.'!AF149)</f>
        <v>0</v>
      </c>
      <c r="AG149" s="286">
        <f>IF('3b - EUR - conv.'!AG149=0,0,'3a - EUR - local'!AG149/'3b - EUR - conv.'!AG149)</f>
        <v>0</v>
      </c>
      <c r="AH149" s="286">
        <f>IF('3b - EUR - conv.'!AH149=0,0,'3a - EUR - local'!AH149/'3b - EUR - conv.'!AH149)</f>
        <v>0</v>
      </c>
      <c r="AI149" s="286">
        <f>IF('3b - EUR - conv.'!AI149=0,0,'3a - EUR - local'!AI149/'3b - EUR - conv.'!AI149)</f>
        <v>0</v>
      </c>
      <c r="AJ149" s="286">
        <f>IF('3b - EUR - conv.'!AJ149=0,0,'3a - EUR - local'!AJ149/'3b - EUR - conv.'!AJ149)</f>
        <v>0</v>
      </c>
      <c r="AK149" s="286">
        <f>IF('3b - EUR - conv.'!AK149=0,0,'3a - EUR - local'!AK149/'3b - EUR - conv.'!AK149)</f>
        <v>0</v>
      </c>
      <c r="AL149" s="286">
        <f>IF('3b - EUR - conv.'!AL149=0,0,'3a - EUR - local'!AL149/'3b - EUR - conv.'!AL149)</f>
        <v>0</v>
      </c>
      <c r="AM149" s="286">
        <f>IF('3b - EUR - conv.'!AM149=0,0,'3a - EUR - local'!AM149/'3b - EUR - conv.'!AM149)</f>
        <v>0</v>
      </c>
      <c r="AN149" s="286">
        <f>IF('3b - EUR - conv.'!AN149=0,0,'3a - EUR - local'!AN149/'3b - EUR - conv.'!AN149)</f>
        <v>0</v>
      </c>
      <c r="AO149" s="286">
        <f>IF('3b - EUR - conv.'!AO149=0,0,'3a - EUR - local'!AO149/'3b - EUR - conv.'!AO149)</f>
        <v>0</v>
      </c>
      <c r="AP149" s="286">
        <f>IF('3b - EUR - conv.'!AP149=0,0,'3a - EUR - local'!AP149/'3b - EUR - conv.'!AP149)</f>
        <v>0</v>
      </c>
      <c r="AQ149" s="349"/>
    </row>
    <row r="150" spans="1:43" customFormat="1" ht="15.75" outlineLevel="1">
      <c r="A150" s="212"/>
      <c r="B150" s="201">
        <f>B149-COUNTIFS(C138:C149,"")</f>
        <v>0</v>
      </c>
      <c r="C150" s="201" t="s">
        <v>285</v>
      </c>
      <c r="D150" s="201"/>
      <c r="E150" s="201"/>
      <c r="F150" s="201"/>
      <c r="G150" s="201"/>
      <c r="H150" s="201"/>
      <c r="I150" s="201"/>
      <c r="J150" s="201"/>
      <c r="K150" s="201"/>
      <c r="L150" s="201"/>
      <c r="M150" s="280">
        <f>SUM(M138:M149)</f>
        <v>0</v>
      </c>
      <c r="N150" s="280">
        <f t="shared" ref="N150" si="181">SUM(N138:N149)</f>
        <v>0</v>
      </c>
      <c r="O150" s="280">
        <f t="shared" ref="O150" si="182">SUM(O138:O149)</f>
        <v>0</v>
      </c>
      <c r="P150" s="280">
        <f t="shared" ref="P150" si="183">SUM(P138:P149)</f>
        <v>0</v>
      </c>
      <c r="Q150" s="280">
        <f t="shared" ref="Q150" si="184">SUM(Q138:Q149)</f>
        <v>0</v>
      </c>
      <c r="R150" s="280">
        <f t="shared" ref="R150" si="185">SUM(R138:R149)</f>
        <v>0</v>
      </c>
      <c r="S150" s="280">
        <f t="shared" ref="S150" si="186">SUM(S138:S149)</f>
        <v>0</v>
      </c>
      <c r="T150" s="280">
        <f t="shared" ref="T150" si="187">SUM(T138:T149)</f>
        <v>0</v>
      </c>
      <c r="U150" s="280">
        <f t="shared" ref="U150" si="188">SUM(U138:U149)</f>
        <v>0</v>
      </c>
      <c r="V150" s="280">
        <f t="shared" ref="V150" si="189">SUM(V138:V149)</f>
        <v>0</v>
      </c>
      <c r="W150" s="280">
        <f t="shared" ref="W150" si="190">SUM(W138:W149)</f>
        <v>0</v>
      </c>
      <c r="X150" s="280">
        <f t="shared" ref="X150" si="191">SUM(X138:X149)</f>
        <v>0</v>
      </c>
      <c r="Y150" s="280">
        <f t="shared" ref="Y150" si="192">SUM(Y138:Y149)</f>
        <v>0</v>
      </c>
      <c r="Z150" s="280">
        <f t="shared" ref="Z150" si="193">SUM(Z138:Z149)</f>
        <v>0</v>
      </c>
      <c r="AA150" s="280">
        <f t="shared" ref="AA150" si="194">SUM(AA138:AA149)</f>
        <v>0</v>
      </c>
      <c r="AB150" s="280">
        <f t="shared" ref="AB150" si="195">SUM(AB138:AB149)</f>
        <v>0</v>
      </c>
      <c r="AC150" s="280">
        <f t="shared" ref="AC150" si="196">SUM(AC138:AC149)</f>
        <v>0</v>
      </c>
      <c r="AD150" s="280">
        <f t="shared" ref="AD150" si="197">SUM(AD138:AD149)</f>
        <v>0</v>
      </c>
      <c r="AE150" s="280">
        <f t="shared" ref="AE150" si="198">SUM(AE138:AE149)</f>
        <v>0</v>
      </c>
      <c r="AF150" s="280">
        <f t="shared" ref="AF150" si="199">SUM(AF138:AF149)</f>
        <v>0</v>
      </c>
      <c r="AG150" s="280">
        <f t="shared" ref="AG150" si="200">SUM(AG138:AG149)</f>
        <v>0</v>
      </c>
      <c r="AH150" s="280">
        <f t="shared" ref="AH150" si="201">SUM(AH138:AH149)</f>
        <v>0</v>
      </c>
      <c r="AI150" s="280">
        <f t="shared" ref="AI150" si="202">SUM(AI138:AI149)</f>
        <v>0</v>
      </c>
      <c r="AJ150" s="280">
        <f t="shared" ref="AJ150" si="203">SUM(AJ138:AJ149)</f>
        <v>0</v>
      </c>
      <c r="AK150" s="280">
        <f t="shared" ref="AK150" si="204">SUM(AK138:AK149)</f>
        <v>0</v>
      </c>
      <c r="AL150" s="280">
        <f t="shared" ref="AL150" si="205">SUM(AL138:AL149)</f>
        <v>0</v>
      </c>
      <c r="AM150" s="280">
        <f t="shared" ref="AM150" si="206">SUM(AM138:AM149)</f>
        <v>0</v>
      </c>
      <c r="AN150" s="280">
        <f t="shared" ref="AN150" si="207">SUM(AN138:AN149)</f>
        <v>0</v>
      </c>
      <c r="AO150" s="280">
        <f t="shared" ref="AO150" si="208">SUM(AO138:AO149)</f>
        <v>0</v>
      </c>
      <c r="AP150" s="280">
        <f t="shared" ref="AP150" si="209">SUM(AP138:AP149)</f>
        <v>0</v>
      </c>
    </row>
    <row r="151" spans="1:43" customFormat="1" ht="16.149999999999999" outlineLevel="1" thickBot="1">
      <c r="A151" s="213"/>
      <c r="B151" s="202"/>
      <c r="C151" s="202"/>
      <c r="D151" s="202"/>
      <c r="E151" s="202"/>
      <c r="F151" s="202"/>
      <c r="G151" s="202"/>
      <c r="H151" s="202"/>
      <c r="I151" s="202"/>
      <c r="J151" s="202"/>
      <c r="K151" s="202"/>
      <c r="L151" s="202"/>
      <c r="M151" s="313"/>
      <c r="N151" s="313"/>
      <c r="O151" s="313"/>
      <c r="P151" s="313"/>
      <c r="Q151" s="313"/>
      <c r="R151" s="313"/>
      <c r="S151" s="313"/>
      <c r="T151" s="313"/>
      <c r="U151" s="313"/>
      <c r="V151" s="313"/>
      <c r="W151" s="313"/>
      <c r="X151" s="313"/>
      <c r="Y151" s="313"/>
      <c r="Z151" s="313"/>
      <c r="AA151" s="313"/>
      <c r="AB151" s="313"/>
      <c r="AC151" s="313"/>
      <c r="AD151" s="313"/>
      <c r="AE151" s="313"/>
      <c r="AF151" s="313"/>
      <c r="AG151" s="313"/>
      <c r="AH151" s="313"/>
      <c r="AI151" s="313"/>
      <c r="AJ151" s="313"/>
      <c r="AK151" s="313"/>
      <c r="AL151" s="313"/>
      <c r="AM151" s="313"/>
      <c r="AN151" s="313"/>
      <c r="AO151" s="313"/>
      <c r="AP151" s="313"/>
    </row>
    <row r="152" spans="1:43" customFormat="1" ht="16.149999999999999" outlineLevel="1" thickBot="1">
      <c r="A152" s="214" t="s">
        <v>288</v>
      </c>
      <c r="B152" s="203">
        <f>B150+B135+B120</f>
        <v>8</v>
      </c>
      <c r="C152" s="203" t="s">
        <v>289</v>
      </c>
      <c r="D152" s="203"/>
      <c r="E152" s="203"/>
      <c r="F152" s="203"/>
      <c r="G152" s="203" t="str">
        <f>+"Total "&amp;$B105&amp;" "&amp;$B106</f>
        <v>Total Phase 1 Offshore Storage System (Endurance)</v>
      </c>
      <c r="H152" s="203"/>
      <c r="I152" s="203"/>
      <c r="J152" s="203"/>
      <c r="K152" s="203"/>
      <c r="L152" s="203"/>
      <c r="M152" s="284">
        <f t="shared" ref="M152:AP152" si="210">SUM(M120,M135,M150)</f>
        <v>0</v>
      </c>
      <c r="N152" s="284">
        <f t="shared" si="210"/>
        <v>0</v>
      </c>
      <c r="O152" s="284">
        <f t="shared" si="210"/>
        <v>0</v>
      </c>
      <c r="P152" s="284">
        <f t="shared" si="210"/>
        <v>0</v>
      </c>
      <c r="Q152" s="284">
        <f t="shared" si="210"/>
        <v>0</v>
      </c>
      <c r="R152" s="284">
        <f t="shared" si="210"/>
        <v>0</v>
      </c>
      <c r="S152" s="284">
        <f t="shared" si="210"/>
        <v>0</v>
      </c>
      <c r="T152" s="284">
        <f t="shared" si="210"/>
        <v>0</v>
      </c>
      <c r="U152" s="284">
        <f t="shared" si="210"/>
        <v>0</v>
      </c>
      <c r="V152" s="284">
        <f t="shared" si="210"/>
        <v>0</v>
      </c>
      <c r="W152" s="284">
        <f t="shared" si="210"/>
        <v>0</v>
      </c>
      <c r="X152" s="284">
        <f t="shared" si="210"/>
        <v>0</v>
      </c>
      <c r="Y152" s="284">
        <f t="shared" si="210"/>
        <v>0</v>
      </c>
      <c r="Z152" s="284">
        <f t="shared" si="210"/>
        <v>0</v>
      </c>
      <c r="AA152" s="284">
        <f t="shared" si="210"/>
        <v>0</v>
      </c>
      <c r="AB152" s="284">
        <f t="shared" si="210"/>
        <v>0</v>
      </c>
      <c r="AC152" s="284">
        <f t="shared" si="210"/>
        <v>0</v>
      </c>
      <c r="AD152" s="284">
        <f t="shared" si="210"/>
        <v>0</v>
      </c>
      <c r="AE152" s="284">
        <f t="shared" si="210"/>
        <v>0</v>
      </c>
      <c r="AF152" s="284">
        <f t="shared" si="210"/>
        <v>0</v>
      </c>
      <c r="AG152" s="284">
        <f t="shared" si="210"/>
        <v>0</v>
      </c>
      <c r="AH152" s="284">
        <f t="shared" si="210"/>
        <v>0</v>
      </c>
      <c r="AI152" s="284">
        <f t="shared" si="210"/>
        <v>0</v>
      </c>
      <c r="AJ152" s="284">
        <f t="shared" si="210"/>
        <v>0</v>
      </c>
      <c r="AK152" s="284">
        <f t="shared" si="210"/>
        <v>0</v>
      </c>
      <c r="AL152" s="284">
        <f t="shared" si="210"/>
        <v>0</v>
      </c>
      <c r="AM152" s="284">
        <f t="shared" si="210"/>
        <v>0</v>
      </c>
      <c r="AN152" s="284">
        <f t="shared" si="210"/>
        <v>0</v>
      </c>
      <c r="AO152" s="284">
        <f t="shared" si="210"/>
        <v>0</v>
      </c>
      <c r="AP152" s="284">
        <f t="shared" si="210"/>
        <v>0</v>
      </c>
    </row>
    <row r="153" spans="1:43" customFormat="1" ht="15.75" collapsed="1">
      <c r="A153" s="211"/>
      <c r="M153" s="314"/>
      <c r="N153" s="314"/>
      <c r="O153" s="314"/>
      <c r="P153" s="314"/>
      <c r="Q153" s="314"/>
      <c r="R153" s="314"/>
      <c r="S153" s="314"/>
      <c r="T153" s="314"/>
      <c r="U153" s="314"/>
      <c r="V153" s="314"/>
      <c r="W153" s="314"/>
      <c r="X153" s="314"/>
      <c r="Y153" s="314"/>
      <c r="Z153" s="314"/>
      <c r="AA153" s="314"/>
      <c r="AB153" s="314"/>
      <c r="AC153" s="314"/>
      <c r="AD153" s="314"/>
      <c r="AE153" s="314"/>
      <c r="AF153" s="314"/>
      <c r="AG153" s="314"/>
      <c r="AH153" s="314"/>
      <c r="AI153" s="314"/>
      <c r="AJ153" s="314"/>
      <c r="AK153" s="314"/>
      <c r="AL153" s="314"/>
      <c r="AM153" s="314"/>
      <c r="AN153" s="314"/>
      <c r="AO153" s="314"/>
      <c r="AP153" s="314"/>
    </row>
    <row r="154" spans="1:43" customFormat="1" ht="15.75">
      <c r="A154" s="209" t="str">
        <f>_xlfn.TEXTBEFORE(J154,".")</f>
        <v>1</v>
      </c>
      <c r="B154" s="196" t="str">
        <f>_xlfn.XLOOKUP(A154,Select!$B$4:$B$65,Select!$C$4:$C$65)</f>
        <v>Phase 1</v>
      </c>
      <c r="C154" s="197"/>
      <c r="D154" s="197">
        <f>B169+B184+B199</f>
        <v>5</v>
      </c>
      <c r="E154" s="197" t="s">
        <v>281</v>
      </c>
      <c r="F154" s="197"/>
      <c r="G154" s="197"/>
      <c r="H154" s="197"/>
      <c r="I154" s="197" t="s">
        <v>282</v>
      </c>
      <c r="J154" s="197" t="str">
        <f>Select!$M$7</f>
        <v>1.4</v>
      </c>
      <c r="K154" s="197"/>
      <c r="L154" s="197"/>
      <c r="M154" s="318"/>
      <c r="N154" s="319"/>
      <c r="O154" s="319"/>
      <c r="P154" s="319"/>
      <c r="Q154" s="319"/>
      <c r="R154" s="319"/>
      <c r="S154" s="319"/>
      <c r="T154" s="319"/>
      <c r="U154" s="319"/>
      <c r="V154" s="319"/>
      <c r="W154" s="319"/>
      <c r="X154" s="319"/>
      <c r="Y154" s="319"/>
      <c r="Z154" s="319"/>
      <c r="AA154" s="319"/>
      <c r="AB154" s="319"/>
      <c r="AC154" s="319"/>
      <c r="AD154" s="319"/>
      <c r="AE154" s="319"/>
      <c r="AF154" s="319"/>
      <c r="AG154" s="319"/>
      <c r="AH154" s="319"/>
      <c r="AI154" s="319"/>
      <c r="AJ154" s="319"/>
      <c r="AK154" s="319"/>
      <c r="AL154" s="319"/>
      <c r="AM154" s="319"/>
      <c r="AN154" s="319"/>
      <c r="AO154" s="319"/>
      <c r="AP154" s="319"/>
    </row>
    <row r="155" spans="1:43" customFormat="1" ht="15.75" outlineLevel="1">
      <c r="A155" s="210" t="str">
        <f>_xlfn.TEXTAFTER(J154,".")</f>
        <v>4</v>
      </c>
      <c r="B155" s="199" t="str">
        <f>_xlfn.XLOOKUP($J154,Select!$K$4:$K$65,Select!$F$4:$F$65)</f>
        <v>Operator Other</v>
      </c>
      <c r="C155" s="199"/>
      <c r="D155" s="199"/>
      <c r="E155" s="199"/>
      <c r="F155" s="199"/>
      <c r="G155" s="199"/>
      <c r="H155" s="199"/>
      <c r="I155" s="199"/>
      <c r="J155" s="199"/>
      <c r="K155" s="199"/>
      <c r="L155" s="199"/>
      <c r="M155" s="320"/>
      <c r="N155" s="320"/>
      <c r="O155" s="320"/>
      <c r="P155" s="320"/>
      <c r="Q155" s="320"/>
      <c r="R155" s="320"/>
      <c r="S155" s="320"/>
      <c r="T155" s="320"/>
      <c r="U155" s="320"/>
      <c r="V155" s="320"/>
      <c r="W155" s="320"/>
      <c r="X155" s="320"/>
      <c r="Y155" s="320"/>
      <c r="Z155" s="320"/>
      <c r="AA155" s="320"/>
      <c r="AB155" s="320"/>
      <c r="AC155" s="320"/>
      <c r="AD155" s="320"/>
      <c r="AE155" s="320"/>
      <c r="AF155" s="320"/>
      <c r="AG155" s="320"/>
      <c r="AH155" s="320"/>
      <c r="AI155" s="320"/>
      <c r="AJ155" s="320"/>
      <c r="AK155" s="320"/>
      <c r="AL155" s="320"/>
      <c r="AM155" s="320"/>
      <c r="AN155" s="320"/>
      <c r="AO155" s="320"/>
      <c r="AP155" s="320"/>
    </row>
    <row r="156" spans="1:43" customFormat="1" ht="15.75" outlineLevel="1">
      <c r="A156" s="220" t="s">
        <v>150</v>
      </c>
      <c r="B156" s="220" t="s">
        <v>283</v>
      </c>
      <c r="C156" s="220" t="s">
        <v>284</v>
      </c>
      <c r="D156" s="220"/>
      <c r="E156" s="220"/>
      <c r="F156" s="220"/>
      <c r="G156" s="220"/>
      <c r="H156" s="220"/>
      <c r="I156" s="220"/>
      <c r="J156" s="220"/>
      <c r="K156" s="220"/>
      <c r="L156" s="220"/>
      <c r="M156" s="315"/>
      <c r="N156" s="315"/>
      <c r="O156" s="315"/>
      <c r="P156" s="315"/>
      <c r="Q156" s="315"/>
      <c r="R156" s="315"/>
      <c r="S156" s="315"/>
      <c r="T156" s="315"/>
      <c r="U156" s="315"/>
      <c r="V156" s="315"/>
      <c r="W156" s="315"/>
      <c r="X156" s="315"/>
      <c r="Y156" s="315"/>
      <c r="Z156" s="315"/>
      <c r="AA156" s="315"/>
      <c r="AB156" s="315"/>
      <c r="AC156" s="315"/>
      <c r="AD156" s="315"/>
      <c r="AE156" s="315"/>
      <c r="AF156" s="315"/>
      <c r="AG156" s="315"/>
      <c r="AH156" s="315"/>
      <c r="AI156" s="315"/>
      <c r="AJ156" s="315"/>
      <c r="AK156" s="315"/>
      <c r="AL156" s="315"/>
      <c r="AM156" s="315"/>
      <c r="AN156" s="315"/>
      <c r="AO156" s="315"/>
      <c r="AP156" s="315"/>
    </row>
    <row r="157" spans="1:43" customFormat="1" ht="15.75" outlineLevel="2">
      <c r="A157" s="211" t="str">
        <f>A154&amp;"."&amp;A156&amp;"."&amp;A155&amp;"."&amp;B157</f>
        <v>1.c.4.1</v>
      </c>
      <c r="B157">
        <v>1</v>
      </c>
      <c r="C157" t="str">
        <f>'1-GBP'!C157</f>
        <v>Operator PMT</v>
      </c>
      <c r="M157" s="286">
        <f>IF('3b - EUR - conv.'!M157=0,0,'3a - EUR - local'!M157/'3b - EUR - conv.'!M157)</f>
        <v>0</v>
      </c>
      <c r="N157" s="286">
        <f>IF('3b - EUR - conv.'!N157=0,0,'3a - EUR - local'!N157/'3b - EUR - conv.'!N157)</f>
        <v>0</v>
      </c>
      <c r="O157" s="286">
        <f>IF('3b - EUR - conv.'!O157=0,0,'3a - EUR - local'!O157/'3b - EUR - conv.'!O157)</f>
        <v>0</v>
      </c>
      <c r="P157" s="286">
        <f>IF('3b - EUR - conv.'!P157=0,0,'3a - EUR - local'!P157/'3b - EUR - conv.'!P157)</f>
        <v>0</v>
      </c>
      <c r="Q157" s="286">
        <f>IF('3b - EUR - conv.'!Q157=0,0,'3a - EUR - local'!Q157/'3b - EUR - conv.'!Q157)</f>
        <v>0</v>
      </c>
      <c r="R157" s="286">
        <f>IF('3b - EUR - conv.'!R157=0,0,'3a - EUR - local'!R157/'3b - EUR - conv.'!R157)</f>
        <v>0</v>
      </c>
      <c r="S157" s="286">
        <f>IF('3b - EUR - conv.'!S157=0,0,'3a - EUR - local'!S157/'3b - EUR - conv.'!S157)</f>
        <v>0</v>
      </c>
      <c r="T157" s="286">
        <f>IF('3b - EUR - conv.'!T157=0,0,'3a - EUR - local'!T157/'3b - EUR - conv.'!T157)</f>
        <v>0</v>
      </c>
      <c r="U157" s="286">
        <f>IF('3b - EUR - conv.'!U157=0,0,'3a - EUR - local'!U157/'3b - EUR - conv.'!U157)</f>
        <v>0</v>
      </c>
      <c r="V157" s="286">
        <f>IF('3b - EUR - conv.'!V157=0,0,'3a - EUR - local'!V157/'3b - EUR - conv.'!V157)</f>
        <v>0</v>
      </c>
      <c r="W157" s="286">
        <f>IF('3b - EUR - conv.'!W157=0,0,'3a - EUR - local'!W157/'3b - EUR - conv.'!W157)</f>
        <v>0</v>
      </c>
      <c r="X157" s="286">
        <f>IF('3b - EUR - conv.'!X157=0,0,'3a - EUR - local'!X157/'3b - EUR - conv.'!X157)</f>
        <v>0</v>
      </c>
      <c r="Y157" s="286">
        <f>IF('3b - EUR - conv.'!Y157=0,0,'3a - EUR - local'!Y157/'3b - EUR - conv.'!Y157)</f>
        <v>0</v>
      </c>
      <c r="Z157" s="286">
        <f>IF('3b - EUR - conv.'!Z157=0,0,'3a - EUR - local'!Z157/'3b - EUR - conv.'!Z157)</f>
        <v>0</v>
      </c>
      <c r="AA157" s="286">
        <f>IF('3b - EUR - conv.'!AA157=0,0,'3a - EUR - local'!AA157/'3b - EUR - conv.'!AA157)</f>
        <v>0</v>
      </c>
      <c r="AB157" s="286">
        <f>IF('3b - EUR - conv.'!AB157=0,0,'3a - EUR - local'!AB157/'3b - EUR - conv.'!AB157)</f>
        <v>0</v>
      </c>
      <c r="AC157" s="286">
        <f>IF('3b - EUR - conv.'!AC157=0,0,'3a - EUR - local'!AC157/'3b - EUR - conv.'!AC157)</f>
        <v>0</v>
      </c>
      <c r="AD157" s="286">
        <f>IF('3b - EUR - conv.'!AD157=0,0,'3a - EUR - local'!AD157/'3b - EUR - conv.'!AD157)</f>
        <v>0</v>
      </c>
      <c r="AE157" s="286">
        <f>IF('3b - EUR - conv.'!AE157=0,0,'3a - EUR - local'!AE157/'3b - EUR - conv.'!AE157)</f>
        <v>0</v>
      </c>
      <c r="AF157" s="286">
        <f>IF('3b - EUR - conv.'!AF157=0,0,'3a - EUR - local'!AF157/'3b - EUR - conv.'!AF157)</f>
        <v>0</v>
      </c>
      <c r="AG157" s="286">
        <f>IF('3b - EUR - conv.'!AG157=0,0,'3a - EUR - local'!AG157/'3b - EUR - conv.'!AG157)</f>
        <v>0</v>
      </c>
      <c r="AH157" s="286">
        <f>IF('3b - EUR - conv.'!AH157=0,0,'3a - EUR - local'!AH157/'3b - EUR - conv.'!AH157)</f>
        <v>0</v>
      </c>
      <c r="AI157" s="286">
        <f>IF('3b - EUR - conv.'!AI157=0,0,'3a - EUR - local'!AI157/'3b - EUR - conv.'!AI157)</f>
        <v>0</v>
      </c>
      <c r="AJ157" s="286">
        <f>IF('3b - EUR - conv.'!AJ157=0,0,'3a - EUR - local'!AJ157/'3b - EUR - conv.'!AJ157)</f>
        <v>0</v>
      </c>
      <c r="AK157" s="286">
        <f>IF('3b - EUR - conv.'!AK157=0,0,'3a - EUR - local'!AK157/'3b - EUR - conv.'!AK157)</f>
        <v>0</v>
      </c>
      <c r="AL157" s="286">
        <f>IF('3b - EUR - conv.'!AL157=0,0,'3a - EUR - local'!AL157/'3b - EUR - conv.'!AL157)</f>
        <v>0</v>
      </c>
      <c r="AM157" s="286">
        <f>IF('3b - EUR - conv.'!AM157=0,0,'3a - EUR - local'!AM157/'3b - EUR - conv.'!AM157)</f>
        <v>0</v>
      </c>
      <c r="AN157" s="286">
        <f>IF('3b - EUR - conv.'!AN157=0,0,'3a - EUR - local'!AN157/'3b - EUR - conv.'!AN157)</f>
        <v>0</v>
      </c>
      <c r="AO157" s="286">
        <f>IF('3b - EUR - conv.'!AO157=0,0,'3a - EUR - local'!AO157/'3b - EUR - conv.'!AO157)</f>
        <v>0</v>
      </c>
      <c r="AP157" s="286">
        <f>IF('3b - EUR - conv.'!AP157=0,0,'3a - EUR - local'!AP157/'3b - EUR - conv.'!AP157)</f>
        <v>0</v>
      </c>
      <c r="AQ157" s="349"/>
    </row>
    <row r="158" spans="1:43" customFormat="1" ht="15.75" outlineLevel="2">
      <c r="A158" s="211" t="str">
        <f>A154&amp;"."&amp;A156&amp;"."&amp;A155&amp;"."&amp;B158</f>
        <v>1.c.4.2</v>
      </c>
      <c r="B158">
        <v>2</v>
      </c>
      <c r="C158" t="str">
        <f>'1-GBP'!C158</f>
        <v>iPMT</v>
      </c>
      <c r="M158" s="286">
        <f>IF('3b - EUR - conv.'!M158=0,0,'3a - EUR - local'!M158/'3b - EUR - conv.'!M158)</f>
        <v>0</v>
      </c>
      <c r="N158" s="286">
        <f>IF('3b - EUR - conv.'!N158=0,0,'3a - EUR - local'!N158/'3b - EUR - conv.'!N158)</f>
        <v>0</v>
      </c>
      <c r="O158" s="286">
        <f>IF('3b - EUR - conv.'!O158=0,0,'3a - EUR - local'!O158/'3b - EUR - conv.'!O158)</f>
        <v>0</v>
      </c>
      <c r="P158" s="286">
        <f>IF('3b - EUR - conv.'!P158=0,0,'3a - EUR - local'!P158/'3b - EUR - conv.'!P158)</f>
        <v>0</v>
      </c>
      <c r="Q158" s="286">
        <f>IF('3b - EUR - conv.'!Q158=0,0,'3a - EUR - local'!Q158/'3b - EUR - conv.'!Q158)</f>
        <v>0</v>
      </c>
      <c r="R158" s="286">
        <f>IF('3b - EUR - conv.'!R158=0,0,'3a - EUR - local'!R158/'3b - EUR - conv.'!R158)</f>
        <v>0</v>
      </c>
      <c r="S158" s="286">
        <f>IF('3b - EUR - conv.'!S158=0,0,'3a - EUR - local'!S158/'3b - EUR - conv.'!S158)</f>
        <v>0</v>
      </c>
      <c r="T158" s="286">
        <f>IF('3b - EUR - conv.'!T158=0,0,'3a - EUR - local'!T158/'3b - EUR - conv.'!T158)</f>
        <v>0</v>
      </c>
      <c r="U158" s="286">
        <f>IF('3b - EUR - conv.'!U158=0,0,'3a - EUR - local'!U158/'3b - EUR - conv.'!U158)</f>
        <v>0</v>
      </c>
      <c r="V158" s="286">
        <f>IF('3b - EUR - conv.'!V158=0,0,'3a - EUR - local'!V158/'3b - EUR - conv.'!V158)</f>
        <v>0</v>
      </c>
      <c r="W158" s="286">
        <f>IF('3b - EUR - conv.'!W158=0,0,'3a - EUR - local'!W158/'3b - EUR - conv.'!W158)</f>
        <v>0</v>
      </c>
      <c r="X158" s="286">
        <f>IF('3b - EUR - conv.'!X158=0,0,'3a - EUR - local'!X158/'3b - EUR - conv.'!X158)</f>
        <v>0</v>
      </c>
      <c r="Y158" s="286">
        <f>IF('3b - EUR - conv.'!Y158=0,0,'3a - EUR - local'!Y158/'3b - EUR - conv.'!Y158)</f>
        <v>0</v>
      </c>
      <c r="Z158" s="286">
        <f>IF('3b - EUR - conv.'!Z158=0,0,'3a - EUR - local'!Z158/'3b - EUR - conv.'!Z158)</f>
        <v>0</v>
      </c>
      <c r="AA158" s="286">
        <f>IF('3b - EUR - conv.'!AA158=0,0,'3a - EUR - local'!AA158/'3b - EUR - conv.'!AA158)</f>
        <v>0</v>
      </c>
      <c r="AB158" s="286">
        <f>IF('3b - EUR - conv.'!AB158=0,0,'3a - EUR - local'!AB158/'3b - EUR - conv.'!AB158)</f>
        <v>0</v>
      </c>
      <c r="AC158" s="286">
        <f>IF('3b - EUR - conv.'!AC158=0,0,'3a - EUR - local'!AC158/'3b - EUR - conv.'!AC158)</f>
        <v>0</v>
      </c>
      <c r="AD158" s="286">
        <f>IF('3b - EUR - conv.'!AD158=0,0,'3a - EUR - local'!AD158/'3b - EUR - conv.'!AD158)</f>
        <v>0</v>
      </c>
      <c r="AE158" s="286">
        <f>IF('3b - EUR - conv.'!AE158=0,0,'3a - EUR - local'!AE158/'3b - EUR - conv.'!AE158)</f>
        <v>0</v>
      </c>
      <c r="AF158" s="286">
        <f>IF('3b - EUR - conv.'!AF158=0,0,'3a - EUR - local'!AF158/'3b - EUR - conv.'!AF158)</f>
        <v>0</v>
      </c>
      <c r="AG158" s="286">
        <f>IF('3b - EUR - conv.'!AG158=0,0,'3a - EUR - local'!AG158/'3b - EUR - conv.'!AG158)</f>
        <v>0</v>
      </c>
      <c r="AH158" s="286">
        <f>IF('3b - EUR - conv.'!AH158=0,0,'3a - EUR - local'!AH158/'3b - EUR - conv.'!AH158)</f>
        <v>0</v>
      </c>
      <c r="AI158" s="286">
        <f>IF('3b - EUR - conv.'!AI158=0,0,'3a - EUR - local'!AI158/'3b - EUR - conv.'!AI158)</f>
        <v>0</v>
      </c>
      <c r="AJ158" s="286">
        <f>IF('3b - EUR - conv.'!AJ158=0,0,'3a - EUR - local'!AJ158/'3b - EUR - conv.'!AJ158)</f>
        <v>0</v>
      </c>
      <c r="AK158" s="286">
        <f>IF('3b - EUR - conv.'!AK158=0,0,'3a - EUR - local'!AK158/'3b - EUR - conv.'!AK158)</f>
        <v>0</v>
      </c>
      <c r="AL158" s="286">
        <f>IF('3b - EUR - conv.'!AL158=0,0,'3a - EUR - local'!AL158/'3b - EUR - conv.'!AL158)</f>
        <v>0</v>
      </c>
      <c r="AM158" s="286">
        <f>IF('3b - EUR - conv.'!AM158=0,0,'3a - EUR - local'!AM158/'3b - EUR - conv.'!AM158)</f>
        <v>0</v>
      </c>
      <c r="AN158" s="286">
        <f>IF('3b - EUR - conv.'!AN158=0,0,'3a - EUR - local'!AN158/'3b - EUR - conv.'!AN158)</f>
        <v>0</v>
      </c>
      <c r="AO158" s="286">
        <f>IF('3b - EUR - conv.'!AO158=0,0,'3a - EUR - local'!AO158/'3b - EUR - conv.'!AO158)</f>
        <v>0</v>
      </c>
      <c r="AP158" s="286">
        <f>IF('3b - EUR - conv.'!AP158=0,0,'3a - EUR - local'!AP158/'3b - EUR - conv.'!AP158)</f>
        <v>0</v>
      </c>
      <c r="AQ158" s="349"/>
    </row>
    <row r="159" spans="1:43" customFormat="1" ht="15.75" outlineLevel="2">
      <c r="A159" s="211" t="str">
        <f>A154&amp;"."&amp;A156&amp;"."&amp;A155&amp;"."&amp;B159</f>
        <v>1.c.4.3</v>
      </c>
      <c r="B159">
        <v>3</v>
      </c>
      <c r="C159" t="str">
        <f>'1-GBP'!C159</f>
        <v>Operator Other</v>
      </c>
      <c r="M159" s="286">
        <f>IF('3b - EUR - conv.'!M159=0,0,'3a - EUR - local'!M159/'3b - EUR - conv.'!M159)</f>
        <v>0</v>
      </c>
      <c r="N159" s="286">
        <f>IF('3b - EUR - conv.'!N159=0,0,'3a - EUR - local'!N159/'3b - EUR - conv.'!N159)</f>
        <v>0</v>
      </c>
      <c r="O159" s="286">
        <f>IF('3b - EUR - conv.'!O159=0,0,'3a - EUR - local'!O159/'3b - EUR - conv.'!O159)</f>
        <v>0</v>
      </c>
      <c r="P159" s="286">
        <f>IF('3b - EUR - conv.'!P159=0,0,'3a - EUR - local'!P159/'3b - EUR - conv.'!P159)</f>
        <v>0</v>
      </c>
      <c r="Q159" s="286">
        <f>IF('3b - EUR - conv.'!Q159=0,0,'3a - EUR - local'!Q159/'3b - EUR - conv.'!Q159)</f>
        <v>0</v>
      </c>
      <c r="R159" s="286">
        <f>IF('3b - EUR - conv.'!R159=0,0,'3a - EUR - local'!R159/'3b - EUR - conv.'!R159)</f>
        <v>0</v>
      </c>
      <c r="S159" s="286">
        <f>IF('3b - EUR - conv.'!S159=0,0,'3a - EUR - local'!S159/'3b - EUR - conv.'!S159)</f>
        <v>0</v>
      </c>
      <c r="T159" s="286">
        <f>IF('3b - EUR - conv.'!T159=0,0,'3a - EUR - local'!T159/'3b - EUR - conv.'!T159)</f>
        <v>0</v>
      </c>
      <c r="U159" s="286">
        <f>IF('3b - EUR - conv.'!U159=0,0,'3a - EUR - local'!U159/'3b - EUR - conv.'!U159)</f>
        <v>0</v>
      </c>
      <c r="V159" s="286">
        <f>IF('3b - EUR - conv.'!V159=0,0,'3a - EUR - local'!V159/'3b - EUR - conv.'!V159)</f>
        <v>0</v>
      </c>
      <c r="W159" s="286">
        <f>IF('3b - EUR - conv.'!W159=0,0,'3a - EUR - local'!W159/'3b - EUR - conv.'!W159)</f>
        <v>0</v>
      </c>
      <c r="X159" s="286">
        <f>IF('3b - EUR - conv.'!X159=0,0,'3a - EUR - local'!X159/'3b - EUR - conv.'!X159)</f>
        <v>0</v>
      </c>
      <c r="Y159" s="286">
        <f>IF('3b - EUR - conv.'!Y159=0,0,'3a - EUR - local'!Y159/'3b - EUR - conv.'!Y159)</f>
        <v>0</v>
      </c>
      <c r="Z159" s="286">
        <f>IF('3b - EUR - conv.'!Z159=0,0,'3a - EUR - local'!Z159/'3b - EUR - conv.'!Z159)</f>
        <v>0</v>
      </c>
      <c r="AA159" s="286">
        <f>IF('3b - EUR - conv.'!AA159=0,0,'3a - EUR - local'!AA159/'3b - EUR - conv.'!AA159)</f>
        <v>0</v>
      </c>
      <c r="AB159" s="286">
        <f>IF('3b - EUR - conv.'!AB159=0,0,'3a - EUR - local'!AB159/'3b - EUR - conv.'!AB159)</f>
        <v>0</v>
      </c>
      <c r="AC159" s="286">
        <f>IF('3b - EUR - conv.'!AC159=0,0,'3a - EUR - local'!AC159/'3b - EUR - conv.'!AC159)</f>
        <v>0</v>
      </c>
      <c r="AD159" s="286">
        <f>IF('3b - EUR - conv.'!AD159=0,0,'3a - EUR - local'!AD159/'3b - EUR - conv.'!AD159)</f>
        <v>0</v>
      </c>
      <c r="AE159" s="286">
        <f>IF('3b - EUR - conv.'!AE159=0,0,'3a - EUR - local'!AE159/'3b - EUR - conv.'!AE159)</f>
        <v>0</v>
      </c>
      <c r="AF159" s="286">
        <f>IF('3b - EUR - conv.'!AF159=0,0,'3a - EUR - local'!AF159/'3b - EUR - conv.'!AF159)</f>
        <v>0</v>
      </c>
      <c r="AG159" s="286">
        <f>IF('3b - EUR - conv.'!AG159=0,0,'3a - EUR - local'!AG159/'3b - EUR - conv.'!AG159)</f>
        <v>0</v>
      </c>
      <c r="AH159" s="286">
        <f>IF('3b - EUR - conv.'!AH159=0,0,'3a - EUR - local'!AH159/'3b - EUR - conv.'!AH159)</f>
        <v>0</v>
      </c>
      <c r="AI159" s="286">
        <f>IF('3b - EUR - conv.'!AI159=0,0,'3a - EUR - local'!AI159/'3b - EUR - conv.'!AI159)</f>
        <v>0</v>
      </c>
      <c r="AJ159" s="286">
        <f>IF('3b - EUR - conv.'!AJ159=0,0,'3a - EUR - local'!AJ159/'3b - EUR - conv.'!AJ159)</f>
        <v>0</v>
      </c>
      <c r="AK159" s="286">
        <f>IF('3b - EUR - conv.'!AK159=0,0,'3a - EUR - local'!AK159/'3b - EUR - conv.'!AK159)</f>
        <v>0</v>
      </c>
      <c r="AL159" s="286">
        <f>IF('3b - EUR - conv.'!AL159=0,0,'3a - EUR - local'!AL159/'3b - EUR - conv.'!AL159)</f>
        <v>0</v>
      </c>
      <c r="AM159" s="286">
        <f>IF('3b - EUR - conv.'!AM159=0,0,'3a - EUR - local'!AM159/'3b - EUR - conv.'!AM159)</f>
        <v>0</v>
      </c>
      <c r="AN159" s="286">
        <f>IF('3b - EUR - conv.'!AN159=0,0,'3a - EUR - local'!AN159/'3b - EUR - conv.'!AN159)</f>
        <v>0</v>
      </c>
      <c r="AO159" s="286">
        <f>IF('3b - EUR - conv.'!AO159=0,0,'3a - EUR - local'!AO159/'3b - EUR - conv.'!AO159)</f>
        <v>0</v>
      </c>
      <c r="AP159" s="286">
        <f>IF('3b - EUR - conv.'!AP159=0,0,'3a - EUR - local'!AP159/'3b - EUR - conv.'!AP159)</f>
        <v>0</v>
      </c>
      <c r="AQ159" s="349"/>
    </row>
    <row r="160" spans="1:43" customFormat="1" ht="15.75" outlineLevel="2">
      <c r="A160" s="211" t="str">
        <f>A154&amp;"."&amp;A156&amp;"."&amp;A155&amp;"."&amp;B160</f>
        <v>1.c.4.4</v>
      </c>
      <c r="B160">
        <v>4</v>
      </c>
      <c r="C160" t="str">
        <f>'1-GBP'!C160</f>
        <v/>
      </c>
      <c r="M160" s="286">
        <f>IF('3b - EUR - conv.'!M160=0,0,'3a - EUR - local'!M160/'3b - EUR - conv.'!M160)</f>
        <v>0</v>
      </c>
      <c r="N160" s="286">
        <f>IF('3b - EUR - conv.'!N160=0,0,'3a - EUR - local'!N160/'3b - EUR - conv.'!N160)</f>
        <v>0</v>
      </c>
      <c r="O160" s="286">
        <f>IF('3b - EUR - conv.'!O160=0,0,'3a - EUR - local'!O160/'3b - EUR - conv.'!O160)</f>
        <v>0</v>
      </c>
      <c r="P160" s="286">
        <f>IF('3b - EUR - conv.'!P160=0,0,'3a - EUR - local'!P160/'3b - EUR - conv.'!P160)</f>
        <v>0</v>
      </c>
      <c r="Q160" s="286">
        <f>IF('3b - EUR - conv.'!Q160=0,0,'3a - EUR - local'!Q160/'3b - EUR - conv.'!Q160)</f>
        <v>0</v>
      </c>
      <c r="R160" s="286">
        <f>IF('3b - EUR - conv.'!R160=0,0,'3a - EUR - local'!R160/'3b - EUR - conv.'!R160)</f>
        <v>0</v>
      </c>
      <c r="S160" s="286">
        <f>IF('3b - EUR - conv.'!S160=0,0,'3a - EUR - local'!S160/'3b - EUR - conv.'!S160)</f>
        <v>0</v>
      </c>
      <c r="T160" s="286">
        <f>IF('3b - EUR - conv.'!T160=0,0,'3a - EUR - local'!T160/'3b - EUR - conv.'!T160)</f>
        <v>0</v>
      </c>
      <c r="U160" s="286">
        <f>IF('3b - EUR - conv.'!U160=0,0,'3a - EUR - local'!U160/'3b - EUR - conv.'!U160)</f>
        <v>0</v>
      </c>
      <c r="V160" s="286">
        <f>IF('3b - EUR - conv.'!V160=0,0,'3a - EUR - local'!V160/'3b - EUR - conv.'!V160)</f>
        <v>0</v>
      </c>
      <c r="W160" s="286">
        <f>IF('3b - EUR - conv.'!W160=0,0,'3a - EUR - local'!W160/'3b - EUR - conv.'!W160)</f>
        <v>0</v>
      </c>
      <c r="X160" s="286">
        <f>IF('3b - EUR - conv.'!X160=0,0,'3a - EUR - local'!X160/'3b - EUR - conv.'!X160)</f>
        <v>0</v>
      </c>
      <c r="Y160" s="286">
        <f>IF('3b - EUR - conv.'!Y160=0,0,'3a - EUR - local'!Y160/'3b - EUR - conv.'!Y160)</f>
        <v>0</v>
      </c>
      <c r="Z160" s="286">
        <f>IF('3b - EUR - conv.'!Z160=0,0,'3a - EUR - local'!Z160/'3b - EUR - conv.'!Z160)</f>
        <v>0</v>
      </c>
      <c r="AA160" s="286">
        <f>IF('3b - EUR - conv.'!AA160=0,0,'3a - EUR - local'!AA160/'3b - EUR - conv.'!AA160)</f>
        <v>0</v>
      </c>
      <c r="AB160" s="286">
        <f>IF('3b - EUR - conv.'!AB160=0,0,'3a - EUR - local'!AB160/'3b - EUR - conv.'!AB160)</f>
        <v>0</v>
      </c>
      <c r="AC160" s="286">
        <f>IF('3b - EUR - conv.'!AC160=0,0,'3a - EUR - local'!AC160/'3b - EUR - conv.'!AC160)</f>
        <v>0</v>
      </c>
      <c r="AD160" s="286">
        <f>IF('3b - EUR - conv.'!AD160=0,0,'3a - EUR - local'!AD160/'3b - EUR - conv.'!AD160)</f>
        <v>0</v>
      </c>
      <c r="AE160" s="286">
        <f>IF('3b - EUR - conv.'!AE160=0,0,'3a - EUR - local'!AE160/'3b - EUR - conv.'!AE160)</f>
        <v>0</v>
      </c>
      <c r="AF160" s="286">
        <f>IF('3b - EUR - conv.'!AF160=0,0,'3a - EUR - local'!AF160/'3b - EUR - conv.'!AF160)</f>
        <v>0</v>
      </c>
      <c r="AG160" s="286">
        <f>IF('3b - EUR - conv.'!AG160=0,0,'3a - EUR - local'!AG160/'3b - EUR - conv.'!AG160)</f>
        <v>0</v>
      </c>
      <c r="AH160" s="286">
        <f>IF('3b - EUR - conv.'!AH160=0,0,'3a - EUR - local'!AH160/'3b - EUR - conv.'!AH160)</f>
        <v>0</v>
      </c>
      <c r="AI160" s="286">
        <f>IF('3b - EUR - conv.'!AI160=0,0,'3a - EUR - local'!AI160/'3b - EUR - conv.'!AI160)</f>
        <v>0</v>
      </c>
      <c r="AJ160" s="286">
        <f>IF('3b - EUR - conv.'!AJ160=0,0,'3a - EUR - local'!AJ160/'3b - EUR - conv.'!AJ160)</f>
        <v>0</v>
      </c>
      <c r="AK160" s="286">
        <f>IF('3b - EUR - conv.'!AK160=0,0,'3a - EUR - local'!AK160/'3b - EUR - conv.'!AK160)</f>
        <v>0</v>
      </c>
      <c r="AL160" s="286">
        <f>IF('3b - EUR - conv.'!AL160=0,0,'3a - EUR - local'!AL160/'3b - EUR - conv.'!AL160)</f>
        <v>0</v>
      </c>
      <c r="AM160" s="286">
        <f>IF('3b - EUR - conv.'!AM160=0,0,'3a - EUR - local'!AM160/'3b - EUR - conv.'!AM160)</f>
        <v>0</v>
      </c>
      <c r="AN160" s="286">
        <f>IF('3b - EUR - conv.'!AN160=0,0,'3a - EUR - local'!AN160/'3b - EUR - conv.'!AN160)</f>
        <v>0</v>
      </c>
      <c r="AO160" s="286">
        <f>IF('3b - EUR - conv.'!AO160=0,0,'3a - EUR - local'!AO160/'3b - EUR - conv.'!AO160)</f>
        <v>0</v>
      </c>
      <c r="AP160" s="286">
        <f>IF('3b - EUR - conv.'!AP160=0,0,'3a - EUR - local'!AP160/'3b - EUR - conv.'!AP160)</f>
        <v>0</v>
      </c>
      <c r="AQ160" s="349"/>
    </row>
    <row r="161" spans="1:43" customFormat="1" ht="15.75" outlineLevel="2">
      <c r="A161" s="211" t="str">
        <f>A154&amp;"."&amp;A156&amp;"."&amp;A155&amp;"."&amp;B161</f>
        <v>1.c.4.5</v>
      </c>
      <c r="B161">
        <v>5</v>
      </c>
      <c r="C161" t="str">
        <f>'1-GBP'!C161</f>
        <v/>
      </c>
      <c r="M161" s="286">
        <f>IF('3b - EUR - conv.'!M161=0,0,'3a - EUR - local'!M161/'3b - EUR - conv.'!M161)</f>
        <v>0</v>
      </c>
      <c r="N161" s="286">
        <f>IF('3b - EUR - conv.'!N161=0,0,'3a - EUR - local'!N161/'3b - EUR - conv.'!N161)</f>
        <v>0</v>
      </c>
      <c r="O161" s="286">
        <f>IF('3b - EUR - conv.'!O161=0,0,'3a - EUR - local'!O161/'3b - EUR - conv.'!O161)</f>
        <v>0</v>
      </c>
      <c r="P161" s="286">
        <f>IF('3b - EUR - conv.'!P161=0,0,'3a - EUR - local'!P161/'3b - EUR - conv.'!P161)</f>
        <v>0</v>
      </c>
      <c r="Q161" s="286">
        <f>IF('3b - EUR - conv.'!Q161=0,0,'3a - EUR - local'!Q161/'3b - EUR - conv.'!Q161)</f>
        <v>0</v>
      </c>
      <c r="R161" s="286">
        <f>IF('3b - EUR - conv.'!R161=0,0,'3a - EUR - local'!R161/'3b - EUR - conv.'!R161)</f>
        <v>0</v>
      </c>
      <c r="S161" s="286">
        <f>IF('3b - EUR - conv.'!S161=0,0,'3a - EUR - local'!S161/'3b - EUR - conv.'!S161)</f>
        <v>0</v>
      </c>
      <c r="T161" s="286">
        <f>IF('3b - EUR - conv.'!T161=0,0,'3a - EUR - local'!T161/'3b - EUR - conv.'!T161)</f>
        <v>0</v>
      </c>
      <c r="U161" s="286">
        <f>IF('3b - EUR - conv.'!U161=0,0,'3a - EUR - local'!U161/'3b - EUR - conv.'!U161)</f>
        <v>0</v>
      </c>
      <c r="V161" s="286">
        <f>IF('3b - EUR - conv.'!V161=0,0,'3a - EUR - local'!V161/'3b - EUR - conv.'!V161)</f>
        <v>0</v>
      </c>
      <c r="W161" s="286">
        <f>IF('3b - EUR - conv.'!W161=0,0,'3a - EUR - local'!W161/'3b - EUR - conv.'!W161)</f>
        <v>0</v>
      </c>
      <c r="X161" s="286">
        <f>IF('3b - EUR - conv.'!X161=0,0,'3a - EUR - local'!X161/'3b - EUR - conv.'!X161)</f>
        <v>0</v>
      </c>
      <c r="Y161" s="286">
        <f>IF('3b - EUR - conv.'!Y161=0,0,'3a - EUR - local'!Y161/'3b - EUR - conv.'!Y161)</f>
        <v>0</v>
      </c>
      <c r="Z161" s="286">
        <f>IF('3b - EUR - conv.'!Z161=0,0,'3a - EUR - local'!Z161/'3b - EUR - conv.'!Z161)</f>
        <v>0</v>
      </c>
      <c r="AA161" s="286">
        <f>IF('3b - EUR - conv.'!AA161=0,0,'3a - EUR - local'!AA161/'3b - EUR - conv.'!AA161)</f>
        <v>0</v>
      </c>
      <c r="AB161" s="286">
        <f>IF('3b - EUR - conv.'!AB161=0,0,'3a - EUR - local'!AB161/'3b - EUR - conv.'!AB161)</f>
        <v>0</v>
      </c>
      <c r="AC161" s="286">
        <f>IF('3b - EUR - conv.'!AC161=0,0,'3a - EUR - local'!AC161/'3b - EUR - conv.'!AC161)</f>
        <v>0</v>
      </c>
      <c r="AD161" s="286">
        <f>IF('3b - EUR - conv.'!AD161=0,0,'3a - EUR - local'!AD161/'3b - EUR - conv.'!AD161)</f>
        <v>0</v>
      </c>
      <c r="AE161" s="286">
        <f>IF('3b - EUR - conv.'!AE161=0,0,'3a - EUR - local'!AE161/'3b - EUR - conv.'!AE161)</f>
        <v>0</v>
      </c>
      <c r="AF161" s="286">
        <f>IF('3b - EUR - conv.'!AF161=0,0,'3a - EUR - local'!AF161/'3b - EUR - conv.'!AF161)</f>
        <v>0</v>
      </c>
      <c r="AG161" s="286">
        <f>IF('3b - EUR - conv.'!AG161=0,0,'3a - EUR - local'!AG161/'3b - EUR - conv.'!AG161)</f>
        <v>0</v>
      </c>
      <c r="AH161" s="286">
        <f>IF('3b - EUR - conv.'!AH161=0,0,'3a - EUR - local'!AH161/'3b - EUR - conv.'!AH161)</f>
        <v>0</v>
      </c>
      <c r="AI161" s="286">
        <f>IF('3b - EUR - conv.'!AI161=0,0,'3a - EUR - local'!AI161/'3b - EUR - conv.'!AI161)</f>
        <v>0</v>
      </c>
      <c r="AJ161" s="286">
        <f>IF('3b - EUR - conv.'!AJ161=0,0,'3a - EUR - local'!AJ161/'3b - EUR - conv.'!AJ161)</f>
        <v>0</v>
      </c>
      <c r="AK161" s="286">
        <f>IF('3b - EUR - conv.'!AK161=0,0,'3a - EUR - local'!AK161/'3b - EUR - conv.'!AK161)</f>
        <v>0</v>
      </c>
      <c r="AL161" s="286">
        <f>IF('3b - EUR - conv.'!AL161=0,0,'3a - EUR - local'!AL161/'3b - EUR - conv.'!AL161)</f>
        <v>0</v>
      </c>
      <c r="AM161" s="286">
        <f>IF('3b - EUR - conv.'!AM161=0,0,'3a - EUR - local'!AM161/'3b - EUR - conv.'!AM161)</f>
        <v>0</v>
      </c>
      <c r="AN161" s="286">
        <f>IF('3b - EUR - conv.'!AN161=0,0,'3a - EUR - local'!AN161/'3b - EUR - conv.'!AN161)</f>
        <v>0</v>
      </c>
      <c r="AO161" s="286">
        <f>IF('3b - EUR - conv.'!AO161=0,0,'3a - EUR - local'!AO161/'3b - EUR - conv.'!AO161)</f>
        <v>0</v>
      </c>
      <c r="AP161" s="286">
        <f>IF('3b - EUR - conv.'!AP161=0,0,'3a - EUR - local'!AP161/'3b - EUR - conv.'!AP161)</f>
        <v>0</v>
      </c>
      <c r="AQ161" s="349"/>
    </row>
    <row r="162" spans="1:43" customFormat="1" ht="15.75" outlineLevel="2">
      <c r="A162" s="211" t="str">
        <f>A154&amp;"."&amp;A156&amp;"."&amp;A155&amp;"."&amp;B162</f>
        <v>1.c.4.6</v>
      </c>
      <c r="B162">
        <v>6</v>
      </c>
      <c r="C162" t="str">
        <f>'1-GBP'!C162</f>
        <v/>
      </c>
      <c r="M162" s="286">
        <f>IF('3b - EUR - conv.'!M162=0,0,'3a - EUR - local'!M162/'3b - EUR - conv.'!M162)</f>
        <v>0</v>
      </c>
      <c r="N162" s="286">
        <f>IF('3b - EUR - conv.'!N162=0,0,'3a - EUR - local'!N162/'3b - EUR - conv.'!N162)</f>
        <v>0</v>
      </c>
      <c r="O162" s="286">
        <f>IF('3b - EUR - conv.'!O162=0,0,'3a - EUR - local'!O162/'3b - EUR - conv.'!O162)</f>
        <v>0</v>
      </c>
      <c r="P162" s="286">
        <f>IF('3b - EUR - conv.'!P162=0,0,'3a - EUR - local'!P162/'3b - EUR - conv.'!P162)</f>
        <v>0</v>
      </c>
      <c r="Q162" s="286">
        <f>IF('3b - EUR - conv.'!Q162=0,0,'3a - EUR - local'!Q162/'3b - EUR - conv.'!Q162)</f>
        <v>0</v>
      </c>
      <c r="R162" s="286">
        <f>IF('3b - EUR - conv.'!R162=0,0,'3a - EUR - local'!R162/'3b - EUR - conv.'!R162)</f>
        <v>0</v>
      </c>
      <c r="S162" s="286">
        <f>IF('3b - EUR - conv.'!S162=0,0,'3a - EUR - local'!S162/'3b - EUR - conv.'!S162)</f>
        <v>0</v>
      </c>
      <c r="T162" s="286">
        <f>IF('3b - EUR - conv.'!T162=0,0,'3a - EUR - local'!T162/'3b - EUR - conv.'!T162)</f>
        <v>0</v>
      </c>
      <c r="U162" s="286">
        <f>IF('3b - EUR - conv.'!U162=0,0,'3a - EUR - local'!U162/'3b - EUR - conv.'!U162)</f>
        <v>0</v>
      </c>
      <c r="V162" s="286">
        <f>IF('3b - EUR - conv.'!V162=0,0,'3a - EUR - local'!V162/'3b - EUR - conv.'!V162)</f>
        <v>0</v>
      </c>
      <c r="W162" s="286">
        <f>IF('3b - EUR - conv.'!W162=0,0,'3a - EUR - local'!W162/'3b - EUR - conv.'!W162)</f>
        <v>0</v>
      </c>
      <c r="X162" s="286">
        <f>IF('3b - EUR - conv.'!X162=0,0,'3a - EUR - local'!X162/'3b - EUR - conv.'!X162)</f>
        <v>0</v>
      </c>
      <c r="Y162" s="286">
        <f>IF('3b - EUR - conv.'!Y162=0,0,'3a - EUR - local'!Y162/'3b - EUR - conv.'!Y162)</f>
        <v>0</v>
      </c>
      <c r="Z162" s="286">
        <f>IF('3b - EUR - conv.'!Z162=0,0,'3a - EUR - local'!Z162/'3b - EUR - conv.'!Z162)</f>
        <v>0</v>
      </c>
      <c r="AA162" s="286">
        <f>IF('3b - EUR - conv.'!AA162=0,0,'3a - EUR - local'!AA162/'3b - EUR - conv.'!AA162)</f>
        <v>0</v>
      </c>
      <c r="AB162" s="286">
        <f>IF('3b - EUR - conv.'!AB162=0,0,'3a - EUR - local'!AB162/'3b - EUR - conv.'!AB162)</f>
        <v>0</v>
      </c>
      <c r="AC162" s="286">
        <f>IF('3b - EUR - conv.'!AC162=0,0,'3a - EUR - local'!AC162/'3b - EUR - conv.'!AC162)</f>
        <v>0</v>
      </c>
      <c r="AD162" s="286">
        <f>IF('3b - EUR - conv.'!AD162=0,0,'3a - EUR - local'!AD162/'3b - EUR - conv.'!AD162)</f>
        <v>0</v>
      </c>
      <c r="AE162" s="286">
        <f>IF('3b - EUR - conv.'!AE162=0,0,'3a - EUR - local'!AE162/'3b - EUR - conv.'!AE162)</f>
        <v>0</v>
      </c>
      <c r="AF162" s="286">
        <f>IF('3b - EUR - conv.'!AF162=0,0,'3a - EUR - local'!AF162/'3b - EUR - conv.'!AF162)</f>
        <v>0</v>
      </c>
      <c r="AG162" s="286">
        <f>IF('3b - EUR - conv.'!AG162=0,0,'3a - EUR - local'!AG162/'3b - EUR - conv.'!AG162)</f>
        <v>0</v>
      </c>
      <c r="AH162" s="286">
        <f>IF('3b - EUR - conv.'!AH162=0,0,'3a - EUR - local'!AH162/'3b - EUR - conv.'!AH162)</f>
        <v>0</v>
      </c>
      <c r="AI162" s="286">
        <f>IF('3b - EUR - conv.'!AI162=0,0,'3a - EUR - local'!AI162/'3b - EUR - conv.'!AI162)</f>
        <v>0</v>
      </c>
      <c r="AJ162" s="286">
        <f>IF('3b - EUR - conv.'!AJ162=0,0,'3a - EUR - local'!AJ162/'3b - EUR - conv.'!AJ162)</f>
        <v>0</v>
      </c>
      <c r="AK162" s="286">
        <f>IF('3b - EUR - conv.'!AK162=0,0,'3a - EUR - local'!AK162/'3b - EUR - conv.'!AK162)</f>
        <v>0</v>
      </c>
      <c r="AL162" s="286">
        <f>IF('3b - EUR - conv.'!AL162=0,0,'3a - EUR - local'!AL162/'3b - EUR - conv.'!AL162)</f>
        <v>0</v>
      </c>
      <c r="AM162" s="286">
        <f>IF('3b - EUR - conv.'!AM162=0,0,'3a - EUR - local'!AM162/'3b - EUR - conv.'!AM162)</f>
        <v>0</v>
      </c>
      <c r="AN162" s="286">
        <f>IF('3b - EUR - conv.'!AN162=0,0,'3a - EUR - local'!AN162/'3b - EUR - conv.'!AN162)</f>
        <v>0</v>
      </c>
      <c r="AO162" s="286">
        <f>IF('3b - EUR - conv.'!AO162=0,0,'3a - EUR - local'!AO162/'3b - EUR - conv.'!AO162)</f>
        <v>0</v>
      </c>
      <c r="AP162" s="286">
        <f>IF('3b - EUR - conv.'!AP162=0,0,'3a - EUR - local'!AP162/'3b - EUR - conv.'!AP162)</f>
        <v>0</v>
      </c>
      <c r="AQ162" s="349"/>
    </row>
    <row r="163" spans="1:43" customFormat="1" ht="15.75" outlineLevel="2">
      <c r="A163" s="211" t="str">
        <f>A154&amp;"."&amp;A156&amp;"."&amp;A155&amp;"."&amp;B163</f>
        <v>1.c.4.7</v>
      </c>
      <c r="B163">
        <v>7</v>
      </c>
      <c r="C163" t="str">
        <f>'1-GBP'!C163</f>
        <v/>
      </c>
      <c r="M163" s="286">
        <f>IF('3b - EUR - conv.'!M163=0,0,'3a - EUR - local'!M163/'3b - EUR - conv.'!M163)</f>
        <v>0</v>
      </c>
      <c r="N163" s="286">
        <f>IF('3b - EUR - conv.'!N163=0,0,'3a - EUR - local'!N163/'3b - EUR - conv.'!N163)</f>
        <v>0</v>
      </c>
      <c r="O163" s="286">
        <f>IF('3b - EUR - conv.'!O163=0,0,'3a - EUR - local'!O163/'3b - EUR - conv.'!O163)</f>
        <v>0</v>
      </c>
      <c r="P163" s="286">
        <f>IF('3b - EUR - conv.'!P163=0,0,'3a - EUR - local'!P163/'3b - EUR - conv.'!P163)</f>
        <v>0</v>
      </c>
      <c r="Q163" s="286">
        <f>IF('3b - EUR - conv.'!Q163=0,0,'3a - EUR - local'!Q163/'3b - EUR - conv.'!Q163)</f>
        <v>0</v>
      </c>
      <c r="R163" s="286">
        <f>IF('3b - EUR - conv.'!R163=0,0,'3a - EUR - local'!R163/'3b - EUR - conv.'!R163)</f>
        <v>0</v>
      </c>
      <c r="S163" s="286">
        <f>IF('3b - EUR - conv.'!S163=0,0,'3a - EUR - local'!S163/'3b - EUR - conv.'!S163)</f>
        <v>0</v>
      </c>
      <c r="T163" s="286">
        <f>IF('3b - EUR - conv.'!T163=0,0,'3a - EUR - local'!T163/'3b - EUR - conv.'!T163)</f>
        <v>0</v>
      </c>
      <c r="U163" s="286">
        <f>IF('3b - EUR - conv.'!U163=0,0,'3a - EUR - local'!U163/'3b - EUR - conv.'!U163)</f>
        <v>0</v>
      </c>
      <c r="V163" s="286">
        <f>IF('3b - EUR - conv.'!V163=0,0,'3a - EUR - local'!V163/'3b - EUR - conv.'!V163)</f>
        <v>0</v>
      </c>
      <c r="W163" s="286">
        <f>IF('3b - EUR - conv.'!W163=0,0,'3a - EUR - local'!W163/'3b - EUR - conv.'!W163)</f>
        <v>0</v>
      </c>
      <c r="X163" s="286">
        <f>IF('3b - EUR - conv.'!X163=0,0,'3a - EUR - local'!X163/'3b - EUR - conv.'!X163)</f>
        <v>0</v>
      </c>
      <c r="Y163" s="286">
        <f>IF('3b - EUR - conv.'!Y163=0,0,'3a - EUR - local'!Y163/'3b - EUR - conv.'!Y163)</f>
        <v>0</v>
      </c>
      <c r="Z163" s="286">
        <f>IF('3b - EUR - conv.'!Z163=0,0,'3a - EUR - local'!Z163/'3b - EUR - conv.'!Z163)</f>
        <v>0</v>
      </c>
      <c r="AA163" s="286">
        <f>IF('3b - EUR - conv.'!AA163=0,0,'3a - EUR - local'!AA163/'3b - EUR - conv.'!AA163)</f>
        <v>0</v>
      </c>
      <c r="AB163" s="286">
        <f>IF('3b - EUR - conv.'!AB163=0,0,'3a - EUR - local'!AB163/'3b - EUR - conv.'!AB163)</f>
        <v>0</v>
      </c>
      <c r="AC163" s="286">
        <f>IF('3b - EUR - conv.'!AC163=0,0,'3a - EUR - local'!AC163/'3b - EUR - conv.'!AC163)</f>
        <v>0</v>
      </c>
      <c r="AD163" s="286">
        <f>IF('3b - EUR - conv.'!AD163=0,0,'3a - EUR - local'!AD163/'3b - EUR - conv.'!AD163)</f>
        <v>0</v>
      </c>
      <c r="AE163" s="286">
        <f>IF('3b - EUR - conv.'!AE163=0,0,'3a - EUR - local'!AE163/'3b - EUR - conv.'!AE163)</f>
        <v>0</v>
      </c>
      <c r="AF163" s="286">
        <f>IF('3b - EUR - conv.'!AF163=0,0,'3a - EUR - local'!AF163/'3b - EUR - conv.'!AF163)</f>
        <v>0</v>
      </c>
      <c r="AG163" s="286">
        <f>IF('3b - EUR - conv.'!AG163=0,0,'3a - EUR - local'!AG163/'3b - EUR - conv.'!AG163)</f>
        <v>0</v>
      </c>
      <c r="AH163" s="286">
        <f>IF('3b - EUR - conv.'!AH163=0,0,'3a - EUR - local'!AH163/'3b - EUR - conv.'!AH163)</f>
        <v>0</v>
      </c>
      <c r="AI163" s="286">
        <f>IF('3b - EUR - conv.'!AI163=0,0,'3a - EUR - local'!AI163/'3b - EUR - conv.'!AI163)</f>
        <v>0</v>
      </c>
      <c r="AJ163" s="286">
        <f>IF('3b - EUR - conv.'!AJ163=0,0,'3a - EUR - local'!AJ163/'3b - EUR - conv.'!AJ163)</f>
        <v>0</v>
      </c>
      <c r="AK163" s="286">
        <f>IF('3b - EUR - conv.'!AK163=0,0,'3a - EUR - local'!AK163/'3b - EUR - conv.'!AK163)</f>
        <v>0</v>
      </c>
      <c r="AL163" s="286">
        <f>IF('3b - EUR - conv.'!AL163=0,0,'3a - EUR - local'!AL163/'3b - EUR - conv.'!AL163)</f>
        <v>0</v>
      </c>
      <c r="AM163" s="286">
        <f>IF('3b - EUR - conv.'!AM163=0,0,'3a - EUR - local'!AM163/'3b - EUR - conv.'!AM163)</f>
        <v>0</v>
      </c>
      <c r="AN163" s="286">
        <f>IF('3b - EUR - conv.'!AN163=0,0,'3a - EUR - local'!AN163/'3b - EUR - conv.'!AN163)</f>
        <v>0</v>
      </c>
      <c r="AO163" s="286">
        <f>IF('3b - EUR - conv.'!AO163=0,0,'3a - EUR - local'!AO163/'3b - EUR - conv.'!AO163)</f>
        <v>0</v>
      </c>
      <c r="AP163" s="286">
        <f>IF('3b - EUR - conv.'!AP163=0,0,'3a - EUR - local'!AP163/'3b - EUR - conv.'!AP163)</f>
        <v>0</v>
      </c>
      <c r="AQ163" s="349"/>
    </row>
    <row r="164" spans="1:43" customFormat="1" ht="15.75" outlineLevel="2">
      <c r="A164" s="211" t="str">
        <f>A154&amp;"."&amp;A156&amp;"."&amp;A155&amp;"."&amp;B164</f>
        <v>1.c.4.8</v>
      </c>
      <c r="B164">
        <v>8</v>
      </c>
      <c r="C164" t="str">
        <f>'1-GBP'!C164</f>
        <v/>
      </c>
      <c r="M164" s="286">
        <f>IF('3b - EUR - conv.'!M164=0,0,'3a - EUR - local'!M164/'3b - EUR - conv.'!M164)</f>
        <v>0</v>
      </c>
      <c r="N164" s="286">
        <f>IF('3b - EUR - conv.'!N164=0,0,'3a - EUR - local'!N164/'3b - EUR - conv.'!N164)</f>
        <v>0</v>
      </c>
      <c r="O164" s="286">
        <f>IF('3b - EUR - conv.'!O164=0,0,'3a - EUR - local'!O164/'3b - EUR - conv.'!O164)</f>
        <v>0</v>
      </c>
      <c r="P164" s="286">
        <f>IF('3b - EUR - conv.'!P164=0,0,'3a - EUR - local'!P164/'3b - EUR - conv.'!P164)</f>
        <v>0</v>
      </c>
      <c r="Q164" s="286">
        <f>IF('3b - EUR - conv.'!Q164=0,0,'3a - EUR - local'!Q164/'3b - EUR - conv.'!Q164)</f>
        <v>0</v>
      </c>
      <c r="R164" s="286">
        <f>IF('3b - EUR - conv.'!R164=0,0,'3a - EUR - local'!R164/'3b - EUR - conv.'!R164)</f>
        <v>0</v>
      </c>
      <c r="S164" s="286">
        <f>IF('3b - EUR - conv.'!S164=0,0,'3a - EUR - local'!S164/'3b - EUR - conv.'!S164)</f>
        <v>0</v>
      </c>
      <c r="T164" s="286">
        <f>IF('3b - EUR - conv.'!T164=0,0,'3a - EUR - local'!T164/'3b - EUR - conv.'!T164)</f>
        <v>0</v>
      </c>
      <c r="U164" s="286">
        <f>IF('3b - EUR - conv.'!U164=0,0,'3a - EUR - local'!U164/'3b - EUR - conv.'!U164)</f>
        <v>0</v>
      </c>
      <c r="V164" s="286">
        <f>IF('3b - EUR - conv.'!V164=0,0,'3a - EUR - local'!V164/'3b - EUR - conv.'!V164)</f>
        <v>0</v>
      </c>
      <c r="W164" s="286">
        <f>IF('3b - EUR - conv.'!W164=0,0,'3a - EUR - local'!W164/'3b - EUR - conv.'!W164)</f>
        <v>0</v>
      </c>
      <c r="X164" s="286">
        <f>IF('3b - EUR - conv.'!X164=0,0,'3a - EUR - local'!X164/'3b - EUR - conv.'!X164)</f>
        <v>0</v>
      </c>
      <c r="Y164" s="286">
        <f>IF('3b - EUR - conv.'!Y164=0,0,'3a - EUR - local'!Y164/'3b - EUR - conv.'!Y164)</f>
        <v>0</v>
      </c>
      <c r="Z164" s="286">
        <f>IF('3b - EUR - conv.'!Z164=0,0,'3a - EUR - local'!Z164/'3b - EUR - conv.'!Z164)</f>
        <v>0</v>
      </c>
      <c r="AA164" s="286">
        <f>IF('3b - EUR - conv.'!AA164=0,0,'3a - EUR - local'!AA164/'3b - EUR - conv.'!AA164)</f>
        <v>0</v>
      </c>
      <c r="AB164" s="286">
        <f>IF('3b - EUR - conv.'!AB164=0,0,'3a - EUR - local'!AB164/'3b - EUR - conv.'!AB164)</f>
        <v>0</v>
      </c>
      <c r="AC164" s="286">
        <f>IF('3b - EUR - conv.'!AC164=0,0,'3a - EUR - local'!AC164/'3b - EUR - conv.'!AC164)</f>
        <v>0</v>
      </c>
      <c r="AD164" s="286">
        <f>IF('3b - EUR - conv.'!AD164=0,0,'3a - EUR - local'!AD164/'3b - EUR - conv.'!AD164)</f>
        <v>0</v>
      </c>
      <c r="AE164" s="286">
        <f>IF('3b - EUR - conv.'!AE164=0,0,'3a - EUR - local'!AE164/'3b - EUR - conv.'!AE164)</f>
        <v>0</v>
      </c>
      <c r="AF164" s="286">
        <f>IF('3b - EUR - conv.'!AF164=0,0,'3a - EUR - local'!AF164/'3b - EUR - conv.'!AF164)</f>
        <v>0</v>
      </c>
      <c r="AG164" s="286">
        <f>IF('3b - EUR - conv.'!AG164=0,0,'3a - EUR - local'!AG164/'3b - EUR - conv.'!AG164)</f>
        <v>0</v>
      </c>
      <c r="AH164" s="286">
        <f>IF('3b - EUR - conv.'!AH164=0,0,'3a - EUR - local'!AH164/'3b - EUR - conv.'!AH164)</f>
        <v>0</v>
      </c>
      <c r="AI164" s="286">
        <f>IF('3b - EUR - conv.'!AI164=0,0,'3a - EUR - local'!AI164/'3b - EUR - conv.'!AI164)</f>
        <v>0</v>
      </c>
      <c r="AJ164" s="286">
        <f>IF('3b - EUR - conv.'!AJ164=0,0,'3a - EUR - local'!AJ164/'3b - EUR - conv.'!AJ164)</f>
        <v>0</v>
      </c>
      <c r="AK164" s="286">
        <f>IF('3b - EUR - conv.'!AK164=0,0,'3a - EUR - local'!AK164/'3b - EUR - conv.'!AK164)</f>
        <v>0</v>
      </c>
      <c r="AL164" s="286">
        <f>IF('3b - EUR - conv.'!AL164=0,0,'3a - EUR - local'!AL164/'3b - EUR - conv.'!AL164)</f>
        <v>0</v>
      </c>
      <c r="AM164" s="286">
        <f>IF('3b - EUR - conv.'!AM164=0,0,'3a - EUR - local'!AM164/'3b - EUR - conv.'!AM164)</f>
        <v>0</v>
      </c>
      <c r="AN164" s="286">
        <f>IF('3b - EUR - conv.'!AN164=0,0,'3a - EUR - local'!AN164/'3b - EUR - conv.'!AN164)</f>
        <v>0</v>
      </c>
      <c r="AO164" s="286">
        <f>IF('3b - EUR - conv.'!AO164=0,0,'3a - EUR - local'!AO164/'3b - EUR - conv.'!AO164)</f>
        <v>0</v>
      </c>
      <c r="AP164" s="286">
        <f>IF('3b - EUR - conv.'!AP164=0,0,'3a - EUR - local'!AP164/'3b - EUR - conv.'!AP164)</f>
        <v>0</v>
      </c>
      <c r="AQ164" s="349"/>
    </row>
    <row r="165" spans="1:43" customFormat="1" ht="15.75" outlineLevel="2">
      <c r="A165" s="211" t="str">
        <f>A154&amp;"."&amp;A156&amp;"."&amp;A155&amp;"."&amp;B165</f>
        <v>1.c.4.9</v>
      </c>
      <c r="B165">
        <v>9</v>
      </c>
      <c r="C165" t="str">
        <f>'1-GBP'!C165</f>
        <v/>
      </c>
      <c r="M165" s="286">
        <f>IF('3b - EUR - conv.'!M165=0,0,'3a - EUR - local'!M165/'3b - EUR - conv.'!M165)</f>
        <v>0</v>
      </c>
      <c r="N165" s="286">
        <f>IF('3b - EUR - conv.'!N165=0,0,'3a - EUR - local'!N165/'3b - EUR - conv.'!N165)</f>
        <v>0</v>
      </c>
      <c r="O165" s="286">
        <f>IF('3b - EUR - conv.'!O165=0,0,'3a - EUR - local'!O165/'3b - EUR - conv.'!O165)</f>
        <v>0</v>
      </c>
      <c r="P165" s="286">
        <f>IF('3b - EUR - conv.'!P165=0,0,'3a - EUR - local'!P165/'3b - EUR - conv.'!P165)</f>
        <v>0</v>
      </c>
      <c r="Q165" s="286">
        <f>IF('3b - EUR - conv.'!Q165=0,0,'3a - EUR - local'!Q165/'3b - EUR - conv.'!Q165)</f>
        <v>0</v>
      </c>
      <c r="R165" s="286">
        <f>IF('3b - EUR - conv.'!R165=0,0,'3a - EUR - local'!R165/'3b - EUR - conv.'!R165)</f>
        <v>0</v>
      </c>
      <c r="S165" s="286">
        <f>IF('3b - EUR - conv.'!S165=0,0,'3a - EUR - local'!S165/'3b - EUR - conv.'!S165)</f>
        <v>0</v>
      </c>
      <c r="T165" s="286">
        <f>IF('3b - EUR - conv.'!T165=0,0,'3a - EUR - local'!T165/'3b - EUR - conv.'!T165)</f>
        <v>0</v>
      </c>
      <c r="U165" s="286">
        <f>IF('3b - EUR - conv.'!U165=0,0,'3a - EUR - local'!U165/'3b - EUR - conv.'!U165)</f>
        <v>0</v>
      </c>
      <c r="V165" s="286">
        <f>IF('3b - EUR - conv.'!V165=0,0,'3a - EUR - local'!V165/'3b - EUR - conv.'!V165)</f>
        <v>0</v>
      </c>
      <c r="W165" s="286">
        <f>IF('3b - EUR - conv.'!W165=0,0,'3a - EUR - local'!W165/'3b - EUR - conv.'!W165)</f>
        <v>0</v>
      </c>
      <c r="X165" s="286">
        <f>IF('3b - EUR - conv.'!X165=0,0,'3a - EUR - local'!X165/'3b - EUR - conv.'!X165)</f>
        <v>0</v>
      </c>
      <c r="Y165" s="286">
        <f>IF('3b - EUR - conv.'!Y165=0,0,'3a - EUR - local'!Y165/'3b - EUR - conv.'!Y165)</f>
        <v>0</v>
      </c>
      <c r="Z165" s="286">
        <f>IF('3b - EUR - conv.'!Z165=0,0,'3a - EUR - local'!Z165/'3b - EUR - conv.'!Z165)</f>
        <v>0</v>
      </c>
      <c r="AA165" s="286">
        <f>IF('3b - EUR - conv.'!AA165=0,0,'3a - EUR - local'!AA165/'3b - EUR - conv.'!AA165)</f>
        <v>0</v>
      </c>
      <c r="AB165" s="286">
        <f>IF('3b - EUR - conv.'!AB165=0,0,'3a - EUR - local'!AB165/'3b - EUR - conv.'!AB165)</f>
        <v>0</v>
      </c>
      <c r="AC165" s="286">
        <f>IF('3b - EUR - conv.'!AC165=0,0,'3a - EUR - local'!AC165/'3b - EUR - conv.'!AC165)</f>
        <v>0</v>
      </c>
      <c r="AD165" s="286">
        <f>IF('3b - EUR - conv.'!AD165=0,0,'3a - EUR - local'!AD165/'3b - EUR - conv.'!AD165)</f>
        <v>0</v>
      </c>
      <c r="AE165" s="286">
        <f>IF('3b - EUR - conv.'!AE165=0,0,'3a - EUR - local'!AE165/'3b - EUR - conv.'!AE165)</f>
        <v>0</v>
      </c>
      <c r="AF165" s="286">
        <f>IF('3b - EUR - conv.'!AF165=0,0,'3a - EUR - local'!AF165/'3b - EUR - conv.'!AF165)</f>
        <v>0</v>
      </c>
      <c r="AG165" s="286">
        <f>IF('3b - EUR - conv.'!AG165=0,0,'3a - EUR - local'!AG165/'3b - EUR - conv.'!AG165)</f>
        <v>0</v>
      </c>
      <c r="AH165" s="286">
        <f>IF('3b - EUR - conv.'!AH165=0,0,'3a - EUR - local'!AH165/'3b - EUR - conv.'!AH165)</f>
        <v>0</v>
      </c>
      <c r="AI165" s="286">
        <f>IF('3b - EUR - conv.'!AI165=0,0,'3a - EUR - local'!AI165/'3b - EUR - conv.'!AI165)</f>
        <v>0</v>
      </c>
      <c r="AJ165" s="286">
        <f>IF('3b - EUR - conv.'!AJ165=0,0,'3a - EUR - local'!AJ165/'3b - EUR - conv.'!AJ165)</f>
        <v>0</v>
      </c>
      <c r="AK165" s="286">
        <f>IF('3b - EUR - conv.'!AK165=0,0,'3a - EUR - local'!AK165/'3b - EUR - conv.'!AK165)</f>
        <v>0</v>
      </c>
      <c r="AL165" s="286">
        <f>IF('3b - EUR - conv.'!AL165=0,0,'3a - EUR - local'!AL165/'3b - EUR - conv.'!AL165)</f>
        <v>0</v>
      </c>
      <c r="AM165" s="286">
        <f>IF('3b - EUR - conv.'!AM165=0,0,'3a - EUR - local'!AM165/'3b - EUR - conv.'!AM165)</f>
        <v>0</v>
      </c>
      <c r="AN165" s="286">
        <f>IF('3b - EUR - conv.'!AN165=0,0,'3a - EUR - local'!AN165/'3b - EUR - conv.'!AN165)</f>
        <v>0</v>
      </c>
      <c r="AO165" s="286">
        <f>IF('3b - EUR - conv.'!AO165=0,0,'3a - EUR - local'!AO165/'3b - EUR - conv.'!AO165)</f>
        <v>0</v>
      </c>
      <c r="AP165" s="286">
        <f>IF('3b - EUR - conv.'!AP165=0,0,'3a - EUR - local'!AP165/'3b - EUR - conv.'!AP165)</f>
        <v>0</v>
      </c>
      <c r="AQ165" s="349"/>
    </row>
    <row r="166" spans="1:43" customFormat="1" ht="15.75" outlineLevel="2">
      <c r="A166" s="211" t="str">
        <f>A154&amp;"."&amp;A156&amp;"."&amp;A155&amp;"."&amp;B166</f>
        <v>1.c.4.10</v>
      </c>
      <c r="B166">
        <v>10</v>
      </c>
      <c r="C166" t="str">
        <f>'1-GBP'!C166</f>
        <v/>
      </c>
      <c r="M166" s="286">
        <f>IF('3b - EUR - conv.'!M166=0,0,'3a - EUR - local'!M166/'3b - EUR - conv.'!M166)</f>
        <v>0</v>
      </c>
      <c r="N166" s="286">
        <f>IF('3b - EUR - conv.'!N166=0,0,'3a - EUR - local'!N166/'3b - EUR - conv.'!N166)</f>
        <v>0</v>
      </c>
      <c r="O166" s="286">
        <f>IF('3b - EUR - conv.'!O166=0,0,'3a - EUR - local'!O166/'3b - EUR - conv.'!O166)</f>
        <v>0</v>
      </c>
      <c r="P166" s="286">
        <f>IF('3b - EUR - conv.'!P166=0,0,'3a - EUR - local'!P166/'3b - EUR - conv.'!P166)</f>
        <v>0</v>
      </c>
      <c r="Q166" s="286">
        <f>IF('3b - EUR - conv.'!Q166=0,0,'3a - EUR - local'!Q166/'3b - EUR - conv.'!Q166)</f>
        <v>0</v>
      </c>
      <c r="R166" s="286">
        <f>IF('3b - EUR - conv.'!R166=0,0,'3a - EUR - local'!R166/'3b - EUR - conv.'!R166)</f>
        <v>0</v>
      </c>
      <c r="S166" s="286">
        <f>IF('3b - EUR - conv.'!S166=0,0,'3a - EUR - local'!S166/'3b - EUR - conv.'!S166)</f>
        <v>0</v>
      </c>
      <c r="T166" s="286">
        <f>IF('3b - EUR - conv.'!T166=0,0,'3a - EUR - local'!T166/'3b - EUR - conv.'!T166)</f>
        <v>0</v>
      </c>
      <c r="U166" s="286">
        <f>IF('3b - EUR - conv.'!U166=0,0,'3a - EUR - local'!U166/'3b - EUR - conv.'!U166)</f>
        <v>0</v>
      </c>
      <c r="V166" s="286">
        <f>IF('3b - EUR - conv.'!V166=0,0,'3a - EUR - local'!V166/'3b - EUR - conv.'!V166)</f>
        <v>0</v>
      </c>
      <c r="W166" s="286">
        <f>IF('3b - EUR - conv.'!W166=0,0,'3a - EUR - local'!W166/'3b - EUR - conv.'!W166)</f>
        <v>0</v>
      </c>
      <c r="X166" s="286">
        <f>IF('3b - EUR - conv.'!X166=0,0,'3a - EUR - local'!X166/'3b - EUR - conv.'!X166)</f>
        <v>0</v>
      </c>
      <c r="Y166" s="286">
        <f>IF('3b - EUR - conv.'!Y166=0,0,'3a - EUR - local'!Y166/'3b - EUR - conv.'!Y166)</f>
        <v>0</v>
      </c>
      <c r="Z166" s="286">
        <f>IF('3b - EUR - conv.'!Z166=0,0,'3a - EUR - local'!Z166/'3b - EUR - conv.'!Z166)</f>
        <v>0</v>
      </c>
      <c r="AA166" s="286">
        <f>IF('3b - EUR - conv.'!AA166=0,0,'3a - EUR - local'!AA166/'3b - EUR - conv.'!AA166)</f>
        <v>0</v>
      </c>
      <c r="AB166" s="286">
        <f>IF('3b - EUR - conv.'!AB166=0,0,'3a - EUR - local'!AB166/'3b - EUR - conv.'!AB166)</f>
        <v>0</v>
      </c>
      <c r="AC166" s="286">
        <f>IF('3b - EUR - conv.'!AC166=0,0,'3a - EUR - local'!AC166/'3b - EUR - conv.'!AC166)</f>
        <v>0</v>
      </c>
      <c r="AD166" s="286">
        <f>IF('3b - EUR - conv.'!AD166=0,0,'3a - EUR - local'!AD166/'3b - EUR - conv.'!AD166)</f>
        <v>0</v>
      </c>
      <c r="AE166" s="286">
        <f>IF('3b - EUR - conv.'!AE166=0,0,'3a - EUR - local'!AE166/'3b - EUR - conv.'!AE166)</f>
        <v>0</v>
      </c>
      <c r="AF166" s="286">
        <f>IF('3b - EUR - conv.'!AF166=0,0,'3a - EUR - local'!AF166/'3b - EUR - conv.'!AF166)</f>
        <v>0</v>
      </c>
      <c r="AG166" s="286">
        <f>IF('3b - EUR - conv.'!AG166=0,0,'3a - EUR - local'!AG166/'3b - EUR - conv.'!AG166)</f>
        <v>0</v>
      </c>
      <c r="AH166" s="286">
        <f>IF('3b - EUR - conv.'!AH166=0,0,'3a - EUR - local'!AH166/'3b - EUR - conv.'!AH166)</f>
        <v>0</v>
      </c>
      <c r="AI166" s="286">
        <f>IF('3b - EUR - conv.'!AI166=0,0,'3a - EUR - local'!AI166/'3b - EUR - conv.'!AI166)</f>
        <v>0</v>
      </c>
      <c r="AJ166" s="286">
        <f>IF('3b - EUR - conv.'!AJ166=0,0,'3a - EUR - local'!AJ166/'3b - EUR - conv.'!AJ166)</f>
        <v>0</v>
      </c>
      <c r="AK166" s="286">
        <f>IF('3b - EUR - conv.'!AK166=0,0,'3a - EUR - local'!AK166/'3b - EUR - conv.'!AK166)</f>
        <v>0</v>
      </c>
      <c r="AL166" s="286">
        <f>IF('3b - EUR - conv.'!AL166=0,0,'3a - EUR - local'!AL166/'3b - EUR - conv.'!AL166)</f>
        <v>0</v>
      </c>
      <c r="AM166" s="286">
        <f>IF('3b - EUR - conv.'!AM166=0,0,'3a - EUR - local'!AM166/'3b - EUR - conv.'!AM166)</f>
        <v>0</v>
      </c>
      <c r="AN166" s="286">
        <f>IF('3b - EUR - conv.'!AN166=0,0,'3a - EUR - local'!AN166/'3b - EUR - conv.'!AN166)</f>
        <v>0</v>
      </c>
      <c r="AO166" s="286">
        <f>IF('3b - EUR - conv.'!AO166=0,0,'3a - EUR - local'!AO166/'3b - EUR - conv.'!AO166)</f>
        <v>0</v>
      </c>
      <c r="AP166" s="286">
        <f>IF('3b - EUR - conv.'!AP166=0,0,'3a - EUR - local'!AP166/'3b - EUR - conv.'!AP166)</f>
        <v>0</v>
      </c>
      <c r="AQ166" s="349"/>
    </row>
    <row r="167" spans="1:43" customFormat="1" ht="15.75" outlineLevel="2">
      <c r="A167" s="211" t="str">
        <f>A154&amp;"."&amp;A156&amp;"."&amp;A155&amp;"."&amp;B167</f>
        <v>1.c.4.11</v>
      </c>
      <c r="B167">
        <v>11</v>
      </c>
      <c r="C167" t="str">
        <f>'1-GBP'!C167</f>
        <v/>
      </c>
      <c r="M167" s="286">
        <f>IF('3b - EUR - conv.'!M167=0,0,'3a - EUR - local'!M167/'3b - EUR - conv.'!M167)</f>
        <v>0</v>
      </c>
      <c r="N167" s="286">
        <f>IF('3b - EUR - conv.'!N167=0,0,'3a - EUR - local'!N167/'3b - EUR - conv.'!N167)</f>
        <v>0</v>
      </c>
      <c r="O167" s="286">
        <f>IF('3b - EUR - conv.'!O167=0,0,'3a - EUR - local'!O167/'3b - EUR - conv.'!O167)</f>
        <v>0</v>
      </c>
      <c r="P167" s="286">
        <f>IF('3b - EUR - conv.'!P167=0,0,'3a - EUR - local'!P167/'3b - EUR - conv.'!P167)</f>
        <v>0</v>
      </c>
      <c r="Q167" s="286">
        <f>IF('3b - EUR - conv.'!Q167=0,0,'3a - EUR - local'!Q167/'3b - EUR - conv.'!Q167)</f>
        <v>0</v>
      </c>
      <c r="R167" s="286">
        <f>IF('3b - EUR - conv.'!R167=0,0,'3a - EUR - local'!R167/'3b - EUR - conv.'!R167)</f>
        <v>0</v>
      </c>
      <c r="S167" s="286">
        <f>IF('3b - EUR - conv.'!S167=0,0,'3a - EUR - local'!S167/'3b - EUR - conv.'!S167)</f>
        <v>0</v>
      </c>
      <c r="T167" s="286">
        <f>IF('3b - EUR - conv.'!T167=0,0,'3a - EUR - local'!T167/'3b - EUR - conv.'!T167)</f>
        <v>0</v>
      </c>
      <c r="U167" s="286">
        <f>IF('3b - EUR - conv.'!U167=0,0,'3a - EUR - local'!U167/'3b - EUR - conv.'!U167)</f>
        <v>0</v>
      </c>
      <c r="V167" s="286">
        <f>IF('3b - EUR - conv.'!V167=0,0,'3a - EUR - local'!V167/'3b - EUR - conv.'!V167)</f>
        <v>0</v>
      </c>
      <c r="W167" s="286">
        <f>IF('3b - EUR - conv.'!W167=0,0,'3a - EUR - local'!W167/'3b - EUR - conv.'!W167)</f>
        <v>0</v>
      </c>
      <c r="X167" s="286">
        <f>IF('3b - EUR - conv.'!X167=0,0,'3a - EUR - local'!X167/'3b - EUR - conv.'!X167)</f>
        <v>0</v>
      </c>
      <c r="Y167" s="286">
        <f>IF('3b - EUR - conv.'!Y167=0,0,'3a - EUR - local'!Y167/'3b - EUR - conv.'!Y167)</f>
        <v>0</v>
      </c>
      <c r="Z167" s="286">
        <f>IF('3b - EUR - conv.'!Z167=0,0,'3a - EUR - local'!Z167/'3b - EUR - conv.'!Z167)</f>
        <v>0</v>
      </c>
      <c r="AA167" s="286">
        <f>IF('3b - EUR - conv.'!AA167=0,0,'3a - EUR - local'!AA167/'3b - EUR - conv.'!AA167)</f>
        <v>0</v>
      </c>
      <c r="AB167" s="286">
        <f>IF('3b - EUR - conv.'!AB167=0,0,'3a - EUR - local'!AB167/'3b - EUR - conv.'!AB167)</f>
        <v>0</v>
      </c>
      <c r="AC167" s="286">
        <f>IF('3b - EUR - conv.'!AC167=0,0,'3a - EUR - local'!AC167/'3b - EUR - conv.'!AC167)</f>
        <v>0</v>
      </c>
      <c r="AD167" s="286">
        <f>IF('3b - EUR - conv.'!AD167=0,0,'3a - EUR - local'!AD167/'3b - EUR - conv.'!AD167)</f>
        <v>0</v>
      </c>
      <c r="AE167" s="286">
        <f>IF('3b - EUR - conv.'!AE167=0,0,'3a - EUR - local'!AE167/'3b - EUR - conv.'!AE167)</f>
        <v>0</v>
      </c>
      <c r="AF167" s="286">
        <f>IF('3b - EUR - conv.'!AF167=0,0,'3a - EUR - local'!AF167/'3b - EUR - conv.'!AF167)</f>
        <v>0</v>
      </c>
      <c r="AG167" s="286">
        <f>IF('3b - EUR - conv.'!AG167=0,0,'3a - EUR - local'!AG167/'3b - EUR - conv.'!AG167)</f>
        <v>0</v>
      </c>
      <c r="AH167" s="286">
        <f>IF('3b - EUR - conv.'!AH167=0,0,'3a - EUR - local'!AH167/'3b - EUR - conv.'!AH167)</f>
        <v>0</v>
      </c>
      <c r="AI167" s="286">
        <f>IF('3b - EUR - conv.'!AI167=0,0,'3a - EUR - local'!AI167/'3b - EUR - conv.'!AI167)</f>
        <v>0</v>
      </c>
      <c r="AJ167" s="286">
        <f>IF('3b - EUR - conv.'!AJ167=0,0,'3a - EUR - local'!AJ167/'3b - EUR - conv.'!AJ167)</f>
        <v>0</v>
      </c>
      <c r="AK167" s="286">
        <f>IF('3b - EUR - conv.'!AK167=0,0,'3a - EUR - local'!AK167/'3b - EUR - conv.'!AK167)</f>
        <v>0</v>
      </c>
      <c r="AL167" s="286">
        <f>IF('3b - EUR - conv.'!AL167=0,0,'3a - EUR - local'!AL167/'3b - EUR - conv.'!AL167)</f>
        <v>0</v>
      </c>
      <c r="AM167" s="286">
        <f>IF('3b - EUR - conv.'!AM167=0,0,'3a - EUR - local'!AM167/'3b - EUR - conv.'!AM167)</f>
        <v>0</v>
      </c>
      <c r="AN167" s="286">
        <f>IF('3b - EUR - conv.'!AN167=0,0,'3a - EUR - local'!AN167/'3b - EUR - conv.'!AN167)</f>
        <v>0</v>
      </c>
      <c r="AO167" s="286">
        <f>IF('3b - EUR - conv.'!AO167=0,0,'3a - EUR - local'!AO167/'3b - EUR - conv.'!AO167)</f>
        <v>0</v>
      </c>
      <c r="AP167" s="286">
        <f>IF('3b - EUR - conv.'!AP167=0,0,'3a - EUR - local'!AP167/'3b - EUR - conv.'!AP167)</f>
        <v>0</v>
      </c>
      <c r="AQ167" s="349"/>
    </row>
    <row r="168" spans="1:43" customFormat="1" ht="15.75" outlineLevel="2">
      <c r="A168" s="211" t="str">
        <f>A154&amp;"."&amp;A156&amp;"."&amp;A155&amp;"."&amp;B168</f>
        <v>1.c.4.12</v>
      </c>
      <c r="B168">
        <v>12</v>
      </c>
      <c r="C168" t="str">
        <f>'1-GBP'!C168</f>
        <v/>
      </c>
      <c r="M168" s="286">
        <f>IF('3b - EUR - conv.'!M168=0,0,'3a - EUR - local'!M168/'3b - EUR - conv.'!M168)</f>
        <v>0</v>
      </c>
      <c r="N168" s="286">
        <f>IF('3b - EUR - conv.'!N168=0,0,'3a - EUR - local'!N168/'3b - EUR - conv.'!N168)</f>
        <v>0</v>
      </c>
      <c r="O168" s="286">
        <f>IF('3b - EUR - conv.'!O168=0,0,'3a - EUR - local'!O168/'3b - EUR - conv.'!O168)</f>
        <v>0</v>
      </c>
      <c r="P168" s="286">
        <f>IF('3b - EUR - conv.'!P168=0,0,'3a - EUR - local'!P168/'3b - EUR - conv.'!P168)</f>
        <v>0</v>
      </c>
      <c r="Q168" s="286">
        <f>IF('3b - EUR - conv.'!Q168=0,0,'3a - EUR - local'!Q168/'3b - EUR - conv.'!Q168)</f>
        <v>0</v>
      </c>
      <c r="R168" s="286">
        <f>IF('3b - EUR - conv.'!R168=0,0,'3a - EUR - local'!R168/'3b - EUR - conv.'!R168)</f>
        <v>0</v>
      </c>
      <c r="S168" s="286">
        <f>IF('3b - EUR - conv.'!S168=0,0,'3a - EUR - local'!S168/'3b - EUR - conv.'!S168)</f>
        <v>0</v>
      </c>
      <c r="T168" s="286">
        <f>IF('3b - EUR - conv.'!T168=0,0,'3a - EUR - local'!T168/'3b - EUR - conv.'!T168)</f>
        <v>0</v>
      </c>
      <c r="U168" s="286">
        <f>IF('3b - EUR - conv.'!U168=0,0,'3a - EUR - local'!U168/'3b - EUR - conv.'!U168)</f>
        <v>0</v>
      </c>
      <c r="V168" s="286">
        <f>IF('3b - EUR - conv.'!V168=0,0,'3a - EUR - local'!V168/'3b - EUR - conv.'!V168)</f>
        <v>0</v>
      </c>
      <c r="W168" s="286">
        <f>IF('3b - EUR - conv.'!W168=0,0,'3a - EUR - local'!W168/'3b - EUR - conv.'!W168)</f>
        <v>0</v>
      </c>
      <c r="X168" s="286">
        <f>IF('3b - EUR - conv.'!X168=0,0,'3a - EUR - local'!X168/'3b - EUR - conv.'!X168)</f>
        <v>0</v>
      </c>
      <c r="Y168" s="286">
        <f>IF('3b - EUR - conv.'!Y168=0,0,'3a - EUR - local'!Y168/'3b - EUR - conv.'!Y168)</f>
        <v>0</v>
      </c>
      <c r="Z168" s="286">
        <f>IF('3b - EUR - conv.'!Z168=0,0,'3a - EUR - local'!Z168/'3b - EUR - conv.'!Z168)</f>
        <v>0</v>
      </c>
      <c r="AA168" s="286">
        <f>IF('3b - EUR - conv.'!AA168=0,0,'3a - EUR - local'!AA168/'3b - EUR - conv.'!AA168)</f>
        <v>0</v>
      </c>
      <c r="AB168" s="286">
        <f>IF('3b - EUR - conv.'!AB168=0,0,'3a - EUR - local'!AB168/'3b - EUR - conv.'!AB168)</f>
        <v>0</v>
      </c>
      <c r="AC168" s="286">
        <f>IF('3b - EUR - conv.'!AC168=0,0,'3a - EUR - local'!AC168/'3b - EUR - conv.'!AC168)</f>
        <v>0</v>
      </c>
      <c r="AD168" s="286">
        <f>IF('3b - EUR - conv.'!AD168=0,0,'3a - EUR - local'!AD168/'3b - EUR - conv.'!AD168)</f>
        <v>0</v>
      </c>
      <c r="AE168" s="286">
        <f>IF('3b - EUR - conv.'!AE168=0,0,'3a - EUR - local'!AE168/'3b - EUR - conv.'!AE168)</f>
        <v>0</v>
      </c>
      <c r="AF168" s="286">
        <f>IF('3b - EUR - conv.'!AF168=0,0,'3a - EUR - local'!AF168/'3b - EUR - conv.'!AF168)</f>
        <v>0</v>
      </c>
      <c r="AG168" s="286">
        <f>IF('3b - EUR - conv.'!AG168=0,0,'3a - EUR - local'!AG168/'3b - EUR - conv.'!AG168)</f>
        <v>0</v>
      </c>
      <c r="AH168" s="286">
        <f>IF('3b - EUR - conv.'!AH168=0,0,'3a - EUR - local'!AH168/'3b - EUR - conv.'!AH168)</f>
        <v>0</v>
      </c>
      <c r="AI168" s="286">
        <f>IF('3b - EUR - conv.'!AI168=0,0,'3a - EUR - local'!AI168/'3b - EUR - conv.'!AI168)</f>
        <v>0</v>
      </c>
      <c r="AJ168" s="286">
        <f>IF('3b - EUR - conv.'!AJ168=0,0,'3a - EUR - local'!AJ168/'3b - EUR - conv.'!AJ168)</f>
        <v>0</v>
      </c>
      <c r="AK168" s="286">
        <f>IF('3b - EUR - conv.'!AK168=0,0,'3a - EUR - local'!AK168/'3b - EUR - conv.'!AK168)</f>
        <v>0</v>
      </c>
      <c r="AL168" s="286">
        <f>IF('3b - EUR - conv.'!AL168=0,0,'3a - EUR - local'!AL168/'3b - EUR - conv.'!AL168)</f>
        <v>0</v>
      </c>
      <c r="AM168" s="286">
        <f>IF('3b - EUR - conv.'!AM168=0,0,'3a - EUR - local'!AM168/'3b - EUR - conv.'!AM168)</f>
        <v>0</v>
      </c>
      <c r="AN168" s="286">
        <f>IF('3b - EUR - conv.'!AN168=0,0,'3a - EUR - local'!AN168/'3b - EUR - conv.'!AN168)</f>
        <v>0</v>
      </c>
      <c r="AO168" s="286">
        <f>IF('3b - EUR - conv.'!AO168=0,0,'3a - EUR - local'!AO168/'3b - EUR - conv.'!AO168)</f>
        <v>0</v>
      </c>
      <c r="AP168" s="286">
        <f>IF('3b - EUR - conv.'!AP168=0,0,'3a - EUR - local'!AP168/'3b - EUR - conv.'!AP168)</f>
        <v>0</v>
      </c>
      <c r="AQ168" s="349"/>
    </row>
    <row r="169" spans="1:43" customFormat="1" ht="15.75" outlineLevel="1">
      <c r="A169" s="212"/>
      <c r="B169" s="201">
        <f>B168-COUNTIFS(C157:C168,"")</f>
        <v>3</v>
      </c>
      <c r="C169" s="201" t="s">
        <v>285</v>
      </c>
      <c r="D169" s="201"/>
      <c r="E169" s="201"/>
      <c r="F169" s="201"/>
      <c r="G169" s="201"/>
      <c r="H169" s="201"/>
      <c r="I169" s="201"/>
      <c r="J169" s="201"/>
      <c r="K169" s="201"/>
      <c r="L169" s="201"/>
      <c r="M169" s="280">
        <f>SUM(M157:M168)</f>
        <v>0</v>
      </c>
      <c r="N169" s="280">
        <f t="shared" ref="N169" si="211">SUM(N157:N168)</f>
        <v>0</v>
      </c>
      <c r="O169" s="280">
        <f t="shared" ref="O169" si="212">SUM(O157:O168)</f>
        <v>0</v>
      </c>
      <c r="P169" s="280">
        <f t="shared" ref="P169" si="213">SUM(P157:P168)</f>
        <v>0</v>
      </c>
      <c r="Q169" s="280">
        <f t="shared" ref="Q169" si="214">SUM(Q157:Q168)</f>
        <v>0</v>
      </c>
      <c r="R169" s="280">
        <f t="shared" ref="R169" si="215">SUM(R157:R168)</f>
        <v>0</v>
      </c>
      <c r="S169" s="280">
        <f t="shared" ref="S169" si="216">SUM(S157:S168)</f>
        <v>0</v>
      </c>
      <c r="T169" s="280">
        <f t="shared" ref="T169" si="217">SUM(T157:T168)</f>
        <v>0</v>
      </c>
      <c r="U169" s="280">
        <f t="shared" ref="U169" si="218">SUM(U157:U168)</f>
        <v>0</v>
      </c>
      <c r="V169" s="280">
        <f t="shared" ref="V169" si="219">SUM(V157:V168)</f>
        <v>0</v>
      </c>
      <c r="W169" s="280">
        <f t="shared" ref="W169" si="220">SUM(W157:W168)</f>
        <v>0</v>
      </c>
      <c r="X169" s="280">
        <f t="shared" ref="X169" si="221">SUM(X157:X168)</f>
        <v>0</v>
      </c>
      <c r="Y169" s="280">
        <f t="shared" ref="Y169" si="222">SUM(Y157:Y168)</f>
        <v>0</v>
      </c>
      <c r="Z169" s="280">
        <f t="shared" ref="Z169" si="223">SUM(Z157:Z168)</f>
        <v>0</v>
      </c>
      <c r="AA169" s="280">
        <f t="shared" ref="AA169" si="224">SUM(AA157:AA168)</f>
        <v>0</v>
      </c>
      <c r="AB169" s="280">
        <f t="shared" ref="AB169" si="225">SUM(AB157:AB168)</f>
        <v>0</v>
      </c>
      <c r="AC169" s="280">
        <f t="shared" ref="AC169" si="226">SUM(AC157:AC168)</f>
        <v>0</v>
      </c>
      <c r="AD169" s="280">
        <f t="shared" ref="AD169" si="227">SUM(AD157:AD168)</f>
        <v>0</v>
      </c>
      <c r="AE169" s="280">
        <f t="shared" ref="AE169" si="228">SUM(AE157:AE168)</f>
        <v>0</v>
      </c>
      <c r="AF169" s="280">
        <f t="shared" ref="AF169" si="229">SUM(AF157:AF168)</f>
        <v>0</v>
      </c>
      <c r="AG169" s="280">
        <f t="shared" ref="AG169" si="230">SUM(AG157:AG168)</f>
        <v>0</v>
      </c>
      <c r="AH169" s="280">
        <f t="shared" ref="AH169" si="231">SUM(AH157:AH168)</f>
        <v>0</v>
      </c>
      <c r="AI169" s="280">
        <f t="shared" ref="AI169" si="232">SUM(AI157:AI168)</f>
        <v>0</v>
      </c>
      <c r="AJ169" s="280">
        <f t="shared" ref="AJ169" si="233">SUM(AJ157:AJ168)</f>
        <v>0</v>
      </c>
      <c r="AK169" s="280">
        <f t="shared" ref="AK169" si="234">SUM(AK157:AK168)</f>
        <v>0</v>
      </c>
      <c r="AL169" s="280">
        <f t="shared" ref="AL169" si="235">SUM(AL157:AL168)</f>
        <v>0</v>
      </c>
      <c r="AM169" s="280">
        <f t="shared" ref="AM169" si="236">SUM(AM157:AM168)</f>
        <v>0</v>
      </c>
      <c r="AN169" s="280">
        <f t="shared" ref="AN169" si="237">SUM(AN157:AN168)</f>
        <v>0</v>
      </c>
      <c r="AO169" s="280">
        <f t="shared" ref="AO169" si="238">SUM(AO157:AO168)</f>
        <v>0</v>
      </c>
      <c r="AP169" s="280">
        <f t="shared" ref="AP169" si="239">SUM(AP157:AP168)</f>
        <v>0</v>
      </c>
    </row>
    <row r="170" spans="1:43" customFormat="1" ht="15.75" outlineLevel="1">
      <c r="A170" s="211"/>
      <c r="M170" s="314"/>
      <c r="N170" s="314"/>
      <c r="O170" s="314"/>
      <c r="P170" s="314"/>
      <c r="Q170" s="314"/>
      <c r="R170" s="314"/>
      <c r="S170" s="314"/>
      <c r="T170" s="314"/>
      <c r="U170" s="314"/>
      <c r="V170" s="314"/>
      <c r="W170" s="314"/>
      <c r="X170" s="314"/>
      <c r="Y170" s="314"/>
      <c r="Z170" s="314"/>
      <c r="AA170" s="314"/>
      <c r="AB170" s="314"/>
      <c r="AC170" s="314"/>
      <c r="AD170" s="314"/>
      <c r="AE170" s="314"/>
      <c r="AF170" s="314"/>
      <c r="AG170" s="314"/>
      <c r="AH170" s="314"/>
      <c r="AI170" s="314"/>
      <c r="AJ170" s="314"/>
      <c r="AK170" s="314"/>
      <c r="AL170" s="314"/>
      <c r="AM170" s="314"/>
      <c r="AN170" s="314"/>
      <c r="AO170" s="314"/>
      <c r="AP170" s="314"/>
    </row>
    <row r="171" spans="1:43" customFormat="1" ht="15.75" outlineLevel="1">
      <c r="A171" s="220" t="s">
        <v>216</v>
      </c>
      <c r="B171" s="220" t="s">
        <v>286</v>
      </c>
      <c r="C171" s="220" t="s">
        <v>284</v>
      </c>
      <c r="D171" s="220"/>
      <c r="E171" s="220"/>
      <c r="F171" s="220"/>
      <c r="G171" s="220"/>
      <c r="H171" s="220"/>
      <c r="I171" s="220"/>
      <c r="J171" s="220"/>
      <c r="K171" s="220"/>
      <c r="L171" s="220"/>
      <c r="M171" s="315"/>
      <c r="N171" s="315"/>
      <c r="O171" s="315"/>
      <c r="P171" s="315"/>
      <c r="Q171" s="315"/>
      <c r="R171" s="315"/>
      <c r="S171" s="315"/>
      <c r="T171" s="315"/>
      <c r="U171" s="315"/>
      <c r="V171" s="315"/>
      <c r="W171" s="315"/>
      <c r="X171" s="315"/>
      <c r="Y171" s="315"/>
      <c r="Z171" s="315"/>
      <c r="AA171" s="315"/>
      <c r="AB171" s="315"/>
      <c r="AC171" s="315"/>
      <c r="AD171" s="315"/>
      <c r="AE171" s="315"/>
      <c r="AF171" s="315"/>
      <c r="AG171" s="315"/>
      <c r="AH171" s="315"/>
      <c r="AI171" s="315"/>
      <c r="AJ171" s="315"/>
      <c r="AK171" s="315"/>
      <c r="AL171" s="315"/>
      <c r="AM171" s="315"/>
      <c r="AN171" s="315"/>
      <c r="AO171" s="315"/>
      <c r="AP171" s="315"/>
    </row>
    <row r="172" spans="1:43" customFormat="1" ht="15.75" outlineLevel="2">
      <c r="A172" s="211" t="str">
        <f>A154&amp;"."&amp;A171&amp;"."&amp;A155&amp;"."&amp;B172</f>
        <v>1.o.4.1</v>
      </c>
      <c r="B172">
        <v>1</v>
      </c>
      <c r="C172" t="str">
        <f>'1-GBP'!C172</f>
        <v>Owners</v>
      </c>
      <c r="M172" s="286">
        <f>IF('3b - EUR - conv.'!M172=0,0,'3a - EUR - local'!M172/'3b - EUR - conv.'!M172)</f>
        <v>0</v>
      </c>
      <c r="N172" s="286">
        <f>IF('3b - EUR - conv.'!N172=0,0,'3a - EUR - local'!N172/'3b - EUR - conv.'!N172)</f>
        <v>0</v>
      </c>
      <c r="O172" s="286">
        <f>IF('3b - EUR - conv.'!O172=0,0,'3a - EUR - local'!O172/'3b - EUR - conv.'!O172)</f>
        <v>0</v>
      </c>
      <c r="P172" s="286">
        <f>IF('3b - EUR - conv.'!P172=0,0,'3a - EUR - local'!P172/'3b - EUR - conv.'!P172)</f>
        <v>0</v>
      </c>
      <c r="Q172" s="286">
        <f>IF('3b - EUR - conv.'!Q172=0,0,'3a - EUR - local'!Q172/'3b - EUR - conv.'!Q172)</f>
        <v>0</v>
      </c>
      <c r="R172" s="286">
        <f>IF('3b - EUR - conv.'!R172=0,0,'3a - EUR - local'!R172/'3b - EUR - conv.'!R172)</f>
        <v>0</v>
      </c>
      <c r="S172" s="286">
        <f>IF('3b - EUR - conv.'!S172=0,0,'3a - EUR - local'!S172/'3b - EUR - conv.'!S172)</f>
        <v>0</v>
      </c>
      <c r="T172" s="286">
        <f>IF('3b - EUR - conv.'!T172=0,0,'3a - EUR - local'!T172/'3b - EUR - conv.'!T172)</f>
        <v>0</v>
      </c>
      <c r="U172" s="286">
        <f>IF('3b - EUR - conv.'!U172=0,0,'3a - EUR - local'!U172/'3b - EUR - conv.'!U172)</f>
        <v>0</v>
      </c>
      <c r="V172" s="286">
        <f>IF('3b - EUR - conv.'!V172=0,0,'3a - EUR - local'!V172/'3b - EUR - conv.'!V172)</f>
        <v>0</v>
      </c>
      <c r="W172" s="286">
        <f>IF('3b - EUR - conv.'!W172=0,0,'3a - EUR - local'!W172/'3b - EUR - conv.'!W172)</f>
        <v>0</v>
      </c>
      <c r="X172" s="286">
        <f>IF('3b - EUR - conv.'!X172=0,0,'3a - EUR - local'!X172/'3b - EUR - conv.'!X172)</f>
        <v>0</v>
      </c>
      <c r="Y172" s="286">
        <f>IF('3b - EUR - conv.'!Y172=0,0,'3a - EUR - local'!Y172/'3b - EUR - conv.'!Y172)</f>
        <v>0</v>
      </c>
      <c r="Z172" s="286">
        <f>IF('3b - EUR - conv.'!Z172=0,0,'3a - EUR - local'!Z172/'3b - EUR - conv.'!Z172)</f>
        <v>0</v>
      </c>
      <c r="AA172" s="286">
        <f>IF('3b - EUR - conv.'!AA172=0,0,'3a - EUR - local'!AA172/'3b - EUR - conv.'!AA172)</f>
        <v>0</v>
      </c>
      <c r="AB172" s="286">
        <f>IF('3b - EUR - conv.'!AB172=0,0,'3a - EUR - local'!AB172/'3b - EUR - conv.'!AB172)</f>
        <v>0</v>
      </c>
      <c r="AC172" s="286">
        <f>IF('3b - EUR - conv.'!AC172=0,0,'3a - EUR - local'!AC172/'3b - EUR - conv.'!AC172)</f>
        <v>0</v>
      </c>
      <c r="AD172" s="286">
        <f>IF('3b - EUR - conv.'!AD172=0,0,'3a - EUR - local'!AD172/'3b - EUR - conv.'!AD172)</f>
        <v>0</v>
      </c>
      <c r="AE172" s="286">
        <f>IF('3b - EUR - conv.'!AE172=0,0,'3a - EUR - local'!AE172/'3b - EUR - conv.'!AE172)</f>
        <v>0</v>
      </c>
      <c r="AF172" s="286">
        <f>IF('3b - EUR - conv.'!AF172=0,0,'3a - EUR - local'!AF172/'3b - EUR - conv.'!AF172)</f>
        <v>0</v>
      </c>
      <c r="AG172" s="286">
        <f>IF('3b - EUR - conv.'!AG172=0,0,'3a - EUR - local'!AG172/'3b - EUR - conv.'!AG172)</f>
        <v>0</v>
      </c>
      <c r="AH172" s="286">
        <f>IF('3b - EUR - conv.'!AH172=0,0,'3a - EUR - local'!AH172/'3b - EUR - conv.'!AH172)</f>
        <v>0</v>
      </c>
      <c r="AI172" s="286">
        <f>IF('3b - EUR - conv.'!AI172=0,0,'3a - EUR - local'!AI172/'3b - EUR - conv.'!AI172)</f>
        <v>0</v>
      </c>
      <c r="AJ172" s="286">
        <f>IF('3b - EUR - conv.'!AJ172=0,0,'3a - EUR - local'!AJ172/'3b - EUR - conv.'!AJ172)</f>
        <v>0</v>
      </c>
      <c r="AK172" s="286">
        <f>IF('3b - EUR - conv.'!AK172=0,0,'3a - EUR - local'!AK172/'3b - EUR - conv.'!AK172)</f>
        <v>0</v>
      </c>
      <c r="AL172" s="286">
        <f>IF('3b - EUR - conv.'!AL172=0,0,'3a - EUR - local'!AL172/'3b - EUR - conv.'!AL172)</f>
        <v>0</v>
      </c>
      <c r="AM172" s="286">
        <f>IF('3b - EUR - conv.'!AM172=0,0,'3a - EUR - local'!AM172/'3b - EUR - conv.'!AM172)</f>
        <v>0</v>
      </c>
      <c r="AN172" s="286">
        <f>IF('3b - EUR - conv.'!AN172=0,0,'3a - EUR - local'!AN172/'3b - EUR - conv.'!AN172)</f>
        <v>0</v>
      </c>
      <c r="AO172" s="286">
        <f>IF('3b - EUR - conv.'!AO172=0,0,'3a - EUR - local'!AO172/'3b - EUR - conv.'!AO172)</f>
        <v>0</v>
      </c>
      <c r="AP172" s="286">
        <f>IF('3b - EUR - conv.'!AP172=0,0,'3a - EUR - local'!AP172/'3b - EUR - conv.'!AP172)</f>
        <v>0</v>
      </c>
      <c r="AQ172" s="349"/>
    </row>
    <row r="173" spans="1:43" customFormat="1" ht="15.75" outlineLevel="2">
      <c r="A173" s="211" t="str">
        <f>A154&amp;"."&amp;A171&amp;"."&amp;A155&amp;"."&amp;B173</f>
        <v>1.o.4.2</v>
      </c>
      <c r="B173">
        <v>2</v>
      </c>
      <c r="C173" t="str">
        <f>'1-GBP'!C173</f>
        <v>Other</v>
      </c>
      <c r="M173" s="286">
        <f>IF('3b - EUR - conv.'!M173=0,0,'3a - EUR - local'!M173/'3b - EUR - conv.'!M173)</f>
        <v>0</v>
      </c>
      <c r="N173" s="286">
        <f>IF('3b - EUR - conv.'!N173=0,0,'3a - EUR - local'!N173/'3b - EUR - conv.'!N173)</f>
        <v>0</v>
      </c>
      <c r="O173" s="286">
        <f>IF('3b - EUR - conv.'!O173=0,0,'3a - EUR - local'!O173/'3b - EUR - conv.'!O173)</f>
        <v>0</v>
      </c>
      <c r="P173" s="286">
        <f>IF('3b - EUR - conv.'!P173=0,0,'3a - EUR - local'!P173/'3b - EUR - conv.'!P173)</f>
        <v>0</v>
      </c>
      <c r="Q173" s="286">
        <f>IF('3b - EUR - conv.'!Q173=0,0,'3a - EUR - local'!Q173/'3b - EUR - conv.'!Q173)</f>
        <v>0</v>
      </c>
      <c r="R173" s="286">
        <f>IF('3b - EUR - conv.'!R173=0,0,'3a - EUR - local'!R173/'3b - EUR - conv.'!R173)</f>
        <v>0</v>
      </c>
      <c r="S173" s="286">
        <f>IF('3b - EUR - conv.'!S173=0,0,'3a - EUR - local'!S173/'3b - EUR - conv.'!S173)</f>
        <v>0</v>
      </c>
      <c r="T173" s="286">
        <f>IF('3b - EUR - conv.'!T173=0,0,'3a - EUR - local'!T173/'3b - EUR - conv.'!T173)</f>
        <v>0</v>
      </c>
      <c r="U173" s="286">
        <f>IF('3b - EUR - conv.'!U173=0,0,'3a - EUR - local'!U173/'3b - EUR - conv.'!U173)</f>
        <v>0</v>
      </c>
      <c r="V173" s="286">
        <f>IF('3b - EUR - conv.'!V173=0,0,'3a - EUR - local'!V173/'3b - EUR - conv.'!V173)</f>
        <v>0</v>
      </c>
      <c r="W173" s="286">
        <f>IF('3b - EUR - conv.'!W173=0,0,'3a - EUR - local'!W173/'3b - EUR - conv.'!W173)</f>
        <v>0</v>
      </c>
      <c r="X173" s="286">
        <f>IF('3b - EUR - conv.'!X173=0,0,'3a - EUR - local'!X173/'3b - EUR - conv.'!X173)</f>
        <v>0</v>
      </c>
      <c r="Y173" s="286">
        <f>IF('3b - EUR - conv.'!Y173=0,0,'3a - EUR - local'!Y173/'3b - EUR - conv.'!Y173)</f>
        <v>0</v>
      </c>
      <c r="Z173" s="286">
        <f>IF('3b - EUR - conv.'!Z173=0,0,'3a - EUR - local'!Z173/'3b - EUR - conv.'!Z173)</f>
        <v>0</v>
      </c>
      <c r="AA173" s="286">
        <f>IF('3b - EUR - conv.'!AA173=0,0,'3a - EUR - local'!AA173/'3b - EUR - conv.'!AA173)</f>
        <v>0</v>
      </c>
      <c r="AB173" s="286">
        <f>IF('3b - EUR - conv.'!AB173=0,0,'3a - EUR - local'!AB173/'3b - EUR - conv.'!AB173)</f>
        <v>0</v>
      </c>
      <c r="AC173" s="286">
        <f>IF('3b - EUR - conv.'!AC173=0,0,'3a - EUR - local'!AC173/'3b - EUR - conv.'!AC173)</f>
        <v>0</v>
      </c>
      <c r="AD173" s="286">
        <f>IF('3b - EUR - conv.'!AD173=0,0,'3a - EUR - local'!AD173/'3b - EUR - conv.'!AD173)</f>
        <v>0</v>
      </c>
      <c r="AE173" s="286">
        <f>IF('3b - EUR - conv.'!AE173=0,0,'3a - EUR - local'!AE173/'3b - EUR - conv.'!AE173)</f>
        <v>0</v>
      </c>
      <c r="AF173" s="286">
        <f>IF('3b - EUR - conv.'!AF173=0,0,'3a - EUR - local'!AF173/'3b - EUR - conv.'!AF173)</f>
        <v>0</v>
      </c>
      <c r="AG173" s="286">
        <f>IF('3b - EUR - conv.'!AG173=0,0,'3a - EUR - local'!AG173/'3b - EUR - conv.'!AG173)</f>
        <v>0</v>
      </c>
      <c r="AH173" s="286">
        <f>IF('3b - EUR - conv.'!AH173=0,0,'3a - EUR - local'!AH173/'3b - EUR - conv.'!AH173)</f>
        <v>0</v>
      </c>
      <c r="AI173" s="286">
        <f>IF('3b - EUR - conv.'!AI173=0,0,'3a - EUR - local'!AI173/'3b - EUR - conv.'!AI173)</f>
        <v>0</v>
      </c>
      <c r="AJ173" s="286">
        <f>IF('3b - EUR - conv.'!AJ173=0,0,'3a - EUR - local'!AJ173/'3b - EUR - conv.'!AJ173)</f>
        <v>0</v>
      </c>
      <c r="AK173" s="286">
        <f>IF('3b - EUR - conv.'!AK173=0,0,'3a - EUR - local'!AK173/'3b - EUR - conv.'!AK173)</f>
        <v>0</v>
      </c>
      <c r="AL173" s="286">
        <f>IF('3b - EUR - conv.'!AL173=0,0,'3a - EUR - local'!AL173/'3b - EUR - conv.'!AL173)</f>
        <v>0</v>
      </c>
      <c r="AM173" s="286">
        <f>IF('3b - EUR - conv.'!AM173=0,0,'3a - EUR - local'!AM173/'3b - EUR - conv.'!AM173)</f>
        <v>0</v>
      </c>
      <c r="AN173" s="286">
        <f>IF('3b - EUR - conv.'!AN173=0,0,'3a - EUR - local'!AN173/'3b - EUR - conv.'!AN173)</f>
        <v>0</v>
      </c>
      <c r="AO173" s="286">
        <f>IF('3b - EUR - conv.'!AO173=0,0,'3a - EUR - local'!AO173/'3b - EUR - conv.'!AO173)</f>
        <v>0</v>
      </c>
      <c r="AP173" s="286">
        <f>IF('3b - EUR - conv.'!AP173=0,0,'3a - EUR - local'!AP173/'3b - EUR - conv.'!AP173)</f>
        <v>0</v>
      </c>
      <c r="AQ173" s="349"/>
    </row>
    <row r="174" spans="1:43" customFormat="1" ht="15.75" outlineLevel="2">
      <c r="A174" s="211" t="str">
        <f>A154&amp;"."&amp;A171&amp;"."&amp;A155&amp;"."&amp;B174</f>
        <v>1.o.4.3</v>
      </c>
      <c r="B174">
        <v>3</v>
      </c>
      <c r="C174" t="str">
        <f>'1-GBP'!C174</f>
        <v/>
      </c>
      <c r="M174" s="286">
        <f>IF('3b - EUR - conv.'!M174=0,0,'3a - EUR - local'!M174/'3b - EUR - conv.'!M174)</f>
        <v>0</v>
      </c>
      <c r="N174" s="286">
        <f>IF('3b - EUR - conv.'!N174=0,0,'3a - EUR - local'!N174/'3b - EUR - conv.'!N174)</f>
        <v>0</v>
      </c>
      <c r="O174" s="286">
        <f>IF('3b - EUR - conv.'!O174=0,0,'3a - EUR - local'!O174/'3b - EUR - conv.'!O174)</f>
        <v>0</v>
      </c>
      <c r="P174" s="286">
        <f>IF('3b - EUR - conv.'!P174=0,0,'3a - EUR - local'!P174/'3b - EUR - conv.'!P174)</f>
        <v>0</v>
      </c>
      <c r="Q174" s="286">
        <f>IF('3b - EUR - conv.'!Q174=0,0,'3a - EUR - local'!Q174/'3b - EUR - conv.'!Q174)</f>
        <v>0</v>
      </c>
      <c r="R174" s="286">
        <f>IF('3b - EUR - conv.'!R174=0,0,'3a - EUR - local'!R174/'3b - EUR - conv.'!R174)</f>
        <v>0</v>
      </c>
      <c r="S174" s="286">
        <f>IF('3b - EUR - conv.'!S174=0,0,'3a - EUR - local'!S174/'3b - EUR - conv.'!S174)</f>
        <v>0</v>
      </c>
      <c r="T174" s="286">
        <f>IF('3b - EUR - conv.'!T174=0,0,'3a - EUR - local'!T174/'3b - EUR - conv.'!T174)</f>
        <v>0</v>
      </c>
      <c r="U174" s="286">
        <f>IF('3b - EUR - conv.'!U174=0,0,'3a - EUR - local'!U174/'3b - EUR - conv.'!U174)</f>
        <v>0</v>
      </c>
      <c r="V174" s="286">
        <f>IF('3b - EUR - conv.'!V174=0,0,'3a - EUR - local'!V174/'3b - EUR - conv.'!V174)</f>
        <v>0</v>
      </c>
      <c r="W174" s="286">
        <f>IF('3b - EUR - conv.'!W174=0,0,'3a - EUR - local'!W174/'3b - EUR - conv.'!W174)</f>
        <v>0</v>
      </c>
      <c r="X174" s="286">
        <f>IF('3b - EUR - conv.'!X174=0,0,'3a - EUR - local'!X174/'3b - EUR - conv.'!X174)</f>
        <v>0</v>
      </c>
      <c r="Y174" s="286">
        <f>IF('3b - EUR - conv.'!Y174=0,0,'3a - EUR - local'!Y174/'3b - EUR - conv.'!Y174)</f>
        <v>0</v>
      </c>
      <c r="Z174" s="286">
        <f>IF('3b - EUR - conv.'!Z174=0,0,'3a - EUR - local'!Z174/'3b - EUR - conv.'!Z174)</f>
        <v>0</v>
      </c>
      <c r="AA174" s="286">
        <f>IF('3b - EUR - conv.'!AA174=0,0,'3a - EUR - local'!AA174/'3b - EUR - conv.'!AA174)</f>
        <v>0</v>
      </c>
      <c r="AB174" s="286">
        <f>IF('3b - EUR - conv.'!AB174=0,0,'3a - EUR - local'!AB174/'3b - EUR - conv.'!AB174)</f>
        <v>0</v>
      </c>
      <c r="AC174" s="286">
        <f>IF('3b - EUR - conv.'!AC174=0,0,'3a - EUR - local'!AC174/'3b - EUR - conv.'!AC174)</f>
        <v>0</v>
      </c>
      <c r="AD174" s="286">
        <f>IF('3b - EUR - conv.'!AD174=0,0,'3a - EUR - local'!AD174/'3b - EUR - conv.'!AD174)</f>
        <v>0</v>
      </c>
      <c r="AE174" s="286">
        <f>IF('3b - EUR - conv.'!AE174=0,0,'3a - EUR - local'!AE174/'3b - EUR - conv.'!AE174)</f>
        <v>0</v>
      </c>
      <c r="AF174" s="286">
        <f>IF('3b - EUR - conv.'!AF174=0,0,'3a - EUR - local'!AF174/'3b - EUR - conv.'!AF174)</f>
        <v>0</v>
      </c>
      <c r="AG174" s="286">
        <f>IF('3b - EUR - conv.'!AG174=0,0,'3a - EUR - local'!AG174/'3b - EUR - conv.'!AG174)</f>
        <v>0</v>
      </c>
      <c r="AH174" s="286">
        <f>IF('3b - EUR - conv.'!AH174=0,0,'3a - EUR - local'!AH174/'3b - EUR - conv.'!AH174)</f>
        <v>0</v>
      </c>
      <c r="AI174" s="286">
        <f>IF('3b - EUR - conv.'!AI174=0,0,'3a - EUR - local'!AI174/'3b - EUR - conv.'!AI174)</f>
        <v>0</v>
      </c>
      <c r="AJ174" s="286">
        <f>IF('3b - EUR - conv.'!AJ174=0,0,'3a - EUR - local'!AJ174/'3b - EUR - conv.'!AJ174)</f>
        <v>0</v>
      </c>
      <c r="AK174" s="286">
        <f>IF('3b - EUR - conv.'!AK174=0,0,'3a - EUR - local'!AK174/'3b - EUR - conv.'!AK174)</f>
        <v>0</v>
      </c>
      <c r="AL174" s="286">
        <f>IF('3b - EUR - conv.'!AL174=0,0,'3a - EUR - local'!AL174/'3b - EUR - conv.'!AL174)</f>
        <v>0</v>
      </c>
      <c r="AM174" s="286">
        <f>IF('3b - EUR - conv.'!AM174=0,0,'3a - EUR - local'!AM174/'3b - EUR - conv.'!AM174)</f>
        <v>0</v>
      </c>
      <c r="AN174" s="286">
        <f>IF('3b - EUR - conv.'!AN174=0,0,'3a - EUR - local'!AN174/'3b - EUR - conv.'!AN174)</f>
        <v>0</v>
      </c>
      <c r="AO174" s="286">
        <f>IF('3b - EUR - conv.'!AO174=0,0,'3a - EUR - local'!AO174/'3b - EUR - conv.'!AO174)</f>
        <v>0</v>
      </c>
      <c r="AP174" s="286">
        <f>IF('3b - EUR - conv.'!AP174=0,0,'3a - EUR - local'!AP174/'3b - EUR - conv.'!AP174)</f>
        <v>0</v>
      </c>
      <c r="AQ174" s="349"/>
    </row>
    <row r="175" spans="1:43" customFormat="1" ht="15.75" outlineLevel="2">
      <c r="A175" s="211" t="str">
        <f>A154&amp;"."&amp;A171&amp;"."&amp;A155&amp;"."&amp;B175</f>
        <v>1.o.4.4</v>
      </c>
      <c r="B175">
        <v>4</v>
      </c>
      <c r="C175" t="str">
        <f>'1-GBP'!C175</f>
        <v/>
      </c>
      <c r="M175" s="286">
        <f>IF('3b - EUR - conv.'!M175=0,0,'3a - EUR - local'!M175/'3b - EUR - conv.'!M175)</f>
        <v>0</v>
      </c>
      <c r="N175" s="286">
        <f>IF('3b - EUR - conv.'!N175=0,0,'3a - EUR - local'!N175/'3b - EUR - conv.'!N175)</f>
        <v>0</v>
      </c>
      <c r="O175" s="286">
        <f>IF('3b - EUR - conv.'!O175=0,0,'3a - EUR - local'!O175/'3b - EUR - conv.'!O175)</f>
        <v>0</v>
      </c>
      <c r="P175" s="286">
        <f>IF('3b - EUR - conv.'!P175=0,0,'3a - EUR - local'!P175/'3b - EUR - conv.'!P175)</f>
        <v>0</v>
      </c>
      <c r="Q175" s="286">
        <f>IF('3b - EUR - conv.'!Q175=0,0,'3a - EUR - local'!Q175/'3b - EUR - conv.'!Q175)</f>
        <v>0</v>
      </c>
      <c r="R175" s="286">
        <f>IF('3b - EUR - conv.'!R175=0,0,'3a - EUR - local'!R175/'3b - EUR - conv.'!R175)</f>
        <v>0</v>
      </c>
      <c r="S175" s="286">
        <f>IF('3b - EUR - conv.'!S175=0,0,'3a - EUR - local'!S175/'3b - EUR - conv.'!S175)</f>
        <v>0</v>
      </c>
      <c r="T175" s="286">
        <f>IF('3b - EUR - conv.'!T175=0,0,'3a - EUR - local'!T175/'3b - EUR - conv.'!T175)</f>
        <v>0</v>
      </c>
      <c r="U175" s="286">
        <f>IF('3b - EUR - conv.'!U175=0,0,'3a - EUR - local'!U175/'3b - EUR - conv.'!U175)</f>
        <v>0</v>
      </c>
      <c r="V175" s="286">
        <f>IF('3b - EUR - conv.'!V175=0,0,'3a - EUR - local'!V175/'3b - EUR - conv.'!V175)</f>
        <v>0</v>
      </c>
      <c r="W175" s="286">
        <f>IF('3b - EUR - conv.'!W175=0,0,'3a - EUR - local'!W175/'3b - EUR - conv.'!W175)</f>
        <v>0</v>
      </c>
      <c r="X175" s="286">
        <f>IF('3b - EUR - conv.'!X175=0,0,'3a - EUR - local'!X175/'3b - EUR - conv.'!X175)</f>
        <v>0</v>
      </c>
      <c r="Y175" s="286">
        <f>IF('3b - EUR - conv.'!Y175=0,0,'3a - EUR - local'!Y175/'3b - EUR - conv.'!Y175)</f>
        <v>0</v>
      </c>
      <c r="Z175" s="286">
        <f>IF('3b - EUR - conv.'!Z175=0,0,'3a - EUR - local'!Z175/'3b - EUR - conv.'!Z175)</f>
        <v>0</v>
      </c>
      <c r="AA175" s="286">
        <f>IF('3b - EUR - conv.'!AA175=0,0,'3a - EUR - local'!AA175/'3b - EUR - conv.'!AA175)</f>
        <v>0</v>
      </c>
      <c r="AB175" s="286">
        <f>IF('3b - EUR - conv.'!AB175=0,0,'3a - EUR - local'!AB175/'3b - EUR - conv.'!AB175)</f>
        <v>0</v>
      </c>
      <c r="AC175" s="286">
        <f>IF('3b - EUR - conv.'!AC175=0,0,'3a - EUR - local'!AC175/'3b - EUR - conv.'!AC175)</f>
        <v>0</v>
      </c>
      <c r="AD175" s="286">
        <f>IF('3b - EUR - conv.'!AD175=0,0,'3a - EUR - local'!AD175/'3b - EUR - conv.'!AD175)</f>
        <v>0</v>
      </c>
      <c r="AE175" s="286">
        <f>IF('3b - EUR - conv.'!AE175=0,0,'3a - EUR - local'!AE175/'3b - EUR - conv.'!AE175)</f>
        <v>0</v>
      </c>
      <c r="AF175" s="286">
        <f>IF('3b - EUR - conv.'!AF175=0,0,'3a - EUR - local'!AF175/'3b - EUR - conv.'!AF175)</f>
        <v>0</v>
      </c>
      <c r="AG175" s="286">
        <f>IF('3b - EUR - conv.'!AG175=0,0,'3a - EUR - local'!AG175/'3b - EUR - conv.'!AG175)</f>
        <v>0</v>
      </c>
      <c r="AH175" s="286">
        <f>IF('3b - EUR - conv.'!AH175=0,0,'3a - EUR - local'!AH175/'3b - EUR - conv.'!AH175)</f>
        <v>0</v>
      </c>
      <c r="AI175" s="286">
        <f>IF('3b - EUR - conv.'!AI175=0,0,'3a - EUR - local'!AI175/'3b - EUR - conv.'!AI175)</f>
        <v>0</v>
      </c>
      <c r="AJ175" s="286">
        <f>IF('3b - EUR - conv.'!AJ175=0,0,'3a - EUR - local'!AJ175/'3b - EUR - conv.'!AJ175)</f>
        <v>0</v>
      </c>
      <c r="AK175" s="286">
        <f>IF('3b - EUR - conv.'!AK175=0,0,'3a - EUR - local'!AK175/'3b - EUR - conv.'!AK175)</f>
        <v>0</v>
      </c>
      <c r="AL175" s="286">
        <f>IF('3b - EUR - conv.'!AL175=0,0,'3a - EUR - local'!AL175/'3b - EUR - conv.'!AL175)</f>
        <v>0</v>
      </c>
      <c r="AM175" s="286">
        <f>IF('3b - EUR - conv.'!AM175=0,0,'3a - EUR - local'!AM175/'3b - EUR - conv.'!AM175)</f>
        <v>0</v>
      </c>
      <c r="AN175" s="286">
        <f>IF('3b - EUR - conv.'!AN175=0,0,'3a - EUR - local'!AN175/'3b - EUR - conv.'!AN175)</f>
        <v>0</v>
      </c>
      <c r="AO175" s="286">
        <f>IF('3b - EUR - conv.'!AO175=0,0,'3a - EUR - local'!AO175/'3b - EUR - conv.'!AO175)</f>
        <v>0</v>
      </c>
      <c r="AP175" s="286">
        <f>IF('3b - EUR - conv.'!AP175=0,0,'3a - EUR - local'!AP175/'3b - EUR - conv.'!AP175)</f>
        <v>0</v>
      </c>
      <c r="AQ175" s="349"/>
    </row>
    <row r="176" spans="1:43" customFormat="1" ht="15.75" outlineLevel="2">
      <c r="A176" s="211" t="str">
        <f>A154&amp;"."&amp;A171&amp;"."&amp;A155&amp;"."&amp;B176</f>
        <v>1.o.4.5</v>
      </c>
      <c r="B176">
        <v>5</v>
      </c>
      <c r="C176" t="str">
        <f>'1-GBP'!C176</f>
        <v/>
      </c>
      <c r="M176" s="286">
        <f>IF('3b - EUR - conv.'!M176=0,0,'3a - EUR - local'!M176/'3b - EUR - conv.'!M176)</f>
        <v>0</v>
      </c>
      <c r="N176" s="286">
        <f>IF('3b - EUR - conv.'!N176=0,0,'3a - EUR - local'!N176/'3b - EUR - conv.'!N176)</f>
        <v>0</v>
      </c>
      <c r="O176" s="286">
        <f>IF('3b - EUR - conv.'!O176=0,0,'3a - EUR - local'!O176/'3b - EUR - conv.'!O176)</f>
        <v>0</v>
      </c>
      <c r="P176" s="286">
        <f>IF('3b - EUR - conv.'!P176=0,0,'3a - EUR - local'!P176/'3b - EUR - conv.'!P176)</f>
        <v>0</v>
      </c>
      <c r="Q176" s="286">
        <f>IF('3b - EUR - conv.'!Q176=0,0,'3a - EUR - local'!Q176/'3b - EUR - conv.'!Q176)</f>
        <v>0</v>
      </c>
      <c r="R176" s="286">
        <f>IF('3b - EUR - conv.'!R176=0,0,'3a - EUR - local'!R176/'3b - EUR - conv.'!R176)</f>
        <v>0</v>
      </c>
      <c r="S176" s="286">
        <f>IF('3b - EUR - conv.'!S176=0,0,'3a - EUR - local'!S176/'3b - EUR - conv.'!S176)</f>
        <v>0</v>
      </c>
      <c r="T176" s="286">
        <f>IF('3b - EUR - conv.'!T176=0,0,'3a - EUR - local'!T176/'3b - EUR - conv.'!T176)</f>
        <v>0</v>
      </c>
      <c r="U176" s="286">
        <f>IF('3b - EUR - conv.'!U176=0,0,'3a - EUR - local'!U176/'3b - EUR - conv.'!U176)</f>
        <v>0</v>
      </c>
      <c r="V176" s="286">
        <f>IF('3b - EUR - conv.'!V176=0,0,'3a - EUR - local'!V176/'3b - EUR - conv.'!V176)</f>
        <v>0</v>
      </c>
      <c r="W176" s="286">
        <f>IF('3b - EUR - conv.'!W176=0,0,'3a - EUR - local'!W176/'3b - EUR - conv.'!W176)</f>
        <v>0</v>
      </c>
      <c r="X176" s="286">
        <f>IF('3b - EUR - conv.'!X176=0,0,'3a - EUR - local'!X176/'3b - EUR - conv.'!X176)</f>
        <v>0</v>
      </c>
      <c r="Y176" s="286">
        <f>IF('3b - EUR - conv.'!Y176=0,0,'3a - EUR - local'!Y176/'3b - EUR - conv.'!Y176)</f>
        <v>0</v>
      </c>
      <c r="Z176" s="286">
        <f>IF('3b - EUR - conv.'!Z176=0,0,'3a - EUR - local'!Z176/'3b - EUR - conv.'!Z176)</f>
        <v>0</v>
      </c>
      <c r="AA176" s="286">
        <f>IF('3b - EUR - conv.'!AA176=0,0,'3a - EUR - local'!AA176/'3b - EUR - conv.'!AA176)</f>
        <v>0</v>
      </c>
      <c r="AB176" s="286">
        <f>IF('3b - EUR - conv.'!AB176=0,0,'3a - EUR - local'!AB176/'3b - EUR - conv.'!AB176)</f>
        <v>0</v>
      </c>
      <c r="AC176" s="286">
        <f>IF('3b - EUR - conv.'!AC176=0,0,'3a - EUR - local'!AC176/'3b - EUR - conv.'!AC176)</f>
        <v>0</v>
      </c>
      <c r="AD176" s="286">
        <f>IF('3b - EUR - conv.'!AD176=0,0,'3a - EUR - local'!AD176/'3b - EUR - conv.'!AD176)</f>
        <v>0</v>
      </c>
      <c r="AE176" s="286">
        <f>IF('3b - EUR - conv.'!AE176=0,0,'3a - EUR - local'!AE176/'3b - EUR - conv.'!AE176)</f>
        <v>0</v>
      </c>
      <c r="AF176" s="286">
        <f>IF('3b - EUR - conv.'!AF176=0,0,'3a - EUR - local'!AF176/'3b - EUR - conv.'!AF176)</f>
        <v>0</v>
      </c>
      <c r="AG176" s="286">
        <f>IF('3b - EUR - conv.'!AG176=0,0,'3a - EUR - local'!AG176/'3b - EUR - conv.'!AG176)</f>
        <v>0</v>
      </c>
      <c r="AH176" s="286">
        <f>IF('3b - EUR - conv.'!AH176=0,0,'3a - EUR - local'!AH176/'3b - EUR - conv.'!AH176)</f>
        <v>0</v>
      </c>
      <c r="AI176" s="286">
        <f>IF('3b - EUR - conv.'!AI176=0,0,'3a - EUR - local'!AI176/'3b - EUR - conv.'!AI176)</f>
        <v>0</v>
      </c>
      <c r="AJ176" s="286">
        <f>IF('3b - EUR - conv.'!AJ176=0,0,'3a - EUR - local'!AJ176/'3b - EUR - conv.'!AJ176)</f>
        <v>0</v>
      </c>
      <c r="AK176" s="286">
        <f>IF('3b - EUR - conv.'!AK176=0,0,'3a - EUR - local'!AK176/'3b - EUR - conv.'!AK176)</f>
        <v>0</v>
      </c>
      <c r="AL176" s="286">
        <f>IF('3b - EUR - conv.'!AL176=0,0,'3a - EUR - local'!AL176/'3b - EUR - conv.'!AL176)</f>
        <v>0</v>
      </c>
      <c r="AM176" s="286">
        <f>IF('3b - EUR - conv.'!AM176=0,0,'3a - EUR - local'!AM176/'3b - EUR - conv.'!AM176)</f>
        <v>0</v>
      </c>
      <c r="AN176" s="286">
        <f>IF('3b - EUR - conv.'!AN176=0,0,'3a - EUR - local'!AN176/'3b - EUR - conv.'!AN176)</f>
        <v>0</v>
      </c>
      <c r="AO176" s="286">
        <f>IF('3b - EUR - conv.'!AO176=0,0,'3a - EUR - local'!AO176/'3b - EUR - conv.'!AO176)</f>
        <v>0</v>
      </c>
      <c r="AP176" s="286">
        <f>IF('3b - EUR - conv.'!AP176=0,0,'3a - EUR - local'!AP176/'3b - EUR - conv.'!AP176)</f>
        <v>0</v>
      </c>
      <c r="AQ176" s="349"/>
    </row>
    <row r="177" spans="1:43" customFormat="1" ht="15.75" outlineLevel="2">
      <c r="A177" s="211" t="str">
        <f>A154&amp;"."&amp;A171&amp;"."&amp;A155&amp;"."&amp;B177</f>
        <v>1.o.4.6</v>
      </c>
      <c r="B177">
        <v>6</v>
      </c>
      <c r="C177" t="str">
        <f>'1-GBP'!C177</f>
        <v/>
      </c>
      <c r="M177" s="286">
        <f>IF('3b - EUR - conv.'!M177=0,0,'3a - EUR - local'!M177/'3b - EUR - conv.'!M177)</f>
        <v>0</v>
      </c>
      <c r="N177" s="286">
        <f>IF('3b - EUR - conv.'!N177=0,0,'3a - EUR - local'!N177/'3b - EUR - conv.'!N177)</f>
        <v>0</v>
      </c>
      <c r="O177" s="286">
        <f>IF('3b - EUR - conv.'!O177=0,0,'3a - EUR - local'!O177/'3b - EUR - conv.'!O177)</f>
        <v>0</v>
      </c>
      <c r="P177" s="286">
        <f>IF('3b - EUR - conv.'!P177=0,0,'3a - EUR - local'!P177/'3b - EUR - conv.'!P177)</f>
        <v>0</v>
      </c>
      <c r="Q177" s="286">
        <f>IF('3b - EUR - conv.'!Q177=0,0,'3a - EUR - local'!Q177/'3b - EUR - conv.'!Q177)</f>
        <v>0</v>
      </c>
      <c r="R177" s="286">
        <f>IF('3b - EUR - conv.'!R177=0,0,'3a - EUR - local'!R177/'3b - EUR - conv.'!R177)</f>
        <v>0</v>
      </c>
      <c r="S177" s="286">
        <f>IF('3b - EUR - conv.'!S177=0,0,'3a - EUR - local'!S177/'3b - EUR - conv.'!S177)</f>
        <v>0</v>
      </c>
      <c r="T177" s="286">
        <f>IF('3b - EUR - conv.'!T177=0,0,'3a - EUR - local'!T177/'3b - EUR - conv.'!T177)</f>
        <v>0</v>
      </c>
      <c r="U177" s="286">
        <f>IF('3b - EUR - conv.'!U177=0,0,'3a - EUR - local'!U177/'3b - EUR - conv.'!U177)</f>
        <v>0</v>
      </c>
      <c r="V177" s="286">
        <f>IF('3b - EUR - conv.'!V177=0,0,'3a - EUR - local'!V177/'3b - EUR - conv.'!V177)</f>
        <v>0</v>
      </c>
      <c r="W177" s="286">
        <f>IF('3b - EUR - conv.'!W177=0,0,'3a - EUR - local'!W177/'3b - EUR - conv.'!W177)</f>
        <v>0</v>
      </c>
      <c r="X177" s="286">
        <f>IF('3b - EUR - conv.'!X177=0,0,'3a - EUR - local'!X177/'3b - EUR - conv.'!X177)</f>
        <v>0</v>
      </c>
      <c r="Y177" s="286">
        <f>IF('3b - EUR - conv.'!Y177=0,0,'3a - EUR - local'!Y177/'3b - EUR - conv.'!Y177)</f>
        <v>0</v>
      </c>
      <c r="Z177" s="286">
        <f>IF('3b - EUR - conv.'!Z177=0,0,'3a - EUR - local'!Z177/'3b - EUR - conv.'!Z177)</f>
        <v>0</v>
      </c>
      <c r="AA177" s="286">
        <f>IF('3b - EUR - conv.'!AA177=0,0,'3a - EUR - local'!AA177/'3b - EUR - conv.'!AA177)</f>
        <v>0</v>
      </c>
      <c r="AB177" s="286">
        <f>IF('3b - EUR - conv.'!AB177=0,0,'3a - EUR - local'!AB177/'3b - EUR - conv.'!AB177)</f>
        <v>0</v>
      </c>
      <c r="AC177" s="286">
        <f>IF('3b - EUR - conv.'!AC177=0,0,'3a - EUR - local'!AC177/'3b - EUR - conv.'!AC177)</f>
        <v>0</v>
      </c>
      <c r="AD177" s="286">
        <f>IF('3b - EUR - conv.'!AD177=0,0,'3a - EUR - local'!AD177/'3b - EUR - conv.'!AD177)</f>
        <v>0</v>
      </c>
      <c r="AE177" s="286">
        <f>IF('3b - EUR - conv.'!AE177=0,0,'3a - EUR - local'!AE177/'3b - EUR - conv.'!AE177)</f>
        <v>0</v>
      </c>
      <c r="AF177" s="286">
        <f>IF('3b - EUR - conv.'!AF177=0,0,'3a - EUR - local'!AF177/'3b - EUR - conv.'!AF177)</f>
        <v>0</v>
      </c>
      <c r="AG177" s="286">
        <f>IF('3b - EUR - conv.'!AG177=0,0,'3a - EUR - local'!AG177/'3b - EUR - conv.'!AG177)</f>
        <v>0</v>
      </c>
      <c r="AH177" s="286">
        <f>IF('3b - EUR - conv.'!AH177=0,0,'3a - EUR - local'!AH177/'3b - EUR - conv.'!AH177)</f>
        <v>0</v>
      </c>
      <c r="AI177" s="286">
        <f>IF('3b - EUR - conv.'!AI177=0,0,'3a - EUR - local'!AI177/'3b - EUR - conv.'!AI177)</f>
        <v>0</v>
      </c>
      <c r="AJ177" s="286">
        <f>IF('3b - EUR - conv.'!AJ177=0,0,'3a - EUR - local'!AJ177/'3b - EUR - conv.'!AJ177)</f>
        <v>0</v>
      </c>
      <c r="AK177" s="286">
        <f>IF('3b - EUR - conv.'!AK177=0,0,'3a - EUR - local'!AK177/'3b - EUR - conv.'!AK177)</f>
        <v>0</v>
      </c>
      <c r="AL177" s="286">
        <f>IF('3b - EUR - conv.'!AL177=0,0,'3a - EUR - local'!AL177/'3b - EUR - conv.'!AL177)</f>
        <v>0</v>
      </c>
      <c r="AM177" s="286">
        <f>IF('3b - EUR - conv.'!AM177=0,0,'3a - EUR - local'!AM177/'3b - EUR - conv.'!AM177)</f>
        <v>0</v>
      </c>
      <c r="AN177" s="286">
        <f>IF('3b - EUR - conv.'!AN177=0,0,'3a - EUR - local'!AN177/'3b - EUR - conv.'!AN177)</f>
        <v>0</v>
      </c>
      <c r="AO177" s="286">
        <f>IF('3b - EUR - conv.'!AO177=0,0,'3a - EUR - local'!AO177/'3b - EUR - conv.'!AO177)</f>
        <v>0</v>
      </c>
      <c r="AP177" s="286">
        <f>IF('3b - EUR - conv.'!AP177=0,0,'3a - EUR - local'!AP177/'3b - EUR - conv.'!AP177)</f>
        <v>0</v>
      </c>
      <c r="AQ177" s="349"/>
    </row>
    <row r="178" spans="1:43" customFormat="1" ht="15.75" outlineLevel="2">
      <c r="A178" s="211" t="str">
        <f>A154&amp;"."&amp;A171&amp;"."&amp;A155&amp;"."&amp;B178</f>
        <v>1.o.4.7</v>
      </c>
      <c r="B178">
        <v>7</v>
      </c>
      <c r="C178" t="str">
        <f>'1-GBP'!C178</f>
        <v/>
      </c>
      <c r="M178" s="286">
        <f>IF('3b - EUR - conv.'!M178=0,0,'3a - EUR - local'!M178/'3b - EUR - conv.'!M178)</f>
        <v>0</v>
      </c>
      <c r="N178" s="286">
        <f>IF('3b - EUR - conv.'!N178=0,0,'3a - EUR - local'!N178/'3b - EUR - conv.'!N178)</f>
        <v>0</v>
      </c>
      <c r="O178" s="286">
        <f>IF('3b - EUR - conv.'!O178=0,0,'3a - EUR - local'!O178/'3b - EUR - conv.'!O178)</f>
        <v>0</v>
      </c>
      <c r="P178" s="286">
        <f>IF('3b - EUR - conv.'!P178=0,0,'3a - EUR - local'!P178/'3b - EUR - conv.'!P178)</f>
        <v>0</v>
      </c>
      <c r="Q178" s="286">
        <f>IF('3b - EUR - conv.'!Q178=0,0,'3a - EUR - local'!Q178/'3b - EUR - conv.'!Q178)</f>
        <v>0</v>
      </c>
      <c r="R178" s="286">
        <f>IF('3b - EUR - conv.'!R178=0,0,'3a - EUR - local'!R178/'3b - EUR - conv.'!R178)</f>
        <v>0</v>
      </c>
      <c r="S178" s="286">
        <f>IF('3b - EUR - conv.'!S178=0,0,'3a - EUR - local'!S178/'3b - EUR - conv.'!S178)</f>
        <v>0</v>
      </c>
      <c r="T178" s="286">
        <f>IF('3b - EUR - conv.'!T178=0,0,'3a - EUR - local'!T178/'3b - EUR - conv.'!T178)</f>
        <v>0</v>
      </c>
      <c r="U178" s="286">
        <f>IF('3b - EUR - conv.'!U178=0,0,'3a - EUR - local'!U178/'3b - EUR - conv.'!U178)</f>
        <v>0</v>
      </c>
      <c r="V178" s="286">
        <f>IF('3b - EUR - conv.'!V178=0,0,'3a - EUR - local'!V178/'3b - EUR - conv.'!V178)</f>
        <v>0</v>
      </c>
      <c r="W178" s="286">
        <f>IF('3b - EUR - conv.'!W178=0,0,'3a - EUR - local'!W178/'3b - EUR - conv.'!W178)</f>
        <v>0</v>
      </c>
      <c r="X178" s="286">
        <f>IF('3b - EUR - conv.'!X178=0,0,'3a - EUR - local'!X178/'3b - EUR - conv.'!X178)</f>
        <v>0</v>
      </c>
      <c r="Y178" s="286">
        <f>IF('3b - EUR - conv.'!Y178=0,0,'3a - EUR - local'!Y178/'3b - EUR - conv.'!Y178)</f>
        <v>0</v>
      </c>
      <c r="Z178" s="286">
        <f>IF('3b - EUR - conv.'!Z178=0,0,'3a - EUR - local'!Z178/'3b - EUR - conv.'!Z178)</f>
        <v>0</v>
      </c>
      <c r="AA178" s="286">
        <f>IF('3b - EUR - conv.'!AA178=0,0,'3a - EUR - local'!AA178/'3b - EUR - conv.'!AA178)</f>
        <v>0</v>
      </c>
      <c r="AB178" s="286">
        <f>IF('3b - EUR - conv.'!AB178=0,0,'3a - EUR - local'!AB178/'3b - EUR - conv.'!AB178)</f>
        <v>0</v>
      </c>
      <c r="AC178" s="286">
        <f>IF('3b - EUR - conv.'!AC178=0,0,'3a - EUR - local'!AC178/'3b - EUR - conv.'!AC178)</f>
        <v>0</v>
      </c>
      <c r="AD178" s="286">
        <f>IF('3b - EUR - conv.'!AD178=0,0,'3a - EUR - local'!AD178/'3b - EUR - conv.'!AD178)</f>
        <v>0</v>
      </c>
      <c r="AE178" s="286">
        <f>IF('3b - EUR - conv.'!AE178=0,0,'3a - EUR - local'!AE178/'3b - EUR - conv.'!AE178)</f>
        <v>0</v>
      </c>
      <c r="AF178" s="286">
        <f>IF('3b - EUR - conv.'!AF178=0,0,'3a - EUR - local'!AF178/'3b - EUR - conv.'!AF178)</f>
        <v>0</v>
      </c>
      <c r="AG178" s="286">
        <f>IF('3b - EUR - conv.'!AG178=0,0,'3a - EUR - local'!AG178/'3b - EUR - conv.'!AG178)</f>
        <v>0</v>
      </c>
      <c r="AH178" s="286">
        <f>IF('3b - EUR - conv.'!AH178=0,0,'3a - EUR - local'!AH178/'3b - EUR - conv.'!AH178)</f>
        <v>0</v>
      </c>
      <c r="AI178" s="286">
        <f>IF('3b - EUR - conv.'!AI178=0,0,'3a - EUR - local'!AI178/'3b - EUR - conv.'!AI178)</f>
        <v>0</v>
      </c>
      <c r="AJ178" s="286">
        <f>IF('3b - EUR - conv.'!AJ178=0,0,'3a - EUR - local'!AJ178/'3b - EUR - conv.'!AJ178)</f>
        <v>0</v>
      </c>
      <c r="AK178" s="286">
        <f>IF('3b - EUR - conv.'!AK178=0,0,'3a - EUR - local'!AK178/'3b - EUR - conv.'!AK178)</f>
        <v>0</v>
      </c>
      <c r="AL178" s="286">
        <f>IF('3b - EUR - conv.'!AL178=0,0,'3a - EUR - local'!AL178/'3b - EUR - conv.'!AL178)</f>
        <v>0</v>
      </c>
      <c r="AM178" s="286">
        <f>IF('3b - EUR - conv.'!AM178=0,0,'3a - EUR - local'!AM178/'3b - EUR - conv.'!AM178)</f>
        <v>0</v>
      </c>
      <c r="AN178" s="286">
        <f>IF('3b - EUR - conv.'!AN178=0,0,'3a - EUR - local'!AN178/'3b - EUR - conv.'!AN178)</f>
        <v>0</v>
      </c>
      <c r="AO178" s="286">
        <f>IF('3b - EUR - conv.'!AO178=0,0,'3a - EUR - local'!AO178/'3b - EUR - conv.'!AO178)</f>
        <v>0</v>
      </c>
      <c r="AP178" s="286">
        <f>IF('3b - EUR - conv.'!AP178=0,0,'3a - EUR - local'!AP178/'3b - EUR - conv.'!AP178)</f>
        <v>0</v>
      </c>
      <c r="AQ178" s="349"/>
    </row>
    <row r="179" spans="1:43" customFormat="1" ht="15.75" outlineLevel="2">
      <c r="A179" s="211" t="str">
        <f>A154&amp;"."&amp;A171&amp;"."&amp;A155&amp;"."&amp;B179</f>
        <v>1.o.4.8</v>
      </c>
      <c r="B179">
        <v>8</v>
      </c>
      <c r="C179" t="str">
        <f>'1-GBP'!C179</f>
        <v/>
      </c>
      <c r="M179" s="286">
        <f>IF('3b - EUR - conv.'!M179=0,0,'3a - EUR - local'!M179/'3b - EUR - conv.'!M179)</f>
        <v>0</v>
      </c>
      <c r="N179" s="286">
        <f>IF('3b - EUR - conv.'!N179=0,0,'3a - EUR - local'!N179/'3b - EUR - conv.'!N179)</f>
        <v>0</v>
      </c>
      <c r="O179" s="286">
        <f>IF('3b - EUR - conv.'!O179=0,0,'3a - EUR - local'!O179/'3b - EUR - conv.'!O179)</f>
        <v>0</v>
      </c>
      <c r="P179" s="286">
        <f>IF('3b - EUR - conv.'!P179=0,0,'3a - EUR - local'!P179/'3b - EUR - conv.'!P179)</f>
        <v>0</v>
      </c>
      <c r="Q179" s="286">
        <f>IF('3b - EUR - conv.'!Q179=0,0,'3a - EUR - local'!Q179/'3b - EUR - conv.'!Q179)</f>
        <v>0</v>
      </c>
      <c r="R179" s="286">
        <f>IF('3b - EUR - conv.'!R179=0,0,'3a - EUR - local'!R179/'3b - EUR - conv.'!R179)</f>
        <v>0</v>
      </c>
      <c r="S179" s="286">
        <f>IF('3b - EUR - conv.'!S179=0,0,'3a - EUR - local'!S179/'3b - EUR - conv.'!S179)</f>
        <v>0</v>
      </c>
      <c r="T179" s="286">
        <f>IF('3b - EUR - conv.'!T179=0,0,'3a - EUR - local'!T179/'3b - EUR - conv.'!T179)</f>
        <v>0</v>
      </c>
      <c r="U179" s="286">
        <f>IF('3b - EUR - conv.'!U179=0,0,'3a - EUR - local'!U179/'3b - EUR - conv.'!U179)</f>
        <v>0</v>
      </c>
      <c r="V179" s="286">
        <f>IF('3b - EUR - conv.'!V179=0,0,'3a - EUR - local'!V179/'3b - EUR - conv.'!V179)</f>
        <v>0</v>
      </c>
      <c r="W179" s="286">
        <f>IF('3b - EUR - conv.'!W179=0,0,'3a - EUR - local'!W179/'3b - EUR - conv.'!W179)</f>
        <v>0</v>
      </c>
      <c r="X179" s="286">
        <f>IF('3b - EUR - conv.'!X179=0,0,'3a - EUR - local'!X179/'3b - EUR - conv.'!X179)</f>
        <v>0</v>
      </c>
      <c r="Y179" s="286">
        <f>IF('3b - EUR - conv.'!Y179=0,0,'3a - EUR - local'!Y179/'3b - EUR - conv.'!Y179)</f>
        <v>0</v>
      </c>
      <c r="Z179" s="286">
        <f>IF('3b - EUR - conv.'!Z179=0,0,'3a - EUR - local'!Z179/'3b - EUR - conv.'!Z179)</f>
        <v>0</v>
      </c>
      <c r="AA179" s="286">
        <f>IF('3b - EUR - conv.'!AA179=0,0,'3a - EUR - local'!AA179/'3b - EUR - conv.'!AA179)</f>
        <v>0</v>
      </c>
      <c r="AB179" s="286">
        <f>IF('3b - EUR - conv.'!AB179=0,0,'3a - EUR - local'!AB179/'3b - EUR - conv.'!AB179)</f>
        <v>0</v>
      </c>
      <c r="AC179" s="286">
        <f>IF('3b - EUR - conv.'!AC179=0,0,'3a - EUR - local'!AC179/'3b - EUR - conv.'!AC179)</f>
        <v>0</v>
      </c>
      <c r="AD179" s="286">
        <f>IF('3b - EUR - conv.'!AD179=0,0,'3a - EUR - local'!AD179/'3b - EUR - conv.'!AD179)</f>
        <v>0</v>
      </c>
      <c r="AE179" s="286">
        <f>IF('3b - EUR - conv.'!AE179=0,0,'3a - EUR - local'!AE179/'3b - EUR - conv.'!AE179)</f>
        <v>0</v>
      </c>
      <c r="AF179" s="286">
        <f>IF('3b - EUR - conv.'!AF179=0,0,'3a - EUR - local'!AF179/'3b - EUR - conv.'!AF179)</f>
        <v>0</v>
      </c>
      <c r="AG179" s="286">
        <f>IF('3b - EUR - conv.'!AG179=0,0,'3a - EUR - local'!AG179/'3b - EUR - conv.'!AG179)</f>
        <v>0</v>
      </c>
      <c r="AH179" s="286">
        <f>IF('3b - EUR - conv.'!AH179=0,0,'3a - EUR - local'!AH179/'3b - EUR - conv.'!AH179)</f>
        <v>0</v>
      </c>
      <c r="AI179" s="286">
        <f>IF('3b - EUR - conv.'!AI179=0,0,'3a - EUR - local'!AI179/'3b - EUR - conv.'!AI179)</f>
        <v>0</v>
      </c>
      <c r="AJ179" s="286">
        <f>IF('3b - EUR - conv.'!AJ179=0,0,'3a - EUR - local'!AJ179/'3b - EUR - conv.'!AJ179)</f>
        <v>0</v>
      </c>
      <c r="AK179" s="286">
        <f>IF('3b - EUR - conv.'!AK179=0,0,'3a - EUR - local'!AK179/'3b - EUR - conv.'!AK179)</f>
        <v>0</v>
      </c>
      <c r="AL179" s="286">
        <f>IF('3b - EUR - conv.'!AL179=0,0,'3a - EUR - local'!AL179/'3b - EUR - conv.'!AL179)</f>
        <v>0</v>
      </c>
      <c r="AM179" s="286">
        <f>IF('3b - EUR - conv.'!AM179=0,0,'3a - EUR - local'!AM179/'3b - EUR - conv.'!AM179)</f>
        <v>0</v>
      </c>
      <c r="AN179" s="286">
        <f>IF('3b - EUR - conv.'!AN179=0,0,'3a - EUR - local'!AN179/'3b - EUR - conv.'!AN179)</f>
        <v>0</v>
      </c>
      <c r="AO179" s="286">
        <f>IF('3b - EUR - conv.'!AO179=0,0,'3a - EUR - local'!AO179/'3b - EUR - conv.'!AO179)</f>
        <v>0</v>
      </c>
      <c r="AP179" s="286">
        <f>IF('3b - EUR - conv.'!AP179=0,0,'3a - EUR - local'!AP179/'3b - EUR - conv.'!AP179)</f>
        <v>0</v>
      </c>
      <c r="AQ179" s="349"/>
    </row>
    <row r="180" spans="1:43" customFormat="1" ht="15.75" outlineLevel="2">
      <c r="A180" s="211" t="str">
        <f>A154&amp;"."&amp;A171&amp;"."&amp;A155&amp;"."&amp;B180</f>
        <v>1.o.4.9</v>
      </c>
      <c r="B180">
        <v>9</v>
      </c>
      <c r="C180" t="str">
        <f>'1-GBP'!C180</f>
        <v/>
      </c>
      <c r="M180" s="286">
        <f>IF('3b - EUR - conv.'!M180=0,0,'3a - EUR - local'!M180/'3b - EUR - conv.'!M180)</f>
        <v>0</v>
      </c>
      <c r="N180" s="286">
        <f>IF('3b - EUR - conv.'!N180=0,0,'3a - EUR - local'!N180/'3b - EUR - conv.'!N180)</f>
        <v>0</v>
      </c>
      <c r="O180" s="286">
        <f>IF('3b - EUR - conv.'!O180=0,0,'3a - EUR - local'!O180/'3b - EUR - conv.'!O180)</f>
        <v>0</v>
      </c>
      <c r="P180" s="286">
        <f>IF('3b - EUR - conv.'!P180=0,0,'3a - EUR - local'!P180/'3b - EUR - conv.'!P180)</f>
        <v>0</v>
      </c>
      <c r="Q180" s="286">
        <f>IF('3b - EUR - conv.'!Q180=0,0,'3a - EUR - local'!Q180/'3b - EUR - conv.'!Q180)</f>
        <v>0</v>
      </c>
      <c r="R180" s="286">
        <f>IF('3b - EUR - conv.'!R180=0,0,'3a - EUR - local'!R180/'3b - EUR - conv.'!R180)</f>
        <v>0</v>
      </c>
      <c r="S180" s="286">
        <f>IF('3b - EUR - conv.'!S180=0,0,'3a - EUR - local'!S180/'3b - EUR - conv.'!S180)</f>
        <v>0</v>
      </c>
      <c r="T180" s="286">
        <f>IF('3b - EUR - conv.'!T180=0,0,'3a - EUR - local'!T180/'3b - EUR - conv.'!T180)</f>
        <v>0</v>
      </c>
      <c r="U180" s="286">
        <f>IF('3b - EUR - conv.'!U180=0,0,'3a - EUR - local'!U180/'3b - EUR - conv.'!U180)</f>
        <v>0</v>
      </c>
      <c r="V180" s="286">
        <f>IF('3b - EUR - conv.'!V180=0,0,'3a - EUR - local'!V180/'3b - EUR - conv.'!V180)</f>
        <v>0</v>
      </c>
      <c r="W180" s="286">
        <f>IF('3b - EUR - conv.'!W180=0,0,'3a - EUR - local'!W180/'3b - EUR - conv.'!W180)</f>
        <v>0</v>
      </c>
      <c r="X180" s="286">
        <f>IF('3b - EUR - conv.'!X180=0,0,'3a - EUR - local'!X180/'3b - EUR - conv.'!X180)</f>
        <v>0</v>
      </c>
      <c r="Y180" s="286">
        <f>IF('3b - EUR - conv.'!Y180=0,0,'3a - EUR - local'!Y180/'3b - EUR - conv.'!Y180)</f>
        <v>0</v>
      </c>
      <c r="Z180" s="286">
        <f>IF('3b - EUR - conv.'!Z180=0,0,'3a - EUR - local'!Z180/'3b - EUR - conv.'!Z180)</f>
        <v>0</v>
      </c>
      <c r="AA180" s="286">
        <f>IF('3b - EUR - conv.'!AA180=0,0,'3a - EUR - local'!AA180/'3b - EUR - conv.'!AA180)</f>
        <v>0</v>
      </c>
      <c r="AB180" s="286">
        <f>IF('3b - EUR - conv.'!AB180=0,0,'3a - EUR - local'!AB180/'3b - EUR - conv.'!AB180)</f>
        <v>0</v>
      </c>
      <c r="AC180" s="286">
        <f>IF('3b - EUR - conv.'!AC180=0,0,'3a - EUR - local'!AC180/'3b - EUR - conv.'!AC180)</f>
        <v>0</v>
      </c>
      <c r="AD180" s="286">
        <f>IF('3b - EUR - conv.'!AD180=0,0,'3a - EUR - local'!AD180/'3b - EUR - conv.'!AD180)</f>
        <v>0</v>
      </c>
      <c r="AE180" s="286">
        <f>IF('3b - EUR - conv.'!AE180=0,0,'3a - EUR - local'!AE180/'3b - EUR - conv.'!AE180)</f>
        <v>0</v>
      </c>
      <c r="AF180" s="286">
        <f>IF('3b - EUR - conv.'!AF180=0,0,'3a - EUR - local'!AF180/'3b - EUR - conv.'!AF180)</f>
        <v>0</v>
      </c>
      <c r="AG180" s="286">
        <f>IF('3b - EUR - conv.'!AG180=0,0,'3a - EUR - local'!AG180/'3b - EUR - conv.'!AG180)</f>
        <v>0</v>
      </c>
      <c r="AH180" s="286">
        <f>IF('3b - EUR - conv.'!AH180=0,0,'3a - EUR - local'!AH180/'3b - EUR - conv.'!AH180)</f>
        <v>0</v>
      </c>
      <c r="AI180" s="286">
        <f>IF('3b - EUR - conv.'!AI180=0,0,'3a - EUR - local'!AI180/'3b - EUR - conv.'!AI180)</f>
        <v>0</v>
      </c>
      <c r="AJ180" s="286">
        <f>IF('3b - EUR - conv.'!AJ180=0,0,'3a - EUR - local'!AJ180/'3b - EUR - conv.'!AJ180)</f>
        <v>0</v>
      </c>
      <c r="AK180" s="286">
        <f>IF('3b - EUR - conv.'!AK180=0,0,'3a - EUR - local'!AK180/'3b - EUR - conv.'!AK180)</f>
        <v>0</v>
      </c>
      <c r="AL180" s="286">
        <f>IF('3b - EUR - conv.'!AL180=0,0,'3a - EUR - local'!AL180/'3b - EUR - conv.'!AL180)</f>
        <v>0</v>
      </c>
      <c r="AM180" s="286">
        <f>IF('3b - EUR - conv.'!AM180=0,0,'3a - EUR - local'!AM180/'3b - EUR - conv.'!AM180)</f>
        <v>0</v>
      </c>
      <c r="AN180" s="286">
        <f>IF('3b - EUR - conv.'!AN180=0,0,'3a - EUR - local'!AN180/'3b - EUR - conv.'!AN180)</f>
        <v>0</v>
      </c>
      <c r="AO180" s="286">
        <f>IF('3b - EUR - conv.'!AO180=0,0,'3a - EUR - local'!AO180/'3b - EUR - conv.'!AO180)</f>
        <v>0</v>
      </c>
      <c r="AP180" s="286">
        <f>IF('3b - EUR - conv.'!AP180=0,0,'3a - EUR - local'!AP180/'3b - EUR - conv.'!AP180)</f>
        <v>0</v>
      </c>
      <c r="AQ180" s="349"/>
    </row>
    <row r="181" spans="1:43" customFormat="1" ht="15.75" outlineLevel="2">
      <c r="A181" s="211" t="str">
        <f>A154&amp;"."&amp;A171&amp;"."&amp;A155&amp;"."&amp;B181</f>
        <v>1.o.4.10</v>
      </c>
      <c r="B181">
        <v>10</v>
      </c>
      <c r="C181" t="str">
        <f>'1-GBP'!C181</f>
        <v/>
      </c>
      <c r="M181" s="286">
        <f>IF('3b - EUR - conv.'!M181=0,0,'3a - EUR - local'!M181/'3b - EUR - conv.'!M181)</f>
        <v>0</v>
      </c>
      <c r="N181" s="286">
        <f>IF('3b - EUR - conv.'!N181=0,0,'3a - EUR - local'!N181/'3b - EUR - conv.'!N181)</f>
        <v>0</v>
      </c>
      <c r="O181" s="286">
        <f>IF('3b - EUR - conv.'!O181=0,0,'3a - EUR - local'!O181/'3b - EUR - conv.'!O181)</f>
        <v>0</v>
      </c>
      <c r="P181" s="286">
        <f>IF('3b - EUR - conv.'!P181=0,0,'3a - EUR - local'!P181/'3b - EUR - conv.'!P181)</f>
        <v>0</v>
      </c>
      <c r="Q181" s="286">
        <f>IF('3b - EUR - conv.'!Q181=0,0,'3a - EUR - local'!Q181/'3b - EUR - conv.'!Q181)</f>
        <v>0</v>
      </c>
      <c r="R181" s="286">
        <f>IF('3b - EUR - conv.'!R181=0,0,'3a - EUR - local'!R181/'3b - EUR - conv.'!R181)</f>
        <v>0</v>
      </c>
      <c r="S181" s="286">
        <f>IF('3b - EUR - conv.'!S181=0,0,'3a - EUR - local'!S181/'3b - EUR - conv.'!S181)</f>
        <v>0</v>
      </c>
      <c r="T181" s="286">
        <f>IF('3b - EUR - conv.'!T181=0,0,'3a - EUR - local'!T181/'3b - EUR - conv.'!T181)</f>
        <v>0</v>
      </c>
      <c r="U181" s="286">
        <f>IF('3b - EUR - conv.'!U181=0,0,'3a - EUR - local'!U181/'3b - EUR - conv.'!U181)</f>
        <v>0</v>
      </c>
      <c r="V181" s="286">
        <f>IF('3b - EUR - conv.'!V181=0,0,'3a - EUR - local'!V181/'3b - EUR - conv.'!V181)</f>
        <v>0</v>
      </c>
      <c r="W181" s="286">
        <f>IF('3b - EUR - conv.'!W181=0,0,'3a - EUR - local'!W181/'3b - EUR - conv.'!W181)</f>
        <v>0</v>
      </c>
      <c r="X181" s="286">
        <f>IF('3b - EUR - conv.'!X181=0,0,'3a - EUR - local'!X181/'3b - EUR - conv.'!X181)</f>
        <v>0</v>
      </c>
      <c r="Y181" s="286">
        <f>IF('3b - EUR - conv.'!Y181=0,0,'3a - EUR - local'!Y181/'3b - EUR - conv.'!Y181)</f>
        <v>0</v>
      </c>
      <c r="Z181" s="286">
        <f>IF('3b - EUR - conv.'!Z181=0,0,'3a - EUR - local'!Z181/'3b - EUR - conv.'!Z181)</f>
        <v>0</v>
      </c>
      <c r="AA181" s="286">
        <f>IF('3b - EUR - conv.'!AA181=0,0,'3a - EUR - local'!AA181/'3b - EUR - conv.'!AA181)</f>
        <v>0</v>
      </c>
      <c r="AB181" s="286">
        <f>IF('3b - EUR - conv.'!AB181=0,0,'3a - EUR - local'!AB181/'3b - EUR - conv.'!AB181)</f>
        <v>0</v>
      </c>
      <c r="AC181" s="286">
        <f>IF('3b - EUR - conv.'!AC181=0,0,'3a - EUR - local'!AC181/'3b - EUR - conv.'!AC181)</f>
        <v>0</v>
      </c>
      <c r="AD181" s="286">
        <f>IF('3b - EUR - conv.'!AD181=0,0,'3a - EUR - local'!AD181/'3b - EUR - conv.'!AD181)</f>
        <v>0</v>
      </c>
      <c r="AE181" s="286">
        <f>IF('3b - EUR - conv.'!AE181=0,0,'3a - EUR - local'!AE181/'3b - EUR - conv.'!AE181)</f>
        <v>0</v>
      </c>
      <c r="AF181" s="286">
        <f>IF('3b - EUR - conv.'!AF181=0,0,'3a - EUR - local'!AF181/'3b - EUR - conv.'!AF181)</f>
        <v>0</v>
      </c>
      <c r="AG181" s="286">
        <f>IF('3b - EUR - conv.'!AG181=0,0,'3a - EUR - local'!AG181/'3b - EUR - conv.'!AG181)</f>
        <v>0</v>
      </c>
      <c r="AH181" s="286">
        <f>IF('3b - EUR - conv.'!AH181=0,0,'3a - EUR - local'!AH181/'3b - EUR - conv.'!AH181)</f>
        <v>0</v>
      </c>
      <c r="AI181" s="286">
        <f>IF('3b - EUR - conv.'!AI181=0,0,'3a - EUR - local'!AI181/'3b - EUR - conv.'!AI181)</f>
        <v>0</v>
      </c>
      <c r="AJ181" s="286">
        <f>IF('3b - EUR - conv.'!AJ181=0,0,'3a - EUR - local'!AJ181/'3b - EUR - conv.'!AJ181)</f>
        <v>0</v>
      </c>
      <c r="AK181" s="286">
        <f>IF('3b - EUR - conv.'!AK181=0,0,'3a - EUR - local'!AK181/'3b - EUR - conv.'!AK181)</f>
        <v>0</v>
      </c>
      <c r="AL181" s="286">
        <f>IF('3b - EUR - conv.'!AL181=0,0,'3a - EUR - local'!AL181/'3b - EUR - conv.'!AL181)</f>
        <v>0</v>
      </c>
      <c r="AM181" s="286">
        <f>IF('3b - EUR - conv.'!AM181=0,0,'3a - EUR - local'!AM181/'3b - EUR - conv.'!AM181)</f>
        <v>0</v>
      </c>
      <c r="AN181" s="286">
        <f>IF('3b - EUR - conv.'!AN181=0,0,'3a - EUR - local'!AN181/'3b - EUR - conv.'!AN181)</f>
        <v>0</v>
      </c>
      <c r="AO181" s="286">
        <f>IF('3b - EUR - conv.'!AO181=0,0,'3a - EUR - local'!AO181/'3b - EUR - conv.'!AO181)</f>
        <v>0</v>
      </c>
      <c r="AP181" s="286">
        <f>IF('3b - EUR - conv.'!AP181=0,0,'3a - EUR - local'!AP181/'3b - EUR - conv.'!AP181)</f>
        <v>0</v>
      </c>
      <c r="AQ181" s="349"/>
    </row>
    <row r="182" spans="1:43" customFormat="1" ht="15.75" outlineLevel="2">
      <c r="A182" s="211" t="str">
        <f>A154&amp;"."&amp;A171&amp;"."&amp;A155&amp;"."&amp;B182</f>
        <v>1.o.4.11</v>
      </c>
      <c r="B182">
        <v>11</v>
      </c>
      <c r="C182" t="str">
        <f>'1-GBP'!C182</f>
        <v/>
      </c>
      <c r="M182" s="286">
        <f>IF('3b - EUR - conv.'!M182=0,0,'3a - EUR - local'!M182/'3b - EUR - conv.'!M182)</f>
        <v>0</v>
      </c>
      <c r="N182" s="286">
        <f>IF('3b - EUR - conv.'!N182=0,0,'3a - EUR - local'!N182/'3b - EUR - conv.'!N182)</f>
        <v>0</v>
      </c>
      <c r="O182" s="286">
        <f>IF('3b - EUR - conv.'!O182=0,0,'3a - EUR - local'!O182/'3b - EUR - conv.'!O182)</f>
        <v>0</v>
      </c>
      <c r="P182" s="286">
        <f>IF('3b - EUR - conv.'!P182=0,0,'3a - EUR - local'!P182/'3b - EUR - conv.'!P182)</f>
        <v>0</v>
      </c>
      <c r="Q182" s="286">
        <f>IF('3b - EUR - conv.'!Q182=0,0,'3a - EUR - local'!Q182/'3b - EUR - conv.'!Q182)</f>
        <v>0</v>
      </c>
      <c r="R182" s="286">
        <f>IF('3b - EUR - conv.'!R182=0,0,'3a - EUR - local'!R182/'3b - EUR - conv.'!R182)</f>
        <v>0</v>
      </c>
      <c r="S182" s="286">
        <f>IF('3b - EUR - conv.'!S182=0,0,'3a - EUR - local'!S182/'3b - EUR - conv.'!S182)</f>
        <v>0</v>
      </c>
      <c r="T182" s="286">
        <f>IF('3b - EUR - conv.'!T182=0,0,'3a - EUR - local'!T182/'3b - EUR - conv.'!T182)</f>
        <v>0</v>
      </c>
      <c r="U182" s="286">
        <f>IF('3b - EUR - conv.'!U182=0,0,'3a - EUR - local'!U182/'3b - EUR - conv.'!U182)</f>
        <v>0</v>
      </c>
      <c r="V182" s="286">
        <f>IF('3b - EUR - conv.'!V182=0,0,'3a - EUR - local'!V182/'3b - EUR - conv.'!V182)</f>
        <v>0</v>
      </c>
      <c r="W182" s="286">
        <f>IF('3b - EUR - conv.'!W182=0,0,'3a - EUR - local'!W182/'3b - EUR - conv.'!W182)</f>
        <v>0</v>
      </c>
      <c r="X182" s="286">
        <f>IF('3b - EUR - conv.'!X182=0,0,'3a - EUR - local'!X182/'3b - EUR - conv.'!X182)</f>
        <v>0</v>
      </c>
      <c r="Y182" s="286">
        <f>IF('3b - EUR - conv.'!Y182=0,0,'3a - EUR - local'!Y182/'3b - EUR - conv.'!Y182)</f>
        <v>0</v>
      </c>
      <c r="Z182" s="286">
        <f>IF('3b - EUR - conv.'!Z182=0,0,'3a - EUR - local'!Z182/'3b - EUR - conv.'!Z182)</f>
        <v>0</v>
      </c>
      <c r="AA182" s="286">
        <f>IF('3b - EUR - conv.'!AA182=0,0,'3a - EUR - local'!AA182/'3b - EUR - conv.'!AA182)</f>
        <v>0</v>
      </c>
      <c r="AB182" s="286">
        <f>IF('3b - EUR - conv.'!AB182=0,0,'3a - EUR - local'!AB182/'3b - EUR - conv.'!AB182)</f>
        <v>0</v>
      </c>
      <c r="AC182" s="286">
        <f>IF('3b - EUR - conv.'!AC182=0,0,'3a - EUR - local'!AC182/'3b - EUR - conv.'!AC182)</f>
        <v>0</v>
      </c>
      <c r="AD182" s="286">
        <f>IF('3b - EUR - conv.'!AD182=0,0,'3a - EUR - local'!AD182/'3b - EUR - conv.'!AD182)</f>
        <v>0</v>
      </c>
      <c r="AE182" s="286">
        <f>IF('3b - EUR - conv.'!AE182=0,0,'3a - EUR - local'!AE182/'3b - EUR - conv.'!AE182)</f>
        <v>0</v>
      </c>
      <c r="AF182" s="286">
        <f>IF('3b - EUR - conv.'!AF182=0,0,'3a - EUR - local'!AF182/'3b - EUR - conv.'!AF182)</f>
        <v>0</v>
      </c>
      <c r="AG182" s="286">
        <f>IF('3b - EUR - conv.'!AG182=0,0,'3a - EUR - local'!AG182/'3b - EUR - conv.'!AG182)</f>
        <v>0</v>
      </c>
      <c r="AH182" s="286">
        <f>IF('3b - EUR - conv.'!AH182=0,0,'3a - EUR - local'!AH182/'3b - EUR - conv.'!AH182)</f>
        <v>0</v>
      </c>
      <c r="AI182" s="286">
        <f>IF('3b - EUR - conv.'!AI182=0,0,'3a - EUR - local'!AI182/'3b - EUR - conv.'!AI182)</f>
        <v>0</v>
      </c>
      <c r="AJ182" s="286">
        <f>IF('3b - EUR - conv.'!AJ182=0,0,'3a - EUR - local'!AJ182/'3b - EUR - conv.'!AJ182)</f>
        <v>0</v>
      </c>
      <c r="AK182" s="286">
        <f>IF('3b - EUR - conv.'!AK182=0,0,'3a - EUR - local'!AK182/'3b - EUR - conv.'!AK182)</f>
        <v>0</v>
      </c>
      <c r="AL182" s="286">
        <f>IF('3b - EUR - conv.'!AL182=0,0,'3a - EUR - local'!AL182/'3b - EUR - conv.'!AL182)</f>
        <v>0</v>
      </c>
      <c r="AM182" s="286">
        <f>IF('3b - EUR - conv.'!AM182=0,0,'3a - EUR - local'!AM182/'3b - EUR - conv.'!AM182)</f>
        <v>0</v>
      </c>
      <c r="AN182" s="286">
        <f>IF('3b - EUR - conv.'!AN182=0,0,'3a - EUR - local'!AN182/'3b - EUR - conv.'!AN182)</f>
        <v>0</v>
      </c>
      <c r="AO182" s="286">
        <f>IF('3b - EUR - conv.'!AO182=0,0,'3a - EUR - local'!AO182/'3b - EUR - conv.'!AO182)</f>
        <v>0</v>
      </c>
      <c r="AP182" s="286">
        <f>IF('3b - EUR - conv.'!AP182=0,0,'3a - EUR - local'!AP182/'3b - EUR - conv.'!AP182)</f>
        <v>0</v>
      </c>
      <c r="AQ182" s="349"/>
    </row>
    <row r="183" spans="1:43" customFormat="1" ht="15.75" outlineLevel="2">
      <c r="A183" s="211" t="str">
        <f>A154&amp;"."&amp;A171&amp;"."&amp;A155&amp;"."&amp;B183</f>
        <v>1.o.4.12</v>
      </c>
      <c r="B183">
        <v>12</v>
      </c>
      <c r="C183" t="str">
        <f>'1-GBP'!C183</f>
        <v/>
      </c>
      <c r="M183" s="286">
        <f>IF('3b - EUR - conv.'!M183=0,0,'3a - EUR - local'!M183/'3b - EUR - conv.'!M183)</f>
        <v>0</v>
      </c>
      <c r="N183" s="286">
        <f>IF('3b - EUR - conv.'!N183=0,0,'3a - EUR - local'!N183/'3b - EUR - conv.'!N183)</f>
        <v>0</v>
      </c>
      <c r="O183" s="286">
        <f>IF('3b - EUR - conv.'!O183=0,0,'3a - EUR - local'!O183/'3b - EUR - conv.'!O183)</f>
        <v>0</v>
      </c>
      <c r="P183" s="286">
        <f>IF('3b - EUR - conv.'!P183=0,0,'3a - EUR - local'!P183/'3b - EUR - conv.'!P183)</f>
        <v>0</v>
      </c>
      <c r="Q183" s="286">
        <f>IF('3b - EUR - conv.'!Q183=0,0,'3a - EUR - local'!Q183/'3b - EUR - conv.'!Q183)</f>
        <v>0</v>
      </c>
      <c r="R183" s="286">
        <f>IF('3b - EUR - conv.'!R183=0,0,'3a - EUR - local'!R183/'3b - EUR - conv.'!R183)</f>
        <v>0</v>
      </c>
      <c r="S183" s="286">
        <f>IF('3b - EUR - conv.'!S183=0,0,'3a - EUR - local'!S183/'3b - EUR - conv.'!S183)</f>
        <v>0</v>
      </c>
      <c r="T183" s="286">
        <f>IF('3b - EUR - conv.'!T183=0,0,'3a - EUR - local'!T183/'3b - EUR - conv.'!T183)</f>
        <v>0</v>
      </c>
      <c r="U183" s="286">
        <f>IF('3b - EUR - conv.'!U183=0,0,'3a - EUR - local'!U183/'3b - EUR - conv.'!U183)</f>
        <v>0</v>
      </c>
      <c r="V183" s="286">
        <f>IF('3b - EUR - conv.'!V183=0,0,'3a - EUR - local'!V183/'3b - EUR - conv.'!V183)</f>
        <v>0</v>
      </c>
      <c r="W183" s="286">
        <f>IF('3b - EUR - conv.'!W183=0,0,'3a - EUR - local'!W183/'3b - EUR - conv.'!W183)</f>
        <v>0</v>
      </c>
      <c r="X183" s="286">
        <f>IF('3b - EUR - conv.'!X183=0,0,'3a - EUR - local'!X183/'3b - EUR - conv.'!X183)</f>
        <v>0</v>
      </c>
      <c r="Y183" s="286">
        <f>IF('3b - EUR - conv.'!Y183=0,0,'3a - EUR - local'!Y183/'3b - EUR - conv.'!Y183)</f>
        <v>0</v>
      </c>
      <c r="Z183" s="286">
        <f>IF('3b - EUR - conv.'!Z183=0,0,'3a - EUR - local'!Z183/'3b - EUR - conv.'!Z183)</f>
        <v>0</v>
      </c>
      <c r="AA183" s="286">
        <f>IF('3b - EUR - conv.'!AA183=0,0,'3a - EUR - local'!AA183/'3b - EUR - conv.'!AA183)</f>
        <v>0</v>
      </c>
      <c r="AB183" s="286">
        <f>IF('3b - EUR - conv.'!AB183=0,0,'3a - EUR - local'!AB183/'3b - EUR - conv.'!AB183)</f>
        <v>0</v>
      </c>
      <c r="AC183" s="286">
        <f>IF('3b - EUR - conv.'!AC183=0,0,'3a - EUR - local'!AC183/'3b - EUR - conv.'!AC183)</f>
        <v>0</v>
      </c>
      <c r="AD183" s="286">
        <f>IF('3b - EUR - conv.'!AD183=0,0,'3a - EUR - local'!AD183/'3b - EUR - conv.'!AD183)</f>
        <v>0</v>
      </c>
      <c r="AE183" s="286">
        <f>IF('3b - EUR - conv.'!AE183=0,0,'3a - EUR - local'!AE183/'3b - EUR - conv.'!AE183)</f>
        <v>0</v>
      </c>
      <c r="AF183" s="286">
        <f>IF('3b - EUR - conv.'!AF183=0,0,'3a - EUR - local'!AF183/'3b - EUR - conv.'!AF183)</f>
        <v>0</v>
      </c>
      <c r="AG183" s="286">
        <f>IF('3b - EUR - conv.'!AG183=0,0,'3a - EUR - local'!AG183/'3b - EUR - conv.'!AG183)</f>
        <v>0</v>
      </c>
      <c r="AH183" s="286">
        <f>IF('3b - EUR - conv.'!AH183=0,0,'3a - EUR - local'!AH183/'3b - EUR - conv.'!AH183)</f>
        <v>0</v>
      </c>
      <c r="AI183" s="286">
        <f>IF('3b - EUR - conv.'!AI183=0,0,'3a - EUR - local'!AI183/'3b - EUR - conv.'!AI183)</f>
        <v>0</v>
      </c>
      <c r="AJ183" s="286">
        <f>IF('3b - EUR - conv.'!AJ183=0,0,'3a - EUR - local'!AJ183/'3b - EUR - conv.'!AJ183)</f>
        <v>0</v>
      </c>
      <c r="AK183" s="286">
        <f>IF('3b - EUR - conv.'!AK183=0,0,'3a - EUR - local'!AK183/'3b - EUR - conv.'!AK183)</f>
        <v>0</v>
      </c>
      <c r="AL183" s="286">
        <f>IF('3b - EUR - conv.'!AL183=0,0,'3a - EUR - local'!AL183/'3b - EUR - conv.'!AL183)</f>
        <v>0</v>
      </c>
      <c r="AM183" s="286">
        <f>IF('3b - EUR - conv.'!AM183=0,0,'3a - EUR - local'!AM183/'3b - EUR - conv.'!AM183)</f>
        <v>0</v>
      </c>
      <c r="AN183" s="286">
        <f>IF('3b - EUR - conv.'!AN183=0,0,'3a - EUR - local'!AN183/'3b - EUR - conv.'!AN183)</f>
        <v>0</v>
      </c>
      <c r="AO183" s="286">
        <f>IF('3b - EUR - conv.'!AO183=0,0,'3a - EUR - local'!AO183/'3b - EUR - conv.'!AO183)</f>
        <v>0</v>
      </c>
      <c r="AP183" s="286">
        <f>IF('3b - EUR - conv.'!AP183=0,0,'3a - EUR - local'!AP183/'3b - EUR - conv.'!AP183)</f>
        <v>0</v>
      </c>
      <c r="AQ183" s="349"/>
    </row>
    <row r="184" spans="1:43" customFormat="1" ht="15.75" outlineLevel="1">
      <c r="A184" s="212"/>
      <c r="B184" s="201">
        <f>B183-COUNTIFS(C172:C183,"")</f>
        <v>2</v>
      </c>
      <c r="C184" s="201" t="s">
        <v>285</v>
      </c>
      <c r="D184" s="201"/>
      <c r="E184" s="201"/>
      <c r="F184" s="201"/>
      <c r="G184" s="201"/>
      <c r="H184" s="201"/>
      <c r="I184" s="201"/>
      <c r="J184" s="201"/>
      <c r="K184" s="201"/>
      <c r="L184" s="201"/>
      <c r="M184" s="280">
        <f>SUM(M172:M183)</f>
        <v>0</v>
      </c>
      <c r="N184" s="280">
        <f t="shared" ref="N184" si="240">SUM(N172:N183)</f>
        <v>0</v>
      </c>
      <c r="O184" s="280">
        <f t="shared" ref="O184" si="241">SUM(O172:O183)</f>
        <v>0</v>
      </c>
      <c r="P184" s="280">
        <f t="shared" ref="P184" si="242">SUM(P172:P183)</f>
        <v>0</v>
      </c>
      <c r="Q184" s="280">
        <f t="shared" ref="Q184" si="243">SUM(Q172:Q183)</f>
        <v>0</v>
      </c>
      <c r="R184" s="280">
        <f t="shared" ref="R184" si="244">SUM(R172:R183)</f>
        <v>0</v>
      </c>
      <c r="S184" s="280">
        <f t="shared" ref="S184" si="245">SUM(S172:S183)</f>
        <v>0</v>
      </c>
      <c r="T184" s="280">
        <f t="shared" ref="T184" si="246">SUM(T172:T183)</f>
        <v>0</v>
      </c>
      <c r="U184" s="280">
        <f t="shared" ref="U184" si="247">SUM(U172:U183)</f>
        <v>0</v>
      </c>
      <c r="V184" s="280">
        <f t="shared" ref="V184" si="248">SUM(V172:V183)</f>
        <v>0</v>
      </c>
      <c r="W184" s="280">
        <f t="shared" ref="W184" si="249">SUM(W172:W183)</f>
        <v>0</v>
      </c>
      <c r="X184" s="280">
        <f t="shared" ref="X184" si="250">SUM(X172:X183)</f>
        <v>0</v>
      </c>
      <c r="Y184" s="280">
        <f t="shared" ref="Y184" si="251">SUM(Y172:Y183)</f>
        <v>0</v>
      </c>
      <c r="Z184" s="280">
        <f t="shared" ref="Z184" si="252">SUM(Z172:Z183)</f>
        <v>0</v>
      </c>
      <c r="AA184" s="280">
        <f t="shared" ref="AA184" si="253">SUM(AA172:AA183)</f>
        <v>0</v>
      </c>
      <c r="AB184" s="280">
        <f t="shared" ref="AB184" si="254">SUM(AB172:AB183)</f>
        <v>0</v>
      </c>
      <c r="AC184" s="280">
        <f t="shared" ref="AC184" si="255">SUM(AC172:AC183)</f>
        <v>0</v>
      </c>
      <c r="AD184" s="280">
        <f t="shared" ref="AD184" si="256">SUM(AD172:AD183)</f>
        <v>0</v>
      </c>
      <c r="AE184" s="280">
        <f t="shared" ref="AE184" si="257">SUM(AE172:AE183)</f>
        <v>0</v>
      </c>
      <c r="AF184" s="280">
        <f t="shared" ref="AF184" si="258">SUM(AF172:AF183)</f>
        <v>0</v>
      </c>
      <c r="AG184" s="280">
        <f t="shared" ref="AG184" si="259">SUM(AG172:AG183)</f>
        <v>0</v>
      </c>
      <c r="AH184" s="280">
        <f t="shared" ref="AH184" si="260">SUM(AH172:AH183)</f>
        <v>0</v>
      </c>
      <c r="AI184" s="280">
        <f t="shared" ref="AI184" si="261">SUM(AI172:AI183)</f>
        <v>0</v>
      </c>
      <c r="AJ184" s="280">
        <f t="shared" ref="AJ184" si="262">SUM(AJ172:AJ183)</f>
        <v>0</v>
      </c>
      <c r="AK184" s="280">
        <f t="shared" ref="AK184" si="263">SUM(AK172:AK183)</f>
        <v>0</v>
      </c>
      <c r="AL184" s="280">
        <f t="shared" ref="AL184" si="264">SUM(AL172:AL183)</f>
        <v>0</v>
      </c>
      <c r="AM184" s="280">
        <f t="shared" ref="AM184" si="265">SUM(AM172:AM183)</f>
        <v>0</v>
      </c>
      <c r="AN184" s="280">
        <f t="shared" ref="AN184" si="266">SUM(AN172:AN183)</f>
        <v>0</v>
      </c>
      <c r="AO184" s="280">
        <f t="shared" ref="AO184" si="267">SUM(AO172:AO183)</f>
        <v>0</v>
      </c>
      <c r="AP184" s="280">
        <f t="shared" ref="AP184" si="268">SUM(AP172:AP183)</f>
        <v>0</v>
      </c>
    </row>
    <row r="185" spans="1:43" customFormat="1" ht="15.75" outlineLevel="1">
      <c r="A185" s="221"/>
      <c r="B185" s="222"/>
      <c r="C185" s="222"/>
      <c r="D185" s="222"/>
      <c r="E185" s="222"/>
      <c r="F185" s="222"/>
      <c r="G185" s="222"/>
      <c r="H185" s="222"/>
      <c r="I185" s="222"/>
      <c r="J185" s="222"/>
      <c r="K185" s="222"/>
      <c r="L185" s="222"/>
      <c r="M185" s="317"/>
      <c r="N185" s="317"/>
      <c r="O185" s="317"/>
      <c r="P185" s="317"/>
      <c r="Q185" s="317"/>
      <c r="R185" s="317"/>
      <c r="S185" s="317"/>
      <c r="T185" s="317"/>
      <c r="U185" s="317"/>
      <c r="V185" s="317"/>
      <c r="W185" s="317"/>
      <c r="X185" s="317"/>
      <c r="Y185" s="317"/>
      <c r="Z185" s="317"/>
      <c r="AA185" s="317"/>
      <c r="AB185" s="317"/>
      <c r="AC185" s="317"/>
      <c r="AD185" s="317"/>
      <c r="AE185" s="317"/>
      <c r="AF185" s="317"/>
      <c r="AG185" s="317"/>
      <c r="AH185" s="317"/>
      <c r="AI185" s="317"/>
      <c r="AJ185" s="317"/>
      <c r="AK185" s="317"/>
      <c r="AL185" s="317"/>
      <c r="AM185" s="317"/>
      <c r="AN185" s="317"/>
      <c r="AO185" s="317"/>
      <c r="AP185" s="317"/>
    </row>
    <row r="186" spans="1:43" customFormat="1" ht="15.75" outlineLevel="1">
      <c r="A186" s="220" t="s">
        <v>254</v>
      </c>
      <c r="B186" s="220" t="s">
        <v>287</v>
      </c>
      <c r="C186" s="220" t="s">
        <v>284</v>
      </c>
      <c r="D186" s="220"/>
      <c r="E186" s="220"/>
      <c r="F186" s="220"/>
      <c r="G186" s="220"/>
      <c r="H186" s="220"/>
      <c r="I186" s="220"/>
      <c r="J186" s="220"/>
      <c r="K186" s="220"/>
      <c r="L186" s="220"/>
      <c r="M186" s="315"/>
      <c r="N186" s="315"/>
      <c r="O186" s="315"/>
      <c r="P186" s="315"/>
      <c r="Q186" s="315"/>
      <c r="R186" s="315"/>
      <c r="S186" s="315"/>
      <c r="T186" s="315"/>
      <c r="U186" s="315"/>
      <c r="V186" s="315"/>
      <c r="W186" s="315"/>
      <c r="X186" s="315"/>
      <c r="Y186" s="315"/>
      <c r="Z186" s="315"/>
      <c r="AA186" s="315"/>
      <c r="AB186" s="315"/>
      <c r="AC186" s="315"/>
      <c r="AD186" s="315"/>
      <c r="AE186" s="315"/>
      <c r="AF186" s="315"/>
      <c r="AG186" s="315"/>
      <c r="AH186" s="315"/>
      <c r="AI186" s="315"/>
      <c r="AJ186" s="315"/>
      <c r="AK186" s="315"/>
      <c r="AL186" s="315"/>
      <c r="AM186" s="315"/>
      <c r="AN186" s="315"/>
      <c r="AO186" s="315"/>
      <c r="AP186" s="315"/>
    </row>
    <row r="187" spans="1:43" customFormat="1" ht="15.75" outlineLevel="2">
      <c r="A187" s="211" t="str">
        <f>A154&amp;"."&amp;A186&amp;"."&amp;A155&amp;"."&amp;B187</f>
        <v>1.d.4.1</v>
      </c>
      <c r="B187">
        <v>1</v>
      </c>
      <c r="C187" t="str">
        <f>'1-GBP'!C187</f>
        <v/>
      </c>
      <c r="M187" s="286">
        <f>IF('3b - EUR - conv.'!M187=0,0,'3a - EUR - local'!M187/'3b - EUR - conv.'!M187)</f>
        <v>0</v>
      </c>
      <c r="N187" s="286">
        <f>IF('3b - EUR - conv.'!N187=0,0,'3a - EUR - local'!N187/'3b - EUR - conv.'!N187)</f>
        <v>0</v>
      </c>
      <c r="O187" s="286">
        <f>IF('3b - EUR - conv.'!O187=0,0,'3a - EUR - local'!O187/'3b - EUR - conv.'!O187)</f>
        <v>0</v>
      </c>
      <c r="P187" s="286">
        <f>IF('3b - EUR - conv.'!P187=0,0,'3a - EUR - local'!P187/'3b - EUR - conv.'!P187)</f>
        <v>0</v>
      </c>
      <c r="Q187" s="286">
        <f>IF('3b - EUR - conv.'!Q187=0,0,'3a - EUR - local'!Q187/'3b - EUR - conv.'!Q187)</f>
        <v>0</v>
      </c>
      <c r="R187" s="286">
        <f>IF('3b - EUR - conv.'!R187=0,0,'3a - EUR - local'!R187/'3b - EUR - conv.'!R187)</f>
        <v>0</v>
      </c>
      <c r="S187" s="286">
        <f>IF('3b - EUR - conv.'!S187=0,0,'3a - EUR - local'!S187/'3b - EUR - conv.'!S187)</f>
        <v>0</v>
      </c>
      <c r="T187" s="286">
        <f>IF('3b - EUR - conv.'!T187=0,0,'3a - EUR - local'!T187/'3b - EUR - conv.'!T187)</f>
        <v>0</v>
      </c>
      <c r="U187" s="286">
        <f>IF('3b - EUR - conv.'!U187=0,0,'3a - EUR - local'!U187/'3b - EUR - conv.'!U187)</f>
        <v>0</v>
      </c>
      <c r="V187" s="286">
        <f>IF('3b - EUR - conv.'!V187=0,0,'3a - EUR - local'!V187/'3b - EUR - conv.'!V187)</f>
        <v>0</v>
      </c>
      <c r="W187" s="286">
        <f>IF('3b - EUR - conv.'!W187=0,0,'3a - EUR - local'!W187/'3b - EUR - conv.'!W187)</f>
        <v>0</v>
      </c>
      <c r="X187" s="286">
        <f>IF('3b - EUR - conv.'!X187=0,0,'3a - EUR - local'!X187/'3b - EUR - conv.'!X187)</f>
        <v>0</v>
      </c>
      <c r="Y187" s="286">
        <f>IF('3b - EUR - conv.'!Y187=0,0,'3a - EUR - local'!Y187/'3b - EUR - conv.'!Y187)</f>
        <v>0</v>
      </c>
      <c r="Z187" s="286">
        <f>IF('3b - EUR - conv.'!Z187=0,0,'3a - EUR - local'!Z187/'3b - EUR - conv.'!Z187)</f>
        <v>0</v>
      </c>
      <c r="AA187" s="286">
        <f>IF('3b - EUR - conv.'!AA187=0,0,'3a - EUR - local'!AA187/'3b - EUR - conv.'!AA187)</f>
        <v>0</v>
      </c>
      <c r="AB187" s="286">
        <f>IF('3b - EUR - conv.'!AB187=0,0,'3a - EUR - local'!AB187/'3b - EUR - conv.'!AB187)</f>
        <v>0</v>
      </c>
      <c r="AC187" s="286">
        <f>IF('3b - EUR - conv.'!AC187=0,0,'3a - EUR - local'!AC187/'3b - EUR - conv.'!AC187)</f>
        <v>0</v>
      </c>
      <c r="AD187" s="286">
        <f>IF('3b - EUR - conv.'!AD187=0,0,'3a - EUR - local'!AD187/'3b - EUR - conv.'!AD187)</f>
        <v>0</v>
      </c>
      <c r="AE187" s="286">
        <f>IF('3b - EUR - conv.'!AE187=0,0,'3a - EUR - local'!AE187/'3b - EUR - conv.'!AE187)</f>
        <v>0</v>
      </c>
      <c r="AF187" s="286">
        <f>IF('3b - EUR - conv.'!AF187=0,0,'3a - EUR - local'!AF187/'3b - EUR - conv.'!AF187)</f>
        <v>0</v>
      </c>
      <c r="AG187" s="286">
        <f>IF('3b - EUR - conv.'!AG187=0,0,'3a - EUR - local'!AG187/'3b - EUR - conv.'!AG187)</f>
        <v>0</v>
      </c>
      <c r="AH187" s="286">
        <f>IF('3b - EUR - conv.'!AH187=0,0,'3a - EUR - local'!AH187/'3b - EUR - conv.'!AH187)</f>
        <v>0</v>
      </c>
      <c r="AI187" s="286">
        <f>IF('3b - EUR - conv.'!AI187=0,0,'3a - EUR - local'!AI187/'3b - EUR - conv.'!AI187)</f>
        <v>0</v>
      </c>
      <c r="AJ187" s="286">
        <f>IF('3b - EUR - conv.'!AJ187=0,0,'3a - EUR - local'!AJ187/'3b - EUR - conv.'!AJ187)</f>
        <v>0</v>
      </c>
      <c r="AK187" s="286">
        <f>IF('3b - EUR - conv.'!AK187=0,0,'3a - EUR - local'!AK187/'3b - EUR - conv.'!AK187)</f>
        <v>0</v>
      </c>
      <c r="AL187" s="286">
        <f>IF('3b - EUR - conv.'!AL187=0,0,'3a - EUR - local'!AL187/'3b - EUR - conv.'!AL187)</f>
        <v>0</v>
      </c>
      <c r="AM187" s="286">
        <f>IF('3b - EUR - conv.'!AM187=0,0,'3a - EUR - local'!AM187/'3b - EUR - conv.'!AM187)</f>
        <v>0</v>
      </c>
      <c r="AN187" s="286">
        <f>IF('3b - EUR - conv.'!AN187=0,0,'3a - EUR - local'!AN187/'3b - EUR - conv.'!AN187)</f>
        <v>0</v>
      </c>
      <c r="AO187" s="286">
        <f>IF('3b - EUR - conv.'!AO187=0,0,'3a - EUR - local'!AO187/'3b - EUR - conv.'!AO187)</f>
        <v>0</v>
      </c>
      <c r="AP187" s="286">
        <f>IF('3b - EUR - conv.'!AP187=0,0,'3a - EUR - local'!AP187/'3b - EUR - conv.'!AP187)</f>
        <v>0</v>
      </c>
      <c r="AQ187" s="349"/>
    </row>
    <row r="188" spans="1:43" customFormat="1" ht="15.75" outlineLevel="2">
      <c r="A188" s="211" t="str">
        <f>A154&amp;"."&amp;A186&amp;"."&amp;A155&amp;"."&amp;B188</f>
        <v>1.d.4.2</v>
      </c>
      <c r="B188">
        <v>2</v>
      </c>
      <c r="C188" t="str">
        <f>'1-GBP'!C188</f>
        <v/>
      </c>
      <c r="M188" s="286">
        <f>IF('3b - EUR - conv.'!M188=0,0,'3a - EUR - local'!M188/'3b - EUR - conv.'!M188)</f>
        <v>0</v>
      </c>
      <c r="N188" s="286">
        <f>IF('3b - EUR - conv.'!N188=0,0,'3a - EUR - local'!N188/'3b - EUR - conv.'!N188)</f>
        <v>0</v>
      </c>
      <c r="O188" s="286">
        <f>IF('3b - EUR - conv.'!O188=0,0,'3a - EUR - local'!O188/'3b - EUR - conv.'!O188)</f>
        <v>0</v>
      </c>
      <c r="P188" s="286">
        <f>IF('3b - EUR - conv.'!P188=0,0,'3a - EUR - local'!P188/'3b - EUR - conv.'!P188)</f>
        <v>0</v>
      </c>
      <c r="Q188" s="286">
        <f>IF('3b - EUR - conv.'!Q188=0,0,'3a - EUR - local'!Q188/'3b - EUR - conv.'!Q188)</f>
        <v>0</v>
      </c>
      <c r="R188" s="286">
        <f>IF('3b - EUR - conv.'!R188=0,0,'3a - EUR - local'!R188/'3b - EUR - conv.'!R188)</f>
        <v>0</v>
      </c>
      <c r="S188" s="286">
        <f>IF('3b - EUR - conv.'!S188=0,0,'3a - EUR - local'!S188/'3b - EUR - conv.'!S188)</f>
        <v>0</v>
      </c>
      <c r="T188" s="286">
        <f>IF('3b - EUR - conv.'!T188=0,0,'3a - EUR - local'!T188/'3b - EUR - conv.'!T188)</f>
        <v>0</v>
      </c>
      <c r="U188" s="286">
        <f>IF('3b - EUR - conv.'!U188=0,0,'3a - EUR - local'!U188/'3b - EUR - conv.'!U188)</f>
        <v>0</v>
      </c>
      <c r="V188" s="286">
        <f>IF('3b - EUR - conv.'!V188=0,0,'3a - EUR - local'!V188/'3b - EUR - conv.'!V188)</f>
        <v>0</v>
      </c>
      <c r="W188" s="286">
        <f>IF('3b - EUR - conv.'!W188=0,0,'3a - EUR - local'!W188/'3b - EUR - conv.'!W188)</f>
        <v>0</v>
      </c>
      <c r="X188" s="286">
        <f>IF('3b - EUR - conv.'!X188=0,0,'3a - EUR - local'!X188/'3b - EUR - conv.'!X188)</f>
        <v>0</v>
      </c>
      <c r="Y188" s="286">
        <f>IF('3b - EUR - conv.'!Y188=0,0,'3a - EUR - local'!Y188/'3b - EUR - conv.'!Y188)</f>
        <v>0</v>
      </c>
      <c r="Z188" s="286">
        <f>IF('3b - EUR - conv.'!Z188=0,0,'3a - EUR - local'!Z188/'3b - EUR - conv.'!Z188)</f>
        <v>0</v>
      </c>
      <c r="AA188" s="286">
        <f>IF('3b - EUR - conv.'!AA188=0,0,'3a - EUR - local'!AA188/'3b - EUR - conv.'!AA188)</f>
        <v>0</v>
      </c>
      <c r="AB188" s="286">
        <f>IF('3b - EUR - conv.'!AB188=0,0,'3a - EUR - local'!AB188/'3b - EUR - conv.'!AB188)</f>
        <v>0</v>
      </c>
      <c r="AC188" s="286">
        <f>IF('3b - EUR - conv.'!AC188=0,0,'3a - EUR - local'!AC188/'3b - EUR - conv.'!AC188)</f>
        <v>0</v>
      </c>
      <c r="AD188" s="286">
        <f>IF('3b - EUR - conv.'!AD188=0,0,'3a - EUR - local'!AD188/'3b - EUR - conv.'!AD188)</f>
        <v>0</v>
      </c>
      <c r="AE188" s="286">
        <f>IF('3b - EUR - conv.'!AE188=0,0,'3a - EUR - local'!AE188/'3b - EUR - conv.'!AE188)</f>
        <v>0</v>
      </c>
      <c r="AF188" s="286">
        <f>IF('3b - EUR - conv.'!AF188=0,0,'3a - EUR - local'!AF188/'3b - EUR - conv.'!AF188)</f>
        <v>0</v>
      </c>
      <c r="AG188" s="286">
        <f>IF('3b - EUR - conv.'!AG188=0,0,'3a - EUR - local'!AG188/'3b - EUR - conv.'!AG188)</f>
        <v>0</v>
      </c>
      <c r="AH188" s="286">
        <f>IF('3b - EUR - conv.'!AH188=0,0,'3a - EUR - local'!AH188/'3b - EUR - conv.'!AH188)</f>
        <v>0</v>
      </c>
      <c r="AI188" s="286">
        <f>IF('3b - EUR - conv.'!AI188=0,0,'3a - EUR - local'!AI188/'3b - EUR - conv.'!AI188)</f>
        <v>0</v>
      </c>
      <c r="AJ188" s="286">
        <f>IF('3b - EUR - conv.'!AJ188=0,0,'3a - EUR - local'!AJ188/'3b - EUR - conv.'!AJ188)</f>
        <v>0</v>
      </c>
      <c r="AK188" s="286">
        <f>IF('3b - EUR - conv.'!AK188=0,0,'3a - EUR - local'!AK188/'3b - EUR - conv.'!AK188)</f>
        <v>0</v>
      </c>
      <c r="AL188" s="286">
        <f>IF('3b - EUR - conv.'!AL188=0,0,'3a - EUR - local'!AL188/'3b - EUR - conv.'!AL188)</f>
        <v>0</v>
      </c>
      <c r="AM188" s="286">
        <f>IF('3b - EUR - conv.'!AM188=0,0,'3a - EUR - local'!AM188/'3b - EUR - conv.'!AM188)</f>
        <v>0</v>
      </c>
      <c r="AN188" s="286">
        <f>IF('3b - EUR - conv.'!AN188=0,0,'3a - EUR - local'!AN188/'3b - EUR - conv.'!AN188)</f>
        <v>0</v>
      </c>
      <c r="AO188" s="286">
        <f>IF('3b - EUR - conv.'!AO188=0,0,'3a - EUR - local'!AO188/'3b - EUR - conv.'!AO188)</f>
        <v>0</v>
      </c>
      <c r="AP188" s="286">
        <f>IF('3b - EUR - conv.'!AP188=0,0,'3a - EUR - local'!AP188/'3b - EUR - conv.'!AP188)</f>
        <v>0</v>
      </c>
      <c r="AQ188" s="349"/>
    </row>
    <row r="189" spans="1:43" customFormat="1" ht="15.75" outlineLevel="2">
      <c r="A189" s="211" t="str">
        <f>A154&amp;"."&amp;A186&amp;"."&amp;A155&amp;"."&amp;B189</f>
        <v>1.d.4.3</v>
      </c>
      <c r="B189">
        <v>3</v>
      </c>
      <c r="C189" t="str">
        <f>'1-GBP'!C189</f>
        <v/>
      </c>
      <c r="M189" s="286">
        <f>IF('3b - EUR - conv.'!M189=0,0,'3a - EUR - local'!M189/'3b - EUR - conv.'!M189)</f>
        <v>0</v>
      </c>
      <c r="N189" s="286">
        <f>IF('3b - EUR - conv.'!N189=0,0,'3a - EUR - local'!N189/'3b - EUR - conv.'!N189)</f>
        <v>0</v>
      </c>
      <c r="O189" s="286">
        <f>IF('3b - EUR - conv.'!O189=0,0,'3a - EUR - local'!O189/'3b - EUR - conv.'!O189)</f>
        <v>0</v>
      </c>
      <c r="P189" s="286">
        <f>IF('3b - EUR - conv.'!P189=0,0,'3a - EUR - local'!P189/'3b - EUR - conv.'!P189)</f>
        <v>0</v>
      </c>
      <c r="Q189" s="286">
        <f>IF('3b - EUR - conv.'!Q189=0,0,'3a - EUR - local'!Q189/'3b - EUR - conv.'!Q189)</f>
        <v>0</v>
      </c>
      <c r="R189" s="286">
        <f>IF('3b - EUR - conv.'!R189=0,0,'3a - EUR - local'!R189/'3b - EUR - conv.'!R189)</f>
        <v>0</v>
      </c>
      <c r="S189" s="286">
        <f>IF('3b - EUR - conv.'!S189=0,0,'3a - EUR - local'!S189/'3b - EUR - conv.'!S189)</f>
        <v>0</v>
      </c>
      <c r="T189" s="286">
        <f>IF('3b - EUR - conv.'!T189=0,0,'3a - EUR - local'!T189/'3b - EUR - conv.'!T189)</f>
        <v>0</v>
      </c>
      <c r="U189" s="286">
        <f>IF('3b - EUR - conv.'!U189=0,0,'3a - EUR - local'!U189/'3b - EUR - conv.'!U189)</f>
        <v>0</v>
      </c>
      <c r="V189" s="286">
        <f>IF('3b - EUR - conv.'!V189=0,0,'3a - EUR - local'!V189/'3b - EUR - conv.'!V189)</f>
        <v>0</v>
      </c>
      <c r="W189" s="286">
        <f>IF('3b - EUR - conv.'!W189=0,0,'3a - EUR - local'!W189/'3b - EUR - conv.'!W189)</f>
        <v>0</v>
      </c>
      <c r="X189" s="286">
        <f>IF('3b - EUR - conv.'!X189=0,0,'3a - EUR - local'!X189/'3b - EUR - conv.'!X189)</f>
        <v>0</v>
      </c>
      <c r="Y189" s="286">
        <f>IF('3b - EUR - conv.'!Y189=0,0,'3a - EUR - local'!Y189/'3b - EUR - conv.'!Y189)</f>
        <v>0</v>
      </c>
      <c r="Z189" s="286">
        <f>IF('3b - EUR - conv.'!Z189=0,0,'3a - EUR - local'!Z189/'3b - EUR - conv.'!Z189)</f>
        <v>0</v>
      </c>
      <c r="AA189" s="286">
        <f>IF('3b - EUR - conv.'!AA189=0,0,'3a - EUR - local'!AA189/'3b - EUR - conv.'!AA189)</f>
        <v>0</v>
      </c>
      <c r="AB189" s="286">
        <f>IF('3b - EUR - conv.'!AB189=0,0,'3a - EUR - local'!AB189/'3b - EUR - conv.'!AB189)</f>
        <v>0</v>
      </c>
      <c r="AC189" s="286">
        <f>IF('3b - EUR - conv.'!AC189=0,0,'3a - EUR - local'!AC189/'3b - EUR - conv.'!AC189)</f>
        <v>0</v>
      </c>
      <c r="AD189" s="286">
        <f>IF('3b - EUR - conv.'!AD189=0,0,'3a - EUR - local'!AD189/'3b - EUR - conv.'!AD189)</f>
        <v>0</v>
      </c>
      <c r="AE189" s="286">
        <f>IF('3b - EUR - conv.'!AE189=0,0,'3a - EUR - local'!AE189/'3b - EUR - conv.'!AE189)</f>
        <v>0</v>
      </c>
      <c r="AF189" s="286">
        <f>IF('3b - EUR - conv.'!AF189=0,0,'3a - EUR - local'!AF189/'3b - EUR - conv.'!AF189)</f>
        <v>0</v>
      </c>
      <c r="AG189" s="286">
        <f>IF('3b - EUR - conv.'!AG189=0,0,'3a - EUR - local'!AG189/'3b - EUR - conv.'!AG189)</f>
        <v>0</v>
      </c>
      <c r="AH189" s="286">
        <f>IF('3b - EUR - conv.'!AH189=0,0,'3a - EUR - local'!AH189/'3b - EUR - conv.'!AH189)</f>
        <v>0</v>
      </c>
      <c r="AI189" s="286">
        <f>IF('3b - EUR - conv.'!AI189=0,0,'3a - EUR - local'!AI189/'3b - EUR - conv.'!AI189)</f>
        <v>0</v>
      </c>
      <c r="AJ189" s="286">
        <f>IF('3b - EUR - conv.'!AJ189=0,0,'3a - EUR - local'!AJ189/'3b - EUR - conv.'!AJ189)</f>
        <v>0</v>
      </c>
      <c r="AK189" s="286">
        <f>IF('3b - EUR - conv.'!AK189=0,0,'3a - EUR - local'!AK189/'3b - EUR - conv.'!AK189)</f>
        <v>0</v>
      </c>
      <c r="AL189" s="286">
        <f>IF('3b - EUR - conv.'!AL189=0,0,'3a - EUR - local'!AL189/'3b - EUR - conv.'!AL189)</f>
        <v>0</v>
      </c>
      <c r="AM189" s="286">
        <f>IF('3b - EUR - conv.'!AM189=0,0,'3a - EUR - local'!AM189/'3b - EUR - conv.'!AM189)</f>
        <v>0</v>
      </c>
      <c r="AN189" s="286">
        <f>IF('3b - EUR - conv.'!AN189=0,0,'3a - EUR - local'!AN189/'3b - EUR - conv.'!AN189)</f>
        <v>0</v>
      </c>
      <c r="AO189" s="286">
        <f>IF('3b - EUR - conv.'!AO189=0,0,'3a - EUR - local'!AO189/'3b - EUR - conv.'!AO189)</f>
        <v>0</v>
      </c>
      <c r="AP189" s="286">
        <f>IF('3b - EUR - conv.'!AP189=0,0,'3a - EUR - local'!AP189/'3b - EUR - conv.'!AP189)</f>
        <v>0</v>
      </c>
      <c r="AQ189" s="349"/>
    </row>
    <row r="190" spans="1:43" customFormat="1" ht="15.75" outlineLevel="2">
      <c r="A190" s="211" t="str">
        <f>A154&amp;"."&amp;A186&amp;"."&amp;A155&amp;"."&amp;B190</f>
        <v>1.d.4.4</v>
      </c>
      <c r="B190">
        <v>4</v>
      </c>
      <c r="C190" t="str">
        <f>'1-GBP'!C190</f>
        <v/>
      </c>
      <c r="M190" s="286">
        <f>IF('3b - EUR - conv.'!M190=0,0,'3a - EUR - local'!M190/'3b - EUR - conv.'!M190)</f>
        <v>0</v>
      </c>
      <c r="N190" s="286">
        <f>IF('3b - EUR - conv.'!N190=0,0,'3a - EUR - local'!N190/'3b - EUR - conv.'!N190)</f>
        <v>0</v>
      </c>
      <c r="O190" s="286">
        <f>IF('3b - EUR - conv.'!O190=0,0,'3a - EUR - local'!O190/'3b - EUR - conv.'!O190)</f>
        <v>0</v>
      </c>
      <c r="P190" s="286">
        <f>IF('3b - EUR - conv.'!P190=0,0,'3a - EUR - local'!P190/'3b - EUR - conv.'!P190)</f>
        <v>0</v>
      </c>
      <c r="Q190" s="286">
        <f>IF('3b - EUR - conv.'!Q190=0,0,'3a - EUR - local'!Q190/'3b - EUR - conv.'!Q190)</f>
        <v>0</v>
      </c>
      <c r="R190" s="286">
        <f>IF('3b - EUR - conv.'!R190=0,0,'3a - EUR - local'!R190/'3b - EUR - conv.'!R190)</f>
        <v>0</v>
      </c>
      <c r="S190" s="286">
        <f>IF('3b - EUR - conv.'!S190=0,0,'3a - EUR - local'!S190/'3b - EUR - conv.'!S190)</f>
        <v>0</v>
      </c>
      <c r="T190" s="286">
        <f>IF('3b - EUR - conv.'!T190=0,0,'3a - EUR - local'!T190/'3b - EUR - conv.'!T190)</f>
        <v>0</v>
      </c>
      <c r="U190" s="286">
        <f>IF('3b - EUR - conv.'!U190=0,0,'3a - EUR - local'!U190/'3b - EUR - conv.'!U190)</f>
        <v>0</v>
      </c>
      <c r="V190" s="286">
        <f>IF('3b - EUR - conv.'!V190=0,0,'3a - EUR - local'!V190/'3b - EUR - conv.'!V190)</f>
        <v>0</v>
      </c>
      <c r="W190" s="286">
        <f>IF('3b - EUR - conv.'!W190=0,0,'3a - EUR - local'!W190/'3b - EUR - conv.'!W190)</f>
        <v>0</v>
      </c>
      <c r="X190" s="286">
        <f>IF('3b - EUR - conv.'!X190=0,0,'3a - EUR - local'!X190/'3b - EUR - conv.'!X190)</f>
        <v>0</v>
      </c>
      <c r="Y190" s="286">
        <f>IF('3b - EUR - conv.'!Y190=0,0,'3a - EUR - local'!Y190/'3b - EUR - conv.'!Y190)</f>
        <v>0</v>
      </c>
      <c r="Z190" s="286">
        <f>IF('3b - EUR - conv.'!Z190=0,0,'3a - EUR - local'!Z190/'3b - EUR - conv.'!Z190)</f>
        <v>0</v>
      </c>
      <c r="AA190" s="286">
        <f>IF('3b - EUR - conv.'!AA190=0,0,'3a - EUR - local'!AA190/'3b - EUR - conv.'!AA190)</f>
        <v>0</v>
      </c>
      <c r="AB190" s="286">
        <f>IF('3b - EUR - conv.'!AB190=0,0,'3a - EUR - local'!AB190/'3b - EUR - conv.'!AB190)</f>
        <v>0</v>
      </c>
      <c r="AC190" s="286">
        <f>IF('3b - EUR - conv.'!AC190=0,0,'3a - EUR - local'!AC190/'3b - EUR - conv.'!AC190)</f>
        <v>0</v>
      </c>
      <c r="AD190" s="286">
        <f>IF('3b - EUR - conv.'!AD190=0,0,'3a - EUR - local'!AD190/'3b - EUR - conv.'!AD190)</f>
        <v>0</v>
      </c>
      <c r="AE190" s="286">
        <f>IF('3b - EUR - conv.'!AE190=0,0,'3a - EUR - local'!AE190/'3b - EUR - conv.'!AE190)</f>
        <v>0</v>
      </c>
      <c r="AF190" s="286">
        <f>IF('3b - EUR - conv.'!AF190=0,0,'3a - EUR - local'!AF190/'3b - EUR - conv.'!AF190)</f>
        <v>0</v>
      </c>
      <c r="AG190" s="286">
        <f>IF('3b - EUR - conv.'!AG190=0,0,'3a - EUR - local'!AG190/'3b - EUR - conv.'!AG190)</f>
        <v>0</v>
      </c>
      <c r="AH190" s="286">
        <f>IF('3b - EUR - conv.'!AH190=0,0,'3a - EUR - local'!AH190/'3b - EUR - conv.'!AH190)</f>
        <v>0</v>
      </c>
      <c r="AI190" s="286">
        <f>IF('3b - EUR - conv.'!AI190=0,0,'3a - EUR - local'!AI190/'3b - EUR - conv.'!AI190)</f>
        <v>0</v>
      </c>
      <c r="AJ190" s="286">
        <f>IF('3b - EUR - conv.'!AJ190=0,0,'3a - EUR - local'!AJ190/'3b - EUR - conv.'!AJ190)</f>
        <v>0</v>
      </c>
      <c r="AK190" s="286">
        <f>IF('3b - EUR - conv.'!AK190=0,0,'3a - EUR - local'!AK190/'3b - EUR - conv.'!AK190)</f>
        <v>0</v>
      </c>
      <c r="AL190" s="286">
        <f>IF('3b - EUR - conv.'!AL190=0,0,'3a - EUR - local'!AL190/'3b - EUR - conv.'!AL190)</f>
        <v>0</v>
      </c>
      <c r="AM190" s="286">
        <f>IF('3b - EUR - conv.'!AM190=0,0,'3a - EUR - local'!AM190/'3b - EUR - conv.'!AM190)</f>
        <v>0</v>
      </c>
      <c r="AN190" s="286">
        <f>IF('3b - EUR - conv.'!AN190=0,0,'3a - EUR - local'!AN190/'3b - EUR - conv.'!AN190)</f>
        <v>0</v>
      </c>
      <c r="AO190" s="286">
        <f>IF('3b - EUR - conv.'!AO190=0,0,'3a - EUR - local'!AO190/'3b - EUR - conv.'!AO190)</f>
        <v>0</v>
      </c>
      <c r="AP190" s="286">
        <f>IF('3b - EUR - conv.'!AP190=0,0,'3a - EUR - local'!AP190/'3b - EUR - conv.'!AP190)</f>
        <v>0</v>
      </c>
      <c r="AQ190" s="349"/>
    </row>
    <row r="191" spans="1:43" customFormat="1" ht="15.75" outlineLevel="2">
      <c r="A191" s="211" t="str">
        <f>A154&amp;"."&amp;A186&amp;"."&amp;A155&amp;"."&amp;B191</f>
        <v>1.d.4.5</v>
      </c>
      <c r="B191">
        <v>5</v>
      </c>
      <c r="C191" t="str">
        <f>'1-GBP'!C191</f>
        <v/>
      </c>
      <c r="M191" s="286">
        <f>IF('3b - EUR - conv.'!M191=0,0,'3a - EUR - local'!M191/'3b - EUR - conv.'!M191)</f>
        <v>0</v>
      </c>
      <c r="N191" s="286">
        <f>IF('3b - EUR - conv.'!N191=0,0,'3a - EUR - local'!N191/'3b - EUR - conv.'!N191)</f>
        <v>0</v>
      </c>
      <c r="O191" s="286">
        <f>IF('3b - EUR - conv.'!O191=0,0,'3a - EUR - local'!O191/'3b - EUR - conv.'!O191)</f>
        <v>0</v>
      </c>
      <c r="P191" s="286">
        <f>IF('3b - EUR - conv.'!P191=0,0,'3a - EUR - local'!P191/'3b - EUR - conv.'!P191)</f>
        <v>0</v>
      </c>
      <c r="Q191" s="286">
        <f>IF('3b - EUR - conv.'!Q191=0,0,'3a - EUR - local'!Q191/'3b - EUR - conv.'!Q191)</f>
        <v>0</v>
      </c>
      <c r="R191" s="286">
        <f>IF('3b - EUR - conv.'!R191=0,0,'3a - EUR - local'!R191/'3b - EUR - conv.'!R191)</f>
        <v>0</v>
      </c>
      <c r="S191" s="286">
        <f>IF('3b - EUR - conv.'!S191=0,0,'3a - EUR - local'!S191/'3b - EUR - conv.'!S191)</f>
        <v>0</v>
      </c>
      <c r="T191" s="286">
        <f>IF('3b - EUR - conv.'!T191=0,0,'3a - EUR - local'!T191/'3b - EUR - conv.'!T191)</f>
        <v>0</v>
      </c>
      <c r="U191" s="286">
        <f>IF('3b - EUR - conv.'!U191=0,0,'3a - EUR - local'!U191/'3b - EUR - conv.'!U191)</f>
        <v>0</v>
      </c>
      <c r="V191" s="286">
        <f>IF('3b - EUR - conv.'!V191=0,0,'3a - EUR - local'!V191/'3b - EUR - conv.'!V191)</f>
        <v>0</v>
      </c>
      <c r="W191" s="286">
        <f>IF('3b - EUR - conv.'!W191=0,0,'3a - EUR - local'!W191/'3b - EUR - conv.'!W191)</f>
        <v>0</v>
      </c>
      <c r="X191" s="286">
        <f>IF('3b - EUR - conv.'!X191=0,0,'3a - EUR - local'!X191/'3b - EUR - conv.'!X191)</f>
        <v>0</v>
      </c>
      <c r="Y191" s="286">
        <f>IF('3b - EUR - conv.'!Y191=0,0,'3a - EUR - local'!Y191/'3b - EUR - conv.'!Y191)</f>
        <v>0</v>
      </c>
      <c r="Z191" s="286">
        <f>IF('3b - EUR - conv.'!Z191=0,0,'3a - EUR - local'!Z191/'3b - EUR - conv.'!Z191)</f>
        <v>0</v>
      </c>
      <c r="AA191" s="286">
        <f>IF('3b - EUR - conv.'!AA191=0,0,'3a - EUR - local'!AA191/'3b - EUR - conv.'!AA191)</f>
        <v>0</v>
      </c>
      <c r="AB191" s="286">
        <f>IF('3b - EUR - conv.'!AB191=0,0,'3a - EUR - local'!AB191/'3b - EUR - conv.'!AB191)</f>
        <v>0</v>
      </c>
      <c r="AC191" s="286">
        <f>IF('3b - EUR - conv.'!AC191=0,0,'3a - EUR - local'!AC191/'3b - EUR - conv.'!AC191)</f>
        <v>0</v>
      </c>
      <c r="AD191" s="286">
        <f>IF('3b - EUR - conv.'!AD191=0,0,'3a - EUR - local'!AD191/'3b - EUR - conv.'!AD191)</f>
        <v>0</v>
      </c>
      <c r="AE191" s="286">
        <f>IF('3b - EUR - conv.'!AE191=0,0,'3a - EUR - local'!AE191/'3b - EUR - conv.'!AE191)</f>
        <v>0</v>
      </c>
      <c r="AF191" s="286">
        <f>IF('3b - EUR - conv.'!AF191=0,0,'3a - EUR - local'!AF191/'3b - EUR - conv.'!AF191)</f>
        <v>0</v>
      </c>
      <c r="AG191" s="286">
        <f>IF('3b - EUR - conv.'!AG191=0,0,'3a - EUR - local'!AG191/'3b - EUR - conv.'!AG191)</f>
        <v>0</v>
      </c>
      <c r="AH191" s="286">
        <f>IF('3b - EUR - conv.'!AH191=0,0,'3a - EUR - local'!AH191/'3b - EUR - conv.'!AH191)</f>
        <v>0</v>
      </c>
      <c r="AI191" s="286">
        <f>IF('3b - EUR - conv.'!AI191=0,0,'3a - EUR - local'!AI191/'3b - EUR - conv.'!AI191)</f>
        <v>0</v>
      </c>
      <c r="AJ191" s="286">
        <f>IF('3b - EUR - conv.'!AJ191=0,0,'3a - EUR - local'!AJ191/'3b - EUR - conv.'!AJ191)</f>
        <v>0</v>
      </c>
      <c r="AK191" s="286">
        <f>IF('3b - EUR - conv.'!AK191=0,0,'3a - EUR - local'!AK191/'3b - EUR - conv.'!AK191)</f>
        <v>0</v>
      </c>
      <c r="AL191" s="286">
        <f>IF('3b - EUR - conv.'!AL191=0,0,'3a - EUR - local'!AL191/'3b - EUR - conv.'!AL191)</f>
        <v>0</v>
      </c>
      <c r="AM191" s="286">
        <f>IF('3b - EUR - conv.'!AM191=0,0,'3a - EUR - local'!AM191/'3b - EUR - conv.'!AM191)</f>
        <v>0</v>
      </c>
      <c r="AN191" s="286">
        <f>IF('3b - EUR - conv.'!AN191=0,0,'3a - EUR - local'!AN191/'3b - EUR - conv.'!AN191)</f>
        <v>0</v>
      </c>
      <c r="AO191" s="286">
        <f>IF('3b - EUR - conv.'!AO191=0,0,'3a - EUR - local'!AO191/'3b - EUR - conv.'!AO191)</f>
        <v>0</v>
      </c>
      <c r="AP191" s="286">
        <f>IF('3b - EUR - conv.'!AP191=0,0,'3a - EUR - local'!AP191/'3b - EUR - conv.'!AP191)</f>
        <v>0</v>
      </c>
      <c r="AQ191" s="349"/>
    </row>
    <row r="192" spans="1:43" customFormat="1" ht="15.75" outlineLevel="2">
      <c r="A192" s="211" t="str">
        <f>A154&amp;"."&amp;A186&amp;"."&amp;A155&amp;"."&amp;B192</f>
        <v>1.d.4.6</v>
      </c>
      <c r="B192">
        <v>6</v>
      </c>
      <c r="C192" t="str">
        <f>'1-GBP'!C192</f>
        <v/>
      </c>
      <c r="M192" s="286">
        <f>IF('3b - EUR - conv.'!M192=0,0,'3a - EUR - local'!M192/'3b - EUR - conv.'!M192)</f>
        <v>0</v>
      </c>
      <c r="N192" s="286">
        <f>IF('3b - EUR - conv.'!N192=0,0,'3a - EUR - local'!N192/'3b - EUR - conv.'!N192)</f>
        <v>0</v>
      </c>
      <c r="O192" s="286">
        <f>IF('3b - EUR - conv.'!O192=0,0,'3a - EUR - local'!O192/'3b - EUR - conv.'!O192)</f>
        <v>0</v>
      </c>
      <c r="P192" s="286">
        <f>IF('3b - EUR - conv.'!P192=0,0,'3a - EUR - local'!P192/'3b - EUR - conv.'!P192)</f>
        <v>0</v>
      </c>
      <c r="Q192" s="286">
        <f>IF('3b - EUR - conv.'!Q192=0,0,'3a - EUR - local'!Q192/'3b - EUR - conv.'!Q192)</f>
        <v>0</v>
      </c>
      <c r="R192" s="286">
        <f>IF('3b - EUR - conv.'!R192=0,0,'3a - EUR - local'!R192/'3b - EUR - conv.'!R192)</f>
        <v>0</v>
      </c>
      <c r="S192" s="286">
        <f>IF('3b - EUR - conv.'!S192=0,0,'3a - EUR - local'!S192/'3b - EUR - conv.'!S192)</f>
        <v>0</v>
      </c>
      <c r="T192" s="286">
        <f>IF('3b - EUR - conv.'!T192=0,0,'3a - EUR - local'!T192/'3b - EUR - conv.'!T192)</f>
        <v>0</v>
      </c>
      <c r="U192" s="286">
        <f>IF('3b - EUR - conv.'!U192=0,0,'3a - EUR - local'!U192/'3b - EUR - conv.'!U192)</f>
        <v>0</v>
      </c>
      <c r="V192" s="286">
        <f>IF('3b - EUR - conv.'!V192=0,0,'3a - EUR - local'!V192/'3b - EUR - conv.'!V192)</f>
        <v>0</v>
      </c>
      <c r="W192" s="286">
        <f>IF('3b - EUR - conv.'!W192=0,0,'3a - EUR - local'!W192/'3b - EUR - conv.'!W192)</f>
        <v>0</v>
      </c>
      <c r="X192" s="286">
        <f>IF('3b - EUR - conv.'!X192=0,0,'3a - EUR - local'!X192/'3b - EUR - conv.'!X192)</f>
        <v>0</v>
      </c>
      <c r="Y192" s="286">
        <f>IF('3b - EUR - conv.'!Y192=0,0,'3a - EUR - local'!Y192/'3b - EUR - conv.'!Y192)</f>
        <v>0</v>
      </c>
      <c r="Z192" s="286">
        <f>IF('3b - EUR - conv.'!Z192=0,0,'3a - EUR - local'!Z192/'3b - EUR - conv.'!Z192)</f>
        <v>0</v>
      </c>
      <c r="AA192" s="286">
        <f>IF('3b - EUR - conv.'!AA192=0,0,'3a - EUR - local'!AA192/'3b - EUR - conv.'!AA192)</f>
        <v>0</v>
      </c>
      <c r="AB192" s="286">
        <f>IF('3b - EUR - conv.'!AB192=0,0,'3a - EUR - local'!AB192/'3b - EUR - conv.'!AB192)</f>
        <v>0</v>
      </c>
      <c r="AC192" s="286">
        <f>IF('3b - EUR - conv.'!AC192=0,0,'3a - EUR - local'!AC192/'3b - EUR - conv.'!AC192)</f>
        <v>0</v>
      </c>
      <c r="AD192" s="286">
        <f>IF('3b - EUR - conv.'!AD192=0,0,'3a - EUR - local'!AD192/'3b - EUR - conv.'!AD192)</f>
        <v>0</v>
      </c>
      <c r="AE192" s="286">
        <f>IF('3b - EUR - conv.'!AE192=0,0,'3a - EUR - local'!AE192/'3b - EUR - conv.'!AE192)</f>
        <v>0</v>
      </c>
      <c r="AF192" s="286">
        <f>IF('3b - EUR - conv.'!AF192=0,0,'3a - EUR - local'!AF192/'3b - EUR - conv.'!AF192)</f>
        <v>0</v>
      </c>
      <c r="AG192" s="286">
        <f>IF('3b - EUR - conv.'!AG192=0,0,'3a - EUR - local'!AG192/'3b - EUR - conv.'!AG192)</f>
        <v>0</v>
      </c>
      <c r="AH192" s="286">
        <f>IF('3b - EUR - conv.'!AH192=0,0,'3a - EUR - local'!AH192/'3b - EUR - conv.'!AH192)</f>
        <v>0</v>
      </c>
      <c r="AI192" s="286">
        <f>IF('3b - EUR - conv.'!AI192=0,0,'3a - EUR - local'!AI192/'3b - EUR - conv.'!AI192)</f>
        <v>0</v>
      </c>
      <c r="AJ192" s="286">
        <f>IF('3b - EUR - conv.'!AJ192=0,0,'3a - EUR - local'!AJ192/'3b - EUR - conv.'!AJ192)</f>
        <v>0</v>
      </c>
      <c r="AK192" s="286">
        <f>IF('3b - EUR - conv.'!AK192=0,0,'3a - EUR - local'!AK192/'3b - EUR - conv.'!AK192)</f>
        <v>0</v>
      </c>
      <c r="AL192" s="286">
        <f>IF('3b - EUR - conv.'!AL192=0,0,'3a - EUR - local'!AL192/'3b - EUR - conv.'!AL192)</f>
        <v>0</v>
      </c>
      <c r="AM192" s="286">
        <f>IF('3b - EUR - conv.'!AM192=0,0,'3a - EUR - local'!AM192/'3b - EUR - conv.'!AM192)</f>
        <v>0</v>
      </c>
      <c r="AN192" s="286">
        <f>IF('3b - EUR - conv.'!AN192=0,0,'3a - EUR - local'!AN192/'3b - EUR - conv.'!AN192)</f>
        <v>0</v>
      </c>
      <c r="AO192" s="286">
        <f>IF('3b - EUR - conv.'!AO192=0,0,'3a - EUR - local'!AO192/'3b - EUR - conv.'!AO192)</f>
        <v>0</v>
      </c>
      <c r="AP192" s="286">
        <f>IF('3b - EUR - conv.'!AP192=0,0,'3a - EUR - local'!AP192/'3b - EUR - conv.'!AP192)</f>
        <v>0</v>
      </c>
      <c r="AQ192" s="349"/>
    </row>
    <row r="193" spans="1:43" customFormat="1" ht="15.75" outlineLevel="2">
      <c r="A193" s="211" t="str">
        <f>A154&amp;"."&amp;A186&amp;"."&amp;A155&amp;"."&amp;B193</f>
        <v>1.d.4.7</v>
      </c>
      <c r="B193">
        <v>7</v>
      </c>
      <c r="C193" t="str">
        <f>'1-GBP'!C193</f>
        <v/>
      </c>
      <c r="M193" s="286">
        <f>IF('3b - EUR - conv.'!M193=0,0,'3a - EUR - local'!M193/'3b - EUR - conv.'!M193)</f>
        <v>0</v>
      </c>
      <c r="N193" s="286">
        <f>IF('3b - EUR - conv.'!N193=0,0,'3a - EUR - local'!N193/'3b - EUR - conv.'!N193)</f>
        <v>0</v>
      </c>
      <c r="O193" s="286">
        <f>IF('3b - EUR - conv.'!O193=0,0,'3a - EUR - local'!O193/'3b - EUR - conv.'!O193)</f>
        <v>0</v>
      </c>
      <c r="P193" s="286">
        <f>IF('3b - EUR - conv.'!P193=0,0,'3a - EUR - local'!P193/'3b - EUR - conv.'!P193)</f>
        <v>0</v>
      </c>
      <c r="Q193" s="286">
        <f>IF('3b - EUR - conv.'!Q193=0,0,'3a - EUR - local'!Q193/'3b - EUR - conv.'!Q193)</f>
        <v>0</v>
      </c>
      <c r="R193" s="286">
        <f>IF('3b - EUR - conv.'!R193=0,0,'3a - EUR - local'!R193/'3b - EUR - conv.'!R193)</f>
        <v>0</v>
      </c>
      <c r="S193" s="286">
        <f>IF('3b - EUR - conv.'!S193=0,0,'3a - EUR - local'!S193/'3b - EUR - conv.'!S193)</f>
        <v>0</v>
      </c>
      <c r="T193" s="286">
        <f>IF('3b - EUR - conv.'!T193=0,0,'3a - EUR - local'!T193/'3b - EUR - conv.'!T193)</f>
        <v>0</v>
      </c>
      <c r="U193" s="286">
        <f>IF('3b - EUR - conv.'!U193=0,0,'3a - EUR - local'!U193/'3b - EUR - conv.'!U193)</f>
        <v>0</v>
      </c>
      <c r="V193" s="286">
        <f>IF('3b - EUR - conv.'!V193=0,0,'3a - EUR - local'!V193/'3b - EUR - conv.'!V193)</f>
        <v>0</v>
      </c>
      <c r="W193" s="286">
        <f>IF('3b - EUR - conv.'!W193=0,0,'3a - EUR - local'!W193/'3b - EUR - conv.'!W193)</f>
        <v>0</v>
      </c>
      <c r="X193" s="286">
        <f>IF('3b - EUR - conv.'!X193=0,0,'3a - EUR - local'!X193/'3b - EUR - conv.'!X193)</f>
        <v>0</v>
      </c>
      <c r="Y193" s="286">
        <f>IF('3b - EUR - conv.'!Y193=0,0,'3a - EUR - local'!Y193/'3b - EUR - conv.'!Y193)</f>
        <v>0</v>
      </c>
      <c r="Z193" s="286">
        <f>IF('3b - EUR - conv.'!Z193=0,0,'3a - EUR - local'!Z193/'3b - EUR - conv.'!Z193)</f>
        <v>0</v>
      </c>
      <c r="AA193" s="286">
        <f>IF('3b - EUR - conv.'!AA193=0,0,'3a - EUR - local'!AA193/'3b - EUR - conv.'!AA193)</f>
        <v>0</v>
      </c>
      <c r="AB193" s="286">
        <f>IF('3b - EUR - conv.'!AB193=0,0,'3a - EUR - local'!AB193/'3b - EUR - conv.'!AB193)</f>
        <v>0</v>
      </c>
      <c r="AC193" s="286">
        <f>IF('3b - EUR - conv.'!AC193=0,0,'3a - EUR - local'!AC193/'3b - EUR - conv.'!AC193)</f>
        <v>0</v>
      </c>
      <c r="AD193" s="286">
        <f>IF('3b - EUR - conv.'!AD193=0,0,'3a - EUR - local'!AD193/'3b - EUR - conv.'!AD193)</f>
        <v>0</v>
      </c>
      <c r="AE193" s="286">
        <f>IF('3b - EUR - conv.'!AE193=0,0,'3a - EUR - local'!AE193/'3b - EUR - conv.'!AE193)</f>
        <v>0</v>
      </c>
      <c r="AF193" s="286">
        <f>IF('3b - EUR - conv.'!AF193=0,0,'3a - EUR - local'!AF193/'3b - EUR - conv.'!AF193)</f>
        <v>0</v>
      </c>
      <c r="AG193" s="286">
        <f>IF('3b - EUR - conv.'!AG193=0,0,'3a - EUR - local'!AG193/'3b - EUR - conv.'!AG193)</f>
        <v>0</v>
      </c>
      <c r="AH193" s="286">
        <f>IF('3b - EUR - conv.'!AH193=0,0,'3a - EUR - local'!AH193/'3b - EUR - conv.'!AH193)</f>
        <v>0</v>
      </c>
      <c r="AI193" s="286">
        <f>IF('3b - EUR - conv.'!AI193=0,0,'3a - EUR - local'!AI193/'3b - EUR - conv.'!AI193)</f>
        <v>0</v>
      </c>
      <c r="AJ193" s="286">
        <f>IF('3b - EUR - conv.'!AJ193=0,0,'3a - EUR - local'!AJ193/'3b - EUR - conv.'!AJ193)</f>
        <v>0</v>
      </c>
      <c r="AK193" s="286">
        <f>IF('3b - EUR - conv.'!AK193=0,0,'3a - EUR - local'!AK193/'3b - EUR - conv.'!AK193)</f>
        <v>0</v>
      </c>
      <c r="AL193" s="286">
        <f>IF('3b - EUR - conv.'!AL193=0,0,'3a - EUR - local'!AL193/'3b - EUR - conv.'!AL193)</f>
        <v>0</v>
      </c>
      <c r="AM193" s="286">
        <f>IF('3b - EUR - conv.'!AM193=0,0,'3a - EUR - local'!AM193/'3b - EUR - conv.'!AM193)</f>
        <v>0</v>
      </c>
      <c r="AN193" s="286">
        <f>IF('3b - EUR - conv.'!AN193=0,0,'3a - EUR - local'!AN193/'3b - EUR - conv.'!AN193)</f>
        <v>0</v>
      </c>
      <c r="AO193" s="286">
        <f>IF('3b - EUR - conv.'!AO193=0,0,'3a - EUR - local'!AO193/'3b - EUR - conv.'!AO193)</f>
        <v>0</v>
      </c>
      <c r="AP193" s="286">
        <f>IF('3b - EUR - conv.'!AP193=0,0,'3a - EUR - local'!AP193/'3b - EUR - conv.'!AP193)</f>
        <v>0</v>
      </c>
      <c r="AQ193" s="349"/>
    </row>
    <row r="194" spans="1:43" customFormat="1" ht="15.75" outlineLevel="2">
      <c r="A194" s="211" t="str">
        <f>A154&amp;"."&amp;A186&amp;"."&amp;A155&amp;"."&amp;B194</f>
        <v>1.d.4.8</v>
      </c>
      <c r="B194">
        <v>8</v>
      </c>
      <c r="C194" t="str">
        <f>'1-GBP'!C194</f>
        <v/>
      </c>
      <c r="M194" s="286">
        <f>IF('3b - EUR - conv.'!M194=0,0,'3a - EUR - local'!M194/'3b - EUR - conv.'!M194)</f>
        <v>0</v>
      </c>
      <c r="N194" s="286">
        <f>IF('3b - EUR - conv.'!N194=0,0,'3a - EUR - local'!N194/'3b - EUR - conv.'!N194)</f>
        <v>0</v>
      </c>
      <c r="O194" s="286">
        <f>IF('3b - EUR - conv.'!O194=0,0,'3a - EUR - local'!O194/'3b - EUR - conv.'!O194)</f>
        <v>0</v>
      </c>
      <c r="P194" s="286">
        <f>IF('3b - EUR - conv.'!P194=0,0,'3a - EUR - local'!P194/'3b - EUR - conv.'!P194)</f>
        <v>0</v>
      </c>
      <c r="Q194" s="286">
        <f>IF('3b - EUR - conv.'!Q194=0,0,'3a - EUR - local'!Q194/'3b - EUR - conv.'!Q194)</f>
        <v>0</v>
      </c>
      <c r="R194" s="286">
        <f>IF('3b - EUR - conv.'!R194=0,0,'3a - EUR - local'!R194/'3b - EUR - conv.'!R194)</f>
        <v>0</v>
      </c>
      <c r="S194" s="286">
        <f>IF('3b - EUR - conv.'!S194=0,0,'3a - EUR - local'!S194/'3b - EUR - conv.'!S194)</f>
        <v>0</v>
      </c>
      <c r="T194" s="286">
        <f>IF('3b - EUR - conv.'!T194=0,0,'3a - EUR - local'!T194/'3b - EUR - conv.'!T194)</f>
        <v>0</v>
      </c>
      <c r="U194" s="286">
        <f>IF('3b - EUR - conv.'!U194=0,0,'3a - EUR - local'!U194/'3b - EUR - conv.'!U194)</f>
        <v>0</v>
      </c>
      <c r="V194" s="286">
        <f>IF('3b - EUR - conv.'!V194=0,0,'3a - EUR - local'!V194/'3b - EUR - conv.'!V194)</f>
        <v>0</v>
      </c>
      <c r="W194" s="286">
        <f>IF('3b - EUR - conv.'!W194=0,0,'3a - EUR - local'!W194/'3b - EUR - conv.'!W194)</f>
        <v>0</v>
      </c>
      <c r="X194" s="286">
        <f>IF('3b - EUR - conv.'!X194=0,0,'3a - EUR - local'!X194/'3b - EUR - conv.'!X194)</f>
        <v>0</v>
      </c>
      <c r="Y194" s="286">
        <f>IF('3b - EUR - conv.'!Y194=0,0,'3a - EUR - local'!Y194/'3b - EUR - conv.'!Y194)</f>
        <v>0</v>
      </c>
      <c r="Z194" s="286">
        <f>IF('3b - EUR - conv.'!Z194=0,0,'3a - EUR - local'!Z194/'3b - EUR - conv.'!Z194)</f>
        <v>0</v>
      </c>
      <c r="AA194" s="286">
        <f>IF('3b - EUR - conv.'!AA194=0,0,'3a - EUR - local'!AA194/'3b - EUR - conv.'!AA194)</f>
        <v>0</v>
      </c>
      <c r="AB194" s="286">
        <f>IF('3b - EUR - conv.'!AB194=0,0,'3a - EUR - local'!AB194/'3b - EUR - conv.'!AB194)</f>
        <v>0</v>
      </c>
      <c r="AC194" s="286">
        <f>IF('3b - EUR - conv.'!AC194=0,0,'3a - EUR - local'!AC194/'3b - EUR - conv.'!AC194)</f>
        <v>0</v>
      </c>
      <c r="AD194" s="286">
        <f>IF('3b - EUR - conv.'!AD194=0,0,'3a - EUR - local'!AD194/'3b - EUR - conv.'!AD194)</f>
        <v>0</v>
      </c>
      <c r="AE194" s="286">
        <f>IF('3b - EUR - conv.'!AE194=0,0,'3a - EUR - local'!AE194/'3b - EUR - conv.'!AE194)</f>
        <v>0</v>
      </c>
      <c r="AF194" s="286">
        <f>IF('3b - EUR - conv.'!AF194=0,0,'3a - EUR - local'!AF194/'3b - EUR - conv.'!AF194)</f>
        <v>0</v>
      </c>
      <c r="AG194" s="286">
        <f>IF('3b - EUR - conv.'!AG194=0,0,'3a - EUR - local'!AG194/'3b - EUR - conv.'!AG194)</f>
        <v>0</v>
      </c>
      <c r="AH194" s="286">
        <f>IF('3b - EUR - conv.'!AH194=0,0,'3a - EUR - local'!AH194/'3b - EUR - conv.'!AH194)</f>
        <v>0</v>
      </c>
      <c r="AI194" s="286">
        <f>IF('3b - EUR - conv.'!AI194=0,0,'3a - EUR - local'!AI194/'3b - EUR - conv.'!AI194)</f>
        <v>0</v>
      </c>
      <c r="AJ194" s="286">
        <f>IF('3b - EUR - conv.'!AJ194=0,0,'3a - EUR - local'!AJ194/'3b - EUR - conv.'!AJ194)</f>
        <v>0</v>
      </c>
      <c r="AK194" s="286">
        <f>IF('3b - EUR - conv.'!AK194=0,0,'3a - EUR - local'!AK194/'3b - EUR - conv.'!AK194)</f>
        <v>0</v>
      </c>
      <c r="AL194" s="286">
        <f>IF('3b - EUR - conv.'!AL194=0,0,'3a - EUR - local'!AL194/'3b - EUR - conv.'!AL194)</f>
        <v>0</v>
      </c>
      <c r="AM194" s="286">
        <f>IF('3b - EUR - conv.'!AM194=0,0,'3a - EUR - local'!AM194/'3b - EUR - conv.'!AM194)</f>
        <v>0</v>
      </c>
      <c r="AN194" s="286">
        <f>IF('3b - EUR - conv.'!AN194=0,0,'3a - EUR - local'!AN194/'3b - EUR - conv.'!AN194)</f>
        <v>0</v>
      </c>
      <c r="AO194" s="286">
        <f>IF('3b - EUR - conv.'!AO194=0,0,'3a - EUR - local'!AO194/'3b - EUR - conv.'!AO194)</f>
        <v>0</v>
      </c>
      <c r="AP194" s="286">
        <f>IF('3b - EUR - conv.'!AP194=0,0,'3a - EUR - local'!AP194/'3b - EUR - conv.'!AP194)</f>
        <v>0</v>
      </c>
      <c r="AQ194" s="349"/>
    </row>
    <row r="195" spans="1:43" customFormat="1" ht="15.75" outlineLevel="2">
      <c r="A195" s="211" t="str">
        <f>A154&amp;"."&amp;A186&amp;"."&amp;A155&amp;"."&amp;B195</f>
        <v>1.d.4.9</v>
      </c>
      <c r="B195">
        <v>9</v>
      </c>
      <c r="C195" t="str">
        <f>'1-GBP'!C195</f>
        <v/>
      </c>
      <c r="M195" s="286">
        <f>IF('3b - EUR - conv.'!M195=0,0,'3a - EUR - local'!M195/'3b - EUR - conv.'!M195)</f>
        <v>0</v>
      </c>
      <c r="N195" s="286">
        <f>IF('3b - EUR - conv.'!N195=0,0,'3a - EUR - local'!N195/'3b - EUR - conv.'!N195)</f>
        <v>0</v>
      </c>
      <c r="O195" s="286">
        <f>IF('3b - EUR - conv.'!O195=0,0,'3a - EUR - local'!O195/'3b - EUR - conv.'!O195)</f>
        <v>0</v>
      </c>
      <c r="P195" s="286">
        <f>IF('3b - EUR - conv.'!P195=0,0,'3a - EUR - local'!P195/'3b - EUR - conv.'!P195)</f>
        <v>0</v>
      </c>
      <c r="Q195" s="286">
        <f>IF('3b - EUR - conv.'!Q195=0,0,'3a - EUR - local'!Q195/'3b - EUR - conv.'!Q195)</f>
        <v>0</v>
      </c>
      <c r="R195" s="286">
        <f>IF('3b - EUR - conv.'!R195=0,0,'3a - EUR - local'!R195/'3b - EUR - conv.'!R195)</f>
        <v>0</v>
      </c>
      <c r="S195" s="286">
        <f>IF('3b - EUR - conv.'!S195=0,0,'3a - EUR - local'!S195/'3b - EUR - conv.'!S195)</f>
        <v>0</v>
      </c>
      <c r="T195" s="286">
        <f>IF('3b - EUR - conv.'!T195=0,0,'3a - EUR - local'!T195/'3b - EUR - conv.'!T195)</f>
        <v>0</v>
      </c>
      <c r="U195" s="286">
        <f>IF('3b - EUR - conv.'!U195=0,0,'3a - EUR - local'!U195/'3b - EUR - conv.'!U195)</f>
        <v>0</v>
      </c>
      <c r="V195" s="286">
        <f>IF('3b - EUR - conv.'!V195=0,0,'3a - EUR - local'!V195/'3b - EUR - conv.'!V195)</f>
        <v>0</v>
      </c>
      <c r="W195" s="286">
        <f>IF('3b - EUR - conv.'!W195=0,0,'3a - EUR - local'!W195/'3b - EUR - conv.'!W195)</f>
        <v>0</v>
      </c>
      <c r="X195" s="286">
        <f>IF('3b - EUR - conv.'!X195=0,0,'3a - EUR - local'!X195/'3b - EUR - conv.'!X195)</f>
        <v>0</v>
      </c>
      <c r="Y195" s="286">
        <f>IF('3b - EUR - conv.'!Y195=0,0,'3a - EUR - local'!Y195/'3b - EUR - conv.'!Y195)</f>
        <v>0</v>
      </c>
      <c r="Z195" s="286">
        <f>IF('3b - EUR - conv.'!Z195=0,0,'3a - EUR - local'!Z195/'3b - EUR - conv.'!Z195)</f>
        <v>0</v>
      </c>
      <c r="AA195" s="286">
        <f>IF('3b - EUR - conv.'!AA195=0,0,'3a - EUR - local'!AA195/'3b - EUR - conv.'!AA195)</f>
        <v>0</v>
      </c>
      <c r="AB195" s="286">
        <f>IF('3b - EUR - conv.'!AB195=0,0,'3a - EUR - local'!AB195/'3b - EUR - conv.'!AB195)</f>
        <v>0</v>
      </c>
      <c r="AC195" s="286">
        <f>IF('3b - EUR - conv.'!AC195=0,0,'3a - EUR - local'!AC195/'3b - EUR - conv.'!AC195)</f>
        <v>0</v>
      </c>
      <c r="AD195" s="286">
        <f>IF('3b - EUR - conv.'!AD195=0,0,'3a - EUR - local'!AD195/'3b - EUR - conv.'!AD195)</f>
        <v>0</v>
      </c>
      <c r="AE195" s="286">
        <f>IF('3b - EUR - conv.'!AE195=0,0,'3a - EUR - local'!AE195/'3b - EUR - conv.'!AE195)</f>
        <v>0</v>
      </c>
      <c r="AF195" s="286">
        <f>IF('3b - EUR - conv.'!AF195=0,0,'3a - EUR - local'!AF195/'3b - EUR - conv.'!AF195)</f>
        <v>0</v>
      </c>
      <c r="AG195" s="286">
        <f>IF('3b - EUR - conv.'!AG195=0,0,'3a - EUR - local'!AG195/'3b - EUR - conv.'!AG195)</f>
        <v>0</v>
      </c>
      <c r="AH195" s="286">
        <f>IF('3b - EUR - conv.'!AH195=0,0,'3a - EUR - local'!AH195/'3b - EUR - conv.'!AH195)</f>
        <v>0</v>
      </c>
      <c r="AI195" s="286">
        <f>IF('3b - EUR - conv.'!AI195=0,0,'3a - EUR - local'!AI195/'3b - EUR - conv.'!AI195)</f>
        <v>0</v>
      </c>
      <c r="AJ195" s="286">
        <f>IF('3b - EUR - conv.'!AJ195=0,0,'3a - EUR - local'!AJ195/'3b - EUR - conv.'!AJ195)</f>
        <v>0</v>
      </c>
      <c r="AK195" s="286">
        <f>IF('3b - EUR - conv.'!AK195=0,0,'3a - EUR - local'!AK195/'3b - EUR - conv.'!AK195)</f>
        <v>0</v>
      </c>
      <c r="AL195" s="286">
        <f>IF('3b - EUR - conv.'!AL195=0,0,'3a - EUR - local'!AL195/'3b - EUR - conv.'!AL195)</f>
        <v>0</v>
      </c>
      <c r="AM195" s="286">
        <f>IF('3b - EUR - conv.'!AM195=0,0,'3a - EUR - local'!AM195/'3b - EUR - conv.'!AM195)</f>
        <v>0</v>
      </c>
      <c r="AN195" s="286">
        <f>IF('3b - EUR - conv.'!AN195=0,0,'3a - EUR - local'!AN195/'3b - EUR - conv.'!AN195)</f>
        <v>0</v>
      </c>
      <c r="AO195" s="286">
        <f>IF('3b - EUR - conv.'!AO195=0,0,'3a - EUR - local'!AO195/'3b - EUR - conv.'!AO195)</f>
        <v>0</v>
      </c>
      <c r="AP195" s="286">
        <f>IF('3b - EUR - conv.'!AP195=0,0,'3a - EUR - local'!AP195/'3b - EUR - conv.'!AP195)</f>
        <v>0</v>
      </c>
      <c r="AQ195" s="349"/>
    </row>
    <row r="196" spans="1:43" customFormat="1" ht="15.75" outlineLevel="2">
      <c r="A196" s="211" t="str">
        <f>A154&amp;"."&amp;A186&amp;"."&amp;A155&amp;"."&amp;B196</f>
        <v>1.d.4.10</v>
      </c>
      <c r="B196">
        <v>10</v>
      </c>
      <c r="C196" t="str">
        <f>'1-GBP'!C196</f>
        <v/>
      </c>
      <c r="M196" s="286">
        <f>IF('3b - EUR - conv.'!M196=0,0,'3a - EUR - local'!M196/'3b - EUR - conv.'!M196)</f>
        <v>0</v>
      </c>
      <c r="N196" s="286">
        <f>IF('3b - EUR - conv.'!N196=0,0,'3a - EUR - local'!N196/'3b - EUR - conv.'!N196)</f>
        <v>0</v>
      </c>
      <c r="O196" s="286">
        <f>IF('3b - EUR - conv.'!O196=0,0,'3a - EUR - local'!O196/'3b - EUR - conv.'!O196)</f>
        <v>0</v>
      </c>
      <c r="P196" s="286">
        <f>IF('3b - EUR - conv.'!P196=0,0,'3a - EUR - local'!P196/'3b - EUR - conv.'!P196)</f>
        <v>0</v>
      </c>
      <c r="Q196" s="286">
        <f>IF('3b - EUR - conv.'!Q196=0,0,'3a - EUR - local'!Q196/'3b - EUR - conv.'!Q196)</f>
        <v>0</v>
      </c>
      <c r="R196" s="286">
        <f>IF('3b - EUR - conv.'!R196=0,0,'3a - EUR - local'!R196/'3b - EUR - conv.'!R196)</f>
        <v>0</v>
      </c>
      <c r="S196" s="286">
        <f>IF('3b - EUR - conv.'!S196=0,0,'3a - EUR - local'!S196/'3b - EUR - conv.'!S196)</f>
        <v>0</v>
      </c>
      <c r="T196" s="286">
        <f>IF('3b - EUR - conv.'!T196=0,0,'3a - EUR - local'!T196/'3b - EUR - conv.'!T196)</f>
        <v>0</v>
      </c>
      <c r="U196" s="286">
        <f>IF('3b - EUR - conv.'!U196=0,0,'3a - EUR - local'!U196/'3b - EUR - conv.'!U196)</f>
        <v>0</v>
      </c>
      <c r="V196" s="286">
        <f>IF('3b - EUR - conv.'!V196=0,0,'3a - EUR - local'!V196/'3b - EUR - conv.'!V196)</f>
        <v>0</v>
      </c>
      <c r="W196" s="286">
        <f>IF('3b - EUR - conv.'!W196=0,0,'3a - EUR - local'!W196/'3b - EUR - conv.'!W196)</f>
        <v>0</v>
      </c>
      <c r="X196" s="286">
        <f>IF('3b - EUR - conv.'!X196=0,0,'3a - EUR - local'!X196/'3b - EUR - conv.'!X196)</f>
        <v>0</v>
      </c>
      <c r="Y196" s="286">
        <f>IF('3b - EUR - conv.'!Y196=0,0,'3a - EUR - local'!Y196/'3b - EUR - conv.'!Y196)</f>
        <v>0</v>
      </c>
      <c r="Z196" s="286">
        <f>IF('3b - EUR - conv.'!Z196=0,0,'3a - EUR - local'!Z196/'3b - EUR - conv.'!Z196)</f>
        <v>0</v>
      </c>
      <c r="AA196" s="286">
        <f>IF('3b - EUR - conv.'!AA196=0,0,'3a - EUR - local'!AA196/'3b - EUR - conv.'!AA196)</f>
        <v>0</v>
      </c>
      <c r="AB196" s="286">
        <f>IF('3b - EUR - conv.'!AB196=0,0,'3a - EUR - local'!AB196/'3b - EUR - conv.'!AB196)</f>
        <v>0</v>
      </c>
      <c r="AC196" s="286">
        <f>IF('3b - EUR - conv.'!AC196=0,0,'3a - EUR - local'!AC196/'3b - EUR - conv.'!AC196)</f>
        <v>0</v>
      </c>
      <c r="AD196" s="286">
        <f>IF('3b - EUR - conv.'!AD196=0,0,'3a - EUR - local'!AD196/'3b - EUR - conv.'!AD196)</f>
        <v>0</v>
      </c>
      <c r="AE196" s="286">
        <f>IF('3b - EUR - conv.'!AE196=0,0,'3a - EUR - local'!AE196/'3b - EUR - conv.'!AE196)</f>
        <v>0</v>
      </c>
      <c r="AF196" s="286">
        <f>IF('3b - EUR - conv.'!AF196=0,0,'3a - EUR - local'!AF196/'3b - EUR - conv.'!AF196)</f>
        <v>0</v>
      </c>
      <c r="AG196" s="286">
        <f>IF('3b - EUR - conv.'!AG196=0,0,'3a - EUR - local'!AG196/'3b - EUR - conv.'!AG196)</f>
        <v>0</v>
      </c>
      <c r="AH196" s="286">
        <f>IF('3b - EUR - conv.'!AH196=0,0,'3a - EUR - local'!AH196/'3b - EUR - conv.'!AH196)</f>
        <v>0</v>
      </c>
      <c r="AI196" s="286">
        <f>IF('3b - EUR - conv.'!AI196=0,0,'3a - EUR - local'!AI196/'3b - EUR - conv.'!AI196)</f>
        <v>0</v>
      </c>
      <c r="AJ196" s="286">
        <f>IF('3b - EUR - conv.'!AJ196=0,0,'3a - EUR - local'!AJ196/'3b - EUR - conv.'!AJ196)</f>
        <v>0</v>
      </c>
      <c r="AK196" s="286">
        <f>IF('3b - EUR - conv.'!AK196=0,0,'3a - EUR - local'!AK196/'3b - EUR - conv.'!AK196)</f>
        <v>0</v>
      </c>
      <c r="AL196" s="286">
        <f>IF('3b - EUR - conv.'!AL196=0,0,'3a - EUR - local'!AL196/'3b - EUR - conv.'!AL196)</f>
        <v>0</v>
      </c>
      <c r="AM196" s="286">
        <f>IF('3b - EUR - conv.'!AM196=0,0,'3a - EUR - local'!AM196/'3b - EUR - conv.'!AM196)</f>
        <v>0</v>
      </c>
      <c r="AN196" s="286">
        <f>IF('3b - EUR - conv.'!AN196=0,0,'3a - EUR - local'!AN196/'3b - EUR - conv.'!AN196)</f>
        <v>0</v>
      </c>
      <c r="AO196" s="286">
        <f>IF('3b - EUR - conv.'!AO196=0,0,'3a - EUR - local'!AO196/'3b - EUR - conv.'!AO196)</f>
        <v>0</v>
      </c>
      <c r="AP196" s="286">
        <f>IF('3b - EUR - conv.'!AP196=0,0,'3a - EUR - local'!AP196/'3b - EUR - conv.'!AP196)</f>
        <v>0</v>
      </c>
      <c r="AQ196" s="349"/>
    </row>
    <row r="197" spans="1:43" customFormat="1" ht="15.75" outlineLevel="2">
      <c r="A197" s="211" t="str">
        <f>A154&amp;"."&amp;A186&amp;"."&amp;A155&amp;"."&amp;B197</f>
        <v>1.d.4.11</v>
      </c>
      <c r="B197">
        <v>11</v>
      </c>
      <c r="C197" t="str">
        <f>'1-GBP'!C197</f>
        <v/>
      </c>
      <c r="M197" s="286">
        <f>IF('3b - EUR - conv.'!M197=0,0,'3a - EUR - local'!M197/'3b - EUR - conv.'!M197)</f>
        <v>0</v>
      </c>
      <c r="N197" s="286">
        <f>IF('3b - EUR - conv.'!N197=0,0,'3a - EUR - local'!N197/'3b - EUR - conv.'!N197)</f>
        <v>0</v>
      </c>
      <c r="O197" s="286">
        <f>IF('3b - EUR - conv.'!O197=0,0,'3a - EUR - local'!O197/'3b - EUR - conv.'!O197)</f>
        <v>0</v>
      </c>
      <c r="P197" s="286">
        <f>IF('3b - EUR - conv.'!P197=0,0,'3a - EUR - local'!P197/'3b - EUR - conv.'!P197)</f>
        <v>0</v>
      </c>
      <c r="Q197" s="286">
        <f>IF('3b - EUR - conv.'!Q197=0,0,'3a - EUR - local'!Q197/'3b - EUR - conv.'!Q197)</f>
        <v>0</v>
      </c>
      <c r="R197" s="286">
        <f>IF('3b - EUR - conv.'!R197=0,0,'3a - EUR - local'!R197/'3b - EUR - conv.'!R197)</f>
        <v>0</v>
      </c>
      <c r="S197" s="286">
        <f>IF('3b - EUR - conv.'!S197=0,0,'3a - EUR - local'!S197/'3b - EUR - conv.'!S197)</f>
        <v>0</v>
      </c>
      <c r="T197" s="286">
        <f>IF('3b - EUR - conv.'!T197=0,0,'3a - EUR - local'!T197/'3b - EUR - conv.'!T197)</f>
        <v>0</v>
      </c>
      <c r="U197" s="286">
        <f>IF('3b - EUR - conv.'!U197=0,0,'3a - EUR - local'!U197/'3b - EUR - conv.'!U197)</f>
        <v>0</v>
      </c>
      <c r="V197" s="286">
        <f>IF('3b - EUR - conv.'!V197=0,0,'3a - EUR - local'!V197/'3b - EUR - conv.'!V197)</f>
        <v>0</v>
      </c>
      <c r="W197" s="286">
        <f>IF('3b - EUR - conv.'!W197=0,0,'3a - EUR - local'!W197/'3b - EUR - conv.'!W197)</f>
        <v>0</v>
      </c>
      <c r="X197" s="286">
        <f>IF('3b - EUR - conv.'!X197=0,0,'3a - EUR - local'!X197/'3b - EUR - conv.'!X197)</f>
        <v>0</v>
      </c>
      <c r="Y197" s="286">
        <f>IF('3b - EUR - conv.'!Y197=0,0,'3a - EUR - local'!Y197/'3b - EUR - conv.'!Y197)</f>
        <v>0</v>
      </c>
      <c r="Z197" s="286">
        <f>IF('3b - EUR - conv.'!Z197=0,0,'3a - EUR - local'!Z197/'3b - EUR - conv.'!Z197)</f>
        <v>0</v>
      </c>
      <c r="AA197" s="286">
        <f>IF('3b - EUR - conv.'!AA197=0,0,'3a - EUR - local'!AA197/'3b - EUR - conv.'!AA197)</f>
        <v>0</v>
      </c>
      <c r="AB197" s="286">
        <f>IF('3b - EUR - conv.'!AB197=0,0,'3a - EUR - local'!AB197/'3b - EUR - conv.'!AB197)</f>
        <v>0</v>
      </c>
      <c r="AC197" s="286">
        <f>IF('3b - EUR - conv.'!AC197=0,0,'3a - EUR - local'!AC197/'3b - EUR - conv.'!AC197)</f>
        <v>0</v>
      </c>
      <c r="AD197" s="286">
        <f>IF('3b - EUR - conv.'!AD197=0,0,'3a - EUR - local'!AD197/'3b - EUR - conv.'!AD197)</f>
        <v>0</v>
      </c>
      <c r="AE197" s="286">
        <f>IF('3b - EUR - conv.'!AE197=0,0,'3a - EUR - local'!AE197/'3b - EUR - conv.'!AE197)</f>
        <v>0</v>
      </c>
      <c r="AF197" s="286">
        <f>IF('3b - EUR - conv.'!AF197=0,0,'3a - EUR - local'!AF197/'3b - EUR - conv.'!AF197)</f>
        <v>0</v>
      </c>
      <c r="AG197" s="286">
        <f>IF('3b - EUR - conv.'!AG197=0,0,'3a - EUR - local'!AG197/'3b - EUR - conv.'!AG197)</f>
        <v>0</v>
      </c>
      <c r="AH197" s="286">
        <f>IF('3b - EUR - conv.'!AH197=0,0,'3a - EUR - local'!AH197/'3b - EUR - conv.'!AH197)</f>
        <v>0</v>
      </c>
      <c r="AI197" s="286">
        <f>IF('3b - EUR - conv.'!AI197=0,0,'3a - EUR - local'!AI197/'3b - EUR - conv.'!AI197)</f>
        <v>0</v>
      </c>
      <c r="AJ197" s="286">
        <f>IF('3b - EUR - conv.'!AJ197=0,0,'3a - EUR - local'!AJ197/'3b - EUR - conv.'!AJ197)</f>
        <v>0</v>
      </c>
      <c r="AK197" s="286">
        <f>IF('3b - EUR - conv.'!AK197=0,0,'3a - EUR - local'!AK197/'3b - EUR - conv.'!AK197)</f>
        <v>0</v>
      </c>
      <c r="AL197" s="286">
        <f>IF('3b - EUR - conv.'!AL197=0,0,'3a - EUR - local'!AL197/'3b - EUR - conv.'!AL197)</f>
        <v>0</v>
      </c>
      <c r="AM197" s="286">
        <f>IF('3b - EUR - conv.'!AM197=0,0,'3a - EUR - local'!AM197/'3b - EUR - conv.'!AM197)</f>
        <v>0</v>
      </c>
      <c r="AN197" s="286">
        <f>IF('3b - EUR - conv.'!AN197=0,0,'3a - EUR - local'!AN197/'3b - EUR - conv.'!AN197)</f>
        <v>0</v>
      </c>
      <c r="AO197" s="286">
        <f>IF('3b - EUR - conv.'!AO197=0,0,'3a - EUR - local'!AO197/'3b - EUR - conv.'!AO197)</f>
        <v>0</v>
      </c>
      <c r="AP197" s="286">
        <f>IF('3b - EUR - conv.'!AP197=0,0,'3a - EUR - local'!AP197/'3b - EUR - conv.'!AP197)</f>
        <v>0</v>
      </c>
      <c r="AQ197" s="349"/>
    </row>
    <row r="198" spans="1:43" customFormat="1" ht="15.75" outlineLevel="2">
      <c r="A198" s="211" t="str">
        <f>A154&amp;"."&amp;A186&amp;"."&amp;A155&amp;"."&amp;B198</f>
        <v>1.d.4.12</v>
      </c>
      <c r="B198">
        <v>12</v>
      </c>
      <c r="C198" t="str">
        <f>'1-GBP'!C198</f>
        <v/>
      </c>
      <c r="M198" s="286">
        <f>IF('3b - EUR - conv.'!M198=0,0,'3a - EUR - local'!M198/'3b - EUR - conv.'!M198)</f>
        <v>0</v>
      </c>
      <c r="N198" s="286">
        <f>IF('3b - EUR - conv.'!N198=0,0,'3a - EUR - local'!N198/'3b - EUR - conv.'!N198)</f>
        <v>0</v>
      </c>
      <c r="O198" s="286">
        <f>IF('3b - EUR - conv.'!O198=0,0,'3a - EUR - local'!O198/'3b - EUR - conv.'!O198)</f>
        <v>0</v>
      </c>
      <c r="P198" s="286">
        <f>IF('3b - EUR - conv.'!P198=0,0,'3a - EUR - local'!P198/'3b - EUR - conv.'!P198)</f>
        <v>0</v>
      </c>
      <c r="Q198" s="286">
        <f>IF('3b - EUR - conv.'!Q198=0,0,'3a - EUR - local'!Q198/'3b - EUR - conv.'!Q198)</f>
        <v>0</v>
      </c>
      <c r="R198" s="286">
        <f>IF('3b - EUR - conv.'!R198=0,0,'3a - EUR - local'!R198/'3b - EUR - conv.'!R198)</f>
        <v>0</v>
      </c>
      <c r="S198" s="286">
        <f>IF('3b - EUR - conv.'!S198=0,0,'3a - EUR - local'!S198/'3b - EUR - conv.'!S198)</f>
        <v>0</v>
      </c>
      <c r="T198" s="286">
        <f>IF('3b - EUR - conv.'!T198=0,0,'3a - EUR - local'!T198/'3b - EUR - conv.'!T198)</f>
        <v>0</v>
      </c>
      <c r="U198" s="286">
        <f>IF('3b - EUR - conv.'!U198=0,0,'3a - EUR - local'!U198/'3b - EUR - conv.'!U198)</f>
        <v>0</v>
      </c>
      <c r="V198" s="286">
        <f>IF('3b - EUR - conv.'!V198=0,0,'3a - EUR - local'!V198/'3b - EUR - conv.'!V198)</f>
        <v>0</v>
      </c>
      <c r="W198" s="286">
        <f>IF('3b - EUR - conv.'!W198=0,0,'3a - EUR - local'!W198/'3b - EUR - conv.'!W198)</f>
        <v>0</v>
      </c>
      <c r="X198" s="286">
        <f>IF('3b - EUR - conv.'!X198=0,0,'3a - EUR - local'!X198/'3b - EUR - conv.'!X198)</f>
        <v>0</v>
      </c>
      <c r="Y198" s="286">
        <f>IF('3b - EUR - conv.'!Y198=0,0,'3a - EUR - local'!Y198/'3b - EUR - conv.'!Y198)</f>
        <v>0</v>
      </c>
      <c r="Z198" s="286">
        <f>IF('3b - EUR - conv.'!Z198=0,0,'3a - EUR - local'!Z198/'3b - EUR - conv.'!Z198)</f>
        <v>0</v>
      </c>
      <c r="AA198" s="286">
        <f>IF('3b - EUR - conv.'!AA198=0,0,'3a - EUR - local'!AA198/'3b - EUR - conv.'!AA198)</f>
        <v>0</v>
      </c>
      <c r="AB198" s="286">
        <f>IF('3b - EUR - conv.'!AB198=0,0,'3a - EUR - local'!AB198/'3b - EUR - conv.'!AB198)</f>
        <v>0</v>
      </c>
      <c r="AC198" s="286">
        <f>IF('3b - EUR - conv.'!AC198=0,0,'3a - EUR - local'!AC198/'3b - EUR - conv.'!AC198)</f>
        <v>0</v>
      </c>
      <c r="AD198" s="286">
        <f>IF('3b - EUR - conv.'!AD198=0,0,'3a - EUR - local'!AD198/'3b - EUR - conv.'!AD198)</f>
        <v>0</v>
      </c>
      <c r="AE198" s="286">
        <f>IF('3b - EUR - conv.'!AE198=0,0,'3a - EUR - local'!AE198/'3b - EUR - conv.'!AE198)</f>
        <v>0</v>
      </c>
      <c r="AF198" s="286">
        <f>IF('3b - EUR - conv.'!AF198=0,0,'3a - EUR - local'!AF198/'3b - EUR - conv.'!AF198)</f>
        <v>0</v>
      </c>
      <c r="AG198" s="286">
        <f>IF('3b - EUR - conv.'!AG198=0,0,'3a - EUR - local'!AG198/'3b - EUR - conv.'!AG198)</f>
        <v>0</v>
      </c>
      <c r="AH198" s="286">
        <f>IF('3b - EUR - conv.'!AH198=0,0,'3a - EUR - local'!AH198/'3b - EUR - conv.'!AH198)</f>
        <v>0</v>
      </c>
      <c r="AI198" s="286">
        <f>IF('3b - EUR - conv.'!AI198=0,0,'3a - EUR - local'!AI198/'3b - EUR - conv.'!AI198)</f>
        <v>0</v>
      </c>
      <c r="AJ198" s="286">
        <f>IF('3b - EUR - conv.'!AJ198=0,0,'3a - EUR - local'!AJ198/'3b - EUR - conv.'!AJ198)</f>
        <v>0</v>
      </c>
      <c r="AK198" s="286">
        <f>IF('3b - EUR - conv.'!AK198=0,0,'3a - EUR - local'!AK198/'3b - EUR - conv.'!AK198)</f>
        <v>0</v>
      </c>
      <c r="AL198" s="286">
        <f>IF('3b - EUR - conv.'!AL198=0,0,'3a - EUR - local'!AL198/'3b - EUR - conv.'!AL198)</f>
        <v>0</v>
      </c>
      <c r="AM198" s="286">
        <f>IF('3b - EUR - conv.'!AM198=0,0,'3a - EUR - local'!AM198/'3b - EUR - conv.'!AM198)</f>
        <v>0</v>
      </c>
      <c r="AN198" s="286">
        <f>IF('3b - EUR - conv.'!AN198=0,0,'3a - EUR - local'!AN198/'3b - EUR - conv.'!AN198)</f>
        <v>0</v>
      </c>
      <c r="AO198" s="286">
        <f>IF('3b - EUR - conv.'!AO198=0,0,'3a - EUR - local'!AO198/'3b - EUR - conv.'!AO198)</f>
        <v>0</v>
      </c>
      <c r="AP198" s="286">
        <f>IF('3b - EUR - conv.'!AP198=0,0,'3a - EUR - local'!AP198/'3b - EUR - conv.'!AP198)</f>
        <v>0</v>
      </c>
      <c r="AQ198" s="349"/>
    </row>
    <row r="199" spans="1:43" customFormat="1" ht="15.75" outlineLevel="1">
      <c r="A199" s="212"/>
      <c r="B199" s="201">
        <f>B198-COUNTIFS(C187:C198,"")</f>
        <v>0</v>
      </c>
      <c r="C199" s="201" t="s">
        <v>285</v>
      </c>
      <c r="D199" s="201"/>
      <c r="E199" s="201"/>
      <c r="F199" s="201"/>
      <c r="G199" s="201"/>
      <c r="H199" s="201"/>
      <c r="I199" s="201"/>
      <c r="J199" s="201"/>
      <c r="K199" s="201"/>
      <c r="L199" s="201"/>
      <c r="M199" s="280">
        <f>SUM(M187:M198)</f>
        <v>0</v>
      </c>
      <c r="N199" s="280">
        <f t="shared" ref="N199" si="269">SUM(N187:N198)</f>
        <v>0</v>
      </c>
      <c r="O199" s="280">
        <f t="shared" ref="O199" si="270">SUM(O187:O198)</f>
        <v>0</v>
      </c>
      <c r="P199" s="280">
        <f t="shared" ref="P199" si="271">SUM(P187:P198)</f>
        <v>0</v>
      </c>
      <c r="Q199" s="280">
        <f t="shared" ref="Q199" si="272">SUM(Q187:Q198)</f>
        <v>0</v>
      </c>
      <c r="R199" s="280">
        <f t="shared" ref="R199" si="273">SUM(R187:R198)</f>
        <v>0</v>
      </c>
      <c r="S199" s="280">
        <f t="shared" ref="S199" si="274">SUM(S187:S198)</f>
        <v>0</v>
      </c>
      <c r="T199" s="280">
        <f t="shared" ref="T199" si="275">SUM(T187:T198)</f>
        <v>0</v>
      </c>
      <c r="U199" s="280">
        <f t="shared" ref="U199" si="276">SUM(U187:U198)</f>
        <v>0</v>
      </c>
      <c r="V199" s="280">
        <f t="shared" ref="V199" si="277">SUM(V187:V198)</f>
        <v>0</v>
      </c>
      <c r="W199" s="280">
        <f t="shared" ref="W199" si="278">SUM(W187:W198)</f>
        <v>0</v>
      </c>
      <c r="X199" s="280">
        <f t="shared" ref="X199" si="279">SUM(X187:X198)</f>
        <v>0</v>
      </c>
      <c r="Y199" s="280">
        <f t="shared" ref="Y199" si="280">SUM(Y187:Y198)</f>
        <v>0</v>
      </c>
      <c r="Z199" s="280">
        <f t="shared" ref="Z199" si="281">SUM(Z187:Z198)</f>
        <v>0</v>
      </c>
      <c r="AA199" s="280">
        <f t="shared" ref="AA199" si="282">SUM(AA187:AA198)</f>
        <v>0</v>
      </c>
      <c r="AB199" s="280">
        <f t="shared" ref="AB199" si="283">SUM(AB187:AB198)</f>
        <v>0</v>
      </c>
      <c r="AC199" s="280">
        <f t="shared" ref="AC199" si="284">SUM(AC187:AC198)</f>
        <v>0</v>
      </c>
      <c r="AD199" s="280">
        <f t="shared" ref="AD199" si="285">SUM(AD187:AD198)</f>
        <v>0</v>
      </c>
      <c r="AE199" s="280">
        <f t="shared" ref="AE199" si="286">SUM(AE187:AE198)</f>
        <v>0</v>
      </c>
      <c r="AF199" s="280">
        <f t="shared" ref="AF199" si="287">SUM(AF187:AF198)</f>
        <v>0</v>
      </c>
      <c r="AG199" s="280">
        <f t="shared" ref="AG199" si="288">SUM(AG187:AG198)</f>
        <v>0</v>
      </c>
      <c r="AH199" s="280">
        <f t="shared" ref="AH199" si="289">SUM(AH187:AH198)</f>
        <v>0</v>
      </c>
      <c r="AI199" s="280">
        <f t="shared" ref="AI199" si="290">SUM(AI187:AI198)</f>
        <v>0</v>
      </c>
      <c r="AJ199" s="280">
        <f t="shared" ref="AJ199" si="291">SUM(AJ187:AJ198)</f>
        <v>0</v>
      </c>
      <c r="AK199" s="280">
        <f t="shared" ref="AK199" si="292">SUM(AK187:AK198)</f>
        <v>0</v>
      </c>
      <c r="AL199" s="280">
        <f t="shared" ref="AL199" si="293">SUM(AL187:AL198)</f>
        <v>0</v>
      </c>
      <c r="AM199" s="280">
        <f t="shared" ref="AM199" si="294">SUM(AM187:AM198)</f>
        <v>0</v>
      </c>
      <c r="AN199" s="280">
        <f t="shared" ref="AN199" si="295">SUM(AN187:AN198)</f>
        <v>0</v>
      </c>
      <c r="AO199" s="280">
        <f t="shared" ref="AO199" si="296">SUM(AO187:AO198)</f>
        <v>0</v>
      </c>
      <c r="AP199" s="280">
        <f t="shared" ref="AP199" si="297">SUM(AP187:AP198)</f>
        <v>0</v>
      </c>
    </row>
    <row r="200" spans="1:43" customFormat="1" ht="16.149999999999999" outlineLevel="1" thickBot="1">
      <c r="A200" s="213"/>
      <c r="B200" s="202"/>
      <c r="C200" s="202"/>
      <c r="D200" s="202"/>
      <c r="E200" s="202"/>
      <c r="F200" s="202"/>
      <c r="G200" s="202"/>
      <c r="H200" s="202"/>
      <c r="I200" s="202"/>
      <c r="J200" s="202"/>
      <c r="K200" s="202"/>
      <c r="L200" s="202"/>
      <c r="M200" s="313"/>
      <c r="N200" s="313"/>
      <c r="O200" s="313"/>
      <c r="P200" s="313"/>
      <c r="Q200" s="313"/>
      <c r="R200" s="313"/>
      <c r="S200" s="313"/>
      <c r="T200" s="313"/>
      <c r="U200" s="313"/>
      <c r="V200" s="313"/>
      <c r="W200" s="313"/>
      <c r="X200" s="313"/>
      <c r="Y200" s="313"/>
      <c r="Z200" s="313"/>
      <c r="AA200" s="313"/>
      <c r="AB200" s="313"/>
      <c r="AC200" s="313"/>
      <c r="AD200" s="313"/>
      <c r="AE200" s="313"/>
      <c r="AF200" s="313"/>
      <c r="AG200" s="313"/>
      <c r="AH200" s="313"/>
      <c r="AI200" s="313"/>
      <c r="AJ200" s="313"/>
      <c r="AK200" s="313"/>
      <c r="AL200" s="313"/>
      <c r="AM200" s="313"/>
      <c r="AN200" s="313"/>
      <c r="AO200" s="313"/>
      <c r="AP200" s="313"/>
    </row>
    <row r="201" spans="1:43" customFormat="1" ht="16.149999999999999" outlineLevel="1" thickBot="1">
      <c r="A201" s="214" t="s">
        <v>288</v>
      </c>
      <c r="B201" s="203">
        <f>B199+B184+B169</f>
        <v>5</v>
      </c>
      <c r="C201" s="203" t="s">
        <v>289</v>
      </c>
      <c r="D201" s="203"/>
      <c r="E201" s="203"/>
      <c r="F201" s="203"/>
      <c r="G201" s="203" t="str">
        <f>+"Total "&amp;$B154&amp;" "&amp;$B155</f>
        <v>Total Phase 1 Operator Other</v>
      </c>
      <c r="H201" s="203"/>
      <c r="I201" s="203"/>
      <c r="J201" s="203"/>
      <c r="K201" s="203"/>
      <c r="L201" s="203"/>
      <c r="M201" s="284">
        <f t="shared" ref="M201:AP201" si="298">SUM(M169,M184,M199)</f>
        <v>0</v>
      </c>
      <c r="N201" s="284">
        <f t="shared" si="298"/>
        <v>0</v>
      </c>
      <c r="O201" s="284">
        <f t="shared" si="298"/>
        <v>0</v>
      </c>
      <c r="P201" s="284">
        <f t="shared" si="298"/>
        <v>0</v>
      </c>
      <c r="Q201" s="284">
        <f t="shared" si="298"/>
        <v>0</v>
      </c>
      <c r="R201" s="284">
        <f t="shared" si="298"/>
        <v>0</v>
      </c>
      <c r="S201" s="284">
        <f t="shared" si="298"/>
        <v>0</v>
      </c>
      <c r="T201" s="284">
        <f t="shared" si="298"/>
        <v>0</v>
      </c>
      <c r="U201" s="284">
        <f t="shared" si="298"/>
        <v>0</v>
      </c>
      <c r="V201" s="284">
        <f t="shared" si="298"/>
        <v>0</v>
      </c>
      <c r="W201" s="284">
        <f t="shared" si="298"/>
        <v>0</v>
      </c>
      <c r="X201" s="284">
        <f t="shared" si="298"/>
        <v>0</v>
      </c>
      <c r="Y201" s="284">
        <f t="shared" si="298"/>
        <v>0</v>
      </c>
      <c r="Z201" s="284">
        <f t="shared" si="298"/>
        <v>0</v>
      </c>
      <c r="AA201" s="284">
        <f t="shared" si="298"/>
        <v>0</v>
      </c>
      <c r="AB201" s="284">
        <f t="shared" si="298"/>
        <v>0</v>
      </c>
      <c r="AC201" s="284">
        <f t="shared" si="298"/>
        <v>0</v>
      </c>
      <c r="AD201" s="284">
        <f t="shared" si="298"/>
        <v>0</v>
      </c>
      <c r="AE201" s="284">
        <f t="shared" si="298"/>
        <v>0</v>
      </c>
      <c r="AF201" s="284">
        <f t="shared" si="298"/>
        <v>0</v>
      </c>
      <c r="AG201" s="284">
        <f t="shared" si="298"/>
        <v>0</v>
      </c>
      <c r="AH201" s="284">
        <f t="shared" si="298"/>
        <v>0</v>
      </c>
      <c r="AI201" s="284">
        <f t="shared" si="298"/>
        <v>0</v>
      </c>
      <c r="AJ201" s="284">
        <f t="shared" si="298"/>
        <v>0</v>
      </c>
      <c r="AK201" s="284">
        <f t="shared" si="298"/>
        <v>0</v>
      </c>
      <c r="AL201" s="284">
        <f t="shared" si="298"/>
        <v>0</v>
      </c>
      <c r="AM201" s="284">
        <f t="shared" si="298"/>
        <v>0</v>
      </c>
      <c r="AN201" s="284">
        <f t="shared" si="298"/>
        <v>0</v>
      </c>
      <c r="AO201" s="284">
        <f t="shared" si="298"/>
        <v>0</v>
      </c>
      <c r="AP201" s="284">
        <f t="shared" si="298"/>
        <v>0</v>
      </c>
    </row>
    <row r="202" spans="1:43" customFormat="1" ht="15.75" collapsed="1">
      <c r="A202" s="211"/>
      <c r="M202" s="314"/>
      <c r="N202" s="314"/>
      <c r="O202" s="314"/>
      <c r="P202" s="314"/>
      <c r="Q202" s="314"/>
      <c r="R202" s="314"/>
      <c r="S202" s="314"/>
      <c r="T202" s="314"/>
      <c r="U202" s="314"/>
      <c r="V202" s="314"/>
      <c r="W202" s="314"/>
      <c r="X202" s="314"/>
      <c r="Y202" s="314"/>
      <c r="Z202" s="314"/>
      <c r="AA202" s="314"/>
      <c r="AB202" s="314"/>
      <c r="AC202" s="314"/>
      <c r="AD202" s="314"/>
      <c r="AE202" s="314"/>
      <c r="AF202" s="314"/>
      <c r="AG202" s="314"/>
      <c r="AH202" s="314"/>
      <c r="AI202" s="314"/>
      <c r="AJ202" s="314"/>
      <c r="AK202" s="314"/>
      <c r="AL202" s="314"/>
      <c r="AM202" s="314"/>
      <c r="AN202" s="314"/>
      <c r="AO202" s="314"/>
      <c r="AP202" s="314"/>
    </row>
    <row r="203" spans="1:43" customFormat="1" ht="15.75">
      <c r="A203" s="209" t="str">
        <f>_xlfn.TEXTBEFORE(J203,".")</f>
        <v>1</v>
      </c>
      <c r="B203" s="196" t="str">
        <f>_xlfn.XLOOKUP($A203,Select!$B$4:$B$65,Select!$C$4:$C$65)</f>
        <v>Phase 1</v>
      </c>
      <c r="C203" s="197"/>
      <c r="D203" s="197">
        <f>B218+B233+B248</f>
        <v>6</v>
      </c>
      <c r="E203" s="197" t="s">
        <v>281</v>
      </c>
      <c r="F203" s="197"/>
      <c r="G203" s="197"/>
      <c r="H203" s="197"/>
      <c r="I203" s="197" t="s">
        <v>282</v>
      </c>
      <c r="J203" s="197" t="str">
        <f>Select!$M$8</f>
        <v>1.5</v>
      </c>
      <c r="K203" s="197"/>
      <c r="L203" s="197"/>
      <c r="M203" s="318"/>
      <c r="N203" s="319"/>
      <c r="O203" s="319"/>
      <c r="P203" s="319"/>
      <c r="Q203" s="319"/>
      <c r="R203" s="319"/>
      <c r="S203" s="319"/>
      <c r="T203" s="319"/>
      <c r="U203" s="319"/>
      <c r="V203" s="319"/>
      <c r="W203" s="319"/>
      <c r="X203" s="319"/>
      <c r="Y203" s="319"/>
      <c r="Z203" s="319"/>
      <c r="AA203" s="319"/>
      <c r="AB203" s="319"/>
      <c r="AC203" s="319"/>
      <c r="AD203" s="319"/>
      <c r="AE203" s="319"/>
      <c r="AF203" s="319"/>
      <c r="AG203" s="319"/>
      <c r="AH203" s="319"/>
      <c r="AI203" s="319"/>
      <c r="AJ203" s="319"/>
      <c r="AK203" s="319"/>
      <c r="AL203" s="319"/>
      <c r="AM203" s="319"/>
      <c r="AN203" s="319"/>
      <c r="AO203" s="319"/>
      <c r="AP203" s="319"/>
    </row>
    <row r="204" spans="1:43" customFormat="1" ht="15.75" outlineLevel="1">
      <c r="A204" s="210" t="str">
        <f>_xlfn.TEXTAFTER(J203,".")</f>
        <v>5</v>
      </c>
      <c r="B204" s="199" t="str">
        <f>_xlfn.XLOOKUP($J203,Select!$K$4:$K$65,Select!$F$4:$F$65)</f>
        <v>IJV Costs</v>
      </c>
      <c r="C204" s="199"/>
      <c r="D204" s="199"/>
      <c r="E204" s="199"/>
      <c r="F204" s="199"/>
      <c r="G204" s="199"/>
      <c r="H204" s="199"/>
      <c r="I204" s="199"/>
      <c r="J204" s="199"/>
      <c r="K204" s="199"/>
      <c r="L204" s="199"/>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c r="AH204" s="320"/>
      <c r="AI204" s="320"/>
      <c r="AJ204" s="320"/>
      <c r="AK204" s="320"/>
      <c r="AL204" s="320"/>
      <c r="AM204" s="320"/>
      <c r="AN204" s="320"/>
      <c r="AO204" s="320"/>
      <c r="AP204" s="320"/>
    </row>
    <row r="205" spans="1:43" customFormat="1" ht="15.75" outlineLevel="1">
      <c r="A205" s="220" t="s">
        <v>150</v>
      </c>
      <c r="B205" s="220" t="s">
        <v>283</v>
      </c>
      <c r="C205" s="220" t="s">
        <v>284</v>
      </c>
      <c r="D205" s="220"/>
      <c r="E205" s="220"/>
      <c r="F205" s="220"/>
      <c r="G205" s="220"/>
      <c r="H205" s="220"/>
      <c r="I205" s="220"/>
      <c r="J205" s="220"/>
      <c r="K205" s="220"/>
      <c r="L205" s="220"/>
      <c r="M205" s="315"/>
      <c r="N205" s="315"/>
      <c r="O205" s="315"/>
      <c r="P205" s="315"/>
      <c r="Q205" s="315"/>
      <c r="R205" s="315"/>
      <c r="S205" s="315"/>
      <c r="T205" s="315"/>
      <c r="U205" s="315"/>
      <c r="V205" s="315"/>
      <c r="W205" s="315"/>
      <c r="X205" s="315"/>
      <c r="Y205" s="315"/>
      <c r="Z205" s="315"/>
      <c r="AA205" s="315"/>
      <c r="AB205" s="315"/>
      <c r="AC205" s="315"/>
      <c r="AD205" s="315"/>
      <c r="AE205" s="315"/>
      <c r="AF205" s="315"/>
      <c r="AG205" s="315"/>
      <c r="AH205" s="315"/>
      <c r="AI205" s="315"/>
      <c r="AJ205" s="315"/>
      <c r="AK205" s="315"/>
      <c r="AL205" s="315"/>
      <c r="AM205" s="315"/>
      <c r="AN205" s="315"/>
      <c r="AO205" s="315"/>
      <c r="AP205" s="315"/>
    </row>
    <row r="206" spans="1:43" customFormat="1" ht="15.75" outlineLevel="2">
      <c r="A206" s="211" t="str">
        <f>A203&amp;"."&amp;A205&amp;"."&amp;A204&amp;"."&amp;B206</f>
        <v>1.c.5.1</v>
      </c>
      <c r="B206">
        <v>1</v>
      </c>
      <c r="C206" t="str">
        <f>'1-GBP'!C206</f>
        <v>Hornsea 4 Commercial Agreement</v>
      </c>
      <c r="M206" s="286">
        <f>IF('3b - EUR - conv.'!M206=0,0,'3a - EUR - local'!M206/'3b - EUR - conv.'!M206)</f>
        <v>0</v>
      </c>
      <c r="N206" s="286">
        <f>IF('3b - EUR - conv.'!N206=0,0,'3a - EUR - local'!N206/'3b - EUR - conv.'!N206)</f>
        <v>0</v>
      </c>
      <c r="O206" s="286">
        <f>IF('3b - EUR - conv.'!O206=0,0,'3a - EUR - local'!O206/'3b - EUR - conv.'!O206)</f>
        <v>0</v>
      </c>
      <c r="P206" s="286">
        <f>IF('3b - EUR - conv.'!P206=0,0,'3a - EUR - local'!P206/'3b - EUR - conv.'!P206)</f>
        <v>0</v>
      </c>
      <c r="Q206" s="286">
        <f>IF('3b - EUR - conv.'!Q206=0,0,'3a - EUR - local'!Q206/'3b - EUR - conv.'!Q206)</f>
        <v>0</v>
      </c>
      <c r="R206" s="286">
        <f>IF('3b - EUR - conv.'!R206=0,0,'3a - EUR - local'!R206/'3b - EUR - conv.'!R206)</f>
        <v>0</v>
      </c>
      <c r="S206" s="286">
        <f>IF('3b - EUR - conv.'!S206=0,0,'3a - EUR - local'!S206/'3b - EUR - conv.'!S206)</f>
        <v>0</v>
      </c>
      <c r="T206" s="286">
        <f>IF('3b - EUR - conv.'!T206=0,0,'3a - EUR - local'!T206/'3b - EUR - conv.'!T206)</f>
        <v>0</v>
      </c>
      <c r="U206" s="286">
        <f>IF('3b - EUR - conv.'!U206=0,0,'3a - EUR - local'!U206/'3b - EUR - conv.'!U206)</f>
        <v>0</v>
      </c>
      <c r="V206" s="286">
        <f>IF('3b - EUR - conv.'!V206=0,0,'3a - EUR - local'!V206/'3b - EUR - conv.'!V206)</f>
        <v>0</v>
      </c>
      <c r="W206" s="286">
        <f>IF('3b - EUR - conv.'!W206=0,0,'3a - EUR - local'!W206/'3b - EUR - conv.'!W206)</f>
        <v>0</v>
      </c>
      <c r="X206" s="286">
        <f>IF('3b - EUR - conv.'!X206=0,0,'3a - EUR - local'!X206/'3b - EUR - conv.'!X206)</f>
        <v>0</v>
      </c>
      <c r="Y206" s="286">
        <f>IF('3b - EUR - conv.'!Y206=0,0,'3a - EUR - local'!Y206/'3b - EUR - conv.'!Y206)</f>
        <v>0</v>
      </c>
      <c r="Z206" s="286">
        <f>IF('3b - EUR - conv.'!Z206=0,0,'3a - EUR - local'!Z206/'3b - EUR - conv.'!Z206)</f>
        <v>0</v>
      </c>
      <c r="AA206" s="286">
        <f>IF('3b - EUR - conv.'!AA206=0,0,'3a - EUR - local'!AA206/'3b - EUR - conv.'!AA206)</f>
        <v>0</v>
      </c>
      <c r="AB206" s="286">
        <f>IF('3b - EUR - conv.'!AB206=0,0,'3a - EUR - local'!AB206/'3b - EUR - conv.'!AB206)</f>
        <v>0</v>
      </c>
      <c r="AC206" s="286">
        <f>IF('3b - EUR - conv.'!AC206=0,0,'3a - EUR - local'!AC206/'3b - EUR - conv.'!AC206)</f>
        <v>0</v>
      </c>
      <c r="AD206" s="286">
        <f>IF('3b - EUR - conv.'!AD206=0,0,'3a - EUR - local'!AD206/'3b - EUR - conv.'!AD206)</f>
        <v>0</v>
      </c>
      <c r="AE206" s="286">
        <f>IF('3b - EUR - conv.'!AE206=0,0,'3a - EUR - local'!AE206/'3b - EUR - conv.'!AE206)</f>
        <v>0</v>
      </c>
      <c r="AF206" s="286">
        <f>IF('3b - EUR - conv.'!AF206=0,0,'3a - EUR - local'!AF206/'3b - EUR - conv.'!AF206)</f>
        <v>0</v>
      </c>
      <c r="AG206" s="286">
        <f>IF('3b - EUR - conv.'!AG206=0,0,'3a - EUR - local'!AG206/'3b - EUR - conv.'!AG206)</f>
        <v>0</v>
      </c>
      <c r="AH206" s="286">
        <f>IF('3b - EUR - conv.'!AH206=0,0,'3a - EUR - local'!AH206/'3b - EUR - conv.'!AH206)</f>
        <v>0</v>
      </c>
      <c r="AI206" s="286">
        <f>IF('3b - EUR - conv.'!AI206=0,0,'3a - EUR - local'!AI206/'3b - EUR - conv.'!AI206)</f>
        <v>0</v>
      </c>
      <c r="AJ206" s="286">
        <f>IF('3b - EUR - conv.'!AJ206=0,0,'3a - EUR - local'!AJ206/'3b - EUR - conv.'!AJ206)</f>
        <v>0</v>
      </c>
      <c r="AK206" s="286">
        <f>IF('3b - EUR - conv.'!AK206=0,0,'3a - EUR - local'!AK206/'3b - EUR - conv.'!AK206)</f>
        <v>0</v>
      </c>
      <c r="AL206" s="286">
        <f>IF('3b - EUR - conv.'!AL206=0,0,'3a - EUR - local'!AL206/'3b - EUR - conv.'!AL206)</f>
        <v>0</v>
      </c>
      <c r="AM206" s="286">
        <f>IF('3b - EUR - conv.'!AM206=0,0,'3a - EUR - local'!AM206/'3b - EUR - conv.'!AM206)</f>
        <v>0</v>
      </c>
      <c r="AN206" s="286">
        <f>IF('3b - EUR - conv.'!AN206=0,0,'3a - EUR - local'!AN206/'3b - EUR - conv.'!AN206)</f>
        <v>0</v>
      </c>
      <c r="AO206" s="286">
        <f>IF('3b - EUR - conv.'!AO206=0,0,'3a - EUR - local'!AO206/'3b - EUR - conv.'!AO206)</f>
        <v>0</v>
      </c>
      <c r="AP206" s="286">
        <f>IF('3b - EUR - conv.'!AP206=0,0,'3a - EUR - local'!AP206/'3b - EUR - conv.'!AP206)</f>
        <v>0</v>
      </c>
      <c r="AQ206" s="349"/>
    </row>
    <row r="207" spans="1:43" customFormat="1" ht="15.75" outlineLevel="2">
      <c r="A207" s="211" t="str">
        <f>A203&amp;"."&amp;A205&amp;"."&amp;A204&amp;"."&amp;B207</f>
        <v>1.c.5.2</v>
      </c>
      <c r="B207">
        <v>2</v>
      </c>
      <c r="C207" t="str">
        <f>'1-GBP'!C207</f>
        <v>Insurances</v>
      </c>
      <c r="M207" s="286">
        <f>IF('3b - EUR - conv.'!M207=0,0,'3a - EUR - local'!M207/'3b - EUR - conv.'!M207)</f>
        <v>0</v>
      </c>
      <c r="N207" s="286">
        <f>IF('3b - EUR - conv.'!N207=0,0,'3a - EUR - local'!N207/'3b - EUR - conv.'!N207)</f>
        <v>0</v>
      </c>
      <c r="O207" s="286">
        <f>IF('3b - EUR - conv.'!O207=0,0,'3a - EUR - local'!O207/'3b - EUR - conv.'!O207)</f>
        <v>0</v>
      </c>
      <c r="P207" s="286">
        <f>IF('3b - EUR - conv.'!P207=0,0,'3a - EUR - local'!P207/'3b - EUR - conv.'!P207)</f>
        <v>0</v>
      </c>
      <c r="Q207" s="286">
        <f>IF('3b - EUR - conv.'!Q207=0,0,'3a - EUR - local'!Q207/'3b - EUR - conv.'!Q207)</f>
        <v>0</v>
      </c>
      <c r="R207" s="286">
        <f>IF('3b - EUR - conv.'!R207=0,0,'3a - EUR - local'!R207/'3b - EUR - conv.'!R207)</f>
        <v>0</v>
      </c>
      <c r="S207" s="286">
        <f>IF('3b - EUR - conv.'!S207=0,0,'3a - EUR - local'!S207/'3b - EUR - conv.'!S207)</f>
        <v>0</v>
      </c>
      <c r="T207" s="286">
        <f>IF('3b - EUR - conv.'!T207=0,0,'3a - EUR - local'!T207/'3b - EUR - conv.'!T207)</f>
        <v>0</v>
      </c>
      <c r="U207" s="286">
        <f>IF('3b - EUR - conv.'!U207=0,0,'3a - EUR - local'!U207/'3b - EUR - conv.'!U207)</f>
        <v>0</v>
      </c>
      <c r="V207" s="286">
        <f>IF('3b - EUR - conv.'!V207=0,0,'3a - EUR - local'!V207/'3b - EUR - conv.'!V207)</f>
        <v>0</v>
      </c>
      <c r="W207" s="286">
        <f>IF('3b - EUR - conv.'!W207=0,0,'3a - EUR - local'!W207/'3b - EUR - conv.'!W207)</f>
        <v>0</v>
      </c>
      <c r="X207" s="286">
        <f>IF('3b - EUR - conv.'!X207=0,0,'3a - EUR - local'!X207/'3b - EUR - conv.'!X207)</f>
        <v>0</v>
      </c>
      <c r="Y207" s="286">
        <f>IF('3b - EUR - conv.'!Y207=0,0,'3a - EUR - local'!Y207/'3b - EUR - conv.'!Y207)</f>
        <v>0</v>
      </c>
      <c r="Z207" s="286">
        <f>IF('3b - EUR - conv.'!Z207=0,0,'3a - EUR - local'!Z207/'3b - EUR - conv.'!Z207)</f>
        <v>0</v>
      </c>
      <c r="AA207" s="286">
        <f>IF('3b - EUR - conv.'!AA207=0,0,'3a - EUR - local'!AA207/'3b - EUR - conv.'!AA207)</f>
        <v>0</v>
      </c>
      <c r="AB207" s="286">
        <f>IF('3b - EUR - conv.'!AB207=0,0,'3a - EUR - local'!AB207/'3b - EUR - conv.'!AB207)</f>
        <v>0</v>
      </c>
      <c r="AC207" s="286">
        <f>IF('3b - EUR - conv.'!AC207=0,0,'3a - EUR - local'!AC207/'3b - EUR - conv.'!AC207)</f>
        <v>0</v>
      </c>
      <c r="AD207" s="286">
        <f>IF('3b - EUR - conv.'!AD207=0,0,'3a - EUR - local'!AD207/'3b - EUR - conv.'!AD207)</f>
        <v>0</v>
      </c>
      <c r="AE207" s="286">
        <f>IF('3b - EUR - conv.'!AE207=0,0,'3a - EUR - local'!AE207/'3b - EUR - conv.'!AE207)</f>
        <v>0</v>
      </c>
      <c r="AF207" s="286">
        <f>IF('3b - EUR - conv.'!AF207=0,0,'3a - EUR - local'!AF207/'3b - EUR - conv.'!AF207)</f>
        <v>0</v>
      </c>
      <c r="AG207" s="286">
        <f>IF('3b - EUR - conv.'!AG207=0,0,'3a - EUR - local'!AG207/'3b - EUR - conv.'!AG207)</f>
        <v>0</v>
      </c>
      <c r="AH207" s="286">
        <f>IF('3b - EUR - conv.'!AH207=0,0,'3a - EUR - local'!AH207/'3b - EUR - conv.'!AH207)</f>
        <v>0</v>
      </c>
      <c r="AI207" s="286">
        <f>IF('3b - EUR - conv.'!AI207=0,0,'3a - EUR - local'!AI207/'3b - EUR - conv.'!AI207)</f>
        <v>0</v>
      </c>
      <c r="AJ207" s="286">
        <f>IF('3b - EUR - conv.'!AJ207=0,0,'3a - EUR - local'!AJ207/'3b - EUR - conv.'!AJ207)</f>
        <v>0</v>
      </c>
      <c r="AK207" s="286">
        <f>IF('3b - EUR - conv.'!AK207=0,0,'3a - EUR - local'!AK207/'3b - EUR - conv.'!AK207)</f>
        <v>0</v>
      </c>
      <c r="AL207" s="286">
        <f>IF('3b - EUR - conv.'!AL207=0,0,'3a - EUR - local'!AL207/'3b - EUR - conv.'!AL207)</f>
        <v>0</v>
      </c>
      <c r="AM207" s="286">
        <f>IF('3b - EUR - conv.'!AM207=0,0,'3a - EUR - local'!AM207/'3b - EUR - conv.'!AM207)</f>
        <v>0</v>
      </c>
      <c r="AN207" s="286">
        <f>IF('3b - EUR - conv.'!AN207=0,0,'3a - EUR - local'!AN207/'3b - EUR - conv.'!AN207)</f>
        <v>0</v>
      </c>
      <c r="AO207" s="286">
        <f>IF('3b - EUR - conv.'!AO207=0,0,'3a - EUR - local'!AO207/'3b - EUR - conv.'!AO207)</f>
        <v>0</v>
      </c>
      <c r="AP207" s="286">
        <f>IF('3b - EUR - conv.'!AP207=0,0,'3a - EUR - local'!AP207/'3b - EUR - conv.'!AP207)</f>
        <v>0</v>
      </c>
      <c r="AQ207" s="349"/>
    </row>
    <row r="208" spans="1:43" customFormat="1" ht="15.75" outlineLevel="2">
      <c r="A208" s="211" t="str">
        <f>A203&amp;"."&amp;A205&amp;"."&amp;A204&amp;"."&amp;B208</f>
        <v>1.c.5.3</v>
      </c>
      <c r="B208">
        <v>3</v>
      </c>
      <c r="C208" t="str">
        <f>'1-GBP'!C208</f>
        <v>OGCI</v>
      </c>
      <c r="M208" s="286">
        <f>IF('3b - EUR - conv.'!M208=0,0,'3a - EUR - local'!M208/'3b - EUR - conv.'!M208)</f>
        <v>0</v>
      </c>
      <c r="N208" s="286">
        <f>IF('3b - EUR - conv.'!N208=0,0,'3a - EUR - local'!N208/'3b - EUR - conv.'!N208)</f>
        <v>0</v>
      </c>
      <c r="O208" s="286">
        <f>IF('3b - EUR - conv.'!O208=0,0,'3a - EUR - local'!O208/'3b - EUR - conv.'!O208)</f>
        <v>0</v>
      </c>
      <c r="P208" s="286">
        <f>IF('3b - EUR - conv.'!P208=0,0,'3a - EUR - local'!P208/'3b - EUR - conv.'!P208)</f>
        <v>0</v>
      </c>
      <c r="Q208" s="286">
        <f>IF('3b - EUR - conv.'!Q208=0,0,'3a - EUR - local'!Q208/'3b - EUR - conv.'!Q208)</f>
        <v>0</v>
      </c>
      <c r="R208" s="286">
        <f>IF('3b - EUR - conv.'!R208=0,0,'3a - EUR - local'!R208/'3b - EUR - conv.'!R208)</f>
        <v>0</v>
      </c>
      <c r="S208" s="286">
        <f>IF('3b - EUR - conv.'!S208=0,0,'3a - EUR - local'!S208/'3b - EUR - conv.'!S208)</f>
        <v>0</v>
      </c>
      <c r="T208" s="286">
        <f>IF('3b - EUR - conv.'!T208=0,0,'3a - EUR - local'!T208/'3b - EUR - conv.'!T208)</f>
        <v>0</v>
      </c>
      <c r="U208" s="286">
        <f>IF('3b - EUR - conv.'!U208=0,0,'3a - EUR - local'!U208/'3b - EUR - conv.'!U208)</f>
        <v>0</v>
      </c>
      <c r="V208" s="286">
        <f>IF('3b - EUR - conv.'!V208=0,0,'3a - EUR - local'!V208/'3b - EUR - conv.'!V208)</f>
        <v>0</v>
      </c>
      <c r="W208" s="286">
        <f>IF('3b - EUR - conv.'!W208=0,0,'3a - EUR - local'!W208/'3b - EUR - conv.'!W208)</f>
        <v>0</v>
      </c>
      <c r="X208" s="286">
        <f>IF('3b - EUR - conv.'!X208=0,0,'3a - EUR - local'!X208/'3b - EUR - conv.'!X208)</f>
        <v>0</v>
      </c>
      <c r="Y208" s="286">
        <f>IF('3b - EUR - conv.'!Y208=0,0,'3a - EUR - local'!Y208/'3b - EUR - conv.'!Y208)</f>
        <v>0</v>
      </c>
      <c r="Z208" s="286">
        <f>IF('3b - EUR - conv.'!Z208=0,0,'3a - EUR - local'!Z208/'3b - EUR - conv.'!Z208)</f>
        <v>0</v>
      </c>
      <c r="AA208" s="286">
        <f>IF('3b - EUR - conv.'!AA208=0,0,'3a - EUR - local'!AA208/'3b - EUR - conv.'!AA208)</f>
        <v>0</v>
      </c>
      <c r="AB208" s="286">
        <f>IF('3b - EUR - conv.'!AB208=0,0,'3a - EUR - local'!AB208/'3b - EUR - conv.'!AB208)</f>
        <v>0</v>
      </c>
      <c r="AC208" s="286">
        <f>IF('3b - EUR - conv.'!AC208=0,0,'3a - EUR - local'!AC208/'3b - EUR - conv.'!AC208)</f>
        <v>0</v>
      </c>
      <c r="AD208" s="286">
        <f>IF('3b - EUR - conv.'!AD208=0,0,'3a - EUR - local'!AD208/'3b - EUR - conv.'!AD208)</f>
        <v>0</v>
      </c>
      <c r="AE208" s="286">
        <f>IF('3b - EUR - conv.'!AE208=0,0,'3a - EUR - local'!AE208/'3b - EUR - conv.'!AE208)</f>
        <v>0</v>
      </c>
      <c r="AF208" s="286">
        <f>IF('3b - EUR - conv.'!AF208=0,0,'3a - EUR - local'!AF208/'3b - EUR - conv.'!AF208)</f>
        <v>0</v>
      </c>
      <c r="AG208" s="286">
        <f>IF('3b - EUR - conv.'!AG208=0,0,'3a - EUR - local'!AG208/'3b - EUR - conv.'!AG208)</f>
        <v>0</v>
      </c>
      <c r="AH208" s="286">
        <f>IF('3b - EUR - conv.'!AH208=0,0,'3a - EUR - local'!AH208/'3b - EUR - conv.'!AH208)</f>
        <v>0</v>
      </c>
      <c r="AI208" s="286">
        <f>IF('3b - EUR - conv.'!AI208=0,0,'3a - EUR - local'!AI208/'3b - EUR - conv.'!AI208)</f>
        <v>0</v>
      </c>
      <c r="AJ208" s="286">
        <f>IF('3b - EUR - conv.'!AJ208=0,0,'3a - EUR - local'!AJ208/'3b - EUR - conv.'!AJ208)</f>
        <v>0</v>
      </c>
      <c r="AK208" s="286">
        <f>IF('3b - EUR - conv.'!AK208=0,0,'3a - EUR - local'!AK208/'3b - EUR - conv.'!AK208)</f>
        <v>0</v>
      </c>
      <c r="AL208" s="286">
        <f>IF('3b - EUR - conv.'!AL208=0,0,'3a - EUR - local'!AL208/'3b - EUR - conv.'!AL208)</f>
        <v>0</v>
      </c>
      <c r="AM208" s="286">
        <f>IF('3b - EUR - conv.'!AM208=0,0,'3a - EUR - local'!AM208/'3b - EUR - conv.'!AM208)</f>
        <v>0</v>
      </c>
      <c r="AN208" s="286">
        <f>IF('3b - EUR - conv.'!AN208=0,0,'3a - EUR - local'!AN208/'3b - EUR - conv.'!AN208)</f>
        <v>0</v>
      </c>
      <c r="AO208" s="286">
        <f>IF('3b - EUR - conv.'!AO208=0,0,'3a - EUR - local'!AO208/'3b - EUR - conv.'!AO208)</f>
        <v>0</v>
      </c>
      <c r="AP208" s="286">
        <f>IF('3b - EUR - conv.'!AP208=0,0,'3a - EUR - local'!AP208/'3b - EUR - conv.'!AP208)</f>
        <v>0</v>
      </c>
      <c r="AQ208" s="349"/>
    </row>
    <row r="209" spans="1:43" customFormat="1" ht="15.75" outlineLevel="2">
      <c r="A209" s="211" t="str">
        <f>A203&amp;"."&amp;A205&amp;"."&amp;A204&amp;"."&amp;B209</f>
        <v>1.c.5.4</v>
      </c>
      <c r="B209">
        <v>4</v>
      </c>
      <c r="C209" t="str">
        <f>'1-GBP'!C209</f>
        <v>Land Lease</v>
      </c>
      <c r="M209" s="286">
        <f>IF('3b - EUR - conv.'!M209=0,0,'3a - EUR - local'!M209/'3b - EUR - conv.'!M209)</f>
        <v>0</v>
      </c>
      <c r="N209" s="286">
        <f>IF('3b - EUR - conv.'!N209=0,0,'3a - EUR - local'!N209/'3b - EUR - conv.'!N209)</f>
        <v>0</v>
      </c>
      <c r="O209" s="286">
        <f>IF('3b - EUR - conv.'!O209=0,0,'3a - EUR - local'!O209/'3b - EUR - conv.'!O209)</f>
        <v>0</v>
      </c>
      <c r="P209" s="286">
        <f>IF('3b - EUR - conv.'!P209=0,0,'3a - EUR - local'!P209/'3b - EUR - conv.'!P209)</f>
        <v>0</v>
      </c>
      <c r="Q209" s="286">
        <f>IF('3b - EUR - conv.'!Q209=0,0,'3a - EUR - local'!Q209/'3b - EUR - conv.'!Q209)</f>
        <v>0</v>
      </c>
      <c r="R209" s="286">
        <f>IF('3b - EUR - conv.'!R209=0,0,'3a - EUR - local'!R209/'3b - EUR - conv.'!R209)</f>
        <v>0</v>
      </c>
      <c r="S209" s="286">
        <f>IF('3b - EUR - conv.'!S209=0,0,'3a - EUR - local'!S209/'3b - EUR - conv.'!S209)</f>
        <v>0</v>
      </c>
      <c r="T209" s="286">
        <f>IF('3b - EUR - conv.'!T209=0,0,'3a - EUR - local'!T209/'3b - EUR - conv.'!T209)</f>
        <v>0</v>
      </c>
      <c r="U209" s="286">
        <f>IF('3b - EUR - conv.'!U209=0,0,'3a - EUR - local'!U209/'3b - EUR - conv.'!U209)</f>
        <v>0</v>
      </c>
      <c r="V209" s="286">
        <f>IF('3b - EUR - conv.'!V209=0,0,'3a - EUR - local'!V209/'3b - EUR - conv.'!V209)</f>
        <v>0</v>
      </c>
      <c r="W209" s="286">
        <f>IF('3b - EUR - conv.'!W209=0,0,'3a - EUR - local'!W209/'3b - EUR - conv.'!W209)</f>
        <v>0</v>
      </c>
      <c r="X209" s="286">
        <f>IF('3b - EUR - conv.'!X209=0,0,'3a - EUR - local'!X209/'3b - EUR - conv.'!X209)</f>
        <v>0</v>
      </c>
      <c r="Y209" s="286">
        <f>IF('3b - EUR - conv.'!Y209=0,0,'3a - EUR - local'!Y209/'3b - EUR - conv.'!Y209)</f>
        <v>0</v>
      </c>
      <c r="Z209" s="286">
        <f>IF('3b - EUR - conv.'!Z209=0,0,'3a - EUR - local'!Z209/'3b - EUR - conv.'!Z209)</f>
        <v>0</v>
      </c>
      <c r="AA209" s="286">
        <f>IF('3b - EUR - conv.'!AA209=0,0,'3a - EUR - local'!AA209/'3b - EUR - conv.'!AA209)</f>
        <v>0</v>
      </c>
      <c r="AB209" s="286">
        <f>IF('3b - EUR - conv.'!AB209=0,0,'3a - EUR - local'!AB209/'3b - EUR - conv.'!AB209)</f>
        <v>0</v>
      </c>
      <c r="AC209" s="286">
        <f>IF('3b - EUR - conv.'!AC209=0,0,'3a - EUR - local'!AC209/'3b - EUR - conv.'!AC209)</f>
        <v>0</v>
      </c>
      <c r="AD209" s="286">
        <f>IF('3b - EUR - conv.'!AD209=0,0,'3a - EUR - local'!AD209/'3b - EUR - conv.'!AD209)</f>
        <v>0</v>
      </c>
      <c r="AE209" s="286">
        <f>IF('3b - EUR - conv.'!AE209=0,0,'3a - EUR - local'!AE209/'3b - EUR - conv.'!AE209)</f>
        <v>0</v>
      </c>
      <c r="AF209" s="286">
        <f>IF('3b - EUR - conv.'!AF209=0,0,'3a - EUR - local'!AF209/'3b - EUR - conv.'!AF209)</f>
        <v>0</v>
      </c>
      <c r="AG209" s="286">
        <f>IF('3b - EUR - conv.'!AG209=0,0,'3a - EUR - local'!AG209/'3b - EUR - conv.'!AG209)</f>
        <v>0</v>
      </c>
      <c r="AH209" s="286">
        <f>IF('3b - EUR - conv.'!AH209=0,0,'3a - EUR - local'!AH209/'3b - EUR - conv.'!AH209)</f>
        <v>0</v>
      </c>
      <c r="AI209" s="286">
        <f>IF('3b - EUR - conv.'!AI209=0,0,'3a - EUR - local'!AI209/'3b - EUR - conv.'!AI209)</f>
        <v>0</v>
      </c>
      <c r="AJ209" s="286">
        <f>IF('3b - EUR - conv.'!AJ209=0,0,'3a - EUR - local'!AJ209/'3b - EUR - conv.'!AJ209)</f>
        <v>0</v>
      </c>
      <c r="AK209" s="286">
        <f>IF('3b - EUR - conv.'!AK209=0,0,'3a - EUR - local'!AK209/'3b - EUR - conv.'!AK209)</f>
        <v>0</v>
      </c>
      <c r="AL209" s="286">
        <f>IF('3b - EUR - conv.'!AL209=0,0,'3a - EUR - local'!AL209/'3b - EUR - conv.'!AL209)</f>
        <v>0</v>
      </c>
      <c r="AM209" s="286">
        <f>IF('3b - EUR - conv.'!AM209=0,0,'3a - EUR - local'!AM209/'3b - EUR - conv.'!AM209)</f>
        <v>0</v>
      </c>
      <c r="AN209" s="286">
        <f>IF('3b - EUR - conv.'!AN209=0,0,'3a - EUR - local'!AN209/'3b - EUR - conv.'!AN209)</f>
        <v>0</v>
      </c>
      <c r="AO209" s="286">
        <f>IF('3b - EUR - conv.'!AO209=0,0,'3a - EUR - local'!AO209/'3b - EUR - conv.'!AO209)</f>
        <v>0</v>
      </c>
      <c r="AP209" s="286">
        <f>IF('3b - EUR - conv.'!AP209=0,0,'3a - EUR - local'!AP209/'3b - EUR - conv.'!AP209)</f>
        <v>0</v>
      </c>
      <c r="AQ209" s="349"/>
    </row>
    <row r="210" spans="1:43" customFormat="1" ht="15.75" outlineLevel="2">
      <c r="A210" s="211" t="str">
        <f>A203&amp;"."&amp;A205&amp;"."&amp;A204&amp;"."&amp;B210</f>
        <v>1.c.5.5</v>
      </c>
      <c r="B210">
        <v>5</v>
      </c>
      <c r="C210" t="str">
        <f>'1-GBP'!C210</f>
        <v xml:space="preserve">Other IJV </v>
      </c>
      <c r="M210" s="286">
        <f>IF('3b - EUR - conv.'!M210=0,0,'3a - EUR - local'!M210/'3b - EUR - conv.'!M210)</f>
        <v>0</v>
      </c>
      <c r="N210" s="286">
        <f>IF('3b - EUR - conv.'!N210=0,0,'3a - EUR - local'!N210/'3b - EUR - conv.'!N210)</f>
        <v>0</v>
      </c>
      <c r="O210" s="286">
        <f>IF('3b - EUR - conv.'!O210=0,0,'3a - EUR - local'!O210/'3b - EUR - conv.'!O210)</f>
        <v>0</v>
      </c>
      <c r="P210" s="286">
        <f>IF('3b - EUR - conv.'!P210=0,0,'3a - EUR - local'!P210/'3b - EUR - conv.'!P210)</f>
        <v>0</v>
      </c>
      <c r="Q210" s="286">
        <f>IF('3b - EUR - conv.'!Q210=0,0,'3a - EUR - local'!Q210/'3b - EUR - conv.'!Q210)</f>
        <v>0</v>
      </c>
      <c r="R210" s="286">
        <f>IF('3b - EUR - conv.'!R210=0,0,'3a - EUR - local'!R210/'3b - EUR - conv.'!R210)</f>
        <v>0</v>
      </c>
      <c r="S210" s="286">
        <f>IF('3b - EUR - conv.'!S210=0,0,'3a - EUR - local'!S210/'3b - EUR - conv.'!S210)</f>
        <v>0</v>
      </c>
      <c r="T210" s="286">
        <f>IF('3b - EUR - conv.'!T210=0,0,'3a - EUR - local'!T210/'3b - EUR - conv.'!T210)</f>
        <v>0</v>
      </c>
      <c r="U210" s="286">
        <f>IF('3b - EUR - conv.'!U210=0,0,'3a - EUR - local'!U210/'3b - EUR - conv.'!U210)</f>
        <v>0</v>
      </c>
      <c r="V210" s="286">
        <f>IF('3b - EUR - conv.'!V210=0,0,'3a - EUR - local'!V210/'3b - EUR - conv.'!V210)</f>
        <v>0</v>
      </c>
      <c r="W210" s="286">
        <f>IF('3b - EUR - conv.'!W210=0,0,'3a - EUR - local'!W210/'3b - EUR - conv.'!W210)</f>
        <v>0</v>
      </c>
      <c r="X210" s="286">
        <f>IF('3b - EUR - conv.'!X210=0,0,'3a - EUR - local'!X210/'3b - EUR - conv.'!X210)</f>
        <v>0</v>
      </c>
      <c r="Y210" s="286">
        <f>IF('3b - EUR - conv.'!Y210=0,0,'3a - EUR - local'!Y210/'3b - EUR - conv.'!Y210)</f>
        <v>0</v>
      </c>
      <c r="Z210" s="286">
        <f>IF('3b - EUR - conv.'!Z210=0,0,'3a - EUR - local'!Z210/'3b - EUR - conv.'!Z210)</f>
        <v>0</v>
      </c>
      <c r="AA210" s="286">
        <f>IF('3b - EUR - conv.'!AA210=0,0,'3a - EUR - local'!AA210/'3b - EUR - conv.'!AA210)</f>
        <v>0</v>
      </c>
      <c r="AB210" s="286">
        <f>IF('3b - EUR - conv.'!AB210=0,0,'3a - EUR - local'!AB210/'3b - EUR - conv.'!AB210)</f>
        <v>0</v>
      </c>
      <c r="AC210" s="286">
        <f>IF('3b - EUR - conv.'!AC210=0,0,'3a - EUR - local'!AC210/'3b - EUR - conv.'!AC210)</f>
        <v>0</v>
      </c>
      <c r="AD210" s="286">
        <f>IF('3b - EUR - conv.'!AD210=0,0,'3a - EUR - local'!AD210/'3b - EUR - conv.'!AD210)</f>
        <v>0</v>
      </c>
      <c r="AE210" s="286">
        <f>IF('3b - EUR - conv.'!AE210=0,0,'3a - EUR - local'!AE210/'3b - EUR - conv.'!AE210)</f>
        <v>0</v>
      </c>
      <c r="AF210" s="286">
        <f>IF('3b - EUR - conv.'!AF210=0,0,'3a - EUR - local'!AF210/'3b - EUR - conv.'!AF210)</f>
        <v>0</v>
      </c>
      <c r="AG210" s="286">
        <f>IF('3b - EUR - conv.'!AG210=0,0,'3a - EUR - local'!AG210/'3b - EUR - conv.'!AG210)</f>
        <v>0</v>
      </c>
      <c r="AH210" s="286">
        <f>IF('3b - EUR - conv.'!AH210=0,0,'3a - EUR - local'!AH210/'3b - EUR - conv.'!AH210)</f>
        <v>0</v>
      </c>
      <c r="AI210" s="286">
        <f>IF('3b - EUR - conv.'!AI210=0,0,'3a - EUR - local'!AI210/'3b - EUR - conv.'!AI210)</f>
        <v>0</v>
      </c>
      <c r="AJ210" s="286">
        <f>IF('3b - EUR - conv.'!AJ210=0,0,'3a - EUR - local'!AJ210/'3b - EUR - conv.'!AJ210)</f>
        <v>0</v>
      </c>
      <c r="AK210" s="286">
        <f>IF('3b - EUR - conv.'!AK210=0,0,'3a - EUR - local'!AK210/'3b - EUR - conv.'!AK210)</f>
        <v>0</v>
      </c>
      <c r="AL210" s="286">
        <f>IF('3b - EUR - conv.'!AL210=0,0,'3a - EUR - local'!AL210/'3b - EUR - conv.'!AL210)</f>
        <v>0</v>
      </c>
      <c r="AM210" s="286">
        <f>IF('3b - EUR - conv.'!AM210=0,0,'3a - EUR - local'!AM210/'3b - EUR - conv.'!AM210)</f>
        <v>0</v>
      </c>
      <c r="AN210" s="286">
        <f>IF('3b - EUR - conv.'!AN210=0,0,'3a - EUR - local'!AN210/'3b - EUR - conv.'!AN210)</f>
        <v>0</v>
      </c>
      <c r="AO210" s="286">
        <f>IF('3b - EUR - conv.'!AO210=0,0,'3a - EUR - local'!AO210/'3b - EUR - conv.'!AO210)</f>
        <v>0</v>
      </c>
      <c r="AP210" s="286">
        <f>IF('3b - EUR - conv.'!AP210=0,0,'3a - EUR - local'!AP210/'3b - EUR - conv.'!AP210)</f>
        <v>0</v>
      </c>
      <c r="AQ210" s="349"/>
    </row>
    <row r="211" spans="1:43" customFormat="1" ht="15.75" outlineLevel="2">
      <c r="A211" s="211" t="str">
        <f>A203&amp;"."&amp;A205&amp;"."&amp;A204&amp;"."&amp;B211</f>
        <v>1.c.5.6</v>
      </c>
      <c r="B211">
        <v>6</v>
      </c>
      <c r="C211" t="str">
        <f>'1-GBP'!C211</f>
        <v>Third Party Fees</v>
      </c>
      <c r="M211" s="286">
        <f>IF('3b - EUR - conv.'!M211=0,0,'3a - EUR - local'!M211/'3b - EUR - conv.'!M211)</f>
        <v>0</v>
      </c>
      <c r="N211" s="286">
        <f>IF('3b - EUR - conv.'!N211=0,0,'3a - EUR - local'!N211/'3b - EUR - conv.'!N211)</f>
        <v>0</v>
      </c>
      <c r="O211" s="286">
        <f>IF('3b - EUR - conv.'!O211=0,0,'3a - EUR - local'!O211/'3b - EUR - conv.'!O211)</f>
        <v>0</v>
      </c>
      <c r="P211" s="286">
        <f>IF('3b - EUR - conv.'!P211=0,0,'3a - EUR - local'!P211/'3b - EUR - conv.'!P211)</f>
        <v>0</v>
      </c>
      <c r="Q211" s="286">
        <f>IF('3b - EUR - conv.'!Q211=0,0,'3a - EUR - local'!Q211/'3b - EUR - conv.'!Q211)</f>
        <v>0</v>
      </c>
      <c r="R211" s="286">
        <f>IF('3b - EUR - conv.'!R211=0,0,'3a - EUR - local'!R211/'3b - EUR - conv.'!R211)</f>
        <v>0</v>
      </c>
      <c r="S211" s="286">
        <f>IF('3b - EUR - conv.'!S211=0,0,'3a - EUR - local'!S211/'3b - EUR - conv.'!S211)</f>
        <v>0</v>
      </c>
      <c r="T211" s="286">
        <f>IF('3b - EUR - conv.'!T211=0,0,'3a - EUR - local'!T211/'3b - EUR - conv.'!T211)</f>
        <v>0</v>
      </c>
      <c r="U211" s="286">
        <f>IF('3b - EUR - conv.'!U211=0,0,'3a - EUR - local'!U211/'3b - EUR - conv.'!U211)</f>
        <v>0</v>
      </c>
      <c r="V211" s="286">
        <f>IF('3b - EUR - conv.'!V211=0,0,'3a - EUR - local'!V211/'3b - EUR - conv.'!V211)</f>
        <v>0</v>
      </c>
      <c r="W211" s="286">
        <f>IF('3b - EUR - conv.'!W211=0,0,'3a - EUR - local'!W211/'3b - EUR - conv.'!W211)</f>
        <v>0</v>
      </c>
      <c r="X211" s="286">
        <f>IF('3b - EUR - conv.'!X211=0,0,'3a - EUR - local'!X211/'3b - EUR - conv.'!X211)</f>
        <v>0</v>
      </c>
      <c r="Y211" s="286">
        <f>IF('3b - EUR - conv.'!Y211=0,0,'3a - EUR - local'!Y211/'3b - EUR - conv.'!Y211)</f>
        <v>0</v>
      </c>
      <c r="Z211" s="286">
        <f>IF('3b - EUR - conv.'!Z211=0,0,'3a - EUR - local'!Z211/'3b - EUR - conv.'!Z211)</f>
        <v>0</v>
      </c>
      <c r="AA211" s="286">
        <f>IF('3b - EUR - conv.'!AA211=0,0,'3a - EUR - local'!AA211/'3b - EUR - conv.'!AA211)</f>
        <v>0</v>
      </c>
      <c r="AB211" s="286">
        <f>IF('3b - EUR - conv.'!AB211=0,0,'3a - EUR - local'!AB211/'3b - EUR - conv.'!AB211)</f>
        <v>0</v>
      </c>
      <c r="AC211" s="286">
        <f>IF('3b - EUR - conv.'!AC211=0,0,'3a - EUR - local'!AC211/'3b - EUR - conv.'!AC211)</f>
        <v>0</v>
      </c>
      <c r="AD211" s="286">
        <f>IF('3b - EUR - conv.'!AD211=0,0,'3a - EUR - local'!AD211/'3b - EUR - conv.'!AD211)</f>
        <v>0</v>
      </c>
      <c r="AE211" s="286">
        <f>IF('3b - EUR - conv.'!AE211=0,0,'3a - EUR - local'!AE211/'3b - EUR - conv.'!AE211)</f>
        <v>0</v>
      </c>
      <c r="AF211" s="286">
        <f>IF('3b - EUR - conv.'!AF211=0,0,'3a - EUR - local'!AF211/'3b - EUR - conv.'!AF211)</f>
        <v>0</v>
      </c>
      <c r="AG211" s="286">
        <f>IF('3b - EUR - conv.'!AG211=0,0,'3a - EUR - local'!AG211/'3b - EUR - conv.'!AG211)</f>
        <v>0</v>
      </c>
      <c r="AH211" s="286">
        <f>IF('3b - EUR - conv.'!AH211=0,0,'3a - EUR - local'!AH211/'3b - EUR - conv.'!AH211)</f>
        <v>0</v>
      </c>
      <c r="AI211" s="286">
        <f>IF('3b - EUR - conv.'!AI211=0,0,'3a - EUR - local'!AI211/'3b - EUR - conv.'!AI211)</f>
        <v>0</v>
      </c>
      <c r="AJ211" s="286">
        <f>IF('3b - EUR - conv.'!AJ211=0,0,'3a - EUR - local'!AJ211/'3b - EUR - conv.'!AJ211)</f>
        <v>0</v>
      </c>
      <c r="AK211" s="286">
        <f>IF('3b - EUR - conv.'!AK211=0,0,'3a - EUR - local'!AK211/'3b - EUR - conv.'!AK211)</f>
        <v>0</v>
      </c>
      <c r="AL211" s="286">
        <f>IF('3b - EUR - conv.'!AL211=0,0,'3a - EUR - local'!AL211/'3b - EUR - conv.'!AL211)</f>
        <v>0</v>
      </c>
      <c r="AM211" s="286">
        <f>IF('3b - EUR - conv.'!AM211=0,0,'3a - EUR - local'!AM211/'3b - EUR - conv.'!AM211)</f>
        <v>0</v>
      </c>
      <c r="AN211" s="286">
        <f>IF('3b - EUR - conv.'!AN211=0,0,'3a - EUR - local'!AN211/'3b - EUR - conv.'!AN211)</f>
        <v>0</v>
      </c>
      <c r="AO211" s="286">
        <f>IF('3b - EUR - conv.'!AO211=0,0,'3a - EUR - local'!AO211/'3b - EUR - conv.'!AO211)</f>
        <v>0</v>
      </c>
      <c r="AP211" s="286">
        <f>IF('3b - EUR - conv.'!AP211=0,0,'3a - EUR - local'!AP211/'3b - EUR - conv.'!AP211)</f>
        <v>0</v>
      </c>
      <c r="AQ211" s="349"/>
    </row>
    <row r="212" spans="1:43" customFormat="1" ht="15.75" outlineLevel="2">
      <c r="A212" s="211" t="str">
        <f>A203&amp;"."&amp;A205&amp;"."&amp;A204&amp;"."&amp;B212</f>
        <v>1.c.5.7</v>
      </c>
      <c r="B212">
        <v>7</v>
      </c>
      <c r="C212" t="str">
        <f>'1-GBP'!C212</f>
        <v/>
      </c>
      <c r="M212" s="286">
        <f>IF('3b - EUR - conv.'!M212=0,0,'3a - EUR - local'!M212/'3b - EUR - conv.'!M212)</f>
        <v>0</v>
      </c>
      <c r="N212" s="286">
        <f>IF('3b - EUR - conv.'!N212=0,0,'3a - EUR - local'!N212/'3b - EUR - conv.'!N212)</f>
        <v>0</v>
      </c>
      <c r="O212" s="286">
        <f>IF('3b - EUR - conv.'!O212=0,0,'3a - EUR - local'!O212/'3b - EUR - conv.'!O212)</f>
        <v>0</v>
      </c>
      <c r="P212" s="286">
        <f>IF('3b - EUR - conv.'!P212=0,0,'3a - EUR - local'!P212/'3b - EUR - conv.'!P212)</f>
        <v>0</v>
      </c>
      <c r="Q212" s="286">
        <f>IF('3b - EUR - conv.'!Q212=0,0,'3a - EUR - local'!Q212/'3b - EUR - conv.'!Q212)</f>
        <v>0</v>
      </c>
      <c r="R212" s="286">
        <f>IF('3b - EUR - conv.'!R212=0,0,'3a - EUR - local'!R212/'3b - EUR - conv.'!R212)</f>
        <v>0</v>
      </c>
      <c r="S212" s="286">
        <f>IF('3b - EUR - conv.'!S212=0,0,'3a - EUR - local'!S212/'3b - EUR - conv.'!S212)</f>
        <v>0</v>
      </c>
      <c r="T212" s="286">
        <f>IF('3b - EUR - conv.'!T212=0,0,'3a - EUR - local'!T212/'3b - EUR - conv.'!T212)</f>
        <v>0</v>
      </c>
      <c r="U212" s="286">
        <f>IF('3b - EUR - conv.'!U212=0,0,'3a - EUR - local'!U212/'3b - EUR - conv.'!U212)</f>
        <v>0</v>
      </c>
      <c r="V212" s="286">
        <f>IF('3b - EUR - conv.'!V212=0,0,'3a - EUR - local'!V212/'3b - EUR - conv.'!V212)</f>
        <v>0</v>
      </c>
      <c r="W212" s="286">
        <f>IF('3b - EUR - conv.'!W212=0,0,'3a - EUR - local'!W212/'3b - EUR - conv.'!W212)</f>
        <v>0</v>
      </c>
      <c r="X212" s="286">
        <f>IF('3b - EUR - conv.'!X212=0,0,'3a - EUR - local'!X212/'3b - EUR - conv.'!X212)</f>
        <v>0</v>
      </c>
      <c r="Y212" s="286">
        <f>IF('3b - EUR - conv.'!Y212=0,0,'3a - EUR - local'!Y212/'3b - EUR - conv.'!Y212)</f>
        <v>0</v>
      </c>
      <c r="Z212" s="286">
        <f>IF('3b - EUR - conv.'!Z212=0,0,'3a - EUR - local'!Z212/'3b - EUR - conv.'!Z212)</f>
        <v>0</v>
      </c>
      <c r="AA212" s="286">
        <f>IF('3b - EUR - conv.'!AA212=0,0,'3a - EUR - local'!AA212/'3b - EUR - conv.'!AA212)</f>
        <v>0</v>
      </c>
      <c r="AB212" s="286">
        <f>IF('3b - EUR - conv.'!AB212=0,0,'3a - EUR - local'!AB212/'3b - EUR - conv.'!AB212)</f>
        <v>0</v>
      </c>
      <c r="AC212" s="286">
        <f>IF('3b - EUR - conv.'!AC212=0,0,'3a - EUR - local'!AC212/'3b - EUR - conv.'!AC212)</f>
        <v>0</v>
      </c>
      <c r="AD212" s="286">
        <f>IF('3b - EUR - conv.'!AD212=0,0,'3a - EUR - local'!AD212/'3b - EUR - conv.'!AD212)</f>
        <v>0</v>
      </c>
      <c r="AE212" s="286">
        <f>IF('3b - EUR - conv.'!AE212=0,0,'3a - EUR - local'!AE212/'3b - EUR - conv.'!AE212)</f>
        <v>0</v>
      </c>
      <c r="AF212" s="286">
        <f>IF('3b - EUR - conv.'!AF212=0,0,'3a - EUR - local'!AF212/'3b - EUR - conv.'!AF212)</f>
        <v>0</v>
      </c>
      <c r="AG212" s="286">
        <f>IF('3b - EUR - conv.'!AG212=0,0,'3a - EUR - local'!AG212/'3b - EUR - conv.'!AG212)</f>
        <v>0</v>
      </c>
      <c r="AH212" s="286">
        <f>IF('3b - EUR - conv.'!AH212=0,0,'3a - EUR - local'!AH212/'3b - EUR - conv.'!AH212)</f>
        <v>0</v>
      </c>
      <c r="AI212" s="286">
        <f>IF('3b - EUR - conv.'!AI212=0,0,'3a - EUR - local'!AI212/'3b - EUR - conv.'!AI212)</f>
        <v>0</v>
      </c>
      <c r="AJ212" s="286">
        <f>IF('3b - EUR - conv.'!AJ212=0,0,'3a - EUR - local'!AJ212/'3b - EUR - conv.'!AJ212)</f>
        <v>0</v>
      </c>
      <c r="AK212" s="286">
        <f>IF('3b - EUR - conv.'!AK212=0,0,'3a - EUR - local'!AK212/'3b - EUR - conv.'!AK212)</f>
        <v>0</v>
      </c>
      <c r="AL212" s="286">
        <f>IF('3b - EUR - conv.'!AL212=0,0,'3a - EUR - local'!AL212/'3b - EUR - conv.'!AL212)</f>
        <v>0</v>
      </c>
      <c r="AM212" s="286">
        <f>IF('3b - EUR - conv.'!AM212=0,0,'3a - EUR - local'!AM212/'3b - EUR - conv.'!AM212)</f>
        <v>0</v>
      </c>
      <c r="AN212" s="286">
        <f>IF('3b - EUR - conv.'!AN212=0,0,'3a - EUR - local'!AN212/'3b - EUR - conv.'!AN212)</f>
        <v>0</v>
      </c>
      <c r="AO212" s="286">
        <f>IF('3b - EUR - conv.'!AO212=0,0,'3a - EUR - local'!AO212/'3b - EUR - conv.'!AO212)</f>
        <v>0</v>
      </c>
      <c r="AP212" s="286">
        <f>IF('3b - EUR - conv.'!AP212=0,0,'3a - EUR - local'!AP212/'3b - EUR - conv.'!AP212)</f>
        <v>0</v>
      </c>
      <c r="AQ212" s="349"/>
    </row>
    <row r="213" spans="1:43" customFormat="1" ht="15.75" outlineLevel="2">
      <c r="A213" s="211" t="str">
        <f>A203&amp;"."&amp;A205&amp;"."&amp;A204&amp;"."&amp;B213</f>
        <v>1.c.5.8</v>
      </c>
      <c r="B213">
        <v>8</v>
      </c>
      <c r="C213" t="str">
        <f>'1-GBP'!C213</f>
        <v/>
      </c>
      <c r="M213" s="286">
        <f>IF('3b - EUR - conv.'!M213=0,0,'3a - EUR - local'!M213/'3b - EUR - conv.'!M213)</f>
        <v>0</v>
      </c>
      <c r="N213" s="286">
        <f>IF('3b - EUR - conv.'!N213=0,0,'3a - EUR - local'!N213/'3b - EUR - conv.'!N213)</f>
        <v>0</v>
      </c>
      <c r="O213" s="286">
        <f>IF('3b - EUR - conv.'!O213=0,0,'3a - EUR - local'!O213/'3b - EUR - conv.'!O213)</f>
        <v>0</v>
      </c>
      <c r="P213" s="286">
        <f>IF('3b - EUR - conv.'!P213=0,0,'3a - EUR - local'!P213/'3b - EUR - conv.'!P213)</f>
        <v>0</v>
      </c>
      <c r="Q213" s="286">
        <f>IF('3b - EUR - conv.'!Q213=0,0,'3a - EUR - local'!Q213/'3b - EUR - conv.'!Q213)</f>
        <v>0</v>
      </c>
      <c r="R213" s="286">
        <f>IF('3b - EUR - conv.'!R213=0,0,'3a - EUR - local'!R213/'3b - EUR - conv.'!R213)</f>
        <v>0</v>
      </c>
      <c r="S213" s="286">
        <f>IF('3b - EUR - conv.'!S213=0,0,'3a - EUR - local'!S213/'3b - EUR - conv.'!S213)</f>
        <v>0</v>
      </c>
      <c r="T213" s="286">
        <f>IF('3b - EUR - conv.'!T213=0,0,'3a - EUR - local'!T213/'3b - EUR - conv.'!T213)</f>
        <v>0</v>
      </c>
      <c r="U213" s="286">
        <f>IF('3b - EUR - conv.'!U213=0,0,'3a - EUR - local'!U213/'3b - EUR - conv.'!U213)</f>
        <v>0</v>
      </c>
      <c r="V213" s="286">
        <f>IF('3b - EUR - conv.'!V213=0,0,'3a - EUR - local'!V213/'3b - EUR - conv.'!V213)</f>
        <v>0</v>
      </c>
      <c r="W213" s="286">
        <f>IF('3b - EUR - conv.'!W213=0,0,'3a - EUR - local'!W213/'3b - EUR - conv.'!W213)</f>
        <v>0</v>
      </c>
      <c r="X213" s="286">
        <f>IF('3b - EUR - conv.'!X213=0,0,'3a - EUR - local'!X213/'3b - EUR - conv.'!X213)</f>
        <v>0</v>
      </c>
      <c r="Y213" s="286">
        <f>IF('3b - EUR - conv.'!Y213=0,0,'3a - EUR - local'!Y213/'3b - EUR - conv.'!Y213)</f>
        <v>0</v>
      </c>
      <c r="Z213" s="286">
        <f>IF('3b - EUR - conv.'!Z213=0,0,'3a - EUR - local'!Z213/'3b - EUR - conv.'!Z213)</f>
        <v>0</v>
      </c>
      <c r="AA213" s="286">
        <f>IF('3b - EUR - conv.'!AA213=0,0,'3a - EUR - local'!AA213/'3b - EUR - conv.'!AA213)</f>
        <v>0</v>
      </c>
      <c r="AB213" s="286">
        <f>IF('3b - EUR - conv.'!AB213=0,0,'3a - EUR - local'!AB213/'3b - EUR - conv.'!AB213)</f>
        <v>0</v>
      </c>
      <c r="AC213" s="286">
        <f>IF('3b - EUR - conv.'!AC213=0,0,'3a - EUR - local'!AC213/'3b - EUR - conv.'!AC213)</f>
        <v>0</v>
      </c>
      <c r="AD213" s="286">
        <f>IF('3b - EUR - conv.'!AD213=0,0,'3a - EUR - local'!AD213/'3b - EUR - conv.'!AD213)</f>
        <v>0</v>
      </c>
      <c r="AE213" s="286">
        <f>IF('3b - EUR - conv.'!AE213=0,0,'3a - EUR - local'!AE213/'3b - EUR - conv.'!AE213)</f>
        <v>0</v>
      </c>
      <c r="AF213" s="286">
        <f>IF('3b - EUR - conv.'!AF213=0,0,'3a - EUR - local'!AF213/'3b - EUR - conv.'!AF213)</f>
        <v>0</v>
      </c>
      <c r="AG213" s="286">
        <f>IF('3b - EUR - conv.'!AG213=0,0,'3a - EUR - local'!AG213/'3b - EUR - conv.'!AG213)</f>
        <v>0</v>
      </c>
      <c r="AH213" s="286">
        <f>IF('3b - EUR - conv.'!AH213=0,0,'3a - EUR - local'!AH213/'3b - EUR - conv.'!AH213)</f>
        <v>0</v>
      </c>
      <c r="AI213" s="286">
        <f>IF('3b - EUR - conv.'!AI213=0,0,'3a - EUR - local'!AI213/'3b - EUR - conv.'!AI213)</f>
        <v>0</v>
      </c>
      <c r="AJ213" s="286">
        <f>IF('3b - EUR - conv.'!AJ213=0,0,'3a - EUR - local'!AJ213/'3b - EUR - conv.'!AJ213)</f>
        <v>0</v>
      </c>
      <c r="AK213" s="286">
        <f>IF('3b - EUR - conv.'!AK213=0,0,'3a - EUR - local'!AK213/'3b - EUR - conv.'!AK213)</f>
        <v>0</v>
      </c>
      <c r="AL213" s="286">
        <f>IF('3b - EUR - conv.'!AL213=0,0,'3a - EUR - local'!AL213/'3b - EUR - conv.'!AL213)</f>
        <v>0</v>
      </c>
      <c r="AM213" s="286">
        <f>IF('3b - EUR - conv.'!AM213=0,0,'3a - EUR - local'!AM213/'3b - EUR - conv.'!AM213)</f>
        <v>0</v>
      </c>
      <c r="AN213" s="286">
        <f>IF('3b - EUR - conv.'!AN213=0,0,'3a - EUR - local'!AN213/'3b - EUR - conv.'!AN213)</f>
        <v>0</v>
      </c>
      <c r="AO213" s="286">
        <f>IF('3b - EUR - conv.'!AO213=0,0,'3a - EUR - local'!AO213/'3b - EUR - conv.'!AO213)</f>
        <v>0</v>
      </c>
      <c r="AP213" s="286">
        <f>IF('3b - EUR - conv.'!AP213=0,0,'3a - EUR - local'!AP213/'3b - EUR - conv.'!AP213)</f>
        <v>0</v>
      </c>
      <c r="AQ213" s="349"/>
    </row>
    <row r="214" spans="1:43" customFormat="1" ht="15.75" outlineLevel="2">
      <c r="A214" s="211" t="str">
        <f>A203&amp;"."&amp;A205&amp;"."&amp;A204&amp;"."&amp;B214</f>
        <v>1.c.5.9</v>
      </c>
      <c r="B214">
        <v>9</v>
      </c>
      <c r="C214" t="str">
        <f>'1-GBP'!C214</f>
        <v/>
      </c>
      <c r="M214" s="286">
        <f>IF('3b - EUR - conv.'!M214=0,0,'3a - EUR - local'!M214/'3b - EUR - conv.'!M214)</f>
        <v>0</v>
      </c>
      <c r="N214" s="286">
        <f>IF('3b - EUR - conv.'!N214=0,0,'3a - EUR - local'!N214/'3b - EUR - conv.'!N214)</f>
        <v>0</v>
      </c>
      <c r="O214" s="286">
        <f>IF('3b - EUR - conv.'!O214=0,0,'3a - EUR - local'!O214/'3b - EUR - conv.'!O214)</f>
        <v>0</v>
      </c>
      <c r="P214" s="286">
        <f>IF('3b - EUR - conv.'!P214=0,0,'3a - EUR - local'!P214/'3b - EUR - conv.'!P214)</f>
        <v>0</v>
      </c>
      <c r="Q214" s="286">
        <f>IF('3b - EUR - conv.'!Q214=0,0,'3a - EUR - local'!Q214/'3b - EUR - conv.'!Q214)</f>
        <v>0</v>
      </c>
      <c r="R214" s="286">
        <f>IF('3b - EUR - conv.'!R214=0,0,'3a - EUR - local'!R214/'3b - EUR - conv.'!R214)</f>
        <v>0</v>
      </c>
      <c r="S214" s="286">
        <f>IF('3b - EUR - conv.'!S214=0,0,'3a - EUR - local'!S214/'3b - EUR - conv.'!S214)</f>
        <v>0</v>
      </c>
      <c r="T214" s="286">
        <f>IF('3b - EUR - conv.'!T214=0,0,'3a - EUR - local'!T214/'3b - EUR - conv.'!T214)</f>
        <v>0</v>
      </c>
      <c r="U214" s="286">
        <f>IF('3b - EUR - conv.'!U214=0,0,'3a - EUR - local'!U214/'3b - EUR - conv.'!U214)</f>
        <v>0</v>
      </c>
      <c r="V214" s="286">
        <f>IF('3b - EUR - conv.'!V214=0,0,'3a - EUR - local'!V214/'3b - EUR - conv.'!V214)</f>
        <v>0</v>
      </c>
      <c r="W214" s="286">
        <f>IF('3b - EUR - conv.'!W214=0,0,'3a - EUR - local'!W214/'3b - EUR - conv.'!W214)</f>
        <v>0</v>
      </c>
      <c r="X214" s="286">
        <f>IF('3b - EUR - conv.'!X214=0,0,'3a - EUR - local'!X214/'3b - EUR - conv.'!X214)</f>
        <v>0</v>
      </c>
      <c r="Y214" s="286">
        <f>IF('3b - EUR - conv.'!Y214=0,0,'3a - EUR - local'!Y214/'3b - EUR - conv.'!Y214)</f>
        <v>0</v>
      </c>
      <c r="Z214" s="286">
        <f>IF('3b - EUR - conv.'!Z214=0,0,'3a - EUR - local'!Z214/'3b - EUR - conv.'!Z214)</f>
        <v>0</v>
      </c>
      <c r="AA214" s="286">
        <f>IF('3b - EUR - conv.'!AA214=0,0,'3a - EUR - local'!AA214/'3b - EUR - conv.'!AA214)</f>
        <v>0</v>
      </c>
      <c r="AB214" s="286">
        <f>IF('3b - EUR - conv.'!AB214=0,0,'3a - EUR - local'!AB214/'3b - EUR - conv.'!AB214)</f>
        <v>0</v>
      </c>
      <c r="AC214" s="286">
        <f>IF('3b - EUR - conv.'!AC214=0,0,'3a - EUR - local'!AC214/'3b - EUR - conv.'!AC214)</f>
        <v>0</v>
      </c>
      <c r="AD214" s="286">
        <f>IF('3b - EUR - conv.'!AD214=0,0,'3a - EUR - local'!AD214/'3b - EUR - conv.'!AD214)</f>
        <v>0</v>
      </c>
      <c r="AE214" s="286">
        <f>IF('3b - EUR - conv.'!AE214=0,0,'3a - EUR - local'!AE214/'3b - EUR - conv.'!AE214)</f>
        <v>0</v>
      </c>
      <c r="AF214" s="286">
        <f>IF('3b - EUR - conv.'!AF214=0,0,'3a - EUR - local'!AF214/'3b - EUR - conv.'!AF214)</f>
        <v>0</v>
      </c>
      <c r="AG214" s="286">
        <f>IF('3b - EUR - conv.'!AG214=0,0,'3a - EUR - local'!AG214/'3b - EUR - conv.'!AG214)</f>
        <v>0</v>
      </c>
      <c r="AH214" s="286">
        <f>IF('3b - EUR - conv.'!AH214=0,0,'3a - EUR - local'!AH214/'3b - EUR - conv.'!AH214)</f>
        <v>0</v>
      </c>
      <c r="AI214" s="286">
        <f>IF('3b - EUR - conv.'!AI214=0,0,'3a - EUR - local'!AI214/'3b - EUR - conv.'!AI214)</f>
        <v>0</v>
      </c>
      <c r="AJ214" s="286">
        <f>IF('3b - EUR - conv.'!AJ214=0,0,'3a - EUR - local'!AJ214/'3b - EUR - conv.'!AJ214)</f>
        <v>0</v>
      </c>
      <c r="AK214" s="286">
        <f>IF('3b - EUR - conv.'!AK214=0,0,'3a - EUR - local'!AK214/'3b - EUR - conv.'!AK214)</f>
        <v>0</v>
      </c>
      <c r="AL214" s="286">
        <f>IF('3b - EUR - conv.'!AL214=0,0,'3a - EUR - local'!AL214/'3b - EUR - conv.'!AL214)</f>
        <v>0</v>
      </c>
      <c r="AM214" s="286">
        <f>IF('3b - EUR - conv.'!AM214=0,0,'3a - EUR - local'!AM214/'3b - EUR - conv.'!AM214)</f>
        <v>0</v>
      </c>
      <c r="AN214" s="286">
        <f>IF('3b - EUR - conv.'!AN214=0,0,'3a - EUR - local'!AN214/'3b - EUR - conv.'!AN214)</f>
        <v>0</v>
      </c>
      <c r="AO214" s="286">
        <f>IF('3b - EUR - conv.'!AO214=0,0,'3a - EUR - local'!AO214/'3b - EUR - conv.'!AO214)</f>
        <v>0</v>
      </c>
      <c r="AP214" s="286">
        <f>IF('3b - EUR - conv.'!AP214=0,0,'3a - EUR - local'!AP214/'3b - EUR - conv.'!AP214)</f>
        <v>0</v>
      </c>
      <c r="AQ214" s="349"/>
    </row>
    <row r="215" spans="1:43" customFormat="1" ht="15.75" outlineLevel="2">
      <c r="A215" s="211" t="str">
        <f>A203&amp;"."&amp;A205&amp;"."&amp;A204&amp;"."&amp;B215</f>
        <v>1.c.5.10</v>
      </c>
      <c r="B215">
        <v>10</v>
      </c>
      <c r="C215" t="str">
        <f>'1-GBP'!C215</f>
        <v/>
      </c>
      <c r="M215" s="286">
        <f>IF('3b - EUR - conv.'!M215=0,0,'3a - EUR - local'!M215/'3b - EUR - conv.'!M215)</f>
        <v>0</v>
      </c>
      <c r="N215" s="286">
        <f>IF('3b - EUR - conv.'!N215=0,0,'3a - EUR - local'!N215/'3b - EUR - conv.'!N215)</f>
        <v>0</v>
      </c>
      <c r="O215" s="286">
        <f>IF('3b - EUR - conv.'!O215=0,0,'3a - EUR - local'!O215/'3b - EUR - conv.'!O215)</f>
        <v>0</v>
      </c>
      <c r="P215" s="286">
        <f>IF('3b - EUR - conv.'!P215=0,0,'3a - EUR - local'!P215/'3b - EUR - conv.'!P215)</f>
        <v>0</v>
      </c>
      <c r="Q215" s="286">
        <f>IF('3b - EUR - conv.'!Q215=0,0,'3a - EUR - local'!Q215/'3b - EUR - conv.'!Q215)</f>
        <v>0</v>
      </c>
      <c r="R215" s="286">
        <f>IF('3b - EUR - conv.'!R215=0,0,'3a - EUR - local'!R215/'3b - EUR - conv.'!R215)</f>
        <v>0</v>
      </c>
      <c r="S215" s="286">
        <f>IF('3b - EUR - conv.'!S215=0,0,'3a - EUR - local'!S215/'3b - EUR - conv.'!S215)</f>
        <v>0</v>
      </c>
      <c r="T215" s="286">
        <f>IF('3b - EUR - conv.'!T215=0,0,'3a - EUR - local'!T215/'3b - EUR - conv.'!T215)</f>
        <v>0</v>
      </c>
      <c r="U215" s="286">
        <f>IF('3b - EUR - conv.'!U215=0,0,'3a - EUR - local'!U215/'3b - EUR - conv.'!U215)</f>
        <v>0</v>
      </c>
      <c r="V215" s="286">
        <f>IF('3b - EUR - conv.'!V215=0,0,'3a - EUR - local'!V215/'3b - EUR - conv.'!V215)</f>
        <v>0</v>
      </c>
      <c r="W215" s="286">
        <f>IF('3b - EUR - conv.'!W215=0,0,'3a - EUR - local'!W215/'3b - EUR - conv.'!W215)</f>
        <v>0</v>
      </c>
      <c r="X215" s="286">
        <f>IF('3b - EUR - conv.'!X215=0,0,'3a - EUR - local'!X215/'3b - EUR - conv.'!X215)</f>
        <v>0</v>
      </c>
      <c r="Y215" s="286">
        <f>IF('3b - EUR - conv.'!Y215=0,0,'3a - EUR - local'!Y215/'3b - EUR - conv.'!Y215)</f>
        <v>0</v>
      </c>
      <c r="Z215" s="286">
        <f>IF('3b - EUR - conv.'!Z215=0,0,'3a - EUR - local'!Z215/'3b - EUR - conv.'!Z215)</f>
        <v>0</v>
      </c>
      <c r="AA215" s="286">
        <f>IF('3b - EUR - conv.'!AA215=0,0,'3a - EUR - local'!AA215/'3b - EUR - conv.'!AA215)</f>
        <v>0</v>
      </c>
      <c r="AB215" s="286">
        <f>IF('3b - EUR - conv.'!AB215=0,0,'3a - EUR - local'!AB215/'3b - EUR - conv.'!AB215)</f>
        <v>0</v>
      </c>
      <c r="AC215" s="286">
        <f>IF('3b - EUR - conv.'!AC215=0,0,'3a - EUR - local'!AC215/'3b - EUR - conv.'!AC215)</f>
        <v>0</v>
      </c>
      <c r="AD215" s="286">
        <f>IF('3b - EUR - conv.'!AD215=0,0,'3a - EUR - local'!AD215/'3b - EUR - conv.'!AD215)</f>
        <v>0</v>
      </c>
      <c r="AE215" s="286">
        <f>IF('3b - EUR - conv.'!AE215=0,0,'3a - EUR - local'!AE215/'3b - EUR - conv.'!AE215)</f>
        <v>0</v>
      </c>
      <c r="AF215" s="286">
        <f>IF('3b - EUR - conv.'!AF215=0,0,'3a - EUR - local'!AF215/'3b - EUR - conv.'!AF215)</f>
        <v>0</v>
      </c>
      <c r="AG215" s="286">
        <f>IF('3b - EUR - conv.'!AG215=0,0,'3a - EUR - local'!AG215/'3b - EUR - conv.'!AG215)</f>
        <v>0</v>
      </c>
      <c r="AH215" s="286">
        <f>IF('3b - EUR - conv.'!AH215=0,0,'3a - EUR - local'!AH215/'3b - EUR - conv.'!AH215)</f>
        <v>0</v>
      </c>
      <c r="AI215" s="286">
        <f>IF('3b - EUR - conv.'!AI215=0,0,'3a - EUR - local'!AI215/'3b - EUR - conv.'!AI215)</f>
        <v>0</v>
      </c>
      <c r="AJ215" s="286">
        <f>IF('3b - EUR - conv.'!AJ215=0,0,'3a - EUR - local'!AJ215/'3b - EUR - conv.'!AJ215)</f>
        <v>0</v>
      </c>
      <c r="AK215" s="286">
        <f>IF('3b - EUR - conv.'!AK215=0,0,'3a - EUR - local'!AK215/'3b - EUR - conv.'!AK215)</f>
        <v>0</v>
      </c>
      <c r="AL215" s="286">
        <f>IF('3b - EUR - conv.'!AL215=0,0,'3a - EUR - local'!AL215/'3b - EUR - conv.'!AL215)</f>
        <v>0</v>
      </c>
      <c r="AM215" s="286">
        <f>IF('3b - EUR - conv.'!AM215=0,0,'3a - EUR - local'!AM215/'3b - EUR - conv.'!AM215)</f>
        <v>0</v>
      </c>
      <c r="AN215" s="286">
        <f>IF('3b - EUR - conv.'!AN215=0,0,'3a - EUR - local'!AN215/'3b - EUR - conv.'!AN215)</f>
        <v>0</v>
      </c>
      <c r="AO215" s="286">
        <f>IF('3b - EUR - conv.'!AO215=0,0,'3a - EUR - local'!AO215/'3b - EUR - conv.'!AO215)</f>
        <v>0</v>
      </c>
      <c r="AP215" s="286">
        <f>IF('3b - EUR - conv.'!AP215=0,0,'3a - EUR - local'!AP215/'3b - EUR - conv.'!AP215)</f>
        <v>0</v>
      </c>
      <c r="AQ215" s="349"/>
    </row>
    <row r="216" spans="1:43" customFormat="1" ht="15.75" outlineLevel="2">
      <c r="A216" s="211" t="str">
        <f>A203&amp;"."&amp;A205&amp;"."&amp;A204&amp;"."&amp;B216</f>
        <v>1.c.5.11</v>
      </c>
      <c r="B216">
        <v>11</v>
      </c>
      <c r="C216" t="str">
        <f>'1-GBP'!C216</f>
        <v/>
      </c>
      <c r="M216" s="286">
        <f>IF('3b - EUR - conv.'!M216=0,0,'3a - EUR - local'!M216/'3b - EUR - conv.'!M216)</f>
        <v>0</v>
      </c>
      <c r="N216" s="286">
        <f>IF('3b - EUR - conv.'!N216=0,0,'3a - EUR - local'!N216/'3b - EUR - conv.'!N216)</f>
        <v>0</v>
      </c>
      <c r="O216" s="286">
        <f>IF('3b - EUR - conv.'!O216=0,0,'3a - EUR - local'!O216/'3b - EUR - conv.'!O216)</f>
        <v>0</v>
      </c>
      <c r="P216" s="286">
        <f>IF('3b - EUR - conv.'!P216=0,0,'3a - EUR - local'!P216/'3b - EUR - conv.'!P216)</f>
        <v>0</v>
      </c>
      <c r="Q216" s="286">
        <f>IF('3b - EUR - conv.'!Q216=0,0,'3a - EUR - local'!Q216/'3b - EUR - conv.'!Q216)</f>
        <v>0</v>
      </c>
      <c r="R216" s="286">
        <f>IF('3b - EUR - conv.'!R216=0,0,'3a - EUR - local'!R216/'3b - EUR - conv.'!R216)</f>
        <v>0</v>
      </c>
      <c r="S216" s="286">
        <f>IF('3b - EUR - conv.'!S216=0,0,'3a - EUR - local'!S216/'3b - EUR - conv.'!S216)</f>
        <v>0</v>
      </c>
      <c r="T216" s="286">
        <f>IF('3b - EUR - conv.'!T216=0,0,'3a - EUR - local'!T216/'3b - EUR - conv.'!T216)</f>
        <v>0</v>
      </c>
      <c r="U216" s="286">
        <f>IF('3b - EUR - conv.'!U216=0,0,'3a - EUR - local'!U216/'3b - EUR - conv.'!U216)</f>
        <v>0</v>
      </c>
      <c r="V216" s="286">
        <f>IF('3b - EUR - conv.'!V216=0,0,'3a - EUR - local'!V216/'3b - EUR - conv.'!V216)</f>
        <v>0</v>
      </c>
      <c r="W216" s="286">
        <f>IF('3b - EUR - conv.'!W216=0,0,'3a - EUR - local'!W216/'3b - EUR - conv.'!W216)</f>
        <v>0</v>
      </c>
      <c r="X216" s="286">
        <f>IF('3b - EUR - conv.'!X216=0,0,'3a - EUR - local'!X216/'3b - EUR - conv.'!X216)</f>
        <v>0</v>
      </c>
      <c r="Y216" s="286">
        <f>IF('3b - EUR - conv.'!Y216=0,0,'3a - EUR - local'!Y216/'3b - EUR - conv.'!Y216)</f>
        <v>0</v>
      </c>
      <c r="Z216" s="286">
        <f>IF('3b - EUR - conv.'!Z216=0,0,'3a - EUR - local'!Z216/'3b - EUR - conv.'!Z216)</f>
        <v>0</v>
      </c>
      <c r="AA216" s="286">
        <f>IF('3b - EUR - conv.'!AA216=0,0,'3a - EUR - local'!AA216/'3b - EUR - conv.'!AA216)</f>
        <v>0</v>
      </c>
      <c r="AB216" s="286">
        <f>IF('3b - EUR - conv.'!AB216=0,0,'3a - EUR - local'!AB216/'3b - EUR - conv.'!AB216)</f>
        <v>0</v>
      </c>
      <c r="AC216" s="286">
        <f>IF('3b - EUR - conv.'!AC216=0,0,'3a - EUR - local'!AC216/'3b - EUR - conv.'!AC216)</f>
        <v>0</v>
      </c>
      <c r="AD216" s="286">
        <f>IF('3b - EUR - conv.'!AD216=0,0,'3a - EUR - local'!AD216/'3b - EUR - conv.'!AD216)</f>
        <v>0</v>
      </c>
      <c r="AE216" s="286">
        <f>IF('3b - EUR - conv.'!AE216=0,0,'3a - EUR - local'!AE216/'3b - EUR - conv.'!AE216)</f>
        <v>0</v>
      </c>
      <c r="AF216" s="286">
        <f>IF('3b - EUR - conv.'!AF216=0,0,'3a - EUR - local'!AF216/'3b - EUR - conv.'!AF216)</f>
        <v>0</v>
      </c>
      <c r="AG216" s="286">
        <f>IF('3b - EUR - conv.'!AG216=0,0,'3a - EUR - local'!AG216/'3b - EUR - conv.'!AG216)</f>
        <v>0</v>
      </c>
      <c r="AH216" s="286">
        <f>IF('3b - EUR - conv.'!AH216=0,0,'3a - EUR - local'!AH216/'3b - EUR - conv.'!AH216)</f>
        <v>0</v>
      </c>
      <c r="AI216" s="286">
        <f>IF('3b - EUR - conv.'!AI216=0,0,'3a - EUR - local'!AI216/'3b - EUR - conv.'!AI216)</f>
        <v>0</v>
      </c>
      <c r="AJ216" s="286">
        <f>IF('3b - EUR - conv.'!AJ216=0,0,'3a - EUR - local'!AJ216/'3b - EUR - conv.'!AJ216)</f>
        <v>0</v>
      </c>
      <c r="AK216" s="286">
        <f>IF('3b - EUR - conv.'!AK216=0,0,'3a - EUR - local'!AK216/'3b - EUR - conv.'!AK216)</f>
        <v>0</v>
      </c>
      <c r="AL216" s="286">
        <f>IF('3b - EUR - conv.'!AL216=0,0,'3a - EUR - local'!AL216/'3b - EUR - conv.'!AL216)</f>
        <v>0</v>
      </c>
      <c r="AM216" s="286">
        <f>IF('3b - EUR - conv.'!AM216=0,0,'3a - EUR - local'!AM216/'3b - EUR - conv.'!AM216)</f>
        <v>0</v>
      </c>
      <c r="AN216" s="286">
        <f>IF('3b - EUR - conv.'!AN216=0,0,'3a - EUR - local'!AN216/'3b - EUR - conv.'!AN216)</f>
        <v>0</v>
      </c>
      <c r="AO216" s="286">
        <f>IF('3b - EUR - conv.'!AO216=0,0,'3a - EUR - local'!AO216/'3b - EUR - conv.'!AO216)</f>
        <v>0</v>
      </c>
      <c r="AP216" s="286">
        <f>IF('3b - EUR - conv.'!AP216=0,0,'3a - EUR - local'!AP216/'3b - EUR - conv.'!AP216)</f>
        <v>0</v>
      </c>
      <c r="AQ216" s="349"/>
    </row>
    <row r="217" spans="1:43" customFormat="1" ht="15.75" outlineLevel="2">
      <c r="A217" s="211" t="str">
        <f>A203&amp;"."&amp;A205&amp;"."&amp;A204&amp;"."&amp;B217</f>
        <v>1.c.5.12</v>
      </c>
      <c r="B217">
        <v>12</v>
      </c>
      <c r="C217" t="str">
        <f>'1-GBP'!C217</f>
        <v/>
      </c>
      <c r="M217" s="286">
        <f>IF('3b - EUR - conv.'!M217=0,0,'3a - EUR - local'!M217/'3b - EUR - conv.'!M217)</f>
        <v>0</v>
      </c>
      <c r="N217" s="286">
        <f>IF('3b - EUR - conv.'!N217=0,0,'3a - EUR - local'!N217/'3b - EUR - conv.'!N217)</f>
        <v>0</v>
      </c>
      <c r="O217" s="286">
        <f>IF('3b - EUR - conv.'!O217=0,0,'3a - EUR - local'!O217/'3b - EUR - conv.'!O217)</f>
        <v>0</v>
      </c>
      <c r="P217" s="286">
        <f>IF('3b - EUR - conv.'!P217=0,0,'3a - EUR - local'!P217/'3b - EUR - conv.'!P217)</f>
        <v>0</v>
      </c>
      <c r="Q217" s="286">
        <f>IF('3b - EUR - conv.'!Q217=0,0,'3a - EUR - local'!Q217/'3b - EUR - conv.'!Q217)</f>
        <v>0</v>
      </c>
      <c r="R217" s="286">
        <f>IF('3b - EUR - conv.'!R217=0,0,'3a - EUR - local'!R217/'3b - EUR - conv.'!R217)</f>
        <v>0</v>
      </c>
      <c r="S217" s="286">
        <f>IF('3b - EUR - conv.'!S217=0,0,'3a - EUR - local'!S217/'3b - EUR - conv.'!S217)</f>
        <v>0</v>
      </c>
      <c r="T217" s="286">
        <f>IF('3b - EUR - conv.'!T217=0,0,'3a - EUR - local'!T217/'3b - EUR - conv.'!T217)</f>
        <v>0</v>
      </c>
      <c r="U217" s="286">
        <f>IF('3b - EUR - conv.'!U217=0,0,'3a - EUR - local'!U217/'3b - EUR - conv.'!U217)</f>
        <v>0</v>
      </c>
      <c r="V217" s="286">
        <f>IF('3b - EUR - conv.'!V217=0,0,'3a - EUR - local'!V217/'3b - EUR - conv.'!V217)</f>
        <v>0</v>
      </c>
      <c r="W217" s="286">
        <f>IF('3b - EUR - conv.'!W217=0,0,'3a - EUR - local'!W217/'3b - EUR - conv.'!W217)</f>
        <v>0</v>
      </c>
      <c r="X217" s="286">
        <f>IF('3b - EUR - conv.'!X217=0,0,'3a - EUR - local'!X217/'3b - EUR - conv.'!X217)</f>
        <v>0</v>
      </c>
      <c r="Y217" s="286">
        <f>IF('3b - EUR - conv.'!Y217=0,0,'3a - EUR - local'!Y217/'3b - EUR - conv.'!Y217)</f>
        <v>0</v>
      </c>
      <c r="Z217" s="286">
        <f>IF('3b - EUR - conv.'!Z217=0,0,'3a - EUR - local'!Z217/'3b - EUR - conv.'!Z217)</f>
        <v>0</v>
      </c>
      <c r="AA217" s="286">
        <f>IF('3b - EUR - conv.'!AA217=0,0,'3a - EUR - local'!AA217/'3b - EUR - conv.'!AA217)</f>
        <v>0</v>
      </c>
      <c r="AB217" s="286">
        <f>IF('3b - EUR - conv.'!AB217=0,0,'3a - EUR - local'!AB217/'3b - EUR - conv.'!AB217)</f>
        <v>0</v>
      </c>
      <c r="AC217" s="286">
        <f>IF('3b - EUR - conv.'!AC217=0,0,'3a - EUR - local'!AC217/'3b - EUR - conv.'!AC217)</f>
        <v>0</v>
      </c>
      <c r="AD217" s="286">
        <f>IF('3b - EUR - conv.'!AD217=0,0,'3a - EUR - local'!AD217/'3b - EUR - conv.'!AD217)</f>
        <v>0</v>
      </c>
      <c r="AE217" s="286">
        <f>IF('3b - EUR - conv.'!AE217=0,0,'3a - EUR - local'!AE217/'3b - EUR - conv.'!AE217)</f>
        <v>0</v>
      </c>
      <c r="AF217" s="286">
        <f>IF('3b - EUR - conv.'!AF217=0,0,'3a - EUR - local'!AF217/'3b - EUR - conv.'!AF217)</f>
        <v>0</v>
      </c>
      <c r="AG217" s="286">
        <f>IF('3b - EUR - conv.'!AG217=0,0,'3a - EUR - local'!AG217/'3b - EUR - conv.'!AG217)</f>
        <v>0</v>
      </c>
      <c r="AH217" s="286">
        <f>IF('3b - EUR - conv.'!AH217=0,0,'3a - EUR - local'!AH217/'3b - EUR - conv.'!AH217)</f>
        <v>0</v>
      </c>
      <c r="AI217" s="286">
        <f>IF('3b - EUR - conv.'!AI217=0,0,'3a - EUR - local'!AI217/'3b - EUR - conv.'!AI217)</f>
        <v>0</v>
      </c>
      <c r="AJ217" s="286">
        <f>IF('3b - EUR - conv.'!AJ217=0,0,'3a - EUR - local'!AJ217/'3b - EUR - conv.'!AJ217)</f>
        <v>0</v>
      </c>
      <c r="AK217" s="286">
        <f>IF('3b - EUR - conv.'!AK217=0,0,'3a - EUR - local'!AK217/'3b - EUR - conv.'!AK217)</f>
        <v>0</v>
      </c>
      <c r="AL217" s="286">
        <f>IF('3b - EUR - conv.'!AL217=0,0,'3a - EUR - local'!AL217/'3b - EUR - conv.'!AL217)</f>
        <v>0</v>
      </c>
      <c r="AM217" s="286">
        <f>IF('3b - EUR - conv.'!AM217=0,0,'3a - EUR - local'!AM217/'3b - EUR - conv.'!AM217)</f>
        <v>0</v>
      </c>
      <c r="AN217" s="286">
        <f>IF('3b - EUR - conv.'!AN217=0,0,'3a - EUR - local'!AN217/'3b - EUR - conv.'!AN217)</f>
        <v>0</v>
      </c>
      <c r="AO217" s="286">
        <f>IF('3b - EUR - conv.'!AO217=0,0,'3a - EUR - local'!AO217/'3b - EUR - conv.'!AO217)</f>
        <v>0</v>
      </c>
      <c r="AP217" s="286">
        <f>IF('3b - EUR - conv.'!AP217=0,0,'3a - EUR - local'!AP217/'3b - EUR - conv.'!AP217)</f>
        <v>0</v>
      </c>
      <c r="AQ217" s="349"/>
    </row>
    <row r="218" spans="1:43" customFormat="1" ht="15.75" outlineLevel="1">
      <c r="A218" s="212"/>
      <c r="B218" s="201">
        <f>B217-COUNTIFS(C206:C217,"")</f>
        <v>6</v>
      </c>
      <c r="C218" s="201" t="s">
        <v>285</v>
      </c>
      <c r="D218" s="201"/>
      <c r="E218" s="201"/>
      <c r="F218" s="201"/>
      <c r="G218" s="201"/>
      <c r="H218" s="201"/>
      <c r="I218" s="201"/>
      <c r="J218" s="201"/>
      <c r="K218" s="201"/>
      <c r="L218" s="201"/>
      <c r="M218" s="280">
        <f>SUM(M206:M217)</f>
        <v>0</v>
      </c>
      <c r="N218" s="280">
        <f t="shared" ref="N218" si="299">SUM(N206:N217)</f>
        <v>0</v>
      </c>
      <c r="O218" s="280">
        <f t="shared" ref="O218" si="300">SUM(O206:O217)</f>
        <v>0</v>
      </c>
      <c r="P218" s="280">
        <f t="shared" ref="P218" si="301">SUM(P206:P217)</f>
        <v>0</v>
      </c>
      <c r="Q218" s="280">
        <f t="shared" ref="Q218" si="302">SUM(Q206:Q217)</f>
        <v>0</v>
      </c>
      <c r="R218" s="280">
        <f t="shared" ref="R218" si="303">SUM(R206:R217)</f>
        <v>0</v>
      </c>
      <c r="S218" s="280">
        <f t="shared" ref="S218" si="304">SUM(S206:S217)</f>
        <v>0</v>
      </c>
      <c r="T218" s="280">
        <f t="shared" ref="T218" si="305">SUM(T206:T217)</f>
        <v>0</v>
      </c>
      <c r="U218" s="280">
        <f t="shared" ref="U218" si="306">SUM(U206:U217)</f>
        <v>0</v>
      </c>
      <c r="V218" s="280">
        <f t="shared" ref="V218" si="307">SUM(V206:V217)</f>
        <v>0</v>
      </c>
      <c r="W218" s="280">
        <f t="shared" ref="W218" si="308">SUM(W206:W217)</f>
        <v>0</v>
      </c>
      <c r="X218" s="280">
        <f t="shared" ref="X218" si="309">SUM(X206:X217)</f>
        <v>0</v>
      </c>
      <c r="Y218" s="280">
        <f t="shared" ref="Y218" si="310">SUM(Y206:Y217)</f>
        <v>0</v>
      </c>
      <c r="Z218" s="280">
        <f t="shared" ref="Z218" si="311">SUM(Z206:Z217)</f>
        <v>0</v>
      </c>
      <c r="AA218" s="280">
        <f t="shared" ref="AA218" si="312">SUM(AA206:AA217)</f>
        <v>0</v>
      </c>
      <c r="AB218" s="280">
        <f t="shared" ref="AB218" si="313">SUM(AB206:AB217)</f>
        <v>0</v>
      </c>
      <c r="AC218" s="280">
        <f t="shared" ref="AC218" si="314">SUM(AC206:AC217)</f>
        <v>0</v>
      </c>
      <c r="AD218" s="280">
        <f t="shared" ref="AD218" si="315">SUM(AD206:AD217)</f>
        <v>0</v>
      </c>
      <c r="AE218" s="280">
        <f t="shared" ref="AE218" si="316">SUM(AE206:AE217)</f>
        <v>0</v>
      </c>
      <c r="AF218" s="280">
        <f t="shared" ref="AF218" si="317">SUM(AF206:AF217)</f>
        <v>0</v>
      </c>
      <c r="AG218" s="280">
        <f t="shared" ref="AG218" si="318">SUM(AG206:AG217)</f>
        <v>0</v>
      </c>
      <c r="AH218" s="280">
        <f t="shared" ref="AH218" si="319">SUM(AH206:AH217)</f>
        <v>0</v>
      </c>
      <c r="AI218" s="280">
        <f t="shared" ref="AI218" si="320">SUM(AI206:AI217)</f>
        <v>0</v>
      </c>
      <c r="AJ218" s="280">
        <f t="shared" ref="AJ218" si="321">SUM(AJ206:AJ217)</f>
        <v>0</v>
      </c>
      <c r="AK218" s="280">
        <f t="shared" ref="AK218" si="322">SUM(AK206:AK217)</f>
        <v>0</v>
      </c>
      <c r="AL218" s="280">
        <f t="shared" ref="AL218" si="323">SUM(AL206:AL217)</f>
        <v>0</v>
      </c>
      <c r="AM218" s="280">
        <f t="shared" ref="AM218" si="324">SUM(AM206:AM217)</f>
        <v>0</v>
      </c>
      <c r="AN218" s="280">
        <f t="shared" ref="AN218" si="325">SUM(AN206:AN217)</f>
        <v>0</v>
      </c>
      <c r="AO218" s="280">
        <f t="shared" ref="AO218" si="326">SUM(AO206:AO217)</f>
        <v>0</v>
      </c>
      <c r="AP218" s="280">
        <f t="shared" ref="AP218" si="327">SUM(AP206:AP217)</f>
        <v>0</v>
      </c>
    </row>
    <row r="219" spans="1:43" customFormat="1" ht="15.75" outlineLevel="1">
      <c r="A219" s="211"/>
      <c r="M219" s="314"/>
      <c r="N219" s="314"/>
      <c r="O219" s="314"/>
      <c r="P219" s="314"/>
      <c r="Q219" s="314"/>
      <c r="R219" s="314"/>
      <c r="S219" s="314"/>
      <c r="T219" s="314"/>
      <c r="U219" s="314"/>
      <c r="V219" s="314"/>
      <c r="W219" s="314"/>
      <c r="X219" s="314"/>
      <c r="Y219" s="314"/>
      <c r="Z219" s="314"/>
      <c r="AA219" s="314"/>
      <c r="AB219" s="314"/>
      <c r="AC219" s="314"/>
      <c r="AD219" s="314"/>
      <c r="AE219" s="314"/>
      <c r="AF219" s="314"/>
      <c r="AG219" s="314"/>
      <c r="AH219" s="314"/>
      <c r="AI219" s="314"/>
      <c r="AJ219" s="314"/>
      <c r="AK219" s="314"/>
      <c r="AL219" s="314"/>
      <c r="AM219" s="314"/>
      <c r="AN219" s="314"/>
      <c r="AO219" s="314"/>
      <c r="AP219" s="314"/>
    </row>
    <row r="220" spans="1:43" customFormat="1" ht="15.75" outlineLevel="1">
      <c r="A220" s="220" t="s">
        <v>216</v>
      </c>
      <c r="B220" s="220" t="s">
        <v>286</v>
      </c>
      <c r="C220" s="220" t="s">
        <v>284</v>
      </c>
      <c r="D220" s="220"/>
      <c r="E220" s="220"/>
      <c r="F220" s="220"/>
      <c r="G220" s="220"/>
      <c r="H220" s="220"/>
      <c r="I220" s="220"/>
      <c r="J220" s="220"/>
      <c r="K220" s="220"/>
      <c r="L220" s="220"/>
      <c r="M220" s="315"/>
      <c r="N220" s="315"/>
      <c r="O220" s="315"/>
      <c r="P220" s="315"/>
      <c r="Q220" s="315"/>
      <c r="R220" s="315"/>
      <c r="S220" s="315"/>
      <c r="T220" s="315"/>
      <c r="U220" s="315"/>
      <c r="V220" s="315"/>
      <c r="W220" s="315"/>
      <c r="X220" s="315"/>
      <c r="Y220" s="315"/>
      <c r="Z220" s="315"/>
      <c r="AA220" s="315"/>
      <c r="AB220" s="315"/>
      <c r="AC220" s="315"/>
      <c r="AD220" s="315"/>
      <c r="AE220" s="315"/>
      <c r="AF220" s="315"/>
      <c r="AG220" s="315"/>
      <c r="AH220" s="315"/>
      <c r="AI220" s="315"/>
      <c r="AJ220" s="315"/>
      <c r="AK220" s="315"/>
      <c r="AL220" s="315"/>
      <c r="AM220" s="315"/>
      <c r="AN220" s="315"/>
      <c r="AO220" s="315"/>
      <c r="AP220" s="315"/>
    </row>
    <row r="221" spans="1:43" customFormat="1" ht="15.75" outlineLevel="2">
      <c r="A221" s="211" t="str">
        <f>A203&amp;"."&amp;A220&amp;"."&amp;A204&amp;"."&amp;B221</f>
        <v>1.o.5.1</v>
      </c>
      <c r="B221">
        <v>1</v>
      </c>
      <c r="C221" t="str">
        <f>'1-GBP'!C221</f>
        <v/>
      </c>
      <c r="M221" s="286">
        <f>IF('3b - EUR - conv.'!M221=0,0,'3a - EUR - local'!M221/'3b - EUR - conv.'!M221)</f>
        <v>0</v>
      </c>
      <c r="N221" s="286">
        <f>IF('3b - EUR - conv.'!N221=0,0,'3a - EUR - local'!N221/'3b - EUR - conv.'!N221)</f>
        <v>0</v>
      </c>
      <c r="O221" s="286">
        <f>IF('3b - EUR - conv.'!O221=0,0,'3a - EUR - local'!O221/'3b - EUR - conv.'!O221)</f>
        <v>0</v>
      </c>
      <c r="P221" s="286">
        <f>IF('3b - EUR - conv.'!P221=0,0,'3a - EUR - local'!P221/'3b - EUR - conv.'!P221)</f>
        <v>0</v>
      </c>
      <c r="Q221" s="286">
        <f>IF('3b - EUR - conv.'!Q221=0,0,'3a - EUR - local'!Q221/'3b - EUR - conv.'!Q221)</f>
        <v>0</v>
      </c>
      <c r="R221" s="286">
        <f>IF('3b - EUR - conv.'!R221=0,0,'3a - EUR - local'!R221/'3b - EUR - conv.'!R221)</f>
        <v>0</v>
      </c>
      <c r="S221" s="286">
        <f>IF('3b - EUR - conv.'!S221=0,0,'3a - EUR - local'!S221/'3b - EUR - conv.'!S221)</f>
        <v>0</v>
      </c>
      <c r="T221" s="286">
        <f>IF('3b - EUR - conv.'!T221=0,0,'3a - EUR - local'!T221/'3b - EUR - conv.'!T221)</f>
        <v>0</v>
      </c>
      <c r="U221" s="286">
        <f>IF('3b - EUR - conv.'!U221=0,0,'3a - EUR - local'!U221/'3b - EUR - conv.'!U221)</f>
        <v>0</v>
      </c>
      <c r="V221" s="286">
        <f>IF('3b - EUR - conv.'!V221=0,0,'3a - EUR - local'!V221/'3b - EUR - conv.'!V221)</f>
        <v>0</v>
      </c>
      <c r="W221" s="286">
        <f>IF('3b - EUR - conv.'!W221=0,0,'3a - EUR - local'!W221/'3b - EUR - conv.'!W221)</f>
        <v>0</v>
      </c>
      <c r="X221" s="286">
        <f>IF('3b - EUR - conv.'!X221=0,0,'3a - EUR - local'!X221/'3b - EUR - conv.'!X221)</f>
        <v>0</v>
      </c>
      <c r="Y221" s="286">
        <f>IF('3b - EUR - conv.'!Y221=0,0,'3a - EUR - local'!Y221/'3b - EUR - conv.'!Y221)</f>
        <v>0</v>
      </c>
      <c r="Z221" s="286">
        <f>IF('3b - EUR - conv.'!Z221=0,0,'3a - EUR - local'!Z221/'3b - EUR - conv.'!Z221)</f>
        <v>0</v>
      </c>
      <c r="AA221" s="286">
        <f>IF('3b - EUR - conv.'!AA221=0,0,'3a - EUR - local'!AA221/'3b - EUR - conv.'!AA221)</f>
        <v>0</v>
      </c>
      <c r="AB221" s="286">
        <f>IF('3b - EUR - conv.'!AB221=0,0,'3a - EUR - local'!AB221/'3b - EUR - conv.'!AB221)</f>
        <v>0</v>
      </c>
      <c r="AC221" s="286">
        <f>IF('3b - EUR - conv.'!AC221=0,0,'3a - EUR - local'!AC221/'3b - EUR - conv.'!AC221)</f>
        <v>0</v>
      </c>
      <c r="AD221" s="286">
        <f>IF('3b - EUR - conv.'!AD221=0,0,'3a - EUR - local'!AD221/'3b - EUR - conv.'!AD221)</f>
        <v>0</v>
      </c>
      <c r="AE221" s="286">
        <f>IF('3b - EUR - conv.'!AE221=0,0,'3a - EUR - local'!AE221/'3b - EUR - conv.'!AE221)</f>
        <v>0</v>
      </c>
      <c r="AF221" s="286">
        <f>IF('3b - EUR - conv.'!AF221=0,0,'3a - EUR - local'!AF221/'3b - EUR - conv.'!AF221)</f>
        <v>0</v>
      </c>
      <c r="AG221" s="286">
        <f>IF('3b - EUR - conv.'!AG221=0,0,'3a - EUR - local'!AG221/'3b - EUR - conv.'!AG221)</f>
        <v>0</v>
      </c>
      <c r="AH221" s="286">
        <f>IF('3b - EUR - conv.'!AH221=0,0,'3a - EUR - local'!AH221/'3b - EUR - conv.'!AH221)</f>
        <v>0</v>
      </c>
      <c r="AI221" s="286">
        <f>IF('3b - EUR - conv.'!AI221=0,0,'3a - EUR - local'!AI221/'3b - EUR - conv.'!AI221)</f>
        <v>0</v>
      </c>
      <c r="AJ221" s="286">
        <f>IF('3b - EUR - conv.'!AJ221=0,0,'3a - EUR - local'!AJ221/'3b - EUR - conv.'!AJ221)</f>
        <v>0</v>
      </c>
      <c r="AK221" s="286">
        <f>IF('3b - EUR - conv.'!AK221=0,0,'3a - EUR - local'!AK221/'3b - EUR - conv.'!AK221)</f>
        <v>0</v>
      </c>
      <c r="AL221" s="286">
        <f>IF('3b - EUR - conv.'!AL221=0,0,'3a - EUR - local'!AL221/'3b - EUR - conv.'!AL221)</f>
        <v>0</v>
      </c>
      <c r="AM221" s="286">
        <f>IF('3b - EUR - conv.'!AM221=0,0,'3a - EUR - local'!AM221/'3b - EUR - conv.'!AM221)</f>
        <v>0</v>
      </c>
      <c r="AN221" s="286">
        <f>IF('3b - EUR - conv.'!AN221=0,0,'3a - EUR - local'!AN221/'3b - EUR - conv.'!AN221)</f>
        <v>0</v>
      </c>
      <c r="AO221" s="286">
        <f>IF('3b - EUR - conv.'!AO221=0,0,'3a - EUR - local'!AO221/'3b - EUR - conv.'!AO221)</f>
        <v>0</v>
      </c>
      <c r="AP221" s="286">
        <f>IF('3b - EUR - conv.'!AP221=0,0,'3a - EUR - local'!AP221/'3b - EUR - conv.'!AP221)</f>
        <v>0</v>
      </c>
      <c r="AQ221" s="349"/>
    </row>
    <row r="222" spans="1:43" customFormat="1" ht="15.75" outlineLevel="2">
      <c r="A222" s="211" t="str">
        <f>A203&amp;"."&amp;A220&amp;"."&amp;A204&amp;"."&amp;B222</f>
        <v>1.o.5.2</v>
      </c>
      <c r="B222">
        <v>2</v>
      </c>
      <c r="C222" t="str">
        <f>'1-GBP'!C222</f>
        <v/>
      </c>
      <c r="M222" s="286">
        <f>IF('3b - EUR - conv.'!M222=0,0,'3a - EUR - local'!M222/'3b - EUR - conv.'!M222)</f>
        <v>0</v>
      </c>
      <c r="N222" s="286">
        <f>IF('3b - EUR - conv.'!N222=0,0,'3a - EUR - local'!N222/'3b - EUR - conv.'!N222)</f>
        <v>0</v>
      </c>
      <c r="O222" s="286">
        <f>IF('3b - EUR - conv.'!O222=0,0,'3a - EUR - local'!O222/'3b - EUR - conv.'!O222)</f>
        <v>0</v>
      </c>
      <c r="P222" s="286">
        <f>IF('3b - EUR - conv.'!P222=0,0,'3a - EUR - local'!P222/'3b - EUR - conv.'!P222)</f>
        <v>0</v>
      </c>
      <c r="Q222" s="286">
        <f>IF('3b - EUR - conv.'!Q222=0,0,'3a - EUR - local'!Q222/'3b - EUR - conv.'!Q222)</f>
        <v>0</v>
      </c>
      <c r="R222" s="286">
        <f>IF('3b - EUR - conv.'!R222=0,0,'3a - EUR - local'!R222/'3b - EUR - conv.'!R222)</f>
        <v>0</v>
      </c>
      <c r="S222" s="286">
        <f>IF('3b - EUR - conv.'!S222=0,0,'3a - EUR - local'!S222/'3b - EUR - conv.'!S222)</f>
        <v>0</v>
      </c>
      <c r="T222" s="286">
        <f>IF('3b - EUR - conv.'!T222=0,0,'3a - EUR - local'!T222/'3b - EUR - conv.'!T222)</f>
        <v>0</v>
      </c>
      <c r="U222" s="286">
        <f>IF('3b - EUR - conv.'!U222=0,0,'3a - EUR - local'!U222/'3b - EUR - conv.'!U222)</f>
        <v>0</v>
      </c>
      <c r="V222" s="286">
        <f>IF('3b - EUR - conv.'!V222=0,0,'3a - EUR - local'!V222/'3b - EUR - conv.'!V222)</f>
        <v>0</v>
      </c>
      <c r="W222" s="286">
        <f>IF('3b - EUR - conv.'!W222=0,0,'3a - EUR - local'!W222/'3b - EUR - conv.'!W222)</f>
        <v>0</v>
      </c>
      <c r="X222" s="286">
        <f>IF('3b - EUR - conv.'!X222=0,0,'3a - EUR - local'!X222/'3b - EUR - conv.'!X222)</f>
        <v>0</v>
      </c>
      <c r="Y222" s="286">
        <f>IF('3b - EUR - conv.'!Y222=0,0,'3a - EUR - local'!Y222/'3b - EUR - conv.'!Y222)</f>
        <v>0</v>
      </c>
      <c r="Z222" s="286">
        <f>IF('3b - EUR - conv.'!Z222=0,0,'3a - EUR - local'!Z222/'3b - EUR - conv.'!Z222)</f>
        <v>0</v>
      </c>
      <c r="AA222" s="286">
        <f>IF('3b - EUR - conv.'!AA222=0,0,'3a - EUR - local'!AA222/'3b - EUR - conv.'!AA222)</f>
        <v>0</v>
      </c>
      <c r="AB222" s="286">
        <f>IF('3b - EUR - conv.'!AB222=0,0,'3a - EUR - local'!AB222/'3b - EUR - conv.'!AB222)</f>
        <v>0</v>
      </c>
      <c r="AC222" s="286">
        <f>IF('3b - EUR - conv.'!AC222=0,0,'3a - EUR - local'!AC222/'3b - EUR - conv.'!AC222)</f>
        <v>0</v>
      </c>
      <c r="AD222" s="286">
        <f>IF('3b - EUR - conv.'!AD222=0,0,'3a - EUR - local'!AD222/'3b - EUR - conv.'!AD222)</f>
        <v>0</v>
      </c>
      <c r="AE222" s="286">
        <f>IF('3b - EUR - conv.'!AE222=0,0,'3a - EUR - local'!AE222/'3b - EUR - conv.'!AE222)</f>
        <v>0</v>
      </c>
      <c r="AF222" s="286">
        <f>IF('3b - EUR - conv.'!AF222=0,0,'3a - EUR - local'!AF222/'3b - EUR - conv.'!AF222)</f>
        <v>0</v>
      </c>
      <c r="AG222" s="286">
        <f>IF('3b - EUR - conv.'!AG222=0,0,'3a - EUR - local'!AG222/'3b - EUR - conv.'!AG222)</f>
        <v>0</v>
      </c>
      <c r="AH222" s="286">
        <f>IF('3b - EUR - conv.'!AH222=0,0,'3a - EUR - local'!AH222/'3b - EUR - conv.'!AH222)</f>
        <v>0</v>
      </c>
      <c r="AI222" s="286">
        <f>IF('3b - EUR - conv.'!AI222=0,0,'3a - EUR - local'!AI222/'3b - EUR - conv.'!AI222)</f>
        <v>0</v>
      </c>
      <c r="AJ222" s="286">
        <f>IF('3b - EUR - conv.'!AJ222=0,0,'3a - EUR - local'!AJ222/'3b - EUR - conv.'!AJ222)</f>
        <v>0</v>
      </c>
      <c r="AK222" s="286">
        <f>IF('3b - EUR - conv.'!AK222=0,0,'3a - EUR - local'!AK222/'3b - EUR - conv.'!AK222)</f>
        <v>0</v>
      </c>
      <c r="AL222" s="286">
        <f>IF('3b - EUR - conv.'!AL222=0,0,'3a - EUR - local'!AL222/'3b - EUR - conv.'!AL222)</f>
        <v>0</v>
      </c>
      <c r="AM222" s="286">
        <f>IF('3b - EUR - conv.'!AM222=0,0,'3a - EUR - local'!AM222/'3b - EUR - conv.'!AM222)</f>
        <v>0</v>
      </c>
      <c r="AN222" s="286">
        <f>IF('3b - EUR - conv.'!AN222=0,0,'3a - EUR - local'!AN222/'3b - EUR - conv.'!AN222)</f>
        <v>0</v>
      </c>
      <c r="AO222" s="286">
        <f>IF('3b - EUR - conv.'!AO222=0,0,'3a - EUR - local'!AO222/'3b - EUR - conv.'!AO222)</f>
        <v>0</v>
      </c>
      <c r="AP222" s="286">
        <f>IF('3b - EUR - conv.'!AP222=0,0,'3a - EUR - local'!AP222/'3b - EUR - conv.'!AP222)</f>
        <v>0</v>
      </c>
      <c r="AQ222" s="349"/>
    </row>
    <row r="223" spans="1:43" customFormat="1" ht="15.75" outlineLevel="2">
      <c r="A223" s="211" t="str">
        <f>A203&amp;"."&amp;A220&amp;"."&amp;A204&amp;"."&amp;B223</f>
        <v>1.o.5.3</v>
      </c>
      <c r="B223">
        <v>3</v>
      </c>
      <c r="C223" t="str">
        <f>'1-GBP'!C223</f>
        <v/>
      </c>
      <c r="M223" s="286">
        <f>IF('3b - EUR - conv.'!M223=0,0,'3a - EUR - local'!M223/'3b - EUR - conv.'!M223)</f>
        <v>0</v>
      </c>
      <c r="N223" s="286">
        <f>IF('3b - EUR - conv.'!N223=0,0,'3a - EUR - local'!N223/'3b - EUR - conv.'!N223)</f>
        <v>0</v>
      </c>
      <c r="O223" s="286">
        <f>IF('3b - EUR - conv.'!O223=0,0,'3a - EUR - local'!O223/'3b - EUR - conv.'!O223)</f>
        <v>0</v>
      </c>
      <c r="P223" s="286">
        <f>IF('3b - EUR - conv.'!P223=0,0,'3a - EUR - local'!P223/'3b - EUR - conv.'!P223)</f>
        <v>0</v>
      </c>
      <c r="Q223" s="286">
        <f>IF('3b - EUR - conv.'!Q223=0,0,'3a - EUR - local'!Q223/'3b - EUR - conv.'!Q223)</f>
        <v>0</v>
      </c>
      <c r="R223" s="286">
        <f>IF('3b - EUR - conv.'!R223=0,0,'3a - EUR - local'!R223/'3b - EUR - conv.'!R223)</f>
        <v>0</v>
      </c>
      <c r="S223" s="286">
        <f>IF('3b - EUR - conv.'!S223=0,0,'3a - EUR - local'!S223/'3b - EUR - conv.'!S223)</f>
        <v>0</v>
      </c>
      <c r="T223" s="286">
        <f>IF('3b - EUR - conv.'!T223=0,0,'3a - EUR - local'!T223/'3b - EUR - conv.'!T223)</f>
        <v>0</v>
      </c>
      <c r="U223" s="286">
        <f>IF('3b - EUR - conv.'!U223=0,0,'3a - EUR - local'!U223/'3b - EUR - conv.'!U223)</f>
        <v>0</v>
      </c>
      <c r="V223" s="286">
        <f>IF('3b - EUR - conv.'!V223=0,0,'3a - EUR - local'!V223/'3b - EUR - conv.'!V223)</f>
        <v>0</v>
      </c>
      <c r="W223" s="286">
        <f>IF('3b - EUR - conv.'!W223=0,0,'3a - EUR - local'!W223/'3b - EUR - conv.'!W223)</f>
        <v>0</v>
      </c>
      <c r="X223" s="286">
        <f>IF('3b - EUR - conv.'!X223=0,0,'3a - EUR - local'!X223/'3b - EUR - conv.'!X223)</f>
        <v>0</v>
      </c>
      <c r="Y223" s="286">
        <f>IF('3b - EUR - conv.'!Y223=0,0,'3a - EUR - local'!Y223/'3b - EUR - conv.'!Y223)</f>
        <v>0</v>
      </c>
      <c r="Z223" s="286">
        <f>IF('3b - EUR - conv.'!Z223=0,0,'3a - EUR - local'!Z223/'3b - EUR - conv.'!Z223)</f>
        <v>0</v>
      </c>
      <c r="AA223" s="286">
        <f>IF('3b - EUR - conv.'!AA223=0,0,'3a - EUR - local'!AA223/'3b - EUR - conv.'!AA223)</f>
        <v>0</v>
      </c>
      <c r="AB223" s="286">
        <f>IF('3b - EUR - conv.'!AB223=0,0,'3a - EUR - local'!AB223/'3b - EUR - conv.'!AB223)</f>
        <v>0</v>
      </c>
      <c r="AC223" s="286">
        <f>IF('3b - EUR - conv.'!AC223=0,0,'3a - EUR - local'!AC223/'3b - EUR - conv.'!AC223)</f>
        <v>0</v>
      </c>
      <c r="AD223" s="286">
        <f>IF('3b - EUR - conv.'!AD223=0,0,'3a - EUR - local'!AD223/'3b - EUR - conv.'!AD223)</f>
        <v>0</v>
      </c>
      <c r="AE223" s="286">
        <f>IF('3b - EUR - conv.'!AE223=0,0,'3a - EUR - local'!AE223/'3b - EUR - conv.'!AE223)</f>
        <v>0</v>
      </c>
      <c r="AF223" s="286">
        <f>IF('3b - EUR - conv.'!AF223=0,0,'3a - EUR - local'!AF223/'3b - EUR - conv.'!AF223)</f>
        <v>0</v>
      </c>
      <c r="AG223" s="286">
        <f>IF('3b - EUR - conv.'!AG223=0,0,'3a - EUR - local'!AG223/'3b - EUR - conv.'!AG223)</f>
        <v>0</v>
      </c>
      <c r="AH223" s="286">
        <f>IF('3b - EUR - conv.'!AH223=0,0,'3a - EUR - local'!AH223/'3b - EUR - conv.'!AH223)</f>
        <v>0</v>
      </c>
      <c r="AI223" s="286">
        <f>IF('3b - EUR - conv.'!AI223=0,0,'3a - EUR - local'!AI223/'3b - EUR - conv.'!AI223)</f>
        <v>0</v>
      </c>
      <c r="AJ223" s="286">
        <f>IF('3b - EUR - conv.'!AJ223=0,0,'3a - EUR - local'!AJ223/'3b - EUR - conv.'!AJ223)</f>
        <v>0</v>
      </c>
      <c r="AK223" s="286">
        <f>IF('3b - EUR - conv.'!AK223=0,0,'3a - EUR - local'!AK223/'3b - EUR - conv.'!AK223)</f>
        <v>0</v>
      </c>
      <c r="AL223" s="286">
        <f>IF('3b - EUR - conv.'!AL223=0,0,'3a - EUR - local'!AL223/'3b - EUR - conv.'!AL223)</f>
        <v>0</v>
      </c>
      <c r="AM223" s="286">
        <f>IF('3b - EUR - conv.'!AM223=0,0,'3a - EUR - local'!AM223/'3b - EUR - conv.'!AM223)</f>
        <v>0</v>
      </c>
      <c r="AN223" s="286">
        <f>IF('3b - EUR - conv.'!AN223=0,0,'3a - EUR - local'!AN223/'3b - EUR - conv.'!AN223)</f>
        <v>0</v>
      </c>
      <c r="AO223" s="286">
        <f>IF('3b - EUR - conv.'!AO223=0,0,'3a - EUR - local'!AO223/'3b - EUR - conv.'!AO223)</f>
        <v>0</v>
      </c>
      <c r="AP223" s="286">
        <f>IF('3b - EUR - conv.'!AP223=0,0,'3a - EUR - local'!AP223/'3b - EUR - conv.'!AP223)</f>
        <v>0</v>
      </c>
      <c r="AQ223" s="349"/>
    </row>
    <row r="224" spans="1:43" customFormat="1" ht="15.75" outlineLevel="2">
      <c r="A224" s="211" t="str">
        <f>A203&amp;"."&amp;A220&amp;"."&amp;A204&amp;"."&amp;B224</f>
        <v>1.o.5.4</v>
      </c>
      <c r="B224">
        <v>4</v>
      </c>
      <c r="C224" t="str">
        <f>'1-GBP'!C224</f>
        <v/>
      </c>
      <c r="M224" s="286">
        <f>IF('3b - EUR - conv.'!M224=0,0,'3a - EUR - local'!M224/'3b - EUR - conv.'!M224)</f>
        <v>0</v>
      </c>
      <c r="N224" s="286">
        <f>IF('3b - EUR - conv.'!N224=0,0,'3a - EUR - local'!N224/'3b - EUR - conv.'!N224)</f>
        <v>0</v>
      </c>
      <c r="O224" s="286">
        <f>IF('3b - EUR - conv.'!O224=0,0,'3a - EUR - local'!O224/'3b - EUR - conv.'!O224)</f>
        <v>0</v>
      </c>
      <c r="P224" s="286">
        <f>IF('3b - EUR - conv.'!P224=0,0,'3a - EUR - local'!P224/'3b - EUR - conv.'!P224)</f>
        <v>0</v>
      </c>
      <c r="Q224" s="286">
        <f>IF('3b - EUR - conv.'!Q224=0,0,'3a - EUR - local'!Q224/'3b - EUR - conv.'!Q224)</f>
        <v>0</v>
      </c>
      <c r="R224" s="286">
        <f>IF('3b - EUR - conv.'!R224=0,0,'3a - EUR - local'!R224/'3b - EUR - conv.'!R224)</f>
        <v>0</v>
      </c>
      <c r="S224" s="286">
        <f>IF('3b - EUR - conv.'!S224=0,0,'3a - EUR - local'!S224/'3b - EUR - conv.'!S224)</f>
        <v>0</v>
      </c>
      <c r="T224" s="286">
        <f>IF('3b - EUR - conv.'!T224=0,0,'3a - EUR - local'!T224/'3b - EUR - conv.'!T224)</f>
        <v>0</v>
      </c>
      <c r="U224" s="286">
        <f>IF('3b - EUR - conv.'!U224=0,0,'3a - EUR - local'!U224/'3b - EUR - conv.'!U224)</f>
        <v>0</v>
      </c>
      <c r="V224" s="286">
        <f>IF('3b - EUR - conv.'!V224=0,0,'3a - EUR - local'!V224/'3b - EUR - conv.'!V224)</f>
        <v>0</v>
      </c>
      <c r="W224" s="286">
        <f>IF('3b - EUR - conv.'!W224=0,0,'3a - EUR - local'!W224/'3b - EUR - conv.'!W224)</f>
        <v>0</v>
      </c>
      <c r="X224" s="286">
        <f>IF('3b - EUR - conv.'!X224=0,0,'3a - EUR - local'!X224/'3b - EUR - conv.'!X224)</f>
        <v>0</v>
      </c>
      <c r="Y224" s="286">
        <f>IF('3b - EUR - conv.'!Y224=0,0,'3a - EUR - local'!Y224/'3b - EUR - conv.'!Y224)</f>
        <v>0</v>
      </c>
      <c r="Z224" s="286">
        <f>IF('3b - EUR - conv.'!Z224=0,0,'3a - EUR - local'!Z224/'3b - EUR - conv.'!Z224)</f>
        <v>0</v>
      </c>
      <c r="AA224" s="286">
        <f>IF('3b - EUR - conv.'!AA224=0,0,'3a - EUR - local'!AA224/'3b - EUR - conv.'!AA224)</f>
        <v>0</v>
      </c>
      <c r="AB224" s="286">
        <f>IF('3b - EUR - conv.'!AB224=0,0,'3a - EUR - local'!AB224/'3b - EUR - conv.'!AB224)</f>
        <v>0</v>
      </c>
      <c r="AC224" s="286">
        <f>IF('3b - EUR - conv.'!AC224=0,0,'3a - EUR - local'!AC224/'3b - EUR - conv.'!AC224)</f>
        <v>0</v>
      </c>
      <c r="AD224" s="286">
        <f>IF('3b - EUR - conv.'!AD224=0,0,'3a - EUR - local'!AD224/'3b - EUR - conv.'!AD224)</f>
        <v>0</v>
      </c>
      <c r="AE224" s="286">
        <f>IF('3b - EUR - conv.'!AE224=0,0,'3a - EUR - local'!AE224/'3b - EUR - conv.'!AE224)</f>
        <v>0</v>
      </c>
      <c r="AF224" s="286">
        <f>IF('3b - EUR - conv.'!AF224=0,0,'3a - EUR - local'!AF224/'3b - EUR - conv.'!AF224)</f>
        <v>0</v>
      </c>
      <c r="AG224" s="286">
        <f>IF('3b - EUR - conv.'!AG224=0,0,'3a - EUR - local'!AG224/'3b - EUR - conv.'!AG224)</f>
        <v>0</v>
      </c>
      <c r="AH224" s="286">
        <f>IF('3b - EUR - conv.'!AH224=0,0,'3a - EUR - local'!AH224/'3b - EUR - conv.'!AH224)</f>
        <v>0</v>
      </c>
      <c r="AI224" s="286">
        <f>IF('3b - EUR - conv.'!AI224=0,0,'3a - EUR - local'!AI224/'3b - EUR - conv.'!AI224)</f>
        <v>0</v>
      </c>
      <c r="AJ224" s="286">
        <f>IF('3b - EUR - conv.'!AJ224=0,0,'3a - EUR - local'!AJ224/'3b - EUR - conv.'!AJ224)</f>
        <v>0</v>
      </c>
      <c r="AK224" s="286">
        <f>IF('3b - EUR - conv.'!AK224=0,0,'3a - EUR - local'!AK224/'3b - EUR - conv.'!AK224)</f>
        <v>0</v>
      </c>
      <c r="AL224" s="286">
        <f>IF('3b - EUR - conv.'!AL224=0,0,'3a - EUR - local'!AL224/'3b - EUR - conv.'!AL224)</f>
        <v>0</v>
      </c>
      <c r="AM224" s="286">
        <f>IF('3b - EUR - conv.'!AM224=0,0,'3a - EUR - local'!AM224/'3b - EUR - conv.'!AM224)</f>
        <v>0</v>
      </c>
      <c r="AN224" s="286">
        <f>IF('3b - EUR - conv.'!AN224=0,0,'3a - EUR - local'!AN224/'3b - EUR - conv.'!AN224)</f>
        <v>0</v>
      </c>
      <c r="AO224" s="286">
        <f>IF('3b - EUR - conv.'!AO224=0,0,'3a - EUR - local'!AO224/'3b - EUR - conv.'!AO224)</f>
        <v>0</v>
      </c>
      <c r="AP224" s="286">
        <f>IF('3b - EUR - conv.'!AP224=0,0,'3a - EUR - local'!AP224/'3b - EUR - conv.'!AP224)</f>
        <v>0</v>
      </c>
      <c r="AQ224" s="349"/>
    </row>
    <row r="225" spans="1:43" customFormat="1" ht="15.75" outlineLevel="2">
      <c r="A225" s="211" t="str">
        <f>A203&amp;"."&amp;A220&amp;"."&amp;A204&amp;"."&amp;B225</f>
        <v>1.o.5.5</v>
      </c>
      <c r="B225">
        <v>5</v>
      </c>
      <c r="C225" t="str">
        <f>'1-GBP'!C225</f>
        <v/>
      </c>
      <c r="M225" s="286">
        <f>IF('3b - EUR - conv.'!M225=0,0,'3a - EUR - local'!M225/'3b - EUR - conv.'!M225)</f>
        <v>0</v>
      </c>
      <c r="N225" s="286">
        <f>IF('3b - EUR - conv.'!N225=0,0,'3a - EUR - local'!N225/'3b - EUR - conv.'!N225)</f>
        <v>0</v>
      </c>
      <c r="O225" s="286">
        <f>IF('3b - EUR - conv.'!O225=0,0,'3a - EUR - local'!O225/'3b - EUR - conv.'!O225)</f>
        <v>0</v>
      </c>
      <c r="P225" s="286">
        <f>IF('3b - EUR - conv.'!P225=0,0,'3a - EUR - local'!P225/'3b - EUR - conv.'!P225)</f>
        <v>0</v>
      </c>
      <c r="Q225" s="286">
        <f>IF('3b - EUR - conv.'!Q225=0,0,'3a - EUR - local'!Q225/'3b - EUR - conv.'!Q225)</f>
        <v>0</v>
      </c>
      <c r="R225" s="286">
        <f>IF('3b - EUR - conv.'!R225=0,0,'3a - EUR - local'!R225/'3b - EUR - conv.'!R225)</f>
        <v>0</v>
      </c>
      <c r="S225" s="286">
        <f>IF('3b - EUR - conv.'!S225=0,0,'3a - EUR - local'!S225/'3b - EUR - conv.'!S225)</f>
        <v>0</v>
      </c>
      <c r="T225" s="286">
        <f>IF('3b - EUR - conv.'!T225=0,0,'3a - EUR - local'!T225/'3b - EUR - conv.'!T225)</f>
        <v>0</v>
      </c>
      <c r="U225" s="286">
        <f>IF('3b - EUR - conv.'!U225=0,0,'3a - EUR - local'!U225/'3b - EUR - conv.'!U225)</f>
        <v>0</v>
      </c>
      <c r="V225" s="286">
        <f>IF('3b - EUR - conv.'!V225=0,0,'3a - EUR - local'!V225/'3b - EUR - conv.'!V225)</f>
        <v>0</v>
      </c>
      <c r="W225" s="286">
        <f>IF('3b - EUR - conv.'!W225=0,0,'3a - EUR - local'!W225/'3b - EUR - conv.'!W225)</f>
        <v>0</v>
      </c>
      <c r="X225" s="286">
        <f>IF('3b - EUR - conv.'!X225=0,0,'3a - EUR - local'!X225/'3b - EUR - conv.'!X225)</f>
        <v>0</v>
      </c>
      <c r="Y225" s="286">
        <f>IF('3b - EUR - conv.'!Y225=0,0,'3a - EUR - local'!Y225/'3b - EUR - conv.'!Y225)</f>
        <v>0</v>
      </c>
      <c r="Z225" s="286">
        <f>IF('3b - EUR - conv.'!Z225=0,0,'3a - EUR - local'!Z225/'3b - EUR - conv.'!Z225)</f>
        <v>0</v>
      </c>
      <c r="AA225" s="286">
        <f>IF('3b - EUR - conv.'!AA225=0,0,'3a - EUR - local'!AA225/'3b - EUR - conv.'!AA225)</f>
        <v>0</v>
      </c>
      <c r="AB225" s="286">
        <f>IF('3b - EUR - conv.'!AB225=0,0,'3a - EUR - local'!AB225/'3b - EUR - conv.'!AB225)</f>
        <v>0</v>
      </c>
      <c r="AC225" s="286">
        <f>IF('3b - EUR - conv.'!AC225=0,0,'3a - EUR - local'!AC225/'3b - EUR - conv.'!AC225)</f>
        <v>0</v>
      </c>
      <c r="AD225" s="286">
        <f>IF('3b - EUR - conv.'!AD225=0,0,'3a - EUR - local'!AD225/'3b - EUR - conv.'!AD225)</f>
        <v>0</v>
      </c>
      <c r="AE225" s="286">
        <f>IF('3b - EUR - conv.'!AE225=0,0,'3a - EUR - local'!AE225/'3b - EUR - conv.'!AE225)</f>
        <v>0</v>
      </c>
      <c r="AF225" s="286">
        <f>IF('3b - EUR - conv.'!AF225=0,0,'3a - EUR - local'!AF225/'3b - EUR - conv.'!AF225)</f>
        <v>0</v>
      </c>
      <c r="AG225" s="286">
        <f>IF('3b - EUR - conv.'!AG225=0,0,'3a - EUR - local'!AG225/'3b - EUR - conv.'!AG225)</f>
        <v>0</v>
      </c>
      <c r="AH225" s="286">
        <f>IF('3b - EUR - conv.'!AH225=0,0,'3a - EUR - local'!AH225/'3b - EUR - conv.'!AH225)</f>
        <v>0</v>
      </c>
      <c r="AI225" s="286">
        <f>IF('3b - EUR - conv.'!AI225=0,0,'3a - EUR - local'!AI225/'3b - EUR - conv.'!AI225)</f>
        <v>0</v>
      </c>
      <c r="AJ225" s="286">
        <f>IF('3b - EUR - conv.'!AJ225=0,0,'3a - EUR - local'!AJ225/'3b - EUR - conv.'!AJ225)</f>
        <v>0</v>
      </c>
      <c r="AK225" s="286">
        <f>IF('3b - EUR - conv.'!AK225=0,0,'3a - EUR - local'!AK225/'3b - EUR - conv.'!AK225)</f>
        <v>0</v>
      </c>
      <c r="AL225" s="286">
        <f>IF('3b - EUR - conv.'!AL225=0,0,'3a - EUR - local'!AL225/'3b - EUR - conv.'!AL225)</f>
        <v>0</v>
      </c>
      <c r="AM225" s="286">
        <f>IF('3b - EUR - conv.'!AM225=0,0,'3a - EUR - local'!AM225/'3b - EUR - conv.'!AM225)</f>
        <v>0</v>
      </c>
      <c r="AN225" s="286">
        <f>IF('3b - EUR - conv.'!AN225=0,0,'3a - EUR - local'!AN225/'3b - EUR - conv.'!AN225)</f>
        <v>0</v>
      </c>
      <c r="AO225" s="286">
        <f>IF('3b - EUR - conv.'!AO225=0,0,'3a - EUR - local'!AO225/'3b - EUR - conv.'!AO225)</f>
        <v>0</v>
      </c>
      <c r="AP225" s="286">
        <f>IF('3b - EUR - conv.'!AP225=0,0,'3a - EUR - local'!AP225/'3b - EUR - conv.'!AP225)</f>
        <v>0</v>
      </c>
      <c r="AQ225" s="349"/>
    </row>
    <row r="226" spans="1:43" customFormat="1" ht="15.75" outlineLevel="2">
      <c r="A226" s="211" t="str">
        <f>A203&amp;"."&amp;A220&amp;"."&amp;A204&amp;"."&amp;B226</f>
        <v>1.o.5.6</v>
      </c>
      <c r="B226">
        <v>6</v>
      </c>
      <c r="C226" t="str">
        <f>'1-GBP'!C226</f>
        <v/>
      </c>
      <c r="M226" s="286">
        <f>IF('3b - EUR - conv.'!M226=0,0,'3a - EUR - local'!M226/'3b - EUR - conv.'!M226)</f>
        <v>0</v>
      </c>
      <c r="N226" s="286">
        <f>IF('3b - EUR - conv.'!N226=0,0,'3a - EUR - local'!N226/'3b - EUR - conv.'!N226)</f>
        <v>0</v>
      </c>
      <c r="O226" s="286">
        <f>IF('3b - EUR - conv.'!O226=0,0,'3a - EUR - local'!O226/'3b - EUR - conv.'!O226)</f>
        <v>0</v>
      </c>
      <c r="P226" s="286">
        <f>IF('3b - EUR - conv.'!P226=0,0,'3a - EUR - local'!P226/'3b - EUR - conv.'!P226)</f>
        <v>0</v>
      </c>
      <c r="Q226" s="286">
        <f>IF('3b - EUR - conv.'!Q226=0,0,'3a - EUR - local'!Q226/'3b - EUR - conv.'!Q226)</f>
        <v>0</v>
      </c>
      <c r="R226" s="286">
        <f>IF('3b - EUR - conv.'!R226=0,0,'3a - EUR - local'!R226/'3b - EUR - conv.'!R226)</f>
        <v>0</v>
      </c>
      <c r="S226" s="286">
        <f>IF('3b - EUR - conv.'!S226=0,0,'3a - EUR - local'!S226/'3b - EUR - conv.'!S226)</f>
        <v>0</v>
      </c>
      <c r="T226" s="286">
        <f>IF('3b - EUR - conv.'!T226=0,0,'3a - EUR - local'!T226/'3b - EUR - conv.'!T226)</f>
        <v>0</v>
      </c>
      <c r="U226" s="286">
        <f>IF('3b - EUR - conv.'!U226=0,0,'3a - EUR - local'!U226/'3b - EUR - conv.'!U226)</f>
        <v>0</v>
      </c>
      <c r="V226" s="286">
        <f>IF('3b - EUR - conv.'!V226=0,0,'3a - EUR - local'!V226/'3b - EUR - conv.'!V226)</f>
        <v>0</v>
      </c>
      <c r="W226" s="286">
        <f>IF('3b - EUR - conv.'!W226=0,0,'3a - EUR - local'!W226/'3b - EUR - conv.'!W226)</f>
        <v>0</v>
      </c>
      <c r="X226" s="286">
        <f>IF('3b - EUR - conv.'!X226=0,0,'3a - EUR - local'!X226/'3b - EUR - conv.'!X226)</f>
        <v>0</v>
      </c>
      <c r="Y226" s="286">
        <f>IF('3b - EUR - conv.'!Y226=0,0,'3a - EUR - local'!Y226/'3b - EUR - conv.'!Y226)</f>
        <v>0</v>
      </c>
      <c r="Z226" s="286">
        <f>IF('3b - EUR - conv.'!Z226=0,0,'3a - EUR - local'!Z226/'3b - EUR - conv.'!Z226)</f>
        <v>0</v>
      </c>
      <c r="AA226" s="286">
        <f>IF('3b - EUR - conv.'!AA226=0,0,'3a - EUR - local'!AA226/'3b - EUR - conv.'!AA226)</f>
        <v>0</v>
      </c>
      <c r="AB226" s="286">
        <f>IF('3b - EUR - conv.'!AB226=0,0,'3a - EUR - local'!AB226/'3b - EUR - conv.'!AB226)</f>
        <v>0</v>
      </c>
      <c r="AC226" s="286">
        <f>IF('3b - EUR - conv.'!AC226=0,0,'3a - EUR - local'!AC226/'3b - EUR - conv.'!AC226)</f>
        <v>0</v>
      </c>
      <c r="AD226" s="286">
        <f>IF('3b - EUR - conv.'!AD226=0,0,'3a - EUR - local'!AD226/'3b - EUR - conv.'!AD226)</f>
        <v>0</v>
      </c>
      <c r="AE226" s="286">
        <f>IF('3b - EUR - conv.'!AE226=0,0,'3a - EUR - local'!AE226/'3b - EUR - conv.'!AE226)</f>
        <v>0</v>
      </c>
      <c r="AF226" s="286">
        <f>IF('3b - EUR - conv.'!AF226=0,0,'3a - EUR - local'!AF226/'3b - EUR - conv.'!AF226)</f>
        <v>0</v>
      </c>
      <c r="AG226" s="286">
        <f>IF('3b - EUR - conv.'!AG226=0,0,'3a - EUR - local'!AG226/'3b - EUR - conv.'!AG226)</f>
        <v>0</v>
      </c>
      <c r="AH226" s="286">
        <f>IF('3b - EUR - conv.'!AH226=0,0,'3a - EUR - local'!AH226/'3b - EUR - conv.'!AH226)</f>
        <v>0</v>
      </c>
      <c r="AI226" s="286">
        <f>IF('3b - EUR - conv.'!AI226=0,0,'3a - EUR - local'!AI226/'3b - EUR - conv.'!AI226)</f>
        <v>0</v>
      </c>
      <c r="AJ226" s="286">
        <f>IF('3b - EUR - conv.'!AJ226=0,0,'3a - EUR - local'!AJ226/'3b - EUR - conv.'!AJ226)</f>
        <v>0</v>
      </c>
      <c r="AK226" s="286">
        <f>IF('3b - EUR - conv.'!AK226=0,0,'3a - EUR - local'!AK226/'3b - EUR - conv.'!AK226)</f>
        <v>0</v>
      </c>
      <c r="AL226" s="286">
        <f>IF('3b - EUR - conv.'!AL226=0,0,'3a - EUR - local'!AL226/'3b - EUR - conv.'!AL226)</f>
        <v>0</v>
      </c>
      <c r="AM226" s="286">
        <f>IF('3b - EUR - conv.'!AM226=0,0,'3a - EUR - local'!AM226/'3b - EUR - conv.'!AM226)</f>
        <v>0</v>
      </c>
      <c r="AN226" s="286">
        <f>IF('3b - EUR - conv.'!AN226=0,0,'3a - EUR - local'!AN226/'3b - EUR - conv.'!AN226)</f>
        <v>0</v>
      </c>
      <c r="AO226" s="286">
        <f>IF('3b - EUR - conv.'!AO226=0,0,'3a - EUR - local'!AO226/'3b - EUR - conv.'!AO226)</f>
        <v>0</v>
      </c>
      <c r="AP226" s="286">
        <f>IF('3b - EUR - conv.'!AP226=0,0,'3a - EUR - local'!AP226/'3b - EUR - conv.'!AP226)</f>
        <v>0</v>
      </c>
      <c r="AQ226" s="349"/>
    </row>
    <row r="227" spans="1:43" customFormat="1" ht="15.75" outlineLevel="2">
      <c r="A227" s="211" t="str">
        <f>A203&amp;"."&amp;A220&amp;"."&amp;A204&amp;"."&amp;B227</f>
        <v>1.o.5.7</v>
      </c>
      <c r="B227">
        <v>7</v>
      </c>
      <c r="C227" t="str">
        <f>'1-GBP'!C227</f>
        <v/>
      </c>
      <c r="M227" s="286">
        <f>IF('3b - EUR - conv.'!M227=0,0,'3a - EUR - local'!M227/'3b - EUR - conv.'!M227)</f>
        <v>0</v>
      </c>
      <c r="N227" s="286">
        <f>IF('3b - EUR - conv.'!N227=0,0,'3a - EUR - local'!N227/'3b - EUR - conv.'!N227)</f>
        <v>0</v>
      </c>
      <c r="O227" s="286">
        <f>IF('3b - EUR - conv.'!O227=0,0,'3a - EUR - local'!O227/'3b - EUR - conv.'!O227)</f>
        <v>0</v>
      </c>
      <c r="P227" s="286">
        <f>IF('3b - EUR - conv.'!P227=0,0,'3a - EUR - local'!P227/'3b - EUR - conv.'!P227)</f>
        <v>0</v>
      </c>
      <c r="Q227" s="286">
        <f>IF('3b - EUR - conv.'!Q227=0,0,'3a - EUR - local'!Q227/'3b - EUR - conv.'!Q227)</f>
        <v>0</v>
      </c>
      <c r="R227" s="286">
        <f>IF('3b - EUR - conv.'!R227=0,0,'3a - EUR - local'!R227/'3b - EUR - conv.'!R227)</f>
        <v>0</v>
      </c>
      <c r="S227" s="286">
        <f>IF('3b - EUR - conv.'!S227=0,0,'3a - EUR - local'!S227/'3b - EUR - conv.'!S227)</f>
        <v>0</v>
      </c>
      <c r="T227" s="286">
        <f>IF('3b - EUR - conv.'!T227=0,0,'3a - EUR - local'!T227/'3b - EUR - conv.'!T227)</f>
        <v>0</v>
      </c>
      <c r="U227" s="286">
        <f>IF('3b - EUR - conv.'!U227=0,0,'3a - EUR - local'!U227/'3b - EUR - conv.'!U227)</f>
        <v>0</v>
      </c>
      <c r="V227" s="286">
        <f>IF('3b - EUR - conv.'!V227=0,0,'3a - EUR - local'!V227/'3b - EUR - conv.'!V227)</f>
        <v>0</v>
      </c>
      <c r="W227" s="286">
        <f>IF('3b - EUR - conv.'!W227=0,0,'3a - EUR - local'!W227/'3b - EUR - conv.'!W227)</f>
        <v>0</v>
      </c>
      <c r="X227" s="286">
        <f>IF('3b - EUR - conv.'!X227=0,0,'3a - EUR - local'!X227/'3b - EUR - conv.'!X227)</f>
        <v>0</v>
      </c>
      <c r="Y227" s="286">
        <f>IF('3b - EUR - conv.'!Y227=0,0,'3a - EUR - local'!Y227/'3b - EUR - conv.'!Y227)</f>
        <v>0</v>
      </c>
      <c r="Z227" s="286">
        <f>IF('3b - EUR - conv.'!Z227=0,0,'3a - EUR - local'!Z227/'3b - EUR - conv.'!Z227)</f>
        <v>0</v>
      </c>
      <c r="AA227" s="286">
        <f>IF('3b - EUR - conv.'!AA227=0,0,'3a - EUR - local'!AA227/'3b - EUR - conv.'!AA227)</f>
        <v>0</v>
      </c>
      <c r="AB227" s="286">
        <f>IF('3b - EUR - conv.'!AB227=0,0,'3a - EUR - local'!AB227/'3b - EUR - conv.'!AB227)</f>
        <v>0</v>
      </c>
      <c r="AC227" s="286">
        <f>IF('3b - EUR - conv.'!AC227=0,0,'3a - EUR - local'!AC227/'3b - EUR - conv.'!AC227)</f>
        <v>0</v>
      </c>
      <c r="AD227" s="286">
        <f>IF('3b - EUR - conv.'!AD227=0,0,'3a - EUR - local'!AD227/'3b - EUR - conv.'!AD227)</f>
        <v>0</v>
      </c>
      <c r="AE227" s="286">
        <f>IF('3b - EUR - conv.'!AE227=0,0,'3a - EUR - local'!AE227/'3b - EUR - conv.'!AE227)</f>
        <v>0</v>
      </c>
      <c r="AF227" s="286">
        <f>IF('3b - EUR - conv.'!AF227=0,0,'3a - EUR - local'!AF227/'3b - EUR - conv.'!AF227)</f>
        <v>0</v>
      </c>
      <c r="AG227" s="286">
        <f>IF('3b - EUR - conv.'!AG227=0,0,'3a - EUR - local'!AG227/'3b - EUR - conv.'!AG227)</f>
        <v>0</v>
      </c>
      <c r="AH227" s="286">
        <f>IF('3b - EUR - conv.'!AH227=0,0,'3a - EUR - local'!AH227/'3b - EUR - conv.'!AH227)</f>
        <v>0</v>
      </c>
      <c r="AI227" s="286">
        <f>IF('3b - EUR - conv.'!AI227=0,0,'3a - EUR - local'!AI227/'3b - EUR - conv.'!AI227)</f>
        <v>0</v>
      </c>
      <c r="AJ227" s="286">
        <f>IF('3b - EUR - conv.'!AJ227=0,0,'3a - EUR - local'!AJ227/'3b - EUR - conv.'!AJ227)</f>
        <v>0</v>
      </c>
      <c r="AK227" s="286">
        <f>IF('3b - EUR - conv.'!AK227=0,0,'3a - EUR - local'!AK227/'3b - EUR - conv.'!AK227)</f>
        <v>0</v>
      </c>
      <c r="AL227" s="286">
        <f>IF('3b - EUR - conv.'!AL227=0,0,'3a - EUR - local'!AL227/'3b - EUR - conv.'!AL227)</f>
        <v>0</v>
      </c>
      <c r="AM227" s="286">
        <f>IF('3b - EUR - conv.'!AM227=0,0,'3a - EUR - local'!AM227/'3b - EUR - conv.'!AM227)</f>
        <v>0</v>
      </c>
      <c r="AN227" s="286">
        <f>IF('3b - EUR - conv.'!AN227=0,0,'3a - EUR - local'!AN227/'3b - EUR - conv.'!AN227)</f>
        <v>0</v>
      </c>
      <c r="AO227" s="286">
        <f>IF('3b - EUR - conv.'!AO227=0,0,'3a - EUR - local'!AO227/'3b - EUR - conv.'!AO227)</f>
        <v>0</v>
      </c>
      <c r="AP227" s="286">
        <f>IF('3b - EUR - conv.'!AP227=0,0,'3a - EUR - local'!AP227/'3b - EUR - conv.'!AP227)</f>
        <v>0</v>
      </c>
      <c r="AQ227" s="349"/>
    </row>
    <row r="228" spans="1:43" customFormat="1" ht="15.75" outlineLevel="2">
      <c r="A228" s="211" t="str">
        <f>A203&amp;"."&amp;A220&amp;"."&amp;A204&amp;"."&amp;B228</f>
        <v>1.o.5.8</v>
      </c>
      <c r="B228">
        <v>8</v>
      </c>
      <c r="C228" t="str">
        <f>'1-GBP'!C228</f>
        <v/>
      </c>
      <c r="M228" s="286">
        <f>IF('3b - EUR - conv.'!M228=0,0,'3a - EUR - local'!M228/'3b - EUR - conv.'!M228)</f>
        <v>0</v>
      </c>
      <c r="N228" s="286">
        <f>IF('3b - EUR - conv.'!N228=0,0,'3a - EUR - local'!N228/'3b - EUR - conv.'!N228)</f>
        <v>0</v>
      </c>
      <c r="O228" s="286">
        <f>IF('3b - EUR - conv.'!O228=0,0,'3a - EUR - local'!O228/'3b - EUR - conv.'!O228)</f>
        <v>0</v>
      </c>
      <c r="P228" s="286">
        <f>IF('3b - EUR - conv.'!P228=0,0,'3a - EUR - local'!P228/'3b - EUR - conv.'!P228)</f>
        <v>0</v>
      </c>
      <c r="Q228" s="286">
        <f>IF('3b - EUR - conv.'!Q228=0,0,'3a - EUR - local'!Q228/'3b - EUR - conv.'!Q228)</f>
        <v>0</v>
      </c>
      <c r="R228" s="286">
        <f>IF('3b - EUR - conv.'!R228=0,0,'3a - EUR - local'!R228/'3b - EUR - conv.'!R228)</f>
        <v>0</v>
      </c>
      <c r="S228" s="286">
        <f>IF('3b - EUR - conv.'!S228=0,0,'3a - EUR - local'!S228/'3b - EUR - conv.'!S228)</f>
        <v>0</v>
      </c>
      <c r="T228" s="286">
        <f>IF('3b - EUR - conv.'!T228=0,0,'3a - EUR - local'!T228/'3b - EUR - conv.'!T228)</f>
        <v>0</v>
      </c>
      <c r="U228" s="286">
        <f>IF('3b - EUR - conv.'!U228=0,0,'3a - EUR - local'!U228/'3b - EUR - conv.'!U228)</f>
        <v>0</v>
      </c>
      <c r="V228" s="286">
        <f>IF('3b - EUR - conv.'!V228=0,0,'3a - EUR - local'!V228/'3b - EUR - conv.'!V228)</f>
        <v>0</v>
      </c>
      <c r="W228" s="286">
        <f>IF('3b - EUR - conv.'!W228=0,0,'3a - EUR - local'!W228/'3b - EUR - conv.'!W228)</f>
        <v>0</v>
      </c>
      <c r="X228" s="286">
        <f>IF('3b - EUR - conv.'!X228=0,0,'3a - EUR - local'!X228/'3b - EUR - conv.'!X228)</f>
        <v>0</v>
      </c>
      <c r="Y228" s="286">
        <f>IF('3b - EUR - conv.'!Y228=0,0,'3a - EUR - local'!Y228/'3b - EUR - conv.'!Y228)</f>
        <v>0</v>
      </c>
      <c r="Z228" s="286">
        <f>IF('3b - EUR - conv.'!Z228=0,0,'3a - EUR - local'!Z228/'3b - EUR - conv.'!Z228)</f>
        <v>0</v>
      </c>
      <c r="AA228" s="286">
        <f>IF('3b - EUR - conv.'!AA228=0,0,'3a - EUR - local'!AA228/'3b - EUR - conv.'!AA228)</f>
        <v>0</v>
      </c>
      <c r="AB228" s="286">
        <f>IF('3b - EUR - conv.'!AB228=0,0,'3a - EUR - local'!AB228/'3b - EUR - conv.'!AB228)</f>
        <v>0</v>
      </c>
      <c r="AC228" s="286">
        <f>IF('3b - EUR - conv.'!AC228=0,0,'3a - EUR - local'!AC228/'3b - EUR - conv.'!AC228)</f>
        <v>0</v>
      </c>
      <c r="AD228" s="286">
        <f>IF('3b - EUR - conv.'!AD228=0,0,'3a - EUR - local'!AD228/'3b - EUR - conv.'!AD228)</f>
        <v>0</v>
      </c>
      <c r="AE228" s="286">
        <f>IF('3b - EUR - conv.'!AE228=0,0,'3a - EUR - local'!AE228/'3b - EUR - conv.'!AE228)</f>
        <v>0</v>
      </c>
      <c r="AF228" s="286">
        <f>IF('3b - EUR - conv.'!AF228=0,0,'3a - EUR - local'!AF228/'3b - EUR - conv.'!AF228)</f>
        <v>0</v>
      </c>
      <c r="AG228" s="286">
        <f>IF('3b - EUR - conv.'!AG228=0,0,'3a - EUR - local'!AG228/'3b - EUR - conv.'!AG228)</f>
        <v>0</v>
      </c>
      <c r="AH228" s="286">
        <f>IF('3b - EUR - conv.'!AH228=0,0,'3a - EUR - local'!AH228/'3b - EUR - conv.'!AH228)</f>
        <v>0</v>
      </c>
      <c r="AI228" s="286">
        <f>IF('3b - EUR - conv.'!AI228=0,0,'3a - EUR - local'!AI228/'3b - EUR - conv.'!AI228)</f>
        <v>0</v>
      </c>
      <c r="AJ228" s="286">
        <f>IF('3b - EUR - conv.'!AJ228=0,0,'3a - EUR - local'!AJ228/'3b - EUR - conv.'!AJ228)</f>
        <v>0</v>
      </c>
      <c r="AK228" s="286">
        <f>IF('3b - EUR - conv.'!AK228=0,0,'3a - EUR - local'!AK228/'3b - EUR - conv.'!AK228)</f>
        <v>0</v>
      </c>
      <c r="AL228" s="286">
        <f>IF('3b - EUR - conv.'!AL228=0,0,'3a - EUR - local'!AL228/'3b - EUR - conv.'!AL228)</f>
        <v>0</v>
      </c>
      <c r="AM228" s="286">
        <f>IF('3b - EUR - conv.'!AM228=0,0,'3a - EUR - local'!AM228/'3b - EUR - conv.'!AM228)</f>
        <v>0</v>
      </c>
      <c r="AN228" s="286">
        <f>IF('3b - EUR - conv.'!AN228=0,0,'3a - EUR - local'!AN228/'3b - EUR - conv.'!AN228)</f>
        <v>0</v>
      </c>
      <c r="AO228" s="286">
        <f>IF('3b - EUR - conv.'!AO228=0,0,'3a - EUR - local'!AO228/'3b - EUR - conv.'!AO228)</f>
        <v>0</v>
      </c>
      <c r="AP228" s="286">
        <f>IF('3b - EUR - conv.'!AP228=0,0,'3a - EUR - local'!AP228/'3b - EUR - conv.'!AP228)</f>
        <v>0</v>
      </c>
      <c r="AQ228" s="349"/>
    </row>
    <row r="229" spans="1:43" customFormat="1" ht="15.75" outlineLevel="2">
      <c r="A229" s="211" t="str">
        <f>A203&amp;"."&amp;A220&amp;"."&amp;A204&amp;"."&amp;B229</f>
        <v>1.o.5.9</v>
      </c>
      <c r="B229">
        <v>9</v>
      </c>
      <c r="C229" t="str">
        <f>'1-GBP'!C229</f>
        <v/>
      </c>
      <c r="M229" s="286">
        <f>IF('3b - EUR - conv.'!M229=0,0,'3a - EUR - local'!M229/'3b - EUR - conv.'!M229)</f>
        <v>0</v>
      </c>
      <c r="N229" s="286">
        <f>IF('3b - EUR - conv.'!N229=0,0,'3a - EUR - local'!N229/'3b - EUR - conv.'!N229)</f>
        <v>0</v>
      </c>
      <c r="O229" s="286">
        <f>IF('3b - EUR - conv.'!O229=0,0,'3a - EUR - local'!O229/'3b - EUR - conv.'!O229)</f>
        <v>0</v>
      </c>
      <c r="P229" s="286">
        <f>IF('3b - EUR - conv.'!P229=0,0,'3a - EUR - local'!P229/'3b - EUR - conv.'!P229)</f>
        <v>0</v>
      </c>
      <c r="Q229" s="286">
        <f>IF('3b - EUR - conv.'!Q229=0,0,'3a - EUR - local'!Q229/'3b - EUR - conv.'!Q229)</f>
        <v>0</v>
      </c>
      <c r="R229" s="286">
        <f>IF('3b - EUR - conv.'!R229=0,0,'3a - EUR - local'!R229/'3b - EUR - conv.'!R229)</f>
        <v>0</v>
      </c>
      <c r="S229" s="286">
        <f>IF('3b - EUR - conv.'!S229=0,0,'3a - EUR - local'!S229/'3b - EUR - conv.'!S229)</f>
        <v>0</v>
      </c>
      <c r="T229" s="286">
        <f>IF('3b - EUR - conv.'!T229=0,0,'3a - EUR - local'!T229/'3b - EUR - conv.'!T229)</f>
        <v>0</v>
      </c>
      <c r="U229" s="286">
        <f>IF('3b - EUR - conv.'!U229=0,0,'3a - EUR - local'!U229/'3b - EUR - conv.'!U229)</f>
        <v>0</v>
      </c>
      <c r="V229" s="286">
        <f>IF('3b - EUR - conv.'!V229=0,0,'3a - EUR - local'!V229/'3b - EUR - conv.'!V229)</f>
        <v>0</v>
      </c>
      <c r="W229" s="286">
        <f>IF('3b - EUR - conv.'!W229=0,0,'3a - EUR - local'!W229/'3b - EUR - conv.'!W229)</f>
        <v>0</v>
      </c>
      <c r="X229" s="286">
        <f>IF('3b - EUR - conv.'!X229=0,0,'3a - EUR - local'!X229/'3b - EUR - conv.'!X229)</f>
        <v>0</v>
      </c>
      <c r="Y229" s="286">
        <f>IF('3b - EUR - conv.'!Y229=0,0,'3a - EUR - local'!Y229/'3b - EUR - conv.'!Y229)</f>
        <v>0</v>
      </c>
      <c r="Z229" s="286">
        <f>IF('3b - EUR - conv.'!Z229=0,0,'3a - EUR - local'!Z229/'3b - EUR - conv.'!Z229)</f>
        <v>0</v>
      </c>
      <c r="AA229" s="286">
        <f>IF('3b - EUR - conv.'!AA229=0,0,'3a - EUR - local'!AA229/'3b - EUR - conv.'!AA229)</f>
        <v>0</v>
      </c>
      <c r="AB229" s="286">
        <f>IF('3b - EUR - conv.'!AB229=0,0,'3a - EUR - local'!AB229/'3b - EUR - conv.'!AB229)</f>
        <v>0</v>
      </c>
      <c r="AC229" s="286">
        <f>IF('3b - EUR - conv.'!AC229=0,0,'3a - EUR - local'!AC229/'3b - EUR - conv.'!AC229)</f>
        <v>0</v>
      </c>
      <c r="AD229" s="286">
        <f>IF('3b - EUR - conv.'!AD229=0,0,'3a - EUR - local'!AD229/'3b - EUR - conv.'!AD229)</f>
        <v>0</v>
      </c>
      <c r="AE229" s="286">
        <f>IF('3b - EUR - conv.'!AE229=0,0,'3a - EUR - local'!AE229/'3b - EUR - conv.'!AE229)</f>
        <v>0</v>
      </c>
      <c r="AF229" s="286">
        <f>IF('3b - EUR - conv.'!AF229=0,0,'3a - EUR - local'!AF229/'3b - EUR - conv.'!AF229)</f>
        <v>0</v>
      </c>
      <c r="AG229" s="286">
        <f>IF('3b - EUR - conv.'!AG229=0,0,'3a - EUR - local'!AG229/'3b - EUR - conv.'!AG229)</f>
        <v>0</v>
      </c>
      <c r="AH229" s="286">
        <f>IF('3b - EUR - conv.'!AH229=0,0,'3a - EUR - local'!AH229/'3b - EUR - conv.'!AH229)</f>
        <v>0</v>
      </c>
      <c r="AI229" s="286">
        <f>IF('3b - EUR - conv.'!AI229=0,0,'3a - EUR - local'!AI229/'3b - EUR - conv.'!AI229)</f>
        <v>0</v>
      </c>
      <c r="AJ229" s="286">
        <f>IF('3b - EUR - conv.'!AJ229=0,0,'3a - EUR - local'!AJ229/'3b - EUR - conv.'!AJ229)</f>
        <v>0</v>
      </c>
      <c r="AK229" s="286">
        <f>IF('3b - EUR - conv.'!AK229=0,0,'3a - EUR - local'!AK229/'3b - EUR - conv.'!AK229)</f>
        <v>0</v>
      </c>
      <c r="AL229" s="286">
        <f>IF('3b - EUR - conv.'!AL229=0,0,'3a - EUR - local'!AL229/'3b - EUR - conv.'!AL229)</f>
        <v>0</v>
      </c>
      <c r="AM229" s="286">
        <f>IF('3b - EUR - conv.'!AM229=0,0,'3a - EUR - local'!AM229/'3b - EUR - conv.'!AM229)</f>
        <v>0</v>
      </c>
      <c r="AN229" s="286">
        <f>IF('3b - EUR - conv.'!AN229=0,0,'3a - EUR - local'!AN229/'3b - EUR - conv.'!AN229)</f>
        <v>0</v>
      </c>
      <c r="AO229" s="286">
        <f>IF('3b - EUR - conv.'!AO229=0,0,'3a - EUR - local'!AO229/'3b - EUR - conv.'!AO229)</f>
        <v>0</v>
      </c>
      <c r="AP229" s="286">
        <f>IF('3b - EUR - conv.'!AP229=0,0,'3a - EUR - local'!AP229/'3b - EUR - conv.'!AP229)</f>
        <v>0</v>
      </c>
      <c r="AQ229" s="349"/>
    </row>
    <row r="230" spans="1:43" customFormat="1" ht="15.75" outlineLevel="2">
      <c r="A230" s="211" t="str">
        <f>A203&amp;"."&amp;A220&amp;"."&amp;A204&amp;"."&amp;B230</f>
        <v>1.o.5.10</v>
      </c>
      <c r="B230">
        <v>10</v>
      </c>
      <c r="C230" t="str">
        <f>'1-GBP'!C230</f>
        <v/>
      </c>
      <c r="M230" s="286">
        <f>IF('3b - EUR - conv.'!M230=0,0,'3a - EUR - local'!M230/'3b - EUR - conv.'!M230)</f>
        <v>0</v>
      </c>
      <c r="N230" s="286">
        <f>IF('3b - EUR - conv.'!N230=0,0,'3a - EUR - local'!N230/'3b - EUR - conv.'!N230)</f>
        <v>0</v>
      </c>
      <c r="O230" s="286">
        <f>IF('3b - EUR - conv.'!O230=0,0,'3a - EUR - local'!O230/'3b - EUR - conv.'!O230)</f>
        <v>0</v>
      </c>
      <c r="P230" s="286">
        <f>IF('3b - EUR - conv.'!P230=0,0,'3a - EUR - local'!P230/'3b - EUR - conv.'!P230)</f>
        <v>0</v>
      </c>
      <c r="Q230" s="286">
        <f>IF('3b - EUR - conv.'!Q230=0,0,'3a - EUR - local'!Q230/'3b - EUR - conv.'!Q230)</f>
        <v>0</v>
      </c>
      <c r="R230" s="286">
        <f>IF('3b - EUR - conv.'!R230=0,0,'3a - EUR - local'!R230/'3b - EUR - conv.'!R230)</f>
        <v>0</v>
      </c>
      <c r="S230" s="286">
        <f>IF('3b - EUR - conv.'!S230=0,0,'3a - EUR - local'!S230/'3b - EUR - conv.'!S230)</f>
        <v>0</v>
      </c>
      <c r="T230" s="286">
        <f>IF('3b - EUR - conv.'!T230=0,0,'3a - EUR - local'!T230/'3b - EUR - conv.'!T230)</f>
        <v>0</v>
      </c>
      <c r="U230" s="286">
        <f>IF('3b - EUR - conv.'!U230=0,0,'3a - EUR - local'!U230/'3b - EUR - conv.'!U230)</f>
        <v>0</v>
      </c>
      <c r="V230" s="286">
        <f>IF('3b - EUR - conv.'!V230=0,0,'3a - EUR - local'!V230/'3b - EUR - conv.'!V230)</f>
        <v>0</v>
      </c>
      <c r="W230" s="286">
        <f>IF('3b - EUR - conv.'!W230=0,0,'3a - EUR - local'!W230/'3b - EUR - conv.'!W230)</f>
        <v>0</v>
      </c>
      <c r="X230" s="286">
        <f>IF('3b - EUR - conv.'!X230=0,0,'3a - EUR - local'!X230/'3b - EUR - conv.'!X230)</f>
        <v>0</v>
      </c>
      <c r="Y230" s="286">
        <f>IF('3b - EUR - conv.'!Y230=0,0,'3a - EUR - local'!Y230/'3b - EUR - conv.'!Y230)</f>
        <v>0</v>
      </c>
      <c r="Z230" s="286">
        <f>IF('3b - EUR - conv.'!Z230=0,0,'3a - EUR - local'!Z230/'3b - EUR - conv.'!Z230)</f>
        <v>0</v>
      </c>
      <c r="AA230" s="286">
        <f>IF('3b - EUR - conv.'!AA230=0,0,'3a - EUR - local'!AA230/'3b - EUR - conv.'!AA230)</f>
        <v>0</v>
      </c>
      <c r="AB230" s="286">
        <f>IF('3b - EUR - conv.'!AB230=0,0,'3a - EUR - local'!AB230/'3b - EUR - conv.'!AB230)</f>
        <v>0</v>
      </c>
      <c r="AC230" s="286">
        <f>IF('3b - EUR - conv.'!AC230=0,0,'3a - EUR - local'!AC230/'3b - EUR - conv.'!AC230)</f>
        <v>0</v>
      </c>
      <c r="AD230" s="286">
        <f>IF('3b - EUR - conv.'!AD230=0,0,'3a - EUR - local'!AD230/'3b - EUR - conv.'!AD230)</f>
        <v>0</v>
      </c>
      <c r="AE230" s="286">
        <f>IF('3b - EUR - conv.'!AE230=0,0,'3a - EUR - local'!AE230/'3b - EUR - conv.'!AE230)</f>
        <v>0</v>
      </c>
      <c r="AF230" s="286">
        <f>IF('3b - EUR - conv.'!AF230=0,0,'3a - EUR - local'!AF230/'3b - EUR - conv.'!AF230)</f>
        <v>0</v>
      </c>
      <c r="AG230" s="286">
        <f>IF('3b - EUR - conv.'!AG230=0,0,'3a - EUR - local'!AG230/'3b - EUR - conv.'!AG230)</f>
        <v>0</v>
      </c>
      <c r="AH230" s="286">
        <f>IF('3b - EUR - conv.'!AH230=0,0,'3a - EUR - local'!AH230/'3b - EUR - conv.'!AH230)</f>
        <v>0</v>
      </c>
      <c r="AI230" s="286">
        <f>IF('3b - EUR - conv.'!AI230=0,0,'3a - EUR - local'!AI230/'3b - EUR - conv.'!AI230)</f>
        <v>0</v>
      </c>
      <c r="AJ230" s="286">
        <f>IF('3b - EUR - conv.'!AJ230=0,0,'3a - EUR - local'!AJ230/'3b - EUR - conv.'!AJ230)</f>
        <v>0</v>
      </c>
      <c r="AK230" s="286">
        <f>IF('3b - EUR - conv.'!AK230=0,0,'3a - EUR - local'!AK230/'3b - EUR - conv.'!AK230)</f>
        <v>0</v>
      </c>
      <c r="AL230" s="286">
        <f>IF('3b - EUR - conv.'!AL230=0,0,'3a - EUR - local'!AL230/'3b - EUR - conv.'!AL230)</f>
        <v>0</v>
      </c>
      <c r="AM230" s="286">
        <f>IF('3b - EUR - conv.'!AM230=0,0,'3a - EUR - local'!AM230/'3b - EUR - conv.'!AM230)</f>
        <v>0</v>
      </c>
      <c r="AN230" s="286">
        <f>IF('3b - EUR - conv.'!AN230=0,0,'3a - EUR - local'!AN230/'3b - EUR - conv.'!AN230)</f>
        <v>0</v>
      </c>
      <c r="AO230" s="286">
        <f>IF('3b - EUR - conv.'!AO230=0,0,'3a - EUR - local'!AO230/'3b - EUR - conv.'!AO230)</f>
        <v>0</v>
      </c>
      <c r="AP230" s="286">
        <f>IF('3b - EUR - conv.'!AP230=0,0,'3a - EUR - local'!AP230/'3b - EUR - conv.'!AP230)</f>
        <v>0</v>
      </c>
      <c r="AQ230" s="349"/>
    </row>
    <row r="231" spans="1:43" customFormat="1" ht="15.75" outlineLevel="2">
      <c r="A231" s="211" t="str">
        <f>A203&amp;"."&amp;A220&amp;"."&amp;A204&amp;"."&amp;B231</f>
        <v>1.o.5.11</v>
      </c>
      <c r="B231">
        <v>11</v>
      </c>
      <c r="C231" t="str">
        <f>'1-GBP'!C231</f>
        <v/>
      </c>
      <c r="M231" s="286">
        <f>IF('3b - EUR - conv.'!M231=0,0,'3a - EUR - local'!M231/'3b - EUR - conv.'!M231)</f>
        <v>0</v>
      </c>
      <c r="N231" s="286">
        <f>IF('3b - EUR - conv.'!N231=0,0,'3a - EUR - local'!N231/'3b - EUR - conv.'!N231)</f>
        <v>0</v>
      </c>
      <c r="O231" s="286">
        <f>IF('3b - EUR - conv.'!O231=0,0,'3a - EUR - local'!O231/'3b - EUR - conv.'!O231)</f>
        <v>0</v>
      </c>
      <c r="P231" s="286">
        <f>IF('3b - EUR - conv.'!P231=0,0,'3a - EUR - local'!P231/'3b - EUR - conv.'!P231)</f>
        <v>0</v>
      </c>
      <c r="Q231" s="286">
        <f>IF('3b - EUR - conv.'!Q231=0,0,'3a - EUR - local'!Q231/'3b - EUR - conv.'!Q231)</f>
        <v>0</v>
      </c>
      <c r="R231" s="286">
        <f>IF('3b - EUR - conv.'!R231=0,0,'3a - EUR - local'!R231/'3b - EUR - conv.'!R231)</f>
        <v>0</v>
      </c>
      <c r="S231" s="286">
        <f>IF('3b - EUR - conv.'!S231=0,0,'3a - EUR - local'!S231/'3b - EUR - conv.'!S231)</f>
        <v>0</v>
      </c>
      <c r="T231" s="286">
        <f>IF('3b - EUR - conv.'!T231=0,0,'3a - EUR - local'!T231/'3b - EUR - conv.'!T231)</f>
        <v>0</v>
      </c>
      <c r="U231" s="286">
        <f>IF('3b - EUR - conv.'!U231=0,0,'3a - EUR - local'!U231/'3b - EUR - conv.'!U231)</f>
        <v>0</v>
      </c>
      <c r="V231" s="286">
        <f>IF('3b - EUR - conv.'!V231=0,0,'3a - EUR - local'!V231/'3b - EUR - conv.'!V231)</f>
        <v>0</v>
      </c>
      <c r="W231" s="286">
        <f>IF('3b - EUR - conv.'!W231=0,0,'3a - EUR - local'!W231/'3b - EUR - conv.'!W231)</f>
        <v>0</v>
      </c>
      <c r="X231" s="286">
        <f>IF('3b - EUR - conv.'!X231=0,0,'3a - EUR - local'!X231/'3b - EUR - conv.'!X231)</f>
        <v>0</v>
      </c>
      <c r="Y231" s="286">
        <f>IF('3b - EUR - conv.'!Y231=0,0,'3a - EUR - local'!Y231/'3b - EUR - conv.'!Y231)</f>
        <v>0</v>
      </c>
      <c r="Z231" s="286">
        <f>IF('3b - EUR - conv.'!Z231=0,0,'3a - EUR - local'!Z231/'3b - EUR - conv.'!Z231)</f>
        <v>0</v>
      </c>
      <c r="AA231" s="286">
        <f>IF('3b - EUR - conv.'!AA231=0,0,'3a - EUR - local'!AA231/'3b - EUR - conv.'!AA231)</f>
        <v>0</v>
      </c>
      <c r="AB231" s="286">
        <f>IF('3b - EUR - conv.'!AB231=0,0,'3a - EUR - local'!AB231/'3b - EUR - conv.'!AB231)</f>
        <v>0</v>
      </c>
      <c r="AC231" s="286">
        <f>IF('3b - EUR - conv.'!AC231=0,0,'3a - EUR - local'!AC231/'3b - EUR - conv.'!AC231)</f>
        <v>0</v>
      </c>
      <c r="AD231" s="286">
        <f>IF('3b - EUR - conv.'!AD231=0,0,'3a - EUR - local'!AD231/'3b - EUR - conv.'!AD231)</f>
        <v>0</v>
      </c>
      <c r="AE231" s="286">
        <f>IF('3b - EUR - conv.'!AE231=0,0,'3a - EUR - local'!AE231/'3b - EUR - conv.'!AE231)</f>
        <v>0</v>
      </c>
      <c r="AF231" s="286">
        <f>IF('3b - EUR - conv.'!AF231=0,0,'3a - EUR - local'!AF231/'3b - EUR - conv.'!AF231)</f>
        <v>0</v>
      </c>
      <c r="AG231" s="286">
        <f>IF('3b - EUR - conv.'!AG231=0,0,'3a - EUR - local'!AG231/'3b - EUR - conv.'!AG231)</f>
        <v>0</v>
      </c>
      <c r="AH231" s="286">
        <f>IF('3b - EUR - conv.'!AH231=0,0,'3a - EUR - local'!AH231/'3b - EUR - conv.'!AH231)</f>
        <v>0</v>
      </c>
      <c r="AI231" s="286">
        <f>IF('3b - EUR - conv.'!AI231=0,0,'3a - EUR - local'!AI231/'3b - EUR - conv.'!AI231)</f>
        <v>0</v>
      </c>
      <c r="AJ231" s="286">
        <f>IF('3b - EUR - conv.'!AJ231=0,0,'3a - EUR - local'!AJ231/'3b - EUR - conv.'!AJ231)</f>
        <v>0</v>
      </c>
      <c r="AK231" s="286">
        <f>IF('3b - EUR - conv.'!AK231=0,0,'3a - EUR - local'!AK231/'3b - EUR - conv.'!AK231)</f>
        <v>0</v>
      </c>
      <c r="AL231" s="286">
        <f>IF('3b - EUR - conv.'!AL231=0,0,'3a - EUR - local'!AL231/'3b - EUR - conv.'!AL231)</f>
        <v>0</v>
      </c>
      <c r="AM231" s="286">
        <f>IF('3b - EUR - conv.'!AM231=0,0,'3a - EUR - local'!AM231/'3b - EUR - conv.'!AM231)</f>
        <v>0</v>
      </c>
      <c r="AN231" s="286">
        <f>IF('3b - EUR - conv.'!AN231=0,0,'3a - EUR - local'!AN231/'3b - EUR - conv.'!AN231)</f>
        <v>0</v>
      </c>
      <c r="AO231" s="286">
        <f>IF('3b - EUR - conv.'!AO231=0,0,'3a - EUR - local'!AO231/'3b - EUR - conv.'!AO231)</f>
        <v>0</v>
      </c>
      <c r="AP231" s="286">
        <f>IF('3b - EUR - conv.'!AP231=0,0,'3a - EUR - local'!AP231/'3b - EUR - conv.'!AP231)</f>
        <v>0</v>
      </c>
      <c r="AQ231" s="349"/>
    </row>
    <row r="232" spans="1:43" customFormat="1" ht="15.75" outlineLevel="2">
      <c r="A232" s="211" t="str">
        <f>A203&amp;"."&amp;A220&amp;"."&amp;A204&amp;"."&amp;B232</f>
        <v>1.o.5.12</v>
      </c>
      <c r="B232">
        <v>12</v>
      </c>
      <c r="C232" t="str">
        <f>'1-GBP'!C232</f>
        <v/>
      </c>
      <c r="M232" s="286">
        <f>IF('3b - EUR - conv.'!M232=0,0,'3a - EUR - local'!M232/'3b - EUR - conv.'!M232)</f>
        <v>0</v>
      </c>
      <c r="N232" s="286">
        <f>IF('3b - EUR - conv.'!N232=0,0,'3a - EUR - local'!N232/'3b - EUR - conv.'!N232)</f>
        <v>0</v>
      </c>
      <c r="O232" s="286">
        <f>IF('3b - EUR - conv.'!O232=0,0,'3a - EUR - local'!O232/'3b - EUR - conv.'!O232)</f>
        <v>0</v>
      </c>
      <c r="P232" s="286">
        <f>IF('3b - EUR - conv.'!P232=0,0,'3a - EUR - local'!P232/'3b - EUR - conv.'!P232)</f>
        <v>0</v>
      </c>
      <c r="Q232" s="286">
        <f>IF('3b - EUR - conv.'!Q232=0,0,'3a - EUR - local'!Q232/'3b - EUR - conv.'!Q232)</f>
        <v>0</v>
      </c>
      <c r="R232" s="286">
        <f>IF('3b - EUR - conv.'!R232=0,0,'3a - EUR - local'!R232/'3b - EUR - conv.'!R232)</f>
        <v>0</v>
      </c>
      <c r="S232" s="286">
        <f>IF('3b - EUR - conv.'!S232=0,0,'3a - EUR - local'!S232/'3b - EUR - conv.'!S232)</f>
        <v>0</v>
      </c>
      <c r="T232" s="286">
        <f>IF('3b - EUR - conv.'!T232=0,0,'3a - EUR - local'!T232/'3b - EUR - conv.'!T232)</f>
        <v>0</v>
      </c>
      <c r="U232" s="286">
        <f>IF('3b - EUR - conv.'!U232=0,0,'3a - EUR - local'!U232/'3b - EUR - conv.'!U232)</f>
        <v>0</v>
      </c>
      <c r="V232" s="286">
        <f>IF('3b - EUR - conv.'!V232=0,0,'3a - EUR - local'!V232/'3b - EUR - conv.'!V232)</f>
        <v>0</v>
      </c>
      <c r="W232" s="286">
        <f>IF('3b - EUR - conv.'!W232=0,0,'3a - EUR - local'!W232/'3b - EUR - conv.'!W232)</f>
        <v>0</v>
      </c>
      <c r="X232" s="286">
        <f>IF('3b - EUR - conv.'!X232=0,0,'3a - EUR - local'!X232/'3b - EUR - conv.'!X232)</f>
        <v>0</v>
      </c>
      <c r="Y232" s="286">
        <f>IF('3b - EUR - conv.'!Y232=0,0,'3a - EUR - local'!Y232/'3b - EUR - conv.'!Y232)</f>
        <v>0</v>
      </c>
      <c r="Z232" s="286">
        <f>IF('3b - EUR - conv.'!Z232=0,0,'3a - EUR - local'!Z232/'3b - EUR - conv.'!Z232)</f>
        <v>0</v>
      </c>
      <c r="AA232" s="286">
        <f>IF('3b - EUR - conv.'!AA232=0,0,'3a - EUR - local'!AA232/'3b - EUR - conv.'!AA232)</f>
        <v>0</v>
      </c>
      <c r="AB232" s="286">
        <f>IF('3b - EUR - conv.'!AB232=0,0,'3a - EUR - local'!AB232/'3b - EUR - conv.'!AB232)</f>
        <v>0</v>
      </c>
      <c r="AC232" s="286">
        <f>IF('3b - EUR - conv.'!AC232=0,0,'3a - EUR - local'!AC232/'3b - EUR - conv.'!AC232)</f>
        <v>0</v>
      </c>
      <c r="AD232" s="286">
        <f>IF('3b - EUR - conv.'!AD232=0,0,'3a - EUR - local'!AD232/'3b - EUR - conv.'!AD232)</f>
        <v>0</v>
      </c>
      <c r="AE232" s="286">
        <f>IF('3b - EUR - conv.'!AE232=0,0,'3a - EUR - local'!AE232/'3b - EUR - conv.'!AE232)</f>
        <v>0</v>
      </c>
      <c r="AF232" s="286">
        <f>IF('3b - EUR - conv.'!AF232=0,0,'3a - EUR - local'!AF232/'3b - EUR - conv.'!AF232)</f>
        <v>0</v>
      </c>
      <c r="AG232" s="286">
        <f>IF('3b - EUR - conv.'!AG232=0,0,'3a - EUR - local'!AG232/'3b - EUR - conv.'!AG232)</f>
        <v>0</v>
      </c>
      <c r="AH232" s="286">
        <f>IF('3b - EUR - conv.'!AH232=0,0,'3a - EUR - local'!AH232/'3b - EUR - conv.'!AH232)</f>
        <v>0</v>
      </c>
      <c r="AI232" s="286">
        <f>IF('3b - EUR - conv.'!AI232=0,0,'3a - EUR - local'!AI232/'3b - EUR - conv.'!AI232)</f>
        <v>0</v>
      </c>
      <c r="AJ232" s="286">
        <f>IF('3b - EUR - conv.'!AJ232=0,0,'3a - EUR - local'!AJ232/'3b - EUR - conv.'!AJ232)</f>
        <v>0</v>
      </c>
      <c r="AK232" s="286">
        <f>IF('3b - EUR - conv.'!AK232=0,0,'3a - EUR - local'!AK232/'3b - EUR - conv.'!AK232)</f>
        <v>0</v>
      </c>
      <c r="AL232" s="286">
        <f>IF('3b - EUR - conv.'!AL232=0,0,'3a - EUR - local'!AL232/'3b - EUR - conv.'!AL232)</f>
        <v>0</v>
      </c>
      <c r="AM232" s="286">
        <f>IF('3b - EUR - conv.'!AM232=0,0,'3a - EUR - local'!AM232/'3b - EUR - conv.'!AM232)</f>
        <v>0</v>
      </c>
      <c r="AN232" s="286">
        <f>IF('3b - EUR - conv.'!AN232=0,0,'3a - EUR - local'!AN232/'3b - EUR - conv.'!AN232)</f>
        <v>0</v>
      </c>
      <c r="AO232" s="286">
        <f>IF('3b - EUR - conv.'!AO232=0,0,'3a - EUR - local'!AO232/'3b - EUR - conv.'!AO232)</f>
        <v>0</v>
      </c>
      <c r="AP232" s="286">
        <f>IF('3b - EUR - conv.'!AP232=0,0,'3a - EUR - local'!AP232/'3b - EUR - conv.'!AP232)</f>
        <v>0</v>
      </c>
      <c r="AQ232" s="349"/>
    </row>
    <row r="233" spans="1:43" customFormat="1" ht="15.75" outlineLevel="1">
      <c r="A233" s="212"/>
      <c r="B233" s="201">
        <f>B232-COUNTIFS(C221:C232,"")</f>
        <v>0</v>
      </c>
      <c r="C233" s="201" t="s">
        <v>285</v>
      </c>
      <c r="D233" s="201"/>
      <c r="E233" s="201"/>
      <c r="F233" s="201"/>
      <c r="G233" s="201"/>
      <c r="H233" s="201"/>
      <c r="I233" s="201"/>
      <c r="J233" s="201"/>
      <c r="K233" s="201"/>
      <c r="L233" s="201"/>
      <c r="M233" s="280">
        <f>SUM(M221:M232)</f>
        <v>0</v>
      </c>
      <c r="N233" s="280">
        <f t="shared" ref="N233" si="328">SUM(N221:N232)</f>
        <v>0</v>
      </c>
      <c r="O233" s="280">
        <f t="shared" ref="O233" si="329">SUM(O221:O232)</f>
        <v>0</v>
      </c>
      <c r="P233" s="280">
        <f t="shared" ref="P233" si="330">SUM(P221:P232)</f>
        <v>0</v>
      </c>
      <c r="Q233" s="280">
        <f t="shared" ref="Q233" si="331">SUM(Q221:Q232)</f>
        <v>0</v>
      </c>
      <c r="R233" s="280">
        <f t="shared" ref="R233" si="332">SUM(R221:R232)</f>
        <v>0</v>
      </c>
      <c r="S233" s="280">
        <f t="shared" ref="S233" si="333">SUM(S221:S232)</f>
        <v>0</v>
      </c>
      <c r="T233" s="280">
        <f t="shared" ref="T233" si="334">SUM(T221:T232)</f>
        <v>0</v>
      </c>
      <c r="U233" s="280">
        <f t="shared" ref="U233" si="335">SUM(U221:U232)</f>
        <v>0</v>
      </c>
      <c r="V233" s="280">
        <f t="shared" ref="V233" si="336">SUM(V221:V232)</f>
        <v>0</v>
      </c>
      <c r="W233" s="280">
        <f t="shared" ref="W233" si="337">SUM(W221:W232)</f>
        <v>0</v>
      </c>
      <c r="X233" s="280">
        <f t="shared" ref="X233" si="338">SUM(X221:X232)</f>
        <v>0</v>
      </c>
      <c r="Y233" s="280">
        <f t="shared" ref="Y233" si="339">SUM(Y221:Y232)</f>
        <v>0</v>
      </c>
      <c r="Z233" s="280">
        <f t="shared" ref="Z233" si="340">SUM(Z221:Z232)</f>
        <v>0</v>
      </c>
      <c r="AA233" s="280">
        <f t="shared" ref="AA233" si="341">SUM(AA221:AA232)</f>
        <v>0</v>
      </c>
      <c r="AB233" s="280">
        <f t="shared" ref="AB233" si="342">SUM(AB221:AB232)</f>
        <v>0</v>
      </c>
      <c r="AC233" s="280">
        <f t="shared" ref="AC233" si="343">SUM(AC221:AC232)</f>
        <v>0</v>
      </c>
      <c r="AD233" s="280">
        <f t="shared" ref="AD233" si="344">SUM(AD221:AD232)</f>
        <v>0</v>
      </c>
      <c r="AE233" s="280">
        <f t="shared" ref="AE233" si="345">SUM(AE221:AE232)</f>
        <v>0</v>
      </c>
      <c r="AF233" s="280">
        <f t="shared" ref="AF233" si="346">SUM(AF221:AF232)</f>
        <v>0</v>
      </c>
      <c r="AG233" s="280">
        <f t="shared" ref="AG233" si="347">SUM(AG221:AG232)</f>
        <v>0</v>
      </c>
      <c r="AH233" s="280">
        <f t="shared" ref="AH233" si="348">SUM(AH221:AH232)</f>
        <v>0</v>
      </c>
      <c r="AI233" s="280">
        <f t="shared" ref="AI233" si="349">SUM(AI221:AI232)</f>
        <v>0</v>
      </c>
      <c r="AJ233" s="280">
        <f t="shared" ref="AJ233" si="350">SUM(AJ221:AJ232)</f>
        <v>0</v>
      </c>
      <c r="AK233" s="280">
        <f t="shared" ref="AK233" si="351">SUM(AK221:AK232)</f>
        <v>0</v>
      </c>
      <c r="AL233" s="280">
        <f t="shared" ref="AL233" si="352">SUM(AL221:AL232)</f>
        <v>0</v>
      </c>
      <c r="AM233" s="280">
        <f t="shared" ref="AM233" si="353">SUM(AM221:AM232)</f>
        <v>0</v>
      </c>
      <c r="AN233" s="280">
        <f t="shared" ref="AN233" si="354">SUM(AN221:AN232)</f>
        <v>0</v>
      </c>
      <c r="AO233" s="280">
        <f t="shared" ref="AO233" si="355">SUM(AO221:AO232)</f>
        <v>0</v>
      </c>
      <c r="AP233" s="280">
        <f t="shared" ref="AP233" si="356">SUM(AP221:AP232)</f>
        <v>0</v>
      </c>
    </row>
    <row r="234" spans="1:43" customFormat="1" ht="15.75" outlineLevel="1">
      <c r="A234" s="221"/>
      <c r="B234" s="222"/>
      <c r="C234" s="222"/>
      <c r="D234" s="222"/>
      <c r="E234" s="222"/>
      <c r="F234" s="222"/>
      <c r="G234" s="222"/>
      <c r="H234" s="222"/>
      <c r="I234" s="222"/>
      <c r="J234" s="222"/>
      <c r="K234" s="222"/>
      <c r="L234" s="222"/>
      <c r="M234" s="317"/>
      <c r="N234" s="317"/>
      <c r="O234" s="317"/>
      <c r="P234" s="317"/>
      <c r="Q234" s="317"/>
      <c r="R234" s="317"/>
      <c r="S234" s="317"/>
      <c r="T234" s="317"/>
      <c r="U234" s="317"/>
      <c r="V234" s="317"/>
      <c r="W234" s="317"/>
      <c r="X234" s="317"/>
      <c r="Y234" s="317"/>
      <c r="Z234" s="317"/>
      <c r="AA234" s="317"/>
      <c r="AB234" s="317"/>
      <c r="AC234" s="317"/>
      <c r="AD234" s="317"/>
      <c r="AE234" s="317"/>
      <c r="AF234" s="317"/>
      <c r="AG234" s="317"/>
      <c r="AH234" s="317"/>
      <c r="AI234" s="317"/>
      <c r="AJ234" s="317"/>
      <c r="AK234" s="317"/>
      <c r="AL234" s="317"/>
      <c r="AM234" s="317"/>
      <c r="AN234" s="317"/>
      <c r="AO234" s="317"/>
      <c r="AP234" s="317"/>
    </row>
    <row r="235" spans="1:43" customFormat="1" ht="15.75" outlineLevel="1">
      <c r="A235" s="220" t="s">
        <v>254</v>
      </c>
      <c r="B235" s="220" t="s">
        <v>287</v>
      </c>
      <c r="C235" s="220" t="s">
        <v>284</v>
      </c>
      <c r="D235" s="220"/>
      <c r="E235" s="220"/>
      <c r="F235" s="220"/>
      <c r="G235" s="220"/>
      <c r="H235" s="220"/>
      <c r="I235" s="220"/>
      <c r="J235" s="220"/>
      <c r="K235" s="220"/>
      <c r="L235" s="220"/>
      <c r="M235" s="315"/>
      <c r="N235" s="315"/>
      <c r="O235" s="315"/>
      <c r="P235" s="315"/>
      <c r="Q235" s="315"/>
      <c r="R235" s="315"/>
      <c r="S235" s="315"/>
      <c r="T235" s="315"/>
      <c r="U235" s="315"/>
      <c r="V235" s="315"/>
      <c r="W235" s="315"/>
      <c r="X235" s="315"/>
      <c r="Y235" s="315"/>
      <c r="Z235" s="315"/>
      <c r="AA235" s="315"/>
      <c r="AB235" s="315"/>
      <c r="AC235" s="315"/>
      <c r="AD235" s="315"/>
      <c r="AE235" s="315"/>
      <c r="AF235" s="315"/>
      <c r="AG235" s="315"/>
      <c r="AH235" s="315"/>
      <c r="AI235" s="315"/>
      <c r="AJ235" s="315"/>
      <c r="AK235" s="315"/>
      <c r="AL235" s="315"/>
      <c r="AM235" s="315"/>
      <c r="AN235" s="315"/>
      <c r="AO235" s="315"/>
      <c r="AP235" s="315"/>
    </row>
    <row r="236" spans="1:43" customFormat="1" ht="15.75" outlineLevel="2">
      <c r="A236" s="211" t="str">
        <f>A203&amp;"."&amp;A235&amp;"."&amp;A204&amp;"."&amp;B236</f>
        <v>1.d.5.1</v>
      </c>
      <c r="B236">
        <v>1</v>
      </c>
      <c r="C236" t="str">
        <f>'1-GBP'!C236</f>
        <v/>
      </c>
      <c r="M236" s="286">
        <f>IF('3b - EUR - conv.'!M236=0,0,'3a - EUR - local'!M236/'3b - EUR - conv.'!M236)</f>
        <v>0</v>
      </c>
      <c r="N236" s="286">
        <f>IF('3b - EUR - conv.'!N236=0,0,'3a - EUR - local'!N236/'3b - EUR - conv.'!N236)</f>
        <v>0</v>
      </c>
      <c r="O236" s="286">
        <f>IF('3b - EUR - conv.'!O236=0,0,'3a - EUR - local'!O236/'3b - EUR - conv.'!O236)</f>
        <v>0</v>
      </c>
      <c r="P236" s="286">
        <f>IF('3b - EUR - conv.'!P236=0,0,'3a - EUR - local'!P236/'3b - EUR - conv.'!P236)</f>
        <v>0</v>
      </c>
      <c r="Q236" s="286">
        <f>IF('3b - EUR - conv.'!Q236=0,0,'3a - EUR - local'!Q236/'3b - EUR - conv.'!Q236)</f>
        <v>0</v>
      </c>
      <c r="R236" s="286">
        <f>IF('3b - EUR - conv.'!R236=0,0,'3a - EUR - local'!R236/'3b - EUR - conv.'!R236)</f>
        <v>0</v>
      </c>
      <c r="S236" s="286">
        <f>IF('3b - EUR - conv.'!S236=0,0,'3a - EUR - local'!S236/'3b - EUR - conv.'!S236)</f>
        <v>0</v>
      </c>
      <c r="T236" s="286">
        <f>IF('3b - EUR - conv.'!T236=0,0,'3a - EUR - local'!T236/'3b - EUR - conv.'!T236)</f>
        <v>0</v>
      </c>
      <c r="U236" s="286">
        <f>IF('3b - EUR - conv.'!U236=0,0,'3a - EUR - local'!U236/'3b - EUR - conv.'!U236)</f>
        <v>0</v>
      </c>
      <c r="V236" s="286">
        <f>IF('3b - EUR - conv.'!V236=0,0,'3a - EUR - local'!V236/'3b - EUR - conv.'!V236)</f>
        <v>0</v>
      </c>
      <c r="W236" s="286">
        <f>IF('3b - EUR - conv.'!W236=0,0,'3a - EUR - local'!W236/'3b - EUR - conv.'!W236)</f>
        <v>0</v>
      </c>
      <c r="X236" s="286">
        <f>IF('3b - EUR - conv.'!X236=0,0,'3a - EUR - local'!X236/'3b - EUR - conv.'!X236)</f>
        <v>0</v>
      </c>
      <c r="Y236" s="286">
        <f>IF('3b - EUR - conv.'!Y236=0,0,'3a - EUR - local'!Y236/'3b - EUR - conv.'!Y236)</f>
        <v>0</v>
      </c>
      <c r="Z236" s="286">
        <f>IF('3b - EUR - conv.'!Z236=0,0,'3a - EUR - local'!Z236/'3b - EUR - conv.'!Z236)</f>
        <v>0</v>
      </c>
      <c r="AA236" s="286">
        <f>IF('3b - EUR - conv.'!AA236=0,0,'3a - EUR - local'!AA236/'3b - EUR - conv.'!AA236)</f>
        <v>0</v>
      </c>
      <c r="AB236" s="286">
        <f>IF('3b - EUR - conv.'!AB236=0,0,'3a - EUR - local'!AB236/'3b - EUR - conv.'!AB236)</f>
        <v>0</v>
      </c>
      <c r="AC236" s="286">
        <f>IF('3b - EUR - conv.'!AC236=0,0,'3a - EUR - local'!AC236/'3b - EUR - conv.'!AC236)</f>
        <v>0</v>
      </c>
      <c r="AD236" s="286">
        <f>IF('3b - EUR - conv.'!AD236=0,0,'3a - EUR - local'!AD236/'3b - EUR - conv.'!AD236)</f>
        <v>0</v>
      </c>
      <c r="AE236" s="286">
        <f>IF('3b - EUR - conv.'!AE236=0,0,'3a - EUR - local'!AE236/'3b - EUR - conv.'!AE236)</f>
        <v>0</v>
      </c>
      <c r="AF236" s="286">
        <f>IF('3b - EUR - conv.'!AF236=0,0,'3a - EUR - local'!AF236/'3b - EUR - conv.'!AF236)</f>
        <v>0</v>
      </c>
      <c r="AG236" s="286">
        <f>IF('3b - EUR - conv.'!AG236=0,0,'3a - EUR - local'!AG236/'3b - EUR - conv.'!AG236)</f>
        <v>0</v>
      </c>
      <c r="AH236" s="286">
        <f>IF('3b - EUR - conv.'!AH236=0,0,'3a - EUR - local'!AH236/'3b - EUR - conv.'!AH236)</f>
        <v>0</v>
      </c>
      <c r="AI236" s="286">
        <f>IF('3b - EUR - conv.'!AI236=0,0,'3a - EUR - local'!AI236/'3b - EUR - conv.'!AI236)</f>
        <v>0</v>
      </c>
      <c r="AJ236" s="286">
        <f>IF('3b - EUR - conv.'!AJ236=0,0,'3a - EUR - local'!AJ236/'3b - EUR - conv.'!AJ236)</f>
        <v>0</v>
      </c>
      <c r="AK236" s="286">
        <f>IF('3b - EUR - conv.'!AK236=0,0,'3a - EUR - local'!AK236/'3b - EUR - conv.'!AK236)</f>
        <v>0</v>
      </c>
      <c r="AL236" s="286">
        <f>IF('3b - EUR - conv.'!AL236=0,0,'3a - EUR - local'!AL236/'3b - EUR - conv.'!AL236)</f>
        <v>0</v>
      </c>
      <c r="AM236" s="286">
        <f>IF('3b - EUR - conv.'!AM236=0,0,'3a - EUR - local'!AM236/'3b - EUR - conv.'!AM236)</f>
        <v>0</v>
      </c>
      <c r="AN236" s="286">
        <f>IF('3b - EUR - conv.'!AN236=0,0,'3a - EUR - local'!AN236/'3b - EUR - conv.'!AN236)</f>
        <v>0</v>
      </c>
      <c r="AO236" s="286">
        <f>IF('3b - EUR - conv.'!AO236=0,0,'3a - EUR - local'!AO236/'3b - EUR - conv.'!AO236)</f>
        <v>0</v>
      </c>
      <c r="AP236" s="286">
        <f>IF('3b - EUR - conv.'!AP236=0,0,'3a - EUR - local'!AP236/'3b - EUR - conv.'!AP236)</f>
        <v>0</v>
      </c>
      <c r="AQ236" s="349"/>
    </row>
    <row r="237" spans="1:43" customFormat="1" ht="15.75" outlineLevel="2">
      <c r="A237" s="211" t="str">
        <f>A203&amp;"."&amp;A235&amp;"."&amp;A204&amp;"."&amp;B237</f>
        <v>1.d.5.2</v>
      </c>
      <c r="B237">
        <v>2</v>
      </c>
      <c r="C237" t="str">
        <f>'1-GBP'!C237</f>
        <v/>
      </c>
      <c r="M237" s="286">
        <f>IF('3b - EUR - conv.'!M237=0,0,'3a - EUR - local'!M237/'3b - EUR - conv.'!M237)</f>
        <v>0</v>
      </c>
      <c r="N237" s="286">
        <f>IF('3b - EUR - conv.'!N237=0,0,'3a - EUR - local'!N237/'3b - EUR - conv.'!N237)</f>
        <v>0</v>
      </c>
      <c r="O237" s="286">
        <f>IF('3b - EUR - conv.'!O237=0,0,'3a - EUR - local'!O237/'3b - EUR - conv.'!O237)</f>
        <v>0</v>
      </c>
      <c r="P237" s="286">
        <f>IF('3b - EUR - conv.'!P237=0,0,'3a - EUR - local'!P237/'3b - EUR - conv.'!P237)</f>
        <v>0</v>
      </c>
      <c r="Q237" s="286">
        <f>IF('3b - EUR - conv.'!Q237=0,0,'3a - EUR - local'!Q237/'3b - EUR - conv.'!Q237)</f>
        <v>0</v>
      </c>
      <c r="R237" s="286">
        <f>IF('3b - EUR - conv.'!R237=0,0,'3a - EUR - local'!R237/'3b - EUR - conv.'!R237)</f>
        <v>0</v>
      </c>
      <c r="S237" s="286">
        <f>IF('3b - EUR - conv.'!S237=0,0,'3a - EUR - local'!S237/'3b - EUR - conv.'!S237)</f>
        <v>0</v>
      </c>
      <c r="T237" s="286">
        <f>IF('3b - EUR - conv.'!T237=0,0,'3a - EUR - local'!T237/'3b - EUR - conv.'!T237)</f>
        <v>0</v>
      </c>
      <c r="U237" s="286">
        <f>IF('3b - EUR - conv.'!U237=0,0,'3a - EUR - local'!U237/'3b - EUR - conv.'!U237)</f>
        <v>0</v>
      </c>
      <c r="V237" s="286">
        <f>IF('3b - EUR - conv.'!V237=0,0,'3a - EUR - local'!V237/'3b - EUR - conv.'!V237)</f>
        <v>0</v>
      </c>
      <c r="W237" s="286">
        <f>IF('3b - EUR - conv.'!W237=0,0,'3a - EUR - local'!W237/'3b - EUR - conv.'!W237)</f>
        <v>0</v>
      </c>
      <c r="X237" s="286">
        <f>IF('3b - EUR - conv.'!X237=0,0,'3a - EUR - local'!X237/'3b - EUR - conv.'!X237)</f>
        <v>0</v>
      </c>
      <c r="Y237" s="286">
        <f>IF('3b - EUR - conv.'!Y237=0,0,'3a - EUR - local'!Y237/'3b - EUR - conv.'!Y237)</f>
        <v>0</v>
      </c>
      <c r="Z237" s="286">
        <f>IF('3b - EUR - conv.'!Z237=0,0,'3a - EUR - local'!Z237/'3b - EUR - conv.'!Z237)</f>
        <v>0</v>
      </c>
      <c r="AA237" s="286">
        <f>IF('3b - EUR - conv.'!AA237=0,0,'3a - EUR - local'!AA237/'3b - EUR - conv.'!AA237)</f>
        <v>0</v>
      </c>
      <c r="AB237" s="286">
        <f>IF('3b - EUR - conv.'!AB237=0,0,'3a - EUR - local'!AB237/'3b - EUR - conv.'!AB237)</f>
        <v>0</v>
      </c>
      <c r="AC237" s="286">
        <f>IF('3b - EUR - conv.'!AC237=0,0,'3a - EUR - local'!AC237/'3b - EUR - conv.'!AC237)</f>
        <v>0</v>
      </c>
      <c r="AD237" s="286">
        <f>IF('3b - EUR - conv.'!AD237=0,0,'3a - EUR - local'!AD237/'3b - EUR - conv.'!AD237)</f>
        <v>0</v>
      </c>
      <c r="AE237" s="286">
        <f>IF('3b - EUR - conv.'!AE237=0,0,'3a - EUR - local'!AE237/'3b - EUR - conv.'!AE237)</f>
        <v>0</v>
      </c>
      <c r="AF237" s="286">
        <f>IF('3b - EUR - conv.'!AF237=0,0,'3a - EUR - local'!AF237/'3b - EUR - conv.'!AF237)</f>
        <v>0</v>
      </c>
      <c r="AG237" s="286">
        <f>IF('3b - EUR - conv.'!AG237=0,0,'3a - EUR - local'!AG237/'3b - EUR - conv.'!AG237)</f>
        <v>0</v>
      </c>
      <c r="AH237" s="286">
        <f>IF('3b - EUR - conv.'!AH237=0,0,'3a - EUR - local'!AH237/'3b - EUR - conv.'!AH237)</f>
        <v>0</v>
      </c>
      <c r="AI237" s="286">
        <f>IF('3b - EUR - conv.'!AI237=0,0,'3a - EUR - local'!AI237/'3b - EUR - conv.'!AI237)</f>
        <v>0</v>
      </c>
      <c r="AJ237" s="286">
        <f>IF('3b - EUR - conv.'!AJ237=0,0,'3a - EUR - local'!AJ237/'3b - EUR - conv.'!AJ237)</f>
        <v>0</v>
      </c>
      <c r="AK237" s="286">
        <f>IF('3b - EUR - conv.'!AK237=0,0,'3a - EUR - local'!AK237/'3b - EUR - conv.'!AK237)</f>
        <v>0</v>
      </c>
      <c r="AL237" s="286">
        <f>IF('3b - EUR - conv.'!AL237=0,0,'3a - EUR - local'!AL237/'3b - EUR - conv.'!AL237)</f>
        <v>0</v>
      </c>
      <c r="AM237" s="286">
        <f>IF('3b - EUR - conv.'!AM237=0,0,'3a - EUR - local'!AM237/'3b - EUR - conv.'!AM237)</f>
        <v>0</v>
      </c>
      <c r="AN237" s="286">
        <f>IF('3b - EUR - conv.'!AN237=0,0,'3a - EUR - local'!AN237/'3b - EUR - conv.'!AN237)</f>
        <v>0</v>
      </c>
      <c r="AO237" s="286">
        <f>IF('3b - EUR - conv.'!AO237=0,0,'3a - EUR - local'!AO237/'3b - EUR - conv.'!AO237)</f>
        <v>0</v>
      </c>
      <c r="AP237" s="286">
        <f>IF('3b - EUR - conv.'!AP237=0,0,'3a - EUR - local'!AP237/'3b - EUR - conv.'!AP237)</f>
        <v>0</v>
      </c>
      <c r="AQ237" s="349"/>
    </row>
    <row r="238" spans="1:43" customFormat="1" ht="15.75" outlineLevel="2">
      <c r="A238" s="211" t="str">
        <f>A203&amp;"."&amp;A235&amp;"."&amp;A204&amp;"."&amp;B238</f>
        <v>1.d.5.3</v>
      </c>
      <c r="B238">
        <v>3</v>
      </c>
      <c r="C238" t="str">
        <f>'1-GBP'!C238</f>
        <v/>
      </c>
      <c r="M238" s="286">
        <f>IF('3b - EUR - conv.'!M238=0,0,'3a - EUR - local'!M238/'3b - EUR - conv.'!M238)</f>
        <v>0</v>
      </c>
      <c r="N238" s="286">
        <f>IF('3b - EUR - conv.'!N238=0,0,'3a - EUR - local'!N238/'3b - EUR - conv.'!N238)</f>
        <v>0</v>
      </c>
      <c r="O238" s="286">
        <f>IF('3b - EUR - conv.'!O238=0,0,'3a - EUR - local'!O238/'3b - EUR - conv.'!O238)</f>
        <v>0</v>
      </c>
      <c r="P238" s="286">
        <f>IF('3b - EUR - conv.'!P238=0,0,'3a - EUR - local'!P238/'3b - EUR - conv.'!P238)</f>
        <v>0</v>
      </c>
      <c r="Q238" s="286">
        <f>IF('3b - EUR - conv.'!Q238=0,0,'3a - EUR - local'!Q238/'3b - EUR - conv.'!Q238)</f>
        <v>0</v>
      </c>
      <c r="R238" s="286">
        <f>IF('3b - EUR - conv.'!R238=0,0,'3a - EUR - local'!R238/'3b - EUR - conv.'!R238)</f>
        <v>0</v>
      </c>
      <c r="S238" s="286">
        <f>IF('3b - EUR - conv.'!S238=0,0,'3a - EUR - local'!S238/'3b - EUR - conv.'!S238)</f>
        <v>0</v>
      </c>
      <c r="T238" s="286">
        <f>IF('3b - EUR - conv.'!T238=0,0,'3a - EUR - local'!T238/'3b - EUR - conv.'!T238)</f>
        <v>0</v>
      </c>
      <c r="U238" s="286">
        <f>IF('3b - EUR - conv.'!U238=0,0,'3a - EUR - local'!U238/'3b - EUR - conv.'!U238)</f>
        <v>0</v>
      </c>
      <c r="V238" s="286">
        <f>IF('3b - EUR - conv.'!V238=0,0,'3a - EUR - local'!V238/'3b - EUR - conv.'!V238)</f>
        <v>0</v>
      </c>
      <c r="W238" s="286">
        <f>IF('3b - EUR - conv.'!W238=0,0,'3a - EUR - local'!W238/'3b - EUR - conv.'!W238)</f>
        <v>0</v>
      </c>
      <c r="X238" s="286">
        <f>IF('3b - EUR - conv.'!X238=0,0,'3a - EUR - local'!X238/'3b - EUR - conv.'!X238)</f>
        <v>0</v>
      </c>
      <c r="Y238" s="286">
        <f>IF('3b - EUR - conv.'!Y238=0,0,'3a - EUR - local'!Y238/'3b - EUR - conv.'!Y238)</f>
        <v>0</v>
      </c>
      <c r="Z238" s="286">
        <f>IF('3b - EUR - conv.'!Z238=0,0,'3a - EUR - local'!Z238/'3b - EUR - conv.'!Z238)</f>
        <v>0</v>
      </c>
      <c r="AA238" s="286">
        <f>IF('3b - EUR - conv.'!AA238=0,0,'3a - EUR - local'!AA238/'3b - EUR - conv.'!AA238)</f>
        <v>0</v>
      </c>
      <c r="AB238" s="286">
        <f>IF('3b - EUR - conv.'!AB238=0,0,'3a - EUR - local'!AB238/'3b - EUR - conv.'!AB238)</f>
        <v>0</v>
      </c>
      <c r="AC238" s="286">
        <f>IF('3b - EUR - conv.'!AC238=0,0,'3a - EUR - local'!AC238/'3b - EUR - conv.'!AC238)</f>
        <v>0</v>
      </c>
      <c r="AD238" s="286">
        <f>IF('3b - EUR - conv.'!AD238=0,0,'3a - EUR - local'!AD238/'3b - EUR - conv.'!AD238)</f>
        <v>0</v>
      </c>
      <c r="AE238" s="286">
        <f>IF('3b - EUR - conv.'!AE238=0,0,'3a - EUR - local'!AE238/'3b - EUR - conv.'!AE238)</f>
        <v>0</v>
      </c>
      <c r="AF238" s="286">
        <f>IF('3b - EUR - conv.'!AF238=0,0,'3a - EUR - local'!AF238/'3b - EUR - conv.'!AF238)</f>
        <v>0</v>
      </c>
      <c r="AG238" s="286">
        <f>IF('3b - EUR - conv.'!AG238=0,0,'3a - EUR - local'!AG238/'3b - EUR - conv.'!AG238)</f>
        <v>0</v>
      </c>
      <c r="AH238" s="286">
        <f>IF('3b - EUR - conv.'!AH238=0,0,'3a - EUR - local'!AH238/'3b - EUR - conv.'!AH238)</f>
        <v>0</v>
      </c>
      <c r="AI238" s="286">
        <f>IF('3b - EUR - conv.'!AI238=0,0,'3a - EUR - local'!AI238/'3b - EUR - conv.'!AI238)</f>
        <v>0</v>
      </c>
      <c r="AJ238" s="286">
        <f>IF('3b - EUR - conv.'!AJ238=0,0,'3a - EUR - local'!AJ238/'3b - EUR - conv.'!AJ238)</f>
        <v>0</v>
      </c>
      <c r="AK238" s="286">
        <f>IF('3b - EUR - conv.'!AK238=0,0,'3a - EUR - local'!AK238/'3b - EUR - conv.'!AK238)</f>
        <v>0</v>
      </c>
      <c r="AL238" s="286">
        <f>IF('3b - EUR - conv.'!AL238=0,0,'3a - EUR - local'!AL238/'3b - EUR - conv.'!AL238)</f>
        <v>0</v>
      </c>
      <c r="AM238" s="286">
        <f>IF('3b - EUR - conv.'!AM238=0,0,'3a - EUR - local'!AM238/'3b - EUR - conv.'!AM238)</f>
        <v>0</v>
      </c>
      <c r="AN238" s="286">
        <f>IF('3b - EUR - conv.'!AN238=0,0,'3a - EUR - local'!AN238/'3b - EUR - conv.'!AN238)</f>
        <v>0</v>
      </c>
      <c r="AO238" s="286">
        <f>IF('3b - EUR - conv.'!AO238=0,0,'3a - EUR - local'!AO238/'3b - EUR - conv.'!AO238)</f>
        <v>0</v>
      </c>
      <c r="AP238" s="286">
        <f>IF('3b - EUR - conv.'!AP238=0,0,'3a - EUR - local'!AP238/'3b - EUR - conv.'!AP238)</f>
        <v>0</v>
      </c>
      <c r="AQ238" s="349"/>
    </row>
    <row r="239" spans="1:43" customFormat="1" ht="15.75" outlineLevel="2">
      <c r="A239" s="211" t="str">
        <f>A203&amp;"."&amp;A235&amp;"."&amp;A204&amp;"."&amp;B239</f>
        <v>1.d.5.4</v>
      </c>
      <c r="B239">
        <v>4</v>
      </c>
      <c r="C239" t="str">
        <f>'1-GBP'!C239</f>
        <v/>
      </c>
      <c r="M239" s="286">
        <f>IF('3b - EUR - conv.'!M239=0,0,'3a - EUR - local'!M239/'3b - EUR - conv.'!M239)</f>
        <v>0</v>
      </c>
      <c r="N239" s="286">
        <f>IF('3b - EUR - conv.'!N239=0,0,'3a - EUR - local'!N239/'3b - EUR - conv.'!N239)</f>
        <v>0</v>
      </c>
      <c r="O239" s="286">
        <f>IF('3b - EUR - conv.'!O239=0,0,'3a - EUR - local'!O239/'3b - EUR - conv.'!O239)</f>
        <v>0</v>
      </c>
      <c r="P239" s="286">
        <f>IF('3b - EUR - conv.'!P239=0,0,'3a - EUR - local'!P239/'3b - EUR - conv.'!P239)</f>
        <v>0</v>
      </c>
      <c r="Q239" s="286">
        <f>IF('3b - EUR - conv.'!Q239=0,0,'3a - EUR - local'!Q239/'3b - EUR - conv.'!Q239)</f>
        <v>0</v>
      </c>
      <c r="R239" s="286">
        <f>IF('3b - EUR - conv.'!R239=0,0,'3a - EUR - local'!R239/'3b - EUR - conv.'!R239)</f>
        <v>0</v>
      </c>
      <c r="S239" s="286">
        <f>IF('3b - EUR - conv.'!S239=0,0,'3a - EUR - local'!S239/'3b - EUR - conv.'!S239)</f>
        <v>0</v>
      </c>
      <c r="T239" s="286">
        <f>IF('3b - EUR - conv.'!T239=0,0,'3a - EUR - local'!T239/'3b - EUR - conv.'!T239)</f>
        <v>0</v>
      </c>
      <c r="U239" s="286">
        <f>IF('3b - EUR - conv.'!U239=0,0,'3a - EUR - local'!U239/'3b - EUR - conv.'!U239)</f>
        <v>0</v>
      </c>
      <c r="V239" s="286">
        <f>IF('3b - EUR - conv.'!V239=0,0,'3a - EUR - local'!V239/'3b - EUR - conv.'!V239)</f>
        <v>0</v>
      </c>
      <c r="W239" s="286">
        <f>IF('3b - EUR - conv.'!W239=0,0,'3a - EUR - local'!W239/'3b - EUR - conv.'!W239)</f>
        <v>0</v>
      </c>
      <c r="X239" s="286">
        <f>IF('3b - EUR - conv.'!X239=0,0,'3a - EUR - local'!X239/'3b - EUR - conv.'!X239)</f>
        <v>0</v>
      </c>
      <c r="Y239" s="286">
        <f>IF('3b - EUR - conv.'!Y239=0,0,'3a - EUR - local'!Y239/'3b - EUR - conv.'!Y239)</f>
        <v>0</v>
      </c>
      <c r="Z239" s="286">
        <f>IF('3b - EUR - conv.'!Z239=0,0,'3a - EUR - local'!Z239/'3b - EUR - conv.'!Z239)</f>
        <v>0</v>
      </c>
      <c r="AA239" s="286">
        <f>IF('3b - EUR - conv.'!AA239=0,0,'3a - EUR - local'!AA239/'3b - EUR - conv.'!AA239)</f>
        <v>0</v>
      </c>
      <c r="AB239" s="286">
        <f>IF('3b - EUR - conv.'!AB239=0,0,'3a - EUR - local'!AB239/'3b - EUR - conv.'!AB239)</f>
        <v>0</v>
      </c>
      <c r="AC239" s="286">
        <f>IF('3b - EUR - conv.'!AC239=0,0,'3a - EUR - local'!AC239/'3b - EUR - conv.'!AC239)</f>
        <v>0</v>
      </c>
      <c r="AD239" s="286">
        <f>IF('3b - EUR - conv.'!AD239=0,0,'3a - EUR - local'!AD239/'3b - EUR - conv.'!AD239)</f>
        <v>0</v>
      </c>
      <c r="AE239" s="286">
        <f>IF('3b - EUR - conv.'!AE239=0,0,'3a - EUR - local'!AE239/'3b - EUR - conv.'!AE239)</f>
        <v>0</v>
      </c>
      <c r="AF239" s="286">
        <f>IF('3b - EUR - conv.'!AF239=0,0,'3a - EUR - local'!AF239/'3b - EUR - conv.'!AF239)</f>
        <v>0</v>
      </c>
      <c r="AG239" s="286">
        <f>IF('3b - EUR - conv.'!AG239=0,0,'3a - EUR - local'!AG239/'3b - EUR - conv.'!AG239)</f>
        <v>0</v>
      </c>
      <c r="AH239" s="286">
        <f>IF('3b - EUR - conv.'!AH239=0,0,'3a - EUR - local'!AH239/'3b - EUR - conv.'!AH239)</f>
        <v>0</v>
      </c>
      <c r="AI239" s="286">
        <f>IF('3b - EUR - conv.'!AI239=0,0,'3a - EUR - local'!AI239/'3b - EUR - conv.'!AI239)</f>
        <v>0</v>
      </c>
      <c r="AJ239" s="286">
        <f>IF('3b - EUR - conv.'!AJ239=0,0,'3a - EUR - local'!AJ239/'3b - EUR - conv.'!AJ239)</f>
        <v>0</v>
      </c>
      <c r="AK239" s="286">
        <f>IF('3b - EUR - conv.'!AK239=0,0,'3a - EUR - local'!AK239/'3b - EUR - conv.'!AK239)</f>
        <v>0</v>
      </c>
      <c r="AL239" s="286">
        <f>IF('3b - EUR - conv.'!AL239=0,0,'3a - EUR - local'!AL239/'3b - EUR - conv.'!AL239)</f>
        <v>0</v>
      </c>
      <c r="AM239" s="286">
        <f>IF('3b - EUR - conv.'!AM239=0,0,'3a - EUR - local'!AM239/'3b - EUR - conv.'!AM239)</f>
        <v>0</v>
      </c>
      <c r="AN239" s="286">
        <f>IF('3b - EUR - conv.'!AN239=0,0,'3a - EUR - local'!AN239/'3b - EUR - conv.'!AN239)</f>
        <v>0</v>
      </c>
      <c r="AO239" s="286">
        <f>IF('3b - EUR - conv.'!AO239=0,0,'3a - EUR - local'!AO239/'3b - EUR - conv.'!AO239)</f>
        <v>0</v>
      </c>
      <c r="AP239" s="286">
        <f>IF('3b - EUR - conv.'!AP239=0,0,'3a - EUR - local'!AP239/'3b - EUR - conv.'!AP239)</f>
        <v>0</v>
      </c>
      <c r="AQ239" s="349"/>
    </row>
    <row r="240" spans="1:43" customFormat="1" ht="15.75" outlineLevel="2">
      <c r="A240" s="211" t="str">
        <f>A203&amp;"."&amp;A235&amp;"."&amp;A204&amp;"."&amp;B240</f>
        <v>1.d.5.5</v>
      </c>
      <c r="B240">
        <v>5</v>
      </c>
      <c r="C240" t="str">
        <f>'1-GBP'!C240</f>
        <v/>
      </c>
      <c r="M240" s="286">
        <f>IF('3b - EUR - conv.'!M240=0,0,'3a - EUR - local'!M240/'3b - EUR - conv.'!M240)</f>
        <v>0</v>
      </c>
      <c r="N240" s="286">
        <f>IF('3b - EUR - conv.'!N240=0,0,'3a - EUR - local'!N240/'3b - EUR - conv.'!N240)</f>
        <v>0</v>
      </c>
      <c r="O240" s="286">
        <f>IF('3b - EUR - conv.'!O240=0,0,'3a - EUR - local'!O240/'3b - EUR - conv.'!O240)</f>
        <v>0</v>
      </c>
      <c r="P240" s="286">
        <f>IF('3b - EUR - conv.'!P240=0,0,'3a - EUR - local'!P240/'3b - EUR - conv.'!P240)</f>
        <v>0</v>
      </c>
      <c r="Q240" s="286">
        <f>IF('3b - EUR - conv.'!Q240=0,0,'3a - EUR - local'!Q240/'3b - EUR - conv.'!Q240)</f>
        <v>0</v>
      </c>
      <c r="R240" s="286">
        <f>IF('3b - EUR - conv.'!R240=0,0,'3a - EUR - local'!R240/'3b - EUR - conv.'!R240)</f>
        <v>0</v>
      </c>
      <c r="S240" s="286">
        <f>IF('3b - EUR - conv.'!S240=0,0,'3a - EUR - local'!S240/'3b - EUR - conv.'!S240)</f>
        <v>0</v>
      </c>
      <c r="T240" s="286">
        <f>IF('3b - EUR - conv.'!T240=0,0,'3a - EUR - local'!T240/'3b - EUR - conv.'!T240)</f>
        <v>0</v>
      </c>
      <c r="U240" s="286">
        <f>IF('3b - EUR - conv.'!U240=0,0,'3a - EUR - local'!U240/'3b - EUR - conv.'!U240)</f>
        <v>0</v>
      </c>
      <c r="V240" s="286">
        <f>IF('3b - EUR - conv.'!V240=0,0,'3a - EUR - local'!V240/'3b - EUR - conv.'!V240)</f>
        <v>0</v>
      </c>
      <c r="W240" s="286">
        <f>IF('3b - EUR - conv.'!W240=0,0,'3a - EUR - local'!W240/'3b - EUR - conv.'!W240)</f>
        <v>0</v>
      </c>
      <c r="X240" s="286">
        <f>IF('3b - EUR - conv.'!X240=0,0,'3a - EUR - local'!X240/'3b - EUR - conv.'!X240)</f>
        <v>0</v>
      </c>
      <c r="Y240" s="286">
        <f>IF('3b - EUR - conv.'!Y240=0,0,'3a - EUR - local'!Y240/'3b - EUR - conv.'!Y240)</f>
        <v>0</v>
      </c>
      <c r="Z240" s="286">
        <f>IF('3b - EUR - conv.'!Z240=0,0,'3a - EUR - local'!Z240/'3b - EUR - conv.'!Z240)</f>
        <v>0</v>
      </c>
      <c r="AA240" s="286">
        <f>IF('3b - EUR - conv.'!AA240=0,0,'3a - EUR - local'!AA240/'3b - EUR - conv.'!AA240)</f>
        <v>0</v>
      </c>
      <c r="AB240" s="286">
        <f>IF('3b - EUR - conv.'!AB240=0,0,'3a - EUR - local'!AB240/'3b - EUR - conv.'!AB240)</f>
        <v>0</v>
      </c>
      <c r="AC240" s="286">
        <f>IF('3b - EUR - conv.'!AC240=0,0,'3a - EUR - local'!AC240/'3b - EUR - conv.'!AC240)</f>
        <v>0</v>
      </c>
      <c r="AD240" s="286">
        <f>IF('3b - EUR - conv.'!AD240=0,0,'3a - EUR - local'!AD240/'3b - EUR - conv.'!AD240)</f>
        <v>0</v>
      </c>
      <c r="AE240" s="286">
        <f>IF('3b - EUR - conv.'!AE240=0,0,'3a - EUR - local'!AE240/'3b - EUR - conv.'!AE240)</f>
        <v>0</v>
      </c>
      <c r="AF240" s="286">
        <f>IF('3b - EUR - conv.'!AF240=0,0,'3a - EUR - local'!AF240/'3b - EUR - conv.'!AF240)</f>
        <v>0</v>
      </c>
      <c r="AG240" s="286">
        <f>IF('3b - EUR - conv.'!AG240=0,0,'3a - EUR - local'!AG240/'3b - EUR - conv.'!AG240)</f>
        <v>0</v>
      </c>
      <c r="AH240" s="286">
        <f>IF('3b - EUR - conv.'!AH240=0,0,'3a - EUR - local'!AH240/'3b - EUR - conv.'!AH240)</f>
        <v>0</v>
      </c>
      <c r="AI240" s="286">
        <f>IF('3b - EUR - conv.'!AI240=0,0,'3a - EUR - local'!AI240/'3b - EUR - conv.'!AI240)</f>
        <v>0</v>
      </c>
      <c r="AJ240" s="286">
        <f>IF('3b - EUR - conv.'!AJ240=0,0,'3a - EUR - local'!AJ240/'3b - EUR - conv.'!AJ240)</f>
        <v>0</v>
      </c>
      <c r="AK240" s="286">
        <f>IF('3b - EUR - conv.'!AK240=0,0,'3a - EUR - local'!AK240/'3b - EUR - conv.'!AK240)</f>
        <v>0</v>
      </c>
      <c r="AL240" s="286">
        <f>IF('3b - EUR - conv.'!AL240=0,0,'3a - EUR - local'!AL240/'3b - EUR - conv.'!AL240)</f>
        <v>0</v>
      </c>
      <c r="AM240" s="286">
        <f>IF('3b - EUR - conv.'!AM240=0,0,'3a - EUR - local'!AM240/'3b - EUR - conv.'!AM240)</f>
        <v>0</v>
      </c>
      <c r="AN240" s="286">
        <f>IF('3b - EUR - conv.'!AN240=0,0,'3a - EUR - local'!AN240/'3b - EUR - conv.'!AN240)</f>
        <v>0</v>
      </c>
      <c r="AO240" s="286">
        <f>IF('3b - EUR - conv.'!AO240=0,0,'3a - EUR - local'!AO240/'3b - EUR - conv.'!AO240)</f>
        <v>0</v>
      </c>
      <c r="AP240" s="286">
        <f>IF('3b - EUR - conv.'!AP240=0,0,'3a - EUR - local'!AP240/'3b - EUR - conv.'!AP240)</f>
        <v>0</v>
      </c>
      <c r="AQ240" s="349"/>
    </row>
    <row r="241" spans="1:43" customFormat="1" ht="15.75" outlineLevel="2">
      <c r="A241" s="211" t="str">
        <f>A203&amp;"."&amp;A235&amp;"."&amp;A204&amp;"."&amp;B241</f>
        <v>1.d.5.6</v>
      </c>
      <c r="B241">
        <v>6</v>
      </c>
      <c r="C241" t="str">
        <f>'1-GBP'!C241</f>
        <v/>
      </c>
      <c r="M241" s="286">
        <f>IF('3b - EUR - conv.'!M241=0,0,'3a - EUR - local'!M241/'3b - EUR - conv.'!M241)</f>
        <v>0</v>
      </c>
      <c r="N241" s="286">
        <f>IF('3b - EUR - conv.'!N241=0,0,'3a - EUR - local'!N241/'3b - EUR - conv.'!N241)</f>
        <v>0</v>
      </c>
      <c r="O241" s="286">
        <f>IF('3b - EUR - conv.'!O241=0,0,'3a - EUR - local'!O241/'3b - EUR - conv.'!O241)</f>
        <v>0</v>
      </c>
      <c r="P241" s="286">
        <f>IF('3b - EUR - conv.'!P241=0,0,'3a - EUR - local'!P241/'3b - EUR - conv.'!P241)</f>
        <v>0</v>
      </c>
      <c r="Q241" s="286">
        <f>IF('3b - EUR - conv.'!Q241=0,0,'3a - EUR - local'!Q241/'3b - EUR - conv.'!Q241)</f>
        <v>0</v>
      </c>
      <c r="R241" s="286">
        <f>IF('3b - EUR - conv.'!R241=0,0,'3a - EUR - local'!R241/'3b - EUR - conv.'!R241)</f>
        <v>0</v>
      </c>
      <c r="S241" s="286">
        <f>IF('3b - EUR - conv.'!S241=0,0,'3a - EUR - local'!S241/'3b - EUR - conv.'!S241)</f>
        <v>0</v>
      </c>
      <c r="T241" s="286">
        <f>IF('3b - EUR - conv.'!T241=0,0,'3a - EUR - local'!T241/'3b - EUR - conv.'!T241)</f>
        <v>0</v>
      </c>
      <c r="U241" s="286">
        <f>IF('3b - EUR - conv.'!U241=0,0,'3a - EUR - local'!U241/'3b - EUR - conv.'!U241)</f>
        <v>0</v>
      </c>
      <c r="V241" s="286">
        <f>IF('3b - EUR - conv.'!V241=0,0,'3a - EUR - local'!V241/'3b - EUR - conv.'!V241)</f>
        <v>0</v>
      </c>
      <c r="W241" s="286">
        <f>IF('3b - EUR - conv.'!W241=0,0,'3a - EUR - local'!W241/'3b - EUR - conv.'!W241)</f>
        <v>0</v>
      </c>
      <c r="X241" s="286">
        <f>IF('3b - EUR - conv.'!X241=0,0,'3a - EUR - local'!X241/'3b - EUR - conv.'!X241)</f>
        <v>0</v>
      </c>
      <c r="Y241" s="286">
        <f>IF('3b - EUR - conv.'!Y241=0,0,'3a - EUR - local'!Y241/'3b - EUR - conv.'!Y241)</f>
        <v>0</v>
      </c>
      <c r="Z241" s="286">
        <f>IF('3b - EUR - conv.'!Z241=0,0,'3a - EUR - local'!Z241/'3b - EUR - conv.'!Z241)</f>
        <v>0</v>
      </c>
      <c r="AA241" s="286">
        <f>IF('3b - EUR - conv.'!AA241=0,0,'3a - EUR - local'!AA241/'3b - EUR - conv.'!AA241)</f>
        <v>0</v>
      </c>
      <c r="AB241" s="286">
        <f>IF('3b - EUR - conv.'!AB241=0,0,'3a - EUR - local'!AB241/'3b - EUR - conv.'!AB241)</f>
        <v>0</v>
      </c>
      <c r="AC241" s="286">
        <f>IF('3b - EUR - conv.'!AC241=0,0,'3a - EUR - local'!AC241/'3b - EUR - conv.'!AC241)</f>
        <v>0</v>
      </c>
      <c r="AD241" s="286">
        <f>IF('3b - EUR - conv.'!AD241=0,0,'3a - EUR - local'!AD241/'3b - EUR - conv.'!AD241)</f>
        <v>0</v>
      </c>
      <c r="AE241" s="286">
        <f>IF('3b - EUR - conv.'!AE241=0,0,'3a - EUR - local'!AE241/'3b - EUR - conv.'!AE241)</f>
        <v>0</v>
      </c>
      <c r="AF241" s="286">
        <f>IF('3b - EUR - conv.'!AF241=0,0,'3a - EUR - local'!AF241/'3b - EUR - conv.'!AF241)</f>
        <v>0</v>
      </c>
      <c r="AG241" s="286">
        <f>IF('3b - EUR - conv.'!AG241=0,0,'3a - EUR - local'!AG241/'3b - EUR - conv.'!AG241)</f>
        <v>0</v>
      </c>
      <c r="AH241" s="286">
        <f>IF('3b - EUR - conv.'!AH241=0,0,'3a - EUR - local'!AH241/'3b - EUR - conv.'!AH241)</f>
        <v>0</v>
      </c>
      <c r="AI241" s="286">
        <f>IF('3b - EUR - conv.'!AI241=0,0,'3a - EUR - local'!AI241/'3b - EUR - conv.'!AI241)</f>
        <v>0</v>
      </c>
      <c r="AJ241" s="286">
        <f>IF('3b - EUR - conv.'!AJ241=0,0,'3a - EUR - local'!AJ241/'3b - EUR - conv.'!AJ241)</f>
        <v>0</v>
      </c>
      <c r="AK241" s="286">
        <f>IF('3b - EUR - conv.'!AK241=0,0,'3a - EUR - local'!AK241/'3b - EUR - conv.'!AK241)</f>
        <v>0</v>
      </c>
      <c r="AL241" s="286">
        <f>IF('3b - EUR - conv.'!AL241=0,0,'3a - EUR - local'!AL241/'3b - EUR - conv.'!AL241)</f>
        <v>0</v>
      </c>
      <c r="AM241" s="286">
        <f>IF('3b - EUR - conv.'!AM241=0,0,'3a - EUR - local'!AM241/'3b - EUR - conv.'!AM241)</f>
        <v>0</v>
      </c>
      <c r="AN241" s="286">
        <f>IF('3b - EUR - conv.'!AN241=0,0,'3a - EUR - local'!AN241/'3b - EUR - conv.'!AN241)</f>
        <v>0</v>
      </c>
      <c r="AO241" s="286">
        <f>IF('3b - EUR - conv.'!AO241=0,0,'3a - EUR - local'!AO241/'3b - EUR - conv.'!AO241)</f>
        <v>0</v>
      </c>
      <c r="AP241" s="286">
        <f>IF('3b - EUR - conv.'!AP241=0,0,'3a - EUR - local'!AP241/'3b - EUR - conv.'!AP241)</f>
        <v>0</v>
      </c>
      <c r="AQ241" s="349"/>
    </row>
    <row r="242" spans="1:43" customFormat="1" ht="15.75" outlineLevel="2">
      <c r="A242" s="211" t="str">
        <f>A203&amp;"."&amp;A235&amp;"."&amp;A204&amp;"."&amp;B242</f>
        <v>1.d.5.7</v>
      </c>
      <c r="B242">
        <v>7</v>
      </c>
      <c r="C242" t="str">
        <f>'1-GBP'!C242</f>
        <v/>
      </c>
      <c r="M242" s="286">
        <f>IF('3b - EUR - conv.'!M242=0,0,'3a - EUR - local'!M242/'3b - EUR - conv.'!M242)</f>
        <v>0</v>
      </c>
      <c r="N242" s="286">
        <f>IF('3b - EUR - conv.'!N242=0,0,'3a - EUR - local'!N242/'3b - EUR - conv.'!N242)</f>
        <v>0</v>
      </c>
      <c r="O242" s="286">
        <f>IF('3b - EUR - conv.'!O242=0,0,'3a - EUR - local'!O242/'3b - EUR - conv.'!O242)</f>
        <v>0</v>
      </c>
      <c r="P242" s="286">
        <f>IF('3b - EUR - conv.'!P242=0,0,'3a - EUR - local'!P242/'3b - EUR - conv.'!P242)</f>
        <v>0</v>
      </c>
      <c r="Q242" s="286">
        <f>IF('3b - EUR - conv.'!Q242=0,0,'3a - EUR - local'!Q242/'3b - EUR - conv.'!Q242)</f>
        <v>0</v>
      </c>
      <c r="R242" s="286">
        <f>IF('3b - EUR - conv.'!R242=0,0,'3a - EUR - local'!R242/'3b - EUR - conv.'!R242)</f>
        <v>0</v>
      </c>
      <c r="S242" s="286">
        <f>IF('3b - EUR - conv.'!S242=0,0,'3a - EUR - local'!S242/'3b - EUR - conv.'!S242)</f>
        <v>0</v>
      </c>
      <c r="T242" s="286">
        <f>IF('3b - EUR - conv.'!T242=0,0,'3a - EUR - local'!T242/'3b - EUR - conv.'!T242)</f>
        <v>0</v>
      </c>
      <c r="U242" s="286">
        <f>IF('3b - EUR - conv.'!U242=0,0,'3a - EUR - local'!U242/'3b - EUR - conv.'!U242)</f>
        <v>0</v>
      </c>
      <c r="V242" s="286">
        <f>IF('3b - EUR - conv.'!V242=0,0,'3a - EUR - local'!V242/'3b - EUR - conv.'!V242)</f>
        <v>0</v>
      </c>
      <c r="W242" s="286">
        <f>IF('3b - EUR - conv.'!W242=0,0,'3a - EUR - local'!W242/'3b - EUR - conv.'!W242)</f>
        <v>0</v>
      </c>
      <c r="X242" s="286">
        <f>IF('3b - EUR - conv.'!X242=0,0,'3a - EUR - local'!X242/'3b - EUR - conv.'!X242)</f>
        <v>0</v>
      </c>
      <c r="Y242" s="286">
        <f>IF('3b - EUR - conv.'!Y242=0,0,'3a - EUR - local'!Y242/'3b - EUR - conv.'!Y242)</f>
        <v>0</v>
      </c>
      <c r="Z242" s="286">
        <f>IF('3b - EUR - conv.'!Z242=0,0,'3a - EUR - local'!Z242/'3b - EUR - conv.'!Z242)</f>
        <v>0</v>
      </c>
      <c r="AA242" s="286">
        <f>IF('3b - EUR - conv.'!AA242=0,0,'3a - EUR - local'!AA242/'3b - EUR - conv.'!AA242)</f>
        <v>0</v>
      </c>
      <c r="AB242" s="286">
        <f>IF('3b - EUR - conv.'!AB242=0,0,'3a - EUR - local'!AB242/'3b - EUR - conv.'!AB242)</f>
        <v>0</v>
      </c>
      <c r="AC242" s="286">
        <f>IF('3b - EUR - conv.'!AC242=0,0,'3a - EUR - local'!AC242/'3b - EUR - conv.'!AC242)</f>
        <v>0</v>
      </c>
      <c r="AD242" s="286">
        <f>IF('3b - EUR - conv.'!AD242=0,0,'3a - EUR - local'!AD242/'3b - EUR - conv.'!AD242)</f>
        <v>0</v>
      </c>
      <c r="AE242" s="286">
        <f>IF('3b - EUR - conv.'!AE242=0,0,'3a - EUR - local'!AE242/'3b - EUR - conv.'!AE242)</f>
        <v>0</v>
      </c>
      <c r="AF242" s="286">
        <f>IF('3b - EUR - conv.'!AF242=0,0,'3a - EUR - local'!AF242/'3b - EUR - conv.'!AF242)</f>
        <v>0</v>
      </c>
      <c r="AG242" s="286">
        <f>IF('3b - EUR - conv.'!AG242=0,0,'3a - EUR - local'!AG242/'3b - EUR - conv.'!AG242)</f>
        <v>0</v>
      </c>
      <c r="AH242" s="286">
        <f>IF('3b - EUR - conv.'!AH242=0,0,'3a - EUR - local'!AH242/'3b - EUR - conv.'!AH242)</f>
        <v>0</v>
      </c>
      <c r="AI242" s="286">
        <f>IF('3b - EUR - conv.'!AI242=0,0,'3a - EUR - local'!AI242/'3b - EUR - conv.'!AI242)</f>
        <v>0</v>
      </c>
      <c r="AJ242" s="286">
        <f>IF('3b - EUR - conv.'!AJ242=0,0,'3a - EUR - local'!AJ242/'3b - EUR - conv.'!AJ242)</f>
        <v>0</v>
      </c>
      <c r="AK242" s="286">
        <f>IF('3b - EUR - conv.'!AK242=0,0,'3a - EUR - local'!AK242/'3b - EUR - conv.'!AK242)</f>
        <v>0</v>
      </c>
      <c r="AL242" s="286">
        <f>IF('3b - EUR - conv.'!AL242=0,0,'3a - EUR - local'!AL242/'3b - EUR - conv.'!AL242)</f>
        <v>0</v>
      </c>
      <c r="AM242" s="286">
        <f>IF('3b - EUR - conv.'!AM242=0,0,'3a - EUR - local'!AM242/'3b - EUR - conv.'!AM242)</f>
        <v>0</v>
      </c>
      <c r="AN242" s="286">
        <f>IF('3b - EUR - conv.'!AN242=0,0,'3a - EUR - local'!AN242/'3b - EUR - conv.'!AN242)</f>
        <v>0</v>
      </c>
      <c r="AO242" s="286">
        <f>IF('3b - EUR - conv.'!AO242=0,0,'3a - EUR - local'!AO242/'3b - EUR - conv.'!AO242)</f>
        <v>0</v>
      </c>
      <c r="AP242" s="286">
        <f>IF('3b - EUR - conv.'!AP242=0,0,'3a - EUR - local'!AP242/'3b - EUR - conv.'!AP242)</f>
        <v>0</v>
      </c>
      <c r="AQ242" s="349"/>
    </row>
    <row r="243" spans="1:43" customFormat="1" ht="15.75" outlineLevel="2">
      <c r="A243" s="211" t="str">
        <f>A203&amp;"."&amp;A235&amp;"."&amp;A204&amp;"."&amp;B243</f>
        <v>1.d.5.8</v>
      </c>
      <c r="B243">
        <v>8</v>
      </c>
      <c r="C243" t="str">
        <f>'1-GBP'!C243</f>
        <v/>
      </c>
      <c r="M243" s="286">
        <f>IF('3b - EUR - conv.'!M243=0,0,'3a - EUR - local'!M243/'3b - EUR - conv.'!M243)</f>
        <v>0</v>
      </c>
      <c r="N243" s="286">
        <f>IF('3b - EUR - conv.'!N243=0,0,'3a - EUR - local'!N243/'3b - EUR - conv.'!N243)</f>
        <v>0</v>
      </c>
      <c r="O243" s="286">
        <f>IF('3b - EUR - conv.'!O243=0,0,'3a - EUR - local'!O243/'3b - EUR - conv.'!O243)</f>
        <v>0</v>
      </c>
      <c r="P243" s="286">
        <f>IF('3b - EUR - conv.'!P243=0,0,'3a - EUR - local'!P243/'3b - EUR - conv.'!P243)</f>
        <v>0</v>
      </c>
      <c r="Q243" s="286">
        <f>IF('3b - EUR - conv.'!Q243=0,0,'3a - EUR - local'!Q243/'3b - EUR - conv.'!Q243)</f>
        <v>0</v>
      </c>
      <c r="R243" s="286">
        <f>IF('3b - EUR - conv.'!R243=0,0,'3a - EUR - local'!R243/'3b - EUR - conv.'!R243)</f>
        <v>0</v>
      </c>
      <c r="S243" s="286">
        <f>IF('3b - EUR - conv.'!S243=0,0,'3a - EUR - local'!S243/'3b - EUR - conv.'!S243)</f>
        <v>0</v>
      </c>
      <c r="T243" s="286">
        <f>IF('3b - EUR - conv.'!T243=0,0,'3a - EUR - local'!T243/'3b - EUR - conv.'!T243)</f>
        <v>0</v>
      </c>
      <c r="U243" s="286">
        <f>IF('3b - EUR - conv.'!U243=0,0,'3a - EUR - local'!U243/'3b - EUR - conv.'!U243)</f>
        <v>0</v>
      </c>
      <c r="V243" s="286">
        <f>IF('3b - EUR - conv.'!V243=0,0,'3a - EUR - local'!V243/'3b - EUR - conv.'!V243)</f>
        <v>0</v>
      </c>
      <c r="W243" s="286">
        <f>IF('3b - EUR - conv.'!W243=0,0,'3a - EUR - local'!W243/'3b - EUR - conv.'!W243)</f>
        <v>0</v>
      </c>
      <c r="X243" s="286">
        <f>IF('3b - EUR - conv.'!X243=0,0,'3a - EUR - local'!X243/'3b - EUR - conv.'!X243)</f>
        <v>0</v>
      </c>
      <c r="Y243" s="286">
        <f>IF('3b - EUR - conv.'!Y243=0,0,'3a - EUR - local'!Y243/'3b - EUR - conv.'!Y243)</f>
        <v>0</v>
      </c>
      <c r="Z243" s="286">
        <f>IF('3b - EUR - conv.'!Z243=0,0,'3a - EUR - local'!Z243/'3b - EUR - conv.'!Z243)</f>
        <v>0</v>
      </c>
      <c r="AA243" s="286">
        <f>IF('3b - EUR - conv.'!AA243=0,0,'3a - EUR - local'!AA243/'3b - EUR - conv.'!AA243)</f>
        <v>0</v>
      </c>
      <c r="AB243" s="286">
        <f>IF('3b - EUR - conv.'!AB243=0,0,'3a - EUR - local'!AB243/'3b - EUR - conv.'!AB243)</f>
        <v>0</v>
      </c>
      <c r="AC243" s="286">
        <f>IF('3b - EUR - conv.'!AC243=0,0,'3a - EUR - local'!AC243/'3b - EUR - conv.'!AC243)</f>
        <v>0</v>
      </c>
      <c r="AD243" s="286">
        <f>IF('3b - EUR - conv.'!AD243=0,0,'3a - EUR - local'!AD243/'3b - EUR - conv.'!AD243)</f>
        <v>0</v>
      </c>
      <c r="AE243" s="286">
        <f>IF('3b - EUR - conv.'!AE243=0,0,'3a - EUR - local'!AE243/'3b - EUR - conv.'!AE243)</f>
        <v>0</v>
      </c>
      <c r="AF243" s="286">
        <f>IF('3b - EUR - conv.'!AF243=0,0,'3a - EUR - local'!AF243/'3b - EUR - conv.'!AF243)</f>
        <v>0</v>
      </c>
      <c r="AG243" s="286">
        <f>IF('3b - EUR - conv.'!AG243=0,0,'3a - EUR - local'!AG243/'3b - EUR - conv.'!AG243)</f>
        <v>0</v>
      </c>
      <c r="AH243" s="286">
        <f>IF('3b - EUR - conv.'!AH243=0,0,'3a - EUR - local'!AH243/'3b - EUR - conv.'!AH243)</f>
        <v>0</v>
      </c>
      <c r="AI243" s="286">
        <f>IF('3b - EUR - conv.'!AI243=0,0,'3a - EUR - local'!AI243/'3b - EUR - conv.'!AI243)</f>
        <v>0</v>
      </c>
      <c r="AJ243" s="286">
        <f>IF('3b - EUR - conv.'!AJ243=0,0,'3a - EUR - local'!AJ243/'3b - EUR - conv.'!AJ243)</f>
        <v>0</v>
      </c>
      <c r="AK243" s="286">
        <f>IF('3b - EUR - conv.'!AK243=0,0,'3a - EUR - local'!AK243/'3b - EUR - conv.'!AK243)</f>
        <v>0</v>
      </c>
      <c r="AL243" s="286">
        <f>IF('3b - EUR - conv.'!AL243=0,0,'3a - EUR - local'!AL243/'3b - EUR - conv.'!AL243)</f>
        <v>0</v>
      </c>
      <c r="AM243" s="286">
        <f>IF('3b - EUR - conv.'!AM243=0,0,'3a - EUR - local'!AM243/'3b - EUR - conv.'!AM243)</f>
        <v>0</v>
      </c>
      <c r="AN243" s="286">
        <f>IF('3b - EUR - conv.'!AN243=0,0,'3a - EUR - local'!AN243/'3b - EUR - conv.'!AN243)</f>
        <v>0</v>
      </c>
      <c r="AO243" s="286">
        <f>IF('3b - EUR - conv.'!AO243=0,0,'3a - EUR - local'!AO243/'3b - EUR - conv.'!AO243)</f>
        <v>0</v>
      </c>
      <c r="AP243" s="286">
        <f>IF('3b - EUR - conv.'!AP243=0,0,'3a - EUR - local'!AP243/'3b - EUR - conv.'!AP243)</f>
        <v>0</v>
      </c>
      <c r="AQ243" s="349"/>
    </row>
    <row r="244" spans="1:43" customFormat="1" ht="15.75" outlineLevel="2">
      <c r="A244" s="211" t="str">
        <f>A203&amp;"."&amp;A235&amp;"."&amp;A204&amp;"."&amp;B244</f>
        <v>1.d.5.9</v>
      </c>
      <c r="B244">
        <v>9</v>
      </c>
      <c r="C244" t="str">
        <f>'1-GBP'!C244</f>
        <v/>
      </c>
      <c r="M244" s="286">
        <f>IF('3b - EUR - conv.'!M244=0,0,'3a - EUR - local'!M244/'3b - EUR - conv.'!M244)</f>
        <v>0</v>
      </c>
      <c r="N244" s="286">
        <f>IF('3b - EUR - conv.'!N244=0,0,'3a - EUR - local'!N244/'3b - EUR - conv.'!N244)</f>
        <v>0</v>
      </c>
      <c r="O244" s="286">
        <f>IF('3b - EUR - conv.'!O244=0,0,'3a - EUR - local'!O244/'3b - EUR - conv.'!O244)</f>
        <v>0</v>
      </c>
      <c r="P244" s="286">
        <f>IF('3b - EUR - conv.'!P244=0,0,'3a - EUR - local'!P244/'3b - EUR - conv.'!P244)</f>
        <v>0</v>
      </c>
      <c r="Q244" s="286">
        <f>IF('3b - EUR - conv.'!Q244=0,0,'3a - EUR - local'!Q244/'3b - EUR - conv.'!Q244)</f>
        <v>0</v>
      </c>
      <c r="R244" s="286">
        <f>IF('3b - EUR - conv.'!R244=0,0,'3a - EUR - local'!R244/'3b - EUR - conv.'!R244)</f>
        <v>0</v>
      </c>
      <c r="S244" s="286">
        <f>IF('3b - EUR - conv.'!S244=0,0,'3a - EUR - local'!S244/'3b - EUR - conv.'!S244)</f>
        <v>0</v>
      </c>
      <c r="T244" s="286">
        <f>IF('3b - EUR - conv.'!T244=0,0,'3a - EUR - local'!T244/'3b - EUR - conv.'!T244)</f>
        <v>0</v>
      </c>
      <c r="U244" s="286">
        <f>IF('3b - EUR - conv.'!U244=0,0,'3a - EUR - local'!U244/'3b - EUR - conv.'!U244)</f>
        <v>0</v>
      </c>
      <c r="V244" s="286">
        <f>IF('3b - EUR - conv.'!V244=0,0,'3a - EUR - local'!V244/'3b - EUR - conv.'!V244)</f>
        <v>0</v>
      </c>
      <c r="W244" s="286">
        <f>IF('3b - EUR - conv.'!W244=0,0,'3a - EUR - local'!W244/'3b - EUR - conv.'!W244)</f>
        <v>0</v>
      </c>
      <c r="X244" s="286">
        <f>IF('3b - EUR - conv.'!X244=0,0,'3a - EUR - local'!X244/'3b - EUR - conv.'!X244)</f>
        <v>0</v>
      </c>
      <c r="Y244" s="286">
        <f>IF('3b - EUR - conv.'!Y244=0,0,'3a - EUR - local'!Y244/'3b - EUR - conv.'!Y244)</f>
        <v>0</v>
      </c>
      <c r="Z244" s="286">
        <f>IF('3b - EUR - conv.'!Z244=0,0,'3a - EUR - local'!Z244/'3b - EUR - conv.'!Z244)</f>
        <v>0</v>
      </c>
      <c r="AA244" s="286">
        <f>IF('3b - EUR - conv.'!AA244=0,0,'3a - EUR - local'!AA244/'3b - EUR - conv.'!AA244)</f>
        <v>0</v>
      </c>
      <c r="AB244" s="286">
        <f>IF('3b - EUR - conv.'!AB244=0,0,'3a - EUR - local'!AB244/'3b - EUR - conv.'!AB244)</f>
        <v>0</v>
      </c>
      <c r="AC244" s="286">
        <f>IF('3b - EUR - conv.'!AC244=0,0,'3a - EUR - local'!AC244/'3b - EUR - conv.'!AC244)</f>
        <v>0</v>
      </c>
      <c r="AD244" s="286">
        <f>IF('3b - EUR - conv.'!AD244=0,0,'3a - EUR - local'!AD244/'3b - EUR - conv.'!AD244)</f>
        <v>0</v>
      </c>
      <c r="AE244" s="286">
        <f>IF('3b - EUR - conv.'!AE244=0,0,'3a - EUR - local'!AE244/'3b - EUR - conv.'!AE244)</f>
        <v>0</v>
      </c>
      <c r="AF244" s="286">
        <f>IF('3b - EUR - conv.'!AF244=0,0,'3a - EUR - local'!AF244/'3b - EUR - conv.'!AF244)</f>
        <v>0</v>
      </c>
      <c r="AG244" s="286">
        <f>IF('3b - EUR - conv.'!AG244=0,0,'3a - EUR - local'!AG244/'3b - EUR - conv.'!AG244)</f>
        <v>0</v>
      </c>
      <c r="AH244" s="286">
        <f>IF('3b - EUR - conv.'!AH244=0,0,'3a - EUR - local'!AH244/'3b - EUR - conv.'!AH244)</f>
        <v>0</v>
      </c>
      <c r="AI244" s="286">
        <f>IF('3b - EUR - conv.'!AI244=0,0,'3a - EUR - local'!AI244/'3b - EUR - conv.'!AI244)</f>
        <v>0</v>
      </c>
      <c r="AJ244" s="286">
        <f>IF('3b - EUR - conv.'!AJ244=0,0,'3a - EUR - local'!AJ244/'3b - EUR - conv.'!AJ244)</f>
        <v>0</v>
      </c>
      <c r="AK244" s="286">
        <f>IF('3b - EUR - conv.'!AK244=0,0,'3a - EUR - local'!AK244/'3b - EUR - conv.'!AK244)</f>
        <v>0</v>
      </c>
      <c r="AL244" s="286">
        <f>IF('3b - EUR - conv.'!AL244=0,0,'3a - EUR - local'!AL244/'3b - EUR - conv.'!AL244)</f>
        <v>0</v>
      </c>
      <c r="AM244" s="286">
        <f>IF('3b - EUR - conv.'!AM244=0,0,'3a - EUR - local'!AM244/'3b - EUR - conv.'!AM244)</f>
        <v>0</v>
      </c>
      <c r="AN244" s="286">
        <f>IF('3b - EUR - conv.'!AN244=0,0,'3a - EUR - local'!AN244/'3b - EUR - conv.'!AN244)</f>
        <v>0</v>
      </c>
      <c r="AO244" s="286">
        <f>IF('3b - EUR - conv.'!AO244=0,0,'3a - EUR - local'!AO244/'3b - EUR - conv.'!AO244)</f>
        <v>0</v>
      </c>
      <c r="AP244" s="286">
        <f>IF('3b - EUR - conv.'!AP244=0,0,'3a - EUR - local'!AP244/'3b - EUR - conv.'!AP244)</f>
        <v>0</v>
      </c>
      <c r="AQ244" s="349"/>
    </row>
    <row r="245" spans="1:43" customFormat="1" ht="15.75" outlineLevel="2">
      <c r="A245" s="211" t="str">
        <f>A203&amp;"."&amp;A235&amp;"."&amp;A204&amp;"."&amp;B245</f>
        <v>1.d.5.10</v>
      </c>
      <c r="B245">
        <v>10</v>
      </c>
      <c r="C245" t="str">
        <f>'1-GBP'!C245</f>
        <v/>
      </c>
      <c r="M245" s="286">
        <f>IF('3b - EUR - conv.'!M245=0,0,'3a - EUR - local'!M245/'3b - EUR - conv.'!M245)</f>
        <v>0</v>
      </c>
      <c r="N245" s="286">
        <f>IF('3b - EUR - conv.'!N245=0,0,'3a - EUR - local'!N245/'3b - EUR - conv.'!N245)</f>
        <v>0</v>
      </c>
      <c r="O245" s="286">
        <f>IF('3b - EUR - conv.'!O245=0,0,'3a - EUR - local'!O245/'3b - EUR - conv.'!O245)</f>
        <v>0</v>
      </c>
      <c r="P245" s="286">
        <f>IF('3b - EUR - conv.'!P245=0,0,'3a - EUR - local'!P245/'3b - EUR - conv.'!P245)</f>
        <v>0</v>
      </c>
      <c r="Q245" s="286">
        <f>IF('3b - EUR - conv.'!Q245=0,0,'3a - EUR - local'!Q245/'3b - EUR - conv.'!Q245)</f>
        <v>0</v>
      </c>
      <c r="R245" s="286">
        <f>IF('3b - EUR - conv.'!R245=0,0,'3a - EUR - local'!R245/'3b - EUR - conv.'!R245)</f>
        <v>0</v>
      </c>
      <c r="S245" s="286">
        <f>IF('3b - EUR - conv.'!S245=0,0,'3a - EUR - local'!S245/'3b - EUR - conv.'!S245)</f>
        <v>0</v>
      </c>
      <c r="T245" s="286">
        <f>IF('3b - EUR - conv.'!T245=0,0,'3a - EUR - local'!T245/'3b - EUR - conv.'!T245)</f>
        <v>0</v>
      </c>
      <c r="U245" s="286">
        <f>IF('3b - EUR - conv.'!U245=0,0,'3a - EUR - local'!U245/'3b - EUR - conv.'!U245)</f>
        <v>0</v>
      </c>
      <c r="V245" s="286">
        <f>IF('3b - EUR - conv.'!V245=0,0,'3a - EUR - local'!V245/'3b - EUR - conv.'!V245)</f>
        <v>0</v>
      </c>
      <c r="W245" s="286">
        <f>IF('3b - EUR - conv.'!W245=0,0,'3a - EUR - local'!W245/'3b - EUR - conv.'!W245)</f>
        <v>0</v>
      </c>
      <c r="X245" s="286">
        <f>IF('3b - EUR - conv.'!X245=0,0,'3a - EUR - local'!X245/'3b - EUR - conv.'!X245)</f>
        <v>0</v>
      </c>
      <c r="Y245" s="286">
        <f>IF('3b - EUR - conv.'!Y245=0,0,'3a - EUR - local'!Y245/'3b - EUR - conv.'!Y245)</f>
        <v>0</v>
      </c>
      <c r="Z245" s="286">
        <f>IF('3b - EUR - conv.'!Z245=0,0,'3a - EUR - local'!Z245/'3b - EUR - conv.'!Z245)</f>
        <v>0</v>
      </c>
      <c r="AA245" s="286">
        <f>IF('3b - EUR - conv.'!AA245=0,0,'3a - EUR - local'!AA245/'3b - EUR - conv.'!AA245)</f>
        <v>0</v>
      </c>
      <c r="AB245" s="286">
        <f>IF('3b - EUR - conv.'!AB245=0,0,'3a - EUR - local'!AB245/'3b - EUR - conv.'!AB245)</f>
        <v>0</v>
      </c>
      <c r="AC245" s="286">
        <f>IF('3b - EUR - conv.'!AC245=0,0,'3a - EUR - local'!AC245/'3b - EUR - conv.'!AC245)</f>
        <v>0</v>
      </c>
      <c r="AD245" s="286">
        <f>IF('3b - EUR - conv.'!AD245=0,0,'3a - EUR - local'!AD245/'3b - EUR - conv.'!AD245)</f>
        <v>0</v>
      </c>
      <c r="AE245" s="286">
        <f>IF('3b - EUR - conv.'!AE245=0,0,'3a - EUR - local'!AE245/'3b - EUR - conv.'!AE245)</f>
        <v>0</v>
      </c>
      <c r="AF245" s="286">
        <f>IF('3b - EUR - conv.'!AF245=0,0,'3a - EUR - local'!AF245/'3b - EUR - conv.'!AF245)</f>
        <v>0</v>
      </c>
      <c r="AG245" s="286">
        <f>IF('3b - EUR - conv.'!AG245=0,0,'3a - EUR - local'!AG245/'3b - EUR - conv.'!AG245)</f>
        <v>0</v>
      </c>
      <c r="AH245" s="286">
        <f>IF('3b - EUR - conv.'!AH245=0,0,'3a - EUR - local'!AH245/'3b - EUR - conv.'!AH245)</f>
        <v>0</v>
      </c>
      <c r="AI245" s="286">
        <f>IF('3b - EUR - conv.'!AI245=0,0,'3a - EUR - local'!AI245/'3b - EUR - conv.'!AI245)</f>
        <v>0</v>
      </c>
      <c r="AJ245" s="286">
        <f>IF('3b - EUR - conv.'!AJ245=0,0,'3a - EUR - local'!AJ245/'3b - EUR - conv.'!AJ245)</f>
        <v>0</v>
      </c>
      <c r="AK245" s="286">
        <f>IF('3b - EUR - conv.'!AK245=0,0,'3a - EUR - local'!AK245/'3b - EUR - conv.'!AK245)</f>
        <v>0</v>
      </c>
      <c r="AL245" s="286">
        <f>IF('3b - EUR - conv.'!AL245=0,0,'3a - EUR - local'!AL245/'3b - EUR - conv.'!AL245)</f>
        <v>0</v>
      </c>
      <c r="AM245" s="286">
        <f>IF('3b - EUR - conv.'!AM245=0,0,'3a - EUR - local'!AM245/'3b - EUR - conv.'!AM245)</f>
        <v>0</v>
      </c>
      <c r="AN245" s="286">
        <f>IF('3b - EUR - conv.'!AN245=0,0,'3a - EUR - local'!AN245/'3b - EUR - conv.'!AN245)</f>
        <v>0</v>
      </c>
      <c r="AO245" s="286">
        <f>IF('3b - EUR - conv.'!AO245=0,0,'3a - EUR - local'!AO245/'3b - EUR - conv.'!AO245)</f>
        <v>0</v>
      </c>
      <c r="AP245" s="286">
        <f>IF('3b - EUR - conv.'!AP245=0,0,'3a - EUR - local'!AP245/'3b - EUR - conv.'!AP245)</f>
        <v>0</v>
      </c>
      <c r="AQ245" s="349"/>
    </row>
    <row r="246" spans="1:43" customFormat="1" ht="15.75" outlineLevel="2">
      <c r="A246" s="211" t="str">
        <f>A203&amp;"."&amp;A235&amp;"."&amp;A204&amp;"."&amp;B246</f>
        <v>1.d.5.11</v>
      </c>
      <c r="B246">
        <v>11</v>
      </c>
      <c r="C246" t="str">
        <f>'1-GBP'!C246</f>
        <v/>
      </c>
      <c r="M246" s="286">
        <f>IF('3b - EUR - conv.'!M246=0,0,'3a - EUR - local'!M246/'3b - EUR - conv.'!M246)</f>
        <v>0</v>
      </c>
      <c r="N246" s="286">
        <f>IF('3b - EUR - conv.'!N246=0,0,'3a - EUR - local'!N246/'3b - EUR - conv.'!N246)</f>
        <v>0</v>
      </c>
      <c r="O246" s="286">
        <f>IF('3b - EUR - conv.'!O246=0,0,'3a - EUR - local'!O246/'3b - EUR - conv.'!O246)</f>
        <v>0</v>
      </c>
      <c r="P246" s="286">
        <f>IF('3b - EUR - conv.'!P246=0,0,'3a - EUR - local'!P246/'3b - EUR - conv.'!P246)</f>
        <v>0</v>
      </c>
      <c r="Q246" s="286">
        <f>IF('3b - EUR - conv.'!Q246=0,0,'3a - EUR - local'!Q246/'3b - EUR - conv.'!Q246)</f>
        <v>0</v>
      </c>
      <c r="R246" s="286">
        <f>IF('3b - EUR - conv.'!R246=0,0,'3a - EUR - local'!R246/'3b - EUR - conv.'!R246)</f>
        <v>0</v>
      </c>
      <c r="S246" s="286">
        <f>IF('3b - EUR - conv.'!S246=0,0,'3a - EUR - local'!S246/'3b - EUR - conv.'!S246)</f>
        <v>0</v>
      </c>
      <c r="T246" s="286">
        <f>IF('3b - EUR - conv.'!T246=0,0,'3a - EUR - local'!T246/'3b - EUR - conv.'!T246)</f>
        <v>0</v>
      </c>
      <c r="U246" s="286">
        <f>IF('3b - EUR - conv.'!U246=0,0,'3a - EUR - local'!U246/'3b - EUR - conv.'!U246)</f>
        <v>0</v>
      </c>
      <c r="V246" s="286">
        <f>IF('3b - EUR - conv.'!V246=0,0,'3a - EUR - local'!V246/'3b - EUR - conv.'!V246)</f>
        <v>0</v>
      </c>
      <c r="W246" s="286">
        <f>IF('3b - EUR - conv.'!W246=0,0,'3a - EUR - local'!W246/'3b - EUR - conv.'!W246)</f>
        <v>0</v>
      </c>
      <c r="X246" s="286">
        <f>IF('3b - EUR - conv.'!X246=0,0,'3a - EUR - local'!X246/'3b - EUR - conv.'!X246)</f>
        <v>0</v>
      </c>
      <c r="Y246" s="286">
        <f>IF('3b - EUR - conv.'!Y246=0,0,'3a - EUR - local'!Y246/'3b - EUR - conv.'!Y246)</f>
        <v>0</v>
      </c>
      <c r="Z246" s="286">
        <f>IF('3b - EUR - conv.'!Z246=0,0,'3a - EUR - local'!Z246/'3b - EUR - conv.'!Z246)</f>
        <v>0</v>
      </c>
      <c r="AA246" s="286">
        <f>IF('3b - EUR - conv.'!AA246=0,0,'3a - EUR - local'!AA246/'3b - EUR - conv.'!AA246)</f>
        <v>0</v>
      </c>
      <c r="AB246" s="286">
        <f>IF('3b - EUR - conv.'!AB246=0,0,'3a - EUR - local'!AB246/'3b - EUR - conv.'!AB246)</f>
        <v>0</v>
      </c>
      <c r="AC246" s="286">
        <f>IF('3b - EUR - conv.'!AC246=0,0,'3a - EUR - local'!AC246/'3b - EUR - conv.'!AC246)</f>
        <v>0</v>
      </c>
      <c r="AD246" s="286">
        <f>IF('3b - EUR - conv.'!AD246=0,0,'3a - EUR - local'!AD246/'3b - EUR - conv.'!AD246)</f>
        <v>0</v>
      </c>
      <c r="AE246" s="286">
        <f>IF('3b - EUR - conv.'!AE246=0,0,'3a - EUR - local'!AE246/'3b - EUR - conv.'!AE246)</f>
        <v>0</v>
      </c>
      <c r="AF246" s="286">
        <f>IF('3b - EUR - conv.'!AF246=0,0,'3a - EUR - local'!AF246/'3b - EUR - conv.'!AF246)</f>
        <v>0</v>
      </c>
      <c r="AG246" s="286">
        <f>IF('3b - EUR - conv.'!AG246=0,0,'3a - EUR - local'!AG246/'3b - EUR - conv.'!AG246)</f>
        <v>0</v>
      </c>
      <c r="AH246" s="286">
        <f>IF('3b - EUR - conv.'!AH246=0,0,'3a - EUR - local'!AH246/'3b - EUR - conv.'!AH246)</f>
        <v>0</v>
      </c>
      <c r="AI246" s="286">
        <f>IF('3b - EUR - conv.'!AI246=0,0,'3a - EUR - local'!AI246/'3b - EUR - conv.'!AI246)</f>
        <v>0</v>
      </c>
      <c r="AJ246" s="286">
        <f>IF('3b - EUR - conv.'!AJ246=0,0,'3a - EUR - local'!AJ246/'3b - EUR - conv.'!AJ246)</f>
        <v>0</v>
      </c>
      <c r="AK246" s="286">
        <f>IF('3b - EUR - conv.'!AK246=0,0,'3a - EUR - local'!AK246/'3b - EUR - conv.'!AK246)</f>
        <v>0</v>
      </c>
      <c r="AL246" s="286">
        <f>IF('3b - EUR - conv.'!AL246=0,0,'3a - EUR - local'!AL246/'3b - EUR - conv.'!AL246)</f>
        <v>0</v>
      </c>
      <c r="AM246" s="286">
        <f>IF('3b - EUR - conv.'!AM246=0,0,'3a - EUR - local'!AM246/'3b - EUR - conv.'!AM246)</f>
        <v>0</v>
      </c>
      <c r="AN246" s="286">
        <f>IF('3b - EUR - conv.'!AN246=0,0,'3a - EUR - local'!AN246/'3b - EUR - conv.'!AN246)</f>
        <v>0</v>
      </c>
      <c r="AO246" s="286">
        <f>IF('3b - EUR - conv.'!AO246=0,0,'3a - EUR - local'!AO246/'3b - EUR - conv.'!AO246)</f>
        <v>0</v>
      </c>
      <c r="AP246" s="286">
        <f>IF('3b - EUR - conv.'!AP246=0,0,'3a - EUR - local'!AP246/'3b - EUR - conv.'!AP246)</f>
        <v>0</v>
      </c>
      <c r="AQ246" s="349"/>
    </row>
    <row r="247" spans="1:43" customFormat="1" ht="15.75" outlineLevel="2">
      <c r="A247" s="211" t="str">
        <f>A203&amp;"."&amp;A235&amp;"."&amp;A204&amp;"."&amp;B247</f>
        <v>1.d.5.12</v>
      </c>
      <c r="B247">
        <v>12</v>
      </c>
      <c r="C247" t="str">
        <f>'1-GBP'!C247</f>
        <v/>
      </c>
      <c r="M247" s="286">
        <f>IF('3b - EUR - conv.'!M247=0,0,'3a - EUR - local'!M247/'3b - EUR - conv.'!M247)</f>
        <v>0</v>
      </c>
      <c r="N247" s="286">
        <f>IF('3b - EUR - conv.'!N247=0,0,'3a - EUR - local'!N247/'3b - EUR - conv.'!N247)</f>
        <v>0</v>
      </c>
      <c r="O247" s="286">
        <f>IF('3b - EUR - conv.'!O247=0,0,'3a - EUR - local'!O247/'3b - EUR - conv.'!O247)</f>
        <v>0</v>
      </c>
      <c r="P247" s="286">
        <f>IF('3b - EUR - conv.'!P247=0,0,'3a - EUR - local'!P247/'3b - EUR - conv.'!P247)</f>
        <v>0</v>
      </c>
      <c r="Q247" s="286">
        <f>IF('3b - EUR - conv.'!Q247=0,0,'3a - EUR - local'!Q247/'3b - EUR - conv.'!Q247)</f>
        <v>0</v>
      </c>
      <c r="R247" s="286">
        <f>IF('3b - EUR - conv.'!R247=0,0,'3a - EUR - local'!R247/'3b - EUR - conv.'!R247)</f>
        <v>0</v>
      </c>
      <c r="S247" s="286">
        <f>IF('3b - EUR - conv.'!S247=0,0,'3a - EUR - local'!S247/'3b - EUR - conv.'!S247)</f>
        <v>0</v>
      </c>
      <c r="T247" s="286">
        <f>IF('3b - EUR - conv.'!T247=0,0,'3a - EUR - local'!T247/'3b - EUR - conv.'!T247)</f>
        <v>0</v>
      </c>
      <c r="U247" s="286">
        <f>IF('3b - EUR - conv.'!U247=0,0,'3a - EUR - local'!U247/'3b - EUR - conv.'!U247)</f>
        <v>0</v>
      </c>
      <c r="V247" s="286">
        <f>IF('3b - EUR - conv.'!V247=0,0,'3a - EUR - local'!V247/'3b - EUR - conv.'!V247)</f>
        <v>0</v>
      </c>
      <c r="W247" s="286">
        <f>IF('3b - EUR - conv.'!W247=0,0,'3a - EUR - local'!W247/'3b - EUR - conv.'!W247)</f>
        <v>0</v>
      </c>
      <c r="X247" s="286">
        <f>IF('3b - EUR - conv.'!X247=0,0,'3a - EUR - local'!X247/'3b - EUR - conv.'!X247)</f>
        <v>0</v>
      </c>
      <c r="Y247" s="286">
        <f>IF('3b - EUR - conv.'!Y247=0,0,'3a - EUR - local'!Y247/'3b - EUR - conv.'!Y247)</f>
        <v>0</v>
      </c>
      <c r="Z247" s="286">
        <f>IF('3b - EUR - conv.'!Z247=0,0,'3a - EUR - local'!Z247/'3b - EUR - conv.'!Z247)</f>
        <v>0</v>
      </c>
      <c r="AA247" s="286">
        <f>IF('3b - EUR - conv.'!AA247=0,0,'3a - EUR - local'!AA247/'3b - EUR - conv.'!AA247)</f>
        <v>0</v>
      </c>
      <c r="AB247" s="286">
        <f>IF('3b - EUR - conv.'!AB247=0,0,'3a - EUR - local'!AB247/'3b - EUR - conv.'!AB247)</f>
        <v>0</v>
      </c>
      <c r="AC247" s="286">
        <f>IF('3b - EUR - conv.'!AC247=0,0,'3a - EUR - local'!AC247/'3b - EUR - conv.'!AC247)</f>
        <v>0</v>
      </c>
      <c r="AD247" s="286">
        <f>IF('3b - EUR - conv.'!AD247=0,0,'3a - EUR - local'!AD247/'3b - EUR - conv.'!AD247)</f>
        <v>0</v>
      </c>
      <c r="AE247" s="286">
        <f>IF('3b - EUR - conv.'!AE247=0,0,'3a - EUR - local'!AE247/'3b - EUR - conv.'!AE247)</f>
        <v>0</v>
      </c>
      <c r="AF247" s="286">
        <f>IF('3b - EUR - conv.'!AF247=0,0,'3a - EUR - local'!AF247/'3b - EUR - conv.'!AF247)</f>
        <v>0</v>
      </c>
      <c r="AG247" s="286">
        <f>IF('3b - EUR - conv.'!AG247=0,0,'3a - EUR - local'!AG247/'3b - EUR - conv.'!AG247)</f>
        <v>0</v>
      </c>
      <c r="AH247" s="286">
        <f>IF('3b - EUR - conv.'!AH247=0,0,'3a - EUR - local'!AH247/'3b - EUR - conv.'!AH247)</f>
        <v>0</v>
      </c>
      <c r="AI247" s="286">
        <f>IF('3b - EUR - conv.'!AI247=0,0,'3a - EUR - local'!AI247/'3b - EUR - conv.'!AI247)</f>
        <v>0</v>
      </c>
      <c r="AJ247" s="286">
        <f>IF('3b - EUR - conv.'!AJ247=0,0,'3a - EUR - local'!AJ247/'3b - EUR - conv.'!AJ247)</f>
        <v>0</v>
      </c>
      <c r="AK247" s="286">
        <f>IF('3b - EUR - conv.'!AK247=0,0,'3a - EUR - local'!AK247/'3b - EUR - conv.'!AK247)</f>
        <v>0</v>
      </c>
      <c r="AL247" s="286">
        <f>IF('3b - EUR - conv.'!AL247=0,0,'3a - EUR - local'!AL247/'3b - EUR - conv.'!AL247)</f>
        <v>0</v>
      </c>
      <c r="AM247" s="286">
        <f>IF('3b - EUR - conv.'!AM247=0,0,'3a - EUR - local'!AM247/'3b - EUR - conv.'!AM247)</f>
        <v>0</v>
      </c>
      <c r="AN247" s="286">
        <f>IF('3b - EUR - conv.'!AN247=0,0,'3a - EUR - local'!AN247/'3b - EUR - conv.'!AN247)</f>
        <v>0</v>
      </c>
      <c r="AO247" s="286">
        <f>IF('3b - EUR - conv.'!AO247=0,0,'3a - EUR - local'!AO247/'3b - EUR - conv.'!AO247)</f>
        <v>0</v>
      </c>
      <c r="AP247" s="286">
        <f>IF('3b - EUR - conv.'!AP247=0,0,'3a - EUR - local'!AP247/'3b - EUR - conv.'!AP247)</f>
        <v>0</v>
      </c>
      <c r="AQ247" s="349"/>
    </row>
    <row r="248" spans="1:43" customFormat="1" ht="15.75" outlineLevel="1">
      <c r="A248" s="212"/>
      <c r="B248" s="201">
        <f>B247-COUNTIFS(C236:C247,"")</f>
        <v>0</v>
      </c>
      <c r="C248" s="201" t="s">
        <v>285</v>
      </c>
      <c r="D248" s="201"/>
      <c r="E248" s="201"/>
      <c r="F248" s="201"/>
      <c r="G248" s="201"/>
      <c r="H248" s="201"/>
      <c r="I248" s="201"/>
      <c r="J248" s="201"/>
      <c r="K248" s="201"/>
      <c r="L248" s="201"/>
      <c r="M248" s="280">
        <f>SUM(M236:M247)</f>
        <v>0</v>
      </c>
      <c r="N248" s="280">
        <f t="shared" ref="N248" si="357">SUM(N236:N247)</f>
        <v>0</v>
      </c>
      <c r="O248" s="280">
        <f t="shared" ref="O248" si="358">SUM(O236:O247)</f>
        <v>0</v>
      </c>
      <c r="P248" s="280">
        <f t="shared" ref="P248" si="359">SUM(P236:P247)</f>
        <v>0</v>
      </c>
      <c r="Q248" s="280">
        <f t="shared" ref="Q248" si="360">SUM(Q236:Q247)</f>
        <v>0</v>
      </c>
      <c r="R248" s="280">
        <f t="shared" ref="R248" si="361">SUM(R236:R247)</f>
        <v>0</v>
      </c>
      <c r="S248" s="280">
        <f t="shared" ref="S248" si="362">SUM(S236:S247)</f>
        <v>0</v>
      </c>
      <c r="T248" s="280">
        <f t="shared" ref="T248" si="363">SUM(T236:T247)</f>
        <v>0</v>
      </c>
      <c r="U248" s="280">
        <f t="shared" ref="U248" si="364">SUM(U236:U247)</f>
        <v>0</v>
      </c>
      <c r="V248" s="280">
        <f t="shared" ref="V248" si="365">SUM(V236:V247)</f>
        <v>0</v>
      </c>
      <c r="W248" s="280">
        <f t="shared" ref="W248" si="366">SUM(W236:W247)</f>
        <v>0</v>
      </c>
      <c r="X248" s="280">
        <f t="shared" ref="X248" si="367">SUM(X236:X247)</f>
        <v>0</v>
      </c>
      <c r="Y248" s="280">
        <f t="shared" ref="Y248" si="368">SUM(Y236:Y247)</f>
        <v>0</v>
      </c>
      <c r="Z248" s="280">
        <f t="shared" ref="Z248" si="369">SUM(Z236:Z247)</f>
        <v>0</v>
      </c>
      <c r="AA248" s="280">
        <f t="shared" ref="AA248" si="370">SUM(AA236:AA247)</f>
        <v>0</v>
      </c>
      <c r="AB248" s="280">
        <f t="shared" ref="AB248" si="371">SUM(AB236:AB247)</f>
        <v>0</v>
      </c>
      <c r="AC248" s="280">
        <f t="shared" ref="AC248" si="372">SUM(AC236:AC247)</f>
        <v>0</v>
      </c>
      <c r="AD248" s="280">
        <f t="shared" ref="AD248" si="373">SUM(AD236:AD247)</f>
        <v>0</v>
      </c>
      <c r="AE248" s="280">
        <f t="shared" ref="AE248" si="374">SUM(AE236:AE247)</f>
        <v>0</v>
      </c>
      <c r="AF248" s="280">
        <f t="shared" ref="AF248" si="375">SUM(AF236:AF247)</f>
        <v>0</v>
      </c>
      <c r="AG248" s="280">
        <f t="shared" ref="AG248" si="376">SUM(AG236:AG247)</f>
        <v>0</v>
      </c>
      <c r="AH248" s="280">
        <f t="shared" ref="AH248" si="377">SUM(AH236:AH247)</f>
        <v>0</v>
      </c>
      <c r="AI248" s="280">
        <f t="shared" ref="AI248" si="378">SUM(AI236:AI247)</f>
        <v>0</v>
      </c>
      <c r="AJ248" s="280">
        <f t="shared" ref="AJ248" si="379">SUM(AJ236:AJ247)</f>
        <v>0</v>
      </c>
      <c r="AK248" s="280">
        <f t="shared" ref="AK248" si="380">SUM(AK236:AK247)</f>
        <v>0</v>
      </c>
      <c r="AL248" s="280">
        <f t="shared" ref="AL248" si="381">SUM(AL236:AL247)</f>
        <v>0</v>
      </c>
      <c r="AM248" s="280">
        <f t="shared" ref="AM248" si="382">SUM(AM236:AM247)</f>
        <v>0</v>
      </c>
      <c r="AN248" s="280">
        <f t="shared" ref="AN248" si="383">SUM(AN236:AN247)</f>
        <v>0</v>
      </c>
      <c r="AO248" s="280">
        <f t="shared" ref="AO248" si="384">SUM(AO236:AO247)</f>
        <v>0</v>
      </c>
      <c r="AP248" s="280">
        <f t="shared" ref="AP248" si="385">SUM(AP236:AP247)</f>
        <v>0</v>
      </c>
    </row>
    <row r="249" spans="1:43" customFormat="1" ht="16.149999999999999" outlineLevel="1" thickBot="1">
      <c r="A249" s="213"/>
      <c r="B249" s="202"/>
      <c r="C249" s="202"/>
      <c r="D249" s="202"/>
      <c r="E249" s="202"/>
      <c r="F249" s="202"/>
      <c r="G249" s="202"/>
      <c r="H249" s="202"/>
      <c r="I249" s="202"/>
      <c r="J249" s="202"/>
      <c r="K249" s="202"/>
      <c r="L249" s="202"/>
      <c r="M249" s="313"/>
      <c r="N249" s="313"/>
      <c r="O249" s="313"/>
      <c r="P249" s="313"/>
      <c r="Q249" s="313"/>
      <c r="R249" s="313"/>
      <c r="S249" s="313"/>
      <c r="T249" s="313"/>
      <c r="U249" s="313"/>
      <c r="V249" s="313"/>
      <c r="W249" s="313"/>
      <c r="X249" s="313"/>
      <c r="Y249" s="313"/>
      <c r="Z249" s="313"/>
      <c r="AA249" s="313"/>
      <c r="AB249" s="313"/>
      <c r="AC249" s="313"/>
      <c r="AD249" s="313"/>
      <c r="AE249" s="313"/>
      <c r="AF249" s="313"/>
      <c r="AG249" s="313"/>
      <c r="AH249" s="313"/>
      <c r="AI249" s="313"/>
      <c r="AJ249" s="313"/>
      <c r="AK249" s="313"/>
      <c r="AL249" s="313"/>
      <c r="AM249" s="313"/>
      <c r="AN249" s="313"/>
      <c r="AO249" s="313"/>
      <c r="AP249" s="313"/>
    </row>
    <row r="250" spans="1:43" customFormat="1" ht="16.149999999999999" outlineLevel="1" thickBot="1">
      <c r="A250" s="214" t="s">
        <v>288</v>
      </c>
      <c r="B250" s="203">
        <f>B248+B233+B218</f>
        <v>6</v>
      </c>
      <c r="C250" s="203" t="s">
        <v>289</v>
      </c>
      <c r="D250" s="203"/>
      <c r="E250" s="203"/>
      <c r="F250" s="203"/>
      <c r="G250" s="203" t="str">
        <f>+"Total "&amp;$B203&amp;" "&amp;$B204</f>
        <v>Total Phase 1 IJV Costs</v>
      </c>
      <c r="H250" s="203"/>
      <c r="I250" s="203"/>
      <c r="J250" s="203"/>
      <c r="K250" s="203"/>
      <c r="L250" s="203"/>
      <c r="M250" s="284">
        <f t="shared" ref="M250:AP250" si="386">SUM(M218,M233,M248)</f>
        <v>0</v>
      </c>
      <c r="N250" s="284">
        <f t="shared" si="386"/>
        <v>0</v>
      </c>
      <c r="O250" s="284">
        <f t="shared" si="386"/>
        <v>0</v>
      </c>
      <c r="P250" s="284">
        <f t="shared" si="386"/>
        <v>0</v>
      </c>
      <c r="Q250" s="284">
        <f t="shared" si="386"/>
        <v>0</v>
      </c>
      <c r="R250" s="284">
        <f t="shared" si="386"/>
        <v>0</v>
      </c>
      <c r="S250" s="284">
        <f t="shared" si="386"/>
        <v>0</v>
      </c>
      <c r="T250" s="284">
        <f t="shared" si="386"/>
        <v>0</v>
      </c>
      <c r="U250" s="284">
        <f t="shared" si="386"/>
        <v>0</v>
      </c>
      <c r="V250" s="284">
        <f t="shared" si="386"/>
        <v>0</v>
      </c>
      <c r="W250" s="284">
        <f t="shared" si="386"/>
        <v>0</v>
      </c>
      <c r="X250" s="284">
        <f t="shared" si="386"/>
        <v>0</v>
      </c>
      <c r="Y250" s="284">
        <f t="shared" si="386"/>
        <v>0</v>
      </c>
      <c r="Z250" s="284">
        <f t="shared" si="386"/>
        <v>0</v>
      </c>
      <c r="AA250" s="284">
        <f t="shared" si="386"/>
        <v>0</v>
      </c>
      <c r="AB250" s="284">
        <f t="shared" si="386"/>
        <v>0</v>
      </c>
      <c r="AC250" s="284">
        <f t="shared" si="386"/>
        <v>0</v>
      </c>
      <c r="AD250" s="284">
        <f t="shared" si="386"/>
        <v>0</v>
      </c>
      <c r="AE250" s="284">
        <f t="shared" si="386"/>
        <v>0</v>
      </c>
      <c r="AF250" s="284">
        <f t="shared" si="386"/>
        <v>0</v>
      </c>
      <c r="AG250" s="284">
        <f t="shared" si="386"/>
        <v>0</v>
      </c>
      <c r="AH250" s="284">
        <f t="shared" si="386"/>
        <v>0</v>
      </c>
      <c r="AI250" s="284">
        <f t="shared" si="386"/>
        <v>0</v>
      </c>
      <c r="AJ250" s="284">
        <f t="shared" si="386"/>
        <v>0</v>
      </c>
      <c r="AK250" s="284">
        <f t="shared" si="386"/>
        <v>0</v>
      </c>
      <c r="AL250" s="284">
        <f t="shared" si="386"/>
        <v>0</v>
      </c>
      <c r="AM250" s="284">
        <f t="shared" si="386"/>
        <v>0</v>
      </c>
      <c r="AN250" s="284">
        <f t="shared" si="386"/>
        <v>0</v>
      </c>
      <c r="AO250" s="284">
        <f t="shared" si="386"/>
        <v>0</v>
      </c>
      <c r="AP250" s="284">
        <f t="shared" si="386"/>
        <v>0</v>
      </c>
    </row>
    <row r="251" spans="1:43" customFormat="1" ht="15.75" collapsed="1">
      <c r="A251" s="211"/>
      <c r="M251" s="314"/>
      <c r="N251" s="314"/>
      <c r="O251" s="314"/>
      <c r="P251" s="314"/>
      <c r="Q251" s="314"/>
      <c r="R251" s="314"/>
      <c r="S251" s="314"/>
      <c r="T251" s="314"/>
      <c r="U251" s="314"/>
      <c r="V251" s="314"/>
      <c r="W251" s="314"/>
      <c r="X251" s="314"/>
      <c r="Y251" s="314"/>
      <c r="Z251" s="314"/>
      <c r="AA251" s="314"/>
      <c r="AB251" s="314"/>
      <c r="AC251" s="314"/>
      <c r="AD251" s="314"/>
      <c r="AE251" s="314"/>
      <c r="AF251" s="314"/>
      <c r="AG251" s="314"/>
      <c r="AH251" s="314"/>
      <c r="AI251" s="314"/>
      <c r="AJ251" s="314"/>
      <c r="AK251" s="314"/>
      <c r="AL251" s="314"/>
      <c r="AM251" s="314"/>
      <c r="AN251" s="314"/>
      <c r="AO251" s="314"/>
      <c r="AP251" s="314"/>
    </row>
    <row r="252" spans="1:43" customFormat="1" ht="15.75">
      <c r="A252" s="209" t="str">
        <f>_xlfn.TEXTBEFORE(J252,".")</f>
        <v>1</v>
      </c>
      <c r="B252" s="196" t="str">
        <f>_xlfn.XLOOKUP($A252,Select!$B$4:$B$65,Select!$C$4:$C$65)</f>
        <v>Phase 1</v>
      </c>
      <c r="C252" s="197"/>
      <c r="D252" s="197">
        <f>B267+B282+B297</f>
        <v>4</v>
      </c>
      <c r="E252" s="197" t="s">
        <v>281</v>
      </c>
      <c r="F252" s="197"/>
      <c r="G252" s="197"/>
      <c r="H252" s="197"/>
      <c r="I252" s="197" t="s">
        <v>282</v>
      </c>
      <c r="J252" s="197" t="str">
        <f>Select!$M$9</f>
        <v>1.6</v>
      </c>
      <c r="K252" s="197"/>
      <c r="L252" s="197"/>
      <c r="M252" s="318"/>
      <c r="N252" s="319"/>
      <c r="O252" s="319"/>
      <c r="P252" s="319"/>
      <c r="Q252" s="319"/>
      <c r="R252" s="319"/>
      <c r="S252" s="319"/>
      <c r="T252" s="319"/>
      <c r="U252" s="319"/>
      <c r="V252" s="319"/>
      <c r="W252" s="319"/>
      <c r="X252" s="319"/>
      <c r="Y252" s="319"/>
      <c r="Z252" s="319"/>
      <c r="AA252" s="319"/>
      <c r="AB252" s="319"/>
      <c r="AC252" s="319"/>
      <c r="AD252" s="319"/>
      <c r="AE252" s="319"/>
      <c r="AF252" s="319"/>
      <c r="AG252" s="319"/>
      <c r="AH252" s="319"/>
      <c r="AI252" s="319"/>
      <c r="AJ252" s="319"/>
      <c r="AK252" s="319"/>
      <c r="AL252" s="319"/>
      <c r="AM252" s="319"/>
      <c r="AN252" s="319"/>
      <c r="AO252" s="319"/>
      <c r="AP252" s="319"/>
    </row>
    <row r="253" spans="1:43" customFormat="1" ht="15.75" outlineLevel="1">
      <c r="A253" s="210" t="str">
        <f>_xlfn.TEXTAFTER(J252,".")</f>
        <v>6</v>
      </c>
      <c r="B253" s="199" t="str">
        <f>_xlfn.XLOOKUP($J252,Select!$K$4:$K$65,Select!$F$4:$F$65)</f>
        <v>Energy Costs</v>
      </c>
      <c r="C253" s="199"/>
      <c r="D253" s="199"/>
      <c r="E253" s="199"/>
      <c r="F253" s="199"/>
      <c r="G253" s="199"/>
      <c r="H253" s="199"/>
      <c r="I253" s="199"/>
      <c r="J253" s="199"/>
      <c r="K253" s="199"/>
      <c r="L253" s="199"/>
      <c r="M253" s="320"/>
      <c r="N253" s="320"/>
      <c r="O253" s="320"/>
      <c r="P253" s="320"/>
      <c r="Q253" s="320"/>
      <c r="R253" s="320"/>
      <c r="S253" s="320"/>
      <c r="T253" s="320"/>
      <c r="U253" s="320"/>
      <c r="V253" s="320"/>
      <c r="W253" s="320"/>
      <c r="X253" s="320"/>
      <c r="Y253" s="320"/>
      <c r="Z253" s="320"/>
      <c r="AA253" s="320"/>
      <c r="AB253" s="320"/>
      <c r="AC253" s="320"/>
      <c r="AD253" s="320"/>
      <c r="AE253" s="320"/>
      <c r="AF253" s="320"/>
      <c r="AG253" s="320"/>
      <c r="AH253" s="320"/>
      <c r="AI253" s="320"/>
      <c r="AJ253" s="320"/>
      <c r="AK253" s="320"/>
      <c r="AL253" s="320"/>
      <c r="AM253" s="320"/>
      <c r="AN253" s="320"/>
      <c r="AO253" s="320"/>
      <c r="AP253" s="320"/>
    </row>
    <row r="254" spans="1:43" customFormat="1" ht="15.75" outlineLevel="1">
      <c r="A254" s="220" t="s">
        <v>150</v>
      </c>
      <c r="B254" s="220" t="s">
        <v>283</v>
      </c>
      <c r="C254" s="220" t="s">
        <v>284</v>
      </c>
      <c r="D254" s="220"/>
      <c r="E254" s="220"/>
      <c r="F254" s="220"/>
      <c r="G254" s="220"/>
      <c r="H254" s="220"/>
      <c r="I254" s="220"/>
      <c r="J254" s="220"/>
      <c r="K254" s="220"/>
      <c r="L254" s="220"/>
      <c r="M254" s="315"/>
      <c r="N254" s="315"/>
      <c r="O254" s="315"/>
      <c r="P254" s="315"/>
      <c r="Q254" s="315"/>
      <c r="R254" s="315"/>
      <c r="S254" s="315"/>
      <c r="T254" s="315"/>
      <c r="U254" s="315"/>
      <c r="V254" s="315"/>
      <c r="W254" s="315"/>
      <c r="X254" s="315"/>
      <c r="Y254" s="315"/>
      <c r="Z254" s="315"/>
      <c r="AA254" s="315"/>
      <c r="AB254" s="315"/>
      <c r="AC254" s="315"/>
      <c r="AD254" s="315"/>
      <c r="AE254" s="315"/>
      <c r="AF254" s="315"/>
      <c r="AG254" s="315"/>
      <c r="AH254" s="315"/>
      <c r="AI254" s="315"/>
      <c r="AJ254" s="315"/>
      <c r="AK254" s="315"/>
      <c r="AL254" s="315"/>
      <c r="AM254" s="315"/>
      <c r="AN254" s="315"/>
      <c r="AO254" s="315"/>
      <c r="AP254" s="315"/>
    </row>
    <row r="255" spans="1:43" customFormat="1" ht="15.75" outlineLevel="2">
      <c r="A255" s="211" t="str">
        <f>A252&amp;"."&amp;A254&amp;"."&amp;A253&amp;"."&amp;B255</f>
        <v>1.c.6.1</v>
      </c>
      <c r="B255">
        <v>1</v>
      </c>
      <c r="C255" t="str">
        <f>'1-GBP'!C255</f>
        <v/>
      </c>
      <c r="M255" s="286">
        <f>IF('3b - EUR - conv.'!M255=0,0,'3a - EUR - local'!M255/'3b - EUR - conv.'!M255)</f>
        <v>0</v>
      </c>
      <c r="N255" s="286">
        <f>IF('3b - EUR - conv.'!N255=0,0,'3a - EUR - local'!N255/'3b - EUR - conv.'!N255)</f>
        <v>0</v>
      </c>
      <c r="O255" s="286">
        <f>IF('3b - EUR - conv.'!O255=0,0,'3a - EUR - local'!O255/'3b - EUR - conv.'!O255)</f>
        <v>0</v>
      </c>
      <c r="P255" s="286">
        <f>IF('3b - EUR - conv.'!P255=0,0,'3a - EUR - local'!P255/'3b - EUR - conv.'!P255)</f>
        <v>0</v>
      </c>
      <c r="Q255" s="286">
        <f>IF('3b - EUR - conv.'!Q255=0,0,'3a - EUR - local'!Q255/'3b - EUR - conv.'!Q255)</f>
        <v>0</v>
      </c>
      <c r="R255" s="286">
        <f>IF('3b - EUR - conv.'!R255=0,0,'3a - EUR - local'!R255/'3b - EUR - conv.'!R255)</f>
        <v>0</v>
      </c>
      <c r="S255" s="286">
        <f>IF('3b - EUR - conv.'!S255=0,0,'3a - EUR - local'!S255/'3b - EUR - conv.'!S255)</f>
        <v>0</v>
      </c>
      <c r="T255" s="286">
        <f>IF('3b - EUR - conv.'!T255=0,0,'3a - EUR - local'!T255/'3b - EUR - conv.'!T255)</f>
        <v>0</v>
      </c>
      <c r="U255" s="286">
        <f>IF('3b - EUR - conv.'!U255=0,0,'3a - EUR - local'!U255/'3b - EUR - conv.'!U255)</f>
        <v>0</v>
      </c>
      <c r="V255" s="286">
        <f>IF('3b - EUR - conv.'!V255=0,0,'3a - EUR - local'!V255/'3b - EUR - conv.'!V255)</f>
        <v>0</v>
      </c>
      <c r="W255" s="286">
        <f>IF('3b - EUR - conv.'!W255=0,0,'3a - EUR - local'!W255/'3b - EUR - conv.'!W255)</f>
        <v>0</v>
      </c>
      <c r="X255" s="286">
        <f>IF('3b - EUR - conv.'!X255=0,0,'3a - EUR - local'!X255/'3b - EUR - conv.'!X255)</f>
        <v>0</v>
      </c>
      <c r="Y255" s="286">
        <f>IF('3b - EUR - conv.'!Y255=0,0,'3a - EUR - local'!Y255/'3b - EUR - conv.'!Y255)</f>
        <v>0</v>
      </c>
      <c r="Z255" s="286">
        <f>IF('3b - EUR - conv.'!Z255=0,0,'3a - EUR - local'!Z255/'3b - EUR - conv.'!Z255)</f>
        <v>0</v>
      </c>
      <c r="AA255" s="286">
        <f>IF('3b - EUR - conv.'!AA255=0,0,'3a - EUR - local'!AA255/'3b - EUR - conv.'!AA255)</f>
        <v>0</v>
      </c>
      <c r="AB255" s="286">
        <f>IF('3b - EUR - conv.'!AB255=0,0,'3a - EUR - local'!AB255/'3b - EUR - conv.'!AB255)</f>
        <v>0</v>
      </c>
      <c r="AC255" s="286">
        <f>IF('3b - EUR - conv.'!AC255=0,0,'3a - EUR - local'!AC255/'3b - EUR - conv.'!AC255)</f>
        <v>0</v>
      </c>
      <c r="AD255" s="286">
        <f>IF('3b - EUR - conv.'!AD255=0,0,'3a - EUR - local'!AD255/'3b - EUR - conv.'!AD255)</f>
        <v>0</v>
      </c>
      <c r="AE255" s="286">
        <f>IF('3b - EUR - conv.'!AE255=0,0,'3a - EUR - local'!AE255/'3b - EUR - conv.'!AE255)</f>
        <v>0</v>
      </c>
      <c r="AF255" s="286">
        <f>IF('3b - EUR - conv.'!AF255=0,0,'3a - EUR - local'!AF255/'3b - EUR - conv.'!AF255)</f>
        <v>0</v>
      </c>
      <c r="AG255" s="286">
        <f>IF('3b - EUR - conv.'!AG255=0,0,'3a - EUR - local'!AG255/'3b - EUR - conv.'!AG255)</f>
        <v>0</v>
      </c>
      <c r="AH255" s="286">
        <f>IF('3b - EUR - conv.'!AH255=0,0,'3a - EUR - local'!AH255/'3b - EUR - conv.'!AH255)</f>
        <v>0</v>
      </c>
      <c r="AI255" s="286">
        <f>IF('3b - EUR - conv.'!AI255=0,0,'3a - EUR - local'!AI255/'3b - EUR - conv.'!AI255)</f>
        <v>0</v>
      </c>
      <c r="AJ255" s="286">
        <f>IF('3b - EUR - conv.'!AJ255=0,0,'3a - EUR - local'!AJ255/'3b - EUR - conv.'!AJ255)</f>
        <v>0</v>
      </c>
      <c r="AK255" s="286">
        <f>IF('3b - EUR - conv.'!AK255=0,0,'3a - EUR - local'!AK255/'3b - EUR - conv.'!AK255)</f>
        <v>0</v>
      </c>
      <c r="AL255" s="286">
        <f>IF('3b - EUR - conv.'!AL255=0,0,'3a - EUR - local'!AL255/'3b - EUR - conv.'!AL255)</f>
        <v>0</v>
      </c>
      <c r="AM255" s="286">
        <f>IF('3b - EUR - conv.'!AM255=0,0,'3a - EUR - local'!AM255/'3b - EUR - conv.'!AM255)</f>
        <v>0</v>
      </c>
      <c r="AN255" s="286">
        <f>IF('3b - EUR - conv.'!AN255=0,0,'3a - EUR - local'!AN255/'3b - EUR - conv.'!AN255)</f>
        <v>0</v>
      </c>
      <c r="AO255" s="286">
        <f>IF('3b - EUR - conv.'!AO255=0,0,'3a - EUR - local'!AO255/'3b - EUR - conv.'!AO255)</f>
        <v>0</v>
      </c>
      <c r="AP255" s="286">
        <f>IF('3b - EUR - conv.'!AP255=0,0,'3a - EUR - local'!AP255/'3b - EUR - conv.'!AP255)</f>
        <v>0</v>
      </c>
      <c r="AQ255" s="349"/>
    </row>
    <row r="256" spans="1:43" customFormat="1" ht="15.75" outlineLevel="2">
      <c r="A256" s="211" t="str">
        <f>A252&amp;"."&amp;A254&amp;"."&amp;A253&amp;"."&amp;B256</f>
        <v>1.c.6.2</v>
      </c>
      <c r="B256">
        <v>2</v>
      </c>
      <c r="C256" t="str">
        <f>'1-GBP'!C256</f>
        <v/>
      </c>
      <c r="M256" s="286">
        <f>IF('3b - EUR - conv.'!M256=0,0,'3a - EUR - local'!M256/'3b - EUR - conv.'!M256)</f>
        <v>0</v>
      </c>
      <c r="N256" s="286">
        <f>IF('3b - EUR - conv.'!N256=0,0,'3a - EUR - local'!N256/'3b - EUR - conv.'!N256)</f>
        <v>0</v>
      </c>
      <c r="O256" s="286">
        <f>IF('3b - EUR - conv.'!O256=0,0,'3a - EUR - local'!O256/'3b - EUR - conv.'!O256)</f>
        <v>0</v>
      </c>
      <c r="P256" s="286">
        <f>IF('3b - EUR - conv.'!P256=0,0,'3a - EUR - local'!P256/'3b - EUR - conv.'!P256)</f>
        <v>0</v>
      </c>
      <c r="Q256" s="286">
        <f>IF('3b - EUR - conv.'!Q256=0,0,'3a - EUR - local'!Q256/'3b - EUR - conv.'!Q256)</f>
        <v>0</v>
      </c>
      <c r="R256" s="286">
        <f>IF('3b - EUR - conv.'!R256=0,0,'3a - EUR - local'!R256/'3b - EUR - conv.'!R256)</f>
        <v>0</v>
      </c>
      <c r="S256" s="286">
        <f>IF('3b - EUR - conv.'!S256=0,0,'3a - EUR - local'!S256/'3b - EUR - conv.'!S256)</f>
        <v>0</v>
      </c>
      <c r="T256" s="286">
        <f>IF('3b - EUR - conv.'!T256=0,0,'3a - EUR - local'!T256/'3b - EUR - conv.'!T256)</f>
        <v>0</v>
      </c>
      <c r="U256" s="286">
        <f>IF('3b - EUR - conv.'!U256=0,0,'3a - EUR - local'!U256/'3b - EUR - conv.'!U256)</f>
        <v>0</v>
      </c>
      <c r="V256" s="286">
        <f>IF('3b - EUR - conv.'!V256=0,0,'3a - EUR - local'!V256/'3b - EUR - conv.'!V256)</f>
        <v>0</v>
      </c>
      <c r="W256" s="286">
        <f>IF('3b - EUR - conv.'!W256=0,0,'3a - EUR - local'!W256/'3b - EUR - conv.'!W256)</f>
        <v>0</v>
      </c>
      <c r="X256" s="286">
        <f>IF('3b - EUR - conv.'!X256=0,0,'3a - EUR - local'!X256/'3b - EUR - conv.'!X256)</f>
        <v>0</v>
      </c>
      <c r="Y256" s="286">
        <f>IF('3b - EUR - conv.'!Y256=0,0,'3a - EUR - local'!Y256/'3b - EUR - conv.'!Y256)</f>
        <v>0</v>
      </c>
      <c r="Z256" s="286">
        <f>IF('3b - EUR - conv.'!Z256=0,0,'3a - EUR - local'!Z256/'3b - EUR - conv.'!Z256)</f>
        <v>0</v>
      </c>
      <c r="AA256" s="286">
        <f>IF('3b - EUR - conv.'!AA256=0,0,'3a - EUR - local'!AA256/'3b - EUR - conv.'!AA256)</f>
        <v>0</v>
      </c>
      <c r="AB256" s="286">
        <f>IF('3b - EUR - conv.'!AB256=0,0,'3a - EUR - local'!AB256/'3b - EUR - conv.'!AB256)</f>
        <v>0</v>
      </c>
      <c r="AC256" s="286">
        <f>IF('3b - EUR - conv.'!AC256=0,0,'3a - EUR - local'!AC256/'3b - EUR - conv.'!AC256)</f>
        <v>0</v>
      </c>
      <c r="AD256" s="286">
        <f>IF('3b - EUR - conv.'!AD256=0,0,'3a - EUR - local'!AD256/'3b - EUR - conv.'!AD256)</f>
        <v>0</v>
      </c>
      <c r="AE256" s="286">
        <f>IF('3b - EUR - conv.'!AE256=0,0,'3a - EUR - local'!AE256/'3b - EUR - conv.'!AE256)</f>
        <v>0</v>
      </c>
      <c r="AF256" s="286">
        <f>IF('3b - EUR - conv.'!AF256=0,0,'3a - EUR - local'!AF256/'3b - EUR - conv.'!AF256)</f>
        <v>0</v>
      </c>
      <c r="AG256" s="286">
        <f>IF('3b - EUR - conv.'!AG256=0,0,'3a - EUR - local'!AG256/'3b - EUR - conv.'!AG256)</f>
        <v>0</v>
      </c>
      <c r="AH256" s="286">
        <f>IF('3b - EUR - conv.'!AH256=0,0,'3a - EUR - local'!AH256/'3b - EUR - conv.'!AH256)</f>
        <v>0</v>
      </c>
      <c r="AI256" s="286">
        <f>IF('3b - EUR - conv.'!AI256=0,0,'3a - EUR - local'!AI256/'3b - EUR - conv.'!AI256)</f>
        <v>0</v>
      </c>
      <c r="AJ256" s="286">
        <f>IF('3b - EUR - conv.'!AJ256=0,0,'3a - EUR - local'!AJ256/'3b - EUR - conv.'!AJ256)</f>
        <v>0</v>
      </c>
      <c r="AK256" s="286">
        <f>IF('3b - EUR - conv.'!AK256=0,0,'3a - EUR - local'!AK256/'3b - EUR - conv.'!AK256)</f>
        <v>0</v>
      </c>
      <c r="AL256" s="286">
        <f>IF('3b - EUR - conv.'!AL256=0,0,'3a - EUR - local'!AL256/'3b - EUR - conv.'!AL256)</f>
        <v>0</v>
      </c>
      <c r="AM256" s="286">
        <f>IF('3b - EUR - conv.'!AM256=0,0,'3a - EUR - local'!AM256/'3b - EUR - conv.'!AM256)</f>
        <v>0</v>
      </c>
      <c r="AN256" s="286">
        <f>IF('3b - EUR - conv.'!AN256=0,0,'3a - EUR - local'!AN256/'3b - EUR - conv.'!AN256)</f>
        <v>0</v>
      </c>
      <c r="AO256" s="286">
        <f>IF('3b - EUR - conv.'!AO256=0,0,'3a - EUR - local'!AO256/'3b - EUR - conv.'!AO256)</f>
        <v>0</v>
      </c>
      <c r="AP256" s="286">
        <f>IF('3b - EUR - conv.'!AP256=0,0,'3a - EUR - local'!AP256/'3b - EUR - conv.'!AP256)</f>
        <v>0</v>
      </c>
      <c r="AQ256" s="349"/>
    </row>
    <row r="257" spans="1:43" customFormat="1" ht="15.75" outlineLevel="2">
      <c r="A257" s="211" t="str">
        <f>A252&amp;"."&amp;A254&amp;"."&amp;A253&amp;"."&amp;B257</f>
        <v>1.c.6.3</v>
      </c>
      <c r="B257">
        <v>3</v>
      </c>
      <c r="C257" t="str">
        <f>'1-GBP'!C257</f>
        <v/>
      </c>
      <c r="M257" s="286">
        <f>IF('3b - EUR - conv.'!M257=0,0,'3a - EUR - local'!M257/'3b - EUR - conv.'!M257)</f>
        <v>0</v>
      </c>
      <c r="N257" s="286">
        <f>IF('3b - EUR - conv.'!N257=0,0,'3a - EUR - local'!N257/'3b - EUR - conv.'!N257)</f>
        <v>0</v>
      </c>
      <c r="O257" s="286">
        <f>IF('3b - EUR - conv.'!O257=0,0,'3a - EUR - local'!O257/'3b - EUR - conv.'!O257)</f>
        <v>0</v>
      </c>
      <c r="P257" s="286">
        <f>IF('3b - EUR - conv.'!P257=0,0,'3a - EUR - local'!P257/'3b - EUR - conv.'!P257)</f>
        <v>0</v>
      </c>
      <c r="Q257" s="286">
        <f>IF('3b - EUR - conv.'!Q257=0,0,'3a - EUR - local'!Q257/'3b - EUR - conv.'!Q257)</f>
        <v>0</v>
      </c>
      <c r="R257" s="286">
        <f>IF('3b - EUR - conv.'!R257=0,0,'3a - EUR - local'!R257/'3b - EUR - conv.'!R257)</f>
        <v>0</v>
      </c>
      <c r="S257" s="286">
        <f>IF('3b - EUR - conv.'!S257=0,0,'3a - EUR - local'!S257/'3b - EUR - conv.'!S257)</f>
        <v>0</v>
      </c>
      <c r="T257" s="286">
        <f>IF('3b - EUR - conv.'!T257=0,0,'3a - EUR - local'!T257/'3b - EUR - conv.'!T257)</f>
        <v>0</v>
      </c>
      <c r="U257" s="286">
        <f>IF('3b - EUR - conv.'!U257=0,0,'3a - EUR - local'!U257/'3b - EUR - conv.'!U257)</f>
        <v>0</v>
      </c>
      <c r="V257" s="286">
        <f>IF('3b - EUR - conv.'!V257=0,0,'3a - EUR - local'!V257/'3b - EUR - conv.'!V257)</f>
        <v>0</v>
      </c>
      <c r="W257" s="286">
        <f>IF('3b - EUR - conv.'!W257=0,0,'3a - EUR - local'!W257/'3b - EUR - conv.'!W257)</f>
        <v>0</v>
      </c>
      <c r="X257" s="286">
        <f>IF('3b - EUR - conv.'!X257=0,0,'3a - EUR - local'!X257/'3b - EUR - conv.'!X257)</f>
        <v>0</v>
      </c>
      <c r="Y257" s="286">
        <f>IF('3b - EUR - conv.'!Y257=0,0,'3a - EUR - local'!Y257/'3b - EUR - conv.'!Y257)</f>
        <v>0</v>
      </c>
      <c r="Z257" s="286">
        <f>IF('3b - EUR - conv.'!Z257=0,0,'3a - EUR - local'!Z257/'3b - EUR - conv.'!Z257)</f>
        <v>0</v>
      </c>
      <c r="AA257" s="286">
        <f>IF('3b - EUR - conv.'!AA257=0,0,'3a - EUR - local'!AA257/'3b - EUR - conv.'!AA257)</f>
        <v>0</v>
      </c>
      <c r="AB257" s="286">
        <f>IF('3b - EUR - conv.'!AB257=0,0,'3a - EUR - local'!AB257/'3b - EUR - conv.'!AB257)</f>
        <v>0</v>
      </c>
      <c r="AC257" s="286">
        <f>IF('3b - EUR - conv.'!AC257=0,0,'3a - EUR - local'!AC257/'3b - EUR - conv.'!AC257)</f>
        <v>0</v>
      </c>
      <c r="AD257" s="286">
        <f>IF('3b - EUR - conv.'!AD257=0,0,'3a - EUR - local'!AD257/'3b - EUR - conv.'!AD257)</f>
        <v>0</v>
      </c>
      <c r="AE257" s="286">
        <f>IF('3b - EUR - conv.'!AE257=0,0,'3a - EUR - local'!AE257/'3b - EUR - conv.'!AE257)</f>
        <v>0</v>
      </c>
      <c r="AF257" s="286">
        <f>IF('3b - EUR - conv.'!AF257=0,0,'3a - EUR - local'!AF257/'3b - EUR - conv.'!AF257)</f>
        <v>0</v>
      </c>
      <c r="AG257" s="286">
        <f>IF('3b - EUR - conv.'!AG257=0,0,'3a - EUR - local'!AG257/'3b - EUR - conv.'!AG257)</f>
        <v>0</v>
      </c>
      <c r="AH257" s="286">
        <f>IF('3b - EUR - conv.'!AH257=0,0,'3a - EUR - local'!AH257/'3b - EUR - conv.'!AH257)</f>
        <v>0</v>
      </c>
      <c r="AI257" s="286">
        <f>IF('3b - EUR - conv.'!AI257=0,0,'3a - EUR - local'!AI257/'3b - EUR - conv.'!AI257)</f>
        <v>0</v>
      </c>
      <c r="AJ257" s="286">
        <f>IF('3b - EUR - conv.'!AJ257=0,0,'3a - EUR - local'!AJ257/'3b - EUR - conv.'!AJ257)</f>
        <v>0</v>
      </c>
      <c r="AK257" s="286">
        <f>IF('3b - EUR - conv.'!AK257=0,0,'3a - EUR - local'!AK257/'3b - EUR - conv.'!AK257)</f>
        <v>0</v>
      </c>
      <c r="AL257" s="286">
        <f>IF('3b - EUR - conv.'!AL257=0,0,'3a - EUR - local'!AL257/'3b - EUR - conv.'!AL257)</f>
        <v>0</v>
      </c>
      <c r="AM257" s="286">
        <f>IF('3b - EUR - conv.'!AM257=0,0,'3a - EUR - local'!AM257/'3b - EUR - conv.'!AM257)</f>
        <v>0</v>
      </c>
      <c r="AN257" s="286">
        <f>IF('3b - EUR - conv.'!AN257=0,0,'3a - EUR - local'!AN257/'3b - EUR - conv.'!AN257)</f>
        <v>0</v>
      </c>
      <c r="AO257" s="286">
        <f>IF('3b - EUR - conv.'!AO257=0,0,'3a - EUR - local'!AO257/'3b - EUR - conv.'!AO257)</f>
        <v>0</v>
      </c>
      <c r="AP257" s="286">
        <f>IF('3b - EUR - conv.'!AP257=0,0,'3a - EUR - local'!AP257/'3b - EUR - conv.'!AP257)</f>
        <v>0</v>
      </c>
      <c r="AQ257" s="349"/>
    </row>
    <row r="258" spans="1:43" customFormat="1" ht="15.75" outlineLevel="2">
      <c r="A258" s="211" t="str">
        <f>A252&amp;"."&amp;A254&amp;"."&amp;A253&amp;"."&amp;B258</f>
        <v>1.c.6.4</v>
      </c>
      <c r="B258">
        <v>4</v>
      </c>
      <c r="C258" t="str">
        <f>'1-GBP'!C258</f>
        <v/>
      </c>
      <c r="M258" s="286">
        <f>IF('3b - EUR - conv.'!M258=0,0,'3a - EUR - local'!M258/'3b - EUR - conv.'!M258)</f>
        <v>0</v>
      </c>
      <c r="N258" s="286">
        <f>IF('3b - EUR - conv.'!N258=0,0,'3a - EUR - local'!N258/'3b - EUR - conv.'!N258)</f>
        <v>0</v>
      </c>
      <c r="O258" s="286">
        <f>IF('3b - EUR - conv.'!O258=0,0,'3a - EUR - local'!O258/'3b - EUR - conv.'!O258)</f>
        <v>0</v>
      </c>
      <c r="P258" s="286">
        <f>IF('3b - EUR - conv.'!P258=0,0,'3a - EUR - local'!P258/'3b - EUR - conv.'!P258)</f>
        <v>0</v>
      </c>
      <c r="Q258" s="286">
        <f>IF('3b - EUR - conv.'!Q258=0,0,'3a - EUR - local'!Q258/'3b - EUR - conv.'!Q258)</f>
        <v>0</v>
      </c>
      <c r="R258" s="286">
        <f>IF('3b - EUR - conv.'!R258=0,0,'3a - EUR - local'!R258/'3b - EUR - conv.'!R258)</f>
        <v>0</v>
      </c>
      <c r="S258" s="286">
        <f>IF('3b - EUR - conv.'!S258=0,0,'3a - EUR - local'!S258/'3b - EUR - conv.'!S258)</f>
        <v>0</v>
      </c>
      <c r="T258" s="286">
        <f>IF('3b - EUR - conv.'!T258=0,0,'3a - EUR - local'!T258/'3b - EUR - conv.'!T258)</f>
        <v>0</v>
      </c>
      <c r="U258" s="286">
        <f>IF('3b - EUR - conv.'!U258=0,0,'3a - EUR - local'!U258/'3b - EUR - conv.'!U258)</f>
        <v>0</v>
      </c>
      <c r="V258" s="286">
        <f>IF('3b - EUR - conv.'!V258=0,0,'3a - EUR - local'!V258/'3b - EUR - conv.'!V258)</f>
        <v>0</v>
      </c>
      <c r="W258" s="286">
        <f>IF('3b - EUR - conv.'!W258=0,0,'3a - EUR - local'!W258/'3b - EUR - conv.'!W258)</f>
        <v>0</v>
      </c>
      <c r="X258" s="286">
        <f>IF('3b - EUR - conv.'!X258=0,0,'3a - EUR - local'!X258/'3b - EUR - conv.'!X258)</f>
        <v>0</v>
      </c>
      <c r="Y258" s="286">
        <f>IF('3b - EUR - conv.'!Y258=0,0,'3a - EUR - local'!Y258/'3b - EUR - conv.'!Y258)</f>
        <v>0</v>
      </c>
      <c r="Z258" s="286">
        <f>IF('3b - EUR - conv.'!Z258=0,0,'3a - EUR - local'!Z258/'3b - EUR - conv.'!Z258)</f>
        <v>0</v>
      </c>
      <c r="AA258" s="286">
        <f>IF('3b - EUR - conv.'!AA258=0,0,'3a - EUR - local'!AA258/'3b - EUR - conv.'!AA258)</f>
        <v>0</v>
      </c>
      <c r="AB258" s="286">
        <f>IF('3b - EUR - conv.'!AB258=0,0,'3a - EUR - local'!AB258/'3b - EUR - conv.'!AB258)</f>
        <v>0</v>
      </c>
      <c r="AC258" s="286">
        <f>IF('3b - EUR - conv.'!AC258=0,0,'3a - EUR - local'!AC258/'3b - EUR - conv.'!AC258)</f>
        <v>0</v>
      </c>
      <c r="AD258" s="286">
        <f>IF('3b - EUR - conv.'!AD258=0,0,'3a - EUR - local'!AD258/'3b - EUR - conv.'!AD258)</f>
        <v>0</v>
      </c>
      <c r="AE258" s="286">
        <f>IF('3b - EUR - conv.'!AE258=0,0,'3a - EUR - local'!AE258/'3b - EUR - conv.'!AE258)</f>
        <v>0</v>
      </c>
      <c r="AF258" s="286">
        <f>IF('3b - EUR - conv.'!AF258=0,0,'3a - EUR - local'!AF258/'3b - EUR - conv.'!AF258)</f>
        <v>0</v>
      </c>
      <c r="AG258" s="286">
        <f>IF('3b - EUR - conv.'!AG258=0,0,'3a - EUR - local'!AG258/'3b - EUR - conv.'!AG258)</f>
        <v>0</v>
      </c>
      <c r="AH258" s="286">
        <f>IF('3b - EUR - conv.'!AH258=0,0,'3a - EUR - local'!AH258/'3b - EUR - conv.'!AH258)</f>
        <v>0</v>
      </c>
      <c r="AI258" s="286">
        <f>IF('3b - EUR - conv.'!AI258=0,0,'3a - EUR - local'!AI258/'3b - EUR - conv.'!AI258)</f>
        <v>0</v>
      </c>
      <c r="AJ258" s="286">
        <f>IF('3b - EUR - conv.'!AJ258=0,0,'3a - EUR - local'!AJ258/'3b - EUR - conv.'!AJ258)</f>
        <v>0</v>
      </c>
      <c r="AK258" s="286">
        <f>IF('3b - EUR - conv.'!AK258=0,0,'3a - EUR - local'!AK258/'3b - EUR - conv.'!AK258)</f>
        <v>0</v>
      </c>
      <c r="AL258" s="286">
        <f>IF('3b - EUR - conv.'!AL258=0,0,'3a - EUR - local'!AL258/'3b - EUR - conv.'!AL258)</f>
        <v>0</v>
      </c>
      <c r="AM258" s="286">
        <f>IF('3b - EUR - conv.'!AM258=0,0,'3a - EUR - local'!AM258/'3b - EUR - conv.'!AM258)</f>
        <v>0</v>
      </c>
      <c r="AN258" s="286">
        <f>IF('3b - EUR - conv.'!AN258=0,0,'3a - EUR - local'!AN258/'3b - EUR - conv.'!AN258)</f>
        <v>0</v>
      </c>
      <c r="AO258" s="286">
        <f>IF('3b - EUR - conv.'!AO258=0,0,'3a - EUR - local'!AO258/'3b - EUR - conv.'!AO258)</f>
        <v>0</v>
      </c>
      <c r="AP258" s="286">
        <f>IF('3b - EUR - conv.'!AP258=0,0,'3a - EUR - local'!AP258/'3b - EUR - conv.'!AP258)</f>
        <v>0</v>
      </c>
      <c r="AQ258" s="349"/>
    </row>
    <row r="259" spans="1:43" customFormat="1" ht="15.75" outlineLevel="2">
      <c r="A259" s="211" t="str">
        <f>A252&amp;"."&amp;A254&amp;"."&amp;A253&amp;"."&amp;B259</f>
        <v>1.c.6.5</v>
      </c>
      <c r="B259">
        <v>5</v>
      </c>
      <c r="C259" t="str">
        <f>'1-GBP'!C259</f>
        <v/>
      </c>
      <c r="M259" s="286">
        <f>IF('3b - EUR - conv.'!M259=0,0,'3a - EUR - local'!M259/'3b - EUR - conv.'!M259)</f>
        <v>0</v>
      </c>
      <c r="N259" s="286">
        <f>IF('3b - EUR - conv.'!N259=0,0,'3a - EUR - local'!N259/'3b - EUR - conv.'!N259)</f>
        <v>0</v>
      </c>
      <c r="O259" s="286">
        <f>IF('3b - EUR - conv.'!O259=0,0,'3a - EUR - local'!O259/'3b - EUR - conv.'!O259)</f>
        <v>0</v>
      </c>
      <c r="P259" s="286">
        <f>IF('3b - EUR - conv.'!P259=0,0,'3a - EUR - local'!P259/'3b - EUR - conv.'!P259)</f>
        <v>0</v>
      </c>
      <c r="Q259" s="286">
        <f>IF('3b - EUR - conv.'!Q259=0,0,'3a - EUR - local'!Q259/'3b - EUR - conv.'!Q259)</f>
        <v>0</v>
      </c>
      <c r="R259" s="286">
        <f>IF('3b - EUR - conv.'!R259=0,0,'3a - EUR - local'!R259/'3b - EUR - conv.'!R259)</f>
        <v>0</v>
      </c>
      <c r="S259" s="286">
        <f>IF('3b - EUR - conv.'!S259=0,0,'3a - EUR - local'!S259/'3b - EUR - conv.'!S259)</f>
        <v>0</v>
      </c>
      <c r="T259" s="286">
        <f>IF('3b - EUR - conv.'!T259=0,0,'3a - EUR - local'!T259/'3b - EUR - conv.'!T259)</f>
        <v>0</v>
      </c>
      <c r="U259" s="286">
        <f>IF('3b - EUR - conv.'!U259=0,0,'3a - EUR - local'!U259/'3b - EUR - conv.'!U259)</f>
        <v>0</v>
      </c>
      <c r="V259" s="286">
        <f>IF('3b - EUR - conv.'!V259=0,0,'3a - EUR - local'!V259/'3b - EUR - conv.'!V259)</f>
        <v>0</v>
      </c>
      <c r="W259" s="286">
        <f>IF('3b - EUR - conv.'!W259=0,0,'3a - EUR - local'!W259/'3b - EUR - conv.'!W259)</f>
        <v>0</v>
      </c>
      <c r="X259" s="286">
        <f>IF('3b - EUR - conv.'!X259=0,0,'3a - EUR - local'!X259/'3b - EUR - conv.'!X259)</f>
        <v>0</v>
      </c>
      <c r="Y259" s="286">
        <f>IF('3b - EUR - conv.'!Y259=0,0,'3a - EUR - local'!Y259/'3b - EUR - conv.'!Y259)</f>
        <v>0</v>
      </c>
      <c r="Z259" s="286">
        <f>IF('3b - EUR - conv.'!Z259=0,0,'3a - EUR - local'!Z259/'3b - EUR - conv.'!Z259)</f>
        <v>0</v>
      </c>
      <c r="AA259" s="286">
        <f>IF('3b - EUR - conv.'!AA259=0,0,'3a - EUR - local'!AA259/'3b - EUR - conv.'!AA259)</f>
        <v>0</v>
      </c>
      <c r="AB259" s="286">
        <f>IF('3b - EUR - conv.'!AB259=0,0,'3a - EUR - local'!AB259/'3b - EUR - conv.'!AB259)</f>
        <v>0</v>
      </c>
      <c r="AC259" s="286">
        <f>IF('3b - EUR - conv.'!AC259=0,0,'3a - EUR - local'!AC259/'3b - EUR - conv.'!AC259)</f>
        <v>0</v>
      </c>
      <c r="AD259" s="286">
        <f>IF('3b - EUR - conv.'!AD259=0,0,'3a - EUR - local'!AD259/'3b - EUR - conv.'!AD259)</f>
        <v>0</v>
      </c>
      <c r="AE259" s="286">
        <f>IF('3b - EUR - conv.'!AE259=0,0,'3a - EUR - local'!AE259/'3b - EUR - conv.'!AE259)</f>
        <v>0</v>
      </c>
      <c r="AF259" s="286">
        <f>IF('3b - EUR - conv.'!AF259=0,0,'3a - EUR - local'!AF259/'3b - EUR - conv.'!AF259)</f>
        <v>0</v>
      </c>
      <c r="AG259" s="286">
        <f>IF('3b - EUR - conv.'!AG259=0,0,'3a - EUR - local'!AG259/'3b - EUR - conv.'!AG259)</f>
        <v>0</v>
      </c>
      <c r="AH259" s="286">
        <f>IF('3b - EUR - conv.'!AH259=0,0,'3a - EUR - local'!AH259/'3b - EUR - conv.'!AH259)</f>
        <v>0</v>
      </c>
      <c r="AI259" s="286">
        <f>IF('3b - EUR - conv.'!AI259=0,0,'3a - EUR - local'!AI259/'3b - EUR - conv.'!AI259)</f>
        <v>0</v>
      </c>
      <c r="AJ259" s="286">
        <f>IF('3b - EUR - conv.'!AJ259=0,0,'3a - EUR - local'!AJ259/'3b - EUR - conv.'!AJ259)</f>
        <v>0</v>
      </c>
      <c r="AK259" s="286">
        <f>IF('3b - EUR - conv.'!AK259=0,0,'3a - EUR - local'!AK259/'3b - EUR - conv.'!AK259)</f>
        <v>0</v>
      </c>
      <c r="AL259" s="286">
        <f>IF('3b - EUR - conv.'!AL259=0,0,'3a - EUR - local'!AL259/'3b - EUR - conv.'!AL259)</f>
        <v>0</v>
      </c>
      <c r="AM259" s="286">
        <f>IF('3b - EUR - conv.'!AM259=0,0,'3a - EUR - local'!AM259/'3b - EUR - conv.'!AM259)</f>
        <v>0</v>
      </c>
      <c r="AN259" s="286">
        <f>IF('3b - EUR - conv.'!AN259=0,0,'3a - EUR - local'!AN259/'3b - EUR - conv.'!AN259)</f>
        <v>0</v>
      </c>
      <c r="AO259" s="286">
        <f>IF('3b - EUR - conv.'!AO259=0,0,'3a - EUR - local'!AO259/'3b - EUR - conv.'!AO259)</f>
        <v>0</v>
      </c>
      <c r="AP259" s="286">
        <f>IF('3b - EUR - conv.'!AP259=0,0,'3a - EUR - local'!AP259/'3b - EUR - conv.'!AP259)</f>
        <v>0</v>
      </c>
      <c r="AQ259" s="349"/>
    </row>
    <row r="260" spans="1:43" customFormat="1" ht="15.75" outlineLevel="2">
      <c r="A260" s="211" t="str">
        <f>A252&amp;"."&amp;A254&amp;"."&amp;A253&amp;"."&amp;B260</f>
        <v>1.c.6.6</v>
      </c>
      <c r="B260">
        <v>6</v>
      </c>
      <c r="C260" t="str">
        <f>'1-GBP'!C260</f>
        <v/>
      </c>
      <c r="M260" s="286">
        <f>IF('3b - EUR - conv.'!M260=0,0,'3a - EUR - local'!M260/'3b - EUR - conv.'!M260)</f>
        <v>0</v>
      </c>
      <c r="N260" s="286">
        <f>IF('3b - EUR - conv.'!N260=0,0,'3a - EUR - local'!N260/'3b - EUR - conv.'!N260)</f>
        <v>0</v>
      </c>
      <c r="O260" s="286">
        <f>IF('3b - EUR - conv.'!O260=0,0,'3a - EUR - local'!O260/'3b - EUR - conv.'!O260)</f>
        <v>0</v>
      </c>
      <c r="P260" s="286">
        <f>IF('3b - EUR - conv.'!P260=0,0,'3a - EUR - local'!P260/'3b - EUR - conv.'!P260)</f>
        <v>0</v>
      </c>
      <c r="Q260" s="286">
        <f>IF('3b - EUR - conv.'!Q260=0,0,'3a - EUR - local'!Q260/'3b - EUR - conv.'!Q260)</f>
        <v>0</v>
      </c>
      <c r="R260" s="286">
        <f>IF('3b - EUR - conv.'!R260=0,0,'3a - EUR - local'!R260/'3b - EUR - conv.'!R260)</f>
        <v>0</v>
      </c>
      <c r="S260" s="286">
        <f>IF('3b - EUR - conv.'!S260=0,0,'3a - EUR - local'!S260/'3b - EUR - conv.'!S260)</f>
        <v>0</v>
      </c>
      <c r="T260" s="286">
        <f>IF('3b - EUR - conv.'!T260=0,0,'3a - EUR - local'!T260/'3b - EUR - conv.'!T260)</f>
        <v>0</v>
      </c>
      <c r="U260" s="286">
        <f>IF('3b - EUR - conv.'!U260=0,0,'3a - EUR - local'!U260/'3b - EUR - conv.'!U260)</f>
        <v>0</v>
      </c>
      <c r="V260" s="286">
        <f>IF('3b - EUR - conv.'!V260=0,0,'3a - EUR - local'!V260/'3b - EUR - conv.'!V260)</f>
        <v>0</v>
      </c>
      <c r="W260" s="286">
        <f>IF('3b - EUR - conv.'!W260=0,0,'3a - EUR - local'!W260/'3b - EUR - conv.'!W260)</f>
        <v>0</v>
      </c>
      <c r="X260" s="286">
        <f>IF('3b - EUR - conv.'!X260=0,0,'3a - EUR - local'!X260/'3b - EUR - conv.'!X260)</f>
        <v>0</v>
      </c>
      <c r="Y260" s="286">
        <f>IF('3b - EUR - conv.'!Y260=0,0,'3a - EUR - local'!Y260/'3b - EUR - conv.'!Y260)</f>
        <v>0</v>
      </c>
      <c r="Z260" s="286">
        <f>IF('3b - EUR - conv.'!Z260=0,0,'3a - EUR - local'!Z260/'3b - EUR - conv.'!Z260)</f>
        <v>0</v>
      </c>
      <c r="AA260" s="286">
        <f>IF('3b - EUR - conv.'!AA260=0,0,'3a - EUR - local'!AA260/'3b - EUR - conv.'!AA260)</f>
        <v>0</v>
      </c>
      <c r="AB260" s="286">
        <f>IF('3b - EUR - conv.'!AB260=0,0,'3a - EUR - local'!AB260/'3b - EUR - conv.'!AB260)</f>
        <v>0</v>
      </c>
      <c r="AC260" s="286">
        <f>IF('3b - EUR - conv.'!AC260=0,0,'3a - EUR - local'!AC260/'3b - EUR - conv.'!AC260)</f>
        <v>0</v>
      </c>
      <c r="AD260" s="286">
        <f>IF('3b - EUR - conv.'!AD260=0,0,'3a - EUR - local'!AD260/'3b - EUR - conv.'!AD260)</f>
        <v>0</v>
      </c>
      <c r="AE260" s="286">
        <f>IF('3b - EUR - conv.'!AE260=0,0,'3a - EUR - local'!AE260/'3b - EUR - conv.'!AE260)</f>
        <v>0</v>
      </c>
      <c r="AF260" s="286">
        <f>IF('3b - EUR - conv.'!AF260=0,0,'3a - EUR - local'!AF260/'3b - EUR - conv.'!AF260)</f>
        <v>0</v>
      </c>
      <c r="AG260" s="286">
        <f>IF('3b - EUR - conv.'!AG260=0,0,'3a - EUR - local'!AG260/'3b - EUR - conv.'!AG260)</f>
        <v>0</v>
      </c>
      <c r="AH260" s="286">
        <f>IF('3b - EUR - conv.'!AH260=0,0,'3a - EUR - local'!AH260/'3b - EUR - conv.'!AH260)</f>
        <v>0</v>
      </c>
      <c r="AI260" s="286">
        <f>IF('3b - EUR - conv.'!AI260=0,0,'3a - EUR - local'!AI260/'3b - EUR - conv.'!AI260)</f>
        <v>0</v>
      </c>
      <c r="AJ260" s="286">
        <f>IF('3b - EUR - conv.'!AJ260=0,0,'3a - EUR - local'!AJ260/'3b - EUR - conv.'!AJ260)</f>
        <v>0</v>
      </c>
      <c r="AK260" s="286">
        <f>IF('3b - EUR - conv.'!AK260=0,0,'3a - EUR - local'!AK260/'3b - EUR - conv.'!AK260)</f>
        <v>0</v>
      </c>
      <c r="AL260" s="286">
        <f>IF('3b - EUR - conv.'!AL260=0,0,'3a - EUR - local'!AL260/'3b - EUR - conv.'!AL260)</f>
        <v>0</v>
      </c>
      <c r="AM260" s="286">
        <f>IF('3b - EUR - conv.'!AM260=0,0,'3a - EUR - local'!AM260/'3b - EUR - conv.'!AM260)</f>
        <v>0</v>
      </c>
      <c r="AN260" s="286">
        <f>IF('3b - EUR - conv.'!AN260=0,0,'3a - EUR - local'!AN260/'3b - EUR - conv.'!AN260)</f>
        <v>0</v>
      </c>
      <c r="AO260" s="286">
        <f>IF('3b - EUR - conv.'!AO260=0,0,'3a - EUR - local'!AO260/'3b - EUR - conv.'!AO260)</f>
        <v>0</v>
      </c>
      <c r="AP260" s="286">
        <f>IF('3b - EUR - conv.'!AP260=0,0,'3a - EUR - local'!AP260/'3b - EUR - conv.'!AP260)</f>
        <v>0</v>
      </c>
      <c r="AQ260" s="349"/>
    </row>
    <row r="261" spans="1:43" customFormat="1" ht="15.75" outlineLevel="2">
      <c r="A261" s="211" t="str">
        <f>A252&amp;"."&amp;A254&amp;"."&amp;A253&amp;"."&amp;B261</f>
        <v>1.c.6.7</v>
      </c>
      <c r="B261">
        <v>7</v>
      </c>
      <c r="C261" t="str">
        <f>'1-GBP'!C261</f>
        <v/>
      </c>
      <c r="M261" s="286">
        <f>IF('3b - EUR - conv.'!M261=0,0,'3a - EUR - local'!M261/'3b - EUR - conv.'!M261)</f>
        <v>0</v>
      </c>
      <c r="N261" s="286">
        <f>IF('3b - EUR - conv.'!N261=0,0,'3a - EUR - local'!N261/'3b - EUR - conv.'!N261)</f>
        <v>0</v>
      </c>
      <c r="O261" s="286">
        <f>IF('3b - EUR - conv.'!O261=0,0,'3a - EUR - local'!O261/'3b - EUR - conv.'!O261)</f>
        <v>0</v>
      </c>
      <c r="P261" s="286">
        <f>IF('3b - EUR - conv.'!P261=0,0,'3a - EUR - local'!P261/'3b - EUR - conv.'!P261)</f>
        <v>0</v>
      </c>
      <c r="Q261" s="286">
        <f>IF('3b - EUR - conv.'!Q261=0,0,'3a - EUR - local'!Q261/'3b - EUR - conv.'!Q261)</f>
        <v>0</v>
      </c>
      <c r="R261" s="286">
        <f>IF('3b - EUR - conv.'!R261=0,0,'3a - EUR - local'!R261/'3b - EUR - conv.'!R261)</f>
        <v>0</v>
      </c>
      <c r="S261" s="286">
        <f>IF('3b - EUR - conv.'!S261=0,0,'3a - EUR - local'!S261/'3b - EUR - conv.'!S261)</f>
        <v>0</v>
      </c>
      <c r="T261" s="286">
        <f>IF('3b - EUR - conv.'!T261=0,0,'3a - EUR - local'!T261/'3b - EUR - conv.'!T261)</f>
        <v>0</v>
      </c>
      <c r="U261" s="286">
        <f>IF('3b - EUR - conv.'!U261=0,0,'3a - EUR - local'!U261/'3b - EUR - conv.'!U261)</f>
        <v>0</v>
      </c>
      <c r="V261" s="286">
        <f>IF('3b - EUR - conv.'!V261=0,0,'3a - EUR - local'!V261/'3b - EUR - conv.'!V261)</f>
        <v>0</v>
      </c>
      <c r="W261" s="286">
        <f>IF('3b - EUR - conv.'!W261=0,0,'3a - EUR - local'!W261/'3b - EUR - conv.'!W261)</f>
        <v>0</v>
      </c>
      <c r="X261" s="286">
        <f>IF('3b - EUR - conv.'!X261=0,0,'3a - EUR - local'!X261/'3b - EUR - conv.'!X261)</f>
        <v>0</v>
      </c>
      <c r="Y261" s="286">
        <f>IF('3b - EUR - conv.'!Y261=0,0,'3a - EUR - local'!Y261/'3b - EUR - conv.'!Y261)</f>
        <v>0</v>
      </c>
      <c r="Z261" s="286">
        <f>IF('3b - EUR - conv.'!Z261=0,0,'3a - EUR - local'!Z261/'3b - EUR - conv.'!Z261)</f>
        <v>0</v>
      </c>
      <c r="AA261" s="286">
        <f>IF('3b - EUR - conv.'!AA261=0,0,'3a - EUR - local'!AA261/'3b - EUR - conv.'!AA261)</f>
        <v>0</v>
      </c>
      <c r="AB261" s="286">
        <f>IF('3b - EUR - conv.'!AB261=0,0,'3a - EUR - local'!AB261/'3b - EUR - conv.'!AB261)</f>
        <v>0</v>
      </c>
      <c r="AC261" s="286">
        <f>IF('3b - EUR - conv.'!AC261=0,0,'3a - EUR - local'!AC261/'3b - EUR - conv.'!AC261)</f>
        <v>0</v>
      </c>
      <c r="AD261" s="286">
        <f>IF('3b - EUR - conv.'!AD261=0,0,'3a - EUR - local'!AD261/'3b - EUR - conv.'!AD261)</f>
        <v>0</v>
      </c>
      <c r="AE261" s="286">
        <f>IF('3b - EUR - conv.'!AE261=0,0,'3a - EUR - local'!AE261/'3b - EUR - conv.'!AE261)</f>
        <v>0</v>
      </c>
      <c r="AF261" s="286">
        <f>IF('3b - EUR - conv.'!AF261=0,0,'3a - EUR - local'!AF261/'3b - EUR - conv.'!AF261)</f>
        <v>0</v>
      </c>
      <c r="AG261" s="286">
        <f>IF('3b - EUR - conv.'!AG261=0,0,'3a - EUR - local'!AG261/'3b - EUR - conv.'!AG261)</f>
        <v>0</v>
      </c>
      <c r="AH261" s="286">
        <f>IF('3b - EUR - conv.'!AH261=0,0,'3a - EUR - local'!AH261/'3b - EUR - conv.'!AH261)</f>
        <v>0</v>
      </c>
      <c r="AI261" s="286">
        <f>IF('3b - EUR - conv.'!AI261=0,0,'3a - EUR - local'!AI261/'3b - EUR - conv.'!AI261)</f>
        <v>0</v>
      </c>
      <c r="AJ261" s="286">
        <f>IF('3b - EUR - conv.'!AJ261=0,0,'3a - EUR - local'!AJ261/'3b - EUR - conv.'!AJ261)</f>
        <v>0</v>
      </c>
      <c r="AK261" s="286">
        <f>IF('3b - EUR - conv.'!AK261=0,0,'3a - EUR - local'!AK261/'3b - EUR - conv.'!AK261)</f>
        <v>0</v>
      </c>
      <c r="AL261" s="286">
        <f>IF('3b - EUR - conv.'!AL261=0,0,'3a - EUR - local'!AL261/'3b - EUR - conv.'!AL261)</f>
        <v>0</v>
      </c>
      <c r="AM261" s="286">
        <f>IF('3b - EUR - conv.'!AM261=0,0,'3a - EUR - local'!AM261/'3b - EUR - conv.'!AM261)</f>
        <v>0</v>
      </c>
      <c r="AN261" s="286">
        <f>IF('3b - EUR - conv.'!AN261=0,0,'3a - EUR - local'!AN261/'3b - EUR - conv.'!AN261)</f>
        <v>0</v>
      </c>
      <c r="AO261" s="286">
        <f>IF('3b - EUR - conv.'!AO261=0,0,'3a - EUR - local'!AO261/'3b - EUR - conv.'!AO261)</f>
        <v>0</v>
      </c>
      <c r="AP261" s="286">
        <f>IF('3b - EUR - conv.'!AP261=0,0,'3a - EUR - local'!AP261/'3b - EUR - conv.'!AP261)</f>
        <v>0</v>
      </c>
      <c r="AQ261" s="349"/>
    </row>
    <row r="262" spans="1:43" customFormat="1" ht="15.75" outlineLevel="2">
      <c r="A262" s="211" t="str">
        <f>A252&amp;"."&amp;A254&amp;"."&amp;A253&amp;"."&amp;B262</f>
        <v>1.c.6.8</v>
      </c>
      <c r="B262">
        <v>8</v>
      </c>
      <c r="C262" t="str">
        <f>'1-GBP'!C262</f>
        <v/>
      </c>
      <c r="M262" s="286">
        <f>IF('3b - EUR - conv.'!M262=0,0,'3a - EUR - local'!M262/'3b - EUR - conv.'!M262)</f>
        <v>0</v>
      </c>
      <c r="N262" s="286">
        <f>IF('3b - EUR - conv.'!N262=0,0,'3a - EUR - local'!N262/'3b - EUR - conv.'!N262)</f>
        <v>0</v>
      </c>
      <c r="O262" s="286">
        <f>IF('3b - EUR - conv.'!O262=0,0,'3a - EUR - local'!O262/'3b - EUR - conv.'!O262)</f>
        <v>0</v>
      </c>
      <c r="P262" s="286">
        <f>IF('3b - EUR - conv.'!P262=0,0,'3a - EUR - local'!P262/'3b - EUR - conv.'!P262)</f>
        <v>0</v>
      </c>
      <c r="Q262" s="286">
        <f>IF('3b - EUR - conv.'!Q262=0,0,'3a - EUR - local'!Q262/'3b - EUR - conv.'!Q262)</f>
        <v>0</v>
      </c>
      <c r="R262" s="286">
        <f>IF('3b - EUR - conv.'!R262=0,0,'3a - EUR - local'!R262/'3b - EUR - conv.'!R262)</f>
        <v>0</v>
      </c>
      <c r="S262" s="286">
        <f>IF('3b - EUR - conv.'!S262=0,0,'3a - EUR - local'!S262/'3b - EUR - conv.'!S262)</f>
        <v>0</v>
      </c>
      <c r="T262" s="286">
        <f>IF('3b - EUR - conv.'!T262=0,0,'3a - EUR - local'!T262/'3b - EUR - conv.'!T262)</f>
        <v>0</v>
      </c>
      <c r="U262" s="286">
        <f>IF('3b - EUR - conv.'!U262=0,0,'3a - EUR - local'!U262/'3b - EUR - conv.'!U262)</f>
        <v>0</v>
      </c>
      <c r="V262" s="286">
        <f>IF('3b - EUR - conv.'!V262=0,0,'3a - EUR - local'!V262/'3b - EUR - conv.'!V262)</f>
        <v>0</v>
      </c>
      <c r="W262" s="286">
        <f>IF('3b - EUR - conv.'!W262=0,0,'3a - EUR - local'!W262/'3b - EUR - conv.'!W262)</f>
        <v>0</v>
      </c>
      <c r="X262" s="286">
        <f>IF('3b - EUR - conv.'!X262=0,0,'3a - EUR - local'!X262/'3b - EUR - conv.'!X262)</f>
        <v>0</v>
      </c>
      <c r="Y262" s="286">
        <f>IF('3b - EUR - conv.'!Y262=0,0,'3a - EUR - local'!Y262/'3b - EUR - conv.'!Y262)</f>
        <v>0</v>
      </c>
      <c r="Z262" s="286">
        <f>IF('3b - EUR - conv.'!Z262=0,0,'3a - EUR - local'!Z262/'3b - EUR - conv.'!Z262)</f>
        <v>0</v>
      </c>
      <c r="AA262" s="286">
        <f>IF('3b - EUR - conv.'!AA262=0,0,'3a - EUR - local'!AA262/'3b - EUR - conv.'!AA262)</f>
        <v>0</v>
      </c>
      <c r="AB262" s="286">
        <f>IF('3b - EUR - conv.'!AB262=0,0,'3a - EUR - local'!AB262/'3b - EUR - conv.'!AB262)</f>
        <v>0</v>
      </c>
      <c r="AC262" s="286">
        <f>IF('3b - EUR - conv.'!AC262=0,0,'3a - EUR - local'!AC262/'3b - EUR - conv.'!AC262)</f>
        <v>0</v>
      </c>
      <c r="AD262" s="286">
        <f>IF('3b - EUR - conv.'!AD262=0,0,'3a - EUR - local'!AD262/'3b - EUR - conv.'!AD262)</f>
        <v>0</v>
      </c>
      <c r="AE262" s="286">
        <f>IF('3b - EUR - conv.'!AE262=0,0,'3a - EUR - local'!AE262/'3b - EUR - conv.'!AE262)</f>
        <v>0</v>
      </c>
      <c r="AF262" s="286">
        <f>IF('3b - EUR - conv.'!AF262=0,0,'3a - EUR - local'!AF262/'3b - EUR - conv.'!AF262)</f>
        <v>0</v>
      </c>
      <c r="AG262" s="286">
        <f>IF('3b - EUR - conv.'!AG262=0,0,'3a - EUR - local'!AG262/'3b - EUR - conv.'!AG262)</f>
        <v>0</v>
      </c>
      <c r="AH262" s="286">
        <f>IF('3b - EUR - conv.'!AH262=0,0,'3a - EUR - local'!AH262/'3b - EUR - conv.'!AH262)</f>
        <v>0</v>
      </c>
      <c r="AI262" s="286">
        <f>IF('3b - EUR - conv.'!AI262=0,0,'3a - EUR - local'!AI262/'3b - EUR - conv.'!AI262)</f>
        <v>0</v>
      </c>
      <c r="AJ262" s="286">
        <f>IF('3b - EUR - conv.'!AJ262=0,0,'3a - EUR - local'!AJ262/'3b - EUR - conv.'!AJ262)</f>
        <v>0</v>
      </c>
      <c r="AK262" s="286">
        <f>IF('3b - EUR - conv.'!AK262=0,0,'3a - EUR - local'!AK262/'3b - EUR - conv.'!AK262)</f>
        <v>0</v>
      </c>
      <c r="AL262" s="286">
        <f>IF('3b - EUR - conv.'!AL262=0,0,'3a - EUR - local'!AL262/'3b - EUR - conv.'!AL262)</f>
        <v>0</v>
      </c>
      <c r="AM262" s="286">
        <f>IF('3b - EUR - conv.'!AM262=0,0,'3a - EUR - local'!AM262/'3b - EUR - conv.'!AM262)</f>
        <v>0</v>
      </c>
      <c r="AN262" s="286">
        <f>IF('3b - EUR - conv.'!AN262=0,0,'3a - EUR - local'!AN262/'3b - EUR - conv.'!AN262)</f>
        <v>0</v>
      </c>
      <c r="AO262" s="286">
        <f>IF('3b - EUR - conv.'!AO262=0,0,'3a - EUR - local'!AO262/'3b - EUR - conv.'!AO262)</f>
        <v>0</v>
      </c>
      <c r="AP262" s="286">
        <f>IF('3b - EUR - conv.'!AP262=0,0,'3a - EUR - local'!AP262/'3b - EUR - conv.'!AP262)</f>
        <v>0</v>
      </c>
      <c r="AQ262" s="349"/>
    </row>
    <row r="263" spans="1:43" customFormat="1" ht="15.75" outlineLevel="2">
      <c r="A263" s="211" t="str">
        <f>A252&amp;"."&amp;A254&amp;"."&amp;A253&amp;"."&amp;B263</f>
        <v>1.c.6.9</v>
      </c>
      <c r="B263">
        <v>9</v>
      </c>
      <c r="C263" t="str">
        <f>'1-GBP'!C263</f>
        <v/>
      </c>
      <c r="M263" s="286">
        <f>IF('3b - EUR - conv.'!M263=0,0,'3a - EUR - local'!M263/'3b - EUR - conv.'!M263)</f>
        <v>0</v>
      </c>
      <c r="N263" s="286">
        <f>IF('3b - EUR - conv.'!N263=0,0,'3a - EUR - local'!N263/'3b - EUR - conv.'!N263)</f>
        <v>0</v>
      </c>
      <c r="O263" s="286">
        <f>IF('3b - EUR - conv.'!O263=0,0,'3a - EUR - local'!O263/'3b - EUR - conv.'!O263)</f>
        <v>0</v>
      </c>
      <c r="P263" s="286">
        <f>IF('3b - EUR - conv.'!P263=0,0,'3a - EUR - local'!P263/'3b - EUR - conv.'!P263)</f>
        <v>0</v>
      </c>
      <c r="Q263" s="286">
        <f>IF('3b - EUR - conv.'!Q263=0,0,'3a - EUR - local'!Q263/'3b - EUR - conv.'!Q263)</f>
        <v>0</v>
      </c>
      <c r="R263" s="286">
        <f>IF('3b - EUR - conv.'!R263=0,0,'3a - EUR - local'!R263/'3b - EUR - conv.'!R263)</f>
        <v>0</v>
      </c>
      <c r="S263" s="286">
        <f>IF('3b - EUR - conv.'!S263=0,0,'3a - EUR - local'!S263/'3b - EUR - conv.'!S263)</f>
        <v>0</v>
      </c>
      <c r="T263" s="286">
        <f>IF('3b - EUR - conv.'!T263=0,0,'3a - EUR - local'!T263/'3b - EUR - conv.'!T263)</f>
        <v>0</v>
      </c>
      <c r="U263" s="286">
        <f>IF('3b - EUR - conv.'!U263=0,0,'3a - EUR - local'!U263/'3b - EUR - conv.'!U263)</f>
        <v>0</v>
      </c>
      <c r="V263" s="286">
        <f>IF('3b - EUR - conv.'!V263=0,0,'3a - EUR - local'!V263/'3b - EUR - conv.'!V263)</f>
        <v>0</v>
      </c>
      <c r="W263" s="286">
        <f>IF('3b - EUR - conv.'!W263=0,0,'3a - EUR - local'!W263/'3b - EUR - conv.'!W263)</f>
        <v>0</v>
      </c>
      <c r="X263" s="286">
        <f>IF('3b - EUR - conv.'!X263=0,0,'3a - EUR - local'!X263/'3b - EUR - conv.'!X263)</f>
        <v>0</v>
      </c>
      <c r="Y263" s="286">
        <f>IF('3b - EUR - conv.'!Y263=0,0,'3a - EUR - local'!Y263/'3b - EUR - conv.'!Y263)</f>
        <v>0</v>
      </c>
      <c r="Z263" s="286">
        <f>IF('3b - EUR - conv.'!Z263=0,0,'3a - EUR - local'!Z263/'3b - EUR - conv.'!Z263)</f>
        <v>0</v>
      </c>
      <c r="AA263" s="286">
        <f>IF('3b - EUR - conv.'!AA263=0,0,'3a - EUR - local'!AA263/'3b - EUR - conv.'!AA263)</f>
        <v>0</v>
      </c>
      <c r="AB263" s="286">
        <f>IF('3b - EUR - conv.'!AB263=0,0,'3a - EUR - local'!AB263/'3b - EUR - conv.'!AB263)</f>
        <v>0</v>
      </c>
      <c r="AC263" s="286">
        <f>IF('3b - EUR - conv.'!AC263=0,0,'3a - EUR - local'!AC263/'3b - EUR - conv.'!AC263)</f>
        <v>0</v>
      </c>
      <c r="AD263" s="286">
        <f>IF('3b - EUR - conv.'!AD263=0,0,'3a - EUR - local'!AD263/'3b - EUR - conv.'!AD263)</f>
        <v>0</v>
      </c>
      <c r="AE263" s="286">
        <f>IF('3b - EUR - conv.'!AE263=0,0,'3a - EUR - local'!AE263/'3b - EUR - conv.'!AE263)</f>
        <v>0</v>
      </c>
      <c r="AF263" s="286">
        <f>IF('3b - EUR - conv.'!AF263=0,0,'3a - EUR - local'!AF263/'3b - EUR - conv.'!AF263)</f>
        <v>0</v>
      </c>
      <c r="AG263" s="286">
        <f>IF('3b - EUR - conv.'!AG263=0,0,'3a - EUR - local'!AG263/'3b - EUR - conv.'!AG263)</f>
        <v>0</v>
      </c>
      <c r="AH263" s="286">
        <f>IF('3b - EUR - conv.'!AH263=0,0,'3a - EUR - local'!AH263/'3b - EUR - conv.'!AH263)</f>
        <v>0</v>
      </c>
      <c r="AI263" s="286">
        <f>IF('3b - EUR - conv.'!AI263=0,0,'3a - EUR - local'!AI263/'3b - EUR - conv.'!AI263)</f>
        <v>0</v>
      </c>
      <c r="AJ263" s="286">
        <f>IF('3b - EUR - conv.'!AJ263=0,0,'3a - EUR - local'!AJ263/'3b - EUR - conv.'!AJ263)</f>
        <v>0</v>
      </c>
      <c r="AK263" s="286">
        <f>IF('3b - EUR - conv.'!AK263=0,0,'3a - EUR - local'!AK263/'3b - EUR - conv.'!AK263)</f>
        <v>0</v>
      </c>
      <c r="AL263" s="286">
        <f>IF('3b - EUR - conv.'!AL263=0,0,'3a - EUR - local'!AL263/'3b - EUR - conv.'!AL263)</f>
        <v>0</v>
      </c>
      <c r="AM263" s="286">
        <f>IF('3b - EUR - conv.'!AM263=0,0,'3a - EUR - local'!AM263/'3b - EUR - conv.'!AM263)</f>
        <v>0</v>
      </c>
      <c r="AN263" s="286">
        <f>IF('3b - EUR - conv.'!AN263=0,0,'3a - EUR - local'!AN263/'3b - EUR - conv.'!AN263)</f>
        <v>0</v>
      </c>
      <c r="AO263" s="286">
        <f>IF('3b - EUR - conv.'!AO263=0,0,'3a - EUR - local'!AO263/'3b - EUR - conv.'!AO263)</f>
        <v>0</v>
      </c>
      <c r="AP263" s="286">
        <f>IF('3b - EUR - conv.'!AP263=0,0,'3a - EUR - local'!AP263/'3b - EUR - conv.'!AP263)</f>
        <v>0</v>
      </c>
      <c r="AQ263" s="349"/>
    </row>
    <row r="264" spans="1:43" customFormat="1" ht="15.75" outlineLevel="2">
      <c r="A264" s="211" t="str">
        <f>A252&amp;"."&amp;A254&amp;"."&amp;A253&amp;"."&amp;B264</f>
        <v>1.c.6.10</v>
      </c>
      <c r="B264">
        <v>10</v>
      </c>
      <c r="C264" t="str">
        <f>'1-GBP'!C264</f>
        <v/>
      </c>
      <c r="M264" s="286">
        <f>IF('3b - EUR - conv.'!M264=0,0,'3a - EUR - local'!M264/'3b - EUR - conv.'!M264)</f>
        <v>0</v>
      </c>
      <c r="N264" s="286">
        <f>IF('3b - EUR - conv.'!N264=0,0,'3a - EUR - local'!N264/'3b - EUR - conv.'!N264)</f>
        <v>0</v>
      </c>
      <c r="O264" s="286">
        <f>IF('3b - EUR - conv.'!O264=0,0,'3a - EUR - local'!O264/'3b - EUR - conv.'!O264)</f>
        <v>0</v>
      </c>
      <c r="P264" s="286">
        <f>IF('3b - EUR - conv.'!P264=0,0,'3a - EUR - local'!P264/'3b - EUR - conv.'!P264)</f>
        <v>0</v>
      </c>
      <c r="Q264" s="286">
        <f>IF('3b - EUR - conv.'!Q264=0,0,'3a - EUR - local'!Q264/'3b - EUR - conv.'!Q264)</f>
        <v>0</v>
      </c>
      <c r="R264" s="286">
        <f>IF('3b - EUR - conv.'!R264=0,0,'3a - EUR - local'!R264/'3b - EUR - conv.'!R264)</f>
        <v>0</v>
      </c>
      <c r="S264" s="286">
        <f>IF('3b - EUR - conv.'!S264=0,0,'3a - EUR - local'!S264/'3b - EUR - conv.'!S264)</f>
        <v>0</v>
      </c>
      <c r="T264" s="286">
        <f>IF('3b - EUR - conv.'!T264=0,0,'3a - EUR - local'!T264/'3b - EUR - conv.'!T264)</f>
        <v>0</v>
      </c>
      <c r="U264" s="286">
        <f>IF('3b - EUR - conv.'!U264=0,0,'3a - EUR - local'!U264/'3b - EUR - conv.'!U264)</f>
        <v>0</v>
      </c>
      <c r="V264" s="286">
        <f>IF('3b - EUR - conv.'!V264=0,0,'3a - EUR - local'!V264/'3b - EUR - conv.'!V264)</f>
        <v>0</v>
      </c>
      <c r="W264" s="286">
        <f>IF('3b - EUR - conv.'!W264=0,0,'3a - EUR - local'!W264/'3b - EUR - conv.'!W264)</f>
        <v>0</v>
      </c>
      <c r="X264" s="286">
        <f>IF('3b - EUR - conv.'!X264=0,0,'3a - EUR - local'!X264/'3b - EUR - conv.'!X264)</f>
        <v>0</v>
      </c>
      <c r="Y264" s="286">
        <f>IF('3b - EUR - conv.'!Y264=0,0,'3a - EUR - local'!Y264/'3b - EUR - conv.'!Y264)</f>
        <v>0</v>
      </c>
      <c r="Z264" s="286">
        <f>IF('3b - EUR - conv.'!Z264=0,0,'3a - EUR - local'!Z264/'3b - EUR - conv.'!Z264)</f>
        <v>0</v>
      </c>
      <c r="AA264" s="286">
        <f>IF('3b - EUR - conv.'!AA264=0,0,'3a - EUR - local'!AA264/'3b - EUR - conv.'!AA264)</f>
        <v>0</v>
      </c>
      <c r="AB264" s="286">
        <f>IF('3b - EUR - conv.'!AB264=0,0,'3a - EUR - local'!AB264/'3b - EUR - conv.'!AB264)</f>
        <v>0</v>
      </c>
      <c r="AC264" s="286">
        <f>IF('3b - EUR - conv.'!AC264=0,0,'3a - EUR - local'!AC264/'3b - EUR - conv.'!AC264)</f>
        <v>0</v>
      </c>
      <c r="AD264" s="286">
        <f>IF('3b - EUR - conv.'!AD264=0,0,'3a - EUR - local'!AD264/'3b - EUR - conv.'!AD264)</f>
        <v>0</v>
      </c>
      <c r="AE264" s="286">
        <f>IF('3b - EUR - conv.'!AE264=0,0,'3a - EUR - local'!AE264/'3b - EUR - conv.'!AE264)</f>
        <v>0</v>
      </c>
      <c r="AF264" s="286">
        <f>IF('3b - EUR - conv.'!AF264=0,0,'3a - EUR - local'!AF264/'3b - EUR - conv.'!AF264)</f>
        <v>0</v>
      </c>
      <c r="AG264" s="286">
        <f>IF('3b - EUR - conv.'!AG264=0,0,'3a - EUR - local'!AG264/'3b - EUR - conv.'!AG264)</f>
        <v>0</v>
      </c>
      <c r="AH264" s="286">
        <f>IF('3b - EUR - conv.'!AH264=0,0,'3a - EUR - local'!AH264/'3b - EUR - conv.'!AH264)</f>
        <v>0</v>
      </c>
      <c r="AI264" s="286">
        <f>IF('3b - EUR - conv.'!AI264=0,0,'3a - EUR - local'!AI264/'3b - EUR - conv.'!AI264)</f>
        <v>0</v>
      </c>
      <c r="AJ264" s="286">
        <f>IF('3b - EUR - conv.'!AJ264=0,0,'3a - EUR - local'!AJ264/'3b - EUR - conv.'!AJ264)</f>
        <v>0</v>
      </c>
      <c r="AK264" s="286">
        <f>IF('3b - EUR - conv.'!AK264=0,0,'3a - EUR - local'!AK264/'3b - EUR - conv.'!AK264)</f>
        <v>0</v>
      </c>
      <c r="AL264" s="286">
        <f>IF('3b - EUR - conv.'!AL264=0,0,'3a - EUR - local'!AL264/'3b - EUR - conv.'!AL264)</f>
        <v>0</v>
      </c>
      <c r="AM264" s="286">
        <f>IF('3b - EUR - conv.'!AM264=0,0,'3a - EUR - local'!AM264/'3b - EUR - conv.'!AM264)</f>
        <v>0</v>
      </c>
      <c r="AN264" s="286">
        <f>IF('3b - EUR - conv.'!AN264=0,0,'3a - EUR - local'!AN264/'3b - EUR - conv.'!AN264)</f>
        <v>0</v>
      </c>
      <c r="AO264" s="286">
        <f>IF('3b - EUR - conv.'!AO264=0,0,'3a - EUR - local'!AO264/'3b - EUR - conv.'!AO264)</f>
        <v>0</v>
      </c>
      <c r="AP264" s="286">
        <f>IF('3b - EUR - conv.'!AP264=0,0,'3a - EUR - local'!AP264/'3b - EUR - conv.'!AP264)</f>
        <v>0</v>
      </c>
      <c r="AQ264" s="349"/>
    </row>
    <row r="265" spans="1:43" customFormat="1" ht="15.75" outlineLevel="2">
      <c r="A265" s="211" t="str">
        <f>A252&amp;"."&amp;A254&amp;"."&amp;A253&amp;"."&amp;B265</f>
        <v>1.c.6.11</v>
      </c>
      <c r="B265">
        <v>11</v>
      </c>
      <c r="C265" t="str">
        <f>'1-GBP'!C265</f>
        <v/>
      </c>
      <c r="M265" s="286">
        <f>IF('3b - EUR - conv.'!M265=0,0,'3a - EUR - local'!M265/'3b - EUR - conv.'!M265)</f>
        <v>0</v>
      </c>
      <c r="N265" s="286">
        <f>IF('3b - EUR - conv.'!N265=0,0,'3a - EUR - local'!N265/'3b - EUR - conv.'!N265)</f>
        <v>0</v>
      </c>
      <c r="O265" s="286">
        <f>IF('3b - EUR - conv.'!O265=0,0,'3a - EUR - local'!O265/'3b - EUR - conv.'!O265)</f>
        <v>0</v>
      </c>
      <c r="P265" s="286">
        <f>IF('3b - EUR - conv.'!P265=0,0,'3a - EUR - local'!P265/'3b - EUR - conv.'!P265)</f>
        <v>0</v>
      </c>
      <c r="Q265" s="286">
        <f>IF('3b - EUR - conv.'!Q265=0,0,'3a - EUR - local'!Q265/'3b - EUR - conv.'!Q265)</f>
        <v>0</v>
      </c>
      <c r="R265" s="286">
        <f>IF('3b - EUR - conv.'!R265=0,0,'3a - EUR - local'!R265/'3b - EUR - conv.'!R265)</f>
        <v>0</v>
      </c>
      <c r="S265" s="286">
        <f>IF('3b - EUR - conv.'!S265=0,0,'3a - EUR - local'!S265/'3b - EUR - conv.'!S265)</f>
        <v>0</v>
      </c>
      <c r="T265" s="286">
        <f>IF('3b - EUR - conv.'!T265=0,0,'3a - EUR - local'!T265/'3b - EUR - conv.'!T265)</f>
        <v>0</v>
      </c>
      <c r="U265" s="286">
        <f>IF('3b - EUR - conv.'!U265=0,0,'3a - EUR - local'!U265/'3b - EUR - conv.'!U265)</f>
        <v>0</v>
      </c>
      <c r="V265" s="286">
        <f>IF('3b - EUR - conv.'!V265=0,0,'3a - EUR - local'!V265/'3b - EUR - conv.'!V265)</f>
        <v>0</v>
      </c>
      <c r="W265" s="286">
        <f>IF('3b - EUR - conv.'!W265=0,0,'3a - EUR - local'!W265/'3b - EUR - conv.'!W265)</f>
        <v>0</v>
      </c>
      <c r="X265" s="286">
        <f>IF('3b - EUR - conv.'!X265=0,0,'3a - EUR - local'!X265/'3b - EUR - conv.'!X265)</f>
        <v>0</v>
      </c>
      <c r="Y265" s="286">
        <f>IF('3b - EUR - conv.'!Y265=0,0,'3a - EUR - local'!Y265/'3b - EUR - conv.'!Y265)</f>
        <v>0</v>
      </c>
      <c r="Z265" s="286">
        <f>IF('3b - EUR - conv.'!Z265=0,0,'3a - EUR - local'!Z265/'3b - EUR - conv.'!Z265)</f>
        <v>0</v>
      </c>
      <c r="AA265" s="286">
        <f>IF('3b - EUR - conv.'!AA265=0,0,'3a - EUR - local'!AA265/'3b - EUR - conv.'!AA265)</f>
        <v>0</v>
      </c>
      <c r="AB265" s="286">
        <f>IF('3b - EUR - conv.'!AB265=0,0,'3a - EUR - local'!AB265/'3b - EUR - conv.'!AB265)</f>
        <v>0</v>
      </c>
      <c r="AC265" s="286">
        <f>IF('3b - EUR - conv.'!AC265=0,0,'3a - EUR - local'!AC265/'3b - EUR - conv.'!AC265)</f>
        <v>0</v>
      </c>
      <c r="AD265" s="286">
        <f>IF('3b - EUR - conv.'!AD265=0,0,'3a - EUR - local'!AD265/'3b - EUR - conv.'!AD265)</f>
        <v>0</v>
      </c>
      <c r="AE265" s="286">
        <f>IF('3b - EUR - conv.'!AE265=0,0,'3a - EUR - local'!AE265/'3b - EUR - conv.'!AE265)</f>
        <v>0</v>
      </c>
      <c r="AF265" s="286">
        <f>IF('3b - EUR - conv.'!AF265=0,0,'3a - EUR - local'!AF265/'3b - EUR - conv.'!AF265)</f>
        <v>0</v>
      </c>
      <c r="AG265" s="286">
        <f>IF('3b - EUR - conv.'!AG265=0,0,'3a - EUR - local'!AG265/'3b - EUR - conv.'!AG265)</f>
        <v>0</v>
      </c>
      <c r="AH265" s="286">
        <f>IF('3b - EUR - conv.'!AH265=0,0,'3a - EUR - local'!AH265/'3b - EUR - conv.'!AH265)</f>
        <v>0</v>
      </c>
      <c r="AI265" s="286">
        <f>IF('3b - EUR - conv.'!AI265=0,0,'3a - EUR - local'!AI265/'3b - EUR - conv.'!AI265)</f>
        <v>0</v>
      </c>
      <c r="AJ265" s="286">
        <f>IF('3b - EUR - conv.'!AJ265=0,0,'3a - EUR - local'!AJ265/'3b - EUR - conv.'!AJ265)</f>
        <v>0</v>
      </c>
      <c r="AK265" s="286">
        <f>IF('3b - EUR - conv.'!AK265=0,0,'3a - EUR - local'!AK265/'3b - EUR - conv.'!AK265)</f>
        <v>0</v>
      </c>
      <c r="AL265" s="286">
        <f>IF('3b - EUR - conv.'!AL265=0,0,'3a - EUR - local'!AL265/'3b - EUR - conv.'!AL265)</f>
        <v>0</v>
      </c>
      <c r="AM265" s="286">
        <f>IF('3b - EUR - conv.'!AM265=0,0,'3a - EUR - local'!AM265/'3b - EUR - conv.'!AM265)</f>
        <v>0</v>
      </c>
      <c r="AN265" s="286">
        <f>IF('3b - EUR - conv.'!AN265=0,0,'3a - EUR - local'!AN265/'3b - EUR - conv.'!AN265)</f>
        <v>0</v>
      </c>
      <c r="AO265" s="286">
        <f>IF('3b - EUR - conv.'!AO265=0,0,'3a - EUR - local'!AO265/'3b - EUR - conv.'!AO265)</f>
        <v>0</v>
      </c>
      <c r="AP265" s="286">
        <f>IF('3b - EUR - conv.'!AP265=0,0,'3a - EUR - local'!AP265/'3b - EUR - conv.'!AP265)</f>
        <v>0</v>
      </c>
      <c r="AQ265" s="349"/>
    </row>
    <row r="266" spans="1:43" customFormat="1" ht="15.75" outlineLevel="2">
      <c r="A266" s="211" t="str">
        <f>A252&amp;"."&amp;A254&amp;"."&amp;A253&amp;"."&amp;B266</f>
        <v>1.c.6.12</v>
      </c>
      <c r="B266">
        <v>12</v>
      </c>
      <c r="C266" t="str">
        <f>'1-GBP'!C266</f>
        <v/>
      </c>
      <c r="M266" s="286">
        <f>IF('3b - EUR - conv.'!M266=0,0,'3a - EUR - local'!M266/'3b - EUR - conv.'!M266)</f>
        <v>0</v>
      </c>
      <c r="N266" s="286">
        <f>IF('3b - EUR - conv.'!N266=0,0,'3a - EUR - local'!N266/'3b - EUR - conv.'!N266)</f>
        <v>0</v>
      </c>
      <c r="O266" s="286">
        <f>IF('3b - EUR - conv.'!O266=0,0,'3a - EUR - local'!O266/'3b - EUR - conv.'!O266)</f>
        <v>0</v>
      </c>
      <c r="P266" s="286">
        <f>IF('3b - EUR - conv.'!P266=0,0,'3a - EUR - local'!P266/'3b - EUR - conv.'!P266)</f>
        <v>0</v>
      </c>
      <c r="Q266" s="286">
        <f>IF('3b - EUR - conv.'!Q266=0,0,'3a - EUR - local'!Q266/'3b - EUR - conv.'!Q266)</f>
        <v>0</v>
      </c>
      <c r="R266" s="286">
        <f>IF('3b - EUR - conv.'!R266=0,0,'3a - EUR - local'!R266/'3b - EUR - conv.'!R266)</f>
        <v>0</v>
      </c>
      <c r="S266" s="286">
        <f>IF('3b - EUR - conv.'!S266=0,0,'3a - EUR - local'!S266/'3b - EUR - conv.'!S266)</f>
        <v>0</v>
      </c>
      <c r="T266" s="286">
        <f>IF('3b - EUR - conv.'!T266=0,0,'3a - EUR - local'!T266/'3b - EUR - conv.'!T266)</f>
        <v>0</v>
      </c>
      <c r="U266" s="286">
        <f>IF('3b - EUR - conv.'!U266=0,0,'3a - EUR - local'!U266/'3b - EUR - conv.'!U266)</f>
        <v>0</v>
      </c>
      <c r="V266" s="286">
        <f>IF('3b - EUR - conv.'!V266=0,0,'3a - EUR - local'!V266/'3b - EUR - conv.'!V266)</f>
        <v>0</v>
      </c>
      <c r="W266" s="286">
        <f>IF('3b - EUR - conv.'!W266=0,0,'3a - EUR - local'!W266/'3b - EUR - conv.'!W266)</f>
        <v>0</v>
      </c>
      <c r="X266" s="286">
        <f>IF('3b - EUR - conv.'!X266=0,0,'3a - EUR - local'!X266/'3b - EUR - conv.'!X266)</f>
        <v>0</v>
      </c>
      <c r="Y266" s="286">
        <f>IF('3b - EUR - conv.'!Y266=0,0,'3a - EUR - local'!Y266/'3b - EUR - conv.'!Y266)</f>
        <v>0</v>
      </c>
      <c r="Z266" s="286">
        <f>IF('3b - EUR - conv.'!Z266=0,0,'3a - EUR - local'!Z266/'3b - EUR - conv.'!Z266)</f>
        <v>0</v>
      </c>
      <c r="AA266" s="286">
        <f>IF('3b - EUR - conv.'!AA266=0,0,'3a - EUR - local'!AA266/'3b - EUR - conv.'!AA266)</f>
        <v>0</v>
      </c>
      <c r="AB266" s="286">
        <f>IF('3b - EUR - conv.'!AB266=0,0,'3a - EUR - local'!AB266/'3b - EUR - conv.'!AB266)</f>
        <v>0</v>
      </c>
      <c r="AC266" s="286">
        <f>IF('3b - EUR - conv.'!AC266=0,0,'3a - EUR - local'!AC266/'3b - EUR - conv.'!AC266)</f>
        <v>0</v>
      </c>
      <c r="AD266" s="286">
        <f>IF('3b - EUR - conv.'!AD266=0,0,'3a - EUR - local'!AD266/'3b - EUR - conv.'!AD266)</f>
        <v>0</v>
      </c>
      <c r="AE266" s="286">
        <f>IF('3b - EUR - conv.'!AE266=0,0,'3a - EUR - local'!AE266/'3b - EUR - conv.'!AE266)</f>
        <v>0</v>
      </c>
      <c r="AF266" s="286">
        <f>IF('3b - EUR - conv.'!AF266=0,0,'3a - EUR - local'!AF266/'3b - EUR - conv.'!AF266)</f>
        <v>0</v>
      </c>
      <c r="AG266" s="286">
        <f>IF('3b - EUR - conv.'!AG266=0,0,'3a - EUR - local'!AG266/'3b - EUR - conv.'!AG266)</f>
        <v>0</v>
      </c>
      <c r="AH266" s="286">
        <f>IF('3b - EUR - conv.'!AH266=0,0,'3a - EUR - local'!AH266/'3b - EUR - conv.'!AH266)</f>
        <v>0</v>
      </c>
      <c r="AI266" s="286">
        <f>IF('3b - EUR - conv.'!AI266=0,0,'3a - EUR - local'!AI266/'3b - EUR - conv.'!AI266)</f>
        <v>0</v>
      </c>
      <c r="AJ266" s="286">
        <f>IF('3b - EUR - conv.'!AJ266=0,0,'3a - EUR - local'!AJ266/'3b - EUR - conv.'!AJ266)</f>
        <v>0</v>
      </c>
      <c r="AK266" s="286">
        <f>IF('3b - EUR - conv.'!AK266=0,0,'3a - EUR - local'!AK266/'3b - EUR - conv.'!AK266)</f>
        <v>0</v>
      </c>
      <c r="AL266" s="286">
        <f>IF('3b - EUR - conv.'!AL266=0,0,'3a - EUR - local'!AL266/'3b - EUR - conv.'!AL266)</f>
        <v>0</v>
      </c>
      <c r="AM266" s="286">
        <f>IF('3b - EUR - conv.'!AM266=0,0,'3a - EUR - local'!AM266/'3b - EUR - conv.'!AM266)</f>
        <v>0</v>
      </c>
      <c r="AN266" s="286">
        <f>IF('3b - EUR - conv.'!AN266=0,0,'3a - EUR - local'!AN266/'3b - EUR - conv.'!AN266)</f>
        <v>0</v>
      </c>
      <c r="AO266" s="286">
        <f>IF('3b - EUR - conv.'!AO266=0,0,'3a - EUR - local'!AO266/'3b - EUR - conv.'!AO266)</f>
        <v>0</v>
      </c>
      <c r="AP266" s="286">
        <f>IF('3b - EUR - conv.'!AP266=0,0,'3a - EUR - local'!AP266/'3b - EUR - conv.'!AP266)</f>
        <v>0</v>
      </c>
      <c r="AQ266" s="349"/>
    </row>
    <row r="267" spans="1:43" customFormat="1" ht="15.75" outlineLevel="1">
      <c r="A267" s="212"/>
      <c r="B267" s="201">
        <f>B266-COUNTIFS(C255:C266,"")</f>
        <v>0</v>
      </c>
      <c r="C267" s="201" t="s">
        <v>285</v>
      </c>
      <c r="D267" s="201"/>
      <c r="E267" s="201"/>
      <c r="F267" s="201"/>
      <c r="G267" s="201"/>
      <c r="H267" s="201"/>
      <c r="I267" s="201"/>
      <c r="J267" s="201"/>
      <c r="K267" s="201"/>
      <c r="L267" s="201"/>
      <c r="M267" s="280">
        <f>SUM(M255:M266)</f>
        <v>0</v>
      </c>
      <c r="N267" s="280">
        <f t="shared" ref="N267" si="387">SUM(N255:N266)</f>
        <v>0</v>
      </c>
      <c r="O267" s="280">
        <f t="shared" ref="O267" si="388">SUM(O255:O266)</f>
        <v>0</v>
      </c>
      <c r="P267" s="280">
        <f t="shared" ref="P267" si="389">SUM(P255:P266)</f>
        <v>0</v>
      </c>
      <c r="Q267" s="280">
        <f t="shared" ref="Q267" si="390">SUM(Q255:Q266)</f>
        <v>0</v>
      </c>
      <c r="R267" s="280">
        <f t="shared" ref="R267" si="391">SUM(R255:R266)</f>
        <v>0</v>
      </c>
      <c r="S267" s="280">
        <f t="shared" ref="S267" si="392">SUM(S255:S266)</f>
        <v>0</v>
      </c>
      <c r="T267" s="280">
        <f t="shared" ref="T267" si="393">SUM(T255:T266)</f>
        <v>0</v>
      </c>
      <c r="U267" s="280">
        <f t="shared" ref="U267" si="394">SUM(U255:U266)</f>
        <v>0</v>
      </c>
      <c r="V267" s="280">
        <f t="shared" ref="V267" si="395">SUM(V255:V266)</f>
        <v>0</v>
      </c>
      <c r="W267" s="280">
        <f t="shared" ref="W267" si="396">SUM(W255:W266)</f>
        <v>0</v>
      </c>
      <c r="X267" s="280">
        <f t="shared" ref="X267" si="397">SUM(X255:X266)</f>
        <v>0</v>
      </c>
      <c r="Y267" s="280">
        <f t="shared" ref="Y267" si="398">SUM(Y255:Y266)</f>
        <v>0</v>
      </c>
      <c r="Z267" s="280">
        <f t="shared" ref="Z267" si="399">SUM(Z255:Z266)</f>
        <v>0</v>
      </c>
      <c r="AA267" s="280">
        <f t="shared" ref="AA267" si="400">SUM(AA255:AA266)</f>
        <v>0</v>
      </c>
      <c r="AB267" s="280">
        <f t="shared" ref="AB267" si="401">SUM(AB255:AB266)</f>
        <v>0</v>
      </c>
      <c r="AC267" s="280">
        <f t="shared" ref="AC267" si="402">SUM(AC255:AC266)</f>
        <v>0</v>
      </c>
      <c r="AD267" s="280">
        <f t="shared" ref="AD267" si="403">SUM(AD255:AD266)</f>
        <v>0</v>
      </c>
      <c r="AE267" s="280">
        <f t="shared" ref="AE267" si="404">SUM(AE255:AE266)</f>
        <v>0</v>
      </c>
      <c r="AF267" s="280">
        <f t="shared" ref="AF267" si="405">SUM(AF255:AF266)</f>
        <v>0</v>
      </c>
      <c r="AG267" s="280">
        <f t="shared" ref="AG267" si="406">SUM(AG255:AG266)</f>
        <v>0</v>
      </c>
      <c r="AH267" s="280">
        <f t="shared" ref="AH267" si="407">SUM(AH255:AH266)</f>
        <v>0</v>
      </c>
      <c r="AI267" s="280">
        <f t="shared" ref="AI267" si="408">SUM(AI255:AI266)</f>
        <v>0</v>
      </c>
      <c r="AJ267" s="280">
        <f t="shared" ref="AJ267" si="409">SUM(AJ255:AJ266)</f>
        <v>0</v>
      </c>
      <c r="AK267" s="280">
        <f t="shared" ref="AK267" si="410">SUM(AK255:AK266)</f>
        <v>0</v>
      </c>
      <c r="AL267" s="280">
        <f t="shared" ref="AL267" si="411">SUM(AL255:AL266)</f>
        <v>0</v>
      </c>
      <c r="AM267" s="280">
        <f t="shared" ref="AM267" si="412">SUM(AM255:AM266)</f>
        <v>0</v>
      </c>
      <c r="AN267" s="280">
        <f t="shared" ref="AN267" si="413">SUM(AN255:AN266)</f>
        <v>0</v>
      </c>
      <c r="AO267" s="280">
        <f t="shared" ref="AO267" si="414">SUM(AO255:AO266)</f>
        <v>0</v>
      </c>
      <c r="AP267" s="280">
        <f t="shared" ref="AP267" si="415">SUM(AP255:AP266)</f>
        <v>0</v>
      </c>
    </row>
    <row r="268" spans="1:43" customFormat="1" ht="15.75" outlineLevel="1">
      <c r="A268" s="211"/>
      <c r="M268" s="314"/>
      <c r="N268" s="314"/>
      <c r="O268" s="314"/>
      <c r="P268" s="314"/>
      <c r="Q268" s="314"/>
      <c r="R268" s="314"/>
      <c r="S268" s="314"/>
      <c r="T268" s="314"/>
      <c r="U268" s="314"/>
      <c r="V268" s="314"/>
      <c r="W268" s="314"/>
      <c r="X268" s="314"/>
      <c r="Y268" s="314"/>
      <c r="Z268" s="314"/>
      <c r="AA268" s="314"/>
      <c r="AB268" s="314"/>
      <c r="AC268" s="314"/>
      <c r="AD268" s="314"/>
      <c r="AE268" s="314"/>
      <c r="AF268" s="314"/>
      <c r="AG268" s="314"/>
      <c r="AH268" s="314"/>
      <c r="AI268" s="314"/>
      <c r="AJ268" s="314"/>
      <c r="AK268" s="314"/>
      <c r="AL268" s="314"/>
      <c r="AM268" s="314"/>
      <c r="AN268" s="314"/>
      <c r="AO268" s="314"/>
      <c r="AP268" s="314"/>
    </row>
    <row r="269" spans="1:43" customFormat="1" ht="15.75" outlineLevel="1">
      <c r="A269" s="220" t="s">
        <v>216</v>
      </c>
      <c r="B269" s="220" t="s">
        <v>286</v>
      </c>
      <c r="C269" s="220" t="s">
        <v>284</v>
      </c>
      <c r="D269" s="220"/>
      <c r="E269" s="220"/>
      <c r="F269" s="220"/>
      <c r="G269" s="220"/>
      <c r="H269" s="220"/>
      <c r="I269" s="220"/>
      <c r="J269" s="220"/>
      <c r="K269" s="220"/>
      <c r="L269" s="220"/>
      <c r="M269" s="315"/>
      <c r="N269" s="315"/>
      <c r="O269" s="315"/>
      <c r="P269" s="315"/>
      <c r="Q269" s="315"/>
      <c r="R269" s="315"/>
      <c r="S269" s="315"/>
      <c r="T269" s="315"/>
      <c r="U269" s="315"/>
      <c r="V269" s="315"/>
      <c r="W269" s="315"/>
      <c r="X269" s="315"/>
      <c r="Y269" s="315"/>
      <c r="Z269" s="315"/>
      <c r="AA269" s="315"/>
      <c r="AB269" s="315"/>
      <c r="AC269" s="315"/>
      <c r="AD269" s="315"/>
      <c r="AE269" s="315"/>
      <c r="AF269" s="315"/>
      <c r="AG269" s="315"/>
      <c r="AH269" s="315"/>
      <c r="AI269" s="315"/>
      <c r="AJ269" s="315"/>
      <c r="AK269" s="315"/>
      <c r="AL269" s="315"/>
      <c r="AM269" s="315"/>
      <c r="AN269" s="315"/>
      <c r="AO269" s="315"/>
      <c r="AP269" s="315"/>
    </row>
    <row r="270" spans="1:43" customFormat="1" ht="15.75" outlineLevel="2">
      <c r="A270" s="211" t="str">
        <f>A252&amp;"."&amp;A269&amp;"."&amp;A253&amp;"."&amp;B270</f>
        <v>1.o.6.1</v>
      </c>
      <c r="B270">
        <v>1</v>
      </c>
      <c r="C270" t="str">
        <f>'1-GBP'!C270</f>
        <v>Onshore Gathering System</v>
      </c>
      <c r="M270" s="286">
        <f>IF('3b - EUR - conv.'!M270=0,0,'3a - EUR - local'!M270/'3b - EUR - conv.'!M270)</f>
        <v>0</v>
      </c>
      <c r="N270" s="286">
        <f>IF('3b - EUR - conv.'!N270=0,0,'3a - EUR - local'!N270/'3b - EUR - conv.'!N270)</f>
        <v>0</v>
      </c>
      <c r="O270" s="286">
        <f>IF('3b - EUR - conv.'!O270=0,0,'3a - EUR - local'!O270/'3b - EUR - conv.'!O270)</f>
        <v>0</v>
      </c>
      <c r="P270" s="286">
        <f>IF('3b - EUR - conv.'!P270=0,0,'3a - EUR - local'!P270/'3b - EUR - conv.'!P270)</f>
        <v>0</v>
      </c>
      <c r="Q270" s="286">
        <f>IF('3b - EUR - conv.'!Q270=0,0,'3a - EUR - local'!Q270/'3b - EUR - conv.'!Q270)</f>
        <v>0</v>
      </c>
      <c r="R270" s="286">
        <f>IF('3b - EUR - conv.'!R270=0,0,'3a - EUR - local'!R270/'3b - EUR - conv.'!R270)</f>
        <v>0</v>
      </c>
      <c r="S270" s="286">
        <f>IF('3b - EUR - conv.'!S270=0,0,'3a - EUR - local'!S270/'3b - EUR - conv.'!S270)</f>
        <v>0</v>
      </c>
      <c r="T270" s="286">
        <f>IF('3b - EUR - conv.'!T270=0,0,'3a - EUR - local'!T270/'3b - EUR - conv.'!T270)</f>
        <v>0</v>
      </c>
      <c r="U270" s="286">
        <f>IF('3b - EUR - conv.'!U270=0,0,'3a - EUR - local'!U270/'3b - EUR - conv.'!U270)</f>
        <v>0</v>
      </c>
      <c r="V270" s="286">
        <f>IF('3b - EUR - conv.'!V270=0,0,'3a - EUR - local'!V270/'3b - EUR - conv.'!V270)</f>
        <v>0</v>
      </c>
      <c r="W270" s="286">
        <f>IF('3b - EUR - conv.'!W270=0,0,'3a - EUR - local'!W270/'3b - EUR - conv.'!W270)</f>
        <v>0</v>
      </c>
      <c r="X270" s="286">
        <f>IF('3b - EUR - conv.'!X270=0,0,'3a - EUR - local'!X270/'3b - EUR - conv.'!X270)</f>
        <v>0</v>
      </c>
      <c r="Y270" s="286">
        <f>IF('3b - EUR - conv.'!Y270=0,0,'3a - EUR - local'!Y270/'3b - EUR - conv.'!Y270)</f>
        <v>0</v>
      </c>
      <c r="Z270" s="286">
        <f>IF('3b - EUR - conv.'!Z270=0,0,'3a - EUR - local'!Z270/'3b - EUR - conv.'!Z270)</f>
        <v>0</v>
      </c>
      <c r="AA270" s="286">
        <f>IF('3b - EUR - conv.'!AA270=0,0,'3a - EUR - local'!AA270/'3b - EUR - conv.'!AA270)</f>
        <v>0</v>
      </c>
      <c r="AB270" s="286">
        <f>IF('3b - EUR - conv.'!AB270=0,0,'3a - EUR - local'!AB270/'3b - EUR - conv.'!AB270)</f>
        <v>0</v>
      </c>
      <c r="AC270" s="286">
        <f>IF('3b - EUR - conv.'!AC270=0,0,'3a - EUR - local'!AC270/'3b - EUR - conv.'!AC270)</f>
        <v>0</v>
      </c>
      <c r="AD270" s="286">
        <f>IF('3b - EUR - conv.'!AD270=0,0,'3a - EUR - local'!AD270/'3b - EUR - conv.'!AD270)</f>
        <v>0</v>
      </c>
      <c r="AE270" s="286">
        <f>IF('3b - EUR - conv.'!AE270=0,0,'3a - EUR - local'!AE270/'3b - EUR - conv.'!AE270)</f>
        <v>0</v>
      </c>
      <c r="AF270" s="286">
        <f>IF('3b - EUR - conv.'!AF270=0,0,'3a - EUR - local'!AF270/'3b - EUR - conv.'!AF270)</f>
        <v>0</v>
      </c>
      <c r="AG270" s="286">
        <f>IF('3b - EUR - conv.'!AG270=0,0,'3a - EUR - local'!AG270/'3b - EUR - conv.'!AG270)</f>
        <v>0</v>
      </c>
      <c r="AH270" s="286">
        <f>IF('3b - EUR - conv.'!AH270=0,0,'3a - EUR - local'!AH270/'3b - EUR - conv.'!AH270)</f>
        <v>0</v>
      </c>
      <c r="AI270" s="286">
        <f>IF('3b - EUR - conv.'!AI270=0,0,'3a - EUR - local'!AI270/'3b - EUR - conv.'!AI270)</f>
        <v>0</v>
      </c>
      <c r="AJ270" s="286">
        <f>IF('3b - EUR - conv.'!AJ270=0,0,'3a - EUR - local'!AJ270/'3b - EUR - conv.'!AJ270)</f>
        <v>0</v>
      </c>
      <c r="AK270" s="286">
        <f>IF('3b - EUR - conv.'!AK270=0,0,'3a - EUR - local'!AK270/'3b - EUR - conv.'!AK270)</f>
        <v>0</v>
      </c>
      <c r="AL270" s="286">
        <f>IF('3b - EUR - conv.'!AL270=0,0,'3a - EUR - local'!AL270/'3b - EUR - conv.'!AL270)</f>
        <v>0</v>
      </c>
      <c r="AM270" s="286">
        <f>IF('3b - EUR - conv.'!AM270=0,0,'3a - EUR - local'!AM270/'3b - EUR - conv.'!AM270)</f>
        <v>0</v>
      </c>
      <c r="AN270" s="286">
        <f>IF('3b - EUR - conv.'!AN270=0,0,'3a - EUR - local'!AN270/'3b - EUR - conv.'!AN270)</f>
        <v>0</v>
      </c>
      <c r="AO270" s="286">
        <f>IF('3b - EUR - conv.'!AO270=0,0,'3a - EUR - local'!AO270/'3b - EUR - conv.'!AO270)</f>
        <v>0</v>
      </c>
      <c r="AP270" s="286">
        <f>IF('3b - EUR - conv.'!AP270=0,0,'3a - EUR - local'!AP270/'3b - EUR - conv.'!AP270)</f>
        <v>0</v>
      </c>
      <c r="AQ270" s="349"/>
    </row>
    <row r="271" spans="1:43" customFormat="1" ht="15.75" outlineLevel="2">
      <c r="A271" s="211" t="str">
        <f>A252&amp;"."&amp;A269&amp;"."&amp;A253&amp;"."&amp;B271</f>
        <v>1.o.6.2</v>
      </c>
      <c r="B271">
        <v>2</v>
      </c>
      <c r="C271" t="str">
        <f>'1-GBP'!C271</f>
        <v>Booster HP Compression</v>
      </c>
      <c r="M271" s="286">
        <f>IF('3b - EUR - conv.'!M271=0,0,'3a - EUR - local'!M271/'3b - EUR - conv.'!M271)</f>
        <v>0</v>
      </c>
      <c r="N271" s="286">
        <f>IF('3b - EUR - conv.'!N271=0,0,'3a - EUR - local'!N271/'3b - EUR - conv.'!N271)</f>
        <v>0</v>
      </c>
      <c r="O271" s="286">
        <f>IF('3b - EUR - conv.'!O271=0,0,'3a - EUR - local'!O271/'3b - EUR - conv.'!O271)</f>
        <v>0</v>
      </c>
      <c r="P271" s="286">
        <f>IF('3b - EUR - conv.'!P271=0,0,'3a - EUR - local'!P271/'3b - EUR - conv.'!P271)</f>
        <v>0</v>
      </c>
      <c r="Q271" s="286">
        <f>IF('3b - EUR - conv.'!Q271=0,0,'3a - EUR - local'!Q271/'3b - EUR - conv.'!Q271)</f>
        <v>0</v>
      </c>
      <c r="R271" s="286">
        <f>IF('3b - EUR - conv.'!R271=0,0,'3a - EUR - local'!R271/'3b - EUR - conv.'!R271)</f>
        <v>0</v>
      </c>
      <c r="S271" s="286">
        <f>IF('3b - EUR - conv.'!S271=0,0,'3a - EUR - local'!S271/'3b - EUR - conv.'!S271)</f>
        <v>0</v>
      </c>
      <c r="T271" s="286">
        <f>IF('3b - EUR - conv.'!T271=0,0,'3a - EUR - local'!T271/'3b - EUR - conv.'!T271)</f>
        <v>0</v>
      </c>
      <c r="U271" s="286">
        <f>IF('3b - EUR - conv.'!U271=0,0,'3a - EUR - local'!U271/'3b - EUR - conv.'!U271)</f>
        <v>0</v>
      </c>
      <c r="V271" s="286">
        <f>IF('3b - EUR - conv.'!V271=0,0,'3a - EUR - local'!V271/'3b - EUR - conv.'!V271)</f>
        <v>0</v>
      </c>
      <c r="W271" s="286">
        <f>IF('3b - EUR - conv.'!W271=0,0,'3a - EUR - local'!W271/'3b - EUR - conv.'!W271)</f>
        <v>0</v>
      </c>
      <c r="X271" s="286">
        <f>IF('3b - EUR - conv.'!X271=0,0,'3a - EUR - local'!X271/'3b - EUR - conv.'!X271)</f>
        <v>0</v>
      </c>
      <c r="Y271" s="286">
        <f>IF('3b - EUR - conv.'!Y271=0,0,'3a - EUR - local'!Y271/'3b - EUR - conv.'!Y271)</f>
        <v>0</v>
      </c>
      <c r="Z271" s="286">
        <f>IF('3b - EUR - conv.'!Z271=0,0,'3a - EUR - local'!Z271/'3b - EUR - conv.'!Z271)</f>
        <v>0</v>
      </c>
      <c r="AA271" s="286">
        <f>IF('3b - EUR - conv.'!AA271=0,0,'3a - EUR - local'!AA271/'3b - EUR - conv.'!AA271)</f>
        <v>0</v>
      </c>
      <c r="AB271" s="286">
        <f>IF('3b - EUR - conv.'!AB271=0,0,'3a - EUR - local'!AB271/'3b - EUR - conv.'!AB271)</f>
        <v>0</v>
      </c>
      <c r="AC271" s="286">
        <f>IF('3b - EUR - conv.'!AC271=0,0,'3a - EUR - local'!AC271/'3b - EUR - conv.'!AC271)</f>
        <v>0</v>
      </c>
      <c r="AD271" s="286">
        <f>IF('3b - EUR - conv.'!AD271=0,0,'3a - EUR - local'!AD271/'3b - EUR - conv.'!AD271)</f>
        <v>0</v>
      </c>
      <c r="AE271" s="286">
        <f>IF('3b - EUR - conv.'!AE271=0,0,'3a - EUR - local'!AE271/'3b - EUR - conv.'!AE271)</f>
        <v>0</v>
      </c>
      <c r="AF271" s="286">
        <f>IF('3b - EUR - conv.'!AF271=0,0,'3a - EUR - local'!AF271/'3b - EUR - conv.'!AF271)</f>
        <v>0</v>
      </c>
      <c r="AG271" s="286">
        <f>IF('3b - EUR - conv.'!AG271=0,0,'3a - EUR - local'!AG271/'3b - EUR - conv.'!AG271)</f>
        <v>0</v>
      </c>
      <c r="AH271" s="286">
        <f>IF('3b - EUR - conv.'!AH271=0,0,'3a - EUR - local'!AH271/'3b - EUR - conv.'!AH271)</f>
        <v>0</v>
      </c>
      <c r="AI271" s="286">
        <f>IF('3b - EUR - conv.'!AI271=0,0,'3a - EUR - local'!AI271/'3b - EUR - conv.'!AI271)</f>
        <v>0</v>
      </c>
      <c r="AJ271" s="286">
        <f>IF('3b - EUR - conv.'!AJ271=0,0,'3a - EUR - local'!AJ271/'3b - EUR - conv.'!AJ271)</f>
        <v>0</v>
      </c>
      <c r="AK271" s="286">
        <f>IF('3b - EUR - conv.'!AK271=0,0,'3a - EUR - local'!AK271/'3b - EUR - conv.'!AK271)</f>
        <v>0</v>
      </c>
      <c r="AL271" s="286">
        <f>IF('3b - EUR - conv.'!AL271=0,0,'3a - EUR - local'!AL271/'3b - EUR - conv.'!AL271)</f>
        <v>0</v>
      </c>
      <c r="AM271" s="286">
        <f>IF('3b - EUR - conv.'!AM271=0,0,'3a - EUR - local'!AM271/'3b - EUR - conv.'!AM271)</f>
        <v>0</v>
      </c>
      <c r="AN271" s="286">
        <f>IF('3b - EUR - conv.'!AN271=0,0,'3a - EUR - local'!AN271/'3b - EUR - conv.'!AN271)</f>
        <v>0</v>
      </c>
      <c r="AO271" s="286">
        <f>IF('3b - EUR - conv.'!AO271=0,0,'3a - EUR - local'!AO271/'3b - EUR - conv.'!AO271)</f>
        <v>0</v>
      </c>
      <c r="AP271" s="286">
        <f>IF('3b - EUR - conv.'!AP271=0,0,'3a - EUR - local'!AP271/'3b - EUR - conv.'!AP271)</f>
        <v>0</v>
      </c>
      <c r="AQ271" s="349"/>
    </row>
    <row r="272" spans="1:43" customFormat="1" ht="15.75" outlineLevel="2">
      <c r="A272" s="211" t="str">
        <f>A252&amp;"."&amp;A269&amp;"."&amp;A253&amp;"."&amp;B272</f>
        <v>1.o.6.3</v>
      </c>
      <c r="B272">
        <v>3</v>
      </c>
      <c r="C272" t="str">
        <f>'1-GBP'!C272</f>
        <v>Offshore</v>
      </c>
      <c r="M272" s="286">
        <f>IF('3b - EUR - conv.'!M272=0,0,'3a - EUR - local'!M272/'3b - EUR - conv.'!M272)</f>
        <v>0</v>
      </c>
      <c r="N272" s="286">
        <f>IF('3b - EUR - conv.'!N272=0,0,'3a - EUR - local'!N272/'3b - EUR - conv.'!N272)</f>
        <v>0</v>
      </c>
      <c r="O272" s="286">
        <f>IF('3b - EUR - conv.'!O272=0,0,'3a - EUR - local'!O272/'3b - EUR - conv.'!O272)</f>
        <v>0</v>
      </c>
      <c r="P272" s="286">
        <f>IF('3b - EUR - conv.'!P272=0,0,'3a - EUR - local'!P272/'3b - EUR - conv.'!P272)</f>
        <v>0</v>
      </c>
      <c r="Q272" s="286">
        <f>IF('3b - EUR - conv.'!Q272=0,0,'3a - EUR - local'!Q272/'3b - EUR - conv.'!Q272)</f>
        <v>0</v>
      </c>
      <c r="R272" s="286">
        <f>IF('3b - EUR - conv.'!R272=0,0,'3a - EUR - local'!R272/'3b - EUR - conv.'!R272)</f>
        <v>0</v>
      </c>
      <c r="S272" s="286">
        <f>IF('3b - EUR - conv.'!S272=0,0,'3a - EUR - local'!S272/'3b - EUR - conv.'!S272)</f>
        <v>0</v>
      </c>
      <c r="T272" s="286">
        <f>IF('3b - EUR - conv.'!T272=0,0,'3a - EUR - local'!T272/'3b - EUR - conv.'!T272)</f>
        <v>0</v>
      </c>
      <c r="U272" s="286">
        <f>IF('3b - EUR - conv.'!U272=0,0,'3a - EUR - local'!U272/'3b - EUR - conv.'!U272)</f>
        <v>0</v>
      </c>
      <c r="V272" s="286">
        <f>IF('3b - EUR - conv.'!V272=0,0,'3a - EUR - local'!V272/'3b - EUR - conv.'!V272)</f>
        <v>0</v>
      </c>
      <c r="W272" s="286">
        <f>IF('3b - EUR - conv.'!W272=0,0,'3a - EUR - local'!W272/'3b - EUR - conv.'!W272)</f>
        <v>0</v>
      </c>
      <c r="X272" s="286">
        <f>IF('3b - EUR - conv.'!X272=0,0,'3a - EUR - local'!X272/'3b - EUR - conv.'!X272)</f>
        <v>0</v>
      </c>
      <c r="Y272" s="286">
        <f>IF('3b - EUR - conv.'!Y272=0,0,'3a - EUR - local'!Y272/'3b - EUR - conv.'!Y272)</f>
        <v>0</v>
      </c>
      <c r="Z272" s="286">
        <f>IF('3b - EUR - conv.'!Z272=0,0,'3a - EUR - local'!Z272/'3b - EUR - conv.'!Z272)</f>
        <v>0</v>
      </c>
      <c r="AA272" s="286">
        <f>IF('3b - EUR - conv.'!AA272=0,0,'3a - EUR - local'!AA272/'3b - EUR - conv.'!AA272)</f>
        <v>0</v>
      </c>
      <c r="AB272" s="286">
        <f>IF('3b - EUR - conv.'!AB272=0,0,'3a - EUR - local'!AB272/'3b - EUR - conv.'!AB272)</f>
        <v>0</v>
      </c>
      <c r="AC272" s="286">
        <f>IF('3b - EUR - conv.'!AC272=0,0,'3a - EUR - local'!AC272/'3b - EUR - conv.'!AC272)</f>
        <v>0</v>
      </c>
      <c r="AD272" s="286">
        <f>IF('3b - EUR - conv.'!AD272=0,0,'3a - EUR - local'!AD272/'3b - EUR - conv.'!AD272)</f>
        <v>0</v>
      </c>
      <c r="AE272" s="286">
        <f>IF('3b - EUR - conv.'!AE272=0,0,'3a - EUR - local'!AE272/'3b - EUR - conv.'!AE272)</f>
        <v>0</v>
      </c>
      <c r="AF272" s="286">
        <f>IF('3b - EUR - conv.'!AF272=0,0,'3a - EUR - local'!AF272/'3b - EUR - conv.'!AF272)</f>
        <v>0</v>
      </c>
      <c r="AG272" s="286">
        <f>IF('3b - EUR - conv.'!AG272=0,0,'3a - EUR - local'!AG272/'3b - EUR - conv.'!AG272)</f>
        <v>0</v>
      </c>
      <c r="AH272" s="286">
        <f>IF('3b - EUR - conv.'!AH272=0,0,'3a - EUR - local'!AH272/'3b - EUR - conv.'!AH272)</f>
        <v>0</v>
      </c>
      <c r="AI272" s="286">
        <f>IF('3b - EUR - conv.'!AI272=0,0,'3a - EUR - local'!AI272/'3b - EUR - conv.'!AI272)</f>
        <v>0</v>
      </c>
      <c r="AJ272" s="286">
        <f>IF('3b - EUR - conv.'!AJ272=0,0,'3a - EUR - local'!AJ272/'3b - EUR - conv.'!AJ272)</f>
        <v>0</v>
      </c>
      <c r="AK272" s="286">
        <f>IF('3b - EUR - conv.'!AK272=0,0,'3a - EUR - local'!AK272/'3b - EUR - conv.'!AK272)</f>
        <v>0</v>
      </c>
      <c r="AL272" s="286">
        <f>IF('3b - EUR - conv.'!AL272=0,0,'3a - EUR - local'!AL272/'3b - EUR - conv.'!AL272)</f>
        <v>0</v>
      </c>
      <c r="AM272" s="286">
        <f>IF('3b - EUR - conv.'!AM272=0,0,'3a - EUR - local'!AM272/'3b - EUR - conv.'!AM272)</f>
        <v>0</v>
      </c>
      <c r="AN272" s="286">
        <f>IF('3b - EUR - conv.'!AN272=0,0,'3a - EUR - local'!AN272/'3b - EUR - conv.'!AN272)</f>
        <v>0</v>
      </c>
      <c r="AO272" s="286">
        <f>IF('3b - EUR - conv.'!AO272=0,0,'3a - EUR - local'!AO272/'3b - EUR - conv.'!AO272)</f>
        <v>0</v>
      </c>
      <c r="AP272" s="286">
        <f>IF('3b - EUR - conv.'!AP272=0,0,'3a - EUR - local'!AP272/'3b - EUR - conv.'!AP272)</f>
        <v>0</v>
      </c>
      <c r="AQ272" s="349"/>
    </row>
    <row r="273" spans="1:43" customFormat="1" ht="15.75" outlineLevel="2">
      <c r="A273" s="211" t="str">
        <f>A252&amp;"."&amp;A269&amp;"."&amp;A253&amp;"."&amp;B273</f>
        <v>1.o.6.4</v>
      </c>
      <c r="B273">
        <v>4</v>
      </c>
      <c r="C273" t="str">
        <f>'1-GBP'!C273</f>
        <v>Wells</v>
      </c>
      <c r="M273" s="286">
        <f>IF('3b - EUR - conv.'!M273=0,0,'3a - EUR - local'!M273/'3b - EUR - conv.'!M273)</f>
        <v>0</v>
      </c>
      <c r="N273" s="286">
        <f>IF('3b - EUR - conv.'!N273=0,0,'3a - EUR - local'!N273/'3b - EUR - conv.'!N273)</f>
        <v>0</v>
      </c>
      <c r="O273" s="286">
        <f>IF('3b - EUR - conv.'!O273=0,0,'3a - EUR - local'!O273/'3b - EUR - conv.'!O273)</f>
        <v>0</v>
      </c>
      <c r="P273" s="286">
        <f>IF('3b - EUR - conv.'!P273=0,0,'3a - EUR - local'!P273/'3b - EUR - conv.'!P273)</f>
        <v>0</v>
      </c>
      <c r="Q273" s="286">
        <f>IF('3b - EUR - conv.'!Q273=0,0,'3a - EUR - local'!Q273/'3b - EUR - conv.'!Q273)</f>
        <v>0</v>
      </c>
      <c r="R273" s="286">
        <f>IF('3b - EUR - conv.'!R273=0,0,'3a - EUR - local'!R273/'3b - EUR - conv.'!R273)</f>
        <v>0</v>
      </c>
      <c r="S273" s="286">
        <f>IF('3b - EUR - conv.'!S273=0,0,'3a - EUR - local'!S273/'3b - EUR - conv.'!S273)</f>
        <v>0</v>
      </c>
      <c r="T273" s="286">
        <f>IF('3b - EUR - conv.'!T273=0,0,'3a - EUR - local'!T273/'3b - EUR - conv.'!T273)</f>
        <v>0</v>
      </c>
      <c r="U273" s="286">
        <f>IF('3b - EUR - conv.'!U273=0,0,'3a - EUR - local'!U273/'3b - EUR - conv.'!U273)</f>
        <v>0</v>
      </c>
      <c r="V273" s="286">
        <f>IF('3b - EUR - conv.'!V273=0,0,'3a - EUR - local'!V273/'3b - EUR - conv.'!V273)</f>
        <v>0</v>
      </c>
      <c r="W273" s="286">
        <f>IF('3b - EUR - conv.'!W273=0,0,'3a - EUR - local'!W273/'3b - EUR - conv.'!W273)</f>
        <v>0</v>
      </c>
      <c r="X273" s="286">
        <f>IF('3b - EUR - conv.'!X273=0,0,'3a - EUR - local'!X273/'3b - EUR - conv.'!X273)</f>
        <v>0</v>
      </c>
      <c r="Y273" s="286">
        <f>IF('3b - EUR - conv.'!Y273=0,0,'3a - EUR - local'!Y273/'3b - EUR - conv.'!Y273)</f>
        <v>0</v>
      </c>
      <c r="Z273" s="286">
        <f>IF('3b - EUR - conv.'!Z273=0,0,'3a - EUR - local'!Z273/'3b - EUR - conv.'!Z273)</f>
        <v>0</v>
      </c>
      <c r="AA273" s="286">
        <f>IF('3b - EUR - conv.'!AA273=0,0,'3a - EUR - local'!AA273/'3b - EUR - conv.'!AA273)</f>
        <v>0</v>
      </c>
      <c r="AB273" s="286">
        <f>IF('3b - EUR - conv.'!AB273=0,0,'3a - EUR - local'!AB273/'3b - EUR - conv.'!AB273)</f>
        <v>0</v>
      </c>
      <c r="AC273" s="286">
        <f>IF('3b - EUR - conv.'!AC273=0,0,'3a - EUR - local'!AC273/'3b - EUR - conv.'!AC273)</f>
        <v>0</v>
      </c>
      <c r="AD273" s="286">
        <f>IF('3b - EUR - conv.'!AD273=0,0,'3a - EUR - local'!AD273/'3b - EUR - conv.'!AD273)</f>
        <v>0</v>
      </c>
      <c r="AE273" s="286">
        <f>IF('3b - EUR - conv.'!AE273=0,0,'3a - EUR - local'!AE273/'3b - EUR - conv.'!AE273)</f>
        <v>0</v>
      </c>
      <c r="AF273" s="286">
        <f>IF('3b - EUR - conv.'!AF273=0,0,'3a - EUR - local'!AF273/'3b - EUR - conv.'!AF273)</f>
        <v>0</v>
      </c>
      <c r="AG273" s="286">
        <f>IF('3b - EUR - conv.'!AG273=0,0,'3a - EUR - local'!AG273/'3b - EUR - conv.'!AG273)</f>
        <v>0</v>
      </c>
      <c r="AH273" s="286">
        <f>IF('3b - EUR - conv.'!AH273=0,0,'3a - EUR - local'!AH273/'3b - EUR - conv.'!AH273)</f>
        <v>0</v>
      </c>
      <c r="AI273" s="286">
        <f>IF('3b - EUR - conv.'!AI273=0,0,'3a - EUR - local'!AI273/'3b - EUR - conv.'!AI273)</f>
        <v>0</v>
      </c>
      <c r="AJ273" s="286">
        <f>IF('3b - EUR - conv.'!AJ273=0,0,'3a - EUR - local'!AJ273/'3b - EUR - conv.'!AJ273)</f>
        <v>0</v>
      </c>
      <c r="AK273" s="286">
        <f>IF('3b - EUR - conv.'!AK273=0,0,'3a - EUR - local'!AK273/'3b - EUR - conv.'!AK273)</f>
        <v>0</v>
      </c>
      <c r="AL273" s="286">
        <f>IF('3b - EUR - conv.'!AL273=0,0,'3a - EUR - local'!AL273/'3b - EUR - conv.'!AL273)</f>
        <v>0</v>
      </c>
      <c r="AM273" s="286">
        <f>IF('3b - EUR - conv.'!AM273=0,0,'3a - EUR - local'!AM273/'3b - EUR - conv.'!AM273)</f>
        <v>0</v>
      </c>
      <c r="AN273" s="286">
        <f>IF('3b - EUR - conv.'!AN273=0,0,'3a - EUR - local'!AN273/'3b - EUR - conv.'!AN273)</f>
        <v>0</v>
      </c>
      <c r="AO273" s="286">
        <f>IF('3b - EUR - conv.'!AO273=0,0,'3a - EUR - local'!AO273/'3b - EUR - conv.'!AO273)</f>
        <v>0</v>
      </c>
      <c r="AP273" s="286">
        <f>IF('3b - EUR - conv.'!AP273=0,0,'3a - EUR - local'!AP273/'3b - EUR - conv.'!AP273)</f>
        <v>0</v>
      </c>
      <c r="AQ273" s="349"/>
    </row>
    <row r="274" spans="1:43" customFormat="1" ht="15.75" outlineLevel="2">
      <c r="A274" s="211" t="str">
        <f>A252&amp;"."&amp;A269&amp;"."&amp;A253&amp;"."&amp;B274</f>
        <v>1.o.6.5</v>
      </c>
      <c r="B274">
        <v>5</v>
      </c>
      <c r="C274" t="str">
        <f>'1-GBP'!C274</f>
        <v/>
      </c>
      <c r="M274" s="286">
        <f>IF('3b - EUR - conv.'!M274=0,0,'3a - EUR - local'!M274/'3b - EUR - conv.'!M274)</f>
        <v>0</v>
      </c>
      <c r="N274" s="286">
        <f>IF('3b - EUR - conv.'!N274=0,0,'3a - EUR - local'!N274/'3b - EUR - conv.'!N274)</f>
        <v>0</v>
      </c>
      <c r="O274" s="286">
        <f>IF('3b - EUR - conv.'!O274=0,0,'3a - EUR - local'!O274/'3b - EUR - conv.'!O274)</f>
        <v>0</v>
      </c>
      <c r="P274" s="286">
        <f>IF('3b - EUR - conv.'!P274=0,0,'3a - EUR - local'!P274/'3b - EUR - conv.'!P274)</f>
        <v>0</v>
      </c>
      <c r="Q274" s="286">
        <f>IF('3b - EUR - conv.'!Q274=0,0,'3a - EUR - local'!Q274/'3b - EUR - conv.'!Q274)</f>
        <v>0</v>
      </c>
      <c r="R274" s="286">
        <f>IF('3b - EUR - conv.'!R274=0,0,'3a - EUR - local'!R274/'3b - EUR - conv.'!R274)</f>
        <v>0</v>
      </c>
      <c r="S274" s="286">
        <f>IF('3b - EUR - conv.'!S274=0,0,'3a - EUR - local'!S274/'3b - EUR - conv.'!S274)</f>
        <v>0</v>
      </c>
      <c r="T274" s="286">
        <f>IF('3b - EUR - conv.'!T274=0,0,'3a - EUR - local'!T274/'3b - EUR - conv.'!T274)</f>
        <v>0</v>
      </c>
      <c r="U274" s="286">
        <f>IF('3b - EUR - conv.'!U274=0,0,'3a - EUR - local'!U274/'3b - EUR - conv.'!U274)</f>
        <v>0</v>
      </c>
      <c r="V274" s="286">
        <f>IF('3b - EUR - conv.'!V274=0,0,'3a - EUR - local'!V274/'3b - EUR - conv.'!V274)</f>
        <v>0</v>
      </c>
      <c r="W274" s="286">
        <f>IF('3b - EUR - conv.'!W274=0,0,'3a - EUR - local'!W274/'3b - EUR - conv.'!W274)</f>
        <v>0</v>
      </c>
      <c r="X274" s="286">
        <f>IF('3b - EUR - conv.'!X274=0,0,'3a - EUR - local'!X274/'3b - EUR - conv.'!X274)</f>
        <v>0</v>
      </c>
      <c r="Y274" s="286">
        <f>IF('3b - EUR - conv.'!Y274=0,0,'3a - EUR - local'!Y274/'3b - EUR - conv.'!Y274)</f>
        <v>0</v>
      </c>
      <c r="Z274" s="286">
        <f>IF('3b - EUR - conv.'!Z274=0,0,'3a - EUR - local'!Z274/'3b - EUR - conv.'!Z274)</f>
        <v>0</v>
      </c>
      <c r="AA274" s="286">
        <f>IF('3b - EUR - conv.'!AA274=0,0,'3a - EUR - local'!AA274/'3b - EUR - conv.'!AA274)</f>
        <v>0</v>
      </c>
      <c r="AB274" s="286">
        <f>IF('3b - EUR - conv.'!AB274=0,0,'3a - EUR - local'!AB274/'3b - EUR - conv.'!AB274)</f>
        <v>0</v>
      </c>
      <c r="AC274" s="286">
        <f>IF('3b - EUR - conv.'!AC274=0,0,'3a - EUR - local'!AC274/'3b - EUR - conv.'!AC274)</f>
        <v>0</v>
      </c>
      <c r="AD274" s="286">
        <f>IF('3b - EUR - conv.'!AD274=0,0,'3a - EUR - local'!AD274/'3b - EUR - conv.'!AD274)</f>
        <v>0</v>
      </c>
      <c r="AE274" s="286">
        <f>IF('3b - EUR - conv.'!AE274=0,0,'3a - EUR - local'!AE274/'3b - EUR - conv.'!AE274)</f>
        <v>0</v>
      </c>
      <c r="AF274" s="286">
        <f>IF('3b - EUR - conv.'!AF274=0,0,'3a - EUR - local'!AF274/'3b - EUR - conv.'!AF274)</f>
        <v>0</v>
      </c>
      <c r="AG274" s="286">
        <f>IF('3b - EUR - conv.'!AG274=0,0,'3a - EUR - local'!AG274/'3b - EUR - conv.'!AG274)</f>
        <v>0</v>
      </c>
      <c r="AH274" s="286">
        <f>IF('3b - EUR - conv.'!AH274=0,0,'3a - EUR - local'!AH274/'3b - EUR - conv.'!AH274)</f>
        <v>0</v>
      </c>
      <c r="AI274" s="286">
        <f>IF('3b - EUR - conv.'!AI274=0,0,'3a - EUR - local'!AI274/'3b - EUR - conv.'!AI274)</f>
        <v>0</v>
      </c>
      <c r="AJ274" s="286">
        <f>IF('3b - EUR - conv.'!AJ274=0,0,'3a - EUR - local'!AJ274/'3b - EUR - conv.'!AJ274)</f>
        <v>0</v>
      </c>
      <c r="AK274" s="286">
        <f>IF('3b - EUR - conv.'!AK274=0,0,'3a - EUR - local'!AK274/'3b - EUR - conv.'!AK274)</f>
        <v>0</v>
      </c>
      <c r="AL274" s="286">
        <f>IF('3b - EUR - conv.'!AL274=0,0,'3a - EUR - local'!AL274/'3b - EUR - conv.'!AL274)</f>
        <v>0</v>
      </c>
      <c r="AM274" s="286">
        <f>IF('3b - EUR - conv.'!AM274=0,0,'3a - EUR - local'!AM274/'3b - EUR - conv.'!AM274)</f>
        <v>0</v>
      </c>
      <c r="AN274" s="286">
        <f>IF('3b - EUR - conv.'!AN274=0,0,'3a - EUR - local'!AN274/'3b - EUR - conv.'!AN274)</f>
        <v>0</v>
      </c>
      <c r="AO274" s="286">
        <f>IF('3b - EUR - conv.'!AO274=0,0,'3a - EUR - local'!AO274/'3b - EUR - conv.'!AO274)</f>
        <v>0</v>
      </c>
      <c r="AP274" s="286">
        <f>IF('3b - EUR - conv.'!AP274=0,0,'3a - EUR - local'!AP274/'3b - EUR - conv.'!AP274)</f>
        <v>0</v>
      </c>
      <c r="AQ274" s="349"/>
    </row>
    <row r="275" spans="1:43" customFormat="1" ht="15.75" outlineLevel="2">
      <c r="A275" s="211" t="str">
        <f>A252&amp;"."&amp;A269&amp;"."&amp;A253&amp;"."&amp;B275</f>
        <v>1.o.6.6</v>
      </c>
      <c r="B275">
        <v>6</v>
      </c>
      <c r="C275" t="str">
        <f>'1-GBP'!C275</f>
        <v/>
      </c>
      <c r="M275" s="286">
        <f>IF('3b - EUR - conv.'!M275=0,0,'3a - EUR - local'!M275/'3b - EUR - conv.'!M275)</f>
        <v>0</v>
      </c>
      <c r="N275" s="286">
        <f>IF('3b - EUR - conv.'!N275=0,0,'3a - EUR - local'!N275/'3b - EUR - conv.'!N275)</f>
        <v>0</v>
      </c>
      <c r="O275" s="286">
        <f>IF('3b - EUR - conv.'!O275=0,0,'3a - EUR - local'!O275/'3b - EUR - conv.'!O275)</f>
        <v>0</v>
      </c>
      <c r="P275" s="286">
        <f>IF('3b - EUR - conv.'!P275=0,0,'3a - EUR - local'!P275/'3b - EUR - conv.'!P275)</f>
        <v>0</v>
      </c>
      <c r="Q275" s="286">
        <f>IF('3b - EUR - conv.'!Q275=0,0,'3a - EUR - local'!Q275/'3b - EUR - conv.'!Q275)</f>
        <v>0</v>
      </c>
      <c r="R275" s="286">
        <f>IF('3b - EUR - conv.'!R275=0,0,'3a - EUR - local'!R275/'3b - EUR - conv.'!R275)</f>
        <v>0</v>
      </c>
      <c r="S275" s="286">
        <f>IF('3b - EUR - conv.'!S275=0,0,'3a - EUR - local'!S275/'3b - EUR - conv.'!S275)</f>
        <v>0</v>
      </c>
      <c r="T275" s="286">
        <f>IF('3b - EUR - conv.'!T275=0,0,'3a - EUR - local'!T275/'3b - EUR - conv.'!T275)</f>
        <v>0</v>
      </c>
      <c r="U275" s="286">
        <f>IF('3b - EUR - conv.'!U275=0,0,'3a - EUR - local'!U275/'3b - EUR - conv.'!U275)</f>
        <v>0</v>
      </c>
      <c r="V275" s="286">
        <f>IF('3b - EUR - conv.'!V275=0,0,'3a - EUR - local'!V275/'3b - EUR - conv.'!V275)</f>
        <v>0</v>
      </c>
      <c r="W275" s="286">
        <f>IF('3b - EUR - conv.'!W275=0,0,'3a - EUR - local'!W275/'3b - EUR - conv.'!W275)</f>
        <v>0</v>
      </c>
      <c r="X275" s="286">
        <f>IF('3b - EUR - conv.'!X275=0,0,'3a - EUR - local'!X275/'3b - EUR - conv.'!X275)</f>
        <v>0</v>
      </c>
      <c r="Y275" s="286">
        <f>IF('3b - EUR - conv.'!Y275=0,0,'3a - EUR - local'!Y275/'3b - EUR - conv.'!Y275)</f>
        <v>0</v>
      </c>
      <c r="Z275" s="286">
        <f>IF('3b - EUR - conv.'!Z275=0,0,'3a - EUR - local'!Z275/'3b - EUR - conv.'!Z275)</f>
        <v>0</v>
      </c>
      <c r="AA275" s="286">
        <f>IF('3b - EUR - conv.'!AA275=0,0,'3a - EUR - local'!AA275/'3b - EUR - conv.'!AA275)</f>
        <v>0</v>
      </c>
      <c r="AB275" s="286">
        <f>IF('3b - EUR - conv.'!AB275=0,0,'3a - EUR - local'!AB275/'3b - EUR - conv.'!AB275)</f>
        <v>0</v>
      </c>
      <c r="AC275" s="286">
        <f>IF('3b - EUR - conv.'!AC275=0,0,'3a - EUR - local'!AC275/'3b - EUR - conv.'!AC275)</f>
        <v>0</v>
      </c>
      <c r="AD275" s="286">
        <f>IF('3b - EUR - conv.'!AD275=0,0,'3a - EUR - local'!AD275/'3b - EUR - conv.'!AD275)</f>
        <v>0</v>
      </c>
      <c r="AE275" s="286">
        <f>IF('3b - EUR - conv.'!AE275=0,0,'3a - EUR - local'!AE275/'3b - EUR - conv.'!AE275)</f>
        <v>0</v>
      </c>
      <c r="AF275" s="286">
        <f>IF('3b - EUR - conv.'!AF275=0,0,'3a - EUR - local'!AF275/'3b - EUR - conv.'!AF275)</f>
        <v>0</v>
      </c>
      <c r="AG275" s="286">
        <f>IF('3b - EUR - conv.'!AG275=0,0,'3a - EUR - local'!AG275/'3b - EUR - conv.'!AG275)</f>
        <v>0</v>
      </c>
      <c r="AH275" s="286">
        <f>IF('3b - EUR - conv.'!AH275=0,0,'3a - EUR - local'!AH275/'3b - EUR - conv.'!AH275)</f>
        <v>0</v>
      </c>
      <c r="AI275" s="286">
        <f>IF('3b - EUR - conv.'!AI275=0,0,'3a - EUR - local'!AI275/'3b - EUR - conv.'!AI275)</f>
        <v>0</v>
      </c>
      <c r="AJ275" s="286">
        <f>IF('3b - EUR - conv.'!AJ275=0,0,'3a - EUR - local'!AJ275/'3b - EUR - conv.'!AJ275)</f>
        <v>0</v>
      </c>
      <c r="AK275" s="286">
        <f>IF('3b - EUR - conv.'!AK275=0,0,'3a - EUR - local'!AK275/'3b - EUR - conv.'!AK275)</f>
        <v>0</v>
      </c>
      <c r="AL275" s="286">
        <f>IF('3b - EUR - conv.'!AL275=0,0,'3a - EUR - local'!AL275/'3b - EUR - conv.'!AL275)</f>
        <v>0</v>
      </c>
      <c r="AM275" s="286">
        <f>IF('3b - EUR - conv.'!AM275=0,0,'3a - EUR - local'!AM275/'3b - EUR - conv.'!AM275)</f>
        <v>0</v>
      </c>
      <c r="AN275" s="286">
        <f>IF('3b - EUR - conv.'!AN275=0,0,'3a - EUR - local'!AN275/'3b - EUR - conv.'!AN275)</f>
        <v>0</v>
      </c>
      <c r="AO275" s="286">
        <f>IF('3b - EUR - conv.'!AO275=0,0,'3a - EUR - local'!AO275/'3b - EUR - conv.'!AO275)</f>
        <v>0</v>
      </c>
      <c r="AP275" s="286">
        <f>IF('3b - EUR - conv.'!AP275=0,0,'3a - EUR - local'!AP275/'3b - EUR - conv.'!AP275)</f>
        <v>0</v>
      </c>
      <c r="AQ275" s="349"/>
    </row>
    <row r="276" spans="1:43" customFormat="1" ht="15.75" outlineLevel="2">
      <c r="A276" s="211" t="str">
        <f>A252&amp;"."&amp;A269&amp;"."&amp;A253&amp;"."&amp;B276</f>
        <v>1.o.6.7</v>
      </c>
      <c r="B276">
        <v>7</v>
      </c>
      <c r="C276" t="str">
        <f>'1-GBP'!C276</f>
        <v/>
      </c>
      <c r="M276" s="286">
        <f>IF('3b - EUR - conv.'!M276=0,0,'3a - EUR - local'!M276/'3b - EUR - conv.'!M276)</f>
        <v>0</v>
      </c>
      <c r="N276" s="286">
        <f>IF('3b - EUR - conv.'!N276=0,0,'3a - EUR - local'!N276/'3b - EUR - conv.'!N276)</f>
        <v>0</v>
      </c>
      <c r="O276" s="286">
        <f>IF('3b - EUR - conv.'!O276=0,0,'3a - EUR - local'!O276/'3b - EUR - conv.'!O276)</f>
        <v>0</v>
      </c>
      <c r="P276" s="286">
        <f>IF('3b - EUR - conv.'!P276=0,0,'3a - EUR - local'!P276/'3b - EUR - conv.'!P276)</f>
        <v>0</v>
      </c>
      <c r="Q276" s="286">
        <f>IF('3b - EUR - conv.'!Q276=0,0,'3a - EUR - local'!Q276/'3b - EUR - conv.'!Q276)</f>
        <v>0</v>
      </c>
      <c r="R276" s="286">
        <f>IF('3b - EUR - conv.'!R276=0,0,'3a - EUR - local'!R276/'3b - EUR - conv.'!R276)</f>
        <v>0</v>
      </c>
      <c r="S276" s="286">
        <f>IF('3b - EUR - conv.'!S276=0,0,'3a - EUR - local'!S276/'3b - EUR - conv.'!S276)</f>
        <v>0</v>
      </c>
      <c r="T276" s="286">
        <f>IF('3b - EUR - conv.'!T276=0,0,'3a - EUR - local'!T276/'3b - EUR - conv.'!T276)</f>
        <v>0</v>
      </c>
      <c r="U276" s="286">
        <f>IF('3b - EUR - conv.'!U276=0,0,'3a - EUR - local'!U276/'3b - EUR - conv.'!U276)</f>
        <v>0</v>
      </c>
      <c r="V276" s="286">
        <f>IF('3b - EUR - conv.'!V276=0,0,'3a - EUR - local'!V276/'3b - EUR - conv.'!V276)</f>
        <v>0</v>
      </c>
      <c r="W276" s="286">
        <f>IF('3b - EUR - conv.'!W276=0,0,'3a - EUR - local'!W276/'3b - EUR - conv.'!W276)</f>
        <v>0</v>
      </c>
      <c r="X276" s="286">
        <f>IF('3b - EUR - conv.'!X276=0,0,'3a - EUR - local'!X276/'3b - EUR - conv.'!X276)</f>
        <v>0</v>
      </c>
      <c r="Y276" s="286">
        <f>IF('3b - EUR - conv.'!Y276=0,0,'3a - EUR - local'!Y276/'3b - EUR - conv.'!Y276)</f>
        <v>0</v>
      </c>
      <c r="Z276" s="286">
        <f>IF('3b - EUR - conv.'!Z276=0,0,'3a - EUR - local'!Z276/'3b - EUR - conv.'!Z276)</f>
        <v>0</v>
      </c>
      <c r="AA276" s="286">
        <f>IF('3b - EUR - conv.'!AA276=0,0,'3a - EUR - local'!AA276/'3b - EUR - conv.'!AA276)</f>
        <v>0</v>
      </c>
      <c r="AB276" s="286">
        <f>IF('3b - EUR - conv.'!AB276=0,0,'3a - EUR - local'!AB276/'3b - EUR - conv.'!AB276)</f>
        <v>0</v>
      </c>
      <c r="AC276" s="286">
        <f>IF('3b - EUR - conv.'!AC276=0,0,'3a - EUR - local'!AC276/'3b - EUR - conv.'!AC276)</f>
        <v>0</v>
      </c>
      <c r="AD276" s="286">
        <f>IF('3b - EUR - conv.'!AD276=0,0,'3a - EUR - local'!AD276/'3b - EUR - conv.'!AD276)</f>
        <v>0</v>
      </c>
      <c r="AE276" s="286">
        <f>IF('3b - EUR - conv.'!AE276=0,0,'3a - EUR - local'!AE276/'3b - EUR - conv.'!AE276)</f>
        <v>0</v>
      </c>
      <c r="AF276" s="286">
        <f>IF('3b - EUR - conv.'!AF276=0,0,'3a - EUR - local'!AF276/'3b - EUR - conv.'!AF276)</f>
        <v>0</v>
      </c>
      <c r="AG276" s="286">
        <f>IF('3b - EUR - conv.'!AG276=0,0,'3a - EUR - local'!AG276/'3b - EUR - conv.'!AG276)</f>
        <v>0</v>
      </c>
      <c r="AH276" s="286">
        <f>IF('3b - EUR - conv.'!AH276=0,0,'3a - EUR - local'!AH276/'3b - EUR - conv.'!AH276)</f>
        <v>0</v>
      </c>
      <c r="AI276" s="286">
        <f>IF('3b - EUR - conv.'!AI276=0,0,'3a - EUR - local'!AI276/'3b - EUR - conv.'!AI276)</f>
        <v>0</v>
      </c>
      <c r="AJ276" s="286">
        <f>IF('3b - EUR - conv.'!AJ276=0,0,'3a - EUR - local'!AJ276/'3b - EUR - conv.'!AJ276)</f>
        <v>0</v>
      </c>
      <c r="AK276" s="286">
        <f>IF('3b - EUR - conv.'!AK276=0,0,'3a - EUR - local'!AK276/'3b - EUR - conv.'!AK276)</f>
        <v>0</v>
      </c>
      <c r="AL276" s="286">
        <f>IF('3b - EUR - conv.'!AL276=0,0,'3a - EUR - local'!AL276/'3b - EUR - conv.'!AL276)</f>
        <v>0</v>
      </c>
      <c r="AM276" s="286">
        <f>IF('3b - EUR - conv.'!AM276=0,0,'3a - EUR - local'!AM276/'3b - EUR - conv.'!AM276)</f>
        <v>0</v>
      </c>
      <c r="AN276" s="286">
        <f>IF('3b - EUR - conv.'!AN276=0,0,'3a - EUR - local'!AN276/'3b - EUR - conv.'!AN276)</f>
        <v>0</v>
      </c>
      <c r="AO276" s="286">
        <f>IF('3b - EUR - conv.'!AO276=0,0,'3a - EUR - local'!AO276/'3b - EUR - conv.'!AO276)</f>
        <v>0</v>
      </c>
      <c r="AP276" s="286">
        <f>IF('3b - EUR - conv.'!AP276=0,0,'3a - EUR - local'!AP276/'3b - EUR - conv.'!AP276)</f>
        <v>0</v>
      </c>
      <c r="AQ276" s="349"/>
    </row>
    <row r="277" spans="1:43" customFormat="1" ht="15.75" outlineLevel="2">
      <c r="A277" s="211" t="str">
        <f>A252&amp;"."&amp;A269&amp;"."&amp;A253&amp;"."&amp;B277</f>
        <v>1.o.6.8</v>
      </c>
      <c r="B277">
        <v>8</v>
      </c>
      <c r="C277" t="str">
        <f>'1-GBP'!C277</f>
        <v/>
      </c>
      <c r="M277" s="286">
        <f>IF('3b - EUR - conv.'!M277=0,0,'3a - EUR - local'!M277/'3b - EUR - conv.'!M277)</f>
        <v>0</v>
      </c>
      <c r="N277" s="286">
        <f>IF('3b - EUR - conv.'!N277=0,0,'3a - EUR - local'!N277/'3b - EUR - conv.'!N277)</f>
        <v>0</v>
      </c>
      <c r="O277" s="286">
        <f>IF('3b - EUR - conv.'!O277=0,0,'3a - EUR - local'!O277/'3b - EUR - conv.'!O277)</f>
        <v>0</v>
      </c>
      <c r="P277" s="286">
        <f>IF('3b - EUR - conv.'!P277=0,0,'3a - EUR - local'!P277/'3b - EUR - conv.'!P277)</f>
        <v>0</v>
      </c>
      <c r="Q277" s="286">
        <f>IF('3b - EUR - conv.'!Q277=0,0,'3a - EUR - local'!Q277/'3b - EUR - conv.'!Q277)</f>
        <v>0</v>
      </c>
      <c r="R277" s="286">
        <f>IF('3b - EUR - conv.'!R277=0,0,'3a - EUR - local'!R277/'3b - EUR - conv.'!R277)</f>
        <v>0</v>
      </c>
      <c r="S277" s="286">
        <f>IF('3b - EUR - conv.'!S277=0,0,'3a - EUR - local'!S277/'3b - EUR - conv.'!S277)</f>
        <v>0</v>
      </c>
      <c r="T277" s="286">
        <f>IF('3b - EUR - conv.'!T277=0,0,'3a - EUR - local'!T277/'3b - EUR - conv.'!T277)</f>
        <v>0</v>
      </c>
      <c r="U277" s="286">
        <f>IF('3b - EUR - conv.'!U277=0,0,'3a - EUR - local'!U277/'3b - EUR - conv.'!U277)</f>
        <v>0</v>
      </c>
      <c r="V277" s="286">
        <f>IF('3b - EUR - conv.'!V277=0,0,'3a - EUR - local'!V277/'3b - EUR - conv.'!V277)</f>
        <v>0</v>
      </c>
      <c r="W277" s="286">
        <f>IF('3b - EUR - conv.'!W277=0,0,'3a - EUR - local'!W277/'3b - EUR - conv.'!W277)</f>
        <v>0</v>
      </c>
      <c r="X277" s="286">
        <f>IF('3b - EUR - conv.'!X277=0,0,'3a - EUR - local'!X277/'3b - EUR - conv.'!X277)</f>
        <v>0</v>
      </c>
      <c r="Y277" s="286">
        <f>IF('3b - EUR - conv.'!Y277=0,0,'3a - EUR - local'!Y277/'3b - EUR - conv.'!Y277)</f>
        <v>0</v>
      </c>
      <c r="Z277" s="286">
        <f>IF('3b - EUR - conv.'!Z277=0,0,'3a - EUR - local'!Z277/'3b - EUR - conv.'!Z277)</f>
        <v>0</v>
      </c>
      <c r="AA277" s="286">
        <f>IF('3b - EUR - conv.'!AA277=0,0,'3a - EUR - local'!AA277/'3b - EUR - conv.'!AA277)</f>
        <v>0</v>
      </c>
      <c r="AB277" s="286">
        <f>IF('3b - EUR - conv.'!AB277=0,0,'3a - EUR - local'!AB277/'3b - EUR - conv.'!AB277)</f>
        <v>0</v>
      </c>
      <c r="AC277" s="286">
        <f>IF('3b - EUR - conv.'!AC277=0,0,'3a - EUR - local'!AC277/'3b - EUR - conv.'!AC277)</f>
        <v>0</v>
      </c>
      <c r="AD277" s="286">
        <f>IF('3b - EUR - conv.'!AD277=0,0,'3a - EUR - local'!AD277/'3b - EUR - conv.'!AD277)</f>
        <v>0</v>
      </c>
      <c r="AE277" s="286">
        <f>IF('3b - EUR - conv.'!AE277=0,0,'3a - EUR - local'!AE277/'3b - EUR - conv.'!AE277)</f>
        <v>0</v>
      </c>
      <c r="AF277" s="286">
        <f>IF('3b - EUR - conv.'!AF277=0,0,'3a - EUR - local'!AF277/'3b - EUR - conv.'!AF277)</f>
        <v>0</v>
      </c>
      <c r="AG277" s="286">
        <f>IF('3b - EUR - conv.'!AG277=0,0,'3a - EUR - local'!AG277/'3b - EUR - conv.'!AG277)</f>
        <v>0</v>
      </c>
      <c r="AH277" s="286">
        <f>IF('3b - EUR - conv.'!AH277=0,0,'3a - EUR - local'!AH277/'3b - EUR - conv.'!AH277)</f>
        <v>0</v>
      </c>
      <c r="AI277" s="286">
        <f>IF('3b - EUR - conv.'!AI277=0,0,'3a - EUR - local'!AI277/'3b - EUR - conv.'!AI277)</f>
        <v>0</v>
      </c>
      <c r="AJ277" s="286">
        <f>IF('3b - EUR - conv.'!AJ277=0,0,'3a - EUR - local'!AJ277/'3b - EUR - conv.'!AJ277)</f>
        <v>0</v>
      </c>
      <c r="AK277" s="286">
        <f>IF('3b - EUR - conv.'!AK277=0,0,'3a - EUR - local'!AK277/'3b - EUR - conv.'!AK277)</f>
        <v>0</v>
      </c>
      <c r="AL277" s="286">
        <f>IF('3b - EUR - conv.'!AL277=0,0,'3a - EUR - local'!AL277/'3b - EUR - conv.'!AL277)</f>
        <v>0</v>
      </c>
      <c r="AM277" s="286">
        <f>IF('3b - EUR - conv.'!AM277=0,0,'3a - EUR - local'!AM277/'3b - EUR - conv.'!AM277)</f>
        <v>0</v>
      </c>
      <c r="AN277" s="286">
        <f>IF('3b - EUR - conv.'!AN277=0,0,'3a - EUR - local'!AN277/'3b - EUR - conv.'!AN277)</f>
        <v>0</v>
      </c>
      <c r="AO277" s="286">
        <f>IF('3b - EUR - conv.'!AO277=0,0,'3a - EUR - local'!AO277/'3b - EUR - conv.'!AO277)</f>
        <v>0</v>
      </c>
      <c r="AP277" s="286">
        <f>IF('3b - EUR - conv.'!AP277=0,0,'3a - EUR - local'!AP277/'3b - EUR - conv.'!AP277)</f>
        <v>0</v>
      </c>
      <c r="AQ277" s="349"/>
    </row>
    <row r="278" spans="1:43" customFormat="1" ht="15.75" outlineLevel="2">
      <c r="A278" s="211" t="str">
        <f>A252&amp;"."&amp;A269&amp;"."&amp;A253&amp;"."&amp;B278</f>
        <v>1.o.6.9</v>
      </c>
      <c r="B278">
        <v>9</v>
      </c>
      <c r="C278" t="str">
        <f>'1-GBP'!C278</f>
        <v/>
      </c>
      <c r="M278" s="286">
        <f>IF('3b - EUR - conv.'!M278=0,0,'3a - EUR - local'!M278/'3b - EUR - conv.'!M278)</f>
        <v>0</v>
      </c>
      <c r="N278" s="286">
        <f>IF('3b - EUR - conv.'!N278=0,0,'3a - EUR - local'!N278/'3b - EUR - conv.'!N278)</f>
        <v>0</v>
      </c>
      <c r="O278" s="286">
        <f>IF('3b - EUR - conv.'!O278=0,0,'3a - EUR - local'!O278/'3b - EUR - conv.'!O278)</f>
        <v>0</v>
      </c>
      <c r="P278" s="286">
        <f>IF('3b - EUR - conv.'!P278=0,0,'3a - EUR - local'!P278/'3b - EUR - conv.'!P278)</f>
        <v>0</v>
      </c>
      <c r="Q278" s="286">
        <f>IF('3b - EUR - conv.'!Q278=0,0,'3a - EUR - local'!Q278/'3b - EUR - conv.'!Q278)</f>
        <v>0</v>
      </c>
      <c r="R278" s="286">
        <f>IF('3b - EUR - conv.'!R278=0,0,'3a - EUR - local'!R278/'3b - EUR - conv.'!R278)</f>
        <v>0</v>
      </c>
      <c r="S278" s="286">
        <f>IF('3b - EUR - conv.'!S278=0,0,'3a - EUR - local'!S278/'3b - EUR - conv.'!S278)</f>
        <v>0</v>
      </c>
      <c r="T278" s="286">
        <f>IF('3b - EUR - conv.'!T278=0,0,'3a - EUR - local'!T278/'3b - EUR - conv.'!T278)</f>
        <v>0</v>
      </c>
      <c r="U278" s="286">
        <f>IF('3b - EUR - conv.'!U278=0,0,'3a - EUR - local'!U278/'3b - EUR - conv.'!U278)</f>
        <v>0</v>
      </c>
      <c r="V278" s="286">
        <f>IF('3b - EUR - conv.'!V278=0,0,'3a - EUR - local'!V278/'3b - EUR - conv.'!V278)</f>
        <v>0</v>
      </c>
      <c r="W278" s="286">
        <f>IF('3b - EUR - conv.'!W278=0,0,'3a - EUR - local'!W278/'3b - EUR - conv.'!W278)</f>
        <v>0</v>
      </c>
      <c r="X278" s="286">
        <f>IF('3b - EUR - conv.'!X278=0,0,'3a - EUR - local'!X278/'3b - EUR - conv.'!X278)</f>
        <v>0</v>
      </c>
      <c r="Y278" s="286">
        <f>IF('3b - EUR - conv.'!Y278=0,0,'3a - EUR - local'!Y278/'3b - EUR - conv.'!Y278)</f>
        <v>0</v>
      </c>
      <c r="Z278" s="286">
        <f>IF('3b - EUR - conv.'!Z278=0,0,'3a - EUR - local'!Z278/'3b - EUR - conv.'!Z278)</f>
        <v>0</v>
      </c>
      <c r="AA278" s="286">
        <f>IF('3b - EUR - conv.'!AA278=0,0,'3a - EUR - local'!AA278/'3b - EUR - conv.'!AA278)</f>
        <v>0</v>
      </c>
      <c r="AB278" s="286">
        <f>IF('3b - EUR - conv.'!AB278=0,0,'3a - EUR - local'!AB278/'3b - EUR - conv.'!AB278)</f>
        <v>0</v>
      </c>
      <c r="AC278" s="286">
        <f>IF('3b - EUR - conv.'!AC278=0,0,'3a - EUR - local'!AC278/'3b - EUR - conv.'!AC278)</f>
        <v>0</v>
      </c>
      <c r="AD278" s="286">
        <f>IF('3b - EUR - conv.'!AD278=0,0,'3a - EUR - local'!AD278/'3b - EUR - conv.'!AD278)</f>
        <v>0</v>
      </c>
      <c r="AE278" s="286">
        <f>IF('3b - EUR - conv.'!AE278=0,0,'3a - EUR - local'!AE278/'3b - EUR - conv.'!AE278)</f>
        <v>0</v>
      </c>
      <c r="AF278" s="286">
        <f>IF('3b - EUR - conv.'!AF278=0,0,'3a - EUR - local'!AF278/'3b - EUR - conv.'!AF278)</f>
        <v>0</v>
      </c>
      <c r="AG278" s="286">
        <f>IF('3b - EUR - conv.'!AG278=0,0,'3a - EUR - local'!AG278/'3b - EUR - conv.'!AG278)</f>
        <v>0</v>
      </c>
      <c r="AH278" s="286">
        <f>IF('3b - EUR - conv.'!AH278=0,0,'3a - EUR - local'!AH278/'3b - EUR - conv.'!AH278)</f>
        <v>0</v>
      </c>
      <c r="AI278" s="286">
        <f>IF('3b - EUR - conv.'!AI278=0,0,'3a - EUR - local'!AI278/'3b - EUR - conv.'!AI278)</f>
        <v>0</v>
      </c>
      <c r="AJ278" s="286">
        <f>IF('3b - EUR - conv.'!AJ278=0,0,'3a - EUR - local'!AJ278/'3b - EUR - conv.'!AJ278)</f>
        <v>0</v>
      </c>
      <c r="AK278" s="286">
        <f>IF('3b - EUR - conv.'!AK278=0,0,'3a - EUR - local'!AK278/'3b - EUR - conv.'!AK278)</f>
        <v>0</v>
      </c>
      <c r="AL278" s="286">
        <f>IF('3b - EUR - conv.'!AL278=0,0,'3a - EUR - local'!AL278/'3b - EUR - conv.'!AL278)</f>
        <v>0</v>
      </c>
      <c r="AM278" s="286">
        <f>IF('3b - EUR - conv.'!AM278=0,0,'3a - EUR - local'!AM278/'3b - EUR - conv.'!AM278)</f>
        <v>0</v>
      </c>
      <c r="AN278" s="286">
        <f>IF('3b - EUR - conv.'!AN278=0,0,'3a - EUR - local'!AN278/'3b - EUR - conv.'!AN278)</f>
        <v>0</v>
      </c>
      <c r="AO278" s="286">
        <f>IF('3b - EUR - conv.'!AO278=0,0,'3a - EUR - local'!AO278/'3b - EUR - conv.'!AO278)</f>
        <v>0</v>
      </c>
      <c r="AP278" s="286">
        <f>IF('3b - EUR - conv.'!AP278=0,0,'3a - EUR - local'!AP278/'3b - EUR - conv.'!AP278)</f>
        <v>0</v>
      </c>
      <c r="AQ278" s="349"/>
    </row>
    <row r="279" spans="1:43" customFormat="1" ht="15.75" outlineLevel="2">
      <c r="A279" s="211" t="str">
        <f>A252&amp;"."&amp;A269&amp;"."&amp;A253&amp;"."&amp;B279</f>
        <v>1.o.6.10</v>
      </c>
      <c r="B279">
        <v>10</v>
      </c>
      <c r="C279" t="str">
        <f>'1-GBP'!C279</f>
        <v/>
      </c>
      <c r="M279" s="286">
        <f>IF('3b - EUR - conv.'!M279=0,0,'3a - EUR - local'!M279/'3b - EUR - conv.'!M279)</f>
        <v>0</v>
      </c>
      <c r="N279" s="286">
        <f>IF('3b - EUR - conv.'!N279=0,0,'3a - EUR - local'!N279/'3b - EUR - conv.'!N279)</f>
        <v>0</v>
      </c>
      <c r="O279" s="286">
        <f>IF('3b - EUR - conv.'!O279=0,0,'3a - EUR - local'!O279/'3b - EUR - conv.'!O279)</f>
        <v>0</v>
      </c>
      <c r="P279" s="286">
        <f>IF('3b - EUR - conv.'!P279=0,0,'3a - EUR - local'!P279/'3b - EUR - conv.'!P279)</f>
        <v>0</v>
      </c>
      <c r="Q279" s="286">
        <f>IF('3b - EUR - conv.'!Q279=0,0,'3a - EUR - local'!Q279/'3b - EUR - conv.'!Q279)</f>
        <v>0</v>
      </c>
      <c r="R279" s="286">
        <f>IF('3b - EUR - conv.'!R279=0,0,'3a - EUR - local'!R279/'3b - EUR - conv.'!R279)</f>
        <v>0</v>
      </c>
      <c r="S279" s="286">
        <f>IF('3b - EUR - conv.'!S279=0,0,'3a - EUR - local'!S279/'3b - EUR - conv.'!S279)</f>
        <v>0</v>
      </c>
      <c r="T279" s="286">
        <f>IF('3b - EUR - conv.'!T279=0,0,'3a - EUR - local'!T279/'3b - EUR - conv.'!T279)</f>
        <v>0</v>
      </c>
      <c r="U279" s="286">
        <f>IF('3b - EUR - conv.'!U279=0,0,'3a - EUR - local'!U279/'3b - EUR - conv.'!U279)</f>
        <v>0</v>
      </c>
      <c r="V279" s="286">
        <f>IF('3b - EUR - conv.'!V279=0,0,'3a - EUR - local'!V279/'3b - EUR - conv.'!V279)</f>
        <v>0</v>
      </c>
      <c r="W279" s="286">
        <f>IF('3b - EUR - conv.'!W279=0,0,'3a - EUR - local'!W279/'3b - EUR - conv.'!W279)</f>
        <v>0</v>
      </c>
      <c r="X279" s="286">
        <f>IF('3b - EUR - conv.'!X279=0,0,'3a - EUR - local'!X279/'3b - EUR - conv.'!X279)</f>
        <v>0</v>
      </c>
      <c r="Y279" s="286">
        <f>IF('3b - EUR - conv.'!Y279=0,0,'3a - EUR - local'!Y279/'3b - EUR - conv.'!Y279)</f>
        <v>0</v>
      </c>
      <c r="Z279" s="286">
        <f>IF('3b - EUR - conv.'!Z279=0,0,'3a - EUR - local'!Z279/'3b - EUR - conv.'!Z279)</f>
        <v>0</v>
      </c>
      <c r="AA279" s="286">
        <f>IF('3b - EUR - conv.'!AA279=0,0,'3a - EUR - local'!AA279/'3b - EUR - conv.'!AA279)</f>
        <v>0</v>
      </c>
      <c r="AB279" s="286">
        <f>IF('3b - EUR - conv.'!AB279=0,0,'3a - EUR - local'!AB279/'3b - EUR - conv.'!AB279)</f>
        <v>0</v>
      </c>
      <c r="AC279" s="286">
        <f>IF('3b - EUR - conv.'!AC279=0,0,'3a - EUR - local'!AC279/'3b - EUR - conv.'!AC279)</f>
        <v>0</v>
      </c>
      <c r="AD279" s="286">
        <f>IF('3b - EUR - conv.'!AD279=0,0,'3a - EUR - local'!AD279/'3b - EUR - conv.'!AD279)</f>
        <v>0</v>
      </c>
      <c r="AE279" s="286">
        <f>IF('3b - EUR - conv.'!AE279=0,0,'3a - EUR - local'!AE279/'3b - EUR - conv.'!AE279)</f>
        <v>0</v>
      </c>
      <c r="AF279" s="286">
        <f>IF('3b - EUR - conv.'!AF279=0,0,'3a - EUR - local'!AF279/'3b - EUR - conv.'!AF279)</f>
        <v>0</v>
      </c>
      <c r="AG279" s="286">
        <f>IF('3b - EUR - conv.'!AG279=0,0,'3a - EUR - local'!AG279/'3b - EUR - conv.'!AG279)</f>
        <v>0</v>
      </c>
      <c r="AH279" s="286">
        <f>IF('3b - EUR - conv.'!AH279=0,0,'3a - EUR - local'!AH279/'3b - EUR - conv.'!AH279)</f>
        <v>0</v>
      </c>
      <c r="AI279" s="286">
        <f>IF('3b - EUR - conv.'!AI279=0,0,'3a - EUR - local'!AI279/'3b - EUR - conv.'!AI279)</f>
        <v>0</v>
      </c>
      <c r="AJ279" s="286">
        <f>IF('3b - EUR - conv.'!AJ279=0,0,'3a - EUR - local'!AJ279/'3b - EUR - conv.'!AJ279)</f>
        <v>0</v>
      </c>
      <c r="AK279" s="286">
        <f>IF('3b - EUR - conv.'!AK279=0,0,'3a - EUR - local'!AK279/'3b - EUR - conv.'!AK279)</f>
        <v>0</v>
      </c>
      <c r="AL279" s="286">
        <f>IF('3b - EUR - conv.'!AL279=0,0,'3a - EUR - local'!AL279/'3b - EUR - conv.'!AL279)</f>
        <v>0</v>
      </c>
      <c r="AM279" s="286">
        <f>IF('3b - EUR - conv.'!AM279=0,0,'3a - EUR - local'!AM279/'3b - EUR - conv.'!AM279)</f>
        <v>0</v>
      </c>
      <c r="AN279" s="286">
        <f>IF('3b - EUR - conv.'!AN279=0,0,'3a - EUR - local'!AN279/'3b - EUR - conv.'!AN279)</f>
        <v>0</v>
      </c>
      <c r="AO279" s="286">
        <f>IF('3b - EUR - conv.'!AO279=0,0,'3a - EUR - local'!AO279/'3b - EUR - conv.'!AO279)</f>
        <v>0</v>
      </c>
      <c r="AP279" s="286">
        <f>IF('3b - EUR - conv.'!AP279=0,0,'3a - EUR - local'!AP279/'3b - EUR - conv.'!AP279)</f>
        <v>0</v>
      </c>
      <c r="AQ279" s="349"/>
    </row>
    <row r="280" spans="1:43" customFormat="1" ht="15.75" outlineLevel="2">
      <c r="A280" s="211" t="str">
        <f>A252&amp;"."&amp;A269&amp;"."&amp;A253&amp;"."&amp;B280</f>
        <v>1.o.6.11</v>
      </c>
      <c r="B280">
        <v>11</v>
      </c>
      <c r="C280" t="str">
        <f>'1-GBP'!C280</f>
        <v/>
      </c>
      <c r="M280" s="286">
        <f>IF('3b - EUR - conv.'!M280=0,0,'3a - EUR - local'!M280/'3b - EUR - conv.'!M280)</f>
        <v>0</v>
      </c>
      <c r="N280" s="286">
        <f>IF('3b - EUR - conv.'!N280=0,0,'3a - EUR - local'!N280/'3b - EUR - conv.'!N280)</f>
        <v>0</v>
      </c>
      <c r="O280" s="286">
        <f>IF('3b - EUR - conv.'!O280=0,0,'3a - EUR - local'!O280/'3b - EUR - conv.'!O280)</f>
        <v>0</v>
      </c>
      <c r="P280" s="286">
        <f>IF('3b - EUR - conv.'!P280=0,0,'3a - EUR - local'!P280/'3b - EUR - conv.'!P280)</f>
        <v>0</v>
      </c>
      <c r="Q280" s="286">
        <f>IF('3b - EUR - conv.'!Q280=0,0,'3a - EUR - local'!Q280/'3b - EUR - conv.'!Q280)</f>
        <v>0</v>
      </c>
      <c r="R280" s="286">
        <f>IF('3b - EUR - conv.'!R280=0,0,'3a - EUR - local'!R280/'3b - EUR - conv.'!R280)</f>
        <v>0</v>
      </c>
      <c r="S280" s="286">
        <f>IF('3b - EUR - conv.'!S280=0,0,'3a - EUR - local'!S280/'3b - EUR - conv.'!S280)</f>
        <v>0</v>
      </c>
      <c r="T280" s="286">
        <f>IF('3b - EUR - conv.'!T280=0,0,'3a - EUR - local'!T280/'3b - EUR - conv.'!T280)</f>
        <v>0</v>
      </c>
      <c r="U280" s="286">
        <f>IF('3b - EUR - conv.'!U280=0,0,'3a - EUR - local'!U280/'3b - EUR - conv.'!U280)</f>
        <v>0</v>
      </c>
      <c r="V280" s="286">
        <f>IF('3b - EUR - conv.'!V280=0,0,'3a - EUR - local'!V280/'3b - EUR - conv.'!V280)</f>
        <v>0</v>
      </c>
      <c r="W280" s="286">
        <f>IF('3b - EUR - conv.'!W280=0,0,'3a - EUR - local'!W280/'3b - EUR - conv.'!W280)</f>
        <v>0</v>
      </c>
      <c r="X280" s="286">
        <f>IF('3b - EUR - conv.'!X280=0,0,'3a - EUR - local'!X280/'3b - EUR - conv.'!X280)</f>
        <v>0</v>
      </c>
      <c r="Y280" s="286">
        <f>IF('3b - EUR - conv.'!Y280=0,0,'3a - EUR - local'!Y280/'3b - EUR - conv.'!Y280)</f>
        <v>0</v>
      </c>
      <c r="Z280" s="286">
        <f>IF('3b - EUR - conv.'!Z280=0,0,'3a - EUR - local'!Z280/'3b - EUR - conv.'!Z280)</f>
        <v>0</v>
      </c>
      <c r="AA280" s="286">
        <f>IF('3b - EUR - conv.'!AA280=0,0,'3a - EUR - local'!AA280/'3b - EUR - conv.'!AA280)</f>
        <v>0</v>
      </c>
      <c r="AB280" s="286">
        <f>IF('3b - EUR - conv.'!AB280=0,0,'3a - EUR - local'!AB280/'3b - EUR - conv.'!AB280)</f>
        <v>0</v>
      </c>
      <c r="AC280" s="286">
        <f>IF('3b - EUR - conv.'!AC280=0,0,'3a - EUR - local'!AC280/'3b - EUR - conv.'!AC280)</f>
        <v>0</v>
      </c>
      <c r="AD280" s="286">
        <f>IF('3b - EUR - conv.'!AD280=0,0,'3a - EUR - local'!AD280/'3b - EUR - conv.'!AD280)</f>
        <v>0</v>
      </c>
      <c r="AE280" s="286">
        <f>IF('3b - EUR - conv.'!AE280=0,0,'3a - EUR - local'!AE280/'3b - EUR - conv.'!AE280)</f>
        <v>0</v>
      </c>
      <c r="AF280" s="286">
        <f>IF('3b - EUR - conv.'!AF280=0,0,'3a - EUR - local'!AF280/'3b - EUR - conv.'!AF280)</f>
        <v>0</v>
      </c>
      <c r="AG280" s="286">
        <f>IF('3b - EUR - conv.'!AG280=0,0,'3a - EUR - local'!AG280/'3b - EUR - conv.'!AG280)</f>
        <v>0</v>
      </c>
      <c r="AH280" s="286">
        <f>IF('3b - EUR - conv.'!AH280=0,0,'3a - EUR - local'!AH280/'3b - EUR - conv.'!AH280)</f>
        <v>0</v>
      </c>
      <c r="AI280" s="286">
        <f>IF('3b - EUR - conv.'!AI280=0,0,'3a - EUR - local'!AI280/'3b - EUR - conv.'!AI280)</f>
        <v>0</v>
      </c>
      <c r="AJ280" s="286">
        <f>IF('3b - EUR - conv.'!AJ280=0,0,'3a - EUR - local'!AJ280/'3b - EUR - conv.'!AJ280)</f>
        <v>0</v>
      </c>
      <c r="AK280" s="286">
        <f>IF('3b - EUR - conv.'!AK280=0,0,'3a - EUR - local'!AK280/'3b - EUR - conv.'!AK280)</f>
        <v>0</v>
      </c>
      <c r="AL280" s="286">
        <f>IF('3b - EUR - conv.'!AL280=0,0,'3a - EUR - local'!AL280/'3b - EUR - conv.'!AL280)</f>
        <v>0</v>
      </c>
      <c r="AM280" s="286">
        <f>IF('3b - EUR - conv.'!AM280=0,0,'3a - EUR - local'!AM280/'3b - EUR - conv.'!AM280)</f>
        <v>0</v>
      </c>
      <c r="AN280" s="286">
        <f>IF('3b - EUR - conv.'!AN280=0,0,'3a - EUR - local'!AN280/'3b - EUR - conv.'!AN280)</f>
        <v>0</v>
      </c>
      <c r="AO280" s="286">
        <f>IF('3b - EUR - conv.'!AO280=0,0,'3a - EUR - local'!AO280/'3b - EUR - conv.'!AO280)</f>
        <v>0</v>
      </c>
      <c r="AP280" s="286">
        <f>IF('3b - EUR - conv.'!AP280=0,0,'3a - EUR - local'!AP280/'3b - EUR - conv.'!AP280)</f>
        <v>0</v>
      </c>
      <c r="AQ280" s="349"/>
    </row>
    <row r="281" spans="1:43" customFormat="1" ht="15.75" outlineLevel="2">
      <c r="A281" s="211" t="str">
        <f>A252&amp;"."&amp;A269&amp;"."&amp;A253&amp;"."&amp;B281</f>
        <v>1.o.6.12</v>
      </c>
      <c r="B281">
        <v>12</v>
      </c>
      <c r="C281" t="str">
        <f>'1-GBP'!C281</f>
        <v/>
      </c>
      <c r="M281" s="286">
        <f>IF('3b - EUR - conv.'!M281=0,0,'3a - EUR - local'!M281/'3b - EUR - conv.'!M281)</f>
        <v>0</v>
      </c>
      <c r="N281" s="286">
        <f>IF('3b - EUR - conv.'!N281=0,0,'3a - EUR - local'!N281/'3b - EUR - conv.'!N281)</f>
        <v>0</v>
      </c>
      <c r="O281" s="286">
        <f>IF('3b - EUR - conv.'!O281=0,0,'3a - EUR - local'!O281/'3b - EUR - conv.'!O281)</f>
        <v>0</v>
      </c>
      <c r="P281" s="286">
        <f>IF('3b - EUR - conv.'!P281=0,0,'3a - EUR - local'!P281/'3b - EUR - conv.'!P281)</f>
        <v>0</v>
      </c>
      <c r="Q281" s="286">
        <f>IF('3b - EUR - conv.'!Q281=0,0,'3a - EUR - local'!Q281/'3b - EUR - conv.'!Q281)</f>
        <v>0</v>
      </c>
      <c r="R281" s="286">
        <f>IF('3b - EUR - conv.'!R281=0,0,'3a - EUR - local'!R281/'3b - EUR - conv.'!R281)</f>
        <v>0</v>
      </c>
      <c r="S281" s="286">
        <f>IF('3b - EUR - conv.'!S281=0,0,'3a - EUR - local'!S281/'3b - EUR - conv.'!S281)</f>
        <v>0</v>
      </c>
      <c r="T281" s="286">
        <f>IF('3b - EUR - conv.'!T281=0,0,'3a - EUR - local'!T281/'3b - EUR - conv.'!T281)</f>
        <v>0</v>
      </c>
      <c r="U281" s="286">
        <f>IF('3b - EUR - conv.'!U281=0,0,'3a - EUR - local'!U281/'3b - EUR - conv.'!U281)</f>
        <v>0</v>
      </c>
      <c r="V281" s="286">
        <f>IF('3b - EUR - conv.'!V281=0,0,'3a - EUR - local'!V281/'3b - EUR - conv.'!V281)</f>
        <v>0</v>
      </c>
      <c r="W281" s="286">
        <f>IF('3b - EUR - conv.'!W281=0,0,'3a - EUR - local'!W281/'3b - EUR - conv.'!W281)</f>
        <v>0</v>
      </c>
      <c r="X281" s="286">
        <f>IF('3b - EUR - conv.'!X281=0,0,'3a - EUR - local'!X281/'3b - EUR - conv.'!X281)</f>
        <v>0</v>
      </c>
      <c r="Y281" s="286">
        <f>IF('3b - EUR - conv.'!Y281=0,0,'3a - EUR - local'!Y281/'3b - EUR - conv.'!Y281)</f>
        <v>0</v>
      </c>
      <c r="Z281" s="286">
        <f>IF('3b - EUR - conv.'!Z281=0,0,'3a - EUR - local'!Z281/'3b - EUR - conv.'!Z281)</f>
        <v>0</v>
      </c>
      <c r="AA281" s="286">
        <f>IF('3b - EUR - conv.'!AA281=0,0,'3a - EUR - local'!AA281/'3b - EUR - conv.'!AA281)</f>
        <v>0</v>
      </c>
      <c r="AB281" s="286">
        <f>IF('3b - EUR - conv.'!AB281=0,0,'3a - EUR - local'!AB281/'3b - EUR - conv.'!AB281)</f>
        <v>0</v>
      </c>
      <c r="AC281" s="286">
        <f>IF('3b - EUR - conv.'!AC281=0,0,'3a - EUR - local'!AC281/'3b - EUR - conv.'!AC281)</f>
        <v>0</v>
      </c>
      <c r="AD281" s="286">
        <f>IF('3b - EUR - conv.'!AD281=0,0,'3a - EUR - local'!AD281/'3b - EUR - conv.'!AD281)</f>
        <v>0</v>
      </c>
      <c r="AE281" s="286">
        <f>IF('3b - EUR - conv.'!AE281=0,0,'3a - EUR - local'!AE281/'3b - EUR - conv.'!AE281)</f>
        <v>0</v>
      </c>
      <c r="AF281" s="286">
        <f>IF('3b - EUR - conv.'!AF281=0,0,'3a - EUR - local'!AF281/'3b - EUR - conv.'!AF281)</f>
        <v>0</v>
      </c>
      <c r="AG281" s="286">
        <f>IF('3b - EUR - conv.'!AG281=0,0,'3a - EUR - local'!AG281/'3b - EUR - conv.'!AG281)</f>
        <v>0</v>
      </c>
      <c r="AH281" s="286">
        <f>IF('3b - EUR - conv.'!AH281=0,0,'3a - EUR - local'!AH281/'3b - EUR - conv.'!AH281)</f>
        <v>0</v>
      </c>
      <c r="AI281" s="286">
        <f>IF('3b - EUR - conv.'!AI281=0,0,'3a - EUR - local'!AI281/'3b - EUR - conv.'!AI281)</f>
        <v>0</v>
      </c>
      <c r="AJ281" s="286">
        <f>IF('3b - EUR - conv.'!AJ281=0,0,'3a - EUR - local'!AJ281/'3b - EUR - conv.'!AJ281)</f>
        <v>0</v>
      </c>
      <c r="AK281" s="286">
        <f>IF('3b - EUR - conv.'!AK281=0,0,'3a - EUR - local'!AK281/'3b - EUR - conv.'!AK281)</f>
        <v>0</v>
      </c>
      <c r="AL281" s="286">
        <f>IF('3b - EUR - conv.'!AL281=0,0,'3a - EUR - local'!AL281/'3b - EUR - conv.'!AL281)</f>
        <v>0</v>
      </c>
      <c r="AM281" s="286">
        <f>IF('3b - EUR - conv.'!AM281=0,0,'3a - EUR - local'!AM281/'3b - EUR - conv.'!AM281)</f>
        <v>0</v>
      </c>
      <c r="AN281" s="286">
        <f>IF('3b - EUR - conv.'!AN281=0,0,'3a - EUR - local'!AN281/'3b - EUR - conv.'!AN281)</f>
        <v>0</v>
      </c>
      <c r="AO281" s="286">
        <f>IF('3b - EUR - conv.'!AO281=0,0,'3a - EUR - local'!AO281/'3b - EUR - conv.'!AO281)</f>
        <v>0</v>
      </c>
      <c r="AP281" s="286">
        <f>IF('3b - EUR - conv.'!AP281=0,0,'3a - EUR - local'!AP281/'3b - EUR - conv.'!AP281)</f>
        <v>0</v>
      </c>
      <c r="AQ281" s="349"/>
    </row>
    <row r="282" spans="1:43" customFormat="1" ht="15.75" outlineLevel="1">
      <c r="A282" s="212"/>
      <c r="B282" s="201">
        <f>B281-COUNTIFS(C270:C281,"")</f>
        <v>4</v>
      </c>
      <c r="C282" s="201" t="s">
        <v>285</v>
      </c>
      <c r="D282" s="201"/>
      <c r="E282" s="201"/>
      <c r="F282" s="201"/>
      <c r="G282" s="201"/>
      <c r="H282" s="201"/>
      <c r="I282" s="201"/>
      <c r="J282" s="201"/>
      <c r="K282" s="201"/>
      <c r="L282" s="201"/>
      <c r="M282" s="280">
        <f>SUM(M270:M281)</f>
        <v>0</v>
      </c>
      <c r="N282" s="280">
        <f t="shared" ref="N282" si="416">SUM(N270:N281)</f>
        <v>0</v>
      </c>
      <c r="O282" s="280">
        <f t="shared" ref="O282" si="417">SUM(O270:O281)</f>
        <v>0</v>
      </c>
      <c r="P282" s="280">
        <f t="shared" ref="P282" si="418">SUM(P270:P281)</f>
        <v>0</v>
      </c>
      <c r="Q282" s="280">
        <f t="shared" ref="Q282" si="419">SUM(Q270:Q281)</f>
        <v>0</v>
      </c>
      <c r="R282" s="280">
        <f t="shared" ref="R282" si="420">SUM(R270:R281)</f>
        <v>0</v>
      </c>
      <c r="S282" s="280">
        <f t="shared" ref="S282" si="421">SUM(S270:S281)</f>
        <v>0</v>
      </c>
      <c r="T282" s="280">
        <f t="shared" ref="T282" si="422">SUM(T270:T281)</f>
        <v>0</v>
      </c>
      <c r="U282" s="280">
        <f t="shared" ref="U282" si="423">SUM(U270:U281)</f>
        <v>0</v>
      </c>
      <c r="V282" s="280">
        <f t="shared" ref="V282" si="424">SUM(V270:V281)</f>
        <v>0</v>
      </c>
      <c r="W282" s="280">
        <f t="shared" ref="W282" si="425">SUM(W270:W281)</f>
        <v>0</v>
      </c>
      <c r="X282" s="280">
        <f t="shared" ref="X282" si="426">SUM(X270:X281)</f>
        <v>0</v>
      </c>
      <c r="Y282" s="280">
        <f t="shared" ref="Y282" si="427">SUM(Y270:Y281)</f>
        <v>0</v>
      </c>
      <c r="Z282" s="280">
        <f t="shared" ref="Z282" si="428">SUM(Z270:Z281)</f>
        <v>0</v>
      </c>
      <c r="AA282" s="280">
        <f t="shared" ref="AA282" si="429">SUM(AA270:AA281)</f>
        <v>0</v>
      </c>
      <c r="AB282" s="280">
        <f t="shared" ref="AB282" si="430">SUM(AB270:AB281)</f>
        <v>0</v>
      </c>
      <c r="AC282" s="280">
        <f t="shared" ref="AC282" si="431">SUM(AC270:AC281)</f>
        <v>0</v>
      </c>
      <c r="AD282" s="280">
        <f t="shared" ref="AD282" si="432">SUM(AD270:AD281)</f>
        <v>0</v>
      </c>
      <c r="AE282" s="280">
        <f t="shared" ref="AE282" si="433">SUM(AE270:AE281)</f>
        <v>0</v>
      </c>
      <c r="AF282" s="280">
        <f t="shared" ref="AF282" si="434">SUM(AF270:AF281)</f>
        <v>0</v>
      </c>
      <c r="AG282" s="280">
        <f t="shared" ref="AG282" si="435">SUM(AG270:AG281)</f>
        <v>0</v>
      </c>
      <c r="AH282" s="280">
        <f t="shared" ref="AH282" si="436">SUM(AH270:AH281)</f>
        <v>0</v>
      </c>
      <c r="AI282" s="280">
        <f t="shared" ref="AI282" si="437">SUM(AI270:AI281)</f>
        <v>0</v>
      </c>
      <c r="AJ282" s="280">
        <f t="shared" ref="AJ282" si="438">SUM(AJ270:AJ281)</f>
        <v>0</v>
      </c>
      <c r="AK282" s="280">
        <f t="shared" ref="AK282" si="439">SUM(AK270:AK281)</f>
        <v>0</v>
      </c>
      <c r="AL282" s="280">
        <f t="shared" ref="AL282" si="440">SUM(AL270:AL281)</f>
        <v>0</v>
      </c>
      <c r="AM282" s="280">
        <f t="shared" ref="AM282" si="441">SUM(AM270:AM281)</f>
        <v>0</v>
      </c>
      <c r="AN282" s="280">
        <f t="shared" ref="AN282" si="442">SUM(AN270:AN281)</f>
        <v>0</v>
      </c>
      <c r="AO282" s="280">
        <f t="shared" ref="AO282" si="443">SUM(AO270:AO281)</f>
        <v>0</v>
      </c>
      <c r="AP282" s="280">
        <f t="shared" ref="AP282" si="444">SUM(AP270:AP281)</f>
        <v>0</v>
      </c>
    </row>
    <row r="283" spans="1:43" customFormat="1" ht="15.75" outlineLevel="1">
      <c r="A283" s="221"/>
      <c r="B283" s="222"/>
      <c r="C283" s="222"/>
      <c r="D283" s="222"/>
      <c r="E283" s="222"/>
      <c r="F283" s="222"/>
      <c r="G283" s="222"/>
      <c r="H283" s="222"/>
      <c r="I283" s="222"/>
      <c r="J283" s="222"/>
      <c r="K283" s="222"/>
      <c r="L283" s="222"/>
      <c r="M283" s="317"/>
      <c r="N283" s="317"/>
      <c r="O283" s="317"/>
      <c r="P283" s="317"/>
      <c r="Q283" s="317"/>
      <c r="R283" s="317"/>
      <c r="S283" s="317"/>
      <c r="T283" s="317"/>
      <c r="U283" s="317"/>
      <c r="V283" s="317"/>
      <c r="W283" s="317"/>
      <c r="X283" s="317"/>
      <c r="Y283" s="317"/>
      <c r="Z283" s="317"/>
      <c r="AA283" s="317"/>
      <c r="AB283" s="317"/>
      <c r="AC283" s="317"/>
      <c r="AD283" s="317"/>
      <c r="AE283" s="317"/>
      <c r="AF283" s="317"/>
      <c r="AG283" s="317"/>
      <c r="AH283" s="317"/>
      <c r="AI283" s="317"/>
      <c r="AJ283" s="317"/>
      <c r="AK283" s="317"/>
      <c r="AL283" s="317"/>
      <c r="AM283" s="317"/>
      <c r="AN283" s="317"/>
      <c r="AO283" s="317"/>
      <c r="AP283" s="317"/>
    </row>
    <row r="284" spans="1:43" customFormat="1" ht="15.75" outlineLevel="1">
      <c r="A284" s="220" t="s">
        <v>254</v>
      </c>
      <c r="B284" s="220" t="s">
        <v>287</v>
      </c>
      <c r="C284" s="220" t="s">
        <v>284</v>
      </c>
      <c r="D284" s="220"/>
      <c r="E284" s="220"/>
      <c r="F284" s="220"/>
      <c r="G284" s="220"/>
      <c r="H284" s="220"/>
      <c r="I284" s="220"/>
      <c r="J284" s="220"/>
      <c r="K284" s="220"/>
      <c r="L284" s="220"/>
      <c r="M284" s="315"/>
      <c r="N284" s="315"/>
      <c r="O284" s="315"/>
      <c r="P284" s="315"/>
      <c r="Q284" s="315"/>
      <c r="R284" s="315"/>
      <c r="S284" s="315"/>
      <c r="T284" s="315"/>
      <c r="U284" s="315"/>
      <c r="V284" s="315"/>
      <c r="W284" s="315"/>
      <c r="X284" s="315"/>
      <c r="Y284" s="315"/>
      <c r="Z284" s="315"/>
      <c r="AA284" s="315"/>
      <c r="AB284" s="315"/>
      <c r="AC284" s="315"/>
      <c r="AD284" s="315"/>
      <c r="AE284" s="315"/>
      <c r="AF284" s="315"/>
      <c r="AG284" s="315"/>
      <c r="AH284" s="315"/>
      <c r="AI284" s="315"/>
      <c r="AJ284" s="315"/>
      <c r="AK284" s="315"/>
      <c r="AL284" s="315"/>
      <c r="AM284" s="315"/>
      <c r="AN284" s="315"/>
      <c r="AO284" s="315"/>
      <c r="AP284" s="315"/>
    </row>
    <row r="285" spans="1:43" customFormat="1" ht="15.75" outlineLevel="2">
      <c r="A285" s="211" t="str">
        <f>A252&amp;"."&amp;A284&amp;"."&amp;A253&amp;"."&amp;B285</f>
        <v>1.d.6.1</v>
      </c>
      <c r="B285">
        <v>1</v>
      </c>
      <c r="C285" t="str">
        <f>'1-GBP'!C285</f>
        <v/>
      </c>
      <c r="M285" s="286">
        <f>IF('3b - EUR - conv.'!M285=0,0,'3a - EUR - local'!M285/'3b - EUR - conv.'!M285)</f>
        <v>0</v>
      </c>
      <c r="N285" s="286">
        <f>IF('3b - EUR - conv.'!N285=0,0,'3a - EUR - local'!N285/'3b - EUR - conv.'!N285)</f>
        <v>0</v>
      </c>
      <c r="O285" s="286">
        <f>IF('3b - EUR - conv.'!O285=0,0,'3a - EUR - local'!O285/'3b - EUR - conv.'!O285)</f>
        <v>0</v>
      </c>
      <c r="P285" s="286">
        <f>IF('3b - EUR - conv.'!P285=0,0,'3a - EUR - local'!P285/'3b - EUR - conv.'!P285)</f>
        <v>0</v>
      </c>
      <c r="Q285" s="286">
        <f>IF('3b - EUR - conv.'!Q285=0,0,'3a - EUR - local'!Q285/'3b - EUR - conv.'!Q285)</f>
        <v>0</v>
      </c>
      <c r="R285" s="286">
        <f>IF('3b - EUR - conv.'!R285=0,0,'3a - EUR - local'!R285/'3b - EUR - conv.'!R285)</f>
        <v>0</v>
      </c>
      <c r="S285" s="286">
        <f>IF('3b - EUR - conv.'!S285=0,0,'3a - EUR - local'!S285/'3b - EUR - conv.'!S285)</f>
        <v>0</v>
      </c>
      <c r="T285" s="286">
        <f>IF('3b - EUR - conv.'!T285=0,0,'3a - EUR - local'!T285/'3b - EUR - conv.'!T285)</f>
        <v>0</v>
      </c>
      <c r="U285" s="286">
        <f>IF('3b - EUR - conv.'!U285=0,0,'3a - EUR - local'!U285/'3b - EUR - conv.'!U285)</f>
        <v>0</v>
      </c>
      <c r="V285" s="286">
        <f>IF('3b - EUR - conv.'!V285=0,0,'3a - EUR - local'!V285/'3b - EUR - conv.'!V285)</f>
        <v>0</v>
      </c>
      <c r="W285" s="286">
        <f>IF('3b - EUR - conv.'!W285=0,0,'3a - EUR - local'!W285/'3b - EUR - conv.'!W285)</f>
        <v>0</v>
      </c>
      <c r="X285" s="286">
        <f>IF('3b - EUR - conv.'!X285=0,0,'3a - EUR - local'!X285/'3b - EUR - conv.'!X285)</f>
        <v>0</v>
      </c>
      <c r="Y285" s="286">
        <f>IF('3b - EUR - conv.'!Y285=0,0,'3a - EUR - local'!Y285/'3b - EUR - conv.'!Y285)</f>
        <v>0</v>
      </c>
      <c r="Z285" s="286">
        <f>IF('3b - EUR - conv.'!Z285=0,0,'3a - EUR - local'!Z285/'3b - EUR - conv.'!Z285)</f>
        <v>0</v>
      </c>
      <c r="AA285" s="286">
        <f>IF('3b - EUR - conv.'!AA285=0,0,'3a - EUR - local'!AA285/'3b - EUR - conv.'!AA285)</f>
        <v>0</v>
      </c>
      <c r="AB285" s="286">
        <f>IF('3b - EUR - conv.'!AB285=0,0,'3a - EUR - local'!AB285/'3b - EUR - conv.'!AB285)</f>
        <v>0</v>
      </c>
      <c r="AC285" s="286">
        <f>IF('3b - EUR - conv.'!AC285=0,0,'3a - EUR - local'!AC285/'3b - EUR - conv.'!AC285)</f>
        <v>0</v>
      </c>
      <c r="AD285" s="286">
        <f>IF('3b - EUR - conv.'!AD285=0,0,'3a - EUR - local'!AD285/'3b - EUR - conv.'!AD285)</f>
        <v>0</v>
      </c>
      <c r="AE285" s="286">
        <f>IF('3b - EUR - conv.'!AE285=0,0,'3a - EUR - local'!AE285/'3b - EUR - conv.'!AE285)</f>
        <v>0</v>
      </c>
      <c r="AF285" s="286">
        <f>IF('3b - EUR - conv.'!AF285=0,0,'3a - EUR - local'!AF285/'3b - EUR - conv.'!AF285)</f>
        <v>0</v>
      </c>
      <c r="AG285" s="286">
        <f>IF('3b - EUR - conv.'!AG285=0,0,'3a - EUR - local'!AG285/'3b - EUR - conv.'!AG285)</f>
        <v>0</v>
      </c>
      <c r="AH285" s="286">
        <f>IF('3b - EUR - conv.'!AH285=0,0,'3a - EUR - local'!AH285/'3b - EUR - conv.'!AH285)</f>
        <v>0</v>
      </c>
      <c r="AI285" s="286">
        <f>IF('3b - EUR - conv.'!AI285=0,0,'3a - EUR - local'!AI285/'3b - EUR - conv.'!AI285)</f>
        <v>0</v>
      </c>
      <c r="AJ285" s="286">
        <f>IF('3b - EUR - conv.'!AJ285=0,0,'3a - EUR - local'!AJ285/'3b - EUR - conv.'!AJ285)</f>
        <v>0</v>
      </c>
      <c r="AK285" s="286">
        <f>IF('3b - EUR - conv.'!AK285=0,0,'3a - EUR - local'!AK285/'3b - EUR - conv.'!AK285)</f>
        <v>0</v>
      </c>
      <c r="AL285" s="286">
        <f>IF('3b - EUR - conv.'!AL285=0,0,'3a - EUR - local'!AL285/'3b - EUR - conv.'!AL285)</f>
        <v>0</v>
      </c>
      <c r="AM285" s="286">
        <f>IF('3b - EUR - conv.'!AM285=0,0,'3a - EUR - local'!AM285/'3b - EUR - conv.'!AM285)</f>
        <v>0</v>
      </c>
      <c r="AN285" s="286">
        <f>IF('3b - EUR - conv.'!AN285=0,0,'3a - EUR - local'!AN285/'3b - EUR - conv.'!AN285)</f>
        <v>0</v>
      </c>
      <c r="AO285" s="286">
        <f>IF('3b - EUR - conv.'!AO285=0,0,'3a - EUR - local'!AO285/'3b - EUR - conv.'!AO285)</f>
        <v>0</v>
      </c>
      <c r="AP285" s="286">
        <f>IF('3b - EUR - conv.'!AP285=0,0,'3a - EUR - local'!AP285/'3b - EUR - conv.'!AP285)</f>
        <v>0</v>
      </c>
      <c r="AQ285" s="349"/>
    </row>
    <row r="286" spans="1:43" customFormat="1" ht="15.75" outlineLevel="2">
      <c r="A286" s="211" t="str">
        <f>A252&amp;"."&amp;A284&amp;"."&amp;A253&amp;"."&amp;B286</f>
        <v>1.d.6.2</v>
      </c>
      <c r="B286">
        <v>2</v>
      </c>
      <c r="C286" t="str">
        <f>'1-GBP'!C286</f>
        <v/>
      </c>
      <c r="M286" s="286">
        <f>IF('3b - EUR - conv.'!M286=0,0,'3a - EUR - local'!M286/'3b - EUR - conv.'!M286)</f>
        <v>0</v>
      </c>
      <c r="N286" s="286">
        <f>IF('3b - EUR - conv.'!N286=0,0,'3a - EUR - local'!N286/'3b - EUR - conv.'!N286)</f>
        <v>0</v>
      </c>
      <c r="O286" s="286">
        <f>IF('3b - EUR - conv.'!O286=0,0,'3a - EUR - local'!O286/'3b - EUR - conv.'!O286)</f>
        <v>0</v>
      </c>
      <c r="P286" s="286">
        <f>IF('3b - EUR - conv.'!P286=0,0,'3a - EUR - local'!P286/'3b - EUR - conv.'!P286)</f>
        <v>0</v>
      </c>
      <c r="Q286" s="286">
        <f>IF('3b - EUR - conv.'!Q286=0,0,'3a - EUR - local'!Q286/'3b - EUR - conv.'!Q286)</f>
        <v>0</v>
      </c>
      <c r="R286" s="286">
        <f>IF('3b - EUR - conv.'!R286=0,0,'3a - EUR - local'!R286/'3b - EUR - conv.'!R286)</f>
        <v>0</v>
      </c>
      <c r="S286" s="286">
        <f>IF('3b - EUR - conv.'!S286=0,0,'3a - EUR - local'!S286/'3b - EUR - conv.'!S286)</f>
        <v>0</v>
      </c>
      <c r="T286" s="286">
        <f>IF('3b - EUR - conv.'!T286=0,0,'3a - EUR - local'!T286/'3b - EUR - conv.'!T286)</f>
        <v>0</v>
      </c>
      <c r="U286" s="286">
        <f>IF('3b - EUR - conv.'!U286=0,0,'3a - EUR - local'!U286/'3b - EUR - conv.'!U286)</f>
        <v>0</v>
      </c>
      <c r="V286" s="286">
        <f>IF('3b - EUR - conv.'!V286=0,0,'3a - EUR - local'!V286/'3b - EUR - conv.'!V286)</f>
        <v>0</v>
      </c>
      <c r="W286" s="286">
        <f>IF('3b - EUR - conv.'!W286=0,0,'3a - EUR - local'!W286/'3b - EUR - conv.'!W286)</f>
        <v>0</v>
      </c>
      <c r="X286" s="286">
        <f>IF('3b - EUR - conv.'!X286=0,0,'3a - EUR - local'!X286/'3b - EUR - conv.'!X286)</f>
        <v>0</v>
      </c>
      <c r="Y286" s="286">
        <f>IF('3b - EUR - conv.'!Y286=0,0,'3a - EUR - local'!Y286/'3b - EUR - conv.'!Y286)</f>
        <v>0</v>
      </c>
      <c r="Z286" s="286">
        <f>IF('3b - EUR - conv.'!Z286=0,0,'3a - EUR - local'!Z286/'3b - EUR - conv.'!Z286)</f>
        <v>0</v>
      </c>
      <c r="AA286" s="286">
        <f>IF('3b - EUR - conv.'!AA286=0,0,'3a - EUR - local'!AA286/'3b - EUR - conv.'!AA286)</f>
        <v>0</v>
      </c>
      <c r="AB286" s="286">
        <f>IF('3b - EUR - conv.'!AB286=0,0,'3a - EUR - local'!AB286/'3b - EUR - conv.'!AB286)</f>
        <v>0</v>
      </c>
      <c r="AC286" s="286">
        <f>IF('3b - EUR - conv.'!AC286=0,0,'3a - EUR - local'!AC286/'3b - EUR - conv.'!AC286)</f>
        <v>0</v>
      </c>
      <c r="AD286" s="286">
        <f>IF('3b - EUR - conv.'!AD286=0,0,'3a - EUR - local'!AD286/'3b - EUR - conv.'!AD286)</f>
        <v>0</v>
      </c>
      <c r="AE286" s="286">
        <f>IF('3b - EUR - conv.'!AE286=0,0,'3a - EUR - local'!AE286/'3b - EUR - conv.'!AE286)</f>
        <v>0</v>
      </c>
      <c r="AF286" s="286">
        <f>IF('3b - EUR - conv.'!AF286=0,0,'3a - EUR - local'!AF286/'3b - EUR - conv.'!AF286)</f>
        <v>0</v>
      </c>
      <c r="AG286" s="286">
        <f>IF('3b - EUR - conv.'!AG286=0,0,'3a - EUR - local'!AG286/'3b - EUR - conv.'!AG286)</f>
        <v>0</v>
      </c>
      <c r="AH286" s="286">
        <f>IF('3b - EUR - conv.'!AH286=0,0,'3a - EUR - local'!AH286/'3b - EUR - conv.'!AH286)</f>
        <v>0</v>
      </c>
      <c r="AI286" s="286">
        <f>IF('3b - EUR - conv.'!AI286=0,0,'3a - EUR - local'!AI286/'3b - EUR - conv.'!AI286)</f>
        <v>0</v>
      </c>
      <c r="AJ286" s="286">
        <f>IF('3b - EUR - conv.'!AJ286=0,0,'3a - EUR - local'!AJ286/'3b - EUR - conv.'!AJ286)</f>
        <v>0</v>
      </c>
      <c r="AK286" s="286">
        <f>IF('3b - EUR - conv.'!AK286=0,0,'3a - EUR - local'!AK286/'3b - EUR - conv.'!AK286)</f>
        <v>0</v>
      </c>
      <c r="AL286" s="286">
        <f>IF('3b - EUR - conv.'!AL286=0,0,'3a - EUR - local'!AL286/'3b - EUR - conv.'!AL286)</f>
        <v>0</v>
      </c>
      <c r="AM286" s="286">
        <f>IF('3b - EUR - conv.'!AM286=0,0,'3a - EUR - local'!AM286/'3b - EUR - conv.'!AM286)</f>
        <v>0</v>
      </c>
      <c r="AN286" s="286">
        <f>IF('3b - EUR - conv.'!AN286=0,0,'3a - EUR - local'!AN286/'3b - EUR - conv.'!AN286)</f>
        <v>0</v>
      </c>
      <c r="AO286" s="286">
        <f>IF('3b - EUR - conv.'!AO286=0,0,'3a - EUR - local'!AO286/'3b - EUR - conv.'!AO286)</f>
        <v>0</v>
      </c>
      <c r="AP286" s="286">
        <f>IF('3b - EUR - conv.'!AP286=0,0,'3a - EUR - local'!AP286/'3b - EUR - conv.'!AP286)</f>
        <v>0</v>
      </c>
      <c r="AQ286" s="349"/>
    </row>
    <row r="287" spans="1:43" customFormat="1" ht="15.75" outlineLevel="2">
      <c r="A287" s="211" t="str">
        <f>A252&amp;"."&amp;A284&amp;"."&amp;A253&amp;"."&amp;B287</f>
        <v>1.d.6.3</v>
      </c>
      <c r="B287">
        <v>3</v>
      </c>
      <c r="C287" t="str">
        <f>'1-GBP'!C287</f>
        <v/>
      </c>
      <c r="M287" s="286">
        <f>IF('3b - EUR - conv.'!M287=0,0,'3a - EUR - local'!M287/'3b - EUR - conv.'!M287)</f>
        <v>0</v>
      </c>
      <c r="N287" s="286">
        <f>IF('3b - EUR - conv.'!N287=0,0,'3a - EUR - local'!N287/'3b - EUR - conv.'!N287)</f>
        <v>0</v>
      </c>
      <c r="O287" s="286">
        <f>IF('3b - EUR - conv.'!O287=0,0,'3a - EUR - local'!O287/'3b - EUR - conv.'!O287)</f>
        <v>0</v>
      </c>
      <c r="P287" s="286">
        <f>IF('3b - EUR - conv.'!P287=0,0,'3a - EUR - local'!P287/'3b - EUR - conv.'!P287)</f>
        <v>0</v>
      </c>
      <c r="Q287" s="286">
        <f>IF('3b - EUR - conv.'!Q287=0,0,'3a - EUR - local'!Q287/'3b - EUR - conv.'!Q287)</f>
        <v>0</v>
      </c>
      <c r="R287" s="286">
        <f>IF('3b - EUR - conv.'!R287=0,0,'3a - EUR - local'!R287/'3b - EUR - conv.'!R287)</f>
        <v>0</v>
      </c>
      <c r="S287" s="286">
        <f>IF('3b - EUR - conv.'!S287=0,0,'3a - EUR - local'!S287/'3b - EUR - conv.'!S287)</f>
        <v>0</v>
      </c>
      <c r="T287" s="286">
        <f>IF('3b - EUR - conv.'!T287=0,0,'3a - EUR - local'!T287/'3b - EUR - conv.'!T287)</f>
        <v>0</v>
      </c>
      <c r="U287" s="286">
        <f>IF('3b - EUR - conv.'!U287=0,0,'3a - EUR - local'!U287/'3b - EUR - conv.'!U287)</f>
        <v>0</v>
      </c>
      <c r="V287" s="286">
        <f>IF('3b - EUR - conv.'!V287=0,0,'3a - EUR - local'!V287/'3b - EUR - conv.'!V287)</f>
        <v>0</v>
      </c>
      <c r="W287" s="286">
        <f>IF('3b - EUR - conv.'!W287=0,0,'3a - EUR - local'!W287/'3b - EUR - conv.'!W287)</f>
        <v>0</v>
      </c>
      <c r="X287" s="286">
        <f>IF('3b - EUR - conv.'!X287=0,0,'3a - EUR - local'!X287/'3b - EUR - conv.'!X287)</f>
        <v>0</v>
      </c>
      <c r="Y287" s="286">
        <f>IF('3b - EUR - conv.'!Y287=0,0,'3a - EUR - local'!Y287/'3b - EUR - conv.'!Y287)</f>
        <v>0</v>
      </c>
      <c r="Z287" s="286">
        <f>IF('3b - EUR - conv.'!Z287=0,0,'3a - EUR - local'!Z287/'3b - EUR - conv.'!Z287)</f>
        <v>0</v>
      </c>
      <c r="AA287" s="286">
        <f>IF('3b - EUR - conv.'!AA287=0,0,'3a - EUR - local'!AA287/'3b - EUR - conv.'!AA287)</f>
        <v>0</v>
      </c>
      <c r="AB287" s="286">
        <f>IF('3b - EUR - conv.'!AB287=0,0,'3a - EUR - local'!AB287/'3b - EUR - conv.'!AB287)</f>
        <v>0</v>
      </c>
      <c r="AC287" s="286">
        <f>IF('3b - EUR - conv.'!AC287=0,0,'3a - EUR - local'!AC287/'3b - EUR - conv.'!AC287)</f>
        <v>0</v>
      </c>
      <c r="AD287" s="286">
        <f>IF('3b - EUR - conv.'!AD287=0,0,'3a - EUR - local'!AD287/'3b - EUR - conv.'!AD287)</f>
        <v>0</v>
      </c>
      <c r="AE287" s="286">
        <f>IF('3b - EUR - conv.'!AE287=0,0,'3a - EUR - local'!AE287/'3b - EUR - conv.'!AE287)</f>
        <v>0</v>
      </c>
      <c r="AF287" s="286">
        <f>IF('3b - EUR - conv.'!AF287=0,0,'3a - EUR - local'!AF287/'3b - EUR - conv.'!AF287)</f>
        <v>0</v>
      </c>
      <c r="AG287" s="286">
        <f>IF('3b - EUR - conv.'!AG287=0,0,'3a - EUR - local'!AG287/'3b - EUR - conv.'!AG287)</f>
        <v>0</v>
      </c>
      <c r="AH287" s="286">
        <f>IF('3b - EUR - conv.'!AH287=0,0,'3a - EUR - local'!AH287/'3b - EUR - conv.'!AH287)</f>
        <v>0</v>
      </c>
      <c r="AI287" s="286">
        <f>IF('3b - EUR - conv.'!AI287=0,0,'3a - EUR - local'!AI287/'3b - EUR - conv.'!AI287)</f>
        <v>0</v>
      </c>
      <c r="AJ287" s="286">
        <f>IF('3b - EUR - conv.'!AJ287=0,0,'3a - EUR - local'!AJ287/'3b - EUR - conv.'!AJ287)</f>
        <v>0</v>
      </c>
      <c r="AK287" s="286">
        <f>IF('3b - EUR - conv.'!AK287=0,0,'3a - EUR - local'!AK287/'3b - EUR - conv.'!AK287)</f>
        <v>0</v>
      </c>
      <c r="AL287" s="286">
        <f>IF('3b - EUR - conv.'!AL287=0,0,'3a - EUR - local'!AL287/'3b - EUR - conv.'!AL287)</f>
        <v>0</v>
      </c>
      <c r="AM287" s="286">
        <f>IF('3b - EUR - conv.'!AM287=0,0,'3a - EUR - local'!AM287/'3b - EUR - conv.'!AM287)</f>
        <v>0</v>
      </c>
      <c r="AN287" s="286">
        <f>IF('3b - EUR - conv.'!AN287=0,0,'3a - EUR - local'!AN287/'3b - EUR - conv.'!AN287)</f>
        <v>0</v>
      </c>
      <c r="AO287" s="286">
        <f>IF('3b - EUR - conv.'!AO287=0,0,'3a - EUR - local'!AO287/'3b - EUR - conv.'!AO287)</f>
        <v>0</v>
      </c>
      <c r="AP287" s="286">
        <f>IF('3b - EUR - conv.'!AP287=0,0,'3a - EUR - local'!AP287/'3b - EUR - conv.'!AP287)</f>
        <v>0</v>
      </c>
      <c r="AQ287" s="349"/>
    </row>
    <row r="288" spans="1:43" customFormat="1" ht="15.75" outlineLevel="2">
      <c r="A288" s="211" t="str">
        <f>A252&amp;"."&amp;A284&amp;"."&amp;A253&amp;"."&amp;B288</f>
        <v>1.d.6.4</v>
      </c>
      <c r="B288">
        <v>4</v>
      </c>
      <c r="C288" t="str">
        <f>'1-GBP'!C288</f>
        <v/>
      </c>
      <c r="M288" s="286">
        <f>IF('3b - EUR - conv.'!M288=0,0,'3a - EUR - local'!M288/'3b - EUR - conv.'!M288)</f>
        <v>0</v>
      </c>
      <c r="N288" s="286">
        <f>IF('3b - EUR - conv.'!N288=0,0,'3a - EUR - local'!N288/'3b - EUR - conv.'!N288)</f>
        <v>0</v>
      </c>
      <c r="O288" s="286">
        <f>IF('3b - EUR - conv.'!O288=0,0,'3a - EUR - local'!O288/'3b - EUR - conv.'!O288)</f>
        <v>0</v>
      </c>
      <c r="P288" s="286">
        <f>IF('3b - EUR - conv.'!P288=0,0,'3a - EUR - local'!P288/'3b - EUR - conv.'!P288)</f>
        <v>0</v>
      </c>
      <c r="Q288" s="286">
        <f>IF('3b - EUR - conv.'!Q288=0,0,'3a - EUR - local'!Q288/'3b - EUR - conv.'!Q288)</f>
        <v>0</v>
      </c>
      <c r="R288" s="286">
        <f>IF('3b - EUR - conv.'!R288=0,0,'3a - EUR - local'!R288/'3b - EUR - conv.'!R288)</f>
        <v>0</v>
      </c>
      <c r="S288" s="286">
        <f>IF('3b - EUR - conv.'!S288=0,0,'3a - EUR - local'!S288/'3b - EUR - conv.'!S288)</f>
        <v>0</v>
      </c>
      <c r="T288" s="286">
        <f>IF('3b - EUR - conv.'!T288=0,0,'3a - EUR - local'!T288/'3b - EUR - conv.'!T288)</f>
        <v>0</v>
      </c>
      <c r="U288" s="286">
        <f>IF('3b - EUR - conv.'!U288=0,0,'3a - EUR - local'!U288/'3b - EUR - conv.'!U288)</f>
        <v>0</v>
      </c>
      <c r="V288" s="286">
        <f>IF('3b - EUR - conv.'!V288=0,0,'3a - EUR - local'!V288/'3b - EUR - conv.'!V288)</f>
        <v>0</v>
      </c>
      <c r="W288" s="286">
        <f>IF('3b - EUR - conv.'!W288=0,0,'3a - EUR - local'!W288/'3b - EUR - conv.'!W288)</f>
        <v>0</v>
      </c>
      <c r="X288" s="286">
        <f>IF('3b - EUR - conv.'!X288=0,0,'3a - EUR - local'!X288/'3b - EUR - conv.'!X288)</f>
        <v>0</v>
      </c>
      <c r="Y288" s="286">
        <f>IF('3b - EUR - conv.'!Y288=0,0,'3a - EUR - local'!Y288/'3b - EUR - conv.'!Y288)</f>
        <v>0</v>
      </c>
      <c r="Z288" s="286">
        <f>IF('3b - EUR - conv.'!Z288=0,0,'3a - EUR - local'!Z288/'3b - EUR - conv.'!Z288)</f>
        <v>0</v>
      </c>
      <c r="AA288" s="286">
        <f>IF('3b - EUR - conv.'!AA288=0,0,'3a - EUR - local'!AA288/'3b - EUR - conv.'!AA288)</f>
        <v>0</v>
      </c>
      <c r="AB288" s="286">
        <f>IF('3b - EUR - conv.'!AB288=0,0,'3a - EUR - local'!AB288/'3b - EUR - conv.'!AB288)</f>
        <v>0</v>
      </c>
      <c r="AC288" s="286">
        <f>IF('3b - EUR - conv.'!AC288=0,0,'3a - EUR - local'!AC288/'3b - EUR - conv.'!AC288)</f>
        <v>0</v>
      </c>
      <c r="AD288" s="286">
        <f>IF('3b - EUR - conv.'!AD288=0,0,'3a - EUR - local'!AD288/'3b - EUR - conv.'!AD288)</f>
        <v>0</v>
      </c>
      <c r="AE288" s="286">
        <f>IF('3b - EUR - conv.'!AE288=0,0,'3a - EUR - local'!AE288/'3b - EUR - conv.'!AE288)</f>
        <v>0</v>
      </c>
      <c r="AF288" s="286">
        <f>IF('3b - EUR - conv.'!AF288=0,0,'3a - EUR - local'!AF288/'3b - EUR - conv.'!AF288)</f>
        <v>0</v>
      </c>
      <c r="AG288" s="286">
        <f>IF('3b - EUR - conv.'!AG288=0,0,'3a - EUR - local'!AG288/'3b - EUR - conv.'!AG288)</f>
        <v>0</v>
      </c>
      <c r="AH288" s="286">
        <f>IF('3b - EUR - conv.'!AH288=0,0,'3a - EUR - local'!AH288/'3b - EUR - conv.'!AH288)</f>
        <v>0</v>
      </c>
      <c r="AI288" s="286">
        <f>IF('3b - EUR - conv.'!AI288=0,0,'3a - EUR - local'!AI288/'3b - EUR - conv.'!AI288)</f>
        <v>0</v>
      </c>
      <c r="AJ288" s="286">
        <f>IF('3b - EUR - conv.'!AJ288=0,0,'3a - EUR - local'!AJ288/'3b - EUR - conv.'!AJ288)</f>
        <v>0</v>
      </c>
      <c r="AK288" s="286">
        <f>IF('3b - EUR - conv.'!AK288=0,0,'3a - EUR - local'!AK288/'3b - EUR - conv.'!AK288)</f>
        <v>0</v>
      </c>
      <c r="AL288" s="286">
        <f>IF('3b - EUR - conv.'!AL288=0,0,'3a - EUR - local'!AL288/'3b - EUR - conv.'!AL288)</f>
        <v>0</v>
      </c>
      <c r="AM288" s="286">
        <f>IF('3b - EUR - conv.'!AM288=0,0,'3a - EUR - local'!AM288/'3b - EUR - conv.'!AM288)</f>
        <v>0</v>
      </c>
      <c r="AN288" s="286">
        <f>IF('3b - EUR - conv.'!AN288=0,0,'3a - EUR - local'!AN288/'3b - EUR - conv.'!AN288)</f>
        <v>0</v>
      </c>
      <c r="AO288" s="286">
        <f>IF('3b - EUR - conv.'!AO288=0,0,'3a - EUR - local'!AO288/'3b - EUR - conv.'!AO288)</f>
        <v>0</v>
      </c>
      <c r="AP288" s="286">
        <f>IF('3b - EUR - conv.'!AP288=0,0,'3a - EUR - local'!AP288/'3b - EUR - conv.'!AP288)</f>
        <v>0</v>
      </c>
      <c r="AQ288" s="349"/>
    </row>
    <row r="289" spans="1:43" customFormat="1" ht="15.75" outlineLevel="2">
      <c r="A289" s="211" t="str">
        <f>A252&amp;"."&amp;A284&amp;"."&amp;A253&amp;"."&amp;B289</f>
        <v>1.d.6.5</v>
      </c>
      <c r="B289">
        <v>5</v>
      </c>
      <c r="C289" t="str">
        <f>'1-GBP'!C289</f>
        <v/>
      </c>
      <c r="M289" s="286">
        <f>IF('3b - EUR - conv.'!M289=0,0,'3a - EUR - local'!M289/'3b - EUR - conv.'!M289)</f>
        <v>0</v>
      </c>
      <c r="N289" s="286">
        <f>IF('3b - EUR - conv.'!N289=0,0,'3a - EUR - local'!N289/'3b - EUR - conv.'!N289)</f>
        <v>0</v>
      </c>
      <c r="O289" s="286">
        <f>IF('3b - EUR - conv.'!O289=0,0,'3a - EUR - local'!O289/'3b - EUR - conv.'!O289)</f>
        <v>0</v>
      </c>
      <c r="P289" s="286">
        <f>IF('3b - EUR - conv.'!P289=0,0,'3a - EUR - local'!P289/'3b - EUR - conv.'!P289)</f>
        <v>0</v>
      </c>
      <c r="Q289" s="286">
        <f>IF('3b - EUR - conv.'!Q289=0,0,'3a - EUR - local'!Q289/'3b - EUR - conv.'!Q289)</f>
        <v>0</v>
      </c>
      <c r="R289" s="286">
        <f>IF('3b - EUR - conv.'!R289=0,0,'3a - EUR - local'!R289/'3b - EUR - conv.'!R289)</f>
        <v>0</v>
      </c>
      <c r="S289" s="286">
        <f>IF('3b - EUR - conv.'!S289=0,0,'3a - EUR - local'!S289/'3b - EUR - conv.'!S289)</f>
        <v>0</v>
      </c>
      <c r="T289" s="286">
        <f>IF('3b - EUR - conv.'!T289=0,0,'3a - EUR - local'!T289/'3b - EUR - conv.'!T289)</f>
        <v>0</v>
      </c>
      <c r="U289" s="286">
        <f>IF('3b - EUR - conv.'!U289=0,0,'3a - EUR - local'!U289/'3b - EUR - conv.'!U289)</f>
        <v>0</v>
      </c>
      <c r="V289" s="286">
        <f>IF('3b - EUR - conv.'!V289=0,0,'3a - EUR - local'!V289/'3b - EUR - conv.'!V289)</f>
        <v>0</v>
      </c>
      <c r="W289" s="286">
        <f>IF('3b - EUR - conv.'!W289=0,0,'3a - EUR - local'!W289/'3b - EUR - conv.'!W289)</f>
        <v>0</v>
      </c>
      <c r="X289" s="286">
        <f>IF('3b - EUR - conv.'!X289=0,0,'3a - EUR - local'!X289/'3b - EUR - conv.'!X289)</f>
        <v>0</v>
      </c>
      <c r="Y289" s="286">
        <f>IF('3b - EUR - conv.'!Y289=0,0,'3a - EUR - local'!Y289/'3b - EUR - conv.'!Y289)</f>
        <v>0</v>
      </c>
      <c r="Z289" s="286">
        <f>IF('3b - EUR - conv.'!Z289=0,0,'3a - EUR - local'!Z289/'3b - EUR - conv.'!Z289)</f>
        <v>0</v>
      </c>
      <c r="AA289" s="286">
        <f>IF('3b - EUR - conv.'!AA289=0,0,'3a - EUR - local'!AA289/'3b - EUR - conv.'!AA289)</f>
        <v>0</v>
      </c>
      <c r="AB289" s="286">
        <f>IF('3b - EUR - conv.'!AB289=0,0,'3a - EUR - local'!AB289/'3b - EUR - conv.'!AB289)</f>
        <v>0</v>
      </c>
      <c r="AC289" s="286">
        <f>IF('3b - EUR - conv.'!AC289=0,0,'3a - EUR - local'!AC289/'3b - EUR - conv.'!AC289)</f>
        <v>0</v>
      </c>
      <c r="AD289" s="286">
        <f>IF('3b - EUR - conv.'!AD289=0,0,'3a - EUR - local'!AD289/'3b - EUR - conv.'!AD289)</f>
        <v>0</v>
      </c>
      <c r="AE289" s="286">
        <f>IF('3b - EUR - conv.'!AE289=0,0,'3a - EUR - local'!AE289/'3b - EUR - conv.'!AE289)</f>
        <v>0</v>
      </c>
      <c r="AF289" s="286">
        <f>IF('3b - EUR - conv.'!AF289=0,0,'3a - EUR - local'!AF289/'3b - EUR - conv.'!AF289)</f>
        <v>0</v>
      </c>
      <c r="AG289" s="286">
        <f>IF('3b - EUR - conv.'!AG289=0,0,'3a - EUR - local'!AG289/'3b - EUR - conv.'!AG289)</f>
        <v>0</v>
      </c>
      <c r="AH289" s="286">
        <f>IF('3b - EUR - conv.'!AH289=0,0,'3a - EUR - local'!AH289/'3b - EUR - conv.'!AH289)</f>
        <v>0</v>
      </c>
      <c r="AI289" s="286">
        <f>IF('3b - EUR - conv.'!AI289=0,0,'3a - EUR - local'!AI289/'3b - EUR - conv.'!AI289)</f>
        <v>0</v>
      </c>
      <c r="AJ289" s="286">
        <f>IF('3b - EUR - conv.'!AJ289=0,0,'3a - EUR - local'!AJ289/'3b - EUR - conv.'!AJ289)</f>
        <v>0</v>
      </c>
      <c r="AK289" s="286">
        <f>IF('3b - EUR - conv.'!AK289=0,0,'3a - EUR - local'!AK289/'3b - EUR - conv.'!AK289)</f>
        <v>0</v>
      </c>
      <c r="AL289" s="286">
        <f>IF('3b - EUR - conv.'!AL289=0,0,'3a - EUR - local'!AL289/'3b - EUR - conv.'!AL289)</f>
        <v>0</v>
      </c>
      <c r="AM289" s="286">
        <f>IF('3b - EUR - conv.'!AM289=0,0,'3a - EUR - local'!AM289/'3b - EUR - conv.'!AM289)</f>
        <v>0</v>
      </c>
      <c r="AN289" s="286">
        <f>IF('3b - EUR - conv.'!AN289=0,0,'3a - EUR - local'!AN289/'3b - EUR - conv.'!AN289)</f>
        <v>0</v>
      </c>
      <c r="AO289" s="286">
        <f>IF('3b - EUR - conv.'!AO289=0,0,'3a - EUR - local'!AO289/'3b - EUR - conv.'!AO289)</f>
        <v>0</v>
      </c>
      <c r="AP289" s="286">
        <f>IF('3b - EUR - conv.'!AP289=0,0,'3a - EUR - local'!AP289/'3b - EUR - conv.'!AP289)</f>
        <v>0</v>
      </c>
      <c r="AQ289" s="349"/>
    </row>
    <row r="290" spans="1:43" customFormat="1" ht="15.75" outlineLevel="2">
      <c r="A290" s="211" t="str">
        <f>A252&amp;"."&amp;A284&amp;"."&amp;A253&amp;"."&amp;B290</f>
        <v>1.d.6.6</v>
      </c>
      <c r="B290">
        <v>6</v>
      </c>
      <c r="C290" t="str">
        <f>'1-GBP'!C290</f>
        <v/>
      </c>
      <c r="M290" s="286">
        <f>IF('3b - EUR - conv.'!M290=0,0,'3a - EUR - local'!M290/'3b - EUR - conv.'!M290)</f>
        <v>0</v>
      </c>
      <c r="N290" s="286">
        <f>IF('3b - EUR - conv.'!N290=0,0,'3a - EUR - local'!N290/'3b - EUR - conv.'!N290)</f>
        <v>0</v>
      </c>
      <c r="O290" s="286">
        <f>IF('3b - EUR - conv.'!O290=0,0,'3a - EUR - local'!O290/'3b - EUR - conv.'!O290)</f>
        <v>0</v>
      </c>
      <c r="P290" s="286">
        <f>IF('3b - EUR - conv.'!P290=0,0,'3a - EUR - local'!P290/'3b - EUR - conv.'!P290)</f>
        <v>0</v>
      </c>
      <c r="Q290" s="286">
        <f>IF('3b - EUR - conv.'!Q290=0,0,'3a - EUR - local'!Q290/'3b - EUR - conv.'!Q290)</f>
        <v>0</v>
      </c>
      <c r="R290" s="286">
        <f>IF('3b - EUR - conv.'!R290=0,0,'3a - EUR - local'!R290/'3b - EUR - conv.'!R290)</f>
        <v>0</v>
      </c>
      <c r="S290" s="286">
        <f>IF('3b - EUR - conv.'!S290=0,0,'3a - EUR - local'!S290/'3b - EUR - conv.'!S290)</f>
        <v>0</v>
      </c>
      <c r="T290" s="286">
        <f>IF('3b - EUR - conv.'!T290=0,0,'3a - EUR - local'!T290/'3b - EUR - conv.'!T290)</f>
        <v>0</v>
      </c>
      <c r="U290" s="286">
        <f>IF('3b - EUR - conv.'!U290=0,0,'3a - EUR - local'!U290/'3b - EUR - conv.'!U290)</f>
        <v>0</v>
      </c>
      <c r="V290" s="286">
        <f>IF('3b - EUR - conv.'!V290=0,0,'3a - EUR - local'!V290/'3b - EUR - conv.'!V290)</f>
        <v>0</v>
      </c>
      <c r="W290" s="286">
        <f>IF('3b - EUR - conv.'!W290=0,0,'3a - EUR - local'!W290/'3b - EUR - conv.'!W290)</f>
        <v>0</v>
      </c>
      <c r="X290" s="286">
        <f>IF('3b - EUR - conv.'!X290=0,0,'3a - EUR - local'!X290/'3b - EUR - conv.'!X290)</f>
        <v>0</v>
      </c>
      <c r="Y290" s="286">
        <f>IF('3b - EUR - conv.'!Y290=0,0,'3a - EUR - local'!Y290/'3b - EUR - conv.'!Y290)</f>
        <v>0</v>
      </c>
      <c r="Z290" s="286">
        <f>IF('3b - EUR - conv.'!Z290=0,0,'3a - EUR - local'!Z290/'3b - EUR - conv.'!Z290)</f>
        <v>0</v>
      </c>
      <c r="AA290" s="286">
        <f>IF('3b - EUR - conv.'!AA290=0,0,'3a - EUR - local'!AA290/'3b - EUR - conv.'!AA290)</f>
        <v>0</v>
      </c>
      <c r="AB290" s="286">
        <f>IF('3b - EUR - conv.'!AB290=0,0,'3a - EUR - local'!AB290/'3b - EUR - conv.'!AB290)</f>
        <v>0</v>
      </c>
      <c r="AC290" s="286">
        <f>IF('3b - EUR - conv.'!AC290=0,0,'3a - EUR - local'!AC290/'3b - EUR - conv.'!AC290)</f>
        <v>0</v>
      </c>
      <c r="AD290" s="286">
        <f>IF('3b - EUR - conv.'!AD290=0,0,'3a - EUR - local'!AD290/'3b - EUR - conv.'!AD290)</f>
        <v>0</v>
      </c>
      <c r="AE290" s="286">
        <f>IF('3b - EUR - conv.'!AE290=0,0,'3a - EUR - local'!AE290/'3b - EUR - conv.'!AE290)</f>
        <v>0</v>
      </c>
      <c r="AF290" s="286">
        <f>IF('3b - EUR - conv.'!AF290=0,0,'3a - EUR - local'!AF290/'3b - EUR - conv.'!AF290)</f>
        <v>0</v>
      </c>
      <c r="AG290" s="286">
        <f>IF('3b - EUR - conv.'!AG290=0,0,'3a - EUR - local'!AG290/'3b - EUR - conv.'!AG290)</f>
        <v>0</v>
      </c>
      <c r="AH290" s="286">
        <f>IF('3b - EUR - conv.'!AH290=0,0,'3a - EUR - local'!AH290/'3b - EUR - conv.'!AH290)</f>
        <v>0</v>
      </c>
      <c r="AI290" s="286">
        <f>IF('3b - EUR - conv.'!AI290=0,0,'3a - EUR - local'!AI290/'3b - EUR - conv.'!AI290)</f>
        <v>0</v>
      </c>
      <c r="AJ290" s="286">
        <f>IF('3b - EUR - conv.'!AJ290=0,0,'3a - EUR - local'!AJ290/'3b - EUR - conv.'!AJ290)</f>
        <v>0</v>
      </c>
      <c r="AK290" s="286">
        <f>IF('3b - EUR - conv.'!AK290=0,0,'3a - EUR - local'!AK290/'3b - EUR - conv.'!AK290)</f>
        <v>0</v>
      </c>
      <c r="AL290" s="286">
        <f>IF('3b - EUR - conv.'!AL290=0,0,'3a - EUR - local'!AL290/'3b - EUR - conv.'!AL290)</f>
        <v>0</v>
      </c>
      <c r="AM290" s="286">
        <f>IF('3b - EUR - conv.'!AM290=0,0,'3a - EUR - local'!AM290/'3b - EUR - conv.'!AM290)</f>
        <v>0</v>
      </c>
      <c r="AN290" s="286">
        <f>IF('3b - EUR - conv.'!AN290=0,0,'3a - EUR - local'!AN290/'3b - EUR - conv.'!AN290)</f>
        <v>0</v>
      </c>
      <c r="AO290" s="286">
        <f>IF('3b - EUR - conv.'!AO290=0,0,'3a - EUR - local'!AO290/'3b - EUR - conv.'!AO290)</f>
        <v>0</v>
      </c>
      <c r="AP290" s="286">
        <f>IF('3b - EUR - conv.'!AP290=0,0,'3a - EUR - local'!AP290/'3b - EUR - conv.'!AP290)</f>
        <v>0</v>
      </c>
      <c r="AQ290" s="349"/>
    </row>
    <row r="291" spans="1:43" customFormat="1" ht="15.75" outlineLevel="2">
      <c r="A291" s="211" t="str">
        <f>A252&amp;"."&amp;A284&amp;"."&amp;A253&amp;"."&amp;B291</f>
        <v>1.d.6.7</v>
      </c>
      <c r="B291">
        <v>7</v>
      </c>
      <c r="C291" t="str">
        <f>'1-GBP'!C291</f>
        <v/>
      </c>
      <c r="M291" s="286">
        <f>IF('3b - EUR - conv.'!M291=0,0,'3a - EUR - local'!M291/'3b - EUR - conv.'!M291)</f>
        <v>0</v>
      </c>
      <c r="N291" s="286">
        <f>IF('3b - EUR - conv.'!N291=0,0,'3a - EUR - local'!N291/'3b - EUR - conv.'!N291)</f>
        <v>0</v>
      </c>
      <c r="O291" s="286">
        <f>IF('3b - EUR - conv.'!O291=0,0,'3a - EUR - local'!O291/'3b - EUR - conv.'!O291)</f>
        <v>0</v>
      </c>
      <c r="P291" s="286">
        <f>IF('3b - EUR - conv.'!P291=0,0,'3a - EUR - local'!P291/'3b - EUR - conv.'!P291)</f>
        <v>0</v>
      </c>
      <c r="Q291" s="286">
        <f>IF('3b - EUR - conv.'!Q291=0,0,'3a - EUR - local'!Q291/'3b - EUR - conv.'!Q291)</f>
        <v>0</v>
      </c>
      <c r="R291" s="286">
        <f>IF('3b - EUR - conv.'!R291=0,0,'3a - EUR - local'!R291/'3b - EUR - conv.'!R291)</f>
        <v>0</v>
      </c>
      <c r="S291" s="286">
        <f>IF('3b - EUR - conv.'!S291=0,0,'3a - EUR - local'!S291/'3b - EUR - conv.'!S291)</f>
        <v>0</v>
      </c>
      <c r="T291" s="286">
        <f>IF('3b - EUR - conv.'!T291=0,0,'3a - EUR - local'!T291/'3b - EUR - conv.'!T291)</f>
        <v>0</v>
      </c>
      <c r="U291" s="286">
        <f>IF('3b - EUR - conv.'!U291=0,0,'3a - EUR - local'!U291/'3b - EUR - conv.'!U291)</f>
        <v>0</v>
      </c>
      <c r="V291" s="286">
        <f>IF('3b - EUR - conv.'!V291=0,0,'3a - EUR - local'!V291/'3b - EUR - conv.'!V291)</f>
        <v>0</v>
      </c>
      <c r="W291" s="286">
        <f>IF('3b - EUR - conv.'!W291=0,0,'3a - EUR - local'!W291/'3b - EUR - conv.'!W291)</f>
        <v>0</v>
      </c>
      <c r="X291" s="286">
        <f>IF('3b - EUR - conv.'!X291=0,0,'3a - EUR - local'!X291/'3b - EUR - conv.'!X291)</f>
        <v>0</v>
      </c>
      <c r="Y291" s="286">
        <f>IF('3b - EUR - conv.'!Y291=0,0,'3a - EUR - local'!Y291/'3b - EUR - conv.'!Y291)</f>
        <v>0</v>
      </c>
      <c r="Z291" s="286">
        <f>IF('3b - EUR - conv.'!Z291=0,0,'3a - EUR - local'!Z291/'3b - EUR - conv.'!Z291)</f>
        <v>0</v>
      </c>
      <c r="AA291" s="286">
        <f>IF('3b - EUR - conv.'!AA291=0,0,'3a - EUR - local'!AA291/'3b - EUR - conv.'!AA291)</f>
        <v>0</v>
      </c>
      <c r="AB291" s="286">
        <f>IF('3b - EUR - conv.'!AB291=0,0,'3a - EUR - local'!AB291/'3b - EUR - conv.'!AB291)</f>
        <v>0</v>
      </c>
      <c r="AC291" s="286">
        <f>IF('3b - EUR - conv.'!AC291=0,0,'3a - EUR - local'!AC291/'3b - EUR - conv.'!AC291)</f>
        <v>0</v>
      </c>
      <c r="AD291" s="286">
        <f>IF('3b - EUR - conv.'!AD291=0,0,'3a - EUR - local'!AD291/'3b - EUR - conv.'!AD291)</f>
        <v>0</v>
      </c>
      <c r="AE291" s="286">
        <f>IF('3b - EUR - conv.'!AE291=0,0,'3a - EUR - local'!AE291/'3b - EUR - conv.'!AE291)</f>
        <v>0</v>
      </c>
      <c r="AF291" s="286">
        <f>IF('3b - EUR - conv.'!AF291=0,0,'3a - EUR - local'!AF291/'3b - EUR - conv.'!AF291)</f>
        <v>0</v>
      </c>
      <c r="AG291" s="286">
        <f>IF('3b - EUR - conv.'!AG291=0,0,'3a - EUR - local'!AG291/'3b - EUR - conv.'!AG291)</f>
        <v>0</v>
      </c>
      <c r="AH291" s="286">
        <f>IF('3b - EUR - conv.'!AH291=0,0,'3a - EUR - local'!AH291/'3b - EUR - conv.'!AH291)</f>
        <v>0</v>
      </c>
      <c r="AI291" s="286">
        <f>IF('3b - EUR - conv.'!AI291=0,0,'3a - EUR - local'!AI291/'3b - EUR - conv.'!AI291)</f>
        <v>0</v>
      </c>
      <c r="AJ291" s="286">
        <f>IF('3b - EUR - conv.'!AJ291=0,0,'3a - EUR - local'!AJ291/'3b - EUR - conv.'!AJ291)</f>
        <v>0</v>
      </c>
      <c r="AK291" s="286">
        <f>IF('3b - EUR - conv.'!AK291=0,0,'3a - EUR - local'!AK291/'3b - EUR - conv.'!AK291)</f>
        <v>0</v>
      </c>
      <c r="AL291" s="286">
        <f>IF('3b - EUR - conv.'!AL291=0,0,'3a - EUR - local'!AL291/'3b - EUR - conv.'!AL291)</f>
        <v>0</v>
      </c>
      <c r="AM291" s="286">
        <f>IF('3b - EUR - conv.'!AM291=0,0,'3a - EUR - local'!AM291/'3b - EUR - conv.'!AM291)</f>
        <v>0</v>
      </c>
      <c r="AN291" s="286">
        <f>IF('3b - EUR - conv.'!AN291=0,0,'3a - EUR - local'!AN291/'3b - EUR - conv.'!AN291)</f>
        <v>0</v>
      </c>
      <c r="AO291" s="286">
        <f>IF('3b - EUR - conv.'!AO291=0,0,'3a - EUR - local'!AO291/'3b - EUR - conv.'!AO291)</f>
        <v>0</v>
      </c>
      <c r="AP291" s="286">
        <f>IF('3b - EUR - conv.'!AP291=0,0,'3a - EUR - local'!AP291/'3b - EUR - conv.'!AP291)</f>
        <v>0</v>
      </c>
      <c r="AQ291" s="349"/>
    </row>
    <row r="292" spans="1:43" customFormat="1" ht="15.75" outlineLevel="2">
      <c r="A292" s="211" t="str">
        <f>A252&amp;"."&amp;A284&amp;"."&amp;A253&amp;"."&amp;B292</f>
        <v>1.d.6.8</v>
      </c>
      <c r="B292">
        <v>8</v>
      </c>
      <c r="C292" t="str">
        <f>'1-GBP'!C292</f>
        <v/>
      </c>
      <c r="M292" s="286">
        <f>IF('3b - EUR - conv.'!M292=0,0,'3a - EUR - local'!M292/'3b - EUR - conv.'!M292)</f>
        <v>0</v>
      </c>
      <c r="N292" s="286">
        <f>IF('3b - EUR - conv.'!N292=0,0,'3a - EUR - local'!N292/'3b - EUR - conv.'!N292)</f>
        <v>0</v>
      </c>
      <c r="O292" s="286">
        <f>IF('3b - EUR - conv.'!O292=0,0,'3a - EUR - local'!O292/'3b - EUR - conv.'!O292)</f>
        <v>0</v>
      </c>
      <c r="P292" s="286">
        <f>IF('3b - EUR - conv.'!P292=0,0,'3a - EUR - local'!P292/'3b - EUR - conv.'!P292)</f>
        <v>0</v>
      </c>
      <c r="Q292" s="286">
        <f>IF('3b - EUR - conv.'!Q292=0,0,'3a - EUR - local'!Q292/'3b - EUR - conv.'!Q292)</f>
        <v>0</v>
      </c>
      <c r="R292" s="286">
        <f>IF('3b - EUR - conv.'!R292=0,0,'3a - EUR - local'!R292/'3b - EUR - conv.'!R292)</f>
        <v>0</v>
      </c>
      <c r="S292" s="286">
        <f>IF('3b - EUR - conv.'!S292=0,0,'3a - EUR - local'!S292/'3b - EUR - conv.'!S292)</f>
        <v>0</v>
      </c>
      <c r="T292" s="286">
        <f>IF('3b - EUR - conv.'!T292=0,0,'3a - EUR - local'!T292/'3b - EUR - conv.'!T292)</f>
        <v>0</v>
      </c>
      <c r="U292" s="286">
        <f>IF('3b - EUR - conv.'!U292=0,0,'3a - EUR - local'!U292/'3b - EUR - conv.'!U292)</f>
        <v>0</v>
      </c>
      <c r="V292" s="286">
        <f>IF('3b - EUR - conv.'!V292=0,0,'3a - EUR - local'!V292/'3b - EUR - conv.'!V292)</f>
        <v>0</v>
      </c>
      <c r="W292" s="286">
        <f>IF('3b - EUR - conv.'!W292=0,0,'3a - EUR - local'!W292/'3b - EUR - conv.'!W292)</f>
        <v>0</v>
      </c>
      <c r="X292" s="286">
        <f>IF('3b - EUR - conv.'!X292=0,0,'3a - EUR - local'!X292/'3b - EUR - conv.'!X292)</f>
        <v>0</v>
      </c>
      <c r="Y292" s="286">
        <f>IF('3b - EUR - conv.'!Y292=0,0,'3a - EUR - local'!Y292/'3b - EUR - conv.'!Y292)</f>
        <v>0</v>
      </c>
      <c r="Z292" s="286">
        <f>IF('3b - EUR - conv.'!Z292=0,0,'3a - EUR - local'!Z292/'3b - EUR - conv.'!Z292)</f>
        <v>0</v>
      </c>
      <c r="AA292" s="286">
        <f>IF('3b - EUR - conv.'!AA292=0,0,'3a - EUR - local'!AA292/'3b - EUR - conv.'!AA292)</f>
        <v>0</v>
      </c>
      <c r="AB292" s="286">
        <f>IF('3b - EUR - conv.'!AB292=0,0,'3a - EUR - local'!AB292/'3b - EUR - conv.'!AB292)</f>
        <v>0</v>
      </c>
      <c r="AC292" s="286">
        <f>IF('3b - EUR - conv.'!AC292=0,0,'3a - EUR - local'!AC292/'3b - EUR - conv.'!AC292)</f>
        <v>0</v>
      </c>
      <c r="AD292" s="286">
        <f>IF('3b - EUR - conv.'!AD292=0,0,'3a - EUR - local'!AD292/'3b - EUR - conv.'!AD292)</f>
        <v>0</v>
      </c>
      <c r="AE292" s="286">
        <f>IF('3b - EUR - conv.'!AE292=0,0,'3a - EUR - local'!AE292/'3b - EUR - conv.'!AE292)</f>
        <v>0</v>
      </c>
      <c r="AF292" s="286">
        <f>IF('3b - EUR - conv.'!AF292=0,0,'3a - EUR - local'!AF292/'3b - EUR - conv.'!AF292)</f>
        <v>0</v>
      </c>
      <c r="AG292" s="286">
        <f>IF('3b - EUR - conv.'!AG292=0,0,'3a - EUR - local'!AG292/'3b - EUR - conv.'!AG292)</f>
        <v>0</v>
      </c>
      <c r="AH292" s="286">
        <f>IF('3b - EUR - conv.'!AH292=0,0,'3a - EUR - local'!AH292/'3b - EUR - conv.'!AH292)</f>
        <v>0</v>
      </c>
      <c r="AI292" s="286">
        <f>IF('3b - EUR - conv.'!AI292=0,0,'3a - EUR - local'!AI292/'3b - EUR - conv.'!AI292)</f>
        <v>0</v>
      </c>
      <c r="AJ292" s="286">
        <f>IF('3b - EUR - conv.'!AJ292=0,0,'3a - EUR - local'!AJ292/'3b - EUR - conv.'!AJ292)</f>
        <v>0</v>
      </c>
      <c r="AK292" s="286">
        <f>IF('3b - EUR - conv.'!AK292=0,0,'3a - EUR - local'!AK292/'3b - EUR - conv.'!AK292)</f>
        <v>0</v>
      </c>
      <c r="AL292" s="286">
        <f>IF('3b - EUR - conv.'!AL292=0,0,'3a - EUR - local'!AL292/'3b - EUR - conv.'!AL292)</f>
        <v>0</v>
      </c>
      <c r="AM292" s="286">
        <f>IF('3b - EUR - conv.'!AM292=0,0,'3a - EUR - local'!AM292/'3b - EUR - conv.'!AM292)</f>
        <v>0</v>
      </c>
      <c r="AN292" s="286">
        <f>IF('3b - EUR - conv.'!AN292=0,0,'3a - EUR - local'!AN292/'3b - EUR - conv.'!AN292)</f>
        <v>0</v>
      </c>
      <c r="AO292" s="286">
        <f>IF('3b - EUR - conv.'!AO292=0,0,'3a - EUR - local'!AO292/'3b - EUR - conv.'!AO292)</f>
        <v>0</v>
      </c>
      <c r="AP292" s="286">
        <f>IF('3b - EUR - conv.'!AP292=0,0,'3a - EUR - local'!AP292/'3b - EUR - conv.'!AP292)</f>
        <v>0</v>
      </c>
      <c r="AQ292" s="349"/>
    </row>
    <row r="293" spans="1:43" customFormat="1" ht="15.75" outlineLevel="2">
      <c r="A293" s="211" t="str">
        <f>A252&amp;"."&amp;A284&amp;"."&amp;A253&amp;"."&amp;B293</f>
        <v>1.d.6.9</v>
      </c>
      <c r="B293">
        <v>9</v>
      </c>
      <c r="C293" t="str">
        <f>'1-GBP'!C293</f>
        <v/>
      </c>
      <c r="M293" s="286">
        <f>IF('3b - EUR - conv.'!M293=0,0,'3a - EUR - local'!M293/'3b - EUR - conv.'!M293)</f>
        <v>0</v>
      </c>
      <c r="N293" s="286">
        <f>IF('3b - EUR - conv.'!N293=0,0,'3a - EUR - local'!N293/'3b - EUR - conv.'!N293)</f>
        <v>0</v>
      </c>
      <c r="O293" s="286">
        <f>IF('3b - EUR - conv.'!O293=0,0,'3a - EUR - local'!O293/'3b - EUR - conv.'!O293)</f>
        <v>0</v>
      </c>
      <c r="P293" s="286">
        <f>IF('3b - EUR - conv.'!P293=0,0,'3a - EUR - local'!P293/'3b - EUR - conv.'!P293)</f>
        <v>0</v>
      </c>
      <c r="Q293" s="286">
        <f>IF('3b - EUR - conv.'!Q293=0,0,'3a - EUR - local'!Q293/'3b - EUR - conv.'!Q293)</f>
        <v>0</v>
      </c>
      <c r="R293" s="286">
        <f>IF('3b - EUR - conv.'!R293=0,0,'3a - EUR - local'!R293/'3b - EUR - conv.'!R293)</f>
        <v>0</v>
      </c>
      <c r="S293" s="286">
        <f>IF('3b - EUR - conv.'!S293=0,0,'3a - EUR - local'!S293/'3b - EUR - conv.'!S293)</f>
        <v>0</v>
      </c>
      <c r="T293" s="286">
        <f>IF('3b - EUR - conv.'!T293=0,0,'3a - EUR - local'!T293/'3b - EUR - conv.'!T293)</f>
        <v>0</v>
      </c>
      <c r="U293" s="286">
        <f>IF('3b - EUR - conv.'!U293=0,0,'3a - EUR - local'!U293/'3b - EUR - conv.'!U293)</f>
        <v>0</v>
      </c>
      <c r="V293" s="286">
        <f>IF('3b - EUR - conv.'!V293=0,0,'3a - EUR - local'!V293/'3b - EUR - conv.'!V293)</f>
        <v>0</v>
      </c>
      <c r="W293" s="286">
        <f>IF('3b - EUR - conv.'!W293=0,0,'3a - EUR - local'!W293/'3b - EUR - conv.'!W293)</f>
        <v>0</v>
      </c>
      <c r="X293" s="286">
        <f>IF('3b - EUR - conv.'!X293=0,0,'3a - EUR - local'!X293/'3b - EUR - conv.'!X293)</f>
        <v>0</v>
      </c>
      <c r="Y293" s="286">
        <f>IF('3b - EUR - conv.'!Y293=0,0,'3a - EUR - local'!Y293/'3b - EUR - conv.'!Y293)</f>
        <v>0</v>
      </c>
      <c r="Z293" s="286">
        <f>IF('3b - EUR - conv.'!Z293=0,0,'3a - EUR - local'!Z293/'3b - EUR - conv.'!Z293)</f>
        <v>0</v>
      </c>
      <c r="AA293" s="286">
        <f>IF('3b - EUR - conv.'!AA293=0,0,'3a - EUR - local'!AA293/'3b - EUR - conv.'!AA293)</f>
        <v>0</v>
      </c>
      <c r="AB293" s="286">
        <f>IF('3b - EUR - conv.'!AB293=0,0,'3a - EUR - local'!AB293/'3b - EUR - conv.'!AB293)</f>
        <v>0</v>
      </c>
      <c r="AC293" s="286">
        <f>IF('3b - EUR - conv.'!AC293=0,0,'3a - EUR - local'!AC293/'3b - EUR - conv.'!AC293)</f>
        <v>0</v>
      </c>
      <c r="AD293" s="286">
        <f>IF('3b - EUR - conv.'!AD293=0,0,'3a - EUR - local'!AD293/'3b - EUR - conv.'!AD293)</f>
        <v>0</v>
      </c>
      <c r="AE293" s="286">
        <f>IF('3b - EUR - conv.'!AE293=0,0,'3a - EUR - local'!AE293/'3b - EUR - conv.'!AE293)</f>
        <v>0</v>
      </c>
      <c r="AF293" s="286">
        <f>IF('3b - EUR - conv.'!AF293=0,0,'3a - EUR - local'!AF293/'3b - EUR - conv.'!AF293)</f>
        <v>0</v>
      </c>
      <c r="AG293" s="286">
        <f>IF('3b - EUR - conv.'!AG293=0,0,'3a - EUR - local'!AG293/'3b - EUR - conv.'!AG293)</f>
        <v>0</v>
      </c>
      <c r="AH293" s="286">
        <f>IF('3b - EUR - conv.'!AH293=0,0,'3a - EUR - local'!AH293/'3b - EUR - conv.'!AH293)</f>
        <v>0</v>
      </c>
      <c r="AI293" s="286">
        <f>IF('3b - EUR - conv.'!AI293=0,0,'3a - EUR - local'!AI293/'3b - EUR - conv.'!AI293)</f>
        <v>0</v>
      </c>
      <c r="AJ293" s="286">
        <f>IF('3b - EUR - conv.'!AJ293=0,0,'3a - EUR - local'!AJ293/'3b - EUR - conv.'!AJ293)</f>
        <v>0</v>
      </c>
      <c r="AK293" s="286">
        <f>IF('3b - EUR - conv.'!AK293=0,0,'3a - EUR - local'!AK293/'3b - EUR - conv.'!AK293)</f>
        <v>0</v>
      </c>
      <c r="AL293" s="286">
        <f>IF('3b - EUR - conv.'!AL293=0,0,'3a - EUR - local'!AL293/'3b - EUR - conv.'!AL293)</f>
        <v>0</v>
      </c>
      <c r="AM293" s="286">
        <f>IF('3b - EUR - conv.'!AM293=0,0,'3a - EUR - local'!AM293/'3b - EUR - conv.'!AM293)</f>
        <v>0</v>
      </c>
      <c r="AN293" s="286">
        <f>IF('3b - EUR - conv.'!AN293=0,0,'3a - EUR - local'!AN293/'3b - EUR - conv.'!AN293)</f>
        <v>0</v>
      </c>
      <c r="AO293" s="286">
        <f>IF('3b - EUR - conv.'!AO293=0,0,'3a - EUR - local'!AO293/'3b - EUR - conv.'!AO293)</f>
        <v>0</v>
      </c>
      <c r="AP293" s="286">
        <f>IF('3b - EUR - conv.'!AP293=0,0,'3a - EUR - local'!AP293/'3b - EUR - conv.'!AP293)</f>
        <v>0</v>
      </c>
      <c r="AQ293" s="349"/>
    </row>
    <row r="294" spans="1:43" customFormat="1" ht="15.75" outlineLevel="2">
      <c r="A294" s="211" t="str">
        <f>A252&amp;"."&amp;A284&amp;"."&amp;A253&amp;"."&amp;B294</f>
        <v>1.d.6.10</v>
      </c>
      <c r="B294">
        <v>10</v>
      </c>
      <c r="C294" t="str">
        <f>'1-GBP'!C294</f>
        <v/>
      </c>
      <c r="M294" s="286">
        <f>IF('3b - EUR - conv.'!M294=0,0,'3a - EUR - local'!M294/'3b - EUR - conv.'!M294)</f>
        <v>0</v>
      </c>
      <c r="N294" s="286">
        <f>IF('3b - EUR - conv.'!N294=0,0,'3a - EUR - local'!N294/'3b - EUR - conv.'!N294)</f>
        <v>0</v>
      </c>
      <c r="O294" s="286">
        <f>IF('3b - EUR - conv.'!O294=0,0,'3a - EUR - local'!O294/'3b - EUR - conv.'!O294)</f>
        <v>0</v>
      </c>
      <c r="P294" s="286">
        <f>IF('3b - EUR - conv.'!P294=0,0,'3a - EUR - local'!P294/'3b - EUR - conv.'!P294)</f>
        <v>0</v>
      </c>
      <c r="Q294" s="286">
        <f>IF('3b - EUR - conv.'!Q294=0,0,'3a - EUR - local'!Q294/'3b - EUR - conv.'!Q294)</f>
        <v>0</v>
      </c>
      <c r="R294" s="286">
        <f>IF('3b - EUR - conv.'!R294=0,0,'3a - EUR - local'!R294/'3b - EUR - conv.'!R294)</f>
        <v>0</v>
      </c>
      <c r="S294" s="286">
        <f>IF('3b - EUR - conv.'!S294=0,0,'3a - EUR - local'!S294/'3b - EUR - conv.'!S294)</f>
        <v>0</v>
      </c>
      <c r="T294" s="286">
        <f>IF('3b - EUR - conv.'!T294=0,0,'3a - EUR - local'!T294/'3b - EUR - conv.'!T294)</f>
        <v>0</v>
      </c>
      <c r="U294" s="286">
        <f>IF('3b - EUR - conv.'!U294=0,0,'3a - EUR - local'!U294/'3b - EUR - conv.'!U294)</f>
        <v>0</v>
      </c>
      <c r="V294" s="286">
        <f>IF('3b - EUR - conv.'!V294=0,0,'3a - EUR - local'!V294/'3b - EUR - conv.'!V294)</f>
        <v>0</v>
      </c>
      <c r="W294" s="286">
        <f>IF('3b - EUR - conv.'!W294=0,0,'3a - EUR - local'!W294/'3b - EUR - conv.'!W294)</f>
        <v>0</v>
      </c>
      <c r="X294" s="286">
        <f>IF('3b - EUR - conv.'!X294=0,0,'3a - EUR - local'!X294/'3b - EUR - conv.'!X294)</f>
        <v>0</v>
      </c>
      <c r="Y294" s="286">
        <f>IF('3b - EUR - conv.'!Y294=0,0,'3a - EUR - local'!Y294/'3b - EUR - conv.'!Y294)</f>
        <v>0</v>
      </c>
      <c r="Z294" s="286">
        <f>IF('3b - EUR - conv.'!Z294=0,0,'3a - EUR - local'!Z294/'3b - EUR - conv.'!Z294)</f>
        <v>0</v>
      </c>
      <c r="AA294" s="286">
        <f>IF('3b - EUR - conv.'!AA294=0,0,'3a - EUR - local'!AA294/'3b - EUR - conv.'!AA294)</f>
        <v>0</v>
      </c>
      <c r="AB294" s="286">
        <f>IF('3b - EUR - conv.'!AB294=0,0,'3a - EUR - local'!AB294/'3b - EUR - conv.'!AB294)</f>
        <v>0</v>
      </c>
      <c r="AC294" s="286">
        <f>IF('3b - EUR - conv.'!AC294=0,0,'3a - EUR - local'!AC294/'3b - EUR - conv.'!AC294)</f>
        <v>0</v>
      </c>
      <c r="AD294" s="286">
        <f>IF('3b - EUR - conv.'!AD294=0,0,'3a - EUR - local'!AD294/'3b - EUR - conv.'!AD294)</f>
        <v>0</v>
      </c>
      <c r="AE294" s="286">
        <f>IF('3b - EUR - conv.'!AE294=0,0,'3a - EUR - local'!AE294/'3b - EUR - conv.'!AE294)</f>
        <v>0</v>
      </c>
      <c r="AF294" s="286">
        <f>IF('3b - EUR - conv.'!AF294=0,0,'3a - EUR - local'!AF294/'3b - EUR - conv.'!AF294)</f>
        <v>0</v>
      </c>
      <c r="AG294" s="286">
        <f>IF('3b - EUR - conv.'!AG294=0,0,'3a - EUR - local'!AG294/'3b - EUR - conv.'!AG294)</f>
        <v>0</v>
      </c>
      <c r="AH294" s="286">
        <f>IF('3b - EUR - conv.'!AH294=0,0,'3a - EUR - local'!AH294/'3b - EUR - conv.'!AH294)</f>
        <v>0</v>
      </c>
      <c r="AI294" s="286">
        <f>IF('3b - EUR - conv.'!AI294=0,0,'3a - EUR - local'!AI294/'3b - EUR - conv.'!AI294)</f>
        <v>0</v>
      </c>
      <c r="AJ294" s="286">
        <f>IF('3b - EUR - conv.'!AJ294=0,0,'3a - EUR - local'!AJ294/'3b - EUR - conv.'!AJ294)</f>
        <v>0</v>
      </c>
      <c r="AK294" s="286">
        <f>IF('3b - EUR - conv.'!AK294=0,0,'3a - EUR - local'!AK294/'3b - EUR - conv.'!AK294)</f>
        <v>0</v>
      </c>
      <c r="AL294" s="286">
        <f>IF('3b - EUR - conv.'!AL294=0,0,'3a - EUR - local'!AL294/'3b - EUR - conv.'!AL294)</f>
        <v>0</v>
      </c>
      <c r="AM294" s="286">
        <f>IF('3b - EUR - conv.'!AM294=0,0,'3a - EUR - local'!AM294/'3b - EUR - conv.'!AM294)</f>
        <v>0</v>
      </c>
      <c r="AN294" s="286">
        <f>IF('3b - EUR - conv.'!AN294=0,0,'3a - EUR - local'!AN294/'3b - EUR - conv.'!AN294)</f>
        <v>0</v>
      </c>
      <c r="AO294" s="286">
        <f>IF('3b - EUR - conv.'!AO294=0,0,'3a - EUR - local'!AO294/'3b - EUR - conv.'!AO294)</f>
        <v>0</v>
      </c>
      <c r="AP294" s="286">
        <f>IF('3b - EUR - conv.'!AP294=0,0,'3a - EUR - local'!AP294/'3b - EUR - conv.'!AP294)</f>
        <v>0</v>
      </c>
      <c r="AQ294" s="349"/>
    </row>
    <row r="295" spans="1:43" customFormat="1" ht="15.75" outlineLevel="2">
      <c r="A295" s="211" t="str">
        <f>A252&amp;"."&amp;A284&amp;"."&amp;A253&amp;"."&amp;B295</f>
        <v>1.d.6.11</v>
      </c>
      <c r="B295">
        <v>11</v>
      </c>
      <c r="C295" t="str">
        <f>'1-GBP'!C295</f>
        <v/>
      </c>
      <c r="M295" s="286">
        <f>IF('3b - EUR - conv.'!M295=0,0,'3a - EUR - local'!M295/'3b - EUR - conv.'!M295)</f>
        <v>0</v>
      </c>
      <c r="N295" s="286">
        <f>IF('3b - EUR - conv.'!N295=0,0,'3a - EUR - local'!N295/'3b - EUR - conv.'!N295)</f>
        <v>0</v>
      </c>
      <c r="O295" s="286">
        <f>IF('3b - EUR - conv.'!O295=0,0,'3a - EUR - local'!O295/'3b - EUR - conv.'!O295)</f>
        <v>0</v>
      </c>
      <c r="P295" s="286">
        <f>IF('3b - EUR - conv.'!P295=0,0,'3a - EUR - local'!P295/'3b - EUR - conv.'!P295)</f>
        <v>0</v>
      </c>
      <c r="Q295" s="286">
        <f>IF('3b - EUR - conv.'!Q295=0,0,'3a - EUR - local'!Q295/'3b - EUR - conv.'!Q295)</f>
        <v>0</v>
      </c>
      <c r="R295" s="286">
        <f>IF('3b - EUR - conv.'!R295=0,0,'3a - EUR - local'!R295/'3b - EUR - conv.'!R295)</f>
        <v>0</v>
      </c>
      <c r="S295" s="286">
        <f>IF('3b - EUR - conv.'!S295=0,0,'3a - EUR - local'!S295/'3b - EUR - conv.'!S295)</f>
        <v>0</v>
      </c>
      <c r="T295" s="286">
        <f>IF('3b - EUR - conv.'!T295=0,0,'3a - EUR - local'!T295/'3b - EUR - conv.'!T295)</f>
        <v>0</v>
      </c>
      <c r="U295" s="286">
        <f>IF('3b - EUR - conv.'!U295=0,0,'3a - EUR - local'!U295/'3b - EUR - conv.'!U295)</f>
        <v>0</v>
      </c>
      <c r="V295" s="286">
        <f>IF('3b - EUR - conv.'!V295=0,0,'3a - EUR - local'!V295/'3b - EUR - conv.'!V295)</f>
        <v>0</v>
      </c>
      <c r="W295" s="286">
        <f>IF('3b - EUR - conv.'!W295=0,0,'3a - EUR - local'!W295/'3b - EUR - conv.'!W295)</f>
        <v>0</v>
      </c>
      <c r="X295" s="286">
        <f>IF('3b - EUR - conv.'!X295=0,0,'3a - EUR - local'!X295/'3b - EUR - conv.'!X295)</f>
        <v>0</v>
      </c>
      <c r="Y295" s="286">
        <f>IF('3b - EUR - conv.'!Y295=0,0,'3a - EUR - local'!Y295/'3b - EUR - conv.'!Y295)</f>
        <v>0</v>
      </c>
      <c r="Z295" s="286">
        <f>IF('3b - EUR - conv.'!Z295=0,0,'3a - EUR - local'!Z295/'3b - EUR - conv.'!Z295)</f>
        <v>0</v>
      </c>
      <c r="AA295" s="286">
        <f>IF('3b - EUR - conv.'!AA295=0,0,'3a - EUR - local'!AA295/'3b - EUR - conv.'!AA295)</f>
        <v>0</v>
      </c>
      <c r="AB295" s="286">
        <f>IF('3b - EUR - conv.'!AB295=0,0,'3a - EUR - local'!AB295/'3b - EUR - conv.'!AB295)</f>
        <v>0</v>
      </c>
      <c r="AC295" s="286">
        <f>IF('3b - EUR - conv.'!AC295=0,0,'3a - EUR - local'!AC295/'3b - EUR - conv.'!AC295)</f>
        <v>0</v>
      </c>
      <c r="AD295" s="286">
        <f>IF('3b - EUR - conv.'!AD295=0,0,'3a - EUR - local'!AD295/'3b - EUR - conv.'!AD295)</f>
        <v>0</v>
      </c>
      <c r="AE295" s="286">
        <f>IF('3b - EUR - conv.'!AE295=0,0,'3a - EUR - local'!AE295/'3b - EUR - conv.'!AE295)</f>
        <v>0</v>
      </c>
      <c r="AF295" s="286">
        <f>IF('3b - EUR - conv.'!AF295=0,0,'3a - EUR - local'!AF295/'3b - EUR - conv.'!AF295)</f>
        <v>0</v>
      </c>
      <c r="AG295" s="286">
        <f>IF('3b - EUR - conv.'!AG295=0,0,'3a - EUR - local'!AG295/'3b - EUR - conv.'!AG295)</f>
        <v>0</v>
      </c>
      <c r="AH295" s="286">
        <f>IF('3b - EUR - conv.'!AH295=0,0,'3a - EUR - local'!AH295/'3b - EUR - conv.'!AH295)</f>
        <v>0</v>
      </c>
      <c r="AI295" s="286">
        <f>IF('3b - EUR - conv.'!AI295=0,0,'3a - EUR - local'!AI295/'3b - EUR - conv.'!AI295)</f>
        <v>0</v>
      </c>
      <c r="AJ295" s="286">
        <f>IF('3b - EUR - conv.'!AJ295=0,0,'3a - EUR - local'!AJ295/'3b - EUR - conv.'!AJ295)</f>
        <v>0</v>
      </c>
      <c r="AK295" s="286">
        <f>IF('3b - EUR - conv.'!AK295=0,0,'3a - EUR - local'!AK295/'3b - EUR - conv.'!AK295)</f>
        <v>0</v>
      </c>
      <c r="AL295" s="286">
        <f>IF('3b - EUR - conv.'!AL295=0,0,'3a - EUR - local'!AL295/'3b - EUR - conv.'!AL295)</f>
        <v>0</v>
      </c>
      <c r="AM295" s="286">
        <f>IF('3b - EUR - conv.'!AM295=0,0,'3a - EUR - local'!AM295/'3b - EUR - conv.'!AM295)</f>
        <v>0</v>
      </c>
      <c r="AN295" s="286">
        <f>IF('3b - EUR - conv.'!AN295=0,0,'3a - EUR - local'!AN295/'3b - EUR - conv.'!AN295)</f>
        <v>0</v>
      </c>
      <c r="AO295" s="286">
        <f>IF('3b - EUR - conv.'!AO295=0,0,'3a - EUR - local'!AO295/'3b - EUR - conv.'!AO295)</f>
        <v>0</v>
      </c>
      <c r="AP295" s="286">
        <f>IF('3b - EUR - conv.'!AP295=0,0,'3a - EUR - local'!AP295/'3b - EUR - conv.'!AP295)</f>
        <v>0</v>
      </c>
      <c r="AQ295" s="349"/>
    </row>
    <row r="296" spans="1:43" customFormat="1" ht="15.75" outlineLevel="2">
      <c r="A296" s="211" t="str">
        <f>A252&amp;"."&amp;A284&amp;"."&amp;A253&amp;"."&amp;B296</f>
        <v>1.d.6.12</v>
      </c>
      <c r="B296">
        <v>12</v>
      </c>
      <c r="C296" t="str">
        <f>'1-GBP'!C296</f>
        <v/>
      </c>
      <c r="M296" s="286">
        <f>IF('3b - EUR - conv.'!M296=0,0,'3a - EUR - local'!M296/'3b - EUR - conv.'!M296)</f>
        <v>0</v>
      </c>
      <c r="N296" s="286">
        <f>IF('3b - EUR - conv.'!N296=0,0,'3a - EUR - local'!N296/'3b - EUR - conv.'!N296)</f>
        <v>0</v>
      </c>
      <c r="O296" s="286">
        <f>IF('3b - EUR - conv.'!O296=0,0,'3a - EUR - local'!O296/'3b - EUR - conv.'!O296)</f>
        <v>0</v>
      </c>
      <c r="P296" s="286">
        <f>IF('3b - EUR - conv.'!P296=0,0,'3a - EUR - local'!P296/'3b - EUR - conv.'!P296)</f>
        <v>0</v>
      </c>
      <c r="Q296" s="286">
        <f>IF('3b - EUR - conv.'!Q296=0,0,'3a - EUR - local'!Q296/'3b - EUR - conv.'!Q296)</f>
        <v>0</v>
      </c>
      <c r="R296" s="286">
        <f>IF('3b - EUR - conv.'!R296=0,0,'3a - EUR - local'!R296/'3b - EUR - conv.'!R296)</f>
        <v>0</v>
      </c>
      <c r="S296" s="286">
        <f>IF('3b - EUR - conv.'!S296=0,0,'3a - EUR - local'!S296/'3b - EUR - conv.'!S296)</f>
        <v>0</v>
      </c>
      <c r="T296" s="286">
        <f>IF('3b - EUR - conv.'!T296=0,0,'3a - EUR - local'!T296/'3b - EUR - conv.'!T296)</f>
        <v>0</v>
      </c>
      <c r="U296" s="286">
        <f>IF('3b - EUR - conv.'!U296=0,0,'3a - EUR - local'!U296/'3b - EUR - conv.'!U296)</f>
        <v>0</v>
      </c>
      <c r="V296" s="286">
        <f>IF('3b - EUR - conv.'!V296=0,0,'3a - EUR - local'!V296/'3b - EUR - conv.'!V296)</f>
        <v>0</v>
      </c>
      <c r="W296" s="286">
        <f>IF('3b - EUR - conv.'!W296=0,0,'3a - EUR - local'!W296/'3b - EUR - conv.'!W296)</f>
        <v>0</v>
      </c>
      <c r="X296" s="286">
        <f>IF('3b - EUR - conv.'!X296=0,0,'3a - EUR - local'!X296/'3b - EUR - conv.'!X296)</f>
        <v>0</v>
      </c>
      <c r="Y296" s="286">
        <f>IF('3b - EUR - conv.'!Y296=0,0,'3a - EUR - local'!Y296/'3b - EUR - conv.'!Y296)</f>
        <v>0</v>
      </c>
      <c r="Z296" s="286">
        <f>IF('3b - EUR - conv.'!Z296=0,0,'3a - EUR - local'!Z296/'3b - EUR - conv.'!Z296)</f>
        <v>0</v>
      </c>
      <c r="AA296" s="286">
        <f>IF('3b - EUR - conv.'!AA296=0,0,'3a - EUR - local'!AA296/'3b - EUR - conv.'!AA296)</f>
        <v>0</v>
      </c>
      <c r="AB296" s="286">
        <f>IF('3b - EUR - conv.'!AB296=0,0,'3a - EUR - local'!AB296/'3b - EUR - conv.'!AB296)</f>
        <v>0</v>
      </c>
      <c r="AC296" s="286">
        <f>IF('3b - EUR - conv.'!AC296=0,0,'3a - EUR - local'!AC296/'3b - EUR - conv.'!AC296)</f>
        <v>0</v>
      </c>
      <c r="AD296" s="286">
        <f>IF('3b - EUR - conv.'!AD296=0,0,'3a - EUR - local'!AD296/'3b - EUR - conv.'!AD296)</f>
        <v>0</v>
      </c>
      <c r="AE296" s="286">
        <f>IF('3b - EUR - conv.'!AE296=0,0,'3a - EUR - local'!AE296/'3b - EUR - conv.'!AE296)</f>
        <v>0</v>
      </c>
      <c r="AF296" s="286">
        <f>IF('3b - EUR - conv.'!AF296=0,0,'3a - EUR - local'!AF296/'3b - EUR - conv.'!AF296)</f>
        <v>0</v>
      </c>
      <c r="AG296" s="286">
        <f>IF('3b - EUR - conv.'!AG296=0,0,'3a - EUR - local'!AG296/'3b - EUR - conv.'!AG296)</f>
        <v>0</v>
      </c>
      <c r="AH296" s="286">
        <f>IF('3b - EUR - conv.'!AH296=0,0,'3a - EUR - local'!AH296/'3b - EUR - conv.'!AH296)</f>
        <v>0</v>
      </c>
      <c r="AI296" s="286">
        <f>IF('3b - EUR - conv.'!AI296=0,0,'3a - EUR - local'!AI296/'3b - EUR - conv.'!AI296)</f>
        <v>0</v>
      </c>
      <c r="AJ296" s="286">
        <f>IF('3b - EUR - conv.'!AJ296=0,0,'3a - EUR - local'!AJ296/'3b - EUR - conv.'!AJ296)</f>
        <v>0</v>
      </c>
      <c r="AK296" s="286">
        <f>IF('3b - EUR - conv.'!AK296=0,0,'3a - EUR - local'!AK296/'3b - EUR - conv.'!AK296)</f>
        <v>0</v>
      </c>
      <c r="AL296" s="286">
        <f>IF('3b - EUR - conv.'!AL296=0,0,'3a - EUR - local'!AL296/'3b - EUR - conv.'!AL296)</f>
        <v>0</v>
      </c>
      <c r="AM296" s="286">
        <f>IF('3b - EUR - conv.'!AM296=0,0,'3a - EUR - local'!AM296/'3b - EUR - conv.'!AM296)</f>
        <v>0</v>
      </c>
      <c r="AN296" s="286">
        <f>IF('3b - EUR - conv.'!AN296=0,0,'3a - EUR - local'!AN296/'3b - EUR - conv.'!AN296)</f>
        <v>0</v>
      </c>
      <c r="AO296" s="286">
        <f>IF('3b - EUR - conv.'!AO296=0,0,'3a - EUR - local'!AO296/'3b - EUR - conv.'!AO296)</f>
        <v>0</v>
      </c>
      <c r="AP296" s="286">
        <f>IF('3b - EUR - conv.'!AP296=0,0,'3a - EUR - local'!AP296/'3b - EUR - conv.'!AP296)</f>
        <v>0</v>
      </c>
      <c r="AQ296" s="349"/>
    </row>
    <row r="297" spans="1:43" customFormat="1" ht="15.75" outlineLevel="1">
      <c r="A297" s="212"/>
      <c r="B297" s="201">
        <f>B296-COUNTIFS(C285:C296,"")</f>
        <v>0</v>
      </c>
      <c r="C297" s="201" t="s">
        <v>285</v>
      </c>
      <c r="D297" s="201"/>
      <c r="E297" s="201"/>
      <c r="F297" s="201"/>
      <c r="G297" s="201"/>
      <c r="H297" s="201"/>
      <c r="I297" s="201"/>
      <c r="J297" s="201"/>
      <c r="K297" s="201"/>
      <c r="L297" s="201"/>
      <c r="M297" s="280">
        <f>SUM(M285:M296)</f>
        <v>0</v>
      </c>
      <c r="N297" s="280">
        <f t="shared" ref="N297" si="445">SUM(N285:N296)</f>
        <v>0</v>
      </c>
      <c r="O297" s="280">
        <f t="shared" ref="O297" si="446">SUM(O285:O296)</f>
        <v>0</v>
      </c>
      <c r="P297" s="280">
        <f t="shared" ref="P297" si="447">SUM(P285:P296)</f>
        <v>0</v>
      </c>
      <c r="Q297" s="280">
        <f t="shared" ref="Q297" si="448">SUM(Q285:Q296)</f>
        <v>0</v>
      </c>
      <c r="R297" s="280">
        <f t="shared" ref="R297" si="449">SUM(R285:R296)</f>
        <v>0</v>
      </c>
      <c r="S297" s="280">
        <f t="shared" ref="S297" si="450">SUM(S285:S296)</f>
        <v>0</v>
      </c>
      <c r="T297" s="280">
        <f t="shared" ref="T297" si="451">SUM(T285:T296)</f>
        <v>0</v>
      </c>
      <c r="U297" s="280">
        <f t="shared" ref="U297" si="452">SUM(U285:U296)</f>
        <v>0</v>
      </c>
      <c r="V297" s="280">
        <f t="shared" ref="V297" si="453">SUM(V285:V296)</f>
        <v>0</v>
      </c>
      <c r="W297" s="280">
        <f t="shared" ref="W297" si="454">SUM(W285:W296)</f>
        <v>0</v>
      </c>
      <c r="X297" s="280">
        <f t="shared" ref="X297" si="455">SUM(X285:X296)</f>
        <v>0</v>
      </c>
      <c r="Y297" s="280">
        <f t="shared" ref="Y297" si="456">SUM(Y285:Y296)</f>
        <v>0</v>
      </c>
      <c r="Z297" s="280">
        <f t="shared" ref="Z297" si="457">SUM(Z285:Z296)</f>
        <v>0</v>
      </c>
      <c r="AA297" s="280">
        <f t="shared" ref="AA297" si="458">SUM(AA285:AA296)</f>
        <v>0</v>
      </c>
      <c r="AB297" s="280">
        <f t="shared" ref="AB297" si="459">SUM(AB285:AB296)</f>
        <v>0</v>
      </c>
      <c r="AC297" s="280">
        <f t="shared" ref="AC297" si="460">SUM(AC285:AC296)</f>
        <v>0</v>
      </c>
      <c r="AD297" s="280">
        <f t="shared" ref="AD297" si="461">SUM(AD285:AD296)</f>
        <v>0</v>
      </c>
      <c r="AE297" s="280">
        <f t="shared" ref="AE297" si="462">SUM(AE285:AE296)</f>
        <v>0</v>
      </c>
      <c r="AF297" s="280">
        <f t="shared" ref="AF297" si="463">SUM(AF285:AF296)</f>
        <v>0</v>
      </c>
      <c r="AG297" s="280">
        <f t="shared" ref="AG297" si="464">SUM(AG285:AG296)</f>
        <v>0</v>
      </c>
      <c r="AH297" s="280">
        <f t="shared" ref="AH297" si="465">SUM(AH285:AH296)</f>
        <v>0</v>
      </c>
      <c r="AI297" s="280">
        <f t="shared" ref="AI297" si="466">SUM(AI285:AI296)</f>
        <v>0</v>
      </c>
      <c r="AJ297" s="280">
        <f t="shared" ref="AJ297" si="467">SUM(AJ285:AJ296)</f>
        <v>0</v>
      </c>
      <c r="AK297" s="280">
        <f t="shared" ref="AK297" si="468">SUM(AK285:AK296)</f>
        <v>0</v>
      </c>
      <c r="AL297" s="280">
        <f t="shared" ref="AL297" si="469">SUM(AL285:AL296)</f>
        <v>0</v>
      </c>
      <c r="AM297" s="280">
        <f t="shared" ref="AM297" si="470">SUM(AM285:AM296)</f>
        <v>0</v>
      </c>
      <c r="AN297" s="280">
        <f t="shared" ref="AN297" si="471">SUM(AN285:AN296)</f>
        <v>0</v>
      </c>
      <c r="AO297" s="280">
        <f t="shared" ref="AO297" si="472">SUM(AO285:AO296)</f>
        <v>0</v>
      </c>
      <c r="AP297" s="280">
        <f t="shared" ref="AP297" si="473">SUM(AP285:AP296)</f>
        <v>0</v>
      </c>
    </row>
    <row r="298" spans="1:43" customFormat="1" ht="16.149999999999999" outlineLevel="1" thickBot="1">
      <c r="A298" s="213"/>
      <c r="B298" s="202"/>
      <c r="C298" s="202"/>
      <c r="D298" s="202"/>
      <c r="E298" s="202"/>
      <c r="F298" s="202"/>
      <c r="G298" s="202"/>
      <c r="H298" s="202"/>
      <c r="I298" s="202"/>
      <c r="J298" s="202"/>
      <c r="K298" s="202"/>
      <c r="L298" s="202"/>
      <c r="M298" s="313"/>
      <c r="N298" s="313"/>
      <c r="O298" s="313"/>
      <c r="P298" s="313"/>
      <c r="Q298" s="313"/>
      <c r="R298" s="313"/>
      <c r="S298" s="313"/>
      <c r="T298" s="313"/>
      <c r="U298" s="313"/>
      <c r="V298" s="313"/>
      <c r="W298" s="313"/>
      <c r="X298" s="313"/>
      <c r="Y298" s="313"/>
      <c r="Z298" s="313"/>
      <c r="AA298" s="313"/>
      <c r="AB298" s="313"/>
      <c r="AC298" s="313"/>
      <c r="AD298" s="313"/>
      <c r="AE298" s="313"/>
      <c r="AF298" s="313"/>
      <c r="AG298" s="313"/>
      <c r="AH298" s="313"/>
      <c r="AI298" s="313"/>
      <c r="AJ298" s="313"/>
      <c r="AK298" s="313"/>
      <c r="AL298" s="313"/>
      <c r="AM298" s="313"/>
      <c r="AN298" s="313"/>
      <c r="AO298" s="313"/>
      <c r="AP298" s="313"/>
    </row>
    <row r="299" spans="1:43" customFormat="1" ht="16.149999999999999" outlineLevel="1" thickBot="1">
      <c r="A299" s="214" t="s">
        <v>288</v>
      </c>
      <c r="B299" s="203">
        <f>B297+B282+B267</f>
        <v>4</v>
      </c>
      <c r="C299" s="203" t="s">
        <v>289</v>
      </c>
      <c r="D299" s="203"/>
      <c r="E299" s="203"/>
      <c r="F299" s="203"/>
      <c r="G299" s="203" t="str">
        <f>+"Total "&amp;$B252&amp;" "&amp;$B253</f>
        <v>Total Phase 1 Energy Costs</v>
      </c>
      <c r="H299" s="203"/>
      <c r="I299" s="203"/>
      <c r="J299" s="203"/>
      <c r="K299" s="203"/>
      <c r="L299" s="203"/>
      <c r="M299" s="284">
        <f t="shared" ref="M299:AP299" si="474">SUM(M267,M282,M297)</f>
        <v>0</v>
      </c>
      <c r="N299" s="284">
        <f t="shared" si="474"/>
        <v>0</v>
      </c>
      <c r="O299" s="284">
        <f t="shared" si="474"/>
        <v>0</v>
      </c>
      <c r="P299" s="284">
        <f t="shared" si="474"/>
        <v>0</v>
      </c>
      <c r="Q299" s="284">
        <f t="shared" si="474"/>
        <v>0</v>
      </c>
      <c r="R299" s="284">
        <f t="shared" si="474"/>
        <v>0</v>
      </c>
      <c r="S299" s="284">
        <f t="shared" si="474"/>
        <v>0</v>
      </c>
      <c r="T299" s="284">
        <f t="shared" si="474"/>
        <v>0</v>
      </c>
      <c r="U299" s="284">
        <f t="shared" si="474"/>
        <v>0</v>
      </c>
      <c r="V299" s="284">
        <f t="shared" si="474"/>
        <v>0</v>
      </c>
      <c r="W299" s="284">
        <f t="shared" si="474"/>
        <v>0</v>
      </c>
      <c r="X299" s="284">
        <f t="shared" si="474"/>
        <v>0</v>
      </c>
      <c r="Y299" s="284">
        <f t="shared" si="474"/>
        <v>0</v>
      </c>
      <c r="Z299" s="284">
        <f t="shared" si="474"/>
        <v>0</v>
      </c>
      <c r="AA299" s="284">
        <f t="shared" si="474"/>
        <v>0</v>
      </c>
      <c r="AB299" s="284">
        <f t="shared" si="474"/>
        <v>0</v>
      </c>
      <c r="AC299" s="284">
        <f t="shared" si="474"/>
        <v>0</v>
      </c>
      <c r="AD299" s="284">
        <f t="shared" si="474"/>
        <v>0</v>
      </c>
      <c r="AE299" s="284">
        <f t="shared" si="474"/>
        <v>0</v>
      </c>
      <c r="AF299" s="284">
        <f t="shared" si="474"/>
        <v>0</v>
      </c>
      <c r="AG299" s="284">
        <f t="shared" si="474"/>
        <v>0</v>
      </c>
      <c r="AH299" s="284">
        <f t="shared" si="474"/>
        <v>0</v>
      </c>
      <c r="AI299" s="284">
        <f t="shared" si="474"/>
        <v>0</v>
      </c>
      <c r="AJ299" s="284">
        <f t="shared" si="474"/>
        <v>0</v>
      </c>
      <c r="AK299" s="284">
        <f t="shared" si="474"/>
        <v>0</v>
      </c>
      <c r="AL299" s="284">
        <f t="shared" si="474"/>
        <v>0</v>
      </c>
      <c r="AM299" s="284">
        <f t="shared" si="474"/>
        <v>0</v>
      </c>
      <c r="AN299" s="284">
        <f t="shared" si="474"/>
        <v>0</v>
      </c>
      <c r="AO299" s="284">
        <f t="shared" si="474"/>
        <v>0</v>
      </c>
      <c r="AP299" s="284">
        <f t="shared" si="474"/>
        <v>0</v>
      </c>
    </row>
    <row r="300" spans="1:43" customFormat="1" ht="15.75" collapsed="1">
      <c r="A300" s="211"/>
      <c r="M300" s="314"/>
      <c r="N300" s="314"/>
      <c r="O300" s="314"/>
      <c r="P300" s="314"/>
      <c r="Q300" s="314"/>
      <c r="R300" s="314"/>
      <c r="S300" s="314"/>
      <c r="T300" s="314"/>
      <c r="U300" s="314"/>
      <c r="V300" s="314"/>
      <c r="W300" s="314"/>
      <c r="X300" s="314"/>
      <c r="Y300" s="314"/>
      <c r="Z300" s="314"/>
      <c r="AA300" s="314"/>
      <c r="AB300" s="314"/>
      <c r="AC300" s="314"/>
      <c r="AD300" s="314"/>
      <c r="AE300" s="314"/>
      <c r="AF300" s="314"/>
      <c r="AG300" s="314"/>
      <c r="AH300" s="314"/>
      <c r="AI300" s="314"/>
      <c r="AJ300" s="314"/>
      <c r="AK300" s="314"/>
      <c r="AL300" s="314"/>
      <c r="AM300" s="314"/>
      <c r="AN300" s="314"/>
      <c r="AO300" s="314"/>
      <c r="AP300" s="314"/>
    </row>
    <row r="301" spans="1:43" customFormat="1" ht="15.75">
      <c r="A301" s="209" t="str">
        <f>_xlfn.TEXTBEFORE(J301,".")</f>
        <v>1</v>
      </c>
      <c r="B301" s="196" t="str">
        <f>_xlfn.XLOOKUP($A301,Select!$B$4:$B$65,Select!$C$4:$C$65)</f>
        <v>Phase 1</v>
      </c>
      <c r="C301" s="197"/>
      <c r="D301" s="197">
        <f>B316+B331+B346</f>
        <v>3</v>
      </c>
      <c r="E301" s="197" t="s">
        <v>281</v>
      </c>
      <c r="F301" s="197"/>
      <c r="G301" s="197"/>
      <c r="H301" s="197"/>
      <c r="I301" s="197" t="s">
        <v>282</v>
      </c>
      <c r="J301" s="197" t="str">
        <f>Select!$M$10</f>
        <v>1.7</v>
      </c>
      <c r="K301" s="197"/>
      <c r="L301" s="197"/>
      <c r="M301" s="318"/>
      <c r="N301" s="319"/>
      <c r="O301" s="319"/>
      <c r="P301" s="319"/>
      <c r="Q301" s="319"/>
      <c r="R301" s="319"/>
      <c r="S301" s="319"/>
      <c r="T301" s="319"/>
      <c r="U301" s="319"/>
      <c r="V301" s="319"/>
      <c r="W301" s="319"/>
      <c r="X301" s="319"/>
      <c r="Y301" s="319"/>
      <c r="Z301" s="319"/>
      <c r="AA301" s="319"/>
      <c r="AB301" s="319"/>
      <c r="AC301" s="319"/>
      <c r="AD301" s="319"/>
      <c r="AE301" s="319"/>
      <c r="AF301" s="319"/>
      <c r="AG301" s="319"/>
      <c r="AH301" s="319"/>
      <c r="AI301" s="319"/>
      <c r="AJ301" s="319"/>
      <c r="AK301" s="319"/>
      <c r="AL301" s="319"/>
      <c r="AM301" s="319"/>
      <c r="AN301" s="319"/>
      <c r="AO301" s="319"/>
      <c r="AP301" s="319"/>
    </row>
    <row r="302" spans="1:43" customFormat="1" ht="15.75" outlineLevel="1">
      <c r="A302" s="210" t="str">
        <f>_xlfn.TEXTAFTER(J301,".")</f>
        <v>7</v>
      </c>
      <c r="B302" s="199" t="str">
        <f>_xlfn.XLOOKUP($J301,Select!$K$4:$K$65,Select!$F$4:$F$65)</f>
        <v>Opex Allowance (IJV)</v>
      </c>
      <c r="C302" s="199"/>
      <c r="D302" s="199"/>
      <c r="E302" s="199"/>
      <c r="F302" s="199"/>
      <c r="G302" s="199"/>
      <c r="H302" s="199"/>
      <c r="I302" s="199"/>
      <c r="J302" s="199"/>
      <c r="K302" s="199"/>
      <c r="L302" s="199"/>
      <c r="M302" s="320"/>
      <c r="N302" s="320"/>
      <c r="O302" s="320"/>
      <c r="P302" s="320"/>
      <c r="Q302" s="320"/>
      <c r="R302" s="320"/>
      <c r="S302" s="320"/>
      <c r="T302" s="320"/>
      <c r="U302" s="320"/>
      <c r="V302" s="320"/>
      <c r="W302" s="320"/>
      <c r="X302" s="320"/>
      <c r="Y302" s="320"/>
      <c r="Z302" s="320"/>
      <c r="AA302" s="320"/>
      <c r="AB302" s="320"/>
      <c r="AC302" s="320"/>
      <c r="AD302" s="320"/>
      <c r="AE302" s="320"/>
      <c r="AF302" s="320"/>
      <c r="AG302" s="320"/>
      <c r="AH302" s="320"/>
      <c r="AI302" s="320"/>
      <c r="AJ302" s="320"/>
      <c r="AK302" s="320"/>
      <c r="AL302" s="320"/>
      <c r="AM302" s="320"/>
      <c r="AN302" s="320"/>
      <c r="AO302" s="320"/>
      <c r="AP302" s="320"/>
    </row>
    <row r="303" spans="1:43" customFormat="1" ht="15.75" outlineLevel="1">
      <c r="A303" s="220" t="s">
        <v>150</v>
      </c>
      <c r="B303" s="220" t="s">
        <v>283</v>
      </c>
      <c r="C303" s="220" t="s">
        <v>284</v>
      </c>
      <c r="D303" s="220"/>
      <c r="E303" s="220"/>
      <c r="F303" s="220"/>
      <c r="G303" s="220"/>
      <c r="H303" s="220"/>
      <c r="I303" s="220"/>
      <c r="J303" s="220"/>
      <c r="K303" s="220"/>
      <c r="L303" s="220"/>
      <c r="M303" s="315"/>
      <c r="N303" s="315"/>
      <c r="O303" s="315"/>
      <c r="P303" s="315"/>
      <c r="Q303" s="315"/>
      <c r="R303" s="315"/>
      <c r="S303" s="315"/>
      <c r="T303" s="315"/>
      <c r="U303" s="315"/>
      <c r="V303" s="315"/>
      <c r="W303" s="315"/>
      <c r="X303" s="315"/>
      <c r="Y303" s="315"/>
      <c r="Z303" s="315"/>
      <c r="AA303" s="315"/>
      <c r="AB303" s="315"/>
      <c r="AC303" s="315"/>
      <c r="AD303" s="315"/>
      <c r="AE303" s="315"/>
      <c r="AF303" s="315"/>
      <c r="AG303" s="315"/>
      <c r="AH303" s="315"/>
      <c r="AI303" s="315"/>
      <c r="AJ303" s="315"/>
      <c r="AK303" s="315"/>
      <c r="AL303" s="315"/>
      <c r="AM303" s="315"/>
      <c r="AN303" s="315"/>
      <c r="AO303" s="315"/>
      <c r="AP303" s="315"/>
    </row>
    <row r="304" spans="1:43" customFormat="1" ht="15.75" outlineLevel="2">
      <c r="A304" s="211" t="str">
        <f>A301&amp;"."&amp;A303&amp;"."&amp;A302&amp;"."&amp;B304</f>
        <v>1.c.7.1</v>
      </c>
      <c r="B304">
        <v>1</v>
      </c>
      <c r="C304" t="str">
        <f>'1-GBP'!C304</f>
        <v/>
      </c>
      <c r="M304" s="286">
        <f>IF('3b - EUR - conv.'!M304=0,0,'3a - EUR - local'!M304/'3b - EUR - conv.'!M304)</f>
        <v>0</v>
      </c>
      <c r="N304" s="286">
        <f>IF('3b - EUR - conv.'!N304=0,0,'3a - EUR - local'!N304/'3b - EUR - conv.'!N304)</f>
        <v>0</v>
      </c>
      <c r="O304" s="286">
        <f>IF('3b - EUR - conv.'!O304=0,0,'3a - EUR - local'!O304/'3b - EUR - conv.'!O304)</f>
        <v>0</v>
      </c>
      <c r="P304" s="286">
        <f>IF('3b - EUR - conv.'!P304=0,0,'3a - EUR - local'!P304/'3b - EUR - conv.'!P304)</f>
        <v>0</v>
      </c>
      <c r="Q304" s="286">
        <f>IF('3b - EUR - conv.'!Q304=0,0,'3a - EUR - local'!Q304/'3b - EUR - conv.'!Q304)</f>
        <v>0</v>
      </c>
      <c r="R304" s="286">
        <f>IF('3b - EUR - conv.'!R304=0,0,'3a - EUR - local'!R304/'3b - EUR - conv.'!R304)</f>
        <v>0</v>
      </c>
      <c r="S304" s="286">
        <f>IF('3b - EUR - conv.'!S304=0,0,'3a - EUR - local'!S304/'3b - EUR - conv.'!S304)</f>
        <v>0</v>
      </c>
      <c r="T304" s="286">
        <f>IF('3b - EUR - conv.'!T304=0,0,'3a - EUR - local'!T304/'3b - EUR - conv.'!T304)</f>
        <v>0</v>
      </c>
      <c r="U304" s="286">
        <f>IF('3b - EUR - conv.'!U304=0,0,'3a - EUR - local'!U304/'3b - EUR - conv.'!U304)</f>
        <v>0</v>
      </c>
      <c r="V304" s="286">
        <f>IF('3b - EUR - conv.'!V304=0,0,'3a - EUR - local'!V304/'3b - EUR - conv.'!V304)</f>
        <v>0</v>
      </c>
      <c r="W304" s="286">
        <f>IF('3b - EUR - conv.'!W304=0,0,'3a - EUR - local'!W304/'3b - EUR - conv.'!W304)</f>
        <v>0</v>
      </c>
      <c r="X304" s="286">
        <f>IF('3b - EUR - conv.'!X304=0,0,'3a - EUR - local'!X304/'3b - EUR - conv.'!X304)</f>
        <v>0</v>
      </c>
      <c r="Y304" s="286">
        <f>IF('3b - EUR - conv.'!Y304=0,0,'3a - EUR - local'!Y304/'3b - EUR - conv.'!Y304)</f>
        <v>0</v>
      </c>
      <c r="Z304" s="286">
        <f>IF('3b - EUR - conv.'!Z304=0,0,'3a - EUR - local'!Z304/'3b - EUR - conv.'!Z304)</f>
        <v>0</v>
      </c>
      <c r="AA304" s="286">
        <f>IF('3b - EUR - conv.'!AA304=0,0,'3a - EUR - local'!AA304/'3b - EUR - conv.'!AA304)</f>
        <v>0</v>
      </c>
      <c r="AB304" s="286">
        <f>IF('3b - EUR - conv.'!AB304=0,0,'3a - EUR - local'!AB304/'3b - EUR - conv.'!AB304)</f>
        <v>0</v>
      </c>
      <c r="AC304" s="286">
        <f>IF('3b - EUR - conv.'!AC304=0,0,'3a - EUR - local'!AC304/'3b - EUR - conv.'!AC304)</f>
        <v>0</v>
      </c>
      <c r="AD304" s="286">
        <f>IF('3b - EUR - conv.'!AD304=0,0,'3a - EUR - local'!AD304/'3b - EUR - conv.'!AD304)</f>
        <v>0</v>
      </c>
      <c r="AE304" s="286">
        <f>IF('3b - EUR - conv.'!AE304=0,0,'3a - EUR - local'!AE304/'3b - EUR - conv.'!AE304)</f>
        <v>0</v>
      </c>
      <c r="AF304" s="286">
        <f>IF('3b - EUR - conv.'!AF304=0,0,'3a - EUR - local'!AF304/'3b - EUR - conv.'!AF304)</f>
        <v>0</v>
      </c>
      <c r="AG304" s="286">
        <f>IF('3b - EUR - conv.'!AG304=0,0,'3a - EUR - local'!AG304/'3b - EUR - conv.'!AG304)</f>
        <v>0</v>
      </c>
      <c r="AH304" s="286">
        <f>IF('3b - EUR - conv.'!AH304=0,0,'3a - EUR - local'!AH304/'3b - EUR - conv.'!AH304)</f>
        <v>0</v>
      </c>
      <c r="AI304" s="286">
        <f>IF('3b - EUR - conv.'!AI304=0,0,'3a - EUR - local'!AI304/'3b - EUR - conv.'!AI304)</f>
        <v>0</v>
      </c>
      <c r="AJ304" s="286">
        <f>IF('3b - EUR - conv.'!AJ304=0,0,'3a - EUR - local'!AJ304/'3b - EUR - conv.'!AJ304)</f>
        <v>0</v>
      </c>
      <c r="AK304" s="286">
        <f>IF('3b - EUR - conv.'!AK304=0,0,'3a - EUR - local'!AK304/'3b - EUR - conv.'!AK304)</f>
        <v>0</v>
      </c>
      <c r="AL304" s="286">
        <f>IF('3b - EUR - conv.'!AL304=0,0,'3a - EUR - local'!AL304/'3b - EUR - conv.'!AL304)</f>
        <v>0</v>
      </c>
      <c r="AM304" s="286">
        <f>IF('3b - EUR - conv.'!AM304=0,0,'3a - EUR - local'!AM304/'3b - EUR - conv.'!AM304)</f>
        <v>0</v>
      </c>
      <c r="AN304" s="286">
        <f>IF('3b - EUR - conv.'!AN304=0,0,'3a - EUR - local'!AN304/'3b - EUR - conv.'!AN304)</f>
        <v>0</v>
      </c>
      <c r="AO304" s="286">
        <f>IF('3b - EUR - conv.'!AO304=0,0,'3a - EUR - local'!AO304/'3b - EUR - conv.'!AO304)</f>
        <v>0</v>
      </c>
      <c r="AP304" s="286">
        <f>IF('3b - EUR - conv.'!AP304=0,0,'3a - EUR - local'!AP304/'3b - EUR - conv.'!AP304)</f>
        <v>0</v>
      </c>
      <c r="AQ304" s="349"/>
    </row>
    <row r="305" spans="1:43" customFormat="1" ht="15.75" outlineLevel="2">
      <c r="A305" s="211" t="str">
        <f>A301&amp;"."&amp;A303&amp;"."&amp;A302&amp;"."&amp;B305</f>
        <v>1.c.7.2</v>
      </c>
      <c r="B305">
        <v>2</v>
      </c>
      <c r="C305" t="str">
        <f>'1-GBP'!C305</f>
        <v/>
      </c>
      <c r="M305" s="286">
        <f>IF('3b - EUR - conv.'!M305=0,0,'3a - EUR - local'!M305/'3b - EUR - conv.'!M305)</f>
        <v>0</v>
      </c>
      <c r="N305" s="286">
        <f>IF('3b - EUR - conv.'!N305=0,0,'3a - EUR - local'!N305/'3b - EUR - conv.'!N305)</f>
        <v>0</v>
      </c>
      <c r="O305" s="286">
        <f>IF('3b - EUR - conv.'!O305=0,0,'3a - EUR - local'!O305/'3b - EUR - conv.'!O305)</f>
        <v>0</v>
      </c>
      <c r="P305" s="286">
        <f>IF('3b - EUR - conv.'!P305=0,0,'3a - EUR - local'!P305/'3b - EUR - conv.'!P305)</f>
        <v>0</v>
      </c>
      <c r="Q305" s="286">
        <f>IF('3b - EUR - conv.'!Q305=0,0,'3a - EUR - local'!Q305/'3b - EUR - conv.'!Q305)</f>
        <v>0</v>
      </c>
      <c r="R305" s="286">
        <f>IF('3b - EUR - conv.'!R305=0,0,'3a - EUR - local'!R305/'3b - EUR - conv.'!R305)</f>
        <v>0</v>
      </c>
      <c r="S305" s="286">
        <f>IF('3b - EUR - conv.'!S305=0,0,'3a - EUR - local'!S305/'3b - EUR - conv.'!S305)</f>
        <v>0</v>
      </c>
      <c r="T305" s="286">
        <f>IF('3b - EUR - conv.'!T305=0,0,'3a - EUR - local'!T305/'3b - EUR - conv.'!T305)</f>
        <v>0</v>
      </c>
      <c r="U305" s="286">
        <f>IF('3b - EUR - conv.'!U305=0,0,'3a - EUR - local'!U305/'3b - EUR - conv.'!U305)</f>
        <v>0</v>
      </c>
      <c r="V305" s="286">
        <f>IF('3b - EUR - conv.'!V305=0,0,'3a - EUR - local'!V305/'3b - EUR - conv.'!V305)</f>
        <v>0</v>
      </c>
      <c r="W305" s="286">
        <f>IF('3b - EUR - conv.'!W305=0,0,'3a - EUR - local'!W305/'3b - EUR - conv.'!W305)</f>
        <v>0</v>
      </c>
      <c r="X305" s="286">
        <f>IF('3b - EUR - conv.'!X305=0,0,'3a - EUR - local'!X305/'3b - EUR - conv.'!X305)</f>
        <v>0</v>
      </c>
      <c r="Y305" s="286">
        <f>IF('3b - EUR - conv.'!Y305=0,0,'3a - EUR - local'!Y305/'3b - EUR - conv.'!Y305)</f>
        <v>0</v>
      </c>
      <c r="Z305" s="286">
        <f>IF('3b - EUR - conv.'!Z305=0,0,'3a - EUR - local'!Z305/'3b - EUR - conv.'!Z305)</f>
        <v>0</v>
      </c>
      <c r="AA305" s="286">
        <f>IF('3b - EUR - conv.'!AA305=0,0,'3a - EUR - local'!AA305/'3b - EUR - conv.'!AA305)</f>
        <v>0</v>
      </c>
      <c r="AB305" s="286">
        <f>IF('3b - EUR - conv.'!AB305=0,0,'3a - EUR - local'!AB305/'3b - EUR - conv.'!AB305)</f>
        <v>0</v>
      </c>
      <c r="AC305" s="286">
        <f>IF('3b - EUR - conv.'!AC305=0,0,'3a - EUR - local'!AC305/'3b - EUR - conv.'!AC305)</f>
        <v>0</v>
      </c>
      <c r="AD305" s="286">
        <f>IF('3b - EUR - conv.'!AD305=0,0,'3a - EUR - local'!AD305/'3b - EUR - conv.'!AD305)</f>
        <v>0</v>
      </c>
      <c r="AE305" s="286">
        <f>IF('3b - EUR - conv.'!AE305=0,0,'3a - EUR - local'!AE305/'3b - EUR - conv.'!AE305)</f>
        <v>0</v>
      </c>
      <c r="AF305" s="286">
        <f>IF('3b - EUR - conv.'!AF305=0,0,'3a - EUR - local'!AF305/'3b - EUR - conv.'!AF305)</f>
        <v>0</v>
      </c>
      <c r="AG305" s="286">
        <f>IF('3b - EUR - conv.'!AG305=0,0,'3a - EUR - local'!AG305/'3b - EUR - conv.'!AG305)</f>
        <v>0</v>
      </c>
      <c r="AH305" s="286">
        <f>IF('3b - EUR - conv.'!AH305=0,0,'3a - EUR - local'!AH305/'3b - EUR - conv.'!AH305)</f>
        <v>0</v>
      </c>
      <c r="AI305" s="286">
        <f>IF('3b - EUR - conv.'!AI305=0,0,'3a - EUR - local'!AI305/'3b - EUR - conv.'!AI305)</f>
        <v>0</v>
      </c>
      <c r="AJ305" s="286">
        <f>IF('3b - EUR - conv.'!AJ305=0,0,'3a - EUR - local'!AJ305/'3b - EUR - conv.'!AJ305)</f>
        <v>0</v>
      </c>
      <c r="AK305" s="286">
        <f>IF('3b - EUR - conv.'!AK305=0,0,'3a - EUR - local'!AK305/'3b - EUR - conv.'!AK305)</f>
        <v>0</v>
      </c>
      <c r="AL305" s="286">
        <f>IF('3b - EUR - conv.'!AL305=0,0,'3a - EUR - local'!AL305/'3b - EUR - conv.'!AL305)</f>
        <v>0</v>
      </c>
      <c r="AM305" s="286">
        <f>IF('3b - EUR - conv.'!AM305=0,0,'3a - EUR - local'!AM305/'3b - EUR - conv.'!AM305)</f>
        <v>0</v>
      </c>
      <c r="AN305" s="286">
        <f>IF('3b - EUR - conv.'!AN305=0,0,'3a - EUR - local'!AN305/'3b - EUR - conv.'!AN305)</f>
        <v>0</v>
      </c>
      <c r="AO305" s="286">
        <f>IF('3b - EUR - conv.'!AO305=0,0,'3a - EUR - local'!AO305/'3b - EUR - conv.'!AO305)</f>
        <v>0</v>
      </c>
      <c r="AP305" s="286">
        <f>IF('3b - EUR - conv.'!AP305=0,0,'3a - EUR - local'!AP305/'3b - EUR - conv.'!AP305)</f>
        <v>0</v>
      </c>
      <c r="AQ305" s="349"/>
    </row>
    <row r="306" spans="1:43" customFormat="1" ht="15.75" outlineLevel="2">
      <c r="A306" s="211" t="str">
        <f>A301&amp;"."&amp;A303&amp;"."&amp;A302&amp;"."&amp;B306</f>
        <v>1.c.7.3</v>
      </c>
      <c r="B306">
        <v>3</v>
      </c>
      <c r="C306" t="str">
        <f>'1-GBP'!C306</f>
        <v/>
      </c>
      <c r="M306" s="286">
        <f>IF('3b - EUR - conv.'!M306=0,0,'3a - EUR - local'!M306/'3b - EUR - conv.'!M306)</f>
        <v>0</v>
      </c>
      <c r="N306" s="286">
        <f>IF('3b - EUR - conv.'!N306=0,0,'3a - EUR - local'!N306/'3b - EUR - conv.'!N306)</f>
        <v>0</v>
      </c>
      <c r="O306" s="286">
        <f>IF('3b - EUR - conv.'!O306=0,0,'3a - EUR - local'!O306/'3b - EUR - conv.'!O306)</f>
        <v>0</v>
      </c>
      <c r="P306" s="286">
        <f>IF('3b - EUR - conv.'!P306=0,0,'3a - EUR - local'!P306/'3b - EUR - conv.'!P306)</f>
        <v>0</v>
      </c>
      <c r="Q306" s="286">
        <f>IF('3b - EUR - conv.'!Q306=0,0,'3a - EUR - local'!Q306/'3b - EUR - conv.'!Q306)</f>
        <v>0</v>
      </c>
      <c r="R306" s="286">
        <f>IF('3b - EUR - conv.'!R306=0,0,'3a - EUR - local'!R306/'3b - EUR - conv.'!R306)</f>
        <v>0</v>
      </c>
      <c r="S306" s="286">
        <f>IF('3b - EUR - conv.'!S306=0,0,'3a - EUR - local'!S306/'3b - EUR - conv.'!S306)</f>
        <v>0</v>
      </c>
      <c r="T306" s="286">
        <f>IF('3b - EUR - conv.'!T306=0,0,'3a - EUR - local'!T306/'3b - EUR - conv.'!T306)</f>
        <v>0</v>
      </c>
      <c r="U306" s="286">
        <f>IF('3b - EUR - conv.'!U306=0,0,'3a - EUR - local'!U306/'3b - EUR - conv.'!U306)</f>
        <v>0</v>
      </c>
      <c r="V306" s="286">
        <f>IF('3b - EUR - conv.'!V306=0,0,'3a - EUR - local'!V306/'3b - EUR - conv.'!V306)</f>
        <v>0</v>
      </c>
      <c r="W306" s="286">
        <f>IF('3b - EUR - conv.'!W306=0,0,'3a - EUR - local'!W306/'3b - EUR - conv.'!W306)</f>
        <v>0</v>
      </c>
      <c r="X306" s="286">
        <f>IF('3b - EUR - conv.'!X306=0,0,'3a - EUR - local'!X306/'3b - EUR - conv.'!X306)</f>
        <v>0</v>
      </c>
      <c r="Y306" s="286">
        <f>IF('3b - EUR - conv.'!Y306=0,0,'3a - EUR - local'!Y306/'3b - EUR - conv.'!Y306)</f>
        <v>0</v>
      </c>
      <c r="Z306" s="286">
        <f>IF('3b - EUR - conv.'!Z306=0,0,'3a - EUR - local'!Z306/'3b - EUR - conv.'!Z306)</f>
        <v>0</v>
      </c>
      <c r="AA306" s="286">
        <f>IF('3b - EUR - conv.'!AA306=0,0,'3a - EUR - local'!AA306/'3b - EUR - conv.'!AA306)</f>
        <v>0</v>
      </c>
      <c r="AB306" s="286">
        <f>IF('3b - EUR - conv.'!AB306=0,0,'3a - EUR - local'!AB306/'3b - EUR - conv.'!AB306)</f>
        <v>0</v>
      </c>
      <c r="AC306" s="286">
        <f>IF('3b - EUR - conv.'!AC306=0,0,'3a - EUR - local'!AC306/'3b - EUR - conv.'!AC306)</f>
        <v>0</v>
      </c>
      <c r="AD306" s="286">
        <f>IF('3b - EUR - conv.'!AD306=0,0,'3a - EUR - local'!AD306/'3b - EUR - conv.'!AD306)</f>
        <v>0</v>
      </c>
      <c r="AE306" s="286">
        <f>IF('3b - EUR - conv.'!AE306=0,0,'3a - EUR - local'!AE306/'3b - EUR - conv.'!AE306)</f>
        <v>0</v>
      </c>
      <c r="AF306" s="286">
        <f>IF('3b - EUR - conv.'!AF306=0,0,'3a - EUR - local'!AF306/'3b - EUR - conv.'!AF306)</f>
        <v>0</v>
      </c>
      <c r="AG306" s="286">
        <f>IF('3b - EUR - conv.'!AG306=0,0,'3a - EUR - local'!AG306/'3b - EUR - conv.'!AG306)</f>
        <v>0</v>
      </c>
      <c r="AH306" s="286">
        <f>IF('3b - EUR - conv.'!AH306=0,0,'3a - EUR - local'!AH306/'3b - EUR - conv.'!AH306)</f>
        <v>0</v>
      </c>
      <c r="AI306" s="286">
        <f>IF('3b - EUR - conv.'!AI306=0,0,'3a - EUR - local'!AI306/'3b - EUR - conv.'!AI306)</f>
        <v>0</v>
      </c>
      <c r="AJ306" s="286">
        <f>IF('3b - EUR - conv.'!AJ306=0,0,'3a - EUR - local'!AJ306/'3b - EUR - conv.'!AJ306)</f>
        <v>0</v>
      </c>
      <c r="AK306" s="286">
        <f>IF('3b - EUR - conv.'!AK306=0,0,'3a - EUR - local'!AK306/'3b - EUR - conv.'!AK306)</f>
        <v>0</v>
      </c>
      <c r="AL306" s="286">
        <f>IF('3b - EUR - conv.'!AL306=0,0,'3a - EUR - local'!AL306/'3b - EUR - conv.'!AL306)</f>
        <v>0</v>
      </c>
      <c r="AM306" s="286">
        <f>IF('3b - EUR - conv.'!AM306=0,0,'3a - EUR - local'!AM306/'3b - EUR - conv.'!AM306)</f>
        <v>0</v>
      </c>
      <c r="AN306" s="286">
        <f>IF('3b - EUR - conv.'!AN306=0,0,'3a - EUR - local'!AN306/'3b - EUR - conv.'!AN306)</f>
        <v>0</v>
      </c>
      <c r="AO306" s="286">
        <f>IF('3b - EUR - conv.'!AO306=0,0,'3a - EUR - local'!AO306/'3b - EUR - conv.'!AO306)</f>
        <v>0</v>
      </c>
      <c r="AP306" s="286">
        <f>IF('3b - EUR - conv.'!AP306=0,0,'3a - EUR - local'!AP306/'3b - EUR - conv.'!AP306)</f>
        <v>0</v>
      </c>
      <c r="AQ306" s="349"/>
    </row>
    <row r="307" spans="1:43" customFormat="1" ht="15.75" outlineLevel="2">
      <c r="A307" s="211" t="str">
        <f>A301&amp;"."&amp;A303&amp;"."&amp;A302&amp;"."&amp;B307</f>
        <v>1.c.7.4</v>
      </c>
      <c r="B307">
        <v>4</v>
      </c>
      <c r="C307" t="str">
        <f>'1-GBP'!C307</f>
        <v/>
      </c>
      <c r="M307" s="286">
        <f>IF('3b - EUR - conv.'!M307=0,0,'3a - EUR - local'!M307/'3b - EUR - conv.'!M307)</f>
        <v>0</v>
      </c>
      <c r="N307" s="286">
        <f>IF('3b - EUR - conv.'!N307=0,0,'3a - EUR - local'!N307/'3b - EUR - conv.'!N307)</f>
        <v>0</v>
      </c>
      <c r="O307" s="286">
        <f>IF('3b - EUR - conv.'!O307=0,0,'3a - EUR - local'!O307/'3b - EUR - conv.'!O307)</f>
        <v>0</v>
      </c>
      <c r="P307" s="286">
        <f>IF('3b - EUR - conv.'!P307=0,0,'3a - EUR - local'!P307/'3b - EUR - conv.'!P307)</f>
        <v>0</v>
      </c>
      <c r="Q307" s="286">
        <f>IF('3b - EUR - conv.'!Q307=0,0,'3a - EUR - local'!Q307/'3b - EUR - conv.'!Q307)</f>
        <v>0</v>
      </c>
      <c r="R307" s="286">
        <f>IF('3b - EUR - conv.'!R307=0,0,'3a - EUR - local'!R307/'3b - EUR - conv.'!R307)</f>
        <v>0</v>
      </c>
      <c r="S307" s="286">
        <f>IF('3b - EUR - conv.'!S307=0,0,'3a - EUR - local'!S307/'3b - EUR - conv.'!S307)</f>
        <v>0</v>
      </c>
      <c r="T307" s="286">
        <f>IF('3b - EUR - conv.'!T307=0,0,'3a - EUR - local'!T307/'3b - EUR - conv.'!T307)</f>
        <v>0</v>
      </c>
      <c r="U307" s="286">
        <f>IF('3b - EUR - conv.'!U307=0,0,'3a - EUR - local'!U307/'3b - EUR - conv.'!U307)</f>
        <v>0</v>
      </c>
      <c r="V307" s="286">
        <f>IF('3b - EUR - conv.'!V307=0,0,'3a - EUR - local'!V307/'3b - EUR - conv.'!V307)</f>
        <v>0</v>
      </c>
      <c r="W307" s="286">
        <f>IF('3b - EUR - conv.'!W307=0,0,'3a - EUR - local'!W307/'3b - EUR - conv.'!W307)</f>
        <v>0</v>
      </c>
      <c r="X307" s="286">
        <f>IF('3b - EUR - conv.'!X307=0,0,'3a - EUR - local'!X307/'3b - EUR - conv.'!X307)</f>
        <v>0</v>
      </c>
      <c r="Y307" s="286">
        <f>IF('3b - EUR - conv.'!Y307=0,0,'3a - EUR - local'!Y307/'3b - EUR - conv.'!Y307)</f>
        <v>0</v>
      </c>
      <c r="Z307" s="286">
        <f>IF('3b - EUR - conv.'!Z307=0,0,'3a - EUR - local'!Z307/'3b - EUR - conv.'!Z307)</f>
        <v>0</v>
      </c>
      <c r="AA307" s="286">
        <f>IF('3b - EUR - conv.'!AA307=0,0,'3a - EUR - local'!AA307/'3b - EUR - conv.'!AA307)</f>
        <v>0</v>
      </c>
      <c r="AB307" s="286">
        <f>IF('3b - EUR - conv.'!AB307=0,0,'3a - EUR - local'!AB307/'3b - EUR - conv.'!AB307)</f>
        <v>0</v>
      </c>
      <c r="AC307" s="286">
        <f>IF('3b - EUR - conv.'!AC307=0,0,'3a - EUR - local'!AC307/'3b - EUR - conv.'!AC307)</f>
        <v>0</v>
      </c>
      <c r="AD307" s="286">
        <f>IF('3b - EUR - conv.'!AD307=0,0,'3a - EUR - local'!AD307/'3b - EUR - conv.'!AD307)</f>
        <v>0</v>
      </c>
      <c r="AE307" s="286">
        <f>IF('3b - EUR - conv.'!AE307=0,0,'3a - EUR - local'!AE307/'3b - EUR - conv.'!AE307)</f>
        <v>0</v>
      </c>
      <c r="AF307" s="286">
        <f>IF('3b - EUR - conv.'!AF307=0,0,'3a - EUR - local'!AF307/'3b - EUR - conv.'!AF307)</f>
        <v>0</v>
      </c>
      <c r="AG307" s="286">
        <f>IF('3b - EUR - conv.'!AG307=0,0,'3a - EUR - local'!AG307/'3b - EUR - conv.'!AG307)</f>
        <v>0</v>
      </c>
      <c r="AH307" s="286">
        <f>IF('3b - EUR - conv.'!AH307=0,0,'3a - EUR - local'!AH307/'3b - EUR - conv.'!AH307)</f>
        <v>0</v>
      </c>
      <c r="AI307" s="286">
        <f>IF('3b - EUR - conv.'!AI307=0,0,'3a - EUR - local'!AI307/'3b - EUR - conv.'!AI307)</f>
        <v>0</v>
      </c>
      <c r="AJ307" s="286">
        <f>IF('3b - EUR - conv.'!AJ307=0,0,'3a - EUR - local'!AJ307/'3b - EUR - conv.'!AJ307)</f>
        <v>0</v>
      </c>
      <c r="AK307" s="286">
        <f>IF('3b - EUR - conv.'!AK307=0,0,'3a - EUR - local'!AK307/'3b - EUR - conv.'!AK307)</f>
        <v>0</v>
      </c>
      <c r="AL307" s="286">
        <f>IF('3b - EUR - conv.'!AL307=0,0,'3a - EUR - local'!AL307/'3b - EUR - conv.'!AL307)</f>
        <v>0</v>
      </c>
      <c r="AM307" s="286">
        <f>IF('3b - EUR - conv.'!AM307=0,0,'3a - EUR - local'!AM307/'3b - EUR - conv.'!AM307)</f>
        <v>0</v>
      </c>
      <c r="AN307" s="286">
        <f>IF('3b - EUR - conv.'!AN307=0,0,'3a - EUR - local'!AN307/'3b - EUR - conv.'!AN307)</f>
        <v>0</v>
      </c>
      <c r="AO307" s="286">
        <f>IF('3b - EUR - conv.'!AO307=0,0,'3a - EUR - local'!AO307/'3b - EUR - conv.'!AO307)</f>
        <v>0</v>
      </c>
      <c r="AP307" s="286">
        <f>IF('3b - EUR - conv.'!AP307=0,0,'3a - EUR - local'!AP307/'3b - EUR - conv.'!AP307)</f>
        <v>0</v>
      </c>
      <c r="AQ307" s="349"/>
    </row>
    <row r="308" spans="1:43" customFormat="1" ht="15.75" outlineLevel="2">
      <c r="A308" s="211" t="str">
        <f>A301&amp;"."&amp;A303&amp;"."&amp;A302&amp;"."&amp;B308</f>
        <v>1.c.7.5</v>
      </c>
      <c r="B308">
        <v>5</v>
      </c>
      <c r="C308" t="str">
        <f>'1-GBP'!C308</f>
        <v/>
      </c>
      <c r="M308" s="286">
        <f>IF('3b - EUR - conv.'!M308=0,0,'3a - EUR - local'!M308/'3b - EUR - conv.'!M308)</f>
        <v>0</v>
      </c>
      <c r="N308" s="286">
        <f>IF('3b - EUR - conv.'!N308=0,0,'3a - EUR - local'!N308/'3b - EUR - conv.'!N308)</f>
        <v>0</v>
      </c>
      <c r="O308" s="286">
        <f>IF('3b - EUR - conv.'!O308=0,0,'3a - EUR - local'!O308/'3b - EUR - conv.'!O308)</f>
        <v>0</v>
      </c>
      <c r="P308" s="286">
        <f>IF('3b - EUR - conv.'!P308=0,0,'3a - EUR - local'!P308/'3b - EUR - conv.'!P308)</f>
        <v>0</v>
      </c>
      <c r="Q308" s="286">
        <f>IF('3b - EUR - conv.'!Q308=0,0,'3a - EUR - local'!Q308/'3b - EUR - conv.'!Q308)</f>
        <v>0</v>
      </c>
      <c r="R308" s="286">
        <f>IF('3b - EUR - conv.'!R308=0,0,'3a - EUR - local'!R308/'3b - EUR - conv.'!R308)</f>
        <v>0</v>
      </c>
      <c r="S308" s="286">
        <f>IF('3b - EUR - conv.'!S308=0,0,'3a - EUR - local'!S308/'3b - EUR - conv.'!S308)</f>
        <v>0</v>
      </c>
      <c r="T308" s="286">
        <f>IF('3b - EUR - conv.'!T308=0,0,'3a - EUR - local'!T308/'3b - EUR - conv.'!T308)</f>
        <v>0</v>
      </c>
      <c r="U308" s="286">
        <f>IF('3b - EUR - conv.'!U308=0,0,'3a - EUR - local'!U308/'3b - EUR - conv.'!U308)</f>
        <v>0</v>
      </c>
      <c r="V308" s="286">
        <f>IF('3b - EUR - conv.'!V308=0,0,'3a - EUR - local'!V308/'3b - EUR - conv.'!V308)</f>
        <v>0</v>
      </c>
      <c r="W308" s="286">
        <f>IF('3b - EUR - conv.'!W308=0,0,'3a - EUR - local'!W308/'3b - EUR - conv.'!W308)</f>
        <v>0</v>
      </c>
      <c r="X308" s="286">
        <f>IF('3b - EUR - conv.'!X308=0,0,'3a - EUR - local'!X308/'3b - EUR - conv.'!X308)</f>
        <v>0</v>
      </c>
      <c r="Y308" s="286">
        <f>IF('3b - EUR - conv.'!Y308=0,0,'3a - EUR - local'!Y308/'3b - EUR - conv.'!Y308)</f>
        <v>0</v>
      </c>
      <c r="Z308" s="286">
        <f>IF('3b - EUR - conv.'!Z308=0,0,'3a - EUR - local'!Z308/'3b - EUR - conv.'!Z308)</f>
        <v>0</v>
      </c>
      <c r="AA308" s="286">
        <f>IF('3b - EUR - conv.'!AA308=0,0,'3a - EUR - local'!AA308/'3b - EUR - conv.'!AA308)</f>
        <v>0</v>
      </c>
      <c r="AB308" s="286">
        <f>IF('3b - EUR - conv.'!AB308=0,0,'3a - EUR - local'!AB308/'3b - EUR - conv.'!AB308)</f>
        <v>0</v>
      </c>
      <c r="AC308" s="286">
        <f>IF('3b - EUR - conv.'!AC308=0,0,'3a - EUR - local'!AC308/'3b - EUR - conv.'!AC308)</f>
        <v>0</v>
      </c>
      <c r="AD308" s="286">
        <f>IF('3b - EUR - conv.'!AD308=0,0,'3a - EUR - local'!AD308/'3b - EUR - conv.'!AD308)</f>
        <v>0</v>
      </c>
      <c r="AE308" s="286">
        <f>IF('3b - EUR - conv.'!AE308=0,0,'3a - EUR - local'!AE308/'3b - EUR - conv.'!AE308)</f>
        <v>0</v>
      </c>
      <c r="AF308" s="286">
        <f>IF('3b - EUR - conv.'!AF308=0,0,'3a - EUR - local'!AF308/'3b - EUR - conv.'!AF308)</f>
        <v>0</v>
      </c>
      <c r="AG308" s="286">
        <f>IF('3b - EUR - conv.'!AG308=0,0,'3a - EUR - local'!AG308/'3b - EUR - conv.'!AG308)</f>
        <v>0</v>
      </c>
      <c r="AH308" s="286">
        <f>IF('3b - EUR - conv.'!AH308=0,0,'3a - EUR - local'!AH308/'3b - EUR - conv.'!AH308)</f>
        <v>0</v>
      </c>
      <c r="AI308" s="286">
        <f>IF('3b - EUR - conv.'!AI308=0,0,'3a - EUR - local'!AI308/'3b - EUR - conv.'!AI308)</f>
        <v>0</v>
      </c>
      <c r="AJ308" s="286">
        <f>IF('3b - EUR - conv.'!AJ308=0,0,'3a - EUR - local'!AJ308/'3b - EUR - conv.'!AJ308)</f>
        <v>0</v>
      </c>
      <c r="AK308" s="286">
        <f>IF('3b - EUR - conv.'!AK308=0,0,'3a - EUR - local'!AK308/'3b - EUR - conv.'!AK308)</f>
        <v>0</v>
      </c>
      <c r="AL308" s="286">
        <f>IF('3b - EUR - conv.'!AL308=0,0,'3a - EUR - local'!AL308/'3b - EUR - conv.'!AL308)</f>
        <v>0</v>
      </c>
      <c r="AM308" s="286">
        <f>IF('3b - EUR - conv.'!AM308=0,0,'3a - EUR - local'!AM308/'3b - EUR - conv.'!AM308)</f>
        <v>0</v>
      </c>
      <c r="AN308" s="286">
        <f>IF('3b - EUR - conv.'!AN308=0,0,'3a - EUR - local'!AN308/'3b - EUR - conv.'!AN308)</f>
        <v>0</v>
      </c>
      <c r="AO308" s="286">
        <f>IF('3b - EUR - conv.'!AO308=0,0,'3a - EUR - local'!AO308/'3b - EUR - conv.'!AO308)</f>
        <v>0</v>
      </c>
      <c r="AP308" s="286">
        <f>IF('3b - EUR - conv.'!AP308=0,0,'3a - EUR - local'!AP308/'3b - EUR - conv.'!AP308)</f>
        <v>0</v>
      </c>
      <c r="AQ308" s="349"/>
    </row>
    <row r="309" spans="1:43" customFormat="1" ht="15.75" outlineLevel="2">
      <c r="A309" s="211" t="str">
        <f>A301&amp;"."&amp;A303&amp;"."&amp;A302&amp;"."&amp;B309</f>
        <v>1.c.7.6</v>
      </c>
      <c r="B309">
        <v>6</v>
      </c>
      <c r="C309" t="str">
        <f>'1-GBP'!C309</f>
        <v/>
      </c>
      <c r="M309" s="286">
        <f>IF('3b - EUR - conv.'!M309=0,0,'3a - EUR - local'!M309/'3b - EUR - conv.'!M309)</f>
        <v>0</v>
      </c>
      <c r="N309" s="286">
        <f>IF('3b - EUR - conv.'!N309=0,0,'3a - EUR - local'!N309/'3b - EUR - conv.'!N309)</f>
        <v>0</v>
      </c>
      <c r="O309" s="286">
        <f>IF('3b - EUR - conv.'!O309=0,0,'3a - EUR - local'!O309/'3b - EUR - conv.'!O309)</f>
        <v>0</v>
      </c>
      <c r="P309" s="286">
        <f>IF('3b - EUR - conv.'!P309=0,0,'3a - EUR - local'!P309/'3b - EUR - conv.'!P309)</f>
        <v>0</v>
      </c>
      <c r="Q309" s="286">
        <f>IF('3b - EUR - conv.'!Q309=0,0,'3a - EUR - local'!Q309/'3b - EUR - conv.'!Q309)</f>
        <v>0</v>
      </c>
      <c r="R309" s="286">
        <f>IF('3b - EUR - conv.'!R309=0,0,'3a - EUR - local'!R309/'3b - EUR - conv.'!R309)</f>
        <v>0</v>
      </c>
      <c r="S309" s="286">
        <f>IF('3b - EUR - conv.'!S309=0,0,'3a - EUR - local'!S309/'3b - EUR - conv.'!S309)</f>
        <v>0</v>
      </c>
      <c r="T309" s="286">
        <f>IF('3b - EUR - conv.'!T309=0,0,'3a - EUR - local'!T309/'3b - EUR - conv.'!T309)</f>
        <v>0</v>
      </c>
      <c r="U309" s="286">
        <f>IF('3b - EUR - conv.'!U309=0,0,'3a - EUR - local'!U309/'3b - EUR - conv.'!U309)</f>
        <v>0</v>
      </c>
      <c r="V309" s="286">
        <f>IF('3b - EUR - conv.'!V309=0,0,'3a - EUR - local'!V309/'3b - EUR - conv.'!V309)</f>
        <v>0</v>
      </c>
      <c r="W309" s="286">
        <f>IF('3b - EUR - conv.'!W309=0,0,'3a - EUR - local'!W309/'3b - EUR - conv.'!W309)</f>
        <v>0</v>
      </c>
      <c r="X309" s="286">
        <f>IF('3b - EUR - conv.'!X309=0,0,'3a - EUR - local'!X309/'3b - EUR - conv.'!X309)</f>
        <v>0</v>
      </c>
      <c r="Y309" s="286">
        <f>IF('3b - EUR - conv.'!Y309=0,0,'3a - EUR - local'!Y309/'3b - EUR - conv.'!Y309)</f>
        <v>0</v>
      </c>
      <c r="Z309" s="286">
        <f>IF('3b - EUR - conv.'!Z309=0,0,'3a - EUR - local'!Z309/'3b - EUR - conv.'!Z309)</f>
        <v>0</v>
      </c>
      <c r="AA309" s="286">
        <f>IF('3b - EUR - conv.'!AA309=0,0,'3a - EUR - local'!AA309/'3b - EUR - conv.'!AA309)</f>
        <v>0</v>
      </c>
      <c r="AB309" s="286">
        <f>IF('3b - EUR - conv.'!AB309=0,0,'3a - EUR - local'!AB309/'3b - EUR - conv.'!AB309)</f>
        <v>0</v>
      </c>
      <c r="AC309" s="286">
        <f>IF('3b - EUR - conv.'!AC309=0,0,'3a - EUR - local'!AC309/'3b - EUR - conv.'!AC309)</f>
        <v>0</v>
      </c>
      <c r="AD309" s="286">
        <f>IF('3b - EUR - conv.'!AD309=0,0,'3a - EUR - local'!AD309/'3b - EUR - conv.'!AD309)</f>
        <v>0</v>
      </c>
      <c r="AE309" s="286">
        <f>IF('3b - EUR - conv.'!AE309=0,0,'3a - EUR - local'!AE309/'3b - EUR - conv.'!AE309)</f>
        <v>0</v>
      </c>
      <c r="AF309" s="286">
        <f>IF('3b - EUR - conv.'!AF309=0,0,'3a - EUR - local'!AF309/'3b - EUR - conv.'!AF309)</f>
        <v>0</v>
      </c>
      <c r="AG309" s="286">
        <f>IF('3b - EUR - conv.'!AG309=0,0,'3a - EUR - local'!AG309/'3b - EUR - conv.'!AG309)</f>
        <v>0</v>
      </c>
      <c r="AH309" s="286">
        <f>IF('3b - EUR - conv.'!AH309=0,0,'3a - EUR - local'!AH309/'3b - EUR - conv.'!AH309)</f>
        <v>0</v>
      </c>
      <c r="AI309" s="286">
        <f>IF('3b - EUR - conv.'!AI309=0,0,'3a - EUR - local'!AI309/'3b - EUR - conv.'!AI309)</f>
        <v>0</v>
      </c>
      <c r="AJ309" s="286">
        <f>IF('3b - EUR - conv.'!AJ309=0,0,'3a - EUR - local'!AJ309/'3b - EUR - conv.'!AJ309)</f>
        <v>0</v>
      </c>
      <c r="AK309" s="286">
        <f>IF('3b - EUR - conv.'!AK309=0,0,'3a - EUR - local'!AK309/'3b - EUR - conv.'!AK309)</f>
        <v>0</v>
      </c>
      <c r="AL309" s="286">
        <f>IF('3b - EUR - conv.'!AL309=0,0,'3a - EUR - local'!AL309/'3b - EUR - conv.'!AL309)</f>
        <v>0</v>
      </c>
      <c r="AM309" s="286">
        <f>IF('3b - EUR - conv.'!AM309=0,0,'3a - EUR - local'!AM309/'3b - EUR - conv.'!AM309)</f>
        <v>0</v>
      </c>
      <c r="AN309" s="286">
        <f>IF('3b - EUR - conv.'!AN309=0,0,'3a - EUR - local'!AN309/'3b - EUR - conv.'!AN309)</f>
        <v>0</v>
      </c>
      <c r="AO309" s="286">
        <f>IF('3b - EUR - conv.'!AO309=0,0,'3a - EUR - local'!AO309/'3b - EUR - conv.'!AO309)</f>
        <v>0</v>
      </c>
      <c r="AP309" s="286">
        <f>IF('3b - EUR - conv.'!AP309=0,0,'3a - EUR - local'!AP309/'3b - EUR - conv.'!AP309)</f>
        <v>0</v>
      </c>
      <c r="AQ309" s="349"/>
    </row>
    <row r="310" spans="1:43" customFormat="1" ht="15.75" outlineLevel="2">
      <c r="A310" s="211" t="str">
        <f>A301&amp;"."&amp;A303&amp;"."&amp;A302&amp;"."&amp;B310</f>
        <v>1.c.7.7</v>
      </c>
      <c r="B310">
        <v>7</v>
      </c>
      <c r="C310" t="str">
        <f>'1-GBP'!C310</f>
        <v/>
      </c>
      <c r="M310" s="286">
        <f>IF('3b - EUR - conv.'!M310=0,0,'3a - EUR - local'!M310/'3b - EUR - conv.'!M310)</f>
        <v>0</v>
      </c>
      <c r="N310" s="286">
        <f>IF('3b - EUR - conv.'!N310=0,0,'3a - EUR - local'!N310/'3b - EUR - conv.'!N310)</f>
        <v>0</v>
      </c>
      <c r="O310" s="286">
        <f>IF('3b - EUR - conv.'!O310=0,0,'3a - EUR - local'!O310/'3b - EUR - conv.'!O310)</f>
        <v>0</v>
      </c>
      <c r="P310" s="286">
        <f>IF('3b - EUR - conv.'!P310=0,0,'3a - EUR - local'!P310/'3b - EUR - conv.'!P310)</f>
        <v>0</v>
      </c>
      <c r="Q310" s="286">
        <f>IF('3b - EUR - conv.'!Q310=0,0,'3a - EUR - local'!Q310/'3b - EUR - conv.'!Q310)</f>
        <v>0</v>
      </c>
      <c r="R310" s="286">
        <f>IF('3b - EUR - conv.'!R310=0,0,'3a - EUR - local'!R310/'3b - EUR - conv.'!R310)</f>
        <v>0</v>
      </c>
      <c r="S310" s="286">
        <f>IF('3b - EUR - conv.'!S310=0,0,'3a - EUR - local'!S310/'3b - EUR - conv.'!S310)</f>
        <v>0</v>
      </c>
      <c r="T310" s="286">
        <f>IF('3b - EUR - conv.'!T310=0,0,'3a - EUR - local'!T310/'3b - EUR - conv.'!T310)</f>
        <v>0</v>
      </c>
      <c r="U310" s="286">
        <f>IF('3b - EUR - conv.'!U310=0,0,'3a - EUR - local'!U310/'3b - EUR - conv.'!U310)</f>
        <v>0</v>
      </c>
      <c r="V310" s="286">
        <f>IF('3b - EUR - conv.'!V310=0,0,'3a - EUR - local'!V310/'3b - EUR - conv.'!V310)</f>
        <v>0</v>
      </c>
      <c r="W310" s="286">
        <f>IF('3b - EUR - conv.'!W310=0,0,'3a - EUR - local'!W310/'3b - EUR - conv.'!W310)</f>
        <v>0</v>
      </c>
      <c r="X310" s="286">
        <f>IF('3b - EUR - conv.'!X310=0,0,'3a - EUR - local'!X310/'3b - EUR - conv.'!X310)</f>
        <v>0</v>
      </c>
      <c r="Y310" s="286">
        <f>IF('3b - EUR - conv.'!Y310=0,0,'3a - EUR - local'!Y310/'3b - EUR - conv.'!Y310)</f>
        <v>0</v>
      </c>
      <c r="Z310" s="286">
        <f>IF('3b - EUR - conv.'!Z310=0,0,'3a - EUR - local'!Z310/'3b - EUR - conv.'!Z310)</f>
        <v>0</v>
      </c>
      <c r="AA310" s="286">
        <f>IF('3b - EUR - conv.'!AA310=0,0,'3a - EUR - local'!AA310/'3b - EUR - conv.'!AA310)</f>
        <v>0</v>
      </c>
      <c r="AB310" s="286">
        <f>IF('3b - EUR - conv.'!AB310=0,0,'3a - EUR - local'!AB310/'3b - EUR - conv.'!AB310)</f>
        <v>0</v>
      </c>
      <c r="AC310" s="286">
        <f>IF('3b - EUR - conv.'!AC310=0,0,'3a - EUR - local'!AC310/'3b - EUR - conv.'!AC310)</f>
        <v>0</v>
      </c>
      <c r="AD310" s="286">
        <f>IF('3b - EUR - conv.'!AD310=0,0,'3a - EUR - local'!AD310/'3b - EUR - conv.'!AD310)</f>
        <v>0</v>
      </c>
      <c r="AE310" s="286">
        <f>IF('3b - EUR - conv.'!AE310=0,0,'3a - EUR - local'!AE310/'3b - EUR - conv.'!AE310)</f>
        <v>0</v>
      </c>
      <c r="AF310" s="286">
        <f>IF('3b - EUR - conv.'!AF310=0,0,'3a - EUR - local'!AF310/'3b - EUR - conv.'!AF310)</f>
        <v>0</v>
      </c>
      <c r="AG310" s="286">
        <f>IF('3b - EUR - conv.'!AG310=0,0,'3a - EUR - local'!AG310/'3b - EUR - conv.'!AG310)</f>
        <v>0</v>
      </c>
      <c r="AH310" s="286">
        <f>IF('3b - EUR - conv.'!AH310=0,0,'3a - EUR - local'!AH310/'3b - EUR - conv.'!AH310)</f>
        <v>0</v>
      </c>
      <c r="AI310" s="286">
        <f>IF('3b - EUR - conv.'!AI310=0,0,'3a - EUR - local'!AI310/'3b - EUR - conv.'!AI310)</f>
        <v>0</v>
      </c>
      <c r="AJ310" s="286">
        <f>IF('3b - EUR - conv.'!AJ310=0,0,'3a - EUR - local'!AJ310/'3b - EUR - conv.'!AJ310)</f>
        <v>0</v>
      </c>
      <c r="AK310" s="286">
        <f>IF('3b - EUR - conv.'!AK310=0,0,'3a - EUR - local'!AK310/'3b - EUR - conv.'!AK310)</f>
        <v>0</v>
      </c>
      <c r="AL310" s="286">
        <f>IF('3b - EUR - conv.'!AL310=0,0,'3a - EUR - local'!AL310/'3b - EUR - conv.'!AL310)</f>
        <v>0</v>
      </c>
      <c r="AM310" s="286">
        <f>IF('3b - EUR - conv.'!AM310=0,0,'3a - EUR - local'!AM310/'3b - EUR - conv.'!AM310)</f>
        <v>0</v>
      </c>
      <c r="AN310" s="286">
        <f>IF('3b - EUR - conv.'!AN310=0,0,'3a - EUR - local'!AN310/'3b - EUR - conv.'!AN310)</f>
        <v>0</v>
      </c>
      <c r="AO310" s="286">
        <f>IF('3b - EUR - conv.'!AO310=0,0,'3a - EUR - local'!AO310/'3b - EUR - conv.'!AO310)</f>
        <v>0</v>
      </c>
      <c r="AP310" s="286">
        <f>IF('3b - EUR - conv.'!AP310=0,0,'3a - EUR - local'!AP310/'3b - EUR - conv.'!AP310)</f>
        <v>0</v>
      </c>
      <c r="AQ310" s="349"/>
    </row>
    <row r="311" spans="1:43" customFormat="1" ht="15.75" outlineLevel="2">
      <c r="A311" s="211" t="str">
        <f>A301&amp;"."&amp;A303&amp;"."&amp;A302&amp;"."&amp;B311</f>
        <v>1.c.7.8</v>
      </c>
      <c r="B311">
        <v>8</v>
      </c>
      <c r="C311" t="str">
        <f>'1-GBP'!C311</f>
        <v/>
      </c>
      <c r="M311" s="286">
        <f>IF('3b - EUR - conv.'!M311=0,0,'3a - EUR - local'!M311/'3b - EUR - conv.'!M311)</f>
        <v>0</v>
      </c>
      <c r="N311" s="286">
        <f>IF('3b - EUR - conv.'!N311=0,0,'3a - EUR - local'!N311/'3b - EUR - conv.'!N311)</f>
        <v>0</v>
      </c>
      <c r="O311" s="286">
        <f>IF('3b - EUR - conv.'!O311=0,0,'3a - EUR - local'!O311/'3b - EUR - conv.'!O311)</f>
        <v>0</v>
      </c>
      <c r="P311" s="286">
        <f>IF('3b - EUR - conv.'!P311=0,0,'3a - EUR - local'!P311/'3b - EUR - conv.'!P311)</f>
        <v>0</v>
      </c>
      <c r="Q311" s="286">
        <f>IF('3b - EUR - conv.'!Q311=0,0,'3a - EUR - local'!Q311/'3b - EUR - conv.'!Q311)</f>
        <v>0</v>
      </c>
      <c r="R311" s="286">
        <f>IF('3b - EUR - conv.'!R311=0,0,'3a - EUR - local'!R311/'3b - EUR - conv.'!R311)</f>
        <v>0</v>
      </c>
      <c r="S311" s="286">
        <f>IF('3b - EUR - conv.'!S311=0,0,'3a - EUR - local'!S311/'3b - EUR - conv.'!S311)</f>
        <v>0</v>
      </c>
      <c r="T311" s="286">
        <f>IF('3b - EUR - conv.'!T311=0,0,'3a - EUR - local'!T311/'3b - EUR - conv.'!T311)</f>
        <v>0</v>
      </c>
      <c r="U311" s="286">
        <f>IF('3b - EUR - conv.'!U311=0,0,'3a - EUR - local'!U311/'3b - EUR - conv.'!U311)</f>
        <v>0</v>
      </c>
      <c r="V311" s="286">
        <f>IF('3b - EUR - conv.'!V311=0,0,'3a - EUR - local'!V311/'3b - EUR - conv.'!V311)</f>
        <v>0</v>
      </c>
      <c r="W311" s="286">
        <f>IF('3b - EUR - conv.'!W311=0,0,'3a - EUR - local'!W311/'3b - EUR - conv.'!W311)</f>
        <v>0</v>
      </c>
      <c r="X311" s="286">
        <f>IF('3b - EUR - conv.'!X311=0,0,'3a - EUR - local'!X311/'3b - EUR - conv.'!X311)</f>
        <v>0</v>
      </c>
      <c r="Y311" s="286">
        <f>IF('3b - EUR - conv.'!Y311=0,0,'3a - EUR - local'!Y311/'3b - EUR - conv.'!Y311)</f>
        <v>0</v>
      </c>
      <c r="Z311" s="286">
        <f>IF('3b - EUR - conv.'!Z311=0,0,'3a - EUR - local'!Z311/'3b - EUR - conv.'!Z311)</f>
        <v>0</v>
      </c>
      <c r="AA311" s="286">
        <f>IF('3b - EUR - conv.'!AA311=0,0,'3a - EUR - local'!AA311/'3b - EUR - conv.'!AA311)</f>
        <v>0</v>
      </c>
      <c r="AB311" s="286">
        <f>IF('3b - EUR - conv.'!AB311=0,0,'3a - EUR - local'!AB311/'3b - EUR - conv.'!AB311)</f>
        <v>0</v>
      </c>
      <c r="AC311" s="286">
        <f>IF('3b - EUR - conv.'!AC311=0,0,'3a - EUR - local'!AC311/'3b - EUR - conv.'!AC311)</f>
        <v>0</v>
      </c>
      <c r="AD311" s="286">
        <f>IF('3b - EUR - conv.'!AD311=0,0,'3a - EUR - local'!AD311/'3b - EUR - conv.'!AD311)</f>
        <v>0</v>
      </c>
      <c r="AE311" s="286">
        <f>IF('3b - EUR - conv.'!AE311=0,0,'3a - EUR - local'!AE311/'3b - EUR - conv.'!AE311)</f>
        <v>0</v>
      </c>
      <c r="AF311" s="286">
        <f>IF('3b - EUR - conv.'!AF311=0,0,'3a - EUR - local'!AF311/'3b - EUR - conv.'!AF311)</f>
        <v>0</v>
      </c>
      <c r="AG311" s="286">
        <f>IF('3b - EUR - conv.'!AG311=0,0,'3a - EUR - local'!AG311/'3b - EUR - conv.'!AG311)</f>
        <v>0</v>
      </c>
      <c r="AH311" s="286">
        <f>IF('3b - EUR - conv.'!AH311=0,0,'3a - EUR - local'!AH311/'3b - EUR - conv.'!AH311)</f>
        <v>0</v>
      </c>
      <c r="AI311" s="286">
        <f>IF('3b - EUR - conv.'!AI311=0,0,'3a - EUR - local'!AI311/'3b - EUR - conv.'!AI311)</f>
        <v>0</v>
      </c>
      <c r="AJ311" s="286">
        <f>IF('3b - EUR - conv.'!AJ311=0,0,'3a - EUR - local'!AJ311/'3b - EUR - conv.'!AJ311)</f>
        <v>0</v>
      </c>
      <c r="AK311" s="286">
        <f>IF('3b - EUR - conv.'!AK311=0,0,'3a - EUR - local'!AK311/'3b - EUR - conv.'!AK311)</f>
        <v>0</v>
      </c>
      <c r="AL311" s="286">
        <f>IF('3b - EUR - conv.'!AL311=0,0,'3a - EUR - local'!AL311/'3b - EUR - conv.'!AL311)</f>
        <v>0</v>
      </c>
      <c r="AM311" s="286">
        <f>IF('3b - EUR - conv.'!AM311=0,0,'3a - EUR - local'!AM311/'3b - EUR - conv.'!AM311)</f>
        <v>0</v>
      </c>
      <c r="AN311" s="286">
        <f>IF('3b - EUR - conv.'!AN311=0,0,'3a - EUR - local'!AN311/'3b - EUR - conv.'!AN311)</f>
        <v>0</v>
      </c>
      <c r="AO311" s="286">
        <f>IF('3b - EUR - conv.'!AO311=0,0,'3a - EUR - local'!AO311/'3b - EUR - conv.'!AO311)</f>
        <v>0</v>
      </c>
      <c r="AP311" s="286">
        <f>IF('3b - EUR - conv.'!AP311=0,0,'3a - EUR - local'!AP311/'3b - EUR - conv.'!AP311)</f>
        <v>0</v>
      </c>
      <c r="AQ311" s="349"/>
    </row>
    <row r="312" spans="1:43" customFormat="1" ht="15.75" outlineLevel="2">
      <c r="A312" s="211" t="str">
        <f>A301&amp;"."&amp;A303&amp;"."&amp;A302&amp;"."&amp;B312</f>
        <v>1.c.7.9</v>
      </c>
      <c r="B312">
        <v>9</v>
      </c>
      <c r="C312" t="str">
        <f>'1-GBP'!C312</f>
        <v/>
      </c>
      <c r="M312" s="286">
        <f>IF('3b - EUR - conv.'!M312=0,0,'3a - EUR - local'!M312/'3b - EUR - conv.'!M312)</f>
        <v>0</v>
      </c>
      <c r="N312" s="286">
        <f>IF('3b - EUR - conv.'!N312=0,0,'3a - EUR - local'!N312/'3b - EUR - conv.'!N312)</f>
        <v>0</v>
      </c>
      <c r="O312" s="286">
        <f>IF('3b - EUR - conv.'!O312=0,0,'3a - EUR - local'!O312/'3b - EUR - conv.'!O312)</f>
        <v>0</v>
      </c>
      <c r="P312" s="286">
        <f>IF('3b - EUR - conv.'!P312=0,0,'3a - EUR - local'!P312/'3b - EUR - conv.'!P312)</f>
        <v>0</v>
      </c>
      <c r="Q312" s="286">
        <f>IF('3b - EUR - conv.'!Q312=0,0,'3a - EUR - local'!Q312/'3b - EUR - conv.'!Q312)</f>
        <v>0</v>
      </c>
      <c r="R312" s="286">
        <f>IF('3b - EUR - conv.'!R312=0,0,'3a - EUR - local'!R312/'3b - EUR - conv.'!R312)</f>
        <v>0</v>
      </c>
      <c r="S312" s="286">
        <f>IF('3b - EUR - conv.'!S312=0,0,'3a - EUR - local'!S312/'3b - EUR - conv.'!S312)</f>
        <v>0</v>
      </c>
      <c r="T312" s="286">
        <f>IF('3b - EUR - conv.'!T312=0,0,'3a - EUR - local'!T312/'3b - EUR - conv.'!T312)</f>
        <v>0</v>
      </c>
      <c r="U312" s="286">
        <f>IF('3b - EUR - conv.'!U312=0,0,'3a - EUR - local'!U312/'3b - EUR - conv.'!U312)</f>
        <v>0</v>
      </c>
      <c r="V312" s="286">
        <f>IF('3b - EUR - conv.'!V312=0,0,'3a - EUR - local'!V312/'3b - EUR - conv.'!V312)</f>
        <v>0</v>
      </c>
      <c r="W312" s="286">
        <f>IF('3b - EUR - conv.'!W312=0,0,'3a - EUR - local'!W312/'3b - EUR - conv.'!W312)</f>
        <v>0</v>
      </c>
      <c r="X312" s="286">
        <f>IF('3b - EUR - conv.'!X312=0,0,'3a - EUR - local'!X312/'3b - EUR - conv.'!X312)</f>
        <v>0</v>
      </c>
      <c r="Y312" s="286">
        <f>IF('3b - EUR - conv.'!Y312=0,0,'3a - EUR - local'!Y312/'3b - EUR - conv.'!Y312)</f>
        <v>0</v>
      </c>
      <c r="Z312" s="286">
        <f>IF('3b - EUR - conv.'!Z312=0,0,'3a - EUR - local'!Z312/'3b - EUR - conv.'!Z312)</f>
        <v>0</v>
      </c>
      <c r="AA312" s="286">
        <f>IF('3b - EUR - conv.'!AA312=0,0,'3a - EUR - local'!AA312/'3b - EUR - conv.'!AA312)</f>
        <v>0</v>
      </c>
      <c r="AB312" s="286">
        <f>IF('3b - EUR - conv.'!AB312=0,0,'3a - EUR - local'!AB312/'3b - EUR - conv.'!AB312)</f>
        <v>0</v>
      </c>
      <c r="AC312" s="286">
        <f>IF('3b - EUR - conv.'!AC312=0,0,'3a - EUR - local'!AC312/'3b - EUR - conv.'!AC312)</f>
        <v>0</v>
      </c>
      <c r="AD312" s="286">
        <f>IF('3b - EUR - conv.'!AD312=0,0,'3a - EUR - local'!AD312/'3b - EUR - conv.'!AD312)</f>
        <v>0</v>
      </c>
      <c r="AE312" s="286">
        <f>IF('3b - EUR - conv.'!AE312=0,0,'3a - EUR - local'!AE312/'3b - EUR - conv.'!AE312)</f>
        <v>0</v>
      </c>
      <c r="AF312" s="286">
        <f>IF('3b - EUR - conv.'!AF312=0,0,'3a - EUR - local'!AF312/'3b - EUR - conv.'!AF312)</f>
        <v>0</v>
      </c>
      <c r="AG312" s="286">
        <f>IF('3b - EUR - conv.'!AG312=0,0,'3a - EUR - local'!AG312/'3b - EUR - conv.'!AG312)</f>
        <v>0</v>
      </c>
      <c r="AH312" s="286">
        <f>IF('3b - EUR - conv.'!AH312=0,0,'3a - EUR - local'!AH312/'3b - EUR - conv.'!AH312)</f>
        <v>0</v>
      </c>
      <c r="AI312" s="286">
        <f>IF('3b - EUR - conv.'!AI312=0,0,'3a - EUR - local'!AI312/'3b - EUR - conv.'!AI312)</f>
        <v>0</v>
      </c>
      <c r="AJ312" s="286">
        <f>IF('3b - EUR - conv.'!AJ312=0,0,'3a - EUR - local'!AJ312/'3b - EUR - conv.'!AJ312)</f>
        <v>0</v>
      </c>
      <c r="AK312" s="286">
        <f>IF('3b - EUR - conv.'!AK312=0,0,'3a - EUR - local'!AK312/'3b - EUR - conv.'!AK312)</f>
        <v>0</v>
      </c>
      <c r="AL312" s="286">
        <f>IF('3b - EUR - conv.'!AL312=0,0,'3a - EUR - local'!AL312/'3b - EUR - conv.'!AL312)</f>
        <v>0</v>
      </c>
      <c r="AM312" s="286">
        <f>IF('3b - EUR - conv.'!AM312=0,0,'3a - EUR - local'!AM312/'3b - EUR - conv.'!AM312)</f>
        <v>0</v>
      </c>
      <c r="AN312" s="286">
        <f>IF('3b - EUR - conv.'!AN312=0,0,'3a - EUR - local'!AN312/'3b - EUR - conv.'!AN312)</f>
        <v>0</v>
      </c>
      <c r="AO312" s="286">
        <f>IF('3b - EUR - conv.'!AO312=0,0,'3a - EUR - local'!AO312/'3b - EUR - conv.'!AO312)</f>
        <v>0</v>
      </c>
      <c r="AP312" s="286">
        <f>IF('3b - EUR - conv.'!AP312=0,0,'3a - EUR - local'!AP312/'3b - EUR - conv.'!AP312)</f>
        <v>0</v>
      </c>
      <c r="AQ312" s="349"/>
    </row>
    <row r="313" spans="1:43" customFormat="1" ht="15.75" outlineLevel="2">
      <c r="A313" s="211" t="str">
        <f>A301&amp;"."&amp;A303&amp;"."&amp;A302&amp;"."&amp;B313</f>
        <v>1.c.7.10</v>
      </c>
      <c r="B313">
        <v>10</v>
      </c>
      <c r="C313" t="str">
        <f>'1-GBP'!C313</f>
        <v/>
      </c>
      <c r="M313" s="286">
        <f>IF('3b - EUR - conv.'!M313=0,0,'3a - EUR - local'!M313/'3b - EUR - conv.'!M313)</f>
        <v>0</v>
      </c>
      <c r="N313" s="286">
        <f>IF('3b - EUR - conv.'!N313=0,0,'3a - EUR - local'!N313/'3b - EUR - conv.'!N313)</f>
        <v>0</v>
      </c>
      <c r="O313" s="286">
        <f>IF('3b - EUR - conv.'!O313=0,0,'3a - EUR - local'!O313/'3b - EUR - conv.'!O313)</f>
        <v>0</v>
      </c>
      <c r="P313" s="286">
        <f>IF('3b - EUR - conv.'!P313=0,0,'3a - EUR - local'!P313/'3b - EUR - conv.'!P313)</f>
        <v>0</v>
      </c>
      <c r="Q313" s="286">
        <f>IF('3b - EUR - conv.'!Q313=0,0,'3a - EUR - local'!Q313/'3b - EUR - conv.'!Q313)</f>
        <v>0</v>
      </c>
      <c r="R313" s="286">
        <f>IF('3b - EUR - conv.'!R313=0,0,'3a - EUR - local'!R313/'3b - EUR - conv.'!R313)</f>
        <v>0</v>
      </c>
      <c r="S313" s="286">
        <f>IF('3b - EUR - conv.'!S313=0,0,'3a - EUR - local'!S313/'3b - EUR - conv.'!S313)</f>
        <v>0</v>
      </c>
      <c r="T313" s="286">
        <f>IF('3b - EUR - conv.'!T313=0,0,'3a - EUR - local'!T313/'3b - EUR - conv.'!T313)</f>
        <v>0</v>
      </c>
      <c r="U313" s="286">
        <f>IF('3b - EUR - conv.'!U313=0,0,'3a - EUR - local'!U313/'3b - EUR - conv.'!U313)</f>
        <v>0</v>
      </c>
      <c r="V313" s="286">
        <f>IF('3b - EUR - conv.'!V313=0,0,'3a - EUR - local'!V313/'3b - EUR - conv.'!V313)</f>
        <v>0</v>
      </c>
      <c r="W313" s="286">
        <f>IF('3b - EUR - conv.'!W313=0,0,'3a - EUR - local'!W313/'3b - EUR - conv.'!W313)</f>
        <v>0</v>
      </c>
      <c r="X313" s="286">
        <f>IF('3b - EUR - conv.'!X313=0,0,'3a - EUR - local'!X313/'3b - EUR - conv.'!X313)</f>
        <v>0</v>
      </c>
      <c r="Y313" s="286">
        <f>IF('3b - EUR - conv.'!Y313=0,0,'3a - EUR - local'!Y313/'3b - EUR - conv.'!Y313)</f>
        <v>0</v>
      </c>
      <c r="Z313" s="286">
        <f>IF('3b - EUR - conv.'!Z313=0,0,'3a - EUR - local'!Z313/'3b - EUR - conv.'!Z313)</f>
        <v>0</v>
      </c>
      <c r="AA313" s="286">
        <f>IF('3b - EUR - conv.'!AA313=0,0,'3a - EUR - local'!AA313/'3b - EUR - conv.'!AA313)</f>
        <v>0</v>
      </c>
      <c r="AB313" s="286">
        <f>IF('3b - EUR - conv.'!AB313=0,0,'3a - EUR - local'!AB313/'3b - EUR - conv.'!AB313)</f>
        <v>0</v>
      </c>
      <c r="AC313" s="286">
        <f>IF('3b - EUR - conv.'!AC313=0,0,'3a - EUR - local'!AC313/'3b - EUR - conv.'!AC313)</f>
        <v>0</v>
      </c>
      <c r="AD313" s="286">
        <f>IF('3b - EUR - conv.'!AD313=0,0,'3a - EUR - local'!AD313/'3b - EUR - conv.'!AD313)</f>
        <v>0</v>
      </c>
      <c r="AE313" s="286">
        <f>IF('3b - EUR - conv.'!AE313=0,0,'3a - EUR - local'!AE313/'3b - EUR - conv.'!AE313)</f>
        <v>0</v>
      </c>
      <c r="AF313" s="286">
        <f>IF('3b - EUR - conv.'!AF313=0,0,'3a - EUR - local'!AF313/'3b - EUR - conv.'!AF313)</f>
        <v>0</v>
      </c>
      <c r="AG313" s="286">
        <f>IF('3b - EUR - conv.'!AG313=0,0,'3a - EUR - local'!AG313/'3b - EUR - conv.'!AG313)</f>
        <v>0</v>
      </c>
      <c r="AH313" s="286">
        <f>IF('3b - EUR - conv.'!AH313=0,0,'3a - EUR - local'!AH313/'3b - EUR - conv.'!AH313)</f>
        <v>0</v>
      </c>
      <c r="AI313" s="286">
        <f>IF('3b - EUR - conv.'!AI313=0,0,'3a - EUR - local'!AI313/'3b - EUR - conv.'!AI313)</f>
        <v>0</v>
      </c>
      <c r="AJ313" s="286">
        <f>IF('3b - EUR - conv.'!AJ313=0,0,'3a - EUR - local'!AJ313/'3b - EUR - conv.'!AJ313)</f>
        <v>0</v>
      </c>
      <c r="AK313" s="286">
        <f>IF('3b - EUR - conv.'!AK313=0,0,'3a - EUR - local'!AK313/'3b - EUR - conv.'!AK313)</f>
        <v>0</v>
      </c>
      <c r="AL313" s="286">
        <f>IF('3b - EUR - conv.'!AL313=0,0,'3a - EUR - local'!AL313/'3b - EUR - conv.'!AL313)</f>
        <v>0</v>
      </c>
      <c r="AM313" s="286">
        <f>IF('3b - EUR - conv.'!AM313=0,0,'3a - EUR - local'!AM313/'3b - EUR - conv.'!AM313)</f>
        <v>0</v>
      </c>
      <c r="AN313" s="286">
        <f>IF('3b - EUR - conv.'!AN313=0,0,'3a - EUR - local'!AN313/'3b - EUR - conv.'!AN313)</f>
        <v>0</v>
      </c>
      <c r="AO313" s="286">
        <f>IF('3b - EUR - conv.'!AO313=0,0,'3a - EUR - local'!AO313/'3b - EUR - conv.'!AO313)</f>
        <v>0</v>
      </c>
      <c r="AP313" s="286">
        <f>IF('3b - EUR - conv.'!AP313=0,0,'3a - EUR - local'!AP313/'3b - EUR - conv.'!AP313)</f>
        <v>0</v>
      </c>
      <c r="AQ313" s="349"/>
    </row>
    <row r="314" spans="1:43" customFormat="1" ht="15.75" outlineLevel="2">
      <c r="A314" s="211" t="str">
        <f>A301&amp;"."&amp;A303&amp;"."&amp;A302&amp;"."&amp;B314</f>
        <v>1.c.7.11</v>
      </c>
      <c r="B314">
        <v>11</v>
      </c>
      <c r="C314" t="str">
        <f>'1-GBP'!C314</f>
        <v/>
      </c>
      <c r="M314" s="286">
        <f>IF('3b - EUR - conv.'!M314=0,0,'3a - EUR - local'!M314/'3b - EUR - conv.'!M314)</f>
        <v>0</v>
      </c>
      <c r="N314" s="286">
        <f>IF('3b - EUR - conv.'!N314=0,0,'3a - EUR - local'!N314/'3b - EUR - conv.'!N314)</f>
        <v>0</v>
      </c>
      <c r="O314" s="286">
        <f>IF('3b - EUR - conv.'!O314=0,0,'3a - EUR - local'!O314/'3b - EUR - conv.'!O314)</f>
        <v>0</v>
      </c>
      <c r="P314" s="286">
        <f>IF('3b - EUR - conv.'!P314=0,0,'3a - EUR - local'!P314/'3b - EUR - conv.'!P314)</f>
        <v>0</v>
      </c>
      <c r="Q314" s="286">
        <f>IF('3b - EUR - conv.'!Q314=0,0,'3a - EUR - local'!Q314/'3b - EUR - conv.'!Q314)</f>
        <v>0</v>
      </c>
      <c r="R314" s="286">
        <f>IF('3b - EUR - conv.'!R314=0,0,'3a - EUR - local'!R314/'3b - EUR - conv.'!R314)</f>
        <v>0</v>
      </c>
      <c r="S314" s="286">
        <f>IF('3b - EUR - conv.'!S314=0,0,'3a - EUR - local'!S314/'3b - EUR - conv.'!S314)</f>
        <v>0</v>
      </c>
      <c r="T314" s="286">
        <f>IF('3b - EUR - conv.'!T314=0,0,'3a - EUR - local'!T314/'3b - EUR - conv.'!T314)</f>
        <v>0</v>
      </c>
      <c r="U314" s="286">
        <f>IF('3b - EUR - conv.'!U314=0,0,'3a - EUR - local'!U314/'3b - EUR - conv.'!U314)</f>
        <v>0</v>
      </c>
      <c r="V314" s="286">
        <f>IF('3b - EUR - conv.'!V314=0,0,'3a - EUR - local'!V314/'3b - EUR - conv.'!V314)</f>
        <v>0</v>
      </c>
      <c r="W314" s="286">
        <f>IF('3b - EUR - conv.'!W314=0,0,'3a - EUR - local'!W314/'3b - EUR - conv.'!W314)</f>
        <v>0</v>
      </c>
      <c r="X314" s="286">
        <f>IF('3b - EUR - conv.'!X314=0,0,'3a - EUR - local'!X314/'3b - EUR - conv.'!X314)</f>
        <v>0</v>
      </c>
      <c r="Y314" s="286">
        <f>IF('3b - EUR - conv.'!Y314=0,0,'3a - EUR - local'!Y314/'3b - EUR - conv.'!Y314)</f>
        <v>0</v>
      </c>
      <c r="Z314" s="286">
        <f>IF('3b - EUR - conv.'!Z314=0,0,'3a - EUR - local'!Z314/'3b - EUR - conv.'!Z314)</f>
        <v>0</v>
      </c>
      <c r="AA314" s="286">
        <f>IF('3b - EUR - conv.'!AA314=0,0,'3a - EUR - local'!AA314/'3b - EUR - conv.'!AA314)</f>
        <v>0</v>
      </c>
      <c r="AB314" s="286">
        <f>IF('3b - EUR - conv.'!AB314=0,0,'3a - EUR - local'!AB314/'3b - EUR - conv.'!AB314)</f>
        <v>0</v>
      </c>
      <c r="AC314" s="286">
        <f>IF('3b - EUR - conv.'!AC314=0,0,'3a - EUR - local'!AC314/'3b - EUR - conv.'!AC314)</f>
        <v>0</v>
      </c>
      <c r="AD314" s="286">
        <f>IF('3b - EUR - conv.'!AD314=0,0,'3a - EUR - local'!AD314/'3b - EUR - conv.'!AD314)</f>
        <v>0</v>
      </c>
      <c r="AE314" s="286">
        <f>IF('3b - EUR - conv.'!AE314=0,0,'3a - EUR - local'!AE314/'3b - EUR - conv.'!AE314)</f>
        <v>0</v>
      </c>
      <c r="AF314" s="286">
        <f>IF('3b - EUR - conv.'!AF314=0,0,'3a - EUR - local'!AF314/'3b - EUR - conv.'!AF314)</f>
        <v>0</v>
      </c>
      <c r="AG314" s="286">
        <f>IF('3b - EUR - conv.'!AG314=0,0,'3a - EUR - local'!AG314/'3b - EUR - conv.'!AG314)</f>
        <v>0</v>
      </c>
      <c r="AH314" s="286">
        <f>IF('3b - EUR - conv.'!AH314=0,0,'3a - EUR - local'!AH314/'3b - EUR - conv.'!AH314)</f>
        <v>0</v>
      </c>
      <c r="AI314" s="286">
        <f>IF('3b - EUR - conv.'!AI314=0,0,'3a - EUR - local'!AI314/'3b - EUR - conv.'!AI314)</f>
        <v>0</v>
      </c>
      <c r="AJ314" s="286">
        <f>IF('3b - EUR - conv.'!AJ314=0,0,'3a - EUR - local'!AJ314/'3b - EUR - conv.'!AJ314)</f>
        <v>0</v>
      </c>
      <c r="AK314" s="286">
        <f>IF('3b - EUR - conv.'!AK314=0,0,'3a - EUR - local'!AK314/'3b - EUR - conv.'!AK314)</f>
        <v>0</v>
      </c>
      <c r="AL314" s="286">
        <f>IF('3b - EUR - conv.'!AL314=0,0,'3a - EUR - local'!AL314/'3b - EUR - conv.'!AL314)</f>
        <v>0</v>
      </c>
      <c r="AM314" s="286">
        <f>IF('3b - EUR - conv.'!AM314=0,0,'3a - EUR - local'!AM314/'3b - EUR - conv.'!AM314)</f>
        <v>0</v>
      </c>
      <c r="AN314" s="286">
        <f>IF('3b - EUR - conv.'!AN314=0,0,'3a - EUR - local'!AN314/'3b - EUR - conv.'!AN314)</f>
        <v>0</v>
      </c>
      <c r="AO314" s="286">
        <f>IF('3b - EUR - conv.'!AO314=0,0,'3a - EUR - local'!AO314/'3b - EUR - conv.'!AO314)</f>
        <v>0</v>
      </c>
      <c r="AP314" s="286">
        <f>IF('3b - EUR - conv.'!AP314=0,0,'3a - EUR - local'!AP314/'3b - EUR - conv.'!AP314)</f>
        <v>0</v>
      </c>
      <c r="AQ314" s="349"/>
    </row>
    <row r="315" spans="1:43" customFormat="1" ht="15.75" outlineLevel="2">
      <c r="A315" s="211" t="str">
        <f>A301&amp;"."&amp;A303&amp;"."&amp;A302&amp;"."&amp;B315</f>
        <v>1.c.7.12</v>
      </c>
      <c r="B315">
        <v>12</v>
      </c>
      <c r="C315" t="str">
        <f>'1-GBP'!C315</f>
        <v/>
      </c>
      <c r="M315" s="286">
        <f>IF('3b - EUR - conv.'!M315=0,0,'3a - EUR - local'!M315/'3b - EUR - conv.'!M315)</f>
        <v>0</v>
      </c>
      <c r="N315" s="286">
        <f>IF('3b - EUR - conv.'!N315=0,0,'3a - EUR - local'!N315/'3b - EUR - conv.'!N315)</f>
        <v>0</v>
      </c>
      <c r="O315" s="286">
        <f>IF('3b - EUR - conv.'!O315=0,0,'3a - EUR - local'!O315/'3b - EUR - conv.'!O315)</f>
        <v>0</v>
      </c>
      <c r="P315" s="286">
        <f>IF('3b - EUR - conv.'!P315=0,0,'3a - EUR - local'!P315/'3b - EUR - conv.'!P315)</f>
        <v>0</v>
      </c>
      <c r="Q315" s="286">
        <f>IF('3b - EUR - conv.'!Q315=0,0,'3a - EUR - local'!Q315/'3b - EUR - conv.'!Q315)</f>
        <v>0</v>
      </c>
      <c r="R315" s="286">
        <f>IF('3b - EUR - conv.'!R315=0,0,'3a - EUR - local'!R315/'3b - EUR - conv.'!R315)</f>
        <v>0</v>
      </c>
      <c r="S315" s="286">
        <f>IF('3b - EUR - conv.'!S315=0,0,'3a - EUR - local'!S315/'3b - EUR - conv.'!S315)</f>
        <v>0</v>
      </c>
      <c r="T315" s="286">
        <f>IF('3b - EUR - conv.'!T315=0,0,'3a - EUR - local'!T315/'3b - EUR - conv.'!T315)</f>
        <v>0</v>
      </c>
      <c r="U315" s="286">
        <f>IF('3b - EUR - conv.'!U315=0,0,'3a - EUR - local'!U315/'3b - EUR - conv.'!U315)</f>
        <v>0</v>
      </c>
      <c r="V315" s="286">
        <f>IF('3b - EUR - conv.'!V315=0,0,'3a - EUR - local'!V315/'3b - EUR - conv.'!V315)</f>
        <v>0</v>
      </c>
      <c r="W315" s="286">
        <f>IF('3b - EUR - conv.'!W315=0,0,'3a - EUR - local'!W315/'3b - EUR - conv.'!W315)</f>
        <v>0</v>
      </c>
      <c r="X315" s="286">
        <f>IF('3b - EUR - conv.'!X315=0,0,'3a - EUR - local'!X315/'3b - EUR - conv.'!X315)</f>
        <v>0</v>
      </c>
      <c r="Y315" s="286">
        <f>IF('3b - EUR - conv.'!Y315=0,0,'3a - EUR - local'!Y315/'3b - EUR - conv.'!Y315)</f>
        <v>0</v>
      </c>
      <c r="Z315" s="286">
        <f>IF('3b - EUR - conv.'!Z315=0,0,'3a - EUR - local'!Z315/'3b - EUR - conv.'!Z315)</f>
        <v>0</v>
      </c>
      <c r="AA315" s="286">
        <f>IF('3b - EUR - conv.'!AA315=0,0,'3a - EUR - local'!AA315/'3b - EUR - conv.'!AA315)</f>
        <v>0</v>
      </c>
      <c r="AB315" s="286">
        <f>IF('3b - EUR - conv.'!AB315=0,0,'3a - EUR - local'!AB315/'3b - EUR - conv.'!AB315)</f>
        <v>0</v>
      </c>
      <c r="AC315" s="286">
        <f>IF('3b - EUR - conv.'!AC315=0,0,'3a - EUR - local'!AC315/'3b - EUR - conv.'!AC315)</f>
        <v>0</v>
      </c>
      <c r="AD315" s="286">
        <f>IF('3b - EUR - conv.'!AD315=0,0,'3a - EUR - local'!AD315/'3b - EUR - conv.'!AD315)</f>
        <v>0</v>
      </c>
      <c r="AE315" s="286">
        <f>IF('3b - EUR - conv.'!AE315=0,0,'3a - EUR - local'!AE315/'3b - EUR - conv.'!AE315)</f>
        <v>0</v>
      </c>
      <c r="AF315" s="286">
        <f>IF('3b - EUR - conv.'!AF315=0,0,'3a - EUR - local'!AF315/'3b - EUR - conv.'!AF315)</f>
        <v>0</v>
      </c>
      <c r="AG315" s="286">
        <f>IF('3b - EUR - conv.'!AG315=0,0,'3a - EUR - local'!AG315/'3b - EUR - conv.'!AG315)</f>
        <v>0</v>
      </c>
      <c r="AH315" s="286">
        <f>IF('3b - EUR - conv.'!AH315=0,0,'3a - EUR - local'!AH315/'3b - EUR - conv.'!AH315)</f>
        <v>0</v>
      </c>
      <c r="AI315" s="286">
        <f>IF('3b - EUR - conv.'!AI315=0,0,'3a - EUR - local'!AI315/'3b - EUR - conv.'!AI315)</f>
        <v>0</v>
      </c>
      <c r="AJ315" s="286">
        <f>IF('3b - EUR - conv.'!AJ315=0,0,'3a - EUR - local'!AJ315/'3b - EUR - conv.'!AJ315)</f>
        <v>0</v>
      </c>
      <c r="AK315" s="286">
        <f>IF('3b - EUR - conv.'!AK315=0,0,'3a - EUR - local'!AK315/'3b - EUR - conv.'!AK315)</f>
        <v>0</v>
      </c>
      <c r="AL315" s="286">
        <f>IF('3b - EUR - conv.'!AL315=0,0,'3a - EUR - local'!AL315/'3b - EUR - conv.'!AL315)</f>
        <v>0</v>
      </c>
      <c r="AM315" s="286">
        <f>IF('3b - EUR - conv.'!AM315=0,0,'3a - EUR - local'!AM315/'3b - EUR - conv.'!AM315)</f>
        <v>0</v>
      </c>
      <c r="AN315" s="286">
        <f>IF('3b - EUR - conv.'!AN315=0,0,'3a - EUR - local'!AN315/'3b - EUR - conv.'!AN315)</f>
        <v>0</v>
      </c>
      <c r="AO315" s="286">
        <f>IF('3b - EUR - conv.'!AO315=0,0,'3a - EUR - local'!AO315/'3b - EUR - conv.'!AO315)</f>
        <v>0</v>
      </c>
      <c r="AP315" s="286">
        <f>IF('3b - EUR - conv.'!AP315=0,0,'3a - EUR - local'!AP315/'3b - EUR - conv.'!AP315)</f>
        <v>0</v>
      </c>
      <c r="AQ315" s="349"/>
    </row>
    <row r="316" spans="1:43" customFormat="1" ht="15.75" outlineLevel="1">
      <c r="A316" s="212"/>
      <c r="B316" s="201">
        <f>B315-COUNTIFS(C304:C315,"")</f>
        <v>0</v>
      </c>
      <c r="C316" s="201" t="s">
        <v>285</v>
      </c>
      <c r="D316" s="201"/>
      <c r="E316" s="201"/>
      <c r="F316" s="201"/>
      <c r="G316" s="201"/>
      <c r="H316" s="201"/>
      <c r="I316" s="201"/>
      <c r="J316" s="201"/>
      <c r="K316" s="201"/>
      <c r="L316" s="201"/>
      <c r="M316" s="280">
        <f>SUM(M304:M315)</f>
        <v>0</v>
      </c>
      <c r="N316" s="280">
        <f t="shared" ref="N316" si="475">SUM(N304:N315)</f>
        <v>0</v>
      </c>
      <c r="O316" s="280">
        <f t="shared" ref="O316" si="476">SUM(O304:O315)</f>
        <v>0</v>
      </c>
      <c r="P316" s="280">
        <f t="shared" ref="P316" si="477">SUM(P304:P315)</f>
        <v>0</v>
      </c>
      <c r="Q316" s="280">
        <f t="shared" ref="Q316" si="478">SUM(Q304:Q315)</f>
        <v>0</v>
      </c>
      <c r="R316" s="280">
        <f t="shared" ref="R316" si="479">SUM(R304:R315)</f>
        <v>0</v>
      </c>
      <c r="S316" s="280">
        <f t="shared" ref="S316" si="480">SUM(S304:S315)</f>
        <v>0</v>
      </c>
      <c r="T316" s="280">
        <f t="shared" ref="T316" si="481">SUM(T304:T315)</f>
        <v>0</v>
      </c>
      <c r="U316" s="280">
        <f t="shared" ref="U316" si="482">SUM(U304:U315)</f>
        <v>0</v>
      </c>
      <c r="V316" s="280">
        <f t="shared" ref="V316" si="483">SUM(V304:V315)</f>
        <v>0</v>
      </c>
      <c r="W316" s="280">
        <f t="shared" ref="W316" si="484">SUM(W304:W315)</f>
        <v>0</v>
      </c>
      <c r="X316" s="280">
        <f t="shared" ref="X316" si="485">SUM(X304:X315)</f>
        <v>0</v>
      </c>
      <c r="Y316" s="280">
        <f t="shared" ref="Y316" si="486">SUM(Y304:Y315)</f>
        <v>0</v>
      </c>
      <c r="Z316" s="280">
        <f t="shared" ref="Z316" si="487">SUM(Z304:Z315)</f>
        <v>0</v>
      </c>
      <c r="AA316" s="280">
        <f t="shared" ref="AA316" si="488">SUM(AA304:AA315)</f>
        <v>0</v>
      </c>
      <c r="AB316" s="280">
        <f t="shared" ref="AB316" si="489">SUM(AB304:AB315)</f>
        <v>0</v>
      </c>
      <c r="AC316" s="280">
        <f t="shared" ref="AC316" si="490">SUM(AC304:AC315)</f>
        <v>0</v>
      </c>
      <c r="AD316" s="280">
        <f t="shared" ref="AD316" si="491">SUM(AD304:AD315)</f>
        <v>0</v>
      </c>
      <c r="AE316" s="280">
        <f t="shared" ref="AE316" si="492">SUM(AE304:AE315)</f>
        <v>0</v>
      </c>
      <c r="AF316" s="280">
        <f t="shared" ref="AF316" si="493">SUM(AF304:AF315)</f>
        <v>0</v>
      </c>
      <c r="AG316" s="280">
        <f t="shared" ref="AG316" si="494">SUM(AG304:AG315)</f>
        <v>0</v>
      </c>
      <c r="AH316" s="280">
        <f t="shared" ref="AH316" si="495">SUM(AH304:AH315)</f>
        <v>0</v>
      </c>
      <c r="AI316" s="280">
        <f t="shared" ref="AI316" si="496">SUM(AI304:AI315)</f>
        <v>0</v>
      </c>
      <c r="AJ316" s="280">
        <f t="shared" ref="AJ316" si="497">SUM(AJ304:AJ315)</f>
        <v>0</v>
      </c>
      <c r="AK316" s="280">
        <f t="shared" ref="AK316" si="498">SUM(AK304:AK315)</f>
        <v>0</v>
      </c>
      <c r="AL316" s="280">
        <f t="shared" ref="AL316" si="499">SUM(AL304:AL315)</f>
        <v>0</v>
      </c>
      <c r="AM316" s="280">
        <f t="shared" ref="AM316" si="500">SUM(AM304:AM315)</f>
        <v>0</v>
      </c>
      <c r="AN316" s="280">
        <f t="shared" ref="AN316" si="501">SUM(AN304:AN315)</f>
        <v>0</v>
      </c>
      <c r="AO316" s="280">
        <f t="shared" ref="AO316" si="502">SUM(AO304:AO315)</f>
        <v>0</v>
      </c>
      <c r="AP316" s="280">
        <f t="shared" ref="AP316" si="503">SUM(AP304:AP315)</f>
        <v>0</v>
      </c>
    </row>
    <row r="317" spans="1:43" customFormat="1" ht="15.75" outlineLevel="1">
      <c r="A317" s="211"/>
      <c r="M317" s="314"/>
      <c r="N317" s="314"/>
      <c r="O317" s="314"/>
      <c r="P317" s="314"/>
      <c r="Q317" s="314"/>
      <c r="R317" s="314"/>
      <c r="S317" s="314"/>
      <c r="T317" s="314"/>
      <c r="U317" s="314"/>
      <c r="V317" s="314"/>
      <c r="W317" s="314"/>
      <c r="X317" s="314"/>
      <c r="Y317" s="314"/>
      <c r="Z317" s="314"/>
      <c r="AA317" s="314"/>
      <c r="AB317" s="314"/>
      <c r="AC317" s="314"/>
      <c r="AD317" s="314"/>
      <c r="AE317" s="314"/>
      <c r="AF317" s="314"/>
      <c r="AG317" s="314"/>
      <c r="AH317" s="314"/>
      <c r="AI317" s="314"/>
      <c r="AJ317" s="314"/>
      <c r="AK317" s="314"/>
      <c r="AL317" s="314"/>
      <c r="AM317" s="314"/>
      <c r="AN317" s="314"/>
      <c r="AO317" s="314"/>
      <c r="AP317" s="314"/>
    </row>
    <row r="318" spans="1:43" customFormat="1" ht="15.75" outlineLevel="1">
      <c r="A318" s="220" t="s">
        <v>216</v>
      </c>
      <c r="B318" s="220" t="s">
        <v>286</v>
      </c>
      <c r="C318" s="220" t="s">
        <v>284</v>
      </c>
      <c r="D318" s="220"/>
      <c r="E318" s="220"/>
      <c r="F318" s="220"/>
      <c r="G318" s="220"/>
      <c r="H318" s="220"/>
      <c r="I318" s="220"/>
      <c r="J318" s="220"/>
      <c r="K318" s="220"/>
      <c r="L318" s="220"/>
      <c r="M318" s="315"/>
      <c r="N318" s="315"/>
      <c r="O318" s="315"/>
      <c r="P318" s="315"/>
      <c r="Q318" s="315"/>
      <c r="R318" s="315"/>
      <c r="S318" s="315"/>
      <c r="T318" s="315"/>
      <c r="U318" s="315"/>
      <c r="V318" s="315"/>
      <c r="W318" s="315"/>
      <c r="X318" s="315"/>
      <c r="Y318" s="315"/>
      <c r="Z318" s="315"/>
      <c r="AA318" s="315"/>
      <c r="AB318" s="315"/>
      <c r="AC318" s="315"/>
      <c r="AD318" s="315"/>
      <c r="AE318" s="315"/>
      <c r="AF318" s="315"/>
      <c r="AG318" s="315"/>
      <c r="AH318" s="315"/>
      <c r="AI318" s="315"/>
      <c r="AJ318" s="315"/>
      <c r="AK318" s="315"/>
      <c r="AL318" s="315"/>
      <c r="AM318" s="315"/>
      <c r="AN318" s="315"/>
      <c r="AO318" s="315"/>
      <c r="AP318" s="315"/>
    </row>
    <row r="319" spans="1:43" customFormat="1" ht="15.75" outlineLevel="2">
      <c r="A319" s="211" t="str">
        <f>A301&amp;"."&amp;A318&amp;"."&amp;A302&amp;"."&amp;B319</f>
        <v>1.o.7.1</v>
      </c>
      <c r="B319">
        <v>1</v>
      </c>
      <c r="C319" t="str">
        <f>'1-GBP'!C319</f>
        <v>IJV Costs (ASP, Labour etc)</v>
      </c>
      <c r="M319" s="286">
        <f>IF('3b - EUR - conv.'!M319=0,0,'3a - EUR - local'!M319/'3b - EUR - conv.'!M319)</f>
        <v>0</v>
      </c>
      <c r="N319" s="286">
        <f>IF('3b - EUR - conv.'!N319=0,0,'3a - EUR - local'!N319/'3b - EUR - conv.'!N319)</f>
        <v>0</v>
      </c>
      <c r="O319" s="286">
        <f>IF('3b - EUR - conv.'!O319=0,0,'3a - EUR - local'!O319/'3b - EUR - conv.'!O319)</f>
        <v>0</v>
      </c>
      <c r="P319" s="286">
        <f>IF('3b - EUR - conv.'!P319=0,0,'3a - EUR - local'!P319/'3b - EUR - conv.'!P319)</f>
        <v>0</v>
      </c>
      <c r="Q319" s="286">
        <f>IF('3b - EUR - conv.'!Q319=0,0,'3a - EUR - local'!Q319/'3b - EUR - conv.'!Q319)</f>
        <v>0</v>
      </c>
      <c r="R319" s="286">
        <f>IF('3b - EUR - conv.'!R319=0,0,'3a - EUR - local'!R319/'3b - EUR - conv.'!R319)</f>
        <v>0</v>
      </c>
      <c r="S319" s="286">
        <f>IF('3b - EUR - conv.'!S319=0,0,'3a - EUR - local'!S319/'3b - EUR - conv.'!S319)</f>
        <v>0</v>
      </c>
      <c r="T319" s="286">
        <f>IF('3b - EUR - conv.'!T319=0,0,'3a - EUR - local'!T319/'3b - EUR - conv.'!T319)</f>
        <v>0</v>
      </c>
      <c r="U319" s="286">
        <f>IF('3b - EUR - conv.'!U319=0,0,'3a - EUR - local'!U319/'3b - EUR - conv.'!U319)</f>
        <v>0</v>
      </c>
      <c r="V319" s="286">
        <f>IF('3b - EUR - conv.'!V319=0,0,'3a - EUR - local'!V319/'3b - EUR - conv.'!V319)</f>
        <v>0</v>
      </c>
      <c r="W319" s="286">
        <f>IF('3b - EUR - conv.'!W319=0,0,'3a - EUR - local'!W319/'3b - EUR - conv.'!W319)</f>
        <v>0</v>
      </c>
      <c r="X319" s="286">
        <f>IF('3b - EUR - conv.'!X319=0,0,'3a - EUR - local'!X319/'3b - EUR - conv.'!X319)</f>
        <v>0</v>
      </c>
      <c r="Y319" s="286">
        <f>IF('3b - EUR - conv.'!Y319=0,0,'3a - EUR - local'!Y319/'3b - EUR - conv.'!Y319)</f>
        <v>0</v>
      </c>
      <c r="Z319" s="286">
        <f>IF('3b - EUR - conv.'!Z319=0,0,'3a - EUR - local'!Z319/'3b - EUR - conv.'!Z319)</f>
        <v>0</v>
      </c>
      <c r="AA319" s="286">
        <f>IF('3b - EUR - conv.'!AA319=0,0,'3a - EUR - local'!AA319/'3b - EUR - conv.'!AA319)</f>
        <v>0</v>
      </c>
      <c r="AB319" s="286">
        <f>IF('3b - EUR - conv.'!AB319=0,0,'3a - EUR - local'!AB319/'3b - EUR - conv.'!AB319)</f>
        <v>0</v>
      </c>
      <c r="AC319" s="286">
        <f>IF('3b - EUR - conv.'!AC319=0,0,'3a - EUR - local'!AC319/'3b - EUR - conv.'!AC319)</f>
        <v>0</v>
      </c>
      <c r="AD319" s="286">
        <f>IF('3b - EUR - conv.'!AD319=0,0,'3a - EUR - local'!AD319/'3b - EUR - conv.'!AD319)</f>
        <v>0</v>
      </c>
      <c r="AE319" s="286">
        <f>IF('3b - EUR - conv.'!AE319=0,0,'3a - EUR - local'!AE319/'3b - EUR - conv.'!AE319)</f>
        <v>0</v>
      </c>
      <c r="AF319" s="286">
        <f>IF('3b - EUR - conv.'!AF319=0,0,'3a - EUR - local'!AF319/'3b - EUR - conv.'!AF319)</f>
        <v>0</v>
      </c>
      <c r="AG319" s="286">
        <f>IF('3b - EUR - conv.'!AG319=0,0,'3a - EUR - local'!AG319/'3b - EUR - conv.'!AG319)</f>
        <v>0</v>
      </c>
      <c r="AH319" s="286">
        <f>IF('3b - EUR - conv.'!AH319=0,0,'3a - EUR - local'!AH319/'3b - EUR - conv.'!AH319)</f>
        <v>0</v>
      </c>
      <c r="AI319" s="286">
        <f>IF('3b - EUR - conv.'!AI319=0,0,'3a - EUR - local'!AI319/'3b - EUR - conv.'!AI319)</f>
        <v>0</v>
      </c>
      <c r="AJ319" s="286">
        <f>IF('3b - EUR - conv.'!AJ319=0,0,'3a - EUR - local'!AJ319/'3b - EUR - conv.'!AJ319)</f>
        <v>0</v>
      </c>
      <c r="AK319" s="286">
        <f>IF('3b - EUR - conv.'!AK319=0,0,'3a - EUR - local'!AK319/'3b - EUR - conv.'!AK319)</f>
        <v>0</v>
      </c>
      <c r="AL319" s="286">
        <f>IF('3b - EUR - conv.'!AL319=0,0,'3a - EUR - local'!AL319/'3b - EUR - conv.'!AL319)</f>
        <v>0</v>
      </c>
      <c r="AM319" s="286">
        <f>IF('3b - EUR - conv.'!AM319=0,0,'3a - EUR - local'!AM319/'3b - EUR - conv.'!AM319)</f>
        <v>0</v>
      </c>
      <c r="AN319" s="286">
        <f>IF('3b - EUR - conv.'!AN319=0,0,'3a - EUR - local'!AN319/'3b - EUR - conv.'!AN319)</f>
        <v>0</v>
      </c>
      <c r="AO319" s="286">
        <f>IF('3b - EUR - conv.'!AO319=0,0,'3a - EUR - local'!AO319/'3b - EUR - conv.'!AO319)</f>
        <v>0</v>
      </c>
      <c r="AP319" s="286">
        <f>IF('3b - EUR - conv.'!AP319=0,0,'3a - EUR - local'!AP319/'3b - EUR - conv.'!AP319)</f>
        <v>0</v>
      </c>
      <c r="AQ319" s="349"/>
    </row>
    <row r="320" spans="1:43" customFormat="1" ht="15.75" outlineLevel="2">
      <c r="A320" s="211" t="str">
        <f>A301&amp;"."&amp;A318&amp;"."&amp;A302&amp;"."&amp;B320</f>
        <v>1.o.7.2</v>
      </c>
      <c r="B320">
        <v>2</v>
      </c>
      <c r="C320" t="str">
        <f>'1-GBP'!C320</f>
        <v>Land Leases</v>
      </c>
      <c r="M320" s="286">
        <f>IF('3b - EUR - conv.'!M320=0,0,'3a - EUR - local'!M320/'3b - EUR - conv.'!M320)</f>
        <v>0</v>
      </c>
      <c r="N320" s="286">
        <f>IF('3b - EUR - conv.'!N320=0,0,'3a - EUR - local'!N320/'3b - EUR - conv.'!N320)</f>
        <v>0</v>
      </c>
      <c r="O320" s="286">
        <f>IF('3b - EUR - conv.'!O320=0,0,'3a - EUR - local'!O320/'3b - EUR - conv.'!O320)</f>
        <v>0</v>
      </c>
      <c r="P320" s="286">
        <f>IF('3b - EUR - conv.'!P320=0,0,'3a - EUR - local'!P320/'3b - EUR - conv.'!P320)</f>
        <v>0</v>
      </c>
      <c r="Q320" s="286">
        <f>IF('3b - EUR - conv.'!Q320=0,0,'3a - EUR - local'!Q320/'3b - EUR - conv.'!Q320)</f>
        <v>0</v>
      </c>
      <c r="R320" s="286">
        <f>IF('3b - EUR - conv.'!R320=0,0,'3a - EUR - local'!R320/'3b - EUR - conv.'!R320)</f>
        <v>0</v>
      </c>
      <c r="S320" s="286">
        <f>IF('3b - EUR - conv.'!S320=0,0,'3a - EUR - local'!S320/'3b - EUR - conv.'!S320)</f>
        <v>0</v>
      </c>
      <c r="T320" s="286">
        <f>IF('3b - EUR - conv.'!T320=0,0,'3a - EUR - local'!T320/'3b - EUR - conv.'!T320)</f>
        <v>0</v>
      </c>
      <c r="U320" s="286">
        <f>IF('3b - EUR - conv.'!U320=0,0,'3a - EUR - local'!U320/'3b - EUR - conv.'!U320)</f>
        <v>0</v>
      </c>
      <c r="V320" s="286">
        <f>IF('3b - EUR - conv.'!V320=0,0,'3a - EUR - local'!V320/'3b - EUR - conv.'!V320)</f>
        <v>0</v>
      </c>
      <c r="W320" s="286">
        <f>IF('3b - EUR - conv.'!W320=0,0,'3a - EUR - local'!W320/'3b - EUR - conv.'!W320)</f>
        <v>0</v>
      </c>
      <c r="X320" s="286">
        <f>IF('3b - EUR - conv.'!X320=0,0,'3a - EUR - local'!X320/'3b - EUR - conv.'!X320)</f>
        <v>0</v>
      </c>
      <c r="Y320" s="286">
        <f>IF('3b - EUR - conv.'!Y320=0,0,'3a - EUR - local'!Y320/'3b - EUR - conv.'!Y320)</f>
        <v>0</v>
      </c>
      <c r="Z320" s="286">
        <f>IF('3b - EUR - conv.'!Z320=0,0,'3a - EUR - local'!Z320/'3b - EUR - conv.'!Z320)</f>
        <v>0</v>
      </c>
      <c r="AA320" s="286">
        <f>IF('3b - EUR - conv.'!AA320=0,0,'3a - EUR - local'!AA320/'3b - EUR - conv.'!AA320)</f>
        <v>0</v>
      </c>
      <c r="AB320" s="286">
        <f>IF('3b - EUR - conv.'!AB320=0,0,'3a - EUR - local'!AB320/'3b - EUR - conv.'!AB320)</f>
        <v>0</v>
      </c>
      <c r="AC320" s="286">
        <f>IF('3b - EUR - conv.'!AC320=0,0,'3a - EUR - local'!AC320/'3b - EUR - conv.'!AC320)</f>
        <v>0</v>
      </c>
      <c r="AD320" s="286">
        <f>IF('3b - EUR - conv.'!AD320=0,0,'3a - EUR - local'!AD320/'3b - EUR - conv.'!AD320)</f>
        <v>0</v>
      </c>
      <c r="AE320" s="286">
        <f>IF('3b - EUR - conv.'!AE320=0,0,'3a - EUR - local'!AE320/'3b - EUR - conv.'!AE320)</f>
        <v>0</v>
      </c>
      <c r="AF320" s="286">
        <f>IF('3b - EUR - conv.'!AF320=0,0,'3a - EUR - local'!AF320/'3b - EUR - conv.'!AF320)</f>
        <v>0</v>
      </c>
      <c r="AG320" s="286">
        <f>IF('3b - EUR - conv.'!AG320=0,0,'3a - EUR - local'!AG320/'3b - EUR - conv.'!AG320)</f>
        <v>0</v>
      </c>
      <c r="AH320" s="286">
        <f>IF('3b - EUR - conv.'!AH320=0,0,'3a - EUR - local'!AH320/'3b - EUR - conv.'!AH320)</f>
        <v>0</v>
      </c>
      <c r="AI320" s="286">
        <f>IF('3b - EUR - conv.'!AI320=0,0,'3a - EUR - local'!AI320/'3b - EUR - conv.'!AI320)</f>
        <v>0</v>
      </c>
      <c r="AJ320" s="286">
        <f>IF('3b - EUR - conv.'!AJ320=0,0,'3a - EUR - local'!AJ320/'3b - EUR - conv.'!AJ320)</f>
        <v>0</v>
      </c>
      <c r="AK320" s="286">
        <f>IF('3b - EUR - conv.'!AK320=0,0,'3a - EUR - local'!AK320/'3b - EUR - conv.'!AK320)</f>
        <v>0</v>
      </c>
      <c r="AL320" s="286">
        <f>IF('3b - EUR - conv.'!AL320=0,0,'3a - EUR - local'!AL320/'3b - EUR - conv.'!AL320)</f>
        <v>0</v>
      </c>
      <c r="AM320" s="286">
        <f>IF('3b - EUR - conv.'!AM320=0,0,'3a - EUR - local'!AM320/'3b - EUR - conv.'!AM320)</f>
        <v>0</v>
      </c>
      <c r="AN320" s="286">
        <f>IF('3b - EUR - conv.'!AN320=0,0,'3a - EUR - local'!AN320/'3b - EUR - conv.'!AN320)</f>
        <v>0</v>
      </c>
      <c r="AO320" s="286">
        <f>IF('3b - EUR - conv.'!AO320=0,0,'3a - EUR - local'!AO320/'3b - EUR - conv.'!AO320)</f>
        <v>0</v>
      </c>
      <c r="AP320" s="286">
        <f>IF('3b - EUR - conv.'!AP320=0,0,'3a - EUR - local'!AP320/'3b - EUR - conv.'!AP320)</f>
        <v>0</v>
      </c>
      <c r="AQ320" s="349"/>
    </row>
    <row r="321" spans="1:43" customFormat="1" ht="15.75" outlineLevel="2">
      <c r="A321" s="211" t="str">
        <f>A301&amp;"."&amp;A318&amp;"."&amp;A302&amp;"."&amp;B321</f>
        <v>1.o.7.3</v>
      </c>
      <c r="B321">
        <v>3</v>
      </c>
      <c r="C321" t="str">
        <f>'1-GBP'!C321</f>
        <v>Financing Costs, Insurance, Hedging etc</v>
      </c>
      <c r="M321" s="286">
        <f>IF('3b - EUR - conv.'!M321=0,0,'3a - EUR - local'!M321/'3b - EUR - conv.'!M321)</f>
        <v>0</v>
      </c>
      <c r="N321" s="286">
        <f>IF('3b - EUR - conv.'!N321=0,0,'3a - EUR - local'!N321/'3b - EUR - conv.'!N321)</f>
        <v>0</v>
      </c>
      <c r="O321" s="286">
        <f>IF('3b - EUR - conv.'!O321=0,0,'3a - EUR - local'!O321/'3b - EUR - conv.'!O321)</f>
        <v>0</v>
      </c>
      <c r="P321" s="286">
        <f>IF('3b - EUR - conv.'!P321=0,0,'3a - EUR - local'!P321/'3b - EUR - conv.'!P321)</f>
        <v>0</v>
      </c>
      <c r="Q321" s="286">
        <f>IF('3b - EUR - conv.'!Q321=0,0,'3a - EUR - local'!Q321/'3b - EUR - conv.'!Q321)</f>
        <v>0</v>
      </c>
      <c r="R321" s="286">
        <f>IF('3b - EUR - conv.'!R321=0,0,'3a - EUR - local'!R321/'3b - EUR - conv.'!R321)</f>
        <v>0</v>
      </c>
      <c r="S321" s="286">
        <f>IF('3b - EUR - conv.'!S321=0,0,'3a - EUR - local'!S321/'3b - EUR - conv.'!S321)</f>
        <v>0</v>
      </c>
      <c r="T321" s="286">
        <f>IF('3b - EUR - conv.'!T321=0,0,'3a - EUR - local'!T321/'3b - EUR - conv.'!T321)</f>
        <v>0</v>
      </c>
      <c r="U321" s="286">
        <f>IF('3b - EUR - conv.'!U321=0,0,'3a - EUR - local'!U321/'3b - EUR - conv.'!U321)</f>
        <v>0</v>
      </c>
      <c r="V321" s="286">
        <f>IF('3b - EUR - conv.'!V321=0,0,'3a - EUR - local'!V321/'3b - EUR - conv.'!V321)</f>
        <v>0</v>
      </c>
      <c r="W321" s="286">
        <f>IF('3b - EUR - conv.'!W321=0,0,'3a - EUR - local'!W321/'3b - EUR - conv.'!W321)</f>
        <v>0</v>
      </c>
      <c r="X321" s="286">
        <f>IF('3b - EUR - conv.'!X321=0,0,'3a - EUR - local'!X321/'3b - EUR - conv.'!X321)</f>
        <v>0</v>
      </c>
      <c r="Y321" s="286">
        <f>IF('3b - EUR - conv.'!Y321=0,0,'3a - EUR - local'!Y321/'3b - EUR - conv.'!Y321)</f>
        <v>0</v>
      </c>
      <c r="Z321" s="286">
        <f>IF('3b - EUR - conv.'!Z321=0,0,'3a - EUR - local'!Z321/'3b - EUR - conv.'!Z321)</f>
        <v>0</v>
      </c>
      <c r="AA321" s="286">
        <f>IF('3b - EUR - conv.'!AA321=0,0,'3a - EUR - local'!AA321/'3b - EUR - conv.'!AA321)</f>
        <v>0</v>
      </c>
      <c r="AB321" s="286">
        <f>IF('3b - EUR - conv.'!AB321=0,0,'3a - EUR - local'!AB321/'3b - EUR - conv.'!AB321)</f>
        <v>0</v>
      </c>
      <c r="AC321" s="286">
        <f>IF('3b - EUR - conv.'!AC321=0,0,'3a - EUR - local'!AC321/'3b - EUR - conv.'!AC321)</f>
        <v>0</v>
      </c>
      <c r="AD321" s="286">
        <f>IF('3b - EUR - conv.'!AD321=0,0,'3a - EUR - local'!AD321/'3b - EUR - conv.'!AD321)</f>
        <v>0</v>
      </c>
      <c r="AE321" s="286">
        <f>IF('3b - EUR - conv.'!AE321=0,0,'3a - EUR - local'!AE321/'3b - EUR - conv.'!AE321)</f>
        <v>0</v>
      </c>
      <c r="AF321" s="286">
        <f>IF('3b - EUR - conv.'!AF321=0,0,'3a - EUR - local'!AF321/'3b - EUR - conv.'!AF321)</f>
        <v>0</v>
      </c>
      <c r="AG321" s="286">
        <f>IF('3b - EUR - conv.'!AG321=0,0,'3a - EUR - local'!AG321/'3b - EUR - conv.'!AG321)</f>
        <v>0</v>
      </c>
      <c r="AH321" s="286">
        <f>IF('3b - EUR - conv.'!AH321=0,0,'3a - EUR - local'!AH321/'3b - EUR - conv.'!AH321)</f>
        <v>0</v>
      </c>
      <c r="AI321" s="286">
        <f>IF('3b - EUR - conv.'!AI321=0,0,'3a - EUR - local'!AI321/'3b - EUR - conv.'!AI321)</f>
        <v>0</v>
      </c>
      <c r="AJ321" s="286">
        <f>IF('3b - EUR - conv.'!AJ321=0,0,'3a - EUR - local'!AJ321/'3b - EUR - conv.'!AJ321)</f>
        <v>0</v>
      </c>
      <c r="AK321" s="286">
        <f>IF('3b - EUR - conv.'!AK321=0,0,'3a - EUR - local'!AK321/'3b - EUR - conv.'!AK321)</f>
        <v>0</v>
      </c>
      <c r="AL321" s="286">
        <f>IF('3b - EUR - conv.'!AL321=0,0,'3a - EUR - local'!AL321/'3b - EUR - conv.'!AL321)</f>
        <v>0</v>
      </c>
      <c r="AM321" s="286">
        <f>IF('3b - EUR - conv.'!AM321=0,0,'3a - EUR - local'!AM321/'3b - EUR - conv.'!AM321)</f>
        <v>0</v>
      </c>
      <c r="AN321" s="286">
        <f>IF('3b - EUR - conv.'!AN321=0,0,'3a - EUR - local'!AN321/'3b - EUR - conv.'!AN321)</f>
        <v>0</v>
      </c>
      <c r="AO321" s="286">
        <f>IF('3b - EUR - conv.'!AO321=0,0,'3a - EUR - local'!AO321/'3b - EUR - conv.'!AO321)</f>
        <v>0</v>
      </c>
      <c r="AP321" s="286">
        <f>IF('3b - EUR - conv.'!AP321=0,0,'3a - EUR - local'!AP321/'3b - EUR - conv.'!AP321)</f>
        <v>0</v>
      </c>
      <c r="AQ321" s="349"/>
    </row>
    <row r="322" spans="1:43" customFormat="1" ht="15.75" outlineLevel="2">
      <c r="A322" s="211" t="str">
        <f>A301&amp;"."&amp;A318&amp;"."&amp;A302&amp;"."&amp;B322</f>
        <v>1.o.7.4</v>
      </c>
      <c r="B322">
        <v>4</v>
      </c>
      <c r="C322" t="str">
        <f>'1-GBP'!C322</f>
        <v/>
      </c>
      <c r="M322" s="286">
        <f>IF('3b - EUR - conv.'!M322=0,0,'3a - EUR - local'!M322/'3b - EUR - conv.'!M322)</f>
        <v>0</v>
      </c>
      <c r="N322" s="286">
        <f>IF('3b - EUR - conv.'!N322=0,0,'3a - EUR - local'!N322/'3b - EUR - conv.'!N322)</f>
        <v>0</v>
      </c>
      <c r="O322" s="286">
        <f>IF('3b - EUR - conv.'!O322=0,0,'3a - EUR - local'!O322/'3b - EUR - conv.'!O322)</f>
        <v>0</v>
      </c>
      <c r="P322" s="286">
        <f>IF('3b - EUR - conv.'!P322=0,0,'3a - EUR - local'!P322/'3b - EUR - conv.'!P322)</f>
        <v>0</v>
      </c>
      <c r="Q322" s="286">
        <f>IF('3b - EUR - conv.'!Q322=0,0,'3a - EUR - local'!Q322/'3b - EUR - conv.'!Q322)</f>
        <v>0</v>
      </c>
      <c r="R322" s="286">
        <f>IF('3b - EUR - conv.'!R322=0,0,'3a - EUR - local'!R322/'3b - EUR - conv.'!R322)</f>
        <v>0</v>
      </c>
      <c r="S322" s="286">
        <f>IF('3b - EUR - conv.'!S322=0,0,'3a - EUR - local'!S322/'3b - EUR - conv.'!S322)</f>
        <v>0</v>
      </c>
      <c r="T322" s="286">
        <f>IF('3b - EUR - conv.'!T322=0,0,'3a - EUR - local'!T322/'3b - EUR - conv.'!T322)</f>
        <v>0</v>
      </c>
      <c r="U322" s="286">
        <f>IF('3b - EUR - conv.'!U322=0,0,'3a - EUR - local'!U322/'3b - EUR - conv.'!U322)</f>
        <v>0</v>
      </c>
      <c r="V322" s="286">
        <f>IF('3b - EUR - conv.'!V322=0,0,'3a - EUR - local'!V322/'3b - EUR - conv.'!V322)</f>
        <v>0</v>
      </c>
      <c r="W322" s="286">
        <f>IF('3b - EUR - conv.'!W322=0,0,'3a - EUR - local'!W322/'3b - EUR - conv.'!W322)</f>
        <v>0</v>
      </c>
      <c r="X322" s="286">
        <f>IF('3b - EUR - conv.'!X322=0,0,'3a - EUR - local'!X322/'3b - EUR - conv.'!X322)</f>
        <v>0</v>
      </c>
      <c r="Y322" s="286">
        <f>IF('3b - EUR - conv.'!Y322=0,0,'3a - EUR - local'!Y322/'3b - EUR - conv.'!Y322)</f>
        <v>0</v>
      </c>
      <c r="Z322" s="286">
        <f>IF('3b - EUR - conv.'!Z322=0,0,'3a - EUR - local'!Z322/'3b - EUR - conv.'!Z322)</f>
        <v>0</v>
      </c>
      <c r="AA322" s="286">
        <f>IF('3b - EUR - conv.'!AA322=0,0,'3a - EUR - local'!AA322/'3b - EUR - conv.'!AA322)</f>
        <v>0</v>
      </c>
      <c r="AB322" s="286">
        <f>IF('3b - EUR - conv.'!AB322=0,0,'3a - EUR - local'!AB322/'3b - EUR - conv.'!AB322)</f>
        <v>0</v>
      </c>
      <c r="AC322" s="286">
        <f>IF('3b - EUR - conv.'!AC322=0,0,'3a - EUR - local'!AC322/'3b - EUR - conv.'!AC322)</f>
        <v>0</v>
      </c>
      <c r="AD322" s="286">
        <f>IF('3b - EUR - conv.'!AD322=0,0,'3a - EUR - local'!AD322/'3b - EUR - conv.'!AD322)</f>
        <v>0</v>
      </c>
      <c r="AE322" s="286">
        <f>IF('3b - EUR - conv.'!AE322=0,0,'3a - EUR - local'!AE322/'3b - EUR - conv.'!AE322)</f>
        <v>0</v>
      </c>
      <c r="AF322" s="286">
        <f>IF('3b - EUR - conv.'!AF322=0,0,'3a - EUR - local'!AF322/'3b - EUR - conv.'!AF322)</f>
        <v>0</v>
      </c>
      <c r="AG322" s="286">
        <f>IF('3b - EUR - conv.'!AG322=0,0,'3a - EUR - local'!AG322/'3b - EUR - conv.'!AG322)</f>
        <v>0</v>
      </c>
      <c r="AH322" s="286">
        <f>IF('3b - EUR - conv.'!AH322=0,0,'3a - EUR - local'!AH322/'3b - EUR - conv.'!AH322)</f>
        <v>0</v>
      </c>
      <c r="AI322" s="286">
        <f>IF('3b - EUR - conv.'!AI322=0,0,'3a - EUR - local'!AI322/'3b - EUR - conv.'!AI322)</f>
        <v>0</v>
      </c>
      <c r="AJ322" s="286">
        <f>IF('3b - EUR - conv.'!AJ322=0,0,'3a - EUR - local'!AJ322/'3b - EUR - conv.'!AJ322)</f>
        <v>0</v>
      </c>
      <c r="AK322" s="286">
        <f>IF('3b - EUR - conv.'!AK322=0,0,'3a - EUR - local'!AK322/'3b - EUR - conv.'!AK322)</f>
        <v>0</v>
      </c>
      <c r="AL322" s="286">
        <f>IF('3b - EUR - conv.'!AL322=0,0,'3a - EUR - local'!AL322/'3b - EUR - conv.'!AL322)</f>
        <v>0</v>
      </c>
      <c r="AM322" s="286">
        <f>IF('3b - EUR - conv.'!AM322=0,0,'3a - EUR - local'!AM322/'3b - EUR - conv.'!AM322)</f>
        <v>0</v>
      </c>
      <c r="AN322" s="286">
        <f>IF('3b - EUR - conv.'!AN322=0,0,'3a - EUR - local'!AN322/'3b - EUR - conv.'!AN322)</f>
        <v>0</v>
      </c>
      <c r="AO322" s="286">
        <f>IF('3b - EUR - conv.'!AO322=0,0,'3a - EUR - local'!AO322/'3b - EUR - conv.'!AO322)</f>
        <v>0</v>
      </c>
      <c r="AP322" s="286">
        <f>IF('3b - EUR - conv.'!AP322=0,0,'3a - EUR - local'!AP322/'3b - EUR - conv.'!AP322)</f>
        <v>0</v>
      </c>
      <c r="AQ322" s="349"/>
    </row>
    <row r="323" spans="1:43" customFormat="1" ht="15.75" outlineLevel="2">
      <c r="A323" s="211" t="str">
        <f>A301&amp;"."&amp;A318&amp;"."&amp;A302&amp;"."&amp;B323</f>
        <v>1.o.7.5</v>
      </c>
      <c r="B323">
        <v>5</v>
      </c>
      <c r="C323" t="str">
        <f>'1-GBP'!C323</f>
        <v/>
      </c>
      <c r="M323" s="286">
        <f>IF('3b - EUR - conv.'!M323=0,0,'3a - EUR - local'!M323/'3b - EUR - conv.'!M323)</f>
        <v>0</v>
      </c>
      <c r="N323" s="286">
        <f>IF('3b - EUR - conv.'!N323=0,0,'3a - EUR - local'!N323/'3b - EUR - conv.'!N323)</f>
        <v>0</v>
      </c>
      <c r="O323" s="286">
        <f>IF('3b - EUR - conv.'!O323=0,0,'3a - EUR - local'!O323/'3b - EUR - conv.'!O323)</f>
        <v>0</v>
      </c>
      <c r="P323" s="286">
        <f>IF('3b - EUR - conv.'!P323=0,0,'3a - EUR - local'!P323/'3b - EUR - conv.'!P323)</f>
        <v>0</v>
      </c>
      <c r="Q323" s="286">
        <f>IF('3b - EUR - conv.'!Q323=0,0,'3a - EUR - local'!Q323/'3b - EUR - conv.'!Q323)</f>
        <v>0</v>
      </c>
      <c r="R323" s="286">
        <f>IF('3b - EUR - conv.'!R323=0,0,'3a - EUR - local'!R323/'3b - EUR - conv.'!R323)</f>
        <v>0</v>
      </c>
      <c r="S323" s="286">
        <f>IF('3b - EUR - conv.'!S323=0,0,'3a - EUR - local'!S323/'3b - EUR - conv.'!S323)</f>
        <v>0</v>
      </c>
      <c r="T323" s="286">
        <f>IF('3b - EUR - conv.'!T323=0,0,'3a - EUR - local'!T323/'3b - EUR - conv.'!T323)</f>
        <v>0</v>
      </c>
      <c r="U323" s="286">
        <f>IF('3b - EUR - conv.'!U323=0,0,'3a - EUR - local'!U323/'3b - EUR - conv.'!U323)</f>
        <v>0</v>
      </c>
      <c r="V323" s="286">
        <f>IF('3b - EUR - conv.'!V323=0,0,'3a - EUR - local'!V323/'3b - EUR - conv.'!V323)</f>
        <v>0</v>
      </c>
      <c r="W323" s="286">
        <f>IF('3b - EUR - conv.'!W323=0,0,'3a - EUR - local'!W323/'3b - EUR - conv.'!W323)</f>
        <v>0</v>
      </c>
      <c r="X323" s="286">
        <f>IF('3b - EUR - conv.'!X323=0,0,'3a - EUR - local'!X323/'3b - EUR - conv.'!X323)</f>
        <v>0</v>
      </c>
      <c r="Y323" s="286">
        <f>IF('3b - EUR - conv.'!Y323=0,0,'3a - EUR - local'!Y323/'3b - EUR - conv.'!Y323)</f>
        <v>0</v>
      </c>
      <c r="Z323" s="286">
        <f>IF('3b - EUR - conv.'!Z323=0,0,'3a - EUR - local'!Z323/'3b - EUR - conv.'!Z323)</f>
        <v>0</v>
      </c>
      <c r="AA323" s="286">
        <f>IF('3b - EUR - conv.'!AA323=0,0,'3a - EUR - local'!AA323/'3b - EUR - conv.'!AA323)</f>
        <v>0</v>
      </c>
      <c r="AB323" s="286">
        <f>IF('3b - EUR - conv.'!AB323=0,0,'3a - EUR - local'!AB323/'3b - EUR - conv.'!AB323)</f>
        <v>0</v>
      </c>
      <c r="AC323" s="286">
        <f>IF('3b - EUR - conv.'!AC323=0,0,'3a - EUR - local'!AC323/'3b - EUR - conv.'!AC323)</f>
        <v>0</v>
      </c>
      <c r="AD323" s="286">
        <f>IF('3b - EUR - conv.'!AD323=0,0,'3a - EUR - local'!AD323/'3b - EUR - conv.'!AD323)</f>
        <v>0</v>
      </c>
      <c r="AE323" s="286">
        <f>IF('3b - EUR - conv.'!AE323=0,0,'3a - EUR - local'!AE323/'3b - EUR - conv.'!AE323)</f>
        <v>0</v>
      </c>
      <c r="AF323" s="286">
        <f>IF('3b - EUR - conv.'!AF323=0,0,'3a - EUR - local'!AF323/'3b - EUR - conv.'!AF323)</f>
        <v>0</v>
      </c>
      <c r="AG323" s="286">
        <f>IF('3b - EUR - conv.'!AG323=0,0,'3a - EUR - local'!AG323/'3b - EUR - conv.'!AG323)</f>
        <v>0</v>
      </c>
      <c r="AH323" s="286">
        <f>IF('3b - EUR - conv.'!AH323=0,0,'3a - EUR - local'!AH323/'3b - EUR - conv.'!AH323)</f>
        <v>0</v>
      </c>
      <c r="AI323" s="286">
        <f>IF('3b - EUR - conv.'!AI323=0,0,'3a - EUR - local'!AI323/'3b - EUR - conv.'!AI323)</f>
        <v>0</v>
      </c>
      <c r="AJ323" s="286">
        <f>IF('3b - EUR - conv.'!AJ323=0,0,'3a - EUR - local'!AJ323/'3b - EUR - conv.'!AJ323)</f>
        <v>0</v>
      </c>
      <c r="AK323" s="286">
        <f>IF('3b - EUR - conv.'!AK323=0,0,'3a - EUR - local'!AK323/'3b - EUR - conv.'!AK323)</f>
        <v>0</v>
      </c>
      <c r="AL323" s="286">
        <f>IF('3b - EUR - conv.'!AL323=0,0,'3a - EUR - local'!AL323/'3b - EUR - conv.'!AL323)</f>
        <v>0</v>
      </c>
      <c r="AM323" s="286">
        <f>IF('3b - EUR - conv.'!AM323=0,0,'3a - EUR - local'!AM323/'3b - EUR - conv.'!AM323)</f>
        <v>0</v>
      </c>
      <c r="AN323" s="286">
        <f>IF('3b - EUR - conv.'!AN323=0,0,'3a - EUR - local'!AN323/'3b - EUR - conv.'!AN323)</f>
        <v>0</v>
      </c>
      <c r="AO323" s="286">
        <f>IF('3b - EUR - conv.'!AO323=0,0,'3a - EUR - local'!AO323/'3b - EUR - conv.'!AO323)</f>
        <v>0</v>
      </c>
      <c r="AP323" s="286">
        <f>IF('3b - EUR - conv.'!AP323=0,0,'3a - EUR - local'!AP323/'3b - EUR - conv.'!AP323)</f>
        <v>0</v>
      </c>
      <c r="AQ323" s="349"/>
    </row>
    <row r="324" spans="1:43" customFormat="1" ht="15.75" outlineLevel="2">
      <c r="A324" s="211" t="str">
        <f>A301&amp;"."&amp;A318&amp;"."&amp;A302&amp;"."&amp;B324</f>
        <v>1.o.7.6</v>
      </c>
      <c r="B324">
        <v>6</v>
      </c>
      <c r="C324" t="str">
        <f>'1-GBP'!C324</f>
        <v/>
      </c>
      <c r="M324" s="286">
        <f>IF('3b - EUR - conv.'!M324=0,0,'3a - EUR - local'!M324/'3b - EUR - conv.'!M324)</f>
        <v>0</v>
      </c>
      <c r="N324" s="286">
        <f>IF('3b - EUR - conv.'!N324=0,0,'3a - EUR - local'!N324/'3b - EUR - conv.'!N324)</f>
        <v>0</v>
      </c>
      <c r="O324" s="286">
        <f>IF('3b - EUR - conv.'!O324=0,0,'3a - EUR - local'!O324/'3b - EUR - conv.'!O324)</f>
        <v>0</v>
      </c>
      <c r="P324" s="286">
        <f>IF('3b - EUR - conv.'!P324=0,0,'3a - EUR - local'!P324/'3b - EUR - conv.'!P324)</f>
        <v>0</v>
      </c>
      <c r="Q324" s="286">
        <f>IF('3b - EUR - conv.'!Q324=0,0,'3a - EUR - local'!Q324/'3b - EUR - conv.'!Q324)</f>
        <v>0</v>
      </c>
      <c r="R324" s="286">
        <f>IF('3b - EUR - conv.'!R324=0,0,'3a - EUR - local'!R324/'3b - EUR - conv.'!R324)</f>
        <v>0</v>
      </c>
      <c r="S324" s="286">
        <f>IF('3b - EUR - conv.'!S324=0,0,'3a - EUR - local'!S324/'3b - EUR - conv.'!S324)</f>
        <v>0</v>
      </c>
      <c r="T324" s="286">
        <f>IF('3b - EUR - conv.'!T324=0,0,'3a - EUR - local'!T324/'3b - EUR - conv.'!T324)</f>
        <v>0</v>
      </c>
      <c r="U324" s="286">
        <f>IF('3b - EUR - conv.'!U324=0,0,'3a - EUR - local'!U324/'3b - EUR - conv.'!U324)</f>
        <v>0</v>
      </c>
      <c r="V324" s="286">
        <f>IF('3b - EUR - conv.'!V324=0,0,'3a - EUR - local'!V324/'3b - EUR - conv.'!V324)</f>
        <v>0</v>
      </c>
      <c r="W324" s="286">
        <f>IF('3b - EUR - conv.'!W324=0,0,'3a - EUR - local'!W324/'3b - EUR - conv.'!W324)</f>
        <v>0</v>
      </c>
      <c r="X324" s="286">
        <f>IF('3b - EUR - conv.'!X324=0,0,'3a - EUR - local'!X324/'3b - EUR - conv.'!X324)</f>
        <v>0</v>
      </c>
      <c r="Y324" s="286">
        <f>IF('3b - EUR - conv.'!Y324=0,0,'3a - EUR - local'!Y324/'3b - EUR - conv.'!Y324)</f>
        <v>0</v>
      </c>
      <c r="Z324" s="286">
        <f>IF('3b - EUR - conv.'!Z324=0,0,'3a - EUR - local'!Z324/'3b - EUR - conv.'!Z324)</f>
        <v>0</v>
      </c>
      <c r="AA324" s="286">
        <f>IF('3b - EUR - conv.'!AA324=0,0,'3a - EUR - local'!AA324/'3b - EUR - conv.'!AA324)</f>
        <v>0</v>
      </c>
      <c r="AB324" s="286">
        <f>IF('3b - EUR - conv.'!AB324=0,0,'3a - EUR - local'!AB324/'3b - EUR - conv.'!AB324)</f>
        <v>0</v>
      </c>
      <c r="AC324" s="286">
        <f>IF('3b - EUR - conv.'!AC324=0,0,'3a - EUR - local'!AC324/'3b - EUR - conv.'!AC324)</f>
        <v>0</v>
      </c>
      <c r="AD324" s="286">
        <f>IF('3b - EUR - conv.'!AD324=0,0,'3a - EUR - local'!AD324/'3b - EUR - conv.'!AD324)</f>
        <v>0</v>
      </c>
      <c r="AE324" s="286">
        <f>IF('3b - EUR - conv.'!AE324=0,0,'3a - EUR - local'!AE324/'3b - EUR - conv.'!AE324)</f>
        <v>0</v>
      </c>
      <c r="AF324" s="286">
        <f>IF('3b - EUR - conv.'!AF324=0,0,'3a - EUR - local'!AF324/'3b - EUR - conv.'!AF324)</f>
        <v>0</v>
      </c>
      <c r="AG324" s="286">
        <f>IF('3b - EUR - conv.'!AG324=0,0,'3a - EUR - local'!AG324/'3b - EUR - conv.'!AG324)</f>
        <v>0</v>
      </c>
      <c r="AH324" s="286">
        <f>IF('3b - EUR - conv.'!AH324=0,0,'3a - EUR - local'!AH324/'3b - EUR - conv.'!AH324)</f>
        <v>0</v>
      </c>
      <c r="AI324" s="286">
        <f>IF('3b - EUR - conv.'!AI324=0,0,'3a - EUR - local'!AI324/'3b - EUR - conv.'!AI324)</f>
        <v>0</v>
      </c>
      <c r="AJ324" s="286">
        <f>IF('3b - EUR - conv.'!AJ324=0,0,'3a - EUR - local'!AJ324/'3b - EUR - conv.'!AJ324)</f>
        <v>0</v>
      </c>
      <c r="AK324" s="286">
        <f>IF('3b - EUR - conv.'!AK324=0,0,'3a - EUR - local'!AK324/'3b - EUR - conv.'!AK324)</f>
        <v>0</v>
      </c>
      <c r="AL324" s="286">
        <f>IF('3b - EUR - conv.'!AL324=0,0,'3a - EUR - local'!AL324/'3b - EUR - conv.'!AL324)</f>
        <v>0</v>
      </c>
      <c r="AM324" s="286">
        <f>IF('3b - EUR - conv.'!AM324=0,0,'3a - EUR - local'!AM324/'3b - EUR - conv.'!AM324)</f>
        <v>0</v>
      </c>
      <c r="AN324" s="286">
        <f>IF('3b - EUR - conv.'!AN324=0,0,'3a - EUR - local'!AN324/'3b - EUR - conv.'!AN324)</f>
        <v>0</v>
      </c>
      <c r="AO324" s="286">
        <f>IF('3b - EUR - conv.'!AO324=0,0,'3a - EUR - local'!AO324/'3b - EUR - conv.'!AO324)</f>
        <v>0</v>
      </c>
      <c r="AP324" s="286">
        <f>IF('3b - EUR - conv.'!AP324=0,0,'3a - EUR - local'!AP324/'3b - EUR - conv.'!AP324)</f>
        <v>0</v>
      </c>
      <c r="AQ324" s="349"/>
    </row>
    <row r="325" spans="1:43" customFormat="1" ht="15.75" outlineLevel="2">
      <c r="A325" s="211" t="str">
        <f>A301&amp;"."&amp;A318&amp;"."&amp;A302&amp;"."&amp;B325</f>
        <v>1.o.7.7</v>
      </c>
      <c r="B325">
        <v>7</v>
      </c>
      <c r="C325" t="str">
        <f>'1-GBP'!C325</f>
        <v/>
      </c>
      <c r="M325" s="286">
        <f>IF('3b - EUR - conv.'!M325=0,0,'3a - EUR - local'!M325/'3b - EUR - conv.'!M325)</f>
        <v>0</v>
      </c>
      <c r="N325" s="286">
        <f>IF('3b - EUR - conv.'!N325=0,0,'3a - EUR - local'!N325/'3b - EUR - conv.'!N325)</f>
        <v>0</v>
      </c>
      <c r="O325" s="286">
        <f>IF('3b - EUR - conv.'!O325=0,0,'3a - EUR - local'!O325/'3b - EUR - conv.'!O325)</f>
        <v>0</v>
      </c>
      <c r="P325" s="286">
        <f>IF('3b - EUR - conv.'!P325=0,0,'3a - EUR - local'!P325/'3b - EUR - conv.'!P325)</f>
        <v>0</v>
      </c>
      <c r="Q325" s="286">
        <f>IF('3b - EUR - conv.'!Q325=0,0,'3a - EUR - local'!Q325/'3b - EUR - conv.'!Q325)</f>
        <v>0</v>
      </c>
      <c r="R325" s="286">
        <f>IF('3b - EUR - conv.'!R325=0,0,'3a - EUR - local'!R325/'3b - EUR - conv.'!R325)</f>
        <v>0</v>
      </c>
      <c r="S325" s="286">
        <f>IF('3b - EUR - conv.'!S325=0,0,'3a - EUR - local'!S325/'3b - EUR - conv.'!S325)</f>
        <v>0</v>
      </c>
      <c r="T325" s="286">
        <f>IF('3b - EUR - conv.'!T325=0,0,'3a - EUR - local'!T325/'3b - EUR - conv.'!T325)</f>
        <v>0</v>
      </c>
      <c r="U325" s="286">
        <f>IF('3b - EUR - conv.'!U325=0,0,'3a - EUR - local'!U325/'3b - EUR - conv.'!U325)</f>
        <v>0</v>
      </c>
      <c r="V325" s="286">
        <f>IF('3b - EUR - conv.'!V325=0,0,'3a - EUR - local'!V325/'3b - EUR - conv.'!V325)</f>
        <v>0</v>
      </c>
      <c r="W325" s="286">
        <f>IF('3b - EUR - conv.'!W325=0,0,'3a - EUR - local'!W325/'3b - EUR - conv.'!W325)</f>
        <v>0</v>
      </c>
      <c r="X325" s="286">
        <f>IF('3b - EUR - conv.'!X325=0,0,'3a - EUR - local'!X325/'3b - EUR - conv.'!X325)</f>
        <v>0</v>
      </c>
      <c r="Y325" s="286">
        <f>IF('3b - EUR - conv.'!Y325=0,0,'3a - EUR - local'!Y325/'3b - EUR - conv.'!Y325)</f>
        <v>0</v>
      </c>
      <c r="Z325" s="286">
        <f>IF('3b - EUR - conv.'!Z325=0,0,'3a - EUR - local'!Z325/'3b - EUR - conv.'!Z325)</f>
        <v>0</v>
      </c>
      <c r="AA325" s="286">
        <f>IF('3b - EUR - conv.'!AA325=0,0,'3a - EUR - local'!AA325/'3b - EUR - conv.'!AA325)</f>
        <v>0</v>
      </c>
      <c r="AB325" s="286">
        <f>IF('3b - EUR - conv.'!AB325=0,0,'3a - EUR - local'!AB325/'3b - EUR - conv.'!AB325)</f>
        <v>0</v>
      </c>
      <c r="AC325" s="286">
        <f>IF('3b - EUR - conv.'!AC325=0,0,'3a - EUR - local'!AC325/'3b - EUR - conv.'!AC325)</f>
        <v>0</v>
      </c>
      <c r="AD325" s="286">
        <f>IF('3b - EUR - conv.'!AD325=0,0,'3a - EUR - local'!AD325/'3b - EUR - conv.'!AD325)</f>
        <v>0</v>
      </c>
      <c r="AE325" s="286">
        <f>IF('3b - EUR - conv.'!AE325=0,0,'3a - EUR - local'!AE325/'3b - EUR - conv.'!AE325)</f>
        <v>0</v>
      </c>
      <c r="AF325" s="286">
        <f>IF('3b - EUR - conv.'!AF325=0,0,'3a - EUR - local'!AF325/'3b - EUR - conv.'!AF325)</f>
        <v>0</v>
      </c>
      <c r="AG325" s="286">
        <f>IF('3b - EUR - conv.'!AG325=0,0,'3a - EUR - local'!AG325/'3b - EUR - conv.'!AG325)</f>
        <v>0</v>
      </c>
      <c r="AH325" s="286">
        <f>IF('3b - EUR - conv.'!AH325=0,0,'3a - EUR - local'!AH325/'3b - EUR - conv.'!AH325)</f>
        <v>0</v>
      </c>
      <c r="AI325" s="286">
        <f>IF('3b - EUR - conv.'!AI325=0,0,'3a - EUR - local'!AI325/'3b - EUR - conv.'!AI325)</f>
        <v>0</v>
      </c>
      <c r="AJ325" s="286">
        <f>IF('3b - EUR - conv.'!AJ325=0,0,'3a - EUR - local'!AJ325/'3b - EUR - conv.'!AJ325)</f>
        <v>0</v>
      </c>
      <c r="AK325" s="286">
        <f>IF('3b - EUR - conv.'!AK325=0,0,'3a - EUR - local'!AK325/'3b - EUR - conv.'!AK325)</f>
        <v>0</v>
      </c>
      <c r="AL325" s="286">
        <f>IF('3b - EUR - conv.'!AL325=0,0,'3a - EUR - local'!AL325/'3b - EUR - conv.'!AL325)</f>
        <v>0</v>
      </c>
      <c r="AM325" s="286">
        <f>IF('3b - EUR - conv.'!AM325=0,0,'3a - EUR - local'!AM325/'3b - EUR - conv.'!AM325)</f>
        <v>0</v>
      </c>
      <c r="AN325" s="286">
        <f>IF('3b - EUR - conv.'!AN325=0,0,'3a - EUR - local'!AN325/'3b - EUR - conv.'!AN325)</f>
        <v>0</v>
      </c>
      <c r="AO325" s="286">
        <f>IF('3b - EUR - conv.'!AO325=0,0,'3a - EUR - local'!AO325/'3b - EUR - conv.'!AO325)</f>
        <v>0</v>
      </c>
      <c r="AP325" s="286">
        <f>IF('3b - EUR - conv.'!AP325=0,0,'3a - EUR - local'!AP325/'3b - EUR - conv.'!AP325)</f>
        <v>0</v>
      </c>
      <c r="AQ325" s="349"/>
    </row>
    <row r="326" spans="1:43" customFormat="1" ht="15.75" outlineLevel="2">
      <c r="A326" s="211" t="str">
        <f>A301&amp;"."&amp;A318&amp;"."&amp;A302&amp;"."&amp;B326</f>
        <v>1.o.7.8</v>
      </c>
      <c r="B326">
        <v>8</v>
      </c>
      <c r="C326" t="str">
        <f>'1-GBP'!C326</f>
        <v/>
      </c>
      <c r="M326" s="286">
        <f>IF('3b - EUR - conv.'!M326=0,0,'3a - EUR - local'!M326/'3b - EUR - conv.'!M326)</f>
        <v>0</v>
      </c>
      <c r="N326" s="286">
        <f>IF('3b - EUR - conv.'!N326=0,0,'3a - EUR - local'!N326/'3b - EUR - conv.'!N326)</f>
        <v>0</v>
      </c>
      <c r="O326" s="286">
        <f>IF('3b - EUR - conv.'!O326=0,0,'3a - EUR - local'!O326/'3b - EUR - conv.'!O326)</f>
        <v>0</v>
      </c>
      <c r="P326" s="286">
        <f>IF('3b - EUR - conv.'!P326=0,0,'3a - EUR - local'!P326/'3b - EUR - conv.'!P326)</f>
        <v>0</v>
      </c>
      <c r="Q326" s="286">
        <f>IF('3b - EUR - conv.'!Q326=0,0,'3a - EUR - local'!Q326/'3b - EUR - conv.'!Q326)</f>
        <v>0</v>
      </c>
      <c r="R326" s="286">
        <f>IF('3b - EUR - conv.'!R326=0,0,'3a - EUR - local'!R326/'3b - EUR - conv.'!R326)</f>
        <v>0</v>
      </c>
      <c r="S326" s="286">
        <f>IF('3b - EUR - conv.'!S326=0,0,'3a - EUR - local'!S326/'3b - EUR - conv.'!S326)</f>
        <v>0</v>
      </c>
      <c r="T326" s="286">
        <f>IF('3b - EUR - conv.'!T326=0,0,'3a - EUR - local'!T326/'3b - EUR - conv.'!T326)</f>
        <v>0</v>
      </c>
      <c r="U326" s="286">
        <f>IF('3b - EUR - conv.'!U326=0,0,'3a - EUR - local'!U326/'3b - EUR - conv.'!U326)</f>
        <v>0</v>
      </c>
      <c r="V326" s="286">
        <f>IF('3b - EUR - conv.'!V326=0,0,'3a - EUR - local'!V326/'3b - EUR - conv.'!V326)</f>
        <v>0</v>
      </c>
      <c r="W326" s="286">
        <f>IF('3b - EUR - conv.'!W326=0,0,'3a - EUR - local'!W326/'3b - EUR - conv.'!W326)</f>
        <v>0</v>
      </c>
      <c r="X326" s="286">
        <f>IF('3b - EUR - conv.'!X326=0,0,'3a - EUR - local'!X326/'3b - EUR - conv.'!X326)</f>
        <v>0</v>
      </c>
      <c r="Y326" s="286">
        <f>IF('3b - EUR - conv.'!Y326=0,0,'3a - EUR - local'!Y326/'3b - EUR - conv.'!Y326)</f>
        <v>0</v>
      </c>
      <c r="Z326" s="286">
        <f>IF('3b - EUR - conv.'!Z326=0,0,'3a - EUR - local'!Z326/'3b - EUR - conv.'!Z326)</f>
        <v>0</v>
      </c>
      <c r="AA326" s="286">
        <f>IF('3b - EUR - conv.'!AA326=0,0,'3a - EUR - local'!AA326/'3b - EUR - conv.'!AA326)</f>
        <v>0</v>
      </c>
      <c r="AB326" s="286">
        <f>IF('3b - EUR - conv.'!AB326=0,0,'3a - EUR - local'!AB326/'3b - EUR - conv.'!AB326)</f>
        <v>0</v>
      </c>
      <c r="AC326" s="286">
        <f>IF('3b - EUR - conv.'!AC326=0,0,'3a - EUR - local'!AC326/'3b - EUR - conv.'!AC326)</f>
        <v>0</v>
      </c>
      <c r="AD326" s="286">
        <f>IF('3b - EUR - conv.'!AD326=0,0,'3a - EUR - local'!AD326/'3b - EUR - conv.'!AD326)</f>
        <v>0</v>
      </c>
      <c r="AE326" s="286">
        <f>IF('3b - EUR - conv.'!AE326=0,0,'3a - EUR - local'!AE326/'3b - EUR - conv.'!AE326)</f>
        <v>0</v>
      </c>
      <c r="AF326" s="286">
        <f>IF('3b - EUR - conv.'!AF326=0,0,'3a - EUR - local'!AF326/'3b - EUR - conv.'!AF326)</f>
        <v>0</v>
      </c>
      <c r="AG326" s="286">
        <f>IF('3b - EUR - conv.'!AG326=0,0,'3a - EUR - local'!AG326/'3b - EUR - conv.'!AG326)</f>
        <v>0</v>
      </c>
      <c r="AH326" s="286">
        <f>IF('3b - EUR - conv.'!AH326=0,0,'3a - EUR - local'!AH326/'3b - EUR - conv.'!AH326)</f>
        <v>0</v>
      </c>
      <c r="AI326" s="286">
        <f>IF('3b - EUR - conv.'!AI326=0,0,'3a - EUR - local'!AI326/'3b - EUR - conv.'!AI326)</f>
        <v>0</v>
      </c>
      <c r="AJ326" s="286">
        <f>IF('3b - EUR - conv.'!AJ326=0,0,'3a - EUR - local'!AJ326/'3b - EUR - conv.'!AJ326)</f>
        <v>0</v>
      </c>
      <c r="AK326" s="286">
        <f>IF('3b - EUR - conv.'!AK326=0,0,'3a - EUR - local'!AK326/'3b - EUR - conv.'!AK326)</f>
        <v>0</v>
      </c>
      <c r="AL326" s="286">
        <f>IF('3b - EUR - conv.'!AL326=0,0,'3a - EUR - local'!AL326/'3b - EUR - conv.'!AL326)</f>
        <v>0</v>
      </c>
      <c r="AM326" s="286">
        <f>IF('3b - EUR - conv.'!AM326=0,0,'3a - EUR - local'!AM326/'3b - EUR - conv.'!AM326)</f>
        <v>0</v>
      </c>
      <c r="AN326" s="286">
        <f>IF('3b - EUR - conv.'!AN326=0,0,'3a - EUR - local'!AN326/'3b - EUR - conv.'!AN326)</f>
        <v>0</v>
      </c>
      <c r="AO326" s="286">
        <f>IF('3b - EUR - conv.'!AO326=0,0,'3a - EUR - local'!AO326/'3b - EUR - conv.'!AO326)</f>
        <v>0</v>
      </c>
      <c r="AP326" s="286">
        <f>IF('3b - EUR - conv.'!AP326=0,0,'3a - EUR - local'!AP326/'3b - EUR - conv.'!AP326)</f>
        <v>0</v>
      </c>
      <c r="AQ326" s="349"/>
    </row>
    <row r="327" spans="1:43" customFormat="1" ht="15.75" outlineLevel="2">
      <c r="A327" s="211" t="str">
        <f>A301&amp;"."&amp;A318&amp;"."&amp;A302&amp;"."&amp;B327</f>
        <v>1.o.7.9</v>
      </c>
      <c r="B327">
        <v>9</v>
      </c>
      <c r="C327" t="str">
        <f>'1-GBP'!C327</f>
        <v/>
      </c>
      <c r="M327" s="286">
        <f>IF('3b - EUR - conv.'!M327=0,0,'3a - EUR - local'!M327/'3b - EUR - conv.'!M327)</f>
        <v>0</v>
      </c>
      <c r="N327" s="286">
        <f>IF('3b - EUR - conv.'!N327=0,0,'3a - EUR - local'!N327/'3b - EUR - conv.'!N327)</f>
        <v>0</v>
      </c>
      <c r="O327" s="286">
        <f>IF('3b - EUR - conv.'!O327=0,0,'3a - EUR - local'!O327/'3b - EUR - conv.'!O327)</f>
        <v>0</v>
      </c>
      <c r="P327" s="286">
        <f>IF('3b - EUR - conv.'!P327=0,0,'3a - EUR - local'!P327/'3b - EUR - conv.'!P327)</f>
        <v>0</v>
      </c>
      <c r="Q327" s="286">
        <f>IF('3b - EUR - conv.'!Q327=0,0,'3a - EUR - local'!Q327/'3b - EUR - conv.'!Q327)</f>
        <v>0</v>
      </c>
      <c r="R327" s="286">
        <f>IF('3b - EUR - conv.'!R327=0,0,'3a - EUR - local'!R327/'3b - EUR - conv.'!R327)</f>
        <v>0</v>
      </c>
      <c r="S327" s="286">
        <f>IF('3b - EUR - conv.'!S327=0,0,'3a - EUR - local'!S327/'3b - EUR - conv.'!S327)</f>
        <v>0</v>
      </c>
      <c r="T327" s="286">
        <f>IF('3b - EUR - conv.'!T327=0,0,'3a - EUR - local'!T327/'3b - EUR - conv.'!T327)</f>
        <v>0</v>
      </c>
      <c r="U327" s="286">
        <f>IF('3b - EUR - conv.'!U327=0,0,'3a - EUR - local'!U327/'3b - EUR - conv.'!U327)</f>
        <v>0</v>
      </c>
      <c r="V327" s="286">
        <f>IF('3b - EUR - conv.'!V327=0,0,'3a - EUR - local'!V327/'3b - EUR - conv.'!V327)</f>
        <v>0</v>
      </c>
      <c r="W327" s="286">
        <f>IF('3b - EUR - conv.'!W327=0,0,'3a - EUR - local'!W327/'3b - EUR - conv.'!W327)</f>
        <v>0</v>
      </c>
      <c r="X327" s="286">
        <f>IF('3b - EUR - conv.'!X327=0,0,'3a - EUR - local'!X327/'3b - EUR - conv.'!X327)</f>
        <v>0</v>
      </c>
      <c r="Y327" s="286">
        <f>IF('3b - EUR - conv.'!Y327=0,0,'3a - EUR - local'!Y327/'3b - EUR - conv.'!Y327)</f>
        <v>0</v>
      </c>
      <c r="Z327" s="286">
        <f>IF('3b - EUR - conv.'!Z327=0,0,'3a - EUR - local'!Z327/'3b - EUR - conv.'!Z327)</f>
        <v>0</v>
      </c>
      <c r="AA327" s="286">
        <f>IF('3b - EUR - conv.'!AA327=0,0,'3a - EUR - local'!AA327/'3b - EUR - conv.'!AA327)</f>
        <v>0</v>
      </c>
      <c r="AB327" s="286">
        <f>IF('3b - EUR - conv.'!AB327=0,0,'3a - EUR - local'!AB327/'3b - EUR - conv.'!AB327)</f>
        <v>0</v>
      </c>
      <c r="AC327" s="286">
        <f>IF('3b - EUR - conv.'!AC327=0,0,'3a - EUR - local'!AC327/'3b - EUR - conv.'!AC327)</f>
        <v>0</v>
      </c>
      <c r="AD327" s="286">
        <f>IF('3b - EUR - conv.'!AD327=0,0,'3a - EUR - local'!AD327/'3b - EUR - conv.'!AD327)</f>
        <v>0</v>
      </c>
      <c r="AE327" s="286">
        <f>IF('3b - EUR - conv.'!AE327=0,0,'3a - EUR - local'!AE327/'3b - EUR - conv.'!AE327)</f>
        <v>0</v>
      </c>
      <c r="AF327" s="286">
        <f>IF('3b - EUR - conv.'!AF327=0,0,'3a - EUR - local'!AF327/'3b - EUR - conv.'!AF327)</f>
        <v>0</v>
      </c>
      <c r="AG327" s="286">
        <f>IF('3b - EUR - conv.'!AG327=0,0,'3a - EUR - local'!AG327/'3b - EUR - conv.'!AG327)</f>
        <v>0</v>
      </c>
      <c r="AH327" s="286">
        <f>IF('3b - EUR - conv.'!AH327=0,0,'3a - EUR - local'!AH327/'3b - EUR - conv.'!AH327)</f>
        <v>0</v>
      </c>
      <c r="AI327" s="286">
        <f>IF('3b - EUR - conv.'!AI327=0,0,'3a - EUR - local'!AI327/'3b - EUR - conv.'!AI327)</f>
        <v>0</v>
      </c>
      <c r="AJ327" s="286">
        <f>IF('3b - EUR - conv.'!AJ327=0,0,'3a - EUR - local'!AJ327/'3b - EUR - conv.'!AJ327)</f>
        <v>0</v>
      </c>
      <c r="AK327" s="286">
        <f>IF('3b - EUR - conv.'!AK327=0,0,'3a - EUR - local'!AK327/'3b - EUR - conv.'!AK327)</f>
        <v>0</v>
      </c>
      <c r="AL327" s="286">
        <f>IF('3b - EUR - conv.'!AL327=0,0,'3a - EUR - local'!AL327/'3b - EUR - conv.'!AL327)</f>
        <v>0</v>
      </c>
      <c r="AM327" s="286">
        <f>IF('3b - EUR - conv.'!AM327=0,0,'3a - EUR - local'!AM327/'3b - EUR - conv.'!AM327)</f>
        <v>0</v>
      </c>
      <c r="AN327" s="286">
        <f>IF('3b - EUR - conv.'!AN327=0,0,'3a - EUR - local'!AN327/'3b - EUR - conv.'!AN327)</f>
        <v>0</v>
      </c>
      <c r="AO327" s="286">
        <f>IF('3b - EUR - conv.'!AO327=0,0,'3a - EUR - local'!AO327/'3b - EUR - conv.'!AO327)</f>
        <v>0</v>
      </c>
      <c r="AP327" s="286">
        <f>IF('3b - EUR - conv.'!AP327=0,0,'3a - EUR - local'!AP327/'3b - EUR - conv.'!AP327)</f>
        <v>0</v>
      </c>
      <c r="AQ327" s="349"/>
    </row>
    <row r="328" spans="1:43" customFormat="1" ht="15.75" outlineLevel="2">
      <c r="A328" s="211" t="str">
        <f>A301&amp;"."&amp;A318&amp;"."&amp;A302&amp;"."&amp;B328</f>
        <v>1.o.7.10</v>
      </c>
      <c r="B328">
        <v>10</v>
      </c>
      <c r="C328" t="str">
        <f>'1-GBP'!C328</f>
        <v/>
      </c>
      <c r="M328" s="286">
        <f>IF('3b - EUR - conv.'!M328=0,0,'3a - EUR - local'!M328/'3b - EUR - conv.'!M328)</f>
        <v>0</v>
      </c>
      <c r="N328" s="286">
        <f>IF('3b - EUR - conv.'!N328=0,0,'3a - EUR - local'!N328/'3b - EUR - conv.'!N328)</f>
        <v>0</v>
      </c>
      <c r="O328" s="286">
        <f>IF('3b - EUR - conv.'!O328=0,0,'3a - EUR - local'!O328/'3b - EUR - conv.'!O328)</f>
        <v>0</v>
      </c>
      <c r="P328" s="286">
        <f>IF('3b - EUR - conv.'!P328=0,0,'3a - EUR - local'!P328/'3b - EUR - conv.'!P328)</f>
        <v>0</v>
      </c>
      <c r="Q328" s="286">
        <f>IF('3b - EUR - conv.'!Q328=0,0,'3a - EUR - local'!Q328/'3b - EUR - conv.'!Q328)</f>
        <v>0</v>
      </c>
      <c r="R328" s="286">
        <f>IF('3b - EUR - conv.'!R328=0,0,'3a - EUR - local'!R328/'3b - EUR - conv.'!R328)</f>
        <v>0</v>
      </c>
      <c r="S328" s="286">
        <f>IF('3b - EUR - conv.'!S328=0,0,'3a - EUR - local'!S328/'3b - EUR - conv.'!S328)</f>
        <v>0</v>
      </c>
      <c r="T328" s="286">
        <f>IF('3b - EUR - conv.'!T328=0,0,'3a - EUR - local'!T328/'3b - EUR - conv.'!T328)</f>
        <v>0</v>
      </c>
      <c r="U328" s="286">
        <f>IF('3b - EUR - conv.'!U328=0,0,'3a - EUR - local'!U328/'3b - EUR - conv.'!U328)</f>
        <v>0</v>
      </c>
      <c r="V328" s="286">
        <f>IF('3b - EUR - conv.'!V328=0,0,'3a - EUR - local'!V328/'3b - EUR - conv.'!V328)</f>
        <v>0</v>
      </c>
      <c r="W328" s="286">
        <f>IF('3b - EUR - conv.'!W328=0,0,'3a - EUR - local'!W328/'3b - EUR - conv.'!W328)</f>
        <v>0</v>
      </c>
      <c r="X328" s="286">
        <f>IF('3b - EUR - conv.'!X328=0,0,'3a - EUR - local'!X328/'3b - EUR - conv.'!X328)</f>
        <v>0</v>
      </c>
      <c r="Y328" s="286">
        <f>IF('3b - EUR - conv.'!Y328=0,0,'3a - EUR - local'!Y328/'3b - EUR - conv.'!Y328)</f>
        <v>0</v>
      </c>
      <c r="Z328" s="286">
        <f>IF('3b - EUR - conv.'!Z328=0,0,'3a - EUR - local'!Z328/'3b - EUR - conv.'!Z328)</f>
        <v>0</v>
      </c>
      <c r="AA328" s="286">
        <f>IF('3b - EUR - conv.'!AA328=0,0,'3a - EUR - local'!AA328/'3b - EUR - conv.'!AA328)</f>
        <v>0</v>
      </c>
      <c r="AB328" s="286">
        <f>IF('3b - EUR - conv.'!AB328=0,0,'3a - EUR - local'!AB328/'3b - EUR - conv.'!AB328)</f>
        <v>0</v>
      </c>
      <c r="AC328" s="286">
        <f>IF('3b - EUR - conv.'!AC328=0,0,'3a - EUR - local'!AC328/'3b - EUR - conv.'!AC328)</f>
        <v>0</v>
      </c>
      <c r="AD328" s="286">
        <f>IF('3b - EUR - conv.'!AD328=0,0,'3a - EUR - local'!AD328/'3b - EUR - conv.'!AD328)</f>
        <v>0</v>
      </c>
      <c r="AE328" s="286">
        <f>IF('3b - EUR - conv.'!AE328=0,0,'3a - EUR - local'!AE328/'3b - EUR - conv.'!AE328)</f>
        <v>0</v>
      </c>
      <c r="AF328" s="286">
        <f>IF('3b - EUR - conv.'!AF328=0,0,'3a - EUR - local'!AF328/'3b - EUR - conv.'!AF328)</f>
        <v>0</v>
      </c>
      <c r="AG328" s="286">
        <f>IF('3b - EUR - conv.'!AG328=0,0,'3a - EUR - local'!AG328/'3b - EUR - conv.'!AG328)</f>
        <v>0</v>
      </c>
      <c r="AH328" s="286">
        <f>IF('3b - EUR - conv.'!AH328=0,0,'3a - EUR - local'!AH328/'3b - EUR - conv.'!AH328)</f>
        <v>0</v>
      </c>
      <c r="AI328" s="286">
        <f>IF('3b - EUR - conv.'!AI328=0,0,'3a - EUR - local'!AI328/'3b - EUR - conv.'!AI328)</f>
        <v>0</v>
      </c>
      <c r="AJ328" s="286">
        <f>IF('3b - EUR - conv.'!AJ328=0,0,'3a - EUR - local'!AJ328/'3b - EUR - conv.'!AJ328)</f>
        <v>0</v>
      </c>
      <c r="AK328" s="286">
        <f>IF('3b - EUR - conv.'!AK328=0,0,'3a - EUR - local'!AK328/'3b - EUR - conv.'!AK328)</f>
        <v>0</v>
      </c>
      <c r="AL328" s="286">
        <f>IF('3b - EUR - conv.'!AL328=0,0,'3a - EUR - local'!AL328/'3b - EUR - conv.'!AL328)</f>
        <v>0</v>
      </c>
      <c r="AM328" s="286">
        <f>IF('3b - EUR - conv.'!AM328=0,0,'3a - EUR - local'!AM328/'3b - EUR - conv.'!AM328)</f>
        <v>0</v>
      </c>
      <c r="AN328" s="286">
        <f>IF('3b - EUR - conv.'!AN328=0,0,'3a - EUR - local'!AN328/'3b - EUR - conv.'!AN328)</f>
        <v>0</v>
      </c>
      <c r="AO328" s="286">
        <f>IF('3b - EUR - conv.'!AO328=0,0,'3a - EUR - local'!AO328/'3b - EUR - conv.'!AO328)</f>
        <v>0</v>
      </c>
      <c r="AP328" s="286">
        <f>IF('3b - EUR - conv.'!AP328=0,0,'3a - EUR - local'!AP328/'3b - EUR - conv.'!AP328)</f>
        <v>0</v>
      </c>
      <c r="AQ328" s="349"/>
    </row>
    <row r="329" spans="1:43" customFormat="1" ht="15.75" outlineLevel="2">
      <c r="A329" s="211" t="str">
        <f>A301&amp;"."&amp;A318&amp;"."&amp;A302&amp;"."&amp;B329</f>
        <v>1.o.7.11</v>
      </c>
      <c r="B329">
        <v>11</v>
      </c>
      <c r="C329" t="str">
        <f>'1-GBP'!C329</f>
        <v/>
      </c>
      <c r="M329" s="286">
        <f>IF('3b - EUR - conv.'!M329=0,0,'3a - EUR - local'!M329/'3b - EUR - conv.'!M329)</f>
        <v>0</v>
      </c>
      <c r="N329" s="286">
        <f>IF('3b - EUR - conv.'!N329=0,0,'3a - EUR - local'!N329/'3b - EUR - conv.'!N329)</f>
        <v>0</v>
      </c>
      <c r="O329" s="286">
        <f>IF('3b - EUR - conv.'!O329=0,0,'3a - EUR - local'!O329/'3b - EUR - conv.'!O329)</f>
        <v>0</v>
      </c>
      <c r="P329" s="286">
        <f>IF('3b - EUR - conv.'!P329=0,0,'3a - EUR - local'!P329/'3b - EUR - conv.'!P329)</f>
        <v>0</v>
      </c>
      <c r="Q329" s="286">
        <f>IF('3b - EUR - conv.'!Q329=0,0,'3a - EUR - local'!Q329/'3b - EUR - conv.'!Q329)</f>
        <v>0</v>
      </c>
      <c r="R329" s="286">
        <f>IF('3b - EUR - conv.'!R329=0,0,'3a - EUR - local'!R329/'3b - EUR - conv.'!R329)</f>
        <v>0</v>
      </c>
      <c r="S329" s="286">
        <f>IF('3b - EUR - conv.'!S329=0,0,'3a - EUR - local'!S329/'3b - EUR - conv.'!S329)</f>
        <v>0</v>
      </c>
      <c r="T329" s="286">
        <f>IF('3b - EUR - conv.'!T329=0,0,'3a - EUR - local'!T329/'3b - EUR - conv.'!T329)</f>
        <v>0</v>
      </c>
      <c r="U329" s="286">
        <f>IF('3b - EUR - conv.'!U329=0,0,'3a - EUR - local'!U329/'3b - EUR - conv.'!U329)</f>
        <v>0</v>
      </c>
      <c r="V329" s="286">
        <f>IF('3b - EUR - conv.'!V329=0,0,'3a - EUR - local'!V329/'3b - EUR - conv.'!V329)</f>
        <v>0</v>
      </c>
      <c r="W329" s="286">
        <f>IF('3b - EUR - conv.'!W329=0,0,'3a - EUR - local'!W329/'3b - EUR - conv.'!W329)</f>
        <v>0</v>
      </c>
      <c r="X329" s="286">
        <f>IF('3b - EUR - conv.'!X329=0,0,'3a - EUR - local'!X329/'3b - EUR - conv.'!X329)</f>
        <v>0</v>
      </c>
      <c r="Y329" s="286">
        <f>IF('3b - EUR - conv.'!Y329=0,0,'3a - EUR - local'!Y329/'3b - EUR - conv.'!Y329)</f>
        <v>0</v>
      </c>
      <c r="Z329" s="286">
        <f>IF('3b - EUR - conv.'!Z329=0,0,'3a - EUR - local'!Z329/'3b - EUR - conv.'!Z329)</f>
        <v>0</v>
      </c>
      <c r="AA329" s="286">
        <f>IF('3b - EUR - conv.'!AA329=0,0,'3a - EUR - local'!AA329/'3b - EUR - conv.'!AA329)</f>
        <v>0</v>
      </c>
      <c r="AB329" s="286">
        <f>IF('3b - EUR - conv.'!AB329=0,0,'3a - EUR - local'!AB329/'3b - EUR - conv.'!AB329)</f>
        <v>0</v>
      </c>
      <c r="AC329" s="286">
        <f>IF('3b - EUR - conv.'!AC329=0,0,'3a - EUR - local'!AC329/'3b - EUR - conv.'!AC329)</f>
        <v>0</v>
      </c>
      <c r="AD329" s="286">
        <f>IF('3b - EUR - conv.'!AD329=0,0,'3a - EUR - local'!AD329/'3b - EUR - conv.'!AD329)</f>
        <v>0</v>
      </c>
      <c r="AE329" s="286">
        <f>IF('3b - EUR - conv.'!AE329=0,0,'3a - EUR - local'!AE329/'3b - EUR - conv.'!AE329)</f>
        <v>0</v>
      </c>
      <c r="AF329" s="286">
        <f>IF('3b - EUR - conv.'!AF329=0,0,'3a - EUR - local'!AF329/'3b - EUR - conv.'!AF329)</f>
        <v>0</v>
      </c>
      <c r="AG329" s="286">
        <f>IF('3b - EUR - conv.'!AG329=0,0,'3a - EUR - local'!AG329/'3b - EUR - conv.'!AG329)</f>
        <v>0</v>
      </c>
      <c r="AH329" s="286">
        <f>IF('3b - EUR - conv.'!AH329=0,0,'3a - EUR - local'!AH329/'3b - EUR - conv.'!AH329)</f>
        <v>0</v>
      </c>
      <c r="AI329" s="286">
        <f>IF('3b - EUR - conv.'!AI329=0,0,'3a - EUR - local'!AI329/'3b - EUR - conv.'!AI329)</f>
        <v>0</v>
      </c>
      <c r="AJ329" s="286">
        <f>IF('3b - EUR - conv.'!AJ329=0,0,'3a - EUR - local'!AJ329/'3b - EUR - conv.'!AJ329)</f>
        <v>0</v>
      </c>
      <c r="AK329" s="286">
        <f>IF('3b - EUR - conv.'!AK329=0,0,'3a - EUR - local'!AK329/'3b - EUR - conv.'!AK329)</f>
        <v>0</v>
      </c>
      <c r="AL329" s="286">
        <f>IF('3b - EUR - conv.'!AL329=0,0,'3a - EUR - local'!AL329/'3b - EUR - conv.'!AL329)</f>
        <v>0</v>
      </c>
      <c r="AM329" s="286">
        <f>IF('3b - EUR - conv.'!AM329=0,0,'3a - EUR - local'!AM329/'3b - EUR - conv.'!AM329)</f>
        <v>0</v>
      </c>
      <c r="AN329" s="286">
        <f>IF('3b - EUR - conv.'!AN329=0,0,'3a - EUR - local'!AN329/'3b - EUR - conv.'!AN329)</f>
        <v>0</v>
      </c>
      <c r="AO329" s="286">
        <f>IF('3b - EUR - conv.'!AO329=0,0,'3a - EUR - local'!AO329/'3b - EUR - conv.'!AO329)</f>
        <v>0</v>
      </c>
      <c r="AP329" s="286">
        <f>IF('3b - EUR - conv.'!AP329=0,0,'3a - EUR - local'!AP329/'3b - EUR - conv.'!AP329)</f>
        <v>0</v>
      </c>
      <c r="AQ329" s="349"/>
    </row>
    <row r="330" spans="1:43" customFormat="1" ht="15.75" outlineLevel="2">
      <c r="A330" s="211" t="str">
        <f>A301&amp;"."&amp;A318&amp;"."&amp;A302&amp;"."&amp;B330</f>
        <v>1.o.7.12</v>
      </c>
      <c r="B330">
        <v>12</v>
      </c>
      <c r="C330" t="str">
        <f>'1-GBP'!C330</f>
        <v/>
      </c>
      <c r="M330" s="286">
        <f>IF('3b - EUR - conv.'!M330=0,0,'3a - EUR - local'!M330/'3b - EUR - conv.'!M330)</f>
        <v>0</v>
      </c>
      <c r="N330" s="286">
        <f>IF('3b - EUR - conv.'!N330=0,0,'3a - EUR - local'!N330/'3b - EUR - conv.'!N330)</f>
        <v>0</v>
      </c>
      <c r="O330" s="286">
        <f>IF('3b - EUR - conv.'!O330=0,0,'3a - EUR - local'!O330/'3b - EUR - conv.'!O330)</f>
        <v>0</v>
      </c>
      <c r="P330" s="286">
        <f>IF('3b - EUR - conv.'!P330=0,0,'3a - EUR - local'!P330/'3b - EUR - conv.'!P330)</f>
        <v>0</v>
      </c>
      <c r="Q330" s="286">
        <f>IF('3b - EUR - conv.'!Q330=0,0,'3a - EUR - local'!Q330/'3b - EUR - conv.'!Q330)</f>
        <v>0</v>
      </c>
      <c r="R330" s="286">
        <f>IF('3b - EUR - conv.'!R330=0,0,'3a - EUR - local'!R330/'3b - EUR - conv.'!R330)</f>
        <v>0</v>
      </c>
      <c r="S330" s="286">
        <f>IF('3b - EUR - conv.'!S330=0,0,'3a - EUR - local'!S330/'3b - EUR - conv.'!S330)</f>
        <v>0</v>
      </c>
      <c r="T330" s="286">
        <f>IF('3b - EUR - conv.'!T330=0,0,'3a - EUR - local'!T330/'3b - EUR - conv.'!T330)</f>
        <v>0</v>
      </c>
      <c r="U330" s="286">
        <f>IF('3b - EUR - conv.'!U330=0,0,'3a - EUR - local'!U330/'3b - EUR - conv.'!U330)</f>
        <v>0</v>
      </c>
      <c r="V330" s="286">
        <f>IF('3b - EUR - conv.'!V330=0,0,'3a - EUR - local'!V330/'3b - EUR - conv.'!V330)</f>
        <v>0</v>
      </c>
      <c r="W330" s="286">
        <f>IF('3b - EUR - conv.'!W330=0,0,'3a - EUR - local'!W330/'3b - EUR - conv.'!W330)</f>
        <v>0</v>
      </c>
      <c r="X330" s="286">
        <f>IF('3b - EUR - conv.'!X330=0,0,'3a - EUR - local'!X330/'3b - EUR - conv.'!X330)</f>
        <v>0</v>
      </c>
      <c r="Y330" s="286">
        <f>IF('3b - EUR - conv.'!Y330=0,0,'3a - EUR - local'!Y330/'3b - EUR - conv.'!Y330)</f>
        <v>0</v>
      </c>
      <c r="Z330" s="286">
        <f>IF('3b - EUR - conv.'!Z330=0,0,'3a - EUR - local'!Z330/'3b - EUR - conv.'!Z330)</f>
        <v>0</v>
      </c>
      <c r="AA330" s="286">
        <f>IF('3b - EUR - conv.'!AA330=0,0,'3a - EUR - local'!AA330/'3b - EUR - conv.'!AA330)</f>
        <v>0</v>
      </c>
      <c r="AB330" s="286">
        <f>IF('3b - EUR - conv.'!AB330=0,0,'3a - EUR - local'!AB330/'3b - EUR - conv.'!AB330)</f>
        <v>0</v>
      </c>
      <c r="AC330" s="286">
        <f>IF('3b - EUR - conv.'!AC330=0,0,'3a - EUR - local'!AC330/'3b - EUR - conv.'!AC330)</f>
        <v>0</v>
      </c>
      <c r="AD330" s="286">
        <f>IF('3b - EUR - conv.'!AD330=0,0,'3a - EUR - local'!AD330/'3b - EUR - conv.'!AD330)</f>
        <v>0</v>
      </c>
      <c r="AE330" s="286">
        <f>IF('3b - EUR - conv.'!AE330=0,0,'3a - EUR - local'!AE330/'3b - EUR - conv.'!AE330)</f>
        <v>0</v>
      </c>
      <c r="AF330" s="286">
        <f>IF('3b - EUR - conv.'!AF330=0,0,'3a - EUR - local'!AF330/'3b - EUR - conv.'!AF330)</f>
        <v>0</v>
      </c>
      <c r="AG330" s="286">
        <f>IF('3b - EUR - conv.'!AG330=0,0,'3a - EUR - local'!AG330/'3b - EUR - conv.'!AG330)</f>
        <v>0</v>
      </c>
      <c r="AH330" s="286">
        <f>IF('3b - EUR - conv.'!AH330=0,0,'3a - EUR - local'!AH330/'3b - EUR - conv.'!AH330)</f>
        <v>0</v>
      </c>
      <c r="AI330" s="286">
        <f>IF('3b - EUR - conv.'!AI330=0,0,'3a - EUR - local'!AI330/'3b - EUR - conv.'!AI330)</f>
        <v>0</v>
      </c>
      <c r="AJ330" s="286">
        <f>IF('3b - EUR - conv.'!AJ330=0,0,'3a - EUR - local'!AJ330/'3b - EUR - conv.'!AJ330)</f>
        <v>0</v>
      </c>
      <c r="AK330" s="286">
        <f>IF('3b - EUR - conv.'!AK330=0,0,'3a - EUR - local'!AK330/'3b - EUR - conv.'!AK330)</f>
        <v>0</v>
      </c>
      <c r="AL330" s="286">
        <f>IF('3b - EUR - conv.'!AL330=0,0,'3a - EUR - local'!AL330/'3b - EUR - conv.'!AL330)</f>
        <v>0</v>
      </c>
      <c r="AM330" s="286">
        <f>IF('3b - EUR - conv.'!AM330=0,0,'3a - EUR - local'!AM330/'3b - EUR - conv.'!AM330)</f>
        <v>0</v>
      </c>
      <c r="AN330" s="286">
        <f>IF('3b - EUR - conv.'!AN330=0,0,'3a - EUR - local'!AN330/'3b - EUR - conv.'!AN330)</f>
        <v>0</v>
      </c>
      <c r="AO330" s="286">
        <f>IF('3b - EUR - conv.'!AO330=0,0,'3a - EUR - local'!AO330/'3b - EUR - conv.'!AO330)</f>
        <v>0</v>
      </c>
      <c r="AP330" s="286">
        <f>IF('3b - EUR - conv.'!AP330=0,0,'3a - EUR - local'!AP330/'3b - EUR - conv.'!AP330)</f>
        <v>0</v>
      </c>
      <c r="AQ330" s="349"/>
    </row>
    <row r="331" spans="1:43" customFormat="1" ht="15.75" outlineLevel="1">
      <c r="A331" s="212"/>
      <c r="B331" s="201">
        <f>B330-COUNTIFS(C319:C330,"")</f>
        <v>3</v>
      </c>
      <c r="C331" s="201" t="s">
        <v>285</v>
      </c>
      <c r="D331" s="201"/>
      <c r="E331" s="201"/>
      <c r="F331" s="201"/>
      <c r="G331" s="201"/>
      <c r="H331" s="201"/>
      <c r="I331" s="201"/>
      <c r="J331" s="201"/>
      <c r="K331" s="201"/>
      <c r="L331" s="201"/>
      <c r="M331" s="280">
        <f>SUM(M319:M330)</f>
        <v>0</v>
      </c>
      <c r="N331" s="280">
        <f t="shared" ref="N331" si="504">SUM(N319:N330)</f>
        <v>0</v>
      </c>
      <c r="O331" s="280">
        <f t="shared" ref="O331" si="505">SUM(O319:O330)</f>
        <v>0</v>
      </c>
      <c r="P331" s="280">
        <f t="shared" ref="P331" si="506">SUM(P319:P330)</f>
        <v>0</v>
      </c>
      <c r="Q331" s="280">
        <f t="shared" ref="Q331" si="507">SUM(Q319:Q330)</f>
        <v>0</v>
      </c>
      <c r="R331" s="280">
        <f t="shared" ref="R331" si="508">SUM(R319:R330)</f>
        <v>0</v>
      </c>
      <c r="S331" s="280">
        <f t="shared" ref="S331" si="509">SUM(S319:S330)</f>
        <v>0</v>
      </c>
      <c r="T331" s="280">
        <f t="shared" ref="T331" si="510">SUM(T319:T330)</f>
        <v>0</v>
      </c>
      <c r="U331" s="280">
        <f t="shared" ref="U331" si="511">SUM(U319:U330)</f>
        <v>0</v>
      </c>
      <c r="V331" s="280">
        <f t="shared" ref="V331" si="512">SUM(V319:V330)</f>
        <v>0</v>
      </c>
      <c r="W331" s="280">
        <f t="shared" ref="W331" si="513">SUM(W319:W330)</f>
        <v>0</v>
      </c>
      <c r="X331" s="280">
        <f t="shared" ref="X331" si="514">SUM(X319:X330)</f>
        <v>0</v>
      </c>
      <c r="Y331" s="280">
        <f t="shared" ref="Y331" si="515">SUM(Y319:Y330)</f>
        <v>0</v>
      </c>
      <c r="Z331" s="280">
        <f t="shared" ref="Z331" si="516">SUM(Z319:Z330)</f>
        <v>0</v>
      </c>
      <c r="AA331" s="280">
        <f t="shared" ref="AA331" si="517">SUM(AA319:AA330)</f>
        <v>0</v>
      </c>
      <c r="AB331" s="280">
        <f t="shared" ref="AB331" si="518">SUM(AB319:AB330)</f>
        <v>0</v>
      </c>
      <c r="AC331" s="280">
        <f t="shared" ref="AC331" si="519">SUM(AC319:AC330)</f>
        <v>0</v>
      </c>
      <c r="AD331" s="280">
        <f t="shared" ref="AD331" si="520">SUM(AD319:AD330)</f>
        <v>0</v>
      </c>
      <c r="AE331" s="280">
        <f t="shared" ref="AE331" si="521">SUM(AE319:AE330)</f>
        <v>0</v>
      </c>
      <c r="AF331" s="280">
        <f t="shared" ref="AF331" si="522">SUM(AF319:AF330)</f>
        <v>0</v>
      </c>
      <c r="AG331" s="280">
        <f t="shared" ref="AG331" si="523">SUM(AG319:AG330)</f>
        <v>0</v>
      </c>
      <c r="AH331" s="280">
        <f t="shared" ref="AH331" si="524">SUM(AH319:AH330)</f>
        <v>0</v>
      </c>
      <c r="AI331" s="280">
        <f t="shared" ref="AI331" si="525">SUM(AI319:AI330)</f>
        <v>0</v>
      </c>
      <c r="AJ331" s="280">
        <f t="shared" ref="AJ331" si="526">SUM(AJ319:AJ330)</f>
        <v>0</v>
      </c>
      <c r="AK331" s="280">
        <f t="shared" ref="AK331" si="527">SUM(AK319:AK330)</f>
        <v>0</v>
      </c>
      <c r="AL331" s="280">
        <f t="shared" ref="AL331" si="528">SUM(AL319:AL330)</f>
        <v>0</v>
      </c>
      <c r="AM331" s="280">
        <f t="shared" ref="AM331" si="529">SUM(AM319:AM330)</f>
        <v>0</v>
      </c>
      <c r="AN331" s="280">
        <f t="shared" ref="AN331" si="530">SUM(AN319:AN330)</f>
        <v>0</v>
      </c>
      <c r="AO331" s="280">
        <f t="shared" ref="AO331" si="531">SUM(AO319:AO330)</f>
        <v>0</v>
      </c>
      <c r="AP331" s="280">
        <f t="shared" ref="AP331" si="532">SUM(AP319:AP330)</f>
        <v>0</v>
      </c>
    </row>
    <row r="332" spans="1:43" customFormat="1" ht="15.75" outlineLevel="1">
      <c r="A332" s="221"/>
      <c r="B332" s="222"/>
      <c r="C332" s="222"/>
      <c r="D332" s="222"/>
      <c r="E332" s="222"/>
      <c r="F332" s="222"/>
      <c r="G332" s="222"/>
      <c r="H332" s="222"/>
      <c r="I332" s="222"/>
      <c r="J332" s="222"/>
      <c r="K332" s="222"/>
      <c r="L332" s="222"/>
      <c r="M332" s="317"/>
      <c r="N332" s="317"/>
      <c r="O332" s="317"/>
      <c r="P332" s="317"/>
      <c r="Q332" s="317"/>
      <c r="R332" s="317"/>
      <c r="S332" s="317"/>
      <c r="T332" s="317"/>
      <c r="U332" s="317"/>
      <c r="V332" s="317"/>
      <c r="W332" s="317"/>
      <c r="X332" s="317"/>
      <c r="Y332" s="317"/>
      <c r="Z332" s="317"/>
      <c r="AA332" s="317"/>
      <c r="AB332" s="317"/>
      <c r="AC332" s="317"/>
      <c r="AD332" s="317"/>
      <c r="AE332" s="317"/>
      <c r="AF332" s="317"/>
      <c r="AG332" s="317"/>
      <c r="AH332" s="317"/>
      <c r="AI332" s="317"/>
      <c r="AJ332" s="317"/>
      <c r="AK332" s="317"/>
      <c r="AL332" s="317"/>
      <c r="AM332" s="317"/>
      <c r="AN332" s="317"/>
      <c r="AO332" s="317"/>
      <c r="AP332" s="317"/>
    </row>
    <row r="333" spans="1:43" customFormat="1" ht="15.75" outlineLevel="1">
      <c r="A333" s="220" t="s">
        <v>254</v>
      </c>
      <c r="B333" s="220" t="s">
        <v>287</v>
      </c>
      <c r="C333" s="220" t="s">
        <v>284</v>
      </c>
      <c r="D333" s="220"/>
      <c r="E333" s="220"/>
      <c r="F333" s="220"/>
      <c r="G333" s="220"/>
      <c r="H333" s="220"/>
      <c r="I333" s="220"/>
      <c r="J333" s="220"/>
      <c r="K333" s="220"/>
      <c r="L333" s="220"/>
      <c r="M333" s="315"/>
      <c r="N333" s="315"/>
      <c r="O333" s="315"/>
      <c r="P333" s="315"/>
      <c r="Q333" s="315"/>
      <c r="R333" s="315"/>
      <c r="S333" s="315"/>
      <c r="T333" s="315"/>
      <c r="U333" s="315"/>
      <c r="V333" s="315"/>
      <c r="W333" s="315"/>
      <c r="X333" s="315"/>
      <c r="Y333" s="315"/>
      <c r="Z333" s="315"/>
      <c r="AA333" s="315"/>
      <c r="AB333" s="315"/>
      <c r="AC333" s="315"/>
      <c r="AD333" s="315"/>
      <c r="AE333" s="315"/>
      <c r="AF333" s="315"/>
      <c r="AG333" s="315"/>
      <c r="AH333" s="315"/>
      <c r="AI333" s="315"/>
      <c r="AJ333" s="315"/>
      <c r="AK333" s="315"/>
      <c r="AL333" s="315"/>
      <c r="AM333" s="315"/>
      <c r="AN333" s="315"/>
      <c r="AO333" s="315"/>
      <c r="AP333" s="315"/>
    </row>
    <row r="334" spans="1:43" customFormat="1" ht="15.75" outlineLevel="2">
      <c r="A334" s="211" t="str">
        <f>A301&amp;"."&amp;A333&amp;"."&amp;A302&amp;"."&amp;B334</f>
        <v>1.d.7.1</v>
      </c>
      <c r="B334">
        <v>1</v>
      </c>
      <c r="C334" t="str">
        <f>'1-GBP'!C334</f>
        <v/>
      </c>
      <c r="M334" s="286">
        <f>IF('3b - EUR - conv.'!M334=0,0,'3a - EUR - local'!M334/'3b - EUR - conv.'!M334)</f>
        <v>0</v>
      </c>
      <c r="N334" s="286">
        <f>IF('3b - EUR - conv.'!N334=0,0,'3a - EUR - local'!N334/'3b - EUR - conv.'!N334)</f>
        <v>0</v>
      </c>
      <c r="O334" s="286">
        <f>IF('3b - EUR - conv.'!O334=0,0,'3a - EUR - local'!O334/'3b - EUR - conv.'!O334)</f>
        <v>0</v>
      </c>
      <c r="P334" s="286">
        <f>IF('3b - EUR - conv.'!P334=0,0,'3a - EUR - local'!P334/'3b - EUR - conv.'!P334)</f>
        <v>0</v>
      </c>
      <c r="Q334" s="286">
        <f>IF('3b - EUR - conv.'!Q334=0,0,'3a - EUR - local'!Q334/'3b - EUR - conv.'!Q334)</f>
        <v>0</v>
      </c>
      <c r="R334" s="286">
        <f>IF('3b - EUR - conv.'!R334=0,0,'3a - EUR - local'!R334/'3b - EUR - conv.'!R334)</f>
        <v>0</v>
      </c>
      <c r="S334" s="286">
        <f>IF('3b - EUR - conv.'!S334=0,0,'3a - EUR - local'!S334/'3b - EUR - conv.'!S334)</f>
        <v>0</v>
      </c>
      <c r="T334" s="286">
        <f>IF('3b - EUR - conv.'!T334=0,0,'3a - EUR - local'!T334/'3b - EUR - conv.'!T334)</f>
        <v>0</v>
      </c>
      <c r="U334" s="286">
        <f>IF('3b - EUR - conv.'!U334=0,0,'3a - EUR - local'!U334/'3b - EUR - conv.'!U334)</f>
        <v>0</v>
      </c>
      <c r="V334" s="286">
        <f>IF('3b - EUR - conv.'!V334=0,0,'3a - EUR - local'!V334/'3b - EUR - conv.'!V334)</f>
        <v>0</v>
      </c>
      <c r="W334" s="286">
        <f>IF('3b - EUR - conv.'!W334=0,0,'3a - EUR - local'!W334/'3b - EUR - conv.'!W334)</f>
        <v>0</v>
      </c>
      <c r="X334" s="286">
        <f>IF('3b - EUR - conv.'!X334=0,0,'3a - EUR - local'!X334/'3b - EUR - conv.'!X334)</f>
        <v>0</v>
      </c>
      <c r="Y334" s="286">
        <f>IF('3b - EUR - conv.'!Y334=0,0,'3a - EUR - local'!Y334/'3b - EUR - conv.'!Y334)</f>
        <v>0</v>
      </c>
      <c r="Z334" s="286">
        <f>IF('3b - EUR - conv.'!Z334=0,0,'3a - EUR - local'!Z334/'3b - EUR - conv.'!Z334)</f>
        <v>0</v>
      </c>
      <c r="AA334" s="286">
        <f>IF('3b - EUR - conv.'!AA334=0,0,'3a - EUR - local'!AA334/'3b - EUR - conv.'!AA334)</f>
        <v>0</v>
      </c>
      <c r="AB334" s="286">
        <f>IF('3b - EUR - conv.'!AB334=0,0,'3a - EUR - local'!AB334/'3b - EUR - conv.'!AB334)</f>
        <v>0</v>
      </c>
      <c r="AC334" s="286">
        <f>IF('3b - EUR - conv.'!AC334=0,0,'3a - EUR - local'!AC334/'3b - EUR - conv.'!AC334)</f>
        <v>0</v>
      </c>
      <c r="AD334" s="286">
        <f>IF('3b - EUR - conv.'!AD334=0,0,'3a - EUR - local'!AD334/'3b - EUR - conv.'!AD334)</f>
        <v>0</v>
      </c>
      <c r="AE334" s="286">
        <f>IF('3b - EUR - conv.'!AE334=0,0,'3a - EUR - local'!AE334/'3b - EUR - conv.'!AE334)</f>
        <v>0</v>
      </c>
      <c r="AF334" s="286">
        <f>IF('3b - EUR - conv.'!AF334=0,0,'3a - EUR - local'!AF334/'3b - EUR - conv.'!AF334)</f>
        <v>0</v>
      </c>
      <c r="AG334" s="286">
        <f>IF('3b - EUR - conv.'!AG334=0,0,'3a - EUR - local'!AG334/'3b - EUR - conv.'!AG334)</f>
        <v>0</v>
      </c>
      <c r="AH334" s="286">
        <f>IF('3b - EUR - conv.'!AH334=0,0,'3a - EUR - local'!AH334/'3b - EUR - conv.'!AH334)</f>
        <v>0</v>
      </c>
      <c r="AI334" s="286">
        <f>IF('3b - EUR - conv.'!AI334=0,0,'3a - EUR - local'!AI334/'3b - EUR - conv.'!AI334)</f>
        <v>0</v>
      </c>
      <c r="AJ334" s="286">
        <f>IF('3b - EUR - conv.'!AJ334=0,0,'3a - EUR - local'!AJ334/'3b - EUR - conv.'!AJ334)</f>
        <v>0</v>
      </c>
      <c r="AK334" s="286">
        <f>IF('3b - EUR - conv.'!AK334=0,0,'3a - EUR - local'!AK334/'3b - EUR - conv.'!AK334)</f>
        <v>0</v>
      </c>
      <c r="AL334" s="286">
        <f>IF('3b - EUR - conv.'!AL334=0,0,'3a - EUR - local'!AL334/'3b - EUR - conv.'!AL334)</f>
        <v>0</v>
      </c>
      <c r="AM334" s="286">
        <f>IF('3b - EUR - conv.'!AM334=0,0,'3a - EUR - local'!AM334/'3b - EUR - conv.'!AM334)</f>
        <v>0</v>
      </c>
      <c r="AN334" s="286">
        <f>IF('3b - EUR - conv.'!AN334=0,0,'3a - EUR - local'!AN334/'3b - EUR - conv.'!AN334)</f>
        <v>0</v>
      </c>
      <c r="AO334" s="286">
        <f>IF('3b - EUR - conv.'!AO334=0,0,'3a - EUR - local'!AO334/'3b - EUR - conv.'!AO334)</f>
        <v>0</v>
      </c>
      <c r="AP334" s="286">
        <f>IF('3b - EUR - conv.'!AP334=0,0,'3a - EUR - local'!AP334/'3b - EUR - conv.'!AP334)</f>
        <v>0</v>
      </c>
      <c r="AQ334" s="349"/>
    </row>
    <row r="335" spans="1:43" customFormat="1" ht="15.75" outlineLevel="2">
      <c r="A335" s="211" t="str">
        <f>A301&amp;"."&amp;A333&amp;"."&amp;A302&amp;"."&amp;B335</f>
        <v>1.d.7.2</v>
      </c>
      <c r="B335">
        <v>2</v>
      </c>
      <c r="C335" t="str">
        <f>'1-GBP'!C335</f>
        <v/>
      </c>
      <c r="M335" s="286">
        <f>IF('3b - EUR - conv.'!M335=0,0,'3a - EUR - local'!M335/'3b - EUR - conv.'!M335)</f>
        <v>0</v>
      </c>
      <c r="N335" s="286">
        <f>IF('3b - EUR - conv.'!N335=0,0,'3a - EUR - local'!N335/'3b - EUR - conv.'!N335)</f>
        <v>0</v>
      </c>
      <c r="O335" s="286">
        <f>IF('3b - EUR - conv.'!O335=0,0,'3a - EUR - local'!O335/'3b - EUR - conv.'!O335)</f>
        <v>0</v>
      </c>
      <c r="P335" s="286">
        <f>IF('3b - EUR - conv.'!P335=0,0,'3a - EUR - local'!P335/'3b - EUR - conv.'!P335)</f>
        <v>0</v>
      </c>
      <c r="Q335" s="286">
        <f>IF('3b - EUR - conv.'!Q335=0,0,'3a - EUR - local'!Q335/'3b - EUR - conv.'!Q335)</f>
        <v>0</v>
      </c>
      <c r="R335" s="286">
        <f>IF('3b - EUR - conv.'!R335=0,0,'3a - EUR - local'!R335/'3b - EUR - conv.'!R335)</f>
        <v>0</v>
      </c>
      <c r="S335" s="286">
        <f>IF('3b - EUR - conv.'!S335=0,0,'3a - EUR - local'!S335/'3b - EUR - conv.'!S335)</f>
        <v>0</v>
      </c>
      <c r="T335" s="286">
        <f>IF('3b - EUR - conv.'!T335=0,0,'3a - EUR - local'!T335/'3b - EUR - conv.'!T335)</f>
        <v>0</v>
      </c>
      <c r="U335" s="286">
        <f>IF('3b - EUR - conv.'!U335=0,0,'3a - EUR - local'!U335/'3b - EUR - conv.'!U335)</f>
        <v>0</v>
      </c>
      <c r="V335" s="286">
        <f>IF('3b - EUR - conv.'!V335=0,0,'3a - EUR - local'!V335/'3b - EUR - conv.'!V335)</f>
        <v>0</v>
      </c>
      <c r="W335" s="286">
        <f>IF('3b - EUR - conv.'!W335=0,0,'3a - EUR - local'!W335/'3b - EUR - conv.'!W335)</f>
        <v>0</v>
      </c>
      <c r="X335" s="286">
        <f>IF('3b - EUR - conv.'!X335=0,0,'3a - EUR - local'!X335/'3b - EUR - conv.'!X335)</f>
        <v>0</v>
      </c>
      <c r="Y335" s="286">
        <f>IF('3b - EUR - conv.'!Y335=0,0,'3a - EUR - local'!Y335/'3b - EUR - conv.'!Y335)</f>
        <v>0</v>
      </c>
      <c r="Z335" s="286">
        <f>IF('3b - EUR - conv.'!Z335=0,0,'3a - EUR - local'!Z335/'3b - EUR - conv.'!Z335)</f>
        <v>0</v>
      </c>
      <c r="AA335" s="286">
        <f>IF('3b - EUR - conv.'!AA335=0,0,'3a - EUR - local'!AA335/'3b - EUR - conv.'!AA335)</f>
        <v>0</v>
      </c>
      <c r="AB335" s="286">
        <f>IF('3b - EUR - conv.'!AB335=0,0,'3a - EUR - local'!AB335/'3b - EUR - conv.'!AB335)</f>
        <v>0</v>
      </c>
      <c r="AC335" s="286">
        <f>IF('3b - EUR - conv.'!AC335=0,0,'3a - EUR - local'!AC335/'3b - EUR - conv.'!AC335)</f>
        <v>0</v>
      </c>
      <c r="AD335" s="286">
        <f>IF('3b - EUR - conv.'!AD335=0,0,'3a - EUR - local'!AD335/'3b - EUR - conv.'!AD335)</f>
        <v>0</v>
      </c>
      <c r="AE335" s="286">
        <f>IF('3b - EUR - conv.'!AE335=0,0,'3a - EUR - local'!AE335/'3b - EUR - conv.'!AE335)</f>
        <v>0</v>
      </c>
      <c r="AF335" s="286">
        <f>IF('3b - EUR - conv.'!AF335=0,0,'3a - EUR - local'!AF335/'3b - EUR - conv.'!AF335)</f>
        <v>0</v>
      </c>
      <c r="AG335" s="286">
        <f>IF('3b - EUR - conv.'!AG335=0,0,'3a - EUR - local'!AG335/'3b - EUR - conv.'!AG335)</f>
        <v>0</v>
      </c>
      <c r="AH335" s="286">
        <f>IF('3b - EUR - conv.'!AH335=0,0,'3a - EUR - local'!AH335/'3b - EUR - conv.'!AH335)</f>
        <v>0</v>
      </c>
      <c r="AI335" s="286">
        <f>IF('3b - EUR - conv.'!AI335=0,0,'3a - EUR - local'!AI335/'3b - EUR - conv.'!AI335)</f>
        <v>0</v>
      </c>
      <c r="AJ335" s="286">
        <f>IF('3b - EUR - conv.'!AJ335=0,0,'3a - EUR - local'!AJ335/'3b - EUR - conv.'!AJ335)</f>
        <v>0</v>
      </c>
      <c r="AK335" s="286">
        <f>IF('3b - EUR - conv.'!AK335=0,0,'3a - EUR - local'!AK335/'3b - EUR - conv.'!AK335)</f>
        <v>0</v>
      </c>
      <c r="AL335" s="286">
        <f>IF('3b - EUR - conv.'!AL335=0,0,'3a - EUR - local'!AL335/'3b - EUR - conv.'!AL335)</f>
        <v>0</v>
      </c>
      <c r="AM335" s="286">
        <f>IF('3b - EUR - conv.'!AM335=0,0,'3a - EUR - local'!AM335/'3b - EUR - conv.'!AM335)</f>
        <v>0</v>
      </c>
      <c r="AN335" s="286">
        <f>IF('3b - EUR - conv.'!AN335=0,0,'3a - EUR - local'!AN335/'3b - EUR - conv.'!AN335)</f>
        <v>0</v>
      </c>
      <c r="AO335" s="286">
        <f>IF('3b - EUR - conv.'!AO335=0,0,'3a - EUR - local'!AO335/'3b - EUR - conv.'!AO335)</f>
        <v>0</v>
      </c>
      <c r="AP335" s="286">
        <f>IF('3b - EUR - conv.'!AP335=0,0,'3a - EUR - local'!AP335/'3b - EUR - conv.'!AP335)</f>
        <v>0</v>
      </c>
      <c r="AQ335" s="349"/>
    </row>
    <row r="336" spans="1:43" customFormat="1" ht="15.75" outlineLevel="2">
      <c r="A336" s="211" t="str">
        <f>A301&amp;"."&amp;A333&amp;"."&amp;A302&amp;"."&amp;B336</f>
        <v>1.d.7.3</v>
      </c>
      <c r="B336">
        <v>3</v>
      </c>
      <c r="C336" t="str">
        <f>'1-GBP'!C336</f>
        <v/>
      </c>
      <c r="M336" s="286">
        <f>IF('3b - EUR - conv.'!M336=0,0,'3a - EUR - local'!M336/'3b - EUR - conv.'!M336)</f>
        <v>0</v>
      </c>
      <c r="N336" s="286">
        <f>IF('3b - EUR - conv.'!N336=0,0,'3a - EUR - local'!N336/'3b - EUR - conv.'!N336)</f>
        <v>0</v>
      </c>
      <c r="O336" s="286">
        <f>IF('3b - EUR - conv.'!O336=0,0,'3a - EUR - local'!O336/'3b - EUR - conv.'!O336)</f>
        <v>0</v>
      </c>
      <c r="P336" s="286">
        <f>IF('3b - EUR - conv.'!P336=0,0,'3a - EUR - local'!P336/'3b - EUR - conv.'!P336)</f>
        <v>0</v>
      </c>
      <c r="Q336" s="286">
        <f>IF('3b - EUR - conv.'!Q336=0,0,'3a - EUR - local'!Q336/'3b - EUR - conv.'!Q336)</f>
        <v>0</v>
      </c>
      <c r="R336" s="286">
        <f>IF('3b - EUR - conv.'!R336=0,0,'3a - EUR - local'!R336/'3b - EUR - conv.'!R336)</f>
        <v>0</v>
      </c>
      <c r="S336" s="286">
        <f>IF('3b - EUR - conv.'!S336=0,0,'3a - EUR - local'!S336/'3b - EUR - conv.'!S336)</f>
        <v>0</v>
      </c>
      <c r="T336" s="286">
        <f>IF('3b - EUR - conv.'!T336=0,0,'3a - EUR - local'!T336/'3b - EUR - conv.'!T336)</f>
        <v>0</v>
      </c>
      <c r="U336" s="286">
        <f>IF('3b - EUR - conv.'!U336=0,0,'3a - EUR - local'!U336/'3b - EUR - conv.'!U336)</f>
        <v>0</v>
      </c>
      <c r="V336" s="286">
        <f>IF('3b - EUR - conv.'!V336=0,0,'3a - EUR - local'!V336/'3b - EUR - conv.'!V336)</f>
        <v>0</v>
      </c>
      <c r="W336" s="286">
        <f>IF('3b - EUR - conv.'!W336=0,0,'3a - EUR - local'!W336/'3b - EUR - conv.'!W336)</f>
        <v>0</v>
      </c>
      <c r="X336" s="286">
        <f>IF('3b - EUR - conv.'!X336=0,0,'3a - EUR - local'!X336/'3b - EUR - conv.'!X336)</f>
        <v>0</v>
      </c>
      <c r="Y336" s="286">
        <f>IF('3b - EUR - conv.'!Y336=0,0,'3a - EUR - local'!Y336/'3b - EUR - conv.'!Y336)</f>
        <v>0</v>
      </c>
      <c r="Z336" s="286">
        <f>IF('3b - EUR - conv.'!Z336=0,0,'3a - EUR - local'!Z336/'3b - EUR - conv.'!Z336)</f>
        <v>0</v>
      </c>
      <c r="AA336" s="286">
        <f>IF('3b - EUR - conv.'!AA336=0,0,'3a - EUR - local'!AA336/'3b - EUR - conv.'!AA336)</f>
        <v>0</v>
      </c>
      <c r="AB336" s="286">
        <f>IF('3b - EUR - conv.'!AB336=0,0,'3a - EUR - local'!AB336/'3b - EUR - conv.'!AB336)</f>
        <v>0</v>
      </c>
      <c r="AC336" s="286">
        <f>IF('3b - EUR - conv.'!AC336=0,0,'3a - EUR - local'!AC336/'3b - EUR - conv.'!AC336)</f>
        <v>0</v>
      </c>
      <c r="AD336" s="286">
        <f>IF('3b - EUR - conv.'!AD336=0,0,'3a - EUR - local'!AD336/'3b - EUR - conv.'!AD336)</f>
        <v>0</v>
      </c>
      <c r="AE336" s="286">
        <f>IF('3b - EUR - conv.'!AE336=0,0,'3a - EUR - local'!AE336/'3b - EUR - conv.'!AE336)</f>
        <v>0</v>
      </c>
      <c r="AF336" s="286">
        <f>IF('3b - EUR - conv.'!AF336=0,0,'3a - EUR - local'!AF336/'3b - EUR - conv.'!AF336)</f>
        <v>0</v>
      </c>
      <c r="AG336" s="286">
        <f>IF('3b - EUR - conv.'!AG336=0,0,'3a - EUR - local'!AG336/'3b - EUR - conv.'!AG336)</f>
        <v>0</v>
      </c>
      <c r="AH336" s="286">
        <f>IF('3b - EUR - conv.'!AH336=0,0,'3a - EUR - local'!AH336/'3b - EUR - conv.'!AH336)</f>
        <v>0</v>
      </c>
      <c r="AI336" s="286">
        <f>IF('3b - EUR - conv.'!AI336=0,0,'3a - EUR - local'!AI336/'3b - EUR - conv.'!AI336)</f>
        <v>0</v>
      </c>
      <c r="AJ336" s="286">
        <f>IF('3b - EUR - conv.'!AJ336=0,0,'3a - EUR - local'!AJ336/'3b - EUR - conv.'!AJ336)</f>
        <v>0</v>
      </c>
      <c r="AK336" s="286">
        <f>IF('3b - EUR - conv.'!AK336=0,0,'3a - EUR - local'!AK336/'3b - EUR - conv.'!AK336)</f>
        <v>0</v>
      </c>
      <c r="AL336" s="286">
        <f>IF('3b - EUR - conv.'!AL336=0,0,'3a - EUR - local'!AL336/'3b - EUR - conv.'!AL336)</f>
        <v>0</v>
      </c>
      <c r="AM336" s="286">
        <f>IF('3b - EUR - conv.'!AM336=0,0,'3a - EUR - local'!AM336/'3b - EUR - conv.'!AM336)</f>
        <v>0</v>
      </c>
      <c r="AN336" s="286">
        <f>IF('3b - EUR - conv.'!AN336=0,0,'3a - EUR - local'!AN336/'3b - EUR - conv.'!AN336)</f>
        <v>0</v>
      </c>
      <c r="AO336" s="286">
        <f>IF('3b - EUR - conv.'!AO336=0,0,'3a - EUR - local'!AO336/'3b - EUR - conv.'!AO336)</f>
        <v>0</v>
      </c>
      <c r="AP336" s="286">
        <f>IF('3b - EUR - conv.'!AP336=0,0,'3a - EUR - local'!AP336/'3b - EUR - conv.'!AP336)</f>
        <v>0</v>
      </c>
      <c r="AQ336" s="349"/>
    </row>
    <row r="337" spans="1:43" customFormat="1" ht="15.75" outlineLevel="2">
      <c r="A337" s="211" t="str">
        <f>A301&amp;"."&amp;A333&amp;"."&amp;A302&amp;"."&amp;B337</f>
        <v>1.d.7.4</v>
      </c>
      <c r="B337">
        <v>4</v>
      </c>
      <c r="C337" t="str">
        <f>'1-GBP'!C337</f>
        <v/>
      </c>
      <c r="M337" s="286">
        <f>IF('3b - EUR - conv.'!M337=0,0,'3a - EUR - local'!M337/'3b - EUR - conv.'!M337)</f>
        <v>0</v>
      </c>
      <c r="N337" s="286">
        <f>IF('3b - EUR - conv.'!N337=0,0,'3a - EUR - local'!N337/'3b - EUR - conv.'!N337)</f>
        <v>0</v>
      </c>
      <c r="O337" s="286">
        <f>IF('3b - EUR - conv.'!O337=0,0,'3a - EUR - local'!O337/'3b - EUR - conv.'!O337)</f>
        <v>0</v>
      </c>
      <c r="P337" s="286">
        <f>IF('3b - EUR - conv.'!P337=0,0,'3a - EUR - local'!P337/'3b - EUR - conv.'!P337)</f>
        <v>0</v>
      </c>
      <c r="Q337" s="286">
        <f>IF('3b - EUR - conv.'!Q337=0,0,'3a - EUR - local'!Q337/'3b - EUR - conv.'!Q337)</f>
        <v>0</v>
      </c>
      <c r="R337" s="286">
        <f>IF('3b - EUR - conv.'!R337=0,0,'3a - EUR - local'!R337/'3b - EUR - conv.'!R337)</f>
        <v>0</v>
      </c>
      <c r="S337" s="286">
        <f>IF('3b - EUR - conv.'!S337=0,0,'3a - EUR - local'!S337/'3b - EUR - conv.'!S337)</f>
        <v>0</v>
      </c>
      <c r="T337" s="286">
        <f>IF('3b - EUR - conv.'!T337=0,0,'3a - EUR - local'!T337/'3b - EUR - conv.'!T337)</f>
        <v>0</v>
      </c>
      <c r="U337" s="286">
        <f>IF('3b - EUR - conv.'!U337=0,0,'3a - EUR - local'!U337/'3b - EUR - conv.'!U337)</f>
        <v>0</v>
      </c>
      <c r="V337" s="286">
        <f>IF('3b - EUR - conv.'!V337=0,0,'3a - EUR - local'!V337/'3b - EUR - conv.'!V337)</f>
        <v>0</v>
      </c>
      <c r="W337" s="286">
        <f>IF('3b - EUR - conv.'!W337=0,0,'3a - EUR - local'!W337/'3b - EUR - conv.'!W337)</f>
        <v>0</v>
      </c>
      <c r="X337" s="286">
        <f>IF('3b - EUR - conv.'!X337=0,0,'3a - EUR - local'!X337/'3b - EUR - conv.'!X337)</f>
        <v>0</v>
      </c>
      <c r="Y337" s="286">
        <f>IF('3b - EUR - conv.'!Y337=0,0,'3a - EUR - local'!Y337/'3b - EUR - conv.'!Y337)</f>
        <v>0</v>
      </c>
      <c r="Z337" s="286">
        <f>IF('3b - EUR - conv.'!Z337=0,0,'3a - EUR - local'!Z337/'3b - EUR - conv.'!Z337)</f>
        <v>0</v>
      </c>
      <c r="AA337" s="286">
        <f>IF('3b - EUR - conv.'!AA337=0,0,'3a - EUR - local'!AA337/'3b - EUR - conv.'!AA337)</f>
        <v>0</v>
      </c>
      <c r="AB337" s="286">
        <f>IF('3b - EUR - conv.'!AB337=0,0,'3a - EUR - local'!AB337/'3b - EUR - conv.'!AB337)</f>
        <v>0</v>
      </c>
      <c r="AC337" s="286">
        <f>IF('3b - EUR - conv.'!AC337=0,0,'3a - EUR - local'!AC337/'3b - EUR - conv.'!AC337)</f>
        <v>0</v>
      </c>
      <c r="AD337" s="286">
        <f>IF('3b - EUR - conv.'!AD337=0,0,'3a - EUR - local'!AD337/'3b - EUR - conv.'!AD337)</f>
        <v>0</v>
      </c>
      <c r="AE337" s="286">
        <f>IF('3b - EUR - conv.'!AE337=0,0,'3a - EUR - local'!AE337/'3b - EUR - conv.'!AE337)</f>
        <v>0</v>
      </c>
      <c r="AF337" s="286">
        <f>IF('3b - EUR - conv.'!AF337=0,0,'3a - EUR - local'!AF337/'3b - EUR - conv.'!AF337)</f>
        <v>0</v>
      </c>
      <c r="AG337" s="286">
        <f>IF('3b - EUR - conv.'!AG337=0,0,'3a - EUR - local'!AG337/'3b - EUR - conv.'!AG337)</f>
        <v>0</v>
      </c>
      <c r="AH337" s="286">
        <f>IF('3b - EUR - conv.'!AH337=0,0,'3a - EUR - local'!AH337/'3b - EUR - conv.'!AH337)</f>
        <v>0</v>
      </c>
      <c r="AI337" s="286">
        <f>IF('3b - EUR - conv.'!AI337=0,0,'3a - EUR - local'!AI337/'3b - EUR - conv.'!AI337)</f>
        <v>0</v>
      </c>
      <c r="AJ337" s="286">
        <f>IF('3b - EUR - conv.'!AJ337=0,0,'3a - EUR - local'!AJ337/'3b - EUR - conv.'!AJ337)</f>
        <v>0</v>
      </c>
      <c r="AK337" s="286">
        <f>IF('3b - EUR - conv.'!AK337=0,0,'3a - EUR - local'!AK337/'3b - EUR - conv.'!AK337)</f>
        <v>0</v>
      </c>
      <c r="AL337" s="286">
        <f>IF('3b - EUR - conv.'!AL337=0,0,'3a - EUR - local'!AL337/'3b - EUR - conv.'!AL337)</f>
        <v>0</v>
      </c>
      <c r="AM337" s="286">
        <f>IF('3b - EUR - conv.'!AM337=0,0,'3a - EUR - local'!AM337/'3b - EUR - conv.'!AM337)</f>
        <v>0</v>
      </c>
      <c r="AN337" s="286">
        <f>IF('3b - EUR - conv.'!AN337=0,0,'3a - EUR - local'!AN337/'3b - EUR - conv.'!AN337)</f>
        <v>0</v>
      </c>
      <c r="AO337" s="286">
        <f>IF('3b - EUR - conv.'!AO337=0,0,'3a - EUR - local'!AO337/'3b - EUR - conv.'!AO337)</f>
        <v>0</v>
      </c>
      <c r="AP337" s="286">
        <f>IF('3b - EUR - conv.'!AP337=0,0,'3a - EUR - local'!AP337/'3b - EUR - conv.'!AP337)</f>
        <v>0</v>
      </c>
      <c r="AQ337" s="349"/>
    </row>
    <row r="338" spans="1:43" customFormat="1" ht="15.75" outlineLevel="2">
      <c r="A338" s="211" t="str">
        <f>A301&amp;"."&amp;A333&amp;"."&amp;A302&amp;"."&amp;B338</f>
        <v>1.d.7.5</v>
      </c>
      <c r="B338">
        <v>5</v>
      </c>
      <c r="C338" t="str">
        <f>'1-GBP'!C338</f>
        <v/>
      </c>
      <c r="M338" s="286">
        <f>IF('3b - EUR - conv.'!M338=0,0,'3a - EUR - local'!M338/'3b - EUR - conv.'!M338)</f>
        <v>0</v>
      </c>
      <c r="N338" s="286">
        <f>IF('3b - EUR - conv.'!N338=0,0,'3a - EUR - local'!N338/'3b - EUR - conv.'!N338)</f>
        <v>0</v>
      </c>
      <c r="O338" s="286">
        <f>IF('3b - EUR - conv.'!O338=0,0,'3a - EUR - local'!O338/'3b - EUR - conv.'!O338)</f>
        <v>0</v>
      </c>
      <c r="P338" s="286">
        <f>IF('3b - EUR - conv.'!P338=0,0,'3a - EUR - local'!P338/'3b - EUR - conv.'!P338)</f>
        <v>0</v>
      </c>
      <c r="Q338" s="286">
        <f>IF('3b - EUR - conv.'!Q338=0,0,'3a - EUR - local'!Q338/'3b - EUR - conv.'!Q338)</f>
        <v>0</v>
      </c>
      <c r="R338" s="286">
        <f>IF('3b - EUR - conv.'!R338=0,0,'3a - EUR - local'!R338/'3b - EUR - conv.'!R338)</f>
        <v>0</v>
      </c>
      <c r="S338" s="286">
        <f>IF('3b - EUR - conv.'!S338=0,0,'3a - EUR - local'!S338/'3b - EUR - conv.'!S338)</f>
        <v>0</v>
      </c>
      <c r="T338" s="286">
        <f>IF('3b - EUR - conv.'!T338=0,0,'3a - EUR - local'!T338/'3b - EUR - conv.'!T338)</f>
        <v>0</v>
      </c>
      <c r="U338" s="286">
        <f>IF('3b - EUR - conv.'!U338=0,0,'3a - EUR - local'!U338/'3b - EUR - conv.'!U338)</f>
        <v>0</v>
      </c>
      <c r="V338" s="286">
        <f>IF('3b - EUR - conv.'!V338=0,0,'3a - EUR - local'!V338/'3b - EUR - conv.'!V338)</f>
        <v>0</v>
      </c>
      <c r="W338" s="286">
        <f>IF('3b - EUR - conv.'!W338=0,0,'3a - EUR - local'!W338/'3b - EUR - conv.'!W338)</f>
        <v>0</v>
      </c>
      <c r="X338" s="286">
        <f>IF('3b - EUR - conv.'!X338=0,0,'3a - EUR - local'!X338/'3b - EUR - conv.'!X338)</f>
        <v>0</v>
      </c>
      <c r="Y338" s="286">
        <f>IF('3b - EUR - conv.'!Y338=0,0,'3a - EUR - local'!Y338/'3b - EUR - conv.'!Y338)</f>
        <v>0</v>
      </c>
      <c r="Z338" s="286">
        <f>IF('3b - EUR - conv.'!Z338=0,0,'3a - EUR - local'!Z338/'3b - EUR - conv.'!Z338)</f>
        <v>0</v>
      </c>
      <c r="AA338" s="286">
        <f>IF('3b - EUR - conv.'!AA338=0,0,'3a - EUR - local'!AA338/'3b - EUR - conv.'!AA338)</f>
        <v>0</v>
      </c>
      <c r="AB338" s="286">
        <f>IF('3b - EUR - conv.'!AB338=0,0,'3a - EUR - local'!AB338/'3b - EUR - conv.'!AB338)</f>
        <v>0</v>
      </c>
      <c r="AC338" s="286">
        <f>IF('3b - EUR - conv.'!AC338=0,0,'3a - EUR - local'!AC338/'3b - EUR - conv.'!AC338)</f>
        <v>0</v>
      </c>
      <c r="AD338" s="286">
        <f>IF('3b - EUR - conv.'!AD338=0,0,'3a - EUR - local'!AD338/'3b - EUR - conv.'!AD338)</f>
        <v>0</v>
      </c>
      <c r="AE338" s="286">
        <f>IF('3b - EUR - conv.'!AE338=0,0,'3a - EUR - local'!AE338/'3b - EUR - conv.'!AE338)</f>
        <v>0</v>
      </c>
      <c r="AF338" s="286">
        <f>IF('3b - EUR - conv.'!AF338=0,0,'3a - EUR - local'!AF338/'3b - EUR - conv.'!AF338)</f>
        <v>0</v>
      </c>
      <c r="AG338" s="286">
        <f>IF('3b - EUR - conv.'!AG338=0,0,'3a - EUR - local'!AG338/'3b - EUR - conv.'!AG338)</f>
        <v>0</v>
      </c>
      <c r="AH338" s="286">
        <f>IF('3b - EUR - conv.'!AH338=0,0,'3a - EUR - local'!AH338/'3b - EUR - conv.'!AH338)</f>
        <v>0</v>
      </c>
      <c r="AI338" s="286">
        <f>IF('3b - EUR - conv.'!AI338=0,0,'3a - EUR - local'!AI338/'3b - EUR - conv.'!AI338)</f>
        <v>0</v>
      </c>
      <c r="AJ338" s="286">
        <f>IF('3b - EUR - conv.'!AJ338=0,0,'3a - EUR - local'!AJ338/'3b - EUR - conv.'!AJ338)</f>
        <v>0</v>
      </c>
      <c r="AK338" s="286">
        <f>IF('3b - EUR - conv.'!AK338=0,0,'3a - EUR - local'!AK338/'3b - EUR - conv.'!AK338)</f>
        <v>0</v>
      </c>
      <c r="AL338" s="286">
        <f>IF('3b - EUR - conv.'!AL338=0,0,'3a - EUR - local'!AL338/'3b - EUR - conv.'!AL338)</f>
        <v>0</v>
      </c>
      <c r="AM338" s="286">
        <f>IF('3b - EUR - conv.'!AM338=0,0,'3a - EUR - local'!AM338/'3b - EUR - conv.'!AM338)</f>
        <v>0</v>
      </c>
      <c r="AN338" s="286">
        <f>IF('3b - EUR - conv.'!AN338=0,0,'3a - EUR - local'!AN338/'3b - EUR - conv.'!AN338)</f>
        <v>0</v>
      </c>
      <c r="AO338" s="286">
        <f>IF('3b - EUR - conv.'!AO338=0,0,'3a - EUR - local'!AO338/'3b - EUR - conv.'!AO338)</f>
        <v>0</v>
      </c>
      <c r="AP338" s="286">
        <f>IF('3b - EUR - conv.'!AP338=0,0,'3a - EUR - local'!AP338/'3b - EUR - conv.'!AP338)</f>
        <v>0</v>
      </c>
      <c r="AQ338" s="349"/>
    </row>
    <row r="339" spans="1:43" customFormat="1" ht="15.75" outlineLevel="2">
      <c r="A339" s="211" t="str">
        <f>A301&amp;"."&amp;A333&amp;"."&amp;A302&amp;"."&amp;B339</f>
        <v>1.d.7.6</v>
      </c>
      <c r="B339">
        <v>6</v>
      </c>
      <c r="C339" t="str">
        <f>'1-GBP'!C339</f>
        <v/>
      </c>
      <c r="M339" s="286">
        <f>IF('3b - EUR - conv.'!M339=0,0,'3a - EUR - local'!M339/'3b - EUR - conv.'!M339)</f>
        <v>0</v>
      </c>
      <c r="N339" s="286">
        <f>IF('3b - EUR - conv.'!N339=0,0,'3a - EUR - local'!N339/'3b - EUR - conv.'!N339)</f>
        <v>0</v>
      </c>
      <c r="O339" s="286">
        <f>IF('3b - EUR - conv.'!O339=0,0,'3a - EUR - local'!O339/'3b - EUR - conv.'!O339)</f>
        <v>0</v>
      </c>
      <c r="P339" s="286">
        <f>IF('3b - EUR - conv.'!P339=0,0,'3a - EUR - local'!P339/'3b - EUR - conv.'!P339)</f>
        <v>0</v>
      </c>
      <c r="Q339" s="286">
        <f>IF('3b - EUR - conv.'!Q339=0,0,'3a - EUR - local'!Q339/'3b - EUR - conv.'!Q339)</f>
        <v>0</v>
      </c>
      <c r="R339" s="286">
        <f>IF('3b - EUR - conv.'!R339=0,0,'3a - EUR - local'!R339/'3b - EUR - conv.'!R339)</f>
        <v>0</v>
      </c>
      <c r="S339" s="286">
        <f>IF('3b - EUR - conv.'!S339=0,0,'3a - EUR - local'!S339/'3b - EUR - conv.'!S339)</f>
        <v>0</v>
      </c>
      <c r="T339" s="286">
        <f>IF('3b - EUR - conv.'!T339=0,0,'3a - EUR - local'!T339/'3b - EUR - conv.'!T339)</f>
        <v>0</v>
      </c>
      <c r="U339" s="286">
        <f>IF('3b - EUR - conv.'!U339=0,0,'3a - EUR - local'!U339/'3b - EUR - conv.'!U339)</f>
        <v>0</v>
      </c>
      <c r="V339" s="286">
        <f>IF('3b - EUR - conv.'!V339=0,0,'3a - EUR - local'!V339/'3b - EUR - conv.'!V339)</f>
        <v>0</v>
      </c>
      <c r="W339" s="286">
        <f>IF('3b - EUR - conv.'!W339=0,0,'3a - EUR - local'!W339/'3b - EUR - conv.'!W339)</f>
        <v>0</v>
      </c>
      <c r="X339" s="286">
        <f>IF('3b - EUR - conv.'!X339=0,0,'3a - EUR - local'!X339/'3b - EUR - conv.'!X339)</f>
        <v>0</v>
      </c>
      <c r="Y339" s="286">
        <f>IF('3b - EUR - conv.'!Y339=0,0,'3a - EUR - local'!Y339/'3b - EUR - conv.'!Y339)</f>
        <v>0</v>
      </c>
      <c r="Z339" s="286">
        <f>IF('3b - EUR - conv.'!Z339=0,0,'3a - EUR - local'!Z339/'3b - EUR - conv.'!Z339)</f>
        <v>0</v>
      </c>
      <c r="AA339" s="286">
        <f>IF('3b - EUR - conv.'!AA339=0,0,'3a - EUR - local'!AA339/'3b - EUR - conv.'!AA339)</f>
        <v>0</v>
      </c>
      <c r="AB339" s="286">
        <f>IF('3b - EUR - conv.'!AB339=0,0,'3a - EUR - local'!AB339/'3b - EUR - conv.'!AB339)</f>
        <v>0</v>
      </c>
      <c r="AC339" s="286">
        <f>IF('3b - EUR - conv.'!AC339=0,0,'3a - EUR - local'!AC339/'3b - EUR - conv.'!AC339)</f>
        <v>0</v>
      </c>
      <c r="AD339" s="286">
        <f>IF('3b - EUR - conv.'!AD339=0,0,'3a - EUR - local'!AD339/'3b - EUR - conv.'!AD339)</f>
        <v>0</v>
      </c>
      <c r="AE339" s="286">
        <f>IF('3b - EUR - conv.'!AE339=0,0,'3a - EUR - local'!AE339/'3b - EUR - conv.'!AE339)</f>
        <v>0</v>
      </c>
      <c r="AF339" s="286">
        <f>IF('3b - EUR - conv.'!AF339=0,0,'3a - EUR - local'!AF339/'3b - EUR - conv.'!AF339)</f>
        <v>0</v>
      </c>
      <c r="AG339" s="286">
        <f>IF('3b - EUR - conv.'!AG339=0,0,'3a - EUR - local'!AG339/'3b - EUR - conv.'!AG339)</f>
        <v>0</v>
      </c>
      <c r="AH339" s="286">
        <f>IF('3b - EUR - conv.'!AH339=0,0,'3a - EUR - local'!AH339/'3b - EUR - conv.'!AH339)</f>
        <v>0</v>
      </c>
      <c r="AI339" s="286">
        <f>IF('3b - EUR - conv.'!AI339=0,0,'3a - EUR - local'!AI339/'3b - EUR - conv.'!AI339)</f>
        <v>0</v>
      </c>
      <c r="AJ339" s="286">
        <f>IF('3b - EUR - conv.'!AJ339=0,0,'3a - EUR - local'!AJ339/'3b - EUR - conv.'!AJ339)</f>
        <v>0</v>
      </c>
      <c r="AK339" s="286">
        <f>IF('3b - EUR - conv.'!AK339=0,0,'3a - EUR - local'!AK339/'3b - EUR - conv.'!AK339)</f>
        <v>0</v>
      </c>
      <c r="AL339" s="286">
        <f>IF('3b - EUR - conv.'!AL339=0,0,'3a - EUR - local'!AL339/'3b - EUR - conv.'!AL339)</f>
        <v>0</v>
      </c>
      <c r="AM339" s="286">
        <f>IF('3b - EUR - conv.'!AM339=0,0,'3a - EUR - local'!AM339/'3b - EUR - conv.'!AM339)</f>
        <v>0</v>
      </c>
      <c r="AN339" s="286">
        <f>IF('3b - EUR - conv.'!AN339=0,0,'3a - EUR - local'!AN339/'3b - EUR - conv.'!AN339)</f>
        <v>0</v>
      </c>
      <c r="AO339" s="286">
        <f>IF('3b - EUR - conv.'!AO339=0,0,'3a - EUR - local'!AO339/'3b - EUR - conv.'!AO339)</f>
        <v>0</v>
      </c>
      <c r="AP339" s="286">
        <f>IF('3b - EUR - conv.'!AP339=0,0,'3a - EUR - local'!AP339/'3b - EUR - conv.'!AP339)</f>
        <v>0</v>
      </c>
      <c r="AQ339" s="349"/>
    </row>
    <row r="340" spans="1:43" customFormat="1" ht="15.75" outlineLevel="2">
      <c r="A340" s="211" t="str">
        <f>A301&amp;"."&amp;A333&amp;"."&amp;A302&amp;"."&amp;B340</f>
        <v>1.d.7.7</v>
      </c>
      <c r="B340">
        <v>7</v>
      </c>
      <c r="C340" t="str">
        <f>'1-GBP'!C340</f>
        <v/>
      </c>
      <c r="M340" s="286">
        <f>IF('3b - EUR - conv.'!M340=0,0,'3a - EUR - local'!M340/'3b - EUR - conv.'!M340)</f>
        <v>0</v>
      </c>
      <c r="N340" s="286">
        <f>IF('3b - EUR - conv.'!N340=0,0,'3a - EUR - local'!N340/'3b - EUR - conv.'!N340)</f>
        <v>0</v>
      </c>
      <c r="O340" s="286">
        <f>IF('3b - EUR - conv.'!O340=0,0,'3a - EUR - local'!O340/'3b - EUR - conv.'!O340)</f>
        <v>0</v>
      </c>
      <c r="P340" s="286">
        <f>IF('3b - EUR - conv.'!P340=0,0,'3a - EUR - local'!P340/'3b - EUR - conv.'!P340)</f>
        <v>0</v>
      </c>
      <c r="Q340" s="286">
        <f>IF('3b - EUR - conv.'!Q340=0,0,'3a - EUR - local'!Q340/'3b - EUR - conv.'!Q340)</f>
        <v>0</v>
      </c>
      <c r="R340" s="286">
        <f>IF('3b - EUR - conv.'!R340=0,0,'3a - EUR - local'!R340/'3b - EUR - conv.'!R340)</f>
        <v>0</v>
      </c>
      <c r="S340" s="286">
        <f>IF('3b - EUR - conv.'!S340=0,0,'3a - EUR - local'!S340/'3b - EUR - conv.'!S340)</f>
        <v>0</v>
      </c>
      <c r="T340" s="286">
        <f>IF('3b - EUR - conv.'!T340=0,0,'3a - EUR - local'!T340/'3b - EUR - conv.'!T340)</f>
        <v>0</v>
      </c>
      <c r="U340" s="286">
        <f>IF('3b - EUR - conv.'!U340=0,0,'3a - EUR - local'!U340/'3b - EUR - conv.'!U340)</f>
        <v>0</v>
      </c>
      <c r="V340" s="286">
        <f>IF('3b - EUR - conv.'!V340=0,0,'3a - EUR - local'!V340/'3b - EUR - conv.'!V340)</f>
        <v>0</v>
      </c>
      <c r="W340" s="286">
        <f>IF('3b - EUR - conv.'!W340=0,0,'3a - EUR - local'!W340/'3b - EUR - conv.'!W340)</f>
        <v>0</v>
      </c>
      <c r="X340" s="286">
        <f>IF('3b - EUR - conv.'!X340=0,0,'3a - EUR - local'!X340/'3b - EUR - conv.'!X340)</f>
        <v>0</v>
      </c>
      <c r="Y340" s="286">
        <f>IF('3b - EUR - conv.'!Y340=0,0,'3a - EUR - local'!Y340/'3b - EUR - conv.'!Y340)</f>
        <v>0</v>
      </c>
      <c r="Z340" s="286">
        <f>IF('3b - EUR - conv.'!Z340=0,0,'3a - EUR - local'!Z340/'3b - EUR - conv.'!Z340)</f>
        <v>0</v>
      </c>
      <c r="AA340" s="286">
        <f>IF('3b - EUR - conv.'!AA340=0,0,'3a - EUR - local'!AA340/'3b - EUR - conv.'!AA340)</f>
        <v>0</v>
      </c>
      <c r="AB340" s="286">
        <f>IF('3b - EUR - conv.'!AB340=0,0,'3a - EUR - local'!AB340/'3b - EUR - conv.'!AB340)</f>
        <v>0</v>
      </c>
      <c r="AC340" s="286">
        <f>IF('3b - EUR - conv.'!AC340=0,0,'3a - EUR - local'!AC340/'3b - EUR - conv.'!AC340)</f>
        <v>0</v>
      </c>
      <c r="AD340" s="286">
        <f>IF('3b - EUR - conv.'!AD340=0,0,'3a - EUR - local'!AD340/'3b - EUR - conv.'!AD340)</f>
        <v>0</v>
      </c>
      <c r="AE340" s="286">
        <f>IF('3b - EUR - conv.'!AE340=0,0,'3a - EUR - local'!AE340/'3b - EUR - conv.'!AE340)</f>
        <v>0</v>
      </c>
      <c r="AF340" s="286">
        <f>IF('3b - EUR - conv.'!AF340=0,0,'3a - EUR - local'!AF340/'3b - EUR - conv.'!AF340)</f>
        <v>0</v>
      </c>
      <c r="AG340" s="286">
        <f>IF('3b - EUR - conv.'!AG340=0,0,'3a - EUR - local'!AG340/'3b - EUR - conv.'!AG340)</f>
        <v>0</v>
      </c>
      <c r="AH340" s="286">
        <f>IF('3b - EUR - conv.'!AH340=0,0,'3a - EUR - local'!AH340/'3b - EUR - conv.'!AH340)</f>
        <v>0</v>
      </c>
      <c r="AI340" s="286">
        <f>IF('3b - EUR - conv.'!AI340=0,0,'3a - EUR - local'!AI340/'3b - EUR - conv.'!AI340)</f>
        <v>0</v>
      </c>
      <c r="AJ340" s="286">
        <f>IF('3b - EUR - conv.'!AJ340=0,0,'3a - EUR - local'!AJ340/'3b - EUR - conv.'!AJ340)</f>
        <v>0</v>
      </c>
      <c r="AK340" s="286">
        <f>IF('3b - EUR - conv.'!AK340=0,0,'3a - EUR - local'!AK340/'3b - EUR - conv.'!AK340)</f>
        <v>0</v>
      </c>
      <c r="AL340" s="286">
        <f>IF('3b - EUR - conv.'!AL340=0,0,'3a - EUR - local'!AL340/'3b - EUR - conv.'!AL340)</f>
        <v>0</v>
      </c>
      <c r="AM340" s="286">
        <f>IF('3b - EUR - conv.'!AM340=0,0,'3a - EUR - local'!AM340/'3b - EUR - conv.'!AM340)</f>
        <v>0</v>
      </c>
      <c r="AN340" s="286">
        <f>IF('3b - EUR - conv.'!AN340=0,0,'3a - EUR - local'!AN340/'3b - EUR - conv.'!AN340)</f>
        <v>0</v>
      </c>
      <c r="AO340" s="286">
        <f>IF('3b - EUR - conv.'!AO340=0,0,'3a - EUR - local'!AO340/'3b - EUR - conv.'!AO340)</f>
        <v>0</v>
      </c>
      <c r="AP340" s="286">
        <f>IF('3b - EUR - conv.'!AP340=0,0,'3a - EUR - local'!AP340/'3b - EUR - conv.'!AP340)</f>
        <v>0</v>
      </c>
      <c r="AQ340" s="349"/>
    </row>
    <row r="341" spans="1:43" customFormat="1" ht="15.75" outlineLevel="2">
      <c r="A341" s="211" t="str">
        <f>A301&amp;"."&amp;A333&amp;"."&amp;A302&amp;"."&amp;B341</f>
        <v>1.d.7.8</v>
      </c>
      <c r="B341">
        <v>8</v>
      </c>
      <c r="C341" t="str">
        <f>'1-GBP'!C341</f>
        <v/>
      </c>
      <c r="M341" s="286">
        <f>IF('3b - EUR - conv.'!M341=0,0,'3a - EUR - local'!M341/'3b - EUR - conv.'!M341)</f>
        <v>0</v>
      </c>
      <c r="N341" s="286">
        <f>IF('3b - EUR - conv.'!N341=0,0,'3a - EUR - local'!N341/'3b - EUR - conv.'!N341)</f>
        <v>0</v>
      </c>
      <c r="O341" s="286">
        <f>IF('3b - EUR - conv.'!O341=0,0,'3a - EUR - local'!O341/'3b - EUR - conv.'!O341)</f>
        <v>0</v>
      </c>
      <c r="P341" s="286">
        <f>IF('3b - EUR - conv.'!P341=0,0,'3a - EUR - local'!P341/'3b - EUR - conv.'!P341)</f>
        <v>0</v>
      </c>
      <c r="Q341" s="286">
        <f>IF('3b - EUR - conv.'!Q341=0,0,'3a - EUR - local'!Q341/'3b - EUR - conv.'!Q341)</f>
        <v>0</v>
      </c>
      <c r="R341" s="286">
        <f>IF('3b - EUR - conv.'!R341=0,0,'3a - EUR - local'!R341/'3b - EUR - conv.'!R341)</f>
        <v>0</v>
      </c>
      <c r="S341" s="286">
        <f>IF('3b - EUR - conv.'!S341=0,0,'3a - EUR - local'!S341/'3b - EUR - conv.'!S341)</f>
        <v>0</v>
      </c>
      <c r="T341" s="286">
        <f>IF('3b - EUR - conv.'!T341=0,0,'3a - EUR - local'!T341/'3b - EUR - conv.'!T341)</f>
        <v>0</v>
      </c>
      <c r="U341" s="286">
        <f>IF('3b - EUR - conv.'!U341=0,0,'3a - EUR - local'!U341/'3b - EUR - conv.'!U341)</f>
        <v>0</v>
      </c>
      <c r="V341" s="286">
        <f>IF('3b - EUR - conv.'!V341=0,0,'3a - EUR - local'!V341/'3b - EUR - conv.'!V341)</f>
        <v>0</v>
      </c>
      <c r="W341" s="286">
        <f>IF('3b - EUR - conv.'!W341=0,0,'3a - EUR - local'!W341/'3b - EUR - conv.'!W341)</f>
        <v>0</v>
      </c>
      <c r="X341" s="286">
        <f>IF('3b - EUR - conv.'!X341=0,0,'3a - EUR - local'!X341/'3b - EUR - conv.'!X341)</f>
        <v>0</v>
      </c>
      <c r="Y341" s="286">
        <f>IF('3b - EUR - conv.'!Y341=0,0,'3a - EUR - local'!Y341/'3b - EUR - conv.'!Y341)</f>
        <v>0</v>
      </c>
      <c r="Z341" s="286">
        <f>IF('3b - EUR - conv.'!Z341=0,0,'3a - EUR - local'!Z341/'3b - EUR - conv.'!Z341)</f>
        <v>0</v>
      </c>
      <c r="AA341" s="286">
        <f>IF('3b - EUR - conv.'!AA341=0,0,'3a - EUR - local'!AA341/'3b - EUR - conv.'!AA341)</f>
        <v>0</v>
      </c>
      <c r="AB341" s="286">
        <f>IF('3b - EUR - conv.'!AB341=0,0,'3a - EUR - local'!AB341/'3b - EUR - conv.'!AB341)</f>
        <v>0</v>
      </c>
      <c r="AC341" s="286">
        <f>IF('3b - EUR - conv.'!AC341=0,0,'3a - EUR - local'!AC341/'3b - EUR - conv.'!AC341)</f>
        <v>0</v>
      </c>
      <c r="AD341" s="286">
        <f>IF('3b - EUR - conv.'!AD341=0,0,'3a - EUR - local'!AD341/'3b - EUR - conv.'!AD341)</f>
        <v>0</v>
      </c>
      <c r="AE341" s="286">
        <f>IF('3b - EUR - conv.'!AE341=0,0,'3a - EUR - local'!AE341/'3b - EUR - conv.'!AE341)</f>
        <v>0</v>
      </c>
      <c r="AF341" s="286">
        <f>IF('3b - EUR - conv.'!AF341=0,0,'3a - EUR - local'!AF341/'3b - EUR - conv.'!AF341)</f>
        <v>0</v>
      </c>
      <c r="AG341" s="286">
        <f>IF('3b - EUR - conv.'!AG341=0,0,'3a - EUR - local'!AG341/'3b - EUR - conv.'!AG341)</f>
        <v>0</v>
      </c>
      <c r="AH341" s="286">
        <f>IF('3b - EUR - conv.'!AH341=0,0,'3a - EUR - local'!AH341/'3b - EUR - conv.'!AH341)</f>
        <v>0</v>
      </c>
      <c r="AI341" s="286">
        <f>IF('3b - EUR - conv.'!AI341=0,0,'3a - EUR - local'!AI341/'3b - EUR - conv.'!AI341)</f>
        <v>0</v>
      </c>
      <c r="AJ341" s="286">
        <f>IF('3b - EUR - conv.'!AJ341=0,0,'3a - EUR - local'!AJ341/'3b - EUR - conv.'!AJ341)</f>
        <v>0</v>
      </c>
      <c r="AK341" s="286">
        <f>IF('3b - EUR - conv.'!AK341=0,0,'3a - EUR - local'!AK341/'3b - EUR - conv.'!AK341)</f>
        <v>0</v>
      </c>
      <c r="AL341" s="286">
        <f>IF('3b - EUR - conv.'!AL341=0,0,'3a - EUR - local'!AL341/'3b - EUR - conv.'!AL341)</f>
        <v>0</v>
      </c>
      <c r="AM341" s="286">
        <f>IF('3b - EUR - conv.'!AM341=0,0,'3a - EUR - local'!AM341/'3b - EUR - conv.'!AM341)</f>
        <v>0</v>
      </c>
      <c r="AN341" s="286">
        <f>IF('3b - EUR - conv.'!AN341=0,0,'3a - EUR - local'!AN341/'3b - EUR - conv.'!AN341)</f>
        <v>0</v>
      </c>
      <c r="AO341" s="286">
        <f>IF('3b - EUR - conv.'!AO341=0,0,'3a - EUR - local'!AO341/'3b - EUR - conv.'!AO341)</f>
        <v>0</v>
      </c>
      <c r="AP341" s="286">
        <f>IF('3b - EUR - conv.'!AP341=0,0,'3a - EUR - local'!AP341/'3b - EUR - conv.'!AP341)</f>
        <v>0</v>
      </c>
      <c r="AQ341" s="349"/>
    </row>
    <row r="342" spans="1:43" customFormat="1" ht="15.75" outlineLevel="2">
      <c r="A342" s="211" t="str">
        <f>A301&amp;"."&amp;A333&amp;"."&amp;A302&amp;"."&amp;B342</f>
        <v>1.d.7.9</v>
      </c>
      <c r="B342">
        <v>9</v>
      </c>
      <c r="C342" t="str">
        <f>'1-GBP'!C342</f>
        <v/>
      </c>
      <c r="M342" s="286">
        <f>IF('3b - EUR - conv.'!M342=0,0,'3a - EUR - local'!M342/'3b - EUR - conv.'!M342)</f>
        <v>0</v>
      </c>
      <c r="N342" s="286">
        <f>IF('3b - EUR - conv.'!N342=0,0,'3a - EUR - local'!N342/'3b - EUR - conv.'!N342)</f>
        <v>0</v>
      </c>
      <c r="O342" s="286">
        <f>IF('3b - EUR - conv.'!O342=0,0,'3a - EUR - local'!O342/'3b - EUR - conv.'!O342)</f>
        <v>0</v>
      </c>
      <c r="P342" s="286">
        <f>IF('3b - EUR - conv.'!P342=0,0,'3a - EUR - local'!P342/'3b - EUR - conv.'!P342)</f>
        <v>0</v>
      </c>
      <c r="Q342" s="286">
        <f>IF('3b - EUR - conv.'!Q342=0,0,'3a - EUR - local'!Q342/'3b - EUR - conv.'!Q342)</f>
        <v>0</v>
      </c>
      <c r="R342" s="286">
        <f>IF('3b - EUR - conv.'!R342=0,0,'3a - EUR - local'!R342/'3b - EUR - conv.'!R342)</f>
        <v>0</v>
      </c>
      <c r="S342" s="286">
        <f>IF('3b - EUR - conv.'!S342=0,0,'3a - EUR - local'!S342/'3b - EUR - conv.'!S342)</f>
        <v>0</v>
      </c>
      <c r="T342" s="286">
        <f>IF('3b - EUR - conv.'!T342=0,0,'3a - EUR - local'!T342/'3b - EUR - conv.'!T342)</f>
        <v>0</v>
      </c>
      <c r="U342" s="286">
        <f>IF('3b - EUR - conv.'!U342=0,0,'3a - EUR - local'!U342/'3b - EUR - conv.'!U342)</f>
        <v>0</v>
      </c>
      <c r="V342" s="286">
        <f>IF('3b - EUR - conv.'!V342=0,0,'3a - EUR - local'!V342/'3b - EUR - conv.'!V342)</f>
        <v>0</v>
      </c>
      <c r="W342" s="286">
        <f>IF('3b - EUR - conv.'!W342=0,0,'3a - EUR - local'!W342/'3b - EUR - conv.'!W342)</f>
        <v>0</v>
      </c>
      <c r="X342" s="286">
        <f>IF('3b - EUR - conv.'!X342=0,0,'3a - EUR - local'!X342/'3b - EUR - conv.'!X342)</f>
        <v>0</v>
      </c>
      <c r="Y342" s="286">
        <f>IF('3b - EUR - conv.'!Y342=0,0,'3a - EUR - local'!Y342/'3b - EUR - conv.'!Y342)</f>
        <v>0</v>
      </c>
      <c r="Z342" s="286">
        <f>IF('3b - EUR - conv.'!Z342=0,0,'3a - EUR - local'!Z342/'3b - EUR - conv.'!Z342)</f>
        <v>0</v>
      </c>
      <c r="AA342" s="286">
        <f>IF('3b - EUR - conv.'!AA342=0,0,'3a - EUR - local'!AA342/'3b - EUR - conv.'!AA342)</f>
        <v>0</v>
      </c>
      <c r="AB342" s="286">
        <f>IF('3b - EUR - conv.'!AB342=0,0,'3a - EUR - local'!AB342/'3b - EUR - conv.'!AB342)</f>
        <v>0</v>
      </c>
      <c r="AC342" s="286">
        <f>IF('3b - EUR - conv.'!AC342=0,0,'3a - EUR - local'!AC342/'3b - EUR - conv.'!AC342)</f>
        <v>0</v>
      </c>
      <c r="AD342" s="286">
        <f>IF('3b - EUR - conv.'!AD342=0,0,'3a - EUR - local'!AD342/'3b - EUR - conv.'!AD342)</f>
        <v>0</v>
      </c>
      <c r="AE342" s="286">
        <f>IF('3b - EUR - conv.'!AE342=0,0,'3a - EUR - local'!AE342/'3b - EUR - conv.'!AE342)</f>
        <v>0</v>
      </c>
      <c r="AF342" s="286">
        <f>IF('3b - EUR - conv.'!AF342=0,0,'3a - EUR - local'!AF342/'3b - EUR - conv.'!AF342)</f>
        <v>0</v>
      </c>
      <c r="AG342" s="286">
        <f>IF('3b - EUR - conv.'!AG342=0,0,'3a - EUR - local'!AG342/'3b - EUR - conv.'!AG342)</f>
        <v>0</v>
      </c>
      <c r="AH342" s="286">
        <f>IF('3b - EUR - conv.'!AH342=0,0,'3a - EUR - local'!AH342/'3b - EUR - conv.'!AH342)</f>
        <v>0</v>
      </c>
      <c r="AI342" s="286">
        <f>IF('3b - EUR - conv.'!AI342=0,0,'3a - EUR - local'!AI342/'3b - EUR - conv.'!AI342)</f>
        <v>0</v>
      </c>
      <c r="AJ342" s="286">
        <f>IF('3b - EUR - conv.'!AJ342=0,0,'3a - EUR - local'!AJ342/'3b - EUR - conv.'!AJ342)</f>
        <v>0</v>
      </c>
      <c r="AK342" s="286">
        <f>IF('3b - EUR - conv.'!AK342=0,0,'3a - EUR - local'!AK342/'3b - EUR - conv.'!AK342)</f>
        <v>0</v>
      </c>
      <c r="AL342" s="286">
        <f>IF('3b - EUR - conv.'!AL342=0,0,'3a - EUR - local'!AL342/'3b - EUR - conv.'!AL342)</f>
        <v>0</v>
      </c>
      <c r="AM342" s="286">
        <f>IF('3b - EUR - conv.'!AM342=0,0,'3a - EUR - local'!AM342/'3b - EUR - conv.'!AM342)</f>
        <v>0</v>
      </c>
      <c r="AN342" s="286">
        <f>IF('3b - EUR - conv.'!AN342=0,0,'3a - EUR - local'!AN342/'3b - EUR - conv.'!AN342)</f>
        <v>0</v>
      </c>
      <c r="AO342" s="286">
        <f>IF('3b - EUR - conv.'!AO342=0,0,'3a - EUR - local'!AO342/'3b - EUR - conv.'!AO342)</f>
        <v>0</v>
      </c>
      <c r="AP342" s="286">
        <f>IF('3b - EUR - conv.'!AP342=0,0,'3a - EUR - local'!AP342/'3b - EUR - conv.'!AP342)</f>
        <v>0</v>
      </c>
      <c r="AQ342" s="349"/>
    </row>
    <row r="343" spans="1:43" customFormat="1" ht="15.75" outlineLevel="2">
      <c r="A343" s="211" t="str">
        <f>A301&amp;"."&amp;A333&amp;"."&amp;A302&amp;"."&amp;B343</f>
        <v>1.d.7.10</v>
      </c>
      <c r="B343">
        <v>10</v>
      </c>
      <c r="C343" t="str">
        <f>'1-GBP'!C343</f>
        <v/>
      </c>
      <c r="M343" s="286">
        <f>IF('3b - EUR - conv.'!M343=0,0,'3a - EUR - local'!M343/'3b - EUR - conv.'!M343)</f>
        <v>0</v>
      </c>
      <c r="N343" s="286">
        <f>IF('3b - EUR - conv.'!N343=0,0,'3a - EUR - local'!N343/'3b - EUR - conv.'!N343)</f>
        <v>0</v>
      </c>
      <c r="O343" s="286">
        <f>IF('3b - EUR - conv.'!O343=0,0,'3a - EUR - local'!O343/'3b - EUR - conv.'!O343)</f>
        <v>0</v>
      </c>
      <c r="P343" s="286">
        <f>IF('3b - EUR - conv.'!P343=0,0,'3a - EUR - local'!P343/'3b - EUR - conv.'!P343)</f>
        <v>0</v>
      </c>
      <c r="Q343" s="286">
        <f>IF('3b - EUR - conv.'!Q343=0,0,'3a - EUR - local'!Q343/'3b - EUR - conv.'!Q343)</f>
        <v>0</v>
      </c>
      <c r="R343" s="286">
        <f>IF('3b - EUR - conv.'!R343=0,0,'3a - EUR - local'!R343/'3b - EUR - conv.'!R343)</f>
        <v>0</v>
      </c>
      <c r="S343" s="286">
        <f>IF('3b - EUR - conv.'!S343=0,0,'3a - EUR - local'!S343/'3b - EUR - conv.'!S343)</f>
        <v>0</v>
      </c>
      <c r="T343" s="286">
        <f>IF('3b - EUR - conv.'!T343=0,0,'3a - EUR - local'!T343/'3b - EUR - conv.'!T343)</f>
        <v>0</v>
      </c>
      <c r="U343" s="286">
        <f>IF('3b - EUR - conv.'!U343=0,0,'3a - EUR - local'!U343/'3b - EUR - conv.'!U343)</f>
        <v>0</v>
      </c>
      <c r="V343" s="286">
        <f>IF('3b - EUR - conv.'!V343=0,0,'3a - EUR - local'!V343/'3b - EUR - conv.'!V343)</f>
        <v>0</v>
      </c>
      <c r="W343" s="286">
        <f>IF('3b - EUR - conv.'!W343=0,0,'3a - EUR - local'!W343/'3b - EUR - conv.'!W343)</f>
        <v>0</v>
      </c>
      <c r="X343" s="286">
        <f>IF('3b - EUR - conv.'!X343=0,0,'3a - EUR - local'!X343/'3b - EUR - conv.'!X343)</f>
        <v>0</v>
      </c>
      <c r="Y343" s="286">
        <f>IF('3b - EUR - conv.'!Y343=0,0,'3a - EUR - local'!Y343/'3b - EUR - conv.'!Y343)</f>
        <v>0</v>
      </c>
      <c r="Z343" s="286">
        <f>IF('3b - EUR - conv.'!Z343=0,0,'3a - EUR - local'!Z343/'3b - EUR - conv.'!Z343)</f>
        <v>0</v>
      </c>
      <c r="AA343" s="286">
        <f>IF('3b - EUR - conv.'!AA343=0,0,'3a - EUR - local'!AA343/'3b - EUR - conv.'!AA343)</f>
        <v>0</v>
      </c>
      <c r="AB343" s="286">
        <f>IF('3b - EUR - conv.'!AB343=0,0,'3a - EUR - local'!AB343/'3b - EUR - conv.'!AB343)</f>
        <v>0</v>
      </c>
      <c r="AC343" s="286">
        <f>IF('3b - EUR - conv.'!AC343=0,0,'3a - EUR - local'!AC343/'3b - EUR - conv.'!AC343)</f>
        <v>0</v>
      </c>
      <c r="AD343" s="286">
        <f>IF('3b - EUR - conv.'!AD343=0,0,'3a - EUR - local'!AD343/'3b - EUR - conv.'!AD343)</f>
        <v>0</v>
      </c>
      <c r="AE343" s="286">
        <f>IF('3b - EUR - conv.'!AE343=0,0,'3a - EUR - local'!AE343/'3b - EUR - conv.'!AE343)</f>
        <v>0</v>
      </c>
      <c r="AF343" s="286">
        <f>IF('3b - EUR - conv.'!AF343=0,0,'3a - EUR - local'!AF343/'3b - EUR - conv.'!AF343)</f>
        <v>0</v>
      </c>
      <c r="AG343" s="286">
        <f>IF('3b - EUR - conv.'!AG343=0,0,'3a - EUR - local'!AG343/'3b - EUR - conv.'!AG343)</f>
        <v>0</v>
      </c>
      <c r="AH343" s="286">
        <f>IF('3b - EUR - conv.'!AH343=0,0,'3a - EUR - local'!AH343/'3b - EUR - conv.'!AH343)</f>
        <v>0</v>
      </c>
      <c r="AI343" s="286">
        <f>IF('3b - EUR - conv.'!AI343=0,0,'3a - EUR - local'!AI343/'3b - EUR - conv.'!AI343)</f>
        <v>0</v>
      </c>
      <c r="AJ343" s="286">
        <f>IF('3b - EUR - conv.'!AJ343=0,0,'3a - EUR - local'!AJ343/'3b - EUR - conv.'!AJ343)</f>
        <v>0</v>
      </c>
      <c r="AK343" s="286">
        <f>IF('3b - EUR - conv.'!AK343=0,0,'3a - EUR - local'!AK343/'3b - EUR - conv.'!AK343)</f>
        <v>0</v>
      </c>
      <c r="AL343" s="286">
        <f>IF('3b - EUR - conv.'!AL343=0,0,'3a - EUR - local'!AL343/'3b - EUR - conv.'!AL343)</f>
        <v>0</v>
      </c>
      <c r="AM343" s="286">
        <f>IF('3b - EUR - conv.'!AM343=0,0,'3a - EUR - local'!AM343/'3b - EUR - conv.'!AM343)</f>
        <v>0</v>
      </c>
      <c r="AN343" s="286">
        <f>IF('3b - EUR - conv.'!AN343=0,0,'3a - EUR - local'!AN343/'3b - EUR - conv.'!AN343)</f>
        <v>0</v>
      </c>
      <c r="AO343" s="286">
        <f>IF('3b - EUR - conv.'!AO343=0,0,'3a - EUR - local'!AO343/'3b - EUR - conv.'!AO343)</f>
        <v>0</v>
      </c>
      <c r="AP343" s="286">
        <f>IF('3b - EUR - conv.'!AP343=0,0,'3a - EUR - local'!AP343/'3b - EUR - conv.'!AP343)</f>
        <v>0</v>
      </c>
      <c r="AQ343" s="349"/>
    </row>
    <row r="344" spans="1:43" customFormat="1" ht="15.75" outlineLevel="2">
      <c r="A344" s="211" t="str">
        <f>A301&amp;"."&amp;A333&amp;"."&amp;A302&amp;"."&amp;B344</f>
        <v>1.d.7.11</v>
      </c>
      <c r="B344">
        <v>11</v>
      </c>
      <c r="C344" t="str">
        <f>'1-GBP'!C344</f>
        <v/>
      </c>
      <c r="M344" s="286">
        <f>IF('3b - EUR - conv.'!M344=0,0,'3a - EUR - local'!M344/'3b - EUR - conv.'!M344)</f>
        <v>0</v>
      </c>
      <c r="N344" s="286">
        <f>IF('3b - EUR - conv.'!N344=0,0,'3a - EUR - local'!N344/'3b - EUR - conv.'!N344)</f>
        <v>0</v>
      </c>
      <c r="O344" s="286">
        <f>IF('3b - EUR - conv.'!O344=0,0,'3a - EUR - local'!O344/'3b - EUR - conv.'!O344)</f>
        <v>0</v>
      </c>
      <c r="P344" s="286">
        <f>IF('3b - EUR - conv.'!P344=0,0,'3a - EUR - local'!P344/'3b - EUR - conv.'!P344)</f>
        <v>0</v>
      </c>
      <c r="Q344" s="286">
        <f>IF('3b - EUR - conv.'!Q344=0,0,'3a - EUR - local'!Q344/'3b - EUR - conv.'!Q344)</f>
        <v>0</v>
      </c>
      <c r="R344" s="286">
        <f>IF('3b - EUR - conv.'!R344=0,0,'3a - EUR - local'!R344/'3b - EUR - conv.'!R344)</f>
        <v>0</v>
      </c>
      <c r="S344" s="286">
        <f>IF('3b - EUR - conv.'!S344=0,0,'3a - EUR - local'!S344/'3b - EUR - conv.'!S344)</f>
        <v>0</v>
      </c>
      <c r="T344" s="286">
        <f>IF('3b - EUR - conv.'!T344=0,0,'3a - EUR - local'!T344/'3b - EUR - conv.'!T344)</f>
        <v>0</v>
      </c>
      <c r="U344" s="286">
        <f>IF('3b - EUR - conv.'!U344=0,0,'3a - EUR - local'!U344/'3b - EUR - conv.'!U344)</f>
        <v>0</v>
      </c>
      <c r="V344" s="286">
        <f>IF('3b - EUR - conv.'!V344=0,0,'3a - EUR - local'!V344/'3b - EUR - conv.'!V344)</f>
        <v>0</v>
      </c>
      <c r="W344" s="286">
        <f>IF('3b - EUR - conv.'!W344=0,0,'3a - EUR - local'!W344/'3b - EUR - conv.'!W344)</f>
        <v>0</v>
      </c>
      <c r="X344" s="286">
        <f>IF('3b - EUR - conv.'!X344=0,0,'3a - EUR - local'!X344/'3b - EUR - conv.'!X344)</f>
        <v>0</v>
      </c>
      <c r="Y344" s="286">
        <f>IF('3b - EUR - conv.'!Y344=0,0,'3a - EUR - local'!Y344/'3b - EUR - conv.'!Y344)</f>
        <v>0</v>
      </c>
      <c r="Z344" s="286">
        <f>IF('3b - EUR - conv.'!Z344=0,0,'3a - EUR - local'!Z344/'3b - EUR - conv.'!Z344)</f>
        <v>0</v>
      </c>
      <c r="AA344" s="286">
        <f>IF('3b - EUR - conv.'!AA344=0,0,'3a - EUR - local'!AA344/'3b - EUR - conv.'!AA344)</f>
        <v>0</v>
      </c>
      <c r="AB344" s="286">
        <f>IF('3b - EUR - conv.'!AB344=0,0,'3a - EUR - local'!AB344/'3b - EUR - conv.'!AB344)</f>
        <v>0</v>
      </c>
      <c r="AC344" s="286">
        <f>IF('3b - EUR - conv.'!AC344=0,0,'3a - EUR - local'!AC344/'3b - EUR - conv.'!AC344)</f>
        <v>0</v>
      </c>
      <c r="AD344" s="286">
        <f>IF('3b - EUR - conv.'!AD344=0,0,'3a - EUR - local'!AD344/'3b - EUR - conv.'!AD344)</f>
        <v>0</v>
      </c>
      <c r="AE344" s="286">
        <f>IF('3b - EUR - conv.'!AE344=0,0,'3a - EUR - local'!AE344/'3b - EUR - conv.'!AE344)</f>
        <v>0</v>
      </c>
      <c r="AF344" s="286">
        <f>IF('3b - EUR - conv.'!AF344=0,0,'3a - EUR - local'!AF344/'3b - EUR - conv.'!AF344)</f>
        <v>0</v>
      </c>
      <c r="AG344" s="286">
        <f>IF('3b - EUR - conv.'!AG344=0,0,'3a - EUR - local'!AG344/'3b - EUR - conv.'!AG344)</f>
        <v>0</v>
      </c>
      <c r="AH344" s="286">
        <f>IF('3b - EUR - conv.'!AH344=0,0,'3a - EUR - local'!AH344/'3b - EUR - conv.'!AH344)</f>
        <v>0</v>
      </c>
      <c r="AI344" s="286">
        <f>IF('3b - EUR - conv.'!AI344=0,0,'3a - EUR - local'!AI344/'3b - EUR - conv.'!AI344)</f>
        <v>0</v>
      </c>
      <c r="AJ344" s="286">
        <f>IF('3b - EUR - conv.'!AJ344=0,0,'3a - EUR - local'!AJ344/'3b - EUR - conv.'!AJ344)</f>
        <v>0</v>
      </c>
      <c r="AK344" s="286">
        <f>IF('3b - EUR - conv.'!AK344=0,0,'3a - EUR - local'!AK344/'3b - EUR - conv.'!AK344)</f>
        <v>0</v>
      </c>
      <c r="AL344" s="286">
        <f>IF('3b - EUR - conv.'!AL344=0,0,'3a - EUR - local'!AL344/'3b - EUR - conv.'!AL344)</f>
        <v>0</v>
      </c>
      <c r="AM344" s="286">
        <f>IF('3b - EUR - conv.'!AM344=0,0,'3a - EUR - local'!AM344/'3b - EUR - conv.'!AM344)</f>
        <v>0</v>
      </c>
      <c r="AN344" s="286">
        <f>IF('3b - EUR - conv.'!AN344=0,0,'3a - EUR - local'!AN344/'3b - EUR - conv.'!AN344)</f>
        <v>0</v>
      </c>
      <c r="AO344" s="286">
        <f>IF('3b - EUR - conv.'!AO344=0,0,'3a - EUR - local'!AO344/'3b - EUR - conv.'!AO344)</f>
        <v>0</v>
      </c>
      <c r="AP344" s="286">
        <f>IF('3b - EUR - conv.'!AP344=0,0,'3a - EUR - local'!AP344/'3b - EUR - conv.'!AP344)</f>
        <v>0</v>
      </c>
      <c r="AQ344" s="349"/>
    </row>
    <row r="345" spans="1:43" customFormat="1" ht="15.75" outlineLevel="2">
      <c r="A345" s="211" t="str">
        <f>A301&amp;"."&amp;A333&amp;"."&amp;A302&amp;"."&amp;B345</f>
        <v>1.d.7.12</v>
      </c>
      <c r="B345">
        <v>12</v>
      </c>
      <c r="C345" t="str">
        <f>'1-GBP'!C345</f>
        <v/>
      </c>
      <c r="M345" s="286">
        <f>IF('3b - EUR - conv.'!M345=0,0,'3a - EUR - local'!M345/'3b - EUR - conv.'!M345)</f>
        <v>0</v>
      </c>
      <c r="N345" s="286">
        <f>IF('3b - EUR - conv.'!N345=0,0,'3a - EUR - local'!N345/'3b - EUR - conv.'!N345)</f>
        <v>0</v>
      </c>
      <c r="O345" s="286">
        <f>IF('3b - EUR - conv.'!O345=0,0,'3a - EUR - local'!O345/'3b - EUR - conv.'!O345)</f>
        <v>0</v>
      </c>
      <c r="P345" s="286">
        <f>IF('3b - EUR - conv.'!P345=0,0,'3a - EUR - local'!P345/'3b - EUR - conv.'!P345)</f>
        <v>0</v>
      </c>
      <c r="Q345" s="286">
        <f>IF('3b - EUR - conv.'!Q345=0,0,'3a - EUR - local'!Q345/'3b - EUR - conv.'!Q345)</f>
        <v>0</v>
      </c>
      <c r="R345" s="286">
        <f>IF('3b - EUR - conv.'!R345=0,0,'3a - EUR - local'!R345/'3b - EUR - conv.'!R345)</f>
        <v>0</v>
      </c>
      <c r="S345" s="286">
        <f>IF('3b - EUR - conv.'!S345=0,0,'3a - EUR - local'!S345/'3b - EUR - conv.'!S345)</f>
        <v>0</v>
      </c>
      <c r="T345" s="286">
        <f>IF('3b - EUR - conv.'!T345=0,0,'3a - EUR - local'!T345/'3b - EUR - conv.'!T345)</f>
        <v>0</v>
      </c>
      <c r="U345" s="286">
        <f>IF('3b - EUR - conv.'!U345=0,0,'3a - EUR - local'!U345/'3b - EUR - conv.'!U345)</f>
        <v>0</v>
      </c>
      <c r="V345" s="286">
        <f>IF('3b - EUR - conv.'!V345=0,0,'3a - EUR - local'!V345/'3b - EUR - conv.'!V345)</f>
        <v>0</v>
      </c>
      <c r="W345" s="286">
        <f>IF('3b - EUR - conv.'!W345=0,0,'3a - EUR - local'!W345/'3b - EUR - conv.'!W345)</f>
        <v>0</v>
      </c>
      <c r="X345" s="286">
        <f>IF('3b - EUR - conv.'!X345=0,0,'3a - EUR - local'!X345/'3b - EUR - conv.'!X345)</f>
        <v>0</v>
      </c>
      <c r="Y345" s="286">
        <f>IF('3b - EUR - conv.'!Y345=0,0,'3a - EUR - local'!Y345/'3b - EUR - conv.'!Y345)</f>
        <v>0</v>
      </c>
      <c r="Z345" s="286">
        <f>IF('3b - EUR - conv.'!Z345=0,0,'3a - EUR - local'!Z345/'3b - EUR - conv.'!Z345)</f>
        <v>0</v>
      </c>
      <c r="AA345" s="286">
        <f>IF('3b - EUR - conv.'!AA345=0,0,'3a - EUR - local'!AA345/'3b - EUR - conv.'!AA345)</f>
        <v>0</v>
      </c>
      <c r="AB345" s="286">
        <f>IF('3b - EUR - conv.'!AB345=0,0,'3a - EUR - local'!AB345/'3b - EUR - conv.'!AB345)</f>
        <v>0</v>
      </c>
      <c r="AC345" s="286">
        <f>IF('3b - EUR - conv.'!AC345=0,0,'3a - EUR - local'!AC345/'3b - EUR - conv.'!AC345)</f>
        <v>0</v>
      </c>
      <c r="AD345" s="286">
        <f>IF('3b - EUR - conv.'!AD345=0,0,'3a - EUR - local'!AD345/'3b - EUR - conv.'!AD345)</f>
        <v>0</v>
      </c>
      <c r="AE345" s="286">
        <f>IF('3b - EUR - conv.'!AE345=0,0,'3a - EUR - local'!AE345/'3b - EUR - conv.'!AE345)</f>
        <v>0</v>
      </c>
      <c r="AF345" s="286">
        <f>IF('3b - EUR - conv.'!AF345=0,0,'3a - EUR - local'!AF345/'3b - EUR - conv.'!AF345)</f>
        <v>0</v>
      </c>
      <c r="AG345" s="286">
        <f>IF('3b - EUR - conv.'!AG345=0,0,'3a - EUR - local'!AG345/'3b - EUR - conv.'!AG345)</f>
        <v>0</v>
      </c>
      <c r="AH345" s="286">
        <f>IF('3b - EUR - conv.'!AH345=0,0,'3a - EUR - local'!AH345/'3b - EUR - conv.'!AH345)</f>
        <v>0</v>
      </c>
      <c r="AI345" s="286">
        <f>IF('3b - EUR - conv.'!AI345=0,0,'3a - EUR - local'!AI345/'3b - EUR - conv.'!AI345)</f>
        <v>0</v>
      </c>
      <c r="AJ345" s="286">
        <f>IF('3b - EUR - conv.'!AJ345=0,0,'3a - EUR - local'!AJ345/'3b - EUR - conv.'!AJ345)</f>
        <v>0</v>
      </c>
      <c r="AK345" s="286">
        <f>IF('3b - EUR - conv.'!AK345=0,0,'3a - EUR - local'!AK345/'3b - EUR - conv.'!AK345)</f>
        <v>0</v>
      </c>
      <c r="AL345" s="286">
        <f>IF('3b - EUR - conv.'!AL345=0,0,'3a - EUR - local'!AL345/'3b - EUR - conv.'!AL345)</f>
        <v>0</v>
      </c>
      <c r="AM345" s="286">
        <f>IF('3b - EUR - conv.'!AM345=0,0,'3a - EUR - local'!AM345/'3b - EUR - conv.'!AM345)</f>
        <v>0</v>
      </c>
      <c r="AN345" s="286">
        <f>IF('3b - EUR - conv.'!AN345=0,0,'3a - EUR - local'!AN345/'3b - EUR - conv.'!AN345)</f>
        <v>0</v>
      </c>
      <c r="AO345" s="286">
        <f>IF('3b - EUR - conv.'!AO345=0,0,'3a - EUR - local'!AO345/'3b - EUR - conv.'!AO345)</f>
        <v>0</v>
      </c>
      <c r="AP345" s="286">
        <f>IF('3b - EUR - conv.'!AP345=0,0,'3a - EUR - local'!AP345/'3b - EUR - conv.'!AP345)</f>
        <v>0</v>
      </c>
      <c r="AQ345" s="349"/>
    </row>
    <row r="346" spans="1:43" customFormat="1" ht="15.75" outlineLevel="1">
      <c r="A346" s="212"/>
      <c r="B346" s="201">
        <f>B345-COUNTIFS(C334:C345,"")</f>
        <v>0</v>
      </c>
      <c r="C346" s="201" t="s">
        <v>285</v>
      </c>
      <c r="D346" s="201"/>
      <c r="E346" s="201"/>
      <c r="F346" s="201"/>
      <c r="G346" s="201"/>
      <c r="H346" s="201"/>
      <c r="I346" s="201"/>
      <c r="J346" s="201"/>
      <c r="K346" s="201"/>
      <c r="L346" s="201"/>
      <c r="M346" s="280">
        <f>SUM(M334:M345)</f>
        <v>0</v>
      </c>
      <c r="N346" s="280">
        <f t="shared" ref="N346" si="533">SUM(N334:N345)</f>
        <v>0</v>
      </c>
      <c r="O346" s="280">
        <f t="shared" ref="O346" si="534">SUM(O334:O345)</f>
        <v>0</v>
      </c>
      <c r="P346" s="280">
        <f t="shared" ref="P346" si="535">SUM(P334:P345)</f>
        <v>0</v>
      </c>
      <c r="Q346" s="280">
        <f t="shared" ref="Q346" si="536">SUM(Q334:Q345)</f>
        <v>0</v>
      </c>
      <c r="R346" s="280">
        <f t="shared" ref="R346" si="537">SUM(R334:R345)</f>
        <v>0</v>
      </c>
      <c r="S346" s="280">
        <f t="shared" ref="S346" si="538">SUM(S334:S345)</f>
        <v>0</v>
      </c>
      <c r="T346" s="280">
        <f t="shared" ref="T346" si="539">SUM(T334:T345)</f>
        <v>0</v>
      </c>
      <c r="U346" s="280">
        <f t="shared" ref="U346" si="540">SUM(U334:U345)</f>
        <v>0</v>
      </c>
      <c r="V346" s="280">
        <f t="shared" ref="V346" si="541">SUM(V334:V345)</f>
        <v>0</v>
      </c>
      <c r="W346" s="280">
        <f t="shared" ref="W346" si="542">SUM(W334:W345)</f>
        <v>0</v>
      </c>
      <c r="X346" s="280">
        <f t="shared" ref="X346" si="543">SUM(X334:X345)</f>
        <v>0</v>
      </c>
      <c r="Y346" s="280">
        <f t="shared" ref="Y346" si="544">SUM(Y334:Y345)</f>
        <v>0</v>
      </c>
      <c r="Z346" s="280">
        <f t="shared" ref="Z346" si="545">SUM(Z334:Z345)</f>
        <v>0</v>
      </c>
      <c r="AA346" s="280">
        <f t="shared" ref="AA346" si="546">SUM(AA334:AA345)</f>
        <v>0</v>
      </c>
      <c r="AB346" s="280">
        <f t="shared" ref="AB346" si="547">SUM(AB334:AB345)</f>
        <v>0</v>
      </c>
      <c r="AC346" s="280">
        <f t="shared" ref="AC346" si="548">SUM(AC334:AC345)</f>
        <v>0</v>
      </c>
      <c r="AD346" s="280">
        <f t="shared" ref="AD346" si="549">SUM(AD334:AD345)</f>
        <v>0</v>
      </c>
      <c r="AE346" s="280">
        <f t="shared" ref="AE346" si="550">SUM(AE334:AE345)</f>
        <v>0</v>
      </c>
      <c r="AF346" s="280">
        <f t="shared" ref="AF346" si="551">SUM(AF334:AF345)</f>
        <v>0</v>
      </c>
      <c r="AG346" s="280">
        <f t="shared" ref="AG346" si="552">SUM(AG334:AG345)</f>
        <v>0</v>
      </c>
      <c r="AH346" s="280">
        <f t="shared" ref="AH346" si="553">SUM(AH334:AH345)</f>
        <v>0</v>
      </c>
      <c r="AI346" s="280">
        <f t="shared" ref="AI346" si="554">SUM(AI334:AI345)</f>
        <v>0</v>
      </c>
      <c r="AJ346" s="280">
        <f t="shared" ref="AJ346" si="555">SUM(AJ334:AJ345)</f>
        <v>0</v>
      </c>
      <c r="AK346" s="280">
        <f t="shared" ref="AK346" si="556">SUM(AK334:AK345)</f>
        <v>0</v>
      </c>
      <c r="AL346" s="280">
        <f t="shared" ref="AL346" si="557">SUM(AL334:AL345)</f>
        <v>0</v>
      </c>
      <c r="AM346" s="280">
        <f t="shared" ref="AM346" si="558">SUM(AM334:AM345)</f>
        <v>0</v>
      </c>
      <c r="AN346" s="280">
        <f t="shared" ref="AN346" si="559">SUM(AN334:AN345)</f>
        <v>0</v>
      </c>
      <c r="AO346" s="280">
        <f t="shared" ref="AO346" si="560">SUM(AO334:AO345)</f>
        <v>0</v>
      </c>
      <c r="AP346" s="280">
        <f t="shared" ref="AP346" si="561">SUM(AP334:AP345)</f>
        <v>0</v>
      </c>
    </row>
    <row r="347" spans="1:43" customFormat="1" ht="16.149999999999999" outlineLevel="1" thickBot="1">
      <c r="A347" s="213"/>
      <c r="B347" s="202"/>
      <c r="C347" s="202"/>
      <c r="D347" s="202"/>
      <c r="E347" s="202"/>
      <c r="F347" s="202"/>
      <c r="G347" s="202"/>
      <c r="H347" s="202"/>
      <c r="I347" s="202"/>
      <c r="J347" s="202"/>
      <c r="K347" s="202"/>
      <c r="L347" s="202"/>
      <c r="M347" s="313"/>
      <c r="N347" s="313"/>
      <c r="O347" s="313"/>
      <c r="P347" s="313"/>
      <c r="Q347" s="313"/>
      <c r="R347" s="313"/>
      <c r="S347" s="313"/>
      <c r="T347" s="313"/>
      <c r="U347" s="313"/>
      <c r="V347" s="313"/>
      <c r="W347" s="313"/>
      <c r="X347" s="313"/>
      <c r="Y347" s="313"/>
      <c r="Z347" s="313"/>
      <c r="AA347" s="313"/>
      <c r="AB347" s="313"/>
      <c r="AC347" s="313"/>
      <c r="AD347" s="313"/>
      <c r="AE347" s="313"/>
      <c r="AF347" s="313"/>
      <c r="AG347" s="313"/>
      <c r="AH347" s="313"/>
      <c r="AI347" s="313"/>
      <c r="AJ347" s="313"/>
      <c r="AK347" s="313"/>
      <c r="AL347" s="313"/>
      <c r="AM347" s="313"/>
      <c r="AN347" s="313"/>
      <c r="AO347" s="313"/>
      <c r="AP347" s="313"/>
    </row>
    <row r="348" spans="1:43" customFormat="1" ht="16.149999999999999" outlineLevel="1" thickBot="1">
      <c r="A348" s="214" t="s">
        <v>288</v>
      </c>
      <c r="B348" s="203">
        <f>B346+B331+B316</f>
        <v>3</v>
      </c>
      <c r="C348" s="203" t="s">
        <v>289</v>
      </c>
      <c r="D348" s="203"/>
      <c r="E348" s="203"/>
      <c r="F348" s="203"/>
      <c r="G348" s="203" t="str">
        <f>+"Total "&amp;$B301&amp;" "&amp;$B302</f>
        <v>Total Phase 1 Opex Allowance (IJV)</v>
      </c>
      <c r="H348" s="203"/>
      <c r="I348" s="203"/>
      <c r="J348" s="203"/>
      <c r="K348" s="203"/>
      <c r="L348" s="203"/>
      <c r="M348" s="284">
        <f t="shared" ref="M348:AP348" si="562">SUM(M316,M331,M346)</f>
        <v>0</v>
      </c>
      <c r="N348" s="284">
        <f t="shared" si="562"/>
        <v>0</v>
      </c>
      <c r="O348" s="284">
        <f t="shared" si="562"/>
        <v>0</v>
      </c>
      <c r="P348" s="284">
        <f t="shared" si="562"/>
        <v>0</v>
      </c>
      <c r="Q348" s="284">
        <f t="shared" si="562"/>
        <v>0</v>
      </c>
      <c r="R348" s="284">
        <f t="shared" si="562"/>
        <v>0</v>
      </c>
      <c r="S348" s="284">
        <f t="shared" si="562"/>
        <v>0</v>
      </c>
      <c r="T348" s="284">
        <f t="shared" si="562"/>
        <v>0</v>
      </c>
      <c r="U348" s="284">
        <f t="shared" si="562"/>
        <v>0</v>
      </c>
      <c r="V348" s="284">
        <f t="shared" si="562"/>
        <v>0</v>
      </c>
      <c r="W348" s="284">
        <f t="shared" si="562"/>
        <v>0</v>
      </c>
      <c r="X348" s="284">
        <f t="shared" si="562"/>
        <v>0</v>
      </c>
      <c r="Y348" s="284">
        <f t="shared" si="562"/>
        <v>0</v>
      </c>
      <c r="Z348" s="284">
        <f t="shared" si="562"/>
        <v>0</v>
      </c>
      <c r="AA348" s="284">
        <f t="shared" si="562"/>
        <v>0</v>
      </c>
      <c r="AB348" s="284">
        <f t="shared" si="562"/>
        <v>0</v>
      </c>
      <c r="AC348" s="284">
        <f t="shared" si="562"/>
        <v>0</v>
      </c>
      <c r="AD348" s="284">
        <f t="shared" si="562"/>
        <v>0</v>
      </c>
      <c r="AE348" s="284">
        <f t="shared" si="562"/>
        <v>0</v>
      </c>
      <c r="AF348" s="284">
        <f t="shared" si="562"/>
        <v>0</v>
      </c>
      <c r="AG348" s="284">
        <f t="shared" si="562"/>
        <v>0</v>
      </c>
      <c r="AH348" s="284">
        <f t="shared" si="562"/>
        <v>0</v>
      </c>
      <c r="AI348" s="284">
        <f t="shared" si="562"/>
        <v>0</v>
      </c>
      <c r="AJ348" s="284">
        <f t="shared" si="562"/>
        <v>0</v>
      </c>
      <c r="AK348" s="284">
        <f t="shared" si="562"/>
        <v>0</v>
      </c>
      <c r="AL348" s="284">
        <f t="shared" si="562"/>
        <v>0</v>
      </c>
      <c r="AM348" s="284">
        <f t="shared" si="562"/>
        <v>0</v>
      </c>
      <c r="AN348" s="284">
        <f t="shared" si="562"/>
        <v>0</v>
      </c>
      <c r="AO348" s="284">
        <f t="shared" si="562"/>
        <v>0</v>
      </c>
      <c r="AP348" s="284">
        <f t="shared" si="562"/>
        <v>0</v>
      </c>
    </row>
    <row r="349" spans="1:43" customFormat="1" ht="15.75" collapsed="1">
      <c r="A349" s="211"/>
      <c r="M349" s="314"/>
      <c r="N349" s="314"/>
      <c r="O349" s="314"/>
      <c r="P349" s="314"/>
      <c r="Q349" s="314"/>
      <c r="R349" s="314"/>
      <c r="S349" s="314"/>
      <c r="T349" s="314"/>
      <c r="U349" s="314"/>
      <c r="V349" s="314"/>
      <c r="W349" s="314"/>
      <c r="X349" s="314"/>
      <c r="Y349" s="314"/>
      <c r="Z349" s="314"/>
      <c r="AA349" s="314"/>
      <c r="AB349" s="314"/>
      <c r="AC349" s="314"/>
      <c r="AD349" s="314"/>
      <c r="AE349" s="314"/>
      <c r="AF349" s="314"/>
      <c r="AG349" s="314"/>
      <c r="AH349" s="314"/>
      <c r="AI349" s="314"/>
      <c r="AJ349" s="314"/>
      <c r="AK349" s="314"/>
      <c r="AL349" s="314"/>
      <c r="AM349" s="314"/>
      <c r="AN349" s="314"/>
      <c r="AO349" s="314"/>
      <c r="AP349" s="314"/>
    </row>
    <row r="350" spans="1:43" customFormat="1" ht="15.75">
      <c r="A350" s="209" t="str">
        <f>_xlfn.TEXTBEFORE(J350,".")</f>
        <v>1</v>
      </c>
      <c r="B350" s="196" t="str">
        <f>_xlfn.XLOOKUP($A350,Select!$B$4:$B$65,Select!$C$4:$C$65)</f>
        <v>Phase 1</v>
      </c>
      <c r="C350" s="197"/>
      <c r="D350" s="197">
        <f>B365+B380+B395</f>
        <v>2</v>
      </c>
      <c r="E350" s="197" t="s">
        <v>281</v>
      </c>
      <c r="F350" s="197"/>
      <c r="G350" s="197"/>
      <c r="H350" s="197"/>
      <c r="I350" s="197" t="s">
        <v>282</v>
      </c>
      <c r="J350" s="197" t="str">
        <f>Select!$M$11</f>
        <v>1.8</v>
      </c>
      <c r="K350" s="197"/>
      <c r="L350" s="197"/>
      <c r="M350" s="318"/>
      <c r="N350" s="319"/>
      <c r="O350" s="319"/>
      <c r="P350" s="319"/>
      <c r="Q350" s="319"/>
      <c r="R350" s="319"/>
      <c r="S350" s="319"/>
      <c r="T350" s="319"/>
      <c r="U350" s="319"/>
      <c r="V350" s="319"/>
      <c r="W350" s="319"/>
      <c r="X350" s="319"/>
      <c r="Y350" s="319"/>
      <c r="Z350" s="319"/>
      <c r="AA350" s="319"/>
      <c r="AB350" s="319"/>
      <c r="AC350" s="319"/>
      <c r="AD350" s="319"/>
      <c r="AE350" s="319"/>
      <c r="AF350" s="319"/>
      <c r="AG350" s="319"/>
      <c r="AH350" s="319"/>
      <c r="AI350" s="319"/>
      <c r="AJ350" s="319"/>
      <c r="AK350" s="319"/>
      <c r="AL350" s="319"/>
      <c r="AM350" s="319"/>
      <c r="AN350" s="319"/>
      <c r="AO350" s="319"/>
      <c r="AP350" s="319"/>
    </row>
    <row r="351" spans="1:43" customFormat="1" ht="15.75" outlineLevel="1">
      <c r="A351" s="210" t="str">
        <f>_xlfn.TEXTAFTER(J350,".")</f>
        <v>8</v>
      </c>
      <c r="B351" s="199" t="str">
        <f>_xlfn.XLOOKUP($J350,Select!$K$4:$K$65,Select!$F$4:$F$65)</f>
        <v>Contingency</v>
      </c>
      <c r="C351" s="199"/>
      <c r="D351" s="199"/>
      <c r="E351" s="199"/>
      <c r="F351" s="199"/>
      <c r="G351" s="199"/>
      <c r="H351" s="199"/>
      <c r="I351" s="199"/>
      <c r="J351" s="199"/>
      <c r="K351" s="199"/>
      <c r="L351" s="199"/>
      <c r="M351" s="320"/>
      <c r="N351" s="320"/>
      <c r="O351" s="320"/>
      <c r="P351" s="320"/>
      <c r="Q351" s="320"/>
      <c r="R351" s="320"/>
      <c r="S351" s="320"/>
      <c r="T351" s="320"/>
      <c r="U351" s="320"/>
      <c r="V351" s="320"/>
      <c r="W351" s="320"/>
      <c r="X351" s="320"/>
      <c r="Y351" s="320"/>
      <c r="Z351" s="320"/>
      <c r="AA351" s="320"/>
      <c r="AB351" s="320"/>
      <c r="AC351" s="320"/>
      <c r="AD351" s="320"/>
      <c r="AE351" s="320"/>
      <c r="AF351" s="320"/>
      <c r="AG351" s="320"/>
      <c r="AH351" s="320"/>
      <c r="AI351" s="320"/>
      <c r="AJ351" s="320"/>
      <c r="AK351" s="320"/>
      <c r="AL351" s="320"/>
      <c r="AM351" s="320"/>
      <c r="AN351" s="320"/>
      <c r="AO351" s="320"/>
      <c r="AP351" s="320"/>
    </row>
    <row r="352" spans="1:43" customFormat="1" ht="15.75" outlineLevel="1">
      <c r="A352" s="220" t="s">
        <v>150</v>
      </c>
      <c r="B352" s="220" t="s">
        <v>283</v>
      </c>
      <c r="C352" s="220" t="s">
        <v>284</v>
      </c>
      <c r="D352" s="220"/>
      <c r="E352" s="220"/>
      <c r="F352" s="220"/>
      <c r="G352" s="220"/>
      <c r="H352" s="220"/>
      <c r="I352" s="220"/>
      <c r="J352" s="220"/>
      <c r="K352" s="220"/>
      <c r="L352" s="220"/>
      <c r="M352" s="315"/>
      <c r="N352" s="315"/>
      <c r="O352" s="315"/>
      <c r="P352" s="315"/>
      <c r="Q352" s="315"/>
      <c r="R352" s="315"/>
      <c r="S352" s="315"/>
      <c r="T352" s="315"/>
      <c r="U352" s="315"/>
      <c r="V352" s="315"/>
      <c r="W352" s="315"/>
      <c r="X352" s="315"/>
      <c r="Y352" s="315"/>
      <c r="Z352" s="315"/>
      <c r="AA352" s="315"/>
      <c r="AB352" s="315"/>
      <c r="AC352" s="315"/>
      <c r="AD352" s="315"/>
      <c r="AE352" s="315"/>
      <c r="AF352" s="315"/>
      <c r="AG352" s="315"/>
      <c r="AH352" s="315"/>
      <c r="AI352" s="315"/>
      <c r="AJ352" s="315"/>
      <c r="AK352" s="315"/>
      <c r="AL352" s="315"/>
      <c r="AM352" s="315"/>
      <c r="AN352" s="315"/>
      <c r="AO352" s="315"/>
      <c r="AP352" s="315"/>
    </row>
    <row r="353" spans="1:43" customFormat="1" ht="15.75" outlineLevel="2">
      <c r="A353" s="211" t="str">
        <f>A350&amp;"."&amp;A352&amp;"."&amp;A351&amp;"."&amp;B353</f>
        <v>1.c.8.1</v>
      </c>
      <c r="B353">
        <v>1</v>
      </c>
      <c r="C353" t="str">
        <f>'1-GBP'!C353</f>
        <v>Contingency</v>
      </c>
      <c r="M353" s="286">
        <f>IF('3b - EUR - conv.'!M353=0,0,'3a - EUR - local'!M353/'3b - EUR - conv.'!M353)</f>
        <v>0</v>
      </c>
      <c r="N353" s="286">
        <f>IF('3b - EUR - conv.'!N353=0,0,'3a - EUR - local'!N353/'3b - EUR - conv.'!N353)</f>
        <v>0</v>
      </c>
      <c r="O353" s="286">
        <f>IF('3b - EUR - conv.'!O353=0,0,'3a - EUR - local'!O353/'3b - EUR - conv.'!O353)</f>
        <v>0</v>
      </c>
      <c r="P353" s="286">
        <f>IF('3b - EUR - conv.'!P353=0,0,'3a - EUR - local'!P353/'3b - EUR - conv.'!P353)</f>
        <v>0</v>
      </c>
      <c r="Q353" s="286">
        <f>IF('3b - EUR - conv.'!Q353=0,0,'3a - EUR - local'!Q353/'3b - EUR - conv.'!Q353)</f>
        <v>0</v>
      </c>
      <c r="R353" s="286">
        <f>IF('3b - EUR - conv.'!R353=0,0,'3a - EUR - local'!R353/'3b - EUR - conv.'!R353)</f>
        <v>0</v>
      </c>
      <c r="S353" s="286">
        <f>IF('3b - EUR - conv.'!S353=0,0,'3a - EUR - local'!S353/'3b - EUR - conv.'!S353)</f>
        <v>0</v>
      </c>
      <c r="T353" s="286">
        <f>IF('3b - EUR - conv.'!T353=0,0,'3a - EUR - local'!T353/'3b - EUR - conv.'!T353)</f>
        <v>0</v>
      </c>
      <c r="U353" s="286">
        <f>IF('3b - EUR - conv.'!U353=0,0,'3a - EUR - local'!U353/'3b - EUR - conv.'!U353)</f>
        <v>0</v>
      </c>
      <c r="V353" s="286">
        <f>IF('3b - EUR - conv.'!V353=0,0,'3a - EUR - local'!V353/'3b - EUR - conv.'!V353)</f>
        <v>0</v>
      </c>
      <c r="W353" s="286">
        <f>IF('3b - EUR - conv.'!W353=0,0,'3a - EUR - local'!W353/'3b - EUR - conv.'!W353)</f>
        <v>0</v>
      </c>
      <c r="X353" s="286">
        <f>IF('3b - EUR - conv.'!X353=0,0,'3a - EUR - local'!X353/'3b - EUR - conv.'!X353)</f>
        <v>0</v>
      </c>
      <c r="Y353" s="286">
        <f>IF('3b - EUR - conv.'!Y353=0,0,'3a - EUR - local'!Y353/'3b - EUR - conv.'!Y353)</f>
        <v>0</v>
      </c>
      <c r="Z353" s="286">
        <f>IF('3b - EUR - conv.'!Z353=0,0,'3a - EUR - local'!Z353/'3b - EUR - conv.'!Z353)</f>
        <v>0</v>
      </c>
      <c r="AA353" s="286">
        <f>IF('3b - EUR - conv.'!AA353=0,0,'3a - EUR - local'!AA353/'3b - EUR - conv.'!AA353)</f>
        <v>0</v>
      </c>
      <c r="AB353" s="286">
        <f>IF('3b - EUR - conv.'!AB353=0,0,'3a - EUR - local'!AB353/'3b - EUR - conv.'!AB353)</f>
        <v>0</v>
      </c>
      <c r="AC353" s="286">
        <f>IF('3b - EUR - conv.'!AC353=0,0,'3a - EUR - local'!AC353/'3b - EUR - conv.'!AC353)</f>
        <v>0</v>
      </c>
      <c r="AD353" s="286">
        <f>IF('3b - EUR - conv.'!AD353=0,0,'3a - EUR - local'!AD353/'3b - EUR - conv.'!AD353)</f>
        <v>0</v>
      </c>
      <c r="AE353" s="286">
        <f>IF('3b - EUR - conv.'!AE353=0,0,'3a - EUR - local'!AE353/'3b - EUR - conv.'!AE353)</f>
        <v>0</v>
      </c>
      <c r="AF353" s="286">
        <f>IF('3b - EUR - conv.'!AF353=0,0,'3a - EUR - local'!AF353/'3b - EUR - conv.'!AF353)</f>
        <v>0</v>
      </c>
      <c r="AG353" s="286">
        <f>IF('3b - EUR - conv.'!AG353=0,0,'3a - EUR - local'!AG353/'3b - EUR - conv.'!AG353)</f>
        <v>0</v>
      </c>
      <c r="AH353" s="286">
        <f>IF('3b - EUR - conv.'!AH353=0,0,'3a - EUR - local'!AH353/'3b - EUR - conv.'!AH353)</f>
        <v>0</v>
      </c>
      <c r="AI353" s="286">
        <f>IF('3b - EUR - conv.'!AI353=0,0,'3a - EUR - local'!AI353/'3b - EUR - conv.'!AI353)</f>
        <v>0</v>
      </c>
      <c r="AJ353" s="286">
        <f>IF('3b - EUR - conv.'!AJ353=0,0,'3a - EUR - local'!AJ353/'3b - EUR - conv.'!AJ353)</f>
        <v>0</v>
      </c>
      <c r="AK353" s="286">
        <f>IF('3b - EUR - conv.'!AK353=0,0,'3a - EUR - local'!AK353/'3b - EUR - conv.'!AK353)</f>
        <v>0</v>
      </c>
      <c r="AL353" s="286">
        <f>IF('3b - EUR - conv.'!AL353=0,0,'3a - EUR - local'!AL353/'3b - EUR - conv.'!AL353)</f>
        <v>0</v>
      </c>
      <c r="AM353" s="286">
        <f>IF('3b - EUR - conv.'!AM353=0,0,'3a - EUR - local'!AM353/'3b - EUR - conv.'!AM353)</f>
        <v>0</v>
      </c>
      <c r="AN353" s="286">
        <f>IF('3b - EUR - conv.'!AN353=0,0,'3a - EUR - local'!AN353/'3b - EUR - conv.'!AN353)</f>
        <v>0</v>
      </c>
      <c r="AO353" s="286">
        <f>IF('3b - EUR - conv.'!AO353=0,0,'3a - EUR - local'!AO353/'3b - EUR - conv.'!AO353)</f>
        <v>0</v>
      </c>
      <c r="AP353" s="286">
        <f>IF('3b - EUR - conv.'!AP353=0,0,'3a - EUR - local'!AP353/'3b - EUR - conv.'!AP353)</f>
        <v>0</v>
      </c>
      <c r="AQ353" s="349"/>
    </row>
    <row r="354" spans="1:43" customFormat="1" ht="15.75" outlineLevel="2">
      <c r="A354" s="211" t="str">
        <f>A350&amp;"."&amp;A352&amp;"."&amp;A351&amp;"."&amp;B354</f>
        <v>1.c.8.2</v>
      </c>
      <c r="B354">
        <v>2</v>
      </c>
      <c r="C354" t="str">
        <f>'1-GBP'!C354</f>
        <v/>
      </c>
      <c r="M354" s="286">
        <f>IF('3b - EUR - conv.'!M354=0,0,'3a - EUR - local'!M354/'3b - EUR - conv.'!M354)</f>
        <v>0</v>
      </c>
      <c r="N354" s="286">
        <f>IF('3b - EUR - conv.'!N354=0,0,'3a - EUR - local'!N354/'3b - EUR - conv.'!N354)</f>
        <v>0</v>
      </c>
      <c r="O354" s="286">
        <f>IF('3b - EUR - conv.'!O354=0,0,'3a - EUR - local'!O354/'3b - EUR - conv.'!O354)</f>
        <v>0</v>
      </c>
      <c r="P354" s="286">
        <f>IF('3b - EUR - conv.'!P354=0,0,'3a - EUR - local'!P354/'3b - EUR - conv.'!P354)</f>
        <v>0</v>
      </c>
      <c r="Q354" s="286">
        <f>IF('3b - EUR - conv.'!Q354=0,0,'3a - EUR - local'!Q354/'3b - EUR - conv.'!Q354)</f>
        <v>0</v>
      </c>
      <c r="R354" s="286">
        <f>IF('3b - EUR - conv.'!R354=0,0,'3a - EUR - local'!R354/'3b - EUR - conv.'!R354)</f>
        <v>0</v>
      </c>
      <c r="S354" s="286">
        <f>IF('3b - EUR - conv.'!S354=0,0,'3a - EUR - local'!S354/'3b - EUR - conv.'!S354)</f>
        <v>0</v>
      </c>
      <c r="T354" s="286">
        <f>IF('3b - EUR - conv.'!T354=0,0,'3a - EUR - local'!T354/'3b - EUR - conv.'!T354)</f>
        <v>0</v>
      </c>
      <c r="U354" s="286">
        <f>IF('3b - EUR - conv.'!U354=0,0,'3a - EUR - local'!U354/'3b - EUR - conv.'!U354)</f>
        <v>0</v>
      </c>
      <c r="V354" s="286">
        <f>IF('3b - EUR - conv.'!V354=0,0,'3a - EUR - local'!V354/'3b - EUR - conv.'!V354)</f>
        <v>0</v>
      </c>
      <c r="W354" s="286">
        <f>IF('3b - EUR - conv.'!W354=0,0,'3a - EUR - local'!W354/'3b - EUR - conv.'!W354)</f>
        <v>0</v>
      </c>
      <c r="X354" s="286">
        <f>IF('3b - EUR - conv.'!X354=0,0,'3a - EUR - local'!X354/'3b - EUR - conv.'!X354)</f>
        <v>0</v>
      </c>
      <c r="Y354" s="286">
        <f>IF('3b - EUR - conv.'!Y354=0,0,'3a - EUR - local'!Y354/'3b - EUR - conv.'!Y354)</f>
        <v>0</v>
      </c>
      <c r="Z354" s="286">
        <f>IF('3b - EUR - conv.'!Z354=0,0,'3a - EUR - local'!Z354/'3b - EUR - conv.'!Z354)</f>
        <v>0</v>
      </c>
      <c r="AA354" s="286">
        <f>IF('3b - EUR - conv.'!AA354=0,0,'3a - EUR - local'!AA354/'3b - EUR - conv.'!AA354)</f>
        <v>0</v>
      </c>
      <c r="AB354" s="286">
        <f>IF('3b - EUR - conv.'!AB354=0,0,'3a - EUR - local'!AB354/'3b - EUR - conv.'!AB354)</f>
        <v>0</v>
      </c>
      <c r="AC354" s="286">
        <f>IF('3b - EUR - conv.'!AC354=0,0,'3a - EUR - local'!AC354/'3b - EUR - conv.'!AC354)</f>
        <v>0</v>
      </c>
      <c r="AD354" s="286">
        <f>IF('3b - EUR - conv.'!AD354=0,0,'3a - EUR - local'!AD354/'3b - EUR - conv.'!AD354)</f>
        <v>0</v>
      </c>
      <c r="AE354" s="286">
        <f>IF('3b - EUR - conv.'!AE354=0,0,'3a - EUR - local'!AE354/'3b - EUR - conv.'!AE354)</f>
        <v>0</v>
      </c>
      <c r="AF354" s="286">
        <f>IF('3b - EUR - conv.'!AF354=0,0,'3a - EUR - local'!AF354/'3b - EUR - conv.'!AF354)</f>
        <v>0</v>
      </c>
      <c r="AG354" s="286">
        <f>IF('3b - EUR - conv.'!AG354=0,0,'3a - EUR - local'!AG354/'3b - EUR - conv.'!AG354)</f>
        <v>0</v>
      </c>
      <c r="AH354" s="286">
        <f>IF('3b - EUR - conv.'!AH354=0,0,'3a - EUR - local'!AH354/'3b - EUR - conv.'!AH354)</f>
        <v>0</v>
      </c>
      <c r="AI354" s="286">
        <f>IF('3b - EUR - conv.'!AI354=0,0,'3a - EUR - local'!AI354/'3b - EUR - conv.'!AI354)</f>
        <v>0</v>
      </c>
      <c r="AJ354" s="286">
        <f>IF('3b - EUR - conv.'!AJ354=0,0,'3a - EUR - local'!AJ354/'3b - EUR - conv.'!AJ354)</f>
        <v>0</v>
      </c>
      <c r="AK354" s="286">
        <f>IF('3b - EUR - conv.'!AK354=0,0,'3a - EUR - local'!AK354/'3b - EUR - conv.'!AK354)</f>
        <v>0</v>
      </c>
      <c r="AL354" s="286">
        <f>IF('3b - EUR - conv.'!AL354=0,0,'3a - EUR - local'!AL354/'3b - EUR - conv.'!AL354)</f>
        <v>0</v>
      </c>
      <c r="AM354" s="286">
        <f>IF('3b - EUR - conv.'!AM354=0,0,'3a - EUR - local'!AM354/'3b - EUR - conv.'!AM354)</f>
        <v>0</v>
      </c>
      <c r="AN354" s="286">
        <f>IF('3b - EUR - conv.'!AN354=0,0,'3a - EUR - local'!AN354/'3b - EUR - conv.'!AN354)</f>
        <v>0</v>
      </c>
      <c r="AO354" s="286">
        <f>IF('3b - EUR - conv.'!AO354=0,0,'3a - EUR - local'!AO354/'3b - EUR - conv.'!AO354)</f>
        <v>0</v>
      </c>
      <c r="AP354" s="286">
        <f>IF('3b - EUR - conv.'!AP354=0,0,'3a - EUR - local'!AP354/'3b - EUR - conv.'!AP354)</f>
        <v>0</v>
      </c>
      <c r="AQ354" s="349"/>
    </row>
    <row r="355" spans="1:43" customFormat="1" ht="15.75" outlineLevel="2">
      <c r="A355" s="211" t="str">
        <f>A350&amp;"."&amp;A352&amp;"."&amp;A351&amp;"."&amp;B355</f>
        <v>1.c.8.3</v>
      </c>
      <c r="B355">
        <v>3</v>
      </c>
      <c r="C355" t="str">
        <f>'1-GBP'!C355</f>
        <v/>
      </c>
      <c r="M355" s="286">
        <f>IF('3b - EUR - conv.'!M355=0,0,'3a - EUR - local'!M355/'3b - EUR - conv.'!M355)</f>
        <v>0</v>
      </c>
      <c r="N355" s="286">
        <f>IF('3b - EUR - conv.'!N355=0,0,'3a - EUR - local'!N355/'3b - EUR - conv.'!N355)</f>
        <v>0</v>
      </c>
      <c r="O355" s="286">
        <f>IF('3b - EUR - conv.'!O355=0,0,'3a - EUR - local'!O355/'3b - EUR - conv.'!O355)</f>
        <v>0</v>
      </c>
      <c r="P355" s="286">
        <f>IF('3b - EUR - conv.'!P355=0,0,'3a - EUR - local'!P355/'3b - EUR - conv.'!P355)</f>
        <v>0</v>
      </c>
      <c r="Q355" s="286">
        <f>IF('3b - EUR - conv.'!Q355=0,0,'3a - EUR - local'!Q355/'3b - EUR - conv.'!Q355)</f>
        <v>0</v>
      </c>
      <c r="R355" s="286">
        <f>IF('3b - EUR - conv.'!R355=0,0,'3a - EUR - local'!R355/'3b - EUR - conv.'!R355)</f>
        <v>0</v>
      </c>
      <c r="S355" s="286">
        <f>IF('3b - EUR - conv.'!S355=0,0,'3a - EUR - local'!S355/'3b - EUR - conv.'!S355)</f>
        <v>0</v>
      </c>
      <c r="T355" s="286">
        <f>IF('3b - EUR - conv.'!T355=0,0,'3a - EUR - local'!T355/'3b - EUR - conv.'!T355)</f>
        <v>0</v>
      </c>
      <c r="U355" s="286">
        <f>IF('3b - EUR - conv.'!U355=0,0,'3a - EUR - local'!U355/'3b - EUR - conv.'!U355)</f>
        <v>0</v>
      </c>
      <c r="V355" s="286">
        <f>IF('3b - EUR - conv.'!V355=0,0,'3a - EUR - local'!V355/'3b - EUR - conv.'!V355)</f>
        <v>0</v>
      </c>
      <c r="W355" s="286">
        <f>IF('3b - EUR - conv.'!W355=0,0,'3a - EUR - local'!W355/'3b - EUR - conv.'!W355)</f>
        <v>0</v>
      </c>
      <c r="X355" s="286">
        <f>IF('3b - EUR - conv.'!X355=0,0,'3a - EUR - local'!X355/'3b - EUR - conv.'!X355)</f>
        <v>0</v>
      </c>
      <c r="Y355" s="286">
        <f>IF('3b - EUR - conv.'!Y355=0,0,'3a - EUR - local'!Y355/'3b - EUR - conv.'!Y355)</f>
        <v>0</v>
      </c>
      <c r="Z355" s="286">
        <f>IF('3b - EUR - conv.'!Z355=0,0,'3a - EUR - local'!Z355/'3b - EUR - conv.'!Z355)</f>
        <v>0</v>
      </c>
      <c r="AA355" s="286">
        <f>IF('3b - EUR - conv.'!AA355=0,0,'3a - EUR - local'!AA355/'3b - EUR - conv.'!AA355)</f>
        <v>0</v>
      </c>
      <c r="AB355" s="286">
        <f>IF('3b - EUR - conv.'!AB355=0,0,'3a - EUR - local'!AB355/'3b - EUR - conv.'!AB355)</f>
        <v>0</v>
      </c>
      <c r="AC355" s="286">
        <f>IF('3b - EUR - conv.'!AC355=0,0,'3a - EUR - local'!AC355/'3b - EUR - conv.'!AC355)</f>
        <v>0</v>
      </c>
      <c r="AD355" s="286">
        <f>IF('3b - EUR - conv.'!AD355=0,0,'3a - EUR - local'!AD355/'3b - EUR - conv.'!AD355)</f>
        <v>0</v>
      </c>
      <c r="AE355" s="286">
        <f>IF('3b - EUR - conv.'!AE355=0,0,'3a - EUR - local'!AE355/'3b - EUR - conv.'!AE355)</f>
        <v>0</v>
      </c>
      <c r="AF355" s="286">
        <f>IF('3b - EUR - conv.'!AF355=0,0,'3a - EUR - local'!AF355/'3b - EUR - conv.'!AF355)</f>
        <v>0</v>
      </c>
      <c r="AG355" s="286">
        <f>IF('3b - EUR - conv.'!AG355=0,0,'3a - EUR - local'!AG355/'3b - EUR - conv.'!AG355)</f>
        <v>0</v>
      </c>
      <c r="AH355" s="286">
        <f>IF('3b - EUR - conv.'!AH355=0,0,'3a - EUR - local'!AH355/'3b - EUR - conv.'!AH355)</f>
        <v>0</v>
      </c>
      <c r="AI355" s="286">
        <f>IF('3b - EUR - conv.'!AI355=0,0,'3a - EUR - local'!AI355/'3b - EUR - conv.'!AI355)</f>
        <v>0</v>
      </c>
      <c r="AJ355" s="286">
        <f>IF('3b - EUR - conv.'!AJ355=0,0,'3a - EUR - local'!AJ355/'3b - EUR - conv.'!AJ355)</f>
        <v>0</v>
      </c>
      <c r="AK355" s="286">
        <f>IF('3b - EUR - conv.'!AK355=0,0,'3a - EUR - local'!AK355/'3b - EUR - conv.'!AK355)</f>
        <v>0</v>
      </c>
      <c r="AL355" s="286">
        <f>IF('3b - EUR - conv.'!AL355=0,0,'3a - EUR - local'!AL355/'3b - EUR - conv.'!AL355)</f>
        <v>0</v>
      </c>
      <c r="AM355" s="286">
        <f>IF('3b - EUR - conv.'!AM355=0,0,'3a - EUR - local'!AM355/'3b - EUR - conv.'!AM355)</f>
        <v>0</v>
      </c>
      <c r="AN355" s="286">
        <f>IF('3b - EUR - conv.'!AN355=0,0,'3a - EUR - local'!AN355/'3b - EUR - conv.'!AN355)</f>
        <v>0</v>
      </c>
      <c r="AO355" s="286">
        <f>IF('3b - EUR - conv.'!AO355=0,0,'3a - EUR - local'!AO355/'3b - EUR - conv.'!AO355)</f>
        <v>0</v>
      </c>
      <c r="AP355" s="286">
        <f>IF('3b - EUR - conv.'!AP355=0,0,'3a - EUR - local'!AP355/'3b - EUR - conv.'!AP355)</f>
        <v>0</v>
      </c>
      <c r="AQ355" s="349"/>
    </row>
    <row r="356" spans="1:43" customFormat="1" ht="15.75" outlineLevel="2">
      <c r="A356" s="211" t="str">
        <f>A350&amp;"."&amp;A352&amp;"."&amp;A351&amp;"."&amp;B356</f>
        <v>1.c.8.4</v>
      </c>
      <c r="B356">
        <v>4</v>
      </c>
      <c r="C356" t="str">
        <f>'1-GBP'!C356</f>
        <v/>
      </c>
      <c r="M356" s="286">
        <f>IF('3b - EUR - conv.'!M356=0,0,'3a - EUR - local'!M356/'3b - EUR - conv.'!M356)</f>
        <v>0</v>
      </c>
      <c r="N356" s="286">
        <f>IF('3b - EUR - conv.'!N356=0,0,'3a - EUR - local'!N356/'3b - EUR - conv.'!N356)</f>
        <v>0</v>
      </c>
      <c r="O356" s="286">
        <f>IF('3b - EUR - conv.'!O356=0,0,'3a - EUR - local'!O356/'3b - EUR - conv.'!O356)</f>
        <v>0</v>
      </c>
      <c r="P356" s="286">
        <f>IF('3b - EUR - conv.'!P356=0,0,'3a - EUR - local'!P356/'3b - EUR - conv.'!P356)</f>
        <v>0</v>
      </c>
      <c r="Q356" s="286">
        <f>IF('3b - EUR - conv.'!Q356=0,0,'3a - EUR - local'!Q356/'3b - EUR - conv.'!Q356)</f>
        <v>0</v>
      </c>
      <c r="R356" s="286">
        <f>IF('3b - EUR - conv.'!R356=0,0,'3a - EUR - local'!R356/'3b - EUR - conv.'!R356)</f>
        <v>0</v>
      </c>
      <c r="S356" s="286">
        <f>IF('3b - EUR - conv.'!S356=0,0,'3a - EUR - local'!S356/'3b - EUR - conv.'!S356)</f>
        <v>0</v>
      </c>
      <c r="T356" s="286">
        <f>IF('3b - EUR - conv.'!T356=0,0,'3a - EUR - local'!T356/'3b - EUR - conv.'!T356)</f>
        <v>0</v>
      </c>
      <c r="U356" s="286">
        <f>IF('3b - EUR - conv.'!U356=0,0,'3a - EUR - local'!U356/'3b - EUR - conv.'!U356)</f>
        <v>0</v>
      </c>
      <c r="V356" s="286">
        <f>IF('3b - EUR - conv.'!V356=0,0,'3a - EUR - local'!V356/'3b - EUR - conv.'!V356)</f>
        <v>0</v>
      </c>
      <c r="W356" s="286">
        <f>IF('3b - EUR - conv.'!W356=0,0,'3a - EUR - local'!W356/'3b - EUR - conv.'!W356)</f>
        <v>0</v>
      </c>
      <c r="X356" s="286">
        <f>IF('3b - EUR - conv.'!X356=0,0,'3a - EUR - local'!X356/'3b - EUR - conv.'!X356)</f>
        <v>0</v>
      </c>
      <c r="Y356" s="286">
        <f>IF('3b - EUR - conv.'!Y356=0,0,'3a - EUR - local'!Y356/'3b - EUR - conv.'!Y356)</f>
        <v>0</v>
      </c>
      <c r="Z356" s="286">
        <f>IF('3b - EUR - conv.'!Z356=0,0,'3a - EUR - local'!Z356/'3b - EUR - conv.'!Z356)</f>
        <v>0</v>
      </c>
      <c r="AA356" s="286">
        <f>IF('3b - EUR - conv.'!AA356=0,0,'3a - EUR - local'!AA356/'3b - EUR - conv.'!AA356)</f>
        <v>0</v>
      </c>
      <c r="AB356" s="286">
        <f>IF('3b - EUR - conv.'!AB356=0,0,'3a - EUR - local'!AB356/'3b - EUR - conv.'!AB356)</f>
        <v>0</v>
      </c>
      <c r="AC356" s="286">
        <f>IF('3b - EUR - conv.'!AC356=0,0,'3a - EUR - local'!AC356/'3b - EUR - conv.'!AC356)</f>
        <v>0</v>
      </c>
      <c r="AD356" s="286">
        <f>IF('3b - EUR - conv.'!AD356=0,0,'3a - EUR - local'!AD356/'3b - EUR - conv.'!AD356)</f>
        <v>0</v>
      </c>
      <c r="AE356" s="286">
        <f>IF('3b - EUR - conv.'!AE356=0,0,'3a - EUR - local'!AE356/'3b - EUR - conv.'!AE356)</f>
        <v>0</v>
      </c>
      <c r="AF356" s="286">
        <f>IF('3b - EUR - conv.'!AF356=0,0,'3a - EUR - local'!AF356/'3b - EUR - conv.'!AF356)</f>
        <v>0</v>
      </c>
      <c r="AG356" s="286">
        <f>IF('3b - EUR - conv.'!AG356=0,0,'3a - EUR - local'!AG356/'3b - EUR - conv.'!AG356)</f>
        <v>0</v>
      </c>
      <c r="AH356" s="286">
        <f>IF('3b - EUR - conv.'!AH356=0,0,'3a - EUR - local'!AH356/'3b - EUR - conv.'!AH356)</f>
        <v>0</v>
      </c>
      <c r="AI356" s="286">
        <f>IF('3b - EUR - conv.'!AI356=0,0,'3a - EUR - local'!AI356/'3b - EUR - conv.'!AI356)</f>
        <v>0</v>
      </c>
      <c r="AJ356" s="286">
        <f>IF('3b - EUR - conv.'!AJ356=0,0,'3a - EUR - local'!AJ356/'3b - EUR - conv.'!AJ356)</f>
        <v>0</v>
      </c>
      <c r="AK356" s="286">
        <f>IF('3b - EUR - conv.'!AK356=0,0,'3a - EUR - local'!AK356/'3b - EUR - conv.'!AK356)</f>
        <v>0</v>
      </c>
      <c r="AL356" s="286">
        <f>IF('3b - EUR - conv.'!AL356=0,0,'3a - EUR - local'!AL356/'3b - EUR - conv.'!AL356)</f>
        <v>0</v>
      </c>
      <c r="AM356" s="286">
        <f>IF('3b - EUR - conv.'!AM356=0,0,'3a - EUR - local'!AM356/'3b - EUR - conv.'!AM356)</f>
        <v>0</v>
      </c>
      <c r="AN356" s="286">
        <f>IF('3b - EUR - conv.'!AN356=0,0,'3a - EUR - local'!AN356/'3b - EUR - conv.'!AN356)</f>
        <v>0</v>
      </c>
      <c r="AO356" s="286">
        <f>IF('3b - EUR - conv.'!AO356=0,0,'3a - EUR - local'!AO356/'3b - EUR - conv.'!AO356)</f>
        <v>0</v>
      </c>
      <c r="AP356" s="286">
        <f>IF('3b - EUR - conv.'!AP356=0,0,'3a - EUR - local'!AP356/'3b - EUR - conv.'!AP356)</f>
        <v>0</v>
      </c>
      <c r="AQ356" s="349"/>
    </row>
    <row r="357" spans="1:43" customFormat="1" ht="15.75" outlineLevel="2">
      <c r="A357" s="211" t="str">
        <f>A350&amp;"."&amp;A352&amp;"."&amp;A351&amp;"."&amp;B357</f>
        <v>1.c.8.5</v>
      </c>
      <c r="B357">
        <v>5</v>
      </c>
      <c r="C357" t="str">
        <f>'1-GBP'!C357</f>
        <v/>
      </c>
      <c r="M357" s="286">
        <f>IF('3b - EUR - conv.'!M357=0,0,'3a - EUR - local'!M357/'3b - EUR - conv.'!M357)</f>
        <v>0</v>
      </c>
      <c r="N357" s="286">
        <f>IF('3b - EUR - conv.'!N357=0,0,'3a - EUR - local'!N357/'3b - EUR - conv.'!N357)</f>
        <v>0</v>
      </c>
      <c r="O357" s="286">
        <f>IF('3b - EUR - conv.'!O357=0,0,'3a - EUR - local'!O357/'3b - EUR - conv.'!O357)</f>
        <v>0</v>
      </c>
      <c r="P357" s="286">
        <f>IF('3b - EUR - conv.'!P357=0,0,'3a - EUR - local'!P357/'3b - EUR - conv.'!P357)</f>
        <v>0</v>
      </c>
      <c r="Q357" s="286">
        <f>IF('3b - EUR - conv.'!Q357=0,0,'3a - EUR - local'!Q357/'3b - EUR - conv.'!Q357)</f>
        <v>0</v>
      </c>
      <c r="R357" s="286">
        <f>IF('3b - EUR - conv.'!R357=0,0,'3a - EUR - local'!R357/'3b - EUR - conv.'!R357)</f>
        <v>0</v>
      </c>
      <c r="S357" s="286">
        <f>IF('3b - EUR - conv.'!S357=0,0,'3a - EUR - local'!S357/'3b - EUR - conv.'!S357)</f>
        <v>0</v>
      </c>
      <c r="T357" s="286">
        <f>IF('3b - EUR - conv.'!T357=0,0,'3a - EUR - local'!T357/'3b - EUR - conv.'!T357)</f>
        <v>0</v>
      </c>
      <c r="U357" s="286">
        <f>IF('3b - EUR - conv.'!U357=0,0,'3a - EUR - local'!U357/'3b - EUR - conv.'!U357)</f>
        <v>0</v>
      </c>
      <c r="V357" s="286">
        <f>IF('3b - EUR - conv.'!V357=0,0,'3a - EUR - local'!V357/'3b - EUR - conv.'!V357)</f>
        <v>0</v>
      </c>
      <c r="W357" s="286">
        <f>IF('3b - EUR - conv.'!W357=0,0,'3a - EUR - local'!W357/'3b - EUR - conv.'!W357)</f>
        <v>0</v>
      </c>
      <c r="X357" s="286">
        <f>IF('3b - EUR - conv.'!X357=0,0,'3a - EUR - local'!X357/'3b - EUR - conv.'!X357)</f>
        <v>0</v>
      </c>
      <c r="Y357" s="286">
        <f>IF('3b - EUR - conv.'!Y357=0,0,'3a - EUR - local'!Y357/'3b - EUR - conv.'!Y357)</f>
        <v>0</v>
      </c>
      <c r="Z357" s="286">
        <f>IF('3b - EUR - conv.'!Z357=0,0,'3a - EUR - local'!Z357/'3b - EUR - conv.'!Z357)</f>
        <v>0</v>
      </c>
      <c r="AA357" s="286">
        <f>IF('3b - EUR - conv.'!AA357=0,0,'3a - EUR - local'!AA357/'3b - EUR - conv.'!AA357)</f>
        <v>0</v>
      </c>
      <c r="AB357" s="286">
        <f>IF('3b - EUR - conv.'!AB357=0,0,'3a - EUR - local'!AB357/'3b - EUR - conv.'!AB357)</f>
        <v>0</v>
      </c>
      <c r="AC357" s="286">
        <f>IF('3b - EUR - conv.'!AC357=0,0,'3a - EUR - local'!AC357/'3b - EUR - conv.'!AC357)</f>
        <v>0</v>
      </c>
      <c r="AD357" s="286">
        <f>IF('3b - EUR - conv.'!AD357=0,0,'3a - EUR - local'!AD357/'3b - EUR - conv.'!AD357)</f>
        <v>0</v>
      </c>
      <c r="AE357" s="286">
        <f>IF('3b - EUR - conv.'!AE357=0,0,'3a - EUR - local'!AE357/'3b - EUR - conv.'!AE357)</f>
        <v>0</v>
      </c>
      <c r="AF357" s="286">
        <f>IF('3b - EUR - conv.'!AF357=0,0,'3a - EUR - local'!AF357/'3b - EUR - conv.'!AF357)</f>
        <v>0</v>
      </c>
      <c r="AG357" s="286">
        <f>IF('3b - EUR - conv.'!AG357=0,0,'3a - EUR - local'!AG357/'3b - EUR - conv.'!AG357)</f>
        <v>0</v>
      </c>
      <c r="AH357" s="286">
        <f>IF('3b - EUR - conv.'!AH357=0,0,'3a - EUR - local'!AH357/'3b - EUR - conv.'!AH357)</f>
        <v>0</v>
      </c>
      <c r="AI357" s="286">
        <f>IF('3b - EUR - conv.'!AI357=0,0,'3a - EUR - local'!AI357/'3b - EUR - conv.'!AI357)</f>
        <v>0</v>
      </c>
      <c r="AJ357" s="286">
        <f>IF('3b - EUR - conv.'!AJ357=0,0,'3a - EUR - local'!AJ357/'3b - EUR - conv.'!AJ357)</f>
        <v>0</v>
      </c>
      <c r="AK357" s="286">
        <f>IF('3b - EUR - conv.'!AK357=0,0,'3a - EUR - local'!AK357/'3b - EUR - conv.'!AK357)</f>
        <v>0</v>
      </c>
      <c r="AL357" s="286">
        <f>IF('3b - EUR - conv.'!AL357=0,0,'3a - EUR - local'!AL357/'3b - EUR - conv.'!AL357)</f>
        <v>0</v>
      </c>
      <c r="AM357" s="286">
        <f>IF('3b - EUR - conv.'!AM357=0,0,'3a - EUR - local'!AM357/'3b - EUR - conv.'!AM357)</f>
        <v>0</v>
      </c>
      <c r="AN357" s="286">
        <f>IF('3b - EUR - conv.'!AN357=0,0,'3a - EUR - local'!AN357/'3b - EUR - conv.'!AN357)</f>
        <v>0</v>
      </c>
      <c r="AO357" s="286">
        <f>IF('3b - EUR - conv.'!AO357=0,0,'3a - EUR - local'!AO357/'3b - EUR - conv.'!AO357)</f>
        <v>0</v>
      </c>
      <c r="AP357" s="286">
        <f>IF('3b - EUR - conv.'!AP357=0,0,'3a - EUR - local'!AP357/'3b - EUR - conv.'!AP357)</f>
        <v>0</v>
      </c>
      <c r="AQ357" s="349"/>
    </row>
    <row r="358" spans="1:43" customFormat="1" ht="15.75" outlineLevel="2">
      <c r="A358" s="211" t="str">
        <f>A350&amp;"."&amp;A352&amp;"."&amp;A351&amp;"."&amp;B358</f>
        <v>1.c.8.6</v>
      </c>
      <c r="B358">
        <v>6</v>
      </c>
      <c r="C358" t="str">
        <f>'1-GBP'!C358</f>
        <v/>
      </c>
      <c r="M358" s="286">
        <f>IF('3b - EUR - conv.'!M358=0,0,'3a - EUR - local'!M358/'3b - EUR - conv.'!M358)</f>
        <v>0</v>
      </c>
      <c r="N358" s="286">
        <f>IF('3b - EUR - conv.'!N358=0,0,'3a - EUR - local'!N358/'3b - EUR - conv.'!N358)</f>
        <v>0</v>
      </c>
      <c r="O358" s="286">
        <f>IF('3b - EUR - conv.'!O358=0,0,'3a - EUR - local'!O358/'3b - EUR - conv.'!O358)</f>
        <v>0</v>
      </c>
      <c r="P358" s="286">
        <f>IF('3b - EUR - conv.'!P358=0,0,'3a - EUR - local'!P358/'3b - EUR - conv.'!P358)</f>
        <v>0</v>
      </c>
      <c r="Q358" s="286">
        <f>IF('3b - EUR - conv.'!Q358=0,0,'3a - EUR - local'!Q358/'3b - EUR - conv.'!Q358)</f>
        <v>0</v>
      </c>
      <c r="R358" s="286">
        <f>IF('3b - EUR - conv.'!R358=0,0,'3a - EUR - local'!R358/'3b - EUR - conv.'!R358)</f>
        <v>0</v>
      </c>
      <c r="S358" s="286">
        <f>IF('3b - EUR - conv.'!S358=0,0,'3a - EUR - local'!S358/'3b - EUR - conv.'!S358)</f>
        <v>0</v>
      </c>
      <c r="T358" s="286">
        <f>IF('3b - EUR - conv.'!T358=0,0,'3a - EUR - local'!T358/'3b - EUR - conv.'!T358)</f>
        <v>0</v>
      </c>
      <c r="U358" s="286">
        <f>IF('3b - EUR - conv.'!U358=0,0,'3a - EUR - local'!U358/'3b - EUR - conv.'!U358)</f>
        <v>0</v>
      </c>
      <c r="V358" s="286">
        <f>IF('3b - EUR - conv.'!V358=0,0,'3a - EUR - local'!V358/'3b - EUR - conv.'!V358)</f>
        <v>0</v>
      </c>
      <c r="W358" s="286">
        <f>IF('3b - EUR - conv.'!W358=0,0,'3a - EUR - local'!W358/'3b - EUR - conv.'!W358)</f>
        <v>0</v>
      </c>
      <c r="X358" s="286">
        <f>IF('3b - EUR - conv.'!X358=0,0,'3a - EUR - local'!X358/'3b - EUR - conv.'!X358)</f>
        <v>0</v>
      </c>
      <c r="Y358" s="286">
        <f>IF('3b - EUR - conv.'!Y358=0,0,'3a - EUR - local'!Y358/'3b - EUR - conv.'!Y358)</f>
        <v>0</v>
      </c>
      <c r="Z358" s="286">
        <f>IF('3b - EUR - conv.'!Z358=0,0,'3a - EUR - local'!Z358/'3b - EUR - conv.'!Z358)</f>
        <v>0</v>
      </c>
      <c r="AA358" s="286">
        <f>IF('3b - EUR - conv.'!AA358=0,0,'3a - EUR - local'!AA358/'3b - EUR - conv.'!AA358)</f>
        <v>0</v>
      </c>
      <c r="AB358" s="286">
        <f>IF('3b - EUR - conv.'!AB358=0,0,'3a - EUR - local'!AB358/'3b - EUR - conv.'!AB358)</f>
        <v>0</v>
      </c>
      <c r="AC358" s="286">
        <f>IF('3b - EUR - conv.'!AC358=0,0,'3a - EUR - local'!AC358/'3b - EUR - conv.'!AC358)</f>
        <v>0</v>
      </c>
      <c r="AD358" s="286">
        <f>IF('3b - EUR - conv.'!AD358=0,0,'3a - EUR - local'!AD358/'3b - EUR - conv.'!AD358)</f>
        <v>0</v>
      </c>
      <c r="AE358" s="286">
        <f>IF('3b - EUR - conv.'!AE358=0,0,'3a - EUR - local'!AE358/'3b - EUR - conv.'!AE358)</f>
        <v>0</v>
      </c>
      <c r="AF358" s="286">
        <f>IF('3b - EUR - conv.'!AF358=0,0,'3a - EUR - local'!AF358/'3b - EUR - conv.'!AF358)</f>
        <v>0</v>
      </c>
      <c r="AG358" s="286">
        <f>IF('3b - EUR - conv.'!AG358=0,0,'3a - EUR - local'!AG358/'3b - EUR - conv.'!AG358)</f>
        <v>0</v>
      </c>
      <c r="AH358" s="286">
        <f>IF('3b - EUR - conv.'!AH358=0,0,'3a - EUR - local'!AH358/'3b - EUR - conv.'!AH358)</f>
        <v>0</v>
      </c>
      <c r="AI358" s="286">
        <f>IF('3b - EUR - conv.'!AI358=0,0,'3a - EUR - local'!AI358/'3b - EUR - conv.'!AI358)</f>
        <v>0</v>
      </c>
      <c r="AJ358" s="286">
        <f>IF('3b - EUR - conv.'!AJ358=0,0,'3a - EUR - local'!AJ358/'3b - EUR - conv.'!AJ358)</f>
        <v>0</v>
      </c>
      <c r="AK358" s="286">
        <f>IF('3b - EUR - conv.'!AK358=0,0,'3a - EUR - local'!AK358/'3b - EUR - conv.'!AK358)</f>
        <v>0</v>
      </c>
      <c r="AL358" s="286">
        <f>IF('3b - EUR - conv.'!AL358=0,0,'3a - EUR - local'!AL358/'3b - EUR - conv.'!AL358)</f>
        <v>0</v>
      </c>
      <c r="AM358" s="286">
        <f>IF('3b - EUR - conv.'!AM358=0,0,'3a - EUR - local'!AM358/'3b - EUR - conv.'!AM358)</f>
        <v>0</v>
      </c>
      <c r="AN358" s="286">
        <f>IF('3b - EUR - conv.'!AN358=0,0,'3a - EUR - local'!AN358/'3b - EUR - conv.'!AN358)</f>
        <v>0</v>
      </c>
      <c r="AO358" s="286">
        <f>IF('3b - EUR - conv.'!AO358=0,0,'3a - EUR - local'!AO358/'3b - EUR - conv.'!AO358)</f>
        <v>0</v>
      </c>
      <c r="AP358" s="286">
        <f>IF('3b - EUR - conv.'!AP358=0,0,'3a - EUR - local'!AP358/'3b - EUR - conv.'!AP358)</f>
        <v>0</v>
      </c>
      <c r="AQ358" s="349"/>
    </row>
    <row r="359" spans="1:43" customFormat="1" ht="15.75" outlineLevel="2">
      <c r="A359" s="211" t="str">
        <f>A350&amp;"."&amp;A352&amp;"."&amp;A351&amp;"."&amp;B359</f>
        <v>1.c.8.7</v>
      </c>
      <c r="B359">
        <v>7</v>
      </c>
      <c r="C359" t="str">
        <f>'1-GBP'!C359</f>
        <v/>
      </c>
      <c r="M359" s="286">
        <f>IF('3b - EUR - conv.'!M359=0,0,'3a - EUR - local'!M359/'3b - EUR - conv.'!M359)</f>
        <v>0</v>
      </c>
      <c r="N359" s="286">
        <f>IF('3b - EUR - conv.'!N359=0,0,'3a - EUR - local'!N359/'3b - EUR - conv.'!N359)</f>
        <v>0</v>
      </c>
      <c r="O359" s="286">
        <f>IF('3b - EUR - conv.'!O359=0,0,'3a - EUR - local'!O359/'3b - EUR - conv.'!O359)</f>
        <v>0</v>
      </c>
      <c r="P359" s="286">
        <f>IF('3b - EUR - conv.'!P359=0,0,'3a - EUR - local'!P359/'3b - EUR - conv.'!P359)</f>
        <v>0</v>
      </c>
      <c r="Q359" s="286">
        <f>IF('3b - EUR - conv.'!Q359=0,0,'3a - EUR - local'!Q359/'3b - EUR - conv.'!Q359)</f>
        <v>0</v>
      </c>
      <c r="R359" s="286">
        <f>IF('3b - EUR - conv.'!R359=0,0,'3a - EUR - local'!R359/'3b - EUR - conv.'!R359)</f>
        <v>0</v>
      </c>
      <c r="S359" s="286">
        <f>IF('3b - EUR - conv.'!S359=0,0,'3a - EUR - local'!S359/'3b - EUR - conv.'!S359)</f>
        <v>0</v>
      </c>
      <c r="T359" s="286">
        <f>IF('3b - EUR - conv.'!T359=0,0,'3a - EUR - local'!T359/'3b - EUR - conv.'!T359)</f>
        <v>0</v>
      </c>
      <c r="U359" s="286">
        <f>IF('3b - EUR - conv.'!U359=0,0,'3a - EUR - local'!U359/'3b - EUR - conv.'!U359)</f>
        <v>0</v>
      </c>
      <c r="V359" s="286">
        <f>IF('3b - EUR - conv.'!V359=0,0,'3a - EUR - local'!V359/'3b - EUR - conv.'!V359)</f>
        <v>0</v>
      </c>
      <c r="W359" s="286">
        <f>IF('3b - EUR - conv.'!W359=0,0,'3a - EUR - local'!W359/'3b - EUR - conv.'!W359)</f>
        <v>0</v>
      </c>
      <c r="X359" s="286">
        <f>IF('3b - EUR - conv.'!X359=0,0,'3a - EUR - local'!X359/'3b - EUR - conv.'!X359)</f>
        <v>0</v>
      </c>
      <c r="Y359" s="286">
        <f>IF('3b - EUR - conv.'!Y359=0,0,'3a - EUR - local'!Y359/'3b - EUR - conv.'!Y359)</f>
        <v>0</v>
      </c>
      <c r="Z359" s="286">
        <f>IF('3b - EUR - conv.'!Z359=0,0,'3a - EUR - local'!Z359/'3b - EUR - conv.'!Z359)</f>
        <v>0</v>
      </c>
      <c r="AA359" s="286">
        <f>IF('3b - EUR - conv.'!AA359=0,0,'3a - EUR - local'!AA359/'3b - EUR - conv.'!AA359)</f>
        <v>0</v>
      </c>
      <c r="AB359" s="286">
        <f>IF('3b - EUR - conv.'!AB359=0,0,'3a - EUR - local'!AB359/'3b - EUR - conv.'!AB359)</f>
        <v>0</v>
      </c>
      <c r="AC359" s="286">
        <f>IF('3b - EUR - conv.'!AC359=0,0,'3a - EUR - local'!AC359/'3b - EUR - conv.'!AC359)</f>
        <v>0</v>
      </c>
      <c r="AD359" s="286">
        <f>IF('3b - EUR - conv.'!AD359=0,0,'3a - EUR - local'!AD359/'3b - EUR - conv.'!AD359)</f>
        <v>0</v>
      </c>
      <c r="AE359" s="286">
        <f>IF('3b - EUR - conv.'!AE359=0,0,'3a - EUR - local'!AE359/'3b - EUR - conv.'!AE359)</f>
        <v>0</v>
      </c>
      <c r="AF359" s="286">
        <f>IF('3b - EUR - conv.'!AF359=0,0,'3a - EUR - local'!AF359/'3b - EUR - conv.'!AF359)</f>
        <v>0</v>
      </c>
      <c r="AG359" s="286">
        <f>IF('3b - EUR - conv.'!AG359=0,0,'3a - EUR - local'!AG359/'3b - EUR - conv.'!AG359)</f>
        <v>0</v>
      </c>
      <c r="AH359" s="286">
        <f>IF('3b - EUR - conv.'!AH359=0,0,'3a - EUR - local'!AH359/'3b - EUR - conv.'!AH359)</f>
        <v>0</v>
      </c>
      <c r="AI359" s="286">
        <f>IF('3b - EUR - conv.'!AI359=0,0,'3a - EUR - local'!AI359/'3b - EUR - conv.'!AI359)</f>
        <v>0</v>
      </c>
      <c r="AJ359" s="286">
        <f>IF('3b - EUR - conv.'!AJ359=0,0,'3a - EUR - local'!AJ359/'3b - EUR - conv.'!AJ359)</f>
        <v>0</v>
      </c>
      <c r="AK359" s="286">
        <f>IF('3b - EUR - conv.'!AK359=0,0,'3a - EUR - local'!AK359/'3b - EUR - conv.'!AK359)</f>
        <v>0</v>
      </c>
      <c r="AL359" s="286">
        <f>IF('3b - EUR - conv.'!AL359=0,0,'3a - EUR - local'!AL359/'3b - EUR - conv.'!AL359)</f>
        <v>0</v>
      </c>
      <c r="AM359" s="286">
        <f>IF('3b - EUR - conv.'!AM359=0,0,'3a - EUR - local'!AM359/'3b - EUR - conv.'!AM359)</f>
        <v>0</v>
      </c>
      <c r="AN359" s="286">
        <f>IF('3b - EUR - conv.'!AN359=0,0,'3a - EUR - local'!AN359/'3b - EUR - conv.'!AN359)</f>
        <v>0</v>
      </c>
      <c r="AO359" s="286">
        <f>IF('3b - EUR - conv.'!AO359=0,0,'3a - EUR - local'!AO359/'3b - EUR - conv.'!AO359)</f>
        <v>0</v>
      </c>
      <c r="AP359" s="286">
        <f>IF('3b - EUR - conv.'!AP359=0,0,'3a - EUR - local'!AP359/'3b - EUR - conv.'!AP359)</f>
        <v>0</v>
      </c>
      <c r="AQ359" s="349"/>
    </row>
    <row r="360" spans="1:43" customFormat="1" ht="15.75" outlineLevel="2">
      <c r="A360" s="211" t="str">
        <f>A350&amp;"."&amp;A352&amp;"."&amp;A351&amp;"."&amp;B360</f>
        <v>1.c.8.8</v>
      </c>
      <c r="B360">
        <v>8</v>
      </c>
      <c r="C360" t="str">
        <f>'1-GBP'!C360</f>
        <v/>
      </c>
      <c r="M360" s="286">
        <f>IF('3b - EUR - conv.'!M360=0,0,'3a - EUR - local'!M360/'3b - EUR - conv.'!M360)</f>
        <v>0</v>
      </c>
      <c r="N360" s="286">
        <f>IF('3b - EUR - conv.'!N360=0,0,'3a - EUR - local'!N360/'3b - EUR - conv.'!N360)</f>
        <v>0</v>
      </c>
      <c r="O360" s="286">
        <f>IF('3b - EUR - conv.'!O360=0,0,'3a - EUR - local'!O360/'3b - EUR - conv.'!O360)</f>
        <v>0</v>
      </c>
      <c r="P360" s="286">
        <f>IF('3b - EUR - conv.'!P360=0,0,'3a - EUR - local'!P360/'3b - EUR - conv.'!P360)</f>
        <v>0</v>
      </c>
      <c r="Q360" s="286">
        <f>IF('3b - EUR - conv.'!Q360=0,0,'3a - EUR - local'!Q360/'3b - EUR - conv.'!Q360)</f>
        <v>0</v>
      </c>
      <c r="R360" s="286">
        <f>IF('3b - EUR - conv.'!R360=0,0,'3a - EUR - local'!R360/'3b - EUR - conv.'!R360)</f>
        <v>0</v>
      </c>
      <c r="S360" s="286">
        <f>IF('3b - EUR - conv.'!S360=0,0,'3a - EUR - local'!S360/'3b - EUR - conv.'!S360)</f>
        <v>0</v>
      </c>
      <c r="T360" s="286">
        <f>IF('3b - EUR - conv.'!T360=0,0,'3a - EUR - local'!T360/'3b - EUR - conv.'!T360)</f>
        <v>0</v>
      </c>
      <c r="U360" s="286">
        <f>IF('3b - EUR - conv.'!U360=0,0,'3a - EUR - local'!U360/'3b - EUR - conv.'!U360)</f>
        <v>0</v>
      </c>
      <c r="V360" s="286">
        <f>IF('3b - EUR - conv.'!V360=0,0,'3a - EUR - local'!V360/'3b - EUR - conv.'!V360)</f>
        <v>0</v>
      </c>
      <c r="W360" s="286">
        <f>IF('3b - EUR - conv.'!W360=0,0,'3a - EUR - local'!W360/'3b - EUR - conv.'!W360)</f>
        <v>0</v>
      </c>
      <c r="X360" s="286">
        <f>IF('3b - EUR - conv.'!X360=0,0,'3a - EUR - local'!X360/'3b - EUR - conv.'!X360)</f>
        <v>0</v>
      </c>
      <c r="Y360" s="286">
        <f>IF('3b - EUR - conv.'!Y360=0,0,'3a - EUR - local'!Y360/'3b - EUR - conv.'!Y360)</f>
        <v>0</v>
      </c>
      <c r="Z360" s="286">
        <f>IF('3b - EUR - conv.'!Z360=0,0,'3a - EUR - local'!Z360/'3b - EUR - conv.'!Z360)</f>
        <v>0</v>
      </c>
      <c r="AA360" s="286">
        <f>IF('3b - EUR - conv.'!AA360=0,0,'3a - EUR - local'!AA360/'3b - EUR - conv.'!AA360)</f>
        <v>0</v>
      </c>
      <c r="AB360" s="286">
        <f>IF('3b - EUR - conv.'!AB360=0,0,'3a - EUR - local'!AB360/'3b - EUR - conv.'!AB360)</f>
        <v>0</v>
      </c>
      <c r="AC360" s="286">
        <f>IF('3b - EUR - conv.'!AC360=0,0,'3a - EUR - local'!AC360/'3b - EUR - conv.'!AC360)</f>
        <v>0</v>
      </c>
      <c r="AD360" s="286">
        <f>IF('3b - EUR - conv.'!AD360=0,0,'3a - EUR - local'!AD360/'3b - EUR - conv.'!AD360)</f>
        <v>0</v>
      </c>
      <c r="AE360" s="286">
        <f>IF('3b - EUR - conv.'!AE360=0,0,'3a - EUR - local'!AE360/'3b - EUR - conv.'!AE360)</f>
        <v>0</v>
      </c>
      <c r="AF360" s="286">
        <f>IF('3b - EUR - conv.'!AF360=0,0,'3a - EUR - local'!AF360/'3b - EUR - conv.'!AF360)</f>
        <v>0</v>
      </c>
      <c r="AG360" s="286">
        <f>IF('3b - EUR - conv.'!AG360=0,0,'3a - EUR - local'!AG360/'3b - EUR - conv.'!AG360)</f>
        <v>0</v>
      </c>
      <c r="AH360" s="286">
        <f>IF('3b - EUR - conv.'!AH360=0,0,'3a - EUR - local'!AH360/'3b - EUR - conv.'!AH360)</f>
        <v>0</v>
      </c>
      <c r="AI360" s="286">
        <f>IF('3b - EUR - conv.'!AI360=0,0,'3a - EUR - local'!AI360/'3b - EUR - conv.'!AI360)</f>
        <v>0</v>
      </c>
      <c r="AJ360" s="286">
        <f>IF('3b - EUR - conv.'!AJ360=0,0,'3a - EUR - local'!AJ360/'3b - EUR - conv.'!AJ360)</f>
        <v>0</v>
      </c>
      <c r="AK360" s="286">
        <f>IF('3b - EUR - conv.'!AK360=0,0,'3a - EUR - local'!AK360/'3b - EUR - conv.'!AK360)</f>
        <v>0</v>
      </c>
      <c r="AL360" s="286">
        <f>IF('3b - EUR - conv.'!AL360=0,0,'3a - EUR - local'!AL360/'3b - EUR - conv.'!AL360)</f>
        <v>0</v>
      </c>
      <c r="AM360" s="286">
        <f>IF('3b - EUR - conv.'!AM360=0,0,'3a - EUR - local'!AM360/'3b - EUR - conv.'!AM360)</f>
        <v>0</v>
      </c>
      <c r="AN360" s="286">
        <f>IF('3b - EUR - conv.'!AN360=0,0,'3a - EUR - local'!AN360/'3b - EUR - conv.'!AN360)</f>
        <v>0</v>
      </c>
      <c r="AO360" s="286">
        <f>IF('3b - EUR - conv.'!AO360=0,0,'3a - EUR - local'!AO360/'3b - EUR - conv.'!AO360)</f>
        <v>0</v>
      </c>
      <c r="AP360" s="286">
        <f>IF('3b - EUR - conv.'!AP360=0,0,'3a - EUR - local'!AP360/'3b - EUR - conv.'!AP360)</f>
        <v>0</v>
      </c>
      <c r="AQ360" s="349"/>
    </row>
    <row r="361" spans="1:43" customFormat="1" ht="15.75" outlineLevel="2">
      <c r="A361" s="211" t="str">
        <f>A350&amp;"."&amp;A352&amp;"."&amp;A351&amp;"."&amp;B361</f>
        <v>1.c.8.9</v>
      </c>
      <c r="B361">
        <v>9</v>
      </c>
      <c r="C361" t="str">
        <f>'1-GBP'!C361</f>
        <v/>
      </c>
      <c r="M361" s="286">
        <f>IF('3b - EUR - conv.'!M361=0,0,'3a - EUR - local'!M361/'3b - EUR - conv.'!M361)</f>
        <v>0</v>
      </c>
      <c r="N361" s="286">
        <f>IF('3b - EUR - conv.'!N361=0,0,'3a - EUR - local'!N361/'3b - EUR - conv.'!N361)</f>
        <v>0</v>
      </c>
      <c r="O361" s="286">
        <f>IF('3b - EUR - conv.'!O361=0,0,'3a - EUR - local'!O361/'3b - EUR - conv.'!O361)</f>
        <v>0</v>
      </c>
      <c r="P361" s="286">
        <f>IF('3b - EUR - conv.'!P361=0,0,'3a - EUR - local'!P361/'3b - EUR - conv.'!P361)</f>
        <v>0</v>
      </c>
      <c r="Q361" s="286">
        <f>IF('3b - EUR - conv.'!Q361=0,0,'3a - EUR - local'!Q361/'3b - EUR - conv.'!Q361)</f>
        <v>0</v>
      </c>
      <c r="R361" s="286">
        <f>IF('3b - EUR - conv.'!R361=0,0,'3a - EUR - local'!R361/'3b - EUR - conv.'!R361)</f>
        <v>0</v>
      </c>
      <c r="S361" s="286">
        <f>IF('3b - EUR - conv.'!S361=0,0,'3a - EUR - local'!S361/'3b - EUR - conv.'!S361)</f>
        <v>0</v>
      </c>
      <c r="T361" s="286">
        <f>IF('3b - EUR - conv.'!T361=0,0,'3a - EUR - local'!T361/'3b - EUR - conv.'!T361)</f>
        <v>0</v>
      </c>
      <c r="U361" s="286">
        <f>IF('3b - EUR - conv.'!U361=0,0,'3a - EUR - local'!U361/'3b - EUR - conv.'!U361)</f>
        <v>0</v>
      </c>
      <c r="V361" s="286">
        <f>IF('3b - EUR - conv.'!V361=0,0,'3a - EUR - local'!V361/'3b - EUR - conv.'!V361)</f>
        <v>0</v>
      </c>
      <c r="W361" s="286">
        <f>IF('3b - EUR - conv.'!W361=0,0,'3a - EUR - local'!W361/'3b - EUR - conv.'!W361)</f>
        <v>0</v>
      </c>
      <c r="X361" s="286">
        <f>IF('3b - EUR - conv.'!X361=0,0,'3a - EUR - local'!X361/'3b - EUR - conv.'!X361)</f>
        <v>0</v>
      </c>
      <c r="Y361" s="286">
        <f>IF('3b - EUR - conv.'!Y361=0,0,'3a - EUR - local'!Y361/'3b - EUR - conv.'!Y361)</f>
        <v>0</v>
      </c>
      <c r="Z361" s="286">
        <f>IF('3b - EUR - conv.'!Z361=0,0,'3a - EUR - local'!Z361/'3b - EUR - conv.'!Z361)</f>
        <v>0</v>
      </c>
      <c r="AA361" s="286">
        <f>IF('3b - EUR - conv.'!AA361=0,0,'3a - EUR - local'!AA361/'3b - EUR - conv.'!AA361)</f>
        <v>0</v>
      </c>
      <c r="AB361" s="286">
        <f>IF('3b - EUR - conv.'!AB361=0,0,'3a - EUR - local'!AB361/'3b - EUR - conv.'!AB361)</f>
        <v>0</v>
      </c>
      <c r="AC361" s="286">
        <f>IF('3b - EUR - conv.'!AC361=0,0,'3a - EUR - local'!AC361/'3b - EUR - conv.'!AC361)</f>
        <v>0</v>
      </c>
      <c r="AD361" s="286">
        <f>IF('3b - EUR - conv.'!AD361=0,0,'3a - EUR - local'!AD361/'3b - EUR - conv.'!AD361)</f>
        <v>0</v>
      </c>
      <c r="AE361" s="286">
        <f>IF('3b - EUR - conv.'!AE361=0,0,'3a - EUR - local'!AE361/'3b - EUR - conv.'!AE361)</f>
        <v>0</v>
      </c>
      <c r="AF361" s="286">
        <f>IF('3b - EUR - conv.'!AF361=0,0,'3a - EUR - local'!AF361/'3b - EUR - conv.'!AF361)</f>
        <v>0</v>
      </c>
      <c r="AG361" s="286">
        <f>IF('3b - EUR - conv.'!AG361=0,0,'3a - EUR - local'!AG361/'3b - EUR - conv.'!AG361)</f>
        <v>0</v>
      </c>
      <c r="AH361" s="286">
        <f>IF('3b - EUR - conv.'!AH361=0,0,'3a - EUR - local'!AH361/'3b - EUR - conv.'!AH361)</f>
        <v>0</v>
      </c>
      <c r="AI361" s="286">
        <f>IF('3b - EUR - conv.'!AI361=0,0,'3a - EUR - local'!AI361/'3b - EUR - conv.'!AI361)</f>
        <v>0</v>
      </c>
      <c r="AJ361" s="286">
        <f>IF('3b - EUR - conv.'!AJ361=0,0,'3a - EUR - local'!AJ361/'3b - EUR - conv.'!AJ361)</f>
        <v>0</v>
      </c>
      <c r="AK361" s="286">
        <f>IF('3b - EUR - conv.'!AK361=0,0,'3a - EUR - local'!AK361/'3b - EUR - conv.'!AK361)</f>
        <v>0</v>
      </c>
      <c r="AL361" s="286">
        <f>IF('3b - EUR - conv.'!AL361=0,0,'3a - EUR - local'!AL361/'3b - EUR - conv.'!AL361)</f>
        <v>0</v>
      </c>
      <c r="AM361" s="286">
        <f>IF('3b - EUR - conv.'!AM361=0,0,'3a - EUR - local'!AM361/'3b - EUR - conv.'!AM361)</f>
        <v>0</v>
      </c>
      <c r="AN361" s="286">
        <f>IF('3b - EUR - conv.'!AN361=0,0,'3a - EUR - local'!AN361/'3b - EUR - conv.'!AN361)</f>
        <v>0</v>
      </c>
      <c r="AO361" s="286">
        <f>IF('3b - EUR - conv.'!AO361=0,0,'3a - EUR - local'!AO361/'3b - EUR - conv.'!AO361)</f>
        <v>0</v>
      </c>
      <c r="AP361" s="286">
        <f>IF('3b - EUR - conv.'!AP361=0,0,'3a - EUR - local'!AP361/'3b - EUR - conv.'!AP361)</f>
        <v>0</v>
      </c>
      <c r="AQ361" s="349"/>
    </row>
    <row r="362" spans="1:43" customFormat="1" ht="15.75" outlineLevel="2">
      <c r="A362" s="211" t="str">
        <f>A350&amp;"."&amp;A352&amp;"."&amp;A351&amp;"."&amp;B362</f>
        <v>1.c.8.10</v>
      </c>
      <c r="B362">
        <v>10</v>
      </c>
      <c r="C362" t="str">
        <f>'1-GBP'!C362</f>
        <v/>
      </c>
      <c r="M362" s="286">
        <f>IF('3b - EUR - conv.'!M362=0,0,'3a - EUR - local'!M362/'3b - EUR - conv.'!M362)</f>
        <v>0</v>
      </c>
      <c r="N362" s="286">
        <f>IF('3b - EUR - conv.'!N362=0,0,'3a - EUR - local'!N362/'3b - EUR - conv.'!N362)</f>
        <v>0</v>
      </c>
      <c r="O362" s="286">
        <f>IF('3b - EUR - conv.'!O362=0,0,'3a - EUR - local'!O362/'3b - EUR - conv.'!O362)</f>
        <v>0</v>
      </c>
      <c r="P362" s="286">
        <f>IF('3b - EUR - conv.'!P362=0,0,'3a - EUR - local'!P362/'3b - EUR - conv.'!P362)</f>
        <v>0</v>
      </c>
      <c r="Q362" s="286">
        <f>IF('3b - EUR - conv.'!Q362=0,0,'3a - EUR - local'!Q362/'3b - EUR - conv.'!Q362)</f>
        <v>0</v>
      </c>
      <c r="R362" s="286">
        <f>IF('3b - EUR - conv.'!R362=0,0,'3a - EUR - local'!R362/'3b - EUR - conv.'!R362)</f>
        <v>0</v>
      </c>
      <c r="S362" s="286">
        <f>IF('3b - EUR - conv.'!S362=0,0,'3a - EUR - local'!S362/'3b - EUR - conv.'!S362)</f>
        <v>0</v>
      </c>
      <c r="T362" s="286">
        <f>IF('3b - EUR - conv.'!T362=0,0,'3a - EUR - local'!T362/'3b - EUR - conv.'!T362)</f>
        <v>0</v>
      </c>
      <c r="U362" s="286">
        <f>IF('3b - EUR - conv.'!U362=0,0,'3a - EUR - local'!U362/'3b - EUR - conv.'!U362)</f>
        <v>0</v>
      </c>
      <c r="V362" s="286">
        <f>IF('3b - EUR - conv.'!V362=0,0,'3a - EUR - local'!V362/'3b - EUR - conv.'!V362)</f>
        <v>0</v>
      </c>
      <c r="W362" s="286">
        <f>IF('3b - EUR - conv.'!W362=0,0,'3a - EUR - local'!W362/'3b - EUR - conv.'!W362)</f>
        <v>0</v>
      </c>
      <c r="X362" s="286">
        <f>IF('3b - EUR - conv.'!X362=0,0,'3a - EUR - local'!X362/'3b - EUR - conv.'!X362)</f>
        <v>0</v>
      </c>
      <c r="Y362" s="286">
        <f>IF('3b - EUR - conv.'!Y362=0,0,'3a - EUR - local'!Y362/'3b - EUR - conv.'!Y362)</f>
        <v>0</v>
      </c>
      <c r="Z362" s="286">
        <f>IF('3b - EUR - conv.'!Z362=0,0,'3a - EUR - local'!Z362/'3b - EUR - conv.'!Z362)</f>
        <v>0</v>
      </c>
      <c r="AA362" s="286">
        <f>IF('3b - EUR - conv.'!AA362=0,0,'3a - EUR - local'!AA362/'3b - EUR - conv.'!AA362)</f>
        <v>0</v>
      </c>
      <c r="AB362" s="286">
        <f>IF('3b - EUR - conv.'!AB362=0,0,'3a - EUR - local'!AB362/'3b - EUR - conv.'!AB362)</f>
        <v>0</v>
      </c>
      <c r="AC362" s="286">
        <f>IF('3b - EUR - conv.'!AC362=0,0,'3a - EUR - local'!AC362/'3b - EUR - conv.'!AC362)</f>
        <v>0</v>
      </c>
      <c r="AD362" s="286">
        <f>IF('3b - EUR - conv.'!AD362=0,0,'3a - EUR - local'!AD362/'3b - EUR - conv.'!AD362)</f>
        <v>0</v>
      </c>
      <c r="AE362" s="286">
        <f>IF('3b - EUR - conv.'!AE362=0,0,'3a - EUR - local'!AE362/'3b - EUR - conv.'!AE362)</f>
        <v>0</v>
      </c>
      <c r="AF362" s="286">
        <f>IF('3b - EUR - conv.'!AF362=0,0,'3a - EUR - local'!AF362/'3b - EUR - conv.'!AF362)</f>
        <v>0</v>
      </c>
      <c r="AG362" s="286">
        <f>IF('3b - EUR - conv.'!AG362=0,0,'3a - EUR - local'!AG362/'3b - EUR - conv.'!AG362)</f>
        <v>0</v>
      </c>
      <c r="AH362" s="286">
        <f>IF('3b - EUR - conv.'!AH362=0,0,'3a - EUR - local'!AH362/'3b - EUR - conv.'!AH362)</f>
        <v>0</v>
      </c>
      <c r="AI362" s="286">
        <f>IF('3b - EUR - conv.'!AI362=0,0,'3a - EUR - local'!AI362/'3b - EUR - conv.'!AI362)</f>
        <v>0</v>
      </c>
      <c r="AJ362" s="286">
        <f>IF('3b - EUR - conv.'!AJ362=0,0,'3a - EUR - local'!AJ362/'3b - EUR - conv.'!AJ362)</f>
        <v>0</v>
      </c>
      <c r="AK362" s="286">
        <f>IF('3b - EUR - conv.'!AK362=0,0,'3a - EUR - local'!AK362/'3b - EUR - conv.'!AK362)</f>
        <v>0</v>
      </c>
      <c r="AL362" s="286">
        <f>IF('3b - EUR - conv.'!AL362=0,0,'3a - EUR - local'!AL362/'3b - EUR - conv.'!AL362)</f>
        <v>0</v>
      </c>
      <c r="AM362" s="286">
        <f>IF('3b - EUR - conv.'!AM362=0,0,'3a - EUR - local'!AM362/'3b - EUR - conv.'!AM362)</f>
        <v>0</v>
      </c>
      <c r="AN362" s="286">
        <f>IF('3b - EUR - conv.'!AN362=0,0,'3a - EUR - local'!AN362/'3b - EUR - conv.'!AN362)</f>
        <v>0</v>
      </c>
      <c r="AO362" s="286">
        <f>IF('3b - EUR - conv.'!AO362=0,0,'3a - EUR - local'!AO362/'3b - EUR - conv.'!AO362)</f>
        <v>0</v>
      </c>
      <c r="AP362" s="286">
        <f>IF('3b - EUR - conv.'!AP362=0,0,'3a - EUR - local'!AP362/'3b - EUR - conv.'!AP362)</f>
        <v>0</v>
      </c>
      <c r="AQ362" s="349"/>
    </row>
    <row r="363" spans="1:43" customFormat="1" ht="15.75" outlineLevel="2">
      <c r="A363" s="211" t="str">
        <f>A350&amp;"."&amp;A352&amp;"."&amp;A351&amp;"."&amp;B363</f>
        <v>1.c.8.11</v>
      </c>
      <c r="B363">
        <v>11</v>
      </c>
      <c r="C363" t="str">
        <f>'1-GBP'!C363</f>
        <v/>
      </c>
      <c r="M363" s="286">
        <f>IF('3b - EUR - conv.'!M363=0,0,'3a - EUR - local'!M363/'3b - EUR - conv.'!M363)</f>
        <v>0</v>
      </c>
      <c r="N363" s="286">
        <f>IF('3b - EUR - conv.'!N363=0,0,'3a - EUR - local'!N363/'3b - EUR - conv.'!N363)</f>
        <v>0</v>
      </c>
      <c r="O363" s="286">
        <f>IF('3b - EUR - conv.'!O363=0,0,'3a - EUR - local'!O363/'3b - EUR - conv.'!O363)</f>
        <v>0</v>
      </c>
      <c r="P363" s="286">
        <f>IF('3b - EUR - conv.'!P363=0,0,'3a - EUR - local'!P363/'3b - EUR - conv.'!P363)</f>
        <v>0</v>
      </c>
      <c r="Q363" s="286">
        <f>IF('3b - EUR - conv.'!Q363=0,0,'3a - EUR - local'!Q363/'3b - EUR - conv.'!Q363)</f>
        <v>0</v>
      </c>
      <c r="R363" s="286">
        <f>IF('3b - EUR - conv.'!R363=0,0,'3a - EUR - local'!R363/'3b - EUR - conv.'!R363)</f>
        <v>0</v>
      </c>
      <c r="S363" s="286">
        <f>IF('3b - EUR - conv.'!S363=0,0,'3a - EUR - local'!S363/'3b - EUR - conv.'!S363)</f>
        <v>0</v>
      </c>
      <c r="T363" s="286">
        <f>IF('3b - EUR - conv.'!T363=0,0,'3a - EUR - local'!T363/'3b - EUR - conv.'!T363)</f>
        <v>0</v>
      </c>
      <c r="U363" s="286">
        <f>IF('3b - EUR - conv.'!U363=0,0,'3a - EUR - local'!U363/'3b - EUR - conv.'!U363)</f>
        <v>0</v>
      </c>
      <c r="V363" s="286">
        <f>IF('3b - EUR - conv.'!V363=0,0,'3a - EUR - local'!V363/'3b - EUR - conv.'!V363)</f>
        <v>0</v>
      </c>
      <c r="W363" s="286">
        <f>IF('3b - EUR - conv.'!W363=0,0,'3a - EUR - local'!W363/'3b - EUR - conv.'!W363)</f>
        <v>0</v>
      </c>
      <c r="X363" s="286">
        <f>IF('3b - EUR - conv.'!X363=0,0,'3a - EUR - local'!X363/'3b - EUR - conv.'!X363)</f>
        <v>0</v>
      </c>
      <c r="Y363" s="286">
        <f>IF('3b - EUR - conv.'!Y363=0,0,'3a - EUR - local'!Y363/'3b - EUR - conv.'!Y363)</f>
        <v>0</v>
      </c>
      <c r="Z363" s="286">
        <f>IF('3b - EUR - conv.'!Z363=0,0,'3a - EUR - local'!Z363/'3b - EUR - conv.'!Z363)</f>
        <v>0</v>
      </c>
      <c r="AA363" s="286">
        <f>IF('3b - EUR - conv.'!AA363=0,0,'3a - EUR - local'!AA363/'3b - EUR - conv.'!AA363)</f>
        <v>0</v>
      </c>
      <c r="AB363" s="286">
        <f>IF('3b - EUR - conv.'!AB363=0,0,'3a - EUR - local'!AB363/'3b - EUR - conv.'!AB363)</f>
        <v>0</v>
      </c>
      <c r="AC363" s="286">
        <f>IF('3b - EUR - conv.'!AC363=0,0,'3a - EUR - local'!AC363/'3b - EUR - conv.'!AC363)</f>
        <v>0</v>
      </c>
      <c r="AD363" s="286">
        <f>IF('3b - EUR - conv.'!AD363=0,0,'3a - EUR - local'!AD363/'3b - EUR - conv.'!AD363)</f>
        <v>0</v>
      </c>
      <c r="AE363" s="286">
        <f>IF('3b - EUR - conv.'!AE363=0,0,'3a - EUR - local'!AE363/'3b - EUR - conv.'!AE363)</f>
        <v>0</v>
      </c>
      <c r="AF363" s="286">
        <f>IF('3b - EUR - conv.'!AF363=0,0,'3a - EUR - local'!AF363/'3b - EUR - conv.'!AF363)</f>
        <v>0</v>
      </c>
      <c r="AG363" s="286">
        <f>IF('3b - EUR - conv.'!AG363=0,0,'3a - EUR - local'!AG363/'3b - EUR - conv.'!AG363)</f>
        <v>0</v>
      </c>
      <c r="AH363" s="286">
        <f>IF('3b - EUR - conv.'!AH363=0,0,'3a - EUR - local'!AH363/'3b - EUR - conv.'!AH363)</f>
        <v>0</v>
      </c>
      <c r="AI363" s="286">
        <f>IF('3b - EUR - conv.'!AI363=0,0,'3a - EUR - local'!AI363/'3b - EUR - conv.'!AI363)</f>
        <v>0</v>
      </c>
      <c r="AJ363" s="286">
        <f>IF('3b - EUR - conv.'!AJ363=0,0,'3a - EUR - local'!AJ363/'3b - EUR - conv.'!AJ363)</f>
        <v>0</v>
      </c>
      <c r="AK363" s="286">
        <f>IF('3b - EUR - conv.'!AK363=0,0,'3a - EUR - local'!AK363/'3b - EUR - conv.'!AK363)</f>
        <v>0</v>
      </c>
      <c r="AL363" s="286">
        <f>IF('3b - EUR - conv.'!AL363=0,0,'3a - EUR - local'!AL363/'3b - EUR - conv.'!AL363)</f>
        <v>0</v>
      </c>
      <c r="AM363" s="286">
        <f>IF('3b - EUR - conv.'!AM363=0,0,'3a - EUR - local'!AM363/'3b - EUR - conv.'!AM363)</f>
        <v>0</v>
      </c>
      <c r="AN363" s="286">
        <f>IF('3b - EUR - conv.'!AN363=0,0,'3a - EUR - local'!AN363/'3b - EUR - conv.'!AN363)</f>
        <v>0</v>
      </c>
      <c r="AO363" s="286">
        <f>IF('3b - EUR - conv.'!AO363=0,0,'3a - EUR - local'!AO363/'3b - EUR - conv.'!AO363)</f>
        <v>0</v>
      </c>
      <c r="AP363" s="286">
        <f>IF('3b - EUR - conv.'!AP363=0,0,'3a - EUR - local'!AP363/'3b - EUR - conv.'!AP363)</f>
        <v>0</v>
      </c>
      <c r="AQ363" s="349"/>
    </row>
    <row r="364" spans="1:43" customFormat="1" ht="15.75" outlineLevel="2">
      <c r="A364" s="211" t="str">
        <f>A350&amp;"."&amp;A352&amp;"."&amp;A351&amp;"."&amp;B364</f>
        <v>1.c.8.12</v>
      </c>
      <c r="B364">
        <v>12</v>
      </c>
      <c r="C364" t="str">
        <f>'1-GBP'!C364</f>
        <v/>
      </c>
      <c r="M364" s="286">
        <f>IF('3b - EUR - conv.'!M364=0,0,'3a - EUR - local'!M364/'3b - EUR - conv.'!M364)</f>
        <v>0</v>
      </c>
      <c r="N364" s="286">
        <f>IF('3b - EUR - conv.'!N364=0,0,'3a - EUR - local'!N364/'3b - EUR - conv.'!N364)</f>
        <v>0</v>
      </c>
      <c r="O364" s="286">
        <f>IF('3b - EUR - conv.'!O364=0,0,'3a - EUR - local'!O364/'3b - EUR - conv.'!O364)</f>
        <v>0</v>
      </c>
      <c r="P364" s="286">
        <f>IF('3b - EUR - conv.'!P364=0,0,'3a - EUR - local'!P364/'3b - EUR - conv.'!P364)</f>
        <v>0</v>
      </c>
      <c r="Q364" s="286">
        <f>IF('3b - EUR - conv.'!Q364=0,0,'3a - EUR - local'!Q364/'3b - EUR - conv.'!Q364)</f>
        <v>0</v>
      </c>
      <c r="R364" s="286">
        <f>IF('3b - EUR - conv.'!R364=0,0,'3a - EUR - local'!R364/'3b - EUR - conv.'!R364)</f>
        <v>0</v>
      </c>
      <c r="S364" s="286">
        <f>IF('3b - EUR - conv.'!S364=0,0,'3a - EUR - local'!S364/'3b - EUR - conv.'!S364)</f>
        <v>0</v>
      </c>
      <c r="T364" s="286">
        <f>IF('3b - EUR - conv.'!T364=0,0,'3a - EUR - local'!T364/'3b - EUR - conv.'!T364)</f>
        <v>0</v>
      </c>
      <c r="U364" s="286">
        <f>IF('3b - EUR - conv.'!U364=0,0,'3a - EUR - local'!U364/'3b - EUR - conv.'!U364)</f>
        <v>0</v>
      </c>
      <c r="V364" s="286">
        <f>IF('3b - EUR - conv.'!V364=0,0,'3a - EUR - local'!V364/'3b - EUR - conv.'!V364)</f>
        <v>0</v>
      </c>
      <c r="W364" s="286">
        <f>IF('3b - EUR - conv.'!W364=0,0,'3a - EUR - local'!W364/'3b - EUR - conv.'!W364)</f>
        <v>0</v>
      </c>
      <c r="X364" s="286">
        <f>IF('3b - EUR - conv.'!X364=0,0,'3a - EUR - local'!X364/'3b - EUR - conv.'!X364)</f>
        <v>0</v>
      </c>
      <c r="Y364" s="286">
        <f>IF('3b - EUR - conv.'!Y364=0,0,'3a - EUR - local'!Y364/'3b - EUR - conv.'!Y364)</f>
        <v>0</v>
      </c>
      <c r="Z364" s="286">
        <f>IF('3b - EUR - conv.'!Z364=0,0,'3a - EUR - local'!Z364/'3b - EUR - conv.'!Z364)</f>
        <v>0</v>
      </c>
      <c r="AA364" s="286">
        <f>IF('3b - EUR - conv.'!AA364=0,0,'3a - EUR - local'!AA364/'3b - EUR - conv.'!AA364)</f>
        <v>0</v>
      </c>
      <c r="AB364" s="286">
        <f>IF('3b - EUR - conv.'!AB364=0,0,'3a - EUR - local'!AB364/'3b - EUR - conv.'!AB364)</f>
        <v>0</v>
      </c>
      <c r="AC364" s="286">
        <f>IF('3b - EUR - conv.'!AC364=0,0,'3a - EUR - local'!AC364/'3b - EUR - conv.'!AC364)</f>
        <v>0</v>
      </c>
      <c r="AD364" s="286">
        <f>IF('3b - EUR - conv.'!AD364=0,0,'3a - EUR - local'!AD364/'3b - EUR - conv.'!AD364)</f>
        <v>0</v>
      </c>
      <c r="AE364" s="286">
        <f>IF('3b - EUR - conv.'!AE364=0,0,'3a - EUR - local'!AE364/'3b - EUR - conv.'!AE364)</f>
        <v>0</v>
      </c>
      <c r="AF364" s="286">
        <f>IF('3b - EUR - conv.'!AF364=0,0,'3a - EUR - local'!AF364/'3b - EUR - conv.'!AF364)</f>
        <v>0</v>
      </c>
      <c r="AG364" s="286">
        <f>IF('3b - EUR - conv.'!AG364=0,0,'3a - EUR - local'!AG364/'3b - EUR - conv.'!AG364)</f>
        <v>0</v>
      </c>
      <c r="AH364" s="286">
        <f>IF('3b - EUR - conv.'!AH364=0,0,'3a - EUR - local'!AH364/'3b - EUR - conv.'!AH364)</f>
        <v>0</v>
      </c>
      <c r="AI364" s="286">
        <f>IF('3b - EUR - conv.'!AI364=0,0,'3a - EUR - local'!AI364/'3b - EUR - conv.'!AI364)</f>
        <v>0</v>
      </c>
      <c r="AJ364" s="286">
        <f>IF('3b - EUR - conv.'!AJ364=0,0,'3a - EUR - local'!AJ364/'3b - EUR - conv.'!AJ364)</f>
        <v>0</v>
      </c>
      <c r="AK364" s="286">
        <f>IF('3b - EUR - conv.'!AK364=0,0,'3a - EUR - local'!AK364/'3b - EUR - conv.'!AK364)</f>
        <v>0</v>
      </c>
      <c r="AL364" s="286">
        <f>IF('3b - EUR - conv.'!AL364=0,0,'3a - EUR - local'!AL364/'3b - EUR - conv.'!AL364)</f>
        <v>0</v>
      </c>
      <c r="AM364" s="286">
        <f>IF('3b - EUR - conv.'!AM364=0,0,'3a - EUR - local'!AM364/'3b - EUR - conv.'!AM364)</f>
        <v>0</v>
      </c>
      <c r="AN364" s="286">
        <f>IF('3b - EUR - conv.'!AN364=0,0,'3a - EUR - local'!AN364/'3b - EUR - conv.'!AN364)</f>
        <v>0</v>
      </c>
      <c r="AO364" s="286">
        <f>IF('3b - EUR - conv.'!AO364=0,0,'3a - EUR - local'!AO364/'3b - EUR - conv.'!AO364)</f>
        <v>0</v>
      </c>
      <c r="AP364" s="286">
        <f>IF('3b - EUR - conv.'!AP364=0,0,'3a - EUR - local'!AP364/'3b - EUR - conv.'!AP364)</f>
        <v>0</v>
      </c>
      <c r="AQ364" s="349"/>
    </row>
    <row r="365" spans="1:43" customFormat="1" ht="15.75" outlineLevel="1">
      <c r="A365" s="212"/>
      <c r="B365" s="201">
        <f>B364-COUNTIFS(C353:C364,"")</f>
        <v>1</v>
      </c>
      <c r="C365" s="201" t="s">
        <v>285</v>
      </c>
      <c r="D365" s="201"/>
      <c r="E365" s="201"/>
      <c r="F365" s="201"/>
      <c r="G365" s="201"/>
      <c r="H365" s="201"/>
      <c r="I365" s="201"/>
      <c r="J365" s="201"/>
      <c r="K365" s="201"/>
      <c r="L365" s="201"/>
      <c r="M365" s="280">
        <f>SUM(M353:M364)</f>
        <v>0</v>
      </c>
      <c r="N365" s="280">
        <f t="shared" ref="N365" si="563">SUM(N353:N364)</f>
        <v>0</v>
      </c>
      <c r="O365" s="280">
        <f t="shared" ref="O365" si="564">SUM(O353:O364)</f>
        <v>0</v>
      </c>
      <c r="P365" s="280">
        <f t="shared" ref="P365" si="565">SUM(P353:P364)</f>
        <v>0</v>
      </c>
      <c r="Q365" s="280">
        <f t="shared" ref="Q365" si="566">SUM(Q353:Q364)</f>
        <v>0</v>
      </c>
      <c r="R365" s="280">
        <f t="shared" ref="R365" si="567">SUM(R353:R364)</f>
        <v>0</v>
      </c>
      <c r="S365" s="280">
        <f t="shared" ref="S365" si="568">SUM(S353:S364)</f>
        <v>0</v>
      </c>
      <c r="T365" s="280">
        <f t="shared" ref="T365" si="569">SUM(T353:T364)</f>
        <v>0</v>
      </c>
      <c r="U365" s="280">
        <f t="shared" ref="U365" si="570">SUM(U353:U364)</f>
        <v>0</v>
      </c>
      <c r="V365" s="280">
        <f t="shared" ref="V365" si="571">SUM(V353:V364)</f>
        <v>0</v>
      </c>
      <c r="W365" s="280">
        <f t="shared" ref="W365" si="572">SUM(W353:W364)</f>
        <v>0</v>
      </c>
      <c r="X365" s="280">
        <f t="shared" ref="X365" si="573">SUM(X353:X364)</f>
        <v>0</v>
      </c>
      <c r="Y365" s="280">
        <f t="shared" ref="Y365" si="574">SUM(Y353:Y364)</f>
        <v>0</v>
      </c>
      <c r="Z365" s="280">
        <f t="shared" ref="Z365" si="575">SUM(Z353:Z364)</f>
        <v>0</v>
      </c>
      <c r="AA365" s="280">
        <f t="shared" ref="AA365" si="576">SUM(AA353:AA364)</f>
        <v>0</v>
      </c>
      <c r="AB365" s="280">
        <f t="shared" ref="AB365" si="577">SUM(AB353:AB364)</f>
        <v>0</v>
      </c>
      <c r="AC365" s="280">
        <f t="shared" ref="AC365" si="578">SUM(AC353:AC364)</f>
        <v>0</v>
      </c>
      <c r="AD365" s="280">
        <f t="shared" ref="AD365" si="579">SUM(AD353:AD364)</f>
        <v>0</v>
      </c>
      <c r="AE365" s="280">
        <f t="shared" ref="AE365" si="580">SUM(AE353:AE364)</f>
        <v>0</v>
      </c>
      <c r="AF365" s="280">
        <f t="shared" ref="AF365" si="581">SUM(AF353:AF364)</f>
        <v>0</v>
      </c>
      <c r="AG365" s="280">
        <f t="shared" ref="AG365" si="582">SUM(AG353:AG364)</f>
        <v>0</v>
      </c>
      <c r="AH365" s="280">
        <f t="shared" ref="AH365" si="583">SUM(AH353:AH364)</f>
        <v>0</v>
      </c>
      <c r="AI365" s="280">
        <f t="shared" ref="AI365" si="584">SUM(AI353:AI364)</f>
        <v>0</v>
      </c>
      <c r="AJ365" s="280">
        <f t="shared" ref="AJ365" si="585">SUM(AJ353:AJ364)</f>
        <v>0</v>
      </c>
      <c r="AK365" s="280">
        <f t="shared" ref="AK365" si="586">SUM(AK353:AK364)</f>
        <v>0</v>
      </c>
      <c r="AL365" s="280">
        <f t="shared" ref="AL365" si="587">SUM(AL353:AL364)</f>
        <v>0</v>
      </c>
      <c r="AM365" s="280">
        <f t="shared" ref="AM365" si="588">SUM(AM353:AM364)</f>
        <v>0</v>
      </c>
      <c r="AN365" s="280">
        <f t="shared" ref="AN365" si="589">SUM(AN353:AN364)</f>
        <v>0</v>
      </c>
      <c r="AO365" s="280">
        <f t="shared" ref="AO365" si="590">SUM(AO353:AO364)</f>
        <v>0</v>
      </c>
      <c r="AP365" s="280">
        <f t="shared" ref="AP365" si="591">SUM(AP353:AP364)</f>
        <v>0</v>
      </c>
    </row>
    <row r="366" spans="1:43" customFormat="1" ht="15.75" outlineLevel="1">
      <c r="A366" s="211"/>
      <c r="M366" s="314"/>
      <c r="N366" s="314"/>
      <c r="O366" s="314"/>
      <c r="P366" s="314"/>
      <c r="Q366" s="314"/>
      <c r="R366" s="314"/>
      <c r="S366" s="314"/>
      <c r="T366" s="314"/>
      <c r="U366" s="314"/>
      <c r="V366" s="314"/>
      <c r="W366" s="314"/>
      <c r="X366" s="314"/>
      <c r="Y366" s="314"/>
      <c r="Z366" s="314"/>
      <c r="AA366" s="314"/>
      <c r="AB366" s="314"/>
      <c r="AC366" s="314"/>
      <c r="AD366" s="314"/>
      <c r="AE366" s="314"/>
      <c r="AF366" s="314"/>
      <c r="AG366" s="314"/>
      <c r="AH366" s="314"/>
      <c r="AI366" s="314"/>
      <c r="AJ366" s="314"/>
      <c r="AK366" s="314"/>
      <c r="AL366" s="314"/>
      <c r="AM366" s="314"/>
      <c r="AN366" s="314"/>
      <c r="AO366" s="314"/>
      <c r="AP366" s="314"/>
    </row>
    <row r="367" spans="1:43" customFormat="1" ht="15.75" outlineLevel="1">
      <c r="A367" s="220" t="s">
        <v>216</v>
      </c>
      <c r="B367" s="220" t="s">
        <v>286</v>
      </c>
      <c r="C367" s="220" t="s">
        <v>284</v>
      </c>
      <c r="D367" s="220"/>
      <c r="E367" s="220"/>
      <c r="F367" s="220"/>
      <c r="G367" s="220"/>
      <c r="H367" s="220"/>
      <c r="I367" s="220"/>
      <c r="J367" s="220"/>
      <c r="K367" s="220"/>
      <c r="L367" s="220"/>
      <c r="M367" s="315"/>
      <c r="N367" s="315"/>
      <c r="O367" s="315"/>
      <c r="P367" s="315"/>
      <c r="Q367" s="315"/>
      <c r="R367" s="315"/>
      <c r="S367" s="315"/>
      <c r="T367" s="315"/>
      <c r="U367" s="315"/>
      <c r="V367" s="315"/>
      <c r="W367" s="315"/>
      <c r="X367" s="315"/>
      <c r="Y367" s="315"/>
      <c r="Z367" s="315"/>
      <c r="AA367" s="315"/>
      <c r="AB367" s="315"/>
      <c r="AC367" s="315"/>
      <c r="AD367" s="315"/>
      <c r="AE367" s="315"/>
      <c r="AF367" s="315"/>
      <c r="AG367" s="315"/>
      <c r="AH367" s="315"/>
      <c r="AI367" s="315"/>
      <c r="AJ367" s="315"/>
      <c r="AK367" s="315"/>
      <c r="AL367" s="315"/>
      <c r="AM367" s="315"/>
      <c r="AN367" s="315"/>
      <c r="AO367" s="315"/>
      <c r="AP367" s="315"/>
    </row>
    <row r="368" spans="1:43" customFormat="1" ht="15.75" outlineLevel="2">
      <c r="A368" s="211" t="str">
        <f>A350&amp;"."&amp;A367&amp;"."&amp;A351&amp;"."&amp;B368</f>
        <v>1.o.8.1</v>
      </c>
      <c r="B368">
        <v>1</v>
      </c>
      <c r="C368" t="str">
        <f>'1-GBP'!C368</f>
        <v>Contingency</v>
      </c>
      <c r="M368" s="286">
        <f>IF('3b - EUR - conv.'!M368=0,0,'3a - EUR - local'!M368/'3b - EUR - conv.'!M368)</f>
        <v>0</v>
      </c>
      <c r="N368" s="286">
        <f>IF('3b - EUR - conv.'!N368=0,0,'3a - EUR - local'!N368/'3b - EUR - conv.'!N368)</f>
        <v>0</v>
      </c>
      <c r="O368" s="286">
        <f>IF('3b - EUR - conv.'!O368=0,0,'3a - EUR - local'!O368/'3b - EUR - conv.'!O368)</f>
        <v>0</v>
      </c>
      <c r="P368" s="286">
        <f>IF('3b - EUR - conv.'!P368=0,0,'3a - EUR - local'!P368/'3b - EUR - conv.'!P368)</f>
        <v>0</v>
      </c>
      <c r="Q368" s="286">
        <f>IF('3b - EUR - conv.'!Q368=0,0,'3a - EUR - local'!Q368/'3b - EUR - conv.'!Q368)</f>
        <v>0</v>
      </c>
      <c r="R368" s="286">
        <f>IF('3b - EUR - conv.'!R368=0,0,'3a - EUR - local'!R368/'3b - EUR - conv.'!R368)</f>
        <v>0</v>
      </c>
      <c r="S368" s="286">
        <f>IF('3b - EUR - conv.'!S368=0,0,'3a - EUR - local'!S368/'3b - EUR - conv.'!S368)</f>
        <v>0</v>
      </c>
      <c r="T368" s="286">
        <f>IF('3b - EUR - conv.'!T368=0,0,'3a - EUR - local'!T368/'3b - EUR - conv.'!T368)</f>
        <v>0</v>
      </c>
      <c r="U368" s="286">
        <f>IF('3b - EUR - conv.'!U368=0,0,'3a - EUR - local'!U368/'3b - EUR - conv.'!U368)</f>
        <v>0</v>
      </c>
      <c r="V368" s="286">
        <f>IF('3b - EUR - conv.'!V368=0,0,'3a - EUR - local'!V368/'3b - EUR - conv.'!V368)</f>
        <v>0</v>
      </c>
      <c r="W368" s="286">
        <f>IF('3b - EUR - conv.'!W368=0,0,'3a - EUR - local'!W368/'3b - EUR - conv.'!W368)</f>
        <v>0</v>
      </c>
      <c r="X368" s="286">
        <f>IF('3b - EUR - conv.'!X368=0,0,'3a - EUR - local'!X368/'3b - EUR - conv.'!X368)</f>
        <v>0</v>
      </c>
      <c r="Y368" s="286">
        <f>IF('3b - EUR - conv.'!Y368=0,0,'3a - EUR - local'!Y368/'3b - EUR - conv.'!Y368)</f>
        <v>0</v>
      </c>
      <c r="Z368" s="286">
        <f>IF('3b - EUR - conv.'!Z368=0,0,'3a - EUR - local'!Z368/'3b - EUR - conv.'!Z368)</f>
        <v>0</v>
      </c>
      <c r="AA368" s="286">
        <f>IF('3b - EUR - conv.'!AA368=0,0,'3a - EUR - local'!AA368/'3b - EUR - conv.'!AA368)</f>
        <v>0</v>
      </c>
      <c r="AB368" s="286">
        <f>IF('3b - EUR - conv.'!AB368=0,0,'3a - EUR - local'!AB368/'3b - EUR - conv.'!AB368)</f>
        <v>0</v>
      </c>
      <c r="AC368" s="286">
        <f>IF('3b - EUR - conv.'!AC368=0,0,'3a - EUR - local'!AC368/'3b - EUR - conv.'!AC368)</f>
        <v>0</v>
      </c>
      <c r="AD368" s="286">
        <f>IF('3b - EUR - conv.'!AD368=0,0,'3a - EUR - local'!AD368/'3b - EUR - conv.'!AD368)</f>
        <v>0</v>
      </c>
      <c r="AE368" s="286">
        <f>IF('3b - EUR - conv.'!AE368=0,0,'3a - EUR - local'!AE368/'3b - EUR - conv.'!AE368)</f>
        <v>0</v>
      </c>
      <c r="AF368" s="286">
        <f>IF('3b - EUR - conv.'!AF368=0,0,'3a - EUR - local'!AF368/'3b - EUR - conv.'!AF368)</f>
        <v>0</v>
      </c>
      <c r="AG368" s="286">
        <f>IF('3b - EUR - conv.'!AG368=0,0,'3a - EUR - local'!AG368/'3b - EUR - conv.'!AG368)</f>
        <v>0</v>
      </c>
      <c r="AH368" s="286">
        <f>IF('3b - EUR - conv.'!AH368=0,0,'3a - EUR - local'!AH368/'3b - EUR - conv.'!AH368)</f>
        <v>0</v>
      </c>
      <c r="AI368" s="286">
        <f>IF('3b - EUR - conv.'!AI368=0,0,'3a - EUR - local'!AI368/'3b - EUR - conv.'!AI368)</f>
        <v>0</v>
      </c>
      <c r="AJ368" s="286">
        <f>IF('3b - EUR - conv.'!AJ368=0,0,'3a - EUR - local'!AJ368/'3b - EUR - conv.'!AJ368)</f>
        <v>0</v>
      </c>
      <c r="AK368" s="286">
        <f>IF('3b - EUR - conv.'!AK368=0,0,'3a - EUR - local'!AK368/'3b - EUR - conv.'!AK368)</f>
        <v>0</v>
      </c>
      <c r="AL368" s="286">
        <f>IF('3b - EUR - conv.'!AL368=0,0,'3a - EUR - local'!AL368/'3b - EUR - conv.'!AL368)</f>
        <v>0</v>
      </c>
      <c r="AM368" s="286">
        <f>IF('3b - EUR - conv.'!AM368=0,0,'3a - EUR - local'!AM368/'3b - EUR - conv.'!AM368)</f>
        <v>0</v>
      </c>
      <c r="AN368" s="286">
        <f>IF('3b - EUR - conv.'!AN368=0,0,'3a - EUR - local'!AN368/'3b - EUR - conv.'!AN368)</f>
        <v>0</v>
      </c>
      <c r="AO368" s="286">
        <f>IF('3b - EUR - conv.'!AO368=0,0,'3a - EUR - local'!AO368/'3b - EUR - conv.'!AO368)</f>
        <v>0</v>
      </c>
      <c r="AP368" s="286">
        <f>IF('3b - EUR - conv.'!AP368=0,0,'3a - EUR - local'!AP368/'3b - EUR - conv.'!AP368)</f>
        <v>0</v>
      </c>
      <c r="AQ368" s="349"/>
    </row>
    <row r="369" spans="1:43" customFormat="1" ht="15.75" outlineLevel="2">
      <c r="A369" s="211" t="str">
        <f>A350&amp;"."&amp;A367&amp;"."&amp;A351&amp;"."&amp;B369</f>
        <v>1.o.8.2</v>
      </c>
      <c r="B369">
        <v>2</v>
      </c>
      <c r="C369" t="str">
        <f>'1-GBP'!C369</f>
        <v/>
      </c>
      <c r="M369" s="286">
        <f>IF('3b - EUR - conv.'!M369=0,0,'3a - EUR - local'!M369/'3b - EUR - conv.'!M369)</f>
        <v>0</v>
      </c>
      <c r="N369" s="286">
        <f>IF('3b - EUR - conv.'!N369=0,0,'3a - EUR - local'!N369/'3b - EUR - conv.'!N369)</f>
        <v>0</v>
      </c>
      <c r="O369" s="286">
        <f>IF('3b - EUR - conv.'!O369=0,0,'3a - EUR - local'!O369/'3b - EUR - conv.'!O369)</f>
        <v>0</v>
      </c>
      <c r="P369" s="286">
        <f>IF('3b - EUR - conv.'!P369=0,0,'3a - EUR - local'!P369/'3b - EUR - conv.'!P369)</f>
        <v>0</v>
      </c>
      <c r="Q369" s="286">
        <f>IF('3b - EUR - conv.'!Q369=0,0,'3a - EUR - local'!Q369/'3b - EUR - conv.'!Q369)</f>
        <v>0</v>
      </c>
      <c r="R369" s="286">
        <f>IF('3b - EUR - conv.'!R369=0,0,'3a - EUR - local'!R369/'3b - EUR - conv.'!R369)</f>
        <v>0</v>
      </c>
      <c r="S369" s="286">
        <f>IF('3b - EUR - conv.'!S369=0,0,'3a - EUR - local'!S369/'3b - EUR - conv.'!S369)</f>
        <v>0</v>
      </c>
      <c r="T369" s="286">
        <f>IF('3b - EUR - conv.'!T369=0,0,'3a - EUR - local'!T369/'3b - EUR - conv.'!T369)</f>
        <v>0</v>
      </c>
      <c r="U369" s="286">
        <f>IF('3b - EUR - conv.'!U369=0,0,'3a - EUR - local'!U369/'3b - EUR - conv.'!U369)</f>
        <v>0</v>
      </c>
      <c r="V369" s="286">
        <f>IF('3b - EUR - conv.'!V369=0,0,'3a - EUR - local'!V369/'3b - EUR - conv.'!V369)</f>
        <v>0</v>
      </c>
      <c r="W369" s="286">
        <f>IF('3b - EUR - conv.'!W369=0,0,'3a - EUR - local'!W369/'3b - EUR - conv.'!W369)</f>
        <v>0</v>
      </c>
      <c r="X369" s="286">
        <f>IF('3b - EUR - conv.'!X369=0,0,'3a - EUR - local'!X369/'3b - EUR - conv.'!X369)</f>
        <v>0</v>
      </c>
      <c r="Y369" s="286">
        <f>IF('3b - EUR - conv.'!Y369=0,0,'3a - EUR - local'!Y369/'3b - EUR - conv.'!Y369)</f>
        <v>0</v>
      </c>
      <c r="Z369" s="286">
        <f>IF('3b - EUR - conv.'!Z369=0,0,'3a - EUR - local'!Z369/'3b - EUR - conv.'!Z369)</f>
        <v>0</v>
      </c>
      <c r="AA369" s="286">
        <f>IF('3b - EUR - conv.'!AA369=0,0,'3a - EUR - local'!AA369/'3b - EUR - conv.'!AA369)</f>
        <v>0</v>
      </c>
      <c r="AB369" s="286">
        <f>IF('3b - EUR - conv.'!AB369=0,0,'3a - EUR - local'!AB369/'3b - EUR - conv.'!AB369)</f>
        <v>0</v>
      </c>
      <c r="AC369" s="286">
        <f>IF('3b - EUR - conv.'!AC369=0,0,'3a - EUR - local'!AC369/'3b - EUR - conv.'!AC369)</f>
        <v>0</v>
      </c>
      <c r="AD369" s="286">
        <f>IF('3b - EUR - conv.'!AD369=0,0,'3a - EUR - local'!AD369/'3b - EUR - conv.'!AD369)</f>
        <v>0</v>
      </c>
      <c r="AE369" s="286">
        <f>IF('3b - EUR - conv.'!AE369=0,0,'3a - EUR - local'!AE369/'3b - EUR - conv.'!AE369)</f>
        <v>0</v>
      </c>
      <c r="AF369" s="286">
        <f>IF('3b - EUR - conv.'!AF369=0,0,'3a - EUR - local'!AF369/'3b - EUR - conv.'!AF369)</f>
        <v>0</v>
      </c>
      <c r="AG369" s="286">
        <f>IF('3b - EUR - conv.'!AG369=0,0,'3a - EUR - local'!AG369/'3b - EUR - conv.'!AG369)</f>
        <v>0</v>
      </c>
      <c r="AH369" s="286">
        <f>IF('3b - EUR - conv.'!AH369=0,0,'3a - EUR - local'!AH369/'3b - EUR - conv.'!AH369)</f>
        <v>0</v>
      </c>
      <c r="AI369" s="286">
        <f>IF('3b - EUR - conv.'!AI369=0,0,'3a - EUR - local'!AI369/'3b - EUR - conv.'!AI369)</f>
        <v>0</v>
      </c>
      <c r="AJ369" s="286">
        <f>IF('3b - EUR - conv.'!AJ369=0,0,'3a - EUR - local'!AJ369/'3b - EUR - conv.'!AJ369)</f>
        <v>0</v>
      </c>
      <c r="AK369" s="286">
        <f>IF('3b - EUR - conv.'!AK369=0,0,'3a - EUR - local'!AK369/'3b - EUR - conv.'!AK369)</f>
        <v>0</v>
      </c>
      <c r="AL369" s="286">
        <f>IF('3b - EUR - conv.'!AL369=0,0,'3a - EUR - local'!AL369/'3b - EUR - conv.'!AL369)</f>
        <v>0</v>
      </c>
      <c r="AM369" s="286">
        <f>IF('3b - EUR - conv.'!AM369=0,0,'3a - EUR - local'!AM369/'3b - EUR - conv.'!AM369)</f>
        <v>0</v>
      </c>
      <c r="AN369" s="286">
        <f>IF('3b - EUR - conv.'!AN369=0,0,'3a - EUR - local'!AN369/'3b - EUR - conv.'!AN369)</f>
        <v>0</v>
      </c>
      <c r="AO369" s="286">
        <f>IF('3b - EUR - conv.'!AO369=0,0,'3a - EUR - local'!AO369/'3b - EUR - conv.'!AO369)</f>
        <v>0</v>
      </c>
      <c r="AP369" s="286">
        <f>IF('3b - EUR - conv.'!AP369=0,0,'3a - EUR - local'!AP369/'3b - EUR - conv.'!AP369)</f>
        <v>0</v>
      </c>
      <c r="AQ369" s="349"/>
    </row>
    <row r="370" spans="1:43" customFormat="1" ht="15.75" outlineLevel="2">
      <c r="A370" s="211" t="str">
        <f>A350&amp;"."&amp;A367&amp;"."&amp;A351&amp;"."&amp;B370</f>
        <v>1.o.8.3</v>
      </c>
      <c r="B370">
        <v>3</v>
      </c>
      <c r="C370" t="str">
        <f>'1-GBP'!C370</f>
        <v/>
      </c>
      <c r="M370" s="286">
        <f>IF('3b - EUR - conv.'!M370=0,0,'3a - EUR - local'!M370/'3b - EUR - conv.'!M370)</f>
        <v>0</v>
      </c>
      <c r="N370" s="286">
        <f>IF('3b - EUR - conv.'!N370=0,0,'3a - EUR - local'!N370/'3b - EUR - conv.'!N370)</f>
        <v>0</v>
      </c>
      <c r="O370" s="286">
        <f>IF('3b - EUR - conv.'!O370=0,0,'3a - EUR - local'!O370/'3b - EUR - conv.'!O370)</f>
        <v>0</v>
      </c>
      <c r="P370" s="286">
        <f>IF('3b - EUR - conv.'!P370=0,0,'3a - EUR - local'!P370/'3b - EUR - conv.'!P370)</f>
        <v>0</v>
      </c>
      <c r="Q370" s="286">
        <f>IF('3b - EUR - conv.'!Q370=0,0,'3a - EUR - local'!Q370/'3b - EUR - conv.'!Q370)</f>
        <v>0</v>
      </c>
      <c r="R370" s="286">
        <f>IF('3b - EUR - conv.'!R370=0,0,'3a - EUR - local'!R370/'3b - EUR - conv.'!R370)</f>
        <v>0</v>
      </c>
      <c r="S370" s="286">
        <f>IF('3b - EUR - conv.'!S370=0,0,'3a - EUR - local'!S370/'3b - EUR - conv.'!S370)</f>
        <v>0</v>
      </c>
      <c r="T370" s="286">
        <f>IF('3b - EUR - conv.'!T370=0,0,'3a - EUR - local'!T370/'3b - EUR - conv.'!T370)</f>
        <v>0</v>
      </c>
      <c r="U370" s="286">
        <f>IF('3b - EUR - conv.'!U370=0,0,'3a - EUR - local'!U370/'3b - EUR - conv.'!U370)</f>
        <v>0</v>
      </c>
      <c r="V370" s="286">
        <f>IF('3b - EUR - conv.'!V370=0,0,'3a - EUR - local'!V370/'3b - EUR - conv.'!V370)</f>
        <v>0</v>
      </c>
      <c r="W370" s="286">
        <f>IF('3b - EUR - conv.'!W370=0,0,'3a - EUR - local'!W370/'3b - EUR - conv.'!W370)</f>
        <v>0</v>
      </c>
      <c r="X370" s="286">
        <f>IF('3b - EUR - conv.'!X370=0,0,'3a - EUR - local'!X370/'3b - EUR - conv.'!X370)</f>
        <v>0</v>
      </c>
      <c r="Y370" s="286">
        <f>IF('3b - EUR - conv.'!Y370=0,0,'3a - EUR - local'!Y370/'3b - EUR - conv.'!Y370)</f>
        <v>0</v>
      </c>
      <c r="Z370" s="286">
        <f>IF('3b - EUR - conv.'!Z370=0,0,'3a - EUR - local'!Z370/'3b - EUR - conv.'!Z370)</f>
        <v>0</v>
      </c>
      <c r="AA370" s="286">
        <f>IF('3b - EUR - conv.'!AA370=0,0,'3a - EUR - local'!AA370/'3b - EUR - conv.'!AA370)</f>
        <v>0</v>
      </c>
      <c r="AB370" s="286">
        <f>IF('3b - EUR - conv.'!AB370=0,0,'3a - EUR - local'!AB370/'3b - EUR - conv.'!AB370)</f>
        <v>0</v>
      </c>
      <c r="AC370" s="286">
        <f>IF('3b - EUR - conv.'!AC370=0,0,'3a - EUR - local'!AC370/'3b - EUR - conv.'!AC370)</f>
        <v>0</v>
      </c>
      <c r="AD370" s="286">
        <f>IF('3b - EUR - conv.'!AD370=0,0,'3a - EUR - local'!AD370/'3b - EUR - conv.'!AD370)</f>
        <v>0</v>
      </c>
      <c r="AE370" s="286">
        <f>IF('3b - EUR - conv.'!AE370=0,0,'3a - EUR - local'!AE370/'3b - EUR - conv.'!AE370)</f>
        <v>0</v>
      </c>
      <c r="AF370" s="286">
        <f>IF('3b - EUR - conv.'!AF370=0,0,'3a - EUR - local'!AF370/'3b - EUR - conv.'!AF370)</f>
        <v>0</v>
      </c>
      <c r="AG370" s="286">
        <f>IF('3b - EUR - conv.'!AG370=0,0,'3a - EUR - local'!AG370/'3b - EUR - conv.'!AG370)</f>
        <v>0</v>
      </c>
      <c r="AH370" s="286">
        <f>IF('3b - EUR - conv.'!AH370=0,0,'3a - EUR - local'!AH370/'3b - EUR - conv.'!AH370)</f>
        <v>0</v>
      </c>
      <c r="AI370" s="286">
        <f>IF('3b - EUR - conv.'!AI370=0,0,'3a - EUR - local'!AI370/'3b - EUR - conv.'!AI370)</f>
        <v>0</v>
      </c>
      <c r="AJ370" s="286">
        <f>IF('3b - EUR - conv.'!AJ370=0,0,'3a - EUR - local'!AJ370/'3b - EUR - conv.'!AJ370)</f>
        <v>0</v>
      </c>
      <c r="AK370" s="286">
        <f>IF('3b - EUR - conv.'!AK370=0,0,'3a - EUR - local'!AK370/'3b - EUR - conv.'!AK370)</f>
        <v>0</v>
      </c>
      <c r="AL370" s="286">
        <f>IF('3b - EUR - conv.'!AL370=0,0,'3a - EUR - local'!AL370/'3b - EUR - conv.'!AL370)</f>
        <v>0</v>
      </c>
      <c r="AM370" s="286">
        <f>IF('3b - EUR - conv.'!AM370=0,0,'3a - EUR - local'!AM370/'3b - EUR - conv.'!AM370)</f>
        <v>0</v>
      </c>
      <c r="AN370" s="286">
        <f>IF('3b - EUR - conv.'!AN370=0,0,'3a - EUR - local'!AN370/'3b - EUR - conv.'!AN370)</f>
        <v>0</v>
      </c>
      <c r="AO370" s="286">
        <f>IF('3b - EUR - conv.'!AO370=0,0,'3a - EUR - local'!AO370/'3b - EUR - conv.'!AO370)</f>
        <v>0</v>
      </c>
      <c r="AP370" s="286">
        <f>IF('3b - EUR - conv.'!AP370=0,0,'3a - EUR - local'!AP370/'3b - EUR - conv.'!AP370)</f>
        <v>0</v>
      </c>
      <c r="AQ370" s="349"/>
    </row>
    <row r="371" spans="1:43" customFormat="1" ht="15.75" outlineLevel="2">
      <c r="A371" s="211" t="str">
        <f>A350&amp;"."&amp;A367&amp;"."&amp;A351&amp;"."&amp;B371</f>
        <v>1.o.8.4</v>
      </c>
      <c r="B371">
        <v>4</v>
      </c>
      <c r="C371" t="str">
        <f>'1-GBP'!C371</f>
        <v/>
      </c>
      <c r="M371" s="286">
        <f>IF('3b - EUR - conv.'!M371=0,0,'3a - EUR - local'!M371/'3b - EUR - conv.'!M371)</f>
        <v>0</v>
      </c>
      <c r="N371" s="286">
        <f>IF('3b - EUR - conv.'!N371=0,0,'3a - EUR - local'!N371/'3b - EUR - conv.'!N371)</f>
        <v>0</v>
      </c>
      <c r="O371" s="286">
        <f>IF('3b - EUR - conv.'!O371=0,0,'3a - EUR - local'!O371/'3b - EUR - conv.'!O371)</f>
        <v>0</v>
      </c>
      <c r="P371" s="286">
        <f>IF('3b - EUR - conv.'!P371=0,0,'3a - EUR - local'!P371/'3b - EUR - conv.'!P371)</f>
        <v>0</v>
      </c>
      <c r="Q371" s="286">
        <f>IF('3b - EUR - conv.'!Q371=0,0,'3a - EUR - local'!Q371/'3b - EUR - conv.'!Q371)</f>
        <v>0</v>
      </c>
      <c r="R371" s="286">
        <f>IF('3b - EUR - conv.'!R371=0,0,'3a - EUR - local'!R371/'3b - EUR - conv.'!R371)</f>
        <v>0</v>
      </c>
      <c r="S371" s="286">
        <f>IF('3b - EUR - conv.'!S371=0,0,'3a - EUR - local'!S371/'3b - EUR - conv.'!S371)</f>
        <v>0</v>
      </c>
      <c r="T371" s="286">
        <f>IF('3b - EUR - conv.'!T371=0,0,'3a - EUR - local'!T371/'3b - EUR - conv.'!T371)</f>
        <v>0</v>
      </c>
      <c r="U371" s="286">
        <f>IF('3b - EUR - conv.'!U371=0,0,'3a - EUR - local'!U371/'3b - EUR - conv.'!U371)</f>
        <v>0</v>
      </c>
      <c r="V371" s="286">
        <f>IF('3b - EUR - conv.'!V371=0,0,'3a - EUR - local'!V371/'3b - EUR - conv.'!V371)</f>
        <v>0</v>
      </c>
      <c r="W371" s="286">
        <f>IF('3b - EUR - conv.'!W371=0,0,'3a - EUR - local'!W371/'3b - EUR - conv.'!W371)</f>
        <v>0</v>
      </c>
      <c r="X371" s="286">
        <f>IF('3b - EUR - conv.'!X371=0,0,'3a - EUR - local'!X371/'3b - EUR - conv.'!X371)</f>
        <v>0</v>
      </c>
      <c r="Y371" s="286">
        <f>IF('3b - EUR - conv.'!Y371=0,0,'3a - EUR - local'!Y371/'3b - EUR - conv.'!Y371)</f>
        <v>0</v>
      </c>
      <c r="Z371" s="286">
        <f>IF('3b - EUR - conv.'!Z371=0,0,'3a - EUR - local'!Z371/'3b - EUR - conv.'!Z371)</f>
        <v>0</v>
      </c>
      <c r="AA371" s="286">
        <f>IF('3b - EUR - conv.'!AA371=0,0,'3a - EUR - local'!AA371/'3b - EUR - conv.'!AA371)</f>
        <v>0</v>
      </c>
      <c r="AB371" s="286">
        <f>IF('3b - EUR - conv.'!AB371=0,0,'3a - EUR - local'!AB371/'3b - EUR - conv.'!AB371)</f>
        <v>0</v>
      </c>
      <c r="AC371" s="286">
        <f>IF('3b - EUR - conv.'!AC371=0,0,'3a - EUR - local'!AC371/'3b - EUR - conv.'!AC371)</f>
        <v>0</v>
      </c>
      <c r="AD371" s="286">
        <f>IF('3b - EUR - conv.'!AD371=0,0,'3a - EUR - local'!AD371/'3b - EUR - conv.'!AD371)</f>
        <v>0</v>
      </c>
      <c r="AE371" s="286">
        <f>IF('3b - EUR - conv.'!AE371=0,0,'3a - EUR - local'!AE371/'3b - EUR - conv.'!AE371)</f>
        <v>0</v>
      </c>
      <c r="AF371" s="286">
        <f>IF('3b - EUR - conv.'!AF371=0,0,'3a - EUR - local'!AF371/'3b - EUR - conv.'!AF371)</f>
        <v>0</v>
      </c>
      <c r="AG371" s="286">
        <f>IF('3b - EUR - conv.'!AG371=0,0,'3a - EUR - local'!AG371/'3b - EUR - conv.'!AG371)</f>
        <v>0</v>
      </c>
      <c r="AH371" s="286">
        <f>IF('3b - EUR - conv.'!AH371=0,0,'3a - EUR - local'!AH371/'3b - EUR - conv.'!AH371)</f>
        <v>0</v>
      </c>
      <c r="AI371" s="286">
        <f>IF('3b - EUR - conv.'!AI371=0,0,'3a - EUR - local'!AI371/'3b - EUR - conv.'!AI371)</f>
        <v>0</v>
      </c>
      <c r="AJ371" s="286">
        <f>IF('3b - EUR - conv.'!AJ371=0,0,'3a - EUR - local'!AJ371/'3b - EUR - conv.'!AJ371)</f>
        <v>0</v>
      </c>
      <c r="AK371" s="286">
        <f>IF('3b - EUR - conv.'!AK371=0,0,'3a - EUR - local'!AK371/'3b - EUR - conv.'!AK371)</f>
        <v>0</v>
      </c>
      <c r="AL371" s="286">
        <f>IF('3b - EUR - conv.'!AL371=0,0,'3a - EUR - local'!AL371/'3b - EUR - conv.'!AL371)</f>
        <v>0</v>
      </c>
      <c r="AM371" s="286">
        <f>IF('3b - EUR - conv.'!AM371=0,0,'3a - EUR - local'!AM371/'3b - EUR - conv.'!AM371)</f>
        <v>0</v>
      </c>
      <c r="AN371" s="286">
        <f>IF('3b - EUR - conv.'!AN371=0,0,'3a - EUR - local'!AN371/'3b - EUR - conv.'!AN371)</f>
        <v>0</v>
      </c>
      <c r="AO371" s="286">
        <f>IF('3b - EUR - conv.'!AO371=0,0,'3a - EUR - local'!AO371/'3b - EUR - conv.'!AO371)</f>
        <v>0</v>
      </c>
      <c r="AP371" s="286">
        <f>IF('3b - EUR - conv.'!AP371=0,0,'3a - EUR - local'!AP371/'3b - EUR - conv.'!AP371)</f>
        <v>0</v>
      </c>
      <c r="AQ371" s="349"/>
    </row>
    <row r="372" spans="1:43" customFormat="1" ht="15.75" outlineLevel="2">
      <c r="A372" s="211" t="str">
        <f>A350&amp;"."&amp;A367&amp;"."&amp;A351&amp;"."&amp;B372</f>
        <v>1.o.8.5</v>
      </c>
      <c r="B372">
        <v>5</v>
      </c>
      <c r="C372" t="str">
        <f>'1-GBP'!C372</f>
        <v/>
      </c>
      <c r="M372" s="286">
        <f>IF('3b - EUR - conv.'!M372=0,0,'3a - EUR - local'!M372/'3b - EUR - conv.'!M372)</f>
        <v>0</v>
      </c>
      <c r="N372" s="286">
        <f>IF('3b - EUR - conv.'!N372=0,0,'3a - EUR - local'!N372/'3b - EUR - conv.'!N372)</f>
        <v>0</v>
      </c>
      <c r="O372" s="286">
        <f>IF('3b - EUR - conv.'!O372=0,0,'3a - EUR - local'!O372/'3b - EUR - conv.'!O372)</f>
        <v>0</v>
      </c>
      <c r="P372" s="286">
        <f>IF('3b - EUR - conv.'!P372=0,0,'3a - EUR - local'!P372/'3b - EUR - conv.'!P372)</f>
        <v>0</v>
      </c>
      <c r="Q372" s="286">
        <f>IF('3b - EUR - conv.'!Q372=0,0,'3a - EUR - local'!Q372/'3b - EUR - conv.'!Q372)</f>
        <v>0</v>
      </c>
      <c r="R372" s="286">
        <f>IF('3b - EUR - conv.'!R372=0,0,'3a - EUR - local'!R372/'3b - EUR - conv.'!R372)</f>
        <v>0</v>
      </c>
      <c r="S372" s="286">
        <f>IF('3b - EUR - conv.'!S372=0,0,'3a - EUR - local'!S372/'3b - EUR - conv.'!S372)</f>
        <v>0</v>
      </c>
      <c r="T372" s="286">
        <f>IF('3b - EUR - conv.'!T372=0,0,'3a - EUR - local'!T372/'3b - EUR - conv.'!T372)</f>
        <v>0</v>
      </c>
      <c r="U372" s="286">
        <f>IF('3b - EUR - conv.'!U372=0,0,'3a - EUR - local'!U372/'3b - EUR - conv.'!U372)</f>
        <v>0</v>
      </c>
      <c r="V372" s="286">
        <f>IF('3b - EUR - conv.'!V372=0,0,'3a - EUR - local'!V372/'3b - EUR - conv.'!V372)</f>
        <v>0</v>
      </c>
      <c r="W372" s="286">
        <f>IF('3b - EUR - conv.'!W372=0,0,'3a - EUR - local'!W372/'3b - EUR - conv.'!W372)</f>
        <v>0</v>
      </c>
      <c r="X372" s="286">
        <f>IF('3b - EUR - conv.'!X372=0,0,'3a - EUR - local'!X372/'3b - EUR - conv.'!X372)</f>
        <v>0</v>
      </c>
      <c r="Y372" s="286">
        <f>IF('3b - EUR - conv.'!Y372=0,0,'3a - EUR - local'!Y372/'3b - EUR - conv.'!Y372)</f>
        <v>0</v>
      </c>
      <c r="Z372" s="286">
        <f>IF('3b - EUR - conv.'!Z372=0,0,'3a - EUR - local'!Z372/'3b - EUR - conv.'!Z372)</f>
        <v>0</v>
      </c>
      <c r="AA372" s="286">
        <f>IF('3b - EUR - conv.'!AA372=0,0,'3a - EUR - local'!AA372/'3b - EUR - conv.'!AA372)</f>
        <v>0</v>
      </c>
      <c r="AB372" s="286">
        <f>IF('3b - EUR - conv.'!AB372=0,0,'3a - EUR - local'!AB372/'3b - EUR - conv.'!AB372)</f>
        <v>0</v>
      </c>
      <c r="AC372" s="286">
        <f>IF('3b - EUR - conv.'!AC372=0,0,'3a - EUR - local'!AC372/'3b - EUR - conv.'!AC372)</f>
        <v>0</v>
      </c>
      <c r="AD372" s="286">
        <f>IF('3b - EUR - conv.'!AD372=0,0,'3a - EUR - local'!AD372/'3b - EUR - conv.'!AD372)</f>
        <v>0</v>
      </c>
      <c r="AE372" s="286">
        <f>IF('3b - EUR - conv.'!AE372=0,0,'3a - EUR - local'!AE372/'3b - EUR - conv.'!AE372)</f>
        <v>0</v>
      </c>
      <c r="AF372" s="286">
        <f>IF('3b - EUR - conv.'!AF372=0,0,'3a - EUR - local'!AF372/'3b - EUR - conv.'!AF372)</f>
        <v>0</v>
      </c>
      <c r="AG372" s="286">
        <f>IF('3b - EUR - conv.'!AG372=0,0,'3a - EUR - local'!AG372/'3b - EUR - conv.'!AG372)</f>
        <v>0</v>
      </c>
      <c r="AH372" s="286">
        <f>IF('3b - EUR - conv.'!AH372=0,0,'3a - EUR - local'!AH372/'3b - EUR - conv.'!AH372)</f>
        <v>0</v>
      </c>
      <c r="AI372" s="286">
        <f>IF('3b - EUR - conv.'!AI372=0,0,'3a - EUR - local'!AI372/'3b - EUR - conv.'!AI372)</f>
        <v>0</v>
      </c>
      <c r="AJ372" s="286">
        <f>IF('3b - EUR - conv.'!AJ372=0,0,'3a - EUR - local'!AJ372/'3b - EUR - conv.'!AJ372)</f>
        <v>0</v>
      </c>
      <c r="AK372" s="286">
        <f>IF('3b - EUR - conv.'!AK372=0,0,'3a - EUR - local'!AK372/'3b - EUR - conv.'!AK372)</f>
        <v>0</v>
      </c>
      <c r="AL372" s="286">
        <f>IF('3b - EUR - conv.'!AL372=0,0,'3a - EUR - local'!AL372/'3b - EUR - conv.'!AL372)</f>
        <v>0</v>
      </c>
      <c r="AM372" s="286">
        <f>IF('3b - EUR - conv.'!AM372=0,0,'3a - EUR - local'!AM372/'3b - EUR - conv.'!AM372)</f>
        <v>0</v>
      </c>
      <c r="AN372" s="286">
        <f>IF('3b - EUR - conv.'!AN372=0,0,'3a - EUR - local'!AN372/'3b - EUR - conv.'!AN372)</f>
        <v>0</v>
      </c>
      <c r="AO372" s="286">
        <f>IF('3b - EUR - conv.'!AO372=0,0,'3a - EUR - local'!AO372/'3b - EUR - conv.'!AO372)</f>
        <v>0</v>
      </c>
      <c r="AP372" s="286">
        <f>IF('3b - EUR - conv.'!AP372=0,0,'3a - EUR - local'!AP372/'3b - EUR - conv.'!AP372)</f>
        <v>0</v>
      </c>
      <c r="AQ372" s="349"/>
    </row>
    <row r="373" spans="1:43" customFormat="1" ht="15.75" outlineLevel="2">
      <c r="A373" s="211" t="str">
        <f>A350&amp;"."&amp;A367&amp;"."&amp;A351&amp;"."&amp;B373</f>
        <v>1.o.8.6</v>
      </c>
      <c r="B373">
        <v>6</v>
      </c>
      <c r="C373" t="str">
        <f>'1-GBP'!C373</f>
        <v/>
      </c>
      <c r="M373" s="286">
        <f>IF('3b - EUR - conv.'!M373=0,0,'3a - EUR - local'!M373/'3b - EUR - conv.'!M373)</f>
        <v>0</v>
      </c>
      <c r="N373" s="286">
        <f>IF('3b - EUR - conv.'!N373=0,0,'3a - EUR - local'!N373/'3b - EUR - conv.'!N373)</f>
        <v>0</v>
      </c>
      <c r="O373" s="286">
        <f>IF('3b - EUR - conv.'!O373=0,0,'3a - EUR - local'!O373/'3b - EUR - conv.'!O373)</f>
        <v>0</v>
      </c>
      <c r="P373" s="286">
        <f>IF('3b - EUR - conv.'!P373=0,0,'3a - EUR - local'!P373/'3b - EUR - conv.'!P373)</f>
        <v>0</v>
      </c>
      <c r="Q373" s="286">
        <f>IF('3b - EUR - conv.'!Q373=0,0,'3a - EUR - local'!Q373/'3b - EUR - conv.'!Q373)</f>
        <v>0</v>
      </c>
      <c r="R373" s="286">
        <f>IF('3b - EUR - conv.'!R373=0,0,'3a - EUR - local'!R373/'3b - EUR - conv.'!R373)</f>
        <v>0</v>
      </c>
      <c r="S373" s="286">
        <f>IF('3b - EUR - conv.'!S373=0,0,'3a - EUR - local'!S373/'3b - EUR - conv.'!S373)</f>
        <v>0</v>
      </c>
      <c r="T373" s="286">
        <f>IF('3b - EUR - conv.'!T373=0,0,'3a - EUR - local'!T373/'3b - EUR - conv.'!T373)</f>
        <v>0</v>
      </c>
      <c r="U373" s="286">
        <f>IF('3b - EUR - conv.'!U373=0,0,'3a - EUR - local'!U373/'3b - EUR - conv.'!U373)</f>
        <v>0</v>
      </c>
      <c r="V373" s="286">
        <f>IF('3b - EUR - conv.'!V373=0,0,'3a - EUR - local'!V373/'3b - EUR - conv.'!V373)</f>
        <v>0</v>
      </c>
      <c r="W373" s="286">
        <f>IF('3b - EUR - conv.'!W373=0,0,'3a - EUR - local'!W373/'3b - EUR - conv.'!W373)</f>
        <v>0</v>
      </c>
      <c r="X373" s="286">
        <f>IF('3b - EUR - conv.'!X373=0,0,'3a - EUR - local'!X373/'3b - EUR - conv.'!X373)</f>
        <v>0</v>
      </c>
      <c r="Y373" s="286">
        <f>IF('3b - EUR - conv.'!Y373=0,0,'3a - EUR - local'!Y373/'3b - EUR - conv.'!Y373)</f>
        <v>0</v>
      </c>
      <c r="Z373" s="286">
        <f>IF('3b - EUR - conv.'!Z373=0,0,'3a - EUR - local'!Z373/'3b - EUR - conv.'!Z373)</f>
        <v>0</v>
      </c>
      <c r="AA373" s="286">
        <f>IF('3b - EUR - conv.'!AA373=0,0,'3a - EUR - local'!AA373/'3b - EUR - conv.'!AA373)</f>
        <v>0</v>
      </c>
      <c r="AB373" s="286">
        <f>IF('3b - EUR - conv.'!AB373=0,0,'3a - EUR - local'!AB373/'3b - EUR - conv.'!AB373)</f>
        <v>0</v>
      </c>
      <c r="AC373" s="286">
        <f>IF('3b - EUR - conv.'!AC373=0,0,'3a - EUR - local'!AC373/'3b - EUR - conv.'!AC373)</f>
        <v>0</v>
      </c>
      <c r="AD373" s="286">
        <f>IF('3b - EUR - conv.'!AD373=0,0,'3a - EUR - local'!AD373/'3b - EUR - conv.'!AD373)</f>
        <v>0</v>
      </c>
      <c r="AE373" s="286">
        <f>IF('3b - EUR - conv.'!AE373=0,0,'3a - EUR - local'!AE373/'3b - EUR - conv.'!AE373)</f>
        <v>0</v>
      </c>
      <c r="AF373" s="286">
        <f>IF('3b - EUR - conv.'!AF373=0,0,'3a - EUR - local'!AF373/'3b - EUR - conv.'!AF373)</f>
        <v>0</v>
      </c>
      <c r="AG373" s="286">
        <f>IF('3b - EUR - conv.'!AG373=0,0,'3a - EUR - local'!AG373/'3b - EUR - conv.'!AG373)</f>
        <v>0</v>
      </c>
      <c r="AH373" s="286">
        <f>IF('3b - EUR - conv.'!AH373=0,0,'3a - EUR - local'!AH373/'3b - EUR - conv.'!AH373)</f>
        <v>0</v>
      </c>
      <c r="AI373" s="286">
        <f>IF('3b - EUR - conv.'!AI373=0,0,'3a - EUR - local'!AI373/'3b - EUR - conv.'!AI373)</f>
        <v>0</v>
      </c>
      <c r="AJ373" s="286">
        <f>IF('3b - EUR - conv.'!AJ373=0,0,'3a - EUR - local'!AJ373/'3b - EUR - conv.'!AJ373)</f>
        <v>0</v>
      </c>
      <c r="AK373" s="286">
        <f>IF('3b - EUR - conv.'!AK373=0,0,'3a - EUR - local'!AK373/'3b - EUR - conv.'!AK373)</f>
        <v>0</v>
      </c>
      <c r="AL373" s="286">
        <f>IF('3b - EUR - conv.'!AL373=0,0,'3a - EUR - local'!AL373/'3b - EUR - conv.'!AL373)</f>
        <v>0</v>
      </c>
      <c r="AM373" s="286">
        <f>IF('3b - EUR - conv.'!AM373=0,0,'3a - EUR - local'!AM373/'3b - EUR - conv.'!AM373)</f>
        <v>0</v>
      </c>
      <c r="AN373" s="286">
        <f>IF('3b - EUR - conv.'!AN373=0,0,'3a - EUR - local'!AN373/'3b - EUR - conv.'!AN373)</f>
        <v>0</v>
      </c>
      <c r="AO373" s="286">
        <f>IF('3b - EUR - conv.'!AO373=0,0,'3a - EUR - local'!AO373/'3b - EUR - conv.'!AO373)</f>
        <v>0</v>
      </c>
      <c r="AP373" s="286">
        <f>IF('3b - EUR - conv.'!AP373=0,0,'3a - EUR - local'!AP373/'3b - EUR - conv.'!AP373)</f>
        <v>0</v>
      </c>
      <c r="AQ373" s="349"/>
    </row>
    <row r="374" spans="1:43" customFormat="1" ht="15.75" outlineLevel="2">
      <c r="A374" s="211" t="str">
        <f>A350&amp;"."&amp;A367&amp;"."&amp;A351&amp;"."&amp;B374</f>
        <v>1.o.8.7</v>
      </c>
      <c r="B374">
        <v>7</v>
      </c>
      <c r="C374" t="str">
        <f>'1-GBP'!C374</f>
        <v/>
      </c>
      <c r="M374" s="286">
        <f>IF('3b - EUR - conv.'!M374=0,0,'3a - EUR - local'!M374/'3b - EUR - conv.'!M374)</f>
        <v>0</v>
      </c>
      <c r="N374" s="286">
        <f>IF('3b - EUR - conv.'!N374=0,0,'3a - EUR - local'!N374/'3b - EUR - conv.'!N374)</f>
        <v>0</v>
      </c>
      <c r="O374" s="286">
        <f>IF('3b - EUR - conv.'!O374=0,0,'3a - EUR - local'!O374/'3b - EUR - conv.'!O374)</f>
        <v>0</v>
      </c>
      <c r="P374" s="286">
        <f>IF('3b - EUR - conv.'!P374=0,0,'3a - EUR - local'!P374/'3b - EUR - conv.'!P374)</f>
        <v>0</v>
      </c>
      <c r="Q374" s="286">
        <f>IF('3b - EUR - conv.'!Q374=0,0,'3a - EUR - local'!Q374/'3b - EUR - conv.'!Q374)</f>
        <v>0</v>
      </c>
      <c r="R374" s="286">
        <f>IF('3b - EUR - conv.'!R374=0,0,'3a - EUR - local'!R374/'3b - EUR - conv.'!R374)</f>
        <v>0</v>
      </c>
      <c r="S374" s="286">
        <f>IF('3b - EUR - conv.'!S374=0,0,'3a - EUR - local'!S374/'3b - EUR - conv.'!S374)</f>
        <v>0</v>
      </c>
      <c r="T374" s="286">
        <f>IF('3b - EUR - conv.'!T374=0,0,'3a - EUR - local'!T374/'3b - EUR - conv.'!T374)</f>
        <v>0</v>
      </c>
      <c r="U374" s="286">
        <f>IF('3b - EUR - conv.'!U374=0,0,'3a - EUR - local'!U374/'3b - EUR - conv.'!U374)</f>
        <v>0</v>
      </c>
      <c r="V374" s="286">
        <f>IF('3b - EUR - conv.'!V374=0,0,'3a - EUR - local'!V374/'3b - EUR - conv.'!V374)</f>
        <v>0</v>
      </c>
      <c r="W374" s="286">
        <f>IF('3b - EUR - conv.'!W374=0,0,'3a - EUR - local'!W374/'3b - EUR - conv.'!W374)</f>
        <v>0</v>
      </c>
      <c r="X374" s="286">
        <f>IF('3b - EUR - conv.'!X374=0,0,'3a - EUR - local'!X374/'3b - EUR - conv.'!X374)</f>
        <v>0</v>
      </c>
      <c r="Y374" s="286">
        <f>IF('3b - EUR - conv.'!Y374=0,0,'3a - EUR - local'!Y374/'3b - EUR - conv.'!Y374)</f>
        <v>0</v>
      </c>
      <c r="Z374" s="286">
        <f>IF('3b - EUR - conv.'!Z374=0,0,'3a - EUR - local'!Z374/'3b - EUR - conv.'!Z374)</f>
        <v>0</v>
      </c>
      <c r="AA374" s="286">
        <f>IF('3b - EUR - conv.'!AA374=0,0,'3a - EUR - local'!AA374/'3b - EUR - conv.'!AA374)</f>
        <v>0</v>
      </c>
      <c r="AB374" s="286">
        <f>IF('3b - EUR - conv.'!AB374=0,0,'3a - EUR - local'!AB374/'3b - EUR - conv.'!AB374)</f>
        <v>0</v>
      </c>
      <c r="AC374" s="286">
        <f>IF('3b - EUR - conv.'!AC374=0,0,'3a - EUR - local'!AC374/'3b - EUR - conv.'!AC374)</f>
        <v>0</v>
      </c>
      <c r="AD374" s="286">
        <f>IF('3b - EUR - conv.'!AD374=0,0,'3a - EUR - local'!AD374/'3b - EUR - conv.'!AD374)</f>
        <v>0</v>
      </c>
      <c r="AE374" s="286">
        <f>IF('3b - EUR - conv.'!AE374=0,0,'3a - EUR - local'!AE374/'3b - EUR - conv.'!AE374)</f>
        <v>0</v>
      </c>
      <c r="AF374" s="286">
        <f>IF('3b - EUR - conv.'!AF374=0,0,'3a - EUR - local'!AF374/'3b - EUR - conv.'!AF374)</f>
        <v>0</v>
      </c>
      <c r="AG374" s="286">
        <f>IF('3b - EUR - conv.'!AG374=0,0,'3a - EUR - local'!AG374/'3b - EUR - conv.'!AG374)</f>
        <v>0</v>
      </c>
      <c r="AH374" s="286">
        <f>IF('3b - EUR - conv.'!AH374=0,0,'3a - EUR - local'!AH374/'3b - EUR - conv.'!AH374)</f>
        <v>0</v>
      </c>
      <c r="AI374" s="286">
        <f>IF('3b - EUR - conv.'!AI374=0,0,'3a - EUR - local'!AI374/'3b - EUR - conv.'!AI374)</f>
        <v>0</v>
      </c>
      <c r="AJ374" s="286">
        <f>IF('3b - EUR - conv.'!AJ374=0,0,'3a - EUR - local'!AJ374/'3b - EUR - conv.'!AJ374)</f>
        <v>0</v>
      </c>
      <c r="AK374" s="286">
        <f>IF('3b - EUR - conv.'!AK374=0,0,'3a - EUR - local'!AK374/'3b - EUR - conv.'!AK374)</f>
        <v>0</v>
      </c>
      <c r="AL374" s="286">
        <f>IF('3b - EUR - conv.'!AL374=0,0,'3a - EUR - local'!AL374/'3b - EUR - conv.'!AL374)</f>
        <v>0</v>
      </c>
      <c r="AM374" s="286">
        <f>IF('3b - EUR - conv.'!AM374=0,0,'3a - EUR - local'!AM374/'3b - EUR - conv.'!AM374)</f>
        <v>0</v>
      </c>
      <c r="AN374" s="286">
        <f>IF('3b - EUR - conv.'!AN374=0,0,'3a - EUR - local'!AN374/'3b - EUR - conv.'!AN374)</f>
        <v>0</v>
      </c>
      <c r="AO374" s="286">
        <f>IF('3b - EUR - conv.'!AO374=0,0,'3a - EUR - local'!AO374/'3b - EUR - conv.'!AO374)</f>
        <v>0</v>
      </c>
      <c r="AP374" s="286">
        <f>IF('3b - EUR - conv.'!AP374=0,0,'3a - EUR - local'!AP374/'3b - EUR - conv.'!AP374)</f>
        <v>0</v>
      </c>
      <c r="AQ374" s="349"/>
    </row>
    <row r="375" spans="1:43" customFormat="1" ht="15.75" outlineLevel="2">
      <c r="A375" s="211" t="str">
        <f>A350&amp;"."&amp;A367&amp;"."&amp;A351&amp;"."&amp;B375</f>
        <v>1.o.8.8</v>
      </c>
      <c r="B375">
        <v>8</v>
      </c>
      <c r="C375" t="str">
        <f>'1-GBP'!C375</f>
        <v/>
      </c>
      <c r="M375" s="286">
        <f>IF('3b - EUR - conv.'!M375=0,0,'3a - EUR - local'!M375/'3b - EUR - conv.'!M375)</f>
        <v>0</v>
      </c>
      <c r="N375" s="286">
        <f>IF('3b - EUR - conv.'!N375=0,0,'3a - EUR - local'!N375/'3b - EUR - conv.'!N375)</f>
        <v>0</v>
      </c>
      <c r="O375" s="286">
        <f>IF('3b - EUR - conv.'!O375=0,0,'3a - EUR - local'!O375/'3b - EUR - conv.'!O375)</f>
        <v>0</v>
      </c>
      <c r="P375" s="286">
        <f>IF('3b - EUR - conv.'!P375=0,0,'3a - EUR - local'!P375/'3b - EUR - conv.'!P375)</f>
        <v>0</v>
      </c>
      <c r="Q375" s="286">
        <f>IF('3b - EUR - conv.'!Q375=0,0,'3a - EUR - local'!Q375/'3b - EUR - conv.'!Q375)</f>
        <v>0</v>
      </c>
      <c r="R375" s="286">
        <f>IF('3b - EUR - conv.'!R375=0,0,'3a - EUR - local'!R375/'3b - EUR - conv.'!R375)</f>
        <v>0</v>
      </c>
      <c r="S375" s="286">
        <f>IF('3b - EUR - conv.'!S375=0,0,'3a - EUR - local'!S375/'3b - EUR - conv.'!S375)</f>
        <v>0</v>
      </c>
      <c r="T375" s="286">
        <f>IF('3b - EUR - conv.'!T375=0,0,'3a - EUR - local'!T375/'3b - EUR - conv.'!T375)</f>
        <v>0</v>
      </c>
      <c r="U375" s="286">
        <f>IF('3b - EUR - conv.'!U375=0,0,'3a - EUR - local'!U375/'3b - EUR - conv.'!U375)</f>
        <v>0</v>
      </c>
      <c r="V375" s="286">
        <f>IF('3b - EUR - conv.'!V375=0,0,'3a - EUR - local'!V375/'3b - EUR - conv.'!V375)</f>
        <v>0</v>
      </c>
      <c r="W375" s="286">
        <f>IF('3b - EUR - conv.'!W375=0,0,'3a - EUR - local'!W375/'3b - EUR - conv.'!W375)</f>
        <v>0</v>
      </c>
      <c r="X375" s="286">
        <f>IF('3b - EUR - conv.'!X375=0,0,'3a - EUR - local'!X375/'3b - EUR - conv.'!X375)</f>
        <v>0</v>
      </c>
      <c r="Y375" s="286">
        <f>IF('3b - EUR - conv.'!Y375=0,0,'3a - EUR - local'!Y375/'3b - EUR - conv.'!Y375)</f>
        <v>0</v>
      </c>
      <c r="Z375" s="286">
        <f>IF('3b - EUR - conv.'!Z375=0,0,'3a - EUR - local'!Z375/'3b - EUR - conv.'!Z375)</f>
        <v>0</v>
      </c>
      <c r="AA375" s="286">
        <f>IF('3b - EUR - conv.'!AA375=0,0,'3a - EUR - local'!AA375/'3b - EUR - conv.'!AA375)</f>
        <v>0</v>
      </c>
      <c r="AB375" s="286">
        <f>IF('3b - EUR - conv.'!AB375=0,0,'3a - EUR - local'!AB375/'3b - EUR - conv.'!AB375)</f>
        <v>0</v>
      </c>
      <c r="AC375" s="286">
        <f>IF('3b - EUR - conv.'!AC375=0,0,'3a - EUR - local'!AC375/'3b - EUR - conv.'!AC375)</f>
        <v>0</v>
      </c>
      <c r="AD375" s="286">
        <f>IF('3b - EUR - conv.'!AD375=0,0,'3a - EUR - local'!AD375/'3b - EUR - conv.'!AD375)</f>
        <v>0</v>
      </c>
      <c r="AE375" s="286">
        <f>IF('3b - EUR - conv.'!AE375=0,0,'3a - EUR - local'!AE375/'3b - EUR - conv.'!AE375)</f>
        <v>0</v>
      </c>
      <c r="AF375" s="286">
        <f>IF('3b - EUR - conv.'!AF375=0,0,'3a - EUR - local'!AF375/'3b - EUR - conv.'!AF375)</f>
        <v>0</v>
      </c>
      <c r="AG375" s="286">
        <f>IF('3b - EUR - conv.'!AG375=0,0,'3a - EUR - local'!AG375/'3b - EUR - conv.'!AG375)</f>
        <v>0</v>
      </c>
      <c r="AH375" s="286">
        <f>IF('3b - EUR - conv.'!AH375=0,0,'3a - EUR - local'!AH375/'3b - EUR - conv.'!AH375)</f>
        <v>0</v>
      </c>
      <c r="AI375" s="286">
        <f>IF('3b - EUR - conv.'!AI375=0,0,'3a - EUR - local'!AI375/'3b - EUR - conv.'!AI375)</f>
        <v>0</v>
      </c>
      <c r="AJ375" s="286">
        <f>IF('3b - EUR - conv.'!AJ375=0,0,'3a - EUR - local'!AJ375/'3b - EUR - conv.'!AJ375)</f>
        <v>0</v>
      </c>
      <c r="AK375" s="286">
        <f>IF('3b - EUR - conv.'!AK375=0,0,'3a - EUR - local'!AK375/'3b - EUR - conv.'!AK375)</f>
        <v>0</v>
      </c>
      <c r="AL375" s="286">
        <f>IF('3b - EUR - conv.'!AL375=0,0,'3a - EUR - local'!AL375/'3b - EUR - conv.'!AL375)</f>
        <v>0</v>
      </c>
      <c r="AM375" s="286">
        <f>IF('3b - EUR - conv.'!AM375=0,0,'3a - EUR - local'!AM375/'3b - EUR - conv.'!AM375)</f>
        <v>0</v>
      </c>
      <c r="AN375" s="286">
        <f>IF('3b - EUR - conv.'!AN375=0,0,'3a - EUR - local'!AN375/'3b - EUR - conv.'!AN375)</f>
        <v>0</v>
      </c>
      <c r="AO375" s="286">
        <f>IF('3b - EUR - conv.'!AO375=0,0,'3a - EUR - local'!AO375/'3b - EUR - conv.'!AO375)</f>
        <v>0</v>
      </c>
      <c r="AP375" s="286">
        <f>IF('3b - EUR - conv.'!AP375=0,0,'3a - EUR - local'!AP375/'3b - EUR - conv.'!AP375)</f>
        <v>0</v>
      </c>
      <c r="AQ375" s="349"/>
    </row>
    <row r="376" spans="1:43" customFormat="1" ht="15.75" outlineLevel="2">
      <c r="A376" s="211" t="str">
        <f>A350&amp;"."&amp;A367&amp;"."&amp;A351&amp;"."&amp;B376</f>
        <v>1.o.8.9</v>
      </c>
      <c r="B376">
        <v>9</v>
      </c>
      <c r="C376" t="str">
        <f>'1-GBP'!C376</f>
        <v/>
      </c>
      <c r="M376" s="286">
        <f>IF('3b - EUR - conv.'!M376=0,0,'3a - EUR - local'!M376/'3b - EUR - conv.'!M376)</f>
        <v>0</v>
      </c>
      <c r="N376" s="286">
        <f>IF('3b - EUR - conv.'!N376=0,0,'3a - EUR - local'!N376/'3b - EUR - conv.'!N376)</f>
        <v>0</v>
      </c>
      <c r="O376" s="286">
        <f>IF('3b - EUR - conv.'!O376=0,0,'3a - EUR - local'!O376/'3b - EUR - conv.'!O376)</f>
        <v>0</v>
      </c>
      <c r="P376" s="286">
        <f>IF('3b - EUR - conv.'!P376=0,0,'3a - EUR - local'!P376/'3b - EUR - conv.'!P376)</f>
        <v>0</v>
      </c>
      <c r="Q376" s="286">
        <f>IF('3b - EUR - conv.'!Q376=0,0,'3a - EUR - local'!Q376/'3b - EUR - conv.'!Q376)</f>
        <v>0</v>
      </c>
      <c r="R376" s="286">
        <f>IF('3b - EUR - conv.'!R376=0,0,'3a - EUR - local'!R376/'3b - EUR - conv.'!R376)</f>
        <v>0</v>
      </c>
      <c r="S376" s="286">
        <f>IF('3b - EUR - conv.'!S376=0,0,'3a - EUR - local'!S376/'3b - EUR - conv.'!S376)</f>
        <v>0</v>
      </c>
      <c r="T376" s="286">
        <f>IF('3b - EUR - conv.'!T376=0,0,'3a - EUR - local'!T376/'3b - EUR - conv.'!T376)</f>
        <v>0</v>
      </c>
      <c r="U376" s="286">
        <f>IF('3b - EUR - conv.'!U376=0,0,'3a - EUR - local'!U376/'3b - EUR - conv.'!U376)</f>
        <v>0</v>
      </c>
      <c r="V376" s="286">
        <f>IF('3b - EUR - conv.'!V376=0,0,'3a - EUR - local'!V376/'3b - EUR - conv.'!V376)</f>
        <v>0</v>
      </c>
      <c r="W376" s="286">
        <f>IF('3b - EUR - conv.'!W376=0,0,'3a - EUR - local'!W376/'3b - EUR - conv.'!W376)</f>
        <v>0</v>
      </c>
      <c r="X376" s="286">
        <f>IF('3b - EUR - conv.'!X376=0,0,'3a - EUR - local'!X376/'3b - EUR - conv.'!X376)</f>
        <v>0</v>
      </c>
      <c r="Y376" s="286">
        <f>IF('3b - EUR - conv.'!Y376=0,0,'3a - EUR - local'!Y376/'3b - EUR - conv.'!Y376)</f>
        <v>0</v>
      </c>
      <c r="Z376" s="286">
        <f>IF('3b - EUR - conv.'!Z376=0,0,'3a - EUR - local'!Z376/'3b - EUR - conv.'!Z376)</f>
        <v>0</v>
      </c>
      <c r="AA376" s="286">
        <f>IF('3b - EUR - conv.'!AA376=0,0,'3a - EUR - local'!AA376/'3b - EUR - conv.'!AA376)</f>
        <v>0</v>
      </c>
      <c r="AB376" s="286">
        <f>IF('3b - EUR - conv.'!AB376=0,0,'3a - EUR - local'!AB376/'3b - EUR - conv.'!AB376)</f>
        <v>0</v>
      </c>
      <c r="AC376" s="286">
        <f>IF('3b - EUR - conv.'!AC376=0,0,'3a - EUR - local'!AC376/'3b - EUR - conv.'!AC376)</f>
        <v>0</v>
      </c>
      <c r="AD376" s="286">
        <f>IF('3b - EUR - conv.'!AD376=0,0,'3a - EUR - local'!AD376/'3b - EUR - conv.'!AD376)</f>
        <v>0</v>
      </c>
      <c r="AE376" s="286">
        <f>IF('3b - EUR - conv.'!AE376=0,0,'3a - EUR - local'!AE376/'3b - EUR - conv.'!AE376)</f>
        <v>0</v>
      </c>
      <c r="AF376" s="286">
        <f>IF('3b - EUR - conv.'!AF376=0,0,'3a - EUR - local'!AF376/'3b - EUR - conv.'!AF376)</f>
        <v>0</v>
      </c>
      <c r="AG376" s="286">
        <f>IF('3b - EUR - conv.'!AG376=0,0,'3a - EUR - local'!AG376/'3b - EUR - conv.'!AG376)</f>
        <v>0</v>
      </c>
      <c r="AH376" s="286">
        <f>IF('3b - EUR - conv.'!AH376=0,0,'3a - EUR - local'!AH376/'3b - EUR - conv.'!AH376)</f>
        <v>0</v>
      </c>
      <c r="AI376" s="286">
        <f>IF('3b - EUR - conv.'!AI376=0,0,'3a - EUR - local'!AI376/'3b - EUR - conv.'!AI376)</f>
        <v>0</v>
      </c>
      <c r="AJ376" s="286">
        <f>IF('3b - EUR - conv.'!AJ376=0,0,'3a - EUR - local'!AJ376/'3b - EUR - conv.'!AJ376)</f>
        <v>0</v>
      </c>
      <c r="AK376" s="286">
        <f>IF('3b - EUR - conv.'!AK376=0,0,'3a - EUR - local'!AK376/'3b - EUR - conv.'!AK376)</f>
        <v>0</v>
      </c>
      <c r="AL376" s="286">
        <f>IF('3b - EUR - conv.'!AL376=0,0,'3a - EUR - local'!AL376/'3b - EUR - conv.'!AL376)</f>
        <v>0</v>
      </c>
      <c r="AM376" s="286">
        <f>IF('3b - EUR - conv.'!AM376=0,0,'3a - EUR - local'!AM376/'3b - EUR - conv.'!AM376)</f>
        <v>0</v>
      </c>
      <c r="AN376" s="286">
        <f>IF('3b - EUR - conv.'!AN376=0,0,'3a - EUR - local'!AN376/'3b - EUR - conv.'!AN376)</f>
        <v>0</v>
      </c>
      <c r="AO376" s="286">
        <f>IF('3b - EUR - conv.'!AO376=0,0,'3a - EUR - local'!AO376/'3b - EUR - conv.'!AO376)</f>
        <v>0</v>
      </c>
      <c r="AP376" s="286">
        <f>IF('3b - EUR - conv.'!AP376=0,0,'3a - EUR - local'!AP376/'3b - EUR - conv.'!AP376)</f>
        <v>0</v>
      </c>
      <c r="AQ376" s="349"/>
    </row>
    <row r="377" spans="1:43" customFormat="1" ht="15.75" outlineLevel="2">
      <c r="A377" s="211" t="str">
        <f>A350&amp;"."&amp;A367&amp;"."&amp;A351&amp;"."&amp;B377</f>
        <v>1.o.8.10</v>
      </c>
      <c r="B377">
        <v>10</v>
      </c>
      <c r="C377" t="str">
        <f>'1-GBP'!C377</f>
        <v/>
      </c>
      <c r="M377" s="286">
        <f>IF('3b - EUR - conv.'!M377=0,0,'3a - EUR - local'!M377/'3b - EUR - conv.'!M377)</f>
        <v>0</v>
      </c>
      <c r="N377" s="286">
        <f>IF('3b - EUR - conv.'!N377=0,0,'3a - EUR - local'!N377/'3b - EUR - conv.'!N377)</f>
        <v>0</v>
      </c>
      <c r="O377" s="286">
        <f>IF('3b - EUR - conv.'!O377=0,0,'3a - EUR - local'!O377/'3b - EUR - conv.'!O377)</f>
        <v>0</v>
      </c>
      <c r="P377" s="286">
        <f>IF('3b - EUR - conv.'!P377=0,0,'3a - EUR - local'!P377/'3b - EUR - conv.'!P377)</f>
        <v>0</v>
      </c>
      <c r="Q377" s="286">
        <f>IF('3b - EUR - conv.'!Q377=0,0,'3a - EUR - local'!Q377/'3b - EUR - conv.'!Q377)</f>
        <v>0</v>
      </c>
      <c r="R377" s="286">
        <f>IF('3b - EUR - conv.'!R377=0,0,'3a - EUR - local'!R377/'3b - EUR - conv.'!R377)</f>
        <v>0</v>
      </c>
      <c r="S377" s="286">
        <f>IF('3b - EUR - conv.'!S377=0,0,'3a - EUR - local'!S377/'3b - EUR - conv.'!S377)</f>
        <v>0</v>
      </c>
      <c r="T377" s="286">
        <f>IF('3b - EUR - conv.'!T377=0,0,'3a - EUR - local'!T377/'3b - EUR - conv.'!T377)</f>
        <v>0</v>
      </c>
      <c r="U377" s="286">
        <f>IF('3b - EUR - conv.'!U377=0,0,'3a - EUR - local'!U377/'3b - EUR - conv.'!U377)</f>
        <v>0</v>
      </c>
      <c r="V377" s="286">
        <f>IF('3b - EUR - conv.'!V377=0,0,'3a - EUR - local'!V377/'3b - EUR - conv.'!V377)</f>
        <v>0</v>
      </c>
      <c r="W377" s="286">
        <f>IF('3b - EUR - conv.'!W377=0,0,'3a - EUR - local'!W377/'3b - EUR - conv.'!W377)</f>
        <v>0</v>
      </c>
      <c r="X377" s="286">
        <f>IF('3b - EUR - conv.'!X377=0,0,'3a - EUR - local'!X377/'3b - EUR - conv.'!X377)</f>
        <v>0</v>
      </c>
      <c r="Y377" s="286">
        <f>IF('3b - EUR - conv.'!Y377=0,0,'3a - EUR - local'!Y377/'3b - EUR - conv.'!Y377)</f>
        <v>0</v>
      </c>
      <c r="Z377" s="286">
        <f>IF('3b - EUR - conv.'!Z377=0,0,'3a - EUR - local'!Z377/'3b - EUR - conv.'!Z377)</f>
        <v>0</v>
      </c>
      <c r="AA377" s="286">
        <f>IF('3b - EUR - conv.'!AA377=0,0,'3a - EUR - local'!AA377/'3b - EUR - conv.'!AA377)</f>
        <v>0</v>
      </c>
      <c r="AB377" s="286">
        <f>IF('3b - EUR - conv.'!AB377=0,0,'3a - EUR - local'!AB377/'3b - EUR - conv.'!AB377)</f>
        <v>0</v>
      </c>
      <c r="AC377" s="286">
        <f>IF('3b - EUR - conv.'!AC377=0,0,'3a - EUR - local'!AC377/'3b - EUR - conv.'!AC377)</f>
        <v>0</v>
      </c>
      <c r="AD377" s="286">
        <f>IF('3b - EUR - conv.'!AD377=0,0,'3a - EUR - local'!AD377/'3b - EUR - conv.'!AD377)</f>
        <v>0</v>
      </c>
      <c r="AE377" s="286">
        <f>IF('3b - EUR - conv.'!AE377=0,0,'3a - EUR - local'!AE377/'3b - EUR - conv.'!AE377)</f>
        <v>0</v>
      </c>
      <c r="AF377" s="286">
        <f>IF('3b - EUR - conv.'!AF377=0,0,'3a - EUR - local'!AF377/'3b - EUR - conv.'!AF377)</f>
        <v>0</v>
      </c>
      <c r="AG377" s="286">
        <f>IF('3b - EUR - conv.'!AG377=0,0,'3a - EUR - local'!AG377/'3b - EUR - conv.'!AG377)</f>
        <v>0</v>
      </c>
      <c r="AH377" s="286">
        <f>IF('3b - EUR - conv.'!AH377=0,0,'3a - EUR - local'!AH377/'3b - EUR - conv.'!AH377)</f>
        <v>0</v>
      </c>
      <c r="AI377" s="286">
        <f>IF('3b - EUR - conv.'!AI377=0,0,'3a - EUR - local'!AI377/'3b - EUR - conv.'!AI377)</f>
        <v>0</v>
      </c>
      <c r="AJ377" s="286">
        <f>IF('3b - EUR - conv.'!AJ377=0,0,'3a - EUR - local'!AJ377/'3b - EUR - conv.'!AJ377)</f>
        <v>0</v>
      </c>
      <c r="AK377" s="286">
        <f>IF('3b - EUR - conv.'!AK377=0,0,'3a - EUR - local'!AK377/'3b - EUR - conv.'!AK377)</f>
        <v>0</v>
      </c>
      <c r="AL377" s="286">
        <f>IF('3b - EUR - conv.'!AL377=0,0,'3a - EUR - local'!AL377/'3b - EUR - conv.'!AL377)</f>
        <v>0</v>
      </c>
      <c r="AM377" s="286">
        <f>IF('3b - EUR - conv.'!AM377=0,0,'3a - EUR - local'!AM377/'3b - EUR - conv.'!AM377)</f>
        <v>0</v>
      </c>
      <c r="AN377" s="286">
        <f>IF('3b - EUR - conv.'!AN377=0,0,'3a - EUR - local'!AN377/'3b - EUR - conv.'!AN377)</f>
        <v>0</v>
      </c>
      <c r="AO377" s="286">
        <f>IF('3b - EUR - conv.'!AO377=0,0,'3a - EUR - local'!AO377/'3b - EUR - conv.'!AO377)</f>
        <v>0</v>
      </c>
      <c r="AP377" s="286">
        <f>IF('3b - EUR - conv.'!AP377=0,0,'3a - EUR - local'!AP377/'3b - EUR - conv.'!AP377)</f>
        <v>0</v>
      </c>
      <c r="AQ377" s="349"/>
    </row>
    <row r="378" spans="1:43" customFormat="1" ht="15.75" outlineLevel="2">
      <c r="A378" s="211" t="str">
        <f>A350&amp;"."&amp;A367&amp;"."&amp;A351&amp;"."&amp;B378</f>
        <v>1.o.8.11</v>
      </c>
      <c r="B378">
        <v>11</v>
      </c>
      <c r="C378" t="str">
        <f>'1-GBP'!C378</f>
        <v/>
      </c>
      <c r="M378" s="286">
        <f>IF('3b - EUR - conv.'!M378=0,0,'3a - EUR - local'!M378/'3b - EUR - conv.'!M378)</f>
        <v>0</v>
      </c>
      <c r="N378" s="286">
        <f>IF('3b - EUR - conv.'!N378=0,0,'3a - EUR - local'!N378/'3b - EUR - conv.'!N378)</f>
        <v>0</v>
      </c>
      <c r="O378" s="286">
        <f>IF('3b - EUR - conv.'!O378=0,0,'3a - EUR - local'!O378/'3b - EUR - conv.'!O378)</f>
        <v>0</v>
      </c>
      <c r="P378" s="286">
        <f>IF('3b - EUR - conv.'!P378=0,0,'3a - EUR - local'!P378/'3b - EUR - conv.'!P378)</f>
        <v>0</v>
      </c>
      <c r="Q378" s="286">
        <f>IF('3b - EUR - conv.'!Q378=0,0,'3a - EUR - local'!Q378/'3b - EUR - conv.'!Q378)</f>
        <v>0</v>
      </c>
      <c r="R378" s="286">
        <f>IF('3b - EUR - conv.'!R378=0,0,'3a - EUR - local'!R378/'3b - EUR - conv.'!R378)</f>
        <v>0</v>
      </c>
      <c r="S378" s="286">
        <f>IF('3b - EUR - conv.'!S378=0,0,'3a - EUR - local'!S378/'3b - EUR - conv.'!S378)</f>
        <v>0</v>
      </c>
      <c r="T378" s="286">
        <f>IF('3b - EUR - conv.'!T378=0,0,'3a - EUR - local'!T378/'3b - EUR - conv.'!T378)</f>
        <v>0</v>
      </c>
      <c r="U378" s="286">
        <f>IF('3b - EUR - conv.'!U378=0,0,'3a - EUR - local'!U378/'3b - EUR - conv.'!U378)</f>
        <v>0</v>
      </c>
      <c r="V378" s="286">
        <f>IF('3b - EUR - conv.'!V378=0,0,'3a - EUR - local'!V378/'3b - EUR - conv.'!V378)</f>
        <v>0</v>
      </c>
      <c r="W378" s="286">
        <f>IF('3b - EUR - conv.'!W378=0,0,'3a - EUR - local'!W378/'3b - EUR - conv.'!W378)</f>
        <v>0</v>
      </c>
      <c r="X378" s="286">
        <f>IF('3b - EUR - conv.'!X378=0,0,'3a - EUR - local'!X378/'3b - EUR - conv.'!X378)</f>
        <v>0</v>
      </c>
      <c r="Y378" s="286">
        <f>IF('3b - EUR - conv.'!Y378=0,0,'3a - EUR - local'!Y378/'3b - EUR - conv.'!Y378)</f>
        <v>0</v>
      </c>
      <c r="Z378" s="286">
        <f>IF('3b - EUR - conv.'!Z378=0,0,'3a - EUR - local'!Z378/'3b - EUR - conv.'!Z378)</f>
        <v>0</v>
      </c>
      <c r="AA378" s="286">
        <f>IF('3b - EUR - conv.'!AA378=0,0,'3a - EUR - local'!AA378/'3b - EUR - conv.'!AA378)</f>
        <v>0</v>
      </c>
      <c r="AB378" s="286">
        <f>IF('3b - EUR - conv.'!AB378=0,0,'3a - EUR - local'!AB378/'3b - EUR - conv.'!AB378)</f>
        <v>0</v>
      </c>
      <c r="AC378" s="286">
        <f>IF('3b - EUR - conv.'!AC378=0,0,'3a - EUR - local'!AC378/'3b - EUR - conv.'!AC378)</f>
        <v>0</v>
      </c>
      <c r="AD378" s="286">
        <f>IF('3b - EUR - conv.'!AD378=0,0,'3a - EUR - local'!AD378/'3b - EUR - conv.'!AD378)</f>
        <v>0</v>
      </c>
      <c r="AE378" s="286">
        <f>IF('3b - EUR - conv.'!AE378=0,0,'3a - EUR - local'!AE378/'3b - EUR - conv.'!AE378)</f>
        <v>0</v>
      </c>
      <c r="AF378" s="286">
        <f>IF('3b - EUR - conv.'!AF378=0,0,'3a - EUR - local'!AF378/'3b - EUR - conv.'!AF378)</f>
        <v>0</v>
      </c>
      <c r="AG378" s="286">
        <f>IF('3b - EUR - conv.'!AG378=0,0,'3a - EUR - local'!AG378/'3b - EUR - conv.'!AG378)</f>
        <v>0</v>
      </c>
      <c r="AH378" s="286">
        <f>IF('3b - EUR - conv.'!AH378=0,0,'3a - EUR - local'!AH378/'3b - EUR - conv.'!AH378)</f>
        <v>0</v>
      </c>
      <c r="AI378" s="286">
        <f>IF('3b - EUR - conv.'!AI378=0,0,'3a - EUR - local'!AI378/'3b - EUR - conv.'!AI378)</f>
        <v>0</v>
      </c>
      <c r="AJ378" s="286">
        <f>IF('3b - EUR - conv.'!AJ378=0,0,'3a - EUR - local'!AJ378/'3b - EUR - conv.'!AJ378)</f>
        <v>0</v>
      </c>
      <c r="AK378" s="286">
        <f>IF('3b - EUR - conv.'!AK378=0,0,'3a - EUR - local'!AK378/'3b - EUR - conv.'!AK378)</f>
        <v>0</v>
      </c>
      <c r="AL378" s="286">
        <f>IF('3b - EUR - conv.'!AL378=0,0,'3a - EUR - local'!AL378/'3b - EUR - conv.'!AL378)</f>
        <v>0</v>
      </c>
      <c r="AM378" s="286">
        <f>IF('3b - EUR - conv.'!AM378=0,0,'3a - EUR - local'!AM378/'3b - EUR - conv.'!AM378)</f>
        <v>0</v>
      </c>
      <c r="AN378" s="286">
        <f>IF('3b - EUR - conv.'!AN378=0,0,'3a - EUR - local'!AN378/'3b - EUR - conv.'!AN378)</f>
        <v>0</v>
      </c>
      <c r="AO378" s="286">
        <f>IF('3b - EUR - conv.'!AO378=0,0,'3a - EUR - local'!AO378/'3b - EUR - conv.'!AO378)</f>
        <v>0</v>
      </c>
      <c r="AP378" s="286">
        <f>IF('3b - EUR - conv.'!AP378=0,0,'3a - EUR - local'!AP378/'3b - EUR - conv.'!AP378)</f>
        <v>0</v>
      </c>
      <c r="AQ378" s="349"/>
    </row>
    <row r="379" spans="1:43" customFormat="1" ht="15.75" outlineLevel="2">
      <c r="A379" s="211" t="str">
        <f>A350&amp;"."&amp;A367&amp;"."&amp;A351&amp;"."&amp;B379</f>
        <v>1.o.8.12</v>
      </c>
      <c r="B379">
        <v>12</v>
      </c>
      <c r="C379" t="str">
        <f>'1-GBP'!C379</f>
        <v/>
      </c>
      <c r="M379" s="286">
        <f>IF('3b - EUR - conv.'!M379=0,0,'3a - EUR - local'!M379/'3b - EUR - conv.'!M379)</f>
        <v>0</v>
      </c>
      <c r="N379" s="286">
        <f>IF('3b - EUR - conv.'!N379=0,0,'3a - EUR - local'!N379/'3b - EUR - conv.'!N379)</f>
        <v>0</v>
      </c>
      <c r="O379" s="286">
        <f>IF('3b - EUR - conv.'!O379=0,0,'3a - EUR - local'!O379/'3b - EUR - conv.'!O379)</f>
        <v>0</v>
      </c>
      <c r="P379" s="286">
        <f>IF('3b - EUR - conv.'!P379=0,0,'3a - EUR - local'!P379/'3b - EUR - conv.'!P379)</f>
        <v>0</v>
      </c>
      <c r="Q379" s="286">
        <f>IF('3b - EUR - conv.'!Q379=0,0,'3a - EUR - local'!Q379/'3b - EUR - conv.'!Q379)</f>
        <v>0</v>
      </c>
      <c r="R379" s="286">
        <f>IF('3b - EUR - conv.'!R379=0,0,'3a - EUR - local'!R379/'3b - EUR - conv.'!R379)</f>
        <v>0</v>
      </c>
      <c r="S379" s="286">
        <f>IF('3b - EUR - conv.'!S379=0,0,'3a - EUR - local'!S379/'3b - EUR - conv.'!S379)</f>
        <v>0</v>
      </c>
      <c r="T379" s="286">
        <f>IF('3b - EUR - conv.'!T379=0,0,'3a - EUR - local'!T379/'3b - EUR - conv.'!T379)</f>
        <v>0</v>
      </c>
      <c r="U379" s="286">
        <f>IF('3b - EUR - conv.'!U379=0,0,'3a - EUR - local'!U379/'3b - EUR - conv.'!U379)</f>
        <v>0</v>
      </c>
      <c r="V379" s="286">
        <f>IF('3b - EUR - conv.'!V379=0,0,'3a - EUR - local'!V379/'3b - EUR - conv.'!V379)</f>
        <v>0</v>
      </c>
      <c r="W379" s="286">
        <f>IF('3b - EUR - conv.'!W379=0,0,'3a - EUR - local'!W379/'3b - EUR - conv.'!W379)</f>
        <v>0</v>
      </c>
      <c r="X379" s="286">
        <f>IF('3b - EUR - conv.'!X379=0,0,'3a - EUR - local'!X379/'3b - EUR - conv.'!X379)</f>
        <v>0</v>
      </c>
      <c r="Y379" s="286">
        <f>IF('3b - EUR - conv.'!Y379=0,0,'3a - EUR - local'!Y379/'3b - EUR - conv.'!Y379)</f>
        <v>0</v>
      </c>
      <c r="Z379" s="286">
        <f>IF('3b - EUR - conv.'!Z379=0,0,'3a - EUR - local'!Z379/'3b - EUR - conv.'!Z379)</f>
        <v>0</v>
      </c>
      <c r="AA379" s="286">
        <f>IF('3b - EUR - conv.'!AA379=0,0,'3a - EUR - local'!AA379/'3b - EUR - conv.'!AA379)</f>
        <v>0</v>
      </c>
      <c r="AB379" s="286">
        <f>IF('3b - EUR - conv.'!AB379=0,0,'3a - EUR - local'!AB379/'3b - EUR - conv.'!AB379)</f>
        <v>0</v>
      </c>
      <c r="AC379" s="286">
        <f>IF('3b - EUR - conv.'!AC379=0,0,'3a - EUR - local'!AC379/'3b - EUR - conv.'!AC379)</f>
        <v>0</v>
      </c>
      <c r="AD379" s="286">
        <f>IF('3b - EUR - conv.'!AD379=0,0,'3a - EUR - local'!AD379/'3b - EUR - conv.'!AD379)</f>
        <v>0</v>
      </c>
      <c r="AE379" s="286">
        <f>IF('3b - EUR - conv.'!AE379=0,0,'3a - EUR - local'!AE379/'3b - EUR - conv.'!AE379)</f>
        <v>0</v>
      </c>
      <c r="AF379" s="286">
        <f>IF('3b - EUR - conv.'!AF379=0,0,'3a - EUR - local'!AF379/'3b - EUR - conv.'!AF379)</f>
        <v>0</v>
      </c>
      <c r="AG379" s="286">
        <f>IF('3b - EUR - conv.'!AG379=0,0,'3a - EUR - local'!AG379/'3b - EUR - conv.'!AG379)</f>
        <v>0</v>
      </c>
      <c r="AH379" s="286">
        <f>IF('3b - EUR - conv.'!AH379=0,0,'3a - EUR - local'!AH379/'3b - EUR - conv.'!AH379)</f>
        <v>0</v>
      </c>
      <c r="AI379" s="286">
        <f>IF('3b - EUR - conv.'!AI379=0,0,'3a - EUR - local'!AI379/'3b - EUR - conv.'!AI379)</f>
        <v>0</v>
      </c>
      <c r="AJ379" s="286">
        <f>IF('3b - EUR - conv.'!AJ379=0,0,'3a - EUR - local'!AJ379/'3b - EUR - conv.'!AJ379)</f>
        <v>0</v>
      </c>
      <c r="AK379" s="286">
        <f>IF('3b - EUR - conv.'!AK379=0,0,'3a - EUR - local'!AK379/'3b - EUR - conv.'!AK379)</f>
        <v>0</v>
      </c>
      <c r="AL379" s="286">
        <f>IF('3b - EUR - conv.'!AL379=0,0,'3a - EUR - local'!AL379/'3b - EUR - conv.'!AL379)</f>
        <v>0</v>
      </c>
      <c r="AM379" s="286">
        <f>IF('3b - EUR - conv.'!AM379=0,0,'3a - EUR - local'!AM379/'3b - EUR - conv.'!AM379)</f>
        <v>0</v>
      </c>
      <c r="AN379" s="286">
        <f>IF('3b - EUR - conv.'!AN379=0,0,'3a - EUR - local'!AN379/'3b - EUR - conv.'!AN379)</f>
        <v>0</v>
      </c>
      <c r="AO379" s="286">
        <f>IF('3b - EUR - conv.'!AO379=0,0,'3a - EUR - local'!AO379/'3b - EUR - conv.'!AO379)</f>
        <v>0</v>
      </c>
      <c r="AP379" s="286">
        <f>IF('3b - EUR - conv.'!AP379=0,0,'3a - EUR - local'!AP379/'3b - EUR - conv.'!AP379)</f>
        <v>0</v>
      </c>
      <c r="AQ379" s="349"/>
    </row>
    <row r="380" spans="1:43" customFormat="1" ht="15.75" outlineLevel="1">
      <c r="A380" s="212"/>
      <c r="B380" s="201">
        <f>B379-COUNTIFS(C368:C379,"")</f>
        <v>1</v>
      </c>
      <c r="C380" s="201" t="s">
        <v>285</v>
      </c>
      <c r="D380" s="201"/>
      <c r="E380" s="201"/>
      <c r="F380" s="201"/>
      <c r="G380" s="201"/>
      <c r="H380" s="201"/>
      <c r="I380" s="201"/>
      <c r="J380" s="201"/>
      <c r="K380" s="201"/>
      <c r="L380" s="201"/>
      <c r="M380" s="280">
        <f>SUM(M368:M379)</f>
        <v>0</v>
      </c>
      <c r="N380" s="280">
        <f t="shared" ref="N380" si="592">SUM(N368:N379)</f>
        <v>0</v>
      </c>
      <c r="O380" s="280">
        <f t="shared" ref="O380" si="593">SUM(O368:O379)</f>
        <v>0</v>
      </c>
      <c r="P380" s="280">
        <f t="shared" ref="P380" si="594">SUM(P368:P379)</f>
        <v>0</v>
      </c>
      <c r="Q380" s="280">
        <f t="shared" ref="Q380" si="595">SUM(Q368:Q379)</f>
        <v>0</v>
      </c>
      <c r="R380" s="280">
        <f t="shared" ref="R380" si="596">SUM(R368:R379)</f>
        <v>0</v>
      </c>
      <c r="S380" s="280">
        <f t="shared" ref="S380" si="597">SUM(S368:S379)</f>
        <v>0</v>
      </c>
      <c r="T380" s="280">
        <f t="shared" ref="T380" si="598">SUM(T368:T379)</f>
        <v>0</v>
      </c>
      <c r="U380" s="280">
        <f t="shared" ref="U380" si="599">SUM(U368:U379)</f>
        <v>0</v>
      </c>
      <c r="V380" s="280">
        <f t="shared" ref="V380" si="600">SUM(V368:V379)</f>
        <v>0</v>
      </c>
      <c r="W380" s="280">
        <f t="shared" ref="W380" si="601">SUM(W368:W379)</f>
        <v>0</v>
      </c>
      <c r="X380" s="280">
        <f t="shared" ref="X380" si="602">SUM(X368:X379)</f>
        <v>0</v>
      </c>
      <c r="Y380" s="280">
        <f t="shared" ref="Y380" si="603">SUM(Y368:Y379)</f>
        <v>0</v>
      </c>
      <c r="Z380" s="280">
        <f t="shared" ref="Z380" si="604">SUM(Z368:Z379)</f>
        <v>0</v>
      </c>
      <c r="AA380" s="280">
        <f t="shared" ref="AA380" si="605">SUM(AA368:AA379)</f>
        <v>0</v>
      </c>
      <c r="AB380" s="280">
        <f t="shared" ref="AB380" si="606">SUM(AB368:AB379)</f>
        <v>0</v>
      </c>
      <c r="AC380" s="280">
        <f t="shared" ref="AC380" si="607">SUM(AC368:AC379)</f>
        <v>0</v>
      </c>
      <c r="AD380" s="280">
        <f t="shared" ref="AD380" si="608">SUM(AD368:AD379)</f>
        <v>0</v>
      </c>
      <c r="AE380" s="280">
        <f t="shared" ref="AE380" si="609">SUM(AE368:AE379)</f>
        <v>0</v>
      </c>
      <c r="AF380" s="280">
        <f t="shared" ref="AF380" si="610">SUM(AF368:AF379)</f>
        <v>0</v>
      </c>
      <c r="AG380" s="280">
        <f t="shared" ref="AG380" si="611">SUM(AG368:AG379)</f>
        <v>0</v>
      </c>
      <c r="AH380" s="280">
        <f t="shared" ref="AH380" si="612">SUM(AH368:AH379)</f>
        <v>0</v>
      </c>
      <c r="AI380" s="280">
        <f t="shared" ref="AI380" si="613">SUM(AI368:AI379)</f>
        <v>0</v>
      </c>
      <c r="AJ380" s="280">
        <f t="shared" ref="AJ380" si="614">SUM(AJ368:AJ379)</f>
        <v>0</v>
      </c>
      <c r="AK380" s="280">
        <f t="shared" ref="AK380" si="615">SUM(AK368:AK379)</f>
        <v>0</v>
      </c>
      <c r="AL380" s="280">
        <f t="shared" ref="AL380" si="616">SUM(AL368:AL379)</f>
        <v>0</v>
      </c>
      <c r="AM380" s="280">
        <f t="shared" ref="AM380" si="617">SUM(AM368:AM379)</f>
        <v>0</v>
      </c>
      <c r="AN380" s="280">
        <f t="shared" ref="AN380" si="618">SUM(AN368:AN379)</f>
        <v>0</v>
      </c>
      <c r="AO380" s="280">
        <f t="shared" ref="AO380" si="619">SUM(AO368:AO379)</f>
        <v>0</v>
      </c>
      <c r="AP380" s="280">
        <f t="shared" ref="AP380" si="620">SUM(AP368:AP379)</f>
        <v>0</v>
      </c>
    </row>
    <row r="381" spans="1:43" customFormat="1" ht="15.75" outlineLevel="1">
      <c r="A381" s="221"/>
      <c r="B381" s="222"/>
      <c r="C381" s="222"/>
      <c r="D381" s="222"/>
      <c r="E381" s="222"/>
      <c r="F381" s="222"/>
      <c r="G381" s="222"/>
      <c r="H381" s="222"/>
      <c r="I381" s="222"/>
      <c r="J381" s="222"/>
      <c r="K381" s="222"/>
      <c r="L381" s="222"/>
      <c r="M381" s="317"/>
      <c r="N381" s="317"/>
      <c r="O381" s="317"/>
      <c r="P381" s="317"/>
      <c r="Q381" s="317"/>
      <c r="R381" s="317"/>
      <c r="S381" s="317"/>
      <c r="T381" s="317"/>
      <c r="U381" s="317"/>
      <c r="V381" s="317"/>
      <c r="W381" s="317"/>
      <c r="X381" s="317"/>
      <c r="Y381" s="317"/>
      <c r="Z381" s="317"/>
      <c r="AA381" s="317"/>
      <c r="AB381" s="317"/>
      <c r="AC381" s="317"/>
      <c r="AD381" s="317"/>
      <c r="AE381" s="317"/>
      <c r="AF381" s="317"/>
      <c r="AG381" s="317"/>
      <c r="AH381" s="317"/>
      <c r="AI381" s="317"/>
      <c r="AJ381" s="317"/>
      <c r="AK381" s="317"/>
      <c r="AL381" s="317"/>
      <c r="AM381" s="317"/>
      <c r="AN381" s="317"/>
      <c r="AO381" s="317"/>
      <c r="AP381" s="317"/>
    </row>
    <row r="382" spans="1:43" customFormat="1" ht="15.75" outlineLevel="1">
      <c r="A382" s="220" t="s">
        <v>254</v>
      </c>
      <c r="B382" s="220" t="s">
        <v>287</v>
      </c>
      <c r="C382" s="220" t="s">
        <v>284</v>
      </c>
      <c r="D382" s="220"/>
      <c r="E382" s="220"/>
      <c r="F382" s="220"/>
      <c r="G382" s="220"/>
      <c r="H382" s="220"/>
      <c r="I382" s="220"/>
      <c r="J382" s="220"/>
      <c r="K382" s="220"/>
      <c r="L382" s="220"/>
      <c r="M382" s="315"/>
      <c r="N382" s="315"/>
      <c r="O382" s="315"/>
      <c r="P382" s="315"/>
      <c r="Q382" s="315"/>
      <c r="R382" s="315"/>
      <c r="S382" s="315"/>
      <c r="T382" s="315"/>
      <c r="U382" s="315"/>
      <c r="V382" s="315"/>
      <c r="W382" s="315"/>
      <c r="X382" s="315"/>
      <c r="Y382" s="315"/>
      <c r="Z382" s="315"/>
      <c r="AA382" s="315"/>
      <c r="AB382" s="315"/>
      <c r="AC382" s="315"/>
      <c r="AD382" s="315"/>
      <c r="AE382" s="315"/>
      <c r="AF382" s="315"/>
      <c r="AG382" s="315"/>
      <c r="AH382" s="315"/>
      <c r="AI382" s="315"/>
      <c r="AJ382" s="315"/>
      <c r="AK382" s="315"/>
      <c r="AL382" s="315"/>
      <c r="AM382" s="315"/>
      <c r="AN382" s="315"/>
      <c r="AO382" s="315"/>
      <c r="AP382" s="315"/>
    </row>
    <row r="383" spans="1:43" customFormat="1" ht="15.75" outlineLevel="2">
      <c r="A383" s="211" t="str">
        <f>A350&amp;"."&amp;A382&amp;"."&amp;A351&amp;"."&amp;B383</f>
        <v>1.d.8.1</v>
      </c>
      <c r="B383">
        <v>1</v>
      </c>
      <c r="C383" t="str">
        <f>'1-GBP'!C383</f>
        <v/>
      </c>
      <c r="M383" s="286">
        <f>IF('3b - EUR - conv.'!M383=0,0,'3a - EUR - local'!M383/'3b - EUR - conv.'!M383)</f>
        <v>0</v>
      </c>
      <c r="N383" s="286">
        <f>IF('3b - EUR - conv.'!N383=0,0,'3a - EUR - local'!N383/'3b - EUR - conv.'!N383)</f>
        <v>0</v>
      </c>
      <c r="O383" s="286">
        <f>IF('3b - EUR - conv.'!O383=0,0,'3a - EUR - local'!O383/'3b - EUR - conv.'!O383)</f>
        <v>0</v>
      </c>
      <c r="P383" s="286">
        <f>IF('3b - EUR - conv.'!P383=0,0,'3a - EUR - local'!P383/'3b - EUR - conv.'!P383)</f>
        <v>0</v>
      </c>
      <c r="Q383" s="286">
        <f>IF('3b - EUR - conv.'!Q383=0,0,'3a - EUR - local'!Q383/'3b - EUR - conv.'!Q383)</f>
        <v>0</v>
      </c>
      <c r="R383" s="286">
        <f>IF('3b - EUR - conv.'!R383=0,0,'3a - EUR - local'!R383/'3b - EUR - conv.'!R383)</f>
        <v>0</v>
      </c>
      <c r="S383" s="286">
        <f>IF('3b - EUR - conv.'!S383=0,0,'3a - EUR - local'!S383/'3b - EUR - conv.'!S383)</f>
        <v>0</v>
      </c>
      <c r="T383" s="286">
        <f>IF('3b - EUR - conv.'!T383=0,0,'3a - EUR - local'!T383/'3b - EUR - conv.'!T383)</f>
        <v>0</v>
      </c>
      <c r="U383" s="286">
        <f>IF('3b - EUR - conv.'!U383=0,0,'3a - EUR - local'!U383/'3b - EUR - conv.'!U383)</f>
        <v>0</v>
      </c>
      <c r="V383" s="286">
        <f>IF('3b - EUR - conv.'!V383=0,0,'3a - EUR - local'!V383/'3b - EUR - conv.'!V383)</f>
        <v>0</v>
      </c>
      <c r="W383" s="286">
        <f>IF('3b - EUR - conv.'!W383=0,0,'3a - EUR - local'!W383/'3b - EUR - conv.'!W383)</f>
        <v>0</v>
      </c>
      <c r="X383" s="286">
        <f>IF('3b - EUR - conv.'!X383=0,0,'3a - EUR - local'!X383/'3b - EUR - conv.'!X383)</f>
        <v>0</v>
      </c>
      <c r="Y383" s="286">
        <f>IF('3b - EUR - conv.'!Y383=0,0,'3a - EUR - local'!Y383/'3b - EUR - conv.'!Y383)</f>
        <v>0</v>
      </c>
      <c r="Z383" s="286">
        <f>IF('3b - EUR - conv.'!Z383=0,0,'3a - EUR - local'!Z383/'3b - EUR - conv.'!Z383)</f>
        <v>0</v>
      </c>
      <c r="AA383" s="286">
        <f>IF('3b - EUR - conv.'!AA383=0,0,'3a - EUR - local'!AA383/'3b - EUR - conv.'!AA383)</f>
        <v>0</v>
      </c>
      <c r="AB383" s="286">
        <f>IF('3b - EUR - conv.'!AB383=0,0,'3a - EUR - local'!AB383/'3b - EUR - conv.'!AB383)</f>
        <v>0</v>
      </c>
      <c r="AC383" s="286">
        <f>IF('3b - EUR - conv.'!AC383=0,0,'3a - EUR - local'!AC383/'3b - EUR - conv.'!AC383)</f>
        <v>0</v>
      </c>
      <c r="AD383" s="286">
        <f>IF('3b - EUR - conv.'!AD383=0,0,'3a - EUR - local'!AD383/'3b - EUR - conv.'!AD383)</f>
        <v>0</v>
      </c>
      <c r="AE383" s="286">
        <f>IF('3b - EUR - conv.'!AE383=0,0,'3a - EUR - local'!AE383/'3b - EUR - conv.'!AE383)</f>
        <v>0</v>
      </c>
      <c r="AF383" s="286">
        <f>IF('3b - EUR - conv.'!AF383=0,0,'3a - EUR - local'!AF383/'3b - EUR - conv.'!AF383)</f>
        <v>0</v>
      </c>
      <c r="AG383" s="286">
        <f>IF('3b - EUR - conv.'!AG383=0,0,'3a - EUR - local'!AG383/'3b - EUR - conv.'!AG383)</f>
        <v>0</v>
      </c>
      <c r="AH383" s="286">
        <f>IF('3b - EUR - conv.'!AH383=0,0,'3a - EUR - local'!AH383/'3b - EUR - conv.'!AH383)</f>
        <v>0</v>
      </c>
      <c r="AI383" s="286">
        <f>IF('3b - EUR - conv.'!AI383=0,0,'3a - EUR - local'!AI383/'3b - EUR - conv.'!AI383)</f>
        <v>0</v>
      </c>
      <c r="AJ383" s="286">
        <f>IF('3b - EUR - conv.'!AJ383=0,0,'3a - EUR - local'!AJ383/'3b - EUR - conv.'!AJ383)</f>
        <v>0</v>
      </c>
      <c r="AK383" s="286">
        <f>IF('3b - EUR - conv.'!AK383=0,0,'3a - EUR - local'!AK383/'3b - EUR - conv.'!AK383)</f>
        <v>0</v>
      </c>
      <c r="AL383" s="286">
        <f>IF('3b - EUR - conv.'!AL383=0,0,'3a - EUR - local'!AL383/'3b - EUR - conv.'!AL383)</f>
        <v>0</v>
      </c>
      <c r="AM383" s="286">
        <f>IF('3b - EUR - conv.'!AM383=0,0,'3a - EUR - local'!AM383/'3b - EUR - conv.'!AM383)</f>
        <v>0</v>
      </c>
      <c r="AN383" s="286">
        <f>IF('3b - EUR - conv.'!AN383=0,0,'3a - EUR - local'!AN383/'3b - EUR - conv.'!AN383)</f>
        <v>0</v>
      </c>
      <c r="AO383" s="286">
        <f>IF('3b - EUR - conv.'!AO383=0,0,'3a - EUR - local'!AO383/'3b - EUR - conv.'!AO383)</f>
        <v>0</v>
      </c>
      <c r="AP383" s="286">
        <f>IF('3b - EUR - conv.'!AP383=0,0,'3a - EUR - local'!AP383/'3b - EUR - conv.'!AP383)</f>
        <v>0</v>
      </c>
      <c r="AQ383" s="349"/>
    </row>
    <row r="384" spans="1:43" customFormat="1" ht="15.75" outlineLevel="2">
      <c r="A384" s="211" t="str">
        <f>A350&amp;"."&amp;A382&amp;"."&amp;A351&amp;"."&amp;B384</f>
        <v>1.d.8.2</v>
      </c>
      <c r="B384">
        <v>2</v>
      </c>
      <c r="C384" t="str">
        <f>'1-GBP'!C384</f>
        <v/>
      </c>
      <c r="M384" s="286">
        <f>IF('3b - EUR - conv.'!M384=0,0,'3a - EUR - local'!M384/'3b - EUR - conv.'!M384)</f>
        <v>0</v>
      </c>
      <c r="N384" s="286">
        <f>IF('3b - EUR - conv.'!N384=0,0,'3a - EUR - local'!N384/'3b - EUR - conv.'!N384)</f>
        <v>0</v>
      </c>
      <c r="O384" s="286">
        <f>IF('3b - EUR - conv.'!O384=0,0,'3a - EUR - local'!O384/'3b - EUR - conv.'!O384)</f>
        <v>0</v>
      </c>
      <c r="P384" s="286">
        <f>IF('3b - EUR - conv.'!P384=0,0,'3a - EUR - local'!P384/'3b - EUR - conv.'!P384)</f>
        <v>0</v>
      </c>
      <c r="Q384" s="286">
        <f>IF('3b - EUR - conv.'!Q384=0,0,'3a - EUR - local'!Q384/'3b - EUR - conv.'!Q384)</f>
        <v>0</v>
      </c>
      <c r="R384" s="286">
        <f>IF('3b - EUR - conv.'!R384=0,0,'3a - EUR - local'!R384/'3b - EUR - conv.'!R384)</f>
        <v>0</v>
      </c>
      <c r="S384" s="286">
        <f>IF('3b - EUR - conv.'!S384=0,0,'3a - EUR - local'!S384/'3b - EUR - conv.'!S384)</f>
        <v>0</v>
      </c>
      <c r="T384" s="286">
        <f>IF('3b - EUR - conv.'!T384=0,0,'3a - EUR - local'!T384/'3b - EUR - conv.'!T384)</f>
        <v>0</v>
      </c>
      <c r="U384" s="286">
        <f>IF('3b - EUR - conv.'!U384=0,0,'3a - EUR - local'!U384/'3b - EUR - conv.'!U384)</f>
        <v>0</v>
      </c>
      <c r="V384" s="286">
        <f>IF('3b - EUR - conv.'!V384=0,0,'3a - EUR - local'!V384/'3b - EUR - conv.'!V384)</f>
        <v>0</v>
      </c>
      <c r="W384" s="286">
        <f>IF('3b - EUR - conv.'!W384=0,0,'3a - EUR - local'!W384/'3b - EUR - conv.'!W384)</f>
        <v>0</v>
      </c>
      <c r="X384" s="286">
        <f>IF('3b - EUR - conv.'!X384=0,0,'3a - EUR - local'!X384/'3b - EUR - conv.'!X384)</f>
        <v>0</v>
      </c>
      <c r="Y384" s="286">
        <f>IF('3b - EUR - conv.'!Y384=0,0,'3a - EUR - local'!Y384/'3b - EUR - conv.'!Y384)</f>
        <v>0</v>
      </c>
      <c r="Z384" s="286">
        <f>IF('3b - EUR - conv.'!Z384=0,0,'3a - EUR - local'!Z384/'3b - EUR - conv.'!Z384)</f>
        <v>0</v>
      </c>
      <c r="AA384" s="286">
        <f>IF('3b - EUR - conv.'!AA384=0,0,'3a - EUR - local'!AA384/'3b - EUR - conv.'!AA384)</f>
        <v>0</v>
      </c>
      <c r="AB384" s="286">
        <f>IF('3b - EUR - conv.'!AB384=0,0,'3a - EUR - local'!AB384/'3b - EUR - conv.'!AB384)</f>
        <v>0</v>
      </c>
      <c r="AC384" s="286">
        <f>IF('3b - EUR - conv.'!AC384=0,0,'3a - EUR - local'!AC384/'3b - EUR - conv.'!AC384)</f>
        <v>0</v>
      </c>
      <c r="AD384" s="286">
        <f>IF('3b - EUR - conv.'!AD384=0,0,'3a - EUR - local'!AD384/'3b - EUR - conv.'!AD384)</f>
        <v>0</v>
      </c>
      <c r="AE384" s="286">
        <f>IF('3b - EUR - conv.'!AE384=0,0,'3a - EUR - local'!AE384/'3b - EUR - conv.'!AE384)</f>
        <v>0</v>
      </c>
      <c r="AF384" s="286">
        <f>IF('3b - EUR - conv.'!AF384=0,0,'3a - EUR - local'!AF384/'3b - EUR - conv.'!AF384)</f>
        <v>0</v>
      </c>
      <c r="AG384" s="286">
        <f>IF('3b - EUR - conv.'!AG384=0,0,'3a - EUR - local'!AG384/'3b - EUR - conv.'!AG384)</f>
        <v>0</v>
      </c>
      <c r="AH384" s="286">
        <f>IF('3b - EUR - conv.'!AH384=0,0,'3a - EUR - local'!AH384/'3b - EUR - conv.'!AH384)</f>
        <v>0</v>
      </c>
      <c r="AI384" s="286">
        <f>IF('3b - EUR - conv.'!AI384=0,0,'3a - EUR - local'!AI384/'3b - EUR - conv.'!AI384)</f>
        <v>0</v>
      </c>
      <c r="AJ384" s="286">
        <f>IF('3b - EUR - conv.'!AJ384=0,0,'3a - EUR - local'!AJ384/'3b - EUR - conv.'!AJ384)</f>
        <v>0</v>
      </c>
      <c r="AK384" s="286">
        <f>IF('3b - EUR - conv.'!AK384=0,0,'3a - EUR - local'!AK384/'3b - EUR - conv.'!AK384)</f>
        <v>0</v>
      </c>
      <c r="AL384" s="286">
        <f>IF('3b - EUR - conv.'!AL384=0,0,'3a - EUR - local'!AL384/'3b - EUR - conv.'!AL384)</f>
        <v>0</v>
      </c>
      <c r="AM384" s="286">
        <f>IF('3b - EUR - conv.'!AM384=0,0,'3a - EUR - local'!AM384/'3b - EUR - conv.'!AM384)</f>
        <v>0</v>
      </c>
      <c r="AN384" s="286">
        <f>IF('3b - EUR - conv.'!AN384=0,0,'3a - EUR - local'!AN384/'3b - EUR - conv.'!AN384)</f>
        <v>0</v>
      </c>
      <c r="AO384" s="286">
        <f>IF('3b - EUR - conv.'!AO384=0,0,'3a - EUR - local'!AO384/'3b - EUR - conv.'!AO384)</f>
        <v>0</v>
      </c>
      <c r="AP384" s="286">
        <f>IF('3b - EUR - conv.'!AP384=0,0,'3a - EUR - local'!AP384/'3b - EUR - conv.'!AP384)</f>
        <v>0</v>
      </c>
      <c r="AQ384" s="349"/>
    </row>
    <row r="385" spans="1:43" customFormat="1" ht="15.75" outlineLevel="2">
      <c r="A385" s="211" t="str">
        <f>A350&amp;"."&amp;A382&amp;"."&amp;A351&amp;"."&amp;B385</f>
        <v>1.d.8.3</v>
      </c>
      <c r="B385">
        <v>3</v>
      </c>
      <c r="C385" t="str">
        <f>'1-GBP'!C385</f>
        <v/>
      </c>
      <c r="M385" s="286">
        <f>IF('3b - EUR - conv.'!M385=0,0,'3a - EUR - local'!M385/'3b - EUR - conv.'!M385)</f>
        <v>0</v>
      </c>
      <c r="N385" s="286">
        <f>IF('3b - EUR - conv.'!N385=0,0,'3a - EUR - local'!N385/'3b - EUR - conv.'!N385)</f>
        <v>0</v>
      </c>
      <c r="O385" s="286">
        <f>IF('3b - EUR - conv.'!O385=0,0,'3a - EUR - local'!O385/'3b - EUR - conv.'!O385)</f>
        <v>0</v>
      </c>
      <c r="P385" s="286">
        <f>IF('3b - EUR - conv.'!P385=0,0,'3a - EUR - local'!P385/'3b - EUR - conv.'!P385)</f>
        <v>0</v>
      </c>
      <c r="Q385" s="286">
        <f>IF('3b - EUR - conv.'!Q385=0,0,'3a - EUR - local'!Q385/'3b - EUR - conv.'!Q385)</f>
        <v>0</v>
      </c>
      <c r="R385" s="286">
        <f>IF('3b - EUR - conv.'!R385=0,0,'3a - EUR - local'!R385/'3b - EUR - conv.'!R385)</f>
        <v>0</v>
      </c>
      <c r="S385" s="286">
        <f>IF('3b - EUR - conv.'!S385=0,0,'3a - EUR - local'!S385/'3b - EUR - conv.'!S385)</f>
        <v>0</v>
      </c>
      <c r="T385" s="286">
        <f>IF('3b - EUR - conv.'!T385=0,0,'3a - EUR - local'!T385/'3b - EUR - conv.'!T385)</f>
        <v>0</v>
      </c>
      <c r="U385" s="286">
        <f>IF('3b - EUR - conv.'!U385=0,0,'3a - EUR - local'!U385/'3b - EUR - conv.'!U385)</f>
        <v>0</v>
      </c>
      <c r="V385" s="286">
        <f>IF('3b - EUR - conv.'!V385=0,0,'3a - EUR - local'!V385/'3b - EUR - conv.'!V385)</f>
        <v>0</v>
      </c>
      <c r="W385" s="286">
        <f>IF('3b - EUR - conv.'!W385=0,0,'3a - EUR - local'!W385/'3b - EUR - conv.'!W385)</f>
        <v>0</v>
      </c>
      <c r="X385" s="286">
        <f>IF('3b - EUR - conv.'!X385=0,0,'3a - EUR - local'!X385/'3b - EUR - conv.'!X385)</f>
        <v>0</v>
      </c>
      <c r="Y385" s="286">
        <f>IF('3b - EUR - conv.'!Y385=0,0,'3a - EUR - local'!Y385/'3b - EUR - conv.'!Y385)</f>
        <v>0</v>
      </c>
      <c r="Z385" s="286">
        <f>IF('3b - EUR - conv.'!Z385=0,0,'3a - EUR - local'!Z385/'3b - EUR - conv.'!Z385)</f>
        <v>0</v>
      </c>
      <c r="AA385" s="286">
        <f>IF('3b - EUR - conv.'!AA385=0,0,'3a - EUR - local'!AA385/'3b - EUR - conv.'!AA385)</f>
        <v>0</v>
      </c>
      <c r="AB385" s="286">
        <f>IF('3b - EUR - conv.'!AB385=0,0,'3a - EUR - local'!AB385/'3b - EUR - conv.'!AB385)</f>
        <v>0</v>
      </c>
      <c r="AC385" s="286">
        <f>IF('3b - EUR - conv.'!AC385=0,0,'3a - EUR - local'!AC385/'3b - EUR - conv.'!AC385)</f>
        <v>0</v>
      </c>
      <c r="AD385" s="286">
        <f>IF('3b - EUR - conv.'!AD385=0,0,'3a - EUR - local'!AD385/'3b - EUR - conv.'!AD385)</f>
        <v>0</v>
      </c>
      <c r="AE385" s="286">
        <f>IF('3b - EUR - conv.'!AE385=0,0,'3a - EUR - local'!AE385/'3b - EUR - conv.'!AE385)</f>
        <v>0</v>
      </c>
      <c r="AF385" s="286">
        <f>IF('3b - EUR - conv.'!AF385=0,0,'3a - EUR - local'!AF385/'3b - EUR - conv.'!AF385)</f>
        <v>0</v>
      </c>
      <c r="AG385" s="286">
        <f>IF('3b - EUR - conv.'!AG385=0,0,'3a - EUR - local'!AG385/'3b - EUR - conv.'!AG385)</f>
        <v>0</v>
      </c>
      <c r="AH385" s="286">
        <f>IF('3b - EUR - conv.'!AH385=0,0,'3a - EUR - local'!AH385/'3b - EUR - conv.'!AH385)</f>
        <v>0</v>
      </c>
      <c r="AI385" s="286">
        <f>IF('3b - EUR - conv.'!AI385=0,0,'3a - EUR - local'!AI385/'3b - EUR - conv.'!AI385)</f>
        <v>0</v>
      </c>
      <c r="AJ385" s="286">
        <f>IF('3b - EUR - conv.'!AJ385=0,0,'3a - EUR - local'!AJ385/'3b - EUR - conv.'!AJ385)</f>
        <v>0</v>
      </c>
      <c r="AK385" s="286">
        <f>IF('3b - EUR - conv.'!AK385=0,0,'3a - EUR - local'!AK385/'3b - EUR - conv.'!AK385)</f>
        <v>0</v>
      </c>
      <c r="AL385" s="286">
        <f>IF('3b - EUR - conv.'!AL385=0,0,'3a - EUR - local'!AL385/'3b - EUR - conv.'!AL385)</f>
        <v>0</v>
      </c>
      <c r="AM385" s="286">
        <f>IF('3b - EUR - conv.'!AM385=0,0,'3a - EUR - local'!AM385/'3b - EUR - conv.'!AM385)</f>
        <v>0</v>
      </c>
      <c r="AN385" s="286">
        <f>IF('3b - EUR - conv.'!AN385=0,0,'3a - EUR - local'!AN385/'3b - EUR - conv.'!AN385)</f>
        <v>0</v>
      </c>
      <c r="AO385" s="286">
        <f>IF('3b - EUR - conv.'!AO385=0,0,'3a - EUR - local'!AO385/'3b - EUR - conv.'!AO385)</f>
        <v>0</v>
      </c>
      <c r="AP385" s="286">
        <f>IF('3b - EUR - conv.'!AP385=0,0,'3a - EUR - local'!AP385/'3b - EUR - conv.'!AP385)</f>
        <v>0</v>
      </c>
      <c r="AQ385" s="349"/>
    </row>
    <row r="386" spans="1:43" customFormat="1" ht="15.75" outlineLevel="2">
      <c r="A386" s="211" t="str">
        <f>A350&amp;"."&amp;A382&amp;"."&amp;A351&amp;"."&amp;B386</f>
        <v>1.d.8.4</v>
      </c>
      <c r="B386">
        <v>4</v>
      </c>
      <c r="C386" t="str">
        <f>'1-GBP'!C386</f>
        <v/>
      </c>
      <c r="M386" s="286">
        <f>IF('3b - EUR - conv.'!M386=0,0,'3a - EUR - local'!M386/'3b - EUR - conv.'!M386)</f>
        <v>0</v>
      </c>
      <c r="N386" s="286">
        <f>IF('3b - EUR - conv.'!N386=0,0,'3a - EUR - local'!N386/'3b - EUR - conv.'!N386)</f>
        <v>0</v>
      </c>
      <c r="O386" s="286">
        <f>IF('3b - EUR - conv.'!O386=0,0,'3a - EUR - local'!O386/'3b - EUR - conv.'!O386)</f>
        <v>0</v>
      </c>
      <c r="P386" s="286">
        <f>IF('3b - EUR - conv.'!P386=0,0,'3a - EUR - local'!P386/'3b - EUR - conv.'!P386)</f>
        <v>0</v>
      </c>
      <c r="Q386" s="286">
        <f>IF('3b - EUR - conv.'!Q386=0,0,'3a - EUR - local'!Q386/'3b - EUR - conv.'!Q386)</f>
        <v>0</v>
      </c>
      <c r="R386" s="286">
        <f>IF('3b - EUR - conv.'!R386=0,0,'3a - EUR - local'!R386/'3b - EUR - conv.'!R386)</f>
        <v>0</v>
      </c>
      <c r="S386" s="286">
        <f>IF('3b - EUR - conv.'!S386=0,0,'3a - EUR - local'!S386/'3b - EUR - conv.'!S386)</f>
        <v>0</v>
      </c>
      <c r="T386" s="286">
        <f>IF('3b - EUR - conv.'!T386=0,0,'3a - EUR - local'!T386/'3b - EUR - conv.'!T386)</f>
        <v>0</v>
      </c>
      <c r="U386" s="286">
        <f>IF('3b - EUR - conv.'!U386=0,0,'3a - EUR - local'!U386/'3b - EUR - conv.'!U386)</f>
        <v>0</v>
      </c>
      <c r="V386" s="286">
        <f>IF('3b - EUR - conv.'!V386=0,0,'3a - EUR - local'!V386/'3b - EUR - conv.'!V386)</f>
        <v>0</v>
      </c>
      <c r="W386" s="286">
        <f>IF('3b - EUR - conv.'!W386=0,0,'3a - EUR - local'!W386/'3b - EUR - conv.'!W386)</f>
        <v>0</v>
      </c>
      <c r="X386" s="286">
        <f>IF('3b - EUR - conv.'!X386=0,0,'3a - EUR - local'!X386/'3b - EUR - conv.'!X386)</f>
        <v>0</v>
      </c>
      <c r="Y386" s="286">
        <f>IF('3b - EUR - conv.'!Y386=0,0,'3a - EUR - local'!Y386/'3b - EUR - conv.'!Y386)</f>
        <v>0</v>
      </c>
      <c r="Z386" s="286">
        <f>IF('3b - EUR - conv.'!Z386=0,0,'3a - EUR - local'!Z386/'3b - EUR - conv.'!Z386)</f>
        <v>0</v>
      </c>
      <c r="AA386" s="286">
        <f>IF('3b - EUR - conv.'!AA386=0,0,'3a - EUR - local'!AA386/'3b - EUR - conv.'!AA386)</f>
        <v>0</v>
      </c>
      <c r="AB386" s="286">
        <f>IF('3b - EUR - conv.'!AB386=0,0,'3a - EUR - local'!AB386/'3b - EUR - conv.'!AB386)</f>
        <v>0</v>
      </c>
      <c r="AC386" s="286">
        <f>IF('3b - EUR - conv.'!AC386=0,0,'3a - EUR - local'!AC386/'3b - EUR - conv.'!AC386)</f>
        <v>0</v>
      </c>
      <c r="AD386" s="286">
        <f>IF('3b - EUR - conv.'!AD386=0,0,'3a - EUR - local'!AD386/'3b - EUR - conv.'!AD386)</f>
        <v>0</v>
      </c>
      <c r="AE386" s="286">
        <f>IF('3b - EUR - conv.'!AE386=0,0,'3a - EUR - local'!AE386/'3b - EUR - conv.'!AE386)</f>
        <v>0</v>
      </c>
      <c r="AF386" s="286">
        <f>IF('3b - EUR - conv.'!AF386=0,0,'3a - EUR - local'!AF386/'3b - EUR - conv.'!AF386)</f>
        <v>0</v>
      </c>
      <c r="AG386" s="286">
        <f>IF('3b - EUR - conv.'!AG386=0,0,'3a - EUR - local'!AG386/'3b - EUR - conv.'!AG386)</f>
        <v>0</v>
      </c>
      <c r="AH386" s="286">
        <f>IF('3b - EUR - conv.'!AH386=0,0,'3a - EUR - local'!AH386/'3b - EUR - conv.'!AH386)</f>
        <v>0</v>
      </c>
      <c r="AI386" s="286">
        <f>IF('3b - EUR - conv.'!AI386=0,0,'3a - EUR - local'!AI386/'3b - EUR - conv.'!AI386)</f>
        <v>0</v>
      </c>
      <c r="AJ386" s="286">
        <f>IF('3b - EUR - conv.'!AJ386=0,0,'3a - EUR - local'!AJ386/'3b - EUR - conv.'!AJ386)</f>
        <v>0</v>
      </c>
      <c r="AK386" s="286">
        <f>IF('3b - EUR - conv.'!AK386=0,0,'3a - EUR - local'!AK386/'3b - EUR - conv.'!AK386)</f>
        <v>0</v>
      </c>
      <c r="AL386" s="286">
        <f>IF('3b - EUR - conv.'!AL386=0,0,'3a - EUR - local'!AL386/'3b - EUR - conv.'!AL386)</f>
        <v>0</v>
      </c>
      <c r="AM386" s="286">
        <f>IF('3b - EUR - conv.'!AM386=0,0,'3a - EUR - local'!AM386/'3b - EUR - conv.'!AM386)</f>
        <v>0</v>
      </c>
      <c r="AN386" s="286">
        <f>IF('3b - EUR - conv.'!AN386=0,0,'3a - EUR - local'!AN386/'3b - EUR - conv.'!AN386)</f>
        <v>0</v>
      </c>
      <c r="AO386" s="286">
        <f>IF('3b - EUR - conv.'!AO386=0,0,'3a - EUR - local'!AO386/'3b - EUR - conv.'!AO386)</f>
        <v>0</v>
      </c>
      <c r="AP386" s="286">
        <f>IF('3b - EUR - conv.'!AP386=0,0,'3a - EUR - local'!AP386/'3b - EUR - conv.'!AP386)</f>
        <v>0</v>
      </c>
      <c r="AQ386" s="349"/>
    </row>
    <row r="387" spans="1:43" customFormat="1" ht="15.75" outlineLevel="2">
      <c r="A387" s="211" t="str">
        <f>A350&amp;"."&amp;A382&amp;"."&amp;A351&amp;"."&amp;B387</f>
        <v>1.d.8.5</v>
      </c>
      <c r="B387">
        <v>5</v>
      </c>
      <c r="C387" t="str">
        <f>'1-GBP'!C387</f>
        <v/>
      </c>
      <c r="M387" s="286">
        <f>IF('3b - EUR - conv.'!M387=0,0,'3a - EUR - local'!M387/'3b - EUR - conv.'!M387)</f>
        <v>0</v>
      </c>
      <c r="N387" s="286">
        <f>IF('3b - EUR - conv.'!N387=0,0,'3a - EUR - local'!N387/'3b - EUR - conv.'!N387)</f>
        <v>0</v>
      </c>
      <c r="O387" s="286">
        <f>IF('3b - EUR - conv.'!O387=0,0,'3a - EUR - local'!O387/'3b - EUR - conv.'!O387)</f>
        <v>0</v>
      </c>
      <c r="P387" s="286">
        <f>IF('3b - EUR - conv.'!P387=0,0,'3a - EUR - local'!P387/'3b - EUR - conv.'!P387)</f>
        <v>0</v>
      </c>
      <c r="Q387" s="286">
        <f>IF('3b - EUR - conv.'!Q387=0,0,'3a - EUR - local'!Q387/'3b - EUR - conv.'!Q387)</f>
        <v>0</v>
      </c>
      <c r="R387" s="286">
        <f>IF('3b - EUR - conv.'!R387=0,0,'3a - EUR - local'!R387/'3b - EUR - conv.'!R387)</f>
        <v>0</v>
      </c>
      <c r="S387" s="286">
        <f>IF('3b - EUR - conv.'!S387=0,0,'3a - EUR - local'!S387/'3b - EUR - conv.'!S387)</f>
        <v>0</v>
      </c>
      <c r="T387" s="286">
        <f>IF('3b - EUR - conv.'!T387=0,0,'3a - EUR - local'!T387/'3b - EUR - conv.'!T387)</f>
        <v>0</v>
      </c>
      <c r="U387" s="286">
        <f>IF('3b - EUR - conv.'!U387=0,0,'3a - EUR - local'!U387/'3b - EUR - conv.'!U387)</f>
        <v>0</v>
      </c>
      <c r="V387" s="286">
        <f>IF('3b - EUR - conv.'!V387=0,0,'3a - EUR - local'!V387/'3b - EUR - conv.'!V387)</f>
        <v>0</v>
      </c>
      <c r="W387" s="286">
        <f>IF('3b - EUR - conv.'!W387=0,0,'3a - EUR - local'!W387/'3b - EUR - conv.'!W387)</f>
        <v>0</v>
      </c>
      <c r="X387" s="286">
        <f>IF('3b - EUR - conv.'!X387=0,0,'3a - EUR - local'!X387/'3b - EUR - conv.'!X387)</f>
        <v>0</v>
      </c>
      <c r="Y387" s="286">
        <f>IF('3b - EUR - conv.'!Y387=0,0,'3a - EUR - local'!Y387/'3b - EUR - conv.'!Y387)</f>
        <v>0</v>
      </c>
      <c r="Z387" s="286">
        <f>IF('3b - EUR - conv.'!Z387=0,0,'3a - EUR - local'!Z387/'3b - EUR - conv.'!Z387)</f>
        <v>0</v>
      </c>
      <c r="AA387" s="286">
        <f>IF('3b - EUR - conv.'!AA387=0,0,'3a - EUR - local'!AA387/'3b - EUR - conv.'!AA387)</f>
        <v>0</v>
      </c>
      <c r="AB387" s="286">
        <f>IF('3b - EUR - conv.'!AB387=0,0,'3a - EUR - local'!AB387/'3b - EUR - conv.'!AB387)</f>
        <v>0</v>
      </c>
      <c r="AC387" s="286">
        <f>IF('3b - EUR - conv.'!AC387=0,0,'3a - EUR - local'!AC387/'3b - EUR - conv.'!AC387)</f>
        <v>0</v>
      </c>
      <c r="AD387" s="286">
        <f>IF('3b - EUR - conv.'!AD387=0,0,'3a - EUR - local'!AD387/'3b - EUR - conv.'!AD387)</f>
        <v>0</v>
      </c>
      <c r="AE387" s="286">
        <f>IF('3b - EUR - conv.'!AE387=0,0,'3a - EUR - local'!AE387/'3b - EUR - conv.'!AE387)</f>
        <v>0</v>
      </c>
      <c r="AF387" s="286">
        <f>IF('3b - EUR - conv.'!AF387=0,0,'3a - EUR - local'!AF387/'3b - EUR - conv.'!AF387)</f>
        <v>0</v>
      </c>
      <c r="AG387" s="286">
        <f>IF('3b - EUR - conv.'!AG387=0,0,'3a - EUR - local'!AG387/'3b - EUR - conv.'!AG387)</f>
        <v>0</v>
      </c>
      <c r="AH387" s="286">
        <f>IF('3b - EUR - conv.'!AH387=0,0,'3a - EUR - local'!AH387/'3b - EUR - conv.'!AH387)</f>
        <v>0</v>
      </c>
      <c r="AI387" s="286">
        <f>IF('3b - EUR - conv.'!AI387=0,0,'3a - EUR - local'!AI387/'3b - EUR - conv.'!AI387)</f>
        <v>0</v>
      </c>
      <c r="AJ387" s="286">
        <f>IF('3b - EUR - conv.'!AJ387=0,0,'3a - EUR - local'!AJ387/'3b - EUR - conv.'!AJ387)</f>
        <v>0</v>
      </c>
      <c r="AK387" s="286">
        <f>IF('3b - EUR - conv.'!AK387=0,0,'3a - EUR - local'!AK387/'3b - EUR - conv.'!AK387)</f>
        <v>0</v>
      </c>
      <c r="AL387" s="286">
        <f>IF('3b - EUR - conv.'!AL387=0,0,'3a - EUR - local'!AL387/'3b - EUR - conv.'!AL387)</f>
        <v>0</v>
      </c>
      <c r="AM387" s="286">
        <f>IF('3b - EUR - conv.'!AM387=0,0,'3a - EUR - local'!AM387/'3b - EUR - conv.'!AM387)</f>
        <v>0</v>
      </c>
      <c r="AN387" s="286">
        <f>IF('3b - EUR - conv.'!AN387=0,0,'3a - EUR - local'!AN387/'3b - EUR - conv.'!AN387)</f>
        <v>0</v>
      </c>
      <c r="AO387" s="286">
        <f>IF('3b - EUR - conv.'!AO387=0,0,'3a - EUR - local'!AO387/'3b - EUR - conv.'!AO387)</f>
        <v>0</v>
      </c>
      <c r="AP387" s="286">
        <f>IF('3b - EUR - conv.'!AP387=0,0,'3a - EUR - local'!AP387/'3b - EUR - conv.'!AP387)</f>
        <v>0</v>
      </c>
      <c r="AQ387" s="349"/>
    </row>
    <row r="388" spans="1:43" customFormat="1" ht="15.75" outlineLevel="2">
      <c r="A388" s="211" t="str">
        <f>A350&amp;"."&amp;A382&amp;"."&amp;A351&amp;"."&amp;B388</f>
        <v>1.d.8.6</v>
      </c>
      <c r="B388">
        <v>6</v>
      </c>
      <c r="C388" t="str">
        <f>'1-GBP'!C388</f>
        <v/>
      </c>
      <c r="M388" s="286">
        <f>IF('3b - EUR - conv.'!M388=0,0,'3a - EUR - local'!M388/'3b - EUR - conv.'!M388)</f>
        <v>0</v>
      </c>
      <c r="N388" s="286">
        <f>IF('3b - EUR - conv.'!N388=0,0,'3a - EUR - local'!N388/'3b - EUR - conv.'!N388)</f>
        <v>0</v>
      </c>
      <c r="O388" s="286">
        <f>IF('3b - EUR - conv.'!O388=0,0,'3a - EUR - local'!O388/'3b - EUR - conv.'!O388)</f>
        <v>0</v>
      </c>
      <c r="P388" s="286">
        <f>IF('3b - EUR - conv.'!P388=0,0,'3a - EUR - local'!P388/'3b - EUR - conv.'!P388)</f>
        <v>0</v>
      </c>
      <c r="Q388" s="286">
        <f>IF('3b - EUR - conv.'!Q388=0,0,'3a - EUR - local'!Q388/'3b - EUR - conv.'!Q388)</f>
        <v>0</v>
      </c>
      <c r="R388" s="286">
        <f>IF('3b - EUR - conv.'!R388=0,0,'3a - EUR - local'!R388/'3b - EUR - conv.'!R388)</f>
        <v>0</v>
      </c>
      <c r="S388" s="286">
        <f>IF('3b - EUR - conv.'!S388=0,0,'3a - EUR - local'!S388/'3b - EUR - conv.'!S388)</f>
        <v>0</v>
      </c>
      <c r="T388" s="286">
        <f>IF('3b - EUR - conv.'!T388=0,0,'3a - EUR - local'!T388/'3b - EUR - conv.'!T388)</f>
        <v>0</v>
      </c>
      <c r="U388" s="286">
        <f>IF('3b - EUR - conv.'!U388=0,0,'3a - EUR - local'!U388/'3b - EUR - conv.'!U388)</f>
        <v>0</v>
      </c>
      <c r="V388" s="286">
        <f>IF('3b - EUR - conv.'!V388=0,0,'3a - EUR - local'!V388/'3b - EUR - conv.'!V388)</f>
        <v>0</v>
      </c>
      <c r="W388" s="286">
        <f>IF('3b - EUR - conv.'!W388=0,0,'3a - EUR - local'!W388/'3b - EUR - conv.'!W388)</f>
        <v>0</v>
      </c>
      <c r="X388" s="286">
        <f>IF('3b - EUR - conv.'!X388=0,0,'3a - EUR - local'!X388/'3b - EUR - conv.'!X388)</f>
        <v>0</v>
      </c>
      <c r="Y388" s="286">
        <f>IF('3b - EUR - conv.'!Y388=0,0,'3a - EUR - local'!Y388/'3b - EUR - conv.'!Y388)</f>
        <v>0</v>
      </c>
      <c r="Z388" s="286">
        <f>IF('3b - EUR - conv.'!Z388=0,0,'3a - EUR - local'!Z388/'3b - EUR - conv.'!Z388)</f>
        <v>0</v>
      </c>
      <c r="AA388" s="286">
        <f>IF('3b - EUR - conv.'!AA388=0,0,'3a - EUR - local'!AA388/'3b - EUR - conv.'!AA388)</f>
        <v>0</v>
      </c>
      <c r="AB388" s="286">
        <f>IF('3b - EUR - conv.'!AB388=0,0,'3a - EUR - local'!AB388/'3b - EUR - conv.'!AB388)</f>
        <v>0</v>
      </c>
      <c r="AC388" s="286">
        <f>IF('3b - EUR - conv.'!AC388=0,0,'3a - EUR - local'!AC388/'3b - EUR - conv.'!AC388)</f>
        <v>0</v>
      </c>
      <c r="AD388" s="286">
        <f>IF('3b - EUR - conv.'!AD388=0,0,'3a - EUR - local'!AD388/'3b - EUR - conv.'!AD388)</f>
        <v>0</v>
      </c>
      <c r="AE388" s="286">
        <f>IF('3b - EUR - conv.'!AE388=0,0,'3a - EUR - local'!AE388/'3b - EUR - conv.'!AE388)</f>
        <v>0</v>
      </c>
      <c r="AF388" s="286">
        <f>IF('3b - EUR - conv.'!AF388=0,0,'3a - EUR - local'!AF388/'3b - EUR - conv.'!AF388)</f>
        <v>0</v>
      </c>
      <c r="AG388" s="286">
        <f>IF('3b - EUR - conv.'!AG388=0,0,'3a - EUR - local'!AG388/'3b - EUR - conv.'!AG388)</f>
        <v>0</v>
      </c>
      <c r="AH388" s="286">
        <f>IF('3b - EUR - conv.'!AH388=0,0,'3a - EUR - local'!AH388/'3b - EUR - conv.'!AH388)</f>
        <v>0</v>
      </c>
      <c r="AI388" s="286">
        <f>IF('3b - EUR - conv.'!AI388=0,0,'3a - EUR - local'!AI388/'3b - EUR - conv.'!AI388)</f>
        <v>0</v>
      </c>
      <c r="AJ388" s="286">
        <f>IF('3b - EUR - conv.'!AJ388=0,0,'3a - EUR - local'!AJ388/'3b - EUR - conv.'!AJ388)</f>
        <v>0</v>
      </c>
      <c r="AK388" s="286">
        <f>IF('3b - EUR - conv.'!AK388=0,0,'3a - EUR - local'!AK388/'3b - EUR - conv.'!AK388)</f>
        <v>0</v>
      </c>
      <c r="AL388" s="286">
        <f>IF('3b - EUR - conv.'!AL388=0,0,'3a - EUR - local'!AL388/'3b - EUR - conv.'!AL388)</f>
        <v>0</v>
      </c>
      <c r="AM388" s="286">
        <f>IF('3b - EUR - conv.'!AM388=0,0,'3a - EUR - local'!AM388/'3b - EUR - conv.'!AM388)</f>
        <v>0</v>
      </c>
      <c r="AN388" s="286">
        <f>IF('3b - EUR - conv.'!AN388=0,0,'3a - EUR - local'!AN388/'3b - EUR - conv.'!AN388)</f>
        <v>0</v>
      </c>
      <c r="AO388" s="286">
        <f>IF('3b - EUR - conv.'!AO388=0,0,'3a - EUR - local'!AO388/'3b - EUR - conv.'!AO388)</f>
        <v>0</v>
      </c>
      <c r="AP388" s="286">
        <f>IF('3b - EUR - conv.'!AP388=0,0,'3a - EUR - local'!AP388/'3b - EUR - conv.'!AP388)</f>
        <v>0</v>
      </c>
      <c r="AQ388" s="349"/>
    </row>
    <row r="389" spans="1:43" customFormat="1" ht="15.75" outlineLevel="2">
      <c r="A389" s="211" t="str">
        <f>A350&amp;"."&amp;A382&amp;"."&amp;A351&amp;"."&amp;B389</f>
        <v>1.d.8.7</v>
      </c>
      <c r="B389">
        <v>7</v>
      </c>
      <c r="C389" t="str">
        <f>'1-GBP'!C389</f>
        <v/>
      </c>
      <c r="M389" s="286">
        <f>IF('3b - EUR - conv.'!M389=0,0,'3a - EUR - local'!M389/'3b - EUR - conv.'!M389)</f>
        <v>0</v>
      </c>
      <c r="N389" s="286">
        <f>IF('3b - EUR - conv.'!N389=0,0,'3a - EUR - local'!N389/'3b - EUR - conv.'!N389)</f>
        <v>0</v>
      </c>
      <c r="O389" s="286">
        <f>IF('3b - EUR - conv.'!O389=0,0,'3a - EUR - local'!O389/'3b - EUR - conv.'!O389)</f>
        <v>0</v>
      </c>
      <c r="P389" s="286">
        <f>IF('3b - EUR - conv.'!P389=0,0,'3a - EUR - local'!P389/'3b - EUR - conv.'!P389)</f>
        <v>0</v>
      </c>
      <c r="Q389" s="286">
        <f>IF('3b - EUR - conv.'!Q389=0,0,'3a - EUR - local'!Q389/'3b - EUR - conv.'!Q389)</f>
        <v>0</v>
      </c>
      <c r="R389" s="286">
        <f>IF('3b - EUR - conv.'!R389=0,0,'3a - EUR - local'!R389/'3b - EUR - conv.'!R389)</f>
        <v>0</v>
      </c>
      <c r="S389" s="286">
        <f>IF('3b - EUR - conv.'!S389=0,0,'3a - EUR - local'!S389/'3b - EUR - conv.'!S389)</f>
        <v>0</v>
      </c>
      <c r="T389" s="286">
        <f>IF('3b - EUR - conv.'!T389=0,0,'3a - EUR - local'!T389/'3b - EUR - conv.'!T389)</f>
        <v>0</v>
      </c>
      <c r="U389" s="286">
        <f>IF('3b - EUR - conv.'!U389=0,0,'3a - EUR - local'!U389/'3b - EUR - conv.'!U389)</f>
        <v>0</v>
      </c>
      <c r="V389" s="286">
        <f>IF('3b - EUR - conv.'!V389=0,0,'3a - EUR - local'!V389/'3b - EUR - conv.'!V389)</f>
        <v>0</v>
      </c>
      <c r="W389" s="286">
        <f>IF('3b - EUR - conv.'!W389=0,0,'3a - EUR - local'!W389/'3b - EUR - conv.'!W389)</f>
        <v>0</v>
      </c>
      <c r="X389" s="286">
        <f>IF('3b - EUR - conv.'!X389=0,0,'3a - EUR - local'!X389/'3b - EUR - conv.'!X389)</f>
        <v>0</v>
      </c>
      <c r="Y389" s="286">
        <f>IF('3b - EUR - conv.'!Y389=0,0,'3a - EUR - local'!Y389/'3b - EUR - conv.'!Y389)</f>
        <v>0</v>
      </c>
      <c r="Z389" s="286">
        <f>IF('3b - EUR - conv.'!Z389=0,0,'3a - EUR - local'!Z389/'3b - EUR - conv.'!Z389)</f>
        <v>0</v>
      </c>
      <c r="AA389" s="286">
        <f>IF('3b - EUR - conv.'!AA389=0,0,'3a - EUR - local'!AA389/'3b - EUR - conv.'!AA389)</f>
        <v>0</v>
      </c>
      <c r="AB389" s="286">
        <f>IF('3b - EUR - conv.'!AB389=0,0,'3a - EUR - local'!AB389/'3b - EUR - conv.'!AB389)</f>
        <v>0</v>
      </c>
      <c r="AC389" s="286">
        <f>IF('3b - EUR - conv.'!AC389=0,0,'3a - EUR - local'!AC389/'3b - EUR - conv.'!AC389)</f>
        <v>0</v>
      </c>
      <c r="AD389" s="286">
        <f>IF('3b - EUR - conv.'!AD389=0,0,'3a - EUR - local'!AD389/'3b - EUR - conv.'!AD389)</f>
        <v>0</v>
      </c>
      <c r="AE389" s="286">
        <f>IF('3b - EUR - conv.'!AE389=0,0,'3a - EUR - local'!AE389/'3b - EUR - conv.'!AE389)</f>
        <v>0</v>
      </c>
      <c r="AF389" s="286">
        <f>IF('3b - EUR - conv.'!AF389=0,0,'3a - EUR - local'!AF389/'3b - EUR - conv.'!AF389)</f>
        <v>0</v>
      </c>
      <c r="AG389" s="286">
        <f>IF('3b - EUR - conv.'!AG389=0,0,'3a - EUR - local'!AG389/'3b - EUR - conv.'!AG389)</f>
        <v>0</v>
      </c>
      <c r="AH389" s="286">
        <f>IF('3b - EUR - conv.'!AH389=0,0,'3a - EUR - local'!AH389/'3b - EUR - conv.'!AH389)</f>
        <v>0</v>
      </c>
      <c r="AI389" s="286">
        <f>IF('3b - EUR - conv.'!AI389=0,0,'3a - EUR - local'!AI389/'3b - EUR - conv.'!AI389)</f>
        <v>0</v>
      </c>
      <c r="AJ389" s="286">
        <f>IF('3b - EUR - conv.'!AJ389=0,0,'3a - EUR - local'!AJ389/'3b - EUR - conv.'!AJ389)</f>
        <v>0</v>
      </c>
      <c r="AK389" s="286">
        <f>IF('3b - EUR - conv.'!AK389=0,0,'3a - EUR - local'!AK389/'3b - EUR - conv.'!AK389)</f>
        <v>0</v>
      </c>
      <c r="AL389" s="286">
        <f>IF('3b - EUR - conv.'!AL389=0,0,'3a - EUR - local'!AL389/'3b - EUR - conv.'!AL389)</f>
        <v>0</v>
      </c>
      <c r="AM389" s="286">
        <f>IF('3b - EUR - conv.'!AM389=0,0,'3a - EUR - local'!AM389/'3b - EUR - conv.'!AM389)</f>
        <v>0</v>
      </c>
      <c r="AN389" s="286">
        <f>IF('3b - EUR - conv.'!AN389=0,0,'3a - EUR - local'!AN389/'3b - EUR - conv.'!AN389)</f>
        <v>0</v>
      </c>
      <c r="AO389" s="286">
        <f>IF('3b - EUR - conv.'!AO389=0,0,'3a - EUR - local'!AO389/'3b - EUR - conv.'!AO389)</f>
        <v>0</v>
      </c>
      <c r="AP389" s="286">
        <f>IF('3b - EUR - conv.'!AP389=0,0,'3a - EUR - local'!AP389/'3b - EUR - conv.'!AP389)</f>
        <v>0</v>
      </c>
      <c r="AQ389" s="349"/>
    </row>
    <row r="390" spans="1:43" customFormat="1" ht="15.75" outlineLevel="2">
      <c r="A390" s="211" t="str">
        <f>A350&amp;"."&amp;A382&amp;"."&amp;A351&amp;"."&amp;B390</f>
        <v>1.d.8.8</v>
      </c>
      <c r="B390">
        <v>8</v>
      </c>
      <c r="C390" t="str">
        <f>'1-GBP'!C390</f>
        <v/>
      </c>
      <c r="M390" s="286">
        <f>IF('3b - EUR - conv.'!M390=0,0,'3a - EUR - local'!M390/'3b - EUR - conv.'!M390)</f>
        <v>0</v>
      </c>
      <c r="N390" s="286">
        <f>IF('3b - EUR - conv.'!N390=0,0,'3a - EUR - local'!N390/'3b - EUR - conv.'!N390)</f>
        <v>0</v>
      </c>
      <c r="O390" s="286">
        <f>IF('3b - EUR - conv.'!O390=0,0,'3a - EUR - local'!O390/'3b - EUR - conv.'!O390)</f>
        <v>0</v>
      </c>
      <c r="P390" s="286">
        <f>IF('3b - EUR - conv.'!P390=0,0,'3a - EUR - local'!P390/'3b - EUR - conv.'!P390)</f>
        <v>0</v>
      </c>
      <c r="Q390" s="286">
        <f>IF('3b - EUR - conv.'!Q390=0,0,'3a - EUR - local'!Q390/'3b - EUR - conv.'!Q390)</f>
        <v>0</v>
      </c>
      <c r="R390" s="286">
        <f>IF('3b - EUR - conv.'!R390=0,0,'3a - EUR - local'!R390/'3b - EUR - conv.'!R390)</f>
        <v>0</v>
      </c>
      <c r="S390" s="286">
        <f>IF('3b - EUR - conv.'!S390=0,0,'3a - EUR - local'!S390/'3b - EUR - conv.'!S390)</f>
        <v>0</v>
      </c>
      <c r="T390" s="286">
        <f>IF('3b - EUR - conv.'!T390=0,0,'3a - EUR - local'!T390/'3b - EUR - conv.'!T390)</f>
        <v>0</v>
      </c>
      <c r="U390" s="286">
        <f>IF('3b - EUR - conv.'!U390=0,0,'3a - EUR - local'!U390/'3b - EUR - conv.'!U390)</f>
        <v>0</v>
      </c>
      <c r="V390" s="286">
        <f>IF('3b - EUR - conv.'!V390=0,0,'3a - EUR - local'!V390/'3b - EUR - conv.'!V390)</f>
        <v>0</v>
      </c>
      <c r="W390" s="286">
        <f>IF('3b - EUR - conv.'!W390=0,0,'3a - EUR - local'!W390/'3b - EUR - conv.'!W390)</f>
        <v>0</v>
      </c>
      <c r="X390" s="286">
        <f>IF('3b - EUR - conv.'!X390=0,0,'3a - EUR - local'!X390/'3b - EUR - conv.'!X390)</f>
        <v>0</v>
      </c>
      <c r="Y390" s="286">
        <f>IF('3b - EUR - conv.'!Y390=0,0,'3a - EUR - local'!Y390/'3b - EUR - conv.'!Y390)</f>
        <v>0</v>
      </c>
      <c r="Z390" s="286">
        <f>IF('3b - EUR - conv.'!Z390=0,0,'3a - EUR - local'!Z390/'3b - EUR - conv.'!Z390)</f>
        <v>0</v>
      </c>
      <c r="AA390" s="286">
        <f>IF('3b - EUR - conv.'!AA390=0,0,'3a - EUR - local'!AA390/'3b - EUR - conv.'!AA390)</f>
        <v>0</v>
      </c>
      <c r="AB390" s="286">
        <f>IF('3b - EUR - conv.'!AB390=0,0,'3a - EUR - local'!AB390/'3b - EUR - conv.'!AB390)</f>
        <v>0</v>
      </c>
      <c r="AC390" s="286">
        <f>IF('3b - EUR - conv.'!AC390=0,0,'3a - EUR - local'!AC390/'3b - EUR - conv.'!AC390)</f>
        <v>0</v>
      </c>
      <c r="AD390" s="286">
        <f>IF('3b - EUR - conv.'!AD390=0,0,'3a - EUR - local'!AD390/'3b - EUR - conv.'!AD390)</f>
        <v>0</v>
      </c>
      <c r="AE390" s="286">
        <f>IF('3b - EUR - conv.'!AE390=0,0,'3a - EUR - local'!AE390/'3b - EUR - conv.'!AE390)</f>
        <v>0</v>
      </c>
      <c r="AF390" s="286">
        <f>IF('3b - EUR - conv.'!AF390=0,0,'3a - EUR - local'!AF390/'3b - EUR - conv.'!AF390)</f>
        <v>0</v>
      </c>
      <c r="AG390" s="286">
        <f>IF('3b - EUR - conv.'!AG390=0,0,'3a - EUR - local'!AG390/'3b - EUR - conv.'!AG390)</f>
        <v>0</v>
      </c>
      <c r="AH390" s="286">
        <f>IF('3b - EUR - conv.'!AH390=0,0,'3a - EUR - local'!AH390/'3b - EUR - conv.'!AH390)</f>
        <v>0</v>
      </c>
      <c r="AI390" s="286">
        <f>IF('3b - EUR - conv.'!AI390=0,0,'3a - EUR - local'!AI390/'3b - EUR - conv.'!AI390)</f>
        <v>0</v>
      </c>
      <c r="AJ390" s="286">
        <f>IF('3b - EUR - conv.'!AJ390=0,0,'3a - EUR - local'!AJ390/'3b - EUR - conv.'!AJ390)</f>
        <v>0</v>
      </c>
      <c r="AK390" s="286">
        <f>IF('3b - EUR - conv.'!AK390=0,0,'3a - EUR - local'!AK390/'3b - EUR - conv.'!AK390)</f>
        <v>0</v>
      </c>
      <c r="AL390" s="286">
        <f>IF('3b - EUR - conv.'!AL390=0,0,'3a - EUR - local'!AL390/'3b - EUR - conv.'!AL390)</f>
        <v>0</v>
      </c>
      <c r="AM390" s="286">
        <f>IF('3b - EUR - conv.'!AM390=0,0,'3a - EUR - local'!AM390/'3b - EUR - conv.'!AM390)</f>
        <v>0</v>
      </c>
      <c r="AN390" s="286">
        <f>IF('3b - EUR - conv.'!AN390=0,0,'3a - EUR - local'!AN390/'3b - EUR - conv.'!AN390)</f>
        <v>0</v>
      </c>
      <c r="AO390" s="286">
        <f>IF('3b - EUR - conv.'!AO390=0,0,'3a - EUR - local'!AO390/'3b - EUR - conv.'!AO390)</f>
        <v>0</v>
      </c>
      <c r="AP390" s="286">
        <f>IF('3b - EUR - conv.'!AP390=0,0,'3a - EUR - local'!AP390/'3b - EUR - conv.'!AP390)</f>
        <v>0</v>
      </c>
      <c r="AQ390" s="349"/>
    </row>
    <row r="391" spans="1:43" customFormat="1" ht="15.75" outlineLevel="2">
      <c r="A391" s="211" t="str">
        <f>A350&amp;"."&amp;A382&amp;"."&amp;A351&amp;"."&amp;B391</f>
        <v>1.d.8.9</v>
      </c>
      <c r="B391">
        <v>9</v>
      </c>
      <c r="C391" t="str">
        <f>'1-GBP'!C391</f>
        <v/>
      </c>
      <c r="M391" s="286">
        <f>IF('3b - EUR - conv.'!M391=0,0,'3a - EUR - local'!M391/'3b - EUR - conv.'!M391)</f>
        <v>0</v>
      </c>
      <c r="N391" s="286">
        <f>IF('3b - EUR - conv.'!N391=0,0,'3a - EUR - local'!N391/'3b - EUR - conv.'!N391)</f>
        <v>0</v>
      </c>
      <c r="O391" s="286">
        <f>IF('3b - EUR - conv.'!O391=0,0,'3a - EUR - local'!O391/'3b - EUR - conv.'!O391)</f>
        <v>0</v>
      </c>
      <c r="P391" s="286">
        <f>IF('3b - EUR - conv.'!P391=0,0,'3a - EUR - local'!P391/'3b - EUR - conv.'!P391)</f>
        <v>0</v>
      </c>
      <c r="Q391" s="286">
        <f>IF('3b - EUR - conv.'!Q391=0,0,'3a - EUR - local'!Q391/'3b - EUR - conv.'!Q391)</f>
        <v>0</v>
      </c>
      <c r="R391" s="286">
        <f>IF('3b - EUR - conv.'!R391=0,0,'3a - EUR - local'!R391/'3b - EUR - conv.'!R391)</f>
        <v>0</v>
      </c>
      <c r="S391" s="286">
        <f>IF('3b - EUR - conv.'!S391=0,0,'3a - EUR - local'!S391/'3b - EUR - conv.'!S391)</f>
        <v>0</v>
      </c>
      <c r="T391" s="286">
        <f>IF('3b - EUR - conv.'!T391=0,0,'3a - EUR - local'!T391/'3b - EUR - conv.'!T391)</f>
        <v>0</v>
      </c>
      <c r="U391" s="286">
        <f>IF('3b - EUR - conv.'!U391=0,0,'3a - EUR - local'!U391/'3b - EUR - conv.'!U391)</f>
        <v>0</v>
      </c>
      <c r="V391" s="286">
        <f>IF('3b - EUR - conv.'!V391=0,0,'3a - EUR - local'!V391/'3b - EUR - conv.'!V391)</f>
        <v>0</v>
      </c>
      <c r="W391" s="286">
        <f>IF('3b - EUR - conv.'!W391=0,0,'3a - EUR - local'!W391/'3b - EUR - conv.'!W391)</f>
        <v>0</v>
      </c>
      <c r="X391" s="286">
        <f>IF('3b - EUR - conv.'!X391=0,0,'3a - EUR - local'!X391/'3b - EUR - conv.'!X391)</f>
        <v>0</v>
      </c>
      <c r="Y391" s="286">
        <f>IF('3b - EUR - conv.'!Y391=0,0,'3a - EUR - local'!Y391/'3b - EUR - conv.'!Y391)</f>
        <v>0</v>
      </c>
      <c r="Z391" s="286">
        <f>IF('3b - EUR - conv.'!Z391=0,0,'3a - EUR - local'!Z391/'3b - EUR - conv.'!Z391)</f>
        <v>0</v>
      </c>
      <c r="AA391" s="286">
        <f>IF('3b - EUR - conv.'!AA391=0,0,'3a - EUR - local'!AA391/'3b - EUR - conv.'!AA391)</f>
        <v>0</v>
      </c>
      <c r="AB391" s="286">
        <f>IF('3b - EUR - conv.'!AB391=0,0,'3a - EUR - local'!AB391/'3b - EUR - conv.'!AB391)</f>
        <v>0</v>
      </c>
      <c r="AC391" s="286">
        <f>IF('3b - EUR - conv.'!AC391=0,0,'3a - EUR - local'!AC391/'3b - EUR - conv.'!AC391)</f>
        <v>0</v>
      </c>
      <c r="AD391" s="286">
        <f>IF('3b - EUR - conv.'!AD391=0,0,'3a - EUR - local'!AD391/'3b - EUR - conv.'!AD391)</f>
        <v>0</v>
      </c>
      <c r="AE391" s="286">
        <f>IF('3b - EUR - conv.'!AE391=0,0,'3a - EUR - local'!AE391/'3b - EUR - conv.'!AE391)</f>
        <v>0</v>
      </c>
      <c r="AF391" s="286">
        <f>IF('3b - EUR - conv.'!AF391=0,0,'3a - EUR - local'!AF391/'3b - EUR - conv.'!AF391)</f>
        <v>0</v>
      </c>
      <c r="AG391" s="286">
        <f>IF('3b - EUR - conv.'!AG391=0,0,'3a - EUR - local'!AG391/'3b - EUR - conv.'!AG391)</f>
        <v>0</v>
      </c>
      <c r="AH391" s="286">
        <f>IF('3b - EUR - conv.'!AH391=0,0,'3a - EUR - local'!AH391/'3b - EUR - conv.'!AH391)</f>
        <v>0</v>
      </c>
      <c r="AI391" s="286">
        <f>IF('3b - EUR - conv.'!AI391=0,0,'3a - EUR - local'!AI391/'3b - EUR - conv.'!AI391)</f>
        <v>0</v>
      </c>
      <c r="AJ391" s="286">
        <f>IF('3b - EUR - conv.'!AJ391=0,0,'3a - EUR - local'!AJ391/'3b - EUR - conv.'!AJ391)</f>
        <v>0</v>
      </c>
      <c r="AK391" s="286">
        <f>IF('3b - EUR - conv.'!AK391=0,0,'3a - EUR - local'!AK391/'3b - EUR - conv.'!AK391)</f>
        <v>0</v>
      </c>
      <c r="AL391" s="286">
        <f>IF('3b - EUR - conv.'!AL391=0,0,'3a - EUR - local'!AL391/'3b - EUR - conv.'!AL391)</f>
        <v>0</v>
      </c>
      <c r="AM391" s="286">
        <f>IF('3b - EUR - conv.'!AM391=0,0,'3a - EUR - local'!AM391/'3b - EUR - conv.'!AM391)</f>
        <v>0</v>
      </c>
      <c r="AN391" s="286">
        <f>IF('3b - EUR - conv.'!AN391=0,0,'3a - EUR - local'!AN391/'3b - EUR - conv.'!AN391)</f>
        <v>0</v>
      </c>
      <c r="AO391" s="286">
        <f>IF('3b - EUR - conv.'!AO391=0,0,'3a - EUR - local'!AO391/'3b - EUR - conv.'!AO391)</f>
        <v>0</v>
      </c>
      <c r="AP391" s="286">
        <f>IF('3b - EUR - conv.'!AP391=0,0,'3a - EUR - local'!AP391/'3b - EUR - conv.'!AP391)</f>
        <v>0</v>
      </c>
      <c r="AQ391" s="349"/>
    </row>
    <row r="392" spans="1:43" customFormat="1" ht="15.75" outlineLevel="2">
      <c r="A392" s="211" t="str">
        <f>A350&amp;"."&amp;A382&amp;"."&amp;A351&amp;"."&amp;B392</f>
        <v>1.d.8.10</v>
      </c>
      <c r="B392">
        <v>10</v>
      </c>
      <c r="C392" t="str">
        <f>'1-GBP'!C392</f>
        <v/>
      </c>
      <c r="M392" s="286">
        <f>IF('3b - EUR - conv.'!M392=0,0,'3a - EUR - local'!M392/'3b - EUR - conv.'!M392)</f>
        <v>0</v>
      </c>
      <c r="N392" s="286">
        <f>IF('3b - EUR - conv.'!N392=0,0,'3a - EUR - local'!N392/'3b - EUR - conv.'!N392)</f>
        <v>0</v>
      </c>
      <c r="O392" s="286">
        <f>IF('3b - EUR - conv.'!O392=0,0,'3a - EUR - local'!O392/'3b - EUR - conv.'!O392)</f>
        <v>0</v>
      </c>
      <c r="P392" s="286">
        <f>IF('3b - EUR - conv.'!P392=0,0,'3a - EUR - local'!P392/'3b - EUR - conv.'!P392)</f>
        <v>0</v>
      </c>
      <c r="Q392" s="286">
        <f>IF('3b - EUR - conv.'!Q392=0,0,'3a - EUR - local'!Q392/'3b - EUR - conv.'!Q392)</f>
        <v>0</v>
      </c>
      <c r="R392" s="286">
        <f>IF('3b - EUR - conv.'!R392=0,0,'3a - EUR - local'!R392/'3b - EUR - conv.'!R392)</f>
        <v>0</v>
      </c>
      <c r="S392" s="286">
        <f>IF('3b - EUR - conv.'!S392=0,0,'3a - EUR - local'!S392/'3b - EUR - conv.'!S392)</f>
        <v>0</v>
      </c>
      <c r="T392" s="286">
        <f>IF('3b - EUR - conv.'!T392=0,0,'3a - EUR - local'!T392/'3b - EUR - conv.'!T392)</f>
        <v>0</v>
      </c>
      <c r="U392" s="286">
        <f>IF('3b - EUR - conv.'!U392=0,0,'3a - EUR - local'!U392/'3b - EUR - conv.'!U392)</f>
        <v>0</v>
      </c>
      <c r="V392" s="286">
        <f>IF('3b - EUR - conv.'!V392=0,0,'3a - EUR - local'!V392/'3b - EUR - conv.'!V392)</f>
        <v>0</v>
      </c>
      <c r="W392" s="286">
        <f>IF('3b - EUR - conv.'!W392=0,0,'3a - EUR - local'!W392/'3b - EUR - conv.'!W392)</f>
        <v>0</v>
      </c>
      <c r="X392" s="286">
        <f>IF('3b - EUR - conv.'!X392=0,0,'3a - EUR - local'!X392/'3b - EUR - conv.'!X392)</f>
        <v>0</v>
      </c>
      <c r="Y392" s="286">
        <f>IF('3b - EUR - conv.'!Y392=0,0,'3a - EUR - local'!Y392/'3b - EUR - conv.'!Y392)</f>
        <v>0</v>
      </c>
      <c r="Z392" s="286">
        <f>IF('3b - EUR - conv.'!Z392=0,0,'3a - EUR - local'!Z392/'3b - EUR - conv.'!Z392)</f>
        <v>0</v>
      </c>
      <c r="AA392" s="286">
        <f>IF('3b - EUR - conv.'!AA392=0,0,'3a - EUR - local'!AA392/'3b - EUR - conv.'!AA392)</f>
        <v>0</v>
      </c>
      <c r="AB392" s="286">
        <f>IF('3b - EUR - conv.'!AB392=0,0,'3a - EUR - local'!AB392/'3b - EUR - conv.'!AB392)</f>
        <v>0</v>
      </c>
      <c r="AC392" s="286">
        <f>IF('3b - EUR - conv.'!AC392=0,0,'3a - EUR - local'!AC392/'3b - EUR - conv.'!AC392)</f>
        <v>0</v>
      </c>
      <c r="AD392" s="286">
        <f>IF('3b - EUR - conv.'!AD392=0,0,'3a - EUR - local'!AD392/'3b - EUR - conv.'!AD392)</f>
        <v>0</v>
      </c>
      <c r="AE392" s="286">
        <f>IF('3b - EUR - conv.'!AE392=0,0,'3a - EUR - local'!AE392/'3b - EUR - conv.'!AE392)</f>
        <v>0</v>
      </c>
      <c r="AF392" s="286">
        <f>IF('3b - EUR - conv.'!AF392=0,0,'3a - EUR - local'!AF392/'3b - EUR - conv.'!AF392)</f>
        <v>0</v>
      </c>
      <c r="AG392" s="286">
        <f>IF('3b - EUR - conv.'!AG392=0,0,'3a - EUR - local'!AG392/'3b - EUR - conv.'!AG392)</f>
        <v>0</v>
      </c>
      <c r="AH392" s="286">
        <f>IF('3b - EUR - conv.'!AH392=0,0,'3a - EUR - local'!AH392/'3b - EUR - conv.'!AH392)</f>
        <v>0</v>
      </c>
      <c r="AI392" s="286">
        <f>IF('3b - EUR - conv.'!AI392=0,0,'3a - EUR - local'!AI392/'3b - EUR - conv.'!AI392)</f>
        <v>0</v>
      </c>
      <c r="AJ392" s="286">
        <f>IF('3b - EUR - conv.'!AJ392=0,0,'3a - EUR - local'!AJ392/'3b - EUR - conv.'!AJ392)</f>
        <v>0</v>
      </c>
      <c r="AK392" s="286">
        <f>IF('3b - EUR - conv.'!AK392=0,0,'3a - EUR - local'!AK392/'3b - EUR - conv.'!AK392)</f>
        <v>0</v>
      </c>
      <c r="AL392" s="286">
        <f>IF('3b - EUR - conv.'!AL392=0,0,'3a - EUR - local'!AL392/'3b - EUR - conv.'!AL392)</f>
        <v>0</v>
      </c>
      <c r="AM392" s="286">
        <f>IF('3b - EUR - conv.'!AM392=0,0,'3a - EUR - local'!AM392/'3b - EUR - conv.'!AM392)</f>
        <v>0</v>
      </c>
      <c r="AN392" s="286">
        <f>IF('3b - EUR - conv.'!AN392=0,0,'3a - EUR - local'!AN392/'3b - EUR - conv.'!AN392)</f>
        <v>0</v>
      </c>
      <c r="AO392" s="286">
        <f>IF('3b - EUR - conv.'!AO392=0,0,'3a - EUR - local'!AO392/'3b - EUR - conv.'!AO392)</f>
        <v>0</v>
      </c>
      <c r="AP392" s="286">
        <f>IF('3b - EUR - conv.'!AP392=0,0,'3a - EUR - local'!AP392/'3b - EUR - conv.'!AP392)</f>
        <v>0</v>
      </c>
      <c r="AQ392" s="349"/>
    </row>
    <row r="393" spans="1:43" customFormat="1" ht="15.75" outlineLevel="2">
      <c r="A393" s="211" t="str">
        <f>A350&amp;"."&amp;A382&amp;"."&amp;A351&amp;"."&amp;B393</f>
        <v>1.d.8.11</v>
      </c>
      <c r="B393">
        <v>11</v>
      </c>
      <c r="C393" t="str">
        <f>'1-GBP'!C393</f>
        <v/>
      </c>
      <c r="M393" s="286">
        <f>IF('3b - EUR - conv.'!M393=0,0,'3a - EUR - local'!M393/'3b - EUR - conv.'!M393)</f>
        <v>0</v>
      </c>
      <c r="N393" s="286">
        <f>IF('3b - EUR - conv.'!N393=0,0,'3a - EUR - local'!N393/'3b - EUR - conv.'!N393)</f>
        <v>0</v>
      </c>
      <c r="O393" s="286">
        <f>IF('3b - EUR - conv.'!O393=0,0,'3a - EUR - local'!O393/'3b - EUR - conv.'!O393)</f>
        <v>0</v>
      </c>
      <c r="P393" s="286">
        <f>IF('3b - EUR - conv.'!P393=0,0,'3a - EUR - local'!P393/'3b - EUR - conv.'!P393)</f>
        <v>0</v>
      </c>
      <c r="Q393" s="286">
        <f>IF('3b - EUR - conv.'!Q393=0,0,'3a - EUR - local'!Q393/'3b - EUR - conv.'!Q393)</f>
        <v>0</v>
      </c>
      <c r="R393" s="286">
        <f>IF('3b - EUR - conv.'!R393=0,0,'3a - EUR - local'!R393/'3b - EUR - conv.'!R393)</f>
        <v>0</v>
      </c>
      <c r="S393" s="286">
        <f>IF('3b - EUR - conv.'!S393=0,0,'3a - EUR - local'!S393/'3b - EUR - conv.'!S393)</f>
        <v>0</v>
      </c>
      <c r="T393" s="286">
        <f>IF('3b - EUR - conv.'!T393=0,0,'3a - EUR - local'!T393/'3b - EUR - conv.'!T393)</f>
        <v>0</v>
      </c>
      <c r="U393" s="286">
        <f>IF('3b - EUR - conv.'!U393=0,0,'3a - EUR - local'!U393/'3b - EUR - conv.'!U393)</f>
        <v>0</v>
      </c>
      <c r="V393" s="286">
        <f>IF('3b - EUR - conv.'!V393=0,0,'3a - EUR - local'!V393/'3b - EUR - conv.'!V393)</f>
        <v>0</v>
      </c>
      <c r="W393" s="286">
        <f>IF('3b - EUR - conv.'!W393=0,0,'3a - EUR - local'!W393/'3b - EUR - conv.'!W393)</f>
        <v>0</v>
      </c>
      <c r="X393" s="286">
        <f>IF('3b - EUR - conv.'!X393=0,0,'3a - EUR - local'!X393/'3b - EUR - conv.'!X393)</f>
        <v>0</v>
      </c>
      <c r="Y393" s="286">
        <f>IF('3b - EUR - conv.'!Y393=0,0,'3a - EUR - local'!Y393/'3b - EUR - conv.'!Y393)</f>
        <v>0</v>
      </c>
      <c r="Z393" s="286">
        <f>IF('3b - EUR - conv.'!Z393=0,0,'3a - EUR - local'!Z393/'3b - EUR - conv.'!Z393)</f>
        <v>0</v>
      </c>
      <c r="AA393" s="286">
        <f>IF('3b - EUR - conv.'!AA393=0,0,'3a - EUR - local'!AA393/'3b - EUR - conv.'!AA393)</f>
        <v>0</v>
      </c>
      <c r="AB393" s="286">
        <f>IF('3b - EUR - conv.'!AB393=0,0,'3a - EUR - local'!AB393/'3b - EUR - conv.'!AB393)</f>
        <v>0</v>
      </c>
      <c r="AC393" s="286">
        <f>IF('3b - EUR - conv.'!AC393=0,0,'3a - EUR - local'!AC393/'3b - EUR - conv.'!AC393)</f>
        <v>0</v>
      </c>
      <c r="AD393" s="286">
        <f>IF('3b - EUR - conv.'!AD393=0,0,'3a - EUR - local'!AD393/'3b - EUR - conv.'!AD393)</f>
        <v>0</v>
      </c>
      <c r="AE393" s="286">
        <f>IF('3b - EUR - conv.'!AE393=0,0,'3a - EUR - local'!AE393/'3b - EUR - conv.'!AE393)</f>
        <v>0</v>
      </c>
      <c r="AF393" s="286">
        <f>IF('3b - EUR - conv.'!AF393=0,0,'3a - EUR - local'!AF393/'3b - EUR - conv.'!AF393)</f>
        <v>0</v>
      </c>
      <c r="AG393" s="286">
        <f>IF('3b - EUR - conv.'!AG393=0,0,'3a - EUR - local'!AG393/'3b - EUR - conv.'!AG393)</f>
        <v>0</v>
      </c>
      <c r="AH393" s="286">
        <f>IF('3b - EUR - conv.'!AH393=0,0,'3a - EUR - local'!AH393/'3b - EUR - conv.'!AH393)</f>
        <v>0</v>
      </c>
      <c r="AI393" s="286">
        <f>IF('3b - EUR - conv.'!AI393=0,0,'3a - EUR - local'!AI393/'3b - EUR - conv.'!AI393)</f>
        <v>0</v>
      </c>
      <c r="AJ393" s="286">
        <f>IF('3b - EUR - conv.'!AJ393=0,0,'3a - EUR - local'!AJ393/'3b - EUR - conv.'!AJ393)</f>
        <v>0</v>
      </c>
      <c r="AK393" s="286">
        <f>IF('3b - EUR - conv.'!AK393=0,0,'3a - EUR - local'!AK393/'3b - EUR - conv.'!AK393)</f>
        <v>0</v>
      </c>
      <c r="AL393" s="286">
        <f>IF('3b - EUR - conv.'!AL393=0,0,'3a - EUR - local'!AL393/'3b - EUR - conv.'!AL393)</f>
        <v>0</v>
      </c>
      <c r="AM393" s="286">
        <f>IF('3b - EUR - conv.'!AM393=0,0,'3a - EUR - local'!AM393/'3b - EUR - conv.'!AM393)</f>
        <v>0</v>
      </c>
      <c r="AN393" s="286">
        <f>IF('3b - EUR - conv.'!AN393=0,0,'3a - EUR - local'!AN393/'3b - EUR - conv.'!AN393)</f>
        <v>0</v>
      </c>
      <c r="AO393" s="286">
        <f>IF('3b - EUR - conv.'!AO393=0,0,'3a - EUR - local'!AO393/'3b - EUR - conv.'!AO393)</f>
        <v>0</v>
      </c>
      <c r="AP393" s="286">
        <f>IF('3b - EUR - conv.'!AP393=0,0,'3a - EUR - local'!AP393/'3b - EUR - conv.'!AP393)</f>
        <v>0</v>
      </c>
      <c r="AQ393" s="349"/>
    </row>
    <row r="394" spans="1:43" customFormat="1" ht="15.75" outlineLevel="2">
      <c r="A394" s="211" t="str">
        <f>A350&amp;"."&amp;A382&amp;"."&amp;A351&amp;"."&amp;B394</f>
        <v>1.d.8.12</v>
      </c>
      <c r="B394">
        <v>12</v>
      </c>
      <c r="C394" t="str">
        <f>'1-GBP'!C394</f>
        <v/>
      </c>
      <c r="M394" s="286">
        <f>IF('3b - EUR - conv.'!M394=0,0,'3a - EUR - local'!M394/'3b - EUR - conv.'!M394)</f>
        <v>0</v>
      </c>
      <c r="N394" s="286">
        <f>IF('3b - EUR - conv.'!N394=0,0,'3a - EUR - local'!N394/'3b - EUR - conv.'!N394)</f>
        <v>0</v>
      </c>
      <c r="O394" s="286">
        <f>IF('3b - EUR - conv.'!O394=0,0,'3a - EUR - local'!O394/'3b - EUR - conv.'!O394)</f>
        <v>0</v>
      </c>
      <c r="P394" s="286">
        <f>IF('3b - EUR - conv.'!P394=0,0,'3a - EUR - local'!P394/'3b - EUR - conv.'!P394)</f>
        <v>0</v>
      </c>
      <c r="Q394" s="286">
        <f>IF('3b - EUR - conv.'!Q394=0,0,'3a - EUR - local'!Q394/'3b - EUR - conv.'!Q394)</f>
        <v>0</v>
      </c>
      <c r="R394" s="286">
        <f>IF('3b - EUR - conv.'!R394=0,0,'3a - EUR - local'!R394/'3b - EUR - conv.'!R394)</f>
        <v>0</v>
      </c>
      <c r="S394" s="286">
        <f>IF('3b - EUR - conv.'!S394=0,0,'3a - EUR - local'!S394/'3b - EUR - conv.'!S394)</f>
        <v>0</v>
      </c>
      <c r="T394" s="286">
        <f>IF('3b - EUR - conv.'!T394=0,0,'3a - EUR - local'!T394/'3b - EUR - conv.'!T394)</f>
        <v>0</v>
      </c>
      <c r="U394" s="286">
        <f>IF('3b - EUR - conv.'!U394=0,0,'3a - EUR - local'!U394/'3b - EUR - conv.'!U394)</f>
        <v>0</v>
      </c>
      <c r="V394" s="286">
        <f>IF('3b - EUR - conv.'!V394=0,0,'3a - EUR - local'!V394/'3b - EUR - conv.'!V394)</f>
        <v>0</v>
      </c>
      <c r="W394" s="286">
        <f>IF('3b - EUR - conv.'!W394=0,0,'3a - EUR - local'!W394/'3b - EUR - conv.'!W394)</f>
        <v>0</v>
      </c>
      <c r="X394" s="286">
        <f>IF('3b - EUR - conv.'!X394=0,0,'3a - EUR - local'!X394/'3b - EUR - conv.'!X394)</f>
        <v>0</v>
      </c>
      <c r="Y394" s="286">
        <f>IF('3b - EUR - conv.'!Y394=0,0,'3a - EUR - local'!Y394/'3b - EUR - conv.'!Y394)</f>
        <v>0</v>
      </c>
      <c r="Z394" s="286">
        <f>IF('3b - EUR - conv.'!Z394=0,0,'3a - EUR - local'!Z394/'3b - EUR - conv.'!Z394)</f>
        <v>0</v>
      </c>
      <c r="AA394" s="286">
        <f>IF('3b - EUR - conv.'!AA394=0,0,'3a - EUR - local'!AA394/'3b - EUR - conv.'!AA394)</f>
        <v>0</v>
      </c>
      <c r="AB394" s="286">
        <f>IF('3b - EUR - conv.'!AB394=0,0,'3a - EUR - local'!AB394/'3b - EUR - conv.'!AB394)</f>
        <v>0</v>
      </c>
      <c r="AC394" s="286">
        <f>IF('3b - EUR - conv.'!AC394=0,0,'3a - EUR - local'!AC394/'3b - EUR - conv.'!AC394)</f>
        <v>0</v>
      </c>
      <c r="AD394" s="286">
        <f>IF('3b - EUR - conv.'!AD394=0,0,'3a - EUR - local'!AD394/'3b - EUR - conv.'!AD394)</f>
        <v>0</v>
      </c>
      <c r="AE394" s="286">
        <f>IF('3b - EUR - conv.'!AE394=0,0,'3a - EUR - local'!AE394/'3b - EUR - conv.'!AE394)</f>
        <v>0</v>
      </c>
      <c r="AF394" s="286">
        <f>IF('3b - EUR - conv.'!AF394=0,0,'3a - EUR - local'!AF394/'3b - EUR - conv.'!AF394)</f>
        <v>0</v>
      </c>
      <c r="AG394" s="286">
        <f>IF('3b - EUR - conv.'!AG394=0,0,'3a - EUR - local'!AG394/'3b - EUR - conv.'!AG394)</f>
        <v>0</v>
      </c>
      <c r="AH394" s="286">
        <f>IF('3b - EUR - conv.'!AH394=0,0,'3a - EUR - local'!AH394/'3b - EUR - conv.'!AH394)</f>
        <v>0</v>
      </c>
      <c r="AI394" s="286">
        <f>IF('3b - EUR - conv.'!AI394=0,0,'3a - EUR - local'!AI394/'3b - EUR - conv.'!AI394)</f>
        <v>0</v>
      </c>
      <c r="AJ394" s="286">
        <f>IF('3b - EUR - conv.'!AJ394=0,0,'3a - EUR - local'!AJ394/'3b - EUR - conv.'!AJ394)</f>
        <v>0</v>
      </c>
      <c r="AK394" s="286">
        <f>IF('3b - EUR - conv.'!AK394=0,0,'3a - EUR - local'!AK394/'3b - EUR - conv.'!AK394)</f>
        <v>0</v>
      </c>
      <c r="AL394" s="286">
        <f>IF('3b - EUR - conv.'!AL394=0,0,'3a - EUR - local'!AL394/'3b - EUR - conv.'!AL394)</f>
        <v>0</v>
      </c>
      <c r="AM394" s="286">
        <f>IF('3b - EUR - conv.'!AM394=0,0,'3a - EUR - local'!AM394/'3b - EUR - conv.'!AM394)</f>
        <v>0</v>
      </c>
      <c r="AN394" s="286">
        <f>IF('3b - EUR - conv.'!AN394=0,0,'3a - EUR - local'!AN394/'3b - EUR - conv.'!AN394)</f>
        <v>0</v>
      </c>
      <c r="AO394" s="286">
        <f>IF('3b - EUR - conv.'!AO394=0,0,'3a - EUR - local'!AO394/'3b - EUR - conv.'!AO394)</f>
        <v>0</v>
      </c>
      <c r="AP394" s="286">
        <f>IF('3b - EUR - conv.'!AP394=0,0,'3a - EUR - local'!AP394/'3b - EUR - conv.'!AP394)</f>
        <v>0</v>
      </c>
      <c r="AQ394" s="349"/>
    </row>
    <row r="395" spans="1:43" customFormat="1" ht="15.75" outlineLevel="1">
      <c r="A395" s="212"/>
      <c r="B395" s="201">
        <f>B394-COUNTIFS(C383:C394,"")</f>
        <v>0</v>
      </c>
      <c r="C395" s="201" t="s">
        <v>285</v>
      </c>
      <c r="D395" s="201"/>
      <c r="E395" s="201"/>
      <c r="F395" s="201"/>
      <c r="G395" s="201"/>
      <c r="H395" s="201"/>
      <c r="I395" s="201"/>
      <c r="J395" s="201"/>
      <c r="K395" s="201"/>
      <c r="L395" s="201"/>
      <c r="M395" s="280">
        <f>SUM(M383:M394)</f>
        <v>0</v>
      </c>
      <c r="N395" s="280">
        <f t="shared" ref="N395" si="621">SUM(N383:N394)</f>
        <v>0</v>
      </c>
      <c r="O395" s="280">
        <f t="shared" ref="O395" si="622">SUM(O383:O394)</f>
        <v>0</v>
      </c>
      <c r="P395" s="280">
        <f t="shared" ref="P395" si="623">SUM(P383:P394)</f>
        <v>0</v>
      </c>
      <c r="Q395" s="280">
        <f t="shared" ref="Q395" si="624">SUM(Q383:Q394)</f>
        <v>0</v>
      </c>
      <c r="R395" s="280">
        <f t="shared" ref="R395" si="625">SUM(R383:R394)</f>
        <v>0</v>
      </c>
      <c r="S395" s="280">
        <f t="shared" ref="S395" si="626">SUM(S383:S394)</f>
        <v>0</v>
      </c>
      <c r="T395" s="280">
        <f t="shared" ref="T395" si="627">SUM(T383:T394)</f>
        <v>0</v>
      </c>
      <c r="U395" s="280">
        <f t="shared" ref="U395" si="628">SUM(U383:U394)</f>
        <v>0</v>
      </c>
      <c r="V395" s="280">
        <f t="shared" ref="V395" si="629">SUM(V383:V394)</f>
        <v>0</v>
      </c>
      <c r="W395" s="280">
        <f t="shared" ref="W395" si="630">SUM(W383:W394)</f>
        <v>0</v>
      </c>
      <c r="X395" s="280">
        <f t="shared" ref="X395" si="631">SUM(X383:X394)</f>
        <v>0</v>
      </c>
      <c r="Y395" s="280">
        <f t="shared" ref="Y395" si="632">SUM(Y383:Y394)</f>
        <v>0</v>
      </c>
      <c r="Z395" s="280">
        <f t="shared" ref="Z395" si="633">SUM(Z383:Z394)</f>
        <v>0</v>
      </c>
      <c r="AA395" s="280">
        <f t="shared" ref="AA395" si="634">SUM(AA383:AA394)</f>
        <v>0</v>
      </c>
      <c r="AB395" s="280">
        <f t="shared" ref="AB395" si="635">SUM(AB383:AB394)</f>
        <v>0</v>
      </c>
      <c r="AC395" s="280">
        <f t="shared" ref="AC395" si="636">SUM(AC383:AC394)</f>
        <v>0</v>
      </c>
      <c r="AD395" s="280">
        <f t="shared" ref="AD395" si="637">SUM(AD383:AD394)</f>
        <v>0</v>
      </c>
      <c r="AE395" s="280">
        <f t="shared" ref="AE395" si="638">SUM(AE383:AE394)</f>
        <v>0</v>
      </c>
      <c r="AF395" s="280">
        <f t="shared" ref="AF395" si="639">SUM(AF383:AF394)</f>
        <v>0</v>
      </c>
      <c r="AG395" s="280">
        <f t="shared" ref="AG395" si="640">SUM(AG383:AG394)</f>
        <v>0</v>
      </c>
      <c r="AH395" s="280">
        <f t="shared" ref="AH395" si="641">SUM(AH383:AH394)</f>
        <v>0</v>
      </c>
      <c r="AI395" s="280">
        <f t="shared" ref="AI395" si="642">SUM(AI383:AI394)</f>
        <v>0</v>
      </c>
      <c r="AJ395" s="280">
        <f t="shared" ref="AJ395" si="643">SUM(AJ383:AJ394)</f>
        <v>0</v>
      </c>
      <c r="AK395" s="280">
        <f t="shared" ref="AK395" si="644">SUM(AK383:AK394)</f>
        <v>0</v>
      </c>
      <c r="AL395" s="280">
        <f t="shared" ref="AL395" si="645">SUM(AL383:AL394)</f>
        <v>0</v>
      </c>
      <c r="AM395" s="280">
        <f t="shared" ref="AM395" si="646">SUM(AM383:AM394)</f>
        <v>0</v>
      </c>
      <c r="AN395" s="280">
        <f t="shared" ref="AN395" si="647">SUM(AN383:AN394)</f>
        <v>0</v>
      </c>
      <c r="AO395" s="280">
        <f t="shared" ref="AO395" si="648">SUM(AO383:AO394)</f>
        <v>0</v>
      </c>
      <c r="AP395" s="280">
        <f t="shared" ref="AP395" si="649">SUM(AP383:AP394)</f>
        <v>0</v>
      </c>
    </row>
    <row r="396" spans="1:43" customFormat="1" ht="16.149999999999999" outlineLevel="1" thickBot="1">
      <c r="A396" s="213"/>
      <c r="B396" s="202"/>
      <c r="C396" s="202"/>
      <c r="D396" s="202"/>
      <c r="E396" s="202"/>
      <c r="F396" s="202"/>
      <c r="G396" s="202"/>
      <c r="H396" s="202"/>
      <c r="I396" s="202"/>
      <c r="J396" s="202"/>
      <c r="K396" s="202"/>
      <c r="L396" s="202"/>
      <c r="M396" s="313"/>
      <c r="N396" s="313"/>
      <c r="O396" s="313"/>
      <c r="P396" s="313"/>
      <c r="Q396" s="313"/>
      <c r="R396" s="313"/>
      <c r="S396" s="313"/>
      <c r="T396" s="313"/>
      <c r="U396" s="313"/>
      <c r="V396" s="313"/>
      <c r="W396" s="313"/>
      <c r="X396" s="313"/>
      <c r="Y396" s="313"/>
      <c r="Z396" s="313"/>
      <c r="AA396" s="313"/>
      <c r="AB396" s="313"/>
      <c r="AC396" s="313"/>
      <c r="AD396" s="313"/>
      <c r="AE396" s="313"/>
      <c r="AF396" s="313"/>
      <c r="AG396" s="313"/>
      <c r="AH396" s="313"/>
      <c r="AI396" s="313"/>
      <c r="AJ396" s="313"/>
      <c r="AK396" s="313"/>
      <c r="AL396" s="313"/>
      <c r="AM396" s="313"/>
      <c r="AN396" s="313"/>
      <c r="AO396" s="313"/>
      <c r="AP396" s="313"/>
    </row>
    <row r="397" spans="1:43" customFormat="1" ht="16.149999999999999" outlineLevel="1" thickBot="1">
      <c r="A397" s="214" t="s">
        <v>288</v>
      </c>
      <c r="B397" s="203">
        <f>B395+B380+B365</f>
        <v>2</v>
      </c>
      <c r="C397" s="203" t="s">
        <v>289</v>
      </c>
      <c r="D397" s="203"/>
      <c r="E397" s="203"/>
      <c r="F397" s="203"/>
      <c r="G397" s="203" t="str">
        <f>+"Total "&amp;$B350&amp;" "&amp;$B351</f>
        <v>Total Phase 1 Contingency</v>
      </c>
      <c r="H397" s="203"/>
      <c r="I397" s="203"/>
      <c r="J397" s="203"/>
      <c r="K397" s="203"/>
      <c r="L397" s="203"/>
      <c r="M397" s="284">
        <f t="shared" ref="M397:AP397" si="650">SUM(M365,M380,M395)</f>
        <v>0</v>
      </c>
      <c r="N397" s="284">
        <f t="shared" si="650"/>
        <v>0</v>
      </c>
      <c r="O397" s="284">
        <f t="shared" si="650"/>
        <v>0</v>
      </c>
      <c r="P397" s="284">
        <f t="shared" si="650"/>
        <v>0</v>
      </c>
      <c r="Q397" s="284">
        <f t="shared" si="650"/>
        <v>0</v>
      </c>
      <c r="R397" s="284">
        <f t="shared" si="650"/>
        <v>0</v>
      </c>
      <c r="S397" s="284">
        <f t="shared" si="650"/>
        <v>0</v>
      </c>
      <c r="T397" s="284">
        <f t="shared" si="650"/>
        <v>0</v>
      </c>
      <c r="U397" s="284">
        <f t="shared" si="650"/>
        <v>0</v>
      </c>
      <c r="V397" s="284">
        <f t="shared" si="650"/>
        <v>0</v>
      </c>
      <c r="W397" s="284">
        <f t="shared" si="650"/>
        <v>0</v>
      </c>
      <c r="X397" s="284">
        <f t="shared" si="650"/>
        <v>0</v>
      </c>
      <c r="Y397" s="284">
        <f t="shared" si="650"/>
        <v>0</v>
      </c>
      <c r="Z397" s="284">
        <f t="shared" si="650"/>
        <v>0</v>
      </c>
      <c r="AA397" s="284">
        <f t="shared" si="650"/>
        <v>0</v>
      </c>
      <c r="AB397" s="284">
        <f t="shared" si="650"/>
        <v>0</v>
      </c>
      <c r="AC397" s="284">
        <f t="shared" si="650"/>
        <v>0</v>
      </c>
      <c r="AD397" s="284">
        <f t="shared" si="650"/>
        <v>0</v>
      </c>
      <c r="AE397" s="284">
        <f t="shared" si="650"/>
        <v>0</v>
      </c>
      <c r="AF397" s="284">
        <f t="shared" si="650"/>
        <v>0</v>
      </c>
      <c r="AG397" s="284">
        <f t="shared" si="650"/>
        <v>0</v>
      </c>
      <c r="AH397" s="284">
        <f t="shared" si="650"/>
        <v>0</v>
      </c>
      <c r="AI397" s="284">
        <f t="shared" si="650"/>
        <v>0</v>
      </c>
      <c r="AJ397" s="284">
        <f t="shared" si="650"/>
        <v>0</v>
      </c>
      <c r="AK397" s="284">
        <f t="shared" si="650"/>
        <v>0</v>
      </c>
      <c r="AL397" s="284">
        <f t="shared" si="650"/>
        <v>0</v>
      </c>
      <c r="AM397" s="284">
        <f t="shared" si="650"/>
        <v>0</v>
      </c>
      <c r="AN397" s="284">
        <f t="shared" si="650"/>
        <v>0</v>
      </c>
      <c r="AO397" s="284">
        <f t="shared" si="650"/>
        <v>0</v>
      </c>
      <c r="AP397" s="284">
        <f t="shared" si="650"/>
        <v>0</v>
      </c>
    </row>
    <row r="398" spans="1:43" customFormat="1" ht="15.75" collapsed="1">
      <c r="A398" s="211"/>
      <c r="M398" s="314"/>
      <c r="N398" s="314"/>
      <c r="O398" s="314"/>
      <c r="P398" s="314"/>
      <c r="Q398" s="314"/>
      <c r="R398" s="314"/>
      <c r="S398" s="314"/>
      <c r="T398" s="314"/>
      <c r="U398" s="314"/>
      <c r="V398" s="314"/>
      <c r="W398" s="314"/>
      <c r="X398" s="314"/>
      <c r="Y398" s="314"/>
      <c r="Z398" s="314"/>
      <c r="AA398" s="314"/>
      <c r="AB398" s="314"/>
      <c r="AC398" s="314"/>
      <c r="AD398" s="314"/>
      <c r="AE398" s="314"/>
      <c r="AF398" s="314"/>
      <c r="AG398" s="314"/>
      <c r="AH398" s="314"/>
      <c r="AI398" s="314"/>
      <c r="AJ398" s="314"/>
      <c r="AK398" s="314"/>
      <c r="AL398" s="314"/>
      <c r="AM398" s="314"/>
      <c r="AN398" s="314"/>
      <c r="AO398" s="314"/>
      <c r="AP398" s="314"/>
    </row>
    <row r="399" spans="1:43" customFormat="1" ht="15.75">
      <c r="A399" s="209" t="str">
        <f>_xlfn.TEXTBEFORE(J399,".")</f>
        <v>3</v>
      </c>
      <c r="B399" s="196" t="str">
        <f>_xlfn.XLOOKUP($A399,Select!$B$4:$B$65,Select!$C$4:$C$65)</f>
        <v>Phase 3</v>
      </c>
      <c r="C399" s="197"/>
      <c r="D399" s="197">
        <f>B414+B429+B444</f>
        <v>5</v>
      </c>
      <c r="E399" s="197" t="s">
        <v>281</v>
      </c>
      <c r="F399" s="197"/>
      <c r="G399" s="197"/>
      <c r="H399" s="197"/>
      <c r="I399" s="197" t="s">
        <v>282</v>
      </c>
      <c r="J399" s="197" t="str">
        <f>Select!$M$12</f>
        <v>3.1</v>
      </c>
      <c r="K399" s="197"/>
      <c r="L399" s="197"/>
      <c r="M399" s="318"/>
      <c r="N399" s="319"/>
      <c r="O399" s="319"/>
      <c r="P399" s="319"/>
      <c r="Q399" s="319"/>
      <c r="R399" s="319"/>
      <c r="S399" s="319"/>
      <c r="T399" s="319"/>
      <c r="U399" s="319"/>
      <c r="V399" s="319"/>
      <c r="W399" s="319"/>
      <c r="X399" s="319"/>
      <c r="Y399" s="319"/>
      <c r="Z399" s="319"/>
      <c r="AA399" s="319"/>
      <c r="AB399" s="319"/>
      <c r="AC399" s="319"/>
      <c r="AD399" s="319"/>
      <c r="AE399" s="319"/>
      <c r="AF399" s="319"/>
      <c r="AG399" s="319"/>
      <c r="AH399" s="319"/>
      <c r="AI399" s="319"/>
      <c r="AJ399" s="319"/>
      <c r="AK399" s="319"/>
      <c r="AL399" s="319"/>
      <c r="AM399" s="319"/>
      <c r="AN399" s="319"/>
      <c r="AO399" s="319"/>
      <c r="AP399" s="319"/>
    </row>
    <row r="400" spans="1:43" customFormat="1" ht="15.75" outlineLevel="1">
      <c r="A400" s="210" t="str">
        <f>_xlfn.TEXTAFTER(J399,".")</f>
        <v>1</v>
      </c>
      <c r="B400" s="199" t="str">
        <f>_xlfn.XLOOKUP($J399,Select!$K$4:$K$65,Select!$F$4:$F$65)</f>
        <v>Humber Onshore Transportation System</v>
      </c>
      <c r="C400" s="199"/>
      <c r="D400" s="199"/>
      <c r="E400" s="199"/>
      <c r="F400" s="199"/>
      <c r="G400" s="199"/>
      <c r="H400" s="199"/>
      <c r="I400" s="199"/>
      <c r="J400" s="199"/>
      <c r="K400" s="199"/>
      <c r="L400" s="199"/>
      <c r="M400" s="320"/>
      <c r="N400" s="320"/>
      <c r="O400" s="320"/>
      <c r="P400" s="320"/>
      <c r="Q400" s="320"/>
      <c r="R400" s="320"/>
      <c r="S400" s="320"/>
      <c r="T400" s="320"/>
      <c r="U400" s="320"/>
      <c r="V400" s="320"/>
      <c r="W400" s="320"/>
      <c r="X400" s="320"/>
      <c r="Y400" s="320"/>
      <c r="Z400" s="320"/>
      <c r="AA400" s="320"/>
      <c r="AB400" s="320"/>
      <c r="AC400" s="320"/>
      <c r="AD400" s="320"/>
      <c r="AE400" s="320"/>
      <c r="AF400" s="320"/>
      <c r="AG400" s="320"/>
      <c r="AH400" s="320"/>
      <c r="AI400" s="320"/>
      <c r="AJ400" s="320"/>
      <c r="AK400" s="320"/>
      <c r="AL400" s="320"/>
      <c r="AM400" s="320"/>
      <c r="AN400" s="320"/>
      <c r="AO400" s="320"/>
      <c r="AP400" s="320"/>
    </row>
    <row r="401" spans="1:43" customFormat="1" ht="15.75" outlineLevel="1">
      <c r="A401" s="220" t="s">
        <v>150</v>
      </c>
      <c r="B401" s="220" t="s">
        <v>283</v>
      </c>
      <c r="C401" s="220" t="s">
        <v>284</v>
      </c>
      <c r="D401" s="220"/>
      <c r="E401" s="220"/>
      <c r="F401" s="220"/>
      <c r="G401" s="220"/>
      <c r="H401" s="220"/>
      <c r="I401" s="220"/>
      <c r="J401" s="220"/>
      <c r="K401" s="220"/>
      <c r="L401" s="220"/>
      <c r="M401" s="315"/>
      <c r="N401" s="315"/>
      <c r="O401" s="315"/>
      <c r="P401" s="315"/>
      <c r="Q401" s="315"/>
      <c r="R401" s="315"/>
      <c r="S401" s="315"/>
      <c r="T401" s="315"/>
      <c r="U401" s="315"/>
      <c r="V401" s="315"/>
      <c r="W401" s="315"/>
      <c r="X401" s="315"/>
      <c r="Y401" s="315"/>
      <c r="Z401" s="315"/>
      <c r="AA401" s="315"/>
      <c r="AB401" s="315"/>
      <c r="AC401" s="315"/>
      <c r="AD401" s="315"/>
      <c r="AE401" s="315"/>
      <c r="AF401" s="315"/>
      <c r="AG401" s="315"/>
      <c r="AH401" s="315"/>
      <c r="AI401" s="315"/>
      <c r="AJ401" s="315"/>
      <c r="AK401" s="315"/>
      <c r="AL401" s="315"/>
      <c r="AM401" s="315"/>
      <c r="AN401" s="315"/>
      <c r="AO401" s="315"/>
      <c r="AP401" s="315"/>
    </row>
    <row r="402" spans="1:43" customFormat="1" ht="15.75" outlineLevel="2">
      <c r="A402" s="211" t="str">
        <f>A399&amp;"."&amp;A401&amp;"."&amp;A400&amp;"."&amp;B402</f>
        <v>3.c.1.1</v>
      </c>
      <c r="B402">
        <v>1</v>
      </c>
      <c r="C402" t="str">
        <f>'1-GBP'!C402</f>
        <v/>
      </c>
      <c r="M402" s="286">
        <f>IF('3b - EUR - conv.'!M402=0,0,'3a - EUR - local'!M402/'3b - EUR - conv.'!M402)</f>
        <v>0</v>
      </c>
      <c r="N402" s="286">
        <f>IF('3b - EUR - conv.'!N402=0,0,'3a - EUR - local'!N402/'3b - EUR - conv.'!N402)</f>
        <v>0</v>
      </c>
      <c r="O402" s="286">
        <f>IF('3b - EUR - conv.'!O402=0,0,'3a - EUR - local'!O402/'3b - EUR - conv.'!O402)</f>
        <v>0</v>
      </c>
      <c r="P402" s="286">
        <f>IF('3b - EUR - conv.'!P402=0,0,'3a - EUR - local'!P402/'3b - EUR - conv.'!P402)</f>
        <v>0</v>
      </c>
      <c r="Q402" s="286">
        <f>IF('3b - EUR - conv.'!Q402=0,0,'3a - EUR - local'!Q402/'3b - EUR - conv.'!Q402)</f>
        <v>0</v>
      </c>
      <c r="R402" s="286">
        <f>IF('3b - EUR - conv.'!R402=0,0,'3a - EUR - local'!R402/'3b - EUR - conv.'!R402)</f>
        <v>0</v>
      </c>
      <c r="S402" s="286">
        <f>IF('3b - EUR - conv.'!S402=0,0,'3a - EUR - local'!S402/'3b - EUR - conv.'!S402)</f>
        <v>0</v>
      </c>
      <c r="T402" s="286">
        <f>IF('3b - EUR - conv.'!T402=0,0,'3a - EUR - local'!T402/'3b - EUR - conv.'!T402)</f>
        <v>0</v>
      </c>
      <c r="U402" s="286">
        <f>IF('3b - EUR - conv.'!U402=0,0,'3a - EUR - local'!U402/'3b - EUR - conv.'!U402)</f>
        <v>0</v>
      </c>
      <c r="V402" s="286">
        <f>IF('3b - EUR - conv.'!V402=0,0,'3a - EUR - local'!V402/'3b - EUR - conv.'!V402)</f>
        <v>0</v>
      </c>
      <c r="W402" s="286">
        <f>IF('3b - EUR - conv.'!W402=0,0,'3a - EUR - local'!W402/'3b - EUR - conv.'!W402)</f>
        <v>0</v>
      </c>
      <c r="X402" s="286">
        <f>IF('3b - EUR - conv.'!X402=0,0,'3a - EUR - local'!X402/'3b - EUR - conv.'!X402)</f>
        <v>0</v>
      </c>
      <c r="Y402" s="286">
        <f>IF('3b - EUR - conv.'!Y402=0,0,'3a - EUR - local'!Y402/'3b - EUR - conv.'!Y402)</f>
        <v>0</v>
      </c>
      <c r="Z402" s="286">
        <f>IF('3b - EUR - conv.'!Z402=0,0,'3a - EUR - local'!Z402/'3b - EUR - conv.'!Z402)</f>
        <v>0</v>
      </c>
      <c r="AA402" s="286">
        <f>IF('3b - EUR - conv.'!AA402=0,0,'3a - EUR - local'!AA402/'3b - EUR - conv.'!AA402)</f>
        <v>0</v>
      </c>
      <c r="AB402" s="286">
        <f>IF('3b - EUR - conv.'!AB402=0,0,'3a - EUR - local'!AB402/'3b - EUR - conv.'!AB402)</f>
        <v>0</v>
      </c>
      <c r="AC402" s="286">
        <f>IF('3b - EUR - conv.'!AC402=0,0,'3a - EUR - local'!AC402/'3b - EUR - conv.'!AC402)</f>
        <v>0</v>
      </c>
      <c r="AD402" s="286">
        <f>IF('3b - EUR - conv.'!AD402=0,0,'3a - EUR - local'!AD402/'3b - EUR - conv.'!AD402)</f>
        <v>0</v>
      </c>
      <c r="AE402" s="286">
        <f>IF('3b - EUR - conv.'!AE402=0,0,'3a - EUR - local'!AE402/'3b - EUR - conv.'!AE402)</f>
        <v>0</v>
      </c>
      <c r="AF402" s="286">
        <f>IF('3b - EUR - conv.'!AF402=0,0,'3a - EUR - local'!AF402/'3b - EUR - conv.'!AF402)</f>
        <v>0</v>
      </c>
      <c r="AG402" s="286">
        <f>IF('3b - EUR - conv.'!AG402=0,0,'3a - EUR - local'!AG402/'3b - EUR - conv.'!AG402)</f>
        <v>0</v>
      </c>
      <c r="AH402" s="286">
        <f>IF('3b - EUR - conv.'!AH402=0,0,'3a - EUR - local'!AH402/'3b - EUR - conv.'!AH402)</f>
        <v>0</v>
      </c>
      <c r="AI402" s="286">
        <f>IF('3b - EUR - conv.'!AI402=0,0,'3a - EUR - local'!AI402/'3b - EUR - conv.'!AI402)</f>
        <v>0</v>
      </c>
      <c r="AJ402" s="286">
        <f>IF('3b - EUR - conv.'!AJ402=0,0,'3a - EUR - local'!AJ402/'3b - EUR - conv.'!AJ402)</f>
        <v>0</v>
      </c>
      <c r="AK402" s="286">
        <f>IF('3b - EUR - conv.'!AK402=0,0,'3a - EUR - local'!AK402/'3b - EUR - conv.'!AK402)</f>
        <v>0</v>
      </c>
      <c r="AL402" s="286">
        <f>IF('3b - EUR - conv.'!AL402=0,0,'3a - EUR - local'!AL402/'3b - EUR - conv.'!AL402)</f>
        <v>0</v>
      </c>
      <c r="AM402" s="286">
        <f>IF('3b - EUR - conv.'!AM402=0,0,'3a - EUR - local'!AM402/'3b - EUR - conv.'!AM402)</f>
        <v>0</v>
      </c>
      <c r="AN402" s="286">
        <f>IF('3b - EUR - conv.'!AN402=0,0,'3a - EUR - local'!AN402/'3b - EUR - conv.'!AN402)</f>
        <v>0</v>
      </c>
      <c r="AO402" s="286">
        <f>IF('3b - EUR - conv.'!AO402=0,0,'3a - EUR - local'!AO402/'3b - EUR - conv.'!AO402)</f>
        <v>0</v>
      </c>
      <c r="AP402" s="286">
        <f>IF('3b - EUR - conv.'!AP402=0,0,'3a - EUR - local'!AP402/'3b - EUR - conv.'!AP402)</f>
        <v>0</v>
      </c>
      <c r="AQ402" s="349"/>
    </row>
    <row r="403" spans="1:43" customFormat="1" ht="15.75" outlineLevel="2">
      <c r="A403" s="211" t="str">
        <f>A399&amp;"."&amp;A401&amp;"."&amp;A400&amp;"."&amp;B403</f>
        <v>3.c.1.2</v>
      </c>
      <c r="B403">
        <v>2</v>
      </c>
      <c r="C403" t="str">
        <f>'1-GBP'!C403</f>
        <v/>
      </c>
      <c r="M403" s="286">
        <f>IF('3b - EUR - conv.'!M403=0,0,'3a - EUR - local'!M403/'3b - EUR - conv.'!M403)</f>
        <v>0</v>
      </c>
      <c r="N403" s="286">
        <f>IF('3b - EUR - conv.'!N403=0,0,'3a - EUR - local'!N403/'3b - EUR - conv.'!N403)</f>
        <v>0</v>
      </c>
      <c r="O403" s="286">
        <f>IF('3b - EUR - conv.'!O403=0,0,'3a - EUR - local'!O403/'3b - EUR - conv.'!O403)</f>
        <v>0</v>
      </c>
      <c r="P403" s="286">
        <f>IF('3b - EUR - conv.'!P403=0,0,'3a - EUR - local'!P403/'3b - EUR - conv.'!P403)</f>
        <v>0</v>
      </c>
      <c r="Q403" s="286">
        <f>IF('3b - EUR - conv.'!Q403=0,0,'3a - EUR - local'!Q403/'3b - EUR - conv.'!Q403)</f>
        <v>0</v>
      </c>
      <c r="R403" s="286">
        <f>IF('3b - EUR - conv.'!R403=0,0,'3a - EUR - local'!R403/'3b - EUR - conv.'!R403)</f>
        <v>0</v>
      </c>
      <c r="S403" s="286">
        <f>IF('3b - EUR - conv.'!S403=0,0,'3a - EUR - local'!S403/'3b - EUR - conv.'!S403)</f>
        <v>0</v>
      </c>
      <c r="T403" s="286">
        <f>IF('3b - EUR - conv.'!T403=0,0,'3a - EUR - local'!T403/'3b - EUR - conv.'!T403)</f>
        <v>0</v>
      </c>
      <c r="U403" s="286">
        <f>IF('3b - EUR - conv.'!U403=0,0,'3a - EUR - local'!U403/'3b - EUR - conv.'!U403)</f>
        <v>0</v>
      </c>
      <c r="V403" s="286">
        <f>IF('3b - EUR - conv.'!V403=0,0,'3a - EUR - local'!V403/'3b - EUR - conv.'!V403)</f>
        <v>0</v>
      </c>
      <c r="W403" s="286">
        <f>IF('3b - EUR - conv.'!W403=0,0,'3a - EUR - local'!W403/'3b - EUR - conv.'!W403)</f>
        <v>0</v>
      </c>
      <c r="X403" s="286">
        <f>IF('3b - EUR - conv.'!X403=0,0,'3a - EUR - local'!X403/'3b - EUR - conv.'!X403)</f>
        <v>0</v>
      </c>
      <c r="Y403" s="286">
        <f>IF('3b - EUR - conv.'!Y403=0,0,'3a - EUR - local'!Y403/'3b - EUR - conv.'!Y403)</f>
        <v>0</v>
      </c>
      <c r="Z403" s="286">
        <f>IF('3b - EUR - conv.'!Z403=0,0,'3a - EUR - local'!Z403/'3b - EUR - conv.'!Z403)</f>
        <v>0</v>
      </c>
      <c r="AA403" s="286">
        <f>IF('3b - EUR - conv.'!AA403=0,0,'3a - EUR - local'!AA403/'3b - EUR - conv.'!AA403)</f>
        <v>0</v>
      </c>
      <c r="AB403" s="286">
        <f>IF('3b - EUR - conv.'!AB403=0,0,'3a - EUR - local'!AB403/'3b - EUR - conv.'!AB403)</f>
        <v>0</v>
      </c>
      <c r="AC403" s="286">
        <f>IF('3b - EUR - conv.'!AC403=0,0,'3a - EUR - local'!AC403/'3b - EUR - conv.'!AC403)</f>
        <v>0</v>
      </c>
      <c r="AD403" s="286">
        <f>IF('3b - EUR - conv.'!AD403=0,0,'3a - EUR - local'!AD403/'3b - EUR - conv.'!AD403)</f>
        <v>0</v>
      </c>
      <c r="AE403" s="286">
        <f>IF('3b - EUR - conv.'!AE403=0,0,'3a - EUR - local'!AE403/'3b - EUR - conv.'!AE403)</f>
        <v>0</v>
      </c>
      <c r="AF403" s="286">
        <f>IF('3b - EUR - conv.'!AF403=0,0,'3a - EUR - local'!AF403/'3b - EUR - conv.'!AF403)</f>
        <v>0</v>
      </c>
      <c r="AG403" s="286">
        <f>IF('3b - EUR - conv.'!AG403=0,0,'3a - EUR - local'!AG403/'3b - EUR - conv.'!AG403)</f>
        <v>0</v>
      </c>
      <c r="AH403" s="286">
        <f>IF('3b - EUR - conv.'!AH403=0,0,'3a - EUR - local'!AH403/'3b - EUR - conv.'!AH403)</f>
        <v>0</v>
      </c>
      <c r="AI403" s="286">
        <f>IF('3b - EUR - conv.'!AI403=0,0,'3a - EUR - local'!AI403/'3b - EUR - conv.'!AI403)</f>
        <v>0</v>
      </c>
      <c r="AJ403" s="286">
        <f>IF('3b - EUR - conv.'!AJ403=0,0,'3a - EUR - local'!AJ403/'3b - EUR - conv.'!AJ403)</f>
        <v>0</v>
      </c>
      <c r="AK403" s="286">
        <f>IF('3b - EUR - conv.'!AK403=0,0,'3a - EUR - local'!AK403/'3b - EUR - conv.'!AK403)</f>
        <v>0</v>
      </c>
      <c r="AL403" s="286">
        <f>IF('3b - EUR - conv.'!AL403=0,0,'3a - EUR - local'!AL403/'3b - EUR - conv.'!AL403)</f>
        <v>0</v>
      </c>
      <c r="AM403" s="286">
        <f>IF('3b - EUR - conv.'!AM403=0,0,'3a - EUR - local'!AM403/'3b - EUR - conv.'!AM403)</f>
        <v>0</v>
      </c>
      <c r="AN403" s="286">
        <f>IF('3b - EUR - conv.'!AN403=0,0,'3a - EUR - local'!AN403/'3b - EUR - conv.'!AN403)</f>
        <v>0</v>
      </c>
      <c r="AO403" s="286">
        <f>IF('3b - EUR - conv.'!AO403=0,0,'3a - EUR - local'!AO403/'3b - EUR - conv.'!AO403)</f>
        <v>0</v>
      </c>
      <c r="AP403" s="286">
        <f>IF('3b - EUR - conv.'!AP403=0,0,'3a - EUR - local'!AP403/'3b - EUR - conv.'!AP403)</f>
        <v>0</v>
      </c>
      <c r="AQ403" s="349"/>
    </row>
    <row r="404" spans="1:43" customFormat="1" ht="15.75" outlineLevel="2">
      <c r="A404" s="211" t="str">
        <f>A399&amp;"."&amp;A401&amp;"."&amp;A400&amp;"."&amp;B404</f>
        <v>3.c.1.3</v>
      </c>
      <c r="B404">
        <v>3</v>
      </c>
      <c r="C404" t="str">
        <f>'1-GBP'!C404</f>
        <v/>
      </c>
      <c r="M404" s="286">
        <f>IF('3b - EUR - conv.'!M404=0,0,'3a - EUR - local'!M404/'3b - EUR - conv.'!M404)</f>
        <v>0</v>
      </c>
      <c r="N404" s="286">
        <f>IF('3b - EUR - conv.'!N404=0,0,'3a - EUR - local'!N404/'3b - EUR - conv.'!N404)</f>
        <v>0</v>
      </c>
      <c r="O404" s="286">
        <f>IF('3b - EUR - conv.'!O404=0,0,'3a - EUR - local'!O404/'3b - EUR - conv.'!O404)</f>
        <v>0</v>
      </c>
      <c r="P404" s="286">
        <f>IF('3b - EUR - conv.'!P404=0,0,'3a - EUR - local'!P404/'3b - EUR - conv.'!P404)</f>
        <v>0</v>
      </c>
      <c r="Q404" s="286">
        <f>IF('3b - EUR - conv.'!Q404=0,0,'3a - EUR - local'!Q404/'3b - EUR - conv.'!Q404)</f>
        <v>0</v>
      </c>
      <c r="R404" s="286">
        <f>IF('3b - EUR - conv.'!R404=0,0,'3a - EUR - local'!R404/'3b - EUR - conv.'!R404)</f>
        <v>0</v>
      </c>
      <c r="S404" s="286">
        <f>IF('3b - EUR - conv.'!S404=0,0,'3a - EUR - local'!S404/'3b - EUR - conv.'!S404)</f>
        <v>0</v>
      </c>
      <c r="T404" s="286">
        <f>IF('3b - EUR - conv.'!T404=0,0,'3a - EUR - local'!T404/'3b - EUR - conv.'!T404)</f>
        <v>0</v>
      </c>
      <c r="U404" s="286">
        <f>IF('3b - EUR - conv.'!U404=0,0,'3a - EUR - local'!U404/'3b - EUR - conv.'!U404)</f>
        <v>0</v>
      </c>
      <c r="V404" s="286">
        <f>IF('3b - EUR - conv.'!V404=0,0,'3a - EUR - local'!V404/'3b - EUR - conv.'!V404)</f>
        <v>0</v>
      </c>
      <c r="W404" s="286">
        <f>IF('3b - EUR - conv.'!W404=0,0,'3a - EUR - local'!W404/'3b - EUR - conv.'!W404)</f>
        <v>0</v>
      </c>
      <c r="X404" s="286">
        <f>IF('3b - EUR - conv.'!X404=0,0,'3a - EUR - local'!X404/'3b - EUR - conv.'!X404)</f>
        <v>0</v>
      </c>
      <c r="Y404" s="286">
        <f>IF('3b - EUR - conv.'!Y404=0,0,'3a - EUR - local'!Y404/'3b - EUR - conv.'!Y404)</f>
        <v>0</v>
      </c>
      <c r="Z404" s="286">
        <f>IF('3b - EUR - conv.'!Z404=0,0,'3a - EUR - local'!Z404/'3b - EUR - conv.'!Z404)</f>
        <v>0</v>
      </c>
      <c r="AA404" s="286">
        <f>IF('3b - EUR - conv.'!AA404=0,0,'3a - EUR - local'!AA404/'3b - EUR - conv.'!AA404)</f>
        <v>0</v>
      </c>
      <c r="AB404" s="286">
        <f>IF('3b - EUR - conv.'!AB404=0,0,'3a - EUR - local'!AB404/'3b - EUR - conv.'!AB404)</f>
        <v>0</v>
      </c>
      <c r="AC404" s="286">
        <f>IF('3b - EUR - conv.'!AC404=0,0,'3a - EUR - local'!AC404/'3b - EUR - conv.'!AC404)</f>
        <v>0</v>
      </c>
      <c r="AD404" s="286">
        <f>IF('3b - EUR - conv.'!AD404=0,0,'3a - EUR - local'!AD404/'3b - EUR - conv.'!AD404)</f>
        <v>0</v>
      </c>
      <c r="AE404" s="286">
        <f>IF('3b - EUR - conv.'!AE404=0,0,'3a - EUR - local'!AE404/'3b - EUR - conv.'!AE404)</f>
        <v>0</v>
      </c>
      <c r="AF404" s="286">
        <f>IF('3b - EUR - conv.'!AF404=0,0,'3a - EUR - local'!AF404/'3b - EUR - conv.'!AF404)</f>
        <v>0</v>
      </c>
      <c r="AG404" s="286">
        <f>IF('3b - EUR - conv.'!AG404=0,0,'3a - EUR - local'!AG404/'3b - EUR - conv.'!AG404)</f>
        <v>0</v>
      </c>
      <c r="AH404" s="286">
        <f>IF('3b - EUR - conv.'!AH404=0,0,'3a - EUR - local'!AH404/'3b - EUR - conv.'!AH404)</f>
        <v>0</v>
      </c>
      <c r="AI404" s="286">
        <f>IF('3b - EUR - conv.'!AI404=0,0,'3a - EUR - local'!AI404/'3b - EUR - conv.'!AI404)</f>
        <v>0</v>
      </c>
      <c r="AJ404" s="286">
        <f>IF('3b - EUR - conv.'!AJ404=0,0,'3a - EUR - local'!AJ404/'3b - EUR - conv.'!AJ404)</f>
        <v>0</v>
      </c>
      <c r="AK404" s="286">
        <f>IF('3b - EUR - conv.'!AK404=0,0,'3a - EUR - local'!AK404/'3b - EUR - conv.'!AK404)</f>
        <v>0</v>
      </c>
      <c r="AL404" s="286">
        <f>IF('3b - EUR - conv.'!AL404=0,0,'3a - EUR - local'!AL404/'3b - EUR - conv.'!AL404)</f>
        <v>0</v>
      </c>
      <c r="AM404" s="286">
        <f>IF('3b - EUR - conv.'!AM404=0,0,'3a - EUR - local'!AM404/'3b - EUR - conv.'!AM404)</f>
        <v>0</v>
      </c>
      <c r="AN404" s="286">
        <f>IF('3b - EUR - conv.'!AN404=0,0,'3a - EUR - local'!AN404/'3b - EUR - conv.'!AN404)</f>
        <v>0</v>
      </c>
      <c r="AO404" s="286">
        <f>IF('3b - EUR - conv.'!AO404=0,0,'3a - EUR - local'!AO404/'3b - EUR - conv.'!AO404)</f>
        <v>0</v>
      </c>
      <c r="AP404" s="286">
        <f>IF('3b - EUR - conv.'!AP404=0,0,'3a - EUR - local'!AP404/'3b - EUR - conv.'!AP404)</f>
        <v>0</v>
      </c>
      <c r="AQ404" s="349"/>
    </row>
    <row r="405" spans="1:43" customFormat="1" ht="15.75" outlineLevel="2">
      <c r="A405" s="211" t="str">
        <f>A399&amp;"."&amp;A401&amp;"."&amp;A400&amp;"."&amp;B405</f>
        <v>3.c.1.4</v>
      </c>
      <c r="B405">
        <v>4</v>
      </c>
      <c r="C405" t="str">
        <f>'1-GBP'!C405</f>
        <v/>
      </c>
      <c r="M405" s="286">
        <f>IF('3b - EUR - conv.'!M405=0,0,'3a - EUR - local'!M405/'3b - EUR - conv.'!M405)</f>
        <v>0</v>
      </c>
      <c r="N405" s="286">
        <f>IF('3b - EUR - conv.'!N405=0,0,'3a - EUR - local'!N405/'3b - EUR - conv.'!N405)</f>
        <v>0</v>
      </c>
      <c r="O405" s="286">
        <f>IF('3b - EUR - conv.'!O405=0,0,'3a - EUR - local'!O405/'3b - EUR - conv.'!O405)</f>
        <v>0</v>
      </c>
      <c r="P405" s="286">
        <f>IF('3b - EUR - conv.'!P405=0,0,'3a - EUR - local'!P405/'3b - EUR - conv.'!P405)</f>
        <v>0</v>
      </c>
      <c r="Q405" s="286">
        <f>IF('3b - EUR - conv.'!Q405=0,0,'3a - EUR - local'!Q405/'3b - EUR - conv.'!Q405)</f>
        <v>0</v>
      </c>
      <c r="R405" s="286">
        <f>IF('3b - EUR - conv.'!R405=0,0,'3a - EUR - local'!R405/'3b - EUR - conv.'!R405)</f>
        <v>0</v>
      </c>
      <c r="S405" s="286">
        <f>IF('3b - EUR - conv.'!S405=0,0,'3a - EUR - local'!S405/'3b - EUR - conv.'!S405)</f>
        <v>0</v>
      </c>
      <c r="T405" s="286">
        <f>IF('3b - EUR - conv.'!T405=0,0,'3a - EUR - local'!T405/'3b - EUR - conv.'!T405)</f>
        <v>0</v>
      </c>
      <c r="U405" s="286">
        <f>IF('3b - EUR - conv.'!U405=0,0,'3a - EUR - local'!U405/'3b - EUR - conv.'!U405)</f>
        <v>0</v>
      </c>
      <c r="V405" s="286">
        <f>IF('3b - EUR - conv.'!V405=0,0,'3a - EUR - local'!V405/'3b - EUR - conv.'!V405)</f>
        <v>0</v>
      </c>
      <c r="W405" s="286">
        <f>IF('3b - EUR - conv.'!W405=0,0,'3a - EUR - local'!W405/'3b - EUR - conv.'!W405)</f>
        <v>0</v>
      </c>
      <c r="X405" s="286">
        <f>IF('3b - EUR - conv.'!X405=0,0,'3a - EUR - local'!X405/'3b - EUR - conv.'!X405)</f>
        <v>0</v>
      </c>
      <c r="Y405" s="286">
        <f>IF('3b - EUR - conv.'!Y405=0,0,'3a - EUR - local'!Y405/'3b - EUR - conv.'!Y405)</f>
        <v>0</v>
      </c>
      <c r="Z405" s="286">
        <f>IF('3b - EUR - conv.'!Z405=0,0,'3a - EUR - local'!Z405/'3b - EUR - conv.'!Z405)</f>
        <v>0</v>
      </c>
      <c r="AA405" s="286">
        <f>IF('3b - EUR - conv.'!AA405=0,0,'3a - EUR - local'!AA405/'3b - EUR - conv.'!AA405)</f>
        <v>0</v>
      </c>
      <c r="AB405" s="286">
        <f>IF('3b - EUR - conv.'!AB405=0,0,'3a - EUR - local'!AB405/'3b - EUR - conv.'!AB405)</f>
        <v>0</v>
      </c>
      <c r="AC405" s="286">
        <f>IF('3b - EUR - conv.'!AC405=0,0,'3a - EUR - local'!AC405/'3b - EUR - conv.'!AC405)</f>
        <v>0</v>
      </c>
      <c r="AD405" s="286">
        <f>IF('3b - EUR - conv.'!AD405=0,0,'3a - EUR - local'!AD405/'3b - EUR - conv.'!AD405)</f>
        <v>0</v>
      </c>
      <c r="AE405" s="286">
        <f>IF('3b - EUR - conv.'!AE405=0,0,'3a - EUR - local'!AE405/'3b - EUR - conv.'!AE405)</f>
        <v>0</v>
      </c>
      <c r="AF405" s="286">
        <f>IF('3b - EUR - conv.'!AF405=0,0,'3a - EUR - local'!AF405/'3b - EUR - conv.'!AF405)</f>
        <v>0</v>
      </c>
      <c r="AG405" s="286">
        <f>IF('3b - EUR - conv.'!AG405=0,0,'3a - EUR - local'!AG405/'3b - EUR - conv.'!AG405)</f>
        <v>0</v>
      </c>
      <c r="AH405" s="286">
        <f>IF('3b - EUR - conv.'!AH405=0,0,'3a - EUR - local'!AH405/'3b - EUR - conv.'!AH405)</f>
        <v>0</v>
      </c>
      <c r="AI405" s="286">
        <f>IF('3b - EUR - conv.'!AI405=0,0,'3a - EUR - local'!AI405/'3b - EUR - conv.'!AI405)</f>
        <v>0</v>
      </c>
      <c r="AJ405" s="286">
        <f>IF('3b - EUR - conv.'!AJ405=0,0,'3a - EUR - local'!AJ405/'3b - EUR - conv.'!AJ405)</f>
        <v>0</v>
      </c>
      <c r="AK405" s="286">
        <f>IF('3b - EUR - conv.'!AK405=0,0,'3a - EUR - local'!AK405/'3b - EUR - conv.'!AK405)</f>
        <v>0</v>
      </c>
      <c r="AL405" s="286">
        <f>IF('3b - EUR - conv.'!AL405=0,0,'3a - EUR - local'!AL405/'3b - EUR - conv.'!AL405)</f>
        <v>0</v>
      </c>
      <c r="AM405" s="286">
        <f>IF('3b - EUR - conv.'!AM405=0,0,'3a - EUR - local'!AM405/'3b - EUR - conv.'!AM405)</f>
        <v>0</v>
      </c>
      <c r="AN405" s="286">
        <f>IF('3b - EUR - conv.'!AN405=0,0,'3a - EUR - local'!AN405/'3b - EUR - conv.'!AN405)</f>
        <v>0</v>
      </c>
      <c r="AO405" s="286">
        <f>IF('3b - EUR - conv.'!AO405=0,0,'3a - EUR - local'!AO405/'3b - EUR - conv.'!AO405)</f>
        <v>0</v>
      </c>
      <c r="AP405" s="286">
        <f>IF('3b - EUR - conv.'!AP405=0,0,'3a - EUR - local'!AP405/'3b - EUR - conv.'!AP405)</f>
        <v>0</v>
      </c>
      <c r="AQ405" s="349"/>
    </row>
    <row r="406" spans="1:43" customFormat="1" ht="15.75" outlineLevel="2">
      <c r="A406" s="211" t="str">
        <f>A399&amp;"."&amp;A401&amp;"."&amp;A400&amp;"."&amp;B406</f>
        <v>3.c.1.5</v>
      </c>
      <c r="B406">
        <v>5</v>
      </c>
      <c r="C406" t="str">
        <f>'1-GBP'!C406</f>
        <v/>
      </c>
      <c r="M406" s="286">
        <f>IF('3b - EUR - conv.'!M406=0,0,'3a - EUR - local'!M406/'3b - EUR - conv.'!M406)</f>
        <v>0</v>
      </c>
      <c r="N406" s="286">
        <f>IF('3b - EUR - conv.'!N406=0,0,'3a - EUR - local'!N406/'3b - EUR - conv.'!N406)</f>
        <v>0</v>
      </c>
      <c r="O406" s="286">
        <f>IF('3b - EUR - conv.'!O406=0,0,'3a - EUR - local'!O406/'3b - EUR - conv.'!O406)</f>
        <v>0</v>
      </c>
      <c r="P406" s="286">
        <f>IF('3b - EUR - conv.'!P406=0,0,'3a - EUR - local'!P406/'3b - EUR - conv.'!P406)</f>
        <v>0</v>
      </c>
      <c r="Q406" s="286">
        <f>IF('3b - EUR - conv.'!Q406=0,0,'3a - EUR - local'!Q406/'3b - EUR - conv.'!Q406)</f>
        <v>0</v>
      </c>
      <c r="R406" s="286">
        <f>IF('3b - EUR - conv.'!R406=0,0,'3a - EUR - local'!R406/'3b - EUR - conv.'!R406)</f>
        <v>0</v>
      </c>
      <c r="S406" s="286">
        <f>IF('3b - EUR - conv.'!S406=0,0,'3a - EUR - local'!S406/'3b - EUR - conv.'!S406)</f>
        <v>0</v>
      </c>
      <c r="T406" s="286">
        <f>IF('3b - EUR - conv.'!T406=0,0,'3a - EUR - local'!T406/'3b - EUR - conv.'!T406)</f>
        <v>0</v>
      </c>
      <c r="U406" s="286">
        <f>IF('3b - EUR - conv.'!U406=0,0,'3a - EUR - local'!U406/'3b - EUR - conv.'!U406)</f>
        <v>0</v>
      </c>
      <c r="V406" s="286">
        <f>IF('3b - EUR - conv.'!V406=0,0,'3a - EUR - local'!V406/'3b - EUR - conv.'!V406)</f>
        <v>0</v>
      </c>
      <c r="W406" s="286">
        <f>IF('3b - EUR - conv.'!W406=0,0,'3a - EUR - local'!W406/'3b - EUR - conv.'!W406)</f>
        <v>0</v>
      </c>
      <c r="X406" s="286">
        <f>IF('3b - EUR - conv.'!X406=0,0,'3a - EUR - local'!X406/'3b - EUR - conv.'!X406)</f>
        <v>0</v>
      </c>
      <c r="Y406" s="286">
        <f>IF('3b - EUR - conv.'!Y406=0,0,'3a - EUR - local'!Y406/'3b - EUR - conv.'!Y406)</f>
        <v>0</v>
      </c>
      <c r="Z406" s="286">
        <f>IF('3b - EUR - conv.'!Z406=0,0,'3a - EUR - local'!Z406/'3b - EUR - conv.'!Z406)</f>
        <v>0</v>
      </c>
      <c r="AA406" s="286">
        <f>IF('3b - EUR - conv.'!AA406=0,0,'3a - EUR - local'!AA406/'3b - EUR - conv.'!AA406)</f>
        <v>0</v>
      </c>
      <c r="AB406" s="286">
        <f>IF('3b - EUR - conv.'!AB406=0,0,'3a - EUR - local'!AB406/'3b - EUR - conv.'!AB406)</f>
        <v>0</v>
      </c>
      <c r="AC406" s="286">
        <f>IF('3b - EUR - conv.'!AC406=0,0,'3a - EUR - local'!AC406/'3b - EUR - conv.'!AC406)</f>
        <v>0</v>
      </c>
      <c r="AD406" s="286">
        <f>IF('3b - EUR - conv.'!AD406=0,0,'3a - EUR - local'!AD406/'3b - EUR - conv.'!AD406)</f>
        <v>0</v>
      </c>
      <c r="AE406" s="286">
        <f>IF('3b - EUR - conv.'!AE406=0,0,'3a - EUR - local'!AE406/'3b - EUR - conv.'!AE406)</f>
        <v>0</v>
      </c>
      <c r="AF406" s="286">
        <f>IF('3b - EUR - conv.'!AF406=0,0,'3a - EUR - local'!AF406/'3b - EUR - conv.'!AF406)</f>
        <v>0</v>
      </c>
      <c r="AG406" s="286">
        <f>IF('3b - EUR - conv.'!AG406=0,0,'3a - EUR - local'!AG406/'3b - EUR - conv.'!AG406)</f>
        <v>0</v>
      </c>
      <c r="AH406" s="286">
        <f>IF('3b - EUR - conv.'!AH406=0,0,'3a - EUR - local'!AH406/'3b - EUR - conv.'!AH406)</f>
        <v>0</v>
      </c>
      <c r="AI406" s="286">
        <f>IF('3b - EUR - conv.'!AI406=0,0,'3a - EUR - local'!AI406/'3b - EUR - conv.'!AI406)</f>
        <v>0</v>
      </c>
      <c r="AJ406" s="286">
        <f>IF('3b - EUR - conv.'!AJ406=0,0,'3a - EUR - local'!AJ406/'3b - EUR - conv.'!AJ406)</f>
        <v>0</v>
      </c>
      <c r="AK406" s="286">
        <f>IF('3b - EUR - conv.'!AK406=0,0,'3a - EUR - local'!AK406/'3b - EUR - conv.'!AK406)</f>
        <v>0</v>
      </c>
      <c r="AL406" s="286">
        <f>IF('3b - EUR - conv.'!AL406=0,0,'3a - EUR - local'!AL406/'3b - EUR - conv.'!AL406)</f>
        <v>0</v>
      </c>
      <c r="AM406" s="286">
        <f>IF('3b - EUR - conv.'!AM406=0,0,'3a - EUR - local'!AM406/'3b - EUR - conv.'!AM406)</f>
        <v>0</v>
      </c>
      <c r="AN406" s="286">
        <f>IF('3b - EUR - conv.'!AN406=0,0,'3a - EUR - local'!AN406/'3b - EUR - conv.'!AN406)</f>
        <v>0</v>
      </c>
      <c r="AO406" s="286">
        <f>IF('3b - EUR - conv.'!AO406=0,0,'3a - EUR - local'!AO406/'3b - EUR - conv.'!AO406)</f>
        <v>0</v>
      </c>
      <c r="AP406" s="286">
        <f>IF('3b - EUR - conv.'!AP406=0,0,'3a - EUR - local'!AP406/'3b - EUR - conv.'!AP406)</f>
        <v>0</v>
      </c>
      <c r="AQ406" s="349"/>
    </row>
    <row r="407" spans="1:43" customFormat="1" ht="15.75" outlineLevel="2">
      <c r="A407" s="211" t="str">
        <f>A399&amp;"."&amp;A401&amp;"."&amp;A400&amp;"."&amp;B407</f>
        <v>3.c.1.6</v>
      </c>
      <c r="B407">
        <v>6</v>
      </c>
      <c r="C407" t="str">
        <f>'1-GBP'!C407</f>
        <v/>
      </c>
      <c r="M407" s="286">
        <f>IF('3b - EUR - conv.'!M407=0,0,'3a - EUR - local'!M407/'3b - EUR - conv.'!M407)</f>
        <v>0</v>
      </c>
      <c r="N407" s="286">
        <f>IF('3b - EUR - conv.'!N407=0,0,'3a - EUR - local'!N407/'3b - EUR - conv.'!N407)</f>
        <v>0</v>
      </c>
      <c r="O407" s="286">
        <f>IF('3b - EUR - conv.'!O407=0,0,'3a - EUR - local'!O407/'3b - EUR - conv.'!O407)</f>
        <v>0</v>
      </c>
      <c r="P407" s="286">
        <f>IF('3b - EUR - conv.'!P407=0,0,'3a - EUR - local'!P407/'3b - EUR - conv.'!P407)</f>
        <v>0</v>
      </c>
      <c r="Q407" s="286">
        <f>IF('3b - EUR - conv.'!Q407=0,0,'3a - EUR - local'!Q407/'3b - EUR - conv.'!Q407)</f>
        <v>0</v>
      </c>
      <c r="R407" s="286">
        <f>IF('3b - EUR - conv.'!R407=0,0,'3a - EUR - local'!R407/'3b - EUR - conv.'!R407)</f>
        <v>0</v>
      </c>
      <c r="S407" s="286">
        <f>IF('3b - EUR - conv.'!S407=0,0,'3a - EUR - local'!S407/'3b - EUR - conv.'!S407)</f>
        <v>0</v>
      </c>
      <c r="T407" s="286">
        <f>IF('3b - EUR - conv.'!T407=0,0,'3a - EUR - local'!T407/'3b - EUR - conv.'!T407)</f>
        <v>0</v>
      </c>
      <c r="U407" s="286">
        <f>IF('3b - EUR - conv.'!U407=0,0,'3a - EUR - local'!U407/'3b - EUR - conv.'!U407)</f>
        <v>0</v>
      </c>
      <c r="V407" s="286">
        <f>IF('3b - EUR - conv.'!V407=0,0,'3a - EUR - local'!V407/'3b - EUR - conv.'!V407)</f>
        <v>0</v>
      </c>
      <c r="W407" s="286">
        <f>IF('3b - EUR - conv.'!W407=0,0,'3a - EUR - local'!W407/'3b - EUR - conv.'!W407)</f>
        <v>0</v>
      </c>
      <c r="X407" s="286">
        <f>IF('3b - EUR - conv.'!X407=0,0,'3a - EUR - local'!X407/'3b - EUR - conv.'!X407)</f>
        <v>0</v>
      </c>
      <c r="Y407" s="286">
        <f>IF('3b - EUR - conv.'!Y407=0,0,'3a - EUR - local'!Y407/'3b - EUR - conv.'!Y407)</f>
        <v>0</v>
      </c>
      <c r="Z407" s="286">
        <f>IF('3b - EUR - conv.'!Z407=0,0,'3a - EUR - local'!Z407/'3b - EUR - conv.'!Z407)</f>
        <v>0</v>
      </c>
      <c r="AA407" s="286">
        <f>IF('3b - EUR - conv.'!AA407=0,0,'3a - EUR - local'!AA407/'3b - EUR - conv.'!AA407)</f>
        <v>0</v>
      </c>
      <c r="AB407" s="286">
        <f>IF('3b - EUR - conv.'!AB407=0,0,'3a - EUR - local'!AB407/'3b - EUR - conv.'!AB407)</f>
        <v>0</v>
      </c>
      <c r="AC407" s="286">
        <f>IF('3b - EUR - conv.'!AC407=0,0,'3a - EUR - local'!AC407/'3b - EUR - conv.'!AC407)</f>
        <v>0</v>
      </c>
      <c r="AD407" s="286">
        <f>IF('3b - EUR - conv.'!AD407=0,0,'3a - EUR - local'!AD407/'3b - EUR - conv.'!AD407)</f>
        <v>0</v>
      </c>
      <c r="AE407" s="286">
        <f>IF('3b - EUR - conv.'!AE407=0,0,'3a - EUR - local'!AE407/'3b - EUR - conv.'!AE407)</f>
        <v>0</v>
      </c>
      <c r="AF407" s="286">
        <f>IF('3b - EUR - conv.'!AF407=0,0,'3a - EUR - local'!AF407/'3b - EUR - conv.'!AF407)</f>
        <v>0</v>
      </c>
      <c r="AG407" s="286">
        <f>IF('3b - EUR - conv.'!AG407=0,0,'3a - EUR - local'!AG407/'3b - EUR - conv.'!AG407)</f>
        <v>0</v>
      </c>
      <c r="AH407" s="286">
        <f>IF('3b - EUR - conv.'!AH407=0,0,'3a - EUR - local'!AH407/'3b - EUR - conv.'!AH407)</f>
        <v>0</v>
      </c>
      <c r="AI407" s="286">
        <f>IF('3b - EUR - conv.'!AI407=0,0,'3a - EUR - local'!AI407/'3b - EUR - conv.'!AI407)</f>
        <v>0</v>
      </c>
      <c r="AJ407" s="286">
        <f>IF('3b - EUR - conv.'!AJ407=0,0,'3a - EUR - local'!AJ407/'3b - EUR - conv.'!AJ407)</f>
        <v>0</v>
      </c>
      <c r="AK407" s="286">
        <f>IF('3b - EUR - conv.'!AK407=0,0,'3a - EUR - local'!AK407/'3b - EUR - conv.'!AK407)</f>
        <v>0</v>
      </c>
      <c r="AL407" s="286">
        <f>IF('3b - EUR - conv.'!AL407=0,0,'3a - EUR - local'!AL407/'3b - EUR - conv.'!AL407)</f>
        <v>0</v>
      </c>
      <c r="AM407" s="286">
        <f>IF('3b - EUR - conv.'!AM407=0,0,'3a - EUR - local'!AM407/'3b - EUR - conv.'!AM407)</f>
        <v>0</v>
      </c>
      <c r="AN407" s="286">
        <f>IF('3b - EUR - conv.'!AN407=0,0,'3a - EUR - local'!AN407/'3b - EUR - conv.'!AN407)</f>
        <v>0</v>
      </c>
      <c r="AO407" s="286">
        <f>IF('3b - EUR - conv.'!AO407=0,0,'3a - EUR - local'!AO407/'3b - EUR - conv.'!AO407)</f>
        <v>0</v>
      </c>
      <c r="AP407" s="286">
        <f>IF('3b - EUR - conv.'!AP407=0,0,'3a - EUR - local'!AP407/'3b - EUR - conv.'!AP407)</f>
        <v>0</v>
      </c>
      <c r="AQ407" s="349"/>
    </row>
    <row r="408" spans="1:43" customFormat="1" ht="15.75" outlineLevel="2">
      <c r="A408" s="211" t="str">
        <f>A399&amp;"."&amp;A401&amp;"."&amp;A400&amp;"."&amp;B408</f>
        <v>3.c.1.7</v>
      </c>
      <c r="B408">
        <v>7</v>
      </c>
      <c r="C408" t="str">
        <f>'1-GBP'!C408</f>
        <v/>
      </c>
      <c r="M408" s="286">
        <f>IF('3b - EUR - conv.'!M408=0,0,'3a - EUR - local'!M408/'3b - EUR - conv.'!M408)</f>
        <v>0</v>
      </c>
      <c r="N408" s="286">
        <f>IF('3b - EUR - conv.'!N408=0,0,'3a - EUR - local'!N408/'3b - EUR - conv.'!N408)</f>
        <v>0</v>
      </c>
      <c r="O408" s="286">
        <f>IF('3b - EUR - conv.'!O408=0,0,'3a - EUR - local'!O408/'3b - EUR - conv.'!O408)</f>
        <v>0</v>
      </c>
      <c r="P408" s="286">
        <f>IF('3b - EUR - conv.'!P408=0,0,'3a - EUR - local'!P408/'3b - EUR - conv.'!P408)</f>
        <v>0</v>
      </c>
      <c r="Q408" s="286">
        <f>IF('3b - EUR - conv.'!Q408=0,0,'3a - EUR - local'!Q408/'3b - EUR - conv.'!Q408)</f>
        <v>0</v>
      </c>
      <c r="R408" s="286">
        <f>IF('3b - EUR - conv.'!R408=0,0,'3a - EUR - local'!R408/'3b - EUR - conv.'!R408)</f>
        <v>0</v>
      </c>
      <c r="S408" s="286">
        <f>IF('3b - EUR - conv.'!S408=0,0,'3a - EUR - local'!S408/'3b - EUR - conv.'!S408)</f>
        <v>0</v>
      </c>
      <c r="T408" s="286">
        <f>IF('3b - EUR - conv.'!T408=0,0,'3a - EUR - local'!T408/'3b - EUR - conv.'!T408)</f>
        <v>0</v>
      </c>
      <c r="U408" s="286">
        <f>IF('3b - EUR - conv.'!U408=0,0,'3a - EUR - local'!U408/'3b - EUR - conv.'!U408)</f>
        <v>0</v>
      </c>
      <c r="V408" s="286">
        <f>IF('3b - EUR - conv.'!V408=0,0,'3a - EUR - local'!V408/'3b - EUR - conv.'!V408)</f>
        <v>0</v>
      </c>
      <c r="W408" s="286">
        <f>IF('3b - EUR - conv.'!W408=0,0,'3a - EUR - local'!W408/'3b - EUR - conv.'!W408)</f>
        <v>0</v>
      </c>
      <c r="X408" s="286">
        <f>IF('3b - EUR - conv.'!X408=0,0,'3a - EUR - local'!X408/'3b - EUR - conv.'!X408)</f>
        <v>0</v>
      </c>
      <c r="Y408" s="286">
        <f>IF('3b - EUR - conv.'!Y408=0,0,'3a - EUR - local'!Y408/'3b - EUR - conv.'!Y408)</f>
        <v>0</v>
      </c>
      <c r="Z408" s="286">
        <f>IF('3b - EUR - conv.'!Z408=0,0,'3a - EUR - local'!Z408/'3b - EUR - conv.'!Z408)</f>
        <v>0</v>
      </c>
      <c r="AA408" s="286">
        <f>IF('3b - EUR - conv.'!AA408=0,0,'3a - EUR - local'!AA408/'3b - EUR - conv.'!AA408)</f>
        <v>0</v>
      </c>
      <c r="AB408" s="286">
        <f>IF('3b - EUR - conv.'!AB408=0,0,'3a - EUR - local'!AB408/'3b - EUR - conv.'!AB408)</f>
        <v>0</v>
      </c>
      <c r="AC408" s="286">
        <f>IF('3b - EUR - conv.'!AC408=0,0,'3a - EUR - local'!AC408/'3b - EUR - conv.'!AC408)</f>
        <v>0</v>
      </c>
      <c r="AD408" s="286">
        <f>IF('3b - EUR - conv.'!AD408=0,0,'3a - EUR - local'!AD408/'3b - EUR - conv.'!AD408)</f>
        <v>0</v>
      </c>
      <c r="AE408" s="286">
        <f>IF('3b - EUR - conv.'!AE408=0,0,'3a - EUR - local'!AE408/'3b - EUR - conv.'!AE408)</f>
        <v>0</v>
      </c>
      <c r="AF408" s="286">
        <f>IF('3b - EUR - conv.'!AF408=0,0,'3a - EUR - local'!AF408/'3b - EUR - conv.'!AF408)</f>
        <v>0</v>
      </c>
      <c r="AG408" s="286">
        <f>IF('3b - EUR - conv.'!AG408=0,0,'3a - EUR - local'!AG408/'3b - EUR - conv.'!AG408)</f>
        <v>0</v>
      </c>
      <c r="AH408" s="286">
        <f>IF('3b - EUR - conv.'!AH408=0,0,'3a - EUR - local'!AH408/'3b - EUR - conv.'!AH408)</f>
        <v>0</v>
      </c>
      <c r="AI408" s="286">
        <f>IF('3b - EUR - conv.'!AI408=0,0,'3a - EUR - local'!AI408/'3b - EUR - conv.'!AI408)</f>
        <v>0</v>
      </c>
      <c r="AJ408" s="286">
        <f>IF('3b - EUR - conv.'!AJ408=0,0,'3a - EUR - local'!AJ408/'3b - EUR - conv.'!AJ408)</f>
        <v>0</v>
      </c>
      <c r="AK408" s="286">
        <f>IF('3b - EUR - conv.'!AK408=0,0,'3a - EUR - local'!AK408/'3b - EUR - conv.'!AK408)</f>
        <v>0</v>
      </c>
      <c r="AL408" s="286">
        <f>IF('3b - EUR - conv.'!AL408=0,0,'3a - EUR - local'!AL408/'3b - EUR - conv.'!AL408)</f>
        <v>0</v>
      </c>
      <c r="AM408" s="286">
        <f>IF('3b - EUR - conv.'!AM408=0,0,'3a - EUR - local'!AM408/'3b - EUR - conv.'!AM408)</f>
        <v>0</v>
      </c>
      <c r="AN408" s="286">
        <f>IF('3b - EUR - conv.'!AN408=0,0,'3a - EUR - local'!AN408/'3b - EUR - conv.'!AN408)</f>
        <v>0</v>
      </c>
      <c r="AO408" s="286">
        <f>IF('3b - EUR - conv.'!AO408=0,0,'3a - EUR - local'!AO408/'3b - EUR - conv.'!AO408)</f>
        <v>0</v>
      </c>
      <c r="AP408" s="286">
        <f>IF('3b - EUR - conv.'!AP408=0,0,'3a - EUR - local'!AP408/'3b - EUR - conv.'!AP408)</f>
        <v>0</v>
      </c>
      <c r="AQ408" s="349"/>
    </row>
    <row r="409" spans="1:43" customFormat="1" ht="15.75" outlineLevel="2">
      <c r="A409" s="211" t="str">
        <f>A399&amp;"."&amp;A401&amp;"."&amp;A400&amp;"."&amp;B409</f>
        <v>3.c.1.8</v>
      </c>
      <c r="B409">
        <v>8</v>
      </c>
      <c r="C409" t="str">
        <f>'1-GBP'!C409</f>
        <v/>
      </c>
      <c r="M409" s="286">
        <f>IF('3b - EUR - conv.'!M409=0,0,'3a - EUR - local'!M409/'3b - EUR - conv.'!M409)</f>
        <v>0</v>
      </c>
      <c r="N409" s="286">
        <f>IF('3b - EUR - conv.'!N409=0,0,'3a - EUR - local'!N409/'3b - EUR - conv.'!N409)</f>
        <v>0</v>
      </c>
      <c r="O409" s="286">
        <f>IF('3b - EUR - conv.'!O409=0,0,'3a - EUR - local'!O409/'3b - EUR - conv.'!O409)</f>
        <v>0</v>
      </c>
      <c r="P409" s="286">
        <f>IF('3b - EUR - conv.'!P409=0,0,'3a - EUR - local'!P409/'3b - EUR - conv.'!P409)</f>
        <v>0</v>
      </c>
      <c r="Q409" s="286">
        <f>IF('3b - EUR - conv.'!Q409=0,0,'3a - EUR - local'!Q409/'3b - EUR - conv.'!Q409)</f>
        <v>0</v>
      </c>
      <c r="R409" s="286">
        <f>IF('3b - EUR - conv.'!R409=0,0,'3a - EUR - local'!R409/'3b - EUR - conv.'!R409)</f>
        <v>0</v>
      </c>
      <c r="S409" s="286">
        <f>IF('3b - EUR - conv.'!S409=0,0,'3a - EUR - local'!S409/'3b - EUR - conv.'!S409)</f>
        <v>0</v>
      </c>
      <c r="T409" s="286">
        <f>IF('3b - EUR - conv.'!T409=0,0,'3a - EUR - local'!T409/'3b - EUR - conv.'!T409)</f>
        <v>0</v>
      </c>
      <c r="U409" s="286">
        <f>IF('3b - EUR - conv.'!U409=0,0,'3a - EUR - local'!U409/'3b - EUR - conv.'!U409)</f>
        <v>0</v>
      </c>
      <c r="V409" s="286">
        <f>IF('3b - EUR - conv.'!V409=0,0,'3a - EUR - local'!V409/'3b - EUR - conv.'!V409)</f>
        <v>0</v>
      </c>
      <c r="W409" s="286">
        <f>IF('3b - EUR - conv.'!W409=0,0,'3a - EUR - local'!W409/'3b - EUR - conv.'!W409)</f>
        <v>0</v>
      </c>
      <c r="X409" s="286">
        <f>IF('3b - EUR - conv.'!X409=0,0,'3a - EUR - local'!X409/'3b - EUR - conv.'!X409)</f>
        <v>0</v>
      </c>
      <c r="Y409" s="286">
        <f>IF('3b - EUR - conv.'!Y409=0,0,'3a - EUR - local'!Y409/'3b - EUR - conv.'!Y409)</f>
        <v>0</v>
      </c>
      <c r="Z409" s="286">
        <f>IF('3b - EUR - conv.'!Z409=0,0,'3a - EUR - local'!Z409/'3b - EUR - conv.'!Z409)</f>
        <v>0</v>
      </c>
      <c r="AA409" s="286">
        <f>IF('3b - EUR - conv.'!AA409=0,0,'3a - EUR - local'!AA409/'3b - EUR - conv.'!AA409)</f>
        <v>0</v>
      </c>
      <c r="AB409" s="286">
        <f>IF('3b - EUR - conv.'!AB409=0,0,'3a - EUR - local'!AB409/'3b - EUR - conv.'!AB409)</f>
        <v>0</v>
      </c>
      <c r="AC409" s="286">
        <f>IF('3b - EUR - conv.'!AC409=0,0,'3a - EUR - local'!AC409/'3b - EUR - conv.'!AC409)</f>
        <v>0</v>
      </c>
      <c r="AD409" s="286">
        <f>IF('3b - EUR - conv.'!AD409=0,0,'3a - EUR - local'!AD409/'3b - EUR - conv.'!AD409)</f>
        <v>0</v>
      </c>
      <c r="AE409" s="286">
        <f>IF('3b - EUR - conv.'!AE409=0,0,'3a - EUR - local'!AE409/'3b - EUR - conv.'!AE409)</f>
        <v>0</v>
      </c>
      <c r="AF409" s="286">
        <f>IF('3b - EUR - conv.'!AF409=0,0,'3a - EUR - local'!AF409/'3b - EUR - conv.'!AF409)</f>
        <v>0</v>
      </c>
      <c r="AG409" s="286">
        <f>IF('3b - EUR - conv.'!AG409=0,0,'3a - EUR - local'!AG409/'3b - EUR - conv.'!AG409)</f>
        <v>0</v>
      </c>
      <c r="AH409" s="286">
        <f>IF('3b - EUR - conv.'!AH409=0,0,'3a - EUR - local'!AH409/'3b - EUR - conv.'!AH409)</f>
        <v>0</v>
      </c>
      <c r="AI409" s="286">
        <f>IF('3b - EUR - conv.'!AI409=0,0,'3a - EUR - local'!AI409/'3b - EUR - conv.'!AI409)</f>
        <v>0</v>
      </c>
      <c r="AJ409" s="286">
        <f>IF('3b - EUR - conv.'!AJ409=0,0,'3a - EUR - local'!AJ409/'3b - EUR - conv.'!AJ409)</f>
        <v>0</v>
      </c>
      <c r="AK409" s="286">
        <f>IF('3b - EUR - conv.'!AK409=0,0,'3a - EUR - local'!AK409/'3b - EUR - conv.'!AK409)</f>
        <v>0</v>
      </c>
      <c r="AL409" s="286">
        <f>IF('3b - EUR - conv.'!AL409=0,0,'3a - EUR - local'!AL409/'3b - EUR - conv.'!AL409)</f>
        <v>0</v>
      </c>
      <c r="AM409" s="286">
        <f>IF('3b - EUR - conv.'!AM409=0,0,'3a - EUR - local'!AM409/'3b - EUR - conv.'!AM409)</f>
        <v>0</v>
      </c>
      <c r="AN409" s="286">
        <f>IF('3b - EUR - conv.'!AN409=0,0,'3a - EUR - local'!AN409/'3b - EUR - conv.'!AN409)</f>
        <v>0</v>
      </c>
      <c r="AO409" s="286">
        <f>IF('3b - EUR - conv.'!AO409=0,0,'3a - EUR - local'!AO409/'3b - EUR - conv.'!AO409)</f>
        <v>0</v>
      </c>
      <c r="AP409" s="286">
        <f>IF('3b - EUR - conv.'!AP409=0,0,'3a - EUR - local'!AP409/'3b - EUR - conv.'!AP409)</f>
        <v>0</v>
      </c>
      <c r="AQ409" s="349"/>
    </row>
    <row r="410" spans="1:43" customFormat="1" ht="15.75" outlineLevel="2">
      <c r="A410" s="211" t="str">
        <f>A399&amp;"."&amp;A401&amp;"."&amp;A400&amp;"."&amp;B410</f>
        <v>3.c.1.9</v>
      </c>
      <c r="B410">
        <v>9</v>
      </c>
      <c r="C410" t="str">
        <f>'1-GBP'!C410</f>
        <v/>
      </c>
      <c r="M410" s="286">
        <f>IF('3b - EUR - conv.'!M410=0,0,'3a - EUR - local'!M410/'3b - EUR - conv.'!M410)</f>
        <v>0</v>
      </c>
      <c r="N410" s="286">
        <f>IF('3b - EUR - conv.'!N410=0,0,'3a - EUR - local'!N410/'3b - EUR - conv.'!N410)</f>
        <v>0</v>
      </c>
      <c r="O410" s="286">
        <f>IF('3b - EUR - conv.'!O410=0,0,'3a - EUR - local'!O410/'3b - EUR - conv.'!O410)</f>
        <v>0</v>
      </c>
      <c r="P410" s="286">
        <f>IF('3b - EUR - conv.'!P410=0,0,'3a - EUR - local'!P410/'3b - EUR - conv.'!P410)</f>
        <v>0</v>
      </c>
      <c r="Q410" s="286">
        <f>IF('3b - EUR - conv.'!Q410=0,0,'3a - EUR - local'!Q410/'3b - EUR - conv.'!Q410)</f>
        <v>0</v>
      </c>
      <c r="R410" s="286">
        <f>IF('3b - EUR - conv.'!R410=0,0,'3a - EUR - local'!R410/'3b - EUR - conv.'!R410)</f>
        <v>0</v>
      </c>
      <c r="S410" s="286">
        <f>IF('3b - EUR - conv.'!S410=0,0,'3a - EUR - local'!S410/'3b - EUR - conv.'!S410)</f>
        <v>0</v>
      </c>
      <c r="T410" s="286">
        <f>IF('3b - EUR - conv.'!T410=0,0,'3a - EUR - local'!T410/'3b - EUR - conv.'!T410)</f>
        <v>0</v>
      </c>
      <c r="U410" s="286">
        <f>IF('3b - EUR - conv.'!U410=0,0,'3a - EUR - local'!U410/'3b - EUR - conv.'!U410)</f>
        <v>0</v>
      </c>
      <c r="V410" s="286">
        <f>IF('3b - EUR - conv.'!V410=0,0,'3a - EUR - local'!V410/'3b - EUR - conv.'!V410)</f>
        <v>0</v>
      </c>
      <c r="W410" s="286">
        <f>IF('3b - EUR - conv.'!W410=0,0,'3a - EUR - local'!W410/'3b - EUR - conv.'!W410)</f>
        <v>0</v>
      </c>
      <c r="X410" s="286">
        <f>IF('3b - EUR - conv.'!X410=0,0,'3a - EUR - local'!X410/'3b - EUR - conv.'!X410)</f>
        <v>0</v>
      </c>
      <c r="Y410" s="286">
        <f>IF('3b - EUR - conv.'!Y410=0,0,'3a - EUR - local'!Y410/'3b - EUR - conv.'!Y410)</f>
        <v>0</v>
      </c>
      <c r="Z410" s="286">
        <f>IF('3b - EUR - conv.'!Z410=0,0,'3a - EUR - local'!Z410/'3b - EUR - conv.'!Z410)</f>
        <v>0</v>
      </c>
      <c r="AA410" s="286">
        <f>IF('3b - EUR - conv.'!AA410=0,0,'3a - EUR - local'!AA410/'3b - EUR - conv.'!AA410)</f>
        <v>0</v>
      </c>
      <c r="AB410" s="286">
        <f>IF('3b - EUR - conv.'!AB410=0,0,'3a - EUR - local'!AB410/'3b - EUR - conv.'!AB410)</f>
        <v>0</v>
      </c>
      <c r="AC410" s="286">
        <f>IF('3b - EUR - conv.'!AC410=0,0,'3a - EUR - local'!AC410/'3b - EUR - conv.'!AC410)</f>
        <v>0</v>
      </c>
      <c r="AD410" s="286">
        <f>IF('3b - EUR - conv.'!AD410=0,0,'3a - EUR - local'!AD410/'3b - EUR - conv.'!AD410)</f>
        <v>0</v>
      </c>
      <c r="AE410" s="286">
        <f>IF('3b - EUR - conv.'!AE410=0,0,'3a - EUR - local'!AE410/'3b - EUR - conv.'!AE410)</f>
        <v>0</v>
      </c>
      <c r="AF410" s="286">
        <f>IF('3b - EUR - conv.'!AF410=0,0,'3a - EUR - local'!AF410/'3b - EUR - conv.'!AF410)</f>
        <v>0</v>
      </c>
      <c r="AG410" s="286">
        <f>IF('3b - EUR - conv.'!AG410=0,0,'3a - EUR - local'!AG410/'3b - EUR - conv.'!AG410)</f>
        <v>0</v>
      </c>
      <c r="AH410" s="286">
        <f>IF('3b - EUR - conv.'!AH410=0,0,'3a - EUR - local'!AH410/'3b - EUR - conv.'!AH410)</f>
        <v>0</v>
      </c>
      <c r="AI410" s="286">
        <f>IF('3b - EUR - conv.'!AI410=0,0,'3a - EUR - local'!AI410/'3b - EUR - conv.'!AI410)</f>
        <v>0</v>
      </c>
      <c r="AJ410" s="286">
        <f>IF('3b - EUR - conv.'!AJ410=0,0,'3a - EUR - local'!AJ410/'3b - EUR - conv.'!AJ410)</f>
        <v>0</v>
      </c>
      <c r="AK410" s="286">
        <f>IF('3b - EUR - conv.'!AK410=0,0,'3a - EUR - local'!AK410/'3b - EUR - conv.'!AK410)</f>
        <v>0</v>
      </c>
      <c r="AL410" s="286">
        <f>IF('3b - EUR - conv.'!AL410=0,0,'3a - EUR - local'!AL410/'3b - EUR - conv.'!AL410)</f>
        <v>0</v>
      </c>
      <c r="AM410" s="286">
        <f>IF('3b - EUR - conv.'!AM410=0,0,'3a - EUR - local'!AM410/'3b - EUR - conv.'!AM410)</f>
        <v>0</v>
      </c>
      <c r="AN410" s="286">
        <f>IF('3b - EUR - conv.'!AN410=0,0,'3a - EUR - local'!AN410/'3b - EUR - conv.'!AN410)</f>
        <v>0</v>
      </c>
      <c r="AO410" s="286">
        <f>IF('3b - EUR - conv.'!AO410=0,0,'3a - EUR - local'!AO410/'3b - EUR - conv.'!AO410)</f>
        <v>0</v>
      </c>
      <c r="AP410" s="286">
        <f>IF('3b - EUR - conv.'!AP410=0,0,'3a - EUR - local'!AP410/'3b - EUR - conv.'!AP410)</f>
        <v>0</v>
      </c>
      <c r="AQ410" s="349"/>
    </row>
    <row r="411" spans="1:43" customFormat="1" ht="15.75" outlineLevel="2">
      <c r="A411" s="211" t="str">
        <f>A399&amp;"."&amp;A401&amp;"."&amp;A400&amp;"."&amp;B411</f>
        <v>3.c.1.10</v>
      </c>
      <c r="B411">
        <v>10</v>
      </c>
      <c r="C411" t="str">
        <f>'1-GBP'!C411</f>
        <v/>
      </c>
      <c r="M411" s="286">
        <f>IF('3b - EUR - conv.'!M411=0,0,'3a - EUR - local'!M411/'3b - EUR - conv.'!M411)</f>
        <v>0</v>
      </c>
      <c r="N411" s="286">
        <f>IF('3b - EUR - conv.'!N411=0,0,'3a - EUR - local'!N411/'3b - EUR - conv.'!N411)</f>
        <v>0</v>
      </c>
      <c r="O411" s="286">
        <f>IF('3b - EUR - conv.'!O411=0,0,'3a - EUR - local'!O411/'3b - EUR - conv.'!O411)</f>
        <v>0</v>
      </c>
      <c r="P411" s="286">
        <f>IF('3b - EUR - conv.'!P411=0,0,'3a - EUR - local'!P411/'3b - EUR - conv.'!P411)</f>
        <v>0</v>
      </c>
      <c r="Q411" s="286">
        <f>IF('3b - EUR - conv.'!Q411=0,0,'3a - EUR - local'!Q411/'3b - EUR - conv.'!Q411)</f>
        <v>0</v>
      </c>
      <c r="R411" s="286">
        <f>IF('3b - EUR - conv.'!R411=0,0,'3a - EUR - local'!R411/'3b - EUR - conv.'!R411)</f>
        <v>0</v>
      </c>
      <c r="S411" s="286">
        <f>IF('3b - EUR - conv.'!S411=0,0,'3a - EUR - local'!S411/'3b - EUR - conv.'!S411)</f>
        <v>0</v>
      </c>
      <c r="T411" s="286">
        <f>IF('3b - EUR - conv.'!T411=0,0,'3a - EUR - local'!T411/'3b - EUR - conv.'!T411)</f>
        <v>0</v>
      </c>
      <c r="U411" s="286">
        <f>IF('3b - EUR - conv.'!U411=0,0,'3a - EUR - local'!U411/'3b - EUR - conv.'!U411)</f>
        <v>0</v>
      </c>
      <c r="V411" s="286">
        <f>IF('3b - EUR - conv.'!V411=0,0,'3a - EUR - local'!V411/'3b - EUR - conv.'!V411)</f>
        <v>0</v>
      </c>
      <c r="W411" s="286">
        <f>IF('3b - EUR - conv.'!W411=0,0,'3a - EUR - local'!W411/'3b - EUR - conv.'!W411)</f>
        <v>0</v>
      </c>
      <c r="X411" s="286">
        <f>IF('3b - EUR - conv.'!X411=0,0,'3a - EUR - local'!X411/'3b - EUR - conv.'!X411)</f>
        <v>0</v>
      </c>
      <c r="Y411" s="286">
        <f>IF('3b - EUR - conv.'!Y411=0,0,'3a - EUR - local'!Y411/'3b - EUR - conv.'!Y411)</f>
        <v>0</v>
      </c>
      <c r="Z411" s="286">
        <f>IF('3b - EUR - conv.'!Z411=0,0,'3a - EUR - local'!Z411/'3b - EUR - conv.'!Z411)</f>
        <v>0</v>
      </c>
      <c r="AA411" s="286">
        <f>IF('3b - EUR - conv.'!AA411=0,0,'3a - EUR - local'!AA411/'3b - EUR - conv.'!AA411)</f>
        <v>0</v>
      </c>
      <c r="AB411" s="286">
        <f>IF('3b - EUR - conv.'!AB411=0,0,'3a - EUR - local'!AB411/'3b - EUR - conv.'!AB411)</f>
        <v>0</v>
      </c>
      <c r="AC411" s="286">
        <f>IF('3b - EUR - conv.'!AC411=0,0,'3a - EUR - local'!AC411/'3b - EUR - conv.'!AC411)</f>
        <v>0</v>
      </c>
      <c r="AD411" s="286">
        <f>IF('3b - EUR - conv.'!AD411=0,0,'3a - EUR - local'!AD411/'3b - EUR - conv.'!AD411)</f>
        <v>0</v>
      </c>
      <c r="AE411" s="286">
        <f>IF('3b - EUR - conv.'!AE411=0,0,'3a - EUR - local'!AE411/'3b - EUR - conv.'!AE411)</f>
        <v>0</v>
      </c>
      <c r="AF411" s="286">
        <f>IF('3b - EUR - conv.'!AF411=0,0,'3a - EUR - local'!AF411/'3b - EUR - conv.'!AF411)</f>
        <v>0</v>
      </c>
      <c r="AG411" s="286">
        <f>IF('3b - EUR - conv.'!AG411=0,0,'3a - EUR - local'!AG411/'3b - EUR - conv.'!AG411)</f>
        <v>0</v>
      </c>
      <c r="AH411" s="286">
        <f>IF('3b - EUR - conv.'!AH411=0,0,'3a - EUR - local'!AH411/'3b - EUR - conv.'!AH411)</f>
        <v>0</v>
      </c>
      <c r="AI411" s="286">
        <f>IF('3b - EUR - conv.'!AI411=0,0,'3a - EUR - local'!AI411/'3b - EUR - conv.'!AI411)</f>
        <v>0</v>
      </c>
      <c r="AJ411" s="286">
        <f>IF('3b - EUR - conv.'!AJ411=0,0,'3a - EUR - local'!AJ411/'3b - EUR - conv.'!AJ411)</f>
        <v>0</v>
      </c>
      <c r="AK411" s="286">
        <f>IF('3b - EUR - conv.'!AK411=0,0,'3a - EUR - local'!AK411/'3b - EUR - conv.'!AK411)</f>
        <v>0</v>
      </c>
      <c r="AL411" s="286">
        <f>IF('3b - EUR - conv.'!AL411=0,0,'3a - EUR - local'!AL411/'3b - EUR - conv.'!AL411)</f>
        <v>0</v>
      </c>
      <c r="AM411" s="286">
        <f>IF('3b - EUR - conv.'!AM411=0,0,'3a - EUR - local'!AM411/'3b - EUR - conv.'!AM411)</f>
        <v>0</v>
      </c>
      <c r="AN411" s="286">
        <f>IF('3b - EUR - conv.'!AN411=0,0,'3a - EUR - local'!AN411/'3b - EUR - conv.'!AN411)</f>
        <v>0</v>
      </c>
      <c r="AO411" s="286">
        <f>IF('3b - EUR - conv.'!AO411=0,0,'3a - EUR - local'!AO411/'3b - EUR - conv.'!AO411)</f>
        <v>0</v>
      </c>
      <c r="AP411" s="286">
        <f>IF('3b - EUR - conv.'!AP411=0,0,'3a - EUR - local'!AP411/'3b - EUR - conv.'!AP411)</f>
        <v>0</v>
      </c>
      <c r="AQ411" s="349"/>
    </row>
    <row r="412" spans="1:43" customFormat="1" ht="15.75" outlineLevel="2">
      <c r="A412" s="211" t="str">
        <f>A399&amp;"."&amp;A401&amp;"."&amp;A400&amp;"."&amp;B412</f>
        <v>3.c.1.11</v>
      </c>
      <c r="B412">
        <v>11</v>
      </c>
      <c r="C412" t="str">
        <f>'1-GBP'!C412</f>
        <v/>
      </c>
      <c r="M412" s="286">
        <f>IF('3b - EUR - conv.'!M412=0,0,'3a - EUR - local'!M412/'3b - EUR - conv.'!M412)</f>
        <v>0</v>
      </c>
      <c r="N412" s="286">
        <f>IF('3b - EUR - conv.'!N412=0,0,'3a - EUR - local'!N412/'3b - EUR - conv.'!N412)</f>
        <v>0</v>
      </c>
      <c r="O412" s="286">
        <f>IF('3b - EUR - conv.'!O412=0,0,'3a - EUR - local'!O412/'3b - EUR - conv.'!O412)</f>
        <v>0</v>
      </c>
      <c r="P412" s="286">
        <f>IF('3b - EUR - conv.'!P412=0,0,'3a - EUR - local'!P412/'3b - EUR - conv.'!P412)</f>
        <v>0</v>
      </c>
      <c r="Q412" s="286">
        <f>IF('3b - EUR - conv.'!Q412=0,0,'3a - EUR - local'!Q412/'3b - EUR - conv.'!Q412)</f>
        <v>0</v>
      </c>
      <c r="R412" s="286">
        <f>IF('3b - EUR - conv.'!R412=0,0,'3a - EUR - local'!R412/'3b - EUR - conv.'!R412)</f>
        <v>0</v>
      </c>
      <c r="S412" s="286">
        <f>IF('3b - EUR - conv.'!S412=0,0,'3a - EUR - local'!S412/'3b - EUR - conv.'!S412)</f>
        <v>0</v>
      </c>
      <c r="T412" s="286">
        <f>IF('3b - EUR - conv.'!T412=0,0,'3a - EUR - local'!T412/'3b - EUR - conv.'!T412)</f>
        <v>0</v>
      </c>
      <c r="U412" s="286">
        <f>IF('3b - EUR - conv.'!U412=0,0,'3a - EUR - local'!U412/'3b - EUR - conv.'!U412)</f>
        <v>0</v>
      </c>
      <c r="V412" s="286">
        <f>IF('3b - EUR - conv.'!V412=0,0,'3a - EUR - local'!V412/'3b - EUR - conv.'!V412)</f>
        <v>0</v>
      </c>
      <c r="W412" s="286">
        <f>IF('3b - EUR - conv.'!W412=0,0,'3a - EUR - local'!W412/'3b - EUR - conv.'!W412)</f>
        <v>0</v>
      </c>
      <c r="X412" s="286">
        <f>IF('3b - EUR - conv.'!X412=0,0,'3a - EUR - local'!X412/'3b - EUR - conv.'!X412)</f>
        <v>0</v>
      </c>
      <c r="Y412" s="286">
        <f>IF('3b - EUR - conv.'!Y412=0,0,'3a - EUR - local'!Y412/'3b - EUR - conv.'!Y412)</f>
        <v>0</v>
      </c>
      <c r="Z412" s="286">
        <f>IF('3b - EUR - conv.'!Z412=0,0,'3a - EUR - local'!Z412/'3b - EUR - conv.'!Z412)</f>
        <v>0</v>
      </c>
      <c r="AA412" s="286">
        <f>IF('3b - EUR - conv.'!AA412=0,0,'3a - EUR - local'!AA412/'3b - EUR - conv.'!AA412)</f>
        <v>0</v>
      </c>
      <c r="AB412" s="286">
        <f>IF('3b - EUR - conv.'!AB412=0,0,'3a - EUR - local'!AB412/'3b - EUR - conv.'!AB412)</f>
        <v>0</v>
      </c>
      <c r="AC412" s="286">
        <f>IF('3b - EUR - conv.'!AC412=0,0,'3a - EUR - local'!AC412/'3b - EUR - conv.'!AC412)</f>
        <v>0</v>
      </c>
      <c r="AD412" s="286">
        <f>IF('3b - EUR - conv.'!AD412=0,0,'3a - EUR - local'!AD412/'3b - EUR - conv.'!AD412)</f>
        <v>0</v>
      </c>
      <c r="AE412" s="286">
        <f>IF('3b - EUR - conv.'!AE412=0,0,'3a - EUR - local'!AE412/'3b - EUR - conv.'!AE412)</f>
        <v>0</v>
      </c>
      <c r="AF412" s="286">
        <f>IF('3b - EUR - conv.'!AF412=0,0,'3a - EUR - local'!AF412/'3b - EUR - conv.'!AF412)</f>
        <v>0</v>
      </c>
      <c r="AG412" s="286">
        <f>IF('3b - EUR - conv.'!AG412=0,0,'3a - EUR - local'!AG412/'3b - EUR - conv.'!AG412)</f>
        <v>0</v>
      </c>
      <c r="AH412" s="286">
        <f>IF('3b - EUR - conv.'!AH412=0,0,'3a - EUR - local'!AH412/'3b - EUR - conv.'!AH412)</f>
        <v>0</v>
      </c>
      <c r="AI412" s="286">
        <f>IF('3b - EUR - conv.'!AI412=0,0,'3a - EUR - local'!AI412/'3b - EUR - conv.'!AI412)</f>
        <v>0</v>
      </c>
      <c r="AJ412" s="286">
        <f>IF('3b - EUR - conv.'!AJ412=0,0,'3a - EUR - local'!AJ412/'3b - EUR - conv.'!AJ412)</f>
        <v>0</v>
      </c>
      <c r="AK412" s="286">
        <f>IF('3b - EUR - conv.'!AK412=0,0,'3a - EUR - local'!AK412/'3b - EUR - conv.'!AK412)</f>
        <v>0</v>
      </c>
      <c r="AL412" s="286">
        <f>IF('3b - EUR - conv.'!AL412=0,0,'3a - EUR - local'!AL412/'3b - EUR - conv.'!AL412)</f>
        <v>0</v>
      </c>
      <c r="AM412" s="286">
        <f>IF('3b - EUR - conv.'!AM412=0,0,'3a - EUR - local'!AM412/'3b - EUR - conv.'!AM412)</f>
        <v>0</v>
      </c>
      <c r="AN412" s="286">
        <f>IF('3b - EUR - conv.'!AN412=0,0,'3a - EUR - local'!AN412/'3b - EUR - conv.'!AN412)</f>
        <v>0</v>
      </c>
      <c r="AO412" s="286">
        <f>IF('3b - EUR - conv.'!AO412=0,0,'3a - EUR - local'!AO412/'3b - EUR - conv.'!AO412)</f>
        <v>0</v>
      </c>
      <c r="AP412" s="286">
        <f>IF('3b - EUR - conv.'!AP412=0,0,'3a - EUR - local'!AP412/'3b - EUR - conv.'!AP412)</f>
        <v>0</v>
      </c>
      <c r="AQ412" s="349"/>
    </row>
    <row r="413" spans="1:43" customFormat="1" ht="15.75" outlineLevel="2">
      <c r="A413" s="211" t="str">
        <f>A399&amp;"."&amp;A401&amp;"."&amp;A400&amp;"."&amp;B413</f>
        <v>3.c.1.12</v>
      </c>
      <c r="B413">
        <v>12</v>
      </c>
      <c r="C413" t="str">
        <f>'1-GBP'!C413</f>
        <v/>
      </c>
      <c r="M413" s="286">
        <f>IF('3b - EUR - conv.'!M413=0,0,'3a - EUR - local'!M413/'3b - EUR - conv.'!M413)</f>
        <v>0</v>
      </c>
      <c r="N413" s="286">
        <f>IF('3b - EUR - conv.'!N413=0,0,'3a - EUR - local'!N413/'3b - EUR - conv.'!N413)</f>
        <v>0</v>
      </c>
      <c r="O413" s="286">
        <f>IF('3b - EUR - conv.'!O413=0,0,'3a - EUR - local'!O413/'3b - EUR - conv.'!O413)</f>
        <v>0</v>
      </c>
      <c r="P413" s="286">
        <f>IF('3b - EUR - conv.'!P413=0,0,'3a - EUR - local'!P413/'3b - EUR - conv.'!P413)</f>
        <v>0</v>
      </c>
      <c r="Q413" s="286">
        <f>IF('3b - EUR - conv.'!Q413=0,0,'3a - EUR - local'!Q413/'3b - EUR - conv.'!Q413)</f>
        <v>0</v>
      </c>
      <c r="R413" s="286">
        <f>IF('3b - EUR - conv.'!R413=0,0,'3a - EUR - local'!R413/'3b - EUR - conv.'!R413)</f>
        <v>0</v>
      </c>
      <c r="S413" s="286">
        <f>IF('3b - EUR - conv.'!S413=0,0,'3a - EUR - local'!S413/'3b - EUR - conv.'!S413)</f>
        <v>0</v>
      </c>
      <c r="T413" s="286">
        <f>IF('3b - EUR - conv.'!T413=0,0,'3a - EUR - local'!T413/'3b - EUR - conv.'!T413)</f>
        <v>0</v>
      </c>
      <c r="U413" s="286">
        <f>IF('3b - EUR - conv.'!U413=0,0,'3a - EUR - local'!U413/'3b - EUR - conv.'!U413)</f>
        <v>0</v>
      </c>
      <c r="V413" s="286">
        <f>IF('3b - EUR - conv.'!V413=0,0,'3a - EUR - local'!V413/'3b - EUR - conv.'!V413)</f>
        <v>0</v>
      </c>
      <c r="W413" s="286">
        <f>IF('3b - EUR - conv.'!W413=0,0,'3a - EUR - local'!W413/'3b - EUR - conv.'!W413)</f>
        <v>0</v>
      </c>
      <c r="X413" s="286">
        <f>IF('3b - EUR - conv.'!X413=0,0,'3a - EUR - local'!X413/'3b - EUR - conv.'!X413)</f>
        <v>0</v>
      </c>
      <c r="Y413" s="286">
        <f>IF('3b - EUR - conv.'!Y413=0,0,'3a - EUR - local'!Y413/'3b - EUR - conv.'!Y413)</f>
        <v>0</v>
      </c>
      <c r="Z413" s="286">
        <f>IF('3b - EUR - conv.'!Z413=0,0,'3a - EUR - local'!Z413/'3b - EUR - conv.'!Z413)</f>
        <v>0</v>
      </c>
      <c r="AA413" s="286">
        <f>IF('3b - EUR - conv.'!AA413=0,0,'3a - EUR - local'!AA413/'3b - EUR - conv.'!AA413)</f>
        <v>0</v>
      </c>
      <c r="AB413" s="286">
        <f>IF('3b - EUR - conv.'!AB413=0,0,'3a - EUR - local'!AB413/'3b - EUR - conv.'!AB413)</f>
        <v>0</v>
      </c>
      <c r="AC413" s="286">
        <f>IF('3b - EUR - conv.'!AC413=0,0,'3a - EUR - local'!AC413/'3b - EUR - conv.'!AC413)</f>
        <v>0</v>
      </c>
      <c r="AD413" s="286">
        <f>IF('3b - EUR - conv.'!AD413=0,0,'3a - EUR - local'!AD413/'3b - EUR - conv.'!AD413)</f>
        <v>0</v>
      </c>
      <c r="AE413" s="286">
        <f>IF('3b - EUR - conv.'!AE413=0,0,'3a - EUR - local'!AE413/'3b - EUR - conv.'!AE413)</f>
        <v>0</v>
      </c>
      <c r="AF413" s="286">
        <f>IF('3b - EUR - conv.'!AF413=0,0,'3a - EUR - local'!AF413/'3b - EUR - conv.'!AF413)</f>
        <v>0</v>
      </c>
      <c r="AG413" s="286">
        <f>IF('3b - EUR - conv.'!AG413=0,0,'3a - EUR - local'!AG413/'3b - EUR - conv.'!AG413)</f>
        <v>0</v>
      </c>
      <c r="AH413" s="286">
        <f>IF('3b - EUR - conv.'!AH413=0,0,'3a - EUR - local'!AH413/'3b - EUR - conv.'!AH413)</f>
        <v>0</v>
      </c>
      <c r="AI413" s="286">
        <f>IF('3b - EUR - conv.'!AI413=0,0,'3a - EUR - local'!AI413/'3b - EUR - conv.'!AI413)</f>
        <v>0</v>
      </c>
      <c r="AJ413" s="286">
        <f>IF('3b - EUR - conv.'!AJ413=0,0,'3a - EUR - local'!AJ413/'3b - EUR - conv.'!AJ413)</f>
        <v>0</v>
      </c>
      <c r="AK413" s="286">
        <f>IF('3b - EUR - conv.'!AK413=0,0,'3a - EUR - local'!AK413/'3b - EUR - conv.'!AK413)</f>
        <v>0</v>
      </c>
      <c r="AL413" s="286">
        <f>IF('3b - EUR - conv.'!AL413=0,0,'3a - EUR - local'!AL413/'3b - EUR - conv.'!AL413)</f>
        <v>0</v>
      </c>
      <c r="AM413" s="286">
        <f>IF('3b - EUR - conv.'!AM413=0,0,'3a - EUR - local'!AM413/'3b - EUR - conv.'!AM413)</f>
        <v>0</v>
      </c>
      <c r="AN413" s="286">
        <f>IF('3b - EUR - conv.'!AN413=0,0,'3a - EUR - local'!AN413/'3b - EUR - conv.'!AN413)</f>
        <v>0</v>
      </c>
      <c r="AO413" s="286">
        <f>IF('3b - EUR - conv.'!AO413=0,0,'3a - EUR - local'!AO413/'3b - EUR - conv.'!AO413)</f>
        <v>0</v>
      </c>
      <c r="AP413" s="286">
        <f>IF('3b - EUR - conv.'!AP413=0,0,'3a - EUR - local'!AP413/'3b - EUR - conv.'!AP413)</f>
        <v>0</v>
      </c>
      <c r="AQ413" s="349"/>
    </row>
    <row r="414" spans="1:43" customFormat="1" ht="15.75" outlineLevel="1">
      <c r="A414" s="212"/>
      <c r="B414" s="201">
        <f>B413-COUNTIFS(C402:C413,"")</f>
        <v>0</v>
      </c>
      <c r="C414" s="201" t="s">
        <v>285</v>
      </c>
      <c r="D414" s="201"/>
      <c r="E414" s="201"/>
      <c r="F414" s="201"/>
      <c r="G414" s="201"/>
      <c r="H414" s="201"/>
      <c r="I414" s="201"/>
      <c r="J414" s="201"/>
      <c r="K414" s="201"/>
      <c r="L414" s="201"/>
      <c r="M414" s="280">
        <f>SUM(M402:M413)</f>
        <v>0</v>
      </c>
      <c r="N414" s="280">
        <f t="shared" ref="N414" si="651">SUM(N402:N413)</f>
        <v>0</v>
      </c>
      <c r="O414" s="280">
        <f t="shared" ref="O414" si="652">SUM(O402:O413)</f>
        <v>0</v>
      </c>
      <c r="P414" s="280">
        <f t="shared" ref="P414" si="653">SUM(P402:P413)</f>
        <v>0</v>
      </c>
      <c r="Q414" s="280">
        <f t="shared" ref="Q414" si="654">SUM(Q402:Q413)</f>
        <v>0</v>
      </c>
      <c r="R414" s="280">
        <f t="shared" ref="R414" si="655">SUM(R402:R413)</f>
        <v>0</v>
      </c>
      <c r="S414" s="280">
        <f t="shared" ref="S414" si="656">SUM(S402:S413)</f>
        <v>0</v>
      </c>
      <c r="T414" s="280">
        <f t="shared" ref="T414" si="657">SUM(T402:T413)</f>
        <v>0</v>
      </c>
      <c r="U414" s="280">
        <f t="shared" ref="U414" si="658">SUM(U402:U413)</f>
        <v>0</v>
      </c>
      <c r="V414" s="280">
        <f t="shared" ref="V414" si="659">SUM(V402:V413)</f>
        <v>0</v>
      </c>
      <c r="W414" s="280">
        <f t="shared" ref="W414" si="660">SUM(W402:W413)</f>
        <v>0</v>
      </c>
      <c r="X414" s="280">
        <f t="shared" ref="X414" si="661">SUM(X402:X413)</f>
        <v>0</v>
      </c>
      <c r="Y414" s="280">
        <f t="shared" ref="Y414" si="662">SUM(Y402:Y413)</f>
        <v>0</v>
      </c>
      <c r="Z414" s="280">
        <f t="shared" ref="Z414" si="663">SUM(Z402:Z413)</f>
        <v>0</v>
      </c>
      <c r="AA414" s="280">
        <f t="shared" ref="AA414" si="664">SUM(AA402:AA413)</f>
        <v>0</v>
      </c>
      <c r="AB414" s="280">
        <f t="shared" ref="AB414" si="665">SUM(AB402:AB413)</f>
        <v>0</v>
      </c>
      <c r="AC414" s="280">
        <f t="shared" ref="AC414" si="666">SUM(AC402:AC413)</f>
        <v>0</v>
      </c>
      <c r="AD414" s="280">
        <f t="shared" ref="AD414" si="667">SUM(AD402:AD413)</f>
        <v>0</v>
      </c>
      <c r="AE414" s="280">
        <f t="shared" ref="AE414" si="668">SUM(AE402:AE413)</f>
        <v>0</v>
      </c>
      <c r="AF414" s="280">
        <f t="shared" ref="AF414" si="669">SUM(AF402:AF413)</f>
        <v>0</v>
      </c>
      <c r="AG414" s="280">
        <f t="shared" ref="AG414" si="670">SUM(AG402:AG413)</f>
        <v>0</v>
      </c>
      <c r="AH414" s="280">
        <f t="shared" ref="AH414" si="671">SUM(AH402:AH413)</f>
        <v>0</v>
      </c>
      <c r="AI414" s="280">
        <f t="shared" ref="AI414" si="672">SUM(AI402:AI413)</f>
        <v>0</v>
      </c>
      <c r="AJ414" s="280">
        <f t="shared" ref="AJ414" si="673">SUM(AJ402:AJ413)</f>
        <v>0</v>
      </c>
      <c r="AK414" s="280">
        <f t="shared" ref="AK414" si="674">SUM(AK402:AK413)</f>
        <v>0</v>
      </c>
      <c r="AL414" s="280">
        <f t="shared" ref="AL414" si="675">SUM(AL402:AL413)</f>
        <v>0</v>
      </c>
      <c r="AM414" s="280">
        <f t="shared" ref="AM414" si="676">SUM(AM402:AM413)</f>
        <v>0</v>
      </c>
      <c r="AN414" s="280">
        <f t="shared" ref="AN414" si="677">SUM(AN402:AN413)</f>
        <v>0</v>
      </c>
      <c r="AO414" s="280">
        <f t="shared" ref="AO414" si="678">SUM(AO402:AO413)</f>
        <v>0</v>
      </c>
      <c r="AP414" s="280">
        <f t="shared" ref="AP414" si="679">SUM(AP402:AP413)</f>
        <v>0</v>
      </c>
    </row>
    <row r="415" spans="1:43" customFormat="1" ht="15.75" outlineLevel="1">
      <c r="A415" s="211"/>
      <c r="M415" s="314"/>
      <c r="N415" s="314"/>
      <c r="O415" s="314"/>
      <c r="P415" s="314"/>
      <c r="Q415" s="314"/>
      <c r="R415" s="314"/>
      <c r="S415" s="314"/>
      <c r="T415" s="314"/>
      <c r="U415" s="314"/>
      <c r="V415" s="314"/>
      <c r="W415" s="314"/>
      <c r="X415" s="314"/>
      <c r="Y415" s="314"/>
      <c r="Z415" s="314"/>
      <c r="AA415" s="314"/>
      <c r="AB415" s="314"/>
      <c r="AC415" s="314"/>
      <c r="AD415" s="314"/>
      <c r="AE415" s="314"/>
      <c r="AF415" s="314"/>
      <c r="AG415" s="314"/>
      <c r="AH415" s="314"/>
      <c r="AI415" s="314"/>
      <c r="AJ415" s="314"/>
      <c r="AK415" s="314"/>
      <c r="AL415" s="314"/>
      <c r="AM415" s="314"/>
      <c r="AN415" s="314"/>
      <c r="AO415" s="314"/>
      <c r="AP415" s="314"/>
    </row>
    <row r="416" spans="1:43" customFormat="1" ht="15.75" outlineLevel="1">
      <c r="A416" s="220" t="s">
        <v>216</v>
      </c>
      <c r="B416" s="220" t="s">
        <v>286</v>
      </c>
      <c r="C416" s="220" t="s">
        <v>284</v>
      </c>
      <c r="D416" s="220"/>
      <c r="E416" s="220"/>
      <c r="F416" s="220"/>
      <c r="G416" s="220"/>
      <c r="H416" s="220"/>
      <c r="I416" s="220"/>
      <c r="J416" s="220"/>
      <c r="K416" s="220"/>
      <c r="L416" s="220"/>
      <c r="M416" s="315"/>
      <c r="N416" s="315"/>
      <c r="O416" s="315"/>
      <c r="P416" s="315"/>
      <c r="Q416" s="315"/>
      <c r="R416" s="315"/>
      <c r="S416" s="315"/>
      <c r="T416" s="315"/>
      <c r="U416" s="315"/>
      <c r="V416" s="315"/>
      <c r="W416" s="315"/>
      <c r="X416" s="315"/>
      <c r="Y416" s="315"/>
      <c r="Z416" s="315"/>
      <c r="AA416" s="315"/>
      <c r="AB416" s="315"/>
      <c r="AC416" s="315"/>
      <c r="AD416" s="315"/>
      <c r="AE416" s="315"/>
      <c r="AF416" s="315"/>
      <c r="AG416" s="315"/>
      <c r="AH416" s="315"/>
      <c r="AI416" s="315"/>
      <c r="AJ416" s="315"/>
      <c r="AK416" s="315"/>
      <c r="AL416" s="315"/>
      <c r="AM416" s="315"/>
      <c r="AN416" s="315"/>
      <c r="AO416" s="315"/>
      <c r="AP416" s="315"/>
    </row>
    <row r="417" spans="1:43" customFormat="1" ht="15.75" outlineLevel="2">
      <c r="A417" s="211" t="str">
        <f>A399&amp;"."&amp;A416&amp;"."&amp;A400&amp;"."&amp;B417</f>
        <v>3.o.1.1</v>
      </c>
      <c r="B417">
        <v>1</v>
      </c>
      <c r="C417" t="str">
        <f>'1-GBP'!C417</f>
        <v/>
      </c>
      <c r="M417" s="286">
        <f>IF('3b - EUR - conv.'!M417=0,0,'3a - EUR - local'!M417/'3b - EUR - conv.'!M417)</f>
        <v>0</v>
      </c>
      <c r="N417" s="286">
        <f>IF('3b - EUR - conv.'!N417=0,0,'3a - EUR - local'!N417/'3b - EUR - conv.'!N417)</f>
        <v>0</v>
      </c>
      <c r="O417" s="286">
        <f>IF('3b - EUR - conv.'!O417=0,0,'3a - EUR - local'!O417/'3b - EUR - conv.'!O417)</f>
        <v>0</v>
      </c>
      <c r="P417" s="286">
        <f>IF('3b - EUR - conv.'!P417=0,0,'3a - EUR - local'!P417/'3b - EUR - conv.'!P417)</f>
        <v>0</v>
      </c>
      <c r="Q417" s="286">
        <f>IF('3b - EUR - conv.'!Q417=0,0,'3a - EUR - local'!Q417/'3b - EUR - conv.'!Q417)</f>
        <v>0</v>
      </c>
      <c r="R417" s="286">
        <f>IF('3b - EUR - conv.'!R417=0,0,'3a - EUR - local'!R417/'3b - EUR - conv.'!R417)</f>
        <v>0</v>
      </c>
      <c r="S417" s="286">
        <f>IF('3b - EUR - conv.'!S417=0,0,'3a - EUR - local'!S417/'3b - EUR - conv.'!S417)</f>
        <v>0</v>
      </c>
      <c r="T417" s="286">
        <f>IF('3b - EUR - conv.'!T417=0,0,'3a - EUR - local'!T417/'3b - EUR - conv.'!T417)</f>
        <v>0</v>
      </c>
      <c r="U417" s="286">
        <f>IF('3b - EUR - conv.'!U417=0,0,'3a - EUR - local'!U417/'3b - EUR - conv.'!U417)</f>
        <v>0</v>
      </c>
      <c r="V417" s="286">
        <f>IF('3b - EUR - conv.'!V417=0,0,'3a - EUR - local'!V417/'3b - EUR - conv.'!V417)</f>
        <v>0</v>
      </c>
      <c r="W417" s="286">
        <f>IF('3b - EUR - conv.'!W417=0,0,'3a - EUR - local'!W417/'3b - EUR - conv.'!W417)</f>
        <v>0</v>
      </c>
      <c r="X417" s="286">
        <f>IF('3b - EUR - conv.'!X417=0,0,'3a - EUR - local'!X417/'3b - EUR - conv.'!X417)</f>
        <v>0</v>
      </c>
      <c r="Y417" s="286">
        <f>IF('3b - EUR - conv.'!Y417=0,0,'3a - EUR - local'!Y417/'3b - EUR - conv.'!Y417)</f>
        <v>0</v>
      </c>
      <c r="Z417" s="286">
        <f>IF('3b - EUR - conv.'!Z417=0,0,'3a - EUR - local'!Z417/'3b - EUR - conv.'!Z417)</f>
        <v>0</v>
      </c>
      <c r="AA417" s="286">
        <f>IF('3b - EUR - conv.'!AA417=0,0,'3a - EUR - local'!AA417/'3b - EUR - conv.'!AA417)</f>
        <v>0</v>
      </c>
      <c r="AB417" s="286">
        <f>IF('3b - EUR - conv.'!AB417=0,0,'3a - EUR - local'!AB417/'3b - EUR - conv.'!AB417)</f>
        <v>0</v>
      </c>
      <c r="AC417" s="286">
        <f>IF('3b - EUR - conv.'!AC417=0,0,'3a - EUR - local'!AC417/'3b - EUR - conv.'!AC417)</f>
        <v>0</v>
      </c>
      <c r="AD417" s="286">
        <f>IF('3b - EUR - conv.'!AD417=0,0,'3a - EUR - local'!AD417/'3b - EUR - conv.'!AD417)</f>
        <v>0</v>
      </c>
      <c r="AE417" s="286">
        <f>IF('3b - EUR - conv.'!AE417=0,0,'3a - EUR - local'!AE417/'3b - EUR - conv.'!AE417)</f>
        <v>0</v>
      </c>
      <c r="AF417" s="286">
        <f>IF('3b - EUR - conv.'!AF417=0,0,'3a - EUR - local'!AF417/'3b - EUR - conv.'!AF417)</f>
        <v>0</v>
      </c>
      <c r="AG417" s="286">
        <f>IF('3b - EUR - conv.'!AG417=0,0,'3a - EUR - local'!AG417/'3b - EUR - conv.'!AG417)</f>
        <v>0</v>
      </c>
      <c r="AH417" s="286">
        <f>IF('3b - EUR - conv.'!AH417=0,0,'3a - EUR - local'!AH417/'3b - EUR - conv.'!AH417)</f>
        <v>0</v>
      </c>
      <c r="AI417" s="286">
        <f>IF('3b - EUR - conv.'!AI417=0,0,'3a - EUR - local'!AI417/'3b - EUR - conv.'!AI417)</f>
        <v>0</v>
      </c>
      <c r="AJ417" s="286">
        <f>IF('3b - EUR - conv.'!AJ417=0,0,'3a - EUR - local'!AJ417/'3b - EUR - conv.'!AJ417)</f>
        <v>0</v>
      </c>
      <c r="AK417" s="286">
        <f>IF('3b - EUR - conv.'!AK417=0,0,'3a - EUR - local'!AK417/'3b - EUR - conv.'!AK417)</f>
        <v>0</v>
      </c>
      <c r="AL417" s="286">
        <f>IF('3b - EUR - conv.'!AL417=0,0,'3a - EUR - local'!AL417/'3b - EUR - conv.'!AL417)</f>
        <v>0</v>
      </c>
      <c r="AM417" s="286">
        <f>IF('3b - EUR - conv.'!AM417=0,0,'3a - EUR - local'!AM417/'3b - EUR - conv.'!AM417)</f>
        <v>0</v>
      </c>
      <c r="AN417" s="286">
        <f>IF('3b - EUR - conv.'!AN417=0,0,'3a - EUR - local'!AN417/'3b - EUR - conv.'!AN417)</f>
        <v>0</v>
      </c>
      <c r="AO417" s="286">
        <f>IF('3b - EUR - conv.'!AO417=0,0,'3a - EUR - local'!AO417/'3b - EUR - conv.'!AO417)</f>
        <v>0</v>
      </c>
      <c r="AP417" s="286">
        <f>IF('3b - EUR - conv.'!AP417=0,0,'3a - EUR - local'!AP417/'3b - EUR - conv.'!AP417)</f>
        <v>0</v>
      </c>
      <c r="AQ417" s="349"/>
    </row>
    <row r="418" spans="1:43" customFormat="1" ht="15.75" outlineLevel="2">
      <c r="A418" s="211" t="str">
        <f>A399&amp;"."&amp;A416&amp;"."&amp;A400&amp;"."&amp;B418</f>
        <v>3.o.1.2</v>
      </c>
      <c r="B418">
        <v>2</v>
      </c>
      <c r="C418" t="str">
        <f>'1-GBP'!C418</f>
        <v/>
      </c>
      <c r="M418" s="286">
        <f>IF('3b - EUR - conv.'!M418=0,0,'3a - EUR - local'!M418/'3b - EUR - conv.'!M418)</f>
        <v>0</v>
      </c>
      <c r="N418" s="286">
        <f>IF('3b - EUR - conv.'!N418=0,0,'3a - EUR - local'!N418/'3b - EUR - conv.'!N418)</f>
        <v>0</v>
      </c>
      <c r="O418" s="286">
        <f>IF('3b - EUR - conv.'!O418=0,0,'3a - EUR - local'!O418/'3b - EUR - conv.'!O418)</f>
        <v>0</v>
      </c>
      <c r="P418" s="286">
        <f>IF('3b - EUR - conv.'!P418=0,0,'3a - EUR - local'!P418/'3b - EUR - conv.'!P418)</f>
        <v>0</v>
      </c>
      <c r="Q418" s="286">
        <f>IF('3b - EUR - conv.'!Q418=0,0,'3a - EUR - local'!Q418/'3b - EUR - conv.'!Q418)</f>
        <v>0</v>
      </c>
      <c r="R418" s="286">
        <f>IF('3b - EUR - conv.'!R418=0,0,'3a - EUR - local'!R418/'3b - EUR - conv.'!R418)</f>
        <v>0</v>
      </c>
      <c r="S418" s="286">
        <f>IF('3b - EUR - conv.'!S418=0,0,'3a - EUR - local'!S418/'3b - EUR - conv.'!S418)</f>
        <v>0</v>
      </c>
      <c r="T418" s="286">
        <f>IF('3b - EUR - conv.'!T418=0,0,'3a - EUR - local'!T418/'3b - EUR - conv.'!T418)</f>
        <v>0</v>
      </c>
      <c r="U418" s="286">
        <f>IF('3b - EUR - conv.'!U418=0,0,'3a - EUR - local'!U418/'3b - EUR - conv.'!U418)</f>
        <v>0</v>
      </c>
      <c r="V418" s="286">
        <f>IF('3b - EUR - conv.'!V418=0,0,'3a - EUR - local'!V418/'3b - EUR - conv.'!V418)</f>
        <v>0</v>
      </c>
      <c r="W418" s="286">
        <f>IF('3b - EUR - conv.'!W418=0,0,'3a - EUR - local'!W418/'3b - EUR - conv.'!W418)</f>
        <v>0</v>
      </c>
      <c r="X418" s="286">
        <f>IF('3b - EUR - conv.'!X418=0,0,'3a - EUR - local'!X418/'3b - EUR - conv.'!X418)</f>
        <v>0</v>
      </c>
      <c r="Y418" s="286">
        <f>IF('3b - EUR - conv.'!Y418=0,0,'3a - EUR - local'!Y418/'3b - EUR - conv.'!Y418)</f>
        <v>0</v>
      </c>
      <c r="Z418" s="286">
        <f>IF('3b - EUR - conv.'!Z418=0,0,'3a - EUR - local'!Z418/'3b - EUR - conv.'!Z418)</f>
        <v>0</v>
      </c>
      <c r="AA418" s="286">
        <f>IF('3b - EUR - conv.'!AA418=0,0,'3a - EUR - local'!AA418/'3b - EUR - conv.'!AA418)</f>
        <v>0</v>
      </c>
      <c r="AB418" s="286">
        <f>IF('3b - EUR - conv.'!AB418=0,0,'3a - EUR - local'!AB418/'3b - EUR - conv.'!AB418)</f>
        <v>0</v>
      </c>
      <c r="AC418" s="286">
        <f>IF('3b - EUR - conv.'!AC418=0,0,'3a - EUR - local'!AC418/'3b - EUR - conv.'!AC418)</f>
        <v>0</v>
      </c>
      <c r="AD418" s="286">
        <f>IF('3b - EUR - conv.'!AD418=0,0,'3a - EUR - local'!AD418/'3b - EUR - conv.'!AD418)</f>
        <v>0</v>
      </c>
      <c r="AE418" s="286">
        <f>IF('3b - EUR - conv.'!AE418=0,0,'3a - EUR - local'!AE418/'3b - EUR - conv.'!AE418)</f>
        <v>0</v>
      </c>
      <c r="AF418" s="286">
        <f>IF('3b - EUR - conv.'!AF418=0,0,'3a - EUR - local'!AF418/'3b - EUR - conv.'!AF418)</f>
        <v>0</v>
      </c>
      <c r="AG418" s="286">
        <f>IF('3b - EUR - conv.'!AG418=0,0,'3a - EUR - local'!AG418/'3b - EUR - conv.'!AG418)</f>
        <v>0</v>
      </c>
      <c r="AH418" s="286">
        <f>IF('3b - EUR - conv.'!AH418=0,0,'3a - EUR - local'!AH418/'3b - EUR - conv.'!AH418)</f>
        <v>0</v>
      </c>
      <c r="AI418" s="286">
        <f>IF('3b - EUR - conv.'!AI418=0,0,'3a - EUR - local'!AI418/'3b - EUR - conv.'!AI418)</f>
        <v>0</v>
      </c>
      <c r="AJ418" s="286">
        <f>IF('3b - EUR - conv.'!AJ418=0,0,'3a - EUR - local'!AJ418/'3b - EUR - conv.'!AJ418)</f>
        <v>0</v>
      </c>
      <c r="AK418" s="286">
        <f>IF('3b - EUR - conv.'!AK418=0,0,'3a - EUR - local'!AK418/'3b - EUR - conv.'!AK418)</f>
        <v>0</v>
      </c>
      <c r="AL418" s="286">
        <f>IF('3b - EUR - conv.'!AL418=0,0,'3a - EUR - local'!AL418/'3b - EUR - conv.'!AL418)</f>
        <v>0</v>
      </c>
      <c r="AM418" s="286">
        <f>IF('3b - EUR - conv.'!AM418=0,0,'3a - EUR - local'!AM418/'3b - EUR - conv.'!AM418)</f>
        <v>0</v>
      </c>
      <c r="AN418" s="286">
        <f>IF('3b - EUR - conv.'!AN418=0,0,'3a - EUR - local'!AN418/'3b - EUR - conv.'!AN418)</f>
        <v>0</v>
      </c>
      <c r="AO418" s="286">
        <f>IF('3b - EUR - conv.'!AO418=0,0,'3a - EUR - local'!AO418/'3b - EUR - conv.'!AO418)</f>
        <v>0</v>
      </c>
      <c r="AP418" s="286">
        <f>IF('3b - EUR - conv.'!AP418=0,0,'3a - EUR - local'!AP418/'3b - EUR - conv.'!AP418)</f>
        <v>0</v>
      </c>
      <c r="AQ418" s="349"/>
    </row>
    <row r="419" spans="1:43" customFormat="1" ht="15.75" outlineLevel="2">
      <c r="A419" s="211" t="str">
        <f>A399&amp;"."&amp;A416&amp;"."&amp;A400&amp;"."&amp;B419</f>
        <v>3.o.1.3</v>
      </c>
      <c r="B419">
        <v>3</v>
      </c>
      <c r="C419" t="str">
        <f>'1-GBP'!C419</f>
        <v/>
      </c>
      <c r="M419" s="286">
        <f>IF('3b - EUR - conv.'!M419=0,0,'3a - EUR - local'!M419/'3b - EUR - conv.'!M419)</f>
        <v>0</v>
      </c>
      <c r="N419" s="286">
        <f>IF('3b - EUR - conv.'!N419=0,0,'3a - EUR - local'!N419/'3b - EUR - conv.'!N419)</f>
        <v>0</v>
      </c>
      <c r="O419" s="286">
        <f>IF('3b - EUR - conv.'!O419=0,0,'3a - EUR - local'!O419/'3b - EUR - conv.'!O419)</f>
        <v>0</v>
      </c>
      <c r="P419" s="286">
        <f>IF('3b - EUR - conv.'!P419=0,0,'3a - EUR - local'!P419/'3b - EUR - conv.'!P419)</f>
        <v>0</v>
      </c>
      <c r="Q419" s="286">
        <f>IF('3b - EUR - conv.'!Q419=0,0,'3a - EUR - local'!Q419/'3b - EUR - conv.'!Q419)</f>
        <v>0</v>
      </c>
      <c r="R419" s="286">
        <f>IF('3b - EUR - conv.'!R419=0,0,'3a - EUR - local'!R419/'3b - EUR - conv.'!R419)</f>
        <v>0</v>
      </c>
      <c r="S419" s="286">
        <f>IF('3b - EUR - conv.'!S419=0,0,'3a - EUR - local'!S419/'3b - EUR - conv.'!S419)</f>
        <v>0</v>
      </c>
      <c r="T419" s="286">
        <f>IF('3b - EUR - conv.'!T419=0,0,'3a - EUR - local'!T419/'3b - EUR - conv.'!T419)</f>
        <v>0</v>
      </c>
      <c r="U419" s="286">
        <f>IF('3b - EUR - conv.'!U419=0,0,'3a - EUR - local'!U419/'3b - EUR - conv.'!U419)</f>
        <v>0</v>
      </c>
      <c r="V419" s="286">
        <f>IF('3b - EUR - conv.'!V419=0,0,'3a - EUR - local'!V419/'3b - EUR - conv.'!V419)</f>
        <v>0</v>
      </c>
      <c r="W419" s="286">
        <f>IF('3b - EUR - conv.'!W419=0,0,'3a - EUR - local'!W419/'3b - EUR - conv.'!W419)</f>
        <v>0</v>
      </c>
      <c r="X419" s="286">
        <f>IF('3b - EUR - conv.'!X419=0,0,'3a - EUR - local'!X419/'3b - EUR - conv.'!X419)</f>
        <v>0</v>
      </c>
      <c r="Y419" s="286">
        <f>IF('3b - EUR - conv.'!Y419=0,0,'3a - EUR - local'!Y419/'3b - EUR - conv.'!Y419)</f>
        <v>0</v>
      </c>
      <c r="Z419" s="286">
        <f>IF('3b - EUR - conv.'!Z419=0,0,'3a - EUR - local'!Z419/'3b - EUR - conv.'!Z419)</f>
        <v>0</v>
      </c>
      <c r="AA419" s="286">
        <f>IF('3b - EUR - conv.'!AA419=0,0,'3a - EUR - local'!AA419/'3b - EUR - conv.'!AA419)</f>
        <v>0</v>
      </c>
      <c r="AB419" s="286">
        <f>IF('3b - EUR - conv.'!AB419=0,0,'3a - EUR - local'!AB419/'3b - EUR - conv.'!AB419)</f>
        <v>0</v>
      </c>
      <c r="AC419" s="286">
        <f>IF('3b - EUR - conv.'!AC419=0,0,'3a - EUR - local'!AC419/'3b - EUR - conv.'!AC419)</f>
        <v>0</v>
      </c>
      <c r="AD419" s="286">
        <f>IF('3b - EUR - conv.'!AD419=0,0,'3a - EUR - local'!AD419/'3b - EUR - conv.'!AD419)</f>
        <v>0</v>
      </c>
      <c r="AE419" s="286">
        <f>IF('3b - EUR - conv.'!AE419=0,0,'3a - EUR - local'!AE419/'3b - EUR - conv.'!AE419)</f>
        <v>0</v>
      </c>
      <c r="AF419" s="286">
        <f>IF('3b - EUR - conv.'!AF419=0,0,'3a - EUR - local'!AF419/'3b - EUR - conv.'!AF419)</f>
        <v>0</v>
      </c>
      <c r="AG419" s="286">
        <f>IF('3b - EUR - conv.'!AG419=0,0,'3a - EUR - local'!AG419/'3b - EUR - conv.'!AG419)</f>
        <v>0</v>
      </c>
      <c r="AH419" s="286">
        <f>IF('3b - EUR - conv.'!AH419=0,0,'3a - EUR - local'!AH419/'3b - EUR - conv.'!AH419)</f>
        <v>0</v>
      </c>
      <c r="AI419" s="286">
        <f>IF('3b - EUR - conv.'!AI419=0,0,'3a - EUR - local'!AI419/'3b - EUR - conv.'!AI419)</f>
        <v>0</v>
      </c>
      <c r="AJ419" s="286">
        <f>IF('3b - EUR - conv.'!AJ419=0,0,'3a - EUR - local'!AJ419/'3b - EUR - conv.'!AJ419)</f>
        <v>0</v>
      </c>
      <c r="AK419" s="286">
        <f>IF('3b - EUR - conv.'!AK419=0,0,'3a - EUR - local'!AK419/'3b - EUR - conv.'!AK419)</f>
        <v>0</v>
      </c>
      <c r="AL419" s="286">
        <f>IF('3b - EUR - conv.'!AL419=0,0,'3a - EUR - local'!AL419/'3b - EUR - conv.'!AL419)</f>
        <v>0</v>
      </c>
      <c r="AM419" s="286">
        <f>IF('3b - EUR - conv.'!AM419=0,0,'3a - EUR - local'!AM419/'3b - EUR - conv.'!AM419)</f>
        <v>0</v>
      </c>
      <c r="AN419" s="286">
        <f>IF('3b - EUR - conv.'!AN419=0,0,'3a - EUR - local'!AN419/'3b - EUR - conv.'!AN419)</f>
        <v>0</v>
      </c>
      <c r="AO419" s="286">
        <f>IF('3b - EUR - conv.'!AO419=0,0,'3a - EUR - local'!AO419/'3b - EUR - conv.'!AO419)</f>
        <v>0</v>
      </c>
      <c r="AP419" s="286">
        <f>IF('3b - EUR - conv.'!AP419=0,0,'3a - EUR - local'!AP419/'3b - EUR - conv.'!AP419)</f>
        <v>0</v>
      </c>
      <c r="AQ419" s="349"/>
    </row>
    <row r="420" spans="1:43" customFormat="1" ht="15.75" outlineLevel="2">
      <c r="A420" s="211" t="str">
        <f>A399&amp;"."&amp;A416&amp;"."&amp;A400&amp;"."&amp;B420</f>
        <v>3.o.1.4</v>
      </c>
      <c r="B420">
        <v>4</v>
      </c>
      <c r="C420" t="str">
        <f>'1-GBP'!C420</f>
        <v/>
      </c>
      <c r="M420" s="286">
        <f>IF('3b - EUR - conv.'!M420=0,0,'3a - EUR - local'!M420/'3b - EUR - conv.'!M420)</f>
        <v>0</v>
      </c>
      <c r="N420" s="286">
        <f>IF('3b - EUR - conv.'!N420=0,0,'3a - EUR - local'!N420/'3b - EUR - conv.'!N420)</f>
        <v>0</v>
      </c>
      <c r="O420" s="286">
        <f>IF('3b - EUR - conv.'!O420=0,0,'3a - EUR - local'!O420/'3b - EUR - conv.'!O420)</f>
        <v>0</v>
      </c>
      <c r="P420" s="286">
        <f>IF('3b - EUR - conv.'!P420=0,0,'3a - EUR - local'!P420/'3b - EUR - conv.'!P420)</f>
        <v>0</v>
      </c>
      <c r="Q420" s="286">
        <f>IF('3b - EUR - conv.'!Q420=0,0,'3a - EUR - local'!Q420/'3b - EUR - conv.'!Q420)</f>
        <v>0</v>
      </c>
      <c r="R420" s="286">
        <f>IF('3b - EUR - conv.'!R420=0,0,'3a - EUR - local'!R420/'3b - EUR - conv.'!R420)</f>
        <v>0</v>
      </c>
      <c r="S420" s="286">
        <f>IF('3b - EUR - conv.'!S420=0,0,'3a - EUR - local'!S420/'3b - EUR - conv.'!S420)</f>
        <v>0</v>
      </c>
      <c r="T420" s="286">
        <f>IF('3b - EUR - conv.'!T420=0,0,'3a - EUR - local'!T420/'3b - EUR - conv.'!T420)</f>
        <v>0</v>
      </c>
      <c r="U420" s="286">
        <f>IF('3b - EUR - conv.'!U420=0,0,'3a - EUR - local'!U420/'3b - EUR - conv.'!U420)</f>
        <v>0</v>
      </c>
      <c r="V420" s="286">
        <f>IF('3b - EUR - conv.'!V420=0,0,'3a - EUR - local'!V420/'3b - EUR - conv.'!V420)</f>
        <v>0</v>
      </c>
      <c r="W420" s="286">
        <f>IF('3b - EUR - conv.'!W420=0,0,'3a - EUR - local'!W420/'3b - EUR - conv.'!W420)</f>
        <v>0</v>
      </c>
      <c r="X420" s="286">
        <f>IF('3b - EUR - conv.'!X420=0,0,'3a - EUR - local'!X420/'3b - EUR - conv.'!X420)</f>
        <v>0</v>
      </c>
      <c r="Y420" s="286">
        <f>IF('3b - EUR - conv.'!Y420=0,0,'3a - EUR - local'!Y420/'3b - EUR - conv.'!Y420)</f>
        <v>0</v>
      </c>
      <c r="Z420" s="286">
        <f>IF('3b - EUR - conv.'!Z420=0,0,'3a - EUR - local'!Z420/'3b - EUR - conv.'!Z420)</f>
        <v>0</v>
      </c>
      <c r="AA420" s="286">
        <f>IF('3b - EUR - conv.'!AA420=0,0,'3a - EUR - local'!AA420/'3b - EUR - conv.'!AA420)</f>
        <v>0</v>
      </c>
      <c r="AB420" s="286">
        <f>IF('3b - EUR - conv.'!AB420=0,0,'3a - EUR - local'!AB420/'3b - EUR - conv.'!AB420)</f>
        <v>0</v>
      </c>
      <c r="AC420" s="286">
        <f>IF('3b - EUR - conv.'!AC420=0,0,'3a - EUR - local'!AC420/'3b - EUR - conv.'!AC420)</f>
        <v>0</v>
      </c>
      <c r="AD420" s="286">
        <f>IF('3b - EUR - conv.'!AD420=0,0,'3a - EUR - local'!AD420/'3b - EUR - conv.'!AD420)</f>
        <v>0</v>
      </c>
      <c r="AE420" s="286">
        <f>IF('3b - EUR - conv.'!AE420=0,0,'3a - EUR - local'!AE420/'3b - EUR - conv.'!AE420)</f>
        <v>0</v>
      </c>
      <c r="AF420" s="286">
        <f>IF('3b - EUR - conv.'!AF420=0,0,'3a - EUR - local'!AF420/'3b - EUR - conv.'!AF420)</f>
        <v>0</v>
      </c>
      <c r="AG420" s="286">
        <f>IF('3b - EUR - conv.'!AG420=0,0,'3a - EUR - local'!AG420/'3b - EUR - conv.'!AG420)</f>
        <v>0</v>
      </c>
      <c r="AH420" s="286">
        <f>IF('3b - EUR - conv.'!AH420=0,0,'3a - EUR - local'!AH420/'3b - EUR - conv.'!AH420)</f>
        <v>0</v>
      </c>
      <c r="AI420" s="286">
        <f>IF('3b - EUR - conv.'!AI420=0,0,'3a - EUR - local'!AI420/'3b - EUR - conv.'!AI420)</f>
        <v>0</v>
      </c>
      <c r="AJ420" s="286">
        <f>IF('3b - EUR - conv.'!AJ420=0,0,'3a - EUR - local'!AJ420/'3b - EUR - conv.'!AJ420)</f>
        <v>0</v>
      </c>
      <c r="AK420" s="286">
        <f>IF('3b - EUR - conv.'!AK420=0,0,'3a - EUR - local'!AK420/'3b - EUR - conv.'!AK420)</f>
        <v>0</v>
      </c>
      <c r="AL420" s="286">
        <f>IF('3b - EUR - conv.'!AL420=0,0,'3a - EUR - local'!AL420/'3b - EUR - conv.'!AL420)</f>
        <v>0</v>
      </c>
      <c r="AM420" s="286">
        <f>IF('3b - EUR - conv.'!AM420=0,0,'3a - EUR - local'!AM420/'3b - EUR - conv.'!AM420)</f>
        <v>0</v>
      </c>
      <c r="AN420" s="286">
        <f>IF('3b - EUR - conv.'!AN420=0,0,'3a - EUR - local'!AN420/'3b - EUR - conv.'!AN420)</f>
        <v>0</v>
      </c>
      <c r="AO420" s="286">
        <f>IF('3b - EUR - conv.'!AO420=0,0,'3a - EUR - local'!AO420/'3b - EUR - conv.'!AO420)</f>
        <v>0</v>
      </c>
      <c r="AP420" s="286">
        <f>IF('3b - EUR - conv.'!AP420=0,0,'3a - EUR - local'!AP420/'3b - EUR - conv.'!AP420)</f>
        <v>0</v>
      </c>
      <c r="AQ420" s="349"/>
    </row>
    <row r="421" spans="1:43" customFormat="1" ht="15.75" outlineLevel="2">
      <c r="A421" s="211" t="str">
        <f>A399&amp;"."&amp;A416&amp;"."&amp;A400&amp;"."&amp;B421</f>
        <v>3.o.1.5</v>
      </c>
      <c r="B421">
        <v>5</v>
      </c>
      <c r="C421" t="str">
        <f>'1-GBP'!C421</f>
        <v/>
      </c>
      <c r="M421" s="286">
        <f>IF('3b - EUR - conv.'!M421=0,0,'3a - EUR - local'!M421/'3b - EUR - conv.'!M421)</f>
        <v>0</v>
      </c>
      <c r="N421" s="286">
        <f>IF('3b - EUR - conv.'!N421=0,0,'3a - EUR - local'!N421/'3b - EUR - conv.'!N421)</f>
        <v>0</v>
      </c>
      <c r="O421" s="286">
        <f>IF('3b - EUR - conv.'!O421=0,0,'3a - EUR - local'!O421/'3b - EUR - conv.'!O421)</f>
        <v>0</v>
      </c>
      <c r="P421" s="286">
        <f>IF('3b - EUR - conv.'!P421=0,0,'3a - EUR - local'!P421/'3b - EUR - conv.'!P421)</f>
        <v>0</v>
      </c>
      <c r="Q421" s="286">
        <f>IF('3b - EUR - conv.'!Q421=0,0,'3a - EUR - local'!Q421/'3b - EUR - conv.'!Q421)</f>
        <v>0</v>
      </c>
      <c r="R421" s="286">
        <f>IF('3b - EUR - conv.'!R421=0,0,'3a - EUR - local'!R421/'3b - EUR - conv.'!R421)</f>
        <v>0</v>
      </c>
      <c r="S421" s="286">
        <f>IF('3b - EUR - conv.'!S421=0,0,'3a - EUR - local'!S421/'3b - EUR - conv.'!S421)</f>
        <v>0</v>
      </c>
      <c r="T421" s="286">
        <f>IF('3b - EUR - conv.'!T421=0,0,'3a - EUR - local'!T421/'3b - EUR - conv.'!T421)</f>
        <v>0</v>
      </c>
      <c r="U421" s="286">
        <f>IF('3b - EUR - conv.'!U421=0,0,'3a - EUR - local'!U421/'3b - EUR - conv.'!U421)</f>
        <v>0</v>
      </c>
      <c r="V421" s="286">
        <f>IF('3b - EUR - conv.'!V421=0,0,'3a - EUR - local'!V421/'3b - EUR - conv.'!V421)</f>
        <v>0</v>
      </c>
      <c r="W421" s="286">
        <f>IF('3b - EUR - conv.'!W421=0,0,'3a - EUR - local'!W421/'3b - EUR - conv.'!W421)</f>
        <v>0</v>
      </c>
      <c r="X421" s="286">
        <f>IF('3b - EUR - conv.'!X421=0,0,'3a - EUR - local'!X421/'3b - EUR - conv.'!X421)</f>
        <v>0</v>
      </c>
      <c r="Y421" s="286">
        <f>IF('3b - EUR - conv.'!Y421=0,0,'3a - EUR - local'!Y421/'3b - EUR - conv.'!Y421)</f>
        <v>0</v>
      </c>
      <c r="Z421" s="286">
        <f>IF('3b - EUR - conv.'!Z421=0,0,'3a - EUR - local'!Z421/'3b - EUR - conv.'!Z421)</f>
        <v>0</v>
      </c>
      <c r="AA421" s="286">
        <f>IF('3b - EUR - conv.'!AA421=0,0,'3a - EUR - local'!AA421/'3b - EUR - conv.'!AA421)</f>
        <v>0</v>
      </c>
      <c r="AB421" s="286">
        <f>IF('3b - EUR - conv.'!AB421=0,0,'3a - EUR - local'!AB421/'3b - EUR - conv.'!AB421)</f>
        <v>0</v>
      </c>
      <c r="AC421" s="286">
        <f>IF('3b - EUR - conv.'!AC421=0,0,'3a - EUR - local'!AC421/'3b - EUR - conv.'!AC421)</f>
        <v>0</v>
      </c>
      <c r="AD421" s="286">
        <f>IF('3b - EUR - conv.'!AD421=0,0,'3a - EUR - local'!AD421/'3b - EUR - conv.'!AD421)</f>
        <v>0</v>
      </c>
      <c r="AE421" s="286">
        <f>IF('3b - EUR - conv.'!AE421=0,0,'3a - EUR - local'!AE421/'3b - EUR - conv.'!AE421)</f>
        <v>0</v>
      </c>
      <c r="AF421" s="286">
        <f>IF('3b - EUR - conv.'!AF421=0,0,'3a - EUR - local'!AF421/'3b - EUR - conv.'!AF421)</f>
        <v>0</v>
      </c>
      <c r="AG421" s="286">
        <f>IF('3b - EUR - conv.'!AG421=0,0,'3a - EUR - local'!AG421/'3b - EUR - conv.'!AG421)</f>
        <v>0</v>
      </c>
      <c r="AH421" s="286">
        <f>IF('3b - EUR - conv.'!AH421=0,0,'3a - EUR - local'!AH421/'3b - EUR - conv.'!AH421)</f>
        <v>0</v>
      </c>
      <c r="AI421" s="286">
        <f>IF('3b - EUR - conv.'!AI421=0,0,'3a - EUR - local'!AI421/'3b - EUR - conv.'!AI421)</f>
        <v>0</v>
      </c>
      <c r="AJ421" s="286">
        <f>IF('3b - EUR - conv.'!AJ421=0,0,'3a - EUR - local'!AJ421/'3b - EUR - conv.'!AJ421)</f>
        <v>0</v>
      </c>
      <c r="AK421" s="286">
        <f>IF('3b - EUR - conv.'!AK421=0,0,'3a - EUR - local'!AK421/'3b - EUR - conv.'!AK421)</f>
        <v>0</v>
      </c>
      <c r="AL421" s="286">
        <f>IF('3b - EUR - conv.'!AL421=0,0,'3a - EUR - local'!AL421/'3b - EUR - conv.'!AL421)</f>
        <v>0</v>
      </c>
      <c r="AM421" s="286">
        <f>IF('3b - EUR - conv.'!AM421=0,0,'3a - EUR - local'!AM421/'3b - EUR - conv.'!AM421)</f>
        <v>0</v>
      </c>
      <c r="AN421" s="286">
        <f>IF('3b - EUR - conv.'!AN421=0,0,'3a - EUR - local'!AN421/'3b - EUR - conv.'!AN421)</f>
        <v>0</v>
      </c>
      <c r="AO421" s="286">
        <f>IF('3b - EUR - conv.'!AO421=0,0,'3a - EUR - local'!AO421/'3b - EUR - conv.'!AO421)</f>
        <v>0</v>
      </c>
      <c r="AP421" s="286">
        <f>IF('3b - EUR - conv.'!AP421=0,0,'3a - EUR - local'!AP421/'3b - EUR - conv.'!AP421)</f>
        <v>0</v>
      </c>
      <c r="AQ421" s="349"/>
    </row>
    <row r="422" spans="1:43" customFormat="1" ht="15.75" outlineLevel="2">
      <c r="A422" s="211" t="str">
        <f>A399&amp;"."&amp;A416&amp;"."&amp;A400&amp;"."&amp;B422</f>
        <v>3.o.1.6</v>
      </c>
      <c r="B422">
        <v>6</v>
      </c>
      <c r="C422" t="str">
        <f>'1-GBP'!C422</f>
        <v/>
      </c>
      <c r="M422" s="286">
        <f>IF('3b - EUR - conv.'!M422=0,0,'3a - EUR - local'!M422/'3b - EUR - conv.'!M422)</f>
        <v>0</v>
      </c>
      <c r="N422" s="286">
        <f>IF('3b - EUR - conv.'!N422=0,0,'3a - EUR - local'!N422/'3b - EUR - conv.'!N422)</f>
        <v>0</v>
      </c>
      <c r="O422" s="286">
        <f>IF('3b - EUR - conv.'!O422=0,0,'3a - EUR - local'!O422/'3b - EUR - conv.'!O422)</f>
        <v>0</v>
      </c>
      <c r="P422" s="286">
        <f>IF('3b - EUR - conv.'!P422=0,0,'3a - EUR - local'!P422/'3b - EUR - conv.'!P422)</f>
        <v>0</v>
      </c>
      <c r="Q422" s="286">
        <f>IF('3b - EUR - conv.'!Q422=0,0,'3a - EUR - local'!Q422/'3b - EUR - conv.'!Q422)</f>
        <v>0</v>
      </c>
      <c r="R422" s="286">
        <f>IF('3b - EUR - conv.'!R422=0,0,'3a - EUR - local'!R422/'3b - EUR - conv.'!R422)</f>
        <v>0</v>
      </c>
      <c r="S422" s="286">
        <f>IF('3b - EUR - conv.'!S422=0,0,'3a - EUR - local'!S422/'3b - EUR - conv.'!S422)</f>
        <v>0</v>
      </c>
      <c r="T422" s="286">
        <f>IF('3b - EUR - conv.'!T422=0,0,'3a - EUR - local'!T422/'3b - EUR - conv.'!T422)</f>
        <v>0</v>
      </c>
      <c r="U422" s="286">
        <f>IF('3b - EUR - conv.'!U422=0,0,'3a - EUR - local'!U422/'3b - EUR - conv.'!U422)</f>
        <v>0</v>
      </c>
      <c r="V422" s="286">
        <f>IF('3b - EUR - conv.'!V422=0,0,'3a - EUR - local'!V422/'3b - EUR - conv.'!V422)</f>
        <v>0</v>
      </c>
      <c r="W422" s="286">
        <f>IF('3b - EUR - conv.'!W422=0,0,'3a - EUR - local'!W422/'3b - EUR - conv.'!W422)</f>
        <v>0</v>
      </c>
      <c r="X422" s="286">
        <f>IF('3b - EUR - conv.'!X422=0,0,'3a - EUR - local'!X422/'3b - EUR - conv.'!X422)</f>
        <v>0</v>
      </c>
      <c r="Y422" s="286">
        <f>IF('3b - EUR - conv.'!Y422=0,0,'3a - EUR - local'!Y422/'3b - EUR - conv.'!Y422)</f>
        <v>0</v>
      </c>
      <c r="Z422" s="286">
        <f>IF('3b - EUR - conv.'!Z422=0,0,'3a - EUR - local'!Z422/'3b - EUR - conv.'!Z422)</f>
        <v>0</v>
      </c>
      <c r="AA422" s="286">
        <f>IF('3b - EUR - conv.'!AA422=0,0,'3a - EUR - local'!AA422/'3b - EUR - conv.'!AA422)</f>
        <v>0</v>
      </c>
      <c r="AB422" s="286">
        <f>IF('3b - EUR - conv.'!AB422=0,0,'3a - EUR - local'!AB422/'3b - EUR - conv.'!AB422)</f>
        <v>0</v>
      </c>
      <c r="AC422" s="286">
        <f>IF('3b - EUR - conv.'!AC422=0,0,'3a - EUR - local'!AC422/'3b - EUR - conv.'!AC422)</f>
        <v>0</v>
      </c>
      <c r="AD422" s="286">
        <f>IF('3b - EUR - conv.'!AD422=0,0,'3a - EUR - local'!AD422/'3b - EUR - conv.'!AD422)</f>
        <v>0</v>
      </c>
      <c r="AE422" s="286">
        <f>IF('3b - EUR - conv.'!AE422=0,0,'3a - EUR - local'!AE422/'3b - EUR - conv.'!AE422)</f>
        <v>0</v>
      </c>
      <c r="AF422" s="286">
        <f>IF('3b - EUR - conv.'!AF422=0,0,'3a - EUR - local'!AF422/'3b - EUR - conv.'!AF422)</f>
        <v>0</v>
      </c>
      <c r="AG422" s="286">
        <f>IF('3b - EUR - conv.'!AG422=0,0,'3a - EUR - local'!AG422/'3b - EUR - conv.'!AG422)</f>
        <v>0</v>
      </c>
      <c r="AH422" s="286">
        <f>IF('3b - EUR - conv.'!AH422=0,0,'3a - EUR - local'!AH422/'3b - EUR - conv.'!AH422)</f>
        <v>0</v>
      </c>
      <c r="AI422" s="286">
        <f>IF('3b - EUR - conv.'!AI422=0,0,'3a - EUR - local'!AI422/'3b - EUR - conv.'!AI422)</f>
        <v>0</v>
      </c>
      <c r="AJ422" s="286">
        <f>IF('3b - EUR - conv.'!AJ422=0,0,'3a - EUR - local'!AJ422/'3b - EUR - conv.'!AJ422)</f>
        <v>0</v>
      </c>
      <c r="AK422" s="286">
        <f>IF('3b - EUR - conv.'!AK422=0,0,'3a - EUR - local'!AK422/'3b - EUR - conv.'!AK422)</f>
        <v>0</v>
      </c>
      <c r="AL422" s="286">
        <f>IF('3b - EUR - conv.'!AL422=0,0,'3a - EUR - local'!AL422/'3b - EUR - conv.'!AL422)</f>
        <v>0</v>
      </c>
      <c r="AM422" s="286">
        <f>IF('3b - EUR - conv.'!AM422=0,0,'3a - EUR - local'!AM422/'3b - EUR - conv.'!AM422)</f>
        <v>0</v>
      </c>
      <c r="AN422" s="286">
        <f>IF('3b - EUR - conv.'!AN422=0,0,'3a - EUR - local'!AN422/'3b - EUR - conv.'!AN422)</f>
        <v>0</v>
      </c>
      <c r="AO422" s="286">
        <f>IF('3b - EUR - conv.'!AO422=0,0,'3a - EUR - local'!AO422/'3b - EUR - conv.'!AO422)</f>
        <v>0</v>
      </c>
      <c r="AP422" s="286">
        <f>IF('3b - EUR - conv.'!AP422=0,0,'3a - EUR - local'!AP422/'3b - EUR - conv.'!AP422)</f>
        <v>0</v>
      </c>
      <c r="AQ422" s="349"/>
    </row>
    <row r="423" spans="1:43" customFormat="1" ht="15.75" outlineLevel="2">
      <c r="A423" s="211" t="str">
        <f>A399&amp;"."&amp;A416&amp;"."&amp;A400&amp;"."&amp;B423</f>
        <v>3.o.1.7</v>
      </c>
      <c r="B423">
        <v>7</v>
      </c>
      <c r="C423" t="str">
        <f>'1-GBP'!C423</f>
        <v/>
      </c>
      <c r="M423" s="286">
        <f>IF('3b - EUR - conv.'!M423=0,0,'3a - EUR - local'!M423/'3b - EUR - conv.'!M423)</f>
        <v>0</v>
      </c>
      <c r="N423" s="286">
        <f>IF('3b - EUR - conv.'!N423=0,0,'3a - EUR - local'!N423/'3b - EUR - conv.'!N423)</f>
        <v>0</v>
      </c>
      <c r="O423" s="286">
        <f>IF('3b - EUR - conv.'!O423=0,0,'3a - EUR - local'!O423/'3b - EUR - conv.'!O423)</f>
        <v>0</v>
      </c>
      <c r="P423" s="286">
        <f>IF('3b - EUR - conv.'!P423=0,0,'3a - EUR - local'!P423/'3b - EUR - conv.'!P423)</f>
        <v>0</v>
      </c>
      <c r="Q423" s="286">
        <f>IF('3b - EUR - conv.'!Q423=0,0,'3a - EUR - local'!Q423/'3b - EUR - conv.'!Q423)</f>
        <v>0</v>
      </c>
      <c r="R423" s="286">
        <f>IF('3b - EUR - conv.'!R423=0,0,'3a - EUR - local'!R423/'3b - EUR - conv.'!R423)</f>
        <v>0</v>
      </c>
      <c r="S423" s="286">
        <f>IF('3b - EUR - conv.'!S423=0,0,'3a - EUR - local'!S423/'3b - EUR - conv.'!S423)</f>
        <v>0</v>
      </c>
      <c r="T423" s="286">
        <f>IF('3b - EUR - conv.'!T423=0,0,'3a - EUR - local'!T423/'3b - EUR - conv.'!T423)</f>
        <v>0</v>
      </c>
      <c r="U423" s="286">
        <f>IF('3b - EUR - conv.'!U423=0,0,'3a - EUR - local'!U423/'3b - EUR - conv.'!U423)</f>
        <v>0</v>
      </c>
      <c r="V423" s="286">
        <f>IF('3b - EUR - conv.'!V423=0,0,'3a - EUR - local'!V423/'3b - EUR - conv.'!V423)</f>
        <v>0</v>
      </c>
      <c r="W423" s="286">
        <f>IF('3b - EUR - conv.'!W423=0,0,'3a - EUR - local'!W423/'3b - EUR - conv.'!W423)</f>
        <v>0</v>
      </c>
      <c r="X423" s="286">
        <f>IF('3b - EUR - conv.'!X423=0,0,'3a - EUR - local'!X423/'3b - EUR - conv.'!X423)</f>
        <v>0</v>
      </c>
      <c r="Y423" s="286">
        <f>IF('3b - EUR - conv.'!Y423=0,0,'3a - EUR - local'!Y423/'3b - EUR - conv.'!Y423)</f>
        <v>0</v>
      </c>
      <c r="Z423" s="286">
        <f>IF('3b - EUR - conv.'!Z423=0,0,'3a - EUR - local'!Z423/'3b - EUR - conv.'!Z423)</f>
        <v>0</v>
      </c>
      <c r="AA423" s="286">
        <f>IF('3b - EUR - conv.'!AA423=0,0,'3a - EUR - local'!AA423/'3b - EUR - conv.'!AA423)</f>
        <v>0</v>
      </c>
      <c r="AB423" s="286">
        <f>IF('3b - EUR - conv.'!AB423=0,0,'3a - EUR - local'!AB423/'3b - EUR - conv.'!AB423)</f>
        <v>0</v>
      </c>
      <c r="AC423" s="286">
        <f>IF('3b - EUR - conv.'!AC423=0,0,'3a - EUR - local'!AC423/'3b - EUR - conv.'!AC423)</f>
        <v>0</v>
      </c>
      <c r="AD423" s="286">
        <f>IF('3b - EUR - conv.'!AD423=0,0,'3a - EUR - local'!AD423/'3b - EUR - conv.'!AD423)</f>
        <v>0</v>
      </c>
      <c r="AE423" s="286">
        <f>IF('3b - EUR - conv.'!AE423=0,0,'3a - EUR - local'!AE423/'3b - EUR - conv.'!AE423)</f>
        <v>0</v>
      </c>
      <c r="AF423" s="286">
        <f>IF('3b - EUR - conv.'!AF423=0,0,'3a - EUR - local'!AF423/'3b - EUR - conv.'!AF423)</f>
        <v>0</v>
      </c>
      <c r="AG423" s="286">
        <f>IF('3b - EUR - conv.'!AG423=0,0,'3a - EUR - local'!AG423/'3b - EUR - conv.'!AG423)</f>
        <v>0</v>
      </c>
      <c r="AH423" s="286">
        <f>IF('3b - EUR - conv.'!AH423=0,0,'3a - EUR - local'!AH423/'3b - EUR - conv.'!AH423)</f>
        <v>0</v>
      </c>
      <c r="AI423" s="286">
        <f>IF('3b - EUR - conv.'!AI423=0,0,'3a - EUR - local'!AI423/'3b - EUR - conv.'!AI423)</f>
        <v>0</v>
      </c>
      <c r="AJ423" s="286">
        <f>IF('3b - EUR - conv.'!AJ423=0,0,'3a - EUR - local'!AJ423/'3b - EUR - conv.'!AJ423)</f>
        <v>0</v>
      </c>
      <c r="AK423" s="286">
        <f>IF('3b - EUR - conv.'!AK423=0,0,'3a - EUR - local'!AK423/'3b - EUR - conv.'!AK423)</f>
        <v>0</v>
      </c>
      <c r="AL423" s="286">
        <f>IF('3b - EUR - conv.'!AL423=0,0,'3a - EUR - local'!AL423/'3b - EUR - conv.'!AL423)</f>
        <v>0</v>
      </c>
      <c r="AM423" s="286">
        <f>IF('3b - EUR - conv.'!AM423=0,0,'3a - EUR - local'!AM423/'3b - EUR - conv.'!AM423)</f>
        <v>0</v>
      </c>
      <c r="AN423" s="286">
        <f>IF('3b - EUR - conv.'!AN423=0,0,'3a - EUR - local'!AN423/'3b - EUR - conv.'!AN423)</f>
        <v>0</v>
      </c>
      <c r="AO423" s="286">
        <f>IF('3b - EUR - conv.'!AO423=0,0,'3a - EUR - local'!AO423/'3b - EUR - conv.'!AO423)</f>
        <v>0</v>
      </c>
      <c r="AP423" s="286">
        <f>IF('3b - EUR - conv.'!AP423=0,0,'3a - EUR - local'!AP423/'3b - EUR - conv.'!AP423)</f>
        <v>0</v>
      </c>
      <c r="AQ423" s="349"/>
    </row>
    <row r="424" spans="1:43" customFormat="1" ht="15.75" outlineLevel="2">
      <c r="A424" s="211" t="str">
        <f>A399&amp;"."&amp;A416&amp;"."&amp;A400&amp;"."&amp;B424</f>
        <v>3.o.1.8</v>
      </c>
      <c r="B424">
        <v>8</v>
      </c>
      <c r="C424" t="str">
        <f>'1-GBP'!C424</f>
        <v/>
      </c>
      <c r="M424" s="286">
        <f>IF('3b - EUR - conv.'!M424=0,0,'3a - EUR - local'!M424/'3b - EUR - conv.'!M424)</f>
        <v>0</v>
      </c>
      <c r="N424" s="286">
        <f>IF('3b - EUR - conv.'!N424=0,0,'3a - EUR - local'!N424/'3b - EUR - conv.'!N424)</f>
        <v>0</v>
      </c>
      <c r="O424" s="286">
        <f>IF('3b - EUR - conv.'!O424=0,0,'3a - EUR - local'!O424/'3b - EUR - conv.'!O424)</f>
        <v>0</v>
      </c>
      <c r="P424" s="286">
        <f>IF('3b - EUR - conv.'!P424=0,0,'3a - EUR - local'!P424/'3b - EUR - conv.'!P424)</f>
        <v>0</v>
      </c>
      <c r="Q424" s="286">
        <f>IF('3b - EUR - conv.'!Q424=0,0,'3a - EUR - local'!Q424/'3b - EUR - conv.'!Q424)</f>
        <v>0</v>
      </c>
      <c r="R424" s="286">
        <f>IF('3b - EUR - conv.'!R424=0,0,'3a - EUR - local'!R424/'3b - EUR - conv.'!R424)</f>
        <v>0</v>
      </c>
      <c r="S424" s="286">
        <f>IF('3b - EUR - conv.'!S424=0,0,'3a - EUR - local'!S424/'3b - EUR - conv.'!S424)</f>
        <v>0</v>
      </c>
      <c r="T424" s="286">
        <f>IF('3b - EUR - conv.'!T424=0,0,'3a - EUR - local'!T424/'3b - EUR - conv.'!T424)</f>
        <v>0</v>
      </c>
      <c r="U424" s="286">
        <f>IF('3b - EUR - conv.'!U424=0,0,'3a - EUR - local'!U424/'3b - EUR - conv.'!U424)</f>
        <v>0</v>
      </c>
      <c r="V424" s="286">
        <f>IF('3b - EUR - conv.'!V424=0,0,'3a - EUR - local'!V424/'3b - EUR - conv.'!V424)</f>
        <v>0</v>
      </c>
      <c r="W424" s="286">
        <f>IF('3b - EUR - conv.'!W424=0,0,'3a - EUR - local'!W424/'3b - EUR - conv.'!W424)</f>
        <v>0</v>
      </c>
      <c r="X424" s="286">
        <f>IF('3b - EUR - conv.'!X424=0,0,'3a - EUR - local'!X424/'3b - EUR - conv.'!X424)</f>
        <v>0</v>
      </c>
      <c r="Y424" s="286">
        <f>IF('3b - EUR - conv.'!Y424=0,0,'3a - EUR - local'!Y424/'3b - EUR - conv.'!Y424)</f>
        <v>0</v>
      </c>
      <c r="Z424" s="286">
        <f>IF('3b - EUR - conv.'!Z424=0,0,'3a - EUR - local'!Z424/'3b - EUR - conv.'!Z424)</f>
        <v>0</v>
      </c>
      <c r="AA424" s="286">
        <f>IF('3b - EUR - conv.'!AA424=0,0,'3a - EUR - local'!AA424/'3b - EUR - conv.'!AA424)</f>
        <v>0</v>
      </c>
      <c r="AB424" s="286">
        <f>IF('3b - EUR - conv.'!AB424=0,0,'3a - EUR - local'!AB424/'3b - EUR - conv.'!AB424)</f>
        <v>0</v>
      </c>
      <c r="AC424" s="286">
        <f>IF('3b - EUR - conv.'!AC424=0,0,'3a - EUR - local'!AC424/'3b - EUR - conv.'!AC424)</f>
        <v>0</v>
      </c>
      <c r="AD424" s="286">
        <f>IF('3b - EUR - conv.'!AD424=0,0,'3a - EUR - local'!AD424/'3b - EUR - conv.'!AD424)</f>
        <v>0</v>
      </c>
      <c r="AE424" s="286">
        <f>IF('3b - EUR - conv.'!AE424=0,0,'3a - EUR - local'!AE424/'3b - EUR - conv.'!AE424)</f>
        <v>0</v>
      </c>
      <c r="AF424" s="286">
        <f>IF('3b - EUR - conv.'!AF424=0,0,'3a - EUR - local'!AF424/'3b - EUR - conv.'!AF424)</f>
        <v>0</v>
      </c>
      <c r="AG424" s="286">
        <f>IF('3b - EUR - conv.'!AG424=0,0,'3a - EUR - local'!AG424/'3b - EUR - conv.'!AG424)</f>
        <v>0</v>
      </c>
      <c r="AH424" s="286">
        <f>IF('3b - EUR - conv.'!AH424=0,0,'3a - EUR - local'!AH424/'3b - EUR - conv.'!AH424)</f>
        <v>0</v>
      </c>
      <c r="AI424" s="286">
        <f>IF('3b - EUR - conv.'!AI424=0,0,'3a - EUR - local'!AI424/'3b - EUR - conv.'!AI424)</f>
        <v>0</v>
      </c>
      <c r="AJ424" s="286">
        <f>IF('3b - EUR - conv.'!AJ424=0,0,'3a - EUR - local'!AJ424/'3b - EUR - conv.'!AJ424)</f>
        <v>0</v>
      </c>
      <c r="AK424" s="286">
        <f>IF('3b - EUR - conv.'!AK424=0,0,'3a - EUR - local'!AK424/'3b - EUR - conv.'!AK424)</f>
        <v>0</v>
      </c>
      <c r="AL424" s="286">
        <f>IF('3b - EUR - conv.'!AL424=0,0,'3a - EUR - local'!AL424/'3b - EUR - conv.'!AL424)</f>
        <v>0</v>
      </c>
      <c r="AM424" s="286">
        <f>IF('3b - EUR - conv.'!AM424=0,0,'3a - EUR - local'!AM424/'3b - EUR - conv.'!AM424)</f>
        <v>0</v>
      </c>
      <c r="AN424" s="286">
        <f>IF('3b - EUR - conv.'!AN424=0,0,'3a - EUR - local'!AN424/'3b - EUR - conv.'!AN424)</f>
        <v>0</v>
      </c>
      <c r="AO424" s="286">
        <f>IF('3b - EUR - conv.'!AO424=0,0,'3a - EUR - local'!AO424/'3b - EUR - conv.'!AO424)</f>
        <v>0</v>
      </c>
      <c r="AP424" s="286">
        <f>IF('3b - EUR - conv.'!AP424=0,0,'3a - EUR - local'!AP424/'3b - EUR - conv.'!AP424)</f>
        <v>0</v>
      </c>
      <c r="AQ424" s="349"/>
    </row>
    <row r="425" spans="1:43" customFormat="1" ht="15.75" outlineLevel="2">
      <c r="A425" s="211" t="str">
        <f>A399&amp;"."&amp;A416&amp;"."&amp;A400&amp;"."&amp;B425</f>
        <v>3.o.1.9</v>
      </c>
      <c r="B425">
        <v>9</v>
      </c>
      <c r="C425" t="str">
        <f>'1-GBP'!C425</f>
        <v/>
      </c>
      <c r="M425" s="286">
        <f>IF('3b - EUR - conv.'!M425=0,0,'3a - EUR - local'!M425/'3b - EUR - conv.'!M425)</f>
        <v>0</v>
      </c>
      <c r="N425" s="286">
        <f>IF('3b - EUR - conv.'!N425=0,0,'3a - EUR - local'!N425/'3b - EUR - conv.'!N425)</f>
        <v>0</v>
      </c>
      <c r="O425" s="286">
        <f>IF('3b - EUR - conv.'!O425=0,0,'3a - EUR - local'!O425/'3b - EUR - conv.'!O425)</f>
        <v>0</v>
      </c>
      <c r="P425" s="286">
        <f>IF('3b - EUR - conv.'!P425=0,0,'3a - EUR - local'!P425/'3b - EUR - conv.'!P425)</f>
        <v>0</v>
      </c>
      <c r="Q425" s="286">
        <f>IF('3b - EUR - conv.'!Q425=0,0,'3a - EUR - local'!Q425/'3b - EUR - conv.'!Q425)</f>
        <v>0</v>
      </c>
      <c r="R425" s="286">
        <f>IF('3b - EUR - conv.'!R425=0,0,'3a - EUR - local'!R425/'3b - EUR - conv.'!R425)</f>
        <v>0</v>
      </c>
      <c r="S425" s="286">
        <f>IF('3b - EUR - conv.'!S425=0,0,'3a - EUR - local'!S425/'3b - EUR - conv.'!S425)</f>
        <v>0</v>
      </c>
      <c r="T425" s="286">
        <f>IF('3b - EUR - conv.'!T425=0,0,'3a - EUR - local'!T425/'3b - EUR - conv.'!T425)</f>
        <v>0</v>
      </c>
      <c r="U425" s="286">
        <f>IF('3b - EUR - conv.'!U425=0,0,'3a - EUR - local'!U425/'3b - EUR - conv.'!U425)</f>
        <v>0</v>
      </c>
      <c r="V425" s="286">
        <f>IF('3b - EUR - conv.'!V425=0,0,'3a - EUR - local'!V425/'3b - EUR - conv.'!V425)</f>
        <v>0</v>
      </c>
      <c r="W425" s="286">
        <f>IF('3b - EUR - conv.'!W425=0,0,'3a - EUR - local'!W425/'3b - EUR - conv.'!W425)</f>
        <v>0</v>
      </c>
      <c r="X425" s="286">
        <f>IF('3b - EUR - conv.'!X425=0,0,'3a - EUR - local'!X425/'3b - EUR - conv.'!X425)</f>
        <v>0</v>
      </c>
      <c r="Y425" s="286">
        <f>IF('3b - EUR - conv.'!Y425=0,0,'3a - EUR - local'!Y425/'3b - EUR - conv.'!Y425)</f>
        <v>0</v>
      </c>
      <c r="Z425" s="286">
        <f>IF('3b - EUR - conv.'!Z425=0,0,'3a - EUR - local'!Z425/'3b - EUR - conv.'!Z425)</f>
        <v>0</v>
      </c>
      <c r="AA425" s="286">
        <f>IF('3b - EUR - conv.'!AA425=0,0,'3a - EUR - local'!AA425/'3b - EUR - conv.'!AA425)</f>
        <v>0</v>
      </c>
      <c r="AB425" s="286">
        <f>IF('3b - EUR - conv.'!AB425=0,0,'3a - EUR - local'!AB425/'3b - EUR - conv.'!AB425)</f>
        <v>0</v>
      </c>
      <c r="AC425" s="286">
        <f>IF('3b - EUR - conv.'!AC425=0,0,'3a - EUR - local'!AC425/'3b - EUR - conv.'!AC425)</f>
        <v>0</v>
      </c>
      <c r="AD425" s="286">
        <f>IF('3b - EUR - conv.'!AD425=0,0,'3a - EUR - local'!AD425/'3b - EUR - conv.'!AD425)</f>
        <v>0</v>
      </c>
      <c r="AE425" s="286">
        <f>IF('3b - EUR - conv.'!AE425=0,0,'3a - EUR - local'!AE425/'3b - EUR - conv.'!AE425)</f>
        <v>0</v>
      </c>
      <c r="AF425" s="286">
        <f>IF('3b - EUR - conv.'!AF425=0,0,'3a - EUR - local'!AF425/'3b - EUR - conv.'!AF425)</f>
        <v>0</v>
      </c>
      <c r="AG425" s="286">
        <f>IF('3b - EUR - conv.'!AG425=0,0,'3a - EUR - local'!AG425/'3b - EUR - conv.'!AG425)</f>
        <v>0</v>
      </c>
      <c r="AH425" s="286">
        <f>IF('3b - EUR - conv.'!AH425=0,0,'3a - EUR - local'!AH425/'3b - EUR - conv.'!AH425)</f>
        <v>0</v>
      </c>
      <c r="AI425" s="286">
        <f>IF('3b - EUR - conv.'!AI425=0,0,'3a - EUR - local'!AI425/'3b - EUR - conv.'!AI425)</f>
        <v>0</v>
      </c>
      <c r="AJ425" s="286">
        <f>IF('3b - EUR - conv.'!AJ425=0,0,'3a - EUR - local'!AJ425/'3b - EUR - conv.'!AJ425)</f>
        <v>0</v>
      </c>
      <c r="AK425" s="286">
        <f>IF('3b - EUR - conv.'!AK425=0,0,'3a - EUR - local'!AK425/'3b - EUR - conv.'!AK425)</f>
        <v>0</v>
      </c>
      <c r="AL425" s="286">
        <f>IF('3b - EUR - conv.'!AL425=0,0,'3a - EUR - local'!AL425/'3b - EUR - conv.'!AL425)</f>
        <v>0</v>
      </c>
      <c r="AM425" s="286">
        <f>IF('3b - EUR - conv.'!AM425=0,0,'3a - EUR - local'!AM425/'3b - EUR - conv.'!AM425)</f>
        <v>0</v>
      </c>
      <c r="AN425" s="286">
        <f>IF('3b - EUR - conv.'!AN425=0,0,'3a - EUR - local'!AN425/'3b - EUR - conv.'!AN425)</f>
        <v>0</v>
      </c>
      <c r="AO425" s="286">
        <f>IF('3b - EUR - conv.'!AO425=0,0,'3a - EUR - local'!AO425/'3b - EUR - conv.'!AO425)</f>
        <v>0</v>
      </c>
      <c r="AP425" s="286">
        <f>IF('3b - EUR - conv.'!AP425=0,0,'3a - EUR - local'!AP425/'3b - EUR - conv.'!AP425)</f>
        <v>0</v>
      </c>
      <c r="AQ425" s="349"/>
    </row>
    <row r="426" spans="1:43" customFormat="1" ht="15.75" outlineLevel="2">
      <c r="A426" s="211" t="str">
        <f>A399&amp;"."&amp;A416&amp;"."&amp;A400&amp;"."&amp;B426</f>
        <v>3.o.1.10</v>
      </c>
      <c r="B426">
        <v>10</v>
      </c>
      <c r="C426" t="str">
        <f>'1-GBP'!C426</f>
        <v/>
      </c>
      <c r="M426" s="286">
        <f>IF('3b - EUR - conv.'!M426=0,0,'3a - EUR - local'!M426/'3b - EUR - conv.'!M426)</f>
        <v>0</v>
      </c>
      <c r="N426" s="286">
        <f>IF('3b - EUR - conv.'!N426=0,0,'3a - EUR - local'!N426/'3b - EUR - conv.'!N426)</f>
        <v>0</v>
      </c>
      <c r="O426" s="286">
        <f>IF('3b - EUR - conv.'!O426=0,0,'3a - EUR - local'!O426/'3b - EUR - conv.'!O426)</f>
        <v>0</v>
      </c>
      <c r="P426" s="286">
        <f>IF('3b - EUR - conv.'!P426=0,0,'3a - EUR - local'!P426/'3b - EUR - conv.'!P426)</f>
        <v>0</v>
      </c>
      <c r="Q426" s="286">
        <f>IF('3b - EUR - conv.'!Q426=0,0,'3a - EUR - local'!Q426/'3b - EUR - conv.'!Q426)</f>
        <v>0</v>
      </c>
      <c r="R426" s="286">
        <f>IF('3b - EUR - conv.'!R426=0,0,'3a - EUR - local'!R426/'3b - EUR - conv.'!R426)</f>
        <v>0</v>
      </c>
      <c r="S426" s="286">
        <f>IF('3b - EUR - conv.'!S426=0,0,'3a - EUR - local'!S426/'3b - EUR - conv.'!S426)</f>
        <v>0</v>
      </c>
      <c r="T426" s="286">
        <f>IF('3b - EUR - conv.'!T426=0,0,'3a - EUR - local'!T426/'3b - EUR - conv.'!T426)</f>
        <v>0</v>
      </c>
      <c r="U426" s="286">
        <f>IF('3b - EUR - conv.'!U426=0,0,'3a - EUR - local'!U426/'3b - EUR - conv.'!U426)</f>
        <v>0</v>
      </c>
      <c r="V426" s="286">
        <f>IF('3b - EUR - conv.'!V426=0,0,'3a - EUR - local'!V426/'3b - EUR - conv.'!V426)</f>
        <v>0</v>
      </c>
      <c r="W426" s="286">
        <f>IF('3b - EUR - conv.'!W426=0,0,'3a - EUR - local'!W426/'3b - EUR - conv.'!W426)</f>
        <v>0</v>
      </c>
      <c r="X426" s="286">
        <f>IF('3b - EUR - conv.'!X426=0,0,'3a - EUR - local'!X426/'3b - EUR - conv.'!X426)</f>
        <v>0</v>
      </c>
      <c r="Y426" s="286">
        <f>IF('3b - EUR - conv.'!Y426=0,0,'3a - EUR - local'!Y426/'3b - EUR - conv.'!Y426)</f>
        <v>0</v>
      </c>
      <c r="Z426" s="286">
        <f>IF('3b - EUR - conv.'!Z426=0,0,'3a - EUR - local'!Z426/'3b - EUR - conv.'!Z426)</f>
        <v>0</v>
      </c>
      <c r="AA426" s="286">
        <f>IF('3b - EUR - conv.'!AA426=0,0,'3a - EUR - local'!AA426/'3b - EUR - conv.'!AA426)</f>
        <v>0</v>
      </c>
      <c r="AB426" s="286">
        <f>IF('3b - EUR - conv.'!AB426=0,0,'3a - EUR - local'!AB426/'3b - EUR - conv.'!AB426)</f>
        <v>0</v>
      </c>
      <c r="AC426" s="286">
        <f>IF('3b - EUR - conv.'!AC426=0,0,'3a - EUR - local'!AC426/'3b - EUR - conv.'!AC426)</f>
        <v>0</v>
      </c>
      <c r="AD426" s="286">
        <f>IF('3b - EUR - conv.'!AD426=0,0,'3a - EUR - local'!AD426/'3b - EUR - conv.'!AD426)</f>
        <v>0</v>
      </c>
      <c r="AE426" s="286">
        <f>IF('3b - EUR - conv.'!AE426=0,0,'3a - EUR - local'!AE426/'3b - EUR - conv.'!AE426)</f>
        <v>0</v>
      </c>
      <c r="AF426" s="286">
        <f>IF('3b - EUR - conv.'!AF426=0,0,'3a - EUR - local'!AF426/'3b - EUR - conv.'!AF426)</f>
        <v>0</v>
      </c>
      <c r="AG426" s="286">
        <f>IF('3b - EUR - conv.'!AG426=0,0,'3a - EUR - local'!AG426/'3b - EUR - conv.'!AG426)</f>
        <v>0</v>
      </c>
      <c r="AH426" s="286">
        <f>IF('3b - EUR - conv.'!AH426=0,0,'3a - EUR - local'!AH426/'3b - EUR - conv.'!AH426)</f>
        <v>0</v>
      </c>
      <c r="AI426" s="286">
        <f>IF('3b - EUR - conv.'!AI426=0,0,'3a - EUR - local'!AI426/'3b - EUR - conv.'!AI426)</f>
        <v>0</v>
      </c>
      <c r="AJ426" s="286">
        <f>IF('3b - EUR - conv.'!AJ426=0,0,'3a - EUR - local'!AJ426/'3b - EUR - conv.'!AJ426)</f>
        <v>0</v>
      </c>
      <c r="AK426" s="286">
        <f>IF('3b - EUR - conv.'!AK426=0,0,'3a - EUR - local'!AK426/'3b - EUR - conv.'!AK426)</f>
        <v>0</v>
      </c>
      <c r="AL426" s="286">
        <f>IF('3b - EUR - conv.'!AL426=0,0,'3a - EUR - local'!AL426/'3b - EUR - conv.'!AL426)</f>
        <v>0</v>
      </c>
      <c r="AM426" s="286">
        <f>IF('3b - EUR - conv.'!AM426=0,0,'3a - EUR - local'!AM426/'3b - EUR - conv.'!AM426)</f>
        <v>0</v>
      </c>
      <c r="AN426" s="286">
        <f>IF('3b - EUR - conv.'!AN426=0,0,'3a - EUR - local'!AN426/'3b - EUR - conv.'!AN426)</f>
        <v>0</v>
      </c>
      <c r="AO426" s="286">
        <f>IF('3b - EUR - conv.'!AO426=0,0,'3a - EUR - local'!AO426/'3b - EUR - conv.'!AO426)</f>
        <v>0</v>
      </c>
      <c r="AP426" s="286">
        <f>IF('3b - EUR - conv.'!AP426=0,0,'3a - EUR - local'!AP426/'3b - EUR - conv.'!AP426)</f>
        <v>0</v>
      </c>
      <c r="AQ426" s="349"/>
    </row>
    <row r="427" spans="1:43" customFormat="1" ht="15.75" outlineLevel="2">
      <c r="A427" s="211" t="str">
        <f>A399&amp;"."&amp;A416&amp;"."&amp;A400&amp;"."&amp;B427</f>
        <v>3.o.1.11</v>
      </c>
      <c r="B427">
        <v>11</v>
      </c>
      <c r="C427" t="str">
        <f>'1-GBP'!C427</f>
        <v/>
      </c>
      <c r="M427" s="286">
        <f>IF('3b - EUR - conv.'!M427=0,0,'3a - EUR - local'!M427/'3b - EUR - conv.'!M427)</f>
        <v>0</v>
      </c>
      <c r="N427" s="286">
        <f>IF('3b - EUR - conv.'!N427=0,0,'3a - EUR - local'!N427/'3b - EUR - conv.'!N427)</f>
        <v>0</v>
      </c>
      <c r="O427" s="286">
        <f>IF('3b - EUR - conv.'!O427=0,0,'3a - EUR - local'!O427/'3b - EUR - conv.'!O427)</f>
        <v>0</v>
      </c>
      <c r="P427" s="286">
        <f>IF('3b - EUR - conv.'!P427=0,0,'3a - EUR - local'!P427/'3b - EUR - conv.'!P427)</f>
        <v>0</v>
      </c>
      <c r="Q427" s="286">
        <f>IF('3b - EUR - conv.'!Q427=0,0,'3a - EUR - local'!Q427/'3b - EUR - conv.'!Q427)</f>
        <v>0</v>
      </c>
      <c r="R427" s="286">
        <f>IF('3b - EUR - conv.'!R427=0,0,'3a - EUR - local'!R427/'3b - EUR - conv.'!R427)</f>
        <v>0</v>
      </c>
      <c r="S427" s="286">
        <f>IF('3b - EUR - conv.'!S427=0,0,'3a - EUR - local'!S427/'3b - EUR - conv.'!S427)</f>
        <v>0</v>
      </c>
      <c r="T427" s="286">
        <f>IF('3b - EUR - conv.'!T427=0,0,'3a - EUR - local'!T427/'3b - EUR - conv.'!T427)</f>
        <v>0</v>
      </c>
      <c r="U427" s="286">
        <f>IF('3b - EUR - conv.'!U427=0,0,'3a - EUR - local'!U427/'3b - EUR - conv.'!U427)</f>
        <v>0</v>
      </c>
      <c r="V427" s="286">
        <f>IF('3b - EUR - conv.'!V427=0,0,'3a - EUR - local'!V427/'3b - EUR - conv.'!V427)</f>
        <v>0</v>
      </c>
      <c r="W427" s="286">
        <f>IF('3b - EUR - conv.'!W427=0,0,'3a - EUR - local'!W427/'3b - EUR - conv.'!W427)</f>
        <v>0</v>
      </c>
      <c r="X427" s="286">
        <f>IF('3b - EUR - conv.'!X427=0,0,'3a - EUR - local'!X427/'3b - EUR - conv.'!X427)</f>
        <v>0</v>
      </c>
      <c r="Y427" s="286">
        <f>IF('3b - EUR - conv.'!Y427=0,0,'3a - EUR - local'!Y427/'3b - EUR - conv.'!Y427)</f>
        <v>0</v>
      </c>
      <c r="Z427" s="286">
        <f>IF('3b - EUR - conv.'!Z427=0,0,'3a - EUR - local'!Z427/'3b - EUR - conv.'!Z427)</f>
        <v>0</v>
      </c>
      <c r="AA427" s="286">
        <f>IF('3b - EUR - conv.'!AA427=0,0,'3a - EUR - local'!AA427/'3b - EUR - conv.'!AA427)</f>
        <v>0</v>
      </c>
      <c r="AB427" s="286">
        <f>IF('3b - EUR - conv.'!AB427=0,0,'3a - EUR - local'!AB427/'3b - EUR - conv.'!AB427)</f>
        <v>0</v>
      </c>
      <c r="AC427" s="286">
        <f>IF('3b - EUR - conv.'!AC427=0,0,'3a - EUR - local'!AC427/'3b - EUR - conv.'!AC427)</f>
        <v>0</v>
      </c>
      <c r="AD427" s="286">
        <f>IF('3b - EUR - conv.'!AD427=0,0,'3a - EUR - local'!AD427/'3b - EUR - conv.'!AD427)</f>
        <v>0</v>
      </c>
      <c r="AE427" s="286">
        <f>IF('3b - EUR - conv.'!AE427=0,0,'3a - EUR - local'!AE427/'3b - EUR - conv.'!AE427)</f>
        <v>0</v>
      </c>
      <c r="AF427" s="286">
        <f>IF('3b - EUR - conv.'!AF427=0,0,'3a - EUR - local'!AF427/'3b - EUR - conv.'!AF427)</f>
        <v>0</v>
      </c>
      <c r="AG427" s="286">
        <f>IF('3b - EUR - conv.'!AG427=0,0,'3a - EUR - local'!AG427/'3b - EUR - conv.'!AG427)</f>
        <v>0</v>
      </c>
      <c r="AH427" s="286">
        <f>IF('3b - EUR - conv.'!AH427=0,0,'3a - EUR - local'!AH427/'3b - EUR - conv.'!AH427)</f>
        <v>0</v>
      </c>
      <c r="AI427" s="286">
        <f>IF('3b - EUR - conv.'!AI427=0,0,'3a - EUR - local'!AI427/'3b - EUR - conv.'!AI427)</f>
        <v>0</v>
      </c>
      <c r="AJ427" s="286">
        <f>IF('3b - EUR - conv.'!AJ427=0,0,'3a - EUR - local'!AJ427/'3b - EUR - conv.'!AJ427)</f>
        <v>0</v>
      </c>
      <c r="AK427" s="286">
        <f>IF('3b - EUR - conv.'!AK427=0,0,'3a - EUR - local'!AK427/'3b - EUR - conv.'!AK427)</f>
        <v>0</v>
      </c>
      <c r="AL427" s="286">
        <f>IF('3b - EUR - conv.'!AL427=0,0,'3a - EUR - local'!AL427/'3b - EUR - conv.'!AL427)</f>
        <v>0</v>
      </c>
      <c r="AM427" s="286">
        <f>IF('3b - EUR - conv.'!AM427=0,0,'3a - EUR - local'!AM427/'3b - EUR - conv.'!AM427)</f>
        <v>0</v>
      </c>
      <c r="AN427" s="286">
        <f>IF('3b - EUR - conv.'!AN427=0,0,'3a - EUR - local'!AN427/'3b - EUR - conv.'!AN427)</f>
        <v>0</v>
      </c>
      <c r="AO427" s="286">
        <f>IF('3b - EUR - conv.'!AO427=0,0,'3a - EUR - local'!AO427/'3b - EUR - conv.'!AO427)</f>
        <v>0</v>
      </c>
      <c r="AP427" s="286">
        <f>IF('3b - EUR - conv.'!AP427=0,0,'3a - EUR - local'!AP427/'3b - EUR - conv.'!AP427)</f>
        <v>0</v>
      </c>
      <c r="AQ427" s="349"/>
    </row>
    <row r="428" spans="1:43" customFormat="1" ht="15.75" outlineLevel="2">
      <c r="A428" s="211" t="str">
        <f>A399&amp;"."&amp;A416&amp;"."&amp;A400&amp;"."&amp;B428</f>
        <v>3.o.1.12</v>
      </c>
      <c r="B428">
        <v>12</v>
      </c>
      <c r="C428" t="str">
        <f>'1-GBP'!C428</f>
        <v/>
      </c>
      <c r="M428" s="286">
        <f>IF('3b - EUR - conv.'!M428=0,0,'3a - EUR - local'!M428/'3b - EUR - conv.'!M428)</f>
        <v>0</v>
      </c>
      <c r="N428" s="286">
        <f>IF('3b - EUR - conv.'!N428=0,0,'3a - EUR - local'!N428/'3b - EUR - conv.'!N428)</f>
        <v>0</v>
      </c>
      <c r="O428" s="286">
        <f>IF('3b - EUR - conv.'!O428=0,0,'3a - EUR - local'!O428/'3b - EUR - conv.'!O428)</f>
        <v>0</v>
      </c>
      <c r="P428" s="286">
        <f>IF('3b - EUR - conv.'!P428=0,0,'3a - EUR - local'!P428/'3b - EUR - conv.'!P428)</f>
        <v>0</v>
      </c>
      <c r="Q428" s="286">
        <f>IF('3b - EUR - conv.'!Q428=0,0,'3a - EUR - local'!Q428/'3b - EUR - conv.'!Q428)</f>
        <v>0</v>
      </c>
      <c r="R428" s="286">
        <f>IF('3b - EUR - conv.'!R428=0,0,'3a - EUR - local'!R428/'3b - EUR - conv.'!R428)</f>
        <v>0</v>
      </c>
      <c r="S428" s="286">
        <f>IF('3b - EUR - conv.'!S428=0,0,'3a - EUR - local'!S428/'3b - EUR - conv.'!S428)</f>
        <v>0</v>
      </c>
      <c r="T428" s="286">
        <f>IF('3b - EUR - conv.'!T428=0,0,'3a - EUR - local'!T428/'3b - EUR - conv.'!T428)</f>
        <v>0</v>
      </c>
      <c r="U428" s="286">
        <f>IF('3b - EUR - conv.'!U428=0,0,'3a - EUR - local'!U428/'3b - EUR - conv.'!U428)</f>
        <v>0</v>
      </c>
      <c r="V428" s="286">
        <f>IF('3b - EUR - conv.'!V428=0,0,'3a - EUR - local'!V428/'3b - EUR - conv.'!V428)</f>
        <v>0</v>
      </c>
      <c r="W428" s="286">
        <f>IF('3b - EUR - conv.'!W428=0,0,'3a - EUR - local'!W428/'3b - EUR - conv.'!W428)</f>
        <v>0</v>
      </c>
      <c r="X428" s="286">
        <f>IF('3b - EUR - conv.'!X428=0,0,'3a - EUR - local'!X428/'3b - EUR - conv.'!X428)</f>
        <v>0</v>
      </c>
      <c r="Y428" s="286">
        <f>IF('3b - EUR - conv.'!Y428=0,0,'3a - EUR - local'!Y428/'3b - EUR - conv.'!Y428)</f>
        <v>0</v>
      </c>
      <c r="Z428" s="286">
        <f>IF('3b - EUR - conv.'!Z428=0,0,'3a - EUR - local'!Z428/'3b - EUR - conv.'!Z428)</f>
        <v>0</v>
      </c>
      <c r="AA428" s="286">
        <f>IF('3b - EUR - conv.'!AA428=0,0,'3a - EUR - local'!AA428/'3b - EUR - conv.'!AA428)</f>
        <v>0</v>
      </c>
      <c r="AB428" s="286">
        <f>IF('3b - EUR - conv.'!AB428=0,0,'3a - EUR - local'!AB428/'3b - EUR - conv.'!AB428)</f>
        <v>0</v>
      </c>
      <c r="AC428" s="286">
        <f>IF('3b - EUR - conv.'!AC428=0,0,'3a - EUR - local'!AC428/'3b - EUR - conv.'!AC428)</f>
        <v>0</v>
      </c>
      <c r="AD428" s="286">
        <f>IF('3b - EUR - conv.'!AD428=0,0,'3a - EUR - local'!AD428/'3b - EUR - conv.'!AD428)</f>
        <v>0</v>
      </c>
      <c r="AE428" s="286">
        <f>IF('3b - EUR - conv.'!AE428=0,0,'3a - EUR - local'!AE428/'3b - EUR - conv.'!AE428)</f>
        <v>0</v>
      </c>
      <c r="AF428" s="286">
        <f>IF('3b - EUR - conv.'!AF428=0,0,'3a - EUR - local'!AF428/'3b - EUR - conv.'!AF428)</f>
        <v>0</v>
      </c>
      <c r="AG428" s="286">
        <f>IF('3b - EUR - conv.'!AG428=0,0,'3a - EUR - local'!AG428/'3b - EUR - conv.'!AG428)</f>
        <v>0</v>
      </c>
      <c r="AH428" s="286">
        <f>IF('3b - EUR - conv.'!AH428=0,0,'3a - EUR - local'!AH428/'3b - EUR - conv.'!AH428)</f>
        <v>0</v>
      </c>
      <c r="AI428" s="286">
        <f>IF('3b - EUR - conv.'!AI428=0,0,'3a - EUR - local'!AI428/'3b - EUR - conv.'!AI428)</f>
        <v>0</v>
      </c>
      <c r="AJ428" s="286">
        <f>IF('3b - EUR - conv.'!AJ428=0,0,'3a - EUR - local'!AJ428/'3b - EUR - conv.'!AJ428)</f>
        <v>0</v>
      </c>
      <c r="AK428" s="286">
        <f>IF('3b - EUR - conv.'!AK428=0,0,'3a - EUR - local'!AK428/'3b - EUR - conv.'!AK428)</f>
        <v>0</v>
      </c>
      <c r="AL428" s="286">
        <f>IF('3b - EUR - conv.'!AL428=0,0,'3a - EUR - local'!AL428/'3b - EUR - conv.'!AL428)</f>
        <v>0</v>
      </c>
      <c r="AM428" s="286">
        <f>IF('3b - EUR - conv.'!AM428=0,0,'3a - EUR - local'!AM428/'3b - EUR - conv.'!AM428)</f>
        <v>0</v>
      </c>
      <c r="AN428" s="286">
        <f>IF('3b - EUR - conv.'!AN428=0,0,'3a - EUR - local'!AN428/'3b - EUR - conv.'!AN428)</f>
        <v>0</v>
      </c>
      <c r="AO428" s="286">
        <f>IF('3b - EUR - conv.'!AO428=0,0,'3a - EUR - local'!AO428/'3b - EUR - conv.'!AO428)</f>
        <v>0</v>
      </c>
      <c r="AP428" s="286">
        <f>IF('3b - EUR - conv.'!AP428=0,0,'3a - EUR - local'!AP428/'3b - EUR - conv.'!AP428)</f>
        <v>0</v>
      </c>
      <c r="AQ428" s="349"/>
    </row>
    <row r="429" spans="1:43" customFormat="1" ht="15.75" outlineLevel="1">
      <c r="A429" s="212"/>
      <c r="B429" s="201">
        <f>B428-COUNTIFS(C417:C428,"")</f>
        <v>0</v>
      </c>
      <c r="C429" s="201" t="s">
        <v>285</v>
      </c>
      <c r="D429" s="201"/>
      <c r="E429" s="201"/>
      <c r="F429" s="201"/>
      <c r="G429" s="201"/>
      <c r="H429" s="201"/>
      <c r="I429" s="201"/>
      <c r="J429" s="201"/>
      <c r="K429" s="201"/>
      <c r="L429" s="201"/>
      <c r="M429" s="280">
        <f>SUM(M417:M428)</f>
        <v>0</v>
      </c>
      <c r="N429" s="280">
        <f t="shared" ref="N429" si="680">SUM(N417:N428)</f>
        <v>0</v>
      </c>
      <c r="O429" s="280">
        <f t="shared" ref="O429" si="681">SUM(O417:O428)</f>
        <v>0</v>
      </c>
      <c r="P429" s="280">
        <f t="shared" ref="P429" si="682">SUM(P417:P428)</f>
        <v>0</v>
      </c>
      <c r="Q429" s="280">
        <f t="shared" ref="Q429" si="683">SUM(Q417:Q428)</f>
        <v>0</v>
      </c>
      <c r="R429" s="280">
        <f t="shared" ref="R429" si="684">SUM(R417:R428)</f>
        <v>0</v>
      </c>
      <c r="S429" s="280">
        <f t="shared" ref="S429" si="685">SUM(S417:S428)</f>
        <v>0</v>
      </c>
      <c r="T429" s="280">
        <f t="shared" ref="T429" si="686">SUM(T417:T428)</f>
        <v>0</v>
      </c>
      <c r="U429" s="280">
        <f t="shared" ref="U429" si="687">SUM(U417:U428)</f>
        <v>0</v>
      </c>
      <c r="V429" s="280">
        <f t="shared" ref="V429" si="688">SUM(V417:V428)</f>
        <v>0</v>
      </c>
      <c r="W429" s="280">
        <f t="shared" ref="W429" si="689">SUM(W417:W428)</f>
        <v>0</v>
      </c>
      <c r="X429" s="280">
        <f t="shared" ref="X429" si="690">SUM(X417:X428)</f>
        <v>0</v>
      </c>
      <c r="Y429" s="280">
        <f t="shared" ref="Y429" si="691">SUM(Y417:Y428)</f>
        <v>0</v>
      </c>
      <c r="Z429" s="280">
        <f t="shared" ref="Z429" si="692">SUM(Z417:Z428)</f>
        <v>0</v>
      </c>
      <c r="AA429" s="280">
        <f t="shared" ref="AA429" si="693">SUM(AA417:AA428)</f>
        <v>0</v>
      </c>
      <c r="AB429" s="280">
        <f t="shared" ref="AB429" si="694">SUM(AB417:AB428)</f>
        <v>0</v>
      </c>
      <c r="AC429" s="280">
        <f t="shared" ref="AC429" si="695">SUM(AC417:AC428)</f>
        <v>0</v>
      </c>
      <c r="AD429" s="280">
        <f t="shared" ref="AD429" si="696">SUM(AD417:AD428)</f>
        <v>0</v>
      </c>
      <c r="AE429" s="280">
        <f t="shared" ref="AE429" si="697">SUM(AE417:AE428)</f>
        <v>0</v>
      </c>
      <c r="AF429" s="280">
        <f t="shared" ref="AF429" si="698">SUM(AF417:AF428)</f>
        <v>0</v>
      </c>
      <c r="AG429" s="280">
        <f t="shared" ref="AG429" si="699">SUM(AG417:AG428)</f>
        <v>0</v>
      </c>
      <c r="AH429" s="280">
        <f t="shared" ref="AH429" si="700">SUM(AH417:AH428)</f>
        <v>0</v>
      </c>
      <c r="AI429" s="280">
        <f t="shared" ref="AI429" si="701">SUM(AI417:AI428)</f>
        <v>0</v>
      </c>
      <c r="AJ429" s="280">
        <f t="shared" ref="AJ429" si="702">SUM(AJ417:AJ428)</f>
        <v>0</v>
      </c>
      <c r="AK429" s="280">
        <f t="shared" ref="AK429" si="703">SUM(AK417:AK428)</f>
        <v>0</v>
      </c>
      <c r="AL429" s="280">
        <f t="shared" ref="AL429" si="704">SUM(AL417:AL428)</f>
        <v>0</v>
      </c>
      <c r="AM429" s="280">
        <f t="shared" ref="AM429" si="705">SUM(AM417:AM428)</f>
        <v>0</v>
      </c>
      <c r="AN429" s="280">
        <f t="shared" ref="AN429" si="706">SUM(AN417:AN428)</f>
        <v>0</v>
      </c>
      <c r="AO429" s="280">
        <f t="shared" ref="AO429" si="707">SUM(AO417:AO428)</f>
        <v>0</v>
      </c>
      <c r="AP429" s="280">
        <f t="shared" ref="AP429" si="708">SUM(AP417:AP428)</f>
        <v>0</v>
      </c>
    </row>
    <row r="430" spans="1:43" customFormat="1" ht="15.75" outlineLevel="1">
      <c r="A430" s="221"/>
      <c r="B430" s="222"/>
      <c r="C430" s="222"/>
      <c r="D430" s="222"/>
      <c r="E430" s="222"/>
      <c r="F430" s="222"/>
      <c r="G430" s="222"/>
      <c r="H430" s="222"/>
      <c r="I430" s="222"/>
      <c r="J430" s="222"/>
      <c r="K430" s="222"/>
      <c r="L430" s="222"/>
      <c r="M430" s="317"/>
      <c r="N430" s="317"/>
      <c r="O430" s="317"/>
      <c r="P430" s="317"/>
      <c r="Q430" s="317"/>
      <c r="R430" s="317"/>
      <c r="S430" s="317"/>
      <c r="T430" s="317"/>
      <c r="U430" s="317"/>
      <c r="V430" s="317"/>
      <c r="W430" s="317"/>
      <c r="X430" s="317"/>
      <c r="Y430" s="317"/>
      <c r="Z430" s="317"/>
      <c r="AA430" s="317"/>
      <c r="AB430" s="317"/>
      <c r="AC430" s="317"/>
      <c r="AD430" s="317"/>
      <c r="AE430" s="317"/>
      <c r="AF430" s="317"/>
      <c r="AG430" s="317"/>
      <c r="AH430" s="317"/>
      <c r="AI430" s="317"/>
      <c r="AJ430" s="317"/>
      <c r="AK430" s="317"/>
      <c r="AL430" s="317"/>
      <c r="AM430" s="317"/>
      <c r="AN430" s="317"/>
      <c r="AO430" s="317"/>
      <c r="AP430" s="317"/>
    </row>
    <row r="431" spans="1:43" customFormat="1" ht="15.75" outlineLevel="1">
      <c r="A431" s="220" t="s">
        <v>254</v>
      </c>
      <c r="B431" s="220" t="s">
        <v>287</v>
      </c>
      <c r="C431" s="220" t="s">
        <v>284</v>
      </c>
      <c r="D431" s="220"/>
      <c r="E431" s="220"/>
      <c r="F431" s="220"/>
      <c r="G431" s="220"/>
      <c r="H431" s="220"/>
      <c r="I431" s="220"/>
      <c r="J431" s="220"/>
      <c r="K431" s="220"/>
      <c r="L431" s="220"/>
      <c r="M431" s="315"/>
      <c r="N431" s="315"/>
      <c r="O431" s="315"/>
      <c r="P431" s="315"/>
      <c r="Q431" s="315"/>
      <c r="R431" s="315"/>
      <c r="S431" s="315"/>
      <c r="T431" s="315"/>
      <c r="U431" s="315"/>
      <c r="V431" s="315"/>
      <c r="W431" s="315"/>
      <c r="X431" s="315"/>
      <c r="Y431" s="315"/>
      <c r="Z431" s="315"/>
      <c r="AA431" s="315"/>
      <c r="AB431" s="315"/>
      <c r="AC431" s="315"/>
      <c r="AD431" s="315"/>
      <c r="AE431" s="315"/>
      <c r="AF431" s="315"/>
      <c r="AG431" s="315"/>
      <c r="AH431" s="315"/>
      <c r="AI431" s="315"/>
      <c r="AJ431" s="315"/>
      <c r="AK431" s="315"/>
      <c r="AL431" s="315"/>
      <c r="AM431" s="315"/>
      <c r="AN431" s="315"/>
      <c r="AO431" s="315"/>
      <c r="AP431" s="315"/>
    </row>
    <row r="432" spans="1:43" customFormat="1" ht="15.75" outlineLevel="2">
      <c r="A432" s="211" t="str">
        <f>A399&amp;"."&amp;A431&amp;"."&amp;A400&amp;"."&amp;B432</f>
        <v>3.d.1.1</v>
      </c>
      <c r="B432">
        <v>1</v>
      </c>
      <c r="C432" t="str">
        <f>'1-GBP'!C432</f>
        <v>Operator PMT</v>
      </c>
      <c r="M432" s="286">
        <f>IF('3b - EUR - conv.'!M432=0,0,'3a - EUR - local'!M432/'3b - EUR - conv.'!M432)</f>
        <v>0</v>
      </c>
      <c r="N432" s="286">
        <f>IF('3b - EUR - conv.'!N432=0,0,'3a - EUR - local'!N432/'3b - EUR - conv.'!N432)</f>
        <v>0</v>
      </c>
      <c r="O432" s="286">
        <f>IF('3b - EUR - conv.'!O432=0,0,'3a - EUR - local'!O432/'3b - EUR - conv.'!O432)</f>
        <v>0</v>
      </c>
      <c r="P432" s="286">
        <f>IF('3b - EUR - conv.'!P432=0,0,'3a - EUR - local'!P432/'3b - EUR - conv.'!P432)</f>
        <v>0</v>
      </c>
      <c r="Q432" s="286">
        <f>IF('3b - EUR - conv.'!Q432=0,0,'3a - EUR - local'!Q432/'3b - EUR - conv.'!Q432)</f>
        <v>0</v>
      </c>
      <c r="R432" s="286">
        <f>IF('3b - EUR - conv.'!R432=0,0,'3a - EUR - local'!R432/'3b - EUR - conv.'!R432)</f>
        <v>0</v>
      </c>
      <c r="S432" s="286">
        <f>IF('3b - EUR - conv.'!S432=0,0,'3a - EUR - local'!S432/'3b - EUR - conv.'!S432)</f>
        <v>0</v>
      </c>
      <c r="T432" s="286">
        <f>IF('3b - EUR - conv.'!T432=0,0,'3a - EUR - local'!T432/'3b - EUR - conv.'!T432)</f>
        <v>0</v>
      </c>
      <c r="U432" s="286">
        <f>IF('3b - EUR - conv.'!U432=0,0,'3a - EUR - local'!U432/'3b - EUR - conv.'!U432)</f>
        <v>0</v>
      </c>
      <c r="V432" s="286">
        <f>IF('3b - EUR - conv.'!V432=0,0,'3a - EUR - local'!V432/'3b - EUR - conv.'!V432)</f>
        <v>0</v>
      </c>
      <c r="W432" s="286">
        <f>IF('3b - EUR - conv.'!W432=0,0,'3a - EUR - local'!W432/'3b - EUR - conv.'!W432)</f>
        <v>0</v>
      </c>
      <c r="X432" s="286">
        <f>IF('3b - EUR - conv.'!X432=0,0,'3a - EUR - local'!X432/'3b - EUR - conv.'!X432)</f>
        <v>0</v>
      </c>
      <c r="Y432" s="286">
        <f>IF('3b - EUR - conv.'!Y432=0,0,'3a - EUR - local'!Y432/'3b - EUR - conv.'!Y432)</f>
        <v>0</v>
      </c>
      <c r="Z432" s="286">
        <f>IF('3b - EUR - conv.'!Z432=0,0,'3a - EUR - local'!Z432/'3b - EUR - conv.'!Z432)</f>
        <v>0</v>
      </c>
      <c r="AA432" s="286">
        <f>IF('3b - EUR - conv.'!AA432=0,0,'3a - EUR - local'!AA432/'3b - EUR - conv.'!AA432)</f>
        <v>0</v>
      </c>
      <c r="AB432" s="286">
        <f>IF('3b - EUR - conv.'!AB432=0,0,'3a - EUR - local'!AB432/'3b - EUR - conv.'!AB432)</f>
        <v>0</v>
      </c>
      <c r="AC432" s="286">
        <f>IF('3b - EUR - conv.'!AC432=0,0,'3a - EUR - local'!AC432/'3b - EUR - conv.'!AC432)</f>
        <v>0</v>
      </c>
      <c r="AD432" s="286">
        <f>IF('3b - EUR - conv.'!AD432=0,0,'3a - EUR - local'!AD432/'3b - EUR - conv.'!AD432)</f>
        <v>0</v>
      </c>
      <c r="AE432" s="286">
        <f>IF('3b - EUR - conv.'!AE432=0,0,'3a - EUR - local'!AE432/'3b - EUR - conv.'!AE432)</f>
        <v>0</v>
      </c>
      <c r="AF432" s="286">
        <f>IF('3b - EUR - conv.'!AF432=0,0,'3a - EUR - local'!AF432/'3b - EUR - conv.'!AF432)</f>
        <v>0</v>
      </c>
      <c r="AG432" s="286">
        <f>IF('3b - EUR - conv.'!AG432=0,0,'3a - EUR - local'!AG432/'3b - EUR - conv.'!AG432)</f>
        <v>0</v>
      </c>
      <c r="AH432" s="286">
        <f>IF('3b - EUR - conv.'!AH432=0,0,'3a - EUR - local'!AH432/'3b - EUR - conv.'!AH432)</f>
        <v>0</v>
      </c>
      <c r="AI432" s="286">
        <f>IF('3b - EUR - conv.'!AI432=0,0,'3a - EUR - local'!AI432/'3b - EUR - conv.'!AI432)</f>
        <v>0</v>
      </c>
      <c r="AJ432" s="286">
        <f>IF('3b - EUR - conv.'!AJ432=0,0,'3a - EUR - local'!AJ432/'3b - EUR - conv.'!AJ432)</f>
        <v>0</v>
      </c>
      <c r="AK432" s="286">
        <f>IF('3b - EUR - conv.'!AK432=0,0,'3a - EUR - local'!AK432/'3b - EUR - conv.'!AK432)</f>
        <v>0</v>
      </c>
      <c r="AL432" s="286">
        <f>IF('3b - EUR - conv.'!AL432=0,0,'3a - EUR - local'!AL432/'3b - EUR - conv.'!AL432)</f>
        <v>0</v>
      </c>
      <c r="AM432" s="286">
        <f>IF('3b - EUR - conv.'!AM432=0,0,'3a - EUR - local'!AM432/'3b - EUR - conv.'!AM432)</f>
        <v>0</v>
      </c>
      <c r="AN432" s="286">
        <f>IF('3b - EUR - conv.'!AN432=0,0,'3a - EUR - local'!AN432/'3b - EUR - conv.'!AN432)</f>
        <v>0</v>
      </c>
      <c r="AO432" s="286">
        <f>IF('3b - EUR - conv.'!AO432=0,0,'3a - EUR - local'!AO432/'3b - EUR - conv.'!AO432)</f>
        <v>0</v>
      </c>
      <c r="AP432" s="286">
        <f>IF('3b - EUR - conv.'!AP432=0,0,'3a - EUR - local'!AP432/'3b - EUR - conv.'!AP432)</f>
        <v>0</v>
      </c>
      <c r="AQ432" s="349"/>
    </row>
    <row r="433" spans="1:43" customFormat="1" ht="15.75" outlineLevel="2">
      <c r="A433" s="211" t="str">
        <f>A399&amp;"."&amp;A431&amp;"."&amp;A400&amp;"."&amp;B433</f>
        <v>3.d.1.2</v>
      </c>
      <c r="B433">
        <v>2</v>
      </c>
      <c r="C433" t="str">
        <f>'1-GBP'!C433</f>
        <v>Pre-FEED Contractor</v>
      </c>
      <c r="M433" s="286">
        <f>IF('3b - EUR - conv.'!M433=0,0,'3a - EUR - local'!M433/'3b - EUR - conv.'!M433)</f>
        <v>0</v>
      </c>
      <c r="N433" s="286">
        <f>IF('3b - EUR - conv.'!N433=0,0,'3a - EUR - local'!N433/'3b - EUR - conv.'!N433)</f>
        <v>0</v>
      </c>
      <c r="O433" s="286">
        <f>IF('3b - EUR - conv.'!O433=0,0,'3a - EUR - local'!O433/'3b - EUR - conv.'!O433)</f>
        <v>0</v>
      </c>
      <c r="P433" s="286">
        <f>IF('3b - EUR - conv.'!P433=0,0,'3a - EUR - local'!P433/'3b - EUR - conv.'!P433)</f>
        <v>0</v>
      </c>
      <c r="Q433" s="286">
        <f>IF('3b - EUR - conv.'!Q433=0,0,'3a - EUR - local'!Q433/'3b - EUR - conv.'!Q433)</f>
        <v>0</v>
      </c>
      <c r="R433" s="286">
        <f>IF('3b - EUR - conv.'!R433=0,0,'3a - EUR - local'!R433/'3b - EUR - conv.'!R433)</f>
        <v>0</v>
      </c>
      <c r="S433" s="286">
        <f>IF('3b - EUR - conv.'!S433=0,0,'3a - EUR - local'!S433/'3b - EUR - conv.'!S433)</f>
        <v>0</v>
      </c>
      <c r="T433" s="286">
        <f>IF('3b - EUR - conv.'!T433=0,0,'3a - EUR - local'!T433/'3b - EUR - conv.'!T433)</f>
        <v>0</v>
      </c>
      <c r="U433" s="286">
        <f>IF('3b - EUR - conv.'!U433=0,0,'3a - EUR - local'!U433/'3b - EUR - conv.'!U433)</f>
        <v>0</v>
      </c>
      <c r="V433" s="286">
        <f>IF('3b - EUR - conv.'!V433=0,0,'3a - EUR - local'!V433/'3b - EUR - conv.'!V433)</f>
        <v>0</v>
      </c>
      <c r="W433" s="286">
        <f>IF('3b - EUR - conv.'!W433=0,0,'3a - EUR - local'!W433/'3b - EUR - conv.'!W433)</f>
        <v>0</v>
      </c>
      <c r="X433" s="286">
        <f>IF('3b - EUR - conv.'!X433=0,0,'3a - EUR - local'!X433/'3b - EUR - conv.'!X433)</f>
        <v>0</v>
      </c>
      <c r="Y433" s="286">
        <f>IF('3b - EUR - conv.'!Y433=0,0,'3a - EUR - local'!Y433/'3b - EUR - conv.'!Y433)</f>
        <v>0</v>
      </c>
      <c r="Z433" s="286">
        <f>IF('3b - EUR - conv.'!Z433=0,0,'3a - EUR - local'!Z433/'3b - EUR - conv.'!Z433)</f>
        <v>0</v>
      </c>
      <c r="AA433" s="286">
        <f>IF('3b - EUR - conv.'!AA433=0,0,'3a - EUR - local'!AA433/'3b - EUR - conv.'!AA433)</f>
        <v>0</v>
      </c>
      <c r="AB433" s="286">
        <f>IF('3b - EUR - conv.'!AB433=0,0,'3a - EUR - local'!AB433/'3b - EUR - conv.'!AB433)</f>
        <v>0</v>
      </c>
      <c r="AC433" s="286">
        <f>IF('3b - EUR - conv.'!AC433=0,0,'3a - EUR - local'!AC433/'3b - EUR - conv.'!AC433)</f>
        <v>0</v>
      </c>
      <c r="AD433" s="286">
        <f>IF('3b - EUR - conv.'!AD433=0,0,'3a - EUR - local'!AD433/'3b - EUR - conv.'!AD433)</f>
        <v>0</v>
      </c>
      <c r="AE433" s="286">
        <f>IF('3b - EUR - conv.'!AE433=0,0,'3a - EUR - local'!AE433/'3b - EUR - conv.'!AE433)</f>
        <v>0</v>
      </c>
      <c r="AF433" s="286">
        <f>IF('3b - EUR - conv.'!AF433=0,0,'3a - EUR - local'!AF433/'3b - EUR - conv.'!AF433)</f>
        <v>0</v>
      </c>
      <c r="AG433" s="286">
        <f>IF('3b - EUR - conv.'!AG433=0,0,'3a - EUR - local'!AG433/'3b - EUR - conv.'!AG433)</f>
        <v>0</v>
      </c>
      <c r="AH433" s="286">
        <f>IF('3b - EUR - conv.'!AH433=0,0,'3a - EUR - local'!AH433/'3b - EUR - conv.'!AH433)</f>
        <v>0</v>
      </c>
      <c r="AI433" s="286">
        <f>IF('3b - EUR - conv.'!AI433=0,0,'3a - EUR - local'!AI433/'3b - EUR - conv.'!AI433)</f>
        <v>0</v>
      </c>
      <c r="AJ433" s="286">
        <f>IF('3b - EUR - conv.'!AJ433=0,0,'3a - EUR - local'!AJ433/'3b - EUR - conv.'!AJ433)</f>
        <v>0</v>
      </c>
      <c r="AK433" s="286">
        <f>IF('3b - EUR - conv.'!AK433=0,0,'3a - EUR - local'!AK433/'3b - EUR - conv.'!AK433)</f>
        <v>0</v>
      </c>
      <c r="AL433" s="286">
        <f>IF('3b - EUR - conv.'!AL433=0,0,'3a - EUR - local'!AL433/'3b - EUR - conv.'!AL433)</f>
        <v>0</v>
      </c>
      <c r="AM433" s="286">
        <f>IF('3b - EUR - conv.'!AM433=0,0,'3a - EUR - local'!AM433/'3b - EUR - conv.'!AM433)</f>
        <v>0</v>
      </c>
      <c r="AN433" s="286">
        <f>IF('3b - EUR - conv.'!AN433=0,0,'3a - EUR - local'!AN433/'3b - EUR - conv.'!AN433)</f>
        <v>0</v>
      </c>
      <c r="AO433" s="286">
        <f>IF('3b - EUR - conv.'!AO433=0,0,'3a - EUR - local'!AO433/'3b - EUR - conv.'!AO433)</f>
        <v>0</v>
      </c>
      <c r="AP433" s="286">
        <f>IF('3b - EUR - conv.'!AP433=0,0,'3a - EUR - local'!AP433/'3b - EUR - conv.'!AP433)</f>
        <v>0</v>
      </c>
      <c r="AQ433" s="349"/>
    </row>
    <row r="434" spans="1:43" customFormat="1" ht="15.75" outlineLevel="2">
      <c r="A434" s="211" t="str">
        <f>A399&amp;"."&amp;A431&amp;"."&amp;A400&amp;"."&amp;B434</f>
        <v>3.d.1.3</v>
      </c>
      <c r="B434">
        <v>3</v>
      </c>
      <c r="C434" t="str">
        <f>'1-GBP'!C434</f>
        <v>Other</v>
      </c>
      <c r="M434" s="286">
        <f>IF('3b - EUR - conv.'!M434=0,0,'3a - EUR - local'!M434/'3b - EUR - conv.'!M434)</f>
        <v>0</v>
      </c>
      <c r="N434" s="286">
        <f>IF('3b - EUR - conv.'!N434=0,0,'3a - EUR - local'!N434/'3b - EUR - conv.'!N434)</f>
        <v>0</v>
      </c>
      <c r="O434" s="286">
        <f>IF('3b - EUR - conv.'!O434=0,0,'3a - EUR - local'!O434/'3b - EUR - conv.'!O434)</f>
        <v>0</v>
      </c>
      <c r="P434" s="286">
        <f>IF('3b - EUR - conv.'!P434=0,0,'3a - EUR - local'!P434/'3b - EUR - conv.'!P434)</f>
        <v>0</v>
      </c>
      <c r="Q434" s="286">
        <f>IF('3b - EUR - conv.'!Q434=0,0,'3a - EUR - local'!Q434/'3b - EUR - conv.'!Q434)</f>
        <v>0</v>
      </c>
      <c r="R434" s="286">
        <f>IF('3b - EUR - conv.'!R434=0,0,'3a - EUR - local'!R434/'3b - EUR - conv.'!R434)</f>
        <v>0</v>
      </c>
      <c r="S434" s="286">
        <f>IF('3b - EUR - conv.'!S434=0,0,'3a - EUR - local'!S434/'3b - EUR - conv.'!S434)</f>
        <v>0</v>
      </c>
      <c r="T434" s="286">
        <f>IF('3b - EUR - conv.'!T434=0,0,'3a - EUR - local'!T434/'3b - EUR - conv.'!T434)</f>
        <v>0</v>
      </c>
      <c r="U434" s="286">
        <f>IF('3b - EUR - conv.'!U434=0,0,'3a - EUR - local'!U434/'3b - EUR - conv.'!U434)</f>
        <v>0</v>
      </c>
      <c r="V434" s="286">
        <f>IF('3b - EUR - conv.'!V434=0,0,'3a - EUR - local'!V434/'3b - EUR - conv.'!V434)</f>
        <v>0</v>
      </c>
      <c r="W434" s="286">
        <f>IF('3b - EUR - conv.'!W434=0,0,'3a - EUR - local'!W434/'3b - EUR - conv.'!W434)</f>
        <v>0</v>
      </c>
      <c r="X434" s="286">
        <f>IF('3b - EUR - conv.'!X434=0,0,'3a - EUR - local'!X434/'3b - EUR - conv.'!X434)</f>
        <v>0</v>
      </c>
      <c r="Y434" s="286">
        <f>IF('3b - EUR - conv.'!Y434=0,0,'3a - EUR - local'!Y434/'3b - EUR - conv.'!Y434)</f>
        <v>0</v>
      </c>
      <c r="Z434" s="286">
        <f>IF('3b - EUR - conv.'!Z434=0,0,'3a - EUR - local'!Z434/'3b - EUR - conv.'!Z434)</f>
        <v>0</v>
      </c>
      <c r="AA434" s="286">
        <f>IF('3b - EUR - conv.'!AA434=0,0,'3a - EUR - local'!AA434/'3b - EUR - conv.'!AA434)</f>
        <v>0</v>
      </c>
      <c r="AB434" s="286">
        <f>IF('3b - EUR - conv.'!AB434=0,0,'3a - EUR - local'!AB434/'3b - EUR - conv.'!AB434)</f>
        <v>0</v>
      </c>
      <c r="AC434" s="286">
        <f>IF('3b - EUR - conv.'!AC434=0,0,'3a - EUR - local'!AC434/'3b - EUR - conv.'!AC434)</f>
        <v>0</v>
      </c>
      <c r="AD434" s="286">
        <f>IF('3b - EUR - conv.'!AD434=0,0,'3a - EUR - local'!AD434/'3b - EUR - conv.'!AD434)</f>
        <v>0</v>
      </c>
      <c r="AE434" s="286">
        <f>IF('3b - EUR - conv.'!AE434=0,0,'3a - EUR - local'!AE434/'3b - EUR - conv.'!AE434)</f>
        <v>0</v>
      </c>
      <c r="AF434" s="286">
        <f>IF('3b - EUR - conv.'!AF434=0,0,'3a - EUR - local'!AF434/'3b - EUR - conv.'!AF434)</f>
        <v>0</v>
      </c>
      <c r="AG434" s="286">
        <f>IF('3b - EUR - conv.'!AG434=0,0,'3a - EUR - local'!AG434/'3b - EUR - conv.'!AG434)</f>
        <v>0</v>
      </c>
      <c r="AH434" s="286">
        <f>IF('3b - EUR - conv.'!AH434=0,0,'3a - EUR - local'!AH434/'3b - EUR - conv.'!AH434)</f>
        <v>0</v>
      </c>
      <c r="AI434" s="286">
        <f>IF('3b - EUR - conv.'!AI434=0,0,'3a - EUR - local'!AI434/'3b - EUR - conv.'!AI434)</f>
        <v>0</v>
      </c>
      <c r="AJ434" s="286">
        <f>IF('3b - EUR - conv.'!AJ434=0,0,'3a - EUR - local'!AJ434/'3b - EUR - conv.'!AJ434)</f>
        <v>0</v>
      </c>
      <c r="AK434" s="286">
        <f>IF('3b - EUR - conv.'!AK434=0,0,'3a - EUR - local'!AK434/'3b - EUR - conv.'!AK434)</f>
        <v>0</v>
      </c>
      <c r="AL434" s="286">
        <f>IF('3b - EUR - conv.'!AL434=0,0,'3a - EUR - local'!AL434/'3b - EUR - conv.'!AL434)</f>
        <v>0</v>
      </c>
      <c r="AM434" s="286">
        <f>IF('3b - EUR - conv.'!AM434=0,0,'3a - EUR - local'!AM434/'3b - EUR - conv.'!AM434)</f>
        <v>0</v>
      </c>
      <c r="AN434" s="286">
        <f>IF('3b - EUR - conv.'!AN434=0,0,'3a - EUR - local'!AN434/'3b - EUR - conv.'!AN434)</f>
        <v>0</v>
      </c>
      <c r="AO434" s="286">
        <f>IF('3b - EUR - conv.'!AO434=0,0,'3a - EUR - local'!AO434/'3b - EUR - conv.'!AO434)</f>
        <v>0</v>
      </c>
      <c r="AP434" s="286">
        <f>IF('3b - EUR - conv.'!AP434=0,0,'3a - EUR - local'!AP434/'3b - EUR - conv.'!AP434)</f>
        <v>0</v>
      </c>
      <c r="AQ434" s="349"/>
    </row>
    <row r="435" spans="1:43" customFormat="1" ht="15.75" outlineLevel="2">
      <c r="A435" s="211" t="str">
        <f>A399&amp;"."&amp;A431&amp;"."&amp;A400&amp;"."&amp;B435</f>
        <v>3.d.1.4</v>
      </c>
      <c r="B435">
        <v>4</v>
      </c>
      <c r="C435" t="str">
        <f>'1-GBP'!C435</f>
        <v>NGV</v>
      </c>
      <c r="M435" s="286">
        <f>IF('3b - EUR - conv.'!M435=0,0,'3a - EUR - local'!M435/'3b - EUR - conv.'!M435)</f>
        <v>0</v>
      </c>
      <c r="N435" s="286">
        <f>IF('3b - EUR - conv.'!N435=0,0,'3a - EUR - local'!N435/'3b - EUR - conv.'!N435)</f>
        <v>0</v>
      </c>
      <c r="O435" s="286">
        <f>IF('3b - EUR - conv.'!O435=0,0,'3a - EUR - local'!O435/'3b - EUR - conv.'!O435)</f>
        <v>0</v>
      </c>
      <c r="P435" s="286">
        <f>IF('3b - EUR - conv.'!P435=0,0,'3a - EUR - local'!P435/'3b - EUR - conv.'!P435)</f>
        <v>0</v>
      </c>
      <c r="Q435" s="286">
        <f>IF('3b - EUR - conv.'!Q435=0,0,'3a - EUR - local'!Q435/'3b - EUR - conv.'!Q435)</f>
        <v>0</v>
      </c>
      <c r="R435" s="286">
        <f>IF('3b - EUR - conv.'!R435=0,0,'3a - EUR - local'!R435/'3b - EUR - conv.'!R435)</f>
        <v>0</v>
      </c>
      <c r="S435" s="286">
        <f>IF('3b - EUR - conv.'!S435=0,0,'3a - EUR - local'!S435/'3b - EUR - conv.'!S435)</f>
        <v>0</v>
      </c>
      <c r="T435" s="286">
        <f>IF('3b - EUR - conv.'!T435=0,0,'3a - EUR - local'!T435/'3b - EUR - conv.'!T435)</f>
        <v>0</v>
      </c>
      <c r="U435" s="286">
        <f>IF('3b - EUR - conv.'!U435=0,0,'3a - EUR - local'!U435/'3b - EUR - conv.'!U435)</f>
        <v>0</v>
      </c>
      <c r="V435" s="286">
        <f>IF('3b - EUR - conv.'!V435=0,0,'3a - EUR - local'!V435/'3b - EUR - conv.'!V435)</f>
        <v>0</v>
      </c>
      <c r="W435" s="286">
        <f>IF('3b - EUR - conv.'!W435=0,0,'3a - EUR - local'!W435/'3b - EUR - conv.'!W435)</f>
        <v>0</v>
      </c>
      <c r="X435" s="286">
        <f>IF('3b - EUR - conv.'!X435=0,0,'3a - EUR - local'!X435/'3b - EUR - conv.'!X435)</f>
        <v>0</v>
      </c>
      <c r="Y435" s="286">
        <f>IF('3b - EUR - conv.'!Y435=0,0,'3a - EUR - local'!Y435/'3b - EUR - conv.'!Y435)</f>
        <v>0</v>
      </c>
      <c r="Z435" s="286">
        <f>IF('3b - EUR - conv.'!Z435=0,0,'3a - EUR - local'!Z435/'3b - EUR - conv.'!Z435)</f>
        <v>0</v>
      </c>
      <c r="AA435" s="286">
        <f>IF('3b - EUR - conv.'!AA435=0,0,'3a - EUR - local'!AA435/'3b - EUR - conv.'!AA435)</f>
        <v>0</v>
      </c>
      <c r="AB435" s="286">
        <f>IF('3b - EUR - conv.'!AB435=0,0,'3a - EUR - local'!AB435/'3b - EUR - conv.'!AB435)</f>
        <v>0</v>
      </c>
      <c r="AC435" s="286">
        <f>IF('3b - EUR - conv.'!AC435=0,0,'3a - EUR - local'!AC435/'3b - EUR - conv.'!AC435)</f>
        <v>0</v>
      </c>
      <c r="AD435" s="286">
        <f>IF('3b - EUR - conv.'!AD435=0,0,'3a - EUR - local'!AD435/'3b - EUR - conv.'!AD435)</f>
        <v>0</v>
      </c>
      <c r="AE435" s="286">
        <f>IF('3b - EUR - conv.'!AE435=0,0,'3a - EUR - local'!AE435/'3b - EUR - conv.'!AE435)</f>
        <v>0</v>
      </c>
      <c r="AF435" s="286">
        <f>IF('3b - EUR - conv.'!AF435=0,0,'3a - EUR - local'!AF435/'3b - EUR - conv.'!AF435)</f>
        <v>0</v>
      </c>
      <c r="AG435" s="286">
        <f>IF('3b - EUR - conv.'!AG435=0,0,'3a - EUR - local'!AG435/'3b - EUR - conv.'!AG435)</f>
        <v>0</v>
      </c>
      <c r="AH435" s="286">
        <f>IF('3b - EUR - conv.'!AH435=0,0,'3a - EUR - local'!AH435/'3b - EUR - conv.'!AH435)</f>
        <v>0</v>
      </c>
      <c r="AI435" s="286">
        <f>IF('3b - EUR - conv.'!AI435=0,0,'3a - EUR - local'!AI435/'3b - EUR - conv.'!AI435)</f>
        <v>0</v>
      </c>
      <c r="AJ435" s="286">
        <f>IF('3b - EUR - conv.'!AJ435=0,0,'3a - EUR - local'!AJ435/'3b - EUR - conv.'!AJ435)</f>
        <v>0</v>
      </c>
      <c r="AK435" s="286">
        <f>IF('3b - EUR - conv.'!AK435=0,0,'3a - EUR - local'!AK435/'3b - EUR - conv.'!AK435)</f>
        <v>0</v>
      </c>
      <c r="AL435" s="286">
        <f>IF('3b - EUR - conv.'!AL435=0,0,'3a - EUR - local'!AL435/'3b - EUR - conv.'!AL435)</f>
        <v>0</v>
      </c>
      <c r="AM435" s="286">
        <f>IF('3b - EUR - conv.'!AM435=0,0,'3a - EUR - local'!AM435/'3b - EUR - conv.'!AM435)</f>
        <v>0</v>
      </c>
      <c r="AN435" s="286">
        <f>IF('3b - EUR - conv.'!AN435=0,0,'3a - EUR - local'!AN435/'3b - EUR - conv.'!AN435)</f>
        <v>0</v>
      </c>
      <c r="AO435" s="286">
        <f>IF('3b - EUR - conv.'!AO435=0,0,'3a - EUR - local'!AO435/'3b - EUR - conv.'!AO435)</f>
        <v>0</v>
      </c>
      <c r="AP435" s="286">
        <f>IF('3b - EUR - conv.'!AP435=0,0,'3a - EUR - local'!AP435/'3b - EUR - conv.'!AP435)</f>
        <v>0</v>
      </c>
      <c r="AQ435" s="349"/>
    </row>
    <row r="436" spans="1:43" customFormat="1" ht="15.75" outlineLevel="2">
      <c r="A436" s="211" t="str">
        <f>A399&amp;"."&amp;A431&amp;"."&amp;A400&amp;"."&amp;B436</f>
        <v>3.d.1.5</v>
      </c>
      <c r="B436">
        <v>5</v>
      </c>
      <c r="C436" t="str">
        <f>'1-GBP'!C436</f>
        <v>Other IJV Costs</v>
      </c>
      <c r="M436" s="286">
        <f>IF('3b - EUR - conv.'!M436=0,0,'3a - EUR - local'!M436/'3b - EUR - conv.'!M436)</f>
        <v>0</v>
      </c>
      <c r="N436" s="286">
        <f>IF('3b - EUR - conv.'!N436=0,0,'3a - EUR - local'!N436/'3b - EUR - conv.'!N436)</f>
        <v>0</v>
      </c>
      <c r="O436" s="286">
        <f>IF('3b - EUR - conv.'!O436=0,0,'3a - EUR - local'!O436/'3b - EUR - conv.'!O436)</f>
        <v>0</v>
      </c>
      <c r="P436" s="286">
        <f>IF('3b - EUR - conv.'!P436=0,0,'3a - EUR - local'!P436/'3b - EUR - conv.'!P436)</f>
        <v>0</v>
      </c>
      <c r="Q436" s="286">
        <f>IF('3b - EUR - conv.'!Q436=0,0,'3a - EUR - local'!Q436/'3b - EUR - conv.'!Q436)</f>
        <v>0</v>
      </c>
      <c r="R436" s="286">
        <f>IF('3b - EUR - conv.'!R436=0,0,'3a - EUR - local'!R436/'3b - EUR - conv.'!R436)</f>
        <v>0</v>
      </c>
      <c r="S436" s="286">
        <f>IF('3b - EUR - conv.'!S436=0,0,'3a - EUR - local'!S436/'3b - EUR - conv.'!S436)</f>
        <v>0</v>
      </c>
      <c r="T436" s="286">
        <f>IF('3b - EUR - conv.'!T436=0,0,'3a - EUR - local'!T436/'3b - EUR - conv.'!T436)</f>
        <v>0</v>
      </c>
      <c r="U436" s="286">
        <f>IF('3b - EUR - conv.'!U436=0,0,'3a - EUR - local'!U436/'3b - EUR - conv.'!U436)</f>
        <v>0</v>
      </c>
      <c r="V436" s="286">
        <f>IF('3b - EUR - conv.'!V436=0,0,'3a - EUR - local'!V436/'3b - EUR - conv.'!V436)</f>
        <v>0</v>
      </c>
      <c r="W436" s="286">
        <f>IF('3b - EUR - conv.'!W436=0,0,'3a - EUR - local'!W436/'3b - EUR - conv.'!W436)</f>
        <v>0</v>
      </c>
      <c r="X436" s="286">
        <f>IF('3b - EUR - conv.'!X436=0,0,'3a - EUR - local'!X436/'3b - EUR - conv.'!X436)</f>
        <v>0</v>
      </c>
      <c r="Y436" s="286">
        <f>IF('3b - EUR - conv.'!Y436=0,0,'3a - EUR - local'!Y436/'3b - EUR - conv.'!Y436)</f>
        <v>0</v>
      </c>
      <c r="Z436" s="286">
        <f>IF('3b - EUR - conv.'!Z436=0,0,'3a - EUR - local'!Z436/'3b - EUR - conv.'!Z436)</f>
        <v>0</v>
      </c>
      <c r="AA436" s="286">
        <f>IF('3b - EUR - conv.'!AA436=0,0,'3a - EUR - local'!AA436/'3b - EUR - conv.'!AA436)</f>
        <v>0</v>
      </c>
      <c r="AB436" s="286">
        <f>IF('3b - EUR - conv.'!AB436=0,0,'3a - EUR - local'!AB436/'3b - EUR - conv.'!AB436)</f>
        <v>0</v>
      </c>
      <c r="AC436" s="286">
        <f>IF('3b - EUR - conv.'!AC436=0,0,'3a - EUR - local'!AC436/'3b - EUR - conv.'!AC436)</f>
        <v>0</v>
      </c>
      <c r="AD436" s="286">
        <f>IF('3b - EUR - conv.'!AD436=0,0,'3a - EUR - local'!AD436/'3b - EUR - conv.'!AD436)</f>
        <v>0</v>
      </c>
      <c r="AE436" s="286">
        <f>IF('3b - EUR - conv.'!AE436=0,0,'3a - EUR - local'!AE436/'3b - EUR - conv.'!AE436)</f>
        <v>0</v>
      </c>
      <c r="AF436" s="286">
        <f>IF('3b - EUR - conv.'!AF436=0,0,'3a - EUR - local'!AF436/'3b - EUR - conv.'!AF436)</f>
        <v>0</v>
      </c>
      <c r="AG436" s="286">
        <f>IF('3b - EUR - conv.'!AG436=0,0,'3a - EUR - local'!AG436/'3b - EUR - conv.'!AG436)</f>
        <v>0</v>
      </c>
      <c r="AH436" s="286">
        <f>IF('3b - EUR - conv.'!AH436=0,0,'3a - EUR - local'!AH436/'3b - EUR - conv.'!AH436)</f>
        <v>0</v>
      </c>
      <c r="AI436" s="286">
        <f>IF('3b - EUR - conv.'!AI436=0,0,'3a - EUR - local'!AI436/'3b - EUR - conv.'!AI436)</f>
        <v>0</v>
      </c>
      <c r="AJ436" s="286">
        <f>IF('3b - EUR - conv.'!AJ436=0,0,'3a - EUR - local'!AJ436/'3b - EUR - conv.'!AJ436)</f>
        <v>0</v>
      </c>
      <c r="AK436" s="286">
        <f>IF('3b - EUR - conv.'!AK436=0,0,'3a - EUR - local'!AK436/'3b - EUR - conv.'!AK436)</f>
        <v>0</v>
      </c>
      <c r="AL436" s="286">
        <f>IF('3b - EUR - conv.'!AL436=0,0,'3a - EUR - local'!AL436/'3b - EUR - conv.'!AL436)</f>
        <v>0</v>
      </c>
      <c r="AM436" s="286">
        <f>IF('3b - EUR - conv.'!AM436=0,0,'3a - EUR - local'!AM436/'3b - EUR - conv.'!AM436)</f>
        <v>0</v>
      </c>
      <c r="AN436" s="286">
        <f>IF('3b - EUR - conv.'!AN436=0,0,'3a - EUR - local'!AN436/'3b - EUR - conv.'!AN436)</f>
        <v>0</v>
      </c>
      <c r="AO436" s="286">
        <f>IF('3b - EUR - conv.'!AO436=0,0,'3a - EUR - local'!AO436/'3b - EUR - conv.'!AO436)</f>
        <v>0</v>
      </c>
      <c r="AP436" s="286">
        <f>IF('3b - EUR - conv.'!AP436=0,0,'3a - EUR - local'!AP436/'3b - EUR - conv.'!AP436)</f>
        <v>0</v>
      </c>
      <c r="AQ436" s="349"/>
    </row>
    <row r="437" spans="1:43" customFormat="1" ht="15.75" outlineLevel="2">
      <c r="A437" s="211" t="str">
        <f>A399&amp;"."&amp;A431&amp;"."&amp;A400&amp;"."&amp;B437</f>
        <v>3.d.1.6</v>
      </c>
      <c r="B437">
        <v>6</v>
      </c>
      <c r="C437" t="str">
        <f>'1-GBP'!C437</f>
        <v/>
      </c>
      <c r="M437" s="286">
        <f>IF('3b - EUR - conv.'!M437=0,0,'3a - EUR - local'!M437/'3b - EUR - conv.'!M437)</f>
        <v>0</v>
      </c>
      <c r="N437" s="286">
        <f>IF('3b - EUR - conv.'!N437=0,0,'3a - EUR - local'!N437/'3b - EUR - conv.'!N437)</f>
        <v>0</v>
      </c>
      <c r="O437" s="286">
        <f>IF('3b - EUR - conv.'!O437=0,0,'3a - EUR - local'!O437/'3b - EUR - conv.'!O437)</f>
        <v>0</v>
      </c>
      <c r="P437" s="286">
        <f>IF('3b - EUR - conv.'!P437=0,0,'3a - EUR - local'!P437/'3b - EUR - conv.'!P437)</f>
        <v>0</v>
      </c>
      <c r="Q437" s="286">
        <f>IF('3b - EUR - conv.'!Q437=0,0,'3a - EUR - local'!Q437/'3b - EUR - conv.'!Q437)</f>
        <v>0</v>
      </c>
      <c r="R437" s="286">
        <f>IF('3b - EUR - conv.'!R437=0,0,'3a - EUR - local'!R437/'3b - EUR - conv.'!R437)</f>
        <v>0</v>
      </c>
      <c r="S437" s="286">
        <f>IF('3b - EUR - conv.'!S437=0,0,'3a - EUR - local'!S437/'3b - EUR - conv.'!S437)</f>
        <v>0</v>
      </c>
      <c r="T437" s="286">
        <f>IF('3b - EUR - conv.'!T437=0,0,'3a - EUR - local'!T437/'3b - EUR - conv.'!T437)</f>
        <v>0</v>
      </c>
      <c r="U437" s="286">
        <f>IF('3b - EUR - conv.'!U437=0,0,'3a - EUR - local'!U437/'3b - EUR - conv.'!U437)</f>
        <v>0</v>
      </c>
      <c r="V437" s="286">
        <f>IF('3b - EUR - conv.'!V437=0,0,'3a - EUR - local'!V437/'3b - EUR - conv.'!V437)</f>
        <v>0</v>
      </c>
      <c r="W437" s="286">
        <f>IF('3b - EUR - conv.'!W437=0,0,'3a - EUR - local'!W437/'3b - EUR - conv.'!W437)</f>
        <v>0</v>
      </c>
      <c r="X437" s="286">
        <f>IF('3b - EUR - conv.'!X437=0,0,'3a - EUR - local'!X437/'3b - EUR - conv.'!X437)</f>
        <v>0</v>
      </c>
      <c r="Y437" s="286">
        <f>IF('3b - EUR - conv.'!Y437=0,0,'3a - EUR - local'!Y437/'3b - EUR - conv.'!Y437)</f>
        <v>0</v>
      </c>
      <c r="Z437" s="286">
        <f>IF('3b - EUR - conv.'!Z437=0,0,'3a - EUR - local'!Z437/'3b - EUR - conv.'!Z437)</f>
        <v>0</v>
      </c>
      <c r="AA437" s="286">
        <f>IF('3b - EUR - conv.'!AA437=0,0,'3a - EUR - local'!AA437/'3b - EUR - conv.'!AA437)</f>
        <v>0</v>
      </c>
      <c r="AB437" s="286">
        <f>IF('3b - EUR - conv.'!AB437=0,0,'3a - EUR - local'!AB437/'3b - EUR - conv.'!AB437)</f>
        <v>0</v>
      </c>
      <c r="AC437" s="286">
        <f>IF('3b - EUR - conv.'!AC437=0,0,'3a - EUR - local'!AC437/'3b - EUR - conv.'!AC437)</f>
        <v>0</v>
      </c>
      <c r="AD437" s="286">
        <f>IF('3b - EUR - conv.'!AD437=0,0,'3a - EUR - local'!AD437/'3b - EUR - conv.'!AD437)</f>
        <v>0</v>
      </c>
      <c r="AE437" s="286">
        <f>IF('3b - EUR - conv.'!AE437=0,0,'3a - EUR - local'!AE437/'3b - EUR - conv.'!AE437)</f>
        <v>0</v>
      </c>
      <c r="AF437" s="286">
        <f>IF('3b - EUR - conv.'!AF437=0,0,'3a - EUR - local'!AF437/'3b - EUR - conv.'!AF437)</f>
        <v>0</v>
      </c>
      <c r="AG437" s="286">
        <f>IF('3b - EUR - conv.'!AG437=0,0,'3a - EUR - local'!AG437/'3b - EUR - conv.'!AG437)</f>
        <v>0</v>
      </c>
      <c r="AH437" s="286">
        <f>IF('3b - EUR - conv.'!AH437=0,0,'3a - EUR - local'!AH437/'3b - EUR - conv.'!AH437)</f>
        <v>0</v>
      </c>
      <c r="AI437" s="286">
        <f>IF('3b - EUR - conv.'!AI437=0,0,'3a - EUR - local'!AI437/'3b - EUR - conv.'!AI437)</f>
        <v>0</v>
      </c>
      <c r="AJ437" s="286">
        <f>IF('3b - EUR - conv.'!AJ437=0,0,'3a - EUR - local'!AJ437/'3b - EUR - conv.'!AJ437)</f>
        <v>0</v>
      </c>
      <c r="AK437" s="286">
        <f>IF('3b - EUR - conv.'!AK437=0,0,'3a - EUR - local'!AK437/'3b - EUR - conv.'!AK437)</f>
        <v>0</v>
      </c>
      <c r="AL437" s="286">
        <f>IF('3b - EUR - conv.'!AL437=0,0,'3a - EUR - local'!AL437/'3b - EUR - conv.'!AL437)</f>
        <v>0</v>
      </c>
      <c r="AM437" s="286">
        <f>IF('3b - EUR - conv.'!AM437=0,0,'3a - EUR - local'!AM437/'3b - EUR - conv.'!AM437)</f>
        <v>0</v>
      </c>
      <c r="AN437" s="286">
        <f>IF('3b - EUR - conv.'!AN437=0,0,'3a - EUR - local'!AN437/'3b - EUR - conv.'!AN437)</f>
        <v>0</v>
      </c>
      <c r="AO437" s="286">
        <f>IF('3b - EUR - conv.'!AO437=0,0,'3a - EUR - local'!AO437/'3b - EUR - conv.'!AO437)</f>
        <v>0</v>
      </c>
      <c r="AP437" s="286">
        <f>IF('3b - EUR - conv.'!AP437=0,0,'3a - EUR - local'!AP437/'3b - EUR - conv.'!AP437)</f>
        <v>0</v>
      </c>
      <c r="AQ437" s="349"/>
    </row>
    <row r="438" spans="1:43" customFormat="1" ht="15.75" outlineLevel="2">
      <c r="A438" s="211" t="str">
        <f>A399&amp;"."&amp;A431&amp;"."&amp;A400&amp;"."&amp;B438</f>
        <v>3.d.1.7</v>
      </c>
      <c r="B438">
        <v>7</v>
      </c>
      <c r="C438" t="str">
        <f>'1-GBP'!C438</f>
        <v/>
      </c>
      <c r="M438" s="286">
        <f>IF('3b - EUR - conv.'!M438=0,0,'3a - EUR - local'!M438/'3b - EUR - conv.'!M438)</f>
        <v>0</v>
      </c>
      <c r="N438" s="286">
        <f>IF('3b - EUR - conv.'!N438=0,0,'3a - EUR - local'!N438/'3b - EUR - conv.'!N438)</f>
        <v>0</v>
      </c>
      <c r="O438" s="286">
        <f>IF('3b - EUR - conv.'!O438=0,0,'3a - EUR - local'!O438/'3b - EUR - conv.'!O438)</f>
        <v>0</v>
      </c>
      <c r="P438" s="286">
        <f>IF('3b - EUR - conv.'!P438=0,0,'3a - EUR - local'!P438/'3b - EUR - conv.'!P438)</f>
        <v>0</v>
      </c>
      <c r="Q438" s="286">
        <f>IF('3b - EUR - conv.'!Q438=0,0,'3a - EUR - local'!Q438/'3b - EUR - conv.'!Q438)</f>
        <v>0</v>
      </c>
      <c r="R438" s="286">
        <f>IF('3b - EUR - conv.'!R438=0,0,'3a - EUR - local'!R438/'3b - EUR - conv.'!R438)</f>
        <v>0</v>
      </c>
      <c r="S438" s="286">
        <f>IF('3b - EUR - conv.'!S438=0,0,'3a - EUR - local'!S438/'3b - EUR - conv.'!S438)</f>
        <v>0</v>
      </c>
      <c r="T438" s="286">
        <f>IF('3b - EUR - conv.'!T438=0,0,'3a - EUR - local'!T438/'3b - EUR - conv.'!T438)</f>
        <v>0</v>
      </c>
      <c r="U438" s="286">
        <f>IF('3b - EUR - conv.'!U438=0,0,'3a - EUR - local'!U438/'3b - EUR - conv.'!U438)</f>
        <v>0</v>
      </c>
      <c r="V438" s="286">
        <f>IF('3b - EUR - conv.'!V438=0,0,'3a - EUR - local'!V438/'3b - EUR - conv.'!V438)</f>
        <v>0</v>
      </c>
      <c r="W438" s="286">
        <f>IF('3b - EUR - conv.'!W438=0,0,'3a - EUR - local'!W438/'3b - EUR - conv.'!W438)</f>
        <v>0</v>
      </c>
      <c r="X438" s="286">
        <f>IF('3b - EUR - conv.'!X438=0,0,'3a - EUR - local'!X438/'3b - EUR - conv.'!X438)</f>
        <v>0</v>
      </c>
      <c r="Y438" s="286">
        <f>IF('3b - EUR - conv.'!Y438=0,0,'3a - EUR - local'!Y438/'3b - EUR - conv.'!Y438)</f>
        <v>0</v>
      </c>
      <c r="Z438" s="286">
        <f>IF('3b - EUR - conv.'!Z438=0,0,'3a - EUR - local'!Z438/'3b - EUR - conv.'!Z438)</f>
        <v>0</v>
      </c>
      <c r="AA438" s="286">
        <f>IF('3b - EUR - conv.'!AA438=0,0,'3a - EUR - local'!AA438/'3b - EUR - conv.'!AA438)</f>
        <v>0</v>
      </c>
      <c r="AB438" s="286">
        <f>IF('3b - EUR - conv.'!AB438=0,0,'3a - EUR - local'!AB438/'3b - EUR - conv.'!AB438)</f>
        <v>0</v>
      </c>
      <c r="AC438" s="286">
        <f>IF('3b - EUR - conv.'!AC438=0,0,'3a - EUR - local'!AC438/'3b - EUR - conv.'!AC438)</f>
        <v>0</v>
      </c>
      <c r="AD438" s="286">
        <f>IF('3b - EUR - conv.'!AD438=0,0,'3a - EUR - local'!AD438/'3b - EUR - conv.'!AD438)</f>
        <v>0</v>
      </c>
      <c r="AE438" s="286">
        <f>IF('3b - EUR - conv.'!AE438=0,0,'3a - EUR - local'!AE438/'3b - EUR - conv.'!AE438)</f>
        <v>0</v>
      </c>
      <c r="AF438" s="286">
        <f>IF('3b - EUR - conv.'!AF438=0,0,'3a - EUR - local'!AF438/'3b - EUR - conv.'!AF438)</f>
        <v>0</v>
      </c>
      <c r="AG438" s="286">
        <f>IF('3b - EUR - conv.'!AG438=0,0,'3a - EUR - local'!AG438/'3b - EUR - conv.'!AG438)</f>
        <v>0</v>
      </c>
      <c r="AH438" s="286">
        <f>IF('3b - EUR - conv.'!AH438=0,0,'3a - EUR - local'!AH438/'3b - EUR - conv.'!AH438)</f>
        <v>0</v>
      </c>
      <c r="AI438" s="286">
        <f>IF('3b - EUR - conv.'!AI438=0,0,'3a - EUR - local'!AI438/'3b - EUR - conv.'!AI438)</f>
        <v>0</v>
      </c>
      <c r="AJ438" s="286">
        <f>IF('3b - EUR - conv.'!AJ438=0,0,'3a - EUR - local'!AJ438/'3b - EUR - conv.'!AJ438)</f>
        <v>0</v>
      </c>
      <c r="AK438" s="286">
        <f>IF('3b - EUR - conv.'!AK438=0,0,'3a - EUR - local'!AK438/'3b - EUR - conv.'!AK438)</f>
        <v>0</v>
      </c>
      <c r="AL438" s="286">
        <f>IF('3b - EUR - conv.'!AL438=0,0,'3a - EUR - local'!AL438/'3b - EUR - conv.'!AL438)</f>
        <v>0</v>
      </c>
      <c r="AM438" s="286">
        <f>IF('3b - EUR - conv.'!AM438=0,0,'3a - EUR - local'!AM438/'3b - EUR - conv.'!AM438)</f>
        <v>0</v>
      </c>
      <c r="AN438" s="286">
        <f>IF('3b - EUR - conv.'!AN438=0,0,'3a - EUR - local'!AN438/'3b - EUR - conv.'!AN438)</f>
        <v>0</v>
      </c>
      <c r="AO438" s="286">
        <f>IF('3b - EUR - conv.'!AO438=0,0,'3a - EUR - local'!AO438/'3b - EUR - conv.'!AO438)</f>
        <v>0</v>
      </c>
      <c r="AP438" s="286">
        <f>IF('3b - EUR - conv.'!AP438=0,0,'3a - EUR - local'!AP438/'3b - EUR - conv.'!AP438)</f>
        <v>0</v>
      </c>
      <c r="AQ438" s="349"/>
    </row>
    <row r="439" spans="1:43" customFormat="1" ht="15.75" outlineLevel="2">
      <c r="A439" s="211" t="str">
        <f>A399&amp;"."&amp;A431&amp;"."&amp;A400&amp;"."&amp;B439</f>
        <v>3.d.1.8</v>
      </c>
      <c r="B439">
        <v>8</v>
      </c>
      <c r="C439" t="str">
        <f>'1-GBP'!C439</f>
        <v/>
      </c>
      <c r="M439" s="286">
        <f>IF('3b - EUR - conv.'!M439=0,0,'3a - EUR - local'!M439/'3b - EUR - conv.'!M439)</f>
        <v>0</v>
      </c>
      <c r="N439" s="286">
        <f>IF('3b - EUR - conv.'!N439=0,0,'3a - EUR - local'!N439/'3b - EUR - conv.'!N439)</f>
        <v>0</v>
      </c>
      <c r="O439" s="286">
        <f>IF('3b - EUR - conv.'!O439=0,0,'3a - EUR - local'!O439/'3b - EUR - conv.'!O439)</f>
        <v>0</v>
      </c>
      <c r="P439" s="286">
        <f>IF('3b - EUR - conv.'!P439=0,0,'3a - EUR - local'!P439/'3b - EUR - conv.'!P439)</f>
        <v>0</v>
      </c>
      <c r="Q439" s="286">
        <f>IF('3b - EUR - conv.'!Q439=0,0,'3a - EUR - local'!Q439/'3b - EUR - conv.'!Q439)</f>
        <v>0</v>
      </c>
      <c r="R439" s="286">
        <f>IF('3b - EUR - conv.'!R439=0,0,'3a - EUR - local'!R439/'3b - EUR - conv.'!R439)</f>
        <v>0</v>
      </c>
      <c r="S439" s="286">
        <f>IF('3b - EUR - conv.'!S439=0,0,'3a - EUR - local'!S439/'3b - EUR - conv.'!S439)</f>
        <v>0</v>
      </c>
      <c r="T439" s="286">
        <f>IF('3b - EUR - conv.'!T439=0,0,'3a - EUR - local'!T439/'3b - EUR - conv.'!T439)</f>
        <v>0</v>
      </c>
      <c r="U439" s="286">
        <f>IF('3b - EUR - conv.'!U439=0,0,'3a - EUR - local'!U439/'3b - EUR - conv.'!U439)</f>
        <v>0</v>
      </c>
      <c r="V439" s="286">
        <f>IF('3b - EUR - conv.'!V439=0,0,'3a - EUR - local'!V439/'3b - EUR - conv.'!V439)</f>
        <v>0</v>
      </c>
      <c r="W439" s="286">
        <f>IF('3b - EUR - conv.'!W439=0,0,'3a - EUR - local'!W439/'3b - EUR - conv.'!W439)</f>
        <v>0</v>
      </c>
      <c r="X439" s="286">
        <f>IF('3b - EUR - conv.'!X439=0,0,'3a - EUR - local'!X439/'3b - EUR - conv.'!X439)</f>
        <v>0</v>
      </c>
      <c r="Y439" s="286">
        <f>IF('3b - EUR - conv.'!Y439=0,0,'3a - EUR - local'!Y439/'3b - EUR - conv.'!Y439)</f>
        <v>0</v>
      </c>
      <c r="Z439" s="286">
        <f>IF('3b - EUR - conv.'!Z439=0,0,'3a - EUR - local'!Z439/'3b - EUR - conv.'!Z439)</f>
        <v>0</v>
      </c>
      <c r="AA439" s="286">
        <f>IF('3b - EUR - conv.'!AA439=0,0,'3a - EUR - local'!AA439/'3b - EUR - conv.'!AA439)</f>
        <v>0</v>
      </c>
      <c r="AB439" s="286">
        <f>IF('3b - EUR - conv.'!AB439=0,0,'3a - EUR - local'!AB439/'3b - EUR - conv.'!AB439)</f>
        <v>0</v>
      </c>
      <c r="AC439" s="286">
        <f>IF('3b - EUR - conv.'!AC439=0,0,'3a - EUR - local'!AC439/'3b - EUR - conv.'!AC439)</f>
        <v>0</v>
      </c>
      <c r="AD439" s="286">
        <f>IF('3b - EUR - conv.'!AD439=0,0,'3a - EUR - local'!AD439/'3b - EUR - conv.'!AD439)</f>
        <v>0</v>
      </c>
      <c r="AE439" s="286">
        <f>IF('3b - EUR - conv.'!AE439=0,0,'3a - EUR - local'!AE439/'3b - EUR - conv.'!AE439)</f>
        <v>0</v>
      </c>
      <c r="AF439" s="286">
        <f>IF('3b - EUR - conv.'!AF439=0,0,'3a - EUR - local'!AF439/'3b - EUR - conv.'!AF439)</f>
        <v>0</v>
      </c>
      <c r="AG439" s="286">
        <f>IF('3b - EUR - conv.'!AG439=0,0,'3a - EUR - local'!AG439/'3b - EUR - conv.'!AG439)</f>
        <v>0</v>
      </c>
      <c r="AH439" s="286">
        <f>IF('3b - EUR - conv.'!AH439=0,0,'3a - EUR - local'!AH439/'3b - EUR - conv.'!AH439)</f>
        <v>0</v>
      </c>
      <c r="AI439" s="286">
        <f>IF('3b - EUR - conv.'!AI439=0,0,'3a - EUR - local'!AI439/'3b - EUR - conv.'!AI439)</f>
        <v>0</v>
      </c>
      <c r="AJ439" s="286">
        <f>IF('3b - EUR - conv.'!AJ439=0,0,'3a - EUR - local'!AJ439/'3b - EUR - conv.'!AJ439)</f>
        <v>0</v>
      </c>
      <c r="AK439" s="286">
        <f>IF('3b - EUR - conv.'!AK439=0,0,'3a - EUR - local'!AK439/'3b - EUR - conv.'!AK439)</f>
        <v>0</v>
      </c>
      <c r="AL439" s="286">
        <f>IF('3b - EUR - conv.'!AL439=0,0,'3a - EUR - local'!AL439/'3b - EUR - conv.'!AL439)</f>
        <v>0</v>
      </c>
      <c r="AM439" s="286">
        <f>IF('3b - EUR - conv.'!AM439=0,0,'3a - EUR - local'!AM439/'3b - EUR - conv.'!AM439)</f>
        <v>0</v>
      </c>
      <c r="AN439" s="286">
        <f>IF('3b - EUR - conv.'!AN439=0,0,'3a - EUR - local'!AN439/'3b - EUR - conv.'!AN439)</f>
        <v>0</v>
      </c>
      <c r="AO439" s="286">
        <f>IF('3b - EUR - conv.'!AO439=0,0,'3a - EUR - local'!AO439/'3b - EUR - conv.'!AO439)</f>
        <v>0</v>
      </c>
      <c r="AP439" s="286">
        <f>IF('3b - EUR - conv.'!AP439=0,0,'3a - EUR - local'!AP439/'3b - EUR - conv.'!AP439)</f>
        <v>0</v>
      </c>
      <c r="AQ439" s="349"/>
    </row>
    <row r="440" spans="1:43" customFormat="1" ht="15.75" outlineLevel="2">
      <c r="A440" s="211" t="str">
        <f>A399&amp;"."&amp;A431&amp;"."&amp;A400&amp;"."&amp;B440</f>
        <v>3.d.1.9</v>
      </c>
      <c r="B440">
        <v>9</v>
      </c>
      <c r="C440" t="str">
        <f>'1-GBP'!C440</f>
        <v/>
      </c>
      <c r="M440" s="286">
        <f>IF('3b - EUR - conv.'!M440=0,0,'3a - EUR - local'!M440/'3b - EUR - conv.'!M440)</f>
        <v>0</v>
      </c>
      <c r="N440" s="286">
        <f>IF('3b - EUR - conv.'!N440=0,0,'3a - EUR - local'!N440/'3b - EUR - conv.'!N440)</f>
        <v>0</v>
      </c>
      <c r="O440" s="286">
        <f>IF('3b - EUR - conv.'!O440=0,0,'3a - EUR - local'!O440/'3b - EUR - conv.'!O440)</f>
        <v>0</v>
      </c>
      <c r="P440" s="286">
        <f>IF('3b - EUR - conv.'!P440=0,0,'3a - EUR - local'!P440/'3b - EUR - conv.'!P440)</f>
        <v>0</v>
      </c>
      <c r="Q440" s="286">
        <f>IF('3b - EUR - conv.'!Q440=0,0,'3a - EUR - local'!Q440/'3b - EUR - conv.'!Q440)</f>
        <v>0</v>
      </c>
      <c r="R440" s="286">
        <f>IF('3b - EUR - conv.'!R440=0,0,'3a - EUR - local'!R440/'3b - EUR - conv.'!R440)</f>
        <v>0</v>
      </c>
      <c r="S440" s="286">
        <f>IF('3b - EUR - conv.'!S440=0,0,'3a - EUR - local'!S440/'3b - EUR - conv.'!S440)</f>
        <v>0</v>
      </c>
      <c r="T440" s="286">
        <f>IF('3b - EUR - conv.'!T440=0,0,'3a - EUR - local'!T440/'3b - EUR - conv.'!T440)</f>
        <v>0</v>
      </c>
      <c r="U440" s="286">
        <f>IF('3b - EUR - conv.'!U440=0,0,'3a - EUR - local'!U440/'3b - EUR - conv.'!U440)</f>
        <v>0</v>
      </c>
      <c r="V440" s="286">
        <f>IF('3b - EUR - conv.'!V440=0,0,'3a - EUR - local'!V440/'3b - EUR - conv.'!V440)</f>
        <v>0</v>
      </c>
      <c r="W440" s="286">
        <f>IF('3b - EUR - conv.'!W440=0,0,'3a - EUR - local'!W440/'3b - EUR - conv.'!W440)</f>
        <v>0</v>
      </c>
      <c r="X440" s="286">
        <f>IF('3b - EUR - conv.'!X440=0,0,'3a - EUR - local'!X440/'3b - EUR - conv.'!X440)</f>
        <v>0</v>
      </c>
      <c r="Y440" s="286">
        <f>IF('3b - EUR - conv.'!Y440=0,0,'3a - EUR - local'!Y440/'3b - EUR - conv.'!Y440)</f>
        <v>0</v>
      </c>
      <c r="Z440" s="286">
        <f>IF('3b - EUR - conv.'!Z440=0,0,'3a - EUR - local'!Z440/'3b - EUR - conv.'!Z440)</f>
        <v>0</v>
      </c>
      <c r="AA440" s="286">
        <f>IF('3b - EUR - conv.'!AA440=0,0,'3a - EUR - local'!AA440/'3b - EUR - conv.'!AA440)</f>
        <v>0</v>
      </c>
      <c r="AB440" s="286">
        <f>IF('3b - EUR - conv.'!AB440=0,0,'3a - EUR - local'!AB440/'3b - EUR - conv.'!AB440)</f>
        <v>0</v>
      </c>
      <c r="AC440" s="286">
        <f>IF('3b - EUR - conv.'!AC440=0,0,'3a - EUR - local'!AC440/'3b - EUR - conv.'!AC440)</f>
        <v>0</v>
      </c>
      <c r="AD440" s="286">
        <f>IF('3b - EUR - conv.'!AD440=0,0,'3a - EUR - local'!AD440/'3b - EUR - conv.'!AD440)</f>
        <v>0</v>
      </c>
      <c r="AE440" s="286">
        <f>IF('3b - EUR - conv.'!AE440=0,0,'3a - EUR - local'!AE440/'3b - EUR - conv.'!AE440)</f>
        <v>0</v>
      </c>
      <c r="AF440" s="286">
        <f>IF('3b - EUR - conv.'!AF440=0,0,'3a - EUR - local'!AF440/'3b - EUR - conv.'!AF440)</f>
        <v>0</v>
      </c>
      <c r="AG440" s="286">
        <f>IF('3b - EUR - conv.'!AG440=0,0,'3a - EUR - local'!AG440/'3b - EUR - conv.'!AG440)</f>
        <v>0</v>
      </c>
      <c r="AH440" s="286">
        <f>IF('3b - EUR - conv.'!AH440=0,0,'3a - EUR - local'!AH440/'3b - EUR - conv.'!AH440)</f>
        <v>0</v>
      </c>
      <c r="AI440" s="286">
        <f>IF('3b - EUR - conv.'!AI440=0,0,'3a - EUR - local'!AI440/'3b - EUR - conv.'!AI440)</f>
        <v>0</v>
      </c>
      <c r="AJ440" s="286">
        <f>IF('3b - EUR - conv.'!AJ440=0,0,'3a - EUR - local'!AJ440/'3b - EUR - conv.'!AJ440)</f>
        <v>0</v>
      </c>
      <c r="AK440" s="286">
        <f>IF('3b - EUR - conv.'!AK440=0,0,'3a - EUR - local'!AK440/'3b - EUR - conv.'!AK440)</f>
        <v>0</v>
      </c>
      <c r="AL440" s="286">
        <f>IF('3b - EUR - conv.'!AL440=0,0,'3a - EUR - local'!AL440/'3b - EUR - conv.'!AL440)</f>
        <v>0</v>
      </c>
      <c r="AM440" s="286">
        <f>IF('3b - EUR - conv.'!AM440=0,0,'3a - EUR - local'!AM440/'3b - EUR - conv.'!AM440)</f>
        <v>0</v>
      </c>
      <c r="AN440" s="286">
        <f>IF('3b - EUR - conv.'!AN440=0,0,'3a - EUR - local'!AN440/'3b - EUR - conv.'!AN440)</f>
        <v>0</v>
      </c>
      <c r="AO440" s="286">
        <f>IF('3b - EUR - conv.'!AO440=0,0,'3a - EUR - local'!AO440/'3b - EUR - conv.'!AO440)</f>
        <v>0</v>
      </c>
      <c r="AP440" s="286">
        <f>IF('3b - EUR - conv.'!AP440=0,0,'3a - EUR - local'!AP440/'3b - EUR - conv.'!AP440)</f>
        <v>0</v>
      </c>
      <c r="AQ440" s="349"/>
    </row>
    <row r="441" spans="1:43" customFormat="1" ht="15.75" outlineLevel="2">
      <c r="A441" s="211" t="str">
        <f>A399&amp;"."&amp;A431&amp;"."&amp;A400&amp;"."&amp;B441</f>
        <v>3.d.1.10</v>
      </c>
      <c r="B441">
        <v>10</v>
      </c>
      <c r="C441" t="str">
        <f>'1-GBP'!C441</f>
        <v/>
      </c>
      <c r="M441" s="286">
        <f>IF('3b - EUR - conv.'!M441=0,0,'3a - EUR - local'!M441/'3b - EUR - conv.'!M441)</f>
        <v>0</v>
      </c>
      <c r="N441" s="286">
        <f>IF('3b - EUR - conv.'!N441=0,0,'3a - EUR - local'!N441/'3b - EUR - conv.'!N441)</f>
        <v>0</v>
      </c>
      <c r="O441" s="286">
        <f>IF('3b - EUR - conv.'!O441=0,0,'3a - EUR - local'!O441/'3b - EUR - conv.'!O441)</f>
        <v>0</v>
      </c>
      <c r="P441" s="286">
        <f>IF('3b - EUR - conv.'!P441=0,0,'3a - EUR - local'!P441/'3b - EUR - conv.'!P441)</f>
        <v>0</v>
      </c>
      <c r="Q441" s="286">
        <f>IF('3b - EUR - conv.'!Q441=0,0,'3a - EUR - local'!Q441/'3b - EUR - conv.'!Q441)</f>
        <v>0</v>
      </c>
      <c r="R441" s="286">
        <f>IF('3b - EUR - conv.'!R441=0,0,'3a - EUR - local'!R441/'3b - EUR - conv.'!R441)</f>
        <v>0</v>
      </c>
      <c r="S441" s="286">
        <f>IF('3b - EUR - conv.'!S441=0,0,'3a - EUR - local'!S441/'3b - EUR - conv.'!S441)</f>
        <v>0</v>
      </c>
      <c r="T441" s="286">
        <f>IF('3b - EUR - conv.'!T441=0,0,'3a - EUR - local'!T441/'3b - EUR - conv.'!T441)</f>
        <v>0</v>
      </c>
      <c r="U441" s="286">
        <f>IF('3b - EUR - conv.'!U441=0,0,'3a - EUR - local'!U441/'3b - EUR - conv.'!U441)</f>
        <v>0</v>
      </c>
      <c r="V441" s="286">
        <f>IF('3b - EUR - conv.'!V441=0,0,'3a - EUR - local'!V441/'3b - EUR - conv.'!V441)</f>
        <v>0</v>
      </c>
      <c r="W441" s="286">
        <f>IF('3b - EUR - conv.'!W441=0,0,'3a - EUR - local'!W441/'3b - EUR - conv.'!W441)</f>
        <v>0</v>
      </c>
      <c r="X441" s="286">
        <f>IF('3b - EUR - conv.'!X441=0,0,'3a - EUR - local'!X441/'3b - EUR - conv.'!X441)</f>
        <v>0</v>
      </c>
      <c r="Y441" s="286">
        <f>IF('3b - EUR - conv.'!Y441=0,0,'3a - EUR - local'!Y441/'3b - EUR - conv.'!Y441)</f>
        <v>0</v>
      </c>
      <c r="Z441" s="286">
        <f>IF('3b - EUR - conv.'!Z441=0,0,'3a - EUR - local'!Z441/'3b - EUR - conv.'!Z441)</f>
        <v>0</v>
      </c>
      <c r="AA441" s="286">
        <f>IF('3b - EUR - conv.'!AA441=0,0,'3a - EUR - local'!AA441/'3b - EUR - conv.'!AA441)</f>
        <v>0</v>
      </c>
      <c r="AB441" s="286">
        <f>IF('3b - EUR - conv.'!AB441=0,0,'3a - EUR - local'!AB441/'3b - EUR - conv.'!AB441)</f>
        <v>0</v>
      </c>
      <c r="AC441" s="286">
        <f>IF('3b - EUR - conv.'!AC441=0,0,'3a - EUR - local'!AC441/'3b - EUR - conv.'!AC441)</f>
        <v>0</v>
      </c>
      <c r="AD441" s="286">
        <f>IF('3b - EUR - conv.'!AD441=0,0,'3a - EUR - local'!AD441/'3b - EUR - conv.'!AD441)</f>
        <v>0</v>
      </c>
      <c r="AE441" s="286">
        <f>IF('3b - EUR - conv.'!AE441=0,0,'3a - EUR - local'!AE441/'3b - EUR - conv.'!AE441)</f>
        <v>0</v>
      </c>
      <c r="AF441" s="286">
        <f>IF('3b - EUR - conv.'!AF441=0,0,'3a - EUR - local'!AF441/'3b - EUR - conv.'!AF441)</f>
        <v>0</v>
      </c>
      <c r="AG441" s="286">
        <f>IF('3b - EUR - conv.'!AG441=0,0,'3a - EUR - local'!AG441/'3b - EUR - conv.'!AG441)</f>
        <v>0</v>
      </c>
      <c r="AH441" s="286">
        <f>IF('3b - EUR - conv.'!AH441=0,0,'3a - EUR - local'!AH441/'3b - EUR - conv.'!AH441)</f>
        <v>0</v>
      </c>
      <c r="AI441" s="286">
        <f>IF('3b - EUR - conv.'!AI441=0,0,'3a - EUR - local'!AI441/'3b - EUR - conv.'!AI441)</f>
        <v>0</v>
      </c>
      <c r="AJ441" s="286">
        <f>IF('3b - EUR - conv.'!AJ441=0,0,'3a - EUR - local'!AJ441/'3b - EUR - conv.'!AJ441)</f>
        <v>0</v>
      </c>
      <c r="AK441" s="286">
        <f>IF('3b - EUR - conv.'!AK441=0,0,'3a - EUR - local'!AK441/'3b - EUR - conv.'!AK441)</f>
        <v>0</v>
      </c>
      <c r="AL441" s="286">
        <f>IF('3b - EUR - conv.'!AL441=0,0,'3a - EUR - local'!AL441/'3b - EUR - conv.'!AL441)</f>
        <v>0</v>
      </c>
      <c r="AM441" s="286">
        <f>IF('3b - EUR - conv.'!AM441=0,0,'3a - EUR - local'!AM441/'3b - EUR - conv.'!AM441)</f>
        <v>0</v>
      </c>
      <c r="AN441" s="286">
        <f>IF('3b - EUR - conv.'!AN441=0,0,'3a - EUR - local'!AN441/'3b - EUR - conv.'!AN441)</f>
        <v>0</v>
      </c>
      <c r="AO441" s="286">
        <f>IF('3b - EUR - conv.'!AO441=0,0,'3a - EUR - local'!AO441/'3b - EUR - conv.'!AO441)</f>
        <v>0</v>
      </c>
      <c r="AP441" s="286">
        <f>IF('3b - EUR - conv.'!AP441=0,0,'3a - EUR - local'!AP441/'3b - EUR - conv.'!AP441)</f>
        <v>0</v>
      </c>
      <c r="AQ441" s="349"/>
    </row>
    <row r="442" spans="1:43" customFormat="1" ht="15.75" outlineLevel="2">
      <c r="A442" s="211" t="str">
        <f>A399&amp;"."&amp;A431&amp;"."&amp;A400&amp;"."&amp;B442</f>
        <v>3.d.1.11</v>
      </c>
      <c r="B442">
        <v>11</v>
      </c>
      <c r="C442" t="str">
        <f>'1-GBP'!C442</f>
        <v/>
      </c>
      <c r="M442" s="286">
        <f>IF('3b - EUR - conv.'!M442=0,0,'3a - EUR - local'!M442/'3b - EUR - conv.'!M442)</f>
        <v>0</v>
      </c>
      <c r="N442" s="286">
        <f>IF('3b - EUR - conv.'!N442=0,0,'3a - EUR - local'!N442/'3b - EUR - conv.'!N442)</f>
        <v>0</v>
      </c>
      <c r="O442" s="286">
        <f>IF('3b - EUR - conv.'!O442=0,0,'3a - EUR - local'!O442/'3b - EUR - conv.'!O442)</f>
        <v>0</v>
      </c>
      <c r="P442" s="286">
        <f>IF('3b - EUR - conv.'!P442=0,0,'3a - EUR - local'!P442/'3b - EUR - conv.'!P442)</f>
        <v>0</v>
      </c>
      <c r="Q442" s="286">
        <f>IF('3b - EUR - conv.'!Q442=0,0,'3a - EUR - local'!Q442/'3b - EUR - conv.'!Q442)</f>
        <v>0</v>
      </c>
      <c r="R442" s="286">
        <f>IF('3b - EUR - conv.'!R442=0,0,'3a - EUR - local'!R442/'3b - EUR - conv.'!R442)</f>
        <v>0</v>
      </c>
      <c r="S442" s="286">
        <f>IF('3b - EUR - conv.'!S442=0,0,'3a - EUR - local'!S442/'3b - EUR - conv.'!S442)</f>
        <v>0</v>
      </c>
      <c r="T442" s="286">
        <f>IF('3b - EUR - conv.'!T442=0,0,'3a - EUR - local'!T442/'3b - EUR - conv.'!T442)</f>
        <v>0</v>
      </c>
      <c r="U442" s="286">
        <f>IF('3b - EUR - conv.'!U442=0,0,'3a - EUR - local'!U442/'3b - EUR - conv.'!U442)</f>
        <v>0</v>
      </c>
      <c r="V442" s="286">
        <f>IF('3b - EUR - conv.'!V442=0,0,'3a - EUR - local'!V442/'3b - EUR - conv.'!V442)</f>
        <v>0</v>
      </c>
      <c r="W442" s="286">
        <f>IF('3b - EUR - conv.'!W442=0,0,'3a - EUR - local'!W442/'3b - EUR - conv.'!W442)</f>
        <v>0</v>
      </c>
      <c r="X442" s="286">
        <f>IF('3b - EUR - conv.'!X442=0,0,'3a - EUR - local'!X442/'3b - EUR - conv.'!X442)</f>
        <v>0</v>
      </c>
      <c r="Y442" s="286">
        <f>IF('3b - EUR - conv.'!Y442=0,0,'3a - EUR - local'!Y442/'3b - EUR - conv.'!Y442)</f>
        <v>0</v>
      </c>
      <c r="Z442" s="286">
        <f>IF('3b - EUR - conv.'!Z442=0,0,'3a - EUR - local'!Z442/'3b - EUR - conv.'!Z442)</f>
        <v>0</v>
      </c>
      <c r="AA442" s="286">
        <f>IF('3b - EUR - conv.'!AA442=0,0,'3a - EUR - local'!AA442/'3b - EUR - conv.'!AA442)</f>
        <v>0</v>
      </c>
      <c r="AB442" s="286">
        <f>IF('3b - EUR - conv.'!AB442=0,0,'3a - EUR - local'!AB442/'3b - EUR - conv.'!AB442)</f>
        <v>0</v>
      </c>
      <c r="AC442" s="286">
        <f>IF('3b - EUR - conv.'!AC442=0,0,'3a - EUR - local'!AC442/'3b - EUR - conv.'!AC442)</f>
        <v>0</v>
      </c>
      <c r="AD442" s="286">
        <f>IF('3b - EUR - conv.'!AD442=0,0,'3a - EUR - local'!AD442/'3b - EUR - conv.'!AD442)</f>
        <v>0</v>
      </c>
      <c r="AE442" s="286">
        <f>IF('3b - EUR - conv.'!AE442=0,0,'3a - EUR - local'!AE442/'3b - EUR - conv.'!AE442)</f>
        <v>0</v>
      </c>
      <c r="AF442" s="286">
        <f>IF('3b - EUR - conv.'!AF442=0,0,'3a - EUR - local'!AF442/'3b - EUR - conv.'!AF442)</f>
        <v>0</v>
      </c>
      <c r="AG442" s="286">
        <f>IF('3b - EUR - conv.'!AG442=0,0,'3a - EUR - local'!AG442/'3b - EUR - conv.'!AG442)</f>
        <v>0</v>
      </c>
      <c r="AH442" s="286">
        <f>IF('3b - EUR - conv.'!AH442=0,0,'3a - EUR - local'!AH442/'3b - EUR - conv.'!AH442)</f>
        <v>0</v>
      </c>
      <c r="AI442" s="286">
        <f>IF('3b - EUR - conv.'!AI442=0,0,'3a - EUR - local'!AI442/'3b - EUR - conv.'!AI442)</f>
        <v>0</v>
      </c>
      <c r="AJ442" s="286">
        <f>IF('3b - EUR - conv.'!AJ442=0,0,'3a - EUR - local'!AJ442/'3b - EUR - conv.'!AJ442)</f>
        <v>0</v>
      </c>
      <c r="AK442" s="286">
        <f>IF('3b - EUR - conv.'!AK442=0,0,'3a - EUR - local'!AK442/'3b - EUR - conv.'!AK442)</f>
        <v>0</v>
      </c>
      <c r="AL442" s="286">
        <f>IF('3b - EUR - conv.'!AL442=0,0,'3a - EUR - local'!AL442/'3b - EUR - conv.'!AL442)</f>
        <v>0</v>
      </c>
      <c r="AM442" s="286">
        <f>IF('3b - EUR - conv.'!AM442=0,0,'3a - EUR - local'!AM442/'3b - EUR - conv.'!AM442)</f>
        <v>0</v>
      </c>
      <c r="AN442" s="286">
        <f>IF('3b - EUR - conv.'!AN442=0,0,'3a - EUR - local'!AN442/'3b - EUR - conv.'!AN442)</f>
        <v>0</v>
      </c>
      <c r="AO442" s="286">
        <f>IF('3b - EUR - conv.'!AO442=0,0,'3a - EUR - local'!AO442/'3b - EUR - conv.'!AO442)</f>
        <v>0</v>
      </c>
      <c r="AP442" s="286">
        <f>IF('3b - EUR - conv.'!AP442=0,0,'3a - EUR - local'!AP442/'3b - EUR - conv.'!AP442)</f>
        <v>0</v>
      </c>
      <c r="AQ442" s="349"/>
    </row>
    <row r="443" spans="1:43" customFormat="1" ht="15.75" outlineLevel="2">
      <c r="A443" s="211" t="str">
        <f>A399&amp;"."&amp;A431&amp;"."&amp;A400&amp;"."&amp;B443</f>
        <v>3.d.1.12</v>
      </c>
      <c r="B443">
        <v>12</v>
      </c>
      <c r="C443" t="str">
        <f>'1-GBP'!C443</f>
        <v/>
      </c>
      <c r="M443" s="286">
        <f>IF('3b - EUR - conv.'!M443=0,0,'3a - EUR - local'!M443/'3b - EUR - conv.'!M443)</f>
        <v>0</v>
      </c>
      <c r="N443" s="286">
        <f>IF('3b - EUR - conv.'!N443=0,0,'3a - EUR - local'!N443/'3b - EUR - conv.'!N443)</f>
        <v>0</v>
      </c>
      <c r="O443" s="286">
        <f>IF('3b - EUR - conv.'!O443=0,0,'3a - EUR - local'!O443/'3b - EUR - conv.'!O443)</f>
        <v>0</v>
      </c>
      <c r="P443" s="286">
        <f>IF('3b - EUR - conv.'!P443=0,0,'3a - EUR - local'!P443/'3b - EUR - conv.'!P443)</f>
        <v>0</v>
      </c>
      <c r="Q443" s="286">
        <f>IF('3b - EUR - conv.'!Q443=0,0,'3a - EUR - local'!Q443/'3b - EUR - conv.'!Q443)</f>
        <v>0</v>
      </c>
      <c r="R443" s="286">
        <f>IF('3b - EUR - conv.'!R443=0,0,'3a - EUR - local'!R443/'3b - EUR - conv.'!R443)</f>
        <v>0</v>
      </c>
      <c r="S443" s="286">
        <f>IF('3b - EUR - conv.'!S443=0,0,'3a - EUR - local'!S443/'3b - EUR - conv.'!S443)</f>
        <v>0</v>
      </c>
      <c r="T443" s="286">
        <f>IF('3b - EUR - conv.'!T443=0,0,'3a - EUR - local'!T443/'3b - EUR - conv.'!T443)</f>
        <v>0</v>
      </c>
      <c r="U443" s="286">
        <f>IF('3b - EUR - conv.'!U443=0,0,'3a - EUR - local'!U443/'3b - EUR - conv.'!U443)</f>
        <v>0</v>
      </c>
      <c r="V443" s="286">
        <f>IF('3b - EUR - conv.'!V443=0,0,'3a - EUR - local'!V443/'3b - EUR - conv.'!V443)</f>
        <v>0</v>
      </c>
      <c r="W443" s="286">
        <f>IF('3b - EUR - conv.'!W443=0,0,'3a - EUR - local'!W443/'3b - EUR - conv.'!W443)</f>
        <v>0</v>
      </c>
      <c r="X443" s="286">
        <f>IF('3b - EUR - conv.'!X443=0,0,'3a - EUR - local'!X443/'3b - EUR - conv.'!X443)</f>
        <v>0</v>
      </c>
      <c r="Y443" s="286">
        <f>IF('3b - EUR - conv.'!Y443=0,0,'3a - EUR - local'!Y443/'3b - EUR - conv.'!Y443)</f>
        <v>0</v>
      </c>
      <c r="Z443" s="286">
        <f>IF('3b - EUR - conv.'!Z443=0,0,'3a - EUR - local'!Z443/'3b - EUR - conv.'!Z443)</f>
        <v>0</v>
      </c>
      <c r="AA443" s="286">
        <f>IF('3b - EUR - conv.'!AA443=0,0,'3a - EUR - local'!AA443/'3b - EUR - conv.'!AA443)</f>
        <v>0</v>
      </c>
      <c r="AB443" s="286">
        <f>IF('3b - EUR - conv.'!AB443=0,0,'3a - EUR - local'!AB443/'3b - EUR - conv.'!AB443)</f>
        <v>0</v>
      </c>
      <c r="AC443" s="286">
        <f>IF('3b - EUR - conv.'!AC443=0,0,'3a - EUR - local'!AC443/'3b - EUR - conv.'!AC443)</f>
        <v>0</v>
      </c>
      <c r="AD443" s="286">
        <f>IF('3b - EUR - conv.'!AD443=0,0,'3a - EUR - local'!AD443/'3b - EUR - conv.'!AD443)</f>
        <v>0</v>
      </c>
      <c r="AE443" s="286">
        <f>IF('3b - EUR - conv.'!AE443=0,0,'3a - EUR - local'!AE443/'3b - EUR - conv.'!AE443)</f>
        <v>0</v>
      </c>
      <c r="AF443" s="286">
        <f>IF('3b - EUR - conv.'!AF443=0,0,'3a - EUR - local'!AF443/'3b - EUR - conv.'!AF443)</f>
        <v>0</v>
      </c>
      <c r="AG443" s="286">
        <f>IF('3b - EUR - conv.'!AG443=0,0,'3a - EUR - local'!AG443/'3b - EUR - conv.'!AG443)</f>
        <v>0</v>
      </c>
      <c r="AH443" s="286">
        <f>IF('3b - EUR - conv.'!AH443=0,0,'3a - EUR - local'!AH443/'3b - EUR - conv.'!AH443)</f>
        <v>0</v>
      </c>
      <c r="AI443" s="286">
        <f>IF('3b - EUR - conv.'!AI443=0,0,'3a - EUR - local'!AI443/'3b - EUR - conv.'!AI443)</f>
        <v>0</v>
      </c>
      <c r="AJ443" s="286">
        <f>IF('3b - EUR - conv.'!AJ443=0,0,'3a - EUR - local'!AJ443/'3b - EUR - conv.'!AJ443)</f>
        <v>0</v>
      </c>
      <c r="AK443" s="286">
        <f>IF('3b - EUR - conv.'!AK443=0,0,'3a - EUR - local'!AK443/'3b - EUR - conv.'!AK443)</f>
        <v>0</v>
      </c>
      <c r="AL443" s="286">
        <f>IF('3b - EUR - conv.'!AL443=0,0,'3a - EUR - local'!AL443/'3b - EUR - conv.'!AL443)</f>
        <v>0</v>
      </c>
      <c r="AM443" s="286">
        <f>IF('3b - EUR - conv.'!AM443=0,0,'3a - EUR - local'!AM443/'3b - EUR - conv.'!AM443)</f>
        <v>0</v>
      </c>
      <c r="AN443" s="286">
        <f>IF('3b - EUR - conv.'!AN443=0,0,'3a - EUR - local'!AN443/'3b - EUR - conv.'!AN443)</f>
        <v>0</v>
      </c>
      <c r="AO443" s="286">
        <f>IF('3b - EUR - conv.'!AO443=0,0,'3a - EUR - local'!AO443/'3b - EUR - conv.'!AO443)</f>
        <v>0</v>
      </c>
      <c r="AP443" s="286">
        <f>IF('3b - EUR - conv.'!AP443=0,0,'3a - EUR - local'!AP443/'3b - EUR - conv.'!AP443)</f>
        <v>0</v>
      </c>
      <c r="AQ443" s="349"/>
    </row>
    <row r="444" spans="1:43" customFormat="1" ht="15.75" outlineLevel="1">
      <c r="A444" s="212"/>
      <c r="B444" s="201">
        <f>B443-COUNTIFS(C432:C443,"")</f>
        <v>5</v>
      </c>
      <c r="C444" s="201" t="s">
        <v>285</v>
      </c>
      <c r="D444" s="201"/>
      <c r="E444" s="201"/>
      <c r="F444" s="201"/>
      <c r="G444" s="201"/>
      <c r="H444" s="201"/>
      <c r="I444" s="201"/>
      <c r="J444" s="201"/>
      <c r="K444" s="201"/>
      <c r="L444" s="201"/>
      <c r="M444" s="280">
        <f>SUM(M432:M443)</f>
        <v>0</v>
      </c>
      <c r="N444" s="280">
        <f t="shared" ref="N444" si="709">SUM(N432:N443)</f>
        <v>0</v>
      </c>
      <c r="O444" s="280">
        <f t="shared" ref="O444" si="710">SUM(O432:O443)</f>
        <v>0</v>
      </c>
      <c r="P444" s="280">
        <f t="shared" ref="P444" si="711">SUM(P432:P443)</f>
        <v>0</v>
      </c>
      <c r="Q444" s="280">
        <f t="shared" ref="Q444" si="712">SUM(Q432:Q443)</f>
        <v>0</v>
      </c>
      <c r="R444" s="280">
        <f t="shared" ref="R444" si="713">SUM(R432:R443)</f>
        <v>0</v>
      </c>
      <c r="S444" s="280">
        <f t="shared" ref="S444" si="714">SUM(S432:S443)</f>
        <v>0</v>
      </c>
      <c r="T444" s="280">
        <f t="shared" ref="T444" si="715">SUM(T432:T443)</f>
        <v>0</v>
      </c>
      <c r="U444" s="280">
        <f t="shared" ref="U444" si="716">SUM(U432:U443)</f>
        <v>0</v>
      </c>
      <c r="V444" s="280">
        <f t="shared" ref="V444" si="717">SUM(V432:V443)</f>
        <v>0</v>
      </c>
      <c r="W444" s="280">
        <f t="shared" ref="W444" si="718">SUM(W432:W443)</f>
        <v>0</v>
      </c>
      <c r="X444" s="280">
        <f t="shared" ref="X444" si="719">SUM(X432:X443)</f>
        <v>0</v>
      </c>
      <c r="Y444" s="280">
        <f t="shared" ref="Y444" si="720">SUM(Y432:Y443)</f>
        <v>0</v>
      </c>
      <c r="Z444" s="280">
        <f t="shared" ref="Z444" si="721">SUM(Z432:Z443)</f>
        <v>0</v>
      </c>
      <c r="AA444" s="280">
        <f t="shared" ref="AA444" si="722">SUM(AA432:AA443)</f>
        <v>0</v>
      </c>
      <c r="AB444" s="280">
        <f t="shared" ref="AB444" si="723">SUM(AB432:AB443)</f>
        <v>0</v>
      </c>
      <c r="AC444" s="280">
        <f t="shared" ref="AC444" si="724">SUM(AC432:AC443)</f>
        <v>0</v>
      </c>
      <c r="AD444" s="280">
        <f t="shared" ref="AD444" si="725">SUM(AD432:AD443)</f>
        <v>0</v>
      </c>
      <c r="AE444" s="280">
        <f t="shared" ref="AE444" si="726">SUM(AE432:AE443)</f>
        <v>0</v>
      </c>
      <c r="AF444" s="280">
        <f t="shared" ref="AF444" si="727">SUM(AF432:AF443)</f>
        <v>0</v>
      </c>
      <c r="AG444" s="280">
        <f t="shared" ref="AG444" si="728">SUM(AG432:AG443)</f>
        <v>0</v>
      </c>
      <c r="AH444" s="280">
        <f t="shared" ref="AH444" si="729">SUM(AH432:AH443)</f>
        <v>0</v>
      </c>
      <c r="AI444" s="280">
        <f t="shared" ref="AI444" si="730">SUM(AI432:AI443)</f>
        <v>0</v>
      </c>
      <c r="AJ444" s="280">
        <f t="shared" ref="AJ444" si="731">SUM(AJ432:AJ443)</f>
        <v>0</v>
      </c>
      <c r="AK444" s="280">
        <f t="shared" ref="AK444" si="732">SUM(AK432:AK443)</f>
        <v>0</v>
      </c>
      <c r="AL444" s="280">
        <f t="shared" ref="AL444" si="733">SUM(AL432:AL443)</f>
        <v>0</v>
      </c>
      <c r="AM444" s="280">
        <f t="shared" ref="AM444" si="734">SUM(AM432:AM443)</f>
        <v>0</v>
      </c>
      <c r="AN444" s="280">
        <f t="shared" ref="AN444" si="735">SUM(AN432:AN443)</f>
        <v>0</v>
      </c>
      <c r="AO444" s="280">
        <f t="shared" ref="AO444" si="736">SUM(AO432:AO443)</f>
        <v>0</v>
      </c>
      <c r="AP444" s="280">
        <f t="shared" ref="AP444" si="737">SUM(AP432:AP443)</f>
        <v>0</v>
      </c>
    </row>
    <row r="445" spans="1:43" customFormat="1" ht="16.149999999999999" outlineLevel="1" thickBot="1">
      <c r="A445" s="213"/>
      <c r="B445" s="202"/>
      <c r="C445" s="202"/>
      <c r="D445" s="202"/>
      <c r="E445" s="202"/>
      <c r="F445" s="202"/>
      <c r="G445" s="202"/>
      <c r="H445" s="202"/>
      <c r="I445" s="202"/>
      <c r="J445" s="202"/>
      <c r="K445" s="202"/>
      <c r="L445" s="202"/>
      <c r="M445" s="313"/>
      <c r="N445" s="313"/>
      <c r="O445" s="313"/>
      <c r="P445" s="313"/>
      <c r="Q445" s="313"/>
      <c r="R445" s="313"/>
      <c r="S445" s="313"/>
      <c r="T445" s="313"/>
      <c r="U445" s="313"/>
      <c r="V445" s="313"/>
      <c r="W445" s="313"/>
      <c r="X445" s="313"/>
      <c r="Y445" s="313"/>
      <c r="Z445" s="313"/>
      <c r="AA445" s="313"/>
      <c r="AB445" s="313"/>
      <c r="AC445" s="313"/>
      <c r="AD445" s="313"/>
      <c r="AE445" s="313"/>
      <c r="AF445" s="313"/>
      <c r="AG445" s="313"/>
      <c r="AH445" s="313"/>
      <c r="AI445" s="313"/>
      <c r="AJ445" s="313"/>
      <c r="AK445" s="313"/>
      <c r="AL445" s="313"/>
      <c r="AM445" s="313"/>
      <c r="AN445" s="313"/>
      <c r="AO445" s="313"/>
      <c r="AP445" s="313"/>
    </row>
    <row r="446" spans="1:43" customFormat="1" ht="16.149999999999999" outlineLevel="1" thickBot="1">
      <c r="A446" s="214" t="s">
        <v>288</v>
      </c>
      <c r="B446" s="203">
        <f>B444+B429+B414</f>
        <v>5</v>
      </c>
      <c r="C446" s="203" t="s">
        <v>289</v>
      </c>
      <c r="D446" s="203"/>
      <c r="E446" s="203"/>
      <c r="F446" s="203"/>
      <c r="G446" s="203" t="str">
        <f>+"Total "&amp;$B399&amp;" "&amp;$B400</f>
        <v>Total Phase 3 Humber Onshore Transportation System</v>
      </c>
      <c r="H446" s="203"/>
      <c r="I446" s="203"/>
      <c r="J446" s="203"/>
      <c r="K446" s="203"/>
      <c r="L446" s="203"/>
      <c r="M446" s="284">
        <f t="shared" ref="M446:AP446" si="738">SUM(M414,M429,M444)</f>
        <v>0</v>
      </c>
      <c r="N446" s="284">
        <f t="shared" si="738"/>
        <v>0</v>
      </c>
      <c r="O446" s="284">
        <f t="shared" si="738"/>
        <v>0</v>
      </c>
      <c r="P446" s="284">
        <f t="shared" si="738"/>
        <v>0</v>
      </c>
      <c r="Q446" s="284">
        <f t="shared" si="738"/>
        <v>0</v>
      </c>
      <c r="R446" s="284">
        <f t="shared" si="738"/>
        <v>0</v>
      </c>
      <c r="S446" s="284">
        <f t="shared" si="738"/>
        <v>0</v>
      </c>
      <c r="T446" s="284">
        <f t="shared" si="738"/>
        <v>0</v>
      </c>
      <c r="U446" s="284">
        <f t="shared" si="738"/>
        <v>0</v>
      </c>
      <c r="V446" s="284">
        <f t="shared" si="738"/>
        <v>0</v>
      </c>
      <c r="W446" s="284">
        <f t="shared" si="738"/>
        <v>0</v>
      </c>
      <c r="X446" s="284">
        <f t="shared" si="738"/>
        <v>0</v>
      </c>
      <c r="Y446" s="284">
        <f t="shared" si="738"/>
        <v>0</v>
      </c>
      <c r="Z446" s="284">
        <f t="shared" si="738"/>
        <v>0</v>
      </c>
      <c r="AA446" s="284">
        <f t="shared" si="738"/>
        <v>0</v>
      </c>
      <c r="AB446" s="284">
        <f t="shared" si="738"/>
        <v>0</v>
      </c>
      <c r="AC446" s="284">
        <f t="shared" si="738"/>
        <v>0</v>
      </c>
      <c r="AD446" s="284">
        <f t="shared" si="738"/>
        <v>0</v>
      </c>
      <c r="AE446" s="284">
        <f t="shared" si="738"/>
        <v>0</v>
      </c>
      <c r="AF446" s="284">
        <f t="shared" si="738"/>
        <v>0</v>
      </c>
      <c r="AG446" s="284">
        <f t="shared" si="738"/>
        <v>0</v>
      </c>
      <c r="AH446" s="284">
        <f t="shared" si="738"/>
        <v>0</v>
      </c>
      <c r="AI446" s="284">
        <f t="shared" si="738"/>
        <v>0</v>
      </c>
      <c r="AJ446" s="284">
        <f t="shared" si="738"/>
        <v>0</v>
      </c>
      <c r="AK446" s="284">
        <f t="shared" si="738"/>
        <v>0</v>
      </c>
      <c r="AL446" s="284">
        <f t="shared" si="738"/>
        <v>0</v>
      </c>
      <c r="AM446" s="284">
        <f t="shared" si="738"/>
        <v>0</v>
      </c>
      <c r="AN446" s="284">
        <f t="shared" si="738"/>
        <v>0</v>
      </c>
      <c r="AO446" s="284">
        <f t="shared" si="738"/>
        <v>0</v>
      </c>
      <c r="AP446" s="284">
        <f t="shared" si="738"/>
        <v>0</v>
      </c>
    </row>
    <row r="447" spans="1:43" customFormat="1" ht="15.75" collapsed="1">
      <c r="A447" s="211"/>
      <c r="M447" s="314"/>
      <c r="N447" s="314"/>
      <c r="O447" s="314"/>
      <c r="P447" s="314"/>
      <c r="Q447" s="314"/>
      <c r="R447" s="314"/>
      <c r="S447" s="314"/>
      <c r="T447" s="314"/>
      <c r="U447" s="314"/>
      <c r="V447" s="314"/>
      <c r="W447" s="314"/>
      <c r="X447" s="314"/>
      <c r="Y447" s="314"/>
      <c r="Z447" s="314"/>
      <c r="AA447" s="314"/>
      <c r="AB447" s="314"/>
      <c r="AC447" s="314"/>
      <c r="AD447" s="314"/>
      <c r="AE447" s="314"/>
      <c r="AF447" s="314"/>
      <c r="AG447" s="314"/>
      <c r="AH447" s="314"/>
      <c r="AI447" s="314"/>
      <c r="AJ447" s="314"/>
      <c r="AK447" s="314"/>
      <c r="AL447" s="314"/>
      <c r="AM447" s="314"/>
      <c r="AN447" s="314"/>
      <c r="AO447" s="314"/>
      <c r="AP447" s="314"/>
    </row>
    <row r="448" spans="1:43" customFormat="1" ht="15.75">
      <c r="A448" s="209" t="str">
        <f>_xlfn.TEXTBEFORE(J448,".")</f>
        <v>3</v>
      </c>
      <c r="B448" s="196" t="str">
        <f>_xlfn.XLOOKUP($A448,Select!$B$4:$B$65,Select!$C$4:$C$65)</f>
        <v>Phase 3</v>
      </c>
      <c r="C448" s="197"/>
      <c r="D448" s="197">
        <f>B463+B478+B493</f>
        <v>6</v>
      </c>
      <c r="E448" s="197" t="s">
        <v>281</v>
      </c>
      <c r="F448" s="197"/>
      <c r="G448" s="197"/>
      <c r="H448" s="197"/>
      <c r="I448" s="197" t="s">
        <v>282</v>
      </c>
      <c r="J448" s="197" t="str">
        <f>Select!$M$13</f>
        <v>3.2</v>
      </c>
      <c r="K448" s="197"/>
      <c r="L448" s="197"/>
      <c r="M448" s="318"/>
      <c r="N448" s="319"/>
      <c r="O448" s="319"/>
      <c r="P448" s="319"/>
      <c r="Q448" s="319"/>
      <c r="R448" s="319"/>
      <c r="S448" s="319"/>
      <c r="T448" s="319"/>
      <c r="U448" s="319"/>
      <c r="V448" s="319"/>
      <c r="W448" s="319"/>
      <c r="X448" s="319"/>
      <c r="Y448" s="319"/>
      <c r="Z448" s="319"/>
      <c r="AA448" s="319"/>
      <c r="AB448" s="319"/>
      <c r="AC448" s="319"/>
      <c r="AD448" s="319"/>
      <c r="AE448" s="319"/>
      <c r="AF448" s="319"/>
      <c r="AG448" s="319"/>
      <c r="AH448" s="319"/>
      <c r="AI448" s="319"/>
      <c r="AJ448" s="319"/>
      <c r="AK448" s="319"/>
      <c r="AL448" s="319"/>
      <c r="AM448" s="319"/>
      <c r="AN448" s="319"/>
      <c r="AO448" s="319"/>
      <c r="AP448" s="319"/>
    </row>
    <row r="449" spans="1:43" customFormat="1" ht="15.75" outlineLevel="1">
      <c r="A449" s="210" t="str">
        <f>_xlfn.TEXTAFTER(J448,".")</f>
        <v>2</v>
      </c>
      <c r="B449" s="199" t="str">
        <f>_xlfn.XLOOKUP($J448,Select!$K$4:$K$65,Select!$F$4:$F$65)</f>
        <v>CS006 &amp; CS007 Storage Systems</v>
      </c>
      <c r="C449" s="199"/>
      <c r="D449" s="199"/>
      <c r="E449" s="199"/>
      <c r="F449" s="199"/>
      <c r="G449" s="199"/>
      <c r="H449" s="199"/>
      <c r="I449" s="199"/>
      <c r="J449" s="199"/>
      <c r="K449" s="199"/>
      <c r="L449" s="199"/>
      <c r="M449" s="320"/>
      <c r="N449" s="320"/>
      <c r="O449" s="320"/>
      <c r="P449" s="320"/>
      <c r="Q449" s="320"/>
      <c r="R449" s="320"/>
      <c r="S449" s="320"/>
      <c r="T449" s="320"/>
      <c r="U449" s="320"/>
      <c r="V449" s="320"/>
      <c r="W449" s="320"/>
      <c r="X449" s="320"/>
      <c r="Y449" s="320"/>
      <c r="Z449" s="320"/>
      <c r="AA449" s="320"/>
      <c r="AB449" s="320"/>
      <c r="AC449" s="320"/>
      <c r="AD449" s="320"/>
      <c r="AE449" s="320"/>
      <c r="AF449" s="320"/>
      <c r="AG449" s="320"/>
      <c r="AH449" s="320"/>
      <c r="AI449" s="320"/>
      <c r="AJ449" s="320"/>
      <c r="AK449" s="320"/>
      <c r="AL449" s="320"/>
      <c r="AM449" s="320"/>
      <c r="AN449" s="320"/>
      <c r="AO449" s="320"/>
      <c r="AP449" s="320"/>
    </row>
    <row r="450" spans="1:43" customFormat="1" ht="15.75" outlineLevel="1">
      <c r="A450" s="220" t="s">
        <v>150</v>
      </c>
      <c r="B450" s="220" t="s">
        <v>283</v>
      </c>
      <c r="C450" s="220" t="s">
        <v>284</v>
      </c>
      <c r="D450" s="220"/>
      <c r="E450" s="220"/>
      <c r="F450" s="220"/>
      <c r="G450" s="220"/>
      <c r="H450" s="220"/>
      <c r="I450" s="220"/>
      <c r="J450" s="220"/>
      <c r="K450" s="220"/>
      <c r="L450" s="220"/>
      <c r="M450" s="315"/>
      <c r="N450" s="315"/>
      <c r="O450" s="315"/>
      <c r="P450" s="315"/>
      <c r="Q450" s="315"/>
      <c r="R450" s="315"/>
      <c r="S450" s="315"/>
      <c r="T450" s="315"/>
      <c r="U450" s="315"/>
      <c r="V450" s="315"/>
      <c r="W450" s="315"/>
      <c r="X450" s="315"/>
      <c r="Y450" s="315"/>
      <c r="Z450" s="315"/>
      <c r="AA450" s="315"/>
      <c r="AB450" s="315"/>
      <c r="AC450" s="315"/>
      <c r="AD450" s="315"/>
      <c r="AE450" s="315"/>
      <c r="AF450" s="315"/>
      <c r="AG450" s="315"/>
      <c r="AH450" s="315"/>
      <c r="AI450" s="315"/>
      <c r="AJ450" s="315"/>
      <c r="AK450" s="315"/>
      <c r="AL450" s="315"/>
      <c r="AM450" s="315"/>
      <c r="AN450" s="315"/>
      <c r="AO450" s="315"/>
      <c r="AP450" s="315"/>
    </row>
    <row r="451" spans="1:43" customFormat="1" ht="15.75" outlineLevel="2">
      <c r="A451" s="211" t="str">
        <f>A448&amp;"."&amp;A450&amp;"."&amp;A449&amp;"."&amp;B451</f>
        <v>3.c.2.1</v>
      </c>
      <c r="B451">
        <v>1</v>
      </c>
      <c r="C451" t="str">
        <f>'1-GBP'!C451</f>
        <v/>
      </c>
      <c r="M451" s="286">
        <f>IF('3b - EUR - conv.'!M451=0,0,'3a - EUR - local'!M451/'3b - EUR - conv.'!M451)</f>
        <v>0</v>
      </c>
      <c r="N451" s="286">
        <f>IF('3b - EUR - conv.'!N451=0,0,'3a - EUR - local'!N451/'3b - EUR - conv.'!N451)</f>
        <v>0</v>
      </c>
      <c r="O451" s="286">
        <f>IF('3b - EUR - conv.'!O451=0,0,'3a - EUR - local'!O451/'3b - EUR - conv.'!O451)</f>
        <v>0</v>
      </c>
      <c r="P451" s="286">
        <f>IF('3b - EUR - conv.'!P451=0,0,'3a - EUR - local'!P451/'3b - EUR - conv.'!P451)</f>
        <v>0</v>
      </c>
      <c r="Q451" s="286">
        <f>IF('3b - EUR - conv.'!Q451=0,0,'3a - EUR - local'!Q451/'3b - EUR - conv.'!Q451)</f>
        <v>0</v>
      </c>
      <c r="R451" s="286">
        <f>IF('3b - EUR - conv.'!R451=0,0,'3a - EUR - local'!R451/'3b - EUR - conv.'!R451)</f>
        <v>0</v>
      </c>
      <c r="S451" s="286">
        <f>IF('3b - EUR - conv.'!S451=0,0,'3a - EUR - local'!S451/'3b - EUR - conv.'!S451)</f>
        <v>0</v>
      </c>
      <c r="T451" s="286">
        <f>IF('3b - EUR - conv.'!T451=0,0,'3a - EUR - local'!T451/'3b - EUR - conv.'!T451)</f>
        <v>0</v>
      </c>
      <c r="U451" s="286">
        <f>IF('3b - EUR - conv.'!U451=0,0,'3a - EUR - local'!U451/'3b - EUR - conv.'!U451)</f>
        <v>0</v>
      </c>
      <c r="V451" s="286">
        <f>IF('3b - EUR - conv.'!V451=0,0,'3a - EUR - local'!V451/'3b - EUR - conv.'!V451)</f>
        <v>0</v>
      </c>
      <c r="W451" s="286">
        <f>IF('3b - EUR - conv.'!W451=0,0,'3a - EUR - local'!W451/'3b - EUR - conv.'!W451)</f>
        <v>0</v>
      </c>
      <c r="X451" s="286">
        <f>IF('3b - EUR - conv.'!X451=0,0,'3a - EUR - local'!X451/'3b - EUR - conv.'!X451)</f>
        <v>0</v>
      </c>
      <c r="Y451" s="286">
        <f>IF('3b - EUR - conv.'!Y451=0,0,'3a - EUR - local'!Y451/'3b - EUR - conv.'!Y451)</f>
        <v>0</v>
      </c>
      <c r="Z451" s="286">
        <f>IF('3b - EUR - conv.'!Z451=0,0,'3a - EUR - local'!Z451/'3b - EUR - conv.'!Z451)</f>
        <v>0</v>
      </c>
      <c r="AA451" s="286">
        <f>IF('3b - EUR - conv.'!AA451=0,0,'3a - EUR - local'!AA451/'3b - EUR - conv.'!AA451)</f>
        <v>0</v>
      </c>
      <c r="AB451" s="286">
        <f>IF('3b - EUR - conv.'!AB451=0,0,'3a - EUR - local'!AB451/'3b - EUR - conv.'!AB451)</f>
        <v>0</v>
      </c>
      <c r="AC451" s="286">
        <f>IF('3b - EUR - conv.'!AC451=0,0,'3a - EUR - local'!AC451/'3b - EUR - conv.'!AC451)</f>
        <v>0</v>
      </c>
      <c r="AD451" s="286">
        <f>IF('3b - EUR - conv.'!AD451=0,0,'3a - EUR - local'!AD451/'3b - EUR - conv.'!AD451)</f>
        <v>0</v>
      </c>
      <c r="AE451" s="286">
        <f>IF('3b - EUR - conv.'!AE451=0,0,'3a - EUR - local'!AE451/'3b - EUR - conv.'!AE451)</f>
        <v>0</v>
      </c>
      <c r="AF451" s="286">
        <f>IF('3b - EUR - conv.'!AF451=0,0,'3a - EUR - local'!AF451/'3b - EUR - conv.'!AF451)</f>
        <v>0</v>
      </c>
      <c r="AG451" s="286">
        <f>IF('3b - EUR - conv.'!AG451=0,0,'3a - EUR - local'!AG451/'3b - EUR - conv.'!AG451)</f>
        <v>0</v>
      </c>
      <c r="AH451" s="286">
        <f>IF('3b - EUR - conv.'!AH451=0,0,'3a - EUR - local'!AH451/'3b - EUR - conv.'!AH451)</f>
        <v>0</v>
      </c>
      <c r="AI451" s="286">
        <f>IF('3b - EUR - conv.'!AI451=0,0,'3a - EUR - local'!AI451/'3b - EUR - conv.'!AI451)</f>
        <v>0</v>
      </c>
      <c r="AJ451" s="286">
        <f>IF('3b - EUR - conv.'!AJ451=0,0,'3a - EUR - local'!AJ451/'3b - EUR - conv.'!AJ451)</f>
        <v>0</v>
      </c>
      <c r="AK451" s="286">
        <f>IF('3b - EUR - conv.'!AK451=0,0,'3a - EUR - local'!AK451/'3b - EUR - conv.'!AK451)</f>
        <v>0</v>
      </c>
      <c r="AL451" s="286">
        <f>IF('3b - EUR - conv.'!AL451=0,0,'3a - EUR - local'!AL451/'3b - EUR - conv.'!AL451)</f>
        <v>0</v>
      </c>
      <c r="AM451" s="286">
        <f>IF('3b - EUR - conv.'!AM451=0,0,'3a - EUR - local'!AM451/'3b - EUR - conv.'!AM451)</f>
        <v>0</v>
      </c>
      <c r="AN451" s="286">
        <f>IF('3b - EUR - conv.'!AN451=0,0,'3a - EUR - local'!AN451/'3b - EUR - conv.'!AN451)</f>
        <v>0</v>
      </c>
      <c r="AO451" s="286">
        <f>IF('3b - EUR - conv.'!AO451=0,0,'3a - EUR - local'!AO451/'3b - EUR - conv.'!AO451)</f>
        <v>0</v>
      </c>
      <c r="AP451" s="286">
        <f>IF('3b - EUR - conv.'!AP451=0,0,'3a - EUR - local'!AP451/'3b - EUR - conv.'!AP451)</f>
        <v>0</v>
      </c>
      <c r="AQ451" s="349"/>
    </row>
    <row r="452" spans="1:43" customFormat="1" ht="15.75" outlineLevel="2">
      <c r="A452" s="211" t="str">
        <f>A448&amp;"."&amp;A450&amp;"."&amp;A449&amp;"."&amp;B452</f>
        <v>3.c.2.2</v>
      </c>
      <c r="B452">
        <v>2</v>
      </c>
      <c r="C452" t="str">
        <f>'1-GBP'!C452</f>
        <v/>
      </c>
      <c r="M452" s="286">
        <f>IF('3b - EUR - conv.'!M452=0,0,'3a - EUR - local'!M452/'3b - EUR - conv.'!M452)</f>
        <v>0</v>
      </c>
      <c r="N452" s="286">
        <f>IF('3b - EUR - conv.'!N452=0,0,'3a - EUR - local'!N452/'3b - EUR - conv.'!N452)</f>
        <v>0</v>
      </c>
      <c r="O452" s="286">
        <f>IF('3b - EUR - conv.'!O452=0,0,'3a - EUR - local'!O452/'3b - EUR - conv.'!O452)</f>
        <v>0</v>
      </c>
      <c r="P452" s="286">
        <f>IF('3b - EUR - conv.'!P452=0,0,'3a - EUR - local'!P452/'3b - EUR - conv.'!P452)</f>
        <v>0</v>
      </c>
      <c r="Q452" s="286">
        <f>IF('3b - EUR - conv.'!Q452=0,0,'3a - EUR - local'!Q452/'3b - EUR - conv.'!Q452)</f>
        <v>0</v>
      </c>
      <c r="R452" s="286">
        <f>IF('3b - EUR - conv.'!R452=0,0,'3a - EUR - local'!R452/'3b - EUR - conv.'!R452)</f>
        <v>0</v>
      </c>
      <c r="S452" s="286">
        <f>IF('3b - EUR - conv.'!S452=0,0,'3a - EUR - local'!S452/'3b - EUR - conv.'!S452)</f>
        <v>0</v>
      </c>
      <c r="T452" s="286">
        <f>IF('3b - EUR - conv.'!T452=0,0,'3a - EUR - local'!T452/'3b - EUR - conv.'!T452)</f>
        <v>0</v>
      </c>
      <c r="U452" s="286">
        <f>IF('3b - EUR - conv.'!U452=0,0,'3a - EUR - local'!U452/'3b - EUR - conv.'!U452)</f>
        <v>0</v>
      </c>
      <c r="V452" s="286">
        <f>IF('3b - EUR - conv.'!V452=0,0,'3a - EUR - local'!V452/'3b - EUR - conv.'!V452)</f>
        <v>0</v>
      </c>
      <c r="W452" s="286">
        <f>IF('3b - EUR - conv.'!W452=0,0,'3a - EUR - local'!W452/'3b - EUR - conv.'!W452)</f>
        <v>0</v>
      </c>
      <c r="X452" s="286">
        <f>IF('3b - EUR - conv.'!X452=0,0,'3a - EUR - local'!X452/'3b - EUR - conv.'!X452)</f>
        <v>0</v>
      </c>
      <c r="Y452" s="286">
        <f>IF('3b - EUR - conv.'!Y452=0,0,'3a - EUR - local'!Y452/'3b - EUR - conv.'!Y452)</f>
        <v>0</v>
      </c>
      <c r="Z452" s="286">
        <f>IF('3b - EUR - conv.'!Z452=0,0,'3a - EUR - local'!Z452/'3b - EUR - conv.'!Z452)</f>
        <v>0</v>
      </c>
      <c r="AA452" s="286">
        <f>IF('3b - EUR - conv.'!AA452=0,0,'3a - EUR - local'!AA452/'3b - EUR - conv.'!AA452)</f>
        <v>0</v>
      </c>
      <c r="AB452" s="286">
        <f>IF('3b - EUR - conv.'!AB452=0,0,'3a - EUR - local'!AB452/'3b - EUR - conv.'!AB452)</f>
        <v>0</v>
      </c>
      <c r="AC452" s="286">
        <f>IF('3b - EUR - conv.'!AC452=0,0,'3a - EUR - local'!AC452/'3b - EUR - conv.'!AC452)</f>
        <v>0</v>
      </c>
      <c r="AD452" s="286">
        <f>IF('3b - EUR - conv.'!AD452=0,0,'3a - EUR - local'!AD452/'3b - EUR - conv.'!AD452)</f>
        <v>0</v>
      </c>
      <c r="AE452" s="286">
        <f>IF('3b - EUR - conv.'!AE452=0,0,'3a - EUR - local'!AE452/'3b - EUR - conv.'!AE452)</f>
        <v>0</v>
      </c>
      <c r="AF452" s="286">
        <f>IF('3b - EUR - conv.'!AF452=0,0,'3a - EUR - local'!AF452/'3b - EUR - conv.'!AF452)</f>
        <v>0</v>
      </c>
      <c r="AG452" s="286">
        <f>IF('3b - EUR - conv.'!AG452=0,0,'3a - EUR - local'!AG452/'3b - EUR - conv.'!AG452)</f>
        <v>0</v>
      </c>
      <c r="AH452" s="286">
        <f>IF('3b - EUR - conv.'!AH452=0,0,'3a - EUR - local'!AH452/'3b - EUR - conv.'!AH452)</f>
        <v>0</v>
      </c>
      <c r="AI452" s="286">
        <f>IF('3b - EUR - conv.'!AI452=0,0,'3a - EUR - local'!AI452/'3b - EUR - conv.'!AI452)</f>
        <v>0</v>
      </c>
      <c r="AJ452" s="286">
        <f>IF('3b - EUR - conv.'!AJ452=0,0,'3a - EUR - local'!AJ452/'3b - EUR - conv.'!AJ452)</f>
        <v>0</v>
      </c>
      <c r="AK452" s="286">
        <f>IF('3b - EUR - conv.'!AK452=0,0,'3a - EUR - local'!AK452/'3b - EUR - conv.'!AK452)</f>
        <v>0</v>
      </c>
      <c r="AL452" s="286">
        <f>IF('3b - EUR - conv.'!AL452=0,0,'3a - EUR - local'!AL452/'3b - EUR - conv.'!AL452)</f>
        <v>0</v>
      </c>
      <c r="AM452" s="286">
        <f>IF('3b - EUR - conv.'!AM452=0,0,'3a - EUR - local'!AM452/'3b - EUR - conv.'!AM452)</f>
        <v>0</v>
      </c>
      <c r="AN452" s="286">
        <f>IF('3b - EUR - conv.'!AN452=0,0,'3a - EUR - local'!AN452/'3b - EUR - conv.'!AN452)</f>
        <v>0</v>
      </c>
      <c r="AO452" s="286">
        <f>IF('3b - EUR - conv.'!AO452=0,0,'3a - EUR - local'!AO452/'3b - EUR - conv.'!AO452)</f>
        <v>0</v>
      </c>
      <c r="AP452" s="286">
        <f>IF('3b - EUR - conv.'!AP452=0,0,'3a - EUR - local'!AP452/'3b - EUR - conv.'!AP452)</f>
        <v>0</v>
      </c>
      <c r="AQ452" s="349"/>
    </row>
    <row r="453" spans="1:43" customFormat="1" ht="15.75" outlineLevel="2">
      <c r="A453" s="211" t="str">
        <f>A448&amp;"."&amp;A450&amp;"."&amp;A449&amp;"."&amp;B453</f>
        <v>3.c.2.3</v>
      </c>
      <c r="B453">
        <v>3</v>
      </c>
      <c r="C453" t="str">
        <f>'1-GBP'!C453</f>
        <v/>
      </c>
      <c r="M453" s="286">
        <f>IF('3b - EUR - conv.'!M453=0,0,'3a - EUR - local'!M453/'3b - EUR - conv.'!M453)</f>
        <v>0</v>
      </c>
      <c r="N453" s="286">
        <f>IF('3b - EUR - conv.'!N453=0,0,'3a - EUR - local'!N453/'3b - EUR - conv.'!N453)</f>
        <v>0</v>
      </c>
      <c r="O453" s="286">
        <f>IF('3b - EUR - conv.'!O453=0,0,'3a - EUR - local'!O453/'3b - EUR - conv.'!O453)</f>
        <v>0</v>
      </c>
      <c r="P453" s="286">
        <f>IF('3b - EUR - conv.'!P453=0,0,'3a - EUR - local'!P453/'3b - EUR - conv.'!P453)</f>
        <v>0</v>
      </c>
      <c r="Q453" s="286">
        <f>IF('3b - EUR - conv.'!Q453=0,0,'3a - EUR - local'!Q453/'3b - EUR - conv.'!Q453)</f>
        <v>0</v>
      </c>
      <c r="R453" s="286">
        <f>IF('3b - EUR - conv.'!R453=0,0,'3a - EUR - local'!R453/'3b - EUR - conv.'!R453)</f>
        <v>0</v>
      </c>
      <c r="S453" s="286">
        <f>IF('3b - EUR - conv.'!S453=0,0,'3a - EUR - local'!S453/'3b - EUR - conv.'!S453)</f>
        <v>0</v>
      </c>
      <c r="T453" s="286">
        <f>IF('3b - EUR - conv.'!T453=0,0,'3a - EUR - local'!T453/'3b - EUR - conv.'!T453)</f>
        <v>0</v>
      </c>
      <c r="U453" s="286">
        <f>IF('3b - EUR - conv.'!U453=0,0,'3a - EUR - local'!U453/'3b - EUR - conv.'!U453)</f>
        <v>0</v>
      </c>
      <c r="V453" s="286">
        <f>IF('3b - EUR - conv.'!V453=0,0,'3a - EUR - local'!V453/'3b - EUR - conv.'!V453)</f>
        <v>0</v>
      </c>
      <c r="W453" s="286">
        <f>IF('3b - EUR - conv.'!W453=0,0,'3a - EUR - local'!W453/'3b - EUR - conv.'!W453)</f>
        <v>0</v>
      </c>
      <c r="X453" s="286">
        <f>IF('3b - EUR - conv.'!X453=0,0,'3a - EUR - local'!X453/'3b - EUR - conv.'!X453)</f>
        <v>0</v>
      </c>
      <c r="Y453" s="286">
        <f>IF('3b - EUR - conv.'!Y453=0,0,'3a - EUR - local'!Y453/'3b - EUR - conv.'!Y453)</f>
        <v>0</v>
      </c>
      <c r="Z453" s="286">
        <f>IF('3b - EUR - conv.'!Z453=0,0,'3a - EUR - local'!Z453/'3b - EUR - conv.'!Z453)</f>
        <v>0</v>
      </c>
      <c r="AA453" s="286">
        <f>IF('3b - EUR - conv.'!AA453=0,0,'3a - EUR - local'!AA453/'3b - EUR - conv.'!AA453)</f>
        <v>0</v>
      </c>
      <c r="AB453" s="286">
        <f>IF('3b - EUR - conv.'!AB453=0,0,'3a - EUR - local'!AB453/'3b - EUR - conv.'!AB453)</f>
        <v>0</v>
      </c>
      <c r="AC453" s="286">
        <f>IF('3b - EUR - conv.'!AC453=0,0,'3a - EUR - local'!AC453/'3b - EUR - conv.'!AC453)</f>
        <v>0</v>
      </c>
      <c r="AD453" s="286">
        <f>IF('3b - EUR - conv.'!AD453=0,0,'3a - EUR - local'!AD453/'3b - EUR - conv.'!AD453)</f>
        <v>0</v>
      </c>
      <c r="AE453" s="286">
        <f>IF('3b - EUR - conv.'!AE453=0,0,'3a - EUR - local'!AE453/'3b - EUR - conv.'!AE453)</f>
        <v>0</v>
      </c>
      <c r="AF453" s="286">
        <f>IF('3b - EUR - conv.'!AF453=0,0,'3a - EUR - local'!AF453/'3b - EUR - conv.'!AF453)</f>
        <v>0</v>
      </c>
      <c r="AG453" s="286">
        <f>IF('3b - EUR - conv.'!AG453=0,0,'3a - EUR - local'!AG453/'3b - EUR - conv.'!AG453)</f>
        <v>0</v>
      </c>
      <c r="AH453" s="286">
        <f>IF('3b - EUR - conv.'!AH453=0,0,'3a - EUR - local'!AH453/'3b - EUR - conv.'!AH453)</f>
        <v>0</v>
      </c>
      <c r="AI453" s="286">
        <f>IF('3b - EUR - conv.'!AI453=0,0,'3a - EUR - local'!AI453/'3b - EUR - conv.'!AI453)</f>
        <v>0</v>
      </c>
      <c r="AJ453" s="286">
        <f>IF('3b - EUR - conv.'!AJ453=0,0,'3a - EUR - local'!AJ453/'3b - EUR - conv.'!AJ453)</f>
        <v>0</v>
      </c>
      <c r="AK453" s="286">
        <f>IF('3b - EUR - conv.'!AK453=0,0,'3a - EUR - local'!AK453/'3b - EUR - conv.'!AK453)</f>
        <v>0</v>
      </c>
      <c r="AL453" s="286">
        <f>IF('3b - EUR - conv.'!AL453=0,0,'3a - EUR - local'!AL453/'3b - EUR - conv.'!AL453)</f>
        <v>0</v>
      </c>
      <c r="AM453" s="286">
        <f>IF('3b - EUR - conv.'!AM453=0,0,'3a - EUR - local'!AM453/'3b - EUR - conv.'!AM453)</f>
        <v>0</v>
      </c>
      <c r="AN453" s="286">
        <f>IF('3b - EUR - conv.'!AN453=0,0,'3a - EUR - local'!AN453/'3b - EUR - conv.'!AN453)</f>
        <v>0</v>
      </c>
      <c r="AO453" s="286">
        <f>IF('3b - EUR - conv.'!AO453=0,0,'3a - EUR - local'!AO453/'3b - EUR - conv.'!AO453)</f>
        <v>0</v>
      </c>
      <c r="AP453" s="286">
        <f>IF('3b - EUR - conv.'!AP453=0,0,'3a - EUR - local'!AP453/'3b - EUR - conv.'!AP453)</f>
        <v>0</v>
      </c>
      <c r="AQ453" s="349"/>
    </row>
    <row r="454" spans="1:43" customFormat="1" ht="15.75" outlineLevel="2">
      <c r="A454" s="211" t="str">
        <f>A448&amp;"."&amp;A450&amp;"."&amp;A449&amp;"."&amp;B454</f>
        <v>3.c.2.4</v>
      </c>
      <c r="B454">
        <v>4</v>
      </c>
      <c r="C454" t="str">
        <f>'1-GBP'!C454</f>
        <v/>
      </c>
      <c r="M454" s="286">
        <f>IF('3b - EUR - conv.'!M454=0,0,'3a - EUR - local'!M454/'3b - EUR - conv.'!M454)</f>
        <v>0</v>
      </c>
      <c r="N454" s="286">
        <f>IF('3b - EUR - conv.'!N454=0,0,'3a - EUR - local'!N454/'3b - EUR - conv.'!N454)</f>
        <v>0</v>
      </c>
      <c r="O454" s="286">
        <f>IF('3b - EUR - conv.'!O454=0,0,'3a - EUR - local'!O454/'3b - EUR - conv.'!O454)</f>
        <v>0</v>
      </c>
      <c r="P454" s="286">
        <f>IF('3b - EUR - conv.'!P454=0,0,'3a - EUR - local'!P454/'3b - EUR - conv.'!P454)</f>
        <v>0</v>
      </c>
      <c r="Q454" s="286">
        <f>IF('3b - EUR - conv.'!Q454=0,0,'3a - EUR - local'!Q454/'3b - EUR - conv.'!Q454)</f>
        <v>0</v>
      </c>
      <c r="R454" s="286">
        <f>IF('3b - EUR - conv.'!R454=0,0,'3a - EUR - local'!R454/'3b - EUR - conv.'!R454)</f>
        <v>0</v>
      </c>
      <c r="S454" s="286">
        <f>IF('3b - EUR - conv.'!S454=0,0,'3a - EUR - local'!S454/'3b - EUR - conv.'!S454)</f>
        <v>0</v>
      </c>
      <c r="T454" s="286">
        <f>IF('3b - EUR - conv.'!T454=0,0,'3a - EUR - local'!T454/'3b - EUR - conv.'!T454)</f>
        <v>0</v>
      </c>
      <c r="U454" s="286">
        <f>IF('3b - EUR - conv.'!U454=0,0,'3a - EUR - local'!U454/'3b - EUR - conv.'!U454)</f>
        <v>0</v>
      </c>
      <c r="V454" s="286">
        <f>IF('3b - EUR - conv.'!V454=0,0,'3a - EUR - local'!V454/'3b - EUR - conv.'!V454)</f>
        <v>0</v>
      </c>
      <c r="W454" s="286">
        <f>IF('3b - EUR - conv.'!W454=0,0,'3a - EUR - local'!W454/'3b - EUR - conv.'!W454)</f>
        <v>0</v>
      </c>
      <c r="X454" s="286">
        <f>IF('3b - EUR - conv.'!X454=0,0,'3a - EUR - local'!X454/'3b - EUR - conv.'!X454)</f>
        <v>0</v>
      </c>
      <c r="Y454" s="286">
        <f>IF('3b - EUR - conv.'!Y454=0,0,'3a - EUR - local'!Y454/'3b - EUR - conv.'!Y454)</f>
        <v>0</v>
      </c>
      <c r="Z454" s="286">
        <f>IF('3b - EUR - conv.'!Z454=0,0,'3a - EUR - local'!Z454/'3b - EUR - conv.'!Z454)</f>
        <v>0</v>
      </c>
      <c r="AA454" s="286">
        <f>IF('3b - EUR - conv.'!AA454=0,0,'3a - EUR - local'!AA454/'3b - EUR - conv.'!AA454)</f>
        <v>0</v>
      </c>
      <c r="AB454" s="286">
        <f>IF('3b - EUR - conv.'!AB454=0,0,'3a - EUR - local'!AB454/'3b - EUR - conv.'!AB454)</f>
        <v>0</v>
      </c>
      <c r="AC454" s="286">
        <f>IF('3b - EUR - conv.'!AC454=0,0,'3a - EUR - local'!AC454/'3b - EUR - conv.'!AC454)</f>
        <v>0</v>
      </c>
      <c r="AD454" s="286">
        <f>IF('3b - EUR - conv.'!AD454=0,0,'3a - EUR - local'!AD454/'3b - EUR - conv.'!AD454)</f>
        <v>0</v>
      </c>
      <c r="AE454" s="286">
        <f>IF('3b - EUR - conv.'!AE454=0,0,'3a - EUR - local'!AE454/'3b - EUR - conv.'!AE454)</f>
        <v>0</v>
      </c>
      <c r="AF454" s="286">
        <f>IF('3b - EUR - conv.'!AF454=0,0,'3a - EUR - local'!AF454/'3b - EUR - conv.'!AF454)</f>
        <v>0</v>
      </c>
      <c r="AG454" s="286">
        <f>IF('3b - EUR - conv.'!AG454=0,0,'3a - EUR - local'!AG454/'3b - EUR - conv.'!AG454)</f>
        <v>0</v>
      </c>
      <c r="AH454" s="286">
        <f>IF('3b - EUR - conv.'!AH454=0,0,'3a - EUR - local'!AH454/'3b - EUR - conv.'!AH454)</f>
        <v>0</v>
      </c>
      <c r="AI454" s="286">
        <f>IF('3b - EUR - conv.'!AI454=0,0,'3a - EUR - local'!AI454/'3b - EUR - conv.'!AI454)</f>
        <v>0</v>
      </c>
      <c r="AJ454" s="286">
        <f>IF('3b - EUR - conv.'!AJ454=0,0,'3a - EUR - local'!AJ454/'3b - EUR - conv.'!AJ454)</f>
        <v>0</v>
      </c>
      <c r="AK454" s="286">
        <f>IF('3b - EUR - conv.'!AK454=0,0,'3a - EUR - local'!AK454/'3b - EUR - conv.'!AK454)</f>
        <v>0</v>
      </c>
      <c r="AL454" s="286">
        <f>IF('3b - EUR - conv.'!AL454=0,0,'3a - EUR - local'!AL454/'3b - EUR - conv.'!AL454)</f>
        <v>0</v>
      </c>
      <c r="AM454" s="286">
        <f>IF('3b - EUR - conv.'!AM454=0,0,'3a - EUR - local'!AM454/'3b - EUR - conv.'!AM454)</f>
        <v>0</v>
      </c>
      <c r="AN454" s="286">
        <f>IF('3b - EUR - conv.'!AN454=0,0,'3a - EUR - local'!AN454/'3b - EUR - conv.'!AN454)</f>
        <v>0</v>
      </c>
      <c r="AO454" s="286">
        <f>IF('3b - EUR - conv.'!AO454=0,0,'3a - EUR - local'!AO454/'3b - EUR - conv.'!AO454)</f>
        <v>0</v>
      </c>
      <c r="AP454" s="286">
        <f>IF('3b - EUR - conv.'!AP454=0,0,'3a - EUR - local'!AP454/'3b - EUR - conv.'!AP454)</f>
        <v>0</v>
      </c>
      <c r="AQ454" s="349"/>
    </row>
    <row r="455" spans="1:43" customFormat="1" ht="15.75" outlineLevel="2">
      <c r="A455" s="211" t="str">
        <f>A448&amp;"."&amp;A450&amp;"."&amp;A449&amp;"."&amp;B455</f>
        <v>3.c.2.5</v>
      </c>
      <c r="B455">
        <v>5</v>
      </c>
      <c r="C455" t="str">
        <f>'1-GBP'!C455</f>
        <v/>
      </c>
      <c r="M455" s="286">
        <f>IF('3b - EUR - conv.'!M455=0,0,'3a - EUR - local'!M455/'3b - EUR - conv.'!M455)</f>
        <v>0</v>
      </c>
      <c r="N455" s="286">
        <f>IF('3b - EUR - conv.'!N455=0,0,'3a - EUR - local'!N455/'3b - EUR - conv.'!N455)</f>
        <v>0</v>
      </c>
      <c r="O455" s="286">
        <f>IF('3b - EUR - conv.'!O455=0,0,'3a - EUR - local'!O455/'3b - EUR - conv.'!O455)</f>
        <v>0</v>
      </c>
      <c r="P455" s="286">
        <f>IF('3b - EUR - conv.'!P455=0,0,'3a - EUR - local'!P455/'3b - EUR - conv.'!P455)</f>
        <v>0</v>
      </c>
      <c r="Q455" s="286">
        <f>IF('3b - EUR - conv.'!Q455=0,0,'3a - EUR - local'!Q455/'3b - EUR - conv.'!Q455)</f>
        <v>0</v>
      </c>
      <c r="R455" s="286">
        <f>IF('3b - EUR - conv.'!R455=0,0,'3a - EUR - local'!R455/'3b - EUR - conv.'!R455)</f>
        <v>0</v>
      </c>
      <c r="S455" s="286">
        <f>IF('3b - EUR - conv.'!S455=0,0,'3a - EUR - local'!S455/'3b - EUR - conv.'!S455)</f>
        <v>0</v>
      </c>
      <c r="T455" s="286">
        <f>IF('3b - EUR - conv.'!T455=0,0,'3a - EUR - local'!T455/'3b - EUR - conv.'!T455)</f>
        <v>0</v>
      </c>
      <c r="U455" s="286">
        <f>IF('3b - EUR - conv.'!U455=0,0,'3a - EUR - local'!U455/'3b - EUR - conv.'!U455)</f>
        <v>0</v>
      </c>
      <c r="V455" s="286">
        <f>IF('3b - EUR - conv.'!V455=0,0,'3a - EUR - local'!V455/'3b - EUR - conv.'!V455)</f>
        <v>0</v>
      </c>
      <c r="W455" s="286">
        <f>IF('3b - EUR - conv.'!W455=0,0,'3a - EUR - local'!W455/'3b - EUR - conv.'!W455)</f>
        <v>0</v>
      </c>
      <c r="X455" s="286">
        <f>IF('3b - EUR - conv.'!X455=0,0,'3a - EUR - local'!X455/'3b - EUR - conv.'!X455)</f>
        <v>0</v>
      </c>
      <c r="Y455" s="286">
        <f>IF('3b - EUR - conv.'!Y455=0,0,'3a - EUR - local'!Y455/'3b - EUR - conv.'!Y455)</f>
        <v>0</v>
      </c>
      <c r="Z455" s="286">
        <f>IF('3b - EUR - conv.'!Z455=0,0,'3a - EUR - local'!Z455/'3b - EUR - conv.'!Z455)</f>
        <v>0</v>
      </c>
      <c r="AA455" s="286">
        <f>IF('3b - EUR - conv.'!AA455=0,0,'3a - EUR - local'!AA455/'3b - EUR - conv.'!AA455)</f>
        <v>0</v>
      </c>
      <c r="AB455" s="286">
        <f>IF('3b - EUR - conv.'!AB455=0,0,'3a - EUR - local'!AB455/'3b - EUR - conv.'!AB455)</f>
        <v>0</v>
      </c>
      <c r="AC455" s="286">
        <f>IF('3b - EUR - conv.'!AC455=0,0,'3a - EUR - local'!AC455/'3b - EUR - conv.'!AC455)</f>
        <v>0</v>
      </c>
      <c r="AD455" s="286">
        <f>IF('3b - EUR - conv.'!AD455=0,0,'3a - EUR - local'!AD455/'3b - EUR - conv.'!AD455)</f>
        <v>0</v>
      </c>
      <c r="AE455" s="286">
        <f>IF('3b - EUR - conv.'!AE455=0,0,'3a - EUR - local'!AE455/'3b - EUR - conv.'!AE455)</f>
        <v>0</v>
      </c>
      <c r="AF455" s="286">
        <f>IF('3b - EUR - conv.'!AF455=0,0,'3a - EUR - local'!AF455/'3b - EUR - conv.'!AF455)</f>
        <v>0</v>
      </c>
      <c r="AG455" s="286">
        <f>IF('3b - EUR - conv.'!AG455=0,0,'3a - EUR - local'!AG455/'3b - EUR - conv.'!AG455)</f>
        <v>0</v>
      </c>
      <c r="AH455" s="286">
        <f>IF('3b - EUR - conv.'!AH455=0,0,'3a - EUR - local'!AH455/'3b - EUR - conv.'!AH455)</f>
        <v>0</v>
      </c>
      <c r="AI455" s="286">
        <f>IF('3b - EUR - conv.'!AI455=0,0,'3a - EUR - local'!AI455/'3b - EUR - conv.'!AI455)</f>
        <v>0</v>
      </c>
      <c r="AJ455" s="286">
        <f>IF('3b - EUR - conv.'!AJ455=0,0,'3a - EUR - local'!AJ455/'3b - EUR - conv.'!AJ455)</f>
        <v>0</v>
      </c>
      <c r="AK455" s="286">
        <f>IF('3b - EUR - conv.'!AK455=0,0,'3a - EUR - local'!AK455/'3b - EUR - conv.'!AK455)</f>
        <v>0</v>
      </c>
      <c r="AL455" s="286">
        <f>IF('3b - EUR - conv.'!AL455=0,0,'3a - EUR - local'!AL455/'3b - EUR - conv.'!AL455)</f>
        <v>0</v>
      </c>
      <c r="AM455" s="286">
        <f>IF('3b - EUR - conv.'!AM455=0,0,'3a - EUR - local'!AM455/'3b - EUR - conv.'!AM455)</f>
        <v>0</v>
      </c>
      <c r="AN455" s="286">
        <f>IF('3b - EUR - conv.'!AN455=0,0,'3a - EUR - local'!AN455/'3b - EUR - conv.'!AN455)</f>
        <v>0</v>
      </c>
      <c r="AO455" s="286">
        <f>IF('3b - EUR - conv.'!AO455=0,0,'3a - EUR - local'!AO455/'3b - EUR - conv.'!AO455)</f>
        <v>0</v>
      </c>
      <c r="AP455" s="286">
        <f>IF('3b - EUR - conv.'!AP455=0,0,'3a - EUR - local'!AP455/'3b - EUR - conv.'!AP455)</f>
        <v>0</v>
      </c>
      <c r="AQ455" s="349"/>
    </row>
    <row r="456" spans="1:43" customFormat="1" ht="15.75" outlineLevel="2">
      <c r="A456" s="211" t="str">
        <f>A448&amp;"."&amp;A450&amp;"."&amp;A449&amp;"."&amp;B456</f>
        <v>3.c.2.6</v>
      </c>
      <c r="B456">
        <v>6</v>
      </c>
      <c r="C456" t="str">
        <f>'1-GBP'!C456</f>
        <v/>
      </c>
      <c r="M456" s="286">
        <f>IF('3b - EUR - conv.'!M456=0,0,'3a - EUR - local'!M456/'3b - EUR - conv.'!M456)</f>
        <v>0</v>
      </c>
      <c r="N456" s="286">
        <f>IF('3b - EUR - conv.'!N456=0,0,'3a - EUR - local'!N456/'3b - EUR - conv.'!N456)</f>
        <v>0</v>
      </c>
      <c r="O456" s="286">
        <f>IF('3b - EUR - conv.'!O456=0,0,'3a - EUR - local'!O456/'3b - EUR - conv.'!O456)</f>
        <v>0</v>
      </c>
      <c r="P456" s="286">
        <f>IF('3b - EUR - conv.'!P456=0,0,'3a - EUR - local'!P456/'3b - EUR - conv.'!P456)</f>
        <v>0</v>
      </c>
      <c r="Q456" s="286">
        <f>IF('3b - EUR - conv.'!Q456=0,0,'3a - EUR - local'!Q456/'3b - EUR - conv.'!Q456)</f>
        <v>0</v>
      </c>
      <c r="R456" s="286">
        <f>IF('3b - EUR - conv.'!R456=0,0,'3a - EUR - local'!R456/'3b - EUR - conv.'!R456)</f>
        <v>0</v>
      </c>
      <c r="S456" s="286">
        <f>IF('3b - EUR - conv.'!S456=0,0,'3a - EUR - local'!S456/'3b - EUR - conv.'!S456)</f>
        <v>0</v>
      </c>
      <c r="T456" s="286">
        <f>IF('3b - EUR - conv.'!T456=0,0,'3a - EUR - local'!T456/'3b - EUR - conv.'!T456)</f>
        <v>0</v>
      </c>
      <c r="U456" s="286">
        <f>IF('3b - EUR - conv.'!U456=0,0,'3a - EUR - local'!U456/'3b - EUR - conv.'!U456)</f>
        <v>0</v>
      </c>
      <c r="V456" s="286">
        <f>IF('3b - EUR - conv.'!V456=0,0,'3a - EUR - local'!V456/'3b - EUR - conv.'!V456)</f>
        <v>0</v>
      </c>
      <c r="W456" s="286">
        <f>IF('3b - EUR - conv.'!W456=0,0,'3a - EUR - local'!W456/'3b - EUR - conv.'!W456)</f>
        <v>0</v>
      </c>
      <c r="X456" s="286">
        <f>IF('3b - EUR - conv.'!X456=0,0,'3a - EUR - local'!X456/'3b - EUR - conv.'!X456)</f>
        <v>0</v>
      </c>
      <c r="Y456" s="286">
        <f>IF('3b - EUR - conv.'!Y456=0,0,'3a - EUR - local'!Y456/'3b - EUR - conv.'!Y456)</f>
        <v>0</v>
      </c>
      <c r="Z456" s="286">
        <f>IF('3b - EUR - conv.'!Z456=0,0,'3a - EUR - local'!Z456/'3b - EUR - conv.'!Z456)</f>
        <v>0</v>
      </c>
      <c r="AA456" s="286">
        <f>IF('3b - EUR - conv.'!AA456=0,0,'3a - EUR - local'!AA456/'3b - EUR - conv.'!AA456)</f>
        <v>0</v>
      </c>
      <c r="AB456" s="286">
        <f>IF('3b - EUR - conv.'!AB456=0,0,'3a - EUR - local'!AB456/'3b - EUR - conv.'!AB456)</f>
        <v>0</v>
      </c>
      <c r="AC456" s="286">
        <f>IF('3b - EUR - conv.'!AC456=0,0,'3a - EUR - local'!AC456/'3b - EUR - conv.'!AC456)</f>
        <v>0</v>
      </c>
      <c r="AD456" s="286">
        <f>IF('3b - EUR - conv.'!AD456=0,0,'3a - EUR - local'!AD456/'3b - EUR - conv.'!AD456)</f>
        <v>0</v>
      </c>
      <c r="AE456" s="286">
        <f>IF('3b - EUR - conv.'!AE456=0,0,'3a - EUR - local'!AE456/'3b - EUR - conv.'!AE456)</f>
        <v>0</v>
      </c>
      <c r="AF456" s="286">
        <f>IF('3b - EUR - conv.'!AF456=0,0,'3a - EUR - local'!AF456/'3b - EUR - conv.'!AF456)</f>
        <v>0</v>
      </c>
      <c r="AG456" s="286">
        <f>IF('3b - EUR - conv.'!AG456=0,0,'3a - EUR - local'!AG456/'3b - EUR - conv.'!AG456)</f>
        <v>0</v>
      </c>
      <c r="AH456" s="286">
        <f>IF('3b - EUR - conv.'!AH456=0,0,'3a - EUR - local'!AH456/'3b - EUR - conv.'!AH456)</f>
        <v>0</v>
      </c>
      <c r="AI456" s="286">
        <f>IF('3b - EUR - conv.'!AI456=0,0,'3a - EUR - local'!AI456/'3b - EUR - conv.'!AI456)</f>
        <v>0</v>
      </c>
      <c r="AJ456" s="286">
        <f>IF('3b - EUR - conv.'!AJ456=0,0,'3a - EUR - local'!AJ456/'3b - EUR - conv.'!AJ456)</f>
        <v>0</v>
      </c>
      <c r="AK456" s="286">
        <f>IF('3b - EUR - conv.'!AK456=0,0,'3a - EUR - local'!AK456/'3b - EUR - conv.'!AK456)</f>
        <v>0</v>
      </c>
      <c r="AL456" s="286">
        <f>IF('3b - EUR - conv.'!AL456=0,0,'3a - EUR - local'!AL456/'3b - EUR - conv.'!AL456)</f>
        <v>0</v>
      </c>
      <c r="AM456" s="286">
        <f>IF('3b - EUR - conv.'!AM456=0,0,'3a - EUR - local'!AM456/'3b - EUR - conv.'!AM456)</f>
        <v>0</v>
      </c>
      <c r="AN456" s="286">
        <f>IF('3b - EUR - conv.'!AN456=0,0,'3a - EUR - local'!AN456/'3b - EUR - conv.'!AN456)</f>
        <v>0</v>
      </c>
      <c r="AO456" s="286">
        <f>IF('3b - EUR - conv.'!AO456=0,0,'3a - EUR - local'!AO456/'3b - EUR - conv.'!AO456)</f>
        <v>0</v>
      </c>
      <c r="AP456" s="286">
        <f>IF('3b - EUR - conv.'!AP456=0,0,'3a - EUR - local'!AP456/'3b - EUR - conv.'!AP456)</f>
        <v>0</v>
      </c>
      <c r="AQ456" s="349"/>
    </row>
    <row r="457" spans="1:43" customFormat="1" ht="15.75" outlineLevel="2">
      <c r="A457" s="211" t="str">
        <f>A448&amp;"."&amp;A450&amp;"."&amp;A449&amp;"."&amp;B457</f>
        <v>3.c.2.7</v>
      </c>
      <c r="B457">
        <v>7</v>
      </c>
      <c r="C457" t="str">
        <f>'1-GBP'!C457</f>
        <v/>
      </c>
      <c r="M457" s="286">
        <f>IF('3b - EUR - conv.'!M457=0,0,'3a - EUR - local'!M457/'3b - EUR - conv.'!M457)</f>
        <v>0</v>
      </c>
      <c r="N457" s="286">
        <f>IF('3b - EUR - conv.'!N457=0,0,'3a - EUR - local'!N457/'3b - EUR - conv.'!N457)</f>
        <v>0</v>
      </c>
      <c r="O457" s="286">
        <f>IF('3b - EUR - conv.'!O457=0,0,'3a - EUR - local'!O457/'3b - EUR - conv.'!O457)</f>
        <v>0</v>
      </c>
      <c r="P457" s="286">
        <f>IF('3b - EUR - conv.'!P457=0,0,'3a - EUR - local'!P457/'3b - EUR - conv.'!P457)</f>
        <v>0</v>
      </c>
      <c r="Q457" s="286">
        <f>IF('3b - EUR - conv.'!Q457=0,0,'3a - EUR - local'!Q457/'3b - EUR - conv.'!Q457)</f>
        <v>0</v>
      </c>
      <c r="R457" s="286">
        <f>IF('3b - EUR - conv.'!R457=0,0,'3a - EUR - local'!R457/'3b - EUR - conv.'!R457)</f>
        <v>0</v>
      </c>
      <c r="S457" s="286">
        <f>IF('3b - EUR - conv.'!S457=0,0,'3a - EUR - local'!S457/'3b - EUR - conv.'!S457)</f>
        <v>0</v>
      </c>
      <c r="T457" s="286">
        <f>IF('3b - EUR - conv.'!T457=0,0,'3a - EUR - local'!T457/'3b - EUR - conv.'!T457)</f>
        <v>0</v>
      </c>
      <c r="U457" s="286">
        <f>IF('3b - EUR - conv.'!U457=0,0,'3a - EUR - local'!U457/'3b - EUR - conv.'!U457)</f>
        <v>0</v>
      </c>
      <c r="V457" s="286">
        <f>IF('3b - EUR - conv.'!V457=0,0,'3a - EUR - local'!V457/'3b - EUR - conv.'!V457)</f>
        <v>0</v>
      </c>
      <c r="W457" s="286">
        <f>IF('3b - EUR - conv.'!W457=0,0,'3a - EUR - local'!W457/'3b - EUR - conv.'!W457)</f>
        <v>0</v>
      </c>
      <c r="X457" s="286">
        <f>IF('3b - EUR - conv.'!X457=0,0,'3a - EUR - local'!X457/'3b - EUR - conv.'!X457)</f>
        <v>0</v>
      </c>
      <c r="Y457" s="286">
        <f>IF('3b - EUR - conv.'!Y457=0,0,'3a - EUR - local'!Y457/'3b - EUR - conv.'!Y457)</f>
        <v>0</v>
      </c>
      <c r="Z457" s="286">
        <f>IF('3b - EUR - conv.'!Z457=0,0,'3a - EUR - local'!Z457/'3b - EUR - conv.'!Z457)</f>
        <v>0</v>
      </c>
      <c r="AA457" s="286">
        <f>IF('3b - EUR - conv.'!AA457=0,0,'3a - EUR - local'!AA457/'3b - EUR - conv.'!AA457)</f>
        <v>0</v>
      </c>
      <c r="AB457" s="286">
        <f>IF('3b - EUR - conv.'!AB457=0,0,'3a - EUR - local'!AB457/'3b - EUR - conv.'!AB457)</f>
        <v>0</v>
      </c>
      <c r="AC457" s="286">
        <f>IF('3b - EUR - conv.'!AC457=0,0,'3a - EUR - local'!AC457/'3b - EUR - conv.'!AC457)</f>
        <v>0</v>
      </c>
      <c r="AD457" s="286">
        <f>IF('3b - EUR - conv.'!AD457=0,0,'3a - EUR - local'!AD457/'3b - EUR - conv.'!AD457)</f>
        <v>0</v>
      </c>
      <c r="AE457" s="286">
        <f>IF('3b - EUR - conv.'!AE457=0,0,'3a - EUR - local'!AE457/'3b - EUR - conv.'!AE457)</f>
        <v>0</v>
      </c>
      <c r="AF457" s="286">
        <f>IF('3b - EUR - conv.'!AF457=0,0,'3a - EUR - local'!AF457/'3b - EUR - conv.'!AF457)</f>
        <v>0</v>
      </c>
      <c r="AG457" s="286">
        <f>IF('3b - EUR - conv.'!AG457=0,0,'3a - EUR - local'!AG457/'3b - EUR - conv.'!AG457)</f>
        <v>0</v>
      </c>
      <c r="AH457" s="286">
        <f>IF('3b - EUR - conv.'!AH457=0,0,'3a - EUR - local'!AH457/'3b - EUR - conv.'!AH457)</f>
        <v>0</v>
      </c>
      <c r="AI457" s="286">
        <f>IF('3b - EUR - conv.'!AI457=0,0,'3a - EUR - local'!AI457/'3b - EUR - conv.'!AI457)</f>
        <v>0</v>
      </c>
      <c r="AJ457" s="286">
        <f>IF('3b - EUR - conv.'!AJ457=0,0,'3a - EUR - local'!AJ457/'3b - EUR - conv.'!AJ457)</f>
        <v>0</v>
      </c>
      <c r="AK457" s="286">
        <f>IF('3b - EUR - conv.'!AK457=0,0,'3a - EUR - local'!AK457/'3b - EUR - conv.'!AK457)</f>
        <v>0</v>
      </c>
      <c r="AL457" s="286">
        <f>IF('3b - EUR - conv.'!AL457=0,0,'3a - EUR - local'!AL457/'3b - EUR - conv.'!AL457)</f>
        <v>0</v>
      </c>
      <c r="AM457" s="286">
        <f>IF('3b - EUR - conv.'!AM457=0,0,'3a - EUR - local'!AM457/'3b - EUR - conv.'!AM457)</f>
        <v>0</v>
      </c>
      <c r="AN457" s="286">
        <f>IF('3b - EUR - conv.'!AN457=0,0,'3a - EUR - local'!AN457/'3b - EUR - conv.'!AN457)</f>
        <v>0</v>
      </c>
      <c r="AO457" s="286">
        <f>IF('3b - EUR - conv.'!AO457=0,0,'3a - EUR - local'!AO457/'3b - EUR - conv.'!AO457)</f>
        <v>0</v>
      </c>
      <c r="AP457" s="286">
        <f>IF('3b - EUR - conv.'!AP457=0,0,'3a - EUR - local'!AP457/'3b - EUR - conv.'!AP457)</f>
        <v>0</v>
      </c>
      <c r="AQ457" s="349"/>
    </row>
    <row r="458" spans="1:43" customFormat="1" ht="15.75" outlineLevel="2">
      <c r="A458" s="211" t="str">
        <f>A448&amp;"."&amp;A450&amp;"."&amp;A449&amp;"."&amp;B458</f>
        <v>3.c.2.8</v>
      </c>
      <c r="B458">
        <v>8</v>
      </c>
      <c r="C458" t="str">
        <f>'1-GBP'!C458</f>
        <v/>
      </c>
      <c r="M458" s="286">
        <f>IF('3b - EUR - conv.'!M458=0,0,'3a - EUR - local'!M458/'3b - EUR - conv.'!M458)</f>
        <v>0</v>
      </c>
      <c r="N458" s="286">
        <f>IF('3b - EUR - conv.'!N458=0,0,'3a - EUR - local'!N458/'3b - EUR - conv.'!N458)</f>
        <v>0</v>
      </c>
      <c r="O458" s="286">
        <f>IF('3b - EUR - conv.'!O458=0,0,'3a - EUR - local'!O458/'3b - EUR - conv.'!O458)</f>
        <v>0</v>
      </c>
      <c r="P458" s="286">
        <f>IF('3b - EUR - conv.'!P458=0,0,'3a - EUR - local'!P458/'3b - EUR - conv.'!P458)</f>
        <v>0</v>
      </c>
      <c r="Q458" s="286">
        <f>IF('3b - EUR - conv.'!Q458=0,0,'3a - EUR - local'!Q458/'3b - EUR - conv.'!Q458)</f>
        <v>0</v>
      </c>
      <c r="R458" s="286">
        <f>IF('3b - EUR - conv.'!R458=0,0,'3a - EUR - local'!R458/'3b - EUR - conv.'!R458)</f>
        <v>0</v>
      </c>
      <c r="S458" s="286">
        <f>IF('3b - EUR - conv.'!S458=0,0,'3a - EUR - local'!S458/'3b - EUR - conv.'!S458)</f>
        <v>0</v>
      </c>
      <c r="T458" s="286">
        <f>IF('3b - EUR - conv.'!T458=0,0,'3a - EUR - local'!T458/'3b - EUR - conv.'!T458)</f>
        <v>0</v>
      </c>
      <c r="U458" s="286">
        <f>IF('3b - EUR - conv.'!U458=0,0,'3a - EUR - local'!U458/'3b - EUR - conv.'!U458)</f>
        <v>0</v>
      </c>
      <c r="V458" s="286">
        <f>IF('3b - EUR - conv.'!V458=0,0,'3a - EUR - local'!V458/'3b - EUR - conv.'!V458)</f>
        <v>0</v>
      </c>
      <c r="W458" s="286">
        <f>IF('3b - EUR - conv.'!W458=0,0,'3a - EUR - local'!W458/'3b - EUR - conv.'!W458)</f>
        <v>0</v>
      </c>
      <c r="X458" s="286">
        <f>IF('3b - EUR - conv.'!X458=0,0,'3a - EUR - local'!X458/'3b - EUR - conv.'!X458)</f>
        <v>0</v>
      </c>
      <c r="Y458" s="286">
        <f>IF('3b - EUR - conv.'!Y458=0,0,'3a - EUR - local'!Y458/'3b - EUR - conv.'!Y458)</f>
        <v>0</v>
      </c>
      <c r="Z458" s="286">
        <f>IF('3b - EUR - conv.'!Z458=0,0,'3a - EUR - local'!Z458/'3b - EUR - conv.'!Z458)</f>
        <v>0</v>
      </c>
      <c r="AA458" s="286">
        <f>IF('3b - EUR - conv.'!AA458=0,0,'3a - EUR - local'!AA458/'3b - EUR - conv.'!AA458)</f>
        <v>0</v>
      </c>
      <c r="AB458" s="286">
        <f>IF('3b - EUR - conv.'!AB458=0,0,'3a - EUR - local'!AB458/'3b - EUR - conv.'!AB458)</f>
        <v>0</v>
      </c>
      <c r="AC458" s="286">
        <f>IF('3b - EUR - conv.'!AC458=0,0,'3a - EUR - local'!AC458/'3b - EUR - conv.'!AC458)</f>
        <v>0</v>
      </c>
      <c r="AD458" s="286">
        <f>IF('3b - EUR - conv.'!AD458=0,0,'3a - EUR - local'!AD458/'3b - EUR - conv.'!AD458)</f>
        <v>0</v>
      </c>
      <c r="AE458" s="286">
        <f>IF('3b - EUR - conv.'!AE458=0,0,'3a - EUR - local'!AE458/'3b - EUR - conv.'!AE458)</f>
        <v>0</v>
      </c>
      <c r="AF458" s="286">
        <f>IF('3b - EUR - conv.'!AF458=0,0,'3a - EUR - local'!AF458/'3b - EUR - conv.'!AF458)</f>
        <v>0</v>
      </c>
      <c r="AG458" s="286">
        <f>IF('3b - EUR - conv.'!AG458=0,0,'3a - EUR - local'!AG458/'3b - EUR - conv.'!AG458)</f>
        <v>0</v>
      </c>
      <c r="AH458" s="286">
        <f>IF('3b - EUR - conv.'!AH458=0,0,'3a - EUR - local'!AH458/'3b - EUR - conv.'!AH458)</f>
        <v>0</v>
      </c>
      <c r="AI458" s="286">
        <f>IF('3b - EUR - conv.'!AI458=0,0,'3a - EUR - local'!AI458/'3b - EUR - conv.'!AI458)</f>
        <v>0</v>
      </c>
      <c r="AJ458" s="286">
        <f>IF('3b - EUR - conv.'!AJ458=0,0,'3a - EUR - local'!AJ458/'3b - EUR - conv.'!AJ458)</f>
        <v>0</v>
      </c>
      <c r="AK458" s="286">
        <f>IF('3b - EUR - conv.'!AK458=0,0,'3a - EUR - local'!AK458/'3b - EUR - conv.'!AK458)</f>
        <v>0</v>
      </c>
      <c r="AL458" s="286">
        <f>IF('3b - EUR - conv.'!AL458=0,0,'3a - EUR - local'!AL458/'3b - EUR - conv.'!AL458)</f>
        <v>0</v>
      </c>
      <c r="AM458" s="286">
        <f>IF('3b - EUR - conv.'!AM458=0,0,'3a - EUR - local'!AM458/'3b - EUR - conv.'!AM458)</f>
        <v>0</v>
      </c>
      <c r="AN458" s="286">
        <f>IF('3b - EUR - conv.'!AN458=0,0,'3a - EUR - local'!AN458/'3b - EUR - conv.'!AN458)</f>
        <v>0</v>
      </c>
      <c r="AO458" s="286">
        <f>IF('3b - EUR - conv.'!AO458=0,0,'3a - EUR - local'!AO458/'3b - EUR - conv.'!AO458)</f>
        <v>0</v>
      </c>
      <c r="AP458" s="286">
        <f>IF('3b - EUR - conv.'!AP458=0,0,'3a - EUR - local'!AP458/'3b - EUR - conv.'!AP458)</f>
        <v>0</v>
      </c>
      <c r="AQ458" s="349"/>
    </row>
    <row r="459" spans="1:43" customFormat="1" ht="15.75" outlineLevel="2">
      <c r="A459" s="211" t="str">
        <f>A448&amp;"."&amp;A450&amp;"."&amp;A449&amp;"."&amp;B459</f>
        <v>3.c.2.9</v>
      </c>
      <c r="B459">
        <v>9</v>
      </c>
      <c r="C459" t="str">
        <f>'1-GBP'!C459</f>
        <v/>
      </c>
      <c r="M459" s="286">
        <f>IF('3b - EUR - conv.'!M459=0,0,'3a - EUR - local'!M459/'3b - EUR - conv.'!M459)</f>
        <v>0</v>
      </c>
      <c r="N459" s="286">
        <f>IF('3b - EUR - conv.'!N459=0,0,'3a - EUR - local'!N459/'3b - EUR - conv.'!N459)</f>
        <v>0</v>
      </c>
      <c r="O459" s="286">
        <f>IF('3b - EUR - conv.'!O459=0,0,'3a - EUR - local'!O459/'3b - EUR - conv.'!O459)</f>
        <v>0</v>
      </c>
      <c r="P459" s="286">
        <f>IF('3b - EUR - conv.'!P459=0,0,'3a - EUR - local'!P459/'3b - EUR - conv.'!P459)</f>
        <v>0</v>
      </c>
      <c r="Q459" s="286">
        <f>IF('3b - EUR - conv.'!Q459=0,0,'3a - EUR - local'!Q459/'3b - EUR - conv.'!Q459)</f>
        <v>0</v>
      </c>
      <c r="R459" s="286">
        <f>IF('3b - EUR - conv.'!R459=0,0,'3a - EUR - local'!R459/'3b - EUR - conv.'!R459)</f>
        <v>0</v>
      </c>
      <c r="S459" s="286">
        <f>IF('3b - EUR - conv.'!S459=0,0,'3a - EUR - local'!S459/'3b - EUR - conv.'!S459)</f>
        <v>0</v>
      </c>
      <c r="T459" s="286">
        <f>IF('3b - EUR - conv.'!T459=0,0,'3a - EUR - local'!T459/'3b - EUR - conv.'!T459)</f>
        <v>0</v>
      </c>
      <c r="U459" s="286">
        <f>IF('3b - EUR - conv.'!U459=0,0,'3a - EUR - local'!U459/'3b - EUR - conv.'!U459)</f>
        <v>0</v>
      </c>
      <c r="V459" s="286">
        <f>IF('3b - EUR - conv.'!V459=0,0,'3a - EUR - local'!V459/'3b - EUR - conv.'!V459)</f>
        <v>0</v>
      </c>
      <c r="W459" s="286">
        <f>IF('3b - EUR - conv.'!W459=0,0,'3a - EUR - local'!W459/'3b - EUR - conv.'!W459)</f>
        <v>0</v>
      </c>
      <c r="X459" s="286">
        <f>IF('3b - EUR - conv.'!X459=0,0,'3a - EUR - local'!X459/'3b - EUR - conv.'!X459)</f>
        <v>0</v>
      </c>
      <c r="Y459" s="286">
        <f>IF('3b - EUR - conv.'!Y459=0,0,'3a - EUR - local'!Y459/'3b - EUR - conv.'!Y459)</f>
        <v>0</v>
      </c>
      <c r="Z459" s="286">
        <f>IF('3b - EUR - conv.'!Z459=0,0,'3a - EUR - local'!Z459/'3b - EUR - conv.'!Z459)</f>
        <v>0</v>
      </c>
      <c r="AA459" s="286">
        <f>IF('3b - EUR - conv.'!AA459=0,0,'3a - EUR - local'!AA459/'3b - EUR - conv.'!AA459)</f>
        <v>0</v>
      </c>
      <c r="AB459" s="286">
        <f>IF('3b - EUR - conv.'!AB459=0,0,'3a - EUR - local'!AB459/'3b - EUR - conv.'!AB459)</f>
        <v>0</v>
      </c>
      <c r="AC459" s="286">
        <f>IF('3b - EUR - conv.'!AC459=0,0,'3a - EUR - local'!AC459/'3b - EUR - conv.'!AC459)</f>
        <v>0</v>
      </c>
      <c r="AD459" s="286">
        <f>IF('3b - EUR - conv.'!AD459=0,0,'3a - EUR - local'!AD459/'3b - EUR - conv.'!AD459)</f>
        <v>0</v>
      </c>
      <c r="AE459" s="286">
        <f>IF('3b - EUR - conv.'!AE459=0,0,'3a - EUR - local'!AE459/'3b - EUR - conv.'!AE459)</f>
        <v>0</v>
      </c>
      <c r="AF459" s="286">
        <f>IF('3b - EUR - conv.'!AF459=0,0,'3a - EUR - local'!AF459/'3b - EUR - conv.'!AF459)</f>
        <v>0</v>
      </c>
      <c r="AG459" s="286">
        <f>IF('3b - EUR - conv.'!AG459=0,0,'3a - EUR - local'!AG459/'3b - EUR - conv.'!AG459)</f>
        <v>0</v>
      </c>
      <c r="AH459" s="286">
        <f>IF('3b - EUR - conv.'!AH459=0,0,'3a - EUR - local'!AH459/'3b - EUR - conv.'!AH459)</f>
        <v>0</v>
      </c>
      <c r="AI459" s="286">
        <f>IF('3b - EUR - conv.'!AI459=0,0,'3a - EUR - local'!AI459/'3b - EUR - conv.'!AI459)</f>
        <v>0</v>
      </c>
      <c r="AJ459" s="286">
        <f>IF('3b - EUR - conv.'!AJ459=0,0,'3a - EUR - local'!AJ459/'3b - EUR - conv.'!AJ459)</f>
        <v>0</v>
      </c>
      <c r="AK459" s="286">
        <f>IF('3b - EUR - conv.'!AK459=0,0,'3a - EUR - local'!AK459/'3b - EUR - conv.'!AK459)</f>
        <v>0</v>
      </c>
      <c r="AL459" s="286">
        <f>IF('3b - EUR - conv.'!AL459=0,0,'3a - EUR - local'!AL459/'3b - EUR - conv.'!AL459)</f>
        <v>0</v>
      </c>
      <c r="AM459" s="286">
        <f>IF('3b - EUR - conv.'!AM459=0,0,'3a - EUR - local'!AM459/'3b - EUR - conv.'!AM459)</f>
        <v>0</v>
      </c>
      <c r="AN459" s="286">
        <f>IF('3b - EUR - conv.'!AN459=0,0,'3a - EUR - local'!AN459/'3b - EUR - conv.'!AN459)</f>
        <v>0</v>
      </c>
      <c r="AO459" s="286">
        <f>IF('3b - EUR - conv.'!AO459=0,0,'3a - EUR - local'!AO459/'3b - EUR - conv.'!AO459)</f>
        <v>0</v>
      </c>
      <c r="AP459" s="286">
        <f>IF('3b - EUR - conv.'!AP459=0,0,'3a - EUR - local'!AP459/'3b - EUR - conv.'!AP459)</f>
        <v>0</v>
      </c>
      <c r="AQ459" s="349"/>
    </row>
    <row r="460" spans="1:43" customFormat="1" ht="15.75" outlineLevel="2">
      <c r="A460" s="211" t="str">
        <f>A448&amp;"."&amp;A450&amp;"."&amp;A449&amp;"."&amp;B460</f>
        <v>3.c.2.10</v>
      </c>
      <c r="B460">
        <v>10</v>
      </c>
      <c r="C460" t="str">
        <f>'1-GBP'!C460</f>
        <v/>
      </c>
      <c r="M460" s="286">
        <f>IF('3b - EUR - conv.'!M460=0,0,'3a - EUR - local'!M460/'3b - EUR - conv.'!M460)</f>
        <v>0</v>
      </c>
      <c r="N460" s="286">
        <f>IF('3b - EUR - conv.'!N460=0,0,'3a - EUR - local'!N460/'3b - EUR - conv.'!N460)</f>
        <v>0</v>
      </c>
      <c r="O460" s="286">
        <f>IF('3b - EUR - conv.'!O460=0,0,'3a - EUR - local'!O460/'3b - EUR - conv.'!O460)</f>
        <v>0</v>
      </c>
      <c r="P460" s="286">
        <f>IF('3b - EUR - conv.'!P460=0,0,'3a - EUR - local'!P460/'3b - EUR - conv.'!P460)</f>
        <v>0</v>
      </c>
      <c r="Q460" s="286">
        <f>IF('3b - EUR - conv.'!Q460=0,0,'3a - EUR - local'!Q460/'3b - EUR - conv.'!Q460)</f>
        <v>0</v>
      </c>
      <c r="R460" s="286">
        <f>IF('3b - EUR - conv.'!R460=0,0,'3a - EUR - local'!R460/'3b - EUR - conv.'!R460)</f>
        <v>0</v>
      </c>
      <c r="S460" s="286">
        <f>IF('3b - EUR - conv.'!S460=0,0,'3a - EUR - local'!S460/'3b - EUR - conv.'!S460)</f>
        <v>0</v>
      </c>
      <c r="T460" s="286">
        <f>IF('3b - EUR - conv.'!T460=0,0,'3a - EUR - local'!T460/'3b - EUR - conv.'!T460)</f>
        <v>0</v>
      </c>
      <c r="U460" s="286">
        <f>IF('3b - EUR - conv.'!U460=0,0,'3a - EUR - local'!U460/'3b - EUR - conv.'!U460)</f>
        <v>0</v>
      </c>
      <c r="V460" s="286">
        <f>IF('3b - EUR - conv.'!V460=0,0,'3a - EUR - local'!V460/'3b - EUR - conv.'!V460)</f>
        <v>0</v>
      </c>
      <c r="W460" s="286">
        <f>IF('3b - EUR - conv.'!W460=0,0,'3a - EUR - local'!W460/'3b - EUR - conv.'!W460)</f>
        <v>0</v>
      </c>
      <c r="X460" s="286">
        <f>IF('3b - EUR - conv.'!X460=0,0,'3a - EUR - local'!X460/'3b - EUR - conv.'!X460)</f>
        <v>0</v>
      </c>
      <c r="Y460" s="286">
        <f>IF('3b - EUR - conv.'!Y460=0,0,'3a - EUR - local'!Y460/'3b - EUR - conv.'!Y460)</f>
        <v>0</v>
      </c>
      <c r="Z460" s="286">
        <f>IF('3b - EUR - conv.'!Z460=0,0,'3a - EUR - local'!Z460/'3b - EUR - conv.'!Z460)</f>
        <v>0</v>
      </c>
      <c r="AA460" s="286">
        <f>IF('3b - EUR - conv.'!AA460=0,0,'3a - EUR - local'!AA460/'3b - EUR - conv.'!AA460)</f>
        <v>0</v>
      </c>
      <c r="AB460" s="286">
        <f>IF('3b - EUR - conv.'!AB460=0,0,'3a - EUR - local'!AB460/'3b - EUR - conv.'!AB460)</f>
        <v>0</v>
      </c>
      <c r="AC460" s="286">
        <f>IF('3b - EUR - conv.'!AC460=0,0,'3a - EUR - local'!AC460/'3b - EUR - conv.'!AC460)</f>
        <v>0</v>
      </c>
      <c r="AD460" s="286">
        <f>IF('3b - EUR - conv.'!AD460=0,0,'3a - EUR - local'!AD460/'3b - EUR - conv.'!AD460)</f>
        <v>0</v>
      </c>
      <c r="AE460" s="286">
        <f>IF('3b - EUR - conv.'!AE460=0,0,'3a - EUR - local'!AE460/'3b - EUR - conv.'!AE460)</f>
        <v>0</v>
      </c>
      <c r="AF460" s="286">
        <f>IF('3b - EUR - conv.'!AF460=0,0,'3a - EUR - local'!AF460/'3b - EUR - conv.'!AF460)</f>
        <v>0</v>
      </c>
      <c r="AG460" s="286">
        <f>IF('3b - EUR - conv.'!AG460=0,0,'3a - EUR - local'!AG460/'3b - EUR - conv.'!AG460)</f>
        <v>0</v>
      </c>
      <c r="AH460" s="286">
        <f>IF('3b - EUR - conv.'!AH460=0,0,'3a - EUR - local'!AH460/'3b - EUR - conv.'!AH460)</f>
        <v>0</v>
      </c>
      <c r="AI460" s="286">
        <f>IF('3b - EUR - conv.'!AI460=0,0,'3a - EUR - local'!AI460/'3b - EUR - conv.'!AI460)</f>
        <v>0</v>
      </c>
      <c r="AJ460" s="286">
        <f>IF('3b - EUR - conv.'!AJ460=0,0,'3a - EUR - local'!AJ460/'3b - EUR - conv.'!AJ460)</f>
        <v>0</v>
      </c>
      <c r="AK460" s="286">
        <f>IF('3b - EUR - conv.'!AK460=0,0,'3a - EUR - local'!AK460/'3b - EUR - conv.'!AK460)</f>
        <v>0</v>
      </c>
      <c r="AL460" s="286">
        <f>IF('3b - EUR - conv.'!AL460=0,0,'3a - EUR - local'!AL460/'3b - EUR - conv.'!AL460)</f>
        <v>0</v>
      </c>
      <c r="AM460" s="286">
        <f>IF('3b - EUR - conv.'!AM460=0,0,'3a - EUR - local'!AM460/'3b - EUR - conv.'!AM460)</f>
        <v>0</v>
      </c>
      <c r="AN460" s="286">
        <f>IF('3b - EUR - conv.'!AN460=0,0,'3a - EUR - local'!AN460/'3b - EUR - conv.'!AN460)</f>
        <v>0</v>
      </c>
      <c r="AO460" s="286">
        <f>IF('3b - EUR - conv.'!AO460=0,0,'3a - EUR - local'!AO460/'3b - EUR - conv.'!AO460)</f>
        <v>0</v>
      </c>
      <c r="AP460" s="286">
        <f>IF('3b - EUR - conv.'!AP460=0,0,'3a - EUR - local'!AP460/'3b - EUR - conv.'!AP460)</f>
        <v>0</v>
      </c>
      <c r="AQ460" s="349"/>
    </row>
    <row r="461" spans="1:43" customFormat="1" ht="15.75" outlineLevel="2">
      <c r="A461" s="211" t="str">
        <f>A448&amp;"."&amp;A450&amp;"."&amp;A449&amp;"."&amp;B461</f>
        <v>3.c.2.11</v>
      </c>
      <c r="B461">
        <v>11</v>
      </c>
      <c r="C461" t="str">
        <f>'1-GBP'!C461</f>
        <v/>
      </c>
      <c r="M461" s="286">
        <f>IF('3b - EUR - conv.'!M461=0,0,'3a - EUR - local'!M461/'3b - EUR - conv.'!M461)</f>
        <v>0</v>
      </c>
      <c r="N461" s="286">
        <f>IF('3b - EUR - conv.'!N461=0,0,'3a - EUR - local'!N461/'3b - EUR - conv.'!N461)</f>
        <v>0</v>
      </c>
      <c r="O461" s="286">
        <f>IF('3b - EUR - conv.'!O461=0,0,'3a - EUR - local'!O461/'3b - EUR - conv.'!O461)</f>
        <v>0</v>
      </c>
      <c r="P461" s="286">
        <f>IF('3b - EUR - conv.'!P461=0,0,'3a - EUR - local'!P461/'3b - EUR - conv.'!P461)</f>
        <v>0</v>
      </c>
      <c r="Q461" s="286">
        <f>IF('3b - EUR - conv.'!Q461=0,0,'3a - EUR - local'!Q461/'3b - EUR - conv.'!Q461)</f>
        <v>0</v>
      </c>
      <c r="R461" s="286">
        <f>IF('3b - EUR - conv.'!R461=0,0,'3a - EUR - local'!R461/'3b - EUR - conv.'!R461)</f>
        <v>0</v>
      </c>
      <c r="S461" s="286">
        <f>IF('3b - EUR - conv.'!S461=0,0,'3a - EUR - local'!S461/'3b - EUR - conv.'!S461)</f>
        <v>0</v>
      </c>
      <c r="T461" s="286">
        <f>IF('3b - EUR - conv.'!T461=0,0,'3a - EUR - local'!T461/'3b - EUR - conv.'!T461)</f>
        <v>0</v>
      </c>
      <c r="U461" s="286">
        <f>IF('3b - EUR - conv.'!U461=0,0,'3a - EUR - local'!U461/'3b - EUR - conv.'!U461)</f>
        <v>0</v>
      </c>
      <c r="V461" s="286">
        <f>IF('3b - EUR - conv.'!V461=0,0,'3a - EUR - local'!V461/'3b - EUR - conv.'!V461)</f>
        <v>0</v>
      </c>
      <c r="W461" s="286">
        <f>IF('3b - EUR - conv.'!W461=0,0,'3a - EUR - local'!W461/'3b - EUR - conv.'!W461)</f>
        <v>0</v>
      </c>
      <c r="X461" s="286">
        <f>IF('3b - EUR - conv.'!X461=0,0,'3a - EUR - local'!X461/'3b - EUR - conv.'!X461)</f>
        <v>0</v>
      </c>
      <c r="Y461" s="286">
        <f>IF('3b - EUR - conv.'!Y461=0,0,'3a - EUR - local'!Y461/'3b - EUR - conv.'!Y461)</f>
        <v>0</v>
      </c>
      <c r="Z461" s="286">
        <f>IF('3b - EUR - conv.'!Z461=0,0,'3a - EUR - local'!Z461/'3b - EUR - conv.'!Z461)</f>
        <v>0</v>
      </c>
      <c r="AA461" s="286">
        <f>IF('3b - EUR - conv.'!AA461=0,0,'3a - EUR - local'!AA461/'3b - EUR - conv.'!AA461)</f>
        <v>0</v>
      </c>
      <c r="AB461" s="286">
        <f>IF('3b - EUR - conv.'!AB461=0,0,'3a - EUR - local'!AB461/'3b - EUR - conv.'!AB461)</f>
        <v>0</v>
      </c>
      <c r="AC461" s="286">
        <f>IF('3b - EUR - conv.'!AC461=0,0,'3a - EUR - local'!AC461/'3b - EUR - conv.'!AC461)</f>
        <v>0</v>
      </c>
      <c r="AD461" s="286">
        <f>IF('3b - EUR - conv.'!AD461=0,0,'3a - EUR - local'!AD461/'3b - EUR - conv.'!AD461)</f>
        <v>0</v>
      </c>
      <c r="AE461" s="286">
        <f>IF('3b - EUR - conv.'!AE461=0,0,'3a - EUR - local'!AE461/'3b - EUR - conv.'!AE461)</f>
        <v>0</v>
      </c>
      <c r="AF461" s="286">
        <f>IF('3b - EUR - conv.'!AF461=0,0,'3a - EUR - local'!AF461/'3b - EUR - conv.'!AF461)</f>
        <v>0</v>
      </c>
      <c r="AG461" s="286">
        <f>IF('3b - EUR - conv.'!AG461=0,0,'3a - EUR - local'!AG461/'3b - EUR - conv.'!AG461)</f>
        <v>0</v>
      </c>
      <c r="AH461" s="286">
        <f>IF('3b - EUR - conv.'!AH461=0,0,'3a - EUR - local'!AH461/'3b - EUR - conv.'!AH461)</f>
        <v>0</v>
      </c>
      <c r="AI461" s="286">
        <f>IF('3b - EUR - conv.'!AI461=0,0,'3a - EUR - local'!AI461/'3b - EUR - conv.'!AI461)</f>
        <v>0</v>
      </c>
      <c r="AJ461" s="286">
        <f>IF('3b - EUR - conv.'!AJ461=0,0,'3a - EUR - local'!AJ461/'3b - EUR - conv.'!AJ461)</f>
        <v>0</v>
      </c>
      <c r="AK461" s="286">
        <f>IF('3b - EUR - conv.'!AK461=0,0,'3a - EUR - local'!AK461/'3b - EUR - conv.'!AK461)</f>
        <v>0</v>
      </c>
      <c r="AL461" s="286">
        <f>IF('3b - EUR - conv.'!AL461=0,0,'3a - EUR - local'!AL461/'3b - EUR - conv.'!AL461)</f>
        <v>0</v>
      </c>
      <c r="AM461" s="286">
        <f>IF('3b - EUR - conv.'!AM461=0,0,'3a - EUR - local'!AM461/'3b - EUR - conv.'!AM461)</f>
        <v>0</v>
      </c>
      <c r="AN461" s="286">
        <f>IF('3b - EUR - conv.'!AN461=0,0,'3a - EUR - local'!AN461/'3b - EUR - conv.'!AN461)</f>
        <v>0</v>
      </c>
      <c r="AO461" s="286">
        <f>IF('3b - EUR - conv.'!AO461=0,0,'3a - EUR - local'!AO461/'3b - EUR - conv.'!AO461)</f>
        <v>0</v>
      </c>
      <c r="AP461" s="286">
        <f>IF('3b - EUR - conv.'!AP461=0,0,'3a - EUR - local'!AP461/'3b - EUR - conv.'!AP461)</f>
        <v>0</v>
      </c>
      <c r="AQ461" s="349"/>
    </row>
    <row r="462" spans="1:43" customFormat="1" ht="15.75" outlineLevel="2">
      <c r="A462" s="211" t="str">
        <f>A448&amp;"."&amp;A450&amp;"."&amp;A449&amp;"."&amp;B462</f>
        <v>3.c.2.12</v>
      </c>
      <c r="B462">
        <v>12</v>
      </c>
      <c r="C462" t="str">
        <f>'1-GBP'!C462</f>
        <v/>
      </c>
      <c r="M462" s="286">
        <f>IF('3b - EUR - conv.'!M462=0,0,'3a - EUR - local'!M462/'3b - EUR - conv.'!M462)</f>
        <v>0</v>
      </c>
      <c r="N462" s="286">
        <f>IF('3b - EUR - conv.'!N462=0,0,'3a - EUR - local'!N462/'3b - EUR - conv.'!N462)</f>
        <v>0</v>
      </c>
      <c r="O462" s="286">
        <f>IF('3b - EUR - conv.'!O462=0,0,'3a - EUR - local'!O462/'3b - EUR - conv.'!O462)</f>
        <v>0</v>
      </c>
      <c r="P462" s="286">
        <f>IF('3b - EUR - conv.'!P462=0,0,'3a - EUR - local'!P462/'3b - EUR - conv.'!P462)</f>
        <v>0</v>
      </c>
      <c r="Q462" s="286">
        <f>IF('3b - EUR - conv.'!Q462=0,0,'3a - EUR - local'!Q462/'3b - EUR - conv.'!Q462)</f>
        <v>0</v>
      </c>
      <c r="R462" s="286">
        <f>IF('3b - EUR - conv.'!R462=0,0,'3a - EUR - local'!R462/'3b - EUR - conv.'!R462)</f>
        <v>0</v>
      </c>
      <c r="S462" s="286">
        <f>IF('3b - EUR - conv.'!S462=0,0,'3a - EUR - local'!S462/'3b - EUR - conv.'!S462)</f>
        <v>0</v>
      </c>
      <c r="T462" s="286">
        <f>IF('3b - EUR - conv.'!T462=0,0,'3a - EUR - local'!T462/'3b - EUR - conv.'!T462)</f>
        <v>0</v>
      </c>
      <c r="U462" s="286">
        <f>IF('3b - EUR - conv.'!U462=0,0,'3a - EUR - local'!U462/'3b - EUR - conv.'!U462)</f>
        <v>0</v>
      </c>
      <c r="V462" s="286">
        <f>IF('3b - EUR - conv.'!V462=0,0,'3a - EUR - local'!V462/'3b - EUR - conv.'!V462)</f>
        <v>0</v>
      </c>
      <c r="W462" s="286">
        <f>IF('3b - EUR - conv.'!W462=0,0,'3a - EUR - local'!W462/'3b - EUR - conv.'!W462)</f>
        <v>0</v>
      </c>
      <c r="X462" s="286">
        <f>IF('3b - EUR - conv.'!X462=0,0,'3a - EUR - local'!X462/'3b - EUR - conv.'!X462)</f>
        <v>0</v>
      </c>
      <c r="Y462" s="286">
        <f>IF('3b - EUR - conv.'!Y462=0,0,'3a - EUR - local'!Y462/'3b - EUR - conv.'!Y462)</f>
        <v>0</v>
      </c>
      <c r="Z462" s="286">
        <f>IF('3b - EUR - conv.'!Z462=0,0,'3a - EUR - local'!Z462/'3b - EUR - conv.'!Z462)</f>
        <v>0</v>
      </c>
      <c r="AA462" s="286">
        <f>IF('3b - EUR - conv.'!AA462=0,0,'3a - EUR - local'!AA462/'3b - EUR - conv.'!AA462)</f>
        <v>0</v>
      </c>
      <c r="AB462" s="286">
        <f>IF('3b - EUR - conv.'!AB462=0,0,'3a - EUR - local'!AB462/'3b - EUR - conv.'!AB462)</f>
        <v>0</v>
      </c>
      <c r="AC462" s="286">
        <f>IF('3b - EUR - conv.'!AC462=0,0,'3a - EUR - local'!AC462/'3b - EUR - conv.'!AC462)</f>
        <v>0</v>
      </c>
      <c r="AD462" s="286">
        <f>IF('3b - EUR - conv.'!AD462=0,0,'3a - EUR - local'!AD462/'3b - EUR - conv.'!AD462)</f>
        <v>0</v>
      </c>
      <c r="AE462" s="286">
        <f>IF('3b - EUR - conv.'!AE462=0,0,'3a - EUR - local'!AE462/'3b - EUR - conv.'!AE462)</f>
        <v>0</v>
      </c>
      <c r="AF462" s="286">
        <f>IF('3b - EUR - conv.'!AF462=0,0,'3a - EUR - local'!AF462/'3b - EUR - conv.'!AF462)</f>
        <v>0</v>
      </c>
      <c r="AG462" s="286">
        <f>IF('3b - EUR - conv.'!AG462=0,0,'3a - EUR - local'!AG462/'3b - EUR - conv.'!AG462)</f>
        <v>0</v>
      </c>
      <c r="AH462" s="286">
        <f>IF('3b - EUR - conv.'!AH462=0,0,'3a - EUR - local'!AH462/'3b - EUR - conv.'!AH462)</f>
        <v>0</v>
      </c>
      <c r="AI462" s="286">
        <f>IF('3b - EUR - conv.'!AI462=0,0,'3a - EUR - local'!AI462/'3b - EUR - conv.'!AI462)</f>
        <v>0</v>
      </c>
      <c r="AJ462" s="286">
        <f>IF('3b - EUR - conv.'!AJ462=0,0,'3a - EUR - local'!AJ462/'3b - EUR - conv.'!AJ462)</f>
        <v>0</v>
      </c>
      <c r="AK462" s="286">
        <f>IF('3b - EUR - conv.'!AK462=0,0,'3a - EUR - local'!AK462/'3b - EUR - conv.'!AK462)</f>
        <v>0</v>
      </c>
      <c r="AL462" s="286">
        <f>IF('3b - EUR - conv.'!AL462=0,0,'3a - EUR - local'!AL462/'3b - EUR - conv.'!AL462)</f>
        <v>0</v>
      </c>
      <c r="AM462" s="286">
        <f>IF('3b - EUR - conv.'!AM462=0,0,'3a - EUR - local'!AM462/'3b - EUR - conv.'!AM462)</f>
        <v>0</v>
      </c>
      <c r="AN462" s="286">
        <f>IF('3b - EUR - conv.'!AN462=0,0,'3a - EUR - local'!AN462/'3b - EUR - conv.'!AN462)</f>
        <v>0</v>
      </c>
      <c r="AO462" s="286">
        <f>IF('3b - EUR - conv.'!AO462=0,0,'3a - EUR - local'!AO462/'3b - EUR - conv.'!AO462)</f>
        <v>0</v>
      </c>
      <c r="AP462" s="286">
        <f>IF('3b - EUR - conv.'!AP462=0,0,'3a - EUR - local'!AP462/'3b - EUR - conv.'!AP462)</f>
        <v>0</v>
      </c>
      <c r="AQ462" s="349"/>
    </row>
    <row r="463" spans="1:43" customFormat="1" ht="15.75" outlineLevel="1">
      <c r="A463" s="212"/>
      <c r="B463" s="201">
        <f>B462-COUNTIFS(C451:C462,"")</f>
        <v>0</v>
      </c>
      <c r="C463" s="201" t="s">
        <v>285</v>
      </c>
      <c r="D463" s="201"/>
      <c r="E463" s="201"/>
      <c r="F463" s="201"/>
      <c r="G463" s="201"/>
      <c r="H463" s="201"/>
      <c r="I463" s="201"/>
      <c r="J463" s="201"/>
      <c r="K463" s="201"/>
      <c r="L463" s="201"/>
      <c r="M463" s="280">
        <f>SUM(M451:M462)</f>
        <v>0</v>
      </c>
      <c r="N463" s="280">
        <f t="shared" ref="N463" si="739">SUM(N451:N462)</f>
        <v>0</v>
      </c>
      <c r="O463" s="280">
        <f t="shared" ref="O463" si="740">SUM(O451:O462)</f>
        <v>0</v>
      </c>
      <c r="P463" s="280">
        <f t="shared" ref="P463" si="741">SUM(P451:P462)</f>
        <v>0</v>
      </c>
      <c r="Q463" s="280">
        <f t="shared" ref="Q463" si="742">SUM(Q451:Q462)</f>
        <v>0</v>
      </c>
      <c r="R463" s="280">
        <f t="shared" ref="R463" si="743">SUM(R451:R462)</f>
        <v>0</v>
      </c>
      <c r="S463" s="280">
        <f t="shared" ref="S463" si="744">SUM(S451:S462)</f>
        <v>0</v>
      </c>
      <c r="T463" s="280">
        <f t="shared" ref="T463" si="745">SUM(T451:T462)</f>
        <v>0</v>
      </c>
      <c r="U463" s="280">
        <f t="shared" ref="U463" si="746">SUM(U451:U462)</f>
        <v>0</v>
      </c>
      <c r="V463" s="280">
        <f t="shared" ref="V463" si="747">SUM(V451:V462)</f>
        <v>0</v>
      </c>
      <c r="W463" s="280">
        <f t="shared" ref="W463" si="748">SUM(W451:W462)</f>
        <v>0</v>
      </c>
      <c r="X463" s="280">
        <f t="shared" ref="X463" si="749">SUM(X451:X462)</f>
        <v>0</v>
      </c>
      <c r="Y463" s="280">
        <f t="shared" ref="Y463" si="750">SUM(Y451:Y462)</f>
        <v>0</v>
      </c>
      <c r="Z463" s="280">
        <f t="shared" ref="Z463" si="751">SUM(Z451:Z462)</f>
        <v>0</v>
      </c>
      <c r="AA463" s="280">
        <f t="shared" ref="AA463" si="752">SUM(AA451:AA462)</f>
        <v>0</v>
      </c>
      <c r="AB463" s="280">
        <f t="shared" ref="AB463" si="753">SUM(AB451:AB462)</f>
        <v>0</v>
      </c>
      <c r="AC463" s="280">
        <f t="shared" ref="AC463" si="754">SUM(AC451:AC462)</f>
        <v>0</v>
      </c>
      <c r="AD463" s="280">
        <f t="shared" ref="AD463" si="755">SUM(AD451:AD462)</f>
        <v>0</v>
      </c>
      <c r="AE463" s="280">
        <f t="shared" ref="AE463" si="756">SUM(AE451:AE462)</f>
        <v>0</v>
      </c>
      <c r="AF463" s="280">
        <f t="shared" ref="AF463" si="757">SUM(AF451:AF462)</f>
        <v>0</v>
      </c>
      <c r="AG463" s="280">
        <f t="shared" ref="AG463" si="758">SUM(AG451:AG462)</f>
        <v>0</v>
      </c>
      <c r="AH463" s="280">
        <f t="shared" ref="AH463" si="759">SUM(AH451:AH462)</f>
        <v>0</v>
      </c>
      <c r="AI463" s="280">
        <f t="shared" ref="AI463" si="760">SUM(AI451:AI462)</f>
        <v>0</v>
      </c>
      <c r="AJ463" s="280">
        <f t="shared" ref="AJ463" si="761">SUM(AJ451:AJ462)</f>
        <v>0</v>
      </c>
      <c r="AK463" s="280">
        <f t="shared" ref="AK463" si="762">SUM(AK451:AK462)</f>
        <v>0</v>
      </c>
      <c r="AL463" s="280">
        <f t="shared" ref="AL463" si="763">SUM(AL451:AL462)</f>
        <v>0</v>
      </c>
      <c r="AM463" s="280">
        <f t="shared" ref="AM463" si="764">SUM(AM451:AM462)</f>
        <v>0</v>
      </c>
      <c r="AN463" s="280">
        <f t="shared" ref="AN463" si="765">SUM(AN451:AN462)</f>
        <v>0</v>
      </c>
      <c r="AO463" s="280">
        <f t="shared" ref="AO463" si="766">SUM(AO451:AO462)</f>
        <v>0</v>
      </c>
      <c r="AP463" s="280">
        <f t="shared" ref="AP463" si="767">SUM(AP451:AP462)</f>
        <v>0</v>
      </c>
    </row>
    <row r="464" spans="1:43" customFormat="1" ht="15.75" outlineLevel="1">
      <c r="M464" s="314"/>
      <c r="N464" s="314"/>
      <c r="O464" s="314"/>
      <c r="P464" s="314"/>
      <c r="Q464" s="314"/>
      <c r="R464" s="314"/>
      <c r="S464" s="314"/>
      <c r="T464" s="314"/>
      <c r="U464" s="314"/>
      <c r="V464" s="314"/>
      <c r="W464" s="314"/>
      <c r="X464" s="314"/>
      <c r="Y464" s="314"/>
      <c r="Z464" s="314"/>
      <c r="AA464" s="314"/>
      <c r="AB464" s="314"/>
      <c r="AC464" s="314"/>
      <c r="AD464" s="314"/>
      <c r="AE464" s="314"/>
      <c r="AF464" s="314"/>
      <c r="AG464" s="314"/>
      <c r="AH464" s="314"/>
      <c r="AI464" s="314"/>
      <c r="AJ464" s="314"/>
      <c r="AK464" s="314"/>
      <c r="AL464" s="314"/>
      <c r="AM464" s="314"/>
      <c r="AN464" s="314"/>
      <c r="AO464" s="314"/>
      <c r="AP464" s="314"/>
    </row>
    <row r="465" spans="1:43" customFormat="1" ht="15.75" outlineLevel="1">
      <c r="A465" s="220" t="s">
        <v>216</v>
      </c>
      <c r="B465" s="220" t="s">
        <v>286</v>
      </c>
      <c r="C465" s="220" t="s">
        <v>284</v>
      </c>
      <c r="D465" s="220"/>
      <c r="E465" s="220"/>
      <c r="F465" s="220"/>
      <c r="G465" s="220"/>
      <c r="H465" s="220"/>
      <c r="I465" s="220"/>
      <c r="J465" s="220"/>
      <c r="K465" s="220"/>
      <c r="L465" s="220"/>
      <c r="M465" s="315"/>
      <c r="N465" s="315"/>
      <c r="O465" s="315"/>
      <c r="P465" s="315"/>
      <c r="Q465" s="315"/>
      <c r="R465" s="315"/>
      <c r="S465" s="315"/>
      <c r="T465" s="315"/>
      <c r="U465" s="315"/>
      <c r="V465" s="315"/>
      <c r="W465" s="315"/>
      <c r="X465" s="315"/>
      <c r="Y465" s="315"/>
      <c r="Z465" s="315"/>
      <c r="AA465" s="315"/>
      <c r="AB465" s="315"/>
      <c r="AC465" s="315"/>
      <c r="AD465" s="315"/>
      <c r="AE465" s="315"/>
      <c r="AF465" s="315"/>
      <c r="AG465" s="315"/>
      <c r="AH465" s="315"/>
      <c r="AI465" s="315"/>
      <c r="AJ465" s="315"/>
      <c r="AK465" s="315"/>
      <c r="AL465" s="315"/>
      <c r="AM465" s="315"/>
      <c r="AN465" s="315"/>
      <c r="AO465" s="315"/>
      <c r="AP465" s="315"/>
    </row>
    <row r="466" spans="1:43" customFormat="1" ht="15.75" outlineLevel="2">
      <c r="A466" s="211" t="str">
        <f>A448&amp;"."&amp;A465&amp;"."&amp;A449&amp;"."&amp;B466</f>
        <v>3.o.2.1</v>
      </c>
      <c r="B466">
        <v>1</v>
      </c>
      <c r="C466" t="str">
        <f>'1-GBP'!C466</f>
        <v/>
      </c>
      <c r="M466" s="286">
        <f>IF('3b - EUR - conv.'!M466=0,0,'3a - EUR - local'!M466/'3b - EUR - conv.'!M466)</f>
        <v>0</v>
      </c>
      <c r="N466" s="286">
        <f>IF('3b - EUR - conv.'!N466=0,0,'3a - EUR - local'!N466/'3b - EUR - conv.'!N466)</f>
        <v>0</v>
      </c>
      <c r="O466" s="286">
        <f>IF('3b - EUR - conv.'!O466=0,0,'3a - EUR - local'!O466/'3b - EUR - conv.'!O466)</f>
        <v>0</v>
      </c>
      <c r="P466" s="286">
        <f>IF('3b - EUR - conv.'!P466=0,0,'3a - EUR - local'!P466/'3b - EUR - conv.'!P466)</f>
        <v>0</v>
      </c>
      <c r="Q466" s="286">
        <f>IF('3b - EUR - conv.'!Q466=0,0,'3a - EUR - local'!Q466/'3b - EUR - conv.'!Q466)</f>
        <v>0</v>
      </c>
      <c r="R466" s="286">
        <f>IF('3b - EUR - conv.'!R466=0,0,'3a - EUR - local'!R466/'3b - EUR - conv.'!R466)</f>
        <v>0</v>
      </c>
      <c r="S466" s="286">
        <f>IF('3b - EUR - conv.'!S466=0,0,'3a - EUR - local'!S466/'3b - EUR - conv.'!S466)</f>
        <v>0</v>
      </c>
      <c r="T466" s="286">
        <f>IF('3b - EUR - conv.'!T466=0,0,'3a - EUR - local'!T466/'3b - EUR - conv.'!T466)</f>
        <v>0</v>
      </c>
      <c r="U466" s="286">
        <f>IF('3b - EUR - conv.'!U466=0,0,'3a - EUR - local'!U466/'3b - EUR - conv.'!U466)</f>
        <v>0</v>
      </c>
      <c r="V466" s="286">
        <f>IF('3b - EUR - conv.'!V466=0,0,'3a - EUR - local'!V466/'3b - EUR - conv.'!V466)</f>
        <v>0</v>
      </c>
      <c r="W466" s="286">
        <f>IF('3b - EUR - conv.'!W466=0,0,'3a - EUR - local'!W466/'3b - EUR - conv.'!W466)</f>
        <v>0</v>
      </c>
      <c r="X466" s="286">
        <f>IF('3b - EUR - conv.'!X466=0,0,'3a - EUR - local'!X466/'3b - EUR - conv.'!X466)</f>
        <v>0</v>
      </c>
      <c r="Y466" s="286">
        <f>IF('3b - EUR - conv.'!Y466=0,0,'3a - EUR - local'!Y466/'3b - EUR - conv.'!Y466)</f>
        <v>0</v>
      </c>
      <c r="Z466" s="286">
        <f>IF('3b - EUR - conv.'!Z466=0,0,'3a - EUR - local'!Z466/'3b - EUR - conv.'!Z466)</f>
        <v>0</v>
      </c>
      <c r="AA466" s="286">
        <f>IF('3b - EUR - conv.'!AA466=0,0,'3a - EUR - local'!AA466/'3b - EUR - conv.'!AA466)</f>
        <v>0</v>
      </c>
      <c r="AB466" s="286">
        <f>IF('3b - EUR - conv.'!AB466=0,0,'3a - EUR - local'!AB466/'3b - EUR - conv.'!AB466)</f>
        <v>0</v>
      </c>
      <c r="AC466" s="286">
        <f>IF('3b - EUR - conv.'!AC466=0,0,'3a - EUR - local'!AC466/'3b - EUR - conv.'!AC466)</f>
        <v>0</v>
      </c>
      <c r="AD466" s="286">
        <f>IF('3b - EUR - conv.'!AD466=0,0,'3a - EUR - local'!AD466/'3b - EUR - conv.'!AD466)</f>
        <v>0</v>
      </c>
      <c r="AE466" s="286">
        <f>IF('3b - EUR - conv.'!AE466=0,0,'3a - EUR - local'!AE466/'3b - EUR - conv.'!AE466)</f>
        <v>0</v>
      </c>
      <c r="AF466" s="286">
        <f>IF('3b - EUR - conv.'!AF466=0,0,'3a - EUR - local'!AF466/'3b - EUR - conv.'!AF466)</f>
        <v>0</v>
      </c>
      <c r="AG466" s="286">
        <f>IF('3b - EUR - conv.'!AG466=0,0,'3a - EUR - local'!AG466/'3b - EUR - conv.'!AG466)</f>
        <v>0</v>
      </c>
      <c r="AH466" s="286">
        <f>IF('3b - EUR - conv.'!AH466=0,0,'3a - EUR - local'!AH466/'3b - EUR - conv.'!AH466)</f>
        <v>0</v>
      </c>
      <c r="AI466" s="286">
        <f>IF('3b - EUR - conv.'!AI466=0,0,'3a - EUR - local'!AI466/'3b - EUR - conv.'!AI466)</f>
        <v>0</v>
      </c>
      <c r="AJ466" s="286">
        <f>IF('3b - EUR - conv.'!AJ466=0,0,'3a - EUR - local'!AJ466/'3b - EUR - conv.'!AJ466)</f>
        <v>0</v>
      </c>
      <c r="AK466" s="286">
        <f>IF('3b - EUR - conv.'!AK466=0,0,'3a - EUR - local'!AK466/'3b - EUR - conv.'!AK466)</f>
        <v>0</v>
      </c>
      <c r="AL466" s="286">
        <f>IF('3b - EUR - conv.'!AL466=0,0,'3a - EUR - local'!AL466/'3b - EUR - conv.'!AL466)</f>
        <v>0</v>
      </c>
      <c r="AM466" s="286">
        <f>IF('3b - EUR - conv.'!AM466=0,0,'3a - EUR - local'!AM466/'3b - EUR - conv.'!AM466)</f>
        <v>0</v>
      </c>
      <c r="AN466" s="286">
        <f>IF('3b - EUR - conv.'!AN466=0,0,'3a - EUR - local'!AN466/'3b - EUR - conv.'!AN466)</f>
        <v>0</v>
      </c>
      <c r="AO466" s="286">
        <f>IF('3b - EUR - conv.'!AO466=0,0,'3a - EUR - local'!AO466/'3b - EUR - conv.'!AO466)</f>
        <v>0</v>
      </c>
      <c r="AP466" s="286">
        <f>IF('3b - EUR - conv.'!AP466=0,0,'3a - EUR - local'!AP466/'3b - EUR - conv.'!AP466)</f>
        <v>0</v>
      </c>
      <c r="AQ466" s="349"/>
    </row>
    <row r="467" spans="1:43" customFormat="1" ht="15.75" outlineLevel="2">
      <c r="A467" s="211" t="str">
        <f>A448&amp;"."&amp;A465&amp;"."&amp;A449&amp;"."&amp;B467</f>
        <v>3.o.2.2</v>
      </c>
      <c r="B467">
        <v>2</v>
      </c>
      <c r="C467" t="str">
        <f>'1-GBP'!C467</f>
        <v/>
      </c>
      <c r="M467" s="286">
        <f>IF('3b - EUR - conv.'!M467=0,0,'3a - EUR - local'!M467/'3b - EUR - conv.'!M467)</f>
        <v>0</v>
      </c>
      <c r="N467" s="286">
        <f>IF('3b - EUR - conv.'!N467=0,0,'3a - EUR - local'!N467/'3b - EUR - conv.'!N467)</f>
        <v>0</v>
      </c>
      <c r="O467" s="286">
        <f>IF('3b - EUR - conv.'!O467=0,0,'3a - EUR - local'!O467/'3b - EUR - conv.'!O467)</f>
        <v>0</v>
      </c>
      <c r="P467" s="286">
        <f>IF('3b - EUR - conv.'!P467=0,0,'3a - EUR - local'!P467/'3b - EUR - conv.'!P467)</f>
        <v>0</v>
      </c>
      <c r="Q467" s="286">
        <f>IF('3b - EUR - conv.'!Q467=0,0,'3a - EUR - local'!Q467/'3b - EUR - conv.'!Q467)</f>
        <v>0</v>
      </c>
      <c r="R467" s="286">
        <f>IF('3b - EUR - conv.'!R467=0,0,'3a - EUR - local'!R467/'3b - EUR - conv.'!R467)</f>
        <v>0</v>
      </c>
      <c r="S467" s="286">
        <f>IF('3b - EUR - conv.'!S467=0,0,'3a - EUR - local'!S467/'3b - EUR - conv.'!S467)</f>
        <v>0</v>
      </c>
      <c r="T467" s="286">
        <f>IF('3b - EUR - conv.'!T467=0,0,'3a - EUR - local'!T467/'3b - EUR - conv.'!T467)</f>
        <v>0</v>
      </c>
      <c r="U467" s="286">
        <f>IF('3b - EUR - conv.'!U467=0,0,'3a - EUR - local'!U467/'3b - EUR - conv.'!U467)</f>
        <v>0</v>
      </c>
      <c r="V467" s="286">
        <f>IF('3b - EUR - conv.'!V467=0,0,'3a - EUR - local'!V467/'3b - EUR - conv.'!V467)</f>
        <v>0</v>
      </c>
      <c r="W467" s="286">
        <f>IF('3b - EUR - conv.'!W467=0,0,'3a - EUR - local'!W467/'3b - EUR - conv.'!W467)</f>
        <v>0</v>
      </c>
      <c r="X467" s="286">
        <f>IF('3b - EUR - conv.'!X467=0,0,'3a - EUR - local'!X467/'3b - EUR - conv.'!X467)</f>
        <v>0</v>
      </c>
      <c r="Y467" s="286">
        <f>IF('3b - EUR - conv.'!Y467=0,0,'3a - EUR - local'!Y467/'3b - EUR - conv.'!Y467)</f>
        <v>0</v>
      </c>
      <c r="Z467" s="286">
        <f>IF('3b - EUR - conv.'!Z467=0,0,'3a - EUR - local'!Z467/'3b - EUR - conv.'!Z467)</f>
        <v>0</v>
      </c>
      <c r="AA467" s="286">
        <f>IF('3b - EUR - conv.'!AA467=0,0,'3a - EUR - local'!AA467/'3b - EUR - conv.'!AA467)</f>
        <v>0</v>
      </c>
      <c r="AB467" s="286">
        <f>IF('3b - EUR - conv.'!AB467=0,0,'3a - EUR - local'!AB467/'3b - EUR - conv.'!AB467)</f>
        <v>0</v>
      </c>
      <c r="AC467" s="286">
        <f>IF('3b - EUR - conv.'!AC467=0,0,'3a - EUR - local'!AC467/'3b - EUR - conv.'!AC467)</f>
        <v>0</v>
      </c>
      <c r="AD467" s="286">
        <f>IF('3b - EUR - conv.'!AD467=0,0,'3a - EUR - local'!AD467/'3b - EUR - conv.'!AD467)</f>
        <v>0</v>
      </c>
      <c r="AE467" s="286">
        <f>IF('3b - EUR - conv.'!AE467=0,0,'3a - EUR - local'!AE467/'3b - EUR - conv.'!AE467)</f>
        <v>0</v>
      </c>
      <c r="AF467" s="286">
        <f>IF('3b - EUR - conv.'!AF467=0,0,'3a - EUR - local'!AF467/'3b - EUR - conv.'!AF467)</f>
        <v>0</v>
      </c>
      <c r="AG467" s="286">
        <f>IF('3b - EUR - conv.'!AG467=0,0,'3a - EUR - local'!AG467/'3b - EUR - conv.'!AG467)</f>
        <v>0</v>
      </c>
      <c r="AH467" s="286">
        <f>IF('3b - EUR - conv.'!AH467=0,0,'3a - EUR - local'!AH467/'3b - EUR - conv.'!AH467)</f>
        <v>0</v>
      </c>
      <c r="AI467" s="286">
        <f>IF('3b - EUR - conv.'!AI467=0,0,'3a - EUR - local'!AI467/'3b - EUR - conv.'!AI467)</f>
        <v>0</v>
      </c>
      <c r="AJ467" s="286">
        <f>IF('3b - EUR - conv.'!AJ467=0,0,'3a - EUR - local'!AJ467/'3b - EUR - conv.'!AJ467)</f>
        <v>0</v>
      </c>
      <c r="AK467" s="286">
        <f>IF('3b - EUR - conv.'!AK467=0,0,'3a - EUR - local'!AK467/'3b - EUR - conv.'!AK467)</f>
        <v>0</v>
      </c>
      <c r="AL467" s="286">
        <f>IF('3b - EUR - conv.'!AL467=0,0,'3a - EUR - local'!AL467/'3b - EUR - conv.'!AL467)</f>
        <v>0</v>
      </c>
      <c r="AM467" s="286">
        <f>IF('3b - EUR - conv.'!AM467=0,0,'3a - EUR - local'!AM467/'3b - EUR - conv.'!AM467)</f>
        <v>0</v>
      </c>
      <c r="AN467" s="286">
        <f>IF('3b - EUR - conv.'!AN467=0,0,'3a - EUR - local'!AN467/'3b - EUR - conv.'!AN467)</f>
        <v>0</v>
      </c>
      <c r="AO467" s="286">
        <f>IF('3b - EUR - conv.'!AO467=0,0,'3a - EUR - local'!AO467/'3b - EUR - conv.'!AO467)</f>
        <v>0</v>
      </c>
      <c r="AP467" s="286">
        <f>IF('3b - EUR - conv.'!AP467=0,0,'3a - EUR - local'!AP467/'3b - EUR - conv.'!AP467)</f>
        <v>0</v>
      </c>
      <c r="AQ467" s="349"/>
    </row>
    <row r="468" spans="1:43" customFormat="1" ht="15.75" outlineLevel="2">
      <c r="A468" s="211" t="str">
        <f>A448&amp;"."&amp;A465&amp;"."&amp;A449&amp;"."&amp;B468</f>
        <v>3.o.2.3</v>
      </c>
      <c r="B468">
        <v>3</v>
      </c>
      <c r="C468" t="str">
        <f>'1-GBP'!C468</f>
        <v/>
      </c>
      <c r="M468" s="286">
        <f>IF('3b - EUR - conv.'!M468=0,0,'3a - EUR - local'!M468/'3b - EUR - conv.'!M468)</f>
        <v>0</v>
      </c>
      <c r="N468" s="286">
        <f>IF('3b - EUR - conv.'!N468=0,0,'3a - EUR - local'!N468/'3b - EUR - conv.'!N468)</f>
        <v>0</v>
      </c>
      <c r="O468" s="286">
        <f>IF('3b - EUR - conv.'!O468=0,0,'3a - EUR - local'!O468/'3b - EUR - conv.'!O468)</f>
        <v>0</v>
      </c>
      <c r="P468" s="286">
        <f>IF('3b - EUR - conv.'!P468=0,0,'3a - EUR - local'!P468/'3b - EUR - conv.'!P468)</f>
        <v>0</v>
      </c>
      <c r="Q468" s="286">
        <f>IF('3b - EUR - conv.'!Q468=0,0,'3a - EUR - local'!Q468/'3b - EUR - conv.'!Q468)</f>
        <v>0</v>
      </c>
      <c r="R468" s="286">
        <f>IF('3b - EUR - conv.'!R468=0,0,'3a - EUR - local'!R468/'3b - EUR - conv.'!R468)</f>
        <v>0</v>
      </c>
      <c r="S468" s="286">
        <f>IF('3b - EUR - conv.'!S468=0,0,'3a - EUR - local'!S468/'3b - EUR - conv.'!S468)</f>
        <v>0</v>
      </c>
      <c r="T468" s="286">
        <f>IF('3b - EUR - conv.'!T468=0,0,'3a - EUR - local'!T468/'3b - EUR - conv.'!T468)</f>
        <v>0</v>
      </c>
      <c r="U468" s="286">
        <f>IF('3b - EUR - conv.'!U468=0,0,'3a - EUR - local'!U468/'3b - EUR - conv.'!U468)</f>
        <v>0</v>
      </c>
      <c r="V468" s="286">
        <f>IF('3b - EUR - conv.'!V468=0,0,'3a - EUR - local'!V468/'3b - EUR - conv.'!V468)</f>
        <v>0</v>
      </c>
      <c r="W468" s="286">
        <f>IF('3b - EUR - conv.'!W468=0,0,'3a - EUR - local'!W468/'3b - EUR - conv.'!W468)</f>
        <v>0</v>
      </c>
      <c r="X468" s="286">
        <f>IF('3b - EUR - conv.'!X468=0,0,'3a - EUR - local'!X468/'3b - EUR - conv.'!X468)</f>
        <v>0</v>
      </c>
      <c r="Y468" s="286">
        <f>IF('3b - EUR - conv.'!Y468=0,0,'3a - EUR - local'!Y468/'3b - EUR - conv.'!Y468)</f>
        <v>0</v>
      </c>
      <c r="Z468" s="286">
        <f>IF('3b - EUR - conv.'!Z468=0,0,'3a - EUR - local'!Z468/'3b - EUR - conv.'!Z468)</f>
        <v>0</v>
      </c>
      <c r="AA468" s="286">
        <f>IF('3b - EUR - conv.'!AA468=0,0,'3a - EUR - local'!AA468/'3b - EUR - conv.'!AA468)</f>
        <v>0</v>
      </c>
      <c r="AB468" s="286">
        <f>IF('3b - EUR - conv.'!AB468=0,0,'3a - EUR - local'!AB468/'3b - EUR - conv.'!AB468)</f>
        <v>0</v>
      </c>
      <c r="AC468" s="286">
        <f>IF('3b - EUR - conv.'!AC468=0,0,'3a - EUR - local'!AC468/'3b - EUR - conv.'!AC468)</f>
        <v>0</v>
      </c>
      <c r="AD468" s="286">
        <f>IF('3b - EUR - conv.'!AD468=0,0,'3a - EUR - local'!AD468/'3b - EUR - conv.'!AD468)</f>
        <v>0</v>
      </c>
      <c r="AE468" s="286">
        <f>IF('3b - EUR - conv.'!AE468=0,0,'3a - EUR - local'!AE468/'3b - EUR - conv.'!AE468)</f>
        <v>0</v>
      </c>
      <c r="AF468" s="286">
        <f>IF('3b - EUR - conv.'!AF468=0,0,'3a - EUR - local'!AF468/'3b - EUR - conv.'!AF468)</f>
        <v>0</v>
      </c>
      <c r="AG468" s="286">
        <f>IF('3b - EUR - conv.'!AG468=0,0,'3a - EUR - local'!AG468/'3b - EUR - conv.'!AG468)</f>
        <v>0</v>
      </c>
      <c r="AH468" s="286">
        <f>IF('3b - EUR - conv.'!AH468=0,0,'3a - EUR - local'!AH468/'3b - EUR - conv.'!AH468)</f>
        <v>0</v>
      </c>
      <c r="AI468" s="286">
        <f>IF('3b - EUR - conv.'!AI468=0,0,'3a - EUR - local'!AI468/'3b - EUR - conv.'!AI468)</f>
        <v>0</v>
      </c>
      <c r="AJ468" s="286">
        <f>IF('3b - EUR - conv.'!AJ468=0,0,'3a - EUR - local'!AJ468/'3b - EUR - conv.'!AJ468)</f>
        <v>0</v>
      </c>
      <c r="AK468" s="286">
        <f>IF('3b - EUR - conv.'!AK468=0,0,'3a - EUR - local'!AK468/'3b - EUR - conv.'!AK468)</f>
        <v>0</v>
      </c>
      <c r="AL468" s="286">
        <f>IF('3b - EUR - conv.'!AL468=0,0,'3a - EUR - local'!AL468/'3b - EUR - conv.'!AL468)</f>
        <v>0</v>
      </c>
      <c r="AM468" s="286">
        <f>IF('3b - EUR - conv.'!AM468=0,0,'3a - EUR - local'!AM468/'3b - EUR - conv.'!AM468)</f>
        <v>0</v>
      </c>
      <c r="AN468" s="286">
        <f>IF('3b - EUR - conv.'!AN468=0,0,'3a - EUR - local'!AN468/'3b - EUR - conv.'!AN468)</f>
        <v>0</v>
      </c>
      <c r="AO468" s="286">
        <f>IF('3b - EUR - conv.'!AO468=0,0,'3a - EUR - local'!AO468/'3b - EUR - conv.'!AO468)</f>
        <v>0</v>
      </c>
      <c r="AP468" s="286">
        <f>IF('3b - EUR - conv.'!AP468=0,0,'3a - EUR - local'!AP468/'3b - EUR - conv.'!AP468)</f>
        <v>0</v>
      </c>
      <c r="AQ468" s="349"/>
    </row>
    <row r="469" spans="1:43" customFormat="1" ht="15.75" outlineLevel="2">
      <c r="A469" s="211" t="str">
        <f>A448&amp;"."&amp;A465&amp;"."&amp;A449&amp;"."&amp;B469</f>
        <v>3.o.2.4</v>
      </c>
      <c r="B469">
        <v>4</v>
      </c>
      <c r="C469" t="str">
        <f>'1-GBP'!C469</f>
        <v/>
      </c>
      <c r="M469" s="286">
        <f>IF('3b - EUR - conv.'!M469=0,0,'3a - EUR - local'!M469/'3b - EUR - conv.'!M469)</f>
        <v>0</v>
      </c>
      <c r="N469" s="286">
        <f>IF('3b - EUR - conv.'!N469=0,0,'3a - EUR - local'!N469/'3b - EUR - conv.'!N469)</f>
        <v>0</v>
      </c>
      <c r="O469" s="286">
        <f>IF('3b - EUR - conv.'!O469=0,0,'3a - EUR - local'!O469/'3b - EUR - conv.'!O469)</f>
        <v>0</v>
      </c>
      <c r="P469" s="286">
        <f>IF('3b - EUR - conv.'!P469=0,0,'3a - EUR - local'!P469/'3b - EUR - conv.'!P469)</f>
        <v>0</v>
      </c>
      <c r="Q469" s="286">
        <f>IF('3b - EUR - conv.'!Q469=0,0,'3a - EUR - local'!Q469/'3b - EUR - conv.'!Q469)</f>
        <v>0</v>
      </c>
      <c r="R469" s="286">
        <f>IF('3b - EUR - conv.'!R469=0,0,'3a - EUR - local'!R469/'3b - EUR - conv.'!R469)</f>
        <v>0</v>
      </c>
      <c r="S469" s="286">
        <f>IF('3b - EUR - conv.'!S469=0,0,'3a - EUR - local'!S469/'3b - EUR - conv.'!S469)</f>
        <v>0</v>
      </c>
      <c r="T469" s="286">
        <f>IF('3b - EUR - conv.'!T469=0,0,'3a - EUR - local'!T469/'3b - EUR - conv.'!T469)</f>
        <v>0</v>
      </c>
      <c r="U469" s="286">
        <f>IF('3b - EUR - conv.'!U469=0,0,'3a - EUR - local'!U469/'3b - EUR - conv.'!U469)</f>
        <v>0</v>
      </c>
      <c r="V469" s="286">
        <f>IF('3b - EUR - conv.'!V469=0,0,'3a - EUR - local'!V469/'3b - EUR - conv.'!V469)</f>
        <v>0</v>
      </c>
      <c r="W469" s="286">
        <f>IF('3b - EUR - conv.'!W469=0,0,'3a - EUR - local'!W469/'3b - EUR - conv.'!W469)</f>
        <v>0</v>
      </c>
      <c r="X469" s="286">
        <f>IF('3b - EUR - conv.'!X469=0,0,'3a - EUR - local'!X469/'3b - EUR - conv.'!X469)</f>
        <v>0</v>
      </c>
      <c r="Y469" s="286">
        <f>IF('3b - EUR - conv.'!Y469=0,0,'3a - EUR - local'!Y469/'3b - EUR - conv.'!Y469)</f>
        <v>0</v>
      </c>
      <c r="Z469" s="286">
        <f>IF('3b - EUR - conv.'!Z469=0,0,'3a - EUR - local'!Z469/'3b - EUR - conv.'!Z469)</f>
        <v>0</v>
      </c>
      <c r="AA469" s="286">
        <f>IF('3b - EUR - conv.'!AA469=0,0,'3a - EUR - local'!AA469/'3b - EUR - conv.'!AA469)</f>
        <v>0</v>
      </c>
      <c r="AB469" s="286">
        <f>IF('3b - EUR - conv.'!AB469=0,0,'3a - EUR - local'!AB469/'3b - EUR - conv.'!AB469)</f>
        <v>0</v>
      </c>
      <c r="AC469" s="286">
        <f>IF('3b - EUR - conv.'!AC469=0,0,'3a - EUR - local'!AC469/'3b - EUR - conv.'!AC469)</f>
        <v>0</v>
      </c>
      <c r="AD469" s="286">
        <f>IF('3b - EUR - conv.'!AD469=0,0,'3a - EUR - local'!AD469/'3b - EUR - conv.'!AD469)</f>
        <v>0</v>
      </c>
      <c r="AE469" s="286">
        <f>IF('3b - EUR - conv.'!AE469=0,0,'3a - EUR - local'!AE469/'3b - EUR - conv.'!AE469)</f>
        <v>0</v>
      </c>
      <c r="AF469" s="286">
        <f>IF('3b - EUR - conv.'!AF469=0,0,'3a - EUR - local'!AF469/'3b - EUR - conv.'!AF469)</f>
        <v>0</v>
      </c>
      <c r="AG469" s="286">
        <f>IF('3b - EUR - conv.'!AG469=0,0,'3a - EUR - local'!AG469/'3b - EUR - conv.'!AG469)</f>
        <v>0</v>
      </c>
      <c r="AH469" s="286">
        <f>IF('3b - EUR - conv.'!AH469=0,0,'3a - EUR - local'!AH469/'3b - EUR - conv.'!AH469)</f>
        <v>0</v>
      </c>
      <c r="AI469" s="286">
        <f>IF('3b - EUR - conv.'!AI469=0,0,'3a - EUR - local'!AI469/'3b - EUR - conv.'!AI469)</f>
        <v>0</v>
      </c>
      <c r="AJ469" s="286">
        <f>IF('3b - EUR - conv.'!AJ469=0,0,'3a - EUR - local'!AJ469/'3b - EUR - conv.'!AJ469)</f>
        <v>0</v>
      </c>
      <c r="AK469" s="286">
        <f>IF('3b - EUR - conv.'!AK469=0,0,'3a - EUR - local'!AK469/'3b - EUR - conv.'!AK469)</f>
        <v>0</v>
      </c>
      <c r="AL469" s="286">
        <f>IF('3b - EUR - conv.'!AL469=0,0,'3a - EUR - local'!AL469/'3b - EUR - conv.'!AL469)</f>
        <v>0</v>
      </c>
      <c r="AM469" s="286">
        <f>IF('3b - EUR - conv.'!AM469=0,0,'3a - EUR - local'!AM469/'3b - EUR - conv.'!AM469)</f>
        <v>0</v>
      </c>
      <c r="AN469" s="286">
        <f>IF('3b - EUR - conv.'!AN469=0,0,'3a - EUR - local'!AN469/'3b - EUR - conv.'!AN469)</f>
        <v>0</v>
      </c>
      <c r="AO469" s="286">
        <f>IF('3b - EUR - conv.'!AO469=0,0,'3a - EUR - local'!AO469/'3b - EUR - conv.'!AO469)</f>
        <v>0</v>
      </c>
      <c r="AP469" s="286">
        <f>IF('3b - EUR - conv.'!AP469=0,0,'3a - EUR - local'!AP469/'3b - EUR - conv.'!AP469)</f>
        <v>0</v>
      </c>
      <c r="AQ469" s="349"/>
    </row>
    <row r="470" spans="1:43" customFormat="1" ht="15.75" outlineLevel="2">
      <c r="A470" s="211" t="str">
        <f>A448&amp;"."&amp;A465&amp;"."&amp;A449&amp;"."&amp;B470</f>
        <v>3.o.2.5</v>
      </c>
      <c r="B470">
        <v>5</v>
      </c>
      <c r="C470" t="str">
        <f>'1-GBP'!C470</f>
        <v/>
      </c>
      <c r="M470" s="286">
        <f>IF('3b - EUR - conv.'!M470=0,0,'3a - EUR - local'!M470/'3b - EUR - conv.'!M470)</f>
        <v>0</v>
      </c>
      <c r="N470" s="286">
        <f>IF('3b - EUR - conv.'!N470=0,0,'3a - EUR - local'!N470/'3b - EUR - conv.'!N470)</f>
        <v>0</v>
      </c>
      <c r="O470" s="286">
        <f>IF('3b - EUR - conv.'!O470=0,0,'3a - EUR - local'!O470/'3b - EUR - conv.'!O470)</f>
        <v>0</v>
      </c>
      <c r="P470" s="286">
        <f>IF('3b - EUR - conv.'!P470=0,0,'3a - EUR - local'!P470/'3b - EUR - conv.'!P470)</f>
        <v>0</v>
      </c>
      <c r="Q470" s="286">
        <f>IF('3b - EUR - conv.'!Q470=0,0,'3a - EUR - local'!Q470/'3b - EUR - conv.'!Q470)</f>
        <v>0</v>
      </c>
      <c r="R470" s="286">
        <f>IF('3b - EUR - conv.'!R470=0,0,'3a - EUR - local'!R470/'3b - EUR - conv.'!R470)</f>
        <v>0</v>
      </c>
      <c r="S470" s="286">
        <f>IF('3b - EUR - conv.'!S470=0,0,'3a - EUR - local'!S470/'3b - EUR - conv.'!S470)</f>
        <v>0</v>
      </c>
      <c r="T470" s="286">
        <f>IF('3b - EUR - conv.'!T470=0,0,'3a - EUR - local'!T470/'3b - EUR - conv.'!T470)</f>
        <v>0</v>
      </c>
      <c r="U470" s="286">
        <f>IF('3b - EUR - conv.'!U470=0,0,'3a - EUR - local'!U470/'3b - EUR - conv.'!U470)</f>
        <v>0</v>
      </c>
      <c r="V470" s="286">
        <f>IF('3b - EUR - conv.'!V470=0,0,'3a - EUR - local'!V470/'3b - EUR - conv.'!V470)</f>
        <v>0</v>
      </c>
      <c r="W470" s="286">
        <f>IF('3b - EUR - conv.'!W470=0,0,'3a - EUR - local'!W470/'3b - EUR - conv.'!W470)</f>
        <v>0</v>
      </c>
      <c r="X470" s="286">
        <f>IF('3b - EUR - conv.'!X470=0,0,'3a - EUR - local'!X470/'3b - EUR - conv.'!X470)</f>
        <v>0</v>
      </c>
      <c r="Y470" s="286">
        <f>IF('3b - EUR - conv.'!Y470=0,0,'3a - EUR - local'!Y470/'3b - EUR - conv.'!Y470)</f>
        <v>0</v>
      </c>
      <c r="Z470" s="286">
        <f>IF('3b - EUR - conv.'!Z470=0,0,'3a - EUR - local'!Z470/'3b - EUR - conv.'!Z470)</f>
        <v>0</v>
      </c>
      <c r="AA470" s="286">
        <f>IF('3b - EUR - conv.'!AA470=0,0,'3a - EUR - local'!AA470/'3b - EUR - conv.'!AA470)</f>
        <v>0</v>
      </c>
      <c r="AB470" s="286">
        <f>IF('3b - EUR - conv.'!AB470=0,0,'3a - EUR - local'!AB470/'3b - EUR - conv.'!AB470)</f>
        <v>0</v>
      </c>
      <c r="AC470" s="286">
        <f>IF('3b - EUR - conv.'!AC470=0,0,'3a - EUR - local'!AC470/'3b - EUR - conv.'!AC470)</f>
        <v>0</v>
      </c>
      <c r="AD470" s="286">
        <f>IF('3b - EUR - conv.'!AD470=0,0,'3a - EUR - local'!AD470/'3b - EUR - conv.'!AD470)</f>
        <v>0</v>
      </c>
      <c r="AE470" s="286">
        <f>IF('3b - EUR - conv.'!AE470=0,0,'3a - EUR - local'!AE470/'3b - EUR - conv.'!AE470)</f>
        <v>0</v>
      </c>
      <c r="AF470" s="286">
        <f>IF('3b - EUR - conv.'!AF470=0,0,'3a - EUR - local'!AF470/'3b - EUR - conv.'!AF470)</f>
        <v>0</v>
      </c>
      <c r="AG470" s="286">
        <f>IF('3b - EUR - conv.'!AG470=0,0,'3a - EUR - local'!AG470/'3b - EUR - conv.'!AG470)</f>
        <v>0</v>
      </c>
      <c r="AH470" s="286">
        <f>IF('3b - EUR - conv.'!AH470=0,0,'3a - EUR - local'!AH470/'3b - EUR - conv.'!AH470)</f>
        <v>0</v>
      </c>
      <c r="AI470" s="286">
        <f>IF('3b - EUR - conv.'!AI470=0,0,'3a - EUR - local'!AI470/'3b - EUR - conv.'!AI470)</f>
        <v>0</v>
      </c>
      <c r="AJ470" s="286">
        <f>IF('3b - EUR - conv.'!AJ470=0,0,'3a - EUR - local'!AJ470/'3b - EUR - conv.'!AJ470)</f>
        <v>0</v>
      </c>
      <c r="AK470" s="286">
        <f>IF('3b - EUR - conv.'!AK470=0,0,'3a - EUR - local'!AK470/'3b - EUR - conv.'!AK470)</f>
        <v>0</v>
      </c>
      <c r="AL470" s="286">
        <f>IF('3b - EUR - conv.'!AL470=0,0,'3a - EUR - local'!AL470/'3b - EUR - conv.'!AL470)</f>
        <v>0</v>
      </c>
      <c r="AM470" s="286">
        <f>IF('3b - EUR - conv.'!AM470=0,0,'3a - EUR - local'!AM470/'3b - EUR - conv.'!AM470)</f>
        <v>0</v>
      </c>
      <c r="AN470" s="286">
        <f>IF('3b - EUR - conv.'!AN470=0,0,'3a - EUR - local'!AN470/'3b - EUR - conv.'!AN470)</f>
        <v>0</v>
      </c>
      <c r="AO470" s="286">
        <f>IF('3b - EUR - conv.'!AO470=0,0,'3a - EUR - local'!AO470/'3b - EUR - conv.'!AO470)</f>
        <v>0</v>
      </c>
      <c r="AP470" s="286">
        <f>IF('3b - EUR - conv.'!AP470=0,0,'3a - EUR - local'!AP470/'3b - EUR - conv.'!AP470)</f>
        <v>0</v>
      </c>
      <c r="AQ470" s="349"/>
    </row>
    <row r="471" spans="1:43" customFormat="1" ht="15.75" outlineLevel="2">
      <c r="A471" s="211" t="str">
        <f>A448&amp;"."&amp;A465&amp;"."&amp;A449&amp;"."&amp;B471</f>
        <v>3.o.2.6</v>
      </c>
      <c r="B471">
        <v>6</v>
      </c>
      <c r="C471" t="str">
        <f>'1-GBP'!C471</f>
        <v/>
      </c>
      <c r="M471" s="286">
        <f>IF('3b - EUR - conv.'!M471=0,0,'3a - EUR - local'!M471/'3b - EUR - conv.'!M471)</f>
        <v>0</v>
      </c>
      <c r="N471" s="286">
        <f>IF('3b - EUR - conv.'!N471=0,0,'3a - EUR - local'!N471/'3b - EUR - conv.'!N471)</f>
        <v>0</v>
      </c>
      <c r="O471" s="286">
        <f>IF('3b - EUR - conv.'!O471=0,0,'3a - EUR - local'!O471/'3b - EUR - conv.'!O471)</f>
        <v>0</v>
      </c>
      <c r="P471" s="286">
        <f>IF('3b - EUR - conv.'!P471=0,0,'3a - EUR - local'!P471/'3b - EUR - conv.'!P471)</f>
        <v>0</v>
      </c>
      <c r="Q471" s="286">
        <f>IF('3b - EUR - conv.'!Q471=0,0,'3a - EUR - local'!Q471/'3b - EUR - conv.'!Q471)</f>
        <v>0</v>
      </c>
      <c r="R471" s="286">
        <f>IF('3b - EUR - conv.'!R471=0,0,'3a - EUR - local'!R471/'3b - EUR - conv.'!R471)</f>
        <v>0</v>
      </c>
      <c r="S471" s="286">
        <f>IF('3b - EUR - conv.'!S471=0,0,'3a - EUR - local'!S471/'3b - EUR - conv.'!S471)</f>
        <v>0</v>
      </c>
      <c r="T471" s="286">
        <f>IF('3b - EUR - conv.'!T471=0,0,'3a - EUR - local'!T471/'3b - EUR - conv.'!T471)</f>
        <v>0</v>
      </c>
      <c r="U471" s="286">
        <f>IF('3b - EUR - conv.'!U471=0,0,'3a - EUR - local'!U471/'3b - EUR - conv.'!U471)</f>
        <v>0</v>
      </c>
      <c r="V471" s="286">
        <f>IF('3b - EUR - conv.'!V471=0,0,'3a - EUR - local'!V471/'3b - EUR - conv.'!V471)</f>
        <v>0</v>
      </c>
      <c r="W471" s="286">
        <f>IF('3b - EUR - conv.'!W471=0,0,'3a - EUR - local'!W471/'3b - EUR - conv.'!W471)</f>
        <v>0</v>
      </c>
      <c r="X471" s="286">
        <f>IF('3b - EUR - conv.'!X471=0,0,'3a - EUR - local'!X471/'3b - EUR - conv.'!X471)</f>
        <v>0</v>
      </c>
      <c r="Y471" s="286">
        <f>IF('3b - EUR - conv.'!Y471=0,0,'3a - EUR - local'!Y471/'3b - EUR - conv.'!Y471)</f>
        <v>0</v>
      </c>
      <c r="Z471" s="286">
        <f>IF('3b - EUR - conv.'!Z471=0,0,'3a - EUR - local'!Z471/'3b - EUR - conv.'!Z471)</f>
        <v>0</v>
      </c>
      <c r="AA471" s="286">
        <f>IF('3b - EUR - conv.'!AA471=0,0,'3a - EUR - local'!AA471/'3b - EUR - conv.'!AA471)</f>
        <v>0</v>
      </c>
      <c r="AB471" s="286">
        <f>IF('3b - EUR - conv.'!AB471=0,0,'3a - EUR - local'!AB471/'3b - EUR - conv.'!AB471)</f>
        <v>0</v>
      </c>
      <c r="AC471" s="286">
        <f>IF('3b - EUR - conv.'!AC471=0,0,'3a - EUR - local'!AC471/'3b - EUR - conv.'!AC471)</f>
        <v>0</v>
      </c>
      <c r="AD471" s="286">
        <f>IF('3b - EUR - conv.'!AD471=0,0,'3a - EUR - local'!AD471/'3b - EUR - conv.'!AD471)</f>
        <v>0</v>
      </c>
      <c r="AE471" s="286">
        <f>IF('3b - EUR - conv.'!AE471=0,0,'3a - EUR - local'!AE471/'3b - EUR - conv.'!AE471)</f>
        <v>0</v>
      </c>
      <c r="AF471" s="286">
        <f>IF('3b - EUR - conv.'!AF471=0,0,'3a - EUR - local'!AF471/'3b - EUR - conv.'!AF471)</f>
        <v>0</v>
      </c>
      <c r="AG471" s="286">
        <f>IF('3b - EUR - conv.'!AG471=0,0,'3a - EUR - local'!AG471/'3b - EUR - conv.'!AG471)</f>
        <v>0</v>
      </c>
      <c r="AH471" s="286">
        <f>IF('3b - EUR - conv.'!AH471=0,0,'3a - EUR - local'!AH471/'3b - EUR - conv.'!AH471)</f>
        <v>0</v>
      </c>
      <c r="AI471" s="286">
        <f>IF('3b - EUR - conv.'!AI471=0,0,'3a - EUR - local'!AI471/'3b - EUR - conv.'!AI471)</f>
        <v>0</v>
      </c>
      <c r="AJ471" s="286">
        <f>IF('3b - EUR - conv.'!AJ471=0,0,'3a - EUR - local'!AJ471/'3b - EUR - conv.'!AJ471)</f>
        <v>0</v>
      </c>
      <c r="AK471" s="286">
        <f>IF('3b - EUR - conv.'!AK471=0,0,'3a - EUR - local'!AK471/'3b - EUR - conv.'!AK471)</f>
        <v>0</v>
      </c>
      <c r="AL471" s="286">
        <f>IF('3b - EUR - conv.'!AL471=0,0,'3a - EUR - local'!AL471/'3b - EUR - conv.'!AL471)</f>
        <v>0</v>
      </c>
      <c r="AM471" s="286">
        <f>IF('3b - EUR - conv.'!AM471=0,0,'3a - EUR - local'!AM471/'3b - EUR - conv.'!AM471)</f>
        <v>0</v>
      </c>
      <c r="AN471" s="286">
        <f>IF('3b - EUR - conv.'!AN471=0,0,'3a - EUR - local'!AN471/'3b - EUR - conv.'!AN471)</f>
        <v>0</v>
      </c>
      <c r="AO471" s="286">
        <f>IF('3b - EUR - conv.'!AO471=0,0,'3a - EUR - local'!AO471/'3b - EUR - conv.'!AO471)</f>
        <v>0</v>
      </c>
      <c r="AP471" s="286">
        <f>IF('3b - EUR - conv.'!AP471=0,0,'3a - EUR - local'!AP471/'3b - EUR - conv.'!AP471)</f>
        <v>0</v>
      </c>
      <c r="AQ471" s="349"/>
    </row>
    <row r="472" spans="1:43" customFormat="1" ht="15.75" outlineLevel="2">
      <c r="A472" s="211" t="str">
        <f>A448&amp;"."&amp;A465&amp;"."&amp;A449&amp;"."&amp;B472</f>
        <v>3.o.2.7</v>
      </c>
      <c r="B472">
        <v>7</v>
      </c>
      <c r="C472" t="str">
        <f>'1-GBP'!C472</f>
        <v/>
      </c>
      <c r="M472" s="286">
        <f>IF('3b - EUR - conv.'!M472=0,0,'3a - EUR - local'!M472/'3b - EUR - conv.'!M472)</f>
        <v>0</v>
      </c>
      <c r="N472" s="286">
        <f>IF('3b - EUR - conv.'!N472=0,0,'3a - EUR - local'!N472/'3b - EUR - conv.'!N472)</f>
        <v>0</v>
      </c>
      <c r="O472" s="286">
        <f>IF('3b - EUR - conv.'!O472=0,0,'3a - EUR - local'!O472/'3b - EUR - conv.'!O472)</f>
        <v>0</v>
      </c>
      <c r="P472" s="286">
        <f>IF('3b - EUR - conv.'!P472=0,0,'3a - EUR - local'!P472/'3b - EUR - conv.'!P472)</f>
        <v>0</v>
      </c>
      <c r="Q472" s="286">
        <f>IF('3b - EUR - conv.'!Q472=0,0,'3a - EUR - local'!Q472/'3b - EUR - conv.'!Q472)</f>
        <v>0</v>
      </c>
      <c r="R472" s="286">
        <f>IF('3b - EUR - conv.'!R472=0,0,'3a - EUR - local'!R472/'3b - EUR - conv.'!R472)</f>
        <v>0</v>
      </c>
      <c r="S472" s="286">
        <f>IF('3b - EUR - conv.'!S472=0,0,'3a - EUR - local'!S472/'3b - EUR - conv.'!S472)</f>
        <v>0</v>
      </c>
      <c r="T472" s="286">
        <f>IF('3b - EUR - conv.'!T472=0,0,'3a - EUR - local'!T472/'3b - EUR - conv.'!T472)</f>
        <v>0</v>
      </c>
      <c r="U472" s="286">
        <f>IF('3b - EUR - conv.'!U472=0,0,'3a - EUR - local'!U472/'3b - EUR - conv.'!U472)</f>
        <v>0</v>
      </c>
      <c r="V472" s="286">
        <f>IF('3b - EUR - conv.'!V472=0,0,'3a - EUR - local'!V472/'3b - EUR - conv.'!V472)</f>
        <v>0</v>
      </c>
      <c r="W472" s="286">
        <f>IF('3b - EUR - conv.'!W472=0,0,'3a - EUR - local'!W472/'3b - EUR - conv.'!W472)</f>
        <v>0</v>
      </c>
      <c r="X472" s="286">
        <f>IF('3b - EUR - conv.'!X472=0,0,'3a - EUR - local'!X472/'3b - EUR - conv.'!X472)</f>
        <v>0</v>
      </c>
      <c r="Y472" s="286">
        <f>IF('3b - EUR - conv.'!Y472=0,0,'3a - EUR - local'!Y472/'3b - EUR - conv.'!Y472)</f>
        <v>0</v>
      </c>
      <c r="Z472" s="286">
        <f>IF('3b - EUR - conv.'!Z472=0,0,'3a - EUR - local'!Z472/'3b - EUR - conv.'!Z472)</f>
        <v>0</v>
      </c>
      <c r="AA472" s="286">
        <f>IF('3b - EUR - conv.'!AA472=0,0,'3a - EUR - local'!AA472/'3b - EUR - conv.'!AA472)</f>
        <v>0</v>
      </c>
      <c r="AB472" s="286">
        <f>IF('3b - EUR - conv.'!AB472=0,0,'3a - EUR - local'!AB472/'3b - EUR - conv.'!AB472)</f>
        <v>0</v>
      </c>
      <c r="AC472" s="286">
        <f>IF('3b - EUR - conv.'!AC472=0,0,'3a - EUR - local'!AC472/'3b - EUR - conv.'!AC472)</f>
        <v>0</v>
      </c>
      <c r="AD472" s="286">
        <f>IF('3b - EUR - conv.'!AD472=0,0,'3a - EUR - local'!AD472/'3b - EUR - conv.'!AD472)</f>
        <v>0</v>
      </c>
      <c r="AE472" s="286">
        <f>IF('3b - EUR - conv.'!AE472=0,0,'3a - EUR - local'!AE472/'3b - EUR - conv.'!AE472)</f>
        <v>0</v>
      </c>
      <c r="AF472" s="286">
        <f>IF('3b - EUR - conv.'!AF472=0,0,'3a - EUR - local'!AF472/'3b - EUR - conv.'!AF472)</f>
        <v>0</v>
      </c>
      <c r="AG472" s="286">
        <f>IF('3b - EUR - conv.'!AG472=0,0,'3a - EUR - local'!AG472/'3b - EUR - conv.'!AG472)</f>
        <v>0</v>
      </c>
      <c r="AH472" s="286">
        <f>IF('3b - EUR - conv.'!AH472=0,0,'3a - EUR - local'!AH472/'3b - EUR - conv.'!AH472)</f>
        <v>0</v>
      </c>
      <c r="AI472" s="286">
        <f>IF('3b - EUR - conv.'!AI472=0,0,'3a - EUR - local'!AI472/'3b - EUR - conv.'!AI472)</f>
        <v>0</v>
      </c>
      <c r="AJ472" s="286">
        <f>IF('3b - EUR - conv.'!AJ472=0,0,'3a - EUR - local'!AJ472/'3b - EUR - conv.'!AJ472)</f>
        <v>0</v>
      </c>
      <c r="AK472" s="286">
        <f>IF('3b - EUR - conv.'!AK472=0,0,'3a - EUR - local'!AK472/'3b - EUR - conv.'!AK472)</f>
        <v>0</v>
      </c>
      <c r="AL472" s="286">
        <f>IF('3b - EUR - conv.'!AL472=0,0,'3a - EUR - local'!AL472/'3b - EUR - conv.'!AL472)</f>
        <v>0</v>
      </c>
      <c r="AM472" s="286">
        <f>IF('3b - EUR - conv.'!AM472=0,0,'3a - EUR - local'!AM472/'3b - EUR - conv.'!AM472)</f>
        <v>0</v>
      </c>
      <c r="AN472" s="286">
        <f>IF('3b - EUR - conv.'!AN472=0,0,'3a - EUR - local'!AN472/'3b - EUR - conv.'!AN472)</f>
        <v>0</v>
      </c>
      <c r="AO472" s="286">
        <f>IF('3b - EUR - conv.'!AO472=0,0,'3a - EUR - local'!AO472/'3b - EUR - conv.'!AO472)</f>
        <v>0</v>
      </c>
      <c r="AP472" s="286">
        <f>IF('3b - EUR - conv.'!AP472=0,0,'3a - EUR - local'!AP472/'3b - EUR - conv.'!AP472)</f>
        <v>0</v>
      </c>
      <c r="AQ472" s="349"/>
    </row>
    <row r="473" spans="1:43" customFormat="1" ht="15.75" outlineLevel="2">
      <c r="A473" s="211" t="str">
        <f>A448&amp;"."&amp;A465&amp;"."&amp;A449&amp;"."&amp;B473</f>
        <v>3.o.2.8</v>
      </c>
      <c r="B473">
        <v>8</v>
      </c>
      <c r="C473" t="str">
        <f>'1-GBP'!C473</f>
        <v/>
      </c>
      <c r="M473" s="286">
        <f>IF('3b - EUR - conv.'!M473=0,0,'3a - EUR - local'!M473/'3b - EUR - conv.'!M473)</f>
        <v>0</v>
      </c>
      <c r="N473" s="286">
        <f>IF('3b - EUR - conv.'!N473=0,0,'3a - EUR - local'!N473/'3b - EUR - conv.'!N473)</f>
        <v>0</v>
      </c>
      <c r="O473" s="286">
        <f>IF('3b - EUR - conv.'!O473=0,0,'3a - EUR - local'!O473/'3b - EUR - conv.'!O473)</f>
        <v>0</v>
      </c>
      <c r="P473" s="286">
        <f>IF('3b - EUR - conv.'!P473=0,0,'3a - EUR - local'!P473/'3b - EUR - conv.'!P473)</f>
        <v>0</v>
      </c>
      <c r="Q473" s="286">
        <f>IF('3b - EUR - conv.'!Q473=0,0,'3a - EUR - local'!Q473/'3b - EUR - conv.'!Q473)</f>
        <v>0</v>
      </c>
      <c r="R473" s="286">
        <f>IF('3b - EUR - conv.'!R473=0,0,'3a - EUR - local'!R473/'3b - EUR - conv.'!R473)</f>
        <v>0</v>
      </c>
      <c r="S473" s="286">
        <f>IF('3b - EUR - conv.'!S473=0,0,'3a - EUR - local'!S473/'3b - EUR - conv.'!S473)</f>
        <v>0</v>
      </c>
      <c r="T473" s="286">
        <f>IF('3b - EUR - conv.'!T473=0,0,'3a - EUR - local'!T473/'3b - EUR - conv.'!T473)</f>
        <v>0</v>
      </c>
      <c r="U473" s="286">
        <f>IF('3b - EUR - conv.'!U473=0,0,'3a - EUR - local'!U473/'3b - EUR - conv.'!U473)</f>
        <v>0</v>
      </c>
      <c r="V473" s="286">
        <f>IF('3b - EUR - conv.'!V473=0,0,'3a - EUR - local'!V473/'3b - EUR - conv.'!V473)</f>
        <v>0</v>
      </c>
      <c r="W473" s="286">
        <f>IF('3b - EUR - conv.'!W473=0,0,'3a - EUR - local'!W473/'3b - EUR - conv.'!W473)</f>
        <v>0</v>
      </c>
      <c r="X473" s="286">
        <f>IF('3b - EUR - conv.'!X473=0,0,'3a - EUR - local'!X473/'3b - EUR - conv.'!X473)</f>
        <v>0</v>
      </c>
      <c r="Y473" s="286">
        <f>IF('3b - EUR - conv.'!Y473=0,0,'3a - EUR - local'!Y473/'3b - EUR - conv.'!Y473)</f>
        <v>0</v>
      </c>
      <c r="Z473" s="286">
        <f>IF('3b - EUR - conv.'!Z473=0,0,'3a - EUR - local'!Z473/'3b - EUR - conv.'!Z473)</f>
        <v>0</v>
      </c>
      <c r="AA473" s="286">
        <f>IF('3b - EUR - conv.'!AA473=0,0,'3a - EUR - local'!AA473/'3b - EUR - conv.'!AA473)</f>
        <v>0</v>
      </c>
      <c r="AB473" s="286">
        <f>IF('3b - EUR - conv.'!AB473=0,0,'3a - EUR - local'!AB473/'3b - EUR - conv.'!AB473)</f>
        <v>0</v>
      </c>
      <c r="AC473" s="286">
        <f>IF('3b - EUR - conv.'!AC473=0,0,'3a - EUR - local'!AC473/'3b - EUR - conv.'!AC473)</f>
        <v>0</v>
      </c>
      <c r="AD473" s="286">
        <f>IF('3b - EUR - conv.'!AD473=0,0,'3a - EUR - local'!AD473/'3b - EUR - conv.'!AD473)</f>
        <v>0</v>
      </c>
      <c r="AE473" s="286">
        <f>IF('3b - EUR - conv.'!AE473=0,0,'3a - EUR - local'!AE473/'3b - EUR - conv.'!AE473)</f>
        <v>0</v>
      </c>
      <c r="AF473" s="286">
        <f>IF('3b - EUR - conv.'!AF473=0,0,'3a - EUR - local'!AF473/'3b - EUR - conv.'!AF473)</f>
        <v>0</v>
      </c>
      <c r="AG473" s="286">
        <f>IF('3b - EUR - conv.'!AG473=0,0,'3a - EUR - local'!AG473/'3b - EUR - conv.'!AG473)</f>
        <v>0</v>
      </c>
      <c r="AH473" s="286">
        <f>IF('3b - EUR - conv.'!AH473=0,0,'3a - EUR - local'!AH473/'3b - EUR - conv.'!AH473)</f>
        <v>0</v>
      </c>
      <c r="AI473" s="286">
        <f>IF('3b - EUR - conv.'!AI473=0,0,'3a - EUR - local'!AI473/'3b - EUR - conv.'!AI473)</f>
        <v>0</v>
      </c>
      <c r="AJ473" s="286">
        <f>IF('3b - EUR - conv.'!AJ473=0,0,'3a - EUR - local'!AJ473/'3b - EUR - conv.'!AJ473)</f>
        <v>0</v>
      </c>
      <c r="AK473" s="286">
        <f>IF('3b - EUR - conv.'!AK473=0,0,'3a - EUR - local'!AK473/'3b - EUR - conv.'!AK473)</f>
        <v>0</v>
      </c>
      <c r="AL473" s="286">
        <f>IF('3b - EUR - conv.'!AL473=0,0,'3a - EUR - local'!AL473/'3b - EUR - conv.'!AL473)</f>
        <v>0</v>
      </c>
      <c r="AM473" s="286">
        <f>IF('3b - EUR - conv.'!AM473=0,0,'3a - EUR - local'!AM473/'3b - EUR - conv.'!AM473)</f>
        <v>0</v>
      </c>
      <c r="AN473" s="286">
        <f>IF('3b - EUR - conv.'!AN473=0,0,'3a - EUR - local'!AN473/'3b - EUR - conv.'!AN473)</f>
        <v>0</v>
      </c>
      <c r="AO473" s="286">
        <f>IF('3b - EUR - conv.'!AO473=0,0,'3a - EUR - local'!AO473/'3b - EUR - conv.'!AO473)</f>
        <v>0</v>
      </c>
      <c r="AP473" s="286">
        <f>IF('3b - EUR - conv.'!AP473=0,0,'3a - EUR - local'!AP473/'3b - EUR - conv.'!AP473)</f>
        <v>0</v>
      </c>
      <c r="AQ473" s="349"/>
    </row>
    <row r="474" spans="1:43" customFormat="1" ht="15.75" outlineLevel="2">
      <c r="A474" s="211" t="str">
        <f>A448&amp;"."&amp;A465&amp;"."&amp;A449&amp;"."&amp;B474</f>
        <v>3.o.2.9</v>
      </c>
      <c r="B474">
        <v>9</v>
      </c>
      <c r="C474" t="str">
        <f>'1-GBP'!C474</f>
        <v/>
      </c>
      <c r="M474" s="286">
        <f>IF('3b - EUR - conv.'!M474=0,0,'3a - EUR - local'!M474/'3b - EUR - conv.'!M474)</f>
        <v>0</v>
      </c>
      <c r="N474" s="286">
        <f>IF('3b - EUR - conv.'!N474=0,0,'3a - EUR - local'!N474/'3b - EUR - conv.'!N474)</f>
        <v>0</v>
      </c>
      <c r="O474" s="286">
        <f>IF('3b - EUR - conv.'!O474=0,0,'3a - EUR - local'!O474/'3b - EUR - conv.'!O474)</f>
        <v>0</v>
      </c>
      <c r="P474" s="286">
        <f>IF('3b - EUR - conv.'!P474=0,0,'3a - EUR - local'!P474/'3b - EUR - conv.'!P474)</f>
        <v>0</v>
      </c>
      <c r="Q474" s="286">
        <f>IF('3b - EUR - conv.'!Q474=0,0,'3a - EUR - local'!Q474/'3b - EUR - conv.'!Q474)</f>
        <v>0</v>
      </c>
      <c r="R474" s="286">
        <f>IF('3b - EUR - conv.'!R474=0,0,'3a - EUR - local'!R474/'3b - EUR - conv.'!R474)</f>
        <v>0</v>
      </c>
      <c r="S474" s="286">
        <f>IF('3b - EUR - conv.'!S474=0,0,'3a - EUR - local'!S474/'3b - EUR - conv.'!S474)</f>
        <v>0</v>
      </c>
      <c r="T474" s="286">
        <f>IF('3b - EUR - conv.'!T474=0,0,'3a - EUR - local'!T474/'3b - EUR - conv.'!T474)</f>
        <v>0</v>
      </c>
      <c r="U474" s="286">
        <f>IF('3b - EUR - conv.'!U474=0,0,'3a - EUR - local'!U474/'3b - EUR - conv.'!U474)</f>
        <v>0</v>
      </c>
      <c r="V474" s="286">
        <f>IF('3b - EUR - conv.'!V474=0,0,'3a - EUR - local'!V474/'3b - EUR - conv.'!V474)</f>
        <v>0</v>
      </c>
      <c r="W474" s="286">
        <f>IF('3b - EUR - conv.'!W474=0,0,'3a - EUR - local'!W474/'3b - EUR - conv.'!W474)</f>
        <v>0</v>
      </c>
      <c r="X474" s="286">
        <f>IF('3b - EUR - conv.'!X474=0,0,'3a - EUR - local'!X474/'3b - EUR - conv.'!X474)</f>
        <v>0</v>
      </c>
      <c r="Y474" s="286">
        <f>IF('3b - EUR - conv.'!Y474=0,0,'3a - EUR - local'!Y474/'3b - EUR - conv.'!Y474)</f>
        <v>0</v>
      </c>
      <c r="Z474" s="286">
        <f>IF('3b - EUR - conv.'!Z474=0,0,'3a - EUR - local'!Z474/'3b - EUR - conv.'!Z474)</f>
        <v>0</v>
      </c>
      <c r="AA474" s="286">
        <f>IF('3b - EUR - conv.'!AA474=0,0,'3a - EUR - local'!AA474/'3b - EUR - conv.'!AA474)</f>
        <v>0</v>
      </c>
      <c r="AB474" s="286">
        <f>IF('3b - EUR - conv.'!AB474=0,0,'3a - EUR - local'!AB474/'3b - EUR - conv.'!AB474)</f>
        <v>0</v>
      </c>
      <c r="AC474" s="286">
        <f>IF('3b - EUR - conv.'!AC474=0,0,'3a - EUR - local'!AC474/'3b - EUR - conv.'!AC474)</f>
        <v>0</v>
      </c>
      <c r="AD474" s="286">
        <f>IF('3b - EUR - conv.'!AD474=0,0,'3a - EUR - local'!AD474/'3b - EUR - conv.'!AD474)</f>
        <v>0</v>
      </c>
      <c r="AE474" s="286">
        <f>IF('3b - EUR - conv.'!AE474=0,0,'3a - EUR - local'!AE474/'3b - EUR - conv.'!AE474)</f>
        <v>0</v>
      </c>
      <c r="AF474" s="286">
        <f>IF('3b - EUR - conv.'!AF474=0,0,'3a - EUR - local'!AF474/'3b - EUR - conv.'!AF474)</f>
        <v>0</v>
      </c>
      <c r="AG474" s="286">
        <f>IF('3b - EUR - conv.'!AG474=0,0,'3a - EUR - local'!AG474/'3b - EUR - conv.'!AG474)</f>
        <v>0</v>
      </c>
      <c r="AH474" s="286">
        <f>IF('3b - EUR - conv.'!AH474=0,0,'3a - EUR - local'!AH474/'3b - EUR - conv.'!AH474)</f>
        <v>0</v>
      </c>
      <c r="AI474" s="286">
        <f>IF('3b - EUR - conv.'!AI474=0,0,'3a - EUR - local'!AI474/'3b - EUR - conv.'!AI474)</f>
        <v>0</v>
      </c>
      <c r="AJ474" s="286">
        <f>IF('3b - EUR - conv.'!AJ474=0,0,'3a - EUR - local'!AJ474/'3b - EUR - conv.'!AJ474)</f>
        <v>0</v>
      </c>
      <c r="AK474" s="286">
        <f>IF('3b - EUR - conv.'!AK474=0,0,'3a - EUR - local'!AK474/'3b - EUR - conv.'!AK474)</f>
        <v>0</v>
      </c>
      <c r="AL474" s="286">
        <f>IF('3b - EUR - conv.'!AL474=0,0,'3a - EUR - local'!AL474/'3b - EUR - conv.'!AL474)</f>
        <v>0</v>
      </c>
      <c r="AM474" s="286">
        <f>IF('3b - EUR - conv.'!AM474=0,0,'3a - EUR - local'!AM474/'3b - EUR - conv.'!AM474)</f>
        <v>0</v>
      </c>
      <c r="AN474" s="286">
        <f>IF('3b - EUR - conv.'!AN474=0,0,'3a - EUR - local'!AN474/'3b - EUR - conv.'!AN474)</f>
        <v>0</v>
      </c>
      <c r="AO474" s="286">
        <f>IF('3b - EUR - conv.'!AO474=0,0,'3a - EUR - local'!AO474/'3b - EUR - conv.'!AO474)</f>
        <v>0</v>
      </c>
      <c r="AP474" s="286">
        <f>IF('3b - EUR - conv.'!AP474=0,0,'3a - EUR - local'!AP474/'3b - EUR - conv.'!AP474)</f>
        <v>0</v>
      </c>
      <c r="AQ474" s="349"/>
    </row>
    <row r="475" spans="1:43" customFormat="1" ht="15.75" outlineLevel="2">
      <c r="A475" s="211" t="str">
        <f>A448&amp;"."&amp;A465&amp;"."&amp;A449&amp;"."&amp;B475</f>
        <v>3.o.2.10</v>
      </c>
      <c r="B475">
        <v>10</v>
      </c>
      <c r="C475" t="str">
        <f>'1-GBP'!C475</f>
        <v/>
      </c>
      <c r="M475" s="286">
        <f>IF('3b - EUR - conv.'!M475=0,0,'3a - EUR - local'!M475/'3b - EUR - conv.'!M475)</f>
        <v>0</v>
      </c>
      <c r="N475" s="286">
        <f>IF('3b - EUR - conv.'!N475=0,0,'3a - EUR - local'!N475/'3b - EUR - conv.'!N475)</f>
        <v>0</v>
      </c>
      <c r="O475" s="286">
        <f>IF('3b - EUR - conv.'!O475=0,0,'3a - EUR - local'!O475/'3b - EUR - conv.'!O475)</f>
        <v>0</v>
      </c>
      <c r="P475" s="286">
        <f>IF('3b - EUR - conv.'!P475=0,0,'3a - EUR - local'!P475/'3b - EUR - conv.'!P475)</f>
        <v>0</v>
      </c>
      <c r="Q475" s="286">
        <f>IF('3b - EUR - conv.'!Q475=0,0,'3a - EUR - local'!Q475/'3b - EUR - conv.'!Q475)</f>
        <v>0</v>
      </c>
      <c r="R475" s="286">
        <f>IF('3b - EUR - conv.'!R475=0,0,'3a - EUR - local'!R475/'3b - EUR - conv.'!R475)</f>
        <v>0</v>
      </c>
      <c r="S475" s="286">
        <f>IF('3b - EUR - conv.'!S475=0,0,'3a - EUR - local'!S475/'3b - EUR - conv.'!S475)</f>
        <v>0</v>
      </c>
      <c r="T475" s="286">
        <f>IF('3b - EUR - conv.'!T475=0,0,'3a - EUR - local'!T475/'3b - EUR - conv.'!T475)</f>
        <v>0</v>
      </c>
      <c r="U475" s="286">
        <f>IF('3b - EUR - conv.'!U475=0,0,'3a - EUR - local'!U475/'3b - EUR - conv.'!U475)</f>
        <v>0</v>
      </c>
      <c r="V475" s="286">
        <f>IF('3b - EUR - conv.'!V475=0,0,'3a - EUR - local'!V475/'3b - EUR - conv.'!V475)</f>
        <v>0</v>
      </c>
      <c r="W475" s="286">
        <f>IF('3b - EUR - conv.'!W475=0,0,'3a - EUR - local'!W475/'3b - EUR - conv.'!W475)</f>
        <v>0</v>
      </c>
      <c r="X475" s="286">
        <f>IF('3b - EUR - conv.'!X475=0,0,'3a - EUR - local'!X475/'3b - EUR - conv.'!X475)</f>
        <v>0</v>
      </c>
      <c r="Y475" s="286">
        <f>IF('3b - EUR - conv.'!Y475=0,0,'3a - EUR - local'!Y475/'3b - EUR - conv.'!Y475)</f>
        <v>0</v>
      </c>
      <c r="Z475" s="286">
        <f>IF('3b - EUR - conv.'!Z475=0,0,'3a - EUR - local'!Z475/'3b - EUR - conv.'!Z475)</f>
        <v>0</v>
      </c>
      <c r="AA475" s="286">
        <f>IF('3b - EUR - conv.'!AA475=0,0,'3a - EUR - local'!AA475/'3b - EUR - conv.'!AA475)</f>
        <v>0</v>
      </c>
      <c r="AB475" s="286">
        <f>IF('3b - EUR - conv.'!AB475=0,0,'3a - EUR - local'!AB475/'3b - EUR - conv.'!AB475)</f>
        <v>0</v>
      </c>
      <c r="AC475" s="286">
        <f>IF('3b - EUR - conv.'!AC475=0,0,'3a - EUR - local'!AC475/'3b - EUR - conv.'!AC475)</f>
        <v>0</v>
      </c>
      <c r="AD475" s="286">
        <f>IF('3b - EUR - conv.'!AD475=0,0,'3a - EUR - local'!AD475/'3b - EUR - conv.'!AD475)</f>
        <v>0</v>
      </c>
      <c r="AE475" s="286">
        <f>IF('3b - EUR - conv.'!AE475=0,0,'3a - EUR - local'!AE475/'3b - EUR - conv.'!AE475)</f>
        <v>0</v>
      </c>
      <c r="AF475" s="286">
        <f>IF('3b - EUR - conv.'!AF475=0,0,'3a - EUR - local'!AF475/'3b - EUR - conv.'!AF475)</f>
        <v>0</v>
      </c>
      <c r="AG475" s="286">
        <f>IF('3b - EUR - conv.'!AG475=0,0,'3a - EUR - local'!AG475/'3b - EUR - conv.'!AG475)</f>
        <v>0</v>
      </c>
      <c r="AH475" s="286">
        <f>IF('3b - EUR - conv.'!AH475=0,0,'3a - EUR - local'!AH475/'3b - EUR - conv.'!AH475)</f>
        <v>0</v>
      </c>
      <c r="AI475" s="286">
        <f>IF('3b - EUR - conv.'!AI475=0,0,'3a - EUR - local'!AI475/'3b - EUR - conv.'!AI475)</f>
        <v>0</v>
      </c>
      <c r="AJ475" s="286">
        <f>IF('3b - EUR - conv.'!AJ475=0,0,'3a - EUR - local'!AJ475/'3b - EUR - conv.'!AJ475)</f>
        <v>0</v>
      </c>
      <c r="AK475" s="286">
        <f>IF('3b - EUR - conv.'!AK475=0,0,'3a - EUR - local'!AK475/'3b - EUR - conv.'!AK475)</f>
        <v>0</v>
      </c>
      <c r="AL475" s="286">
        <f>IF('3b - EUR - conv.'!AL475=0,0,'3a - EUR - local'!AL475/'3b - EUR - conv.'!AL475)</f>
        <v>0</v>
      </c>
      <c r="AM475" s="286">
        <f>IF('3b - EUR - conv.'!AM475=0,0,'3a - EUR - local'!AM475/'3b - EUR - conv.'!AM475)</f>
        <v>0</v>
      </c>
      <c r="AN475" s="286">
        <f>IF('3b - EUR - conv.'!AN475=0,0,'3a - EUR - local'!AN475/'3b - EUR - conv.'!AN475)</f>
        <v>0</v>
      </c>
      <c r="AO475" s="286">
        <f>IF('3b - EUR - conv.'!AO475=0,0,'3a - EUR - local'!AO475/'3b - EUR - conv.'!AO475)</f>
        <v>0</v>
      </c>
      <c r="AP475" s="286">
        <f>IF('3b - EUR - conv.'!AP475=0,0,'3a - EUR - local'!AP475/'3b - EUR - conv.'!AP475)</f>
        <v>0</v>
      </c>
      <c r="AQ475" s="349"/>
    </row>
    <row r="476" spans="1:43" customFormat="1" ht="15.75" outlineLevel="2">
      <c r="A476" s="211" t="str">
        <f>A448&amp;"."&amp;A465&amp;"."&amp;A449&amp;"."&amp;B476</f>
        <v>3.o.2.11</v>
      </c>
      <c r="B476">
        <v>11</v>
      </c>
      <c r="C476" t="str">
        <f>'1-GBP'!C476</f>
        <v/>
      </c>
      <c r="M476" s="286">
        <f>IF('3b - EUR - conv.'!M476=0,0,'3a - EUR - local'!M476/'3b - EUR - conv.'!M476)</f>
        <v>0</v>
      </c>
      <c r="N476" s="286">
        <f>IF('3b - EUR - conv.'!N476=0,0,'3a - EUR - local'!N476/'3b - EUR - conv.'!N476)</f>
        <v>0</v>
      </c>
      <c r="O476" s="286">
        <f>IF('3b - EUR - conv.'!O476=0,0,'3a - EUR - local'!O476/'3b - EUR - conv.'!O476)</f>
        <v>0</v>
      </c>
      <c r="P476" s="286">
        <f>IF('3b - EUR - conv.'!P476=0,0,'3a - EUR - local'!P476/'3b - EUR - conv.'!P476)</f>
        <v>0</v>
      </c>
      <c r="Q476" s="286">
        <f>IF('3b - EUR - conv.'!Q476=0,0,'3a - EUR - local'!Q476/'3b - EUR - conv.'!Q476)</f>
        <v>0</v>
      </c>
      <c r="R476" s="286">
        <f>IF('3b - EUR - conv.'!R476=0,0,'3a - EUR - local'!R476/'3b - EUR - conv.'!R476)</f>
        <v>0</v>
      </c>
      <c r="S476" s="286">
        <f>IF('3b - EUR - conv.'!S476=0,0,'3a - EUR - local'!S476/'3b - EUR - conv.'!S476)</f>
        <v>0</v>
      </c>
      <c r="T476" s="286">
        <f>IF('3b - EUR - conv.'!T476=0,0,'3a - EUR - local'!T476/'3b - EUR - conv.'!T476)</f>
        <v>0</v>
      </c>
      <c r="U476" s="286">
        <f>IF('3b - EUR - conv.'!U476=0,0,'3a - EUR - local'!U476/'3b - EUR - conv.'!U476)</f>
        <v>0</v>
      </c>
      <c r="V476" s="286">
        <f>IF('3b - EUR - conv.'!V476=0,0,'3a - EUR - local'!V476/'3b - EUR - conv.'!V476)</f>
        <v>0</v>
      </c>
      <c r="W476" s="286">
        <f>IF('3b - EUR - conv.'!W476=0,0,'3a - EUR - local'!W476/'3b - EUR - conv.'!W476)</f>
        <v>0</v>
      </c>
      <c r="X476" s="286">
        <f>IF('3b - EUR - conv.'!X476=0,0,'3a - EUR - local'!X476/'3b - EUR - conv.'!X476)</f>
        <v>0</v>
      </c>
      <c r="Y476" s="286">
        <f>IF('3b - EUR - conv.'!Y476=0,0,'3a - EUR - local'!Y476/'3b - EUR - conv.'!Y476)</f>
        <v>0</v>
      </c>
      <c r="Z476" s="286">
        <f>IF('3b - EUR - conv.'!Z476=0,0,'3a - EUR - local'!Z476/'3b - EUR - conv.'!Z476)</f>
        <v>0</v>
      </c>
      <c r="AA476" s="286">
        <f>IF('3b - EUR - conv.'!AA476=0,0,'3a - EUR - local'!AA476/'3b - EUR - conv.'!AA476)</f>
        <v>0</v>
      </c>
      <c r="AB476" s="286">
        <f>IF('3b - EUR - conv.'!AB476=0,0,'3a - EUR - local'!AB476/'3b - EUR - conv.'!AB476)</f>
        <v>0</v>
      </c>
      <c r="AC476" s="286">
        <f>IF('3b - EUR - conv.'!AC476=0,0,'3a - EUR - local'!AC476/'3b - EUR - conv.'!AC476)</f>
        <v>0</v>
      </c>
      <c r="AD476" s="286">
        <f>IF('3b - EUR - conv.'!AD476=0,0,'3a - EUR - local'!AD476/'3b - EUR - conv.'!AD476)</f>
        <v>0</v>
      </c>
      <c r="AE476" s="286">
        <f>IF('3b - EUR - conv.'!AE476=0,0,'3a - EUR - local'!AE476/'3b - EUR - conv.'!AE476)</f>
        <v>0</v>
      </c>
      <c r="AF476" s="286">
        <f>IF('3b - EUR - conv.'!AF476=0,0,'3a - EUR - local'!AF476/'3b - EUR - conv.'!AF476)</f>
        <v>0</v>
      </c>
      <c r="AG476" s="286">
        <f>IF('3b - EUR - conv.'!AG476=0,0,'3a - EUR - local'!AG476/'3b - EUR - conv.'!AG476)</f>
        <v>0</v>
      </c>
      <c r="AH476" s="286">
        <f>IF('3b - EUR - conv.'!AH476=0,0,'3a - EUR - local'!AH476/'3b - EUR - conv.'!AH476)</f>
        <v>0</v>
      </c>
      <c r="AI476" s="286">
        <f>IF('3b - EUR - conv.'!AI476=0,0,'3a - EUR - local'!AI476/'3b - EUR - conv.'!AI476)</f>
        <v>0</v>
      </c>
      <c r="AJ476" s="286">
        <f>IF('3b - EUR - conv.'!AJ476=0,0,'3a - EUR - local'!AJ476/'3b - EUR - conv.'!AJ476)</f>
        <v>0</v>
      </c>
      <c r="AK476" s="286">
        <f>IF('3b - EUR - conv.'!AK476=0,0,'3a - EUR - local'!AK476/'3b - EUR - conv.'!AK476)</f>
        <v>0</v>
      </c>
      <c r="AL476" s="286">
        <f>IF('3b - EUR - conv.'!AL476=0,0,'3a - EUR - local'!AL476/'3b - EUR - conv.'!AL476)</f>
        <v>0</v>
      </c>
      <c r="AM476" s="286">
        <f>IF('3b - EUR - conv.'!AM476=0,0,'3a - EUR - local'!AM476/'3b - EUR - conv.'!AM476)</f>
        <v>0</v>
      </c>
      <c r="AN476" s="286">
        <f>IF('3b - EUR - conv.'!AN476=0,0,'3a - EUR - local'!AN476/'3b - EUR - conv.'!AN476)</f>
        <v>0</v>
      </c>
      <c r="AO476" s="286">
        <f>IF('3b - EUR - conv.'!AO476=0,0,'3a - EUR - local'!AO476/'3b - EUR - conv.'!AO476)</f>
        <v>0</v>
      </c>
      <c r="AP476" s="286">
        <f>IF('3b - EUR - conv.'!AP476=0,0,'3a - EUR - local'!AP476/'3b - EUR - conv.'!AP476)</f>
        <v>0</v>
      </c>
      <c r="AQ476" s="349"/>
    </row>
    <row r="477" spans="1:43" customFormat="1" ht="15.75" outlineLevel="2">
      <c r="A477" s="211" t="str">
        <f>A448&amp;"."&amp;A465&amp;"."&amp;A449&amp;"."&amp;B477</f>
        <v>3.o.2.12</v>
      </c>
      <c r="B477">
        <v>12</v>
      </c>
      <c r="C477" t="str">
        <f>'1-GBP'!C477</f>
        <v/>
      </c>
      <c r="M477" s="286">
        <f>IF('3b - EUR - conv.'!M477=0,0,'3a - EUR - local'!M477/'3b - EUR - conv.'!M477)</f>
        <v>0</v>
      </c>
      <c r="N477" s="286">
        <f>IF('3b - EUR - conv.'!N477=0,0,'3a - EUR - local'!N477/'3b - EUR - conv.'!N477)</f>
        <v>0</v>
      </c>
      <c r="O477" s="286">
        <f>IF('3b - EUR - conv.'!O477=0,0,'3a - EUR - local'!O477/'3b - EUR - conv.'!O477)</f>
        <v>0</v>
      </c>
      <c r="P477" s="286">
        <f>IF('3b - EUR - conv.'!P477=0,0,'3a - EUR - local'!P477/'3b - EUR - conv.'!P477)</f>
        <v>0</v>
      </c>
      <c r="Q477" s="286">
        <f>IF('3b - EUR - conv.'!Q477=0,0,'3a - EUR - local'!Q477/'3b - EUR - conv.'!Q477)</f>
        <v>0</v>
      </c>
      <c r="R477" s="286">
        <f>IF('3b - EUR - conv.'!R477=0,0,'3a - EUR - local'!R477/'3b - EUR - conv.'!R477)</f>
        <v>0</v>
      </c>
      <c r="S477" s="286">
        <f>IF('3b - EUR - conv.'!S477=0,0,'3a - EUR - local'!S477/'3b - EUR - conv.'!S477)</f>
        <v>0</v>
      </c>
      <c r="T477" s="286">
        <f>IF('3b - EUR - conv.'!T477=0,0,'3a - EUR - local'!T477/'3b - EUR - conv.'!T477)</f>
        <v>0</v>
      </c>
      <c r="U477" s="286">
        <f>IF('3b - EUR - conv.'!U477=0,0,'3a - EUR - local'!U477/'3b - EUR - conv.'!U477)</f>
        <v>0</v>
      </c>
      <c r="V477" s="286">
        <f>IF('3b - EUR - conv.'!V477=0,0,'3a - EUR - local'!V477/'3b - EUR - conv.'!V477)</f>
        <v>0</v>
      </c>
      <c r="W477" s="286">
        <f>IF('3b - EUR - conv.'!W477=0,0,'3a - EUR - local'!W477/'3b - EUR - conv.'!W477)</f>
        <v>0</v>
      </c>
      <c r="X477" s="286">
        <f>IF('3b - EUR - conv.'!X477=0,0,'3a - EUR - local'!X477/'3b - EUR - conv.'!X477)</f>
        <v>0</v>
      </c>
      <c r="Y477" s="286">
        <f>IF('3b - EUR - conv.'!Y477=0,0,'3a - EUR - local'!Y477/'3b - EUR - conv.'!Y477)</f>
        <v>0</v>
      </c>
      <c r="Z477" s="286">
        <f>IF('3b - EUR - conv.'!Z477=0,0,'3a - EUR - local'!Z477/'3b - EUR - conv.'!Z477)</f>
        <v>0</v>
      </c>
      <c r="AA477" s="286">
        <f>IF('3b - EUR - conv.'!AA477=0,0,'3a - EUR - local'!AA477/'3b - EUR - conv.'!AA477)</f>
        <v>0</v>
      </c>
      <c r="AB477" s="286">
        <f>IF('3b - EUR - conv.'!AB477=0,0,'3a - EUR - local'!AB477/'3b - EUR - conv.'!AB477)</f>
        <v>0</v>
      </c>
      <c r="AC477" s="286">
        <f>IF('3b - EUR - conv.'!AC477=0,0,'3a - EUR - local'!AC477/'3b - EUR - conv.'!AC477)</f>
        <v>0</v>
      </c>
      <c r="AD477" s="286">
        <f>IF('3b - EUR - conv.'!AD477=0,0,'3a - EUR - local'!AD477/'3b - EUR - conv.'!AD477)</f>
        <v>0</v>
      </c>
      <c r="AE477" s="286">
        <f>IF('3b - EUR - conv.'!AE477=0,0,'3a - EUR - local'!AE477/'3b - EUR - conv.'!AE477)</f>
        <v>0</v>
      </c>
      <c r="AF477" s="286">
        <f>IF('3b - EUR - conv.'!AF477=0,0,'3a - EUR - local'!AF477/'3b - EUR - conv.'!AF477)</f>
        <v>0</v>
      </c>
      <c r="AG477" s="286">
        <f>IF('3b - EUR - conv.'!AG477=0,0,'3a - EUR - local'!AG477/'3b - EUR - conv.'!AG477)</f>
        <v>0</v>
      </c>
      <c r="AH477" s="286">
        <f>IF('3b - EUR - conv.'!AH477=0,0,'3a - EUR - local'!AH477/'3b - EUR - conv.'!AH477)</f>
        <v>0</v>
      </c>
      <c r="AI477" s="286">
        <f>IF('3b - EUR - conv.'!AI477=0,0,'3a - EUR - local'!AI477/'3b - EUR - conv.'!AI477)</f>
        <v>0</v>
      </c>
      <c r="AJ477" s="286">
        <f>IF('3b - EUR - conv.'!AJ477=0,0,'3a - EUR - local'!AJ477/'3b - EUR - conv.'!AJ477)</f>
        <v>0</v>
      </c>
      <c r="AK477" s="286">
        <f>IF('3b - EUR - conv.'!AK477=0,0,'3a - EUR - local'!AK477/'3b - EUR - conv.'!AK477)</f>
        <v>0</v>
      </c>
      <c r="AL477" s="286">
        <f>IF('3b - EUR - conv.'!AL477=0,0,'3a - EUR - local'!AL477/'3b - EUR - conv.'!AL477)</f>
        <v>0</v>
      </c>
      <c r="AM477" s="286">
        <f>IF('3b - EUR - conv.'!AM477=0,0,'3a - EUR - local'!AM477/'3b - EUR - conv.'!AM477)</f>
        <v>0</v>
      </c>
      <c r="AN477" s="286">
        <f>IF('3b - EUR - conv.'!AN477=0,0,'3a - EUR - local'!AN477/'3b - EUR - conv.'!AN477)</f>
        <v>0</v>
      </c>
      <c r="AO477" s="286">
        <f>IF('3b - EUR - conv.'!AO477=0,0,'3a - EUR - local'!AO477/'3b - EUR - conv.'!AO477)</f>
        <v>0</v>
      </c>
      <c r="AP477" s="286">
        <f>IF('3b - EUR - conv.'!AP477=0,0,'3a - EUR - local'!AP477/'3b - EUR - conv.'!AP477)</f>
        <v>0</v>
      </c>
      <c r="AQ477" s="349"/>
    </row>
    <row r="478" spans="1:43" customFormat="1" ht="15.75" outlineLevel="1">
      <c r="A478" s="212"/>
      <c r="B478" s="201">
        <f>B477-COUNTIFS(C466:C477,"")</f>
        <v>0</v>
      </c>
      <c r="C478" s="201" t="s">
        <v>285</v>
      </c>
      <c r="D478" s="201"/>
      <c r="E478" s="201"/>
      <c r="F478" s="201"/>
      <c r="G478" s="201"/>
      <c r="H478" s="201"/>
      <c r="I478" s="201"/>
      <c r="J478" s="201"/>
      <c r="K478" s="201"/>
      <c r="L478" s="201"/>
      <c r="M478" s="280">
        <f>SUM(M466:M477)</f>
        <v>0</v>
      </c>
      <c r="N478" s="280">
        <f t="shared" ref="N478" si="768">SUM(N466:N477)</f>
        <v>0</v>
      </c>
      <c r="O478" s="280">
        <f t="shared" ref="O478" si="769">SUM(O466:O477)</f>
        <v>0</v>
      </c>
      <c r="P478" s="280">
        <f t="shared" ref="P478" si="770">SUM(P466:P477)</f>
        <v>0</v>
      </c>
      <c r="Q478" s="280">
        <f t="shared" ref="Q478" si="771">SUM(Q466:Q477)</f>
        <v>0</v>
      </c>
      <c r="R478" s="280">
        <f t="shared" ref="R478" si="772">SUM(R466:R477)</f>
        <v>0</v>
      </c>
      <c r="S478" s="280">
        <f t="shared" ref="S478" si="773">SUM(S466:S477)</f>
        <v>0</v>
      </c>
      <c r="T478" s="280">
        <f t="shared" ref="T478" si="774">SUM(T466:T477)</f>
        <v>0</v>
      </c>
      <c r="U478" s="280">
        <f t="shared" ref="U478" si="775">SUM(U466:U477)</f>
        <v>0</v>
      </c>
      <c r="V478" s="280">
        <f t="shared" ref="V478" si="776">SUM(V466:V477)</f>
        <v>0</v>
      </c>
      <c r="W478" s="280">
        <f t="shared" ref="W478" si="777">SUM(W466:W477)</f>
        <v>0</v>
      </c>
      <c r="X478" s="280">
        <f t="shared" ref="X478" si="778">SUM(X466:X477)</f>
        <v>0</v>
      </c>
      <c r="Y478" s="280">
        <f t="shared" ref="Y478" si="779">SUM(Y466:Y477)</f>
        <v>0</v>
      </c>
      <c r="Z478" s="280">
        <f t="shared" ref="Z478" si="780">SUM(Z466:Z477)</f>
        <v>0</v>
      </c>
      <c r="AA478" s="280">
        <f t="shared" ref="AA478" si="781">SUM(AA466:AA477)</f>
        <v>0</v>
      </c>
      <c r="AB478" s="280">
        <f t="shared" ref="AB478" si="782">SUM(AB466:AB477)</f>
        <v>0</v>
      </c>
      <c r="AC478" s="280">
        <f t="shared" ref="AC478" si="783">SUM(AC466:AC477)</f>
        <v>0</v>
      </c>
      <c r="AD478" s="280">
        <f t="shared" ref="AD478" si="784">SUM(AD466:AD477)</f>
        <v>0</v>
      </c>
      <c r="AE478" s="280">
        <f t="shared" ref="AE478" si="785">SUM(AE466:AE477)</f>
        <v>0</v>
      </c>
      <c r="AF478" s="280">
        <f t="shared" ref="AF478" si="786">SUM(AF466:AF477)</f>
        <v>0</v>
      </c>
      <c r="AG478" s="280">
        <f t="shared" ref="AG478" si="787">SUM(AG466:AG477)</f>
        <v>0</v>
      </c>
      <c r="AH478" s="280">
        <f t="shared" ref="AH478" si="788">SUM(AH466:AH477)</f>
        <v>0</v>
      </c>
      <c r="AI478" s="280">
        <f t="shared" ref="AI478" si="789">SUM(AI466:AI477)</f>
        <v>0</v>
      </c>
      <c r="AJ478" s="280">
        <f t="shared" ref="AJ478" si="790">SUM(AJ466:AJ477)</f>
        <v>0</v>
      </c>
      <c r="AK478" s="280">
        <f t="shared" ref="AK478" si="791">SUM(AK466:AK477)</f>
        <v>0</v>
      </c>
      <c r="AL478" s="280">
        <f t="shared" ref="AL478" si="792">SUM(AL466:AL477)</f>
        <v>0</v>
      </c>
      <c r="AM478" s="280">
        <f t="shared" ref="AM478" si="793">SUM(AM466:AM477)</f>
        <v>0</v>
      </c>
      <c r="AN478" s="280">
        <f t="shared" ref="AN478" si="794">SUM(AN466:AN477)</f>
        <v>0</v>
      </c>
      <c r="AO478" s="280">
        <f t="shared" ref="AO478" si="795">SUM(AO466:AO477)</f>
        <v>0</v>
      </c>
      <c r="AP478" s="280">
        <f t="shared" ref="AP478" si="796">SUM(AP466:AP477)</f>
        <v>0</v>
      </c>
    </row>
    <row r="479" spans="1:43" customFormat="1" ht="15.75" outlineLevel="1">
      <c r="A479" s="221"/>
      <c r="B479" s="222"/>
      <c r="C479" s="222"/>
      <c r="D479" s="222"/>
      <c r="E479" s="222"/>
      <c r="F479" s="222"/>
      <c r="G479" s="222"/>
      <c r="H479" s="222"/>
      <c r="I479" s="222"/>
      <c r="J479" s="222"/>
      <c r="K479" s="222"/>
      <c r="L479" s="222"/>
      <c r="M479" s="317"/>
      <c r="N479" s="317"/>
      <c r="O479" s="317"/>
      <c r="P479" s="317"/>
      <c r="Q479" s="317"/>
      <c r="R479" s="317"/>
      <c r="S479" s="317"/>
      <c r="T479" s="317"/>
      <c r="U479" s="317"/>
      <c r="V479" s="317"/>
      <c r="W479" s="317"/>
      <c r="X479" s="317"/>
      <c r="Y479" s="317"/>
      <c r="Z479" s="317"/>
      <c r="AA479" s="317"/>
      <c r="AB479" s="317"/>
      <c r="AC479" s="317"/>
      <c r="AD479" s="317"/>
      <c r="AE479" s="317"/>
      <c r="AF479" s="317"/>
      <c r="AG479" s="317"/>
      <c r="AH479" s="317"/>
      <c r="AI479" s="317"/>
      <c r="AJ479" s="317"/>
      <c r="AK479" s="317"/>
      <c r="AL479" s="317"/>
      <c r="AM479" s="317"/>
      <c r="AN479" s="317"/>
      <c r="AO479" s="317"/>
      <c r="AP479" s="317"/>
    </row>
    <row r="480" spans="1:43" customFormat="1" ht="15.75" outlineLevel="1">
      <c r="A480" s="220" t="s">
        <v>254</v>
      </c>
      <c r="B480" s="220" t="s">
        <v>287</v>
      </c>
      <c r="C480" s="220" t="s">
        <v>284</v>
      </c>
      <c r="D480" s="220"/>
      <c r="E480" s="220"/>
      <c r="F480" s="220"/>
      <c r="G480" s="220"/>
      <c r="H480" s="220"/>
      <c r="I480" s="220"/>
      <c r="J480" s="220"/>
      <c r="K480" s="220"/>
      <c r="L480" s="220"/>
      <c r="M480" s="315"/>
      <c r="N480" s="315"/>
      <c r="O480" s="315"/>
      <c r="P480" s="315"/>
      <c r="Q480" s="315"/>
      <c r="R480" s="315"/>
      <c r="S480" s="315"/>
      <c r="T480" s="315"/>
      <c r="U480" s="315"/>
      <c r="V480" s="315"/>
      <c r="W480" s="315"/>
      <c r="X480" s="315"/>
      <c r="Y480" s="315"/>
      <c r="Z480" s="315"/>
      <c r="AA480" s="315"/>
      <c r="AB480" s="315"/>
      <c r="AC480" s="315"/>
      <c r="AD480" s="315"/>
      <c r="AE480" s="315"/>
      <c r="AF480" s="315"/>
      <c r="AG480" s="315"/>
      <c r="AH480" s="315"/>
      <c r="AI480" s="315"/>
      <c r="AJ480" s="315"/>
      <c r="AK480" s="315"/>
      <c r="AL480" s="315"/>
      <c r="AM480" s="315"/>
      <c r="AN480" s="315"/>
      <c r="AO480" s="315"/>
      <c r="AP480" s="315"/>
    </row>
    <row r="481" spans="1:43" customFormat="1" ht="15.75" outlineLevel="2">
      <c r="A481" s="211" t="str">
        <f>A448&amp;"."&amp;A480&amp;"."&amp;A449&amp;"."&amp;B481</f>
        <v>3.d.2.1</v>
      </c>
      <c r="B481">
        <v>1</v>
      </c>
      <c r="C481" t="str">
        <f>'1-GBP'!C481</f>
        <v>Operator PMT</v>
      </c>
      <c r="M481" s="286">
        <f>IF('3b - EUR - conv.'!M481=0,0,'3a - EUR - local'!M481/'3b - EUR - conv.'!M481)</f>
        <v>0</v>
      </c>
      <c r="N481" s="286">
        <f>IF('3b - EUR - conv.'!N481=0,0,'3a - EUR - local'!N481/'3b - EUR - conv.'!N481)</f>
        <v>0</v>
      </c>
      <c r="O481" s="286">
        <f>IF('3b - EUR - conv.'!O481=0,0,'3a - EUR - local'!O481/'3b - EUR - conv.'!O481)</f>
        <v>0</v>
      </c>
      <c r="P481" s="286">
        <f>IF('3b - EUR - conv.'!P481=0,0,'3a - EUR - local'!P481/'3b - EUR - conv.'!P481)</f>
        <v>0</v>
      </c>
      <c r="Q481" s="286">
        <f>IF('3b - EUR - conv.'!Q481=0,0,'3a - EUR - local'!Q481/'3b - EUR - conv.'!Q481)</f>
        <v>0</v>
      </c>
      <c r="R481" s="286">
        <f>IF('3b - EUR - conv.'!R481=0,0,'3a - EUR - local'!R481/'3b - EUR - conv.'!R481)</f>
        <v>0</v>
      </c>
      <c r="S481" s="286">
        <f>IF('3b - EUR - conv.'!S481=0,0,'3a - EUR - local'!S481/'3b - EUR - conv.'!S481)</f>
        <v>0</v>
      </c>
      <c r="T481" s="286">
        <f>IF('3b - EUR - conv.'!T481=0,0,'3a - EUR - local'!T481/'3b - EUR - conv.'!T481)</f>
        <v>0</v>
      </c>
      <c r="U481" s="286">
        <f>IF('3b - EUR - conv.'!U481=0,0,'3a - EUR - local'!U481/'3b - EUR - conv.'!U481)</f>
        <v>0</v>
      </c>
      <c r="V481" s="286">
        <f>IF('3b - EUR - conv.'!V481=0,0,'3a - EUR - local'!V481/'3b - EUR - conv.'!V481)</f>
        <v>0</v>
      </c>
      <c r="W481" s="286">
        <f>IF('3b - EUR - conv.'!W481=0,0,'3a - EUR - local'!W481/'3b - EUR - conv.'!W481)</f>
        <v>0</v>
      </c>
      <c r="X481" s="286">
        <f>IF('3b - EUR - conv.'!X481=0,0,'3a - EUR - local'!X481/'3b - EUR - conv.'!X481)</f>
        <v>0</v>
      </c>
      <c r="Y481" s="286">
        <f>IF('3b - EUR - conv.'!Y481=0,0,'3a - EUR - local'!Y481/'3b - EUR - conv.'!Y481)</f>
        <v>0</v>
      </c>
      <c r="Z481" s="286">
        <f>IF('3b - EUR - conv.'!Z481=0,0,'3a - EUR - local'!Z481/'3b - EUR - conv.'!Z481)</f>
        <v>0</v>
      </c>
      <c r="AA481" s="286">
        <f>IF('3b - EUR - conv.'!AA481=0,0,'3a - EUR - local'!AA481/'3b - EUR - conv.'!AA481)</f>
        <v>0</v>
      </c>
      <c r="AB481" s="286">
        <f>IF('3b - EUR - conv.'!AB481=0,0,'3a - EUR - local'!AB481/'3b - EUR - conv.'!AB481)</f>
        <v>0</v>
      </c>
      <c r="AC481" s="286">
        <f>IF('3b - EUR - conv.'!AC481=0,0,'3a - EUR - local'!AC481/'3b - EUR - conv.'!AC481)</f>
        <v>0</v>
      </c>
      <c r="AD481" s="286">
        <f>IF('3b - EUR - conv.'!AD481=0,0,'3a - EUR - local'!AD481/'3b - EUR - conv.'!AD481)</f>
        <v>0</v>
      </c>
      <c r="AE481" s="286">
        <f>IF('3b - EUR - conv.'!AE481=0,0,'3a - EUR - local'!AE481/'3b - EUR - conv.'!AE481)</f>
        <v>0</v>
      </c>
      <c r="AF481" s="286">
        <f>IF('3b - EUR - conv.'!AF481=0,0,'3a - EUR - local'!AF481/'3b - EUR - conv.'!AF481)</f>
        <v>0</v>
      </c>
      <c r="AG481" s="286">
        <f>IF('3b - EUR - conv.'!AG481=0,0,'3a - EUR - local'!AG481/'3b - EUR - conv.'!AG481)</f>
        <v>0</v>
      </c>
      <c r="AH481" s="286">
        <f>IF('3b - EUR - conv.'!AH481=0,0,'3a - EUR - local'!AH481/'3b - EUR - conv.'!AH481)</f>
        <v>0</v>
      </c>
      <c r="AI481" s="286">
        <f>IF('3b - EUR - conv.'!AI481=0,0,'3a - EUR - local'!AI481/'3b - EUR - conv.'!AI481)</f>
        <v>0</v>
      </c>
      <c r="AJ481" s="286">
        <f>IF('3b - EUR - conv.'!AJ481=0,0,'3a - EUR - local'!AJ481/'3b - EUR - conv.'!AJ481)</f>
        <v>0</v>
      </c>
      <c r="AK481" s="286">
        <f>IF('3b - EUR - conv.'!AK481=0,0,'3a - EUR - local'!AK481/'3b - EUR - conv.'!AK481)</f>
        <v>0</v>
      </c>
      <c r="AL481" s="286">
        <f>IF('3b - EUR - conv.'!AL481=0,0,'3a - EUR - local'!AL481/'3b - EUR - conv.'!AL481)</f>
        <v>0</v>
      </c>
      <c r="AM481" s="286">
        <f>IF('3b - EUR - conv.'!AM481=0,0,'3a - EUR - local'!AM481/'3b - EUR - conv.'!AM481)</f>
        <v>0</v>
      </c>
      <c r="AN481" s="286">
        <f>IF('3b - EUR - conv.'!AN481=0,0,'3a - EUR - local'!AN481/'3b - EUR - conv.'!AN481)</f>
        <v>0</v>
      </c>
      <c r="AO481" s="286">
        <f>IF('3b - EUR - conv.'!AO481=0,0,'3a - EUR - local'!AO481/'3b - EUR - conv.'!AO481)</f>
        <v>0</v>
      </c>
      <c r="AP481" s="286">
        <f>IF('3b - EUR - conv.'!AP481=0,0,'3a - EUR - local'!AP481/'3b - EUR - conv.'!AP481)</f>
        <v>0</v>
      </c>
      <c r="AQ481" s="349"/>
    </row>
    <row r="482" spans="1:43" customFormat="1" ht="15.75" outlineLevel="2">
      <c r="A482" s="211" t="str">
        <f>A448&amp;"."&amp;A480&amp;"."&amp;A449&amp;"."&amp;B482</f>
        <v>3.d.2.2</v>
      </c>
      <c r="B482">
        <v>2</v>
      </c>
      <c r="C482" t="str">
        <f>'1-GBP'!C482</f>
        <v>BC37 appraisal</v>
      </c>
      <c r="M482" s="286">
        <f>IF('3b - EUR - conv.'!M482=0,0,'3a - EUR - local'!M482/'3b - EUR - conv.'!M482)</f>
        <v>0</v>
      </c>
      <c r="N482" s="286">
        <f>IF('3b - EUR - conv.'!N482=0,0,'3a - EUR - local'!N482/'3b - EUR - conv.'!N482)</f>
        <v>0</v>
      </c>
      <c r="O482" s="286">
        <f>IF('3b - EUR - conv.'!O482=0,0,'3a - EUR - local'!O482/'3b - EUR - conv.'!O482)</f>
        <v>0</v>
      </c>
      <c r="P482" s="286">
        <f>IF('3b - EUR - conv.'!P482=0,0,'3a - EUR - local'!P482/'3b - EUR - conv.'!P482)</f>
        <v>0</v>
      </c>
      <c r="Q482" s="286">
        <f>IF('3b - EUR - conv.'!Q482=0,0,'3a - EUR - local'!Q482/'3b - EUR - conv.'!Q482)</f>
        <v>0</v>
      </c>
      <c r="R482" s="286">
        <f>IF('3b - EUR - conv.'!R482=0,0,'3a - EUR - local'!R482/'3b - EUR - conv.'!R482)</f>
        <v>0</v>
      </c>
      <c r="S482" s="286">
        <f>IF('3b - EUR - conv.'!S482=0,0,'3a - EUR - local'!S482/'3b - EUR - conv.'!S482)</f>
        <v>0</v>
      </c>
      <c r="T482" s="286">
        <f>IF('3b - EUR - conv.'!T482=0,0,'3a - EUR - local'!T482/'3b - EUR - conv.'!T482)</f>
        <v>0</v>
      </c>
      <c r="U482" s="286">
        <f>IF('3b - EUR - conv.'!U482=0,0,'3a - EUR - local'!U482/'3b - EUR - conv.'!U482)</f>
        <v>0</v>
      </c>
      <c r="V482" s="286">
        <f>IF('3b - EUR - conv.'!V482=0,0,'3a - EUR - local'!V482/'3b - EUR - conv.'!V482)</f>
        <v>0</v>
      </c>
      <c r="W482" s="286">
        <f>IF('3b - EUR - conv.'!W482=0,0,'3a - EUR - local'!W482/'3b - EUR - conv.'!W482)</f>
        <v>0</v>
      </c>
      <c r="X482" s="286">
        <f>IF('3b - EUR - conv.'!X482=0,0,'3a - EUR - local'!X482/'3b - EUR - conv.'!X482)</f>
        <v>0</v>
      </c>
      <c r="Y482" s="286">
        <f>IF('3b - EUR - conv.'!Y482=0,0,'3a - EUR - local'!Y482/'3b - EUR - conv.'!Y482)</f>
        <v>0</v>
      </c>
      <c r="Z482" s="286">
        <f>IF('3b - EUR - conv.'!Z482=0,0,'3a - EUR - local'!Z482/'3b - EUR - conv.'!Z482)</f>
        <v>0</v>
      </c>
      <c r="AA482" s="286">
        <f>IF('3b - EUR - conv.'!AA482=0,0,'3a - EUR - local'!AA482/'3b - EUR - conv.'!AA482)</f>
        <v>0</v>
      </c>
      <c r="AB482" s="286">
        <f>IF('3b - EUR - conv.'!AB482=0,0,'3a - EUR - local'!AB482/'3b - EUR - conv.'!AB482)</f>
        <v>0</v>
      </c>
      <c r="AC482" s="286">
        <f>IF('3b - EUR - conv.'!AC482=0,0,'3a - EUR - local'!AC482/'3b - EUR - conv.'!AC482)</f>
        <v>0</v>
      </c>
      <c r="AD482" s="286">
        <f>IF('3b - EUR - conv.'!AD482=0,0,'3a - EUR - local'!AD482/'3b - EUR - conv.'!AD482)</f>
        <v>0</v>
      </c>
      <c r="AE482" s="286">
        <f>IF('3b - EUR - conv.'!AE482=0,0,'3a - EUR - local'!AE482/'3b - EUR - conv.'!AE482)</f>
        <v>0</v>
      </c>
      <c r="AF482" s="286">
        <f>IF('3b - EUR - conv.'!AF482=0,0,'3a - EUR - local'!AF482/'3b - EUR - conv.'!AF482)</f>
        <v>0</v>
      </c>
      <c r="AG482" s="286">
        <f>IF('3b - EUR - conv.'!AG482=0,0,'3a - EUR - local'!AG482/'3b - EUR - conv.'!AG482)</f>
        <v>0</v>
      </c>
      <c r="AH482" s="286">
        <f>IF('3b - EUR - conv.'!AH482=0,0,'3a - EUR - local'!AH482/'3b - EUR - conv.'!AH482)</f>
        <v>0</v>
      </c>
      <c r="AI482" s="286">
        <f>IF('3b - EUR - conv.'!AI482=0,0,'3a - EUR - local'!AI482/'3b - EUR - conv.'!AI482)</f>
        <v>0</v>
      </c>
      <c r="AJ482" s="286">
        <f>IF('3b - EUR - conv.'!AJ482=0,0,'3a - EUR - local'!AJ482/'3b - EUR - conv.'!AJ482)</f>
        <v>0</v>
      </c>
      <c r="AK482" s="286">
        <f>IF('3b - EUR - conv.'!AK482=0,0,'3a - EUR - local'!AK482/'3b - EUR - conv.'!AK482)</f>
        <v>0</v>
      </c>
      <c r="AL482" s="286">
        <f>IF('3b - EUR - conv.'!AL482=0,0,'3a - EUR - local'!AL482/'3b - EUR - conv.'!AL482)</f>
        <v>0</v>
      </c>
      <c r="AM482" s="286">
        <f>IF('3b - EUR - conv.'!AM482=0,0,'3a - EUR - local'!AM482/'3b - EUR - conv.'!AM482)</f>
        <v>0</v>
      </c>
      <c r="AN482" s="286">
        <f>IF('3b - EUR - conv.'!AN482=0,0,'3a - EUR - local'!AN482/'3b - EUR - conv.'!AN482)</f>
        <v>0</v>
      </c>
      <c r="AO482" s="286">
        <f>IF('3b - EUR - conv.'!AO482=0,0,'3a - EUR - local'!AO482/'3b - EUR - conv.'!AO482)</f>
        <v>0</v>
      </c>
      <c r="AP482" s="286">
        <f>IF('3b - EUR - conv.'!AP482=0,0,'3a - EUR - local'!AP482/'3b - EUR - conv.'!AP482)</f>
        <v>0</v>
      </c>
      <c r="AQ482" s="349"/>
    </row>
    <row r="483" spans="1:43" customFormat="1" ht="15.75" outlineLevel="2">
      <c r="A483" s="211" t="str">
        <f>A448&amp;"."&amp;A480&amp;"."&amp;A449&amp;"."&amp;B483</f>
        <v>3.d.2.3</v>
      </c>
      <c r="B483">
        <v>3</v>
      </c>
      <c r="C483" t="str">
        <f>'1-GBP'!C483</f>
        <v>BC39 appraisal</v>
      </c>
      <c r="M483" s="286">
        <f>IF('3b - EUR - conv.'!M483=0,0,'3a - EUR - local'!M483/'3b - EUR - conv.'!M483)</f>
        <v>0</v>
      </c>
      <c r="N483" s="286">
        <f>IF('3b - EUR - conv.'!N483=0,0,'3a - EUR - local'!N483/'3b - EUR - conv.'!N483)</f>
        <v>0</v>
      </c>
      <c r="O483" s="286">
        <f>IF('3b - EUR - conv.'!O483=0,0,'3a - EUR - local'!O483/'3b - EUR - conv.'!O483)</f>
        <v>0</v>
      </c>
      <c r="P483" s="286">
        <f>IF('3b - EUR - conv.'!P483=0,0,'3a - EUR - local'!P483/'3b - EUR - conv.'!P483)</f>
        <v>0</v>
      </c>
      <c r="Q483" s="286">
        <f>IF('3b - EUR - conv.'!Q483=0,0,'3a - EUR - local'!Q483/'3b - EUR - conv.'!Q483)</f>
        <v>0</v>
      </c>
      <c r="R483" s="286">
        <f>IF('3b - EUR - conv.'!R483=0,0,'3a - EUR - local'!R483/'3b - EUR - conv.'!R483)</f>
        <v>0</v>
      </c>
      <c r="S483" s="286">
        <f>IF('3b - EUR - conv.'!S483=0,0,'3a - EUR - local'!S483/'3b - EUR - conv.'!S483)</f>
        <v>0</v>
      </c>
      <c r="T483" s="286">
        <f>IF('3b - EUR - conv.'!T483=0,0,'3a - EUR - local'!T483/'3b - EUR - conv.'!T483)</f>
        <v>0</v>
      </c>
      <c r="U483" s="286">
        <f>IF('3b - EUR - conv.'!U483=0,0,'3a - EUR - local'!U483/'3b - EUR - conv.'!U483)</f>
        <v>0</v>
      </c>
      <c r="V483" s="286">
        <f>IF('3b - EUR - conv.'!V483=0,0,'3a - EUR - local'!V483/'3b - EUR - conv.'!V483)</f>
        <v>0</v>
      </c>
      <c r="W483" s="286">
        <f>IF('3b - EUR - conv.'!W483=0,0,'3a - EUR - local'!W483/'3b - EUR - conv.'!W483)</f>
        <v>0</v>
      </c>
      <c r="X483" s="286">
        <f>IF('3b - EUR - conv.'!X483=0,0,'3a - EUR - local'!X483/'3b - EUR - conv.'!X483)</f>
        <v>0</v>
      </c>
      <c r="Y483" s="286">
        <f>IF('3b - EUR - conv.'!Y483=0,0,'3a - EUR - local'!Y483/'3b - EUR - conv.'!Y483)</f>
        <v>0</v>
      </c>
      <c r="Z483" s="286">
        <f>IF('3b - EUR - conv.'!Z483=0,0,'3a - EUR - local'!Z483/'3b - EUR - conv.'!Z483)</f>
        <v>0</v>
      </c>
      <c r="AA483" s="286">
        <f>IF('3b - EUR - conv.'!AA483=0,0,'3a - EUR - local'!AA483/'3b - EUR - conv.'!AA483)</f>
        <v>0</v>
      </c>
      <c r="AB483" s="286">
        <f>IF('3b - EUR - conv.'!AB483=0,0,'3a - EUR - local'!AB483/'3b - EUR - conv.'!AB483)</f>
        <v>0</v>
      </c>
      <c r="AC483" s="286">
        <f>IF('3b - EUR - conv.'!AC483=0,0,'3a - EUR - local'!AC483/'3b - EUR - conv.'!AC483)</f>
        <v>0</v>
      </c>
      <c r="AD483" s="286">
        <f>IF('3b - EUR - conv.'!AD483=0,0,'3a - EUR - local'!AD483/'3b - EUR - conv.'!AD483)</f>
        <v>0</v>
      </c>
      <c r="AE483" s="286">
        <f>IF('3b - EUR - conv.'!AE483=0,0,'3a - EUR - local'!AE483/'3b - EUR - conv.'!AE483)</f>
        <v>0</v>
      </c>
      <c r="AF483" s="286">
        <f>IF('3b - EUR - conv.'!AF483=0,0,'3a - EUR - local'!AF483/'3b - EUR - conv.'!AF483)</f>
        <v>0</v>
      </c>
      <c r="AG483" s="286">
        <f>IF('3b - EUR - conv.'!AG483=0,0,'3a - EUR - local'!AG483/'3b - EUR - conv.'!AG483)</f>
        <v>0</v>
      </c>
      <c r="AH483" s="286">
        <f>IF('3b - EUR - conv.'!AH483=0,0,'3a - EUR - local'!AH483/'3b - EUR - conv.'!AH483)</f>
        <v>0</v>
      </c>
      <c r="AI483" s="286">
        <f>IF('3b - EUR - conv.'!AI483=0,0,'3a - EUR - local'!AI483/'3b - EUR - conv.'!AI483)</f>
        <v>0</v>
      </c>
      <c r="AJ483" s="286">
        <f>IF('3b - EUR - conv.'!AJ483=0,0,'3a - EUR - local'!AJ483/'3b - EUR - conv.'!AJ483)</f>
        <v>0</v>
      </c>
      <c r="AK483" s="286">
        <f>IF('3b - EUR - conv.'!AK483=0,0,'3a - EUR - local'!AK483/'3b - EUR - conv.'!AK483)</f>
        <v>0</v>
      </c>
      <c r="AL483" s="286">
        <f>IF('3b - EUR - conv.'!AL483=0,0,'3a - EUR - local'!AL483/'3b - EUR - conv.'!AL483)</f>
        <v>0</v>
      </c>
      <c r="AM483" s="286">
        <f>IF('3b - EUR - conv.'!AM483=0,0,'3a - EUR - local'!AM483/'3b - EUR - conv.'!AM483)</f>
        <v>0</v>
      </c>
      <c r="AN483" s="286">
        <f>IF('3b - EUR - conv.'!AN483=0,0,'3a - EUR - local'!AN483/'3b - EUR - conv.'!AN483)</f>
        <v>0</v>
      </c>
      <c r="AO483" s="286">
        <f>IF('3b - EUR - conv.'!AO483=0,0,'3a - EUR - local'!AO483/'3b - EUR - conv.'!AO483)</f>
        <v>0</v>
      </c>
      <c r="AP483" s="286">
        <f>IF('3b - EUR - conv.'!AP483=0,0,'3a - EUR - local'!AP483/'3b - EUR - conv.'!AP483)</f>
        <v>0</v>
      </c>
      <c r="AQ483" s="349"/>
    </row>
    <row r="484" spans="1:43" customFormat="1" ht="15.75" outlineLevel="2">
      <c r="A484" s="211" t="str">
        <f>A448&amp;"."&amp;A480&amp;"."&amp;A449&amp;"."&amp;B484</f>
        <v>3.d.2.4</v>
      </c>
      <c r="B484">
        <v>4</v>
      </c>
      <c r="C484" t="str">
        <f>'1-GBP'!C484</f>
        <v>Other Costs</v>
      </c>
      <c r="M484" s="286">
        <f>IF('3b - EUR - conv.'!M484=0,0,'3a - EUR - local'!M484/'3b - EUR - conv.'!M484)</f>
        <v>0</v>
      </c>
      <c r="N484" s="286">
        <f>IF('3b - EUR - conv.'!N484=0,0,'3a - EUR - local'!N484/'3b - EUR - conv.'!N484)</f>
        <v>0</v>
      </c>
      <c r="O484" s="286">
        <f>IF('3b - EUR - conv.'!O484=0,0,'3a - EUR - local'!O484/'3b - EUR - conv.'!O484)</f>
        <v>0</v>
      </c>
      <c r="P484" s="286">
        <f>IF('3b - EUR - conv.'!P484=0,0,'3a - EUR - local'!P484/'3b - EUR - conv.'!P484)</f>
        <v>0</v>
      </c>
      <c r="Q484" s="286">
        <f>IF('3b - EUR - conv.'!Q484=0,0,'3a - EUR - local'!Q484/'3b - EUR - conv.'!Q484)</f>
        <v>0</v>
      </c>
      <c r="R484" s="286">
        <f>IF('3b - EUR - conv.'!R484=0,0,'3a - EUR - local'!R484/'3b - EUR - conv.'!R484)</f>
        <v>0</v>
      </c>
      <c r="S484" s="286">
        <f>IF('3b - EUR - conv.'!S484=0,0,'3a - EUR - local'!S484/'3b - EUR - conv.'!S484)</f>
        <v>0</v>
      </c>
      <c r="T484" s="286">
        <f>IF('3b - EUR - conv.'!T484=0,0,'3a - EUR - local'!T484/'3b - EUR - conv.'!T484)</f>
        <v>0</v>
      </c>
      <c r="U484" s="286">
        <f>IF('3b - EUR - conv.'!U484=0,0,'3a - EUR - local'!U484/'3b - EUR - conv.'!U484)</f>
        <v>0</v>
      </c>
      <c r="V484" s="286">
        <f>IF('3b - EUR - conv.'!V484=0,0,'3a - EUR - local'!V484/'3b - EUR - conv.'!V484)</f>
        <v>0</v>
      </c>
      <c r="W484" s="286">
        <f>IF('3b - EUR - conv.'!W484=0,0,'3a - EUR - local'!W484/'3b - EUR - conv.'!W484)</f>
        <v>0</v>
      </c>
      <c r="X484" s="286">
        <f>IF('3b - EUR - conv.'!X484=0,0,'3a - EUR - local'!X484/'3b - EUR - conv.'!X484)</f>
        <v>0</v>
      </c>
      <c r="Y484" s="286">
        <f>IF('3b - EUR - conv.'!Y484=0,0,'3a - EUR - local'!Y484/'3b - EUR - conv.'!Y484)</f>
        <v>0</v>
      </c>
      <c r="Z484" s="286">
        <f>IF('3b - EUR - conv.'!Z484=0,0,'3a - EUR - local'!Z484/'3b - EUR - conv.'!Z484)</f>
        <v>0</v>
      </c>
      <c r="AA484" s="286">
        <f>IF('3b - EUR - conv.'!AA484=0,0,'3a - EUR - local'!AA484/'3b - EUR - conv.'!AA484)</f>
        <v>0</v>
      </c>
      <c r="AB484" s="286">
        <f>IF('3b - EUR - conv.'!AB484=0,0,'3a - EUR - local'!AB484/'3b - EUR - conv.'!AB484)</f>
        <v>0</v>
      </c>
      <c r="AC484" s="286">
        <f>IF('3b - EUR - conv.'!AC484=0,0,'3a - EUR - local'!AC484/'3b - EUR - conv.'!AC484)</f>
        <v>0</v>
      </c>
      <c r="AD484" s="286">
        <f>IF('3b - EUR - conv.'!AD484=0,0,'3a - EUR - local'!AD484/'3b - EUR - conv.'!AD484)</f>
        <v>0</v>
      </c>
      <c r="AE484" s="286">
        <f>IF('3b - EUR - conv.'!AE484=0,0,'3a - EUR - local'!AE484/'3b - EUR - conv.'!AE484)</f>
        <v>0</v>
      </c>
      <c r="AF484" s="286">
        <f>IF('3b - EUR - conv.'!AF484=0,0,'3a - EUR - local'!AF484/'3b - EUR - conv.'!AF484)</f>
        <v>0</v>
      </c>
      <c r="AG484" s="286">
        <f>IF('3b - EUR - conv.'!AG484=0,0,'3a - EUR - local'!AG484/'3b - EUR - conv.'!AG484)</f>
        <v>0</v>
      </c>
      <c r="AH484" s="286">
        <f>IF('3b - EUR - conv.'!AH484=0,0,'3a - EUR - local'!AH484/'3b - EUR - conv.'!AH484)</f>
        <v>0</v>
      </c>
      <c r="AI484" s="286">
        <f>IF('3b - EUR - conv.'!AI484=0,0,'3a - EUR - local'!AI484/'3b - EUR - conv.'!AI484)</f>
        <v>0</v>
      </c>
      <c r="AJ484" s="286">
        <f>IF('3b - EUR - conv.'!AJ484=0,0,'3a - EUR - local'!AJ484/'3b - EUR - conv.'!AJ484)</f>
        <v>0</v>
      </c>
      <c r="AK484" s="286">
        <f>IF('3b - EUR - conv.'!AK484=0,0,'3a - EUR - local'!AK484/'3b - EUR - conv.'!AK484)</f>
        <v>0</v>
      </c>
      <c r="AL484" s="286">
        <f>IF('3b - EUR - conv.'!AL484=0,0,'3a - EUR - local'!AL484/'3b - EUR - conv.'!AL484)</f>
        <v>0</v>
      </c>
      <c r="AM484" s="286">
        <f>IF('3b - EUR - conv.'!AM484=0,0,'3a - EUR - local'!AM484/'3b - EUR - conv.'!AM484)</f>
        <v>0</v>
      </c>
      <c r="AN484" s="286">
        <f>IF('3b - EUR - conv.'!AN484=0,0,'3a - EUR - local'!AN484/'3b - EUR - conv.'!AN484)</f>
        <v>0</v>
      </c>
      <c r="AO484" s="286">
        <f>IF('3b - EUR - conv.'!AO484=0,0,'3a - EUR - local'!AO484/'3b - EUR - conv.'!AO484)</f>
        <v>0</v>
      </c>
      <c r="AP484" s="286">
        <f>IF('3b - EUR - conv.'!AP484=0,0,'3a - EUR - local'!AP484/'3b - EUR - conv.'!AP484)</f>
        <v>0</v>
      </c>
      <c r="AQ484" s="349"/>
    </row>
    <row r="485" spans="1:43" customFormat="1" ht="15.75" outlineLevel="2">
      <c r="A485" s="211" t="str">
        <f>A448&amp;"."&amp;A480&amp;"."&amp;A449&amp;"."&amp;B485</f>
        <v>3.d.2.5</v>
      </c>
      <c r="B485">
        <v>5</v>
      </c>
      <c r="C485" t="str">
        <f>'1-GBP'!C485</f>
        <v>Other IJV Costs</v>
      </c>
      <c r="M485" s="286">
        <f>IF('3b - EUR - conv.'!M485=0,0,'3a - EUR - local'!M485/'3b - EUR - conv.'!M485)</f>
        <v>0</v>
      </c>
      <c r="N485" s="286">
        <f>IF('3b - EUR - conv.'!N485=0,0,'3a - EUR - local'!N485/'3b - EUR - conv.'!N485)</f>
        <v>0</v>
      </c>
      <c r="O485" s="286">
        <f>IF('3b - EUR - conv.'!O485=0,0,'3a - EUR - local'!O485/'3b - EUR - conv.'!O485)</f>
        <v>0</v>
      </c>
      <c r="P485" s="286">
        <f>IF('3b - EUR - conv.'!P485=0,0,'3a - EUR - local'!P485/'3b - EUR - conv.'!P485)</f>
        <v>0</v>
      </c>
      <c r="Q485" s="286">
        <f>IF('3b - EUR - conv.'!Q485=0,0,'3a - EUR - local'!Q485/'3b - EUR - conv.'!Q485)</f>
        <v>0</v>
      </c>
      <c r="R485" s="286">
        <f>IF('3b - EUR - conv.'!R485=0,0,'3a - EUR - local'!R485/'3b - EUR - conv.'!R485)</f>
        <v>0</v>
      </c>
      <c r="S485" s="286">
        <f>IF('3b - EUR - conv.'!S485=0,0,'3a - EUR - local'!S485/'3b - EUR - conv.'!S485)</f>
        <v>0</v>
      </c>
      <c r="T485" s="286">
        <f>IF('3b - EUR - conv.'!T485=0,0,'3a - EUR - local'!T485/'3b - EUR - conv.'!T485)</f>
        <v>0</v>
      </c>
      <c r="U485" s="286">
        <f>IF('3b - EUR - conv.'!U485=0,0,'3a - EUR - local'!U485/'3b - EUR - conv.'!U485)</f>
        <v>0</v>
      </c>
      <c r="V485" s="286">
        <f>IF('3b - EUR - conv.'!V485=0,0,'3a - EUR - local'!V485/'3b - EUR - conv.'!V485)</f>
        <v>0</v>
      </c>
      <c r="W485" s="286">
        <f>IF('3b - EUR - conv.'!W485=0,0,'3a - EUR - local'!W485/'3b - EUR - conv.'!W485)</f>
        <v>0</v>
      </c>
      <c r="X485" s="286">
        <f>IF('3b - EUR - conv.'!X485=0,0,'3a - EUR - local'!X485/'3b - EUR - conv.'!X485)</f>
        <v>0</v>
      </c>
      <c r="Y485" s="286">
        <f>IF('3b - EUR - conv.'!Y485=0,0,'3a - EUR - local'!Y485/'3b - EUR - conv.'!Y485)</f>
        <v>0</v>
      </c>
      <c r="Z485" s="286">
        <f>IF('3b - EUR - conv.'!Z485=0,0,'3a - EUR - local'!Z485/'3b - EUR - conv.'!Z485)</f>
        <v>0</v>
      </c>
      <c r="AA485" s="286">
        <f>IF('3b - EUR - conv.'!AA485=0,0,'3a - EUR - local'!AA485/'3b - EUR - conv.'!AA485)</f>
        <v>0</v>
      </c>
      <c r="AB485" s="286">
        <f>IF('3b - EUR - conv.'!AB485=0,0,'3a - EUR - local'!AB485/'3b - EUR - conv.'!AB485)</f>
        <v>0</v>
      </c>
      <c r="AC485" s="286">
        <f>IF('3b - EUR - conv.'!AC485=0,0,'3a - EUR - local'!AC485/'3b - EUR - conv.'!AC485)</f>
        <v>0</v>
      </c>
      <c r="AD485" s="286">
        <f>IF('3b - EUR - conv.'!AD485=0,0,'3a - EUR - local'!AD485/'3b - EUR - conv.'!AD485)</f>
        <v>0</v>
      </c>
      <c r="AE485" s="286">
        <f>IF('3b - EUR - conv.'!AE485=0,0,'3a - EUR - local'!AE485/'3b - EUR - conv.'!AE485)</f>
        <v>0</v>
      </c>
      <c r="AF485" s="286">
        <f>IF('3b - EUR - conv.'!AF485=0,0,'3a - EUR - local'!AF485/'3b - EUR - conv.'!AF485)</f>
        <v>0</v>
      </c>
      <c r="AG485" s="286">
        <f>IF('3b - EUR - conv.'!AG485=0,0,'3a - EUR - local'!AG485/'3b - EUR - conv.'!AG485)</f>
        <v>0</v>
      </c>
      <c r="AH485" s="286">
        <f>IF('3b - EUR - conv.'!AH485=0,0,'3a - EUR - local'!AH485/'3b - EUR - conv.'!AH485)</f>
        <v>0</v>
      </c>
      <c r="AI485" s="286">
        <f>IF('3b - EUR - conv.'!AI485=0,0,'3a - EUR - local'!AI485/'3b - EUR - conv.'!AI485)</f>
        <v>0</v>
      </c>
      <c r="AJ485" s="286">
        <f>IF('3b - EUR - conv.'!AJ485=0,0,'3a - EUR - local'!AJ485/'3b - EUR - conv.'!AJ485)</f>
        <v>0</v>
      </c>
      <c r="AK485" s="286">
        <f>IF('3b - EUR - conv.'!AK485=0,0,'3a - EUR - local'!AK485/'3b - EUR - conv.'!AK485)</f>
        <v>0</v>
      </c>
      <c r="AL485" s="286">
        <f>IF('3b - EUR - conv.'!AL485=0,0,'3a - EUR - local'!AL485/'3b - EUR - conv.'!AL485)</f>
        <v>0</v>
      </c>
      <c r="AM485" s="286">
        <f>IF('3b - EUR - conv.'!AM485=0,0,'3a - EUR - local'!AM485/'3b - EUR - conv.'!AM485)</f>
        <v>0</v>
      </c>
      <c r="AN485" s="286">
        <f>IF('3b - EUR - conv.'!AN485=0,0,'3a - EUR - local'!AN485/'3b - EUR - conv.'!AN485)</f>
        <v>0</v>
      </c>
      <c r="AO485" s="286">
        <f>IF('3b - EUR - conv.'!AO485=0,0,'3a - EUR - local'!AO485/'3b - EUR - conv.'!AO485)</f>
        <v>0</v>
      </c>
      <c r="AP485" s="286">
        <f>IF('3b - EUR - conv.'!AP485=0,0,'3a - EUR - local'!AP485/'3b - EUR - conv.'!AP485)</f>
        <v>0</v>
      </c>
      <c r="AQ485" s="349"/>
    </row>
    <row r="486" spans="1:43" customFormat="1" ht="15.75" outlineLevel="2">
      <c r="A486" s="211" t="str">
        <f>A448&amp;"."&amp;A480&amp;"."&amp;A449&amp;"."&amp;B486</f>
        <v>3.d.2.6</v>
      </c>
      <c r="B486">
        <v>6</v>
      </c>
      <c r="C486" t="str">
        <f>'1-GBP'!C486</f>
        <v>Contingency</v>
      </c>
      <c r="M486" s="286">
        <f>IF('3b - EUR - conv.'!M486=0,0,'3a - EUR - local'!M486/'3b - EUR - conv.'!M486)</f>
        <v>0</v>
      </c>
      <c r="N486" s="286">
        <f>IF('3b - EUR - conv.'!N486=0,0,'3a - EUR - local'!N486/'3b - EUR - conv.'!N486)</f>
        <v>0</v>
      </c>
      <c r="O486" s="286">
        <f>IF('3b - EUR - conv.'!O486=0,0,'3a - EUR - local'!O486/'3b - EUR - conv.'!O486)</f>
        <v>0</v>
      </c>
      <c r="P486" s="286">
        <f>IF('3b - EUR - conv.'!P486=0,0,'3a - EUR - local'!P486/'3b - EUR - conv.'!P486)</f>
        <v>0</v>
      </c>
      <c r="Q486" s="286">
        <f>IF('3b - EUR - conv.'!Q486=0,0,'3a - EUR - local'!Q486/'3b - EUR - conv.'!Q486)</f>
        <v>0</v>
      </c>
      <c r="R486" s="286">
        <f>IF('3b - EUR - conv.'!R486=0,0,'3a - EUR - local'!R486/'3b - EUR - conv.'!R486)</f>
        <v>0</v>
      </c>
      <c r="S486" s="286">
        <f>IF('3b - EUR - conv.'!S486=0,0,'3a - EUR - local'!S486/'3b - EUR - conv.'!S486)</f>
        <v>0</v>
      </c>
      <c r="T486" s="286">
        <f>IF('3b - EUR - conv.'!T486=0,0,'3a - EUR - local'!T486/'3b - EUR - conv.'!T486)</f>
        <v>0</v>
      </c>
      <c r="U486" s="286">
        <f>IF('3b - EUR - conv.'!U486=0,0,'3a - EUR - local'!U486/'3b - EUR - conv.'!U486)</f>
        <v>0</v>
      </c>
      <c r="V486" s="286">
        <f>IF('3b - EUR - conv.'!V486=0,0,'3a - EUR - local'!V486/'3b - EUR - conv.'!V486)</f>
        <v>0</v>
      </c>
      <c r="W486" s="286">
        <f>IF('3b - EUR - conv.'!W486=0,0,'3a - EUR - local'!W486/'3b - EUR - conv.'!W486)</f>
        <v>0</v>
      </c>
      <c r="X486" s="286">
        <f>IF('3b - EUR - conv.'!X486=0,0,'3a - EUR - local'!X486/'3b - EUR - conv.'!X486)</f>
        <v>0</v>
      </c>
      <c r="Y486" s="286">
        <f>IF('3b - EUR - conv.'!Y486=0,0,'3a - EUR - local'!Y486/'3b - EUR - conv.'!Y486)</f>
        <v>0</v>
      </c>
      <c r="Z486" s="286">
        <f>IF('3b - EUR - conv.'!Z486=0,0,'3a - EUR - local'!Z486/'3b - EUR - conv.'!Z486)</f>
        <v>0</v>
      </c>
      <c r="AA486" s="286">
        <f>IF('3b - EUR - conv.'!AA486=0,0,'3a - EUR - local'!AA486/'3b - EUR - conv.'!AA486)</f>
        <v>0</v>
      </c>
      <c r="AB486" s="286">
        <f>IF('3b - EUR - conv.'!AB486=0,0,'3a - EUR - local'!AB486/'3b - EUR - conv.'!AB486)</f>
        <v>0</v>
      </c>
      <c r="AC486" s="286">
        <f>IF('3b - EUR - conv.'!AC486=0,0,'3a - EUR - local'!AC486/'3b - EUR - conv.'!AC486)</f>
        <v>0</v>
      </c>
      <c r="AD486" s="286">
        <f>IF('3b - EUR - conv.'!AD486=0,0,'3a - EUR - local'!AD486/'3b - EUR - conv.'!AD486)</f>
        <v>0</v>
      </c>
      <c r="AE486" s="286">
        <f>IF('3b - EUR - conv.'!AE486=0,0,'3a - EUR - local'!AE486/'3b - EUR - conv.'!AE486)</f>
        <v>0</v>
      </c>
      <c r="AF486" s="286">
        <f>IF('3b - EUR - conv.'!AF486=0,0,'3a - EUR - local'!AF486/'3b - EUR - conv.'!AF486)</f>
        <v>0</v>
      </c>
      <c r="AG486" s="286">
        <f>IF('3b - EUR - conv.'!AG486=0,0,'3a - EUR - local'!AG486/'3b - EUR - conv.'!AG486)</f>
        <v>0</v>
      </c>
      <c r="AH486" s="286">
        <f>IF('3b - EUR - conv.'!AH486=0,0,'3a - EUR - local'!AH486/'3b - EUR - conv.'!AH486)</f>
        <v>0</v>
      </c>
      <c r="AI486" s="286">
        <f>IF('3b - EUR - conv.'!AI486=0,0,'3a - EUR - local'!AI486/'3b - EUR - conv.'!AI486)</f>
        <v>0</v>
      </c>
      <c r="AJ486" s="286">
        <f>IF('3b - EUR - conv.'!AJ486=0,0,'3a - EUR - local'!AJ486/'3b - EUR - conv.'!AJ486)</f>
        <v>0</v>
      </c>
      <c r="AK486" s="286">
        <f>IF('3b - EUR - conv.'!AK486=0,0,'3a - EUR - local'!AK486/'3b - EUR - conv.'!AK486)</f>
        <v>0</v>
      </c>
      <c r="AL486" s="286">
        <f>IF('3b - EUR - conv.'!AL486=0,0,'3a - EUR - local'!AL486/'3b - EUR - conv.'!AL486)</f>
        <v>0</v>
      </c>
      <c r="AM486" s="286">
        <f>IF('3b - EUR - conv.'!AM486=0,0,'3a - EUR - local'!AM486/'3b - EUR - conv.'!AM486)</f>
        <v>0</v>
      </c>
      <c r="AN486" s="286">
        <f>IF('3b - EUR - conv.'!AN486=0,0,'3a - EUR - local'!AN486/'3b - EUR - conv.'!AN486)</f>
        <v>0</v>
      </c>
      <c r="AO486" s="286">
        <f>IF('3b - EUR - conv.'!AO486=0,0,'3a - EUR - local'!AO486/'3b - EUR - conv.'!AO486)</f>
        <v>0</v>
      </c>
      <c r="AP486" s="286">
        <f>IF('3b - EUR - conv.'!AP486=0,0,'3a - EUR - local'!AP486/'3b - EUR - conv.'!AP486)</f>
        <v>0</v>
      </c>
      <c r="AQ486" s="349"/>
    </row>
    <row r="487" spans="1:43" customFormat="1" ht="15.75" outlineLevel="2">
      <c r="A487" s="211" t="str">
        <f>A448&amp;"."&amp;A480&amp;"."&amp;A449&amp;"."&amp;B487</f>
        <v>3.d.2.7</v>
      </c>
      <c r="B487">
        <v>7</v>
      </c>
      <c r="C487" t="str">
        <f>'1-GBP'!C487</f>
        <v/>
      </c>
      <c r="M487" s="286">
        <f>IF('3b - EUR - conv.'!M487=0,0,'3a - EUR - local'!M487/'3b - EUR - conv.'!M487)</f>
        <v>0</v>
      </c>
      <c r="N487" s="286">
        <f>IF('3b - EUR - conv.'!N487=0,0,'3a - EUR - local'!N487/'3b - EUR - conv.'!N487)</f>
        <v>0</v>
      </c>
      <c r="O487" s="286">
        <f>IF('3b - EUR - conv.'!O487=0,0,'3a - EUR - local'!O487/'3b - EUR - conv.'!O487)</f>
        <v>0</v>
      </c>
      <c r="P487" s="286">
        <f>IF('3b - EUR - conv.'!P487=0,0,'3a - EUR - local'!P487/'3b - EUR - conv.'!P487)</f>
        <v>0</v>
      </c>
      <c r="Q487" s="286">
        <f>IF('3b - EUR - conv.'!Q487=0,0,'3a - EUR - local'!Q487/'3b - EUR - conv.'!Q487)</f>
        <v>0</v>
      </c>
      <c r="R487" s="286">
        <f>IF('3b - EUR - conv.'!R487=0,0,'3a - EUR - local'!R487/'3b - EUR - conv.'!R487)</f>
        <v>0</v>
      </c>
      <c r="S487" s="286">
        <f>IF('3b - EUR - conv.'!S487=0,0,'3a - EUR - local'!S487/'3b - EUR - conv.'!S487)</f>
        <v>0</v>
      </c>
      <c r="T487" s="286">
        <f>IF('3b - EUR - conv.'!T487=0,0,'3a - EUR - local'!T487/'3b - EUR - conv.'!T487)</f>
        <v>0</v>
      </c>
      <c r="U487" s="286">
        <f>IF('3b - EUR - conv.'!U487=0,0,'3a - EUR - local'!U487/'3b - EUR - conv.'!U487)</f>
        <v>0</v>
      </c>
      <c r="V487" s="286">
        <f>IF('3b - EUR - conv.'!V487=0,0,'3a - EUR - local'!V487/'3b - EUR - conv.'!V487)</f>
        <v>0</v>
      </c>
      <c r="W487" s="286">
        <f>IF('3b - EUR - conv.'!W487=0,0,'3a - EUR - local'!W487/'3b - EUR - conv.'!W487)</f>
        <v>0</v>
      </c>
      <c r="X487" s="286">
        <f>IF('3b - EUR - conv.'!X487=0,0,'3a - EUR - local'!X487/'3b - EUR - conv.'!X487)</f>
        <v>0</v>
      </c>
      <c r="Y487" s="286">
        <f>IF('3b - EUR - conv.'!Y487=0,0,'3a - EUR - local'!Y487/'3b - EUR - conv.'!Y487)</f>
        <v>0</v>
      </c>
      <c r="Z487" s="286">
        <f>IF('3b - EUR - conv.'!Z487=0,0,'3a - EUR - local'!Z487/'3b - EUR - conv.'!Z487)</f>
        <v>0</v>
      </c>
      <c r="AA487" s="286">
        <f>IF('3b - EUR - conv.'!AA487=0,0,'3a - EUR - local'!AA487/'3b - EUR - conv.'!AA487)</f>
        <v>0</v>
      </c>
      <c r="AB487" s="286">
        <f>IF('3b - EUR - conv.'!AB487=0,0,'3a - EUR - local'!AB487/'3b - EUR - conv.'!AB487)</f>
        <v>0</v>
      </c>
      <c r="AC487" s="286">
        <f>IF('3b - EUR - conv.'!AC487=0,0,'3a - EUR - local'!AC487/'3b - EUR - conv.'!AC487)</f>
        <v>0</v>
      </c>
      <c r="AD487" s="286">
        <f>IF('3b - EUR - conv.'!AD487=0,0,'3a - EUR - local'!AD487/'3b - EUR - conv.'!AD487)</f>
        <v>0</v>
      </c>
      <c r="AE487" s="286">
        <f>IF('3b - EUR - conv.'!AE487=0,0,'3a - EUR - local'!AE487/'3b - EUR - conv.'!AE487)</f>
        <v>0</v>
      </c>
      <c r="AF487" s="286">
        <f>IF('3b - EUR - conv.'!AF487=0,0,'3a - EUR - local'!AF487/'3b - EUR - conv.'!AF487)</f>
        <v>0</v>
      </c>
      <c r="AG487" s="286">
        <f>IF('3b - EUR - conv.'!AG487=0,0,'3a - EUR - local'!AG487/'3b - EUR - conv.'!AG487)</f>
        <v>0</v>
      </c>
      <c r="AH487" s="286">
        <f>IF('3b - EUR - conv.'!AH487=0,0,'3a - EUR - local'!AH487/'3b - EUR - conv.'!AH487)</f>
        <v>0</v>
      </c>
      <c r="AI487" s="286">
        <f>IF('3b - EUR - conv.'!AI487=0,0,'3a - EUR - local'!AI487/'3b - EUR - conv.'!AI487)</f>
        <v>0</v>
      </c>
      <c r="AJ487" s="286">
        <f>IF('3b - EUR - conv.'!AJ487=0,0,'3a - EUR - local'!AJ487/'3b - EUR - conv.'!AJ487)</f>
        <v>0</v>
      </c>
      <c r="AK487" s="286">
        <f>IF('3b - EUR - conv.'!AK487=0,0,'3a - EUR - local'!AK487/'3b - EUR - conv.'!AK487)</f>
        <v>0</v>
      </c>
      <c r="AL487" s="286">
        <f>IF('3b - EUR - conv.'!AL487=0,0,'3a - EUR - local'!AL487/'3b - EUR - conv.'!AL487)</f>
        <v>0</v>
      </c>
      <c r="AM487" s="286">
        <f>IF('3b - EUR - conv.'!AM487=0,0,'3a - EUR - local'!AM487/'3b - EUR - conv.'!AM487)</f>
        <v>0</v>
      </c>
      <c r="AN487" s="286">
        <f>IF('3b - EUR - conv.'!AN487=0,0,'3a - EUR - local'!AN487/'3b - EUR - conv.'!AN487)</f>
        <v>0</v>
      </c>
      <c r="AO487" s="286">
        <f>IF('3b - EUR - conv.'!AO487=0,0,'3a - EUR - local'!AO487/'3b - EUR - conv.'!AO487)</f>
        <v>0</v>
      </c>
      <c r="AP487" s="286">
        <f>IF('3b - EUR - conv.'!AP487=0,0,'3a - EUR - local'!AP487/'3b - EUR - conv.'!AP487)</f>
        <v>0</v>
      </c>
      <c r="AQ487" s="349"/>
    </row>
    <row r="488" spans="1:43" customFormat="1" ht="15.75" outlineLevel="2">
      <c r="A488" s="211" t="str">
        <f>A448&amp;"."&amp;A480&amp;"."&amp;A449&amp;"."&amp;B488</f>
        <v>3.d.2.8</v>
      </c>
      <c r="B488">
        <v>8</v>
      </c>
      <c r="C488" t="str">
        <f>'1-GBP'!C488</f>
        <v/>
      </c>
      <c r="M488" s="286">
        <f>IF('3b - EUR - conv.'!M488=0,0,'3a - EUR - local'!M488/'3b - EUR - conv.'!M488)</f>
        <v>0</v>
      </c>
      <c r="N488" s="286">
        <f>IF('3b - EUR - conv.'!N488=0,0,'3a - EUR - local'!N488/'3b - EUR - conv.'!N488)</f>
        <v>0</v>
      </c>
      <c r="O488" s="286">
        <f>IF('3b - EUR - conv.'!O488=0,0,'3a - EUR - local'!O488/'3b - EUR - conv.'!O488)</f>
        <v>0</v>
      </c>
      <c r="P488" s="286">
        <f>IF('3b - EUR - conv.'!P488=0,0,'3a - EUR - local'!P488/'3b - EUR - conv.'!P488)</f>
        <v>0</v>
      </c>
      <c r="Q488" s="286">
        <f>IF('3b - EUR - conv.'!Q488=0,0,'3a - EUR - local'!Q488/'3b - EUR - conv.'!Q488)</f>
        <v>0</v>
      </c>
      <c r="R488" s="286">
        <f>IF('3b - EUR - conv.'!R488=0,0,'3a - EUR - local'!R488/'3b - EUR - conv.'!R488)</f>
        <v>0</v>
      </c>
      <c r="S488" s="286">
        <f>IF('3b - EUR - conv.'!S488=0,0,'3a - EUR - local'!S488/'3b - EUR - conv.'!S488)</f>
        <v>0</v>
      </c>
      <c r="T488" s="286">
        <f>IF('3b - EUR - conv.'!T488=0,0,'3a - EUR - local'!T488/'3b - EUR - conv.'!T488)</f>
        <v>0</v>
      </c>
      <c r="U488" s="286">
        <f>IF('3b - EUR - conv.'!U488=0,0,'3a - EUR - local'!U488/'3b - EUR - conv.'!U488)</f>
        <v>0</v>
      </c>
      <c r="V488" s="286">
        <f>IF('3b - EUR - conv.'!V488=0,0,'3a - EUR - local'!V488/'3b - EUR - conv.'!V488)</f>
        <v>0</v>
      </c>
      <c r="W488" s="286">
        <f>IF('3b - EUR - conv.'!W488=0,0,'3a - EUR - local'!W488/'3b - EUR - conv.'!W488)</f>
        <v>0</v>
      </c>
      <c r="X488" s="286">
        <f>IF('3b - EUR - conv.'!X488=0,0,'3a - EUR - local'!X488/'3b - EUR - conv.'!X488)</f>
        <v>0</v>
      </c>
      <c r="Y488" s="286">
        <f>IF('3b - EUR - conv.'!Y488=0,0,'3a - EUR - local'!Y488/'3b - EUR - conv.'!Y488)</f>
        <v>0</v>
      </c>
      <c r="Z488" s="286">
        <f>IF('3b - EUR - conv.'!Z488=0,0,'3a - EUR - local'!Z488/'3b - EUR - conv.'!Z488)</f>
        <v>0</v>
      </c>
      <c r="AA488" s="286">
        <f>IF('3b - EUR - conv.'!AA488=0,0,'3a - EUR - local'!AA488/'3b - EUR - conv.'!AA488)</f>
        <v>0</v>
      </c>
      <c r="AB488" s="286">
        <f>IF('3b - EUR - conv.'!AB488=0,0,'3a - EUR - local'!AB488/'3b - EUR - conv.'!AB488)</f>
        <v>0</v>
      </c>
      <c r="AC488" s="286">
        <f>IF('3b - EUR - conv.'!AC488=0,0,'3a - EUR - local'!AC488/'3b - EUR - conv.'!AC488)</f>
        <v>0</v>
      </c>
      <c r="AD488" s="286">
        <f>IF('3b - EUR - conv.'!AD488=0,0,'3a - EUR - local'!AD488/'3b - EUR - conv.'!AD488)</f>
        <v>0</v>
      </c>
      <c r="AE488" s="286">
        <f>IF('3b - EUR - conv.'!AE488=0,0,'3a - EUR - local'!AE488/'3b - EUR - conv.'!AE488)</f>
        <v>0</v>
      </c>
      <c r="AF488" s="286">
        <f>IF('3b - EUR - conv.'!AF488=0,0,'3a - EUR - local'!AF488/'3b - EUR - conv.'!AF488)</f>
        <v>0</v>
      </c>
      <c r="AG488" s="286">
        <f>IF('3b - EUR - conv.'!AG488=0,0,'3a - EUR - local'!AG488/'3b - EUR - conv.'!AG488)</f>
        <v>0</v>
      </c>
      <c r="AH488" s="286">
        <f>IF('3b - EUR - conv.'!AH488=0,0,'3a - EUR - local'!AH488/'3b - EUR - conv.'!AH488)</f>
        <v>0</v>
      </c>
      <c r="AI488" s="286">
        <f>IF('3b - EUR - conv.'!AI488=0,0,'3a - EUR - local'!AI488/'3b - EUR - conv.'!AI488)</f>
        <v>0</v>
      </c>
      <c r="AJ488" s="286">
        <f>IF('3b - EUR - conv.'!AJ488=0,0,'3a - EUR - local'!AJ488/'3b - EUR - conv.'!AJ488)</f>
        <v>0</v>
      </c>
      <c r="AK488" s="286">
        <f>IF('3b - EUR - conv.'!AK488=0,0,'3a - EUR - local'!AK488/'3b - EUR - conv.'!AK488)</f>
        <v>0</v>
      </c>
      <c r="AL488" s="286">
        <f>IF('3b - EUR - conv.'!AL488=0,0,'3a - EUR - local'!AL488/'3b - EUR - conv.'!AL488)</f>
        <v>0</v>
      </c>
      <c r="AM488" s="286">
        <f>IF('3b - EUR - conv.'!AM488=0,0,'3a - EUR - local'!AM488/'3b - EUR - conv.'!AM488)</f>
        <v>0</v>
      </c>
      <c r="AN488" s="286">
        <f>IF('3b - EUR - conv.'!AN488=0,0,'3a - EUR - local'!AN488/'3b - EUR - conv.'!AN488)</f>
        <v>0</v>
      </c>
      <c r="AO488" s="286">
        <f>IF('3b - EUR - conv.'!AO488=0,0,'3a - EUR - local'!AO488/'3b - EUR - conv.'!AO488)</f>
        <v>0</v>
      </c>
      <c r="AP488" s="286">
        <f>IF('3b - EUR - conv.'!AP488=0,0,'3a - EUR - local'!AP488/'3b - EUR - conv.'!AP488)</f>
        <v>0</v>
      </c>
      <c r="AQ488" s="349"/>
    </row>
    <row r="489" spans="1:43" customFormat="1" ht="15.75" outlineLevel="2">
      <c r="A489" s="211" t="str">
        <f>A448&amp;"."&amp;A480&amp;"."&amp;A449&amp;"."&amp;B489</f>
        <v>3.d.2.9</v>
      </c>
      <c r="B489">
        <v>9</v>
      </c>
      <c r="C489" t="str">
        <f>'1-GBP'!C489</f>
        <v/>
      </c>
      <c r="M489" s="286">
        <f>IF('3b - EUR - conv.'!M489=0,0,'3a - EUR - local'!M489/'3b - EUR - conv.'!M489)</f>
        <v>0</v>
      </c>
      <c r="N489" s="286">
        <f>IF('3b - EUR - conv.'!N489=0,0,'3a - EUR - local'!N489/'3b - EUR - conv.'!N489)</f>
        <v>0</v>
      </c>
      <c r="O489" s="286">
        <f>IF('3b - EUR - conv.'!O489=0,0,'3a - EUR - local'!O489/'3b - EUR - conv.'!O489)</f>
        <v>0</v>
      </c>
      <c r="P489" s="286">
        <f>IF('3b - EUR - conv.'!P489=0,0,'3a - EUR - local'!P489/'3b - EUR - conv.'!P489)</f>
        <v>0</v>
      </c>
      <c r="Q489" s="286">
        <f>IF('3b - EUR - conv.'!Q489=0,0,'3a - EUR - local'!Q489/'3b - EUR - conv.'!Q489)</f>
        <v>0</v>
      </c>
      <c r="R489" s="286">
        <f>IF('3b - EUR - conv.'!R489=0,0,'3a - EUR - local'!R489/'3b - EUR - conv.'!R489)</f>
        <v>0</v>
      </c>
      <c r="S489" s="286">
        <f>IF('3b - EUR - conv.'!S489=0,0,'3a - EUR - local'!S489/'3b - EUR - conv.'!S489)</f>
        <v>0</v>
      </c>
      <c r="T489" s="286">
        <f>IF('3b - EUR - conv.'!T489=0,0,'3a - EUR - local'!T489/'3b - EUR - conv.'!T489)</f>
        <v>0</v>
      </c>
      <c r="U489" s="286">
        <f>IF('3b - EUR - conv.'!U489=0,0,'3a - EUR - local'!U489/'3b - EUR - conv.'!U489)</f>
        <v>0</v>
      </c>
      <c r="V489" s="286">
        <f>IF('3b - EUR - conv.'!V489=0,0,'3a - EUR - local'!V489/'3b - EUR - conv.'!V489)</f>
        <v>0</v>
      </c>
      <c r="W489" s="286">
        <f>IF('3b - EUR - conv.'!W489=0,0,'3a - EUR - local'!W489/'3b - EUR - conv.'!W489)</f>
        <v>0</v>
      </c>
      <c r="X489" s="286">
        <f>IF('3b - EUR - conv.'!X489=0,0,'3a - EUR - local'!X489/'3b - EUR - conv.'!X489)</f>
        <v>0</v>
      </c>
      <c r="Y489" s="286">
        <f>IF('3b - EUR - conv.'!Y489=0,0,'3a - EUR - local'!Y489/'3b - EUR - conv.'!Y489)</f>
        <v>0</v>
      </c>
      <c r="Z489" s="286">
        <f>IF('3b - EUR - conv.'!Z489=0,0,'3a - EUR - local'!Z489/'3b - EUR - conv.'!Z489)</f>
        <v>0</v>
      </c>
      <c r="AA489" s="286">
        <f>IF('3b - EUR - conv.'!AA489=0,0,'3a - EUR - local'!AA489/'3b - EUR - conv.'!AA489)</f>
        <v>0</v>
      </c>
      <c r="AB489" s="286">
        <f>IF('3b - EUR - conv.'!AB489=0,0,'3a - EUR - local'!AB489/'3b - EUR - conv.'!AB489)</f>
        <v>0</v>
      </c>
      <c r="AC489" s="286">
        <f>IF('3b - EUR - conv.'!AC489=0,0,'3a - EUR - local'!AC489/'3b - EUR - conv.'!AC489)</f>
        <v>0</v>
      </c>
      <c r="AD489" s="286">
        <f>IF('3b - EUR - conv.'!AD489=0,0,'3a - EUR - local'!AD489/'3b - EUR - conv.'!AD489)</f>
        <v>0</v>
      </c>
      <c r="AE489" s="286">
        <f>IF('3b - EUR - conv.'!AE489=0,0,'3a - EUR - local'!AE489/'3b - EUR - conv.'!AE489)</f>
        <v>0</v>
      </c>
      <c r="AF489" s="286">
        <f>IF('3b - EUR - conv.'!AF489=0,0,'3a - EUR - local'!AF489/'3b - EUR - conv.'!AF489)</f>
        <v>0</v>
      </c>
      <c r="AG489" s="286">
        <f>IF('3b - EUR - conv.'!AG489=0,0,'3a - EUR - local'!AG489/'3b - EUR - conv.'!AG489)</f>
        <v>0</v>
      </c>
      <c r="AH489" s="286">
        <f>IF('3b - EUR - conv.'!AH489=0,0,'3a - EUR - local'!AH489/'3b - EUR - conv.'!AH489)</f>
        <v>0</v>
      </c>
      <c r="AI489" s="286">
        <f>IF('3b - EUR - conv.'!AI489=0,0,'3a - EUR - local'!AI489/'3b - EUR - conv.'!AI489)</f>
        <v>0</v>
      </c>
      <c r="AJ489" s="286">
        <f>IF('3b - EUR - conv.'!AJ489=0,0,'3a - EUR - local'!AJ489/'3b - EUR - conv.'!AJ489)</f>
        <v>0</v>
      </c>
      <c r="AK489" s="286">
        <f>IF('3b - EUR - conv.'!AK489=0,0,'3a - EUR - local'!AK489/'3b - EUR - conv.'!AK489)</f>
        <v>0</v>
      </c>
      <c r="AL489" s="286">
        <f>IF('3b - EUR - conv.'!AL489=0,0,'3a - EUR - local'!AL489/'3b - EUR - conv.'!AL489)</f>
        <v>0</v>
      </c>
      <c r="AM489" s="286">
        <f>IF('3b - EUR - conv.'!AM489=0,0,'3a - EUR - local'!AM489/'3b - EUR - conv.'!AM489)</f>
        <v>0</v>
      </c>
      <c r="AN489" s="286">
        <f>IF('3b - EUR - conv.'!AN489=0,0,'3a - EUR - local'!AN489/'3b - EUR - conv.'!AN489)</f>
        <v>0</v>
      </c>
      <c r="AO489" s="286">
        <f>IF('3b - EUR - conv.'!AO489=0,0,'3a - EUR - local'!AO489/'3b - EUR - conv.'!AO489)</f>
        <v>0</v>
      </c>
      <c r="AP489" s="286">
        <f>IF('3b - EUR - conv.'!AP489=0,0,'3a - EUR - local'!AP489/'3b - EUR - conv.'!AP489)</f>
        <v>0</v>
      </c>
      <c r="AQ489" s="349"/>
    </row>
    <row r="490" spans="1:43" customFormat="1" ht="15.75" outlineLevel="2">
      <c r="A490" s="211" t="str">
        <f>A448&amp;"."&amp;A480&amp;"."&amp;A449&amp;"."&amp;B490</f>
        <v>3.d.2.10</v>
      </c>
      <c r="B490">
        <v>10</v>
      </c>
      <c r="C490" t="str">
        <f>'1-GBP'!C490</f>
        <v/>
      </c>
      <c r="M490" s="286">
        <f>IF('3b - EUR - conv.'!M490=0,0,'3a - EUR - local'!M490/'3b - EUR - conv.'!M490)</f>
        <v>0</v>
      </c>
      <c r="N490" s="286">
        <f>IF('3b - EUR - conv.'!N490=0,0,'3a - EUR - local'!N490/'3b - EUR - conv.'!N490)</f>
        <v>0</v>
      </c>
      <c r="O490" s="286">
        <f>IF('3b - EUR - conv.'!O490=0,0,'3a - EUR - local'!O490/'3b - EUR - conv.'!O490)</f>
        <v>0</v>
      </c>
      <c r="P490" s="286">
        <f>IF('3b - EUR - conv.'!P490=0,0,'3a - EUR - local'!P490/'3b - EUR - conv.'!P490)</f>
        <v>0</v>
      </c>
      <c r="Q490" s="286">
        <f>IF('3b - EUR - conv.'!Q490=0,0,'3a - EUR - local'!Q490/'3b - EUR - conv.'!Q490)</f>
        <v>0</v>
      </c>
      <c r="R490" s="286">
        <f>IF('3b - EUR - conv.'!R490=0,0,'3a - EUR - local'!R490/'3b - EUR - conv.'!R490)</f>
        <v>0</v>
      </c>
      <c r="S490" s="286">
        <f>IF('3b - EUR - conv.'!S490=0,0,'3a - EUR - local'!S490/'3b - EUR - conv.'!S490)</f>
        <v>0</v>
      </c>
      <c r="T490" s="286">
        <f>IF('3b - EUR - conv.'!T490=0,0,'3a - EUR - local'!T490/'3b - EUR - conv.'!T490)</f>
        <v>0</v>
      </c>
      <c r="U490" s="286">
        <f>IF('3b - EUR - conv.'!U490=0,0,'3a - EUR - local'!U490/'3b - EUR - conv.'!U490)</f>
        <v>0</v>
      </c>
      <c r="V490" s="286">
        <f>IF('3b - EUR - conv.'!V490=0,0,'3a - EUR - local'!V490/'3b - EUR - conv.'!V490)</f>
        <v>0</v>
      </c>
      <c r="W490" s="286">
        <f>IF('3b - EUR - conv.'!W490=0,0,'3a - EUR - local'!W490/'3b - EUR - conv.'!W490)</f>
        <v>0</v>
      </c>
      <c r="X490" s="286">
        <f>IF('3b - EUR - conv.'!X490=0,0,'3a - EUR - local'!X490/'3b - EUR - conv.'!X490)</f>
        <v>0</v>
      </c>
      <c r="Y490" s="286">
        <f>IF('3b - EUR - conv.'!Y490=0,0,'3a - EUR - local'!Y490/'3b - EUR - conv.'!Y490)</f>
        <v>0</v>
      </c>
      <c r="Z490" s="286">
        <f>IF('3b - EUR - conv.'!Z490=0,0,'3a - EUR - local'!Z490/'3b - EUR - conv.'!Z490)</f>
        <v>0</v>
      </c>
      <c r="AA490" s="286">
        <f>IF('3b - EUR - conv.'!AA490=0,0,'3a - EUR - local'!AA490/'3b - EUR - conv.'!AA490)</f>
        <v>0</v>
      </c>
      <c r="AB490" s="286">
        <f>IF('3b - EUR - conv.'!AB490=0,0,'3a - EUR - local'!AB490/'3b - EUR - conv.'!AB490)</f>
        <v>0</v>
      </c>
      <c r="AC490" s="286">
        <f>IF('3b - EUR - conv.'!AC490=0,0,'3a - EUR - local'!AC490/'3b - EUR - conv.'!AC490)</f>
        <v>0</v>
      </c>
      <c r="AD490" s="286">
        <f>IF('3b - EUR - conv.'!AD490=0,0,'3a - EUR - local'!AD490/'3b - EUR - conv.'!AD490)</f>
        <v>0</v>
      </c>
      <c r="AE490" s="286">
        <f>IF('3b - EUR - conv.'!AE490=0,0,'3a - EUR - local'!AE490/'3b - EUR - conv.'!AE490)</f>
        <v>0</v>
      </c>
      <c r="AF490" s="286">
        <f>IF('3b - EUR - conv.'!AF490=0,0,'3a - EUR - local'!AF490/'3b - EUR - conv.'!AF490)</f>
        <v>0</v>
      </c>
      <c r="AG490" s="286">
        <f>IF('3b - EUR - conv.'!AG490=0,0,'3a - EUR - local'!AG490/'3b - EUR - conv.'!AG490)</f>
        <v>0</v>
      </c>
      <c r="AH490" s="286">
        <f>IF('3b - EUR - conv.'!AH490=0,0,'3a - EUR - local'!AH490/'3b - EUR - conv.'!AH490)</f>
        <v>0</v>
      </c>
      <c r="AI490" s="286">
        <f>IF('3b - EUR - conv.'!AI490=0,0,'3a - EUR - local'!AI490/'3b - EUR - conv.'!AI490)</f>
        <v>0</v>
      </c>
      <c r="AJ490" s="286">
        <f>IF('3b - EUR - conv.'!AJ490=0,0,'3a - EUR - local'!AJ490/'3b - EUR - conv.'!AJ490)</f>
        <v>0</v>
      </c>
      <c r="AK490" s="286">
        <f>IF('3b - EUR - conv.'!AK490=0,0,'3a - EUR - local'!AK490/'3b - EUR - conv.'!AK490)</f>
        <v>0</v>
      </c>
      <c r="AL490" s="286">
        <f>IF('3b - EUR - conv.'!AL490=0,0,'3a - EUR - local'!AL490/'3b - EUR - conv.'!AL490)</f>
        <v>0</v>
      </c>
      <c r="AM490" s="286">
        <f>IF('3b - EUR - conv.'!AM490=0,0,'3a - EUR - local'!AM490/'3b - EUR - conv.'!AM490)</f>
        <v>0</v>
      </c>
      <c r="AN490" s="286">
        <f>IF('3b - EUR - conv.'!AN490=0,0,'3a - EUR - local'!AN490/'3b - EUR - conv.'!AN490)</f>
        <v>0</v>
      </c>
      <c r="AO490" s="286">
        <f>IF('3b - EUR - conv.'!AO490=0,0,'3a - EUR - local'!AO490/'3b - EUR - conv.'!AO490)</f>
        <v>0</v>
      </c>
      <c r="AP490" s="286">
        <f>IF('3b - EUR - conv.'!AP490=0,0,'3a - EUR - local'!AP490/'3b - EUR - conv.'!AP490)</f>
        <v>0</v>
      </c>
      <c r="AQ490" s="349"/>
    </row>
    <row r="491" spans="1:43" customFormat="1" ht="15.75" outlineLevel="2">
      <c r="A491" s="211" t="str">
        <f>A448&amp;"."&amp;A480&amp;"."&amp;A449&amp;"."&amp;B491</f>
        <v>3.d.2.11</v>
      </c>
      <c r="B491">
        <v>11</v>
      </c>
      <c r="C491" t="str">
        <f>'1-GBP'!C491</f>
        <v/>
      </c>
      <c r="M491" s="286">
        <f>IF('3b - EUR - conv.'!M491=0,0,'3a - EUR - local'!M491/'3b - EUR - conv.'!M491)</f>
        <v>0</v>
      </c>
      <c r="N491" s="286">
        <f>IF('3b - EUR - conv.'!N491=0,0,'3a - EUR - local'!N491/'3b - EUR - conv.'!N491)</f>
        <v>0</v>
      </c>
      <c r="O491" s="286">
        <f>IF('3b - EUR - conv.'!O491=0,0,'3a - EUR - local'!O491/'3b - EUR - conv.'!O491)</f>
        <v>0</v>
      </c>
      <c r="P491" s="286">
        <f>IF('3b - EUR - conv.'!P491=0,0,'3a - EUR - local'!P491/'3b - EUR - conv.'!P491)</f>
        <v>0</v>
      </c>
      <c r="Q491" s="286">
        <f>IF('3b - EUR - conv.'!Q491=0,0,'3a - EUR - local'!Q491/'3b - EUR - conv.'!Q491)</f>
        <v>0</v>
      </c>
      <c r="R491" s="286">
        <f>IF('3b - EUR - conv.'!R491=0,0,'3a - EUR - local'!R491/'3b - EUR - conv.'!R491)</f>
        <v>0</v>
      </c>
      <c r="S491" s="286">
        <f>IF('3b - EUR - conv.'!S491=0,0,'3a - EUR - local'!S491/'3b - EUR - conv.'!S491)</f>
        <v>0</v>
      </c>
      <c r="T491" s="286">
        <f>IF('3b - EUR - conv.'!T491=0,0,'3a - EUR - local'!T491/'3b - EUR - conv.'!T491)</f>
        <v>0</v>
      </c>
      <c r="U491" s="286">
        <f>IF('3b - EUR - conv.'!U491=0,0,'3a - EUR - local'!U491/'3b - EUR - conv.'!U491)</f>
        <v>0</v>
      </c>
      <c r="V491" s="286">
        <f>IF('3b - EUR - conv.'!V491=0,0,'3a - EUR - local'!V491/'3b - EUR - conv.'!V491)</f>
        <v>0</v>
      </c>
      <c r="W491" s="286">
        <f>IF('3b - EUR - conv.'!W491=0,0,'3a - EUR - local'!W491/'3b - EUR - conv.'!W491)</f>
        <v>0</v>
      </c>
      <c r="X491" s="286">
        <f>IF('3b - EUR - conv.'!X491=0,0,'3a - EUR - local'!X491/'3b - EUR - conv.'!X491)</f>
        <v>0</v>
      </c>
      <c r="Y491" s="286">
        <f>IF('3b - EUR - conv.'!Y491=0,0,'3a - EUR - local'!Y491/'3b - EUR - conv.'!Y491)</f>
        <v>0</v>
      </c>
      <c r="Z491" s="286">
        <f>IF('3b - EUR - conv.'!Z491=0,0,'3a - EUR - local'!Z491/'3b - EUR - conv.'!Z491)</f>
        <v>0</v>
      </c>
      <c r="AA491" s="286">
        <f>IF('3b - EUR - conv.'!AA491=0,0,'3a - EUR - local'!AA491/'3b - EUR - conv.'!AA491)</f>
        <v>0</v>
      </c>
      <c r="AB491" s="286">
        <f>IF('3b - EUR - conv.'!AB491=0,0,'3a - EUR - local'!AB491/'3b - EUR - conv.'!AB491)</f>
        <v>0</v>
      </c>
      <c r="AC491" s="286">
        <f>IF('3b - EUR - conv.'!AC491=0,0,'3a - EUR - local'!AC491/'3b - EUR - conv.'!AC491)</f>
        <v>0</v>
      </c>
      <c r="AD491" s="286">
        <f>IF('3b - EUR - conv.'!AD491=0,0,'3a - EUR - local'!AD491/'3b - EUR - conv.'!AD491)</f>
        <v>0</v>
      </c>
      <c r="AE491" s="286">
        <f>IF('3b - EUR - conv.'!AE491=0,0,'3a - EUR - local'!AE491/'3b - EUR - conv.'!AE491)</f>
        <v>0</v>
      </c>
      <c r="AF491" s="286">
        <f>IF('3b - EUR - conv.'!AF491=0,0,'3a - EUR - local'!AF491/'3b - EUR - conv.'!AF491)</f>
        <v>0</v>
      </c>
      <c r="AG491" s="286">
        <f>IF('3b - EUR - conv.'!AG491=0,0,'3a - EUR - local'!AG491/'3b - EUR - conv.'!AG491)</f>
        <v>0</v>
      </c>
      <c r="AH491" s="286">
        <f>IF('3b - EUR - conv.'!AH491=0,0,'3a - EUR - local'!AH491/'3b - EUR - conv.'!AH491)</f>
        <v>0</v>
      </c>
      <c r="AI491" s="286">
        <f>IF('3b - EUR - conv.'!AI491=0,0,'3a - EUR - local'!AI491/'3b - EUR - conv.'!AI491)</f>
        <v>0</v>
      </c>
      <c r="AJ491" s="286">
        <f>IF('3b - EUR - conv.'!AJ491=0,0,'3a - EUR - local'!AJ491/'3b - EUR - conv.'!AJ491)</f>
        <v>0</v>
      </c>
      <c r="AK491" s="286">
        <f>IF('3b - EUR - conv.'!AK491=0,0,'3a - EUR - local'!AK491/'3b - EUR - conv.'!AK491)</f>
        <v>0</v>
      </c>
      <c r="AL491" s="286">
        <f>IF('3b - EUR - conv.'!AL491=0,0,'3a - EUR - local'!AL491/'3b - EUR - conv.'!AL491)</f>
        <v>0</v>
      </c>
      <c r="AM491" s="286">
        <f>IF('3b - EUR - conv.'!AM491=0,0,'3a - EUR - local'!AM491/'3b - EUR - conv.'!AM491)</f>
        <v>0</v>
      </c>
      <c r="AN491" s="286">
        <f>IF('3b - EUR - conv.'!AN491=0,0,'3a - EUR - local'!AN491/'3b - EUR - conv.'!AN491)</f>
        <v>0</v>
      </c>
      <c r="AO491" s="286">
        <f>IF('3b - EUR - conv.'!AO491=0,0,'3a - EUR - local'!AO491/'3b - EUR - conv.'!AO491)</f>
        <v>0</v>
      </c>
      <c r="AP491" s="286">
        <f>IF('3b - EUR - conv.'!AP491=0,0,'3a - EUR - local'!AP491/'3b - EUR - conv.'!AP491)</f>
        <v>0</v>
      </c>
      <c r="AQ491" s="349"/>
    </row>
    <row r="492" spans="1:43" customFormat="1" ht="15.75" outlineLevel="2">
      <c r="A492" s="211" t="str">
        <f>A448&amp;"."&amp;A480&amp;"."&amp;A449&amp;"."&amp;B492</f>
        <v>3.d.2.12</v>
      </c>
      <c r="B492">
        <v>12</v>
      </c>
      <c r="C492" t="str">
        <f>'1-GBP'!C492</f>
        <v/>
      </c>
      <c r="M492" s="286">
        <f>IF('3b - EUR - conv.'!M492=0,0,'3a - EUR - local'!M492/'3b - EUR - conv.'!M492)</f>
        <v>0</v>
      </c>
      <c r="N492" s="286">
        <f>IF('3b - EUR - conv.'!N492=0,0,'3a - EUR - local'!N492/'3b - EUR - conv.'!N492)</f>
        <v>0</v>
      </c>
      <c r="O492" s="286">
        <f>IF('3b - EUR - conv.'!O492=0,0,'3a - EUR - local'!O492/'3b - EUR - conv.'!O492)</f>
        <v>0</v>
      </c>
      <c r="P492" s="286">
        <f>IF('3b - EUR - conv.'!P492=0,0,'3a - EUR - local'!P492/'3b - EUR - conv.'!P492)</f>
        <v>0</v>
      </c>
      <c r="Q492" s="286">
        <f>IF('3b - EUR - conv.'!Q492=0,0,'3a - EUR - local'!Q492/'3b - EUR - conv.'!Q492)</f>
        <v>0</v>
      </c>
      <c r="R492" s="286">
        <f>IF('3b - EUR - conv.'!R492=0,0,'3a - EUR - local'!R492/'3b - EUR - conv.'!R492)</f>
        <v>0</v>
      </c>
      <c r="S492" s="286">
        <f>IF('3b - EUR - conv.'!S492=0,0,'3a - EUR - local'!S492/'3b - EUR - conv.'!S492)</f>
        <v>0</v>
      </c>
      <c r="T492" s="286">
        <f>IF('3b - EUR - conv.'!T492=0,0,'3a - EUR - local'!T492/'3b - EUR - conv.'!T492)</f>
        <v>0</v>
      </c>
      <c r="U492" s="286">
        <f>IF('3b - EUR - conv.'!U492=0,0,'3a - EUR - local'!U492/'3b - EUR - conv.'!U492)</f>
        <v>0</v>
      </c>
      <c r="V492" s="286">
        <f>IF('3b - EUR - conv.'!V492=0,0,'3a - EUR - local'!V492/'3b - EUR - conv.'!V492)</f>
        <v>0</v>
      </c>
      <c r="W492" s="286">
        <f>IF('3b - EUR - conv.'!W492=0,0,'3a - EUR - local'!W492/'3b - EUR - conv.'!W492)</f>
        <v>0</v>
      </c>
      <c r="X492" s="286">
        <f>IF('3b - EUR - conv.'!X492=0,0,'3a - EUR - local'!X492/'3b - EUR - conv.'!X492)</f>
        <v>0</v>
      </c>
      <c r="Y492" s="286">
        <f>IF('3b - EUR - conv.'!Y492=0,0,'3a - EUR - local'!Y492/'3b - EUR - conv.'!Y492)</f>
        <v>0</v>
      </c>
      <c r="Z492" s="286">
        <f>IF('3b - EUR - conv.'!Z492=0,0,'3a - EUR - local'!Z492/'3b - EUR - conv.'!Z492)</f>
        <v>0</v>
      </c>
      <c r="AA492" s="286">
        <f>IF('3b - EUR - conv.'!AA492=0,0,'3a - EUR - local'!AA492/'3b - EUR - conv.'!AA492)</f>
        <v>0</v>
      </c>
      <c r="AB492" s="286">
        <f>IF('3b - EUR - conv.'!AB492=0,0,'3a - EUR - local'!AB492/'3b - EUR - conv.'!AB492)</f>
        <v>0</v>
      </c>
      <c r="AC492" s="286">
        <f>IF('3b - EUR - conv.'!AC492=0,0,'3a - EUR - local'!AC492/'3b - EUR - conv.'!AC492)</f>
        <v>0</v>
      </c>
      <c r="AD492" s="286">
        <f>IF('3b - EUR - conv.'!AD492=0,0,'3a - EUR - local'!AD492/'3b - EUR - conv.'!AD492)</f>
        <v>0</v>
      </c>
      <c r="AE492" s="286">
        <f>IF('3b - EUR - conv.'!AE492=0,0,'3a - EUR - local'!AE492/'3b - EUR - conv.'!AE492)</f>
        <v>0</v>
      </c>
      <c r="AF492" s="286">
        <f>IF('3b - EUR - conv.'!AF492=0,0,'3a - EUR - local'!AF492/'3b - EUR - conv.'!AF492)</f>
        <v>0</v>
      </c>
      <c r="AG492" s="286">
        <f>IF('3b - EUR - conv.'!AG492=0,0,'3a - EUR - local'!AG492/'3b - EUR - conv.'!AG492)</f>
        <v>0</v>
      </c>
      <c r="AH492" s="286">
        <f>IF('3b - EUR - conv.'!AH492=0,0,'3a - EUR - local'!AH492/'3b - EUR - conv.'!AH492)</f>
        <v>0</v>
      </c>
      <c r="AI492" s="286">
        <f>IF('3b - EUR - conv.'!AI492=0,0,'3a - EUR - local'!AI492/'3b - EUR - conv.'!AI492)</f>
        <v>0</v>
      </c>
      <c r="AJ492" s="286">
        <f>IF('3b - EUR - conv.'!AJ492=0,0,'3a - EUR - local'!AJ492/'3b - EUR - conv.'!AJ492)</f>
        <v>0</v>
      </c>
      <c r="AK492" s="286">
        <f>IF('3b - EUR - conv.'!AK492=0,0,'3a - EUR - local'!AK492/'3b - EUR - conv.'!AK492)</f>
        <v>0</v>
      </c>
      <c r="AL492" s="286">
        <f>IF('3b - EUR - conv.'!AL492=0,0,'3a - EUR - local'!AL492/'3b - EUR - conv.'!AL492)</f>
        <v>0</v>
      </c>
      <c r="AM492" s="286">
        <f>IF('3b - EUR - conv.'!AM492=0,0,'3a - EUR - local'!AM492/'3b - EUR - conv.'!AM492)</f>
        <v>0</v>
      </c>
      <c r="AN492" s="286">
        <f>IF('3b - EUR - conv.'!AN492=0,0,'3a - EUR - local'!AN492/'3b - EUR - conv.'!AN492)</f>
        <v>0</v>
      </c>
      <c r="AO492" s="286">
        <f>IF('3b - EUR - conv.'!AO492=0,0,'3a - EUR - local'!AO492/'3b - EUR - conv.'!AO492)</f>
        <v>0</v>
      </c>
      <c r="AP492" s="286">
        <f>IF('3b - EUR - conv.'!AP492=0,0,'3a - EUR - local'!AP492/'3b - EUR - conv.'!AP492)</f>
        <v>0</v>
      </c>
      <c r="AQ492" s="349"/>
    </row>
    <row r="493" spans="1:43" customFormat="1" ht="15.75" outlineLevel="1">
      <c r="A493" s="212"/>
      <c r="B493" s="201">
        <f>B492-COUNTIFS(C481:C492,"")</f>
        <v>6</v>
      </c>
      <c r="C493" s="201" t="s">
        <v>285</v>
      </c>
      <c r="D493" s="201"/>
      <c r="E493" s="201"/>
      <c r="F493" s="201"/>
      <c r="G493" s="201"/>
      <c r="H493" s="201"/>
      <c r="I493" s="201"/>
      <c r="J493" s="201"/>
      <c r="K493" s="201"/>
      <c r="L493" s="201"/>
      <c r="M493" s="280">
        <f>SUM(M481:M492)</f>
        <v>0</v>
      </c>
      <c r="N493" s="280">
        <f t="shared" ref="N493" si="797">SUM(N481:N492)</f>
        <v>0</v>
      </c>
      <c r="O493" s="280">
        <f t="shared" ref="O493" si="798">SUM(O481:O492)</f>
        <v>0</v>
      </c>
      <c r="P493" s="280">
        <f t="shared" ref="P493" si="799">SUM(P481:P492)</f>
        <v>0</v>
      </c>
      <c r="Q493" s="280">
        <f t="shared" ref="Q493" si="800">SUM(Q481:Q492)</f>
        <v>0</v>
      </c>
      <c r="R493" s="280">
        <f t="shared" ref="R493" si="801">SUM(R481:R492)</f>
        <v>0</v>
      </c>
      <c r="S493" s="280">
        <f t="shared" ref="S493" si="802">SUM(S481:S492)</f>
        <v>0</v>
      </c>
      <c r="T493" s="280">
        <f t="shared" ref="T493" si="803">SUM(T481:T492)</f>
        <v>0</v>
      </c>
      <c r="U493" s="280">
        <f t="shared" ref="U493" si="804">SUM(U481:U492)</f>
        <v>0</v>
      </c>
      <c r="V493" s="280">
        <f t="shared" ref="V493" si="805">SUM(V481:V492)</f>
        <v>0</v>
      </c>
      <c r="W493" s="280">
        <f t="shared" ref="W493" si="806">SUM(W481:W492)</f>
        <v>0</v>
      </c>
      <c r="X493" s="280">
        <f t="shared" ref="X493" si="807">SUM(X481:X492)</f>
        <v>0</v>
      </c>
      <c r="Y493" s="280">
        <f t="shared" ref="Y493" si="808">SUM(Y481:Y492)</f>
        <v>0</v>
      </c>
      <c r="Z493" s="280">
        <f t="shared" ref="Z493" si="809">SUM(Z481:Z492)</f>
        <v>0</v>
      </c>
      <c r="AA493" s="280">
        <f t="shared" ref="AA493" si="810">SUM(AA481:AA492)</f>
        <v>0</v>
      </c>
      <c r="AB493" s="280">
        <f t="shared" ref="AB493" si="811">SUM(AB481:AB492)</f>
        <v>0</v>
      </c>
      <c r="AC493" s="280">
        <f t="shared" ref="AC493" si="812">SUM(AC481:AC492)</f>
        <v>0</v>
      </c>
      <c r="AD493" s="280">
        <f t="shared" ref="AD493" si="813">SUM(AD481:AD492)</f>
        <v>0</v>
      </c>
      <c r="AE493" s="280">
        <f t="shared" ref="AE493" si="814">SUM(AE481:AE492)</f>
        <v>0</v>
      </c>
      <c r="AF493" s="280">
        <f t="shared" ref="AF493" si="815">SUM(AF481:AF492)</f>
        <v>0</v>
      </c>
      <c r="AG493" s="280">
        <f t="shared" ref="AG493" si="816">SUM(AG481:AG492)</f>
        <v>0</v>
      </c>
      <c r="AH493" s="280">
        <f t="shared" ref="AH493" si="817">SUM(AH481:AH492)</f>
        <v>0</v>
      </c>
      <c r="AI493" s="280">
        <f t="shared" ref="AI493" si="818">SUM(AI481:AI492)</f>
        <v>0</v>
      </c>
      <c r="AJ493" s="280">
        <f t="shared" ref="AJ493" si="819">SUM(AJ481:AJ492)</f>
        <v>0</v>
      </c>
      <c r="AK493" s="280">
        <f t="shared" ref="AK493" si="820">SUM(AK481:AK492)</f>
        <v>0</v>
      </c>
      <c r="AL493" s="280">
        <f t="shared" ref="AL493" si="821">SUM(AL481:AL492)</f>
        <v>0</v>
      </c>
      <c r="AM493" s="280">
        <f t="shared" ref="AM493" si="822">SUM(AM481:AM492)</f>
        <v>0</v>
      </c>
      <c r="AN493" s="280">
        <f t="shared" ref="AN493" si="823">SUM(AN481:AN492)</f>
        <v>0</v>
      </c>
      <c r="AO493" s="280">
        <f t="shared" ref="AO493" si="824">SUM(AO481:AO492)</f>
        <v>0</v>
      </c>
      <c r="AP493" s="280">
        <f t="shared" ref="AP493" si="825">SUM(AP481:AP492)</f>
        <v>0</v>
      </c>
    </row>
    <row r="494" spans="1:43" customFormat="1" ht="16.149999999999999" outlineLevel="1" thickBot="1">
      <c r="A494" s="213"/>
      <c r="B494" s="202"/>
      <c r="C494" s="202"/>
      <c r="D494" s="202"/>
      <c r="E494" s="202"/>
      <c r="F494" s="202"/>
      <c r="G494" s="202"/>
      <c r="H494" s="202"/>
      <c r="I494" s="202"/>
      <c r="J494" s="202"/>
      <c r="K494" s="202"/>
      <c r="L494" s="202"/>
      <c r="M494" s="313"/>
      <c r="N494" s="313"/>
      <c r="O494" s="313"/>
      <c r="P494" s="313"/>
      <c r="Q494" s="313"/>
      <c r="R494" s="313"/>
      <c r="S494" s="313"/>
      <c r="T494" s="313"/>
      <c r="U494" s="313"/>
      <c r="V494" s="313"/>
      <c r="W494" s="313"/>
      <c r="X494" s="313"/>
      <c r="Y494" s="313"/>
      <c r="Z494" s="313"/>
      <c r="AA494" s="313"/>
      <c r="AB494" s="313"/>
      <c r="AC494" s="313"/>
      <c r="AD494" s="313"/>
      <c r="AE494" s="313"/>
      <c r="AF494" s="313"/>
      <c r="AG494" s="313"/>
      <c r="AH494" s="313"/>
      <c r="AI494" s="313"/>
      <c r="AJ494" s="313"/>
      <c r="AK494" s="313"/>
      <c r="AL494" s="313"/>
      <c r="AM494" s="313"/>
      <c r="AN494" s="313"/>
      <c r="AO494" s="313"/>
      <c r="AP494" s="313"/>
    </row>
    <row r="495" spans="1:43" customFormat="1" ht="16.149999999999999" outlineLevel="1" thickBot="1">
      <c r="A495" s="214" t="s">
        <v>288</v>
      </c>
      <c r="B495" s="203">
        <f>B493+B478+B463</f>
        <v>6</v>
      </c>
      <c r="C495" s="203" t="s">
        <v>289</v>
      </c>
      <c r="D495" s="203"/>
      <c r="E495" s="203"/>
      <c r="F495" s="203"/>
      <c r="G495" s="203"/>
      <c r="H495" s="203"/>
      <c r="I495" s="203"/>
      <c r="J495" s="203"/>
      <c r="K495" s="203"/>
      <c r="L495" s="203"/>
      <c r="M495" s="284">
        <f t="shared" ref="M495:AP495" si="826">SUM(M463,M478,M493)</f>
        <v>0</v>
      </c>
      <c r="N495" s="284">
        <f t="shared" si="826"/>
        <v>0</v>
      </c>
      <c r="O495" s="284">
        <f t="shared" si="826"/>
        <v>0</v>
      </c>
      <c r="P495" s="284">
        <f t="shared" si="826"/>
        <v>0</v>
      </c>
      <c r="Q495" s="284">
        <f t="shared" si="826"/>
        <v>0</v>
      </c>
      <c r="R495" s="284">
        <f t="shared" si="826"/>
        <v>0</v>
      </c>
      <c r="S495" s="284">
        <f t="shared" si="826"/>
        <v>0</v>
      </c>
      <c r="T495" s="284">
        <f t="shared" si="826"/>
        <v>0</v>
      </c>
      <c r="U495" s="284">
        <f t="shared" si="826"/>
        <v>0</v>
      </c>
      <c r="V495" s="284">
        <f t="shared" si="826"/>
        <v>0</v>
      </c>
      <c r="W495" s="284">
        <f t="shared" si="826"/>
        <v>0</v>
      </c>
      <c r="X495" s="284">
        <f t="shared" si="826"/>
        <v>0</v>
      </c>
      <c r="Y495" s="284">
        <f t="shared" si="826"/>
        <v>0</v>
      </c>
      <c r="Z495" s="284">
        <f t="shared" si="826"/>
        <v>0</v>
      </c>
      <c r="AA495" s="284">
        <f t="shared" si="826"/>
        <v>0</v>
      </c>
      <c r="AB495" s="284">
        <f t="shared" si="826"/>
        <v>0</v>
      </c>
      <c r="AC495" s="284">
        <f t="shared" si="826"/>
        <v>0</v>
      </c>
      <c r="AD495" s="284">
        <f t="shared" si="826"/>
        <v>0</v>
      </c>
      <c r="AE495" s="284">
        <f t="shared" si="826"/>
        <v>0</v>
      </c>
      <c r="AF495" s="284">
        <f t="shared" si="826"/>
        <v>0</v>
      </c>
      <c r="AG495" s="284">
        <f t="shared" si="826"/>
        <v>0</v>
      </c>
      <c r="AH495" s="284">
        <f t="shared" si="826"/>
        <v>0</v>
      </c>
      <c r="AI495" s="284">
        <f t="shared" si="826"/>
        <v>0</v>
      </c>
      <c r="AJ495" s="284">
        <f t="shared" si="826"/>
        <v>0</v>
      </c>
      <c r="AK495" s="284">
        <f t="shared" si="826"/>
        <v>0</v>
      </c>
      <c r="AL495" s="284">
        <f t="shared" si="826"/>
        <v>0</v>
      </c>
      <c r="AM495" s="284">
        <f t="shared" si="826"/>
        <v>0</v>
      </c>
      <c r="AN495" s="284">
        <f t="shared" si="826"/>
        <v>0</v>
      </c>
      <c r="AO495" s="284">
        <f t="shared" si="826"/>
        <v>0</v>
      </c>
      <c r="AP495" s="284">
        <f t="shared" si="826"/>
        <v>0</v>
      </c>
    </row>
    <row r="496" spans="1:43" customFormat="1" ht="15.75" collapsed="1">
      <c r="M496" s="314"/>
      <c r="N496" s="314"/>
      <c r="O496" s="314"/>
      <c r="P496" s="314"/>
      <c r="Q496" s="314"/>
      <c r="R496" s="314"/>
      <c r="S496" s="314"/>
      <c r="T496" s="314"/>
      <c r="U496" s="314"/>
      <c r="V496" s="314"/>
      <c r="W496" s="314"/>
      <c r="X496" s="314"/>
      <c r="Y496" s="314"/>
      <c r="Z496" s="314"/>
      <c r="AA496" s="314"/>
      <c r="AB496" s="314"/>
      <c r="AC496" s="314"/>
      <c r="AD496" s="314"/>
      <c r="AE496" s="314"/>
      <c r="AF496" s="314"/>
      <c r="AG496" s="314"/>
      <c r="AH496" s="314"/>
      <c r="AI496" s="314"/>
      <c r="AJ496" s="314"/>
      <c r="AK496" s="314"/>
      <c r="AL496" s="314"/>
      <c r="AM496" s="314"/>
      <c r="AN496" s="314"/>
      <c r="AO496" s="314"/>
      <c r="AP496" s="314"/>
    </row>
    <row r="497" spans="1:42" customFormat="1" ht="16.149999999999999" thickBot="1">
      <c r="A497" s="216" t="s">
        <v>285</v>
      </c>
      <c r="B497" s="159"/>
      <c r="C497" s="159"/>
      <c r="D497" s="159"/>
      <c r="E497" s="159"/>
      <c r="F497" s="159"/>
      <c r="G497" s="159"/>
      <c r="H497" s="159"/>
      <c r="I497" s="159"/>
      <c r="J497" s="159"/>
      <c r="K497" s="159"/>
      <c r="L497" s="159"/>
      <c r="M497" s="282">
        <f>M495+M446+M397+M348+M299+M250+M201+M152+M103+M53</f>
        <v>0</v>
      </c>
      <c r="N497" s="282">
        <f t="shared" ref="N497:AP497" si="827">N495+N446+N397+N348+N299+N250+N201+N152+N103+N53</f>
        <v>0</v>
      </c>
      <c r="O497" s="282">
        <f t="shared" si="827"/>
        <v>0</v>
      </c>
      <c r="P497" s="282">
        <f t="shared" si="827"/>
        <v>0</v>
      </c>
      <c r="Q497" s="282">
        <f t="shared" si="827"/>
        <v>0</v>
      </c>
      <c r="R497" s="282">
        <f t="shared" si="827"/>
        <v>0</v>
      </c>
      <c r="S497" s="282">
        <f t="shared" si="827"/>
        <v>0</v>
      </c>
      <c r="T497" s="282">
        <f t="shared" si="827"/>
        <v>0</v>
      </c>
      <c r="U497" s="282">
        <f t="shared" si="827"/>
        <v>0</v>
      </c>
      <c r="V497" s="282">
        <f t="shared" si="827"/>
        <v>0</v>
      </c>
      <c r="W497" s="282">
        <f t="shared" si="827"/>
        <v>0</v>
      </c>
      <c r="X497" s="282">
        <f t="shared" si="827"/>
        <v>0</v>
      </c>
      <c r="Y497" s="282">
        <f t="shared" si="827"/>
        <v>0</v>
      </c>
      <c r="Z497" s="282">
        <f t="shared" si="827"/>
        <v>0</v>
      </c>
      <c r="AA497" s="282">
        <f t="shared" si="827"/>
        <v>0</v>
      </c>
      <c r="AB497" s="282">
        <f t="shared" si="827"/>
        <v>0</v>
      </c>
      <c r="AC497" s="282">
        <f t="shared" si="827"/>
        <v>0</v>
      </c>
      <c r="AD497" s="282">
        <f t="shared" si="827"/>
        <v>0</v>
      </c>
      <c r="AE497" s="282">
        <f t="shared" si="827"/>
        <v>0</v>
      </c>
      <c r="AF497" s="282">
        <f t="shared" si="827"/>
        <v>0</v>
      </c>
      <c r="AG497" s="282">
        <f t="shared" si="827"/>
        <v>0</v>
      </c>
      <c r="AH497" s="282">
        <f t="shared" si="827"/>
        <v>0</v>
      </c>
      <c r="AI497" s="282">
        <f t="shared" si="827"/>
        <v>0</v>
      </c>
      <c r="AJ497" s="282">
        <f t="shared" si="827"/>
        <v>0</v>
      </c>
      <c r="AK497" s="282">
        <f t="shared" si="827"/>
        <v>0</v>
      </c>
      <c r="AL497" s="282">
        <f t="shared" si="827"/>
        <v>0</v>
      </c>
      <c r="AM497" s="282">
        <f t="shared" si="827"/>
        <v>0</v>
      </c>
      <c r="AN497" s="282">
        <f t="shared" si="827"/>
        <v>0</v>
      </c>
      <c r="AO497" s="282">
        <f t="shared" si="827"/>
        <v>0</v>
      </c>
      <c r="AP497" s="282">
        <f t="shared" si="827"/>
        <v>0</v>
      </c>
    </row>
    <row r="498" spans="1:42" customFormat="1" ht="16.149999999999999" thickTop="1">
      <c r="A498" s="217"/>
    </row>
    <row r="499" spans="1:42" customFormat="1" ht="15.75">
      <c r="A499" s="217"/>
    </row>
    <row r="500" spans="1:42" customFormat="1" ht="15.75">
      <c r="A500" s="220" t="s">
        <v>290</v>
      </c>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c r="AA500" s="220"/>
      <c r="AB500" s="220"/>
      <c r="AC500" s="220"/>
      <c r="AD500" s="220"/>
      <c r="AE500" s="220"/>
      <c r="AF500" s="220"/>
      <c r="AG500" s="220"/>
      <c r="AH500" s="220"/>
      <c r="AI500" s="220"/>
      <c r="AJ500" s="220"/>
      <c r="AK500" s="220"/>
      <c r="AL500" s="220"/>
      <c r="AM500" s="220"/>
      <c r="AN500" s="220"/>
      <c r="AO500" s="220"/>
      <c r="AP500" s="220"/>
    </row>
    <row r="501" spans="1:42" customFormat="1" ht="15.75">
      <c r="A501" s="217"/>
    </row>
    <row r="502" spans="1:42" customFormat="1" ht="15.75">
      <c r="A502" s="253" t="s">
        <v>291</v>
      </c>
      <c r="B502" s="250"/>
      <c r="C502" s="250"/>
      <c r="D502" s="250"/>
      <c r="E502" s="250"/>
      <c r="F502" s="250"/>
      <c r="G502" s="250"/>
      <c r="H502" s="250"/>
      <c r="I502" s="250"/>
      <c r="J502" s="250"/>
      <c r="K502" s="250"/>
      <c r="L502" s="250"/>
      <c r="M502" s="250"/>
      <c r="N502" s="250"/>
      <c r="O502" s="250"/>
      <c r="P502" s="250"/>
      <c r="Q502" s="250"/>
      <c r="R502" s="250"/>
      <c r="S502" s="250"/>
      <c r="T502" s="250"/>
      <c r="U502" s="250"/>
      <c r="V502" s="250"/>
      <c r="W502" s="250"/>
      <c r="X502" s="250"/>
      <c r="Y502" s="250"/>
      <c r="Z502" s="250"/>
      <c r="AA502" s="250"/>
      <c r="AB502" s="250"/>
      <c r="AC502" s="250"/>
      <c r="AD502" s="250"/>
      <c r="AE502" s="250"/>
      <c r="AF502" s="250"/>
      <c r="AG502" s="250"/>
      <c r="AH502" s="250"/>
      <c r="AI502" s="250"/>
      <c r="AJ502" s="250"/>
      <c r="AK502" s="250"/>
      <c r="AL502" s="250"/>
      <c r="AM502" s="250"/>
      <c r="AN502" s="250"/>
      <c r="AO502" s="250"/>
      <c r="AP502" s="250"/>
    </row>
    <row r="503" spans="1:42" customFormat="1" ht="15.75" outlineLevel="1">
      <c r="A503" s="217" t="s">
        <v>346</v>
      </c>
    </row>
    <row r="504" spans="1:42" customFormat="1" ht="15.75" outlineLevel="1">
      <c r="A504" s="217" t="s">
        <v>293</v>
      </c>
    </row>
    <row r="505" spans="1:42" customFormat="1" ht="15.75" outlineLevel="1">
      <c r="A505" s="217"/>
    </row>
    <row r="506" spans="1:42" customFormat="1" ht="15.75" outlineLevel="1">
      <c r="A506" s="217"/>
    </row>
    <row r="507" spans="1:42" customFormat="1" ht="15.75">
      <c r="A507" s="252" t="s">
        <v>294</v>
      </c>
      <c r="B507" s="251"/>
      <c r="C507" s="251"/>
      <c r="D507" s="251"/>
      <c r="E507" s="251"/>
      <c r="F507" s="251"/>
      <c r="G507" s="251"/>
      <c r="H507" s="251"/>
      <c r="I507" s="251"/>
      <c r="J507" s="251"/>
      <c r="K507" s="251"/>
      <c r="L507" s="251"/>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row>
    <row r="508" spans="1:42" customFormat="1" ht="15.75" outlineLevel="1"/>
    <row r="509" spans="1:42" customFormat="1" ht="15.75" outlineLevel="1"/>
    <row r="510" spans="1:42" customFormat="1" ht="15.75" outlineLevel="1"/>
    <row r="511" spans="1:42" customFormat="1" ht="15.75" outlineLevel="1"/>
    <row r="512" spans="1:42" s="260" customFormat="1">
      <c r="A512" s="218" t="s">
        <v>295</v>
      </c>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66F1A-9D4C-46F5-9DA4-A8AF7FDFE6B9}">
  <sheetPr codeName="Sheet16">
    <tabColor theme="4" tint="0.79998168889431442"/>
    <outlinePr summaryBelow="0"/>
  </sheetPr>
  <dimension ref="A1:EF512"/>
  <sheetViews>
    <sheetView topLeftCell="A478" zoomScale="80" zoomScaleNormal="80" workbookViewId="0">
      <selection activeCell="K524" sqref="K524"/>
    </sheetView>
  </sheetViews>
  <sheetFormatPr defaultRowHeight="15.75" outlineLevelRow="2"/>
  <cols>
    <col min="1" max="1" width="9.25" style="7" customWidth="1"/>
    <col min="2" max="11" width="8.625" style="7" customWidth="1"/>
    <col min="12" max="12" width="30.25" style="7" customWidth="1"/>
    <col min="13" max="42" width="11.25" style="7" customWidth="1"/>
    <col min="43" max="43" width="11.25" customWidth="1"/>
    <col min="44" max="136" width="11.25" style="7" customWidth="1"/>
  </cols>
  <sheetData>
    <row r="1" spans="1:43">
      <c r="A1" s="207" t="s">
        <v>347</v>
      </c>
      <c r="B1" s="33"/>
      <c r="C1" s="33"/>
      <c r="D1" s="33"/>
      <c r="E1" s="33"/>
      <c r="F1" s="33"/>
      <c r="G1" s="33"/>
      <c r="H1" s="33"/>
      <c r="I1" s="33"/>
      <c r="J1" s="33"/>
      <c r="K1" s="185"/>
      <c r="L1" s="185"/>
      <c r="M1" s="191" t="str">
        <f>_xlfn.XLOOKUP(M$2,'Cover Sheet'!$B$25:$B$60,'Cover Sheet'!$E$25:$E$60)</f>
        <v>Previous Year</v>
      </c>
      <c r="N1" s="191" t="str">
        <f>_xlfn.XLOOKUP(N$2,'Cover Sheet'!$B$25:$B$60,'Cover Sheet'!$E$25:$E$60)</f>
        <v>Current year</v>
      </c>
      <c r="O1" s="191" t="str">
        <f>_xlfn.XLOOKUP(O$2,'Cover Sheet'!$B$25:$B$60,'Cover Sheet'!$E$25:$E$60)</f>
        <v>Forecast</v>
      </c>
      <c r="P1" s="191" t="str">
        <f>_xlfn.XLOOKUP(P$2,'Cover Sheet'!$B$25:$B$60,'Cover Sheet'!$E$25:$E$60)</f>
        <v>Forecast</v>
      </c>
      <c r="Q1" s="191" t="str">
        <f>_xlfn.XLOOKUP(Q$2,'Cover Sheet'!$B$25:$B$60,'Cover Sheet'!$E$25:$E$60)</f>
        <v>Forecast</v>
      </c>
      <c r="R1" s="191" t="str">
        <f>_xlfn.XLOOKUP(R$2,'Cover Sheet'!$B$25:$B$60,'Cover Sheet'!$E$25:$E$60)</f>
        <v>Forecast</v>
      </c>
      <c r="S1" s="191" t="str">
        <f>_xlfn.XLOOKUP(S$2,'Cover Sheet'!$B$25:$B$60,'Cover Sheet'!$E$25:$E$60)</f>
        <v>Forecast</v>
      </c>
      <c r="T1" s="191" t="str">
        <f>_xlfn.XLOOKUP(T$2,'Cover Sheet'!$B$25:$B$60,'Cover Sheet'!$E$25:$E$60)</f>
        <v>Forecast</v>
      </c>
      <c r="U1" s="191" t="str">
        <f>_xlfn.XLOOKUP(U$2,'Cover Sheet'!$B$25:$B$60,'Cover Sheet'!$E$25:$E$60)</f>
        <v>Forecast</v>
      </c>
      <c r="V1" s="191" t="str">
        <f>_xlfn.XLOOKUP(V$2,'Cover Sheet'!$B$25:$B$60,'Cover Sheet'!$E$25:$E$60)</f>
        <v>Forecast</v>
      </c>
      <c r="W1" s="191" t="str">
        <f>_xlfn.XLOOKUP(W$2,'Cover Sheet'!$B$25:$B$60,'Cover Sheet'!$E$25:$E$60)</f>
        <v>Forecast</v>
      </c>
      <c r="X1" s="191" t="str">
        <f>_xlfn.XLOOKUP(X$2,'Cover Sheet'!$B$25:$B$60,'Cover Sheet'!$E$25:$E$60)</f>
        <v>Forecast</v>
      </c>
      <c r="Y1" s="191" t="str">
        <f>_xlfn.XLOOKUP(Y$2,'Cover Sheet'!$B$25:$B$60,'Cover Sheet'!$E$25:$E$60)</f>
        <v>Forecast</v>
      </c>
      <c r="Z1" s="191" t="str">
        <f>_xlfn.XLOOKUP(Z$2,'Cover Sheet'!$B$25:$B$60,'Cover Sheet'!$E$25:$E$60)</f>
        <v>Forecast</v>
      </c>
      <c r="AA1" s="191" t="str">
        <f>_xlfn.XLOOKUP(AA$2,'Cover Sheet'!$B$25:$B$60,'Cover Sheet'!$E$25:$E$60)</f>
        <v>Forecast</v>
      </c>
      <c r="AB1" s="191" t="str">
        <f>_xlfn.XLOOKUP(AB$2,'Cover Sheet'!$B$25:$B$60,'Cover Sheet'!$E$25:$E$60)</f>
        <v>Forecast</v>
      </c>
      <c r="AC1" s="191" t="str">
        <f>_xlfn.XLOOKUP(AC$2,'Cover Sheet'!$B$25:$B$60,'Cover Sheet'!$E$25:$E$60)</f>
        <v>Forecast</v>
      </c>
      <c r="AD1" s="191" t="str">
        <f>_xlfn.XLOOKUP(AD$2,'Cover Sheet'!$B$25:$B$60,'Cover Sheet'!$E$25:$E$60)</f>
        <v>Forecast</v>
      </c>
      <c r="AE1" s="191" t="str">
        <f>_xlfn.XLOOKUP(AE$2,'Cover Sheet'!$B$25:$B$60,'Cover Sheet'!$E$25:$E$60)</f>
        <v>Forecast</v>
      </c>
      <c r="AF1" s="191" t="str">
        <f>_xlfn.XLOOKUP(AF$2,'Cover Sheet'!$B$25:$B$60,'Cover Sheet'!$E$25:$E$60)</f>
        <v>Forecast</v>
      </c>
      <c r="AG1" s="191" t="str">
        <f>_xlfn.XLOOKUP(AG$2,'Cover Sheet'!$B$25:$B$60,'Cover Sheet'!$E$25:$E$60)</f>
        <v>Forecast</v>
      </c>
      <c r="AH1" s="191" t="str">
        <f>_xlfn.XLOOKUP(AH$2,'Cover Sheet'!$B$25:$B$60,'Cover Sheet'!$E$25:$E$60)</f>
        <v>Forecast</v>
      </c>
      <c r="AI1" s="191" t="str">
        <f>_xlfn.XLOOKUP(AI$2,'Cover Sheet'!$B$25:$B$60,'Cover Sheet'!$E$25:$E$60)</f>
        <v>Forecast</v>
      </c>
      <c r="AJ1" s="191" t="str">
        <f>_xlfn.XLOOKUP(AJ$2,'Cover Sheet'!$B$25:$B$60,'Cover Sheet'!$E$25:$E$60)</f>
        <v>Forecast</v>
      </c>
      <c r="AK1" s="191" t="str">
        <f>_xlfn.XLOOKUP(AK$2,'Cover Sheet'!$B$25:$B$60,'Cover Sheet'!$E$25:$E$60)</f>
        <v>Forecast</v>
      </c>
      <c r="AL1" s="191" t="str">
        <f>_xlfn.XLOOKUP(AL$2,'Cover Sheet'!$B$25:$B$60,'Cover Sheet'!$E$25:$E$60)</f>
        <v>Forecast</v>
      </c>
      <c r="AM1" s="191" t="str">
        <f>_xlfn.XLOOKUP(AM$2,'Cover Sheet'!$B$25:$B$60,'Cover Sheet'!$E$25:$E$60)</f>
        <v>Forecast</v>
      </c>
      <c r="AN1" s="191" t="str">
        <f>_xlfn.XLOOKUP(AN$2,'Cover Sheet'!$B$25:$B$60,'Cover Sheet'!$E$25:$E$60)</f>
        <v>Forecast</v>
      </c>
      <c r="AO1" s="191" t="str">
        <f>_xlfn.XLOOKUP(AO$2,'Cover Sheet'!$B$25:$B$60,'Cover Sheet'!$E$25:$E$60)</f>
        <v>Forecast</v>
      </c>
      <c r="AP1" s="279" t="str">
        <f>_xlfn.XLOOKUP(AP$2,'Cover Sheet'!$B$25:$B$60,'Cover Sheet'!$E$25:$E$60)</f>
        <v>Forecast</v>
      </c>
    </row>
    <row r="2" spans="1:43" s="41" customFormat="1">
      <c r="A2" s="207" t="s">
        <v>276</v>
      </c>
      <c r="B2" s="33"/>
      <c r="C2" s="33"/>
      <c r="D2" s="33"/>
      <c r="E2" s="33"/>
      <c r="F2" s="33"/>
      <c r="G2" s="33"/>
      <c r="H2" s="33"/>
      <c r="I2" s="33"/>
      <c r="J2" s="33"/>
      <c r="K2" s="185"/>
      <c r="L2" s="185"/>
      <c r="M2" s="275">
        <f t="shared" ref="M2:AP2" si="0">DATE(M4-1,4,1)</f>
        <v>45383</v>
      </c>
      <c r="N2" s="275">
        <f t="shared" si="0"/>
        <v>45748</v>
      </c>
      <c r="O2" s="275">
        <f t="shared" si="0"/>
        <v>46113</v>
      </c>
      <c r="P2" s="275">
        <f t="shared" si="0"/>
        <v>46478</v>
      </c>
      <c r="Q2" s="275">
        <f t="shared" si="0"/>
        <v>46844</v>
      </c>
      <c r="R2" s="275">
        <f t="shared" si="0"/>
        <v>47209</v>
      </c>
      <c r="S2" s="275">
        <f t="shared" si="0"/>
        <v>47574</v>
      </c>
      <c r="T2" s="275">
        <f t="shared" si="0"/>
        <v>47939</v>
      </c>
      <c r="U2" s="275">
        <f t="shared" si="0"/>
        <v>48305</v>
      </c>
      <c r="V2" s="275">
        <f t="shared" si="0"/>
        <v>48670</v>
      </c>
      <c r="W2" s="275">
        <f t="shared" si="0"/>
        <v>49035</v>
      </c>
      <c r="X2" s="275">
        <f t="shared" si="0"/>
        <v>49400</v>
      </c>
      <c r="Y2" s="275">
        <f t="shared" si="0"/>
        <v>49766</v>
      </c>
      <c r="Z2" s="275">
        <f t="shared" si="0"/>
        <v>50131</v>
      </c>
      <c r="AA2" s="275">
        <f t="shared" si="0"/>
        <v>50496</v>
      </c>
      <c r="AB2" s="275">
        <f t="shared" si="0"/>
        <v>50861</v>
      </c>
      <c r="AC2" s="275">
        <f t="shared" si="0"/>
        <v>51227</v>
      </c>
      <c r="AD2" s="275">
        <f t="shared" si="0"/>
        <v>51592</v>
      </c>
      <c r="AE2" s="275">
        <f t="shared" si="0"/>
        <v>51957</v>
      </c>
      <c r="AF2" s="275">
        <f t="shared" si="0"/>
        <v>52322</v>
      </c>
      <c r="AG2" s="275">
        <f t="shared" si="0"/>
        <v>52688</v>
      </c>
      <c r="AH2" s="275">
        <f t="shared" si="0"/>
        <v>53053</v>
      </c>
      <c r="AI2" s="275">
        <f t="shared" si="0"/>
        <v>53418</v>
      </c>
      <c r="AJ2" s="275">
        <f t="shared" si="0"/>
        <v>53783</v>
      </c>
      <c r="AK2" s="275">
        <f t="shared" si="0"/>
        <v>54149</v>
      </c>
      <c r="AL2" s="275">
        <f t="shared" si="0"/>
        <v>54514</v>
      </c>
      <c r="AM2" s="275">
        <f t="shared" si="0"/>
        <v>54879</v>
      </c>
      <c r="AN2" s="275">
        <f t="shared" si="0"/>
        <v>55244</v>
      </c>
      <c r="AO2" s="275">
        <f t="shared" si="0"/>
        <v>55610</v>
      </c>
      <c r="AP2" s="278">
        <f t="shared" si="0"/>
        <v>55975</v>
      </c>
      <c r="AQ2"/>
    </row>
    <row r="3" spans="1:43" s="41" customFormat="1">
      <c r="A3" s="207" t="s">
        <v>278</v>
      </c>
      <c r="B3" s="33"/>
      <c r="C3" s="33"/>
      <c r="D3" s="33"/>
      <c r="E3" s="187" t="s">
        <v>277</v>
      </c>
      <c r="F3" s="33"/>
      <c r="G3" s="33"/>
      <c r="H3" s="33"/>
      <c r="I3" s="33"/>
      <c r="J3" s="33"/>
      <c r="K3" s="185"/>
      <c r="L3" s="185"/>
      <c r="M3" s="275">
        <f t="shared" ref="M3:AP3" si="1">DATE(M4,3,31)</f>
        <v>45747</v>
      </c>
      <c r="N3" s="275">
        <f t="shared" si="1"/>
        <v>46112</v>
      </c>
      <c r="O3" s="275">
        <f t="shared" si="1"/>
        <v>46477</v>
      </c>
      <c r="P3" s="275">
        <f t="shared" si="1"/>
        <v>46843</v>
      </c>
      <c r="Q3" s="275">
        <f t="shared" si="1"/>
        <v>47208</v>
      </c>
      <c r="R3" s="275">
        <f t="shared" si="1"/>
        <v>47573</v>
      </c>
      <c r="S3" s="275">
        <f t="shared" si="1"/>
        <v>47938</v>
      </c>
      <c r="T3" s="275">
        <f t="shared" si="1"/>
        <v>48304</v>
      </c>
      <c r="U3" s="275">
        <f t="shared" si="1"/>
        <v>48669</v>
      </c>
      <c r="V3" s="275">
        <f t="shared" si="1"/>
        <v>49034</v>
      </c>
      <c r="W3" s="275">
        <f t="shared" si="1"/>
        <v>49399</v>
      </c>
      <c r="X3" s="275">
        <f t="shared" si="1"/>
        <v>49765</v>
      </c>
      <c r="Y3" s="275">
        <f t="shared" si="1"/>
        <v>50130</v>
      </c>
      <c r="Z3" s="275">
        <f t="shared" si="1"/>
        <v>50495</v>
      </c>
      <c r="AA3" s="275">
        <f t="shared" si="1"/>
        <v>50860</v>
      </c>
      <c r="AB3" s="275">
        <f t="shared" si="1"/>
        <v>51226</v>
      </c>
      <c r="AC3" s="275">
        <f t="shared" si="1"/>
        <v>51591</v>
      </c>
      <c r="AD3" s="275">
        <f t="shared" si="1"/>
        <v>51956</v>
      </c>
      <c r="AE3" s="275">
        <f t="shared" si="1"/>
        <v>52321</v>
      </c>
      <c r="AF3" s="275">
        <f t="shared" si="1"/>
        <v>52687</v>
      </c>
      <c r="AG3" s="275">
        <f t="shared" si="1"/>
        <v>53052</v>
      </c>
      <c r="AH3" s="275">
        <f t="shared" si="1"/>
        <v>53417</v>
      </c>
      <c r="AI3" s="275">
        <f t="shared" si="1"/>
        <v>53782</v>
      </c>
      <c r="AJ3" s="275">
        <f t="shared" si="1"/>
        <v>54148</v>
      </c>
      <c r="AK3" s="275">
        <f t="shared" si="1"/>
        <v>54513</v>
      </c>
      <c r="AL3" s="275">
        <f t="shared" si="1"/>
        <v>54878</v>
      </c>
      <c r="AM3" s="275">
        <f t="shared" si="1"/>
        <v>55243</v>
      </c>
      <c r="AN3" s="275">
        <f t="shared" si="1"/>
        <v>55609</v>
      </c>
      <c r="AO3" s="275">
        <f t="shared" si="1"/>
        <v>55974</v>
      </c>
      <c r="AP3" s="278">
        <f t="shared" si="1"/>
        <v>56339</v>
      </c>
      <c r="AQ3"/>
    </row>
    <row r="4" spans="1:43">
      <c r="A4" s="207" t="str">
        <f>Licensee</f>
        <v>NEP</v>
      </c>
      <c r="B4" s="188"/>
      <c r="C4" s="189"/>
      <c r="D4" s="33">
        <f>Select!$H$2</f>
        <v>54</v>
      </c>
      <c r="E4" s="33" t="s">
        <v>279</v>
      </c>
      <c r="F4" s="188"/>
      <c r="G4" s="188"/>
      <c r="H4" s="188"/>
      <c r="I4" s="188"/>
      <c r="J4" s="188"/>
      <c r="K4" s="188"/>
      <c r="L4" s="190"/>
      <c r="M4" s="191">
        <v>2025</v>
      </c>
      <c r="N4" s="191">
        <f>M4+1</f>
        <v>2026</v>
      </c>
      <c r="O4" s="191">
        <f t="shared" ref="O4:AP4" si="2">N4+1</f>
        <v>2027</v>
      </c>
      <c r="P4" s="191">
        <f t="shared" si="2"/>
        <v>2028</v>
      </c>
      <c r="Q4" s="191">
        <f t="shared" si="2"/>
        <v>2029</v>
      </c>
      <c r="R4" s="191">
        <f t="shared" si="2"/>
        <v>2030</v>
      </c>
      <c r="S4" s="191">
        <f t="shared" si="2"/>
        <v>2031</v>
      </c>
      <c r="T4" s="191">
        <f t="shared" si="2"/>
        <v>2032</v>
      </c>
      <c r="U4" s="191">
        <f t="shared" si="2"/>
        <v>2033</v>
      </c>
      <c r="V4" s="191">
        <f t="shared" si="2"/>
        <v>2034</v>
      </c>
      <c r="W4" s="191">
        <f t="shared" si="2"/>
        <v>2035</v>
      </c>
      <c r="X4" s="191">
        <f t="shared" si="2"/>
        <v>2036</v>
      </c>
      <c r="Y4" s="191">
        <f t="shared" si="2"/>
        <v>2037</v>
      </c>
      <c r="Z4" s="191">
        <f t="shared" si="2"/>
        <v>2038</v>
      </c>
      <c r="AA4" s="191">
        <f t="shared" si="2"/>
        <v>2039</v>
      </c>
      <c r="AB4" s="191">
        <f t="shared" si="2"/>
        <v>2040</v>
      </c>
      <c r="AC4" s="191">
        <f t="shared" si="2"/>
        <v>2041</v>
      </c>
      <c r="AD4" s="191">
        <f t="shared" si="2"/>
        <v>2042</v>
      </c>
      <c r="AE4" s="191">
        <f t="shared" si="2"/>
        <v>2043</v>
      </c>
      <c r="AF4" s="191">
        <f t="shared" si="2"/>
        <v>2044</v>
      </c>
      <c r="AG4" s="191">
        <f t="shared" si="2"/>
        <v>2045</v>
      </c>
      <c r="AH4" s="191">
        <f t="shared" si="2"/>
        <v>2046</v>
      </c>
      <c r="AI4" s="191">
        <f t="shared" si="2"/>
        <v>2047</v>
      </c>
      <c r="AJ4" s="191">
        <f t="shared" si="2"/>
        <v>2048</v>
      </c>
      <c r="AK4" s="191">
        <f t="shared" si="2"/>
        <v>2049</v>
      </c>
      <c r="AL4" s="191">
        <f t="shared" si="2"/>
        <v>2050</v>
      </c>
      <c r="AM4" s="191">
        <f t="shared" si="2"/>
        <v>2051</v>
      </c>
      <c r="AN4" s="191">
        <f t="shared" si="2"/>
        <v>2052</v>
      </c>
      <c r="AO4" s="191">
        <f t="shared" si="2"/>
        <v>2053</v>
      </c>
      <c r="AP4" s="279">
        <f t="shared" si="2"/>
        <v>2054</v>
      </c>
    </row>
    <row r="5" spans="1:43">
      <c r="A5" s="208"/>
      <c r="B5" s="193"/>
      <c r="C5" s="193"/>
      <c r="D5" s="33">
        <f>SUM(D6:D952)</f>
        <v>54</v>
      </c>
      <c r="E5" s="33" t="s">
        <v>280</v>
      </c>
      <c r="F5" s="193"/>
      <c r="G5" s="193"/>
      <c r="H5" s="193"/>
      <c r="I5" s="193"/>
      <c r="J5" s="193"/>
      <c r="K5" s="193"/>
      <c r="L5" s="194"/>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row>
    <row r="6" spans="1:43">
      <c r="A6" s="209" t="str">
        <f>_xlfn.TEXTBEFORE(J6,".")</f>
        <v>1</v>
      </c>
      <c r="B6" s="196" t="str">
        <f>_xlfn.XLOOKUP(A6,Select!$B$4:$B$65,Select!$C$4:$C$65)</f>
        <v>Phase 1</v>
      </c>
      <c r="C6" s="197"/>
      <c r="D6" s="197">
        <f>B21+B36+B51</f>
        <v>7</v>
      </c>
      <c r="E6" s="197" t="s">
        <v>281</v>
      </c>
      <c r="F6" s="197"/>
      <c r="G6" s="197"/>
      <c r="H6" s="197"/>
      <c r="I6" s="197" t="s">
        <v>282</v>
      </c>
      <c r="J6" s="197" t="str">
        <f>Select!$M$4</f>
        <v>1.1</v>
      </c>
      <c r="K6" s="197"/>
      <c r="L6" s="197"/>
      <c r="M6" s="197"/>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row>
    <row r="7" spans="1:43" outlineLevel="1">
      <c r="A7" s="210" t="str">
        <f>_xlfn.TEXTAFTER(J6,".")</f>
        <v>1</v>
      </c>
      <c r="B7" s="199" t="str">
        <f>_xlfn.XLOOKUP($J6,Select!$K$4:$K$65,Select!$F$4:$F$65)</f>
        <v>Teesside Onshore Transportation System</v>
      </c>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199"/>
      <c r="AH7" s="199"/>
      <c r="AI7" s="199"/>
      <c r="AJ7" s="199"/>
      <c r="AK7" s="199"/>
      <c r="AL7" s="199"/>
      <c r="AM7" s="199"/>
      <c r="AN7" s="199"/>
      <c r="AO7" s="199"/>
      <c r="AP7" s="199"/>
    </row>
    <row r="8" spans="1:43" outlineLevel="1">
      <c r="A8" s="220" t="s">
        <v>150</v>
      </c>
      <c r="B8" s="220" t="s">
        <v>283</v>
      </c>
      <c r="C8" s="220" t="s">
        <v>284</v>
      </c>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row>
    <row r="9" spans="1:43" outlineLevel="2">
      <c r="A9" s="211" t="str">
        <f>A6&amp;"."&amp;A8&amp;"."&amp;A7&amp;"."&amp;B9</f>
        <v>1.c.1.1</v>
      </c>
      <c r="B9">
        <v>1</v>
      </c>
      <c r="C9" t="str">
        <f>'1-GBP'!C9</f>
        <v>HP Compression &amp; Export System (EPCC)</v>
      </c>
      <c r="D9"/>
      <c r="E9"/>
      <c r="F9"/>
      <c r="G9"/>
      <c r="H9"/>
      <c r="I9"/>
      <c r="J9"/>
      <c r="K9"/>
      <c r="L9"/>
      <c r="M9" s="286">
        <f>'1-GBP'!M9+'2b - USD - conv.'!M9+'3b - EUR - conv.'!M9</f>
        <v>0</v>
      </c>
      <c r="N9" s="286">
        <f>'1-GBP'!N9+'2b - USD - conv.'!N9+'3b - EUR - conv.'!N9</f>
        <v>0</v>
      </c>
      <c r="O9" s="286">
        <f>'1-GBP'!O9+'2b - USD - conv.'!O9+'3b - EUR - conv.'!O9</f>
        <v>0</v>
      </c>
      <c r="P9" s="286">
        <f>'1-GBP'!P9+'2b - USD - conv.'!P9+'3b - EUR - conv.'!P9</f>
        <v>0</v>
      </c>
      <c r="Q9" s="286">
        <f>'1-GBP'!Q9+'2b - USD - conv.'!Q9+'3b - EUR - conv.'!Q9</f>
        <v>0</v>
      </c>
      <c r="R9" s="286">
        <f>'1-GBP'!R9+'2b - USD - conv.'!R9+'3b - EUR - conv.'!R9</f>
        <v>0</v>
      </c>
      <c r="S9" s="286">
        <f>'1-GBP'!S9+'2b - USD - conv.'!S9+'3b - EUR - conv.'!S9</f>
        <v>0</v>
      </c>
      <c r="T9" s="286">
        <f>'1-GBP'!T9+'2b - USD - conv.'!T9+'3b - EUR - conv.'!T9</f>
        <v>0</v>
      </c>
      <c r="U9" s="286">
        <f>'1-GBP'!U9+'2b - USD - conv.'!U9+'3b - EUR - conv.'!U9</f>
        <v>0</v>
      </c>
      <c r="V9" s="286">
        <f>'1-GBP'!V9+'2b - USD - conv.'!V9+'3b - EUR - conv.'!V9</f>
        <v>0</v>
      </c>
      <c r="W9" s="286">
        <f>'1-GBP'!W9+'2b - USD - conv.'!W9+'3b - EUR - conv.'!W9</f>
        <v>0</v>
      </c>
      <c r="X9" s="286">
        <f>'1-GBP'!X9+'2b - USD - conv.'!X9+'3b - EUR - conv.'!X9</f>
        <v>0</v>
      </c>
      <c r="Y9" s="286">
        <f>'1-GBP'!Y9+'2b - USD - conv.'!Y9+'3b - EUR - conv.'!Y9</f>
        <v>0</v>
      </c>
      <c r="Z9" s="286">
        <f>'1-GBP'!Z9+'2b - USD - conv.'!Z9+'3b - EUR - conv.'!Z9</f>
        <v>0</v>
      </c>
      <c r="AA9" s="286">
        <f>'1-GBP'!AA9+'2b - USD - conv.'!AA9+'3b - EUR - conv.'!AA9</f>
        <v>0</v>
      </c>
      <c r="AB9" s="286">
        <f>'1-GBP'!AB9+'2b - USD - conv.'!AB9+'3b - EUR - conv.'!AB9</f>
        <v>0</v>
      </c>
      <c r="AC9" s="286">
        <f>'1-GBP'!AC9+'2b - USD - conv.'!AC9+'3b - EUR - conv.'!AC9</f>
        <v>0</v>
      </c>
      <c r="AD9" s="286">
        <f>'1-GBP'!AD9+'2b - USD - conv.'!AD9+'3b - EUR - conv.'!AD9</f>
        <v>0</v>
      </c>
      <c r="AE9" s="286">
        <f>'1-GBP'!AE9+'2b - USD - conv.'!AE9+'3b - EUR - conv.'!AE9</f>
        <v>0</v>
      </c>
      <c r="AF9" s="286">
        <f>'1-GBP'!AF9+'2b - USD - conv.'!AF9+'3b - EUR - conv.'!AF9</f>
        <v>0</v>
      </c>
      <c r="AG9" s="286">
        <f>'1-GBP'!AG9+'2b - USD - conv.'!AG9+'3b - EUR - conv.'!AG9</f>
        <v>0</v>
      </c>
      <c r="AH9" s="286">
        <f>'1-GBP'!AH9+'2b - USD - conv.'!AH9+'3b - EUR - conv.'!AH9</f>
        <v>0</v>
      </c>
      <c r="AI9" s="286">
        <f>'1-GBP'!AI9+'2b - USD - conv.'!AI9+'3b - EUR - conv.'!AI9</f>
        <v>0</v>
      </c>
      <c r="AJ9" s="286">
        <f>'1-GBP'!AJ9+'2b - USD - conv.'!AJ9+'3b - EUR - conv.'!AJ9</f>
        <v>0</v>
      </c>
      <c r="AK9" s="286">
        <f>'1-GBP'!AK9+'2b - USD - conv.'!AK9+'3b - EUR - conv.'!AK9</f>
        <v>0</v>
      </c>
      <c r="AL9" s="286">
        <f>'1-GBP'!AL9+'2b - USD - conv.'!AL9+'3b - EUR - conv.'!AL9</f>
        <v>0</v>
      </c>
      <c r="AM9" s="286">
        <f>'1-GBP'!AM9+'2b - USD - conv.'!AM9+'3b - EUR - conv.'!AM9</f>
        <v>0</v>
      </c>
      <c r="AN9" s="286">
        <f>'1-GBP'!AN9+'2b - USD - conv.'!AN9+'3b - EUR - conv.'!AN9</f>
        <v>0</v>
      </c>
      <c r="AO9" s="286">
        <f>'1-GBP'!AO9+'2b - USD - conv.'!AO9+'3b - EUR - conv.'!AO9</f>
        <v>0</v>
      </c>
      <c r="AP9" s="286">
        <f>'1-GBP'!AP9+'2b - USD - conv.'!AP9+'3b - EUR - conv.'!AP9</f>
        <v>0</v>
      </c>
    </row>
    <row r="10" spans="1:43" outlineLevel="2">
      <c r="A10" s="211" t="str">
        <f>A6&amp;"."&amp;A8&amp;"."&amp;A7&amp;"."&amp;B10</f>
        <v>1.c.1.2</v>
      </c>
      <c r="B10">
        <v>2</v>
      </c>
      <c r="C10" t="str">
        <f>'1-GBP'!C10</f>
        <v>OSBL EPCM</v>
      </c>
      <c r="D10"/>
      <c r="E10"/>
      <c r="F10"/>
      <c r="G10"/>
      <c r="H10"/>
      <c r="I10"/>
      <c r="J10"/>
      <c r="K10"/>
      <c r="L10"/>
      <c r="M10" s="286">
        <f>'1-GBP'!M10+'2b - USD - conv.'!M10+'3b - EUR - conv.'!M10</f>
        <v>0</v>
      </c>
      <c r="N10" s="286">
        <f>'1-GBP'!N10+'2b - USD - conv.'!N10+'3b - EUR - conv.'!N10</f>
        <v>0</v>
      </c>
      <c r="O10" s="286">
        <f>'1-GBP'!O10+'2b - USD - conv.'!O10+'3b - EUR - conv.'!O10</f>
        <v>0</v>
      </c>
      <c r="P10" s="286">
        <f>'1-GBP'!P10+'2b - USD - conv.'!P10+'3b - EUR - conv.'!P10</f>
        <v>0</v>
      </c>
      <c r="Q10" s="286">
        <f>'1-GBP'!Q10+'2b - USD - conv.'!Q10+'3b - EUR - conv.'!Q10</f>
        <v>0</v>
      </c>
      <c r="R10" s="286">
        <f>'1-GBP'!R10+'2b - USD - conv.'!R10+'3b - EUR - conv.'!R10</f>
        <v>0</v>
      </c>
      <c r="S10" s="286">
        <f>'1-GBP'!S10+'2b - USD - conv.'!S10+'3b - EUR - conv.'!S10</f>
        <v>0</v>
      </c>
      <c r="T10" s="286">
        <f>'1-GBP'!T10+'2b - USD - conv.'!T10+'3b - EUR - conv.'!T10</f>
        <v>0</v>
      </c>
      <c r="U10" s="286">
        <f>'1-GBP'!U10+'2b - USD - conv.'!U10+'3b - EUR - conv.'!U10</f>
        <v>0</v>
      </c>
      <c r="V10" s="286">
        <f>'1-GBP'!V10+'2b - USD - conv.'!V10+'3b - EUR - conv.'!V10</f>
        <v>0</v>
      </c>
      <c r="W10" s="286">
        <f>'1-GBP'!W10+'2b - USD - conv.'!W10+'3b - EUR - conv.'!W10</f>
        <v>0</v>
      </c>
      <c r="X10" s="286">
        <f>'1-GBP'!X10+'2b - USD - conv.'!X10+'3b - EUR - conv.'!X10</f>
        <v>0</v>
      </c>
      <c r="Y10" s="286">
        <f>'1-GBP'!Y10+'2b - USD - conv.'!Y10+'3b - EUR - conv.'!Y10</f>
        <v>0</v>
      </c>
      <c r="Z10" s="286">
        <f>'1-GBP'!Z10+'2b - USD - conv.'!Z10+'3b - EUR - conv.'!Z10</f>
        <v>0</v>
      </c>
      <c r="AA10" s="286">
        <f>'1-GBP'!AA10+'2b - USD - conv.'!AA10+'3b - EUR - conv.'!AA10</f>
        <v>0</v>
      </c>
      <c r="AB10" s="286">
        <f>'1-GBP'!AB10+'2b - USD - conv.'!AB10+'3b - EUR - conv.'!AB10</f>
        <v>0</v>
      </c>
      <c r="AC10" s="286">
        <f>'1-GBP'!AC10+'2b - USD - conv.'!AC10+'3b - EUR - conv.'!AC10</f>
        <v>0</v>
      </c>
      <c r="AD10" s="286">
        <f>'1-GBP'!AD10+'2b - USD - conv.'!AD10+'3b - EUR - conv.'!AD10</f>
        <v>0</v>
      </c>
      <c r="AE10" s="286">
        <f>'1-GBP'!AE10+'2b - USD - conv.'!AE10+'3b - EUR - conv.'!AE10</f>
        <v>0</v>
      </c>
      <c r="AF10" s="286">
        <f>'1-GBP'!AF10+'2b - USD - conv.'!AF10+'3b - EUR - conv.'!AF10</f>
        <v>0</v>
      </c>
      <c r="AG10" s="286">
        <f>'1-GBP'!AG10+'2b - USD - conv.'!AG10+'3b - EUR - conv.'!AG10</f>
        <v>0</v>
      </c>
      <c r="AH10" s="286">
        <f>'1-GBP'!AH10+'2b - USD - conv.'!AH10+'3b - EUR - conv.'!AH10</f>
        <v>0</v>
      </c>
      <c r="AI10" s="286">
        <f>'1-GBP'!AI10+'2b - USD - conv.'!AI10+'3b - EUR - conv.'!AI10</f>
        <v>0</v>
      </c>
      <c r="AJ10" s="286">
        <f>'1-GBP'!AJ10+'2b - USD - conv.'!AJ10+'3b - EUR - conv.'!AJ10</f>
        <v>0</v>
      </c>
      <c r="AK10" s="286">
        <f>'1-GBP'!AK10+'2b - USD - conv.'!AK10+'3b - EUR - conv.'!AK10</f>
        <v>0</v>
      </c>
      <c r="AL10" s="286">
        <f>'1-GBP'!AL10+'2b - USD - conv.'!AL10+'3b - EUR - conv.'!AL10</f>
        <v>0</v>
      </c>
      <c r="AM10" s="286">
        <f>'1-GBP'!AM10+'2b - USD - conv.'!AM10+'3b - EUR - conv.'!AM10</f>
        <v>0</v>
      </c>
      <c r="AN10" s="286">
        <f>'1-GBP'!AN10+'2b - USD - conv.'!AN10+'3b - EUR - conv.'!AN10</f>
        <v>0</v>
      </c>
      <c r="AO10" s="286">
        <f>'1-GBP'!AO10+'2b - USD - conv.'!AO10+'3b - EUR - conv.'!AO10</f>
        <v>0</v>
      </c>
      <c r="AP10" s="286">
        <f>'1-GBP'!AP10+'2b - USD - conv.'!AP10+'3b - EUR - conv.'!AP10</f>
        <v>0</v>
      </c>
    </row>
    <row r="11" spans="1:43" outlineLevel="2">
      <c r="A11" s="211" t="str">
        <f>A6&amp;"."&amp;A8&amp;"."&amp;A7&amp;"."&amp;B11</f>
        <v>1.c.1.3</v>
      </c>
      <c r="B11">
        <v>3</v>
      </c>
      <c r="C11" t="str">
        <f>'1-GBP'!C11</f>
        <v>OSBL procurement &amp; construction</v>
      </c>
      <c r="D11"/>
      <c r="E11"/>
      <c r="F11"/>
      <c r="G11"/>
      <c r="H11"/>
      <c r="I11"/>
      <c r="J11"/>
      <c r="K11"/>
      <c r="L11"/>
      <c r="M11" s="286">
        <f>'1-GBP'!M11+'2b - USD - conv.'!M11+'3b - EUR - conv.'!M11</f>
        <v>0</v>
      </c>
      <c r="N11" s="286">
        <f>'1-GBP'!N11+'2b - USD - conv.'!N11+'3b - EUR - conv.'!N11</f>
        <v>0</v>
      </c>
      <c r="O11" s="286">
        <f>'1-GBP'!O11+'2b - USD - conv.'!O11+'3b - EUR - conv.'!O11</f>
        <v>0</v>
      </c>
      <c r="P11" s="286">
        <f>'1-GBP'!P11+'2b - USD - conv.'!P11+'3b - EUR - conv.'!P11</f>
        <v>0</v>
      </c>
      <c r="Q11" s="286">
        <f>'1-GBP'!Q11+'2b - USD - conv.'!Q11+'3b - EUR - conv.'!Q11</f>
        <v>0</v>
      </c>
      <c r="R11" s="286">
        <f>'1-GBP'!R11+'2b - USD - conv.'!R11+'3b - EUR - conv.'!R11</f>
        <v>0</v>
      </c>
      <c r="S11" s="286">
        <f>'1-GBP'!S11+'2b - USD - conv.'!S11+'3b - EUR - conv.'!S11</f>
        <v>0</v>
      </c>
      <c r="T11" s="286">
        <f>'1-GBP'!T11+'2b - USD - conv.'!T11+'3b - EUR - conv.'!T11</f>
        <v>0</v>
      </c>
      <c r="U11" s="286">
        <f>'1-GBP'!U11+'2b - USD - conv.'!U11+'3b - EUR - conv.'!U11</f>
        <v>0</v>
      </c>
      <c r="V11" s="286">
        <f>'1-GBP'!V11+'2b - USD - conv.'!V11+'3b - EUR - conv.'!V11</f>
        <v>0</v>
      </c>
      <c r="W11" s="286">
        <f>'1-GBP'!W11+'2b - USD - conv.'!W11+'3b - EUR - conv.'!W11</f>
        <v>0</v>
      </c>
      <c r="X11" s="286">
        <f>'1-GBP'!X11+'2b - USD - conv.'!X11+'3b - EUR - conv.'!X11</f>
        <v>0</v>
      </c>
      <c r="Y11" s="286">
        <f>'1-GBP'!Y11+'2b - USD - conv.'!Y11+'3b - EUR - conv.'!Y11</f>
        <v>0</v>
      </c>
      <c r="Z11" s="286">
        <f>'1-GBP'!Z11+'2b - USD - conv.'!Z11+'3b - EUR - conv.'!Z11</f>
        <v>0</v>
      </c>
      <c r="AA11" s="286">
        <f>'1-GBP'!AA11+'2b - USD - conv.'!AA11+'3b - EUR - conv.'!AA11</f>
        <v>0</v>
      </c>
      <c r="AB11" s="286">
        <f>'1-GBP'!AB11+'2b - USD - conv.'!AB11+'3b - EUR - conv.'!AB11</f>
        <v>0</v>
      </c>
      <c r="AC11" s="286">
        <f>'1-GBP'!AC11+'2b - USD - conv.'!AC11+'3b - EUR - conv.'!AC11</f>
        <v>0</v>
      </c>
      <c r="AD11" s="286">
        <f>'1-GBP'!AD11+'2b - USD - conv.'!AD11+'3b - EUR - conv.'!AD11</f>
        <v>0</v>
      </c>
      <c r="AE11" s="286">
        <f>'1-GBP'!AE11+'2b - USD - conv.'!AE11+'3b - EUR - conv.'!AE11</f>
        <v>0</v>
      </c>
      <c r="AF11" s="286">
        <f>'1-GBP'!AF11+'2b - USD - conv.'!AF11+'3b - EUR - conv.'!AF11</f>
        <v>0</v>
      </c>
      <c r="AG11" s="286">
        <f>'1-GBP'!AG11+'2b - USD - conv.'!AG11+'3b - EUR - conv.'!AG11</f>
        <v>0</v>
      </c>
      <c r="AH11" s="286">
        <f>'1-GBP'!AH11+'2b - USD - conv.'!AH11+'3b - EUR - conv.'!AH11</f>
        <v>0</v>
      </c>
      <c r="AI11" s="286">
        <f>'1-GBP'!AI11+'2b - USD - conv.'!AI11+'3b - EUR - conv.'!AI11</f>
        <v>0</v>
      </c>
      <c r="AJ11" s="286">
        <f>'1-GBP'!AJ11+'2b - USD - conv.'!AJ11+'3b - EUR - conv.'!AJ11</f>
        <v>0</v>
      </c>
      <c r="AK11" s="286">
        <f>'1-GBP'!AK11+'2b - USD - conv.'!AK11+'3b - EUR - conv.'!AK11</f>
        <v>0</v>
      </c>
      <c r="AL11" s="286">
        <f>'1-GBP'!AL11+'2b - USD - conv.'!AL11+'3b - EUR - conv.'!AL11</f>
        <v>0</v>
      </c>
      <c r="AM11" s="286">
        <f>'1-GBP'!AM11+'2b - USD - conv.'!AM11+'3b - EUR - conv.'!AM11</f>
        <v>0</v>
      </c>
      <c r="AN11" s="286">
        <f>'1-GBP'!AN11+'2b - USD - conv.'!AN11+'3b - EUR - conv.'!AN11</f>
        <v>0</v>
      </c>
      <c r="AO11" s="286">
        <f>'1-GBP'!AO11+'2b - USD - conv.'!AO11+'3b - EUR - conv.'!AO11</f>
        <v>0</v>
      </c>
      <c r="AP11" s="286">
        <f>'1-GBP'!AP11+'2b - USD - conv.'!AP11+'3b - EUR - conv.'!AP11</f>
        <v>0</v>
      </c>
    </row>
    <row r="12" spans="1:43" outlineLevel="2">
      <c r="A12" s="211" t="str">
        <f>A6&amp;"."&amp;A8&amp;"."&amp;A7&amp;"."&amp;B12</f>
        <v>1.c.1.4</v>
      </c>
      <c r="B12">
        <v>4</v>
      </c>
      <c r="C12" t="str">
        <f>'1-GBP'!C12</f>
        <v/>
      </c>
      <c r="D12"/>
      <c r="E12"/>
      <c r="F12"/>
      <c r="G12"/>
      <c r="H12"/>
      <c r="I12"/>
      <c r="J12"/>
      <c r="K12"/>
      <c r="L12"/>
      <c r="M12" s="286">
        <f>'1-GBP'!M12+'2b - USD - conv.'!M12+'3b - EUR - conv.'!M12</f>
        <v>0</v>
      </c>
      <c r="N12" s="286">
        <f>'1-GBP'!N12+'2b - USD - conv.'!N12+'3b - EUR - conv.'!N12</f>
        <v>0</v>
      </c>
      <c r="O12" s="286">
        <f>'1-GBP'!O12+'2b - USD - conv.'!O12+'3b - EUR - conv.'!O12</f>
        <v>0</v>
      </c>
      <c r="P12" s="286">
        <f>'1-GBP'!P12+'2b - USD - conv.'!P12+'3b - EUR - conv.'!P12</f>
        <v>0</v>
      </c>
      <c r="Q12" s="286">
        <f>'1-GBP'!Q12+'2b - USD - conv.'!Q12+'3b - EUR - conv.'!Q12</f>
        <v>0</v>
      </c>
      <c r="R12" s="286">
        <f>'1-GBP'!R12+'2b - USD - conv.'!R12+'3b - EUR - conv.'!R12</f>
        <v>0</v>
      </c>
      <c r="S12" s="286">
        <f>'1-GBP'!S12+'2b - USD - conv.'!S12+'3b - EUR - conv.'!S12</f>
        <v>0</v>
      </c>
      <c r="T12" s="286">
        <f>'1-GBP'!T12+'2b - USD - conv.'!T12+'3b - EUR - conv.'!T12</f>
        <v>0</v>
      </c>
      <c r="U12" s="286">
        <f>'1-GBP'!U12+'2b - USD - conv.'!U12+'3b - EUR - conv.'!U12</f>
        <v>0</v>
      </c>
      <c r="V12" s="286">
        <f>'1-GBP'!V12+'2b - USD - conv.'!V12+'3b - EUR - conv.'!V12</f>
        <v>0</v>
      </c>
      <c r="W12" s="286">
        <f>'1-GBP'!W12+'2b - USD - conv.'!W12+'3b - EUR - conv.'!W12</f>
        <v>0</v>
      </c>
      <c r="X12" s="286">
        <f>'1-GBP'!X12+'2b - USD - conv.'!X12+'3b - EUR - conv.'!X12</f>
        <v>0</v>
      </c>
      <c r="Y12" s="286">
        <f>'1-GBP'!Y12+'2b - USD - conv.'!Y12+'3b - EUR - conv.'!Y12</f>
        <v>0</v>
      </c>
      <c r="Z12" s="286">
        <f>'1-GBP'!Z12+'2b - USD - conv.'!Z12+'3b - EUR - conv.'!Z12</f>
        <v>0</v>
      </c>
      <c r="AA12" s="286">
        <f>'1-GBP'!AA12+'2b - USD - conv.'!AA12+'3b - EUR - conv.'!AA12</f>
        <v>0</v>
      </c>
      <c r="AB12" s="286">
        <f>'1-GBP'!AB12+'2b - USD - conv.'!AB12+'3b - EUR - conv.'!AB12</f>
        <v>0</v>
      </c>
      <c r="AC12" s="286">
        <f>'1-GBP'!AC12+'2b - USD - conv.'!AC12+'3b - EUR - conv.'!AC12</f>
        <v>0</v>
      </c>
      <c r="AD12" s="286">
        <f>'1-GBP'!AD12+'2b - USD - conv.'!AD12+'3b - EUR - conv.'!AD12</f>
        <v>0</v>
      </c>
      <c r="AE12" s="286">
        <f>'1-GBP'!AE12+'2b - USD - conv.'!AE12+'3b - EUR - conv.'!AE12</f>
        <v>0</v>
      </c>
      <c r="AF12" s="286">
        <f>'1-GBP'!AF12+'2b - USD - conv.'!AF12+'3b - EUR - conv.'!AF12</f>
        <v>0</v>
      </c>
      <c r="AG12" s="286">
        <f>'1-GBP'!AG12+'2b - USD - conv.'!AG12+'3b - EUR - conv.'!AG12</f>
        <v>0</v>
      </c>
      <c r="AH12" s="286">
        <f>'1-GBP'!AH12+'2b - USD - conv.'!AH12+'3b - EUR - conv.'!AH12</f>
        <v>0</v>
      </c>
      <c r="AI12" s="286">
        <f>'1-GBP'!AI12+'2b - USD - conv.'!AI12+'3b - EUR - conv.'!AI12</f>
        <v>0</v>
      </c>
      <c r="AJ12" s="286">
        <f>'1-GBP'!AJ12+'2b - USD - conv.'!AJ12+'3b - EUR - conv.'!AJ12</f>
        <v>0</v>
      </c>
      <c r="AK12" s="286">
        <f>'1-GBP'!AK12+'2b - USD - conv.'!AK12+'3b - EUR - conv.'!AK12</f>
        <v>0</v>
      </c>
      <c r="AL12" s="286">
        <f>'1-GBP'!AL12+'2b - USD - conv.'!AL12+'3b - EUR - conv.'!AL12</f>
        <v>0</v>
      </c>
      <c r="AM12" s="286">
        <f>'1-GBP'!AM12+'2b - USD - conv.'!AM12+'3b - EUR - conv.'!AM12</f>
        <v>0</v>
      </c>
      <c r="AN12" s="286">
        <f>'1-GBP'!AN12+'2b - USD - conv.'!AN12+'3b - EUR - conv.'!AN12</f>
        <v>0</v>
      </c>
      <c r="AO12" s="286">
        <f>'1-GBP'!AO12+'2b - USD - conv.'!AO12+'3b - EUR - conv.'!AO12</f>
        <v>0</v>
      </c>
      <c r="AP12" s="286">
        <f>'1-GBP'!AP12+'2b - USD - conv.'!AP12+'3b - EUR - conv.'!AP12</f>
        <v>0</v>
      </c>
    </row>
    <row r="13" spans="1:43" outlineLevel="2">
      <c r="A13" s="211" t="str">
        <f>A6&amp;"."&amp;A8&amp;"."&amp;A7&amp;"."&amp;B13</f>
        <v>1.c.1.5</v>
      </c>
      <c r="B13">
        <v>5</v>
      </c>
      <c r="C13" t="str">
        <f>'1-GBP'!C13</f>
        <v/>
      </c>
      <c r="D13"/>
      <c r="E13"/>
      <c r="F13"/>
      <c r="G13"/>
      <c r="H13"/>
      <c r="I13"/>
      <c r="J13"/>
      <c r="K13"/>
      <c r="L13"/>
      <c r="M13" s="286">
        <f>'1-GBP'!M13+'2b - USD - conv.'!M13+'3b - EUR - conv.'!M13</f>
        <v>0</v>
      </c>
      <c r="N13" s="286">
        <f>'1-GBP'!N13+'2b - USD - conv.'!N13+'3b - EUR - conv.'!N13</f>
        <v>0</v>
      </c>
      <c r="O13" s="286">
        <f>'1-GBP'!O13+'2b - USD - conv.'!O13+'3b - EUR - conv.'!O13</f>
        <v>0</v>
      </c>
      <c r="P13" s="286">
        <f>'1-GBP'!P13+'2b - USD - conv.'!P13+'3b - EUR - conv.'!P13</f>
        <v>0</v>
      </c>
      <c r="Q13" s="286">
        <f>'1-GBP'!Q13+'2b - USD - conv.'!Q13+'3b - EUR - conv.'!Q13</f>
        <v>0</v>
      </c>
      <c r="R13" s="286">
        <f>'1-GBP'!R13+'2b - USD - conv.'!R13+'3b - EUR - conv.'!R13</f>
        <v>0</v>
      </c>
      <c r="S13" s="286">
        <f>'1-GBP'!S13+'2b - USD - conv.'!S13+'3b - EUR - conv.'!S13</f>
        <v>0</v>
      </c>
      <c r="T13" s="286">
        <f>'1-GBP'!T13+'2b - USD - conv.'!T13+'3b - EUR - conv.'!T13</f>
        <v>0</v>
      </c>
      <c r="U13" s="286">
        <f>'1-GBP'!U13+'2b - USD - conv.'!U13+'3b - EUR - conv.'!U13</f>
        <v>0</v>
      </c>
      <c r="V13" s="286">
        <f>'1-GBP'!V13+'2b - USD - conv.'!V13+'3b - EUR - conv.'!V13</f>
        <v>0</v>
      </c>
      <c r="W13" s="286">
        <f>'1-GBP'!W13+'2b - USD - conv.'!W13+'3b - EUR - conv.'!W13</f>
        <v>0</v>
      </c>
      <c r="X13" s="286">
        <f>'1-GBP'!X13+'2b - USD - conv.'!X13+'3b - EUR - conv.'!X13</f>
        <v>0</v>
      </c>
      <c r="Y13" s="286">
        <f>'1-GBP'!Y13+'2b - USD - conv.'!Y13+'3b - EUR - conv.'!Y13</f>
        <v>0</v>
      </c>
      <c r="Z13" s="286">
        <f>'1-GBP'!Z13+'2b - USD - conv.'!Z13+'3b - EUR - conv.'!Z13</f>
        <v>0</v>
      </c>
      <c r="AA13" s="286">
        <f>'1-GBP'!AA13+'2b - USD - conv.'!AA13+'3b - EUR - conv.'!AA13</f>
        <v>0</v>
      </c>
      <c r="AB13" s="286">
        <f>'1-GBP'!AB13+'2b - USD - conv.'!AB13+'3b - EUR - conv.'!AB13</f>
        <v>0</v>
      </c>
      <c r="AC13" s="286">
        <f>'1-GBP'!AC13+'2b - USD - conv.'!AC13+'3b - EUR - conv.'!AC13</f>
        <v>0</v>
      </c>
      <c r="AD13" s="286">
        <f>'1-GBP'!AD13+'2b - USD - conv.'!AD13+'3b - EUR - conv.'!AD13</f>
        <v>0</v>
      </c>
      <c r="AE13" s="286">
        <f>'1-GBP'!AE13+'2b - USD - conv.'!AE13+'3b - EUR - conv.'!AE13</f>
        <v>0</v>
      </c>
      <c r="AF13" s="286">
        <f>'1-GBP'!AF13+'2b - USD - conv.'!AF13+'3b - EUR - conv.'!AF13</f>
        <v>0</v>
      </c>
      <c r="AG13" s="286">
        <f>'1-GBP'!AG13+'2b - USD - conv.'!AG13+'3b - EUR - conv.'!AG13</f>
        <v>0</v>
      </c>
      <c r="AH13" s="286">
        <f>'1-GBP'!AH13+'2b - USD - conv.'!AH13+'3b - EUR - conv.'!AH13</f>
        <v>0</v>
      </c>
      <c r="AI13" s="286">
        <f>'1-GBP'!AI13+'2b - USD - conv.'!AI13+'3b - EUR - conv.'!AI13</f>
        <v>0</v>
      </c>
      <c r="AJ13" s="286">
        <f>'1-GBP'!AJ13+'2b - USD - conv.'!AJ13+'3b - EUR - conv.'!AJ13</f>
        <v>0</v>
      </c>
      <c r="AK13" s="286">
        <f>'1-GBP'!AK13+'2b - USD - conv.'!AK13+'3b - EUR - conv.'!AK13</f>
        <v>0</v>
      </c>
      <c r="AL13" s="286">
        <f>'1-GBP'!AL13+'2b - USD - conv.'!AL13+'3b - EUR - conv.'!AL13</f>
        <v>0</v>
      </c>
      <c r="AM13" s="286">
        <f>'1-GBP'!AM13+'2b - USD - conv.'!AM13+'3b - EUR - conv.'!AM13</f>
        <v>0</v>
      </c>
      <c r="AN13" s="286">
        <f>'1-GBP'!AN13+'2b - USD - conv.'!AN13+'3b - EUR - conv.'!AN13</f>
        <v>0</v>
      </c>
      <c r="AO13" s="286">
        <f>'1-GBP'!AO13+'2b - USD - conv.'!AO13+'3b - EUR - conv.'!AO13</f>
        <v>0</v>
      </c>
      <c r="AP13" s="286">
        <f>'1-GBP'!AP13+'2b - USD - conv.'!AP13+'3b - EUR - conv.'!AP13</f>
        <v>0</v>
      </c>
    </row>
    <row r="14" spans="1:43" outlineLevel="2">
      <c r="A14" s="211" t="str">
        <f>A6&amp;"."&amp;A8&amp;"."&amp;A7&amp;"."&amp;B14</f>
        <v>1.c.1.6</v>
      </c>
      <c r="B14">
        <v>6</v>
      </c>
      <c r="C14" t="str">
        <f>'1-GBP'!C14</f>
        <v/>
      </c>
      <c r="D14"/>
      <c r="E14"/>
      <c r="F14"/>
      <c r="G14"/>
      <c r="H14"/>
      <c r="I14"/>
      <c r="J14"/>
      <c r="K14"/>
      <c r="L14"/>
      <c r="M14" s="286">
        <f>'1-GBP'!M14+'2b - USD - conv.'!M14+'3b - EUR - conv.'!M14</f>
        <v>0</v>
      </c>
      <c r="N14" s="286">
        <f>'1-GBP'!N14+'2b - USD - conv.'!N14+'3b - EUR - conv.'!N14</f>
        <v>0</v>
      </c>
      <c r="O14" s="286">
        <f>'1-GBP'!O14+'2b - USD - conv.'!O14+'3b - EUR - conv.'!O14</f>
        <v>0</v>
      </c>
      <c r="P14" s="286">
        <f>'1-GBP'!P14+'2b - USD - conv.'!P14+'3b - EUR - conv.'!P14</f>
        <v>0</v>
      </c>
      <c r="Q14" s="286">
        <f>'1-GBP'!Q14+'2b - USD - conv.'!Q14+'3b - EUR - conv.'!Q14</f>
        <v>0</v>
      </c>
      <c r="R14" s="286">
        <f>'1-GBP'!R14+'2b - USD - conv.'!R14+'3b - EUR - conv.'!R14</f>
        <v>0</v>
      </c>
      <c r="S14" s="286">
        <f>'1-GBP'!S14+'2b - USD - conv.'!S14+'3b - EUR - conv.'!S14</f>
        <v>0</v>
      </c>
      <c r="T14" s="286">
        <f>'1-GBP'!T14+'2b - USD - conv.'!T14+'3b - EUR - conv.'!T14</f>
        <v>0</v>
      </c>
      <c r="U14" s="286">
        <f>'1-GBP'!U14+'2b - USD - conv.'!U14+'3b - EUR - conv.'!U14</f>
        <v>0</v>
      </c>
      <c r="V14" s="286">
        <f>'1-GBP'!V14+'2b - USD - conv.'!V14+'3b - EUR - conv.'!V14</f>
        <v>0</v>
      </c>
      <c r="W14" s="286">
        <f>'1-GBP'!W14+'2b - USD - conv.'!W14+'3b - EUR - conv.'!W14</f>
        <v>0</v>
      </c>
      <c r="X14" s="286">
        <f>'1-GBP'!X14+'2b - USD - conv.'!X14+'3b - EUR - conv.'!X14</f>
        <v>0</v>
      </c>
      <c r="Y14" s="286">
        <f>'1-GBP'!Y14+'2b - USD - conv.'!Y14+'3b - EUR - conv.'!Y14</f>
        <v>0</v>
      </c>
      <c r="Z14" s="286">
        <f>'1-GBP'!Z14+'2b - USD - conv.'!Z14+'3b - EUR - conv.'!Z14</f>
        <v>0</v>
      </c>
      <c r="AA14" s="286">
        <f>'1-GBP'!AA14+'2b - USD - conv.'!AA14+'3b - EUR - conv.'!AA14</f>
        <v>0</v>
      </c>
      <c r="AB14" s="286">
        <f>'1-GBP'!AB14+'2b - USD - conv.'!AB14+'3b - EUR - conv.'!AB14</f>
        <v>0</v>
      </c>
      <c r="AC14" s="286">
        <f>'1-GBP'!AC14+'2b - USD - conv.'!AC14+'3b - EUR - conv.'!AC14</f>
        <v>0</v>
      </c>
      <c r="AD14" s="286">
        <f>'1-GBP'!AD14+'2b - USD - conv.'!AD14+'3b - EUR - conv.'!AD14</f>
        <v>0</v>
      </c>
      <c r="AE14" s="286">
        <f>'1-GBP'!AE14+'2b - USD - conv.'!AE14+'3b - EUR - conv.'!AE14</f>
        <v>0</v>
      </c>
      <c r="AF14" s="286">
        <f>'1-GBP'!AF14+'2b - USD - conv.'!AF14+'3b - EUR - conv.'!AF14</f>
        <v>0</v>
      </c>
      <c r="AG14" s="286">
        <f>'1-GBP'!AG14+'2b - USD - conv.'!AG14+'3b - EUR - conv.'!AG14</f>
        <v>0</v>
      </c>
      <c r="AH14" s="286">
        <f>'1-GBP'!AH14+'2b - USD - conv.'!AH14+'3b - EUR - conv.'!AH14</f>
        <v>0</v>
      </c>
      <c r="AI14" s="286">
        <f>'1-GBP'!AI14+'2b - USD - conv.'!AI14+'3b - EUR - conv.'!AI14</f>
        <v>0</v>
      </c>
      <c r="AJ14" s="286">
        <f>'1-GBP'!AJ14+'2b - USD - conv.'!AJ14+'3b - EUR - conv.'!AJ14</f>
        <v>0</v>
      </c>
      <c r="AK14" s="286">
        <f>'1-GBP'!AK14+'2b - USD - conv.'!AK14+'3b - EUR - conv.'!AK14</f>
        <v>0</v>
      </c>
      <c r="AL14" s="286">
        <f>'1-GBP'!AL14+'2b - USD - conv.'!AL14+'3b - EUR - conv.'!AL14</f>
        <v>0</v>
      </c>
      <c r="AM14" s="286">
        <f>'1-GBP'!AM14+'2b - USD - conv.'!AM14+'3b - EUR - conv.'!AM14</f>
        <v>0</v>
      </c>
      <c r="AN14" s="286">
        <f>'1-GBP'!AN14+'2b - USD - conv.'!AN14+'3b - EUR - conv.'!AN14</f>
        <v>0</v>
      </c>
      <c r="AO14" s="286">
        <f>'1-GBP'!AO14+'2b - USD - conv.'!AO14+'3b - EUR - conv.'!AO14</f>
        <v>0</v>
      </c>
      <c r="AP14" s="286">
        <f>'1-GBP'!AP14+'2b - USD - conv.'!AP14+'3b - EUR - conv.'!AP14</f>
        <v>0</v>
      </c>
    </row>
    <row r="15" spans="1:43" outlineLevel="2">
      <c r="A15" s="211" t="str">
        <f>A6&amp;"."&amp;A8&amp;"."&amp;A7&amp;"."&amp;B15</f>
        <v>1.c.1.7</v>
      </c>
      <c r="B15">
        <v>7</v>
      </c>
      <c r="C15" t="str">
        <f>'1-GBP'!C15</f>
        <v/>
      </c>
      <c r="D15"/>
      <c r="E15"/>
      <c r="F15"/>
      <c r="G15"/>
      <c r="H15"/>
      <c r="I15"/>
      <c r="J15"/>
      <c r="K15"/>
      <c r="L15"/>
      <c r="M15" s="286">
        <f>'1-GBP'!M15+'2b - USD - conv.'!M15+'3b - EUR - conv.'!M15</f>
        <v>0</v>
      </c>
      <c r="N15" s="286">
        <f>'1-GBP'!N15+'2b - USD - conv.'!N15+'3b - EUR - conv.'!N15</f>
        <v>0</v>
      </c>
      <c r="O15" s="286">
        <f>'1-GBP'!O15+'2b - USD - conv.'!O15+'3b - EUR - conv.'!O15</f>
        <v>0</v>
      </c>
      <c r="P15" s="286">
        <f>'1-GBP'!P15+'2b - USD - conv.'!P15+'3b - EUR - conv.'!P15</f>
        <v>0</v>
      </c>
      <c r="Q15" s="286">
        <f>'1-GBP'!Q15+'2b - USD - conv.'!Q15+'3b - EUR - conv.'!Q15</f>
        <v>0</v>
      </c>
      <c r="R15" s="286">
        <f>'1-GBP'!R15+'2b - USD - conv.'!R15+'3b - EUR - conv.'!R15</f>
        <v>0</v>
      </c>
      <c r="S15" s="286">
        <f>'1-GBP'!S15+'2b - USD - conv.'!S15+'3b - EUR - conv.'!S15</f>
        <v>0</v>
      </c>
      <c r="T15" s="286">
        <f>'1-GBP'!T15+'2b - USD - conv.'!T15+'3b - EUR - conv.'!T15</f>
        <v>0</v>
      </c>
      <c r="U15" s="286">
        <f>'1-GBP'!U15+'2b - USD - conv.'!U15+'3b - EUR - conv.'!U15</f>
        <v>0</v>
      </c>
      <c r="V15" s="286">
        <f>'1-GBP'!V15+'2b - USD - conv.'!V15+'3b - EUR - conv.'!V15</f>
        <v>0</v>
      </c>
      <c r="W15" s="286">
        <f>'1-GBP'!W15+'2b - USD - conv.'!W15+'3b - EUR - conv.'!W15</f>
        <v>0</v>
      </c>
      <c r="X15" s="286">
        <f>'1-GBP'!X15+'2b - USD - conv.'!X15+'3b - EUR - conv.'!X15</f>
        <v>0</v>
      </c>
      <c r="Y15" s="286">
        <f>'1-GBP'!Y15+'2b - USD - conv.'!Y15+'3b - EUR - conv.'!Y15</f>
        <v>0</v>
      </c>
      <c r="Z15" s="286">
        <f>'1-GBP'!Z15+'2b - USD - conv.'!Z15+'3b - EUR - conv.'!Z15</f>
        <v>0</v>
      </c>
      <c r="AA15" s="286">
        <f>'1-GBP'!AA15+'2b - USD - conv.'!AA15+'3b - EUR - conv.'!AA15</f>
        <v>0</v>
      </c>
      <c r="AB15" s="286">
        <f>'1-GBP'!AB15+'2b - USD - conv.'!AB15+'3b - EUR - conv.'!AB15</f>
        <v>0</v>
      </c>
      <c r="AC15" s="286">
        <f>'1-GBP'!AC15+'2b - USD - conv.'!AC15+'3b - EUR - conv.'!AC15</f>
        <v>0</v>
      </c>
      <c r="AD15" s="286">
        <f>'1-GBP'!AD15+'2b - USD - conv.'!AD15+'3b - EUR - conv.'!AD15</f>
        <v>0</v>
      </c>
      <c r="AE15" s="286">
        <f>'1-GBP'!AE15+'2b - USD - conv.'!AE15+'3b - EUR - conv.'!AE15</f>
        <v>0</v>
      </c>
      <c r="AF15" s="286">
        <f>'1-GBP'!AF15+'2b - USD - conv.'!AF15+'3b - EUR - conv.'!AF15</f>
        <v>0</v>
      </c>
      <c r="AG15" s="286">
        <f>'1-GBP'!AG15+'2b - USD - conv.'!AG15+'3b - EUR - conv.'!AG15</f>
        <v>0</v>
      </c>
      <c r="AH15" s="286">
        <f>'1-GBP'!AH15+'2b - USD - conv.'!AH15+'3b - EUR - conv.'!AH15</f>
        <v>0</v>
      </c>
      <c r="AI15" s="286">
        <f>'1-GBP'!AI15+'2b - USD - conv.'!AI15+'3b - EUR - conv.'!AI15</f>
        <v>0</v>
      </c>
      <c r="AJ15" s="286">
        <f>'1-GBP'!AJ15+'2b - USD - conv.'!AJ15+'3b - EUR - conv.'!AJ15</f>
        <v>0</v>
      </c>
      <c r="AK15" s="286">
        <f>'1-GBP'!AK15+'2b - USD - conv.'!AK15+'3b - EUR - conv.'!AK15</f>
        <v>0</v>
      </c>
      <c r="AL15" s="286">
        <f>'1-GBP'!AL15+'2b - USD - conv.'!AL15+'3b - EUR - conv.'!AL15</f>
        <v>0</v>
      </c>
      <c r="AM15" s="286">
        <f>'1-GBP'!AM15+'2b - USD - conv.'!AM15+'3b - EUR - conv.'!AM15</f>
        <v>0</v>
      </c>
      <c r="AN15" s="286">
        <f>'1-GBP'!AN15+'2b - USD - conv.'!AN15+'3b - EUR - conv.'!AN15</f>
        <v>0</v>
      </c>
      <c r="AO15" s="286">
        <f>'1-GBP'!AO15+'2b - USD - conv.'!AO15+'3b - EUR - conv.'!AO15</f>
        <v>0</v>
      </c>
      <c r="AP15" s="286">
        <f>'1-GBP'!AP15+'2b - USD - conv.'!AP15+'3b - EUR - conv.'!AP15</f>
        <v>0</v>
      </c>
    </row>
    <row r="16" spans="1:43" outlineLevel="2">
      <c r="A16" s="211" t="str">
        <f>A6&amp;"."&amp;A8&amp;"."&amp;A7&amp;"."&amp;B16</f>
        <v>1.c.1.8</v>
      </c>
      <c r="B16">
        <v>8</v>
      </c>
      <c r="C16" t="str">
        <f>'1-GBP'!C16</f>
        <v/>
      </c>
      <c r="D16"/>
      <c r="E16"/>
      <c r="F16"/>
      <c r="G16"/>
      <c r="H16"/>
      <c r="I16"/>
      <c r="J16"/>
      <c r="K16"/>
      <c r="L16"/>
      <c r="M16" s="286">
        <f>'1-GBP'!M16+'2b - USD - conv.'!M16+'3b - EUR - conv.'!M16</f>
        <v>0</v>
      </c>
      <c r="N16" s="286">
        <f>'1-GBP'!N16+'2b - USD - conv.'!N16+'3b - EUR - conv.'!N16</f>
        <v>0</v>
      </c>
      <c r="O16" s="286">
        <f>'1-GBP'!O16+'2b - USD - conv.'!O16+'3b - EUR - conv.'!O16</f>
        <v>0</v>
      </c>
      <c r="P16" s="286">
        <f>'1-GBP'!P16+'2b - USD - conv.'!P16+'3b - EUR - conv.'!P16</f>
        <v>0</v>
      </c>
      <c r="Q16" s="286">
        <f>'1-GBP'!Q16+'2b - USD - conv.'!Q16+'3b - EUR - conv.'!Q16</f>
        <v>0</v>
      </c>
      <c r="R16" s="286">
        <f>'1-GBP'!R16+'2b - USD - conv.'!R16+'3b - EUR - conv.'!R16</f>
        <v>0</v>
      </c>
      <c r="S16" s="286">
        <f>'1-GBP'!S16+'2b - USD - conv.'!S16+'3b - EUR - conv.'!S16</f>
        <v>0</v>
      </c>
      <c r="T16" s="286">
        <f>'1-GBP'!T16+'2b - USD - conv.'!T16+'3b - EUR - conv.'!T16</f>
        <v>0</v>
      </c>
      <c r="U16" s="286">
        <f>'1-GBP'!U16+'2b - USD - conv.'!U16+'3b - EUR - conv.'!U16</f>
        <v>0</v>
      </c>
      <c r="V16" s="286">
        <f>'1-GBP'!V16+'2b - USD - conv.'!V16+'3b - EUR - conv.'!V16</f>
        <v>0</v>
      </c>
      <c r="W16" s="286">
        <f>'1-GBP'!W16+'2b - USD - conv.'!W16+'3b - EUR - conv.'!W16</f>
        <v>0</v>
      </c>
      <c r="X16" s="286">
        <f>'1-GBP'!X16+'2b - USD - conv.'!X16+'3b - EUR - conv.'!X16</f>
        <v>0</v>
      </c>
      <c r="Y16" s="286">
        <f>'1-GBP'!Y16+'2b - USD - conv.'!Y16+'3b - EUR - conv.'!Y16</f>
        <v>0</v>
      </c>
      <c r="Z16" s="286">
        <f>'1-GBP'!Z16+'2b - USD - conv.'!Z16+'3b - EUR - conv.'!Z16</f>
        <v>0</v>
      </c>
      <c r="AA16" s="286">
        <f>'1-GBP'!AA16+'2b - USD - conv.'!AA16+'3b - EUR - conv.'!AA16</f>
        <v>0</v>
      </c>
      <c r="AB16" s="286">
        <f>'1-GBP'!AB16+'2b - USD - conv.'!AB16+'3b - EUR - conv.'!AB16</f>
        <v>0</v>
      </c>
      <c r="AC16" s="286">
        <f>'1-GBP'!AC16+'2b - USD - conv.'!AC16+'3b - EUR - conv.'!AC16</f>
        <v>0</v>
      </c>
      <c r="AD16" s="286">
        <f>'1-GBP'!AD16+'2b - USD - conv.'!AD16+'3b - EUR - conv.'!AD16</f>
        <v>0</v>
      </c>
      <c r="AE16" s="286">
        <f>'1-GBP'!AE16+'2b - USD - conv.'!AE16+'3b - EUR - conv.'!AE16</f>
        <v>0</v>
      </c>
      <c r="AF16" s="286">
        <f>'1-GBP'!AF16+'2b - USD - conv.'!AF16+'3b - EUR - conv.'!AF16</f>
        <v>0</v>
      </c>
      <c r="AG16" s="286">
        <f>'1-GBP'!AG16+'2b - USD - conv.'!AG16+'3b - EUR - conv.'!AG16</f>
        <v>0</v>
      </c>
      <c r="AH16" s="286">
        <f>'1-GBP'!AH16+'2b - USD - conv.'!AH16+'3b - EUR - conv.'!AH16</f>
        <v>0</v>
      </c>
      <c r="AI16" s="286">
        <f>'1-GBP'!AI16+'2b - USD - conv.'!AI16+'3b - EUR - conv.'!AI16</f>
        <v>0</v>
      </c>
      <c r="AJ16" s="286">
        <f>'1-GBP'!AJ16+'2b - USD - conv.'!AJ16+'3b - EUR - conv.'!AJ16</f>
        <v>0</v>
      </c>
      <c r="AK16" s="286">
        <f>'1-GBP'!AK16+'2b - USD - conv.'!AK16+'3b - EUR - conv.'!AK16</f>
        <v>0</v>
      </c>
      <c r="AL16" s="286">
        <f>'1-GBP'!AL16+'2b - USD - conv.'!AL16+'3b - EUR - conv.'!AL16</f>
        <v>0</v>
      </c>
      <c r="AM16" s="286">
        <f>'1-GBP'!AM16+'2b - USD - conv.'!AM16+'3b - EUR - conv.'!AM16</f>
        <v>0</v>
      </c>
      <c r="AN16" s="286">
        <f>'1-GBP'!AN16+'2b - USD - conv.'!AN16+'3b - EUR - conv.'!AN16</f>
        <v>0</v>
      </c>
      <c r="AO16" s="286">
        <f>'1-GBP'!AO16+'2b - USD - conv.'!AO16+'3b - EUR - conv.'!AO16</f>
        <v>0</v>
      </c>
      <c r="AP16" s="286">
        <f>'1-GBP'!AP16+'2b - USD - conv.'!AP16+'3b - EUR - conv.'!AP16</f>
        <v>0</v>
      </c>
    </row>
    <row r="17" spans="1:42" outlineLevel="2">
      <c r="A17" s="211" t="str">
        <f>A6&amp;"."&amp;A8&amp;"."&amp;A7&amp;"."&amp;B17</f>
        <v>1.c.1.9</v>
      </c>
      <c r="B17">
        <v>9</v>
      </c>
      <c r="C17" t="str">
        <f>'1-GBP'!C17</f>
        <v/>
      </c>
      <c r="D17"/>
      <c r="E17"/>
      <c r="F17"/>
      <c r="G17"/>
      <c r="H17"/>
      <c r="I17"/>
      <c r="J17"/>
      <c r="K17"/>
      <c r="L17"/>
      <c r="M17" s="286">
        <f>'1-GBP'!M17+'2b - USD - conv.'!M17+'3b - EUR - conv.'!M17</f>
        <v>0</v>
      </c>
      <c r="N17" s="286">
        <f>'1-GBP'!N17+'2b - USD - conv.'!N17+'3b - EUR - conv.'!N17</f>
        <v>0</v>
      </c>
      <c r="O17" s="286">
        <f>'1-GBP'!O17+'2b - USD - conv.'!O17+'3b - EUR - conv.'!O17</f>
        <v>0</v>
      </c>
      <c r="P17" s="286">
        <f>'1-GBP'!P17+'2b - USD - conv.'!P17+'3b - EUR - conv.'!P17</f>
        <v>0</v>
      </c>
      <c r="Q17" s="286">
        <f>'1-GBP'!Q17+'2b - USD - conv.'!Q17+'3b - EUR - conv.'!Q17</f>
        <v>0</v>
      </c>
      <c r="R17" s="286">
        <f>'1-GBP'!R17+'2b - USD - conv.'!R17+'3b - EUR - conv.'!R17</f>
        <v>0</v>
      </c>
      <c r="S17" s="286">
        <f>'1-GBP'!S17+'2b - USD - conv.'!S17+'3b - EUR - conv.'!S17</f>
        <v>0</v>
      </c>
      <c r="T17" s="286">
        <f>'1-GBP'!T17+'2b - USD - conv.'!T17+'3b - EUR - conv.'!T17</f>
        <v>0</v>
      </c>
      <c r="U17" s="286">
        <f>'1-GBP'!U17+'2b - USD - conv.'!U17+'3b - EUR - conv.'!U17</f>
        <v>0</v>
      </c>
      <c r="V17" s="286">
        <f>'1-GBP'!V17+'2b - USD - conv.'!V17+'3b - EUR - conv.'!V17</f>
        <v>0</v>
      </c>
      <c r="W17" s="286">
        <f>'1-GBP'!W17+'2b - USD - conv.'!W17+'3b - EUR - conv.'!W17</f>
        <v>0</v>
      </c>
      <c r="X17" s="286">
        <f>'1-GBP'!X17+'2b - USD - conv.'!X17+'3b - EUR - conv.'!X17</f>
        <v>0</v>
      </c>
      <c r="Y17" s="286">
        <f>'1-GBP'!Y17+'2b - USD - conv.'!Y17+'3b - EUR - conv.'!Y17</f>
        <v>0</v>
      </c>
      <c r="Z17" s="286">
        <f>'1-GBP'!Z17+'2b - USD - conv.'!Z17+'3b - EUR - conv.'!Z17</f>
        <v>0</v>
      </c>
      <c r="AA17" s="286">
        <f>'1-GBP'!AA17+'2b - USD - conv.'!AA17+'3b - EUR - conv.'!AA17</f>
        <v>0</v>
      </c>
      <c r="AB17" s="286">
        <f>'1-GBP'!AB17+'2b - USD - conv.'!AB17+'3b - EUR - conv.'!AB17</f>
        <v>0</v>
      </c>
      <c r="AC17" s="286">
        <f>'1-GBP'!AC17+'2b - USD - conv.'!AC17+'3b - EUR - conv.'!AC17</f>
        <v>0</v>
      </c>
      <c r="AD17" s="286">
        <f>'1-GBP'!AD17+'2b - USD - conv.'!AD17+'3b - EUR - conv.'!AD17</f>
        <v>0</v>
      </c>
      <c r="AE17" s="286">
        <f>'1-GBP'!AE17+'2b - USD - conv.'!AE17+'3b - EUR - conv.'!AE17</f>
        <v>0</v>
      </c>
      <c r="AF17" s="286">
        <f>'1-GBP'!AF17+'2b - USD - conv.'!AF17+'3b - EUR - conv.'!AF17</f>
        <v>0</v>
      </c>
      <c r="AG17" s="286">
        <f>'1-GBP'!AG17+'2b - USD - conv.'!AG17+'3b - EUR - conv.'!AG17</f>
        <v>0</v>
      </c>
      <c r="AH17" s="286">
        <f>'1-GBP'!AH17+'2b - USD - conv.'!AH17+'3b - EUR - conv.'!AH17</f>
        <v>0</v>
      </c>
      <c r="AI17" s="286">
        <f>'1-GBP'!AI17+'2b - USD - conv.'!AI17+'3b - EUR - conv.'!AI17</f>
        <v>0</v>
      </c>
      <c r="AJ17" s="286">
        <f>'1-GBP'!AJ17+'2b - USD - conv.'!AJ17+'3b - EUR - conv.'!AJ17</f>
        <v>0</v>
      </c>
      <c r="AK17" s="286">
        <f>'1-GBP'!AK17+'2b - USD - conv.'!AK17+'3b - EUR - conv.'!AK17</f>
        <v>0</v>
      </c>
      <c r="AL17" s="286">
        <f>'1-GBP'!AL17+'2b - USD - conv.'!AL17+'3b - EUR - conv.'!AL17</f>
        <v>0</v>
      </c>
      <c r="AM17" s="286">
        <f>'1-GBP'!AM17+'2b - USD - conv.'!AM17+'3b - EUR - conv.'!AM17</f>
        <v>0</v>
      </c>
      <c r="AN17" s="286">
        <f>'1-GBP'!AN17+'2b - USD - conv.'!AN17+'3b - EUR - conv.'!AN17</f>
        <v>0</v>
      </c>
      <c r="AO17" s="286">
        <f>'1-GBP'!AO17+'2b - USD - conv.'!AO17+'3b - EUR - conv.'!AO17</f>
        <v>0</v>
      </c>
      <c r="AP17" s="286">
        <f>'1-GBP'!AP17+'2b - USD - conv.'!AP17+'3b - EUR - conv.'!AP17</f>
        <v>0</v>
      </c>
    </row>
    <row r="18" spans="1:42" outlineLevel="2">
      <c r="A18" s="211" t="str">
        <f>A6&amp;"."&amp;A8&amp;"."&amp;A7&amp;"."&amp;B18</f>
        <v>1.c.1.10</v>
      </c>
      <c r="B18">
        <v>10</v>
      </c>
      <c r="C18" t="str">
        <f>'1-GBP'!C18</f>
        <v/>
      </c>
      <c r="D18"/>
      <c r="E18"/>
      <c r="F18"/>
      <c r="G18"/>
      <c r="H18"/>
      <c r="I18"/>
      <c r="J18"/>
      <c r="K18"/>
      <c r="L18"/>
      <c r="M18" s="286">
        <f>'1-GBP'!M18+'2b - USD - conv.'!M18+'3b - EUR - conv.'!M18</f>
        <v>0</v>
      </c>
      <c r="N18" s="286">
        <f>'1-GBP'!N18+'2b - USD - conv.'!N18+'3b - EUR - conv.'!N18</f>
        <v>0</v>
      </c>
      <c r="O18" s="286">
        <f>'1-GBP'!O18+'2b - USD - conv.'!O18+'3b - EUR - conv.'!O18</f>
        <v>0</v>
      </c>
      <c r="P18" s="286">
        <f>'1-GBP'!P18+'2b - USD - conv.'!P18+'3b - EUR - conv.'!P18</f>
        <v>0</v>
      </c>
      <c r="Q18" s="286">
        <f>'1-GBP'!Q18+'2b - USD - conv.'!Q18+'3b - EUR - conv.'!Q18</f>
        <v>0</v>
      </c>
      <c r="R18" s="286">
        <f>'1-GBP'!R18+'2b - USD - conv.'!R18+'3b - EUR - conv.'!R18</f>
        <v>0</v>
      </c>
      <c r="S18" s="286">
        <f>'1-GBP'!S18+'2b - USD - conv.'!S18+'3b - EUR - conv.'!S18</f>
        <v>0</v>
      </c>
      <c r="T18" s="286">
        <f>'1-GBP'!T18+'2b - USD - conv.'!T18+'3b - EUR - conv.'!T18</f>
        <v>0</v>
      </c>
      <c r="U18" s="286">
        <f>'1-GBP'!U18+'2b - USD - conv.'!U18+'3b - EUR - conv.'!U18</f>
        <v>0</v>
      </c>
      <c r="V18" s="286">
        <f>'1-GBP'!V18+'2b - USD - conv.'!V18+'3b - EUR - conv.'!V18</f>
        <v>0</v>
      </c>
      <c r="W18" s="286">
        <f>'1-GBP'!W18+'2b - USD - conv.'!W18+'3b - EUR - conv.'!W18</f>
        <v>0</v>
      </c>
      <c r="X18" s="286">
        <f>'1-GBP'!X18+'2b - USD - conv.'!X18+'3b - EUR - conv.'!X18</f>
        <v>0</v>
      </c>
      <c r="Y18" s="286">
        <f>'1-GBP'!Y18+'2b - USD - conv.'!Y18+'3b - EUR - conv.'!Y18</f>
        <v>0</v>
      </c>
      <c r="Z18" s="286">
        <f>'1-GBP'!Z18+'2b - USD - conv.'!Z18+'3b - EUR - conv.'!Z18</f>
        <v>0</v>
      </c>
      <c r="AA18" s="286">
        <f>'1-GBP'!AA18+'2b - USD - conv.'!AA18+'3b - EUR - conv.'!AA18</f>
        <v>0</v>
      </c>
      <c r="AB18" s="286">
        <f>'1-GBP'!AB18+'2b - USD - conv.'!AB18+'3b - EUR - conv.'!AB18</f>
        <v>0</v>
      </c>
      <c r="AC18" s="286">
        <f>'1-GBP'!AC18+'2b - USD - conv.'!AC18+'3b - EUR - conv.'!AC18</f>
        <v>0</v>
      </c>
      <c r="AD18" s="286">
        <f>'1-GBP'!AD18+'2b - USD - conv.'!AD18+'3b - EUR - conv.'!AD18</f>
        <v>0</v>
      </c>
      <c r="AE18" s="286">
        <f>'1-GBP'!AE18+'2b - USD - conv.'!AE18+'3b - EUR - conv.'!AE18</f>
        <v>0</v>
      </c>
      <c r="AF18" s="286">
        <f>'1-GBP'!AF18+'2b - USD - conv.'!AF18+'3b - EUR - conv.'!AF18</f>
        <v>0</v>
      </c>
      <c r="AG18" s="286">
        <f>'1-GBP'!AG18+'2b - USD - conv.'!AG18+'3b - EUR - conv.'!AG18</f>
        <v>0</v>
      </c>
      <c r="AH18" s="286">
        <f>'1-GBP'!AH18+'2b - USD - conv.'!AH18+'3b - EUR - conv.'!AH18</f>
        <v>0</v>
      </c>
      <c r="AI18" s="286">
        <f>'1-GBP'!AI18+'2b - USD - conv.'!AI18+'3b - EUR - conv.'!AI18</f>
        <v>0</v>
      </c>
      <c r="AJ18" s="286">
        <f>'1-GBP'!AJ18+'2b - USD - conv.'!AJ18+'3b - EUR - conv.'!AJ18</f>
        <v>0</v>
      </c>
      <c r="AK18" s="286">
        <f>'1-GBP'!AK18+'2b - USD - conv.'!AK18+'3b - EUR - conv.'!AK18</f>
        <v>0</v>
      </c>
      <c r="AL18" s="286">
        <f>'1-GBP'!AL18+'2b - USD - conv.'!AL18+'3b - EUR - conv.'!AL18</f>
        <v>0</v>
      </c>
      <c r="AM18" s="286">
        <f>'1-GBP'!AM18+'2b - USD - conv.'!AM18+'3b - EUR - conv.'!AM18</f>
        <v>0</v>
      </c>
      <c r="AN18" s="286">
        <f>'1-GBP'!AN18+'2b - USD - conv.'!AN18+'3b - EUR - conv.'!AN18</f>
        <v>0</v>
      </c>
      <c r="AO18" s="286">
        <f>'1-GBP'!AO18+'2b - USD - conv.'!AO18+'3b - EUR - conv.'!AO18</f>
        <v>0</v>
      </c>
      <c r="AP18" s="286">
        <f>'1-GBP'!AP18+'2b - USD - conv.'!AP18+'3b - EUR - conv.'!AP18</f>
        <v>0</v>
      </c>
    </row>
    <row r="19" spans="1:42" outlineLevel="2">
      <c r="A19" s="211" t="str">
        <f>A6&amp;"."&amp;A8&amp;"."&amp;A7&amp;"."&amp;B19</f>
        <v>1.c.1.11</v>
      </c>
      <c r="B19">
        <v>11</v>
      </c>
      <c r="C19" t="str">
        <f>'1-GBP'!C19</f>
        <v/>
      </c>
      <c r="D19"/>
      <c r="E19"/>
      <c r="F19"/>
      <c r="G19"/>
      <c r="H19"/>
      <c r="I19"/>
      <c r="J19"/>
      <c r="K19"/>
      <c r="L19"/>
      <c r="M19" s="286">
        <f>'1-GBP'!M19+'2b - USD - conv.'!M19+'3b - EUR - conv.'!M19</f>
        <v>0</v>
      </c>
      <c r="N19" s="286">
        <f>'1-GBP'!N19+'2b - USD - conv.'!N19+'3b - EUR - conv.'!N19</f>
        <v>0</v>
      </c>
      <c r="O19" s="286">
        <f>'1-GBP'!O19+'2b - USD - conv.'!O19+'3b - EUR - conv.'!O19</f>
        <v>0</v>
      </c>
      <c r="P19" s="286">
        <f>'1-GBP'!P19+'2b - USD - conv.'!P19+'3b - EUR - conv.'!P19</f>
        <v>0</v>
      </c>
      <c r="Q19" s="286">
        <f>'1-GBP'!Q19+'2b - USD - conv.'!Q19+'3b - EUR - conv.'!Q19</f>
        <v>0</v>
      </c>
      <c r="R19" s="286">
        <f>'1-GBP'!R19+'2b - USD - conv.'!R19+'3b - EUR - conv.'!R19</f>
        <v>0</v>
      </c>
      <c r="S19" s="286">
        <f>'1-GBP'!S19+'2b - USD - conv.'!S19+'3b - EUR - conv.'!S19</f>
        <v>0</v>
      </c>
      <c r="T19" s="286">
        <f>'1-GBP'!T19+'2b - USD - conv.'!T19+'3b - EUR - conv.'!T19</f>
        <v>0</v>
      </c>
      <c r="U19" s="286">
        <f>'1-GBP'!U19+'2b - USD - conv.'!U19+'3b - EUR - conv.'!U19</f>
        <v>0</v>
      </c>
      <c r="V19" s="286">
        <f>'1-GBP'!V19+'2b - USD - conv.'!V19+'3b - EUR - conv.'!V19</f>
        <v>0</v>
      </c>
      <c r="W19" s="286">
        <f>'1-GBP'!W19+'2b - USD - conv.'!W19+'3b - EUR - conv.'!W19</f>
        <v>0</v>
      </c>
      <c r="X19" s="286">
        <f>'1-GBP'!X19+'2b - USD - conv.'!X19+'3b - EUR - conv.'!X19</f>
        <v>0</v>
      </c>
      <c r="Y19" s="286">
        <f>'1-GBP'!Y19+'2b - USD - conv.'!Y19+'3b - EUR - conv.'!Y19</f>
        <v>0</v>
      </c>
      <c r="Z19" s="286">
        <f>'1-GBP'!Z19+'2b - USD - conv.'!Z19+'3b - EUR - conv.'!Z19</f>
        <v>0</v>
      </c>
      <c r="AA19" s="286">
        <f>'1-GBP'!AA19+'2b - USD - conv.'!AA19+'3b - EUR - conv.'!AA19</f>
        <v>0</v>
      </c>
      <c r="AB19" s="286">
        <f>'1-GBP'!AB19+'2b - USD - conv.'!AB19+'3b - EUR - conv.'!AB19</f>
        <v>0</v>
      </c>
      <c r="AC19" s="286">
        <f>'1-GBP'!AC19+'2b - USD - conv.'!AC19+'3b - EUR - conv.'!AC19</f>
        <v>0</v>
      </c>
      <c r="AD19" s="286">
        <f>'1-GBP'!AD19+'2b - USD - conv.'!AD19+'3b - EUR - conv.'!AD19</f>
        <v>0</v>
      </c>
      <c r="AE19" s="286">
        <f>'1-GBP'!AE19+'2b - USD - conv.'!AE19+'3b - EUR - conv.'!AE19</f>
        <v>0</v>
      </c>
      <c r="AF19" s="286">
        <f>'1-GBP'!AF19+'2b - USD - conv.'!AF19+'3b - EUR - conv.'!AF19</f>
        <v>0</v>
      </c>
      <c r="AG19" s="286">
        <f>'1-GBP'!AG19+'2b - USD - conv.'!AG19+'3b - EUR - conv.'!AG19</f>
        <v>0</v>
      </c>
      <c r="AH19" s="286">
        <f>'1-GBP'!AH19+'2b - USD - conv.'!AH19+'3b - EUR - conv.'!AH19</f>
        <v>0</v>
      </c>
      <c r="AI19" s="286">
        <f>'1-GBP'!AI19+'2b - USD - conv.'!AI19+'3b - EUR - conv.'!AI19</f>
        <v>0</v>
      </c>
      <c r="AJ19" s="286">
        <f>'1-GBP'!AJ19+'2b - USD - conv.'!AJ19+'3b - EUR - conv.'!AJ19</f>
        <v>0</v>
      </c>
      <c r="AK19" s="286">
        <f>'1-GBP'!AK19+'2b - USD - conv.'!AK19+'3b - EUR - conv.'!AK19</f>
        <v>0</v>
      </c>
      <c r="AL19" s="286">
        <f>'1-GBP'!AL19+'2b - USD - conv.'!AL19+'3b - EUR - conv.'!AL19</f>
        <v>0</v>
      </c>
      <c r="AM19" s="286">
        <f>'1-GBP'!AM19+'2b - USD - conv.'!AM19+'3b - EUR - conv.'!AM19</f>
        <v>0</v>
      </c>
      <c r="AN19" s="286">
        <f>'1-GBP'!AN19+'2b - USD - conv.'!AN19+'3b - EUR - conv.'!AN19</f>
        <v>0</v>
      </c>
      <c r="AO19" s="286">
        <f>'1-GBP'!AO19+'2b - USD - conv.'!AO19+'3b - EUR - conv.'!AO19</f>
        <v>0</v>
      </c>
      <c r="AP19" s="286">
        <f>'1-GBP'!AP19+'2b - USD - conv.'!AP19+'3b - EUR - conv.'!AP19</f>
        <v>0</v>
      </c>
    </row>
    <row r="20" spans="1:42" outlineLevel="2">
      <c r="A20" s="211" t="str">
        <f>A6&amp;"."&amp;A8&amp;"."&amp;A7&amp;"."&amp;B20</f>
        <v>1.c.1.12</v>
      </c>
      <c r="B20">
        <v>12</v>
      </c>
      <c r="C20" t="str">
        <f>'1-GBP'!C20</f>
        <v/>
      </c>
      <c r="D20"/>
      <c r="E20"/>
      <c r="F20"/>
      <c r="G20"/>
      <c r="H20"/>
      <c r="I20"/>
      <c r="J20"/>
      <c r="K20"/>
      <c r="L20"/>
      <c r="M20" s="286">
        <f>'1-GBP'!M20+'2b - USD - conv.'!M20+'3b - EUR - conv.'!M20</f>
        <v>0</v>
      </c>
      <c r="N20" s="286">
        <f>'1-GBP'!N20+'2b - USD - conv.'!N20+'3b - EUR - conv.'!N20</f>
        <v>0</v>
      </c>
      <c r="O20" s="286">
        <f>'1-GBP'!O20+'2b - USD - conv.'!O20+'3b - EUR - conv.'!O20</f>
        <v>0</v>
      </c>
      <c r="P20" s="286">
        <f>'1-GBP'!P20+'2b - USD - conv.'!P20+'3b - EUR - conv.'!P20</f>
        <v>0</v>
      </c>
      <c r="Q20" s="286">
        <f>'1-GBP'!Q20+'2b - USD - conv.'!Q20+'3b - EUR - conv.'!Q20</f>
        <v>0</v>
      </c>
      <c r="R20" s="286">
        <f>'1-GBP'!R20+'2b - USD - conv.'!R20+'3b - EUR - conv.'!R20</f>
        <v>0</v>
      </c>
      <c r="S20" s="286">
        <f>'1-GBP'!S20+'2b - USD - conv.'!S20+'3b - EUR - conv.'!S20</f>
        <v>0</v>
      </c>
      <c r="T20" s="286">
        <f>'1-GBP'!T20+'2b - USD - conv.'!T20+'3b - EUR - conv.'!T20</f>
        <v>0</v>
      </c>
      <c r="U20" s="286">
        <f>'1-GBP'!U20+'2b - USD - conv.'!U20+'3b - EUR - conv.'!U20</f>
        <v>0</v>
      </c>
      <c r="V20" s="286">
        <f>'1-GBP'!V20+'2b - USD - conv.'!V20+'3b - EUR - conv.'!V20</f>
        <v>0</v>
      </c>
      <c r="W20" s="286">
        <f>'1-GBP'!W20+'2b - USD - conv.'!W20+'3b - EUR - conv.'!W20</f>
        <v>0</v>
      </c>
      <c r="X20" s="286">
        <f>'1-GBP'!X20+'2b - USD - conv.'!X20+'3b - EUR - conv.'!X20</f>
        <v>0</v>
      </c>
      <c r="Y20" s="286">
        <f>'1-GBP'!Y20+'2b - USD - conv.'!Y20+'3b - EUR - conv.'!Y20</f>
        <v>0</v>
      </c>
      <c r="Z20" s="286">
        <f>'1-GBP'!Z20+'2b - USD - conv.'!Z20+'3b - EUR - conv.'!Z20</f>
        <v>0</v>
      </c>
      <c r="AA20" s="286">
        <f>'1-GBP'!AA20+'2b - USD - conv.'!AA20+'3b - EUR - conv.'!AA20</f>
        <v>0</v>
      </c>
      <c r="AB20" s="286">
        <f>'1-GBP'!AB20+'2b - USD - conv.'!AB20+'3b - EUR - conv.'!AB20</f>
        <v>0</v>
      </c>
      <c r="AC20" s="286">
        <f>'1-GBP'!AC20+'2b - USD - conv.'!AC20+'3b - EUR - conv.'!AC20</f>
        <v>0</v>
      </c>
      <c r="AD20" s="286">
        <f>'1-GBP'!AD20+'2b - USD - conv.'!AD20+'3b - EUR - conv.'!AD20</f>
        <v>0</v>
      </c>
      <c r="AE20" s="286">
        <f>'1-GBP'!AE20+'2b - USD - conv.'!AE20+'3b - EUR - conv.'!AE20</f>
        <v>0</v>
      </c>
      <c r="AF20" s="286">
        <f>'1-GBP'!AF20+'2b - USD - conv.'!AF20+'3b - EUR - conv.'!AF20</f>
        <v>0</v>
      </c>
      <c r="AG20" s="286">
        <f>'1-GBP'!AG20+'2b - USD - conv.'!AG20+'3b - EUR - conv.'!AG20</f>
        <v>0</v>
      </c>
      <c r="AH20" s="286">
        <f>'1-GBP'!AH20+'2b - USD - conv.'!AH20+'3b - EUR - conv.'!AH20</f>
        <v>0</v>
      </c>
      <c r="AI20" s="286">
        <f>'1-GBP'!AI20+'2b - USD - conv.'!AI20+'3b - EUR - conv.'!AI20</f>
        <v>0</v>
      </c>
      <c r="AJ20" s="286">
        <f>'1-GBP'!AJ20+'2b - USD - conv.'!AJ20+'3b - EUR - conv.'!AJ20</f>
        <v>0</v>
      </c>
      <c r="AK20" s="286">
        <f>'1-GBP'!AK20+'2b - USD - conv.'!AK20+'3b - EUR - conv.'!AK20</f>
        <v>0</v>
      </c>
      <c r="AL20" s="286">
        <f>'1-GBP'!AL20+'2b - USD - conv.'!AL20+'3b - EUR - conv.'!AL20</f>
        <v>0</v>
      </c>
      <c r="AM20" s="286">
        <f>'1-GBP'!AM20+'2b - USD - conv.'!AM20+'3b - EUR - conv.'!AM20</f>
        <v>0</v>
      </c>
      <c r="AN20" s="286">
        <f>'1-GBP'!AN20+'2b - USD - conv.'!AN20+'3b - EUR - conv.'!AN20</f>
        <v>0</v>
      </c>
      <c r="AO20" s="286">
        <f>'1-GBP'!AO20+'2b - USD - conv.'!AO20+'3b - EUR - conv.'!AO20</f>
        <v>0</v>
      </c>
      <c r="AP20" s="286">
        <f>'1-GBP'!AP20+'2b - USD - conv.'!AP20+'3b - EUR - conv.'!AP20</f>
        <v>0</v>
      </c>
    </row>
    <row r="21" spans="1:42" outlineLevel="1">
      <c r="A21" s="212"/>
      <c r="B21" s="201">
        <f>B20-COUNTIFS(C9:C20,"")</f>
        <v>3</v>
      </c>
      <c r="C21" s="201" t="s">
        <v>285</v>
      </c>
      <c r="D21" s="201"/>
      <c r="E21" s="201"/>
      <c r="F21" s="201"/>
      <c r="G21" s="201"/>
      <c r="H21" s="201"/>
      <c r="I21" s="201"/>
      <c r="J21" s="201"/>
      <c r="K21" s="201"/>
      <c r="L21" s="201"/>
      <c r="M21" s="280">
        <f>SUM(M9:M20)</f>
        <v>0</v>
      </c>
      <c r="N21" s="280">
        <f>SUM(N9:N20)</f>
        <v>0</v>
      </c>
      <c r="O21" s="280">
        <f t="shared" ref="O21:AP21" si="3">SUM(O9:O20)</f>
        <v>0</v>
      </c>
      <c r="P21" s="280">
        <f t="shared" si="3"/>
        <v>0</v>
      </c>
      <c r="Q21" s="280">
        <f t="shared" si="3"/>
        <v>0</v>
      </c>
      <c r="R21" s="280">
        <f t="shared" si="3"/>
        <v>0</v>
      </c>
      <c r="S21" s="280">
        <f t="shared" si="3"/>
        <v>0</v>
      </c>
      <c r="T21" s="280">
        <f t="shared" si="3"/>
        <v>0</v>
      </c>
      <c r="U21" s="280">
        <f t="shared" si="3"/>
        <v>0</v>
      </c>
      <c r="V21" s="280">
        <f t="shared" si="3"/>
        <v>0</v>
      </c>
      <c r="W21" s="280">
        <f t="shared" si="3"/>
        <v>0</v>
      </c>
      <c r="X21" s="280">
        <f t="shared" si="3"/>
        <v>0</v>
      </c>
      <c r="Y21" s="280">
        <f t="shared" si="3"/>
        <v>0</v>
      </c>
      <c r="Z21" s="280">
        <f t="shared" si="3"/>
        <v>0</v>
      </c>
      <c r="AA21" s="280">
        <f t="shared" si="3"/>
        <v>0</v>
      </c>
      <c r="AB21" s="280">
        <f t="shared" si="3"/>
        <v>0</v>
      </c>
      <c r="AC21" s="280">
        <f t="shared" si="3"/>
        <v>0</v>
      </c>
      <c r="AD21" s="280">
        <f t="shared" si="3"/>
        <v>0</v>
      </c>
      <c r="AE21" s="280">
        <f t="shared" si="3"/>
        <v>0</v>
      </c>
      <c r="AF21" s="280">
        <f t="shared" si="3"/>
        <v>0</v>
      </c>
      <c r="AG21" s="280">
        <f t="shared" si="3"/>
        <v>0</v>
      </c>
      <c r="AH21" s="280">
        <f t="shared" si="3"/>
        <v>0</v>
      </c>
      <c r="AI21" s="280">
        <f t="shared" si="3"/>
        <v>0</v>
      </c>
      <c r="AJ21" s="280">
        <f t="shared" si="3"/>
        <v>0</v>
      </c>
      <c r="AK21" s="280">
        <f t="shared" si="3"/>
        <v>0</v>
      </c>
      <c r="AL21" s="280">
        <f t="shared" si="3"/>
        <v>0</v>
      </c>
      <c r="AM21" s="280">
        <f t="shared" si="3"/>
        <v>0</v>
      </c>
      <c r="AN21" s="280">
        <f t="shared" si="3"/>
        <v>0</v>
      </c>
      <c r="AO21" s="280">
        <f t="shared" si="3"/>
        <v>0</v>
      </c>
      <c r="AP21" s="280">
        <f t="shared" si="3"/>
        <v>0</v>
      </c>
    </row>
    <row r="22" spans="1:42" outlineLevel="1">
      <c r="A22" s="211"/>
      <c r="B22"/>
      <c r="C22"/>
      <c r="D22"/>
      <c r="E22"/>
      <c r="F22"/>
      <c r="G22"/>
      <c r="H22"/>
      <c r="I22"/>
      <c r="J22"/>
      <c r="K22"/>
      <c r="L22"/>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row>
    <row r="23" spans="1:42" outlineLevel="1">
      <c r="A23" s="220" t="s">
        <v>216</v>
      </c>
      <c r="B23" s="220" t="s">
        <v>286</v>
      </c>
      <c r="C23" s="220" t="s">
        <v>284</v>
      </c>
      <c r="D23" s="220"/>
      <c r="E23" s="220"/>
      <c r="F23" s="220"/>
      <c r="G23" s="220"/>
      <c r="H23" s="220"/>
      <c r="I23" s="220"/>
      <c r="J23" s="220"/>
      <c r="K23" s="220"/>
      <c r="L23" s="220"/>
      <c r="M23" s="315"/>
      <c r="N23" s="315"/>
      <c r="O23" s="315"/>
      <c r="P23" s="315"/>
      <c r="Q23" s="315"/>
      <c r="R23" s="315"/>
      <c r="S23" s="315"/>
      <c r="T23" s="315"/>
      <c r="U23" s="315"/>
      <c r="V23" s="315"/>
      <c r="W23" s="315"/>
      <c r="X23" s="315"/>
      <c r="Y23" s="315"/>
      <c r="Z23" s="315"/>
      <c r="AA23" s="315"/>
      <c r="AB23" s="315"/>
      <c r="AC23" s="315"/>
      <c r="AD23" s="315"/>
      <c r="AE23" s="315"/>
      <c r="AF23" s="315"/>
      <c r="AG23" s="315"/>
      <c r="AH23" s="315"/>
      <c r="AI23" s="315"/>
      <c r="AJ23" s="315"/>
      <c r="AK23" s="315"/>
      <c r="AL23" s="315"/>
      <c r="AM23" s="315"/>
      <c r="AN23" s="315"/>
      <c r="AO23" s="315"/>
      <c r="AP23" s="315"/>
    </row>
    <row r="24" spans="1:42" outlineLevel="2">
      <c r="A24" s="211" t="str">
        <f>A6&amp;"."&amp;A23&amp;"."&amp;A7&amp;"."&amp;B24</f>
        <v>1.o.1.1</v>
      </c>
      <c r="B24">
        <v>1</v>
      </c>
      <c r="C24" t="str">
        <f>'1-GBP'!C24</f>
        <v>Fixed</v>
      </c>
      <c r="D24"/>
      <c r="E24"/>
      <c r="F24"/>
      <c r="G24"/>
      <c r="H24"/>
      <c r="I24"/>
      <c r="J24"/>
      <c r="K24"/>
      <c r="L24"/>
      <c r="M24" s="286">
        <f>'1-GBP'!M24+'2b - USD - conv.'!M24+'3b - EUR - conv.'!M24</f>
        <v>0</v>
      </c>
      <c r="N24" s="286">
        <f>'1-GBP'!N24+'2b - USD - conv.'!N24+'3b - EUR - conv.'!N24</f>
        <v>0</v>
      </c>
      <c r="O24" s="286">
        <f>'1-GBP'!O24+'2b - USD - conv.'!O24+'3b - EUR - conv.'!O24</f>
        <v>0</v>
      </c>
      <c r="P24" s="286">
        <f>'1-GBP'!P24+'2b - USD - conv.'!P24+'3b - EUR - conv.'!P24</f>
        <v>0</v>
      </c>
      <c r="Q24" s="286">
        <f>'1-GBP'!Q24+'2b - USD - conv.'!Q24+'3b - EUR - conv.'!Q24</f>
        <v>0</v>
      </c>
      <c r="R24" s="286">
        <f>'1-GBP'!R24+'2b - USD - conv.'!R24+'3b - EUR - conv.'!R24</f>
        <v>0</v>
      </c>
      <c r="S24" s="286">
        <f>'1-GBP'!S24+'2b - USD - conv.'!S24+'3b - EUR - conv.'!S24</f>
        <v>0</v>
      </c>
      <c r="T24" s="286">
        <f>'1-GBP'!T24+'2b - USD - conv.'!T24+'3b - EUR - conv.'!T24</f>
        <v>0</v>
      </c>
      <c r="U24" s="286">
        <f>'1-GBP'!U24+'2b - USD - conv.'!U24+'3b - EUR - conv.'!U24</f>
        <v>0</v>
      </c>
      <c r="V24" s="286">
        <f>'1-GBP'!V24+'2b - USD - conv.'!V24+'3b - EUR - conv.'!V24</f>
        <v>0</v>
      </c>
      <c r="W24" s="286">
        <f>'1-GBP'!W24+'2b - USD - conv.'!W24+'3b - EUR - conv.'!W24</f>
        <v>0</v>
      </c>
      <c r="X24" s="286">
        <f>'1-GBP'!X24+'2b - USD - conv.'!X24+'3b - EUR - conv.'!X24</f>
        <v>0</v>
      </c>
      <c r="Y24" s="286">
        <f>'1-GBP'!Y24+'2b - USD - conv.'!Y24+'3b - EUR - conv.'!Y24</f>
        <v>0</v>
      </c>
      <c r="Z24" s="286">
        <f>'1-GBP'!Z24+'2b - USD - conv.'!Z24+'3b - EUR - conv.'!Z24</f>
        <v>0</v>
      </c>
      <c r="AA24" s="286">
        <f>'1-GBP'!AA24+'2b - USD - conv.'!AA24+'3b - EUR - conv.'!AA24</f>
        <v>0</v>
      </c>
      <c r="AB24" s="286">
        <f>'1-GBP'!AB24+'2b - USD - conv.'!AB24+'3b - EUR - conv.'!AB24</f>
        <v>0</v>
      </c>
      <c r="AC24" s="286">
        <f>'1-GBP'!AC24+'2b - USD - conv.'!AC24+'3b - EUR - conv.'!AC24</f>
        <v>0</v>
      </c>
      <c r="AD24" s="286">
        <f>'1-GBP'!AD24+'2b - USD - conv.'!AD24+'3b - EUR - conv.'!AD24</f>
        <v>0</v>
      </c>
      <c r="AE24" s="286">
        <f>'1-GBP'!AE24+'2b - USD - conv.'!AE24+'3b - EUR - conv.'!AE24</f>
        <v>0</v>
      </c>
      <c r="AF24" s="286">
        <f>'1-GBP'!AF24+'2b - USD - conv.'!AF24+'3b - EUR - conv.'!AF24</f>
        <v>0</v>
      </c>
      <c r="AG24" s="286">
        <f>'1-GBP'!AG24+'2b - USD - conv.'!AG24+'3b - EUR - conv.'!AG24</f>
        <v>0</v>
      </c>
      <c r="AH24" s="286">
        <f>'1-GBP'!AH24+'2b - USD - conv.'!AH24+'3b - EUR - conv.'!AH24</f>
        <v>0</v>
      </c>
      <c r="AI24" s="286">
        <f>'1-GBP'!AI24+'2b - USD - conv.'!AI24+'3b - EUR - conv.'!AI24</f>
        <v>0</v>
      </c>
      <c r="AJ24" s="286">
        <f>'1-GBP'!AJ24+'2b - USD - conv.'!AJ24+'3b - EUR - conv.'!AJ24</f>
        <v>0</v>
      </c>
      <c r="AK24" s="286">
        <f>'1-GBP'!AK24+'2b - USD - conv.'!AK24+'3b - EUR - conv.'!AK24</f>
        <v>0</v>
      </c>
      <c r="AL24" s="286">
        <f>'1-GBP'!AL24+'2b - USD - conv.'!AL24+'3b - EUR - conv.'!AL24</f>
        <v>0</v>
      </c>
      <c r="AM24" s="286">
        <f>'1-GBP'!AM24+'2b - USD - conv.'!AM24+'3b - EUR - conv.'!AM24</f>
        <v>0</v>
      </c>
      <c r="AN24" s="286">
        <f>'1-GBP'!AN24+'2b - USD - conv.'!AN24+'3b - EUR - conv.'!AN24</f>
        <v>0</v>
      </c>
      <c r="AO24" s="286">
        <f>'1-GBP'!AO24+'2b - USD - conv.'!AO24+'3b - EUR - conv.'!AO24</f>
        <v>0</v>
      </c>
      <c r="AP24" s="286">
        <f>'1-GBP'!AP24+'2b - USD - conv.'!AP24+'3b - EUR - conv.'!AP24</f>
        <v>0</v>
      </c>
    </row>
    <row r="25" spans="1:42" outlineLevel="2">
      <c r="A25" s="211" t="str">
        <f>A6&amp;"."&amp;A23&amp;"."&amp;A7&amp;"."&amp;B25</f>
        <v>1.o.1.2</v>
      </c>
      <c r="B25">
        <v>2</v>
      </c>
      <c r="C25" t="str">
        <f>'1-GBP'!C25</f>
        <v>Variable</v>
      </c>
      <c r="D25"/>
      <c r="E25"/>
      <c r="F25"/>
      <c r="G25"/>
      <c r="H25"/>
      <c r="I25"/>
      <c r="J25"/>
      <c r="K25"/>
      <c r="L25"/>
      <c r="M25" s="286">
        <f>'1-GBP'!M25+'2b - USD - conv.'!M25+'3b - EUR - conv.'!M25</f>
        <v>0</v>
      </c>
      <c r="N25" s="286">
        <f>'1-GBP'!N25+'2b - USD - conv.'!N25+'3b - EUR - conv.'!N25</f>
        <v>0</v>
      </c>
      <c r="O25" s="286">
        <f>'1-GBP'!O25+'2b - USD - conv.'!O25+'3b - EUR - conv.'!O25</f>
        <v>0</v>
      </c>
      <c r="P25" s="286">
        <f>'1-GBP'!P25+'2b - USD - conv.'!P25+'3b - EUR - conv.'!P25</f>
        <v>0</v>
      </c>
      <c r="Q25" s="286">
        <f>'1-GBP'!Q25+'2b - USD - conv.'!Q25+'3b - EUR - conv.'!Q25</f>
        <v>0</v>
      </c>
      <c r="R25" s="286">
        <f>'1-GBP'!R25+'2b - USD - conv.'!R25+'3b - EUR - conv.'!R25</f>
        <v>0</v>
      </c>
      <c r="S25" s="286">
        <f>'1-GBP'!S25+'2b - USD - conv.'!S25+'3b - EUR - conv.'!S25</f>
        <v>0</v>
      </c>
      <c r="T25" s="286">
        <f>'1-GBP'!T25+'2b - USD - conv.'!T25+'3b - EUR - conv.'!T25</f>
        <v>0</v>
      </c>
      <c r="U25" s="286">
        <f>'1-GBP'!U25+'2b - USD - conv.'!U25+'3b - EUR - conv.'!U25</f>
        <v>0</v>
      </c>
      <c r="V25" s="286">
        <f>'1-GBP'!V25+'2b - USD - conv.'!V25+'3b - EUR - conv.'!V25</f>
        <v>0</v>
      </c>
      <c r="W25" s="286">
        <f>'1-GBP'!W25+'2b - USD - conv.'!W25+'3b - EUR - conv.'!W25</f>
        <v>0</v>
      </c>
      <c r="X25" s="286">
        <f>'1-GBP'!X25+'2b - USD - conv.'!X25+'3b - EUR - conv.'!X25</f>
        <v>0</v>
      </c>
      <c r="Y25" s="286">
        <f>'1-GBP'!Y25+'2b - USD - conv.'!Y25+'3b - EUR - conv.'!Y25</f>
        <v>0</v>
      </c>
      <c r="Z25" s="286">
        <f>'1-GBP'!Z25+'2b - USD - conv.'!Z25+'3b - EUR - conv.'!Z25</f>
        <v>0</v>
      </c>
      <c r="AA25" s="286">
        <f>'1-GBP'!AA25+'2b - USD - conv.'!AA25+'3b - EUR - conv.'!AA25</f>
        <v>0</v>
      </c>
      <c r="AB25" s="286">
        <f>'1-GBP'!AB25+'2b - USD - conv.'!AB25+'3b - EUR - conv.'!AB25</f>
        <v>0</v>
      </c>
      <c r="AC25" s="286">
        <f>'1-GBP'!AC25+'2b - USD - conv.'!AC25+'3b - EUR - conv.'!AC25</f>
        <v>0</v>
      </c>
      <c r="AD25" s="286">
        <f>'1-GBP'!AD25+'2b - USD - conv.'!AD25+'3b - EUR - conv.'!AD25</f>
        <v>0</v>
      </c>
      <c r="AE25" s="286">
        <f>'1-GBP'!AE25+'2b - USD - conv.'!AE25+'3b - EUR - conv.'!AE25</f>
        <v>0</v>
      </c>
      <c r="AF25" s="286">
        <f>'1-GBP'!AF25+'2b - USD - conv.'!AF25+'3b - EUR - conv.'!AF25</f>
        <v>0</v>
      </c>
      <c r="AG25" s="286">
        <f>'1-GBP'!AG25+'2b - USD - conv.'!AG25+'3b - EUR - conv.'!AG25</f>
        <v>0</v>
      </c>
      <c r="AH25" s="286">
        <f>'1-GBP'!AH25+'2b - USD - conv.'!AH25+'3b - EUR - conv.'!AH25</f>
        <v>0</v>
      </c>
      <c r="AI25" s="286">
        <f>'1-GBP'!AI25+'2b - USD - conv.'!AI25+'3b - EUR - conv.'!AI25</f>
        <v>0</v>
      </c>
      <c r="AJ25" s="286">
        <f>'1-GBP'!AJ25+'2b - USD - conv.'!AJ25+'3b - EUR - conv.'!AJ25</f>
        <v>0</v>
      </c>
      <c r="AK25" s="286">
        <f>'1-GBP'!AK25+'2b - USD - conv.'!AK25+'3b - EUR - conv.'!AK25</f>
        <v>0</v>
      </c>
      <c r="AL25" s="286">
        <f>'1-GBP'!AL25+'2b - USD - conv.'!AL25+'3b - EUR - conv.'!AL25</f>
        <v>0</v>
      </c>
      <c r="AM25" s="286">
        <f>'1-GBP'!AM25+'2b - USD - conv.'!AM25+'3b - EUR - conv.'!AM25</f>
        <v>0</v>
      </c>
      <c r="AN25" s="286">
        <f>'1-GBP'!AN25+'2b - USD - conv.'!AN25+'3b - EUR - conv.'!AN25</f>
        <v>0</v>
      </c>
      <c r="AO25" s="286">
        <f>'1-GBP'!AO25+'2b - USD - conv.'!AO25+'3b - EUR - conv.'!AO25</f>
        <v>0</v>
      </c>
      <c r="AP25" s="286">
        <f>'1-GBP'!AP25+'2b - USD - conv.'!AP25+'3b - EUR - conv.'!AP25</f>
        <v>0</v>
      </c>
    </row>
    <row r="26" spans="1:42" outlineLevel="2">
      <c r="A26" s="211" t="str">
        <f>A6&amp;"."&amp;A23&amp;"."&amp;A7&amp;"."&amp;B26</f>
        <v>1.o.1.3</v>
      </c>
      <c r="B26">
        <v>3</v>
      </c>
      <c r="C26" t="str">
        <f>'1-GBP'!C26</f>
        <v>Common Facilities - Fixed</v>
      </c>
      <c r="D26"/>
      <c r="E26"/>
      <c r="F26"/>
      <c r="G26"/>
      <c r="H26"/>
      <c r="I26"/>
      <c r="J26"/>
      <c r="K26"/>
      <c r="L26"/>
      <c r="M26" s="286">
        <f>'1-GBP'!M26+'2b - USD - conv.'!M26+'3b - EUR - conv.'!M26</f>
        <v>0</v>
      </c>
      <c r="N26" s="286">
        <f>'1-GBP'!N26+'2b - USD - conv.'!N26+'3b - EUR - conv.'!N26</f>
        <v>0</v>
      </c>
      <c r="O26" s="286">
        <f>'1-GBP'!O26+'2b - USD - conv.'!O26+'3b - EUR - conv.'!O26</f>
        <v>0</v>
      </c>
      <c r="P26" s="286">
        <f>'1-GBP'!P26+'2b - USD - conv.'!P26+'3b - EUR - conv.'!P26</f>
        <v>0</v>
      </c>
      <c r="Q26" s="286">
        <f>'1-GBP'!Q26+'2b - USD - conv.'!Q26+'3b - EUR - conv.'!Q26</f>
        <v>0</v>
      </c>
      <c r="R26" s="286">
        <f>'1-GBP'!R26+'2b - USD - conv.'!R26+'3b - EUR - conv.'!R26</f>
        <v>0</v>
      </c>
      <c r="S26" s="286">
        <f>'1-GBP'!S26+'2b - USD - conv.'!S26+'3b - EUR - conv.'!S26</f>
        <v>0</v>
      </c>
      <c r="T26" s="286">
        <f>'1-GBP'!T26+'2b - USD - conv.'!T26+'3b - EUR - conv.'!T26</f>
        <v>0</v>
      </c>
      <c r="U26" s="286">
        <f>'1-GBP'!U26+'2b - USD - conv.'!U26+'3b - EUR - conv.'!U26</f>
        <v>0</v>
      </c>
      <c r="V26" s="286">
        <f>'1-GBP'!V26+'2b - USD - conv.'!V26+'3b - EUR - conv.'!V26</f>
        <v>0</v>
      </c>
      <c r="W26" s="286">
        <f>'1-GBP'!W26+'2b - USD - conv.'!W26+'3b - EUR - conv.'!W26</f>
        <v>0</v>
      </c>
      <c r="X26" s="286">
        <f>'1-GBP'!X26+'2b - USD - conv.'!X26+'3b - EUR - conv.'!X26</f>
        <v>0</v>
      </c>
      <c r="Y26" s="286">
        <f>'1-GBP'!Y26+'2b - USD - conv.'!Y26+'3b - EUR - conv.'!Y26</f>
        <v>0</v>
      </c>
      <c r="Z26" s="286">
        <f>'1-GBP'!Z26+'2b - USD - conv.'!Z26+'3b - EUR - conv.'!Z26</f>
        <v>0</v>
      </c>
      <c r="AA26" s="286">
        <f>'1-GBP'!AA26+'2b - USD - conv.'!AA26+'3b - EUR - conv.'!AA26</f>
        <v>0</v>
      </c>
      <c r="AB26" s="286">
        <f>'1-GBP'!AB26+'2b - USD - conv.'!AB26+'3b - EUR - conv.'!AB26</f>
        <v>0</v>
      </c>
      <c r="AC26" s="286">
        <f>'1-GBP'!AC26+'2b - USD - conv.'!AC26+'3b - EUR - conv.'!AC26</f>
        <v>0</v>
      </c>
      <c r="AD26" s="286">
        <f>'1-GBP'!AD26+'2b - USD - conv.'!AD26+'3b - EUR - conv.'!AD26</f>
        <v>0</v>
      </c>
      <c r="AE26" s="286">
        <f>'1-GBP'!AE26+'2b - USD - conv.'!AE26+'3b - EUR - conv.'!AE26</f>
        <v>0</v>
      </c>
      <c r="AF26" s="286">
        <f>'1-GBP'!AF26+'2b - USD - conv.'!AF26+'3b - EUR - conv.'!AF26</f>
        <v>0</v>
      </c>
      <c r="AG26" s="286">
        <f>'1-GBP'!AG26+'2b - USD - conv.'!AG26+'3b - EUR - conv.'!AG26</f>
        <v>0</v>
      </c>
      <c r="AH26" s="286">
        <f>'1-GBP'!AH26+'2b - USD - conv.'!AH26+'3b - EUR - conv.'!AH26</f>
        <v>0</v>
      </c>
      <c r="AI26" s="286">
        <f>'1-GBP'!AI26+'2b - USD - conv.'!AI26+'3b - EUR - conv.'!AI26</f>
        <v>0</v>
      </c>
      <c r="AJ26" s="286">
        <f>'1-GBP'!AJ26+'2b - USD - conv.'!AJ26+'3b - EUR - conv.'!AJ26</f>
        <v>0</v>
      </c>
      <c r="AK26" s="286">
        <f>'1-GBP'!AK26+'2b - USD - conv.'!AK26+'3b - EUR - conv.'!AK26</f>
        <v>0</v>
      </c>
      <c r="AL26" s="286">
        <f>'1-GBP'!AL26+'2b - USD - conv.'!AL26+'3b - EUR - conv.'!AL26</f>
        <v>0</v>
      </c>
      <c r="AM26" s="286">
        <f>'1-GBP'!AM26+'2b - USD - conv.'!AM26+'3b - EUR - conv.'!AM26</f>
        <v>0</v>
      </c>
      <c r="AN26" s="286">
        <f>'1-GBP'!AN26+'2b - USD - conv.'!AN26+'3b - EUR - conv.'!AN26</f>
        <v>0</v>
      </c>
      <c r="AO26" s="286">
        <f>'1-GBP'!AO26+'2b - USD - conv.'!AO26+'3b - EUR - conv.'!AO26</f>
        <v>0</v>
      </c>
      <c r="AP26" s="286">
        <f>'1-GBP'!AP26+'2b - USD - conv.'!AP26+'3b - EUR - conv.'!AP26</f>
        <v>0</v>
      </c>
    </row>
    <row r="27" spans="1:42" outlineLevel="2">
      <c r="A27" s="211" t="str">
        <f>A6&amp;"."&amp;A23&amp;"."&amp;A7&amp;"."&amp;B27</f>
        <v>1.o.1.4</v>
      </c>
      <c r="B27">
        <v>4</v>
      </c>
      <c r="C27" t="str">
        <f>'1-GBP'!C27</f>
        <v>Common Facilities - Operating/Variable</v>
      </c>
      <c r="D27"/>
      <c r="E27"/>
      <c r="F27"/>
      <c r="G27"/>
      <c r="H27"/>
      <c r="I27"/>
      <c r="J27"/>
      <c r="K27"/>
      <c r="L27"/>
      <c r="M27" s="286">
        <f>'1-GBP'!M27+'2b - USD - conv.'!M27+'3b - EUR - conv.'!M27</f>
        <v>0</v>
      </c>
      <c r="N27" s="286">
        <f>'1-GBP'!N27+'2b - USD - conv.'!N27+'3b - EUR - conv.'!N27</f>
        <v>0</v>
      </c>
      <c r="O27" s="286">
        <f>'1-GBP'!O27+'2b - USD - conv.'!O27+'3b - EUR - conv.'!O27</f>
        <v>0</v>
      </c>
      <c r="P27" s="286">
        <f>'1-GBP'!P27+'2b - USD - conv.'!P27+'3b - EUR - conv.'!P27</f>
        <v>0</v>
      </c>
      <c r="Q27" s="286">
        <f>'1-GBP'!Q27+'2b - USD - conv.'!Q27+'3b - EUR - conv.'!Q27</f>
        <v>0</v>
      </c>
      <c r="R27" s="286">
        <f>'1-GBP'!R27+'2b - USD - conv.'!R27+'3b - EUR - conv.'!R27</f>
        <v>0</v>
      </c>
      <c r="S27" s="286">
        <f>'1-GBP'!S27+'2b - USD - conv.'!S27+'3b - EUR - conv.'!S27</f>
        <v>0</v>
      </c>
      <c r="T27" s="286">
        <f>'1-GBP'!T27+'2b - USD - conv.'!T27+'3b - EUR - conv.'!T27</f>
        <v>0</v>
      </c>
      <c r="U27" s="286">
        <f>'1-GBP'!U27+'2b - USD - conv.'!U27+'3b - EUR - conv.'!U27</f>
        <v>0</v>
      </c>
      <c r="V27" s="286">
        <f>'1-GBP'!V27+'2b - USD - conv.'!V27+'3b - EUR - conv.'!V27</f>
        <v>0</v>
      </c>
      <c r="W27" s="286">
        <f>'1-GBP'!W27+'2b - USD - conv.'!W27+'3b - EUR - conv.'!W27</f>
        <v>0</v>
      </c>
      <c r="X27" s="286">
        <f>'1-GBP'!X27+'2b - USD - conv.'!X27+'3b - EUR - conv.'!X27</f>
        <v>0</v>
      </c>
      <c r="Y27" s="286">
        <f>'1-GBP'!Y27+'2b - USD - conv.'!Y27+'3b - EUR - conv.'!Y27</f>
        <v>0</v>
      </c>
      <c r="Z27" s="286">
        <f>'1-GBP'!Z27+'2b - USD - conv.'!Z27+'3b - EUR - conv.'!Z27</f>
        <v>0</v>
      </c>
      <c r="AA27" s="286">
        <f>'1-GBP'!AA27+'2b - USD - conv.'!AA27+'3b - EUR - conv.'!AA27</f>
        <v>0</v>
      </c>
      <c r="AB27" s="286">
        <f>'1-GBP'!AB27+'2b - USD - conv.'!AB27+'3b - EUR - conv.'!AB27</f>
        <v>0</v>
      </c>
      <c r="AC27" s="286">
        <f>'1-GBP'!AC27+'2b - USD - conv.'!AC27+'3b - EUR - conv.'!AC27</f>
        <v>0</v>
      </c>
      <c r="AD27" s="286">
        <f>'1-GBP'!AD27+'2b - USD - conv.'!AD27+'3b - EUR - conv.'!AD27</f>
        <v>0</v>
      </c>
      <c r="AE27" s="286">
        <f>'1-GBP'!AE27+'2b - USD - conv.'!AE27+'3b - EUR - conv.'!AE27</f>
        <v>0</v>
      </c>
      <c r="AF27" s="286">
        <f>'1-GBP'!AF27+'2b - USD - conv.'!AF27+'3b - EUR - conv.'!AF27</f>
        <v>0</v>
      </c>
      <c r="AG27" s="286">
        <f>'1-GBP'!AG27+'2b - USD - conv.'!AG27+'3b - EUR - conv.'!AG27</f>
        <v>0</v>
      </c>
      <c r="AH27" s="286">
        <f>'1-GBP'!AH27+'2b - USD - conv.'!AH27+'3b - EUR - conv.'!AH27</f>
        <v>0</v>
      </c>
      <c r="AI27" s="286">
        <f>'1-GBP'!AI27+'2b - USD - conv.'!AI27+'3b - EUR - conv.'!AI27</f>
        <v>0</v>
      </c>
      <c r="AJ27" s="286">
        <f>'1-GBP'!AJ27+'2b - USD - conv.'!AJ27+'3b - EUR - conv.'!AJ27</f>
        <v>0</v>
      </c>
      <c r="AK27" s="286">
        <f>'1-GBP'!AK27+'2b - USD - conv.'!AK27+'3b - EUR - conv.'!AK27</f>
        <v>0</v>
      </c>
      <c r="AL27" s="286">
        <f>'1-GBP'!AL27+'2b - USD - conv.'!AL27+'3b - EUR - conv.'!AL27</f>
        <v>0</v>
      </c>
      <c r="AM27" s="286">
        <f>'1-GBP'!AM27+'2b - USD - conv.'!AM27+'3b - EUR - conv.'!AM27</f>
        <v>0</v>
      </c>
      <c r="AN27" s="286">
        <f>'1-GBP'!AN27+'2b - USD - conv.'!AN27+'3b - EUR - conv.'!AN27</f>
        <v>0</v>
      </c>
      <c r="AO27" s="286">
        <f>'1-GBP'!AO27+'2b - USD - conv.'!AO27+'3b - EUR - conv.'!AO27</f>
        <v>0</v>
      </c>
      <c r="AP27" s="286">
        <f>'1-GBP'!AP27+'2b - USD - conv.'!AP27+'3b - EUR - conv.'!AP27</f>
        <v>0</v>
      </c>
    </row>
    <row r="28" spans="1:42" outlineLevel="2">
      <c r="A28" s="211" t="str">
        <f>A6&amp;"."&amp;A23&amp;"."&amp;A7&amp;"."&amp;B28</f>
        <v>1.o.1.5</v>
      </c>
      <c r="B28">
        <v>5</v>
      </c>
      <c r="C28" t="str">
        <f>'1-GBP'!C28</f>
        <v/>
      </c>
      <c r="D28"/>
      <c r="E28"/>
      <c r="F28"/>
      <c r="G28"/>
      <c r="H28"/>
      <c r="I28"/>
      <c r="J28"/>
      <c r="K28"/>
      <c r="L28"/>
      <c r="M28" s="286">
        <f>'1-GBP'!M28+'2b - USD - conv.'!M28+'3b - EUR - conv.'!M28</f>
        <v>0</v>
      </c>
      <c r="N28" s="286">
        <f>'1-GBP'!N28+'2b - USD - conv.'!N28+'3b - EUR - conv.'!N28</f>
        <v>0</v>
      </c>
      <c r="O28" s="286">
        <f>'1-GBP'!O28+'2b - USD - conv.'!O28+'3b - EUR - conv.'!O28</f>
        <v>0</v>
      </c>
      <c r="P28" s="286">
        <f>'1-GBP'!P28+'2b - USD - conv.'!P28+'3b - EUR - conv.'!P28</f>
        <v>0</v>
      </c>
      <c r="Q28" s="286">
        <f>'1-GBP'!Q28+'2b - USD - conv.'!Q28+'3b - EUR - conv.'!Q28</f>
        <v>0</v>
      </c>
      <c r="R28" s="286">
        <f>'1-GBP'!R28+'2b - USD - conv.'!R28+'3b - EUR - conv.'!R28</f>
        <v>0</v>
      </c>
      <c r="S28" s="286">
        <f>'1-GBP'!S28+'2b - USD - conv.'!S28+'3b - EUR - conv.'!S28</f>
        <v>0</v>
      </c>
      <c r="T28" s="286">
        <f>'1-GBP'!T28+'2b - USD - conv.'!T28+'3b - EUR - conv.'!T28</f>
        <v>0</v>
      </c>
      <c r="U28" s="286">
        <f>'1-GBP'!U28+'2b - USD - conv.'!U28+'3b - EUR - conv.'!U28</f>
        <v>0</v>
      </c>
      <c r="V28" s="286">
        <f>'1-GBP'!V28+'2b - USD - conv.'!V28+'3b - EUR - conv.'!V28</f>
        <v>0</v>
      </c>
      <c r="W28" s="286">
        <f>'1-GBP'!W28+'2b - USD - conv.'!W28+'3b - EUR - conv.'!W28</f>
        <v>0</v>
      </c>
      <c r="X28" s="286">
        <f>'1-GBP'!X28+'2b - USD - conv.'!X28+'3b - EUR - conv.'!X28</f>
        <v>0</v>
      </c>
      <c r="Y28" s="286">
        <f>'1-GBP'!Y28+'2b - USD - conv.'!Y28+'3b - EUR - conv.'!Y28</f>
        <v>0</v>
      </c>
      <c r="Z28" s="286">
        <f>'1-GBP'!Z28+'2b - USD - conv.'!Z28+'3b - EUR - conv.'!Z28</f>
        <v>0</v>
      </c>
      <c r="AA28" s="286">
        <f>'1-GBP'!AA28+'2b - USD - conv.'!AA28+'3b - EUR - conv.'!AA28</f>
        <v>0</v>
      </c>
      <c r="AB28" s="286">
        <f>'1-GBP'!AB28+'2b - USD - conv.'!AB28+'3b - EUR - conv.'!AB28</f>
        <v>0</v>
      </c>
      <c r="AC28" s="286">
        <f>'1-GBP'!AC28+'2b - USD - conv.'!AC28+'3b - EUR - conv.'!AC28</f>
        <v>0</v>
      </c>
      <c r="AD28" s="286">
        <f>'1-GBP'!AD28+'2b - USD - conv.'!AD28+'3b - EUR - conv.'!AD28</f>
        <v>0</v>
      </c>
      <c r="AE28" s="286">
        <f>'1-GBP'!AE28+'2b - USD - conv.'!AE28+'3b - EUR - conv.'!AE28</f>
        <v>0</v>
      </c>
      <c r="AF28" s="286">
        <f>'1-GBP'!AF28+'2b - USD - conv.'!AF28+'3b - EUR - conv.'!AF28</f>
        <v>0</v>
      </c>
      <c r="AG28" s="286">
        <f>'1-GBP'!AG28+'2b - USD - conv.'!AG28+'3b - EUR - conv.'!AG28</f>
        <v>0</v>
      </c>
      <c r="AH28" s="286">
        <f>'1-GBP'!AH28+'2b - USD - conv.'!AH28+'3b - EUR - conv.'!AH28</f>
        <v>0</v>
      </c>
      <c r="AI28" s="286">
        <f>'1-GBP'!AI28+'2b - USD - conv.'!AI28+'3b - EUR - conv.'!AI28</f>
        <v>0</v>
      </c>
      <c r="AJ28" s="286">
        <f>'1-GBP'!AJ28+'2b - USD - conv.'!AJ28+'3b - EUR - conv.'!AJ28</f>
        <v>0</v>
      </c>
      <c r="AK28" s="286">
        <f>'1-GBP'!AK28+'2b - USD - conv.'!AK28+'3b - EUR - conv.'!AK28</f>
        <v>0</v>
      </c>
      <c r="AL28" s="286">
        <f>'1-GBP'!AL28+'2b - USD - conv.'!AL28+'3b - EUR - conv.'!AL28</f>
        <v>0</v>
      </c>
      <c r="AM28" s="286">
        <f>'1-GBP'!AM28+'2b - USD - conv.'!AM28+'3b - EUR - conv.'!AM28</f>
        <v>0</v>
      </c>
      <c r="AN28" s="286">
        <f>'1-GBP'!AN28+'2b - USD - conv.'!AN28+'3b - EUR - conv.'!AN28</f>
        <v>0</v>
      </c>
      <c r="AO28" s="286">
        <f>'1-GBP'!AO28+'2b - USD - conv.'!AO28+'3b - EUR - conv.'!AO28</f>
        <v>0</v>
      </c>
      <c r="AP28" s="286">
        <f>'1-GBP'!AP28+'2b - USD - conv.'!AP28+'3b - EUR - conv.'!AP28</f>
        <v>0</v>
      </c>
    </row>
    <row r="29" spans="1:42" outlineLevel="2">
      <c r="A29" s="211" t="str">
        <f>A6&amp;"."&amp;A23&amp;"."&amp;A7&amp;"."&amp;B29</f>
        <v>1.o.1.6</v>
      </c>
      <c r="B29">
        <v>6</v>
      </c>
      <c r="C29" t="str">
        <f>'1-GBP'!C29</f>
        <v/>
      </c>
      <c r="D29"/>
      <c r="E29"/>
      <c r="F29"/>
      <c r="G29"/>
      <c r="H29"/>
      <c r="I29"/>
      <c r="J29"/>
      <c r="K29"/>
      <c r="L29"/>
      <c r="M29" s="286">
        <f>'1-GBP'!M29+'2b - USD - conv.'!M29+'3b - EUR - conv.'!M29</f>
        <v>0</v>
      </c>
      <c r="N29" s="286">
        <f>'1-GBP'!N29+'2b - USD - conv.'!N29+'3b - EUR - conv.'!N29</f>
        <v>0</v>
      </c>
      <c r="O29" s="286">
        <f>'1-GBP'!O29+'2b - USD - conv.'!O29+'3b - EUR - conv.'!O29</f>
        <v>0</v>
      </c>
      <c r="P29" s="286">
        <f>'1-GBP'!P29+'2b - USD - conv.'!P29+'3b - EUR - conv.'!P29</f>
        <v>0</v>
      </c>
      <c r="Q29" s="286">
        <f>'1-GBP'!Q29+'2b - USD - conv.'!Q29+'3b - EUR - conv.'!Q29</f>
        <v>0</v>
      </c>
      <c r="R29" s="286">
        <f>'1-GBP'!R29+'2b - USD - conv.'!R29+'3b - EUR - conv.'!R29</f>
        <v>0</v>
      </c>
      <c r="S29" s="286">
        <f>'1-GBP'!S29+'2b - USD - conv.'!S29+'3b - EUR - conv.'!S29</f>
        <v>0</v>
      </c>
      <c r="T29" s="286">
        <f>'1-GBP'!T29+'2b - USD - conv.'!T29+'3b - EUR - conv.'!T29</f>
        <v>0</v>
      </c>
      <c r="U29" s="286">
        <f>'1-GBP'!U29+'2b - USD - conv.'!U29+'3b - EUR - conv.'!U29</f>
        <v>0</v>
      </c>
      <c r="V29" s="286">
        <f>'1-GBP'!V29+'2b - USD - conv.'!V29+'3b - EUR - conv.'!V29</f>
        <v>0</v>
      </c>
      <c r="W29" s="286">
        <f>'1-GBP'!W29+'2b - USD - conv.'!W29+'3b - EUR - conv.'!W29</f>
        <v>0</v>
      </c>
      <c r="X29" s="286">
        <f>'1-GBP'!X29+'2b - USD - conv.'!X29+'3b - EUR - conv.'!X29</f>
        <v>0</v>
      </c>
      <c r="Y29" s="286">
        <f>'1-GBP'!Y29+'2b - USD - conv.'!Y29+'3b - EUR - conv.'!Y29</f>
        <v>0</v>
      </c>
      <c r="Z29" s="286">
        <f>'1-GBP'!Z29+'2b - USD - conv.'!Z29+'3b - EUR - conv.'!Z29</f>
        <v>0</v>
      </c>
      <c r="AA29" s="286">
        <f>'1-GBP'!AA29+'2b - USD - conv.'!AA29+'3b - EUR - conv.'!AA29</f>
        <v>0</v>
      </c>
      <c r="AB29" s="286">
        <f>'1-GBP'!AB29+'2b - USD - conv.'!AB29+'3b - EUR - conv.'!AB29</f>
        <v>0</v>
      </c>
      <c r="AC29" s="286">
        <f>'1-GBP'!AC29+'2b - USD - conv.'!AC29+'3b - EUR - conv.'!AC29</f>
        <v>0</v>
      </c>
      <c r="AD29" s="286">
        <f>'1-GBP'!AD29+'2b - USD - conv.'!AD29+'3b - EUR - conv.'!AD29</f>
        <v>0</v>
      </c>
      <c r="AE29" s="286">
        <f>'1-GBP'!AE29+'2b - USD - conv.'!AE29+'3b - EUR - conv.'!AE29</f>
        <v>0</v>
      </c>
      <c r="AF29" s="286">
        <f>'1-GBP'!AF29+'2b - USD - conv.'!AF29+'3b - EUR - conv.'!AF29</f>
        <v>0</v>
      </c>
      <c r="AG29" s="286">
        <f>'1-GBP'!AG29+'2b - USD - conv.'!AG29+'3b - EUR - conv.'!AG29</f>
        <v>0</v>
      </c>
      <c r="AH29" s="286">
        <f>'1-GBP'!AH29+'2b - USD - conv.'!AH29+'3b - EUR - conv.'!AH29</f>
        <v>0</v>
      </c>
      <c r="AI29" s="286">
        <f>'1-GBP'!AI29+'2b - USD - conv.'!AI29+'3b - EUR - conv.'!AI29</f>
        <v>0</v>
      </c>
      <c r="AJ29" s="286">
        <f>'1-GBP'!AJ29+'2b - USD - conv.'!AJ29+'3b - EUR - conv.'!AJ29</f>
        <v>0</v>
      </c>
      <c r="AK29" s="286">
        <f>'1-GBP'!AK29+'2b - USD - conv.'!AK29+'3b - EUR - conv.'!AK29</f>
        <v>0</v>
      </c>
      <c r="AL29" s="286">
        <f>'1-GBP'!AL29+'2b - USD - conv.'!AL29+'3b - EUR - conv.'!AL29</f>
        <v>0</v>
      </c>
      <c r="AM29" s="286">
        <f>'1-GBP'!AM29+'2b - USD - conv.'!AM29+'3b - EUR - conv.'!AM29</f>
        <v>0</v>
      </c>
      <c r="AN29" s="286">
        <f>'1-GBP'!AN29+'2b - USD - conv.'!AN29+'3b - EUR - conv.'!AN29</f>
        <v>0</v>
      </c>
      <c r="AO29" s="286">
        <f>'1-GBP'!AO29+'2b - USD - conv.'!AO29+'3b - EUR - conv.'!AO29</f>
        <v>0</v>
      </c>
      <c r="AP29" s="286">
        <f>'1-GBP'!AP29+'2b - USD - conv.'!AP29+'3b - EUR - conv.'!AP29</f>
        <v>0</v>
      </c>
    </row>
    <row r="30" spans="1:42" outlineLevel="2">
      <c r="A30" s="211" t="str">
        <f>A6&amp;"."&amp;A23&amp;"."&amp;A7&amp;"."&amp;B30</f>
        <v>1.o.1.7</v>
      </c>
      <c r="B30">
        <v>7</v>
      </c>
      <c r="C30" t="str">
        <f>'1-GBP'!C30</f>
        <v/>
      </c>
      <c r="D30"/>
      <c r="E30"/>
      <c r="F30"/>
      <c r="G30"/>
      <c r="H30"/>
      <c r="I30"/>
      <c r="J30"/>
      <c r="K30"/>
      <c r="L30"/>
      <c r="M30" s="286">
        <f>'1-GBP'!M30+'2b - USD - conv.'!M30+'3b - EUR - conv.'!M30</f>
        <v>0</v>
      </c>
      <c r="N30" s="286">
        <f>'1-GBP'!N30+'2b - USD - conv.'!N30+'3b - EUR - conv.'!N30</f>
        <v>0</v>
      </c>
      <c r="O30" s="286">
        <f>'1-GBP'!O30+'2b - USD - conv.'!O30+'3b - EUR - conv.'!O30</f>
        <v>0</v>
      </c>
      <c r="P30" s="286">
        <f>'1-GBP'!P30+'2b - USD - conv.'!P30+'3b - EUR - conv.'!P30</f>
        <v>0</v>
      </c>
      <c r="Q30" s="286">
        <f>'1-GBP'!Q30+'2b - USD - conv.'!Q30+'3b - EUR - conv.'!Q30</f>
        <v>0</v>
      </c>
      <c r="R30" s="286">
        <f>'1-GBP'!R30+'2b - USD - conv.'!R30+'3b - EUR - conv.'!R30</f>
        <v>0</v>
      </c>
      <c r="S30" s="286">
        <f>'1-GBP'!S30+'2b - USD - conv.'!S30+'3b - EUR - conv.'!S30</f>
        <v>0</v>
      </c>
      <c r="T30" s="286">
        <f>'1-GBP'!T30+'2b - USD - conv.'!T30+'3b - EUR - conv.'!T30</f>
        <v>0</v>
      </c>
      <c r="U30" s="286">
        <f>'1-GBP'!U30+'2b - USD - conv.'!U30+'3b - EUR - conv.'!U30</f>
        <v>0</v>
      </c>
      <c r="V30" s="286">
        <f>'1-GBP'!V30+'2b - USD - conv.'!V30+'3b - EUR - conv.'!V30</f>
        <v>0</v>
      </c>
      <c r="W30" s="286">
        <f>'1-GBP'!W30+'2b - USD - conv.'!W30+'3b - EUR - conv.'!W30</f>
        <v>0</v>
      </c>
      <c r="X30" s="286">
        <f>'1-GBP'!X30+'2b - USD - conv.'!X30+'3b - EUR - conv.'!X30</f>
        <v>0</v>
      </c>
      <c r="Y30" s="286">
        <f>'1-GBP'!Y30+'2b - USD - conv.'!Y30+'3b - EUR - conv.'!Y30</f>
        <v>0</v>
      </c>
      <c r="Z30" s="286">
        <f>'1-GBP'!Z30+'2b - USD - conv.'!Z30+'3b - EUR - conv.'!Z30</f>
        <v>0</v>
      </c>
      <c r="AA30" s="286">
        <f>'1-GBP'!AA30+'2b - USD - conv.'!AA30+'3b - EUR - conv.'!AA30</f>
        <v>0</v>
      </c>
      <c r="AB30" s="286">
        <f>'1-GBP'!AB30+'2b - USD - conv.'!AB30+'3b - EUR - conv.'!AB30</f>
        <v>0</v>
      </c>
      <c r="AC30" s="286">
        <f>'1-GBP'!AC30+'2b - USD - conv.'!AC30+'3b - EUR - conv.'!AC30</f>
        <v>0</v>
      </c>
      <c r="AD30" s="286">
        <f>'1-GBP'!AD30+'2b - USD - conv.'!AD30+'3b - EUR - conv.'!AD30</f>
        <v>0</v>
      </c>
      <c r="AE30" s="286">
        <f>'1-GBP'!AE30+'2b - USD - conv.'!AE30+'3b - EUR - conv.'!AE30</f>
        <v>0</v>
      </c>
      <c r="AF30" s="286">
        <f>'1-GBP'!AF30+'2b - USD - conv.'!AF30+'3b - EUR - conv.'!AF30</f>
        <v>0</v>
      </c>
      <c r="AG30" s="286">
        <f>'1-GBP'!AG30+'2b - USD - conv.'!AG30+'3b - EUR - conv.'!AG30</f>
        <v>0</v>
      </c>
      <c r="AH30" s="286">
        <f>'1-GBP'!AH30+'2b - USD - conv.'!AH30+'3b - EUR - conv.'!AH30</f>
        <v>0</v>
      </c>
      <c r="AI30" s="286">
        <f>'1-GBP'!AI30+'2b - USD - conv.'!AI30+'3b - EUR - conv.'!AI30</f>
        <v>0</v>
      </c>
      <c r="AJ30" s="286">
        <f>'1-GBP'!AJ30+'2b - USD - conv.'!AJ30+'3b - EUR - conv.'!AJ30</f>
        <v>0</v>
      </c>
      <c r="AK30" s="286">
        <f>'1-GBP'!AK30+'2b - USD - conv.'!AK30+'3b - EUR - conv.'!AK30</f>
        <v>0</v>
      </c>
      <c r="AL30" s="286">
        <f>'1-GBP'!AL30+'2b - USD - conv.'!AL30+'3b - EUR - conv.'!AL30</f>
        <v>0</v>
      </c>
      <c r="AM30" s="286">
        <f>'1-GBP'!AM30+'2b - USD - conv.'!AM30+'3b - EUR - conv.'!AM30</f>
        <v>0</v>
      </c>
      <c r="AN30" s="286">
        <f>'1-GBP'!AN30+'2b - USD - conv.'!AN30+'3b - EUR - conv.'!AN30</f>
        <v>0</v>
      </c>
      <c r="AO30" s="286">
        <f>'1-GBP'!AO30+'2b - USD - conv.'!AO30+'3b - EUR - conv.'!AO30</f>
        <v>0</v>
      </c>
      <c r="AP30" s="286">
        <f>'1-GBP'!AP30+'2b - USD - conv.'!AP30+'3b - EUR - conv.'!AP30</f>
        <v>0</v>
      </c>
    </row>
    <row r="31" spans="1:42" outlineLevel="2">
      <c r="A31" s="211" t="str">
        <f>A6&amp;"."&amp;A23&amp;"."&amp;A7&amp;"."&amp;B31</f>
        <v>1.o.1.8</v>
      </c>
      <c r="B31">
        <v>8</v>
      </c>
      <c r="C31" t="str">
        <f>'1-GBP'!C31</f>
        <v/>
      </c>
      <c r="D31"/>
      <c r="E31"/>
      <c r="F31"/>
      <c r="G31"/>
      <c r="H31"/>
      <c r="I31"/>
      <c r="J31"/>
      <c r="K31"/>
      <c r="L31"/>
      <c r="M31" s="286">
        <f>'1-GBP'!M31+'2b - USD - conv.'!M31+'3b - EUR - conv.'!M31</f>
        <v>0</v>
      </c>
      <c r="N31" s="286">
        <f>'1-GBP'!N31+'2b - USD - conv.'!N31+'3b - EUR - conv.'!N31</f>
        <v>0</v>
      </c>
      <c r="O31" s="286">
        <f>'1-GBP'!O31+'2b - USD - conv.'!O31+'3b - EUR - conv.'!O31</f>
        <v>0</v>
      </c>
      <c r="P31" s="286">
        <f>'1-GBP'!P31+'2b - USD - conv.'!P31+'3b - EUR - conv.'!P31</f>
        <v>0</v>
      </c>
      <c r="Q31" s="286">
        <f>'1-GBP'!Q31+'2b - USD - conv.'!Q31+'3b - EUR - conv.'!Q31</f>
        <v>0</v>
      </c>
      <c r="R31" s="286">
        <f>'1-GBP'!R31+'2b - USD - conv.'!R31+'3b - EUR - conv.'!R31</f>
        <v>0</v>
      </c>
      <c r="S31" s="286">
        <f>'1-GBP'!S31+'2b - USD - conv.'!S31+'3b - EUR - conv.'!S31</f>
        <v>0</v>
      </c>
      <c r="T31" s="286">
        <f>'1-GBP'!T31+'2b - USD - conv.'!T31+'3b - EUR - conv.'!T31</f>
        <v>0</v>
      </c>
      <c r="U31" s="286">
        <f>'1-GBP'!U31+'2b - USD - conv.'!U31+'3b - EUR - conv.'!U31</f>
        <v>0</v>
      </c>
      <c r="V31" s="286">
        <f>'1-GBP'!V31+'2b - USD - conv.'!V31+'3b - EUR - conv.'!V31</f>
        <v>0</v>
      </c>
      <c r="W31" s="286">
        <f>'1-GBP'!W31+'2b - USD - conv.'!W31+'3b - EUR - conv.'!W31</f>
        <v>0</v>
      </c>
      <c r="X31" s="286">
        <f>'1-GBP'!X31+'2b - USD - conv.'!X31+'3b - EUR - conv.'!X31</f>
        <v>0</v>
      </c>
      <c r="Y31" s="286">
        <f>'1-GBP'!Y31+'2b - USD - conv.'!Y31+'3b - EUR - conv.'!Y31</f>
        <v>0</v>
      </c>
      <c r="Z31" s="286">
        <f>'1-GBP'!Z31+'2b - USD - conv.'!Z31+'3b - EUR - conv.'!Z31</f>
        <v>0</v>
      </c>
      <c r="AA31" s="286">
        <f>'1-GBP'!AA31+'2b - USD - conv.'!AA31+'3b - EUR - conv.'!AA31</f>
        <v>0</v>
      </c>
      <c r="AB31" s="286">
        <f>'1-GBP'!AB31+'2b - USD - conv.'!AB31+'3b - EUR - conv.'!AB31</f>
        <v>0</v>
      </c>
      <c r="AC31" s="286">
        <f>'1-GBP'!AC31+'2b - USD - conv.'!AC31+'3b - EUR - conv.'!AC31</f>
        <v>0</v>
      </c>
      <c r="AD31" s="286">
        <f>'1-GBP'!AD31+'2b - USD - conv.'!AD31+'3b - EUR - conv.'!AD31</f>
        <v>0</v>
      </c>
      <c r="AE31" s="286">
        <f>'1-GBP'!AE31+'2b - USD - conv.'!AE31+'3b - EUR - conv.'!AE31</f>
        <v>0</v>
      </c>
      <c r="AF31" s="286">
        <f>'1-GBP'!AF31+'2b - USD - conv.'!AF31+'3b - EUR - conv.'!AF31</f>
        <v>0</v>
      </c>
      <c r="AG31" s="286">
        <f>'1-GBP'!AG31+'2b - USD - conv.'!AG31+'3b - EUR - conv.'!AG31</f>
        <v>0</v>
      </c>
      <c r="AH31" s="286">
        <f>'1-GBP'!AH31+'2b - USD - conv.'!AH31+'3b - EUR - conv.'!AH31</f>
        <v>0</v>
      </c>
      <c r="AI31" s="286">
        <f>'1-GBP'!AI31+'2b - USD - conv.'!AI31+'3b - EUR - conv.'!AI31</f>
        <v>0</v>
      </c>
      <c r="AJ31" s="286">
        <f>'1-GBP'!AJ31+'2b - USD - conv.'!AJ31+'3b - EUR - conv.'!AJ31</f>
        <v>0</v>
      </c>
      <c r="AK31" s="286">
        <f>'1-GBP'!AK31+'2b - USD - conv.'!AK31+'3b - EUR - conv.'!AK31</f>
        <v>0</v>
      </c>
      <c r="AL31" s="286">
        <f>'1-GBP'!AL31+'2b - USD - conv.'!AL31+'3b - EUR - conv.'!AL31</f>
        <v>0</v>
      </c>
      <c r="AM31" s="286">
        <f>'1-GBP'!AM31+'2b - USD - conv.'!AM31+'3b - EUR - conv.'!AM31</f>
        <v>0</v>
      </c>
      <c r="AN31" s="286">
        <f>'1-GBP'!AN31+'2b - USD - conv.'!AN31+'3b - EUR - conv.'!AN31</f>
        <v>0</v>
      </c>
      <c r="AO31" s="286">
        <f>'1-GBP'!AO31+'2b - USD - conv.'!AO31+'3b - EUR - conv.'!AO31</f>
        <v>0</v>
      </c>
      <c r="AP31" s="286">
        <f>'1-GBP'!AP31+'2b - USD - conv.'!AP31+'3b - EUR - conv.'!AP31</f>
        <v>0</v>
      </c>
    </row>
    <row r="32" spans="1:42" outlineLevel="2">
      <c r="A32" s="211" t="str">
        <f>A6&amp;"."&amp;A23&amp;"."&amp;A7&amp;"."&amp;B32</f>
        <v>1.o.1.9</v>
      </c>
      <c r="B32">
        <v>9</v>
      </c>
      <c r="C32" t="str">
        <f>'1-GBP'!C32</f>
        <v/>
      </c>
      <c r="D32"/>
      <c r="E32"/>
      <c r="F32"/>
      <c r="G32"/>
      <c r="H32"/>
      <c r="I32"/>
      <c r="J32"/>
      <c r="K32"/>
      <c r="L32"/>
      <c r="M32" s="286">
        <f>'1-GBP'!M32+'2b - USD - conv.'!M32+'3b - EUR - conv.'!M32</f>
        <v>0</v>
      </c>
      <c r="N32" s="286">
        <f>'1-GBP'!N32+'2b - USD - conv.'!N32+'3b - EUR - conv.'!N32</f>
        <v>0</v>
      </c>
      <c r="O32" s="286">
        <f>'1-GBP'!O32+'2b - USD - conv.'!O32+'3b - EUR - conv.'!O32</f>
        <v>0</v>
      </c>
      <c r="P32" s="286">
        <f>'1-GBP'!P32+'2b - USD - conv.'!P32+'3b - EUR - conv.'!P32</f>
        <v>0</v>
      </c>
      <c r="Q32" s="286">
        <f>'1-GBP'!Q32+'2b - USD - conv.'!Q32+'3b - EUR - conv.'!Q32</f>
        <v>0</v>
      </c>
      <c r="R32" s="286">
        <f>'1-GBP'!R32+'2b - USD - conv.'!R32+'3b - EUR - conv.'!R32</f>
        <v>0</v>
      </c>
      <c r="S32" s="286">
        <f>'1-GBP'!S32+'2b - USD - conv.'!S32+'3b - EUR - conv.'!S32</f>
        <v>0</v>
      </c>
      <c r="T32" s="286">
        <f>'1-GBP'!T32+'2b - USD - conv.'!T32+'3b - EUR - conv.'!T32</f>
        <v>0</v>
      </c>
      <c r="U32" s="286">
        <f>'1-GBP'!U32+'2b - USD - conv.'!U32+'3b - EUR - conv.'!U32</f>
        <v>0</v>
      </c>
      <c r="V32" s="286">
        <f>'1-GBP'!V32+'2b - USD - conv.'!V32+'3b - EUR - conv.'!V32</f>
        <v>0</v>
      </c>
      <c r="W32" s="286">
        <f>'1-GBP'!W32+'2b - USD - conv.'!W32+'3b - EUR - conv.'!W32</f>
        <v>0</v>
      </c>
      <c r="X32" s="286">
        <f>'1-GBP'!X32+'2b - USD - conv.'!X32+'3b - EUR - conv.'!X32</f>
        <v>0</v>
      </c>
      <c r="Y32" s="286">
        <f>'1-GBP'!Y32+'2b - USD - conv.'!Y32+'3b - EUR - conv.'!Y32</f>
        <v>0</v>
      </c>
      <c r="Z32" s="286">
        <f>'1-GBP'!Z32+'2b - USD - conv.'!Z32+'3b - EUR - conv.'!Z32</f>
        <v>0</v>
      </c>
      <c r="AA32" s="286">
        <f>'1-GBP'!AA32+'2b - USD - conv.'!AA32+'3b - EUR - conv.'!AA32</f>
        <v>0</v>
      </c>
      <c r="AB32" s="286">
        <f>'1-GBP'!AB32+'2b - USD - conv.'!AB32+'3b - EUR - conv.'!AB32</f>
        <v>0</v>
      </c>
      <c r="AC32" s="286">
        <f>'1-GBP'!AC32+'2b - USD - conv.'!AC32+'3b - EUR - conv.'!AC32</f>
        <v>0</v>
      </c>
      <c r="AD32" s="286">
        <f>'1-GBP'!AD32+'2b - USD - conv.'!AD32+'3b - EUR - conv.'!AD32</f>
        <v>0</v>
      </c>
      <c r="AE32" s="286">
        <f>'1-GBP'!AE32+'2b - USD - conv.'!AE32+'3b - EUR - conv.'!AE32</f>
        <v>0</v>
      </c>
      <c r="AF32" s="286">
        <f>'1-GBP'!AF32+'2b - USD - conv.'!AF32+'3b - EUR - conv.'!AF32</f>
        <v>0</v>
      </c>
      <c r="AG32" s="286">
        <f>'1-GBP'!AG32+'2b - USD - conv.'!AG32+'3b - EUR - conv.'!AG32</f>
        <v>0</v>
      </c>
      <c r="AH32" s="286">
        <f>'1-GBP'!AH32+'2b - USD - conv.'!AH32+'3b - EUR - conv.'!AH32</f>
        <v>0</v>
      </c>
      <c r="AI32" s="286">
        <f>'1-GBP'!AI32+'2b - USD - conv.'!AI32+'3b - EUR - conv.'!AI32</f>
        <v>0</v>
      </c>
      <c r="AJ32" s="286">
        <f>'1-GBP'!AJ32+'2b - USD - conv.'!AJ32+'3b - EUR - conv.'!AJ32</f>
        <v>0</v>
      </c>
      <c r="AK32" s="286">
        <f>'1-GBP'!AK32+'2b - USD - conv.'!AK32+'3b - EUR - conv.'!AK32</f>
        <v>0</v>
      </c>
      <c r="AL32" s="286">
        <f>'1-GBP'!AL32+'2b - USD - conv.'!AL32+'3b - EUR - conv.'!AL32</f>
        <v>0</v>
      </c>
      <c r="AM32" s="286">
        <f>'1-GBP'!AM32+'2b - USD - conv.'!AM32+'3b - EUR - conv.'!AM32</f>
        <v>0</v>
      </c>
      <c r="AN32" s="286">
        <f>'1-GBP'!AN32+'2b - USD - conv.'!AN32+'3b - EUR - conv.'!AN32</f>
        <v>0</v>
      </c>
      <c r="AO32" s="286">
        <f>'1-GBP'!AO32+'2b - USD - conv.'!AO32+'3b - EUR - conv.'!AO32</f>
        <v>0</v>
      </c>
      <c r="AP32" s="286">
        <f>'1-GBP'!AP32+'2b - USD - conv.'!AP32+'3b - EUR - conv.'!AP32</f>
        <v>0</v>
      </c>
    </row>
    <row r="33" spans="1:42" outlineLevel="2">
      <c r="A33" s="211" t="str">
        <f>A6&amp;"."&amp;A23&amp;"."&amp;A7&amp;"."&amp;B33</f>
        <v>1.o.1.10</v>
      </c>
      <c r="B33">
        <v>10</v>
      </c>
      <c r="C33" t="str">
        <f>'1-GBP'!C33</f>
        <v/>
      </c>
      <c r="D33"/>
      <c r="E33"/>
      <c r="F33"/>
      <c r="G33"/>
      <c r="H33"/>
      <c r="I33"/>
      <c r="J33"/>
      <c r="K33"/>
      <c r="L33"/>
      <c r="M33" s="286">
        <f>'1-GBP'!M33+'2b - USD - conv.'!M33+'3b - EUR - conv.'!M33</f>
        <v>0</v>
      </c>
      <c r="N33" s="286">
        <f>'1-GBP'!N33+'2b - USD - conv.'!N33+'3b - EUR - conv.'!N33</f>
        <v>0</v>
      </c>
      <c r="O33" s="286">
        <f>'1-GBP'!O33+'2b - USD - conv.'!O33+'3b - EUR - conv.'!O33</f>
        <v>0</v>
      </c>
      <c r="P33" s="286">
        <f>'1-GBP'!P33+'2b - USD - conv.'!P33+'3b - EUR - conv.'!P33</f>
        <v>0</v>
      </c>
      <c r="Q33" s="286">
        <f>'1-GBP'!Q33+'2b - USD - conv.'!Q33+'3b - EUR - conv.'!Q33</f>
        <v>0</v>
      </c>
      <c r="R33" s="286">
        <f>'1-GBP'!R33+'2b - USD - conv.'!R33+'3b - EUR - conv.'!R33</f>
        <v>0</v>
      </c>
      <c r="S33" s="286">
        <f>'1-GBP'!S33+'2b - USD - conv.'!S33+'3b - EUR - conv.'!S33</f>
        <v>0</v>
      </c>
      <c r="T33" s="286">
        <f>'1-GBP'!T33+'2b - USD - conv.'!T33+'3b - EUR - conv.'!T33</f>
        <v>0</v>
      </c>
      <c r="U33" s="286">
        <f>'1-GBP'!U33+'2b - USD - conv.'!U33+'3b - EUR - conv.'!U33</f>
        <v>0</v>
      </c>
      <c r="V33" s="286">
        <f>'1-GBP'!V33+'2b - USD - conv.'!V33+'3b - EUR - conv.'!V33</f>
        <v>0</v>
      </c>
      <c r="W33" s="286">
        <f>'1-GBP'!W33+'2b - USD - conv.'!W33+'3b - EUR - conv.'!W33</f>
        <v>0</v>
      </c>
      <c r="X33" s="286">
        <f>'1-GBP'!X33+'2b - USD - conv.'!X33+'3b - EUR - conv.'!X33</f>
        <v>0</v>
      </c>
      <c r="Y33" s="286">
        <f>'1-GBP'!Y33+'2b - USD - conv.'!Y33+'3b - EUR - conv.'!Y33</f>
        <v>0</v>
      </c>
      <c r="Z33" s="286">
        <f>'1-GBP'!Z33+'2b - USD - conv.'!Z33+'3b - EUR - conv.'!Z33</f>
        <v>0</v>
      </c>
      <c r="AA33" s="286">
        <f>'1-GBP'!AA33+'2b - USD - conv.'!AA33+'3b - EUR - conv.'!AA33</f>
        <v>0</v>
      </c>
      <c r="AB33" s="286">
        <f>'1-GBP'!AB33+'2b - USD - conv.'!AB33+'3b - EUR - conv.'!AB33</f>
        <v>0</v>
      </c>
      <c r="AC33" s="286">
        <f>'1-GBP'!AC33+'2b - USD - conv.'!AC33+'3b - EUR - conv.'!AC33</f>
        <v>0</v>
      </c>
      <c r="AD33" s="286">
        <f>'1-GBP'!AD33+'2b - USD - conv.'!AD33+'3b - EUR - conv.'!AD33</f>
        <v>0</v>
      </c>
      <c r="AE33" s="286">
        <f>'1-GBP'!AE33+'2b - USD - conv.'!AE33+'3b - EUR - conv.'!AE33</f>
        <v>0</v>
      </c>
      <c r="AF33" s="286">
        <f>'1-GBP'!AF33+'2b - USD - conv.'!AF33+'3b - EUR - conv.'!AF33</f>
        <v>0</v>
      </c>
      <c r="AG33" s="286">
        <f>'1-GBP'!AG33+'2b - USD - conv.'!AG33+'3b - EUR - conv.'!AG33</f>
        <v>0</v>
      </c>
      <c r="AH33" s="286">
        <f>'1-GBP'!AH33+'2b - USD - conv.'!AH33+'3b - EUR - conv.'!AH33</f>
        <v>0</v>
      </c>
      <c r="AI33" s="286">
        <f>'1-GBP'!AI33+'2b - USD - conv.'!AI33+'3b - EUR - conv.'!AI33</f>
        <v>0</v>
      </c>
      <c r="AJ33" s="286">
        <f>'1-GBP'!AJ33+'2b - USD - conv.'!AJ33+'3b - EUR - conv.'!AJ33</f>
        <v>0</v>
      </c>
      <c r="AK33" s="286">
        <f>'1-GBP'!AK33+'2b - USD - conv.'!AK33+'3b - EUR - conv.'!AK33</f>
        <v>0</v>
      </c>
      <c r="AL33" s="286">
        <f>'1-GBP'!AL33+'2b - USD - conv.'!AL33+'3b - EUR - conv.'!AL33</f>
        <v>0</v>
      </c>
      <c r="AM33" s="286">
        <f>'1-GBP'!AM33+'2b - USD - conv.'!AM33+'3b - EUR - conv.'!AM33</f>
        <v>0</v>
      </c>
      <c r="AN33" s="286">
        <f>'1-GBP'!AN33+'2b - USD - conv.'!AN33+'3b - EUR - conv.'!AN33</f>
        <v>0</v>
      </c>
      <c r="AO33" s="286">
        <f>'1-GBP'!AO33+'2b - USD - conv.'!AO33+'3b - EUR - conv.'!AO33</f>
        <v>0</v>
      </c>
      <c r="AP33" s="286">
        <f>'1-GBP'!AP33+'2b - USD - conv.'!AP33+'3b - EUR - conv.'!AP33</f>
        <v>0</v>
      </c>
    </row>
    <row r="34" spans="1:42" outlineLevel="2">
      <c r="A34" s="211" t="str">
        <f>A6&amp;"."&amp;A23&amp;"."&amp;A7&amp;"."&amp;B34</f>
        <v>1.o.1.11</v>
      </c>
      <c r="B34">
        <v>11</v>
      </c>
      <c r="C34" t="str">
        <f>'1-GBP'!C34</f>
        <v/>
      </c>
      <c r="D34"/>
      <c r="E34"/>
      <c r="F34"/>
      <c r="G34"/>
      <c r="H34"/>
      <c r="I34"/>
      <c r="J34"/>
      <c r="K34"/>
      <c r="L34"/>
      <c r="M34" s="286">
        <f>'1-GBP'!M34+'2b - USD - conv.'!M34+'3b - EUR - conv.'!M34</f>
        <v>0</v>
      </c>
      <c r="N34" s="286">
        <f>'1-GBP'!N34+'2b - USD - conv.'!N34+'3b - EUR - conv.'!N34</f>
        <v>0</v>
      </c>
      <c r="O34" s="286">
        <f>'1-GBP'!O34+'2b - USD - conv.'!O34+'3b - EUR - conv.'!O34</f>
        <v>0</v>
      </c>
      <c r="P34" s="286">
        <f>'1-GBP'!P34+'2b - USD - conv.'!P34+'3b - EUR - conv.'!P34</f>
        <v>0</v>
      </c>
      <c r="Q34" s="286">
        <f>'1-GBP'!Q34+'2b - USD - conv.'!Q34+'3b - EUR - conv.'!Q34</f>
        <v>0</v>
      </c>
      <c r="R34" s="286">
        <f>'1-GBP'!R34+'2b - USD - conv.'!R34+'3b - EUR - conv.'!R34</f>
        <v>0</v>
      </c>
      <c r="S34" s="286">
        <f>'1-GBP'!S34+'2b - USD - conv.'!S34+'3b - EUR - conv.'!S34</f>
        <v>0</v>
      </c>
      <c r="T34" s="286">
        <f>'1-GBP'!T34+'2b - USD - conv.'!T34+'3b - EUR - conv.'!T34</f>
        <v>0</v>
      </c>
      <c r="U34" s="286">
        <f>'1-GBP'!U34+'2b - USD - conv.'!U34+'3b - EUR - conv.'!U34</f>
        <v>0</v>
      </c>
      <c r="V34" s="286">
        <f>'1-GBP'!V34+'2b - USD - conv.'!V34+'3b - EUR - conv.'!V34</f>
        <v>0</v>
      </c>
      <c r="W34" s="286">
        <f>'1-GBP'!W34+'2b - USD - conv.'!W34+'3b - EUR - conv.'!W34</f>
        <v>0</v>
      </c>
      <c r="X34" s="286">
        <f>'1-GBP'!X34+'2b - USD - conv.'!X34+'3b - EUR - conv.'!X34</f>
        <v>0</v>
      </c>
      <c r="Y34" s="286">
        <f>'1-GBP'!Y34+'2b - USD - conv.'!Y34+'3b - EUR - conv.'!Y34</f>
        <v>0</v>
      </c>
      <c r="Z34" s="286">
        <f>'1-GBP'!Z34+'2b - USD - conv.'!Z34+'3b - EUR - conv.'!Z34</f>
        <v>0</v>
      </c>
      <c r="AA34" s="286">
        <f>'1-GBP'!AA34+'2b - USD - conv.'!AA34+'3b - EUR - conv.'!AA34</f>
        <v>0</v>
      </c>
      <c r="AB34" s="286">
        <f>'1-GBP'!AB34+'2b - USD - conv.'!AB34+'3b - EUR - conv.'!AB34</f>
        <v>0</v>
      </c>
      <c r="AC34" s="286">
        <f>'1-GBP'!AC34+'2b - USD - conv.'!AC34+'3b - EUR - conv.'!AC34</f>
        <v>0</v>
      </c>
      <c r="AD34" s="286">
        <f>'1-GBP'!AD34+'2b - USD - conv.'!AD34+'3b - EUR - conv.'!AD34</f>
        <v>0</v>
      </c>
      <c r="AE34" s="286">
        <f>'1-GBP'!AE34+'2b - USD - conv.'!AE34+'3b - EUR - conv.'!AE34</f>
        <v>0</v>
      </c>
      <c r="AF34" s="286">
        <f>'1-GBP'!AF34+'2b - USD - conv.'!AF34+'3b - EUR - conv.'!AF34</f>
        <v>0</v>
      </c>
      <c r="AG34" s="286">
        <f>'1-GBP'!AG34+'2b - USD - conv.'!AG34+'3b - EUR - conv.'!AG34</f>
        <v>0</v>
      </c>
      <c r="AH34" s="286">
        <f>'1-GBP'!AH34+'2b - USD - conv.'!AH34+'3b - EUR - conv.'!AH34</f>
        <v>0</v>
      </c>
      <c r="AI34" s="286">
        <f>'1-GBP'!AI34+'2b - USD - conv.'!AI34+'3b - EUR - conv.'!AI34</f>
        <v>0</v>
      </c>
      <c r="AJ34" s="286">
        <f>'1-GBP'!AJ34+'2b - USD - conv.'!AJ34+'3b - EUR - conv.'!AJ34</f>
        <v>0</v>
      </c>
      <c r="AK34" s="286">
        <f>'1-GBP'!AK34+'2b - USD - conv.'!AK34+'3b - EUR - conv.'!AK34</f>
        <v>0</v>
      </c>
      <c r="AL34" s="286">
        <f>'1-GBP'!AL34+'2b - USD - conv.'!AL34+'3b - EUR - conv.'!AL34</f>
        <v>0</v>
      </c>
      <c r="AM34" s="286">
        <f>'1-GBP'!AM34+'2b - USD - conv.'!AM34+'3b - EUR - conv.'!AM34</f>
        <v>0</v>
      </c>
      <c r="AN34" s="286">
        <f>'1-GBP'!AN34+'2b - USD - conv.'!AN34+'3b - EUR - conv.'!AN34</f>
        <v>0</v>
      </c>
      <c r="AO34" s="286">
        <f>'1-GBP'!AO34+'2b - USD - conv.'!AO34+'3b - EUR - conv.'!AO34</f>
        <v>0</v>
      </c>
      <c r="AP34" s="286">
        <f>'1-GBP'!AP34+'2b - USD - conv.'!AP34+'3b - EUR - conv.'!AP34</f>
        <v>0</v>
      </c>
    </row>
    <row r="35" spans="1:42" outlineLevel="2">
      <c r="A35" s="211" t="str">
        <f>A6&amp;"."&amp;A23&amp;"."&amp;A7&amp;"."&amp;B35</f>
        <v>1.o.1.12</v>
      </c>
      <c r="B35">
        <v>12</v>
      </c>
      <c r="C35" t="str">
        <f>'1-GBP'!C35</f>
        <v/>
      </c>
      <c r="D35"/>
      <c r="E35"/>
      <c r="F35"/>
      <c r="G35"/>
      <c r="H35"/>
      <c r="I35"/>
      <c r="J35"/>
      <c r="K35"/>
      <c r="L35"/>
      <c r="M35" s="286">
        <f>'1-GBP'!M35+'2b - USD - conv.'!M35+'3b - EUR - conv.'!M35</f>
        <v>0</v>
      </c>
      <c r="N35" s="286">
        <f>'1-GBP'!N35+'2b - USD - conv.'!N35+'3b - EUR - conv.'!N35</f>
        <v>0</v>
      </c>
      <c r="O35" s="286">
        <f>'1-GBP'!O35+'2b - USD - conv.'!O35+'3b - EUR - conv.'!O35</f>
        <v>0</v>
      </c>
      <c r="P35" s="286">
        <f>'1-GBP'!P35+'2b - USD - conv.'!P35+'3b - EUR - conv.'!P35</f>
        <v>0</v>
      </c>
      <c r="Q35" s="286">
        <f>'1-GBP'!Q35+'2b - USD - conv.'!Q35+'3b - EUR - conv.'!Q35</f>
        <v>0</v>
      </c>
      <c r="R35" s="286">
        <f>'1-GBP'!R35+'2b - USD - conv.'!R35+'3b - EUR - conv.'!R35</f>
        <v>0</v>
      </c>
      <c r="S35" s="286">
        <f>'1-GBP'!S35+'2b - USD - conv.'!S35+'3b - EUR - conv.'!S35</f>
        <v>0</v>
      </c>
      <c r="T35" s="286">
        <f>'1-GBP'!T35+'2b - USD - conv.'!T35+'3b - EUR - conv.'!T35</f>
        <v>0</v>
      </c>
      <c r="U35" s="286">
        <f>'1-GBP'!U35+'2b - USD - conv.'!U35+'3b - EUR - conv.'!U35</f>
        <v>0</v>
      </c>
      <c r="V35" s="286">
        <f>'1-GBP'!V35+'2b - USD - conv.'!V35+'3b - EUR - conv.'!V35</f>
        <v>0</v>
      </c>
      <c r="W35" s="286">
        <f>'1-GBP'!W35+'2b - USD - conv.'!W35+'3b - EUR - conv.'!W35</f>
        <v>0</v>
      </c>
      <c r="X35" s="286">
        <f>'1-GBP'!X35+'2b - USD - conv.'!X35+'3b - EUR - conv.'!X35</f>
        <v>0</v>
      </c>
      <c r="Y35" s="286">
        <f>'1-GBP'!Y35+'2b - USD - conv.'!Y35+'3b - EUR - conv.'!Y35</f>
        <v>0</v>
      </c>
      <c r="Z35" s="286">
        <f>'1-GBP'!Z35+'2b - USD - conv.'!Z35+'3b - EUR - conv.'!Z35</f>
        <v>0</v>
      </c>
      <c r="AA35" s="286">
        <f>'1-GBP'!AA35+'2b - USD - conv.'!AA35+'3b - EUR - conv.'!AA35</f>
        <v>0</v>
      </c>
      <c r="AB35" s="286">
        <f>'1-GBP'!AB35+'2b - USD - conv.'!AB35+'3b - EUR - conv.'!AB35</f>
        <v>0</v>
      </c>
      <c r="AC35" s="286">
        <f>'1-GBP'!AC35+'2b - USD - conv.'!AC35+'3b - EUR - conv.'!AC35</f>
        <v>0</v>
      </c>
      <c r="AD35" s="286">
        <f>'1-GBP'!AD35+'2b - USD - conv.'!AD35+'3b - EUR - conv.'!AD35</f>
        <v>0</v>
      </c>
      <c r="AE35" s="286">
        <f>'1-GBP'!AE35+'2b - USD - conv.'!AE35+'3b - EUR - conv.'!AE35</f>
        <v>0</v>
      </c>
      <c r="AF35" s="286">
        <f>'1-GBP'!AF35+'2b - USD - conv.'!AF35+'3b - EUR - conv.'!AF35</f>
        <v>0</v>
      </c>
      <c r="AG35" s="286">
        <f>'1-GBP'!AG35+'2b - USD - conv.'!AG35+'3b - EUR - conv.'!AG35</f>
        <v>0</v>
      </c>
      <c r="AH35" s="286">
        <f>'1-GBP'!AH35+'2b - USD - conv.'!AH35+'3b - EUR - conv.'!AH35</f>
        <v>0</v>
      </c>
      <c r="AI35" s="286">
        <f>'1-GBP'!AI35+'2b - USD - conv.'!AI35+'3b - EUR - conv.'!AI35</f>
        <v>0</v>
      </c>
      <c r="AJ35" s="286">
        <f>'1-GBP'!AJ35+'2b - USD - conv.'!AJ35+'3b - EUR - conv.'!AJ35</f>
        <v>0</v>
      </c>
      <c r="AK35" s="286">
        <f>'1-GBP'!AK35+'2b - USD - conv.'!AK35+'3b - EUR - conv.'!AK35</f>
        <v>0</v>
      </c>
      <c r="AL35" s="286">
        <f>'1-GBP'!AL35+'2b - USD - conv.'!AL35+'3b - EUR - conv.'!AL35</f>
        <v>0</v>
      </c>
      <c r="AM35" s="286">
        <f>'1-GBP'!AM35+'2b - USD - conv.'!AM35+'3b - EUR - conv.'!AM35</f>
        <v>0</v>
      </c>
      <c r="AN35" s="286">
        <f>'1-GBP'!AN35+'2b - USD - conv.'!AN35+'3b - EUR - conv.'!AN35</f>
        <v>0</v>
      </c>
      <c r="AO35" s="286">
        <f>'1-GBP'!AO35+'2b - USD - conv.'!AO35+'3b - EUR - conv.'!AO35</f>
        <v>0</v>
      </c>
      <c r="AP35" s="286">
        <f>'1-GBP'!AP35+'2b - USD - conv.'!AP35+'3b - EUR - conv.'!AP35</f>
        <v>0</v>
      </c>
    </row>
    <row r="36" spans="1:42" outlineLevel="1">
      <c r="A36" s="212"/>
      <c r="B36" s="201">
        <f>B35-COUNTIFS(C24:C35,"")</f>
        <v>4</v>
      </c>
      <c r="C36" s="201" t="s">
        <v>285</v>
      </c>
      <c r="D36" s="201"/>
      <c r="E36" s="201"/>
      <c r="F36" s="201"/>
      <c r="G36" s="201"/>
      <c r="H36" s="201"/>
      <c r="I36" s="201"/>
      <c r="J36" s="201"/>
      <c r="K36" s="201"/>
      <c r="L36" s="201"/>
      <c r="M36" s="280">
        <f>SUM(M24:M35)</f>
        <v>0</v>
      </c>
      <c r="N36" s="280">
        <f>SUM(N24:N35)</f>
        <v>0</v>
      </c>
      <c r="O36" s="280">
        <f t="shared" ref="O36:AP36" si="4">SUM(O24:O35)</f>
        <v>0</v>
      </c>
      <c r="P36" s="280">
        <f t="shared" si="4"/>
        <v>0</v>
      </c>
      <c r="Q36" s="280">
        <f t="shared" si="4"/>
        <v>0</v>
      </c>
      <c r="R36" s="280">
        <f t="shared" si="4"/>
        <v>0</v>
      </c>
      <c r="S36" s="280">
        <f t="shared" si="4"/>
        <v>0</v>
      </c>
      <c r="T36" s="280">
        <f t="shared" si="4"/>
        <v>0</v>
      </c>
      <c r="U36" s="280">
        <f t="shared" si="4"/>
        <v>0</v>
      </c>
      <c r="V36" s="280">
        <f t="shared" si="4"/>
        <v>0</v>
      </c>
      <c r="W36" s="280">
        <f t="shared" si="4"/>
        <v>0</v>
      </c>
      <c r="X36" s="280">
        <f t="shared" si="4"/>
        <v>0</v>
      </c>
      <c r="Y36" s="280">
        <f t="shared" si="4"/>
        <v>0</v>
      </c>
      <c r="Z36" s="280">
        <f t="shared" si="4"/>
        <v>0</v>
      </c>
      <c r="AA36" s="280">
        <f t="shared" si="4"/>
        <v>0</v>
      </c>
      <c r="AB36" s="280">
        <f t="shared" si="4"/>
        <v>0</v>
      </c>
      <c r="AC36" s="280">
        <f t="shared" si="4"/>
        <v>0</v>
      </c>
      <c r="AD36" s="280">
        <f t="shared" si="4"/>
        <v>0</v>
      </c>
      <c r="AE36" s="280">
        <f t="shared" si="4"/>
        <v>0</v>
      </c>
      <c r="AF36" s="280">
        <f t="shared" si="4"/>
        <v>0</v>
      </c>
      <c r="AG36" s="280">
        <f t="shared" si="4"/>
        <v>0</v>
      </c>
      <c r="AH36" s="280">
        <f t="shared" si="4"/>
        <v>0</v>
      </c>
      <c r="AI36" s="280">
        <f t="shared" si="4"/>
        <v>0</v>
      </c>
      <c r="AJ36" s="280">
        <f t="shared" si="4"/>
        <v>0</v>
      </c>
      <c r="AK36" s="280">
        <f t="shared" si="4"/>
        <v>0</v>
      </c>
      <c r="AL36" s="280">
        <f t="shared" si="4"/>
        <v>0</v>
      </c>
      <c r="AM36" s="280">
        <f t="shared" si="4"/>
        <v>0</v>
      </c>
      <c r="AN36" s="280">
        <f t="shared" si="4"/>
        <v>0</v>
      </c>
      <c r="AO36" s="280">
        <f t="shared" si="4"/>
        <v>0</v>
      </c>
      <c r="AP36" s="280">
        <f t="shared" si="4"/>
        <v>0</v>
      </c>
    </row>
    <row r="37" spans="1:42" outlineLevel="1">
      <c r="A37" s="221"/>
      <c r="B37" s="222"/>
      <c r="C37" s="222"/>
      <c r="D37" s="222"/>
      <c r="E37" s="222"/>
      <c r="F37" s="222"/>
      <c r="G37" s="222"/>
      <c r="H37" s="222"/>
      <c r="I37" s="222"/>
      <c r="J37" s="222"/>
      <c r="K37" s="222"/>
      <c r="L37" s="222"/>
      <c r="M37" s="317"/>
      <c r="N37" s="317"/>
      <c r="O37" s="317"/>
      <c r="P37" s="317"/>
      <c r="Q37" s="317"/>
      <c r="R37" s="317"/>
      <c r="S37" s="317"/>
      <c r="T37" s="317"/>
      <c r="U37" s="317"/>
      <c r="V37" s="317"/>
      <c r="W37" s="317"/>
      <c r="X37" s="317"/>
      <c r="Y37" s="317"/>
      <c r="Z37" s="317"/>
      <c r="AA37" s="317"/>
      <c r="AB37" s="317"/>
      <c r="AC37" s="317"/>
      <c r="AD37" s="317"/>
      <c r="AE37" s="317"/>
      <c r="AF37" s="317"/>
      <c r="AG37" s="317"/>
      <c r="AH37" s="317"/>
      <c r="AI37" s="317"/>
      <c r="AJ37" s="317"/>
      <c r="AK37" s="317"/>
      <c r="AL37" s="317"/>
      <c r="AM37" s="317"/>
      <c r="AN37" s="317"/>
      <c r="AO37" s="317"/>
      <c r="AP37" s="317"/>
    </row>
    <row r="38" spans="1:42" outlineLevel="1">
      <c r="A38" s="220" t="s">
        <v>254</v>
      </c>
      <c r="B38" s="220" t="s">
        <v>287</v>
      </c>
      <c r="C38" s="220" t="s">
        <v>284</v>
      </c>
      <c r="D38" s="220"/>
      <c r="E38" s="220"/>
      <c r="F38" s="220"/>
      <c r="G38" s="220"/>
      <c r="H38" s="220"/>
      <c r="I38" s="220"/>
      <c r="J38" s="220"/>
      <c r="K38" s="220"/>
      <c r="L38" s="220"/>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15"/>
      <c r="AM38" s="315"/>
      <c r="AN38" s="315"/>
      <c r="AO38" s="315"/>
      <c r="AP38" s="315"/>
    </row>
    <row r="39" spans="1:42" outlineLevel="2">
      <c r="A39" s="211" t="str">
        <f>A6&amp;"."&amp;A38&amp;"."&amp;A7&amp;"."&amp;B39</f>
        <v>1.d.1.1</v>
      </c>
      <c r="B39">
        <v>1</v>
      </c>
      <c r="C39" t="str">
        <f>'1-GBP'!C39</f>
        <v/>
      </c>
      <c r="D39"/>
      <c r="E39"/>
      <c r="F39"/>
      <c r="G39"/>
      <c r="H39"/>
      <c r="I39"/>
      <c r="J39"/>
      <c r="K39"/>
      <c r="L39"/>
      <c r="M39" s="286">
        <f>'1-GBP'!M39+'2b - USD - conv.'!M39+'3b - EUR - conv.'!M39</f>
        <v>0</v>
      </c>
      <c r="N39" s="286">
        <f>'1-GBP'!N39+'2b - USD - conv.'!N39+'3b - EUR - conv.'!N39</f>
        <v>0</v>
      </c>
      <c r="O39" s="286">
        <f>'1-GBP'!O39+'2b - USD - conv.'!O39+'3b - EUR - conv.'!O39</f>
        <v>0</v>
      </c>
      <c r="P39" s="286">
        <f>'1-GBP'!P39+'2b - USD - conv.'!P39+'3b - EUR - conv.'!P39</f>
        <v>0</v>
      </c>
      <c r="Q39" s="286">
        <f>'1-GBP'!Q39+'2b - USD - conv.'!Q39+'3b - EUR - conv.'!Q39</f>
        <v>0</v>
      </c>
      <c r="R39" s="286">
        <f>'1-GBP'!R39+'2b - USD - conv.'!R39+'3b - EUR - conv.'!R39</f>
        <v>0</v>
      </c>
      <c r="S39" s="286">
        <f>'1-GBP'!S39+'2b - USD - conv.'!S39+'3b - EUR - conv.'!S39</f>
        <v>0</v>
      </c>
      <c r="T39" s="286">
        <f>'1-GBP'!T39+'2b - USD - conv.'!T39+'3b - EUR - conv.'!T39</f>
        <v>0</v>
      </c>
      <c r="U39" s="286">
        <f>'1-GBP'!U39+'2b - USD - conv.'!U39+'3b - EUR - conv.'!U39</f>
        <v>0</v>
      </c>
      <c r="V39" s="286">
        <f>'1-GBP'!V39+'2b - USD - conv.'!V39+'3b - EUR - conv.'!V39</f>
        <v>0</v>
      </c>
      <c r="W39" s="286">
        <f>'1-GBP'!W39+'2b - USD - conv.'!W39+'3b - EUR - conv.'!W39</f>
        <v>0</v>
      </c>
      <c r="X39" s="286">
        <f>'1-GBP'!X39+'2b - USD - conv.'!X39+'3b - EUR - conv.'!X39</f>
        <v>0</v>
      </c>
      <c r="Y39" s="286">
        <f>'1-GBP'!Y39+'2b - USD - conv.'!Y39+'3b - EUR - conv.'!Y39</f>
        <v>0</v>
      </c>
      <c r="Z39" s="286">
        <f>'1-GBP'!Z39+'2b - USD - conv.'!Z39+'3b - EUR - conv.'!Z39</f>
        <v>0</v>
      </c>
      <c r="AA39" s="286">
        <f>'1-GBP'!AA39+'2b - USD - conv.'!AA39+'3b - EUR - conv.'!AA39</f>
        <v>0</v>
      </c>
      <c r="AB39" s="286">
        <f>'1-GBP'!AB39+'2b - USD - conv.'!AB39+'3b - EUR - conv.'!AB39</f>
        <v>0</v>
      </c>
      <c r="AC39" s="286">
        <f>'1-GBP'!AC39+'2b - USD - conv.'!AC39+'3b - EUR - conv.'!AC39</f>
        <v>0</v>
      </c>
      <c r="AD39" s="286">
        <f>'1-GBP'!AD39+'2b - USD - conv.'!AD39+'3b - EUR - conv.'!AD39</f>
        <v>0</v>
      </c>
      <c r="AE39" s="286">
        <f>'1-GBP'!AE39+'2b - USD - conv.'!AE39+'3b - EUR - conv.'!AE39</f>
        <v>0</v>
      </c>
      <c r="AF39" s="286">
        <f>'1-GBP'!AF39+'2b - USD - conv.'!AF39+'3b - EUR - conv.'!AF39</f>
        <v>0</v>
      </c>
      <c r="AG39" s="286">
        <f>'1-GBP'!AG39+'2b - USD - conv.'!AG39+'3b - EUR - conv.'!AG39</f>
        <v>0</v>
      </c>
      <c r="AH39" s="286">
        <f>'1-GBP'!AH39+'2b - USD - conv.'!AH39+'3b - EUR - conv.'!AH39</f>
        <v>0</v>
      </c>
      <c r="AI39" s="286">
        <f>'1-GBP'!AI39+'2b - USD - conv.'!AI39+'3b - EUR - conv.'!AI39</f>
        <v>0</v>
      </c>
      <c r="AJ39" s="286">
        <f>'1-GBP'!AJ39+'2b - USD - conv.'!AJ39+'3b - EUR - conv.'!AJ39</f>
        <v>0</v>
      </c>
      <c r="AK39" s="286">
        <f>'1-GBP'!AK39+'2b - USD - conv.'!AK39+'3b - EUR - conv.'!AK39</f>
        <v>0</v>
      </c>
      <c r="AL39" s="286">
        <f>'1-GBP'!AL39+'2b - USD - conv.'!AL39+'3b - EUR - conv.'!AL39</f>
        <v>0</v>
      </c>
      <c r="AM39" s="286">
        <f>'1-GBP'!AM39+'2b - USD - conv.'!AM39+'3b - EUR - conv.'!AM39</f>
        <v>0</v>
      </c>
      <c r="AN39" s="286">
        <f>'1-GBP'!AN39+'2b - USD - conv.'!AN39+'3b - EUR - conv.'!AN39</f>
        <v>0</v>
      </c>
      <c r="AO39" s="286">
        <f>'1-GBP'!AO39+'2b - USD - conv.'!AO39+'3b - EUR - conv.'!AO39</f>
        <v>0</v>
      </c>
      <c r="AP39" s="286">
        <f>'1-GBP'!AP39+'2b - USD - conv.'!AP39+'3b - EUR - conv.'!AP39</f>
        <v>0</v>
      </c>
    </row>
    <row r="40" spans="1:42" outlineLevel="2">
      <c r="A40" s="211" t="str">
        <f>A6&amp;"."&amp;A38&amp;"."&amp;A7&amp;"."&amp;B40</f>
        <v>1.d.1.2</v>
      </c>
      <c r="B40">
        <v>2</v>
      </c>
      <c r="C40" t="str">
        <f>'1-GBP'!C40</f>
        <v/>
      </c>
      <c r="D40"/>
      <c r="E40"/>
      <c r="F40"/>
      <c r="G40"/>
      <c r="H40"/>
      <c r="I40"/>
      <c r="J40"/>
      <c r="K40"/>
      <c r="L40"/>
      <c r="M40" s="286">
        <f>'1-GBP'!M40+'2b - USD - conv.'!M40+'3b - EUR - conv.'!M40</f>
        <v>0</v>
      </c>
      <c r="N40" s="286">
        <f>'1-GBP'!N40+'2b - USD - conv.'!N40+'3b - EUR - conv.'!N40</f>
        <v>0</v>
      </c>
      <c r="O40" s="286">
        <f>'1-GBP'!O40+'2b - USD - conv.'!O40+'3b - EUR - conv.'!O40</f>
        <v>0</v>
      </c>
      <c r="P40" s="286">
        <f>'1-GBP'!P40+'2b - USD - conv.'!P40+'3b - EUR - conv.'!P40</f>
        <v>0</v>
      </c>
      <c r="Q40" s="286">
        <f>'1-GBP'!Q40+'2b - USD - conv.'!Q40+'3b - EUR - conv.'!Q40</f>
        <v>0</v>
      </c>
      <c r="R40" s="286">
        <f>'1-GBP'!R40+'2b - USD - conv.'!R40+'3b - EUR - conv.'!R40</f>
        <v>0</v>
      </c>
      <c r="S40" s="286">
        <f>'1-GBP'!S40+'2b - USD - conv.'!S40+'3b - EUR - conv.'!S40</f>
        <v>0</v>
      </c>
      <c r="T40" s="286">
        <f>'1-GBP'!T40+'2b - USD - conv.'!T40+'3b - EUR - conv.'!T40</f>
        <v>0</v>
      </c>
      <c r="U40" s="286">
        <f>'1-GBP'!U40+'2b - USD - conv.'!U40+'3b - EUR - conv.'!U40</f>
        <v>0</v>
      </c>
      <c r="V40" s="286">
        <f>'1-GBP'!V40+'2b - USD - conv.'!V40+'3b - EUR - conv.'!V40</f>
        <v>0</v>
      </c>
      <c r="W40" s="286">
        <f>'1-GBP'!W40+'2b - USD - conv.'!W40+'3b - EUR - conv.'!W40</f>
        <v>0</v>
      </c>
      <c r="X40" s="286">
        <f>'1-GBP'!X40+'2b - USD - conv.'!X40+'3b - EUR - conv.'!X40</f>
        <v>0</v>
      </c>
      <c r="Y40" s="286">
        <f>'1-GBP'!Y40+'2b - USD - conv.'!Y40+'3b - EUR - conv.'!Y40</f>
        <v>0</v>
      </c>
      <c r="Z40" s="286">
        <f>'1-GBP'!Z40+'2b - USD - conv.'!Z40+'3b - EUR - conv.'!Z40</f>
        <v>0</v>
      </c>
      <c r="AA40" s="286">
        <f>'1-GBP'!AA40+'2b - USD - conv.'!AA40+'3b - EUR - conv.'!AA40</f>
        <v>0</v>
      </c>
      <c r="AB40" s="286">
        <f>'1-GBP'!AB40+'2b - USD - conv.'!AB40+'3b - EUR - conv.'!AB40</f>
        <v>0</v>
      </c>
      <c r="AC40" s="286">
        <f>'1-GBP'!AC40+'2b - USD - conv.'!AC40+'3b - EUR - conv.'!AC40</f>
        <v>0</v>
      </c>
      <c r="AD40" s="286">
        <f>'1-GBP'!AD40+'2b - USD - conv.'!AD40+'3b - EUR - conv.'!AD40</f>
        <v>0</v>
      </c>
      <c r="AE40" s="286">
        <f>'1-GBP'!AE40+'2b - USD - conv.'!AE40+'3b - EUR - conv.'!AE40</f>
        <v>0</v>
      </c>
      <c r="AF40" s="286">
        <f>'1-GBP'!AF40+'2b - USD - conv.'!AF40+'3b - EUR - conv.'!AF40</f>
        <v>0</v>
      </c>
      <c r="AG40" s="286">
        <f>'1-GBP'!AG40+'2b - USD - conv.'!AG40+'3b - EUR - conv.'!AG40</f>
        <v>0</v>
      </c>
      <c r="AH40" s="286">
        <f>'1-GBP'!AH40+'2b - USD - conv.'!AH40+'3b - EUR - conv.'!AH40</f>
        <v>0</v>
      </c>
      <c r="AI40" s="286">
        <f>'1-GBP'!AI40+'2b - USD - conv.'!AI40+'3b - EUR - conv.'!AI40</f>
        <v>0</v>
      </c>
      <c r="AJ40" s="286">
        <f>'1-GBP'!AJ40+'2b - USD - conv.'!AJ40+'3b - EUR - conv.'!AJ40</f>
        <v>0</v>
      </c>
      <c r="AK40" s="286">
        <f>'1-GBP'!AK40+'2b - USD - conv.'!AK40+'3b - EUR - conv.'!AK40</f>
        <v>0</v>
      </c>
      <c r="AL40" s="286">
        <f>'1-GBP'!AL40+'2b - USD - conv.'!AL40+'3b - EUR - conv.'!AL40</f>
        <v>0</v>
      </c>
      <c r="AM40" s="286">
        <f>'1-GBP'!AM40+'2b - USD - conv.'!AM40+'3b - EUR - conv.'!AM40</f>
        <v>0</v>
      </c>
      <c r="AN40" s="286">
        <f>'1-GBP'!AN40+'2b - USD - conv.'!AN40+'3b - EUR - conv.'!AN40</f>
        <v>0</v>
      </c>
      <c r="AO40" s="286">
        <f>'1-GBP'!AO40+'2b - USD - conv.'!AO40+'3b - EUR - conv.'!AO40</f>
        <v>0</v>
      </c>
      <c r="AP40" s="286">
        <f>'1-GBP'!AP40+'2b - USD - conv.'!AP40+'3b - EUR - conv.'!AP40</f>
        <v>0</v>
      </c>
    </row>
    <row r="41" spans="1:42" outlineLevel="2">
      <c r="A41" s="211" t="str">
        <f>A6&amp;"."&amp;A38&amp;"."&amp;A7&amp;"."&amp;B41</f>
        <v>1.d.1.3</v>
      </c>
      <c r="B41">
        <v>3</v>
      </c>
      <c r="C41" t="str">
        <f>'1-GBP'!C41</f>
        <v/>
      </c>
      <c r="D41"/>
      <c r="E41"/>
      <c r="F41"/>
      <c r="G41"/>
      <c r="H41"/>
      <c r="I41"/>
      <c r="J41"/>
      <c r="K41"/>
      <c r="L41"/>
      <c r="M41" s="286">
        <f>'1-GBP'!M41+'2b - USD - conv.'!M41+'3b - EUR - conv.'!M41</f>
        <v>0</v>
      </c>
      <c r="N41" s="286">
        <f>'1-GBP'!N41+'2b - USD - conv.'!N41+'3b - EUR - conv.'!N41</f>
        <v>0</v>
      </c>
      <c r="O41" s="286">
        <f>'1-GBP'!O41+'2b - USD - conv.'!O41+'3b - EUR - conv.'!O41</f>
        <v>0</v>
      </c>
      <c r="P41" s="286">
        <f>'1-GBP'!P41+'2b - USD - conv.'!P41+'3b - EUR - conv.'!P41</f>
        <v>0</v>
      </c>
      <c r="Q41" s="286">
        <f>'1-GBP'!Q41+'2b - USD - conv.'!Q41+'3b - EUR - conv.'!Q41</f>
        <v>0</v>
      </c>
      <c r="R41" s="286">
        <f>'1-GBP'!R41+'2b - USD - conv.'!R41+'3b - EUR - conv.'!R41</f>
        <v>0</v>
      </c>
      <c r="S41" s="286">
        <f>'1-GBP'!S41+'2b - USD - conv.'!S41+'3b - EUR - conv.'!S41</f>
        <v>0</v>
      </c>
      <c r="T41" s="286">
        <f>'1-GBP'!T41+'2b - USD - conv.'!T41+'3b - EUR - conv.'!T41</f>
        <v>0</v>
      </c>
      <c r="U41" s="286">
        <f>'1-GBP'!U41+'2b - USD - conv.'!U41+'3b - EUR - conv.'!U41</f>
        <v>0</v>
      </c>
      <c r="V41" s="286">
        <f>'1-GBP'!V41+'2b - USD - conv.'!V41+'3b - EUR - conv.'!V41</f>
        <v>0</v>
      </c>
      <c r="W41" s="286">
        <f>'1-GBP'!W41+'2b - USD - conv.'!W41+'3b - EUR - conv.'!W41</f>
        <v>0</v>
      </c>
      <c r="X41" s="286">
        <f>'1-GBP'!X41+'2b - USD - conv.'!X41+'3b - EUR - conv.'!X41</f>
        <v>0</v>
      </c>
      <c r="Y41" s="286">
        <f>'1-GBP'!Y41+'2b - USD - conv.'!Y41+'3b - EUR - conv.'!Y41</f>
        <v>0</v>
      </c>
      <c r="Z41" s="286">
        <f>'1-GBP'!Z41+'2b - USD - conv.'!Z41+'3b - EUR - conv.'!Z41</f>
        <v>0</v>
      </c>
      <c r="AA41" s="286">
        <f>'1-GBP'!AA41+'2b - USD - conv.'!AA41+'3b - EUR - conv.'!AA41</f>
        <v>0</v>
      </c>
      <c r="AB41" s="286">
        <f>'1-GBP'!AB41+'2b - USD - conv.'!AB41+'3b - EUR - conv.'!AB41</f>
        <v>0</v>
      </c>
      <c r="AC41" s="286">
        <f>'1-GBP'!AC41+'2b - USD - conv.'!AC41+'3b - EUR - conv.'!AC41</f>
        <v>0</v>
      </c>
      <c r="AD41" s="286">
        <f>'1-GBP'!AD41+'2b - USD - conv.'!AD41+'3b - EUR - conv.'!AD41</f>
        <v>0</v>
      </c>
      <c r="AE41" s="286">
        <f>'1-GBP'!AE41+'2b - USD - conv.'!AE41+'3b - EUR - conv.'!AE41</f>
        <v>0</v>
      </c>
      <c r="AF41" s="286">
        <f>'1-GBP'!AF41+'2b - USD - conv.'!AF41+'3b - EUR - conv.'!AF41</f>
        <v>0</v>
      </c>
      <c r="AG41" s="286">
        <f>'1-GBP'!AG41+'2b - USD - conv.'!AG41+'3b - EUR - conv.'!AG41</f>
        <v>0</v>
      </c>
      <c r="AH41" s="286">
        <f>'1-GBP'!AH41+'2b - USD - conv.'!AH41+'3b - EUR - conv.'!AH41</f>
        <v>0</v>
      </c>
      <c r="AI41" s="286">
        <f>'1-GBP'!AI41+'2b - USD - conv.'!AI41+'3b - EUR - conv.'!AI41</f>
        <v>0</v>
      </c>
      <c r="AJ41" s="286">
        <f>'1-GBP'!AJ41+'2b - USD - conv.'!AJ41+'3b - EUR - conv.'!AJ41</f>
        <v>0</v>
      </c>
      <c r="AK41" s="286">
        <f>'1-GBP'!AK41+'2b - USD - conv.'!AK41+'3b - EUR - conv.'!AK41</f>
        <v>0</v>
      </c>
      <c r="AL41" s="286">
        <f>'1-GBP'!AL41+'2b - USD - conv.'!AL41+'3b - EUR - conv.'!AL41</f>
        <v>0</v>
      </c>
      <c r="AM41" s="286">
        <f>'1-GBP'!AM41+'2b - USD - conv.'!AM41+'3b - EUR - conv.'!AM41</f>
        <v>0</v>
      </c>
      <c r="AN41" s="286">
        <f>'1-GBP'!AN41+'2b - USD - conv.'!AN41+'3b - EUR - conv.'!AN41</f>
        <v>0</v>
      </c>
      <c r="AO41" s="286">
        <f>'1-GBP'!AO41+'2b - USD - conv.'!AO41+'3b - EUR - conv.'!AO41</f>
        <v>0</v>
      </c>
      <c r="AP41" s="286">
        <f>'1-GBP'!AP41+'2b - USD - conv.'!AP41+'3b - EUR - conv.'!AP41</f>
        <v>0</v>
      </c>
    </row>
    <row r="42" spans="1:42" outlineLevel="2">
      <c r="A42" s="211" t="str">
        <f>A6&amp;"."&amp;A38&amp;"."&amp;A7&amp;"."&amp;B42</f>
        <v>1.d.1.4</v>
      </c>
      <c r="B42">
        <v>4</v>
      </c>
      <c r="C42" t="str">
        <f>'1-GBP'!C42</f>
        <v/>
      </c>
      <c r="D42"/>
      <c r="E42"/>
      <c r="F42"/>
      <c r="G42"/>
      <c r="H42"/>
      <c r="I42"/>
      <c r="J42"/>
      <c r="K42"/>
      <c r="L42"/>
      <c r="M42" s="286">
        <f>'1-GBP'!M42+'2b - USD - conv.'!M42+'3b - EUR - conv.'!M42</f>
        <v>0</v>
      </c>
      <c r="N42" s="286">
        <f>'1-GBP'!N42+'2b - USD - conv.'!N42+'3b - EUR - conv.'!N42</f>
        <v>0</v>
      </c>
      <c r="O42" s="286">
        <f>'1-GBP'!O42+'2b - USD - conv.'!O42+'3b - EUR - conv.'!O42</f>
        <v>0</v>
      </c>
      <c r="P42" s="286">
        <f>'1-GBP'!P42+'2b - USD - conv.'!P42+'3b - EUR - conv.'!P42</f>
        <v>0</v>
      </c>
      <c r="Q42" s="286">
        <f>'1-GBP'!Q42+'2b - USD - conv.'!Q42+'3b - EUR - conv.'!Q42</f>
        <v>0</v>
      </c>
      <c r="R42" s="286">
        <f>'1-GBP'!R42+'2b - USD - conv.'!R42+'3b - EUR - conv.'!R42</f>
        <v>0</v>
      </c>
      <c r="S42" s="286">
        <f>'1-GBP'!S42+'2b - USD - conv.'!S42+'3b - EUR - conv.'!S42</f>
        <v>0</v>
      </c>
      <c r="T42" s="286">
        <f>'1-GBP'!T42+'2b - USD - conv.'!T42+'3b - EUR - conv.'!T42</f>
        <v>0</v>
      </c>
      <c r="U42" s="286">
        <f>'1-GBP'!U42+'2b - USD - conv.'!U42+'3b - EUR - conv.'!U42</f>
        <v>0</v>
      </c>
      <c r="V42" s="286">
        <f>'1-GBP'!V42+'2b - USD - conv.'!V42+'3b - EUR - conv.'!V42</f>
        <v>0</v>
      </c>
      <c r="W42" s="286">
        <f>'1-GBP'!W42+'2b - USD - conv.'!W42+'3b - EUR - conv.'!W42</f>
        <v>0</v>
      </c>
      <c r="X42" s="286">
        <f>'1-GBP'!X42+'2b - USD - conv.'!X42+'3b - EUR - conv.'!X42</f>
        <v>0</v>
      </c>
      <c r="Y42" s="286">
        <f>'1-GBP'!Y42+'2b - USD - conv.'!Y42+'3b - EUR - conv.'!Y42</f>
        <v>0</v>
      </c>
      <c r="Z42" s="286">
        <f>'1-GBP'!Z42+'2b - USD - conv.'!Z42+'3b - EUR - conv.'!Z42</f>
        <v>0</v>
      </c>
      <c r="AA42" s="286">
        <f>'1-GBP'!AA42+'2b - USD - conv.'!AA42+'3b - EUR - conv.'!AA42</f>
        <v>0</v>
      </c>
      <c r="AB42" s="286">
        <f>'1-GBP'!AB42+'2b - USD - conv.'!AB42+'3b - EUR - conv.'!AB42</f>
        <v>0</v>
      </c>
      <c r="AC42" s="286">
        <f>'1-GBP'!AC42+'2b - USD - conv.'!AC42+'3b - EUR - conv.'!AC42</f>
        <v>0</v>
      </c>
      <c r="AD42" s="286">
        <f>'1-GBP'!AD42+'2b - USD - conv.'!AD42+'3b - EUR - conv.'!AD42</f>
        <v>0</v>
      </c>
      <c r="AE42" s="286">
        <f>'1-GBP'!AE42+'2b - USD - conv.'!AE42+'3b - EUR - conv.'!AE42</f>
        <v>0</v>
      </c>
      <c r="AF42" s="286">
        <f>'1-GBP'!AF42+'2b - USD - conv.'!AF42+'3b - EUR - conv.'!AF42</f>
        <v>0</v>
      </c>
      <c r="AG42" s="286">
        <f>'1-GBP'!AG42+'2b - USD - conv.'!AG42+'3b - EUR - conv.'!AG42</f>
        <v>0</v>
      </c>
      <c r="AH42" s="286">
        <f>'1-GBP'!AH42+'2b - USD - conv.'!AH42+'3b - EUR - conv.'!AH42</f>
        <v>0</v>
      </c>
      <c r="AI42" s="286">
        <f>'1-GBP'!AI42+'2b - USD - conv.'!AI42+'3b - EUR - conv.'!AI42</f>
        <v>0</v>
      </c>
      <c r="AJ42" s="286">
        <f>'1-GBP'!AJ42+'2b - USD - conv.'!AJ42+'3b - EUR - conv.'!AJ42</f>
        <v>0</v>
      </c>
      <c r="AK42" s="286">
        <f>'1-GBP'!AK42+'2b - USD - conv.'!AK42+'3b - EUR - conv.'!AK42</f>
        <v>0</v>
      </c>
      <c r="AL42" s="286">
        <f>'1-GBP'!AL42+'2b - USD - conv.'!AL42+'3b - EUR - conv.'!AL42</f>
        <v>0</v>
      </c>
      <c r="AM42" s="286">
        <f>'1-GBP'!AM42+'2b - USD - conv.'!AM42+'3b - EUR - conv.'!AM42</f>
        <v>0</v>
      </c>
      <c r="AN42" s="286">
        <f>'1-GBP'!AN42+'2b - USD - conv.'!AN42+'3b - EUR - conv.'!AN42</f>
        <v>0</v>
      </c>
      <c r="AO42" s="286">
        <f>'1-GBP'!AO42+'2b - USD - conv.'!AO42+'3b - EUR - conv.'!AO42</f>
        <v>0</v>
      </c>
      <c r="AP42" s="286">
        <f>'1-GBP'!AP42+'2b - USD - conv.'!AP42+'3b - EUR - conv.'!AP42</f>
        <v>0</v>
      </c>
    </row>
    <row r="43" spans="1:42" outlineLevel="2">
      <c r="A43" s="211" t="str">
        <f>A6&amp;"."&amp;A38&amp;"."&amp;A7&amp;"."&amp;B43</f>
        <v>1.d.1.5</v>
      </c>
      <c r="B43">
        <v>5</v>
      </c>
      <c r="C43" t="str">
        <f>'1-GBP'!C43</f>
        <v/>
      </c>
      <c r="D43"/>
      <c r="E43"/>
      <c r="F43"/>
      <c r="G43"/>
      <c r="H43"/>
      <c r="I43"/>
      <c r="J43"/>
      <c r="K43"/>
      <c r="L43"/>
      <c r="M43" s="286">
        <f>'1-GBP'!M43+'2b - USD - conv.'!M43+'3b - EUR - conv.'!M43</f>
        <v>0</v>
      </c>
      <c r="N43" s="286">
        <f>'1-GBP'!N43+'2b - USD - conv.'!N43+'3b - EUR - conv.'!N43</f>
        <v>0</v>
      </c>
      <c r="O43" s="286">
        <f>'1-GBP'!O43+'2b - USD - conv.'!O43+'3b - EUR - conv.'!O43</f>
        <v>0</v>
      </c>
      <c r="P43" s="286">
        <f>'1-GBP'!P43+'2b - USD - conv.'!P43+'3b - EUR - conv.'!P43</f>
        <v>0</v>
      </c>
      <c r="Q43" s="286">
        <f>'1-GBP'!Q43+'2b - USD - conv.'!Q43+'3b - EUR - conv.'!Q43</f>
        <v>0</v>
      </c>
      <c r="R43" s="286">
        <f>'1-GBP'!R43+'2b - USD - conv.'!R43+'3b - EUR - conv.'!R43</f>
        <v>0</v>
      </c>
      <c r="S43" s="286">
        <f>'1-GBP'!S43+'2b - USD - conv.'!S43+'3b - EUR - conv.'!S43</f>
        <v>0</v>
      </c>
      <c r="T43" s="286">
        <f>'1-GBP'!T43+'2b - USD - conv.'!T43+'3b - EUR - conv.'!T43</f>
        <v>0</v>
      </c>
      <c r="U43" s="286">
        <f>'1-GBP'!U43+'2b - USD - conv.'!U43+'3b - EUR - conv.'!U43</f>
        <v>0</v>
      </c>
      <c r="V43" s="286">
        <f>'1-GBP'!V43+'2b - USD - conv.'!V43+'3b - EUR - conv.'!V43</f>
        <v>0</v>
      </c>
      <c r="W43" s="286">
        <f>'1-GBP'!W43+'2b - USD - conv.'!W43+'3b - EUR - conv.'!W43</f>
        <v>0</v>
      </c>
      <c r="X43" s="286">
        <f>'1-GBP'!X43+'2b - USD - conv.'!X43+'3b - EUR - conv.'!X43</f>
        <v>0</v>
      </c>
      <c r="Y43" s="286">
        <f>'1-GBP'!Y43+'2b - USD - conv.'!Y43+'3b - EUR - conv.'!Y43</f>
        <v>0</v>
      </c>
      <c r="Z43" s="286">
        <f>'1-GBP'!Z43+'2b - USD - conv.'!Z43+'3b - EUR - conv.'!Z43</f>
        <v>0</v>
      </c>
      <c r="AA43" s="286">
        <f>'1-GBP'!AA43+'2b - USD - conv.'!AA43+'3b - EUR - conv.'!AA43</f>
        <v>0</v>
      </c>
      <c r="AB43" s="286">
        <f>'1-GBP'!AB43+'2b - USD - conv.'!AB43+'3b - EUR - conv.'!AB43</f>
        <v>0</v>
      </c>
      <c r="AC43" s="286">
        <f>'1-GBP'!AC43+'2b - USD - conv.'!AC43+'3b - EUR - conv.'!AC43</f>
        <v>0</v>
      </c>
      <c r="AD43" s="286">
        <f>'1-GBP'!AD43+'2b - USD - conv.'!AD43+'3b - EUR - conv.'!AD43</f>
        <v>0</v>
      </c>
      <c r="AE43" s="286">
        <f>'1-GBP'!AE43+'2b - USD - conv.'!AE43+'3b - EUR - conv.'!AE43</f>
        <v>0</v>
      </c>
      <c r="AF43" s="286">
        <f>'1-GBP'!AF43+'2b - USD - conv.'!AF43+'3b - EUR - conv.'!AF43</f>
        <v>0</v>
      </c>
      <c r="AG43" s="286">
        <f>'1-GBP'!AG43+'2b - USD - conv.'!AG43+'3b - EUR - conv.'!AG43</f>
        <v>0</v>
      </c>
      <c r="AH43" s="286">
        <f>'1-GBP'!AH43+'2b - USD - conv.'!AH43+'3b - EUR - conv.'!AH43</f>
        <v>0</v>
      </c>
      <c r="AI43" s="286">
        <f>'1-GBP'!AI43+'2b - USD - conv.'!AI43+'3b - EUR - conv.'!AI43</f>
        <v>0</v>
      </c>
      <c r="AJ43" s="286">
        <f>'1-GBP'!AJ43+'2b - USD - conv.'!AJ43+'3b - EUR - conv.'!AJ43</f>
        <v>0</v>
      </c>
      <c r="AK43" s="286">
        <f>'1-GBP'!AK43+'2b - USD - conv.'!AK43+'3b - EUR - conv.'!AK43</f>
        <v>0</v>
      </c>
      <c r="AL43" s="286">
        <f>'1-GBP'!AL43+'2b - USD - conv.'!AL43+'3b - EUR - conv.'!AL43</f>
        <v>0</v>
      </c>
      <c r="AM43" s="286">
        <f>'1-GBP'!AM43+'2b - USD - conv.'!AM43+'3b - EUR - conv.'!AM43</f>
        <v>0</v>
      </c>
      <c r="AN43" s="286">
        <f>'1-GBP'!AN43+'2b - USD - conv.'!AN43+'3b - EUR - conv.'!AN43</f>
        <v>0</v>
      </c>
      <c r="AO43" s="286">
        <f>'1-GBP'!AO43+'2b - USD - conv.'!AO43+'3b - EUR - conv.'!AO43</f>
        <v>0</v>
      </c>
      <c r="AP43" s="286">
        <f>'1-GBP'!AP43+'2b - USD - conv.'!AP43+'3b - EUR - conv.'!AP43</f>
        <v>0</v>
      </c>
    </row>
    <row r="44" spans="1:42" outlineLevel="2">
      <c r="A44" s="211" t="str">
        <f>A6&amp;"."&amp;A38&amp;"."&amp;A7&amp;"."&amp;B44</f>
        <v>1.d.1.6</v>
      </c>
      <c r="B44">
        <v>6</v>
      </c>
      <c r="C44" t="str">
        <f>'1-GBP'!C44</f>
        <v/>
      </c>
      <c r="D44"/>
      <c r="E44"/>
      <c r="F44"/>
      <c r="G44"/>
      <c r="H44"/>
      <c r="I44"/>
      <c r="J44"/>
      <c r="K44"/>
      <c r="L44"/>
      <c r="M44" s="286">
        <f>'1-GBP'!M44+'2b - USD - conv.'!M44+'3b - EUR - conv.'!M44</f>
        <v>0</v>
      </c>
      <c r="N44" s="286">
        <f>'1-GBP'!N44+'2b - USD - conv.'!N44+'3b - EUR - conv.'!N44</f>
        <v>0</v>
      </c>
      <c r="O44" s="286">
        <f>'1-GBP'!O44+'2b - USD - conv.'!O44+'3b - EUR - conv.'!O44</f>
        <v>0</v>
      </c>
      <c r="P44" s="286">
        <f>'1-GBP'!P44+'2b - USD - conv.'!P44+'3b - EUR - conv.'!P44</f>
        <v>0</v>
      </c>
      <c r="Q44" s="286">
        <f>'1-GBP'!Q44+'2b - USD - conv.'!Q44+'3b - EUR - conv.'!Q44</f>
        <v>0</v>
      </c>
      <c r="R44" s="286">
        <f>'1-GBP'!R44+'2b - USD - conv.'!R44+'3b - EUR - conv.'!R44</f>
        <v>0</v>
      </c>
      <c r="S44" s="286">
        <f>'1-GBP'!S44+'2b - USD - conv.'!S44+'3b - EUR - conv.'!S44</f>
        <v>0</v>
      </c>
      <c r="T44" s="286">
        <f>'1-GBP'!T44+'2b - USD - conv.'!T44+'3b - EUR - conv.'!T44</f>
        <v>0</v>
      </c>
      <c r="U44" s="286">
        <f>'1-GBP'!U44+'2b - USD - conv.'!U44+'3b - EUR - conv.'!U44</f>
        <v>0</v>
      </c>
      <c r="V44" s="286">
        <f>'1-GBP'!V44+'2b - USD - conv.'!V44+'3b - EUR - conv.'!V44</f>
        <v>0</v>
      </c>
      <c r="W44" s="286">
        <f>'1-GBP'!W44+'2b - USD - conv.'!W44+'3b - EUR - conv.'!W44</f>
        <v>0</v>
      </c>
      <c r="X44" s="286">
        <f>'1-GBP'!X44+'2b - USD - conv.'!X44+'3b - EUR - conv.'!X44</f>
        <v>0</v>
      </c>
      <c r="Y44" s="286">
        <f>'1-GBP'!Y44+'2b - USD - conv.'!Y44+'3b - EUR - conv.'!Y44</f>
        <v>0</v>
      </c>
      <c r="Z44" s="286">
        <f>'1-GBP'!Z44+'2b - USD - conv.'!Z44+'3b - EUR - conv.'!Z44</f>
        <v>0</v>
      </c>
      <c r="AA44" s="286">
        <f>'1-GBP'!AA44+'2b - USD - conv.'!AA44+'3b - EUR - conv.'!AA44</f>
        <v>0</v>
      </c>
      <c r="AB44" s="286">
        <f>'1-GBP'!AB44+'2b - USD - conv.'!AB44+'3b - EUR - conv.'!AB44</f>
        <v>0</v>
      </c>
      <c r="AC44" s="286">
        <f>'1-GBP'!AC44+'2b - USD - conv.'!AC44+'3b - EUR - conv.'!AC44</f>
        <v>0</v>
      </c>
      <c r="AD44" s="286">
        <f>'1-GBP'!AD44+'2b - USD - conv.'!AD44+'3b - EUR - conv.'!AD44</f>
        <v>0</v>
      </c>
      <c r="AE44" s="286">
        <f>'1-GBP'!AE44+'2b - USD - conv.'!AE44+'3b - EUR - conv.'!AE44</f>
        <v>0</v>
      </c>
      <c r="AF44" s="286">
        <f>'1-GBP'!AF44+'2b - USD - conv.'!AF44+'3b - EUR - conv.'!AF44</f>
        <v>0</v>
      </c>
      <c r="AG44" s="286">
        <f>'1-GBP'!AG44+'2b - USD - conv.'!AG44+'3b - EUR - conv.'!AG44</f>
        <v>0</v>
      </c>
      <c r="AH44" s="286">
        <f>'1-GBP'!AH44+'2b - USD - conv.'!AH44+'3b - EUR - conv.'!AH44</f>
        <v>0</v>
      </c>
      <c r="AI44" s="286">
        <f>'1-GBP'!AI44+'2b - USD - conv.'!AI44+'3b - EUR - conv.'!AI44</f>
        <v>0</v>
      </c>
      <c r="AJ44" s="286">
        <f>'1-GBP'!AJ44+'2b - USD - conv.'!AJ44+'3b - EUR - conv.'!AJ44</f>
        <v>0</v>
      </c>
      <c r="AK44" s="286">
        <f>'1-GBP'!AK44+'2b - USD - conv.'!AK44+'3b - EUR - conv.'!AK44</f>
        <v>0</v>
      </c>
      <c r="AL44" s="286">
        <f>'1-GBP'!AL44+'2b - USD - conv.'!AL44+'3b - EUR - conv.'!AL44</f>
        <v>0</v>
      </c>
      <c r="AM44" s="286">
        <f>'1-GBP'!AM44+'2b - USD - conv.'!AM44+'3b - EUR - conv.'!AM44</f>
        <v>0</v>
      </c>
      <c r="AN44" s="286">
        <f>'1-GBP'!AN44+'2b - USD - conv.'!AN44+'3b - EUR - conv.'!AN44</f>
        <v>0</v>
      </c>
      <c r="AO44" s="286">
        <f>'1-GBP'!AO44+'2b - USD - conv.'!AO44+'3b - EUR - conv.'!AO44</f>
        <v>0</v>
      </c>
      <c r="AP44" s="286">
        <f>'1-GBP'!AP44+'2b - USD - conv.'!AP44+'3b - EUR - conv.'!AP44</f>
        <v>0</v>
      </c>
    </row>
    <row r="45" spans="1:42" outlineLevel="2">
      <c r="A45" s="211" t="str">
        <f>A6&amp;"."&amp;A38&amp;"."&amp;A7&amp;"."&amp;B45</f>
        <v>1.d.1.7</v>
      </c>
      <c r="B45">
        <v>7</v>
      </c>
      <c r="C45" t="str">
        <f>'1-GBP'!C45</f>
        <v/>
      </c>
      <c r="D45"/>
      <c r="E45"/>
      <c r="F45"/>
      <c r="G45"/>
      <c r="H45"/>
      <c r="I45"/>
      <c r="J45"/>
      <c r="K45"/>
      <c r="L45"/>
      <c r="M45" s="286">
        <f>'1-GBP'!M45+'2b - USD - conv.'!M45+'3b - EUR - conv.'!M45</f>
        <v>0</v>
      </c>
      <c r="N45" s="286">
        <f>'1-GBP'!N45+'2b - USD - conv.'!N45+'3b - EUR - conv.'!N45</f>
        <v>0</v>
      </c>
      <c r="O45" s="286">
        <f>'1-GBP'!O45+'2b - USD - conv.'!O45+'3b - EUR - conv.'!O45</f>
        <v>0</v>
      </c>
      <c r="P45" s="286">
        <f>'1-GBP'!P45+'2b - USD - conv.'!P45+'3b - EUR - conv.'!P45</f>
        <v>0</v>
      </c>
      <c r="Q45" s="286">
        <f>'1-GBP'!Q45+'2b - USD - conv.'!Q45+'3b - EUR - conv.'!Q45</f>
        <v>0</v>
      </c>
      <c r="R45" s="286">
        <f>'1-GBP'!R45+'2b - USD - conv.'!R45+'3b - EUR - conv.'!R45</f>
        <v>0</v>
      </c>
      <c r="S45" s="286">
        <f>'1-GBP'!S45+'2b - USD - conv.'!S45+'3b - EUR - conv.'!S45</f>
        <v>0</v>
      </c>
      <c r="T45" s="286">
        <f>'1-GBP'!T45+'2b - USD - conv.'!T45+'3b - EUR - conv.'!T45</f>
        <v>0</v>
      </c>
      <c r="U45" s="286">
        <f>'1-GBP'!U45+'2b - USD - conv.'!U45+'3b - EUR - conv.'!U45</f>
        <v>0</v>
      </c>
      <c r="V45" s="286">
        <f>'1-GBP'!V45+'2b - USD - conv.'!V45+'3b - EUR - conv.'!V45</f>
        <v>0</v>
      </c>
      <c r="W45" s="286">
        <f>'1-GBP'!W45+'2b - USD - conv.'!W45+'3b - EUR - conv.'!W45</f>
        <v>0</v>
      </c>
      <c r="X45" s="286">
        <f>'1-GBP'!X45+'2b - USD - conv.'!X45+'3b - EUR - conv.'!X45</f>
        <v>0</v>
      </c>
      <c r="Y45" s="286">
        <f>'1-GBP'!Y45+'2b - USD - conv.'!Y45+'3b - EUR - conv.'!Y45</f>
        <v>0</v>
      </c>
      <c r="Z45" s="286">
        <f>'1-GBP'!Z45+'2b - USD - conv.'!Z45+'3b - EUR - conv.'!Z45</f>
        <v>0</v>
      </c>
      <c r="AA45" s="286">
        <f>'1-GBP'!AA45+'2b - USD - conv.'!AA45+'3b - EUR - conv.'!AA45</f>
        <v>0</v>
      </c>
      <c r="AB45" s="286">
        <f>'1-GBP'!AB45+'2b - USD - conv.'!AB45+'3b - EUR - conv.'!AB45</f>
        <v>0</v>
      </c>
      <c r="AC45" s="286">
        <f>'1-GBP'!AC45+'2b - USD - conv.'!AC45+'3b - EUR - conv.'!AC45</f>
        <v>0</v>
      </c>
      <c r="AD45" s="286">
        <f>'1-GBP'!AD45+'2b - USD - conv.'!AD45+'3b - EUR - conv.'!AD45</f>
        <v>0</v>
      </c>
      <c r="AE45" s="286">
        <f>'1-GBP'!AE45+'2b - USD - conv.'!AE45+'3b - EUR - conv.'!AE45</f>
        <v>0</v>
      </c>
      <c r="AF45" s="286">
        <f>'1-GBP'!AF45+'2b - USD - conv.'!AF45+'3b - EUR - conv.'!AF45</f>
        <v>0</v>
      </c>
      <c r="AG45" s="286">
        <f>'1-GBP'!AG45+'2b - USD - conv.'!AG45+'3b - EUR - conv.'!AG45</f>
        <v>0</v>
      </c>
      <c r="AH45" s="286">
        <f>'1-GBP'!AH45+'2b - USD - conv.'!AH45+'3b - EUR - conv.'!AH45</f>
        <v>0</v>
      </c>
      <c r="AI45" s="286">
        <f>'1-GBP'!AI45+'2b - USD - conv.'!AI45+'3b - EUR - conv.'!AI45</f>
        <v>0</v>
      </c>
      <c r="AJ45" s="286">
        <f>'1-GBP'!AJ45+'2b - USD - conv.'!AJ45+'3b - EUR - conv.'!AJ45</f>
        <v>0</v>
      </c>
      <c r="AK45" s="286">
        <f>'1-GBP'!AK45+'2b - USD - conv.'!AK45+'3b - EUR - conv.'!AK45</f>
        <v>0</v>
      </c>
      <c r="AL45" s="286">
        <f>'1-GBP'!AL45+'2b - USD - conv.'!AL45+'3b - EUR - conv.'!AL45</f>
        <v>0</v>
      </c>
      <c r="AM45" s="286">
        <f>'1-GBP'!AM45+'2b - USD - conv.'!AM45+'3b - EUR - conv.'!AM45</f>
        <v>0</v>
      </c>
      <c r="AN45" s="286">
        <f>'1-GBP'!AN45+'2b - USD - conv.'!AN45+'3b - EUR - conv.'!AN45</f>
        <v>0</v>
      </c>
      <c r="AO45" s="286">
        <f>'1-GBP'!AO45+'2b - USD - conv.'!AO45+'3b - EUR - conv.'!AO45</f>
        <v>0</v>
      </c>
      <c r="AP45" s="286">
        <f>'1-GBP'!AP45+'2b - USD - conv.'!AP45+'3b - EUR - conv.'!AP45</f>
        <v>0</v>
      </c>
    </row>
    <row r="46" spans="1:42" outlineLevel="2">
      <c r="A46" s="211" t="str">
        <f>A6&amp;"."&amp;A38&amp;"."&amp;A7&amp;"."&amp;B46</f>
        <v>1.d.1.8</v>
      </c>
      <c r="B46">
        <v>8</v>
      </c>
      <c r="C46" t="str">
        <f>'1-GBP'!C46</f>
        <v/>
      </c>
      <c r="D46"/>
      <c r="E46"/>
      <c r="F46"/>
      <c r="G46"/>
      <c r="H46"/>
      <c r="I46"/>
      <c r="J46"/>
      <c r="K46"/>
      <c r="L46"/>
      <c r="M46" s="286">
        <f>'1-GBP'!M46+'2b - USD - conv.'!M46+'3b - EUR - conv.'!M46</f>
        <v>0</v>
      </c>
      <c r="N46" s="286">
        <f>'1-GBP'!N46+'2b - USD - conv.'!N46+'3b - EUR - conv.'!N46</f>
        <v>0</v>
      </c>
      <c r="O46" s="286">
        <f>'1-GBP'!O46+'2b - USD - conv.'!O46+'3b - EUR - conv.'!O46</f>
        <v>0</v>
      </c>
      <c r="P46" s="286">
        <f>'1-GBP'!P46+'2b - USD - conv.'!P46+'3b - EUR - conv.'!P46</f>
        <v>0</v>
      </c>
      <c r="Q46" s="286">
        <f>'1-GBP'!Q46+'2b - USD - conv.'!Q46+'3b - EUR - conv.'!Q46</f>
        <v>0</v>
      </c>
      <c r="R46" s="286">
        <f>'1-GBP'!R46+'2b - USD - conv.'!R46+'3b - EUR - conv.'!R46</f>
        <v>0</v>
      </c>
      <c r="S46" s="286">
        <f>'1-GBP'!S46+'2b - USD - conv.'!S46+'3b - EUR - conv.'!S46</f>
        <v>0</v>
      </c>
      <c r="T46" s="286">
        <f>'1-GBP'!T46+'2b - USD - conv.'!T46+'3b - EUR - conv.'!T46</f>
        <v>0</v>
      </c>
      <c r="U46" s="286">
        <f>'1-GBP'!U46+'2b - USD - conv.'!U46+'3b - EUR - conv.'!U46</f>
        <v>0</v>
      </c>
      <c r="V46" s="286">
        <f>'1-GBP'!V46+'2b - USD - conv.'!V46+'3b - EUR - conv.'!V46</f>
        <v>0</v>
      </c>
      <c r="W46" s="286">
        <f>'1-GBP'!W46+'2b - USD - conv.'!W46+'3b - EUR - conv.'!W46</f>
        <v>0</v>
      </c>
      <c r="X46" s="286">
        <f>'1-GBP'!X46+'2b - USD - conv.'!X46+'3b - EUR - conv.'!X46</f>
        <v>0</v>
      </c>
      <c r="Y46" s="286">
        <f>'1-GBP'!Y46+'2b - USD - conv.'!Y46+'3b - EUR - conv.'!Y46</f>
        <v>0</v>
      </c>
      <c r="Z46" s="286">
        <f>'1-GBP'!Z46+'2b - USD - conv.'!Z46+'3b - EUR - conv.'!Z46</f>
        <v>0</v>
      </c>
      <c r="AA46" s="286">
        <f>'1-GBP'!AA46+'2b - USD - conv.'!AA46+'3b - EUR - conv.'!AA46</f>
        <v>0</v>
      </c>
      <c r="AB46" s="286">
        <f>'1-GBP'!AB46+'2b - USD - conv.'!AB46+'3b - EUR - conv.'!AB46</f>
        <v>0</v>
      </c>
      <c r="AC46" s="286">
        <f>'1-GBP'!AC46+'2b - USD - conv.'!AC46+'3b - EUR - conv.'!AC46</f>
        <v>0</v>
      </c>
      <c r="AD46" s="286">
        <f>'1-GBP'!AD46+'2b - USD - conv.'!AD46+'3b - EUR - conv.'!AD46</f>
        <v>0</v>
      </c>
      <c r="AE46" s="286">
        <f>'1-GBP'!AE46+'2b - USD - conv.'!AE46+'3b - EUR - conv.'!AE46</f>
        <v>0</v>
      </c>
      <c r="AF46" s="286">
        <f>'1-GBP'!AF46+'2b - USD - conv.'!AF46+'3b - EUR - conv.'!AF46</f>
        <v>0</v>
      </c>
      <c r="AG46" s="286">
        <f>'1-GBP'!AG46+'2b - USD - conv.'!AG46+'3b - EUR - conv.'!AG46</f>
        <v>0</v>
      </c>
      <c r="AH46" s="286">
        <f>'1-GBP'!AH46+'2b - USD - conv.'!AH46+'3b - EUR - conv.'!AH46</f>
        <v>0</v>
      </c>
      <c r="AI46" s="286">
        <f>'1-GBP'!AI46+'2b - USD - conv.'!AI46+'3b - EUR - conv.'!AI46</f>
        <v>0</v>
      </c>
      <c r="AJ46" s="286">
        <f>'1-GBP'!AJ46+'2b - USD - conv.'!AJ46+'3b - EUR - conv.'!AJ46</f>
        <v>0</v>
      </c>
      <c r="AK46" s="286">
        <f>'1-GBP'!AK46+'2b - USD - conv.'!AK46+'3b - EUR - conv.'!AK46</f>
        <v>0</v>
      </c>
      <c r="AL46" s="286">
        <f>'1-GBP'!AL46+'2b - USD - conv.'!AL46+'3b - EUR - conv.'!AL46</f>
        <v>0</v>
      </c>
      <c r="AM46" s="286">
        <f>'1-GBP'!AM46+'2b - USD - conv.'!AM46+'3b - EUR - conv.'!AM46</f>
        <v>0</v>
      </c>
      <c r="AN46" s="286">
        <f>'1-GBP'!AN46+'2b - USD - conv.'!AN46+'3b - EUR - conv.'!AN46</f>
        <v>0</v>
      </c>
      <c r="AO46" s="286">
        <f>'1-GBP'!AO46+'2b - USD - conv.'!AO46+'3b - EUR - conv.'!AO46</f>
        <v>0</v>
      </c>
      <c r="AP46" s="286">
        <f>'1-GBP'!AP46+'2b - USD - conv.'!AP46+'3b - EUR - conv.'!AP46</f>
        <v>0</v>
      </c>
    </row>
    <row r="47" spans="1:42" outlineLevel="2">
      <c r="A47" s="211" t="str">
        <f>A6&amp;"."&amp;A38&amp;"."&amp;A7&amp;"."&amp;B47</f>
        <v>1.d.1.9</v>
      </c>
      <c r="B47">
        <v>9</v>
      </c>
      <c r="C47" t="str">
        <f>'1-GBP'!C47</f>
        <v/>
      </c>
      <c r="D47"/>
      <c r="E47"/>
      <c r="F47"/>
      <c r="G47"/>
      <c r="H47"/>
      <c r="I47"/>
      <c r="J47"/>
      <c r="K47"/>
      <c r="L47"/>
      <c r="M47" s="286">
        <f>'1-GBP'!M47+'2b - USD - conv.'!M47+'3b - EUR - conv.'!M47</f>
        <v>0</v>
      </c>
      <c r="N47" s="286">
        <f>'1-GBP'!N47+'2b - USD - conv.'!N47+'3b - EUR - conv.'!N47</f>
        <v>0</v>
      </c>
      <c r="O47" s="286">
        <f>'1-GBP'!O47+'2b - USD - conv.'!O47+'3b - EUR - conv.'!O47</f>
        <v>0</v>
      </c>
      <c r="P47" s="286">
        <f>'1-GBP'!P47+'2b - USD - conv.'!P47+'3b - EUR - conv.'!P47</f>
        <v>0</v>
      </c>
      <c r="Q47" s="286">
        <f>'1-GBP'!Q47+'2b - USD - conv.'!Q47+'3b - EUR - conv.'!Q47</f>
        <v>0</v>
      </c>
      <c r="R47" s="286">
        <f>'1-GBP'!R47+'2b - USD - conv.'!R47+'3b - EUR - conv.'!R47</f>
        <v>0</v>
      </c>
      <c r="S47" s="286">
        <f>'1-GBP'!S47+'2b - USD - conv.'!S47+'3b - EUR - conv.'!S47</f>
        <v>0</v>
      </c>
      <c r="T47" s="286">
        <f>'1-GBP'!T47+'2b - USD - conv.'!T47+'3b - EUR - conv.'!T47</f>
        <v>0</v>
      </c>
      <c r="U47" s="286">
        <f>'1-GBP'!U47+'2b - USD - conv.'!U47+'3b - EUR - conv.'!U47</f>
        <v>0</v>
      </c>
      <c r="V47" s="286">
        <f>'1-GBP'!V47+'2b - USD - conv.'!V47+'3b - EUR - conv.'!V47</f>
        <v>0</v>
      </c>
      <c r="W47" s="286">
        <f>'1-GBP'!W47+'2b - USD - conv.'!W47+'3b - EUR - conv.'!W47</f>
        <v>0</v>
      </c>
      <c r="X47" s="286">
        <f>'1-GBP'!X47+'2b - USD - conv.'!X47+'3b - EUR - conv.'!X47</f>
        <v>0</v>
      </c>
      <c r="Y47" s="286">
        <f>'1-GBP'!Y47+'2b - USD - conv.'!Y47+'3b - EUR - conv.'!Y47</f>
        <v>0</v>
      </c>
      <c r="Z47" s="286">
        <f>'1-GBP'!Z47+'2b - USD - conv.'!Z47+'3b - EUR - conv.'!Z47</f>
        <v>0</v>
      </c>
      <c r="AA47" s="286">
        <f>'1-GBP'!AA47+'2b - USD - conv.'!AA47+'3b - EUR - conv.'!AA47</f>
        <v>0</v>
      </c>
      <c r="AB47" s="286">
        <f>'1-GBP'!AB47+'2b - USD - conv.'!AB47+'3b - EUR - conv.'!AB47</f>
        <v>0</v>
      </c>
      <c r="AC47" s="286">
        <f>'1-GBP'!AC47+'2b - USD - conv.'!AC47+'3b - EUR - conv.'!AC47</f>
        <v>0</v>
      </c>
      <c r="AD47" s="286">
        <f>'1-GBP'!AD47+'2b - USD - conv.'!AD47+'3b - EUR - conv.'!AD47</f>
        <v>0</v>
      </c>
      <c r="AE47" s="286">
        <f>'1-GBP'!AE47+'2b - USD - conv.'!AE47+'3b - EUR - conv.'!AE47</f>
        <v>0</v>
      </c>
      <c r="AF47" s="286">
        <f>'1-GBP'!AF47+'2b - USD - conv.'!AF47+'3b - EUR - conv.'!AF47</f>
        <v>0</v>
      </c>
      <c r="AG47" s="286">
        <f>'1-GBP'!AG47+'2b - USD - conv.'!AG47+'3b - EUR - conv.'!AG47</f>
        <v>0</v>
      </c>
      <c r="AH47" s="286">
        <f>'1-GBP'!AH47+'2b - USD - conv.'!AH47+'3b - EUR - conv.'!AH47</f>
        <v>0</v>
      </c>
      <c r="AI47" s="286">
        <f>'1-GBP'!AI47+'2b - USD - conv.'!AI47+'3b - EUR - conv.'!AI47</f>
        <v>0</v>
      </c>
      <c r="AJ47" s="286">
        <f>'1-GBP'!AJ47+'2b - USD - conv.'!AJ47+'3b - EUR - conv.'!AJ47</f>
        <v>0</v>
      </c>
      <c r="AK47" s="286">
        <f>'1-GBP'!AK47+'2b - USD - conv.'!AK47+'3b - EUR - conv.'!AK47</f>
        <v>0</v>
      </c>
      <c r="AL47" s="286">
        <f>'1-GBP'!AL47+'2b - USD - conv.'!AL47+'3b - EUR - conv.'!AL47</f>
        <v>0</v>
      </c>
      <c r="AM47" s="286">
        <f>'1-GBP'!AM47+'2b - USD - conv.'!AM47+'3b - EUR - conv.'!AM47</f>
        <v>0</v>
      </c>
      <c r="AN47" s="286">
        <f>'1-GBP'!AN47+'2b - USD - conv.'!AN47+'3b - EUR - conv.'!AN47</f>
        <v>0</v>
      </c>
      <c r="AO47" s="286">
        <f>'1-GBP'!AO47+'2b - USD - conv.'!AO47+'3b - EUR - conv.'!AO47</f>
        <v>0</v>
      </c>
      <c r="AP47" s="286">
        <f>'1-GBP'!AP47+'2b - USD - conv.'!AP47+'3b - EUR - conv.'!AP47</f>
        <v>0</v>
      </c>
    </row>
    <row r="48" spans="1:42" outlineLevel="2">
      <c r="A48" s="211" t="str">
        <f>A6&amp;"."&amp;A38&amp;"."&amp;A7&amp;"."&amp;B48</f>
        <v>1.d.1.10</v>
      </c>
      <c r="B48">
        <v>10</v>
      </c>
      <c r="C48" t="str">
        <f>'1-GBP'!C48</f>
        <v/>
      </c>
      <c r="D48"/>
      <c r="E48"/>
      <c r="F48"/>
      <c r="G48"/>
      <c r="H48"/>
      <c r="I48"/>
      <c r="J48"/>
      <c r="K48"/>
      <c r="L48"/>
      <c r="M48" s="286">
        <f>'1-GBP'!M48+'2b - USD - conv.'!M48+'3b - EUR - conv.'!M48</f>
        <v>0</v>
      </c>
      <c r="N48" s="286">
        <f>'1-GBP'!N48+'2b - USD - conv.'!N48+'3b - EUR - conv.'!N48</f>
        <v>0</v>
      </c>
      <c r="O48" s="286">
        <f>'1-GBP'!O48+'2b - USD - conv.'!O48+'3b - EUR - conv.'!O48</f>
        <v>0</v>
      </c>
      <c r="P48" s="286">
        <f>'1-GBP'!P48+'2b - USD - conv.'!P48+'3b - EUR - conv.'!P48</f>
        <v>0</v>
      </c>
      <c r="Q48" s="286">
        <f>'1-GBP'!Q48+'2b - USD - conv.'!Q48+'3b - EUR - conv.'!Q48</f>
        <v>0</v>
      </c>
      <c r="R48" s="286">
        <f>'1-GBP'!R48+'2b - USD - conv.'!R48+'3b - EUR - conv.'!R48</f>
        <v>0</v>
      </c>
      <c r="S48" s="286">
        <f>'1-GBP'!S48+'2b - USD - conv.'!S48+'3b - EUR - conv.'!S48</f>
        <v>0</v>
      </c>
      <c r="T48" s="286">
        <f>'1-GBP'!T48+'2b - USD - conv.'!T48+'3b - EUR - conv.'!T48</f>
        <v>0</v>
      </c>
      <c r="U48" s="286">
        <f>'1-GBP'!U48+'2b - USD - conv.'!U48+'3b - EUR - conv.'!U48</f>
        <v>0</v>
      </c>
      <c r="V48" s="286">
        <f>'1-GBP'!V48+'2b - USD - conv.'!V48+'3b - EUR - conv.'!V48</f>
        <v>0</v>
      </c>
      <c r="W48" s="286">
        <f>'1-GBP'!W48+'2b - USD - conv.'!W48+'3b - EUR - conv.'!W48</f>
        <v>0</v>
      </c>
      <c r="X48" s="286">
        <f>'1-GBP'!X48+'2b - USD - conv.'!X48+'3b - EUR - conv.'!X48</f>
        <v>0</v>
      </c>
      <c r="Y48" s="286">
        <f>'1-GBP'!Y48+'2b - USD - conv.'!Y48+'3b - EUR - conv.'!Y48</f>
        <v>0</v>
      </c>
      <c r="Z48" s="286">
        <f>'1-GBP'!Z48+'2b - USD - conv.'!Z48+'3b - EUR - conv.'!Z48</f>
        <v>0</v>
      </c>
      <c r="AA48" s="286">
        <f>'1-GBP'!AA48+'2b - USD - conv.'!AA48+'3b - EUR - conv.'!AA48</f>
        <v>0</v>
      </c>
      <c r="AB48" s="286">
        <f>'1-GBP'!AB48+'2b - USD - conv.'!AB48+'3b - EUR - conv.'!AB48</f>
        <v>0</v>
      </c>
      <c r="AC48" s="286">
        <f>'1-GBP'!AC48+'2b - USD - conv.'!AC48+'3b - EUR - conv.'!AC48</f>
        <v>0</v>
      </c>
      <c r="AD48" s="286">
        <f>'1-GBP'!AD48+'2b - USD - conv.'!AD48+'3b - EUR - conv.'!AD48</f>
        <v>0</v>
      </c>
      <c r="AE48" s="286">
        <f>'1-GBP'!AE48+'2b - USD - conv.'!AE48+'3b - EUR - conv.'!AE48</f>
        <v>0</v>
      </c>
      <c r="AF48" s="286">
        <f>'1-GBP'!AF48+'2b - USD - conv.'!AF48+'3b - EUR - conv.'!AF48</f>
        <v>0</v>
      </c>
      <c r="AG48" s="286">
        <f>'1-GBP'!AG48+'2b - USD - conv.'!AG48+'3b - EUR - conv.'!AG48</f>
        <v>0</v>
      </c>
      <c r="AH48" s="286">
        <f>'1-GBP'!AH48+'2b - USD - conv.'!AH48+'3b - EUR - conv.'!AH48</f>
        <v>0</v>
      </c>
      <c r="AI48" s="286">
        <f>'1-GBP'!AI48+'2b - USD - conv.'!AI48+'3b - EUR - conv.'!AI48</f>
        <v>0</v>
      </c>
      <c r="AJ48" s="286">
        <f>'1-GBP'!AJ48+'2b - USD - conv.'!AJ48+'3b - EUR - conv.'!AJ48</f>
        <v>0</v>
      </c>
      <c r="AK48" s="286">
        <f>'1-GBP'!AK48+'2b - USD - conv.'!AK48+'3b - EUR - conv.'!AK48</f>
        <v>0</v>
      </c>
      <c r="AL48" s="286">
        <f>'1-GBP'!AL48+'2b - USD - conv.'!AL48+'3b - EUR - conv.'!AL48</f>
        <v>0</v>
      </c>
      <c r="AM48" s="286">
        <f>'1-GBP'!AM48+'2b - USD - conv.'!AM48+'3b - EUR - conv.'!AM48</f>
        <v>0</v>
      </c>
      <c r="AN48" s="286">
        <f>'1-GBP'!AN48+'2b - USD - conv.'!AN48+'3b - EUR - conv.'!AN48</f>
        <v>0</v>
      </c>
      <c r="AO48" s="286">
        <f>'1-GBP'!AO48+'2b - USD - conv.'!AO48+'3b - EUR - conv.'!AO48</f>
        <v>0</v>
      </c>
      <c r="AP48" s="286">
        <f>'1-GBP'!AP48+'2b - USD - conv.'!AP48+'3b - EUR - conv.'!AP48</f>
        <v>0</v>
      </c>
    </row>
    <row r="49" spans="1:42" outlineLevel="2">
      <c r="A49" s="211" t="str">
        <f>A6&amp;"."&amp;A38&amp;"."&amp;A7&amp;"."&amp;B49</f>
        <v>1.d.1.11</v>
      </c>
      <c r="B49">
        <v>11</v>
      </c>
      <c r="C49" t="str">
        <f>'1-GBP'!C49</f>
        <v/>
      </c>
      <c r="D49"/>
      <c r="E49"/>
      <c r="F49"/>
      <c r="G49"/>
      <c r="H49"/>
      <c r="I49"/>
      <c r="J49"/>
      <c r="K49"/>
      <c r="L49"/>
      <c r="M49" s="286">
        <f>'1-GBP'!M49+'2b - USD - conv.'!M49+'3b - EUR - conv.'!M49</f>
        <v>0</v>
      </c>
      <c r="N49" s="286">
        <f>'1-GBP'!N49+'2b - USD - conv.'!N49+'3b - EUR - conv.'!N49</f>
        <v>0</v>
      </c>
      <c r="O49" s="286">
        <f>'1-GBP'!O49+'2b - USD - conv.'!O49+'3b - EUR - conv.'!O49</f>
        <v>0</v>
      </c>
      <c r="P49" s="286">
        <f>'1-GBP'!P49+'2b - USD - conv.'!P49+'3b - EUR - conv.'!P49</f>
        <v>0</v>
      </c>
      <c r="Q49" s="286">
        <f>'1-GBP'!Q49+'2b - USD - conv.'!Q49+'3b - EUR - conv.'!Q49</f>
        <v>0</v>
      </c>
      <c r="R49" s="286">
        <f>'1-GBP'!R49+'2b - USD - conv.'!R49+'3b - EUR - conv.'!R49</f>
        <v>0</v>
      </c>
      <c r="S49" s="286">
        <f>'1-GBP'!S49+'2b - USD - conv.'!S49+'3b - EUR - conv.'!S49</f>
        <v>0</v>
      </c>
      <c r="T49" s="286">
        <f>'1-GBP'!T49+'2b - USD - conv.'!T49+'3b - EUR - conv.'!T49</f>
        <v>0</v>
      </c>
      <c r="U49" s="286">
        <f>'1-GBP'!U49+'2b - USD - conv.'!U49+'3b - EUR - conv.'!U49</f>
        <v>0</v>
      </c>
      <c r="V49" s="286">
        <f>'1-GBP'!V49+'2b - USD - conv.'!V49+'3b - EUR - conv.'!V49</f>
        <v>0</v>
      </c>
      <c r="W49" s="286">
        <f>'1-GBP'!W49+'2b - USD - conv.'!W49+'3b - EUR - conv.'!W49</f>
        <v>0</v>
      </c>
      <c r="X49" s="286">
        <f>'1-GBP'!X49+'2b - USD - conv.'!X49+'3b - EUR - conv.'!X49</f>
        <v>0</v>
      </c>
      <c r="Y49" s="286">
        <f>'1-GBP'!Y49+'2b - USD - conv.'!Y49+'3b - EUR - conv.'!Y49</f>
        <v>0</v>
      </c>
      <c r="Z49" s="286">
        <f>'1-GBP'!Z49+'2b - USD - conv.'!Z49+'3b - EUR - conv.'!Z49</f>
        <v>0</v>
      </c>
      <c r="AA49" s="286">
        <f>'1-GBP'!AA49+'2b - USD - conv.'!AA49+'3b - EUR - conv.'!AA49</f>
        <v>0</v>
      </c>
      <c r="AB49" s="286">
        <f>'1-GBP'!AB49+'2b - USD - conv.'!AB49+'3b - EUR - conv.'!AB49</f>
        <v>0</v>
      </c>
      <c r="AC49" s="286">
        <f>'1-GBP'!AC49+'2b - USD - conv.'!AC49+'3b - EUR - conv.'!AC49</f>
        <v>0</v>
      </c>
      <c r="AD49" s="286">
        <f>'1-GBP'!AD49+'2b - USD - conv.'!AD49+'3b - EUR - conv.'!AD49</f>
        <v>0</v>
      </c>
      <c r="AE49" s="286">
        <f>'1-GBP'!AE49+'2b - USD - conv.'!AE49+'3b - EUR - conv.'!AE49</f>
        <v>0</v>
      </c>
      <c r="AF49" s="286">
        <f>'1-GBP'!AF49+'2b - USD - conv.'!AF49+'3b - EUR - conv.'!AF49</f>
        <v>0</v>
      </c>
      <c r="AG49" s="286">
        <f>'1-GBP'!AG49+'2b - USD - conv.'!AG49+'3b - EUR - conv.'!AG49</f>
        <v>0</v>
      </c>
      <c r="AH49" s="286">
        <f>'1-GBP'!AH49+'2b - USD - conv.'!AH49+'3b - EUR - conv.'!AH49</f>
        <v>0</v>
      </c>
      <c r="AI49" s="286">
        <f>'1-GBP'!AI49+'2b - USD - conv.'!AI49+'3b - EUR - conv.'!AI49</f>
        <v>0</v>
      </c>
      <c r="AJ49" s="286">
        <f>'1-GBP'!AJ49+'2b - USD - conv.'!AJ49+'3b - EUR - conv.'!AJ49</f>
        <v>0</v>
      </c>
      <c r="AK49" s="286">
        <f>'1-GBP'!AK49+'2b - USD - conv.'!AK49+'3b - EUR - conv.'!AK49</f>
        <v>0</v>
      </c>
      <c r="AL49" s="286">
        <f>'1-GBP'!AL49+'2b - USD - conv.'!AL49+'3b - EUR - conv.'!AL49</f>
        <v>0</v>
      </c>
      <c r="AM49" s="286">
        <f>'1-GBP'!AM49+'2b - USD - conv.'!AM49+'3b - EUR - conv.'!AM49</f>
        <v>0</v>
      </c>
      <c r="AN49" s="286">
        <f>'1-GBP'!AN49+'2b - USD - conv.'!AN49+'3b - EUR - conv.'!AN49</f>
        <v>0</v>
      </c>
      <c r="AO49" s="286">
        <f>'1-GBP'!AO49+'2b - USD - conv.'!AO49+'3b - EUR - conv.'!AO49</f>
        <v>0</v>
      </c>
      <c r="AP49" s="286">
        <f>'1-GBP'!AP49+'2b - USD - conv.'!AP49+'3b - EUR - conv.'!AP49</f>
        <v>0</v>
      </c>
    </row>
    <row r="50" spans="1:42" outlineLevel="2">
      <c r="A50" s="211" t="str">
        <f>A6&amp;"."&amp;A38&amp;"."&amp;A7&amp;"."&amp;B50</f>
        <v>1.d.1.12</v>
      </c>
      <c r="B50">
        <v>12</v>
      </c>
      <c r="C50" t="str">
        <f>'1-GBP'!C50</f>
        <v/>
      </c>
      <c r="D50"/>
      <c r="E50"/>
      <c r="F50"/>
      <c r="G50"/>
      <c r="H50"/>
      <c r="I50"/>
      <c r="J50"/>
      <c r="K50"/>
      <c r="L50"/>
      <c r="M50" s="286">
        <f>'1-GBP'!M50+'2b - USD - conv.'!M50+'3b - EUR - conv.'!M50</f>
        <v>0</v>
      </c>
      <c r="N50" s="286">
        <f>'1-GBP'!N50+'2b - USD - conv.'!N50+'3b - EUR - conv.'!N50</f>
        <v>0</v>
      </c>
      <c r="O50" s="286">
        <f>'1-GBP'!O50+'2b - USD - conv.'!O50+'3b - EUR - conv.'!O50</f>
        <v>0</v>
      </c>
      <c r="P50" s="286">
        <f>'1-GBP'!P50+'2b - USD - conv.'!P50+'3b - EUR - conv.'!P50</f>
        <v>0</v>
      </c>
      <c r="Q50" s="286">
        <f>'1-GBP'!Q50+'2b - USD - conv.'!Q50+'3b - EUR - conv.'!Q50</f>
        <v>0</v>
      </c>
      <c r="R50" s="286">
        <f>'1-GBP'!R50+'2b - USD - conv.'!R50+'3b - EUR - conv.'!R50</f>
        <v>0</v>
      </c>
      <c r="S50" s="286">
        <f>'1-GBP'!S50+'2b - USD - conv.'!S50+'3b - EUR - conv.'!S50</f>
        <v>0</v>
      </c>
      <c r="T50" s="286">
        <f>'1-GBP'!T50+'2b - USD - conv.'!T50+'3b - EUR - conv.'!T50</f>
        <v>0</v>
      </c>
      <c r="U50" s="286">
        <f>'1-GBP'!U50+'2b - USD - conv.'!U50+'3b - EUR - conv.'!U50</f>
        <v>0</v>
      </c>
      <c r="V50" s="286">
        <f>'1-GBP'!V50+'2b - USD - conv.'!V50+'3b - EUR - conv.'!V50</f>
        <v>0</v>
      </c>
      <c r="W50" s="286">
        <f>'1-GBP'!W50+'2b - USD - conv.'!W50+'3b - EUR - conv.'!W50</f>
        <v>0</v>
      </c>
      <c r="X50" s="286">
        <f>'1-GBP'!X50+'2b - USD - conv.'!X50+'3b - EUR - conv.'!X50</f>
        <v>0</v>
      </c>
      <c r="Y50" s="286">
        <f>'1-GBP'!Y50+'2b - USD - conv.'!Y50+'3b - EUR - conv.'!Y50</f>
        <v>0</v>
      </c>
      <c r="Z50" s="286">
        <f>'1-GBP'!Z50+'2b - USD - conv.'!Z50+'3b - EUR - conv.'!Z50</f>
        <v>0</v>
      </c>
      <c r="AA50" s="286">
        <f>'1-GBP'!AA50+'2b - USD - conv.'!AA50+'3b - EUR - conv.'!AA50</f>
        <v>0</v>
      </c>
      <c r="AB50" s="286">
        <f>'1-GBP'!AB50+'2b - USD - conv.'!AB50+'3b - EUR - conv.'!AB50</f>
        <v>0</v>
      </c>
      <c r="AC50" s="286">
        <f>'1-GBP'!AC50+'2b - USD - conv.'!AC50+'3b - EUR - conv.'!AC50</f>
        <v>0</v>
      </c>
      <c r="AD50" s="286">
        <f>'1-GBP'!AD50+'2b - USD - conv.'!AD50+'3b - EUR - conv.'!AD50</f>
        <v>0</v>
      </c>
      <c r="AE50" s="286">
        <f>'1-GBP'!AE50+'2b - USD - conv.'!AE50+'3b - EUR - conv.'!AE50</f>
        <v>0</v>
      </c>
      <c r="AF50" s="286">
        <f>'1-GBP'!AF50+'2b - USD - conv.'!AF50+'3b - EUR - conv.'!AF50</f>
        <v>0</v>
      </c>
      <c r="AG50" s="286">
        <f>'1-GBP'!AG50+'2b - USD - conv.'!AG50+'3b - EUR - conv.'!AG50</f>
        <v>0</v>
      </c>
      <c r="AH50" s="286">
        <f>'1-GBP'!AH50+'2b - USD - conv.'!AH50+'3b - EUR - conv.'!AH50</f>
        <v>0</v>
      </c>
      <c r="AI50" s="286">
        <f>'1-GBP'!AI50+'2b - USD - conv.'!AI50+'3b - EUR - conv.'!AI50</f>
        <v>0</v>
      </c>
      <c r="AJ50" s="286">
        <f>'1-GBP'!AJ50+'2b - USD - conv.'!AJ50+'3b - EUR - conv.'!AJ50</f>
        <v>0</v>
      </c>
      <c r="AK50" s="286">
        <f>'1-GBP'!AK50+'2b - USD - conv.'!AK50+'3b - EUR - conv.'!AK50</f>
        <v>0</v>
      </c>
      <c r="AL50" s="286">
        <f>'1-GBP'!AL50+'2b - USD - conv.'!AL50+'3b - EUR - conv.'!AL50</f>
        <v>0</v>
      </c>
      <c r="AM50" s="286">
        <f>'1-GBP'!AM50+'2b - USD - conv.'!AM50+'3b - EUR - conv.'!AM50</f>
        <v>0</v>
      </c>
      <c r="AN50" s="286">
        <f>'1-GBP'!AN50+'2b - USD - conv.'!AN50+'3b - EUR - conv.'!AN50</f>
        <v>0</v>
      </c>
      <c r="AO50" s="286">
        <f>'1-GBP'!AO50+'2b - USD - conv.'!AO50+'3b - EUR - conv.'!AO50</f>
        <v>0</v>
      </c>
      <c r="AP50" s="286">
        <f>'1-GBP'!AP50+'2b - USD - conv.'!AP50+'3b - EUR - conv.'!AP50</f>
        <v>0</v>
      </c>
    </row>
    <row r="51" spans="1:42" outlineLevel="1">
      <c r="A51" s="212"/>
      <c r="B51" s="201">
        <f>B50-COUNTIFS(C39:C50,"")</f>
        <v>0</v>
      </c>
      <c r="C51" s="201" t="s">
        <v>285</v>
      </c>
      <c r="D51" s="201"/>
      <c r="E51" s="201"/>
      <c r="F51" s="201"/>
      <c r="G51" s="201"/>
      <c r="H51" s="201"/>
      <c r="I51" s="201"/>
      <c r="J51" s="201"/>
      <c r="K51" s="201"/>
      <c r="L51" s="201"/>
      <c r="M51" s="280">
        <f>SUM(M39:M50)</f>
        <v>0</v>
      </c>
      <c r="N51" s="280">
        <f>SUM(N39:N50)</f>
        <v>0</v>
      </c>
      <c r="O51" s="280">
        <f t="shared" ref="O51:AP51" si="5">SUM(O39:O50)</f>
        <v>0</v>
      </c>
      <c r="P51" s="280">
        <f t="shared" si="5"/>
        <v>0</v>
      </c>
      <c r="Q51" s="280">
        <f t="shared" si="5"/>
        <v>0</v>
      </c>
      <c r="R51" s="280">
        <f t="shared" si="5"/>
        <v>0</v>
      </c>
      <c r="S51" s="280">
        <f t="shared" si="5"/>
        <v>0</v>
      </c>
      <c r="T51" s="280">
        <f t="shared" si="5"/>
        <v>0</v>
      </c>
      <c r="U51" s="280">
        <f t="shared" si="5"/>
        <v>0</v>
      </c>
      <c r="V51" s="280">
        <f t="shared" si="5"/>
        <v>0</v>
      </c>
      <c r="W51" s="280">
        <f t="shared" si="5"/>
        <v>0</v>
      </c>
      <c r="X51" s="280">
        <f t="shared" si="5"/>
        <v>0</v>
      </c>
      <c r="Y51" s="280">
        <f t="shared" si="5"/>
        <v>0</v>
      </c>
      <c r="Z51" s="280">
        <f t="shared" si="5"/>
        <v>0</v>
      </c>
      <c r="AA51" s="280">
        <f t="shared" si="5"/>
        <v>0</v>
      </c>
      <c r="AB51" s="280">
        <f t="shared" si="5"/>
        <v>0</v>
      </c>
      <c r="AC51" s="280">
        <f t="shared" si="5"/>
        <v>0</v>
      </c>
      <c r="AD51" s="280">
        <f t="shared" si="5"/>
        <v>0</v>
      </c>
      <c r="AE51" s="280">
        <f t="shared" si="5"/>
        <v>0</v>
      </c>
      <c r="AF51" s="280">
        <f t="shared" si="5"/>
        <v>0</v>
      </c>
      <c r="AG51" s="280">
        <f t="shared" si="5"/>
        <v>0</v>
      </c>
      <c r="AH51" s="280">
        <f t="shared" si="5"/>
        <v>0</v>
      </c>
      <c r="AI51" s="280">
        <f t="shared" si="5"/>
        <v>0</v>
      </c>
      <c r="AJ51" s="280">
        <f t="shared" si="5"/>
        <v>0</v>
      </c>
      <c r="AK51" s="280">
        <f t="shared" si="5"/>
        <v>0</v>
      </c>
      <c r="AL51" s="280">
        <f t="shared" si="5"/>
        <v>0</v>
      </c>
      <c r="AM51" s="280">
        <f t="shared" si="5"/>
        <v>0</v>
      </c>
      <c r="AN51" s="280">
        <f t="shared" si="5"/>
        <v>0</v>
      </c>
      <c r="AO51" s="280">
        <f t="shared" si="5"/>
        <v>0</v>
      </c>
      <c r="AP51" s="280">
        <f t="shared" si="5"/>
        <v>0</v>
      </c>
    </row>
    <row r="52" spans="1:42" ht="16.149999999999999" outlineLevel="1" thickBot="1">
      <c r="A52" s="213"/>
      <c r="B52" s="202"/>
      <c r="C52" s="202"/>
      <c r="D52" s="202"/>
      <c r="E52" s="202"/>
      <c r="F52" s="202"/>
      <c r="G52" s="202"/>
      <c r="H52" s="202"/>
      <c r="I52" s="202"/>
      <c r="J52" s="202"/>
      <c r="K52" s="202"/>
      <c r="L52" s="202"/>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row>
    <row r="53" spans="1:42" ht="16.149999999999999" outlineLevel="1" thickBot="1">
      <c r="A53" s="214" t="s">
        <v>288</v>
      </c>
      <c r="B53" s="203">
        <f>B51+B36+B21</f>
        <v>7</v>
      </c>
      <c r="C53" s="203" t="s">
        <v>289</v>
      </c>
      <c r="D53" s="203"/>
      <c r="E53" s="203"/>
      <c r="F53" s="203"/>
      <c r="G53" s="203" t="str">
        <f>+"Total "&amp;$B6&amp;" "&amp;$B7</f>
        <v>Total Phase 1 Teesside Onshore Transportation System</v>
      </c>
      <c r="H53" s="203"/>
      <c r="I53" s="203"/>
      <c r="J53" s="203"/>
      <c r="K53" s="203"/>
      <c r="L53" s="203"/>
      <c r="M53" s="283">
        <f t="shared" ref="M53:AP53" si="6">SUM(M21,M36,M51)</f>
        <v>0</v>
      </c>
      <c r="N53" s="284">
        <f t="shared" si="6"/>
        <v>0</v>
      </c>
      <c r="O53" s="284">
        <f t="shared" si="6"/>
        <v>0</v>
      </c>
      <c r="P53" s="284">
        <f t="shared" si="6"/>
        <v>0</v>
      </c>
      <c r="Q53" s="284">
        <f t="shared" si="6"/>
        <v>0</v>
      </c>
      <c r="R53" s="284">
        <f t="shared" si="6"/>
        <v>0</v>
      </c>
      <c r="S53" s="284">
        <f t="shared" si="6"/>
        <v>0</v>
      </c>
      <c r="T53" s="284">
        <f t="shared" si="6"/>
        <v>0</v>
      </c>
      <c r="U53" s="284">
        <f t="shared" si="6"/>
        <v>0</v>
      </c>
      <c r="V53" s="284">
        <f t="shared" si="6"/>
        <v>0</v>
      </c>
      <c r="W53" s="284">
        <f t="shared" si="6"/>
        <v>0</v>
      </c>
      <c r="X53" s="284">
        <f t="shared" si="6"/>
        <v>0</v>
      </c>
      <c r="Y53" s="284">
        <f t="shared" si="6"/>
        <v>0</v>
      </c>
      <c r="Z53" s="284">
        <f t="shared" si="6"/>
        <v>0</v>
      </c>
      <c r="AA53" s="284">
        <f t="shared" si="6"/>
        <v>0</v>
      </c>
      <c r="AB53" s="284">
        <f t="shared" si="6"/>
        <v>0</v>
      </c>
      <c r="AC53" s="284">
        <f t="shared" si="6"/>
        <v>0</v>
      </c>
      <c r="AD53" s="284">
        <f t="shared" si="6"/>
        <v>0</v>
      </c>
      <c r="AE53" s="284">
        <f t="shared" si="6"/>
        <v>0</v>
      </c>
      <c r="AF53" s="284">
        <f t="shared" si="6"/>
        <v>0</v>
      </c>
      <c r="AG53" s="284">
        <f t="shared" si="6"/>
        <v>0</v>
      </c>
      <c r="AH53" s="284">
        <f t="shared" si="6"/>
        <v>0</v>
      </c>
      <c r="AI53" s="284">
        <f t="shared" si="6"/>
        <v>0</v>
      </c>
      <c r="AJ53" s="284">
        <f t="shared" si="6"/>
        <v>0</v>
      </c>
      <c r="AK53" s="284">
        <f t="shared" si="6"/>
        <v>0</v>
      </c>
      <c r="AL53" s="284">
        <f t="shared" si="6"/>
        <v>0</v>
      </c>
      <c r="AM53" s="284">
        <f t="shared" si="6"/>
        <v>0</v>
      </c>
      <c r="AN53" s="284">
        <f t="shared" si="6"/>
        <v>0</v>
      </c>
      <c r="AO53" s="284">
        <f t="shared" si="6"/>
        <v>0</v>
      </c>
      <c r="AP53" s="284">
        <f t="shared" si="6"/>
        <v>0</v>
      </c>
    </row>
    <row r="54" spans="1:42" outlineLevel="1">
      <c r="A54" s="211"/>
      <c r="B54"/>
      <c r="C54"/>
      <c r="D54"/>
      <c r="E54"/>
      <c r="F54"/>
      <c r="G54"/>
      <c r="H54"/>
      <c r="I54"/>
      <c r="J54"/>
      <c r="K54"/>
      <c r="L54"/>
      <c r="M54" s="314"/>
      <c r="N54" s="314"/>
      <c r="O54" s="314"/>
      <c r="P54" s="314"/>
      <c r="Q54" s="314"/>
      <c r="R54" s="314"/>
      <c r="S54" s="314"/>
      <c r="T54" s="314"/>
      <c r="U54" s="314"/>
      <c r="V54" s="314"/>
      <c r="W54" s="314"/>
      <c r="X54" s="314"/>
      <c r="Y54" s="314"/>
      <c r="Z54" s="314"/>
      <c r="AA54" s="314"/>
      <c r="AB54" s="314"/>
      <c r="AC54" s="314"/>
      <c r="AD54" s="314"/>
      <c r="AE54" s="314"/>
      <c r="AF54" s="314"/>
      <c r="AG54" s="314"/>
      <c r="AH54" s="314"/>
      <c r="AI54" s="314"/>
      <c r="AJ54" s="314"/>
      <c r="AK54" s="314"/>
      <c r="AL54" s="314"/>
      <c r="AM54" s="314"/>
      <c r="AN54" s="314"/>
      <c r="AO54" s="314"/>
      <c r="AP54" s="314"/>
    </row>
    <row r="55" spans="1:42" collapsed="1">
      <c r="A55" s="211"/>
      <c r="B55"/>
      <c r="C55"/>
      <c r="D55"/>
      <c r="E55"/>
      <c r="F55"/>
      <c r="G55"/>
      <c r="H55"/>
      <c r="I55"/>
      <c r="J55"/>
      <c r="K55"/>
      <c r="L55"/>
      <c r="M55" s="314"/>
      <c r="N55" s="314"/>
      <c r="O55" s="314"/>
      <c r="P55" s="314"/>
      <c r="Q55" s="314"/>
      <c r="R55" s="314"/>
      <c r="S55" s="314"/>
      <c r="T55" s="314"/>
      <c r="U55" s="314"/>
      <c r="V55" s="314"/>
      <c r="W55" s="314"/>
      <c r="X55" s="314"/>
      <c r="Y55" s="314"/>
      <c r="Z55" s="314"/>
      <c r="AA55" s="314"/>
      <c r="AB55" s="314"/>
      <c r="AC55" s="314"/>
      <c r="AD55" s="314"/>
      <c r="AE55" s="314"/>
      <c r="AF55" s="314"/>
      <c r="AG55" s="314"/>
      <c r="AH55" s="314"/>
      <c r="AI55" s="314"/>
      <c r="AJ55" s="314"/>
      <c r="AK55" s="314"/>
      <c r="AL55" s="314"/>
      <c r="AM55" s="314"/>
      <c r="AN55" s="314"/>
      <c r="AO55" s="314"/>
      <c r="AP55" s="314"/>
    </row>
    <row r="56" spans="1:42">
      <c r="A56" s="209" t="str">
        <f>_xlfn.TEXTBEFORE(J56,".")</f>
        <v>1</v>
      </c>
      <c r="B56" s="196" t="str">
        <f>_xlfn.XLOOKUP(A56,Select!$B$4:$B$65,Select!$C$4:$C$65)</f>
        <v>Phase 1</v>
      </c>
      <c r="C56" s="197"/>
      <c r="D56" s="197">
        <f>B71+B86+B101</f>
        <v>8</v>
      </c>
      <c r="E56" s="197" t="s">
        <v>281</v>
      </c>
      <c r="F56" s="197"/>
      <c r="G56" s="197"/>
      <c r="H56" s="197"/>
      <c r="I56" s="197" t="s">
        <v>282</v>
      </c>
      <c r="J56" s="197" t="str">
        <f>Select!$M$5</f>
        <v>1.2</v>
      </c>
      <c r="K56" s="197"/>
      <c r="L56" s="197"/>
      <c r="M56" s="318"/>
      <c r="N56" s="319"/>
      <c r="O56" s="319"/>
      <c r="P56" s="319"/>
      <c r="Q56" s="319"/>
      <c r="R56" s="319"/>
      <c r="S56" s="319"/>
      <c r="T56" s="319"/>
      <c r="U56" s="319"/>
      <c r="V56" s="319"/>
      <c r="W56" s="319"/>
      <c r="X56" s="319"/>
      <c r="Y56" s="319"/>
      <c r="Z56" s="319"/>
      <c r="AA56" s="319"/>
      <c r="AB56" s="319"/>
      <c r="AC56" s="319"/>
      <c r="AD56" s="319"/>
      <c r="AE56" s="319"/>
      <c r="AF56" s="319"/>
      <c r="AG56" s="319"/>
      <c r="AH56" s="319"/>
      <c r="AI56" s="319"/>
      <c r="AJ56" s="319"/>
      <c r="AK56" s="319"/>
      <c r="AL56" s="319"/>
      <c r="AM56" s="319"/>
      <c r="AN56" s="319"/>
      <c r="AO56" s="319"/>
      <c r="AP56" s="319"/>
    </row>
    <row r="57" spans="1:42" outlineLevel="1">
      <c r="A57" s="210" t="str">
        <f>_xlfn.TEXTAFTER(J56,".")</f>
        <v>2</v>
      </c>
      <c r="B57" s="199" t="str">
        <f>_xlfn.XLOOKUP($J56,Select!$K$4:$K$65,Select!$F$4:$F$65)</f>
        <v>Teesside Offshore Transportation System</v>
      </c>
      <c r="C57" s="199"/>
      <c r="D57" s="199"/>
      <c r="E57" s="199"/>
      <c r="F57" s="199"/>
      <c r="G57" s="199"/>
      <c r="H57" s="199"/>
      <c r="I57" s="199"/>
      <c r="J57" s="199"/>
      <c r="K57" s="199"/>
      <c r="L57" s="199"/>
      <c r="M57" s="320"/>
      <c r="N57" s="320"/>
      <c r="O57" s="320"/>
      <c r="P57" s="320"/>
      <c r="Q57" s="320"/>
      <c r="R57" s="320"/>
      <c r="S57" s="320"/>
      <c r="T57" s="320"/>
      <c r="U57" s="320"/>
      <c r="V57" s="320"/>
      <c r="W57" s="320"/>
      <c r="X57" s="320"/>
      <c r="Y57" s="320"/>
      <c r="Z57" s="320"/>
      <c r="AA57" s="320"/>
      <c r="AB57" s="320"/>
      <c r="AC57" s="320"/>
      <c r="AD57" s="320"/>
      <c r="AE57" s="320"/>
      <c r="AF57" s="320"/>
      <c r="AG57" s="320"/>
      <c r="AH57" s="320"/>
      <c r="AI57" s="320"/>
      <c r="AJ57" s="320"/>
      <c r="AK57" s="320"/>
      <c r="AL57" s="320"/>
      <c r="AM57" s="320"/>
      <c r="AN57" s="320"/>
      <c r="AO57" s="320"/>
      <c r="AP57" s="320"/>
    </row>
    <row r="58" spans="1:42" outlineLevel="1">
      <c r="A58" s="220" t="s">
        <v>150</v>
      </c>
      <c r="B58" s="220" t="s">
        <v>283</v>
      </c>
      <c r="C58" s="220" t="s">
        <v>284</v>
      </c>
      <c r="D58" s="220"/>
      <c r="E58" s="220"/>
      <c r="F58" s="220"/>
      <c r="G58" s="220"/>
      <c r="H58" s="220"/>
      <c r="I58" s="220"/>
      <c r="J58" s="220"/>
      <c r="K58" s="220"/>
      <c r="L58" s="220"/>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row>
    <row r="59" spans="1:42" outlineLevel="2">
      <c r="A59" s="211" t="str">
        <f>A56&amp;"."&amp;A58&amp;"."&amp;A57&amp;"."&amp;B59</f>
        <v>1.c.2.1</v>
      </c>
      <c r="B59">
        <v>1</v>
      </c>
      <c r="C59" t="str">
        <f>'1-GBP'!C59</f>
        <v>EPCI #1 : Pipeline Installation &amp; Landfall</v>
      </c>
      <c r="D59"/>
      <c r="E59"/>
      <c r="F59"/>
      <c r="G59"/>
      <c r="H59"/>
      <c r="I59"/>
      <c r="J59"/>
      <c r="K59"/>
      <c r="L59"/>
      <c r="M59" s="286">
        <f>'1-GBP'!M59+'2b - USD - conv.'!M59+'3b - EUR - conv.'!M59</f>
        <v>0</v>
      </c>
      <c r="N59" s="286">
        <f>'1-GBP'!N59+'2b - USD - conv.'!N59+'3b - EUR - conv.'!N59</f>
        <v>0</v>
      </c>
      <c r="O59" s="286">
        <f>'1-GBP'!O59+'2b - USD - conv.'!O59+'3b - EUR - conv.'!O59</f>
        <v>0</v>
      </c>
      <c r="P59" s="286">
        <f>'1-GBP'!P59+'2b - USD - conv.'!P59+'3b - EUR - conv.'!P59</f>
        <v>0</v>
      </c>
      <c r="Q59" s="286">
        <f>'1-GBP'!Q59+'2b - USD - conv.'!Q59+'3b - EUR - conv.'!Q59</f>
        <v>0</v>
      </c>
      <c r="R59" s="286">
        <f>'1-GBP'!R59+'2b - USD - conv.'!R59+'3b - EUR - conv.'!R59</f>
        <v>0</v>
      </c>
      <c r="S59" s="286">
        <f>'1-GBP'!S59+'2b - USD - conv.'!S59+'3b - EUR - conv.'!S59</f>
        <v>0</v>
      </c>
      <c r="T59" s="286">
        <f>'1-GBP'!T59+'2b - USD - conv.'!T59+'3b - EUR - conv.'!T59</f>
        <v>0</v>
      </c>
      <c r="U59" s="286">
        <f>'1-GBP'!U59+'2b - USD - conv.'!U59+'3b - EUR - conv.'!U59</f>
        <v>0</v>
      </c>
      <c r="V59" s="286">
        <f>'1-GBP'!V59+'2b - USD - conv.'!V59+'3b - EUR - conv.'!V59</f>
        <v>0</v>
      </c>
      <c r="W59" s="286">
        <f>'1-GBP'!W59+'2b - USD - conv.'!W59+'3b - EUR - conv.'!W59</f>
        <v>0</v>
      </c>
      <c r="X59" s="286">
        <f>'1-GBP'!X59+'2b - USD - conv.'!X59+'3b - EUR - conv.'!X59</f>
        <v>0</v>
      </c>
      <c r="Y59" s="286">
        <f>'1-GBP'!Y59+'2b - USD - conv.'!Y59+'3b - EUR - conv.'!Y59</f>
        <v>0</v>
      </c>
      <c r="Z59" s="286">
        <f>'1-GBP'!Z59+'2b - USD - conv.'!Z59+'3b - EUR - conv.'!Z59</f>
        <v>0</v>
      </c>
      <c r="AA59" s="286">
        <f>'1-GBP'!AA59+'2b - USD - conv.'!AA59+'3b - EUR - conv.'!AA59</f>
        <v>0</v>
      </c>
      <c r="AB59" s="286">
        <f>'1-GBP'!AB59+'2b - USD - conv.'!AB59+'3b - EUR - conv.'!AB59</f>
        <v>0</v>
      </c>
      <c r="AC59" s="286">
        <f>'1-GBP'!AC59+'2b - USD - conv.'!AC59+'3b - EUR - conv.'!AC59</f>
        <v>0</v>
      </c>
      <c r="AD59" s="286">
        <f>'1-GBP'!AD59+'2b - USD - conv.'!AD59+'3b - EUR - conv.'!AD59</f>
        <v>0</v>
      </c>
      <c r="AE59" s="286">
        <f>'1-GBP'!AE59+'2b - USD - conv.'!AE59+'3b - EUR - conv.'!AE59</f>
        <v>0</v>
      </c>
      <c r="AF59" s="286">
        <f>'1-GBP'!AF59+'2b - USD - conv.'!AF59+'3b - EUR - conv.'!AF59</f>
        <v>0</v>
      </c>
      <c r="AG59" s="286">
        <f>'1-GBP'!AG59+'2b - USD - conv.'!AG59+'3b - EUR - conv.'!AG59</f>
        <v>0</v>
      </c>
      <c r="AH59" s="286">
        <f>'1-GBP'!AH59+'2b - USD - conv.'!AH59+'3b - EUR - conv.'!AH59</f>
        <v>0</v>
      </c>
      <c r="AI59" s="286">
        <f>'1-GBP'!AI59+'2b - USD - conv.'!AI59+'3b - EUR - conv.'!AI59</f>
        <v>0</v>
      </c>
      <c r="AJ59" s="286">
        <f>'1-GBP'!AJ59+'2b - USD - conv.'!AJ59+'3b - EUR - conv.'!AJ59</f>
        <v>0</v>
      </c>
      <c r="AK59" s="286">
        <f>'1-GBP'!AK59+'2b - USD - conv.'!AK59+'3b - EUR - conv.'!AK59</f>
        <v>0</v>
      </c>
      <c r="AL59" s="286">
        <f>'1-GBP'!AL59+'2b - USD - conv.'!AL59+'3b - EUR - conv.'!AL59</f>
        <v>0</v>
      </c>
      <c r="AM59" s="286">
        <f>'1-GBP'!AM59+'2b - USD - conv.'!AM59+'3b - EUR - conv.'!AM59</f>
        <v>0</v>
      </c>
      <c r="AN59" s="286">
        <f>'1-GBP'!AN59+'2b - USD - conv.'!AN59+'3b - EUR - conv.'!AN59</f>
        <v>0</v>
      </c>
      <c r="AO59" s="286">
        <f>'1-GBP'!AO59+'2b - USD - conv.'!AO59+'3b - EUR - conv.'!AO59</f>
        <v>0</v>
      </c>
      <c r="AP59" s="286">
        <f>'1-GBP'!AP59+'2b - USD - conv.'!AP59+'3b - EUR - conv.'!AP59</f>
        <v>0</v>
      </c>
    </row>
    <row r="60" spans="1:42" outlineLevel="2">
      <c r="A60" s="211" t="str">
        <f>A56&amp;"."&amp;A58&amp;"."&amp;A57&amp;"."&amp;B60</f>
        <v>1.c.2.2</v>
      </c>
      <c r="B60">
        <v>2</v>
      </c>
      <c r="C60" t="str">
        <f>'1-GBP'!C60</f>
        <v>EPCI #2 :  SPS supply and Install (include flowline)</v>
      </c>
      <c r="D60"/>
      <c r="E60"/>
      <c r="F60"/>
      <c r="G60"/>
      <c r="H60"/>
      <c r="I60"/>
      <c r="J60"/>
      <c r="K60"/>
      <c r="L60"/>
      <c r="M60" s="286">
        <f>'1-GBP'!M60+'2b - USD - conv.'!M60+'3b - EUR - conv.'!M60</f>
        <v>0</v>
      </c>
      <c r="N60" s="286">
        <f>'1-GBP'!N60+'2b - USD - conv.'!N60+'3b - EUR - conv.'!N60</f>
        <v>0</v>
      </c>
      <c r="O60" s="286">
        <f>'1-GBP'!O60+'2b - USD - conv.'!O60+'3b - EUR - conv.'!O60</f>
        <v>0</v>
      </c>
      <c r="P60" s="286">
        <f>'1-GBP'!P60+'2b - USD - conv.'!P60+'3b - EUR - conv.'!P60</f>
        <v>0</v>
      </c>
      <c r="Q60" s="286">
        <f>'1-GBP'!Q60+'2b - USD - conv.'!Q60+'3b - EUR - conv.'!Q60</f>
        <v>0</v>
      </c>
      <c r="R60" s="286">
        <f>'1-GBP'!R60+'2b - USD - conv.'!R60+'3b - EUR - conv.'!R60</f>
        <v>0</v>
      </c>
      <c r="S60" s="286">
        <f>'1-GBP'!S60+'2b - USD - conv.'!S60+'3b - EUR - conv.'!S60</f>
        <v>0</v>
      </c>
      <c r="T60" s="286">
        <f>'1-GBP'!T60+'2b - USD - conv.'!T60+'3b - EUR - conv.'!T60</f>
        <v>0</v>
      </c>
      <c r="U60" s="286">
        <f>'1-GBP'!U60+'2b - USD - conv.'!U60+'3b - EUR - conv.'!U60</f>
        <v>0</v>
      </c>
      <c r="V60" s="286">
        <f>'1-GBP'!V60+'2b - USD - conv.'!V60+'3b - EUR - conv.'!V60</f>
        <v>0</v>
      </c>
      <c r="W60" s="286">
        <f>'1-GBP'!W60+'2b - USD - conv.'!W60+'3b - EUR - conv.'!W60</f>
        <v>0</v>
      </c>
      <c r="X60" s="286">
        <f>'1-GBP'!X60+'2b - USD - conv.'!X60+'3b - EUR - conv.'!X60</f>
        <v>0</v>
      </c>
      <c r="Y60" s="286">
        <f>'1-GBP'!Y60+'2b - USD - conv.'!Y60+'3b - EUR - conv.'!Y60</f>
        <v>0</v>
      </c>
      <c r="Z60" s="286">
        <f>'1-GBP'!Z60+'2b - USD - conv.'!Z60+'3b - EUR - conv.'!Z60</f>
        <v>0</v>
      </c>
      <c r="AA60" s="286">
        <f>'1-GBP'!AA60+'2b - USD - conv.'!AA60+'3b - EUR - conv.'!AA60</f>
        <v>0</v>
      </c>
      <c r="AB60" s="286">
        <f>'1-GBP'!AB60+'2b - USD - conv.'!AB60+'3b - EUR - conv.'!AB60</f>
        <v>0</v>
      </c>
      <c r="AC60" s="286">
        <f>'1-GBP'!AC60+'2b - USD - conv.'!AC60+'3b - EUR - conv.'!AC60</f>
        <v>0</v>
      </c>
      <c r="AD60" s="286">
        <f>'1-GBP'!AD60+'2b - USD - conv.'!AD60+'3b - EUR - conv.'!AD60</f>
        <v>0</v>
      </c>
      <c r="AE60" s="286">
        <f>'1-GBP'!AE60+'2b - USD - conv.'!AE60+'3b - EUR - conv.'!AE60</f>
        <v>0</v>
      </c>
      <c r="AF60" s="286">
        <f>'1-GBP'!AF60+'2b - USD - conv.'!AF60+'3b - EUR - conv.'!AF60</f>
        <v>0</v>
      </c>
      <c r="AG60" s="286">
        <f>'1-GBP'!AG60+'2b - USD - conv.'!AG60+'3b - EUR - conv.'!AG60</f>
        <v>0</v>
      </c>
      <c r="AH60" s="286">
        <f>'1-GBP'!AH60+'2b - USD - conv.'!AH60+'3b - EUR - conv.'!AH60</f>
        <v>0</v>
      </c>
      <c r="AI60" s="286">
        <f>'1-GBP'!AI60+'2b - USD - conv.'!AI60+'3b - EUR - conv.'!AI60</f>
        <v>0</v>
      </c>
      <c r="AJ60" s="286">
        <f>'1-GBP'!AJ60+'2b - USD - conv.'!AJ60+'3b - EUR - conv.'!AJ60</f>
        <v>0</v>
      </c>
      <c r="AK60" s="286">
        <f>'1-GBP'!AK60+'2b - USD - conv.'!AK60+'3b - EUR - conv.'!AK60</f>
        <v>0</v>
      </c>
      <c r="AL60" s="286">
        <f>'1-GBP'!AL60+'2b - USD - conv.'!AL60+'3b - EUR - conv.'!AL60</f>
        <v>0</v>
      </c>
      <c r="AM60" s="286">
        <f>'1-GBP'!AM60+'2b - USD - conv.'!AM60+'3b - EUR - conv.'!AM60</f>
        <v>0</v>
      </c>
      <c r="AN60" s="286">
        <f>'1-GBP'!AN60+'2b - USD - conv.'!AN60+'3b - EUR - conv.'!AN60</f>
        <v>0</v>
      </c>
      <c r="AO60" s="286">
        <f>'1-GBP'!AO60+'2b - USD - conv.'!AO60+'3b - EUR - conv.'!AO60</f>
        <v>0</v>
      </c>
      <c r="AP60" s="286">
        <f>'1-GBP'!AP60+'2b - USD - conv.'!AP60+'3b - EUR - conv.'!AP60</f>
        <v>0</v>
      </c>
    </row>
    <row r="61" spans="1:42" outlineLevel="2">
      <c r="A61" s="211" t="str">
        <f>A56&amp;"."&amp;A58&amp;"."&amp;A57&amp;"."&amp;B61</f>
        <v>1.c.2.3</v>
      </c>
      <c r="B61">
        <v>3</v>
      </c>
      <c r="C61" t="str">
        <f>'1-GBP'!C61</f>
        <v>EPCI #3 : Power &amp; communications cable</v>
      </c>
      <c r="D61"/>
      <c r="E61"/>
      <c r="F61"/>
      <c r="G61"/>
      <c r="H61"/>
      <c r="I61"/>
      <c r="J61"/>
      <c r="K61"/>
      <c r="L61"/>
      <c r="M61" s="286">
        <f>'1-GBP'!M61+'2b - USD - conv.'!M61+'3b - EUR - conv.'!M61</f>
        <v>0</v>
      </c>
      <c r="N61" s="286">
        <f>'1-GBP'!N61+'2b - USD - conv.'!N61+'3b - EUR - conv.'!N61</f>
        <v>0</v>
      </c>
      <c r="O61" s="286">
        <f>'1-GBP'!O61+'2b - USD - conv.'!O61+'3b - EUR - conv.'!O61</f>
        <v>0</v>
      </c>
      <c r="P61" s="286">
        <f>'1-GBP'!P61+'2b - USD - conv.'!P61+'3b - EUR - conv.'!P61</f>
        <v>0</v>
      </c>
      <c r="Q61" s="286">
        <f>'1-GBP'!Q61+'2b - USD - conv.'!Q61+'3b - EUR - conv.'!Q61</f>
        <v>0</v>
      </c>
      <c r="R61" s="286">
        <f>'1-GBP'!R61+'2b - USD - conv.'!R61+'3b - EUR - conv.'!R61</f>
        <v>0</v>
      </c>
      <c r="S61" s="286">
        <f>'1-GBP'!S61+'2b - USD - conv.'!S61+'3b - EUR - conv.'!S61</f>
        <v>0</v>
      </c>
      <c r="T61" s="286">
        <f>'1-GBP'!T61+'2b - USD - conv.'!T61+'3b - EUR - conv.'!T61</f>
        <v>0</v>
      </c>
      <c r="U61" s="286">
        <f>'1-GBP'!U61+'2b - USD - conv.'!U61+'3b - EUR - conv.'!U61</f>
        <v>0</v>
      </c>
      <c r="V61" s="286">
        <f>'1-GBP'!V61+'2b - USD - conv.'!V61+'3b - EUR - conv.'!V61</f>
        <v>0</v>
      </c>
      <c r="W61" s="286">
        <f>'1-GBP'!W61+'2b - USD - conv.'!W61+'3b - EUR - conv.'!W61</f>
        <v>0</v>
      </c>
      <c r="X61" s="286">
        <f>'1-GBP'!X61+'2b - USD - conv.'!X61+'3b - EUR - conv.'!X61</f>
        <v>0</v>
      </c>
      <c r="Y61" s="286">
        <f>'1-GBP'!Y61+'2b - USD - conv.'!Y61+'3b - EUR - conv.'!Y61</f>
        <v>0</v>
      </c>
      <c r="Z61" s="286">
        <f>'1-GBP'!Z61+'2b - USD - conv.'!Z61+'3b - EUR - conv.'!Z61</f>
        <v>0</v>
      </c>
      <c r="AA61" s="286">
        <f>'1-GBP'!AA61+'2b - USD - conv.'!AA61+'3b - EUR - conv.'!AA61</f>
        <v>0</v>
      </c>
      <c r="AB61" s="286">
        <f>'1-GBP'!AB61+'2b - USD - conv.'!AB61+'3b - EUR - conv.'!AB61</f>
        <v>0</v>
      </c>
      <c r="AC61" s="286">
        <f>'1-GBP'!AC61+'2b - USD - conv.'!AC61+'3b - EUR - conv.'!AC61</f>
        <v>0</v>
      </c>
      <c r="AD61" s="286">
        <f>'1-GBP'!AD61+'2b - USD - conv.'!AD61+'3b - EUR - conv.'!AD61</f>
        <v>0</v>
      </c>
      <c r="AE61" s="286">
        <f>'1-GBP'!AE61+'2b - USD - conv.'!AE61+'3b - EUR - conv.'!AE61</f>
        <v>0</v>
      </c>
      <c r="AF61" s="286">
        <f>'1-GBP'!AF61+'2b - USD - conv.'!AF61+'3b - EUR - conv.'!AF61</f>
        <v>0</v>
      </c>
      <c r="AG61" s="286">
        <f>'1-GBP'!AG61+'2b - USD - conv.'!AG61+'3b - EUR - conv.'!AG61</f>
        <v>0</v>
      </c>
      <c r="AH61" s="286">
        <f>'1-GBP'!AH61+'2b - USD - conv.'!AH61+'3b - EUR - conv.'!AH61</f>
        <v>0</v>
      </c>
      <c r="AI61" s="286">
        <f>'1-GBP'!AI61+'2b - USD - conv.'!AI61+'3b - EUR - conv.'!AI61</f>
        <v>0</v>
      </c>
      <c r="AJ61" s="286">
        <f>'1-GBP'!AJ61+'2b - USD - conv.'!AJ61+'3b - EUR - conv.'!AJ61</f>
        <v>0</v>
      </c>
      <c r="AK61" s="286">
        <f>'1-GBP'!AK61+'2b - USD - conv.'!AK61+'3b - EUR - conv.'!AK61</f>
        <v>0</v>
      </c>
      <c r="AL61" s="286">
        <f>'1-GBP'!AL61+'2b - USD - conv.'!AL61+'3b - EUR - conv.'!AL61</f>
        <v>0</v>
      </c>
      <c r="AM61" s="286">
        <f>'1-GBP'!AM61+'2b - USD - conv.'!AM61+'3b - EUR - conv.'!AM61</f>
        <v>0</v>
      </c>
      <c r="AN61" s="286">
        <f>'1-GBP'!AN61+'2b - USD - conv.'!AN61+'3b - EUR - conv.'!AN61</f>
        <v>0</v>
      </c>
      <c r="AO61" s="286">
        <f>'1-GBP'!AO61+'2b - USD - conv.'!AO61+'3b - EUR - conv.'!AO61</f>
        <v>0</v>
      </c>
      <c r="AP61" s="286">
        <f>'1-GBP'!AP61+'2b - USD - conv.'!AP61+'3b - EUR - conv.'!AP61</f>
        <v>0</v>
      </c>
    </row>
    <row r="62" spans="1:42" outlineLevel="2">
      <c r="A62" s="211" t="str">
        <f>A56&amp;"."&amp;A58&amp;"."&amp;A57&amp;"."&amp;B62</f>
        <v>1.c.2.4</v>
      </c>
      <c r="B62">
        <v>4</v>
      </c>
      <c r="C62" t="str">
        <f>'1-GBP'!C62</f>
        <v>Linepipe fabrication and supply</v>
      </c>
      <c r="D62"/>
      <c r="E62"/>
      <c r="F62"/>
      <c r="G62"/>
      <c r="H62"/>
      <c r="I62"/>
      <c r="J62"/>
      <c r="K62"/>
      <c r="L62"/>
      <c r="M62" s="286">
        <f>'1-GBP'!M62+'2b - USD - conv.'!M62+'3b - EUR - conv.'!M62</f>
        <v>0</v>
      </c>
      <c r="N62" s="286">
        <f>'1-GBP'!N62+'2b - USD - conv.'!N62+'3b - EUR - conv.'!N62</f>
        <v>0</v>
      </c>
      <c r="O62" s="286">
        <f>'1-GBP'!O62+'2b - USD - conv.'!O62+'3b - EUR - conv.'!O62</f>
        <v>0</v>
      </c>
      <c r="P62" s="286">
        <f>'1-GBP'!P62+'2b - USD - conv.'!P62+'3b - EUR - conv.'!P62</f>
        <v>0</v>
      </c>
      <c r="Q62" s="286">
        <f>'1-GBP'!Q62+'2b - USD - conv.'!Q62+'3b - EUR - conv.'!Q62</f>
        <v>0</v>
      </c>
      <c r="R62" s="286">
        <f>'1-GBP'!R62+'2b - USD - conv.'!R62+'3b - EUR - conv.'!R62</f>
        <v>0</v>
      </c>
      <c r="S62" s="286">
        <f>'1-GBP'!S62+'2b - USD - conv.'!S62+'3b - EUR - conv.'!S62</f>
        <v>0</v>
      </c>
      <c r="T62" s="286">
        <f>'1-GBP'!T62+'2b - USD - conv.'!T62+'3b - EUR - conv.'!T62</f>
        <v>0</v>
      </c>
      <c r="U62" s="286">
        <f>'1-GBP'!U62+'2b - USD - conv.'!U62+'3b - EUR - conv.'!U62</f>
        <v>0</v>
      </c>
      <c r="V62" s="286">
        <f>'1-GBP'!V62+'2b - USD - conv.'!V62+'3b - EUR - conv.'!V62</f>
        <v>0</v>
      </c>
      <c r="W62" s="286">
        <f>'1-GBP'!W62+'2b - USD - conv.'!W62+'3b - EUR - conv.'!W62</f>
        <v>0</v>
      </c>
      <c r="X62" s="286">
        <f>'1-GBP'!X62+'2b - USD - conv.'!X62+'3b - EUR - conv.'!X62</f>
        <v>0</v>
      </c>
      <c r="Y62" s="286">
        <f>'1-GBP'!Y62+'2b - USD - conv.'!Y62+'3b - EUR - conv.'!Y62</f>
        <v>0</v>
      </c>
      <c r="Z62" s="286">
        <f>'1-GBP'!Z62+'2b - USD - conv.'!Z62+'3b - EUR - conv.'!Z62</f>
        <v>0</v>
      </c>
      <c r="AA62" s="286">
        <f>'1-GBP'!AA62+'2b - USD - conv.'!AA62+'3b - EUR - conv.'!AA62</f>
        <v>0</v>
      </c>
      <c r="AB62" s="286">
        <f>'1-GBP'!AB62+'2b - USD - conv.'!AB62+'3b - EUR - conv.'!AB62</f>
        <v>0</v>
      </c>
      <c r="AC62" s="286">
        <f>'1-GBP'!AC62+'2b - USD - conv.'!AC62+'3b - EUR - conv.'!AC62</f>
        <v>0</v>
      </c>
      <c r="AD62" s="286">
        <f>'1-GBP'!AD62+'2b - USD - conv.'!AD62+'3b - EUR - conv.'!AD62</f>
        <v>0</v>
      </c>
      <c r="AE62" s="286">
        <f>'1-GBP'!AE62+'2b - USD - conv.'!AE62+'3b - EUR - conv.'!AE62</f>
        <v>0</v>
      </c>
      <c r="AF62" s="286">
        <f>'1-GBP'!AF62+'2b - USD - conv.'!AF62+'3b - EUR - conv.'!AF62</f>
        <v>0</v>
      </c>
      <c r="AG62" s="286">
        <f>'1-GBP'!AG62+'2b - USD - conv.'!AG62+'3b - EUR - conv.'!AG62</f>
        <v>0</v>
      </c>
      <c r="AH62" s="286">
        <f>'1-GBP'!AH62+'2b - USD - conv.'!AH62+'3b - EUR - conv.'!AH62</f>
        <v>0</v>
      </c>
      <c r="AI62" s="286">
        <f>'1-GBP'!AI62+'2b - USD - conv.'!AI62+'3b - EUR - conv.'!AI62</f>
        <v>0</v>
      </c>
      <c r="AJ62" s="286">
        <f>'1-GBP'!AJ62+'2b - USD - conv.'!AJ62+'3b - EUR - conv.'!AJ62</f>
        <v>0</v>
      </c>
      <c r="AK62" s="286">
        <f>'1-GBP'!AK62+'2b - USD - conv.'!AK62+'3b - EUR - conv.'!AK62</f>
        <v>0</v>
      </c>
      <c r="AL62" s="286">
        <f>'1-GBP'!AL62+'2b - USD - conv.'!AL62+'3b - EUR - conv.'!AL62</f>
        <v>0</v>
      </c>
      <c r="AM62" s="286">
        <f>'1-GBP'!AM62+'2b - USD - conv.'!AM62+'3b - EUR - conv.'!AM62</f>
        <v>0</v>
      </c>
      <c r="AN62" s="286">
        <f>'1-GBP'!AN62+'2b - USD - conv.'!AN62+'3b - EUR - conv.'!AN62</f>
        <v>0</v>
      </c>
      <c r="AO62" s="286">
        <f>'1-GBP'!AO62+'2b - USD - conv.'!AO62+'3b - EUR - conv.'!AO62</f>
        <v>0</v>
      </c>
      <c r="AP62" s="286">
        <f>'1-GBP'!AP62+'2b - USD - conv.'!AP62+'3b - EUR - conv.'!AP62</f>
        <v>0</v>
      </c>
    </row>
    <row r="63" spans="1:42" outlineLevel="2">
      <c r="A63" s="211" t="str">
        <f>A56&amp;"."&amp;A58&amp;"."&amp;A57&amp;"."&amp;B63</f>
        <v>1.c.2.5</v>
      </c>
      <c r="B63">
        <v>5</v>
      </c>
      <c r="C63" t="str">
        <f>'1-GBP'!C63</f>
        <v>Offshore Systems Engineering</v>
      </c>
      <c r="D63"/>
      <c r="E63"/>
      <c r="F63"/>
      <c r="G63"/>
      <c r="H63"/>
      <c r="I63"/>
      <c r="J63"/>
      <c r="K63"/>
      <c r="L63"/>
      <c r="M63" s="286">
        <f>'1-GBP'!M63+'2b - USD - conv.'!M63+'3b - EUR - conv.'!M63</f>
        <v>0</v>
      </c>
      <c r="N63" s="286">
        <f>'1-GBP'!N63+'2b - USD - conv.'!N63+'3b - EUR - conv.'!N63</f>
        <v>0</v>
      </c>
      <c r="O63" s="286">
        <f>'1-GBP'!O63+'2b - USD - conv.'!O63+'3b - EUR - conv.'!O63</f>
        <v>0</v>
      </c>
      <c r="P63" s="286">
        <f>'1-GBP'!P63+'2b - USD - conv.'!P63+'3b - EUR - conv.'!P63</f>
        <v>0</v>
      </c>
      <c r="Q63" s="286">
        <f>'1-GBP'!Q63+'2b - USD - conv.'!Q63+'3b - EUR - conv.'!Q63</f>
        <v>0</v>
      </c>
      <c r="R63" s="286">
        <f>'1-GBP'!R63+'2b - USD - conv.'!R63+'3b - EUR - conv.'!R63</f>
        <v>0</v>
      </c>
      <c r="S63" s="286">
        <f>'1-GBP'!S63+'2b - USD - conv.'!S63+'3b - EUR - conv.'!S63</f>
        <v>0</v>
      </c>
      <c r="T63" s="286">
        <f>'1-GBP'!T63+'2b - USD - conv.'!T63+'3b - EUR - conv.'!T63</f>
        <v>0</v>
      </c>
      <c r="U63" s="286">
        <f>'1-GBP'!U63+'2b - USD - conv.'!U63+'3b - EUR - conv.'!U63</f>
        <v>0</v>
      </c>
      <c r="V63" s="286">
        <f>'1-GBP'!V63+'2b - USD - conv.'!V63+'3b - EUR - conv.'!V63</f>
        <v>0</v>
      </c>
      <c r="W63" s="286">
        <f>'1-GBP'!W63+'2b - USD - conv.'!W63+'3b - EUR - conv.'!W63</f>
        <v>0</v>
      </c>
      <c r="X63" s="286">
        <f>'1-GBP'!X63+'2b - USD - conv.'!X63+'3b - EUR - conv.'!X63</f>
        <v>0</v>
      </c>
      <c r="Y63" s="286">
        <f>'1-GBP'!Y63+'2b - USD - conv.'!Y63+'3b - EUR - conv.'!Y63</f>
        <v>0</v>
      </c>
      <c r="Z63" s="286">
        <f>'1-GBP'!Z63+'2b - USD - conv.'!Z63+'3b - EUR - conv.'!Z63</f>
        <v>0</v>
      </c>
      <c r="AA63" s="286">
        <f>'1-GBP'!AA63+'2b - USD - conv.'!AA63+'3b - EUR - conv.'!AA63</f>
        <v>0</v>
      </c>
      <c r="AB63" s="286">
        <f>'1-GBP'!AB63+'2b - USD - conv.'!AB63+'3b - EUR - conv.'!AB63</f>
        <v>0</v>
      </c>
      <c r="AC63" s="286">
        <f>'1-GBP'!AC63+'2b - USD - conv.'!AC63+'3b - EUR - conv.'!AC63</f>
        <v>0</v>
      </c>
      <c r="AD63" s="286">
        <f>'1-GBP'!AD63+'2b - USD - conv.'!AD63+'3b - EUR - conv.'!AD63</f>
        <v>0</v>
      </c>
      <c r="AE63" s="286">
        <f>'1-GBP'!AE63+'2b - USD - conv.'!AE63+'3b - EUR - conv.'!AE63</f>
        <v>0</v>
      </c>
      <c r="AF63" s="286">
        <f>'1-GBP'!AF63+'2b - USD - conv.'!AF63+'3b - EUR - conv.'!AF63</f>
        <v>0</v>
      </c>
      <c r="AG63" s="286">
        <f>'1-GBP'!AG63+'2b - USD - conv.'!AG63+'3b - EUR - conv.'!AG63</f>
        <v>0</v>
      </c>
      <c r="AH63" s="286">
        <f>'1-GBP'!AH63+'2b - USD - conv.'!AH63+'3b - EUR - conv.'!AH63</f>
        <v>0</v>
      </c>
      <c r="AI63" s="286">
        <f>'1-GBP'!AI63+'2b - USD - conv.'!AI63+'3b - EUR - conv.'!AI63</f>
        <v>0</v>
      </c>
      <c r="AJ63" s="286">
        <f>'1-GBP'!AJ63+'2b - USD - conv.'!AJ63+'3b - EUR - conv.'!AJ63</f>
        <v>0</v>
      </c>
      <c r="AK63" s="286">
        <f>'1-GBP'!AK63+'2b - USD - conv.'!AK63+'3b - EUR - conv.'!AK63</f>
        <v>0</v>
      </c>
      <c r="AL63" s="286">
        <f>'1-GBP'!AL63+'2b - USD - conv.'!AL63+'3b - EUR - conv.'!AL63</f>
        <v>0</v>
      </c>
      <c r="AM63" s="286">
        <f>'1-GBP'!AM63+'2b - USD - conv.'!AM63+'3b - EUR - conv.'!AM63</f>
        <v>0</v>
      </c>
      <c r="AN63" s="286">
        <f>'1-GBP'!AN63+'2b - USD - conv.'!AN63+'3b - EUR - conv.'!AN63</f>
        <v>0</v>
      </c>
      <c r="AO63" s="286">
        <f>'1-GBP'!AO63+'2b - USD - conv.'!AO63+'3b - EUR - conv.'!AO63</f>
        <v>0</v>
      </c>
      <c r="AP63" s="286">
        <f>'1-GBP'!AP63+'2b - USD - conv.'!AP63+'3b - EUR - conv.'!AP63</f>
        <v>0</v>
      </c>
    </row>
    <row r="64" spans="1:42" outlineLevel="2">
      <c r="A64" s="211" t="str">
        <f>A56&amp;"."&amp;A58&amp;"."&amp;A57&amp;"."&amp;B64</f>
        <v>1.c.2.6</v>
      </c>
      <c r="B64">
        <v>6</v>
      </c>
      <c r="C64" t="str">
        <f>'1-GBP'!C64</f>
        <v>Tier 2 Contract</v>
      </c>
      <c r="D64"/>
      <c r="E64"/>
      <c r="F64"/>
      <c r="G64"/>
      <c r="H64"/>
      <c r="I64"/>
      <c r="J64"/>
      <c r="K64"/>
      <c r="L64"/>
      <c r="M64" s="286">
        <f>'1-GBP'!M64+'2b - USD - conv.'!M64+'3b - EUR - conv.'!M64</f>
        <v>0</v>
      </c>
      <c r="N64" s="286">
        <f>'1-GBP'!N64+'2b - USD - conv.'!N64+'3b - EUR - conv.'!N64</f>
        <v>0</v>
      </c>
      <c r="O64" s="286">
        <f>'1-GBP'!O64+'2b - USD - conv.'!O64+'3b - EUR - conv.'!O64</f>
        <v>0</v>
      </c>
      <c r="P64" s="286">
        <f>'1-GBP'!P64+'2b - USD - conv.'!P64+'3b - EUR - conv.'!P64</f>
        <v>0</v>
      </c>
      <c r="Q64" s="286">
        <f>'1-GBP'!Q64+'2b - USD - conv.'!Q64+'3b - EUR - conv.'!Q64</f>
        <v>0</v>
      </c>
      <c r="R64" s="286">
        <f>'1-GBP'!R64+'2b - USD - conv.'!R64+'3b - EUR - conv.'!R64</f>
        <v>0</v>
      </c>
      <c r="S64" s="286">
        <f>'1-GBP'!S64+'2b - USD - conv.'!S64+'3b - EUR - conv.'!S64</f>
        <v>0</v>
      </c>
      <c r="T64" s="286">
        <f>'1-GBP'!T64+'2b - USD - conv.'!T64+'3b - EUR - conv.'!T64</f>
        <v>0</v>
      </c>
      <c r="U64" s="286">
        <f>'1-GBP'!U64+'2b - USD - conv.'!U64+'3b - EUR - conv.'!U64</f>
        <v>0</v>
      </c>
      <c r="V64" s="286">
        <f>'1-GBP'!V64+'2b - USD - conv.'!V64+'3b - EUR - conv.'!V64</f>
        <v>0</v>
      </c>
      <c r="W64" s="286">
        <f>'1-GBP'!W64+'2b - USD - conv.'!W64+'3b - EUR - conv.'!W64</f>
        <v>0</v>
      </c>
      <c r="X64" s="286">
        <f>'1-GBP'!X64+'2b - USD - conv.'!X64+'3b - EUR - conv.'!X64</f>
        <v>0</v>
      </c>
      <c r="Y64" s="286">
        <f>'1-GBP'!Y64+'2b - USD - conv.'!Y64+'3b - EUR - conv.'!Y64</f>
        <v>0</v>
      </c>
      <c r="Z64" s="286">
        <f>'1-GBP'!Z64+'2b - USD - conv.'!Z64+'3b - EUR - conv.'!Z64</f>
        <v>0</v>
      </c>
      <c r="AA64" s="286">
        <f>'1-GBP'!AA64+'2b - USD - conv.'!AA64+'3b - EUR - conv.'!AA64</f>
        <v>0</v>
      </c>
      <c r="AB64" s="286">
        <f>'1-GBP'!AB64+'2b - USD - conv.'!AB64+'3b - EUR - conv.'!AB64</f>
        <v>0</v>
      </c>
      <c r="AC64" s="286">
        <f>'1-GBP'!AC64+'2b - USD - conv.'!AC64+'3b - EUR - conv.'!AC64</f>
        <v>0</v>
      </c>
      <c r="AD64" s="286">
        <f>'1-GBP'!AD64+'2b - USD - conv.'!AD64+'3b - EUR - conv.'!AD64</f>
        <v>0</v>
      </c>
      <c r="AE64" s="286">
        <f>'1-GBP'!AE64+'2b - USD - conv.'!AE64+'3b - EUR - conv.'!AE64</f>
        <v>0</v>
      </c>
      <c r="AF64" s="286">
        <f>'1-GBP'!AF64+'2b - USD - conv.'!AF64+'3b - EUR - conv.'!AF64</f>
        <v>0</v>
      </c>
      <c r="AG64" s="286">
        <f>'1-GBP'!AG64+'2b - USD - conv.'!AG64+'3b - EUR - conv.'!AG64</f>
        <v>0</v>
      </c>
      <c r="AH64" s="286">
        <f>'1-GBP'!AH64+'2b - USD - conv.'!AH64+'3b - EUR - conv.'!AH64</f>
        <v>0</v>
      </c>
      <c r="AI64" s="286">
        <f>'1-GBP'!AI64+'2b - USD - conv.'!AI64+'3b - EUR - conv.'!AI64</f>
        <v>0</v>
      </c>
      <c r="AJ64" s="286">
        <f>'1-GBP'!AJ64+'2b - USD - conv.'!AJ64+'3b - EUR - conv.'!AJ64</f>
        <v>0</v>
      </c>
      <c r="AK64" s="286">
        <f>'1-GBP'!AK64+'2b - USD - conv.'!AK64+'3b - EUR - conv.'!AK64</f>
        <v>0</v>
      </c>
      <c r="AL64" s="286">
        <f>'1-GBP'!AL64+'2b - USD - conv.'!AL64+'3b - EUR - conv.'!AL64</f>
        <v>0</v>
      </c>
      <c r="AM64" s="286">
        <f>'1-GBP'!AM64+'2b - USD - conv.'!AM64+'3b - EUR - conv.'!AM64</f>
        <v>0</v>
      </c>
      <c r="AN64" s="286">
        <f>'1-GBP'!AN64+'2b - USD - conv.'!AN64+'3b - EUR - conv.'!AN64</f>
        <v>0</v>
      </c>
      <c r="AO64" s="286">
        <f>'1-GBP'!AO64+'2b - USD - conv.'!AO64+'3b - EUR - conv.'!AO64</f>
        <v>0</v>
      </c>
      <c r="AP64" s="286">
        <f>'1-GBP'!AP64+'2b - USD - conv.'!AP64+'3b - EUR - conv.'!AP64</f>
        <v>0</v>
      </c>
    </row>
    <row r="65" spans="1:42" outlineLevel="2">
      <c r="A65" s="211" t="str">
        <f>A56&amp;"."&amp;A58&amp;"."&amp;A57&amp;"."&amp;B65</f>
        <v>1.c.2.7</v>
      </c>
      <c r="B65">
        <v>7</v>
      </c>
      <c r="C65" t="str">
        <f>'1-GBP'!C65</f>
        <v/>
      </c>
      <c r="D65"/>
      <c r="E65"/>
      <c r="F65"/>
      <c r="G65"/>
      <c r="H65"/>
      <c r="I65"/>
      <c r="J65"/>
      <c r="K65"/>
      <c r="L65"/>
      <c r="M65" s="286">
        <f>'1-GBP'!M65+'2b - USD - conv.'!M65+'3b - EUR - conv.'!M65</f>
        <v>0</v>
      </c>
      <c r="N65" s="286">
        <f>'1-GBP'!N65+'2b - USD - conv.'!N65+'3b - EUR - conv.'!N65</f>
        <v>0</v>
      </c>
      <c r="O65" s="286">
        <f>'1-GBP'!O65+'2b - USD - conv.'!O65+'3b - EUR - conv.'!O65</f>
        <v>0</v>
      </c>
      <c r="P65" s="286">
        <f>'1-GBP'!P65+'2b - USD - conv.'!P65+'3b - EUR - conv.'!P65</f>
        <v>0</v>
      </c>
      <c r="Q65" s="286">
        <f>'1-GBP'!Q65+'2b - USD - conv.'!Q65+'3b - EUR - conv.'!Q65</f>
        <v>0</v>
      </c>
      <c r="R65" s="286">
        <f>'1-GBP'!R65+'2b - USD - conv.'!R65+'3b - EUR - conv.'!R65</f>
        <v>0</v>
      </c>
      <c r="S65" s="286">
        <f>'1-GBP'!S65+'2b - USD - conv.'!S65+'3b - EUR - conv.'!S65</f>
        <v>0</v>
      </c>
      <c r="T65" s="286">
        <f>'1-GBP'!T65+'2b - USD - conv.'!T65+'3b - EUR - conv.'!T65</f>
        <v>0</v>
      </c>
      <c r="U65" s="286">
        <f>'1-GBP'!U65+'2b - USD - conv.'!U65+'3b - EUR - conv.'!U65</f>
        <v>0</v>
      </c>
      <c r="V65" s="286">
        <f>'1-GBP'!V65+'2b - USD - conv.'!V65+'3b - EUR - conv.'!V65</f>
        <v>0</v>
      </c>
      <c r="W65" s="286">
        <f>'1-GBP'!W65+'2b - USD - conv.'!W65+'3b - EUR - conv.'!W65</f>
        <v>0</v>
      </c>
      <c r="X65" s="286">
        <f>'1-GBP'!X65+'2b - USD - conv.'!X65+'3b - EUR - conv.'!X65</f>
        <v>0</v>
      </c>
      <c r="Y65" s="286">
        <f>'1-GBP'!Y65+'2b - USD - conv.'!Y65+'3b - EUR - conv.'!Y65</f>
        <v>0</v>
      </c>
      <c r="Z65" s="286">
        <f>'1-GBP'!Z65+'2b - USD - conv.'!Z65+'3b - EUR - conv.'!Z65</f>
        <v>0</v>
      </c>
      <c r="AA65" s="286">
        <f>'1-GBP'!AA65+'2b - USD - conv.'!AA65+'3b - EUR - conv.'!AA65</f>
        <v>0</v>
      </c>
      <c r="AB65" s="286">
        <f>'1-GBP'!AB65+'2b - USD - conv.'!AB65+'3b - EUR - conv.'!AB65</f>
        <v>0</v>
      </c>
      <c r="AC65" s="286">
        <f>'1-GBP'!AC65+'2b - USD - conv.'!AC65+'3b - EUR - conv.'!AC65</f>
        <v>0</v>
      </c>
      <c r="AD65" s="286">
        <f>'1-GBP'!AD65+'2b - USD - conv.'!AD65+'3b - EUR - conv.'!AD65</f>
        <v>0</v>
      </c>
      <c r="AE65" s="286">
        <f>'1-GBP'!AE65+'2b - USD - conv.'!AE65+'3b - EUR - conv.'!AE65</f>
        <v>0</v>
      </c>
      <c r="AF65" s="286">
        <f>'1-GBP'!AF65+'2b - USD - conv.'!AF65+'3b - EUR - conv.'!AF65</f>
        <v>0</v>
      </c>
      <c r="AG65" s="286">
        <f>'1-GBP'!AG65+'2b - USD - conv.'!AG65+'3b - EUR - conv.'!AG65</f>
        <v>0</v>
      </c>
      <c r="AH65" s="286">
        <f>'1-GBP'!AH65+'2b - USD - conv.'!AH65+'3b - EUR - conv.'!AH65</f>
        <v>0</v>
      </c>
      <c r="AI65" s="286">
        <f>'1-GBP'!AI65+'2b - USD - conv.'!AI65+'3b - EUR - conv.'!AI65</f>
        <v>0</v>
      </c>
      <c r="AJ65" s="286">
        <f>'1-GBP'!AJ65+'2b - USD - conv.'!AJ65+'3b - EUR - conv.'!AJ65</f>
        <v>0</v>
      </c>
      <c r="AK65" s="286">
        <f>'1-GBP'!AK65+'2b - USD - conv.'!AK65+'3b - EUR - conv.'!AK65</f>
        <v>0</v>
      </c>
      <c r="AL65" s="286">
        <f>'1-GBP'!AL65+'2b - USD - conv.'!AL65+'3b - EUR - conv.'!AL65</f>
        <v>0</v>
      </c>
      <c r="AM65" s="286">
        <f>'1-GBP'!AM65+'2b - USD - conv.'!AM65+'3b - EUR - conv.'!AM65</f>
        <v>0</v>
      </c>
      <c r="AN65" s="286">
        <f>'1-GBP'!AN65+'2b - USD - conv.'!AN65+'3b - EUR - conv.'!AN65</f>
        <v>0</v>
      </c>
      <c r="AO65" s="286">
        <f>'1-GBP'!AO65+'2b - USD - conv.'!AO65+'3b - EUR - conv.'!AO65</f>
        <v>0</v>
      </c>
      <c r="AP65" s="286">
        <f>'1-GBP'!AP65+'2b - USD - conv.'!AP65+'3b - EUR - conv.'!AP65</f>
        <v>0</v>
      </c>
    </row>
    <row r="66" spans="1:42" outlineLevel="2">
      <c r="A66" s="211" t="str">
        <f>A56&amp;"."&amp;A58&amp;"."&amp;A57&amp;"."&amp;B66</f>
        <v>1.c.2.8</v>
      </c>
      <c r="B66">
        <v>8</v>
      </c>
      <c r="C66" t="str">
        <f>'1-GBP'!C66</f>
        <v/>
      </c>
      <c r="D66"/>
      <c r="E66"/>
      <c r="F66"/>
      <c r="G66"/>
      <c r="H66"/>
      <c r="I66"/>
      <c r="J66"/>
      <c r="K66"/>
      <c r="L66"/>
      <c r="M66" s="286">
        <f>'1-GBP'!M66+'2b - USD - conv.'!M66+'3b - EUR - conv.'!M66</f>
        <v>0</v>
      </c>
      <c r="N66" s="286">
        <f>'1-GBP'!N66+'2b - USD - conv.'!N66+'3b - EUR - conv.'!N66</f>
        <v>0</v>
      </c>
      <c r="O66" s="286">
        <f>'1-GBP'!O66+'2b - USD - conv.'!O66+'3b - EUR - conv.'!O66</f>
        <v>0</v>
      </c>
      <c r="P66" s="286">
        <f>'1-GBP'!P66+'2b - USD - conv.'!P66+'3b - EUR - conv.'!P66</f>
        <v>0</v>
      </c>
      <c r="Q66" s="286">
        <f>'1-GBP'!Q66+'2b - USD - conv.'!Q66+'3b - EUR - conv.'!Q66</f>
        <v>0</v>
      </c>
      <c r="R66" s="286">
        <f>'1-GBP'!R66+'2b - USD - conv.'!R66+'3b - EUR - conv.'!R66</f>
        <v>0</v>
      </c>
      <c r="S66" s="286">
        <f>'1-GBP'!S66+'2b - USD - conv.'!S66+'3b - EUR - conv.'!S66</f>
        <v>0</v>
      </c>
      <c r="T66" s="286">
        <f>'1-GBP'!T66+'2b - USD - conv.'!T66+'3b - EUR - conv.'!T66</f>
        <v>0</v>
      </c>
      <c r="U66" s="286">
        <f>'1-GBP'!U66+'2b - USD - conv.'!U66+'3b - EUR - conv.'!U66</f>
        <v>0</v>
      </c>
      <c r="V66" s="286">
        <f>'1-GBP'!V66+'2b - USD - conv.'!V66+'3b - EUR - conv.'!V66</f>
        <v>0</v>
      </c>
      <c r="W66" s="286">
        <f>'1-GBP'!W66+'2b - USD - conv.'!W66+'3b - EUR - conv.'!W66</f>
        <v>0</v>
      </c>
      <c r="X66" s="286">
        <f>'1-GBP'!X66+'2b - USD - conv.'!X66+'3b - EUR - conv.'!X66</f>
        <v>0</v>
      </c>
      <c r="Y66" s="286">
        <f>'1-GBP'!Y66+'2b - USD - conv.'!Y66+'3b - EUR - conv.'!Y66</f>
        <v>0</v>
      </c>
      <c r="Z66" s="286">
        <f>'1-GBP'!Z66+'2b - USD - conv.'!Z66+'3b - EUR - conv.'!Z66</f>
        <v>0</v>
      </c>
      <c r="AA66" s="286">
        <f>'1-GBP'!AA66+'2b - USD - conv.'!AA66+'3b - EUR - conv.'!AA66</f>
        <v>0</v>
      </c>
      <c r="AB66" s="286">
        <f>'1-GBP'!AB66+'2b - USD - conv.'!AB66+'3b - EUR - conv.'!AB66</f>
        <v>0</v>
      </c>
      <c r="AC66" s="286">
        <f>'1-GBP'!AC66+'2b - USD - conv.'!AC66+'3b - EUR - conv.'!AC66</f>
        <v>0</v>
      </c>
      <c r="AD66" s="286">
        <f>'1-GBP'!AD66+'2b - USD - conv.'!AD66+'3b - EUR - conv.'!AD66</f>
        <v>0</v>
      </c>
      <c r="AE66" s="286">
        <f>'1-GBP'!AE66+'2b - USD - conv.'!AE66+'3b - EUR - conv.'!AE66</f>
        <v>0</v>
      </c>
      <c r="AF66" s="286">
        <f>'1-GBP'!AF66+'2b - USD - conv.'!AF66+'3b - EUR - conv.'!AF66</f>
        <v>0</v>
      </c>
      <c r="AG66" s="286">
        <f>'1-GBP'!AG66+'2b - USD - conv.'!AG66+'3b - EUR - conv.'!AG66</f>
        <v>0</v>
      </c>
      <c r="AH66" s="286">
        <f>'1-GBP'!AH66+'2b - USD - conv.'!AH66+'3b - EUR - conv.'!AH66</f>
        <v>0</v>
      </c>
      <c r="AI66" s="286">
        <f>'1-GBP'!AI66+'2b - USD - conv.'!AI66+'3b - EUR - conv.'!AI66</f>
        <v>0</v>
      </c>
      <c r="AJ66" s="286">
        <f>'1-GBP'!AJ66+'2b - USD - conv.'!AJ66+'3b - EUR - conv.'!AJ66</f>
        <v>0</v>
      </c>
      <c r="AK66" s="286">
        <f>'1-GBP'!AK66+'2b - USD - conv.'!AK66+'3b - EUR - conv.'!AK66</f>
        <v>0</v>
      </c>
      <c r="AL66" s="286">
        <f>'1-GBP'!AL66+'2b - USD - conv.'!AL66+'3b - EUR - conv.'!AL66</f>
        <v>0</v>
      </c>
      <c r="AM66" s="286">
        <f>'1-GBP'!AM66+'2b - USD - conv.'!AM66+'3b - EUR - conv.'!AM66</f>
        <v>0</v>
      </c>
      <c r="AN66" s="286">
        <f>'1-GBP'!AN66+'2b - USD - conv.'!AN66+'3b - EUR - conv.'!AN66</f>
        <v>0</v>
      </c>
      <c r="AO66" s="286">
        <f>'1-GBP'!AO66+'2b - USD - conv.'!AO66+'3b - EUR - conv.'!AO66</f>
        <v>0</v>
      </c>
      <c r="AP66" s="286">
        <f>'1-GBP'!AP66+'2b - USD - conv.'!AP66+'3b - EUR - conv.'!AP66</f>
        <v>0</v>
      </c>
    </row>
    <row r="67" spans="1:42" outlineLevel="2">
      <c r="A67" s="211" t="str">
        <f>A56&amp;"."&amp;A58&amp;"."&amp;A57&amp;"."&amp;B67</f>
        <v>1.c.2.9</v>
      </c>
      <c r="B67">
        <v>9</v>
      </c>
      <c r="C67" t="str">
        <f>'1-GBP'!C67</f>
        <v/>
      </c>
      <c r="D67"/>
      <c r="E67"/>
      <c r="F67"/>
      <c r="G67"/>
      <c r="H67"/>
      <c r="I67"/>
      <c r="J67"/>
      <c r="K67"/>
      <c r="L67"/>
      <c r="M67" s="286">
        <f>'1-GBP'!M67+'2b - USD - conv.'!M67+'3b - EUR - conv.'!M67</f>
        <v>0</v>
      </c>
      <c r="N67" s="286">
        <f>'1-GBP'!N67+'2b - USD - conv.'!N67+'3b - EUR - conv.'!N67</f>
        <v>0</v>
      </c>
      <c r="O67" s="286">
        <f>'1-GBP'!O67+'2b - USD - conv.'!O67+'3b - EUR - conv.'!O67</f>
        <v>0</v>
      </c>
      <c r="P67" s="286">
        <f>'1-GBP'!P67+'2b - USD - conv.'!P67+'3b - EUR - conv.'!P67</f>
        <v>0</v>
      </c>
      <c r="Q67" s="286">
        <f>'1-GBP'!Q67+'2b - USD - conv.'!Q67+'3b - EUR - conv.'!Q67</f>
        <v>0</v>
      </c>
      <c r="R67" s="286">
        <f>'1-GBP'!R67+'2b - USD - conv.'!R67+'3b - EUR - conv.'!R67</f>
        <v>0</v>
      </c>
      <c r="S67" s="286">
        <f>'1-GBP'!S67+'2b - USD - conv.'!S67+'3b - EUR - conv.'!S67</f>
        <v>0</v>
      </c>
      <c r="T67" s="286">
        <f>'1-GBP'!T67+'2b - USD - conv.'!T67+'3b - EUR - conv.'!T67</f>
        <v>0</v>
      </c>
      <c r="U67" s="286">
        <f>'1-GBP'!U67+'2b - USD - conv.'!U67+'3b - EUR - conv.'!U67</f>
        <v>0</v>
      </c>
      <c r="V67" s="286">
        <f>'1-GBP'!V67+'2b - USD - conv.'!V67+'3b - EUR - conv.'!V67</f>
        <v>0</v>
      </c>
      <c r="W67" s="286">
        <f>'1-GBP'!W67+'2b - USD - conv.'!W67+'3b - EUR - conv.'!W67</f>
        <v>0</v>
      </c>
      <c r="X67" s="286">
        <f>'1-GBP'!X67+'2b - USD - conv.'!X67+'3b - EUR - conv.'!X67</f>
        <v>0</v>
      </c>
      <c r="Y67" s="286">
        <f>'1-GBP'!Y67+'2b - USD - conv.'!Y67+'3b - EUR - conv.'!Y67</f>
        <v>0</v>
      </c>
      <c r="Z67" s="286">
        <f>'1-GBP'!Z67+'2b - USD - conv.'!Z67+'3b - EUR - conv.'!Z67</f>
        <v>0</v>
      </c>
      <c r="AA67" s="286">
        <f>'1-GBP'!AA67+'2b - USD - conv.'!AA67+'3b - EUR - conv.'!AA67</f>
        <v>0</v>
      </c>
      <c r="AB67" s="286">
        <f>'1-GBP'!AB67+'2b - USD - conv.'!AB67+'3b - EUR - conv.'!AB67</f>
        <v>0</v>
      </c>
      <c r="AC67" s="286">
        <f>'1-GBP'!AC67+'2b - USD - conv.'!AC67+'3b - EUR - conv.'!AC67</f>
        <v>0</v>
      </c>
      <c r="AD67" s="286">
        <f>'1-GBP'!AD67+'2b - USD - conv.'!AD67+'3b - EUR - conv.'!AD67</f>
        <v>0</v>
      </c>
      <c r="AE67" s="286">
        <f>'1-GBP'!AE67+'2b - USD - conv.'!AE67+'3b - EUR - conv.'!AE67</f>
        <v>0</v>
      </c>
      <c r="AF67" s="286">
        <f>'1-GBP'!AF67+'2b - USD - conv.'!AF67+'3b - EUR - conv.'!AF67</f>
        <v>0</v>
      </c>
      <c r="AG67" s="286">
        <f>'1-GBP'!AG67+'2b - USD - conv.'!AG67+'3b - EUR - conv.'!AG67</f>
        <v>0</v>
      </c>
      <c r="AH67" s="286">
        <f>'1-GBP'!AH67+'2b - USD - conv.'!AH67+'3b - EUR - conv.'!AH67</f>
        <v>0</v>
      </c>
      <c r="AI67" s="286">
        <f>'1-GBP'!AI67+'2b - USD - conv.'!AI67+'3b - EUR - conv.'!AI67</f>
        <v>0</v>
      </c>
      <c r="AJ67" s="286">
        <f>'1-GBP'!AJ67+'2b - USD - conv.'!AJ67+'3b - EUR - conv.'!AJ67</f>
        <v>0</v>
      </c>
      <c r="AK67" s="286">
        <f>'1-GBP'!AK67+'2b - USD - conv.'!AK67+'3b - EUR - conv.'!AK67</f>
        <v>0</v>
      </c>
      <c r="AL67" s="286">
        <f>'1-GBP'!AL67+'2b - USD - conv.'!AL67+'3b - EUR - conv.'!AL67</f>
        <v>0</v>
      </c>
      <c r="AM67" s="286">
        <f>'1-GBP'!AM67+'2b - USD - conv.'!AM67+'3b - EUR - conv.'!AM67</f>
        <v>0</v>
      </c>
      <c r="AN67" s="286">
        <f>'1-GBP'!AN67+'2b - USD - conv.'!AN67+'3b - EUR - conv.'!AN67</f>
        <v>0</v>
      </c>
      <c r="AO67" s="286">
        <f>'1-GBP'!AO67+'2b - USD - conv.'!AO67+'3b - EUR - conv.'!AO67</f>
        <v>0</v>
      </c>
      <c r="AP67" s="286">
        <f>'1-GBP'!AP67+'2b - USD - conv.'!AP67+'3b - EUR - conv.'!AP67</f>
        <v>0</v>
      </c>
    </row>
    <row r="68" spans="1:42" outlineLevel="2">
      <c r="A68" s="211" t="str">
        <f>A56&amp;"."&amp;A58&amp;"."&amp;A57&amp;"."&amp;B68</f>
        <v>1.c.2.10</v>
      </c>
      <c r="B68">
        <v>10</v>
      </c>
      <c r="C68" t="str">
        <f>'1-GBP'!C68</f>
        <v/>
      </c>
      <c r="D68"/>
      <c r="E68"/>
      <c r="F68"/>
      <c r="G68"/>
      <c r="H68"/>
      <c r="I68"/>
      <c r="J68"/>
      <c r="K68"/>
      <c r="L68"/>
      <c r="M68" s="286">
        <f>'1-GBP'!M68+'2b - USD - conv.'!M68+'3b - EUR - conv.'!M68</f>
        <v>0</v>
      </c>
      <c r="N68" s="286">
        <f>'1-GBP'!N68+'2b - USD - conv.'!N68+'3b - EUR - conv.'!N68</f>
        <v>0</v>
      </c>
      <c r="O68" s="286">
        <f>'1-GBP'!O68+'2b - USD - conv.'!O68+'3b - EUR - conv.'!O68</f>
        <v>0</v>
      </c>
      <c r="P68" s="286">
        <f>'1-GBP'!P68+'2b - USD - conv.'!P68+'3b - EUR - conv.'!P68</f>
        <v>0</v>
      </c>
      <c r="Q68" s="286">
        <f>'1-GBP'!Q68+'2b - USD - conv.'!Q68+'3b - EUR - conv.'!Q68</f>
        <v>0</v>
      </c>
      <c r="R68" s="286">
        <f>'1-GBP'!R68+'2b - USD - conv.'!R68+'3b - EUR - conv.'!R68</f>
        <v>0</v>
      </c>
      <c r="S68" s="286">
        <f>'1-GBP'!S68+'2b - USD - conv.'!S68+'3b - EUR - conv.'!S68</f>
        <v>0</v>
      </c>
      <c r="T68" s="286">
        <f>'1-GBP'!T68+'2b - USD - conv.'!T68+'3b - EUR - conv.'!T68</f>
        <v>0</v>
      </c>
      <c r="U68" s="286">
        <f>'1-GBP'!U68+'2b - USD - conv.'!U68+'3b - EUR - conv.'!U68</f>
        <v>0</v>
      </c>
      <c r="V68" s="286">
        <f>'1-GBP'!V68+'2b - USD - conv.'!V68+'3b - EUR - conv.'!V68</f>
        <v>0</v>
      </c>
      <c r="W68" s="286">
        <f>'1-GBP'!W68+'2b - USD - conv.'!W68+'3b - EUR - conv.'!W68</f>
        <v>0</v>
      </c>
      <c r="X68" s="286">
        <f>'1-GBP'!X68+'2b - USD - conv.'!X68+'3b - EUR - conv.'!X68</f>
        <v>0</v>
      </c>
      <c r="Y68" s="286">
        <f>'1-GBP'!Y68+'2b - USD - conv.'!Y68+'3b - EUR - conv.'!Y68</f>
        <v>0</v>
      </c>
      <c r="Z68" s="286">
        <f>'1-GBP'!Z68+'2b - USD - conv.'!Z68+'3b - EUR - conv.'!Z68</f>
        <v>0</v>
      </c>
      <c r="AA68" s="286">
        <f>'1-GBP'!AA68+'2b - USD - conv.'!AA68+'3b - EUR - conv.'!AA68</f>
        <v>0</v>
      </c>
      <c r="AB68" s="286">
        <f>'1-GBP'!AB68+'2b - USD - conv.'!AB68+'3b - EUR - conv.'!AB68</f>
        <v>0</v>
      </c>
      <c r="AC68" s="286">
        <f>'1-GBP'!AC68+'2b - USD - conv.'!AC68+'3b - EUR - conv.'!AC68</f>
        <v>0</v>
      </c>
      <c r="AD68" s="286">
        <f>'1-GBP'!AD68+'2b - USD - conv.'!AD68+'3b - EUR - conv.'!AD68</f>
        <v>0</v>
      </c>
      <c r="AE68" s="286">
        <f>'1-GBP'!AE68+'2b - USD - conv.'!AE68+'3b - EUR - conv.'!AE68</f>
        <v>0</v>
      </c>
      <c r="AF68" s="286">
        <f>'1-GBP'!AF68+'2b - USD - conv.'!AF68+'3b - EUR - conv.'!AF68</f>
        <v>0</v>
      </c>
      <c r="AG68" s="286">
        <f>'1-GBP'!AG68+'2b - USD - conv.'!AG68+'3b - EUR - conv.'!AG68</f>
        <v>0</v>
      </c>
      <c r="AH68" s="286">
        <f>'1-GBP'!AH68+'2b - USD - conv.'!AH68+'3b - EUR - conv.'!AH68</f>
        <v>0</v>
      </c>
      <c r="AI68" s="286">
        <f>'1-GBP'!AI68+'2b - USD - conv.'!AI68+'3b - EUR - conv.'!AI68</f>
        <v>0</v>
      </c>
      <c r="AJ68" s="286">
        <f>'1-GBP'!AJ68+'2b - USD - conv.'!AJ68+'3b - EUR - conv.'!AJ68</f>
        <v>0</v>
      </c>
      <c r="AK68" s="286">
        <f>'1-GBP'!AK68+'2b - USD - conv.'!AK68+'3b - EUR - conv.'!AK68</f>
        <v>0</v>
      </c>
      <c r="AL68" s="286">
        <f>'1-GBP'!AL68+'2b - USD - conv.'!AL68+'3b - EUR - conv.'!AL68</f>
        <v>0</v>
      </c>
      <c r="AM68" s="286">
        <f>'1-GBP'!AM68+'2b - USD - conv.'!AM68+'3b - EUR - conv.'!AM68</f>
        <v>0</v>
      </c>
      <c r="AN68" s="286">
        <f>'1-GBP'!AN68+'2b - USD - conv.'!AN68+'3b - EUR - conv.'!AN68</f>
        <v>0</v>
      </c>
      <c r="AO68" s="286">
        <f>'1-GBP'!AO68+'2b - USD - conv.'!AO68+'3b - EUR - conv.'!AO68</f>
        <v>0</v>
      </c>
      <c r="AP68" s="286">
        <f>'1-GBP'!AP68+'2b - USD - conv.'!AP68+'3b - EUR - conv.'!AP68</f>
        <v>0</v>
      </c>
    </row>
    <row r="69" spans="1:42" outlineLevel="2">
      <c r="A69" s="211" t="str">
        <f>A56&amp;"."&amp;A58&amp;"."&amp;A57&amp;"."&amp;B69</f>
        <v>1.c.2.11</v>
      </c>
      <c r="B69">
        <v>11</v>
      </c>
      <c r="C69" t="str">
        <f>'1-GBP'!C69</f>
        <v/>
      </c>
      <c r="D69"/>
      <c r="E69"/>
      <c r="F69"/>
      <c r="G69"/>
      <c r="H69"/>
      <c r="I69"/>
      <c r="J69"/>
      <c r="K69"/>
      <c r="L69"/>
      <c r="M69" s="286">
        <f>'1-GBP'!M69+'2b - USD - conv.'!M69+'3b - EUR - conv.'!M69</f>
        <v>0</v>
      </c>
      <c r="N69" s="286">
        <f>'1-GBP'!N69+'2b - USD - conv.'!N69+'3b - EUR - conv.'!N69</f>
        <v>0</v>
      </c>
      <c r="O69" s="286">
        <f>'1-GBP'!O69+'2b - USD - conv.'!O69+'3b - EUR - conv.'!O69</f>
        <v>0</v>
      </c>
      <c r="P69" s="286">
        <f>'1-GBP'!P69+'2b - USD - conv.'!P69+'3b - EUR - conv.'!P69</f>
        <v>0</v>
      </c>
      <c r="Q69" s="286">
        <f>'1-GBP'!Q69+'2b - USD - conv.'!Q69+'3b - EUR - conv.'!Q69</f>
        <v>0</v>
      </c>
      <c r="R69" s="286">
        <f>'1-GBP'!R69+'2b - USD - conv.'!R69+'3b - EUR - conv.'!R69</f>
        <v>0</v>
      </c>
      <c r="S69" s="286">
        <f>'1-GBP'!S69+'2b - USD - conv.'!S69+'3b - EUR - conv.'!S69</f>
        <v>0</v>
      </c>
      <c r="T69" s="286">
        <f>'1-GBP'!T69+'2b - USD - conv.'!T69+'3b - EUR - conv.'!T69</f>
        <v>0</v>
      </c>
      <c r="U69" s="286">
        <f>'1-GBP'!U69+'2b - USD - conv.'!U69+'3b - EUR - conv.'!U69</f>
        <v>0</v>
      </c>
      <c r="V69" s="286">
        <f>'1-GBP'!V69+'2b - USD - conv.'!V69+'3b - EUR - conv.'!V69</f>
        <v>0</v>
      </c>
      <c r="W69" s="286">
        <f>'1-GBP'!W69+'2b - USD - conv.'!W69+'3b - EUR - conv.'!W69</f>
        <v>0</v>
      </c>
      <c r="X69" s="286">
        <f>'1-GBP'!X69+'2b - USD - conv.'!X69+'3b - EUR - conv.'!X69</f>
        <v>0</v>
      </c>
      <c r="Y69" s="286">
        <f>'1-GBP'!Y69+'2b - USD - conv.'!Y69+'3b - EUR - conv.'!Y69</f>
        <v>0</v>
      </c>
      <c r="Z69" s="286">
        <f>'1-GBP'!Z69+'2b - USD - conv.'!Z69+'3b - EUR - conv.'!Z69</f>
        <v>0</v>
      </c>
      <c r="AA69" s="286">
        <f>'1-GBP'!AA69+'2b - USD - conv.'!AA69+'3b - EUR - conv.'!AA69</f>
        <v>0</v>
      </c>
      <c r="AB69" s="286">
        <f>'1-GBP'!AB69+'2b - USD - conv.'!AB69+'3b - EUR - conv.'!AB69</f>
        <v>0</v>
      </c>
      <c r="AC69" s="286">
        <f>'1-GBP'!AC69+'2b - USD - conv.'!AC69+'3b - EUR - conv.'!AC69</f>
        <v>0</v>
      </c>
      <c r="AD69" s="286">
        <f>'1-GBP'!AD69+'2b - USD - conv.'!AD69+'3b - EUR - conv.'!AD69</f>
        <v>0</v>
      </c>
      <c r="AE69" s="286">
        <f>'1-GBP'!AE69+'2b - USD - conv.'!AE69+'3b - EUR - conv.'!AE69</f>
        <v>0</v>
      </c>
      <c r="AF69" s="286">
        <f>'1-GBP'!AF69+'2b - USD - conv.'!AF69+'3b - EUR - conv.'!AF69</f>
        <v>0</v>
      </c>
      <c r="AG69" s="286">
        <f>'1-GBP'!AG69+'2b - USD - conv.'!AG69+'3b - EUR - conv.'!AG69</f>
        <v>0</v>
      </c>
      <c r="AH69" s="286">
        <f>'1-GBP'!AH69+'2b - USD - conv.'!AH69+'3b - EUR - conv.'!AH69</f>
        <v>0</v>
      </c>
      <c r="AI69" s="286">
        <f>'1-GBP'!AI69+'2b - USD - conv.'!AI69+'3b - EUR - conv.'!AI69</f>
        <v>0</v>
      </c>
      <c r="AJ69" s="286">
        <f>'1-GBP'!AJ69+'2b - USD - conv.'!AJ69+'3b - EUR - conv.'!AJ69</f>
        <v>0</v>
      </c>
      <c r="AK69" s="286">
        <f>'1-GBP'!AK69+'2b - USD - conv.'!AK69+'3b - EUR - conv.'!AK69</f>
        <v>0</v>
      </c>
      <c r="AL69" s="286">
        <f>'1-GBP'!AL69+'2b - USD - conv.'!AL69+'3b - EUR - conv.'!AL69</f>
        <v>0</v>
      </c>
      <c r="AM69" s="286">
        <f>'1-GBP'!AM69+'2b - USD - conv.'!AM69+'3b - EUR - conv.'!AM69</f>
        <v>0</v>
      </c>
      <c r="AN69" s="286">
        <f>'1-GBP'!AN69+'2b - USD - conv.'!AN69+'3b - EUR - conv.'!AN69</f>
        <v>0</v>
      </c>
      <c r="AO69" s="286">
        <f>'1-GBP'!AO69+'2b - USD - conv.'!AO69+'3b - EUR - conv.'!AO69</f>
        <v>0</v>
      </c>
      <c r="AP69" s="286">
        <f>'1-GBP'!AP69+'2b - USD - conv.'!AP69+'3b - EUR - conv.'!AP69</f>
        <v>0</v>
      </c>
    </row>
    <row r="70" spans="1:42" outlineLevel="2">
      <c r="A70" s="211" t="str">
        <f>A56&amp;"."&amp;A58&amp;"."&amp;A57&amp;"."&amp;B70</f>
        <v>1.c.2.12</v>
      </c>
      <c r="B70">
        <v>12</v>
      </c>
      <c r="C70" t="str">
        <f>'1-GBP'!C70</f>
        <v/>
      </c>
      <c r="D70"/>
      <c r="E70"/>
      <c r="F70"/>
      <c r="G70"/>
      <c r="H70"/>
      <c r="I70"/>
      <c r="J70"/>
      <c r="K70"/>
      <c r="L70"/>
      <c r="M70" s="286">
        <f>'1-GBP'!M70+'2b - USD - conv.'!M70+'3b - EUR - conv.'!M70</f>
        <v>0</v>
      </c>
      <c r="N70" s="286">
        <f>'1-GBP'!N70+'2b - USD - conv.'!N70+'3b - EUR - conv.'!N70</f>
        <v>0</v>
      </c>
      <c r="O70" s="286">
        <f>'1-GBP'!O70+'2b - USD - conv.'!O70+'3b - EUR - conv.'!O70</f>
        <v>0</v>
      </c>
      <c r="P70" s="286">
        <f>'1-GBP'!P70+'2b - USD - conv.'!P70+'3b - EUR - conv.'!P70</f>
        <v>0</v>
      </c>
      <c r="Q70" s="286">
        <f>'1-GBP'!Q70+'2b - USD - conv.'!Q70+'3b - EUR - conv.'!Q70</f>
        <v>0</v>
      </c>
      <c r="R70" s="286">
        <f>'1-GBP'!R70+'2b - USD - conv.'!R70+'3b - EUR - conv.'!R70</f>
        <v>0</v>
      </c>
      <c r="S70" s="286">
        <f>'1-GBP'!S70+'2b - USD - conv.'!S70+'3b - EUR - conv.'!S70</f>
        <v>0</v>
      </c>
      <c r="T70" s="286">
        <f>'1-GBP'!T70+'2b - USD - conv.'!T70+'3b - EUR - conv.'!T70</f>
        <v>0</v>
      </c>
      <c r="U70" s="286">
        <f>'1-GBP'!U70+'2b - USD - conv.'!U70+'3b - EUR - conv.'!U70</f>
        <v>0</v>
      </c>
      <c r="V70" s="286">
        <f>'1-GBP'!V70+'2b - USD - conv.'!V70+'3b - EUR - conv.'!V70</f>
        <v>0</v>
      </c>
      <c r="W70" s="286">
        <f>'1-GBP'!W70+'2b - USD - conv.'!W70+'3b - EUR - conv.'!W70</f>
        <v>0</v>
      </c>
      <c r="X70" s="286">
        <f>'1-GBP'!X70+'2b - USD - conv.'!X70+'3b - EUR - conv.'!X70</f>
        <v>0</v>
      </c>
      <c r="Y70" s="286">
        <f>'1-GBP'!Y70+'2b - USD - conv.'!Y70+'3b - EUR - conv.'!Y70</f>
        <v>0</v>
      </c>
      <c r="Z70" s="286">
        <f>'1-GBP'!Z70+'2b - USD - conv.'!Z70+'3b - EUR - conv.'!Z70</f>
        <v>0</v>
      </c>
      <c r="AA70" s="286">
        <f>'1-GBP'!AA70+'2b - USD - conv.'!AA70+'3b - EUR - conv.'!AA70</f>
        <v>0</v>
      </c>
      <c r="AB70" s="286">
        <f>'1-GBP'!AB70+'2b - USD - conv.'!AB70+'3b - EUR - conv.'!AB70</f>
        <v>0</v>
      </c>
      <c r="AC70" s="286">
        <f>'1-GBP'!AC70+'2b - USD - conv.'!AC70+'3b - EUR - conv.'!AC70</f>
        <v>0</v>
      </c>
      <c r="AD70" s="286">
        <f>'1-GBP'!AD70+'2b - USD - conv.'!AD70+'3b - EUR - conv.'!AD70</f>
        <v>0</v>
      </c>
      <c r="AE70" s="286">
        <f>'1-GBP'!AE70+'2b - USD - conv.'!AE70+'3b - EUR - conv.'!AE70</f>
        <v>0</v>
      </c>
      <c r="AF70" s="286">
        <f>'1-GBP'!AF70+'2b - USD - conv.'!AF70+'3b - EUR - conv.'!AF70</f>
        <v>0</v>
      </c>
      <c r="AG70" s="286">
        <f>'1-GBP'!AG70+'2b - USD - conv.'!AG70+'3b - EUR - conv.'!AG70</f>
        <v>0</v>
      </c>
      <c r="AH70" s="286">
        <f>'1-GBP'!AH70+'2b - USD - conv.'!AH70+'3b - EUR - conv.'!AH70</f>
        <v>0</v>
      </c>
      <c r="AI70" s="286">
        <f>'1-GBP'!AI70+'2b - USD - conv.'!AI70+'3b - EUR - conv.'!AI70</f>
        <v>0</v>
      </c>
      <c r="AJ70" s="286">
        <f>'1-GBP'!AJ70+'2b - USD - conv.'!AJ70+'3b - EUR - conv.'!AJ70</f>
        <v>0</v>
      </c>
      <c r="AK70" s="286">
        <f>'1-GBP'!AK70+'2b - USD - conv.'!AK70+'3b - EUR - conv.'!AK70</f>
        <v>0</v>
      </c>
      <c r="AL70" s="286">
        <f>'1-GBP'!AL70+'2b - USD - conv.'!AL70+'3b - EUR - conv.'!AL70</f>
        <v>0</v>
      </c>
      <c r="AM70" s="286">
        <f>'1-GBP'!AM70+'2b - USD - conv.'!AM70+'3b - EUR - conv.'!AM70</f>
        <v>0</v>
      </c>
      <c r="AN70" s="286">
        <f>'1-GBP'!AN70+'2b - USD - conv.'!AN70+'3b - EUR - conv.'!AN70</f>
        <v>0</v>
      </c>
      <c r="AO70" s="286">
        <f>'1-GBP'!AO70+'2b - USD - conv.'!AO70+'3b - EUR - conv.'!AO70</f>
        <v>0</v>
      </c>
      <c r="AP70" s="286">
        <f>'1-GBP'!AP70+'2b - USD - conv.'!AP70+'3b - EUR - conv.'!AP70</f>
        <v>0</v>
      </c>
    </row>
    <row r="71" spans="1:42" outlineLevel="1">
      <c r="A71" s="212"/>
      <c r="B71" s="201">
        <f>B70-COUNTIFS(C59:C70,"")</f>
        <v>6</v>
      </c>
      <c r="C71" s="201" t="s">
        <v>285</v>
      </c>
      <c r="D71" s="201"/>
      <c r="E71" s="201"/>
      <c r="F71" s="201"/>
      <c r="G71" s="201"/>
      <c r="H71" s="201"/>
      <c r="I71" s="201"/>
      <c r="J71" s="201"/>
      <c r="K71" s="201"/>
      <c r="L71" s="201"/>
      <c r="M71" s="280">
        <f>SUM(M59:M70)</f>
        <v>0</v>
      </c>
      <c r="N71" s="280">
        <f>SUM(N59:N70)</f>
        <v>0</v>
      </c>
      <c r="O71" s="280">
        <f t="shared" ref="O71:AP71" si="7">SUM(O59:O70)</f>
        <v>0</v>
      </c>
      <c r="P71" s="280">
        <f t="shared" si="7"/>
        <v>0</v>
      </c>
      <c r="Q71" s="280">
        <f t="shared" si="7"/>
        <v>0</v>
      </c>
      <c r="R71" s="280">
        <f t="shared" si="7"/>
        <v>0</v>
      </c>
      <c r="S71" s="280">
        <f t="shared" si="7"/>
        <v>0</v>
      </c>
      <c r="T71" s="280">
        <f t="shared" si="7"/>
        <v>0</v>
      </c>
      <c r="U71" s="280">
        <f t="shared" si="7"/>
        <v>0</v>
      </c>
      <c r="V71" s="280">
        <f t="shared" si="7"/>
        <v>0</v>
      </c>
      <c r="W71" s="280">
        <f t="shared" si="7"/>
        <v>0</v>
      </c>
      <c r="X71" s="280">
        <f t="shared" si="7"/>
        <v>0</v>
      </c>
      <c r="Y71" s="280">
        <f t="shared" si="7"/>
        <v>0</v>
      </c>
      <c r="Z71" s="280">
        <f t="shared" si="7"/>
        <v>0</v>
      </c>
      <c r="AA71" s="280">
        <f t="shared" si="7"/>
        <v>0</v>
      </c>
      <c r="AB71" s="280">
        <f t="shared" si="7"/>
        <v>0</v>
      </c>
      <c r="AC71" s="280">
        <f t="shared" si="7"/>
        <v>0</v>
      </c>
      <c r="AD71" s="280">
        <f t="shared" si="7"/>
        <v>0</v>
      </c>
      <c r="AE71" s="280">
        <f t="shared" si="7"/>
        <v>0</v>
      </c>
      <c r="AF71" s="280">
        <f t="shared" si="7"/>
        <v>0</v>
      </c>
      <c r="AG71" s="280">
        <f t="shared" si="7"/>
        <v>0</v>
      </c>
      <c r="AH71" s="280">
        <f t="shared" si="7"/>
        <v>0</v>
      </c>
      <c r="AI71" s="280">
        <f t="shared" si="7"/>
        <v>0</v>
      </c>
      <c r="AJ71" s="280">
        <f t="shared" si="7"/>
        <v>0</v>
      </c>
      <c r="AK71" s="280">
        <f t="shared" si="7"/>
        <v>0</v>
      </c>
      <c r="AL71" s="280">
        <f t="shared" si="7"/>
        <v>0</v>
      </c>
      <c r="AM71" s="280">
        <f t="shared" si="7"/>
        <v>0</v>
      </c>
      <c r="AN71" s="280">
        <f t="shared" si="7"/>
        <v>0</v>
      </c>
      <c r="AO71" s="280">
        <f t="shared" si="7"/>
        <v>0</v>
      </c>
      <c r="AP71" s="280">
        <f t="shared" si="7"/>
        <v>0</v>
      </c>
    </row>
    <row r="72" spans="1:42" outlineLevel="1">
      <c r="A72" s="211"/>
      <c r="B72"/>
      <c r="C72"/>
      <c r="D72"/>
      <c r="E72"/>
      <c r="F72"/>
      <c r="G72"/>
      <c r="H72"/>
      <c r="I72"/>
      <c r="J72"/>
      <c r="K72"/>
      <c r="L72"/>
      <c r="M72" s="314"/>
      <c r="N72" s="31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4"/>
    </row>
    <row r="73" spans="1:42" outlineLevel="1">
      <c r="A73" s="220" t="s">
        <v>216</v>
      </c>
      <c r="B73" s="220" t="s">
        <v>286</v>
      </c>
      <c r="C73" s="220" t="s">
        <v>284</v>
      </c>
      <c r="D73" s="220"/>
      <c r="E73" s="220"/>
      <c r="F73" s="220"/>
      <c r="G73" s="220"/>
      <c r="H73" s="220"/>
      <c r="I73" s="220"/>
      <c r="J73" s="220"/>
      <c r="K73" s="220"/>
      <c r="L73" s="220"/>
      <c r="M73" s="315"/>
      <c r="N73" s="315"/>
      <c r="O73" s="315"/>
      <c r="P73" s="315"/>
      <c r="Q73" s="315"/>
      <c r="R73" s="315"/>
      <c r="S73" s="315"/>
      <c r="T73" s="315"/>
      <c r="U73" s="315"/>
      <c r="V73" s="315"/>
      <c r="W73" s="315"/>
      <c r="X73" s="315"/>
      <c r="Y73" s="315"/>
      <c r="Z73" s="315"/>
      <c r="AA73" s="315"/>
      <c r="AB73" s="315"/>
      <c r="AC73" s="315"/>
      <c r="AD73" s="315"/>
      <c r="AE73" s="315"/>
      <c r="AF73" s="315"/>
      <c r="AG73" s="315"/>
      <c r="AH73" s="315"/>
      <c r="AI73" s="315"/>
      <c r="AJ73" s="315"/>
      <c r="AK73" s="315"/>
      <c r="AL73" s="315"/>
      <c r="AM73" s="315"/>
      <c r="AN73" s="315"/>
      <c r="AO73" s="315"/>
      <c r="AP73" s="315"/>
    </row>
    <row r="74" spans="1:42" outlineLevel="2">
      <c r="A74" s="211" t="str">
        <f>A56&amp;"."&amp;A73&amp;"."&amp;A57&amp;"."&amp;B74</f>
        <v>1.o.2.1</v>
      </c>
      <c r="B74">
        <v>1</v>
      </c>
      <c r="C74" t="str">
        <f>'1-GBP'!C74</f>
        <v>Fixed</v>
      </c>
      <c r="D74"/>
      <c r="E74"/>
      <c r="F74"/>
      <c r="G74"/>
      <c r="H74"/>
      <c r="I74"/>
      <c r="J74"/>
      <c r="K74"/>
      <c r="L74"/>
      <c r="M74" s="286">
        <f>'1-GBP'!M74+'2b - USD - conv.'!M74+'3b - EUR - conv.'!M74</f>
        <v>0</v>
      </c>
      <c r="N74" s="286">
        <f>'1-GBP'!N74+'2b - USD - conv.'!N74+'3b - EUR - conv.'!N74</f>
        <v>0</v>
      </c>
      <c r="O74" s="286">
        <f>'1-GBP'!O74+'2b - USD - conv.'!O74+'3b - EUR - conv.'!O74</f>
        <v>0</v>
      </c>
      <c r="P74" s="286">
        <f>'1-GBP'!P74+'2b - USD - conv.'!P74+'3b - EUR - conv.'!P74</f>
        <v>0</v>
      </c>
      <c r="Q74" s="286">
        <f>'1-GBP'!Q74+'2b - USD - conv.'!Q74+'3b - EUR - conv.'!Q74</f>
        <v>0</v>
      </c>
      <c r="R74" s="286">
        <f>'1-GBP'!R74+'2b - USD - conv.'!R74+'3b - EUR - conv.'!R74</f>
        <v>0</v>
      </c>
      <c r="S74" s="286">
        <f>'1-GBP'!S74+'2b - USD - conv.'!S74+'3b - EUR - conv.'!S74</f>
        <v>0</v>
      </c>
      <c r="T74" s="286">
        <f>'1-GBP'!T74+'2b - USD - conv.'!T74+'3b - EUR - conv.'!T74</f>
        <v>0</v>
      </c>
      <c r="U74" s="286">
        <f>'1-GBP'!U74+'2b - USD - conv.'!U74+'3b - EUR - conv.'!U74</f>
        <v>0</v>
      </c>
      <c r="V74" s="286">
        <f>'1-GBP'!V74+'2b - USD - conv.'!V74+'3b - EUR - conv.'!V74</f>
        <v>0</v>
      </c>
      <c r="W74" s="286">
        <f>'1-GBP'!W74+'2b - USD - conv.'!W74+'3b - EUR - conv.'!W74</f>
        <v>0</v>
      </c>
      <c r="X74" s="286">
        <f>'1-GBP'!X74+'2b - USD - conv.'!X74+'3b - EUR - conv.'!X74</f>
        <v>0</v>
      </c>
      <c r="Y74" s="286">
        <f>'1-GBP'!Y74+'2b - USD - conv.'!Y74+'3b - EUR - conv.'!Y74</f>
        <v>0</v>
      </c>
      <c r="Z74" s="286">
        <f>'1-GBP'!Z74+'2b - USD - conv.'!Z74+'3b - EUR - conv.'!Z74</f>
        <v>0</v>
      </c>
      <c r="AA74" s="286">
        <f>'1-GBP'!AA74+'2b - USD - conv.'!AA74+'3b - EUR - conv.'!AA74</f>
        <v>0</v>
      </c>
      <c r="AB74" s="286">
        <f>'1-GBP'!AB74+'2b - USD - conv.'!AB74+'3b - EUR - conv.'!AB74</f>
        <v>0</v>
      </c>
      <c r="AC74" s="286">
        <f>'1-GBP'!AC74+'2b - USD - conv.'!AC74+'3b - EUR - conv.'!AC74</f>
        <v>0</v>
      </c>
      <c r="AD74" s="286">
        <f>'1-GBP'!AD74+'2b - USD - conv.'!AD74+'3b - EUR - conv.'!AD74</f>
        <v>0</v>
      </c>
      <c r="AE74" s="286">
        <f>'1-GBP'!AE74+'2b - USD - conv.'!AE74+'3b - EUR - conv.'!AE74</f>
        <v>0</v>
      </c>
      <c r="AF74" s="286">
        <f>'1-GBP'!AF74+'2b - USD - conv.'!AF74+'3b - EUR - conv.'!AF74</f>
        <v>0</v>
      </c>
      <c r="AG74" s="286">
        <f>'1-GBP'!AG74+'2b - USD - conv.'!AG74+'3b - EUR - conv.'!AG74</f>
        <v>0</v>
      </c>
      <c r="AH74" s="286">
        <f>'1-GBP'!AH74+'2b - USD - conv.'!AH74+'3b - EUR - conv.'!AH74</f>
        <v>0</v>
      </c>
      <c r="AI74" s="286">
        <f>'1-GBP'!AI74+'2b - USD - conv.'!AI74+'3b - EUR - conv.'!AI74</f>
        <v>0</v>
      </c>
      <c r="AJ74" s="286">
        <f>'1-GBP'!AJ74+'2b - USD - conv.'!AJ74+'3b - EUR - conv.'!AJ74</f>
        <v>0</v>
      </c>
      <c r="AK74" s="286">
        <f>'1-GBP'!AK74+'2b - USD - conv.'!AK74+'3b - EUR - conv.'!AK74</f>
        <v>0</v>
      </c>
      <c r="AL74" s="286">
        <f>'1-GBP'!AL74+'2b - USD - conv.'!AL74+'3b - EUR - conv.'!AL74</f>
        <v>0</v>
      </c>
      <c r="AM74" s="286">
        <f>'1-GBP'!AM74+'2b - USD - conv.'!AM74+'3b - EUR - conv.'!AM74</f>
        <v>0</v>
      </c>
      <c r="AN74" s="286">
        <f>'1-GBP'!AN74+'2b - USD - conv.'!AN74+'3b - EUR - conv.'!AN74</f>
        <v>0</v>
      </c>
      <c r="AO74" s="286">
        <f>'1-GBP'!AO74+'2b - USD - conv.'!AO74+'3b - EUR - conv.'!AO74</f>
        <v>0</v>
      </c>
      <c r="AP74" s="286">
        <f>'1-GBP'!AP74+'2b - USD - conv.'!AP74+'3b - EUR - conv.'!AP74</f>
        <v>0</v>
      </c>
    </row>
    <row r="75" spans="1:42" outlineLevel="2">
      <c r="A75" s="211" t="str">
        <f>A56&amp;"."&amp;A73&amp;"."&amp;A57&amp;"."&amp;B75</f>
        <v>1.o.2.2</v>
      </c>
      <c r="B75">
        <v>2</v>
      </c>
      <c r="C75" t="str">
        <f>'1-GBP'!C75</f>
        <v>Variable</v>
      </c>
      <c r="D75"/>
      <c r="E75"/>
      <c r="F75"/>
      <c r="G75"/>
      <c r="H75"/>
      <c r="I75"/>
      <c r="J75"/>
      <c r="K75"/>
      <c r="L75"/>
      <c r="M75" s="286">
        <f>'1-GBP'!M75+'2b - USD - conv.'!M75+'3b - EUR - conv.'!M75</f>
        <v>0</v>
      </c>
      <c r="N75" s="286">
        <f>'1-GBP'!N75+'2b - USD - conv.'!N75+'3b - EUR - conv.'!N75</f>
        <v>0</v>
      </c>
      <c r="O75" s="286">
        <f>'1-GBP'!O75+'2b - USD - conv.'!O75+'3b - EUR - conv.'!O75</f>
        <v>0</v>
      </c>
      <c r="P75" s="286">
        <f>'1-GBP'!P75+'2b - USD - conv.'!P75+'3b - EUR - conv.'!P75</f>
        <v>0</v>
      </c>
      <c r="Q75" s="286">
        <f>'1-GBP'!Q75+'2b - USD - conv.'!Q75+'3b - EUR - conv.'!Q75</f>
        <v>0</v>
      </c>
      <c r="R75" s="286">
        <f>'1-GBP'!R75+'2b - USD - conv.'!R75+'3b - EUR - conv.'!R75</f>
        <v>0</v>
      </c>
      <c r="S75" s="286">
        <f>'1-GBP'!S75+'2b - USD - conv.'!S75+'3b - EUR - conv.'!S75</f>
        <v>0</v>
      </c>
      <c r="T75" s="286">
        <f>'1-GBP'!T75+'2b - USD - conv.'!T75+'3b - EUR - conv.'!T75</f>
        <v>0</v>
      </c>
      <c r="U75" s="286">
        <f>'1-GBP'!U75+'2b - USD - conv.'!U75+'3b - EUR - conv.'!U75</f>
        <v>0</v>
      </c>
      <c r="V75" s="286">
        <f>'1-GBP'!V75+'2b - USD - conv.'!V75+'3b - EUR - conv.'!V75</f>
        <v>0</v>
      </c>
      <c r="W75" s="286">
        <f>'1-GBP'!W75+'2b - USD - conv.'!W75+'3b - EUR - conv.'!W75</f>
        <v>0</v>
      </c>
      <c r="X75" s="286">
        <f>'1-GBP'!X75+'2b - USD - conv.'!X75+'3b - EUR - conv.'!X75</f>
        <v>0</v>
      </c>
      <c r="Y75" s="286">
        <f>'1-GBP'!Y75+'2b - USD - conv.'!Y75+'3b - EUR - conv.'!Y75</f>
        <v>0</v>
      </c>
      <c r="Z75" s="286">
        <f>'1-GBP'!Z75+'2b - USD - conv.'!Z75+'3b - EUR - conv.'!Z75</f>
        <v>0</v>
      </c>
      <c r="AA75" s="286">
        <f>'1-GBP'!AA75+'2b - USD - conv.'!AA75+'3b - EUR - conv.'!AA75</f>
        <v>0</v>
      </c>
      <c r="AB75" s="286">
        <f>'1-GBP'!AB75+'2b - USD - conv.'!AB75+'3b - EUR - conv.'!AB75</f>
        <v>0</v>
      </c>
      <c r="AC75" s="286">
        <f>'1-GBP'!AC75+'2b - USD - conv.'!AC75+'3b - EUR - conv.'!AC75</f>
        <v>0</v>
      </c>
      <c r="AD75" s="286">
        <f>'1-GBP'!AD75+'2b - USD - conv.'!AD75+'3b - EUR - conv.'!AD75</f>
        <v>0</v>
      </c>
      <c r="AE75" s="286">
        <f>'1-GBP'!AE75+'2b - USD - conv.'!AE75+'3b - EUR - conv.'!AE75</f>
        <v>0</v>
      </c>
      <c r="AF75" s="286">
        <f>'1-GBP'!AF75+'2b - USD - conv.'!AF75+'3b - EUR - conv.'!AF75</f>
        <v>0</v>
      </c>
      <c r="AG75" s="286">
        <f>'1-GBP'!AG75+'2b - USD - conv.'!AG75+'3b - EUR - conv.'!AG75</f>
        <v>0</v>
      </c>
      <c r="AH75" s="286">
        <f>'1-GBP'!AH75+'2b - USD - conv.'!AH75+'3b - EUR - conv.'!AH75</f>
        <v>0</v>
      </c>
      <c r="AI75" s="286">
        <f>'1-GBP'!AI75+'2b - USD - conv.'!AI75+'3b - EUR - conv.'!AI75</f>
        <v>0</v>
      </c>
      <c r="AJ75" s="286">
        <f>'1-GBP'!AJ75+'2b - USD - conv.'!AJ75+'3b - EUR - conv.'!AJ75</f>
        <v>0</v>
      </c>
      <c r="AK75" s="286">
        <f>'1-GBP'!AK75+'2b - USD - conv.'!AK75+'3b - EUR - conv.'!AK75</f>
        <v>0</v>
      </c>
      <c r="AL75" s="286">
        <f>'1-GBP'!AL75+'2b - USD - conv.'!AL75+'3b - EUR - conv.'!AL75</f>
        <v>0</v>
      </c>
      <c r="AM75" s="286">
        <f>'1-GBP'!AM75+'2b - USD - conv.'!AM75+'3b - EUR - conv.'!AM75</f>
        <v>0</v>
      </c>
      <c r="AN75" s="286">
        <f>'1-GBP'!AN75+'2b - USD - conv.'!AN75+'3b - EUR - conv.'!AN75</f>
        <v>0</v>
      </c>
      <c r="AO75" s="286">
        <f>'1-GBP'!AO75+'2b - USD - conv.'!AO75+'3b - EUR - conv.'!AO75</f>
        <v>0</v>
      </c>
      <c r="AP75" s="286">
        <f>'1-GBP'!AP75+'2b - USD - conv.'!AP75+'3b - EUR - conv.'!AP75</f>
        <v>0</v>
      </c>
    </row>
    <row r="76" spans="1:42" outlineLevel="2">
      <c r="A76" s="211" t="str">
        <f>A56&amp;"."&amp;A73&amp;"."&amp;A57&amp;"."&amp;B76</f>
        <v>1.o.2.3</v>
      </c>
      <c r="B76">
        <v>3</v>
      </c>
      <c r="C76" t="str">
        <f>'1-GBP'!C76</f>
        <v/>
      </c>
      <c r="D76"/>
      <c r="E76"/>
      <c r="F76"/>
      <c r="G76"/>
      <c r="H76"/>
      <c r="I76"/>
      <c r="J76"/>
      <c r="K76"/>
      <c r="L76"/>
      <c r="M76" s="286">
        <f>'1-GBP'!M76+'2b - USD - conv.'!M76+'3b - EUR - conv.'!M76</f>
        <v>0</v>
      </c>
      <c r="N76" s="286">
        <f>'1-GBP'!N76+'2b - USD - conv.'!N76+'3b - EUR - conv.'!N76</f>
        <v>0</v>
      </c>
      <c r="O76" s="286">
        <f>'1-GBP'!O76+'2b - USD - conv.'!O76+'3b - EUR - conv.'!O76</f>
        <v>0</v>
      </c>
      <c r="P76" s="286">
        <f>'1-GBP'!P76+'2b - USD - conv.'!P76+'3b - EUR - conv.'!P76</f>
        <v>0</v>
      </c>
      <c r="Q76" s="286">
        <f>'1-GBP'!Q76+'2b - USD - conv.'!Q76+'3b - EUR - conv.'!Q76</f>
        <v>0</v>
      </c>
      <c r="R76" s="286">
        <f>'1-GBP'!R76+'2b - USD - conv.'!R76+'3b - EUR - conv.'!R76</f>
        <v>0</v>
      </c>
      <c r="S76" s="286">
        <f>'1-GBP'!S76+'2b - USD - conv.'!S76+'3b - EUR - conv.'!S76</f>
        <v>0</v>
      </c>
      <c r="T76" s="286">
        <f>'1-GBP'!T76+'2b - USD - conv.'!T76+'3b - EUR - conv.'!T76</f>
        <v>0</v>
      </c>
      <c r="U76" s="286">
        <f>'1-GBP'!U76+'2b - USD - conv.'!U76+'3b - EUR - conv.'!U76</f>
        <v>0</v>
      </c>
      <c r="V76" s="286">
        <f>'1-GBP'!V76+'2b - USD - conv.'!V76+'3b - EUR - conv.'!V76</f>
        <v>0</v>
      </c>
      <c r="W76" s="286">
        <f>'1-GBP'!W76+'2b - USD - conv.'!W76+'3b - EUR - conv.'!W76</f>
        <v>0</v>
      </c>
      <c r="X76" s="286">
        <f>'1-GBP'!X76+'2b - USD - conv.'!X76+'3b - EUR - conv.'!X76</f>
        <v>0</v>
      </c>
      <c r="Y76" s="286">
        <f>'1-GBP'!Y76+'2b - USD - conv.'!Y76+'3b - EUR - conv.'!Y76</f>
        <v>0</v>
      </c>
      <c r="Z76" s="286">
        <f>'1-GBP'!Z76+'2b - USD - conv.'!Z76+'3b - EUR - conv.'!Z76</f>
        <v>0</v>
      </c>
      <c r="AA76" s="286">
        <f>'1-GBP'!AA76+'2b - USD - conv.'!AA76+'3b - EUR - conv.'!AA76</f>
        <v>0</v>
      </c>
      <c r="AB76" s="286">
        <f>'1-GBP'!AB76+'2b - USD - conv.'!AB76+'3b - EUR - conv.'!AB76</f>
        <v>0</v>
      </c>
      <c r="AC76" s="286">
        <f>'1-GBP'!AC76+'2b - USD - conv.'!AC76+'3b - EUR - conv.'!AC76</f>
        <v>0</v>
      </c>
      <c r="AD76" s="286">
        <f>'1-GBP'!AD76+'2b - USD - conv.'!AD76+'3b - EUR - conv.'!AD76</f>
        <v>0</v>
      </c>
      <c r="AE76" s="286">
        <f>'1-GBP'!AE76+'2b - USD - conv.'!AE76+'3b - EUR - conv.'!AE76</f>
        <v>0</v>
      </c>
      <c r="AF76" s="286">
        <f>'1-GBP'!AF76+'2b - USD - conv.'!AF76+'3b - EUR - conv.'!AF76</f>
        <v>0</v>
      </c>
      <c r="AG76" s="286">
        <f>'1-GBP'!AG76+'2b - USD - conv.'!AG76+'3b - EUR - conv.'!AG76</f>
        <v>0</v>
      </c>
      <c r="AH76" s="286">
        <f>'1-GBP'!AH76+'2b - USD - conv.'!AH76+'3b - EUR - conv.'!AH76</f>
        <v>0</v>
      </c>
      <c r="AI76" s="286">
        <f>'1-GBP'!AI76+'2b - USD - conv.'!AI76+'3b - EUR - conv.'!AI76</f>
        <v>0</v>
      </c>
      <c r="AJ76" s="286">
        <f>'1-GBP'!AJ76+'2b - USD - conv.'!AJ76+'3b - EUR - conv.'!AJ76</f>
        <v>0</v>
      </c>
      <c r="AK76" s="286">
        <f>'1-GBP'!AK76+'2b - USD - conv.'!AK76+'3b - EUR - conv.'!AK76</f>
        <v>0</v>
      </c>
      <c r="AL76" s="286">
        <f>'1-GBP'!AL76+'2b - USD - conv.'!AL76+'3b - EUR - conv.'!AL76</f>
        <v>0</v>
      </c>
      <c r="AM76" s="286">
        <f>'1-GBP'!AM76+'2b - USD - conv.'!AM76+'3b - EUR - conv.'!AM76</f>
        <v>0</v>
      </c>
      <c r="AN76" s="286">
        <f>'1-GBP'!AN76+'2b - USD - conv.'!AN76+'3b - EUR - conv.'!AN76</f>
        <v>0</v>
      </c>
      <c r="AO76" s="286">
        <f>'1-GBP'!AO76+'2b - USD - conv.'!AO76+'3b - EUR - conv.'!AO76</f>
        <v>0</v>
      </c>
      <c r="AP76" s="286">
        <f>'1-GBP'!AP76+'2b - USD - conv.'!AP76+'3b - EUR - conv.'!AP76</f>
        <v>0</v>
      </c>
    </row>
    <row r="77" spans="1:42" outlineLevel="2">
      <c r="A77" s="211" t="str">
        <f>A56&amp;"."&amp;A73&amp;"."&amp;A57&amp;"."&amp;B77</f>
        <v>1.o.2.4</v>
      </c>
      <c r="B77">
        <v>4</v>
      </c>
      <c r="C77" t="str">
        <f>'1-GBP'!C77</f>
        <v/>
      </c>
      <c r="D77"/>
      <c r="E77"/>
      <c r="F77"/>
      <c r="G77"/>
      <c r="H77"/>
      <c r="I77"/>
      <c r="J77"/>
      <c r="K77"/>
      <c r="L77"/>
      <c r="M77" s="286">
        <f>'1-GBP'!M77+'2b - USD - conv.'!M77+'3b - EUR - conv.'!M77</f>
        <v>0</v>
      </c>
      <c r="N77" s="286">
        <f>'1-GBP'!N77+'2b - USD - conv.'!N77+'3b - EUR - conv.'!N77</f>
        <v>0</v>
      </c>
      <c r="O77" s="286">
        <f>'1-GBP'!O77+'2b - USD - conv.'!O77+'3b - EUR - conv.'!O77</f>
        <v>0</v>
      </c>
      <c r="P77" s="286">
        <f>'1-GBP'!P77+'2b - USD - conv.'!P77+'3b - EUR - conv.'!P77</f>
        <v>0</v>
      </c>
      <c r="Q77" s="286">
        <f>'1-GBP'!Q77+'2b - USD - conv.'!Q77+'3b - EUR - conv.'!Q77</f>
        <v>0</v>
      </c>
      <c r="R77" s="286">
        <f>'1-GBP'!R77+'2b - USD - conv.'!R77+'3b - EUR - conv.'!R77</f>
        <v>0</v>
      </c>
      <c r="S77" s="286">
        <f>'1-GBP'!S77+'2b - USD - conv.'!S77+'3b - EUR - conv.'!S77</f>
        <v>0</v>
      </c>
      <c r="T77" s="286">
        <f>'1-GBP'!T77+'2b - USD - conv.'!T77+'3b - EUR - conv.'!T77</f>
        <v>0</v>
      </c>
      <c r="U77" s="286">
        <f>'1-GBP'!U77+'2b - USD - conv.'!U77+'3b - EUR - conv.'!U77</f>
        <v>0</v>
      </c>
      <c r="V77" s="286">
        <f>'1-GBP'!V77+'2b - USD - conv.'!V77+'3b - EUR - conv.'!V77</f>
        <v>0</v>
      </c>
      <c r="W77" s="286">
        <f>'1-GBP'!W77+'2b - USD - conv.'!W77+'3b - EUR - conv.'!W77</f>
        <v>0</v>
      </c>
      <c r="X77" s="286">
        <f>'1-GBP'!X77+'2b - USD - conv.'!X77+'3b - EUR - conv.'!X77</f>
        <v>0</v>
      </c>
      <c r="Y77" s="286">
        <f>'1-GBP'!Y77+'2b - USD - conv.'!Y77+'3b - EUR - conv.'!Y77</f>
        <v>0</v>
      </c>
      <c r="Z77" s="286">
        <f>'1-GBP'!Z77+'2b - USD - conv.'!Z77+'3b - EUR - conv.'!Z77</f>
        <v>0</v>
      </c>
      <c r="AA77" s="286">
        <f>'1-GBP'!AA77+'2b - USD - conv.'!AA77+'3b - EUR - conv.'!AA77</f>
        <v>0</v>
      </c>
      <c r="AB77" s="286">
        <f>'1-GBP'!AB77+'2b - USD - conv.'!AB77+'3b - EUR - conv.'!AB77</f>
        <v>0</v>
      </c>
      <c r="AC77" s="286">
        <f>'1-GBP'!AC77+'2b - USD - conv.'!AC77+'3b - EUR - conv.'!AC77</f>
        <v>0</v>
      </c>
      <c r="AD77" s="286">
        <f>'1-GBP'!AD77+'2b - USD - conv.'!AD77+'3b - EUR - conv.'!AD77</f>
        <v>0</v>
      </c>
      <c r="AE77" s="286">
        <f>'1-GBP'!AE77+'2b - USD - conv.'!AE77+'3b - EUR - conv.'!AE77</f>
        <v>0</v>
      </c>
      <c r="AF77" s="286">
        <f>'1-GBP'!AF77+'2b - USD - conv.'!AF77+'3b - EUR - conv.'!AF77</f>
        <v>0</v>
      </c>
      <c r="AG77" s="286">
        <f>'1-GBP'!AG77+'2b - USD - conv.'!AG77+'3b - EUR - conv.'!AG77</f>
        <v>0</v>
      </c>
      <c r="AH77" s="286">
        <f>'1-GBP'!AH77+'2b - USD - conv.'!AH77+'3b - EUR - conv.'!AH77</f>
        <v>0</v>
      </c>
      <c r="AI77" s="286">
        <f>'1-GBP'!AI77+'2b - USD - conv.'!AI77+'3b - EUR - conv.'!AI77</f>
        <v>0</v>
      </c>
      <c r="AJ77" s="286">
        <f>'1-GBP'!AJ77+'2b - USD - conv.'!AJ77+'3b - EUR - conv.'!AJ77</f>
        <v>0</v>
      </c>
      <c r="AK77" s="286">
        <f>'1-GBP'!AK77+'2b - USD - conv.'!AK77+'3b - EUR - conv.'!AK77</f>
        <v>0</v>
      </c>
      <c r="AL77" s="286">
        <f>'1-GBP'!AL77+'2b - USD - conv.'!AL77+'3b - EUR - conv.'!AL77</f>
        <v>0</v>
      </c>
      <c r="AM77" s="286">
        <f>'1-GBP'!AM77+'2b - USD - conv.'!AM77+'3b - EUR - conv.'!AM77</f>
        <v>0</v>
      </c>
      <c r="AN77" s="286">
        <f>'1-GBP'!AN77+'2b - USD - conv.'!AN77+'3b - EUR - conv.'!AN77</f>
        <v>0</v>
      </c>
      <c r="AO77" s="286">
        <f>'1-GBP'!AO77+'2b - USD - conv.'!AO77+'3b - EUR - conv.'!AO77</f>
        <v>0</v>
      </c>
      <c r="AP77" s="286">
        <f>'1-GBP'!AP77+'2b - USD - conv.'!AP77+'3b - EUR - conv.'!AP77</f>
        <v>0</v>
      </c>
    </row>
    <row r="78" spans="1:42" outlineLevel="2">
      <c r="A78" s="211" t="str">
        <f>A56&amp;"."&amp;A73&amp;"."&amp;A57&amp;"."&amp;B78</f>
        <v>1.o.2.5</v>
      </c>
      <c r="B78">
        <v>5</v>
      </c>
      <c r="C78" t="str">
        <f>'1-GBP'!C78</f>
        <v/>
      </c>
      <c r="D78"/>
      <c r="E78"/>
      <c r="F78"/>
      <c r="G78"/>
      <c r="H78"/>
      <c r="I78"/>
      <c r="J78"/>
      <c r="K78"/>
      <c r="L78"/>
      <c r="M78" s="286">
        <f>'1-GBP'!M78+'2b - USD - conv.'!M78+'3b - EUR - conv.'!M78</f>
        <v>0</v>
      </c>
      <c r="N78" s="286">
        <f>'1-GBP'!N78+'2b - USD - conv.'!N78+'3b - EUR - conv.'!N78</f>
        <v>0</v>
      </c>
      <c r="O78" s="286">
        <f>'1-GBP'!O78+'2b - USD - conv.'!O78+'3b - EUR - conv.'!O78</f>
        <v>0</v>
      </c>
      <c r="P78" s="286">
        <f>'1-GBP'!P78+'2b - USD - conv.'!P78+'3b - EUR - conv.'!P78</f>
        <v>0</v>
      </c>
      <c r="Q78" s="286">
        <f>'1-GBP'!Q78+'2b - USD - conv.'!Q78+'3b - EUR - conv.'!Q78</f>
        <v>0</v>
      </c>
      <c r="R78" s="286">
        <f>'1-GBP'!R78+'2b - USD - conv.'!R78+'3b - EUR - conv.'!R78</f>
        <v>0</v>
      </c>
      <c r="S78" s="286">
        <f>'1-GBP'!S78+'2b - USD - conv.'!S78+'3b - EUR - conv.'!S78</f>
        <v>0</v>
      </c>
      <c r="T78" s="286">
        <f>'1-GBP'!T78+'2b - USD - conv.'!T78+'3b - EUR - conv.'!T78</f>
        <v>0</v>
      </c>
      <c r="U78" s="286">
        <f>'1-GBP'!U78+'2b - USD - conv.'!U78+'3b - EUR - conv.'!U78</f>
        <v>0</v>
      </c>
      <c r="V78" s="286">
        <f>'1-GBP'!V78+'2b - USD - conv.'!V78+'3b - EUR - conv.'!V78</f>
        <v>0</v>
      </c>
      <c r="W78" s="286">
        <f>'1-GBP'!W78+'2b - USD - conv.'!W78+'3b - EUR - conv.'!W78</f>
        <v>0</v>
      </c>
      <c r="X78" s="286">
        <f>'1-GBP'!X78+'2b - USD - conv.'!X78+'3b - EUR - conv.'!X78</f>
        <v>0</v>
      </c>
      <c r="Y78" s="286">
        <f>'1-GBP'!Y78+'2b - USD - conv.'!Y78+'3b - EUR - conv.'!Y78</f>
        <v>0</v>
      </c>
      <c r="Z78" s="286">
        <f>'1-GBP'!Z78+'2b - USD - conv.'!Z78+'3b - EUR - conv.'!Z78</f>
        <v>0</v>
      </c>
      <c r="AA78" s="286">
        <f>'1-GBP'!AA78+'2b - USD - conv.'!AA78+'3b - EUR - conv.'!AA78</f>
        <v>0</v>
      </c>
      <c r="AB78" s="286">
        <f>'1-GBP'!AB78+'2b - USD - conv.'!AB78+'3b - EUR - conv.'!AB78</f>
        <v>0</v>
      </c>
      <c r="AC78" s="286">
        <f>'1-GBP'!AC78+'2b - USD - conv.'!AC78+'3b - EUR - conv.'!AC78</f>
        <v>0</v>
      </c>
      <c r="AD78" s="286">
        <f>'1-GBP'!AD78+'2b - USD - conv.'!AD78+'3b - EUR - conv.'!AD78</f>
        <v>0</v>
      </c>
      <c r="AE78" s="286">
        <f>'1-GBP'!AE78+'2b - USD - conv.'!AE78+'3b - EUR - conv.'!AE78</f>
        <v>0</v>
      </c>
      <c r="AF78" s="286">
        <f>'1-GBP'!AF78+'2b - USD - conv.'!AF78+'3b - EUR - conv.'!AF78</f>
        <v>0</v>
      </c>
      <c r="AG78" s="286">
        <f>'1-GBP'!AG78+'2b - USD - conv.'!AG78+'3b - EUR - conv.'!AG78</f>
        <v>0</v>
      </c>
      <c r="AH78" s="286">
        <f>'1-GBP'!AH78+'2b - USD - conv.'!AH78+'3b - EUR - conv.'!AH78</f>
        <v>0</v>
      </c>
      <c r="AI78" s="286">
        <f>'1-GBP'!AI78+'2b - USD - conv.'!AI78+'3b - EUR - conv.'!AI78</f>
        <v>0</v>
      </c>
      <c r="AJ78" s="286">
        <f>'1-GBP'!AJ78+'2b - USD - conv.'!AJ78+'3b - EUR - conv.'!AJ78</f>
        <v>0</v>
      </c>
      <c r="AK78" s="286">
        <f>'1-GBP'!AK78+'2b - USD - conv.'!AK78+'3b - EUR - conv.'!AK78</f>
        <v>0</v>
      </c>
      <c r="AL78" s="286">
        <f>'1-GBP'!AL78+'2b - USD - conv.'!AL78+'3b - EUR - conv.'!AL78</f>
        <v>0</v>
      </c>
      <c r="AM78" s="286">
        <f>'1-GBP'!AM78+'2b - USD - conv.'!AM78+'3b - EUR - conv.'!AM78</f>
        <v>0</v>
      </c>
      <c r="AN78" s="286">
        <f>'1-GBP'!AN78+'2b - USD - conv.'!AN78+'3b - EUR - conv.'!AN78</f>
        <v>0</v>
      </c>
      <c r="AO78" s="286">
        <f>'1-GBP'!AO78+'2b - USD - conv.'!AO78+'3b - EUR - conv.'!AO78</f>
        <v>0</v>
      </c>
      <c r="AP78" s="286">
        <f>'1-GBP'!AP78+'2b - USD - conv.'!AP78+'3b - EUR - conv.'!AP78</f>
        <v>0</v>
      </c>
    </row>
    <row r="79" spans="1:42" outlineLevel="2">
      <c r="A79" s="211" t="str">
        <f>A56&amp;"."&amp;A73&amp;"."&amp;A57&amp;"."&amp;B79</f>
        <v>1.o.2.6</v>
      </c>
      <c r="B79">
        <v>6</v>
      </c>
      <c r="C79" t="str">
        <f>'1-GBP'!C79</f>
        <v/>
      </c>
      <c r="D79"/>
      <c r="E79"/>
      <c r="F79"/>
      <c r="G79"/>
      <c r="H79"/>
      <c r="I79"/>
      <c r="J79"/>
      <c r="K79"/>
      <c r="L79"/>
      <c r="M79" s="286">
        <f>'1-GBP'!M79+'2b - USD - conv.'!M79+'3b - EUR - conv.'!M79</f>
        <v>0</v>
      </c>
      <c r="N79" s="286">
        <f>'1-GBP'!N79+'2b - USD - conv.'!N79+'3b - EUR - conv.'!N79</f>
        <v>0</v>
      </c>
      <c r="O79" s="286">
        <f>'1-GBP'!O79+'2b - USD - conv.'!O79+'3b - EUR - conv.'!O79</f>
        <v>0</v>
      </c>
      <c r="P79" s="286">
        <f>'1-GBP'!P79+'2b - USD - conv.'!P79+'3b - EUR - conv.'!P79</f>
        <v>0</v>
      </c>
      <c r="Q79" s="286">
        <f>'1-GBP'!Q79+'2b - USD - conv.'!Q79+'3b - EUR - conv.'!Q79</f>
        <v>0</v>
      </c>
      <c r="R79" s="286">
        <f>'1-GBP'!R79+'2b - USD - conv.'!R79+'3b - EUR - conv.'!R79</f>
        <v>0</v>
      </c>
      <c r="S79" s="286">
        <f>'1-GBP'!S79+'2b - USD - conv.'!S79+'3b - EUR - conv.'!S79</f>
        <v>0</v>
      </c>
      <c r="T79" s="286">
        <f>'1-GBP'!T79+'2b - USD - conv.'!T79+'3b - EUR - conv.'!T79</f>
        <v>0</v>
      </c>
      <c r="U79" s="286">
        <f>'1-GBP'!U79+'2b - USD - conv.'!U79+'3b - EUR - conv.'!U79</f>
        <v>0</v>
      </c>
      <c r="V79" s="286">
        <f>'1-GBP'!V79+'2b - USD - conv.'!V79+'3b - EUR - conv.'!V79</f>
        <v>0</v>
      </c>
      <c r="W79" s="286">
        <f>'1-GBP'!W79+'2b - USD - conv.'!W79+'3b - EUR - conv.'!W79</f>
        <v>0</v>
      </c>
      <c r="X79" s="286">
        <f>'1-GBP'!X79+'2b - USD - conv.'!X79+'3b - EUR - conv.'!X79</f>
        <v>0</v>
      </c>
      <c r="Y79" s="286">
        <f>'1-GBP'!Y79+'2b - USD - conv.'!Y79+'3b - EUR - conv.'!Y79</f>
        <v>0</v>
      </c>
      <c r="Z79" s="286">
        <f>'1-GBP'!Z79+'2b - USD - conv.'!Z79+'3b - EUR - conv.'!Z79</f>
        <v>0</v>
      </c>
      <c r="AA79" s="286">
        <f>'1-GBP'!AA79+'2b - USD - conv.'!AA79+'3b - EUR - conv.'!AA79</f>
        <v>0</v>
      </c>
      <c r="AB79" s="286">
        <f>'1-GBP'!AB79+'2b - USD - conv.'!AB79+'3b - EUR - conv.'!AB79</f>
        <v>0</v>
      </c>
      <c r="AC79" s="286">
        <f>'1-GBP'!AC79+'2b - USD - conv.'!AC79+'3b - EUR - conv.'!AC79</f>
        <v>0</v>
      </c>
      <c r="AD79" s="286">
        <f>'1-GBP'!AD79+'2b - USD - conv.'!AD79+'3b - EUR - conv.'!AD79</f>
        <v>0</v>
      </c>
      <c r="AE79" s="286">
        <f>'1-GBP'!AE79+'2b - USD - conv.'!AE79+'3b - EUR - conv.'!AE79</f>
        <v>0</v>
      </c>
      <c r="AF79" s="286">
        <f>'1-GBP'!AF79+'2b - USD - conv.'!AF79+'3b - EUR - conv.'!AF79</f>
        <v>0</v>
      </c>
      <c r="AG79" s="286">
        <f>'1-GBP'!AG79+'2b - USD - conv.'!AG79+'3b - EUR - conv.'!AG79</f>
        <v>0</v>
      </c>
      <c r="AH79" s="286">
        <f>'1-GBP'!AH79+'2b - USD - conv.'!AH79+'3b - EUR - conv.'!AH79</f>
        <v>0</v>
      </c>
      <c r="AI79" s="286">
        <f>'1-GBP'!AI79+'2b - USD - conv.'!AI79+'3b - EUR - conv.'!AI79</f>
        <v>0</v>
      </c>
      <c r="AJ79" s="286">
        <f>'1-GBP'!AJ79+'2b - USD - conv.'!AJ79+'3b - EUR - conv.'!AJ79</f>
        <v>0</v>
      </c>
      <c r="AK79" s="286">
        <f>'1-GBP'!AK79+'2b - USD - conv.'!AK79+'3b - EUR - conv.'!AK79</f>
        <v>0</v>
      </c>
      <c r="AL79" s="286">
        <f>'1-GBP'!AL79+'2b - USD - conv.'!AL79+'3b - EUR - conv.'!AL79</f>
        <v>0</v>
      </c>
      <c r="AM79" s="286">
        <f>'1-GBP'!AM79+'2b - USD - conv.'!AM79+'3b - EUR - conv.'!AM79</f>
        <v>0</v>
      </c>
      <c r="AN79" s="286">
        <f>'1-GBP'!AN79+'2b - USD - conv.'!AN79+'3b - EUR - conv.'!AN79</f>
        <v>0</v>
      </c>
      <c r="AO79" s="286">
        <f>'1-GBP'!AO79+'2b - USD - conv.'!AO79+'3b - EUR - conv.'!AO79</f>
        <v>0</v>
      </c>
      <c r="AP79" s="286">
        <f>'1-GBP'!AP79+'2b - USD - conv.'!AP79+'3b - EUR - conv.'!AP79</f>
        <v>0</v>
      </c>
    </row>
    <row r="80" spans="1:42" outlineLevel="2">
      <c r="A80" s="211" t="str">
        <f>A56&amp;"."&amp;A73&amp;"."&amp;A57&amp;"."&amp;B80</f>
        <v>1.o.2.7</v>
      </c>
      <c r="B80">
        <v>7</v>
      </c>
      <c r="C80" t="str">
        <f>'1-GBP'!C80</f>
        <v/>
      </c>
      <c r="D80"/>
      <c r="E80"/>
      <c r="F80"/>
      <c r="G80"/>
      <c r="H80"/>
      <c r="I80"/>
      <c r="J80"/>
      <c r="K80"/>
      <c r="L80"/>
      <c r="M80" s="286">
        <f>'1-GBP'!M80+'2b - USD - conv.'!M80+'3b - EUR - conv.'!M80</f>
        <v>0</v>
      </c>
      <c r="N80" s="286">
        <f>'1-GBP'!N80+'2b - USD - conv.'!N80+'3b - EUR - conv.'!N80</f>
        <v>0</v>
      </c>
      <c r="O80" s="286">
        <f>'1-GBP'!O80+'2b - USD - conv.'!O80+'3b - EUR - conv.'!O80</f>
        <v>0</v>
      </c>
      <c r="P80" s="286">
        <f>'1-GBP'!P80+'2b - USD - conv.'!P80+'3b - EUR - conv.'!P80</f>
        <v>0</v>
      </c>
      <c r="Q80" s="286">
        <f>'1-GBP'!Q80+'2b - USD - conv.'!Q80+'3b - EUR - conv.'!Q80</f>
        <v>0</v>
      </c>
      <c r="R80" s="286">
        <f>'1-GBP'!R80+'2b - USD - conv.'!R80+'3b - EUR - conv.'!R80</f>
        <v>0</v>
      </c>
      <c r="S80" s="286">
        <f>'1-GBP'!S80+'2b - USD - conv.'!S80+'3b - EUR - conv.'!S80</f>
        <v>0</v>
      </c>
      <c r="T80" s="286">
        <f>'1-GBP'!T80+'2b - USD - conv.'!T80+'3b - EUR - conv.'!T80</f>
        <v>0</v>
      </c>
      <c r="U80" s="286">
        <f>'1-GBP'!U80+'2b - USD - conv.'!U80+'3b - EUR - conv.'!U80</f>
        <v>0</v>
      </c>
      <c r="V80" s="286">
        <f>'1-GBP'!V80+'2b - USD - conv.'!V80+'3b - EUR - conv.'!V80</f>
        <v>0</v>
      </c>
      <c r="W80" s="286">
        <f>'1-GBP'!W80+'2b - USD - conv.'!W80+'3b - EUR - conv.'!W80</f>
        <v>0</v>
      </c>
      <c r="X80" s="286">
        <f>'1-GBP'!X80+'2b - USD - conv.'!X80+'3b - EUR - conv.'!X80</f>
        <v>0</v>
      </c>
      <c r="Y80" s="286">
        <f>'1-GBP'!Y80+'2b - USD - conv.'!Y80+'3b - EUR - conv.'!Y80</f>
        <v>0</v>
      </c>
      <c r="Z80" s="286">
        <f>'1-GBP'!Z80+'2b - USD - conv.'!Z80+'3b - EUR - conv.'!Z80</f>
        <v>0</v>
      </c>
      <c r="AA80" s="286">
        <f>'1-GBP'!AA80+'2b - USD - conv.'!AA80+'3b - EUR - conv.'!AA80</f>
        <v>0</v>
      </c>
      <c r="AB80" s="286">
        <f>'1-GBP'!AB80+'2b - USD - conv.'!AB80+'3b - EUR - conv.'!AB80</f>
        <v>0</v>
      </c>
      <c r="AC80" s="286">
        <f>'1-GBP'!AC80+'2b - USD - conv.'!AC80+'3b - EUR - conv.'!AC80</f>
        <v>0</v>
      </c>
      <c r="AD80" s="286">
        <f>'1-GBP'!AD80+'2b - USD - conv.'!AD80+'3b - EUR - conv.'!AD80</f>
        <v>0</v>
      </c>
      <c r="AE80" s="286">
        <f>'1-GBP'!AE80+'2b - USD - conv.'!AE80+'3b - EUR - conv.'!AE80</f>
        <v>0</v>
      </c>
      <c r="AF80" s="286">
        <f>'1-GBP'!AF80+'2b - USD - conv.'!AF80+'3b - EUR - conv.'!AF80</f>
        <v>0</v>
      </c>
      <c r="AG80" s="286">
        <f>'1-GBP'!AG80+'2b - USD - conv.'!AG80+'3b - EUR - conv.'!AG80</f>
        <v>0</v>
      </c>
      <c r="AH80" s="286">
        <f>'1-GBP'!AH80+'2b - USD - conv.'!AH80+'3b - EUR - conv.'!AH80</f>
        <v>0</v>
      </c>
      <c r="AI80" s="286">
        <f>'1-GBP'!AI80+'2b - USD - conv.'!AI80+'3b - EUR - conv.'!AI80</f>
        <v>0</v>
      </c>
      <c r="AJ80" s="286">
        <f>'1-GBP'!AJ80+'2b - USD - conv.'!AJ80+'3b - EUR - conv.'!AJ80</f>
        <v>0</v>
      </c>
      <c r="AK80" s="286">
        <f>'1-GBP'!AK80+'2b - USD - conv.'!AK80+'3b - EUR - conv.'!AK80</f>
        <v>0</v>
      </c>
      <c r="AL80" s="286">
        <f>'1-GBP'!AL80+'2b - USD - conv.'!AL80+'3b - EUR - conv.'!AL80</f>
        <v>0</v>
      </c>
      <c r="AM80" s="286">
        <f>'1-GBP'!AM80+'2b - USD - conv.'!AM80+'3b - EUR - conv.'!AM80</f>
        <v>0</v>
      </c>
      <c r="AN80" s="286">
        <f>'1-GBP'!AN80+'2b - USD - conv.'!AN80+'3b - EUR - conv.'!AN80</f>
        <v>0</v>
      </c>
      <c r="AO80" s="286">
        <f>'1-GBP'!AO80+'2b - USD - conv.'!AO80+'3b - EUR - conv.'!AO80</f>
        <v>0</v>
      </c>
      <c r="AP80" s="286">
        <f>'1-GBP'!AP80+'2b - USD - conv.'!AP80+'3b - EUR - conv.'!AP80</f>
        <v>0</v>
      </c>
    </row>
    <row r="81" spans="1:42" outlineLevel="2">
      <c r="A81" s="211" t="str">
        <f>A56&amp;"."&amp;A73&amp;"."&amp;A57&amp;"."&amp;B81</f>
        <v>1.o.2.8</v>
      </c>
      <c r="B81">
        <v>8</v>
      </c>
      <c r="C81" t="str">
        <f>'1-GBP'!C81</f>
        <v/>
      </c>
      <c r="D81"/>
      <c r="E81"/>
      <c r="F81"/>
      <c r="G81"/>
      <c r="H81"/>
      <c r="I81"/>
      <c r="J81"/>
      <c r="K81"/>
      <c r="L81"/>
      <c r="M81" s="286">
        <f>'1-GBP'!M81+'2b - USD - conv.'!M81+'3b - EUR - conv.'!M81</f>
        <v>0</v>
      </c>
      <c r="N81" s="286">
        <f>'1-GBP'!N81+'2b - USD - conv.'!N81+'3b - EUR - conv.'!N81</f>
        <v>0</v>
      </c>
      <c r="O81" s="286">
        <f>'1-GBP'!O81+'2b - USD - conv.'!O81+'3b - EUR - conv.'!O81</f>
        <v>0</v>
      </c>
      <c r="P81" s="286">
        <f>'1-GBP'!P81+'2b - USD - conv.'!P81+'3b - EUR - conv.'!P81</f>
        <v>0</v>
      </c>
      <c r="Q81" s="286">
        <f>'1-GBP'!Q81+'2b - USD - conv.'!Q81+'3b - EUR - conv.'!Q81</f>
        <v>0</v>
      </c>
      <c r="R81" s="286">
        <f>'1-GBP'!R81+'2b - USD - conv.'!R81+'3b - EUR - conv.'!R81</f>
        <v>0</v>
      </c>
      <c r="S81" s="286">
        <f>'1-GBP'!S81+'2b - USD - conv.'!S81+'3b - EUR - conv.'!S81</f>
        <v>0</v>
      </c>
      <c r="T81" s="286">
        <f>'1-GBP'!T81+'2b - USD - conv.'!T81+'3b - EUR - conv.'!T81</f>
        <v>0</v>
      </c>
      <c r="U81" s="286">
        <f>'1-GBP'!U81+'2b - USD - conv.'!U81+'3b - EUR - conv.'!U81</f>
        <v>0</v>
      </c>
      <c r="V81" s="286">
        <f>'1-GBP'!V81+'2b - USD - conv.'!V81+'3b - EUR - conv.'!V81</f>
        <v>0</v>
      </c>
      <c r="W81" s="286">
        <f>'1-GBP'!W81+'2b - USD - conv.'!W81+'3b - EUR - conv.'!W81</f>
        <v>0</v>
      </c>
      <c r="X81" s="286">
        <f>'1-GBP'!X81+'2b - USD - conv.'!X81+'3b - EUR - conv.'!X81</f>
        <v>0</v>
      </c>
      <c r="Y81" s="286">
        <f>'1-GBP'!Y81+'2b - USD - conv.'!Y81+'3b - EUR - conv.'!Y81</f>
        <v>0</v>
      </c>
      <c r="Z81" s="286">
        <f>'1-GBP'!Z81+'2b - USD - conv.'!Z81+'3b - EUR - conv.'!Z81</f>
        <v>0</v>
      </c>
      <c r="AA81" s="286">
        <f>'1-GBP'!AA81+'2b - USD - conv.'!AA81+'3b - EUR - conv.'!AA81</f>
        <v>0</v>
      </c>
      <c r="AB81" s="286">
        <f>'1-GBP'!AB81+'2b - USD - conv.'!AB81+'3b - EUR - conv.'!AB81</f>
        <v>0</v>
      </c>
      <c r="AC81" s="286">
        <f>'1-GBP'!AC81+'2b - USD - conv.'!AC81+'3b - EUR - conv.'!AC81</f>
        <v>0</v>
      </c>
      <c r="AD81" s="286">
        <f>'1-GBP'!AD81+'2b - USD - conv.'!AD81+'3b - EUR - conv.'!AD81</f>
        <v>0</v>
      </c>
      <c r="AE81" s="286">
        <f>'1-GBP'!AE81+'2b - USD - conv.'!AE81+'3b - EUR - conv.'!AE81</f>
        <v>0</v>
      </c>
      <c r="AF81" s="286">
        <f>'1-GBP'!AF81+'2b - USD - conv.'!AF81+'3b - EUR - conv.'!AF81</f>
        <v>0</v>
      </c>
      <c r="AG81" s="286">
        <f>'1-GBP'!AG81+'2b - USD - conv.'!AG81+'3b - EUR - conv.'!AG81</f>
        <v>0</v>
      </c>
      <c r="AH81" s="286">
        <f>'1-GBP'!AH81+'2b - USD - conv.'!AH81+'3b - EUR - conv.'!AH81</f>
        <v>0</v>
      </c>
      <c r="AI81" s="286">
        <f>'1-GBP'!AI81+'2b - USD - conv.'!AI81+'3b - EUR - conv.'!AI81</f>
        <v>0</v>
      </c>
      <c r="AJ81" s="286">
        <f>'1-GBP'!AJ81+'2b - USD - conv.'!AJ81+'3b - EUR - conv.'!AJ81</f>
        <v>0</v>
      </c>
      <c r="AK81" s="286">
        <f>'1-GBP'!AK81+'2b - USD - conv.'!AK81+'3b - EUR - conv.'!AK81</f>
        <v>0</v>
      </c>
      <c r="AL81" s="286">
        <f>'1-GBP'!AL81+'2b - USD - conv.'!AL81+'3b - EUR - conv.'!AL81</f>
        <v>0</v>
      </c>
      <c r="AM81" s="286">
        <f>'1-GBP'!AM81+'2b - USD - conv.'!AM81+'3b - EUR - conv.'!AM81</f>
        <v>0</v>
      </c>
      <c r="AN81" s="286">
        <f>'1-GBP'!AN81+'2b - USD - conv.'!AN81+'3b - EUR - conv.'!AN81</f>
        <v>0</v>
      </c>
      <c r="AO81" s="286">
        <f>'1-GBP'!AO81+'2b - USD - conv.'!AO81+'3b - EUR - conv.'!AO81</f>
        <v>0</v>
      </c>
      <c r="AP81" s="286">
        <f>'1-GBP'!AP81+'2b - USD - conv.'!AP81+'3b - EUR - conv.'!AP81</f>
        <v>0</v>
      </c>
    </row>
    <row r="82" spans="1:42" outlineLevel="2">
      <c r="A82" s="211" t="str">
        <f>A56&amp;"."&amp;A73&amp;"."&amp;A57&amp;"."&amp;B82</f>
        <v>1.o.2.9</v>
      </c>
      <c r="B82">
        <v>9</v>
      </c>
      <c r="C82" t="str">
        <f>'1-GBP'!C82</f>
        <v/>
      </c>
      <c r="D82"/>
      <c r="E82"/>
      <c r="F82"/>
      <c r="G82"/>
      <c r="H82"/>
      <c r="I82"/>
      <c r="J82"/>
      <c r="K82"/>
      <c r="L82"/>
      <c r="M82" s="286">
        <f>'1-GBP'!M82+'2b - USD - conv.'!M82+'3b - EUR - conv.'!M82</f>
        <v>0</v>
      </c>
      <c r="N82" s="286">
        <f>'1-GBP'!N82+'2b - USD - conv.'!N82+'3b - EUR - conv.'!N82</f>
        <v>0</v>
      </c>
      <c r="O82" s="286">
        <f>'1-GBP'!O82+'2b - USD - conv.'!O82+'3b - EUR - conv.'!O82</f>
        <v>0</v>
      </c>
      <c r="P82" s="286">
        <f>'1-GBP'!P82+'2b - USD - conv.'!P82+'3b - EUR - conv.'!P82</f>
        <v>0</v>
      </c>
      <c r="Q82" s="286">
        <f>'1-GBP'!Q82+'2b - USD - conv.'!Q82+'3b - EUR - conv.'!Q82</f>
        <v>0</v>
      </c>
      <c r="R82" s="286">
        <f>'1-GBP'!R82+'2b - USD - conv.'!R82+'3b - EUR - conv.'!R82</f>
        <v>0</v>
      </c>
      <c r="S82" s="286">
        <f>'1-GBP'!S82+'2b - USD - conv.'!S82+'3b - EUR - conv.'!S82</f>
        <v>0</v>
      </c>
      <c r="T82" s="286">
        <f>'1-GBP'!T82+'2b - USD - conv.'!T82+'3b - EUR - conv.'!T82</f>
        <v>0</v>
      </c>
      <c r="U82" s="286">
        <f>'1-GBP'!U82+'2b - USD - conv.'!U82+'3b - EUR - conv.'!U82</f>
        <v>0</v>
      </c>
      <c r="V82" s="286">
        <f>'1-GBP'!V82+'2b - USD - conv.'!V82+'3b - EUR - conv.'!V82</f>
        <v>0</v>
      </c>
      <c r="W82" s="286">
        <f>'1-GBP'!W82+'2b - USD - conv.'!W82+'3b - EUR - conv.'!W82</f>
        <v>0</v>
      </c>
      <c r="X82" s="286">
        <f>'1-GBP'!X82+'2b - USD - conv.'!X82+'3b - EUR - conv.'!X82</f>
        <v>0</v>
      </c>
      <c r="Y82" s="286">
        <f>'1-GBP'!Y82+'2b - USD - conv.'!Y82+'3b - EUR - conv.'!Y82</f>
        <v>0</v>
      </c>
      <c r="Z82" s="286">
        <f>'1-GBP'!Z82+'2b - USD - conv.'!Z82+'3b - EUR - conv.'!Z82</f>
        <v>0</v>
      </c>
      <c r="AA82" s="286">
        <f>'1-GBP'!AA82+'2b - USD - conv.'!AA82+'3b - EUR - conv.'!AA82</f>
        <v>0</v>
      </c>
      <c r="AB82" s="286">
        <f>'1-GBP'!AB82+'2b - USD - conv.'!AB82+'3b - EUR - conv.'!AB82</f>
        <v>0</v>
      </c>
      <c r="AC82" s="286">
        <f>'1-GBP'!AC82+'2b - USD - conv.'!AC82+'3b - EUR - conv.'!AC82</f>
        <v>0</v>
      </c>
      <c r="AD82" s="286">
        <f>'1-GBP'!AD82+'2b - USD - conv.'!AD82+'3b - EUR - conv.'!AD82</f>
        <v>0</v>
      </c>
      <c r="AE82" s="286">
        <f>'1-GBP'!AE82+'2b - USD - conv.'!AE82+'3b - EUR - conv.'!AE82</f>
        <v>0</v>
      </c>
      <c r="AF82" s="286">
        <f>'1-GBP'!AF82+'2b - USD - conv.'!AF82+'3b - EUR - conv.'!AF82</f>
        <v>0</v>
      </c>
      <c r="AG82" s="286">
        <f>'1-GBP'!AG82+'2b - USD - conv.'!AG82+'3b - EUR - conv.'!AG82</f>
        <v>0</v>
      </c>
      <c r="AH82" s="286">
        <f>'1-GBP'!AH82+'2b - USD - conv.'!AH82+'3b - EUR - conv.'!AH82</f>
        <v>0</v>
      </c>
      <c r="AI82" s="286">
        <f>'1-GBP'!AI82+'2b - USD - conv.'!AI82+'3b - EUR - conv.'!AI82</f>
        <v>0</v>
      </c>
      <c r="AJ82" s="286">
        <f>'1-GBP'!AJ82+'2b - USD - conv.'!AJ82+'3b - EUR - conv.'!AJ82</f>
        <v>0</v>
      </c>
      <c r="AK82" s="286">
        <f>'1-GBP'!AK82+'2b - USD - conv.'!AK82+'3b - EUR - conv.'!AK82</f>
        <v>0</v>
      </c>
      <c r="AL82" s="286">
        <f>'1-GBP'!AL82+'2b - USD - conv.'!AL82+'3b - EUR - conv.'!AL82</f>
        <v>0</v>
      </c>
      <c r="AM82" s="286">
        <f>'1-GBP'!AM82+'2b - USD - conv.'!AM82+'3b - EUR - conv.'!AM82</f>
        <v>0</v>
      </c>
      <c r="AN82" s="286">
        <f>'1-GBP'!AN82+'2b - USD - conv.'!AN82+'3b - EUR - conv.'!AN82</f>
        <v>0</v>
      </c>
      <c r="AO82" s="286">
        <f>'1-GBP'!AO82+'2b - USD - conv.'!AO82+'3b - EUR - conv.'!AO82</f>
        <v>0</v>
      </c>
      <c r="AP82" s="286">
        <f>'1-GBP'!AP82+'2b - USD - conv.'!AP82+'3b - EUR - conv.'!AP82</f>
        <v>0</v>
      </c>
    </row>
    <row r="83" spans="1:42" outlineLevel="2">
      <c r="A83" s="211" t="str">
        <f>A56&amp;"."&amp;A73&amp;"."&amp;A57&amp;"."&amp;B83</f>
        <v>1.o.2.10</v>
      </c>
      <c r="B83">
        <v>10</v>
      </c>
      <c r="C83" t="str">
        <f>'1-GBP'!C83</f>
        <v/>
      </c>
      <c r="D83"/>
      <c r="E83"/>
      <c r="F83"/>
      <c r="G83"/>
      <c r="H83"/>
      <c r="I83"/>
      <c r="J83"/>
      <c r="K83"/>
      <c r="L83"/>
      <c r="M83" s="286">
        <f>'1-GBP'!M83+'2b - USD - conv.'!M83+'3b - EUR - conv.'!M83</f>
        <v>0</v>
      </c>
      <c r="N83" s="286">
        <f>'1-GBP'!N83+'2b - USD - conv.'!N83+'3b - EUR - conv.'!N83</f>
        <v>0</v>
      </c>
      <c r="O83" s="286">
        <f>'1-GBP'!O83+'2b - USD - conv.'!O83+'3b - EUR - conv.'!O83</f>
        <v>0</v>
      </c>
      <c r="P83" s="286">
        <f>'1-GBP'!P83+'2b - USD - conv.'!P83+'3b - EUR - conv.'!P83</f>
        <v>0</v>
      </c>
      <c r="Q83" s="286">
        <f>'1-GBP'!Q83+'2b - USD - conv.'!Q83+'3b - EUR - conv.'!Q83</f>
        <v>0</v>
      </c>
      <c r="R83" s="286">
        <f>'1-GBP'!R83+'2b - USD - conv.'!R83+'3b - EUR - conv.'!R83</f>
        <v>0</v>
      </c>
      <c r="S83" s="286">
        <f>'1-GBP'!S83+'2b - USD - conv.'!S83+'3b - EUR - conv.'!S83</f>
        <v>0</v>
      </c>
      <c r="T83" s="286">
        <f>'1-GBP'!T83+'2b - USD - conv.'!T83+'3b - EUR - conv.'!T83</f>
        <v>0</v>
      </c>
      <c r="U83" s="286">
        <f>'1-GBP'!U83+'2b - USD - conv.'!U83+'3b - EUR - conv.'!U83</f>
        <v>0</v>
      </c>
      <c r="V83" s="286">
        <f>'1-GBP'!V83+'2b - USD - conv.'!V83+'3b - EUR - conv.'!V83</f>
        <v>0</v>
      </c>
      <c r="W83" s="286">
        <f>'1-GBP'!W83+'2b - USD - conv.'!W83+'3b - EUR - conv.'!W83</f>
        <v>0</v>
      </c>
      <c r="X83" s="286">
        <f>'1-GBP'!X83+'2b - USD - conv.'!X83+'3b - EUR - conv.'!X83</f>
        <v>0</v>
      </c>
      <c r="Y83" s="286">
        <f>'1-GBP'!Y83+'2b - USD - conv.'!Y83+'3b - EUR - conv.'!Y83</f>
        <v>0</v>
      </c>
      <c r="Z83" s="286">
        <f>'1-GBP'!Z83+'2b - USD - conv.'!Z83+'3b - EUR - conv.'!Z83</f>
        <v>0</v>
      </c>
      <c r="AA83" s="286">
        <f>'1-GBP'!AA83+'2b - USD - conv.'!AA83+'3b - EUR - conv.'!AA83</f>
        <v>0</v>
      </c>
      <c r="AB83" s="286">
        <f>'1-GBP'!AB83+'2b - USD - conv.'!AB83+'3b - EUR - conv.'!AB83</f>
        <v>0</v>
      </c>
      <c r="AC83" s="286">
        <f>'1-GBP'!AC83+'2b - USD - conv.'!AC83+'3b - EUR - conv.'!AC83</f>
        <v>0</v>
      </c>
      <c r="AD83" s="286">
        <f>'1-GBP'!AD83+'2b - USD - conv.'!AD83+'3b - EUR - conv.'!AD83</f>
        <v>0</v>
      </c>
      <c r="AE83" s="286">
        <f>'1-GBP'!AE83+'2b - USD - conv.'!AE83+'3b - EUR - conv.'!AE83</f>
        <v>0</v>
      </c>
      <c r="AF83" s="286">
        <f>'1-GBP'!AF83+'2b - USD - conv.'!AF83+'3b - EUR - conv.'!AF83</f>
        <v>0</v>
      </c>
      <c r="AG83" s="286">
        <f>'1-GBP'!AG83+'2b - USD - conv.'!AG83+'3b - EUR - conv.'!AG83</f>
        <v>0</v>
      </c>
      <c r="AH83" s="286">
        <f>'1-GBP'!AH83+'2b - USD - conv.'!AH83+'3b - EUR - conv.'!AH83</f>
        <v>0</v>
      </c>
      <c r="AI83" s="286">
        <f>'1-GBP'!AI83+'2b - USD - conv.'!AI83+'3b - EUR - conv.'!AI83</f>
        <v>0</v>
      </c>
      <c r="AJ83" s="286">
        <f>'1-GBP'!AJ83+'2b - USD - conv.'!AJ83+'3b - EUR - conv.'!AJ83</f>
        <v>0</v>
      </c>
      <c r="AK83" s="286">
        <f>'1-GBP'!AK83+'2b - USD - conv.'!AK83+'3b - EUR - conv.'!AK83</f>
        <v>0</v>
      </c>
      <c r="AL83" s="286">
        <f>'1-GBP'!AL83+'2b - USD - conv.'!AL83+'3b - EUR - conv.'!AL83</f>
        <v>0</v>
      </c>
      <c r="AM83" s="286">
        <f>'1-GBP'!AM83+'2b - USD - conv.'!AM83+'3b - EUR - conv.'!AM83</f>
        <v>0</v>
      </c>
      <c r="AN83" s="286">
        <f>'1-GBP'!AN83+'2b - USD - conv.'!AN83+'3b - EUR - conv.'!AN83</f>
        <v>0</v>
      </c>
      <c r="AO83" s="286">
        <f>'1-GBP'!AO83+'2b - USD - conv.'!AO83+'3b - EUR - conv.'!AO83</f>
        <v>0</v>
      </c>
      <c r="AP83" s="286">
        <f>'1-GBP'!AP83+'2b - USD - conv.'!AP83+'3b - EUR - conv.'!AP83</f>
        <v>0</v>
      </c>
    </row>
    <row r="84" spans="1:42" outlineLevel="2">
      <c r="A84" s="211" t="str">
        <f>A56&amp;"."&amp;A73&amp;"."&amp;A57&amp;"."&amp;B84</f>
        <v>1.o.2.11</v>
      </c>
      <c r="B84">
        <v>11</v>
      </c>
      <c r="C84" t="str">
        <f>'1-GBP'!C84</f>
        <v/>
      </c>
      <c r="D84"/>
      <c r="E84"/>
      <c r="F84"/>
      <c r="G84"/>
      <c r="H84"/>
      <c r="I84"/>
      <c r="J84"/>
      <c r="K84"/>
      <c r="L84"/>
      <c r="M84" s="286">
        <f>'1-GBP'!M84+'2b - USD - conv.'!M84+'3b - EUR - conv.'!M84</f>
        <v>0</v>
      </c>
      <c r="N84" s="286">
        <f>'1-GBP'!N84+'2b - USD - conv.'!N84+'3b - EUR - conv.'!N84</f>
        <v>0</v>
      </c>
      <c r="O84" s="286">
        <f>'1-GBP'!O84+'2b - USD - conv.'!O84+'3b - EUR - conv.'!O84</f>
        <v>0</v>
      </c>
      <c r="P84" s="286">
        <f>'1-GBP'!P84+'2b - USD - conv.'!P84+'3b - EUR - conv.'!P84</f>
        <v>0</v>
      </c>
      <c r="Q84" s="286">
        <f>'1-GBP'!Q84+'2b - USD - conv.'!Q84+'3b - EUR - conv.'!Q84</f>
        <v>0</v>
      </c>
      <c r="R84" s="286">
        <f>'1-GBP'!R84+'2b - USD - conv.'!R84+'3b - EUR - conv.'!R84</f>
        <v>0</v>
      </c>
      <c r="S84" s="286">
        <f>'1-GBP'!S84+'2b - USD - conv.'!S84+'3b - EUR - conv.'!S84</f>
        <v>0</v>
      </c>
      <c r="T84" s="286">
        <f>'1-GBP'!T84+'2b - USD - conv.'!T84+'3b - EUR - conv.'!T84</f>
        <v>0</v>
      </c>
      <c r="U84" s="286">
        <f>'1-GBP'!U84+'2b - USD - conv.'!U84+'3b - EUR - conv.'!U84</f>
        <v>0</v>
      </c>
      <c r="V84" s="286">
        <f>'1-GBP'!V84+'2b - USD - conv.'!V84+'3b - EUR - conv.'!V84</f>
        <v>0</v>
      </c>
      <c r="W84" s="286">
        <f>'1-GBP'!W84+'2b - USD - conv.'!W84+'3b - EUR - conv.'!W84</f>
        <v>0</v>
      </c>
      <c r="X84" s="286">
        <f>'1-GBP'!X84+'2b - USD - conv.'!X84+'3b - EUR - conv.'!X84</f>
        <v>0</v>
      </c>
      <c r="Y84" s="286">
        <f>'1-GBP'!Y84+'2b - USD - conv.'!Y84+'3b - EUR - conv.'!Y84</f>
        <v>0</v>
      </c>
      <c r="Z84" s="286">
        <f>'1-GBP'!Z84+'2b - USD - conv.'!Z84+'3b - EUR - conv.'!Z84</f>
        <v>0</v>
      </c>
      <c r="AA84" s="286">
        <f>'1-GBP'!AA84+'2b - USD - conv.'!AA84+'3b - EUR - conv.'!AA84</f>
        <v>0</v>
      </c>
      <c r="AB84" s="286">
        <f>'1-GBP'!AB84+'2b - USD - conv.'!AB84+'3b - EUR - conv.'!AB84</f>
        <v>0</v>
      </c>
      <c r="AC84" s="286">
        <f>'1-GBP'!AC84+'2b - USD - conv.'!AC84+'3b - EUR - conv.'!AC84</f>
        <v>0</v>
      </c>
      <c r="AD84" s="286">
        <f>'1-GBP'!AD84+'2b - USD - conv.'!AD84+'3b - EUR - conv.'!AD84</f>
        <v>0</v>
      </c>
      <c r="AE84" s="286">
        <f>'1-GBP'!AE84+'2b - USD - conv.'!AE84+'3b - EUR - conv.'!AE84</f>
        <v>0</v>
      </c>
      <c r="AF84" s="286">
        <f>'1-GBP'!AF84+'2b - USD - conv.'!AF84+'3b - EUR - conv.'!AF84</f>
        <v>0</v>
      </c>
      <c r="AG84" s="286">
        <f>'1-GBP'!AG84+'2b - USD - conv.'!AG84+'3b - EUR - conv.'!AG84</f>
        <v>0</v>
      </c>
      <c r="AH84" s="286">
        <f>'1-GBP'!AH84+'2b - USD - conv.'!AH84+'3b - EUR - conv.'!AH84</f>
        <v>0</v>
      </c>
      <c r="AI84" s="286">
        <f>'1-GBP'!AI84+'2b - USD - conv.'!AI84+'3b - EUR - conv.'!AI84</f>
        <v>0</v>
      </c>
      <c r="AJ84" s="286">
        <f>'1-GBP'!AJ84+'2b - USD - conv.'!AJ84+'3b - EUR - conv.'!AJ84</f>
        <v>0</v>
      </c>
      <c r="AK84" s="286">
        <f>'1-GBP'!AK84+'2b - USD - conv.'!AK84+'3b - EUR - conv.'!AK84</f>
        <v>0</v>
      </c>
      <c r="AL84" s="286">
        <f>'1-GBP'!AL84+'2b - USD - conv.'!AL84+'3b - EUR - conv.'!AL84</f>
        <v>0</v>
      </c>
      <c r="AM84" s="286">
        <f>'1-GBP'!AM84+'2b - USD - conv.'!AM84+'3b - EUR - conv.'!AM84</f>
        <v>0</v>
      </c>
      <c r="AN84" s="286">
        <f>'1-GBP'!AN84+'2b - USD - conv.'!AN84+'3b - EUR - conv.'!AN84</f>
        <v>0</v>
      </c>
      <c r="AO84" s="286">
        <f>'1-GBP'!AO84+'2b - USD - conv.'!AO84+'3b - EUR - conv.'!AO84</f>
        <v>0</v>
      </c>
      <c r="AP84" s="286">
        <f>'1-GBP'!AP84+'2b - USD - conv.'!AP84+'3b - EUR - conv.'!AP84</f>
        <v>0</v>
      </c>
    </row>
    <row r="85" spans="1:42" outlineLevel="2">
      <c r="A85" s="211" t="str">
        <f>A56&amp;"."&amp;A73&amp;"."&amp;A57&amp;"."&amp;B85</f>
        <v>1.o.2.12</v>
      </c>
      <c r="B85">
        <v>12</v>
      </c>
      <c r="C85" t="str">
        <f>'1-GBP'!C85</f>
        <v/>
      </c>
      <c r="D85"/>
      <c r="E85"/>
      <c r="F85"/>
      <c r="G85"/>
      <c r="H85"/>
      <c r="I85"/>
      <c r="J85"/>
      <c r="K85"/>
      <c r="L85"/>
      <c r="M85" s="286">
        <f>'1-GBP'!M85+'2b - USD - conv.'!M85+'3b - EUR - conv.'!M85</f>
        <v>0</v>
      </c>
      <c r="N85" s="286">
        <f>'1-GBP'!N85+'2b - USD - conv.'!N85+'3b - EUR - conv.'!N85</f>
        <v>0</v>
      </c>
      <c r="O85" s="286">
        <f>'1-GBP'!O85+'2b - USD - conv.'!O85+'3b - EUR - conv.'!O85</f>
        <v>0</v>
      </c>
      <c r="P85" s="286">
        <f>'1-GBP'!P85+'2b - USD - conv.'!P85+'3b - EUR - conv.'!P85</f>
        <v>0</v>
      </c>
      <c r="Q85" s="286">
        <f>'1-GBP'!Q85+'2b - USD - conv.'!Q85+'3b - EUR - conv.'!Q85</f>
        <v>0</v>
      </c>
      <c r="R85" s="286">
        <f>'1-GBP'!R85+'2b - USD - conv.'!R85+'3b - EUR - conv.'!R85</f>
        <v>0</v>
      </c>
      <c r="S85" s="286">
        <f>'1-GBP'!S85+'2b - USD - conv.'!S85+'3b - EUR - conv.'!S85</f>
        <v>0</v>
      </c>
      <c r="T85" s="286">
        <f>'1-GBP'!T85+'2b - USD - conv.'!T85+'3b - EUR - conv.'!T85</f>
        <v>0</v>
      </c>
      <c r="U85" s="286">
        <f>'1-GBP'!U85+'2b - USD - conv.'!U85+'3b - EUR - conv.'!U85</f>
        <v>0</v>
      </c>
      <c r="V85" s="286">
        <f>'1-GBP'!V85+'2b - USD - conv.'!V85+'3b - EUR - conv.'!V85</f>
        <v>0</v>
      </c>
      <c r="W85" s="286">
        <f>'1-GBP'!W85+'2b - USD - conv.'!W85+'3b - EUR - conv.'!W85</f>
        <v>0</v>
      </c>
      <c r="X85" s="286">
        <f>'1-GBP'!X85+'2b - USD - conv.'!X85+'3b - EUR - conv.'!X85</f>
        <v>0</v>
      </c>
      <c r="Y85" s="286">
        <f>'1-GBP'!Y85+'2b - USD - conv.'!Y85+'3b - EUR - conv.'!Y85</f>
        <v>0</v>
      </c>
      <c r="Z85" s="286">
        <f>'1-GBP'!Z85+'2b - USD - conv.'!Z85+'3b - EUR - conv.'!Z85</f>
        <v>0</v>
      </c>
      <c r="AA85" s="286">
        <f>'1-GBP'!AA85+'2b - USD - conv.'!AA85+'3b - EUR - conv.'!AA85</f>
        <v>0</v>
      </c>
      <c r="AB85" s="286">
        <f>'1-GBP'!AB85+'2b - USD - conv.'!AB85+'3b - EUR - conv.'!AB85</f>
        <v>0</v>
      </c>
      <c r="AC85" s="286">
        <f>'1-GBP'!AC85+'2b - USD - conv.'!AC85+'3b - EUR - conv.'!AC85</f>
        <v>0</v>
      </c>
      <c r="AD85" s="286">
        <f>'1-GBP'!AD85+'2b - USD - conv.'!AD85+'3b - EUR - conv.'!AD85</f>
        <v>0</v>
      </c>
      <c r="AE85" s="286">
        <f>'1-GBP'!AE85+'2b - USD - conv.'!AE85+'3b - EUR - conv.'!AE85</f>
        <v>0</v>
      </c>
      <c r="AF85" s="286">
        <f>'1-GBP'!AF85+'2b - USD - conv.'!AF85+'3b - EUR - conv.'!AF85</f>
        <v>0</v>
      </c>
      <c r="AG85" s="286">
        <f>'1-GBP'!AG85+'2b - USD - conv.'!AG85+'3b - EUR - conv.'!AG85</f>
        <v>0</v>
      </c>
      <c r="AH85" s="286">
        <f>'1-GBP'!AH85+'2b - USD - conv.'!AH85+'3b - EUR - conv.'!AH85</f>
        <v>0</v>
      </c>
      <c r="AI85" s="286">
        <f>'1-GBP'!AI85+'2b - USD - conv.'!AI85+'3b - EUR - conv.'!AI85</f>
        <v>0</v>
      </c>
      <c r="AJ85" s="286">
        <f>'1-GBP'!AJ85+'2b - USD - conv.'!AJ85+'3b - EUR - conv.'!AJ85</f>
        <v>0</v>
      </c>
      <c r="AK85" s="286">
        <f>'1-GBP'!AK85+'2b - USD - conv.'!AK85+'3b - EUR - conv.'!AK85</f>
        <v>0</v>
      </c>
      <c r="AL85" s="286">
        <f>'1-GBP'!AL85+'2b - USD - conv.'!AL85+'3b - EUR - conv.'!AL85</f>
        <v>0</v>
      </c>
      <c r="AM85" s="286">
        <f>'1-GBP'!AM85+'2b - USD - conv.'!AM85+'3b - EUR - conv.'!AM85</f>
        <v>0</v>
      </c>
      <c r="AN85" s="286">
        <f>'1-GBP'!AN85+'2b - USD - conv.'!AN85+'3b - EUR - conv.'!AN85</f>
        <v>0</v>
      </c>
      <c r="AO85" s="286">
        <f>'1-GBP'!AO85+'2b - USD - conv.'!AO85+'3b - EUR - conv.'!AO85</f>
        <v>0</v>
      </c>
      <c r="AP85" s="286">
        <f>'1-GBP'!AP85+'2b - USD - conv.'!AP85+'3b - EUR - conv.'!AP85</f>
        <v>0</v>
      </c>
    </row>
    <row r="86" spans="1:42" outlineLevel="1">
      <c r="A86" s="212"/>
      <c r="B86" s="201">
        <f>B85-COUNTIFS(C74:C85,"")</f>
        <v>2</v>
      </c>
      <c r="C86" s="201" t="s">
        <v>285</v>
      </c>
      <c r="D86" s="201"/>
      <c r="E86" s="201"/>
      <c r="F86" s="201"/>
      <c r="G86" s="201"/>
      <c r="H86" s="201"/>
      <c r="I86" s="201"/>
      <c r="J86" s="201"/>
      <c r="K86" s="201"/>
      <c r="L86" s="201"/>
      <c r="M86" s="280">
        <f>SUM(M74:M85)</f>
        <v>0</v>
      </c>
      <c r="N86" s="280">
        <f>SUM(N74:N85)</f>
        <v>0</v>
      </c>
      <c r="O86" s="280">
        <f t="shared" ref="O86:AP86" si="8">SUM(O74:O85)</f>
        <v>0</v>
      </c>
      <c r="P86" s="280">
        <f t="shared" si="8"/>
        <v>0</v>
      </c>
      <c r="Q86" s="280">
        <f t="shared" si="8"/>
        <v>0</v>
      </c>
      <c r="R86" s="280">
        <f t="shared" si="8"/>
        <v>0</v>
      </c>
      <c r="S86" s="280">
        <f t="shared" si="8"/>
        <v>0</v>
      </c>
      <c r="T86" s="280">
        <f t="shared" si="8"/>
        <v>0</v>
      </c>
      <c r="U86" s="280">
        <f t="shared" si="8"/>
        <v>0</v>
      </c>
      <c r="V86" s="280">
        <f t="shared" si="8"/>
        <v>0</v>
      </c>
      <c r="W86" s="280">
        <f t="shared" si="8"/>
        <v>0</v>
      </c>
      <c r="X86" s="280">
        <f t="shared" si="8"/>
        <v>0</v>
      </c>
      <c r="Y86" s="280">
        <f t="shared" si="8"/>
        <v>0</v>
      </c>
      <c r="Z86" s="280">
        <f t="shared" si="8"/>
        <v>0</v>
      </c>
      <c r="AA86" s="280">
        <f t="shared" si="8"/>
        <v>0</v>
      </c>
      <c r="AB86" s="280">
        <f t="shared" si="8"/>
        <v>0</v>
      </c>
      <c r="AC86" s="280">
        <f t="shared" si="8"/>
        <v>0</v>
      </c>
      <c r="AD86" s="280">
        <f t="shared" si="8"/>
        <v>0</v>
      </c>
      <c r="AE86" s="280">
        <f t="shared" si="8"/>
        <v>0</v>
      </c>
      <c r="AF86" s="280">
        <f t="shared" si="8"/>
        <v>0</v>
      </c>
      <c r="AG86" s="280">
        <f t="shared" si="8"/>
        <v>0</v>
      </c>
      <c r="AH86" s="280">
        <f t="shared" si="8"/>
        <v>0</v>
      </c>
      <c r="AI86" s="280">
        <f t="shared" si="8"/>
        <v>0</v>
      </c>
      <c r="AJ86" s="280">
        <f t="shared" si="8"/>
        <v>0</v>
      </c>
      <c r="AK86" s="280">
        <f t="shared" si="8"/>
        <v>0</v>
      </c>
      <c r="AL86" s="280">
        <f t="shared" si="8"/>
        <v>0</v>
      </c>
      <c r="AM86" s="280">
        <f t="shared" si="8"/>
        <v>0</v>
      </c>
      <c r="AN86" s="280">
        <f t="shared" si="8"/>
        <v>0</v>
      </c>
      <c r="AO86" s="280">
        <f t="shared" si="8"/>
        <v>0</v>
      </c>
      <c r="AP86" s="280">
        <f t="shared" si="8"/>
        <v>0</v>
      </c>
    </row>
    <row r="87" spans="1:42" outlineLevel="1">
      <c r="A87" s="221"/>
      <c r="B87" s="222"/>
      <c r="C87" s="222"/>
      <c r="D87" s="222"/>
      <c r="E87" s="222"/>
      <c r="F87" s="222"/>
      <c r="G87" s="222"/>
      <c r="H87" s="222"/>
      <c r="I87" s="222"/>
      <c r="J87" s="222"/>
      <c r="K87" s="222"/>
      <c r="L87" s="222"/>
      <c r="M87" s="317"/>
      <c r="N87" s="317"/>
      <c r="O87" s="317"/>
      <c r="P87" s="317"/>
      <c r="Q87" s="317"/>
      <c r="R87" s="317"/>
      <c r="S87" s="317"/>
      <c r="T87" s="317"/>
      <c r="U87" s="317"/>
      <c r="V87" s="317"/>
      <c r="W87" s="317"/>
      <c r="X87" s="317"/>
      <c r="Y87" s="317"/>
      <c r="Z87" s="317"/>
      <c r="AA87" s="317"/>
      <c r="AB87" s="317"/>
      <c r="AC87" s="317"/>
      <c r="AD87" s="317"/>
      <c r="AE87" s="317"/>
      <c r="AF87" s="317"/>
      <c r="AG87" s="317"/>
      <c r="AH87" s="317"/>
      <c r="AI87" s="317"/>
      <c r="AJ87" s="317"/>
      <c r="AK87" s="317"/>
      <c r="AL87" s="317"/>
      <c r="AM87" s="317"/>
      <c r="AN87" s="317"/>
      <c r="AO87" s="317"/>
      <c r="AP87" s="317"/>
    </row>
    <row r="88" spans="1:42" outlineLevel="1">
      <c r="A88" s="220" t="s">
        <v>254</v>
      </c>
      <c r="B88" s="220" t="s">
        <v>287</v>
      </c>
      <c r="C88" s="220" t="s">
        <v>284</v>
      </c>
      <c r="D88" s="220"/>
      <c r="E88" s="220"/>
      <c r="F88" s="220"/>
      <c r="G88" s="220"/>
      <c r="H88" s="220"/>
      <c r="I88" s="220"/>
      <c r="J88" s="220"/>
      <c r="K88" s="220"/>
      <c r="L88" s="220"/>
      <c r="M88" s="315"/>
      <c r="N88" s="315"/>
      <c r="O88" s="315"/>
      <c r="P88" s="315"/>
      <c r="Q88" s="315"/>
      <c r="R88" s="315"/>
      <c r="S88" s="315"/>
      <c r="T88" s="315"/>
      <c r="U88" s="315"/>
      <c r="V88" s="315"/>
      <c r="W88" s="315"/>
      <c r="X88" s="315"/>
      <c r="Y88" s="315"/>
      <c r="Z88" s="315"/>
      <c r="AA88" s="315"/>
      <c r="AB88" s="315"/>
      <c r="AC88" s="315"/>
      <c r="AD88" s="315"/>
      <c r="AE88" s="315"/>
      <c r="AF88" s="315"/>
      <c r="AG88" s="315"/>
      <c r="AH88" s="315"/>
      <c r="AI88" s="315"/>
      <c r="AJ88" s="315"/>
      <c r="AK88" s="315"/>
      <c r="AL88" s="315"/>
      <c r="AM88" s="315"/>
      <c r="AN88" s="315"/>
      <c r="AO88" s="315"/>
      <c r="AP88" s="315"/>
    </row>
    <row r="89" spans="1:42" outlineLevel="2">
      <c r="A89" s="211" t="str">
        <f>A56&amp;"."&amp;A88&amp;"."&amp;A57&amp;"."&amp;B89</f>
        <v>1.d.2.1</v>
      </c>
      <c r="B89">
        <v>1</v>
      </c>
      <c r="C89" t="str">
        <f>'1-GBP'!C89</f>
        <v/>
      </c>
      <c r="D89"/>
      <c r="E89"/>
      <c r="F89"/>
      <c r="G89"/>
      <c r="H89"/>
      <c r="I89"/>
      <c r="J89"/>
      <c r="K89"/>
      <c r="L89"/>
      <c r="M89" s="286">
        <f>'1-GBP'!M89+'2b - USD - conv.'!M89+'3b - EUR - conv.'!M89</f>
        <v>0</v>
      </c>
      <c r="N89" s="286">
        <f>'1-GBP'!N89+'2b - USD - conv.'!N89+'3b - EUR - conv.'!N89</f>
        <v>0</v>
      </c>
      <c r="O89" s="286">
        <f>'1-GBP'!O89+'2b - USD - conv.'!O89+'3b - EUR - conv.'!O89</f>
        <v>0</v>
      </c>
      <c r="P89" s="286">
        <f>'1-GBP'!P89+'2b - USD - conv.'!P89+'3b - EUR - conv.'!P89</f>
        <v>0</v>
      </c>
      <c r="Q89" s="286">
        <f>'1-GBP'!Q89+'2b - USD - conv.'!Q89+'3b - EUR - conv.'!Q89</f>
        <v>0</v>
      </c>
      <c r="R89" s="286">
        <f>'1-GBP'!R89+'2b - USD - conv.'!R89+'3b - EUR - conv.'!R89</f>
        <v>0</v>
      </c>
      <c r="S89" s="286">
        <f>'1-GBP'!S89+'2b - USD - conv.'!S89+'3b - EUR - conv.'!S89</f>
        <v>0</v>
      </c>
      <c r="T89" s="286">
        <f>'1-GBP'!T89+'2b - USD - conv.'!T89+'3b - EUR - conv.'!T89</f>
        <v>0</v>
      </c>
      <c r="U89" s="286">
        <f>'1-GBP'!U89+'2b - USD - conv.'!U89+'3b - EUR - conv.'!U89</f>
        <v>0</v>
      </c>
      <c r="V89" s="286">
        <f>'1-GBP'!V89+'2b - USD - conv.'!V89+'3b - EUR - conv.'!V89</f>
        <v>0</v>
      </c>
      <c r="W89" s="286">
        <f>'1-GBP'!W89+'2b - USD - conv.'!W89+'3b - EUR - conv.'!W89</f>
        <v>0</v>
      </c>
      <c r="X89" s="286">
        <f>'1-GBP'!X89+'2b - USD - conv.'!X89+'3b - EUR - conv.'!X89</f>
        <v>0</v>
      </c>
      <c r="Y89" s="286">
        <f>'1-GBP'!Y89+'2b - USD - conv.'!Y89+'3b - EUR - conv.'!Y89</f>
        <v>0</v>
      </c>
      <c r="Z89" s="286">
        <f>'1-GBP'!Z89+'2b - USD - conv.'!Z89+'3b - EUR - conv.'!Z89</f>
        <v>0</v>
      </c>
      <c r="AA89" s="286">
        <f>'1-GBP'!AA89+'2b - USD - conv.'!AA89+'3b - EUR - conv.'!AA89</f>
        <v>0</v>
      </c>
      <c r="AB89" s="286">
        <f>'1-GBP'!AB89+'2b - USD - conv.'!AB89+'3b - EUR - conv.'!AB89</f>
        <v>0</v>
      </c>
      <c r="AC89" s="286">
        <f>'1-GBP'!AC89+'2b - USD - conv.'!AC89+'3b - EUR - conv.'!AC89</f>
        <v>0</v>
      </c>
      <c r="AD89" s="286">
        <f>'1-GBP'!AD89+'2b - USD - conv.'!AD89+'3b - EUR - conv.'!AD89</f>
        <v>0</v>
      </c>
      <c r="AE89" s="286">
        <f>'1-GBP'!AE89+'2b - USD - conv.'!AE89+'3b - EUR - conv.'!AE89</f>
        <v>0</v>
      </c>
      <c r="AF89" s="286">
        <f>'1-GBP'!AF89+'2b - USD - conv.'!AF89+'3b - EUR - conv.'!AF89</f>
        <v>0</v>
      </c>
      <c r="AG89" s="286">
        <f>'1-GBP'!AG89+'2b - USD - conv.'!AG89+'3b - EUR - conv.'!AG89</f>
        <v>0</v>
      </c>
      <c r="AH89" s="286">
        <f>'1-GBP'!AH89+'2b - USD - conv.'!AH89+'3b - EUR - conv.'!AH89</f>
        <v>0</v>
      </c>
      <c r="AI89" s="286">
        <f>'1-GBP'!AI89+'2b - USD - conv.'!AI89+'3b - EUR - conv.'!AI89</f>
        <v>0</v>
      </c>
      <c r="AJ89" s="286">
        <f>'1-GBP'!AJ89+'2b - USD - conv.'!AJ89+'3b - EUR - conv.'!AJ89</f>
        <v>0</v>
      </c>
      <c r="AK89" s="286">
        <f>'1-GBP'!AK89+'2b - USD - conv.'!AK89+'3b - EUR - conv.'!AK89</f>
        <v>0</v>
      </c>
      <c r="AL89" s="286">
        <f>'1-GBP'!AL89+'2b - USD - conv.'!AL89+'3b - EUR - conv.'!AL89</f>
        <v>0</v>
      </c>
      <c r="AM89" s="286">
        <f>'1-GBP'!AM89+'2b - USD - conv.'!AM89+'3b - EUR - conv.'!AM89</f>
        <v>0</v>
      </c>
      <c r="AN89" s="286">
        <f>'1-GBP'!AN89+'2b - USD - conv.'!AN89+'3b - EUR - conv.'!AN89</f>
        <v>0</v>
      </c>
      <c r="AO89" s="286">
        <f>'1-GBP'!AO89+'2b - USD - conv.'!AO89+'3b - EUR - conv.'!AO89</f>
        <v>0</v>
      </c>
      <c r="AP89" s="286">
        <f>'1-GBP'!AP89+'2b - USD - conv.'!AP89+'3b - EUR - conv.'!AP89</f>
        <v>0</v>
      </c>
    </row>
    <row r="90" spans="1:42" outlineLevel="2">
      <c r="A90" s="211" t="str">
        <f>A56&amp;"."&amp;A88&amp;"."&amp;A57&amp;"."&amp;B90</f>
        <v>1.d.2.2</v>
      </c>
      <c r="B90">
        <v>2</v>
      </c>
      <c r="C90" t="str">
        <f>'1-GBP'!C90</f>
        <v/>
      </c>
      <c r="D90"/>
      <c r="E90"/>
      <c r="F90"/>
      <c r="G90"/>
      <c r="H90"/>
      <c r="I90"/>
      <c r="J90"/>
      <c r="K90"/>
      <c r="L90"/>
      <c r="M90" s="286">
        <f>'1-GBP'!M90+'2b - USD - conv.'!M90+'3b - EUR - conv.'!M90</f>
        <v>0</v>
      </c>
      <c r="N90" s="286">
        <f>'1-GBP'!N90+'2b - USD - conv.'!N90+'3b - EUR - conv.'!N90</f>
        <v>0</v>
      </c>
      <c r="O90" s="286">
        <f>'1-GBP'!O90+'2b - USD - conv.'!O90+'3b - EUR - conv.'!O90</f>
        <v>0</v>
      </c>
      <c r="P90" s="286">
        <f>'1-GBP'!P90+'2b - USD - conv.'!P90+'3b - EUR - conv.'!P90</f>
        <v>0</v>
      </c>
      <c r="Q90" s="286">
        <f>'1-GBP'!Q90+'2b - USD - conv.'!Q90+'3b - EUR - conv.'!Q90</f>
        <v>0</v>
      </c>
      <c r="R90" s="286">
        <f>'1-GBP'!R90+'2b - USD - conv.'!R90+'3b - EUR - conv.'!R90</f>
        <v>0</v>
      </c>
      <c r="S90" s="286">
        <f>'1-GBP'!S90+'2b - USD - conv.'!S90+'3b - EUR - conv.'!S90</f>
        <v>0</v>
      </c>
      <c r="T90" s="286">
        <f>'1-GBP'!T90+'2b - USD - conv.'!T90+'3b - EUR - conv.'!T90</f>
        <v>0</v>
      </c>
      <c r="U90" s="286">
        <f>'1-GBP'!U90+'2b - USD - conv.'!U90+'3b - EUR - conv.'!U90</f>
        <v>0</v>
      </c>
      <c r="V90" s="286">
        <f>'1-GBP'!V90+'2b - USD - conv.'!V90+'3b - EUR - conv.'!V90</f>
        <v>0</v>
      </c>
      <c r="W90" s="286">
        <f>'1-GBP'!W90+'2b - USD - conv.'!W90+'3b - EUR - conv.'!W90</f>
        <v>0</v>
      </c>
      <c r="X90" s="286">
        <f>'1-GBP'!X90+'2b - USD - conv.'!X90+'3b - EUR - conv.'!X90</f>
        <v>0</v>
      </c>
      <c r="Y90" s="286">
        <f>'1-GBP'!Y90+'2b - USD - conv.'!Y90+'3b - EUR - conv.'!Y90</f>
        <v>0</v>
      </c>
      <c r="Z90" s="286">
        <f>'1-GBP'!Z90+'2b - USD - conv.'!Z90+'3b - EUR - conv.'!Z90</f>
        <v>0</v>
      </c>
      <c r="AA90" s="286">
        <f>'1-GBP'!AA90+'2b - USD - conv.'!AA90+'3b - EUR - conv.'!AA90</f>
        <v>0</v>
      </c>
      <c r="AB90" s="286">
        <f>'1-GBP'!AB90+'2b - USD - conv.'!AB90+'3b - EUR - conv.'!AB90</f>
        <v>0</v>
      </c>
      <c r="AC90" s="286">
        <f>'1-GBP'!AC90+'2b - USD - conv.'!AC90+'3b - EUR - conv.'!AC90</f>
        <v>0</v>
      </c>
      <c r="AD90" s="286">
        <f>'1-GBP'!AD90+'2b - USD - conv.'!AD90+'3b - EUR - conv.'!AD90</f>
        <v>0</v>
      </c>
      <c r="AE90" s="286">
        <f>'1-GBP'!AE90+'2b - USD - conv.'!AE90+'3b - EUR - conv.'!AE90</f>
        <v>0</v>
      </c>
      <c r="AF90" s="286">
        <f>'1-GBP'!AF90+'2b - USD - conv.'!AF90+'3b - EUR - conv.'!AF90</f>
        <v>0</v>
      </c>
      <c r="AG90" s="286">
        <f>'1-GBP'!AG90+'2b - USD - conv.'!AG90+'3b - EUR - conv.'!AG90</f>
        <v>0</v>
      </c>
      <c r="AH90" s="286">
        <f>'1-GBP'!AH90+'2b - USD - conv.'!AH90+'3b - EUR - conv.'!AH90</f>
        <v>0</v>
      </c>
      <c r="AI90" s="286">
        <f>'1-GBP'!AI90+'2b - USD - conv.'!AI90+'3b - EUR - conv.'!AI90</f>
        <v>0</v>
      </c>
      <c r="AJ90" s="286">
        <f>'1-GBP'!AJ90+'2b - USD - conv.'!AJ90+'3b - EUR - conv.'!AJ90</f>
        <v>0</v>
      </c>
      <c r="AK90" s="286">
        <f>'1-GBP'!AK90+'2b - USD - conv.'!AK90+'3b - EUR - conv.'!AK90</f>
        <v>0</v>
      </c>
      <c r="AL90" s="286">
        <f>'1-GBP'!AL90+'2b - USD - conv.'!AL90+'3b - EUR - conv.'!AL90</f>
        <v>0</v>
      </c>
      <c r="AM90" s="286">
        <f>'1-GBP'!AM90+'2b - USD - conv.'!AM90+'3b - EUR - conv.'!AM90</f>
        <v>0</v>
      </c>
      <c r="AN90" s="286">
        <f>'1-GBP'!AN90+'2b - USD - conv.'!AN90+'3b - EUR - conv.'!AN90</f>
        <v>0</v>
      </c>
      <c r="AO90" s="286">
        <f>'1-GBP'!AO90+'2b - USD - conv.'!AO90+'3b - EUR - conv.'!AO90</f>
        <v>0</v>
      </c>
      <c r="AP90" s="286">
        <f>'1-GBP'!AP90+'2b - USD - conv.'!AP90+'3b - EUR - conv.'!AP90</f>
        <v>0</v>
      </c>
    </row>
    <row r="91" spans="1:42" outlineLevel="2">
      <c r="A91" s="211" t="str">
        <f>A56&amp;"."&amp;A88&amp;"."&amp;A57&amp;"."&amp;B91</f>
        <v>1.d.2.3</v>
      </c>
      <c r="B91">
        <v>3</v>
      </c>
      <c r="C91" t="str">
        <f>'1-GBP'!C91</f>
        <v/>
      </c>
      <c r="D91"/>
      <c r="E91"/>
      <c r="F91"/>
      <c r="G91"/>
      <c r="H91"/>
      <c r="I91"/>
      <c r="J91"/>
      <c r="K91"/>
      <c r="L91"/>
      <c r="M91" s="286">
        <f>'1-GBP'!M91+'2b - USD - conv.'!M91+'3b - EUR - conv.'!M91</f>
        <v>0</v>
      </c>
      <c r="N91" s="286">
        <f>'1-GBP'!N91+'2b - USD - conv.'!N91+'3b - EUR - conv.'!N91</f>
        <v>0</v>
      </c>
      <c r="O91" s="286">
        <f>'1-GBP'!O91+'2b - USD - conv.'!O91+'3b - EUR - conv.'!O91</f>
        <v>0</v>
      </c>
      <c r="P91" s="286">
        <f>'1-GBP'!P91+'2b - USD - conv.'!P91+'3b - EUR - conv.'!P91</f>
        <v>0</v>
      </c>
      <c r="Q91" s="286">
        <f>'1-GBP'!Q91+'2b - USD - conv.'!Q91+'3b - EUR - conv.'!Q91</f>
        <v>0</v>
      </c>
      <c r="R91" s="286">
        <f>'1-GBP'!R91+'2b - USD - conv.'!R91+'3b - EUR - conv.'!R91</f>
        <v>0</v>
      </c>
      <c r="S91" s="286">
        <f>'1-GBP'!S91+'2b - USD - conv.'!S91+'3b - EUR - conv.'!S91</f>
        <v>0</v>
      </c>
      <c r="T91" s="286">
        <f>'1-GBP'!T91+'2b - USD - conv.'!T91+'3b - EUR - conv.'!T91</f>
        <v>0</v>
      </c>
      <c r="U91" s="286">
        <f>'1-GBP'!U91+'2b - USD - conv.'!U91+'3b - EUR - conv.'!U91</f>
        <v>0</v>
      </c>
      <c r="V91" s="286">
        <f>'1-GBP'!V91+'2b - USD - conv.'!V91+'3b - EUR - conv.'!V91</f>
        <v>0</v>
      </c>
      <c r="W91" s="286">
        <f>'1-GBP'!W91+'2b - USD - conv.'!W91+'3b - EUR - conv.'!W91</f>
        <v>0</v>
      </c>
      <c r="X91" s="286">
        <f>'1-GBP'!X91+'2b - USD - conv.'!X91+'3b - EUR - conv.'!X91</f>
        <v>0</v>
      </c>
      <c r="Y91" s="286">
        <f>'1-GBP'!Y91+'2b - USD - conv.'!Y91+'3b - EUR - conv.'!Y91</f>
        <v>0</v>
      </c>
      <c r="Z91" s="286">
        <f>'1-GBP'!Z91+'2b - USD - conv.'!Z91+'3b - EUR - conv.'!Z91</f>
        <v>0</v>
      </c>
      <c r="AA91" s="286">
        <f>'1-GBP'!AA91+'2b - USD - conv.'!AA91+'3b - EUR - conv.'!AA91</f>
        <v>0</v>
      </c>
      <c r="AB91" s="286">
        <f>'1-GBP'!AB91+'2b - USD - conv.'!AB91+'3b - EUR - conv.'!AB91</f>
        <v>0</v>
      </c>
      <c r="AC91" s="286">
        <f>'1-GBP'!AC91+'2b - USD - conv.'!AC91+'3b - EUR - conv.'!AC91</f>
        <v>0</v>
      </c>
      <c r="AD91" s="286">
        <f>'1-GBP'!AD91+'2b - USD - conv.'!AD91+'3b - EUR - conv.'!AD91</f>
        <v>0</v>
      </c>
      <c r="AE91" s="286">
        <f>'1-GBP'!AE91+'2b - USD - conv.'!AE91+'3b - EUR - conv.'!AE91</f>
        <v>0</v>
      </c>
      <c r="AF91" s="286">
        <f>'1-GBP'!AF91+'2b - USD - conv.'!AF91+'3b - EUR - conv.'!AF91</f>
        <v>0</v>
      </c>
      <c r="AG91" s="286">
        <f>'1-GBP'!AG91+'2b - USD - conv.'!AG91+'3b - EUR - conv.'!AG91</f>
        <v>0</v>
      </c>
      <c r="AH91" s="286">
        <f>'1-GBP'!AH91+'2b - USD - conv.'!AH91+'3b - EUR - conv.'!AH91</f>
        <v>0</v>
      </c>
      <c r="AI91" s="286">
        <f>'1-GBP'!AI91+'2b - USD - conv.'!AI91+'3b - EUR - conv.'!AI91</f>
        <v>0</v>
      </c>
      <c r="AJ91" s="286">
        <f>'1-GBP'!AJ91+'2b - USD - conv.'!AJ91+'3b - EUR - conv.'!AJ91</f>
        <v>0</v>
      </c>
      <c r="AK91" s="286">
        <f>'1-GBP'!AK91+'2b - USD - conv.'!AK91+'3b - EUR - conv.'!AK91</f>
        <v>0</v>
      </c>
      <c r="AL91" s="286">
        <f>'1-GBP'!AL91+'2b - USD - conv.'!AL91+'3b - EUR - conv.'!AL91</f>
        <v>0</v>
      </c>
      <c r="AM91" s="286">
        <f>'1-GBP'!AM91+'2b - USD - conv.'!AM91+'3b - EUR - conv.'!AM91</f>
        <v>0</v>
      </c>
      <c r="AN91" s="286">
        <f>'1-GBP'!AN91+'2b - USD - conv.'!AN91+'3b - EUR - conv.'!AN91</f>
        <v>0</v>
      </c>
      <c r="AO91" s="286">
        <f>'1-GBP'!AO91+'2b - USD - conv.'!AO91+'3b - EUR - conv.'!AO91</f>
        <v>0</v>
      </c>
      <c r="AP91" s="286">
        <f>'1-GBP'!AP91+'2b - USD - conv.'!AP91+'3b - EUR - conv.'!AP91</f>
        <v>0</v>
      </c>
    </row>
    <row r="92" spans="1:42" outlineLevel="2">
      <c r="A92" s="211" t="str">
        <f>A56&amp;"."&amp;A88&amp;"."&amp;A57&amp;"."&amp;B92</f>
        <v>1.d.2.4</v>
      </c>
      <c r="B92">
        <v>4</v>
      </c>
      <c r="C92" t="str">
        <f>'1-GBP'!C92</f>
        <v/>
      </c>
      <c r="D92"/>
      <c r="E92"/>
      <c r="F92"/>
      <c r="G92"/>
      <c r="H92"/>
      <c r="I92"/>
      <c r="J92"/>
      <c r="K92"/>
      <c r="L92"/>
      <c r="M92" s="286">
        <f>'1-GBP'!M92+'2b - USD - conv.'!M92+'3b - EUR - conv.'!M92</f>
        <v>0</v>
      </c>
      <c r="N92" s="286">
        <f>'1-GBP'!N92+'2b - USD - conv.'!N92+'3b - EUR - conv.'!N92</f>
        <v>0</v>
      </c>
      <c r="O92" s="286">
        <f>'1-GBP'!O92+'2b - USD - conv.'!O92+'3b - EUR - conv.'!O92</f>
        <v>0</v>
      </c>
      <c r="P92" s="286">
        <f>'1-GBP'!P92+'2b - USD - conv.'!P92+'3b - EUR - conv.'!P92</f>
        <v>0</v>
      </c>
      <c r="Q92" s="286">
        <f>'1-GBP'!Q92+'2b - USD - conv.'!Q92+'3b - EUR - conv.'!Q92</f>
        <v>0</v>
      </c>
      <c r="R92" s="286">
        <f>'1-GBP'!R92+'2b - USD - conv.'!R92+'3b - EUR - conv.'!R92</f>
        <v>0</v>
      </c>
      <c r="S92" s="286">
        <f>'1-GBP'!S92+'2b - USD - conv.'!S92+'3b - EUR - conv.'!S92</f>
        <v>0</v>
      </c>
      <c r="T92" s="286">
        <f>'1-GBP'!T92+'2b - USD - conv.'!T92+'3b - EUR - conv.'!T92</f>
        <v>0</v>
      </c>
      <c r="U92" s="286">
        <f>'1-GBP'!U92+'2b - USD - conv.'!U92+'3b - EUR - conv.'!U92</f>
        <v>0</v>
      </c>
      <c r="V92" s="286">
        <f>'1-GBP'!V92+'2b - USD - conv.'!V92+'3b - EUR - conv.'!V92</f>
        <v>0</v>
      </c>
      <c r="W92" s="286">
        <f>'1-GBP'!W92+'2b - USD - conv.'!W92+'3b - EUR - conv.'!W92</f>
        <v>0</v>
      </c>
      <c r="X92" s="286">
        <f>'1-GBP'!X92+'2b - USD - conv.'!X92+'3b - EUR - conv.'!X92</f>
        <v>0</v>
      </c>
      <c r="Y92" s="286">
        <f>'1-GBP'!Y92+'2b - USD - conv.'!Y92+'3b - EUR - conv.'!Y92</f>
        <v>0</v>
      </c>
      <c r="Z92" s="286">
        <f>'1-GBP'!Z92+'2b - USD - conv.'!Z92+'3b - EUR - conv.'!Z92</f>
        <v>0</v>
      </c>
      <c r="AA92" s="286">
        <f>'1-GBP'!AA92+'2b - USD - conv.'!AA92+'3b - EUR - conv.'!AA92</f>
        <v>0</v>
      </c>
      <c r="AB92" s="286">
        <f>'1-GBP'!AB92+'2b - USD - conv.'!AB92+'3b - EUR - conv.'!AB92</f>
        <v>0</v>
      </c>
      <c r="AC92" s="286">
        <f>'1-GBP'!AC92+'2b - USD - conv.'!AC92+'3b - EUR - conv.'!AC92</f>
        <v>0</v>
      </c>
      <c r="AD92" s="286">
        <f>'1-GBP'!AD92+'2b - USD - conv.'!AD92+'3b - EUR - conv.'!AD92</f>
        <v>0</v>
      </c>
      <c r="AE92" s="286">
        <f>'1-GBP'!AE92+'2b - USD - conv.'!AE92+'3b - EUR - conv.'!AE92</f>
        <v>0</v>
      </c>
      <c r="AF92" s="286">
        <f>'1-GBP'!AF92+'2b - USD - conv.'!AF92+'3b - EUR - conv.'!AF92</f>
        <v>0</v>
      </c>
      <c r="AG92" s="286">
        <f>'1-GBP'!AG92+'2b - USD - conv.'!AG92+'3b - EUR - conv.'!AG92</f>
        <v>0</v>
      </c>
      <c r="AH92" s="286">
        <f>'1-GBP'!AH92+'2b - USD - conv.'!AH92+'3b - EUR - conv.'!AH92</f>
        <v>0</v>
      </c>
      <c r="AI92" s="286">
        <f>'1-GBP'!AI92+'2b - USD - conv.'!AI92+'3b - EUR - conv.'!AI92</f>
        <v>0</v>
      </c>
      <c r="AJ92" s="286">
        <f>'1-GBP'!AJ92+'2b - USD - conv.'!AJ92+'3b - EUR - conv.'!AJ92</f>
        <v>0</v>
      </c>
      <c r="AK92" s="286">
        <f>'1-GBP'!AK92+'2b - USD - conv.'!AK92+'3b - EUR - conv.'!AK92</f>
        <v>0</v>
      </c>
      <c r="AL92" s="286">
        <f>'1-GBP'!AL92+'2b - USD - conv.'!AL92+'3b - EUR - conv.'!AL92</f>
        <v>0</v>
      </c>
      <c r="AM92" s="286">
        <f>'1-GBP'!AM92+'2b - USD - conv.'!AM92+'3b - EUR - conv.'!AM92</f>
        <v>0</v>
      </c>
      <c r="AN92" s="286">
        <f>'1-GBP'!AN92+'2b - USD - conv.'!AN92+'3b - EUR - conv.'!AN92</f>
        <v>0</v>
      </c>
      <c r="AO92" s="286">
        <f>'1-GBP'!AO92+'2b - USD - conv.'!AO92+'3b - EUR - conv.'!AO92</f>
        <v>0</v>
      </c>
      <c r="AP92" s="286">
        <f>'1-GBP'!AP92+'2b - USD - conv.'!AP92+'3b - EUR - conv.'!AP92</f>
        <v>0</v>
      </c>
    </row>
    <row r="93" spans="1:42" outlineLevel="2">
      <c r="A93" s="211" t="str">
        <f>A56&amp;"."&amp;A88&amp;"."&amp;A57&amp;"."&amp;B93</f>
        <v>1.d.2.5</v>
      </c>
      <c r="B93">
        <v>5</v>
      </c>
      <c r="C93" t="str">
        <f>'1-GBP'!C93</f>
        <v/>
      </c>
      <c r="D93"/>
      <c r="E93"/>
      <c r="F93"/>
      <c r="G93"/>
      <c r="H93"/>
      <c r="I93"/>
      <c r="J93"/>
      <c r="K93"/>
      <c r="L93"/>
      <c r="M93" s="286">
        <f>'1-GBP'!M93+'2b - USD - conv.'!M93+'3b - EUR - conv.'!M93</f>
        <v>0</v>
      </c>
      <c r="N93" s="286">
        <f>'1-GBP'!N93+'2b - USD - conv.'!N93+'3b - EUR - conv.'!N93</f>
        <v>0</v>
      </c>
      <c r="O93" s="286">
        <f>'1-GBP'!O93+'2b - USD - conv.'!O93+'3b - EUR - conv.'!O93</f>
        <v>0</v>
      </c>
      <c r="P93" s="286">
        <f>'1-GBP'!P93+'2b - USD - conv.'!P93+'3b - EUR - conv.'!P93</f>
        <v>0</v>
      </c>
      <c r="Q93" s="286">
        <f>'1-GBP'!Q93+'2b - USD - conv.'!Q93+'3b - EUR - conv.'!Q93</f>
        <v>0</v>
      </c>
      <c r="R93" s="286">
        <f>'1-GBP'!R93+'2b - USD - conv.'!R93+'3b - EUR - conv.'!R93</f>
        <v>0</v>
      </c>
      <c r="S93" s="286">
        <f>'1-GBP'!S93+'2b - USD - conv.'!S93+'3b - EUR - conv.'!S93</f>
        <v>0</v>
      </c>
      <c r="T93" s="286">
        <f>'1-GBP'!T93+'2b - USD - conv.'!T93+'3b - EUR - conv.'!T93</f>
        <v>0</v>
      </c>
      <c r="U93" s="286">
        <f>'1-GBP'!U93+'2b - USD - conv.'!U93+'3b - EUR - conv.'!U93</f>
        <v>0</v>
      </c>
      <c r="V93" s="286">
        <f>'1-GBP'!V93+'2b - USD - conv.'!V93+'3b - EUR - conv.'!V93</f>
        <v>0</v>
      </c>
      <c r="W93" s="286">
        <f>'1-GBP'!W93+'2b - USD - conv.'!W93+'3b - EUR - conv.'!W93</f>
        <v>0</v>
      </c>
      <c r="X93" s="286">
        <f>'1-GBP'!X93+'2b - USD - conv.'!X93+'3b - EUR - conv.'!X93</f>
        <v>0</v>
      </c>
      <c r="Y93" s="286">
        <f>'1-GBP'!Y93+'2b - USD - conv.'!Y93+'3b - EUR - conv.'!Y93</f>
        <v>0</v>
      </c>
      <c r="Z93" s="286">
        <f>'1-GBP'!Z93+'2b - USD - conv.'!Z93+'3b - EUR - conv.'!Z93</f>
        <v>0</v>
      </c>
      <c r="AA93" s="286">
        <f>'1-GBP'!AA93+'2b - USD - conv.'!AA93+'3b - EUR - conv.'!AA93</f>
        <v>0</v>
      </c>
      <c r="AB93" s="286">
        <f>'1-GBP'!AB93+'2b - USD - conv.'!AB93+'3b - EUR - conv.'!AB93</f>
        <v>0</v>
      </c>
      <c r="AC93" s="286">
        <f>'1-GBP'!AC93+'2b - USD - conv.'!AC93+'3b - EUR - conv.'!AC93</f>
        <v>0</v>
      </c>
      <c r="AD93" s="286">
        <f>'1-GBP'!AD93+'2b - USD - conv.'!AD93+'3b - EUR - conv.'!AD93</f>
        <v>0</v>
      </c>
      <c r="AE93" s="286">
        <f>'1-GBP'!AE93+'2b - USD - conv.'!AE93+'3b - EUR - conv.'!AE93</f>
        <v>0</v>
      </c>
      <c r="AF93" s="286">
        <f>'1-GBP'!AF93+'2b - USD - conv.'!AF93+'3b - EUR - conv.'!AF93</f>
        <v>0</v>
      </c>
      <c r="AG93" s="286">
        <f>'1-GBP'!AG93+'2b - USD - conv.'!AG93+'3b - EUR - conv.'!AG93</f>
        <v>0</v>
      </c>
      <c r="AH93" s="286">
        <f>'1-GBP'!AH93+'2b - USD - conv.'!AH93+'3b - EUR - conv.'!AH93</f>
        <v>0</v>
      </c>
      <c r="AI93" s="286">
        <f>'1-GBP'!AI93+'2b - USD - conv.'!AI93+'3b - EUR - conv.'!AI93</f>
        <v>0</v>
      </c>
      <c r="AJ93" s="286">
        <f>'1-GBP'!AJ93+'2b - USD - conv.'!AJ93+'3b - EUR - conv.'!AJ93</f>
        <v>0</v>
      </c>
      <c r="AK93" s="286">
        <f>'1-GBP'!AK93+'2b - USD - conv.'!AK93+'3b - EUR - conv.'!AK93</f>
        <v>0</v>
      </c>
      <c r="AL93" s="286">
        <f>'1-GBP'!AL93+'2b - USD - conv.'!AL93+'3b - EUR - conv.'!AL93</f>
        <v>0</v>
      </c>
      <c r="AM93" s="286">
        <f>'1-GBP'!AM93+'2b - USD - conv.'!AM93+'3b - EUR - conv.'!AM93</f>
        <v>0</v>
      </c>
      <c r="AN93" s="286">
        <f>'1-GBP'!AN93+'2b - USD - conv.'!AN93+'3b - EUR - conv.'!AN93</f>
        <v>0</v>
      </c>
      <c r="AO93" s="286">
        <f>'1-GBP'!AO93+'2b - USD - conv.'!AO93+'3b - EUR - conv.'!AO93</f>
        <v>0</v>
      </c>
      <c r="AP93" s="286">
        <f>'1-GBP'!AP93+'2b - USD - conv.'!AP93+'3b - EUR - conv.'!AP93</f>
        <v>0</v>
      </c>
    </row>
    <row r="94" spans="1:42" outlineLevel="2">
      <c r="A94" s="211" t="str">
        <f>A56&amp;"."&amp;A88&amp;"."&amp;A57&amp;"."&amp;B94</f>
        <v>1.d.2.6</v>
      </c>
      <c r="B94">
        <v>6</v>
      </c>
      <c r="C94" t="str">
        <f>'1-GBP'!C94</f>
        <v/>
      </c>
      <c r="D94"/>
      <c r="E94"/>
      <c r="F94"/>
      <c r="G94"/>
      <c r="H94"/>
      <c r="I94"/>
      <c r="J94"/>
      <c r="K94"/>
      <c r="L94"/>
      <c r="M94" s="286">
        <f>'1-GBP'!M94+'2b - USD - conv.'!M94+'3b - EUR - conv.'!M94</f>
        <v>0</v>
      </c>
      <c r="N94" s="286">
        <f>'1-GBP'!N94+'2b - USD - conv.'!N94+'3b - EUR - conv.'!N94</f>
        <v>0</v>
      </c>
      <c r="O94" s="286">
        <f>'1-GBP'!O94+'2b - USD - conv.'!O94+'3b - EUR - conv.'!O94</f>
        <v>0</v>
      </c>
      <c r="P94" s="286">
        <f>'1-GBP'!P94+'2b - USD - conv.'!P94+'3b - EUR - conv.'!P94</f>
        <v>0</v>
      </c>
      <c r="Q94" s="286">
        <f>'1-GBP'!Q94+'2b - USD - conv.'!Q94+'3b - EUR - conv.'!Q94</f>
        <v>0</v>
      </c>
      <c r="R94" s="286">
        <f>'1-GBP'!R94+'2b - USD - conv.'!R94+'3b - EUR - conv.'!R94</f>
        <v>0</v>
      </c>
      <c r="S94" s="286">
        <f>'1-GBP'!S94+'2b - USD - conv.'!S94+'3b - EUR - conv.'!S94</f>
        <v>0</v>
      </c>
      <c r="T94" s="286">
        <f>'1-GBP'!T94+'2b - USD - conv.'!T94+'3b - EUR - conv.'!T94</f>
        <v>0</v>
      </c>
      <c r="U94" s="286">
        <f>'1-GBP'!U94+'2b - USD - conv.'!U94+'3b - EUR - conv.'!U94</f>
        <v>0</v>
      </c>
      <c r="V94" s="286">
        <f>'1-GBP'!V94+'2b - USD - conv.'!V94+'3b - EUR - conv.'!V94</f>
        <v>0</v>
      </c>
      <c r="W94" s="286">
        <f>'1-GBP'!W94+'2b - USD - conv.'!W94+'3b - EUR - conv.'!W94</f>
        <v>0</v>
      </c>
      <c r="X94" s="286">
        <f>'1-GBP'!X94+'2b - USD - conv.'!X94+'3b - EUR - conv.'!X94</f>
        <v>0</v>
      </c>
      <c r="Y94" s="286">
        <f>'1-GBP'!Y94+'2b - USD - conv.'!Y94+'3b - EUR - conv.'!Y94</f>
        <v>0</v>
      </c>
      <c r="Z94" s="286">
        <f>'1-GBP'!Z94+'2b - USD - conv.'!Z94+'3b - EUR - conv.'!Z94</f>
        <v>0</v>
      </c>
      <c r="AA94" s="286">
        <f>'1-GBP'!AA94+'2b - USD - conv.'!AA94+'3b - EUR - conv.'!AA94</f>
        <v>0</v>
      </c>
      <c r="AB94" s="286">
        <f>'1-GBP'!AB94+'2b - USD - conv.'!AB94+'3b - EUR - conv.'!AB94</f>
        <v>0</v>
      </c>
      <c r="AC94" s="286">
        <f>'1-GBP'!AC94+'2b - USD - conv.'!AC94+'3b - EUR - conv.'!AC94</f>
        <v>0</v>
      </c>
      <c r="AD94" s="286">
        <f>'1-GBP'!AD94+'2b - USD - conv.'!AD94+'3b - EUR - conv.'!AD94</f>
        <v>0</v>
      </c>
      <c r="AE94" s="286">
        <f>'1-GBP'!AE94+'2b - USD - conv.'!AE94+'3b - EUR - conv.'!AE94</f>
        <v>0</v>
      </c>
      <c r="AF94" s="286">
        <f>'1-GBP'!AF94+'2b - USD - conv.'!AF94+'3b - EUR - conv.'!AF94</f>
        <v>0</v>
      </c>
      <c r="AG94" s="286">
        <f>'1-GBP'!AG94+'2b - USD - conv.'!AG94+'3b - EUR - conv.'!AG94</f>
        <v>0</v>
      </c>
      <c r="AH94" s="286">
        <f>'1-GBP'!AH94+'2b - USD - conv.'!AH94+'3b - EUR - conv.'!AH94</f>
        <v>0</v>
      </c>
      <c r="AI94" s="286">
        <f>'1-GBP'!AI94+'2b - USD - conv.'!AI94+'3b - EUR - conv.'!AI94</f>
        <v>0</v>
      </c>
      <c r="AJ94" s="286">
        <f>'1-GBP'!AJ94+'2b - USD - conv.'!AJ94+'3b - EUR - conv.'!AJ94</f>
        <v>0</v>
      </c>
      <c r="AK94" s="286">
        <f>'1-GBP'!AK94+'2b - USD - conv.'!AK94+'3b - EUR - conv.'!AK94</f>
        <v>0</v>
      </c>
      <c r="AL94" s="286">
        <f>'1-GBP'!AL94+'2b - USD - conv.'!AL94+'3b - EUR - conv.'!AL94</f>
        <v>0</v>
      </c>
      <c r="AM94" s="286">
        <f>'1-GBP'!AM94+'2b - USD - conv.'!AM94+'3b - EUR - conv.'!AM94</f>
        <v>0</v>
      </c>
      <c r="AN94" s="286">
        <f>'1-GBP'!AN94+'2b - USD - conv.'!AN94+'3b - EUR - conv.'!AN94</f>
        <v>0</v>
      </c>
      <c r="AO94" s="286">
        <f>'1-GBP'!AO94+'2b - USD - conv.'!AO94+'3b - EUR - conv.'!AO94</f>
        <v>0</v>
      </c>
      <c r="AP94" s="286">
        <f>'1-GBP'!AP94+'2b - USD - conv.'!AP94+'3b - EUR - conv.'!AP94</f>
        <v>0</v>
      </c>
    </row>
    <row r="95" spans="1:42" outlineLevel="2">
      <c r="A95" s="211" t="str">
        <f>A56&amp;"."&amp;A88&amp;"."&amp;A57&amp;"."&amp;B95</f>
        <v>1.d.2.7</v>
      </c>
      <c r="B95">
        <v>7</v>
      </c>
      <c r="C95" t="str">
        <f>'1-GBP'!C95</f>
        <v/>
      </c>
      <c r="D95"/>
      <c r="E95"/>
      <c r="F95"/>
      <c r="G95"/>
      <c r="H95"/>
      <c r="I95"/>
      <c r="J95"/>
      <c r="K95"/>
      <c r="L95"/>
      <c r="M95" s="286">
        <f>'1-GBP'!M95+'2b - USD - conv.'!M95+'3b - EUR - conv.'!M95</f>
        <v>0</v>
      </c>
      <c r="N95" s="286">
        <f>'1-GBP'!N95+'2b - USD - conv.'!N95+'3b - EUR - conv.'!N95</f>
        <v>0</v>
      </c>
      <c r="O95" s="286">
        <f>'1-GBP'!O95+'2b - USD - conv.'!O95+'3b - EUR - conv.'!O95</f>
        <v>0</v>
      </c>
      <c r="P95" s="286">
        <f>'1-GBP'!P95+'2b - USD - conv.'!P95+'3b - EUR - conv.'!P95</f>
        <v>0</v>
      </c>
      <c r="Q95" s="286">
        <f>'1-GBP'!Q95+'2b - USD - conv.'!Q95+'3b - EUR - conv.'!Q95</f>
        <v>0</v>
      </c>
      <c r="R95" s="286">
        <f>'1-GBP'!R95+'2b - USD - conv.'!R95+'3b - EUR - conv.'!R95</f>
        <v>0</v>
      </c>
      <c r="S95" s="286">
        <f>'1-GBP'!S95+'2b - USD - conv.'!S95+'3b - EUR - conv.'!S95</f>
        <v>0</v>
      </c>
      <c r="T95" s="286">
        <f>'1-GBP'!T95+'2b - USD - conv.'!T95+'3b - EUR - conv.'!T95</f>
        <v>0</v>
      </c>
      <c r="U95" s="286">
        <f>'1-GBP'!U95+'2b - USD - conv.'!U95+'3b - EUR - conv.'!U95</f>
        <v>0</v>
      </c>
      <c r="V95" s="286">
        <f>'1-GBP'!V95+'2b - USD - conv.'!V95+'3b - EUR - conv.'!V95</f>
        <v>0</v>
      </c>
      <c r="W95" s="286">
        <f>'1-GBP'!W95+'2b - USD - conv.'!W95+'3b - EUR - conv.'!W95</f>
        <v>0</v>
      </c>
      <c r="X95" s="286">
        <f>'1-GBP'!X95+'2b - USD - conv.'!X95+'3b - EUR - conv.'!X95</f>
        <v>0</v>
      </c>
      <c r="Y95" s="286">
        <f>'1-GBP'!Y95+'2b - USD - conv.'!Y95+'3b - EUR - conv.'!Y95</f>
        <v>0</v>
      </c>
      <c r="Z95" s="286">
        <f>'1-GBP'!Z95+'2b - USD - conv.'!Z95+'3b - EUR - conv.'!Z95</f>
        <v>0</v>
      </c>
      <c r="AA95" s="286">
        <f>'1-GBP'!AA95+'2b - USD - conv.'!AA95+'3b - EUR - conv.'!AA95</f>
        <v>0</v>
      </c>
      <c r="AB95" s="286">
        <f>'1-GBP'!AB95+'2b - USD - conv.'!AB95+'3b - EUR - conv.'!AB95</f>
        <v>0</v>
      </c>
      <c r="AC95" s="286">
        <f>'1-GBP'!AC95+'2b - USD - conv.'!AC95+'3b - EUR - conv.'!AC95</f>
        <v>0</v>
      </c>
      <c r="AD95" s="286">
        <f>'1-GBP'!AD95+'2b - USD - conv.'!AD95+'3b - EUR - conv.'!AD95</f>
        <v>0</v>
      </c>
      <c r="AE95" s="286">
        <f>'1-GBP'!AE95+'2b - USD - conv.'!AE95+'3b - EUR - conv.'!AE95</f>
        <v>0</v>
      </c>
      <c r="AF95" s="286">
        <f>'1-GBP'!AF95+'2b - USD - conv.'!AF95+'3b - EUR - conv.'!AF95</f>
        <v>0</v>
      </c>
      <c r="AG95" s="286">
        <f>'1-GBP'!AG95+'2b - USD - conv.'!AG95+'3b - EUR - conv.'!AG95</f>
        <v>0</v>
      </c>
      <c r="AH95" s="286">
        <f>'1-GBP'!AH95+'2b - USD - conv.'!AH95+'3b - EUR - conv.'!AH95</f>
        <v>0</v>
      </c>
      <c r="AI95" s="286">
        <f>'1-GBP'!AI95+'2b - USD - conv.'!AI95+'3b - EUR - conv.'!AI95</f>
        <v>0</v>
      </c>
      <c r="AJ95" s="286">
        <f>'1-GBP'!AJ95+'2b - USD - conv.'!AJ95+'3b - EUR - conv.'!AJ95</f>
        <v>0</v>
      </c>
      <c r="AK95" s="286">
        <f>'1-GBP'!AK95+'2b - USD - conv.'!AK95+'3b - EUR - conv.'!AK95</f>
        <v>0</v>
      </c>
      <c r="AL95" s="286">
        <f>'1-GBP'!AL95+'2b - USD - conv.'!AL95+'3b - EUR - conv.'!AL95</f>
        <v>0</v>
      </c>
      <c r="AM95" s="286">
        <f>'1-GBP'!AM95+'2b - USD - conv.'!AM95+'3b - EUR - conv.'!AM95</f>
        <v>0</v>
      </c>
      <c r="AN95" s="286">
        <f>'1-GBP'!AN95+'2b - USD - conv.'!AN95+'3b - EUR - conv.'!AN95</f>
        <v>0</v>
      </c>
      <c r="AO95" s="286">
        <f>'1-GBP'!AO95+'2b - USD - conv.'!AO95+'3b - EUR - conv.'!AO95</f>
        <v>0</v>
      </c>
      <c r="AP95" s="286">
        <f>'1-GBP'!AP95+'2b - USD - conv.'!AP95+'3b - EUR - conv.'!AP95</f>
        <v>0</v>
      </c>
    </row>
    <row r="96" spans="1:42" outlineLevel="2">
      <c r="A96" s="211" t="str">
        <f>A56&amp;"."&amp;A88&amp;"."&amp;A57&amp;"."&amp;B96</f>
        <v>1.d.2.8</v>
      </c>
      <c r="B96">
        <v>8</v>
      </c>
      <c r="C96" t="str">
        <f>'1-GBP'!C96</f>
        <v/>
      </c>
      <c r="D96"/>
      <c r="E96"/>
      <c r="F96"/>
      <c r="G96"/>
      <c r="H96"/>
      <c r="I96"/>
      <c r="J96"/>
      <c r="K96"/>
      <c r="L96"/>
      <c r="M96" s="286">
        <f>'1-GBP'!M96+'2b - USD - conv.'!M96+'3b - EUR - conv.'!M96</f>
        <v>0</v>
      </c>
      <c r="N96" s="286">
        <f>'1-GBP'!N96+'2b - USD - conv.'!N96+'3b - EUR - conv.'!N96</f>
        <v>0</v>
      </c>
      <c r="O96" s="286">
        <f>'1-GBP'!O96+'2b - USD - conv.'!O96+'3b - EUR - conv.'!O96</f>
        <v>0</v>
      </c>
      <c r="P96" s="286">
        <f>'1-GBP'!P96+'2b - USD - conv.'!P96+'3b - EUR - conv.'!P96</f>
        <v>0</v>
      </c>
      <c r="Q96" s="286">
        <f>'1-GBP'!Q96+'2b - USD - conv.'!Q96+'3b - EUR - conv.'!Q96</f>
        <v>0</v>
      </c>
      <c r="R96" s="286">
        <f>'1-GBP'!R96+'2b - USD - conv.'!R96+'3b - EUR - conv.'!R96</f>
        <v>0</v>
      </c>
      <c r="S96" s="286">
        <f>'1-GBP'!S96+'2b - USD - conv.'!S96+'3b - EUR - conv.'!S96</f>
        <v>0</v>
      </c>
      <c r="T96" s="286">
        <f>'1-GBP'!T96+'2b - USD - conv.'!T96+'3b - EUR - conv.'!T96</f>
        <v>0</v>
      </c>
      <c r="U96" s="286">
        <f>'1-GBP'!U96+'2b - USD - conv.'!U96+'3b - EUR - conv.'!U96</f>
        <v>0</v>
      </c>
      <c r="V96" s="286">
        <f>'1-GBP'!V96+'2b - USD - conv.'!V96+'3b - EUR - conv.'!V96</f>
        <v>0</v>
      </c>
      <c r="W96" s="286">
        <f>'1-GBP'!W96+'2b - USD - conv.'!W96+'3b - EUR - conv.'!W96</f>
        <v>0</v>
      </c>
      <c r="X96" s="286">
        <f>'1-GBP'!X96+'2b - USD - conv.'!X96+'3b - EUR - conv.'!X96</f>
        <v>0</v>
      </c>
      <c r="Y96" s="286">
        <f>'1-GBP'!Y96+'2b - USD - conv.'!Y96+'3b - EUR - conv.'!Y96</f>
        <v>0</v>
      </c>
      <c r="Z96" s="286">
        <f>'1-GBP'!Z96+'2b - USD - conv.'!Z96+'3b - EUR - conv.'!Z96</f>
        <v>0</v>
      </c>
      <c r="AA96" s="286">
        <f>'1-GBP'!AA96+'2b - USD - conv.'!AA96+'3b - EUR - conv.'!AA96</f>
        <v>0</v>
      </c>
      <c r="AB96" s="286">
        <f>'1-GBP'!AB96+'2b - USD - conv.'!AB96+'3b - EUR - conv.'!AB96</f>
        <v>0</v>
      </c>
      <c r="AC96" s="286">
        <f>'1-GBP'!AC96+'2b - USD - conv.'!AC96+'3b - EUR - conv.'!AC96</f>
        <v>0</v>
      </c>
      <c r="AD96" s="286">
        <f>'1-GBP'!AD96+'2b - USD - conv.'!AD96+'3b - EUR - conv.'!AD96</f>
        <v>0</v>
      </c>
      <c r="AE96" s="286">
        <f>'1-GBP'!AE96+'2b - USD - conv.'!AE96+'3b - EUR - conv.'!AE96</f>
        <v>0</v>
      </c>
      <c r="AF96" s="286">
        <f>'1-GBP'!AF96+'2b - USD - conv.'!AF96+'3b - EUR - conv.'!AF96</f>
        <v>0</v>
      </c>
      <c r="AG96" s="286">
        <f>'1-GBP'!AG96+'2b - USD - conv.'!AG96+'3b - EUR - conv.'!AG96</f>
        <v>0</v>
      </c>
      <c r="AH96" s="286">
        <f>'1-GBP'!AH96+'2b - USD - conv.'!AH96+'3b - EUR - conv.'!AH96</f>
        <v>0</v>
      </c>
      <c r="AI96" s="286">
        <f>'1-GBP'!AI96+'2b - USD - conv.'!AI96+'3b - EUR - conv.'!AI96</f>
        <v>0</v>
      </c>
      <c r="AJ96" s="286">
        <f>'1-GBP'!AJ96+'2b - USD - conv.'!AJ96+'3b - EUR - conv.'!AJ96</f>
        <v>0</v>
      </c>
      <c r="AK96" s="286">
        <f>'1-GBP'!AK96+'2b - USD - conv.'!AK96+'3b - EUR - conv.'!AK96</f>
        <v>0</v>
      </c>
      <c r="AL96" s="286">
        <f>'1-GBP'!AL96+'2b - USD - conv.'!AL96+'3b - EUR - conv.'!AL96</f>
        <v>0</v>
      </c>
      <c r="AM96" s="286">
        <f>'1-GBP'!AM96+'2b - USD - conv.'!AM96+'3b - EUR - conv.'!AM96</f>
        <v>0</v>
      </c>
      <c r="AN96" s="286">
        <f>'1-GBP'!AN96+'2b - USD - conv.'!AN96+'3b - EUR - conv.'!AN96</f>
        <v>0</v>
      </c>
      <c r="AO96" s="286">
        <f>'1-GBP'!AO96+'2b - USD - conv.'!AO96+'3b - EUR - conv.'!AO96</f>
        <v>0</v>
      </c>
      <c r="AP96" s="286">
        <f>'1-GBP'!AP96+'2b - USD - conv.'!AP96+'3b - EUR - conv.'!AP96</f>
        <v>0</v>
      </c>
    </row>
    <row r="97" spans="1:42" outlineLevel="2">
      <c r="A97" s="211" t="str">
        <f>A56&amp;"."&amp;A88&amp;"."&amp;A57&amp;"."&amp;B97</f>
        <v>1.d.2.9</v>
      </c>
      <c r="B97">
        <v>9</v>
      </c>
      <c r="C97" t="str">
        <f>'1-GBP'!C97</f>
        <v/>
      </c>
      <c r="D97"/>
      <c r="E97"/>
      <c r="F97"/>
      <c r="G97"/>
      <c r="H97"/>
      <c r="I97"/>
      <c r="J97"/>
      <c r="K97"/>
      <c r="L97"/>
      <c r="M97" s="286">
        <f>'1-GBP'!M97+'2b - USD - conv.'!M97+'3b - EUR - conv.'!M97</f>
        <v>0</v>
      </c>
      <c r="N97" s="286">
        <f>'1-GBP'!N97+'2b - USD - conv.'!N97+'3b - EUR - conv.'!N97</f>
        <v>0</v>
      </c>
      <c r="O97" s="286">
        <f>'1-GBP'!O97+'2b - USD - conv.'!O97+'3b - EUR - conv.'!O97</f>
        <v>0</v>
      </c>
      <c r="P97" s="286">
        <f>'1-GBP'!P97+'2b - USD - conv.'!P97+'3b - EUR - conv.'!P97</f>
        <v>0</v>
      </c>
      <c r="Q97" s="286">
        <f>'1-GBP'!Q97+'2b - USD - conv.'!Q97+'3b - EUR - conv.'!Q97</f>
        <v>0</v>
      </c>
      <c r="R97" s="286">
        <f>'1-GBP'!R97+'2b - USD - conv.'!R97+'3b - EUR - conv.'!R97</f>
        <v>0</v>
      </c>
      <c r="S97" s="286">
        <f>'1-GBP'!S97+'2b - USD - conv.'!S97+'3b - EUR - conv.'!S97</f>
        <v>0</v>
      </c>
      <c r="T97" s="286">
        <f>'1-GBP'!T97+'2b - USD - conv.'!T97+'3b - EUR - conv.'!T97</f>
        <v>0</v>
      </c>
      <c r="U97" s="286">
        <f>'1-GBP'!U97+'2b - USD - conv.'!U97+'3b - EUR - conv.'!U97</f>
        <v>0</v>
      </c>
      <c r="V97" s="286">
        <f>'1-GBP'!V97+'2b - USD - conv.'!V97+'3b - EUR - conv.'!V97</f>
        <v>0</v>
      </c>
      <c r="W97" s="286">
        <f>'1-GBP'!W97+'2b - USD - conv.'!W97+'3b - EUR - conv.'!W97</f>
        <v>0</v>
      </c>
      <c r="X97" s="286">
        <f>'1-GBP'!X97+'2b - USD - conv.'!X97+'3b - EUR - conv.'!X97</f>
        <v>0</v>
      </c>
      <c r="Y97" s="286">
        <f>'1-GBP'!Y97+'2b - USD - conv.'!Y97+'3b - EUR - conv.'!Y97</f>
        <v>0</v>
      </c>
      <c r="Z97" s="286">
        <f>'1-GBP'!Z97+'2b - USD - conv.'!Z97+'3b - EUR - conv.'!Z97</f>
        <v>0</v>
      </c>
      <c r="AA97" s="286">
        <f>'1-GBP'!AA97+'2b - USD - conv.'!AA97+'3b - EUR - conv.'!AA97</f>
        <v>0</v>
      </c>
      <c r="AB97" s="286">
        <f>'1-GBP'!AB97+'2b - USD - conv.'!AB97+'3b - EUR - conv.'!AB97</f>
        <v>0</v>
      </c>
      <c r="AC97" s="286">
        <f>'1-GBP'!AC97+'2b - USD - conv.'!AC97+'3b - EUR - conv.'!AC97</f>
        <v>0</v>
      </c>
      <c r="AD97" s="286">
        <f>'1-GBP'!AD97+'2b - USD - conv.'!AD97+'3b - EUR - conv.'!AD97</f>
        <v>0</v>
      </c>
      <c r="AE97" s="286">
        <f>'1-GBP'!AE97+'2b - USD - conv.'!AE97+'3b - EUR - conv.'!AE97</f>
        <v>0</v>
      </c>
      <c r="AF97" s="286">
        <f>'1-GBP'!AF97+'2b - USD - conv.'!AF97+'3b - EUR - conv.'!AF97</f>
        <v>0</v>
      </c>
      <c r="AG97" s="286">
        <f>'1-GBP'!AG97+'2b - USD - conv.'!AG97+'3b - EUR - conv.'!AG97</f>
        <v>0</v>
      </c>
      <c r="AH97" s="286">
        <f>'1-GBP'!AH97+'2b - USD - conv.'!AH97+'3b - EUR - conv.'!AH97</f>
        <v>0</v>
      </c>
      <c r="AI97" s="286">
        <f>'1-GBP'!AI97+'2b - USD - conv.'!AI97+'3b - EUR - conv.'!AI97</f>
        <v>0</v>
      </c>
      <c r="AJ97" s="286">
        <f>'1-GBP'!AJ97+'2b - USD - conv.'!AJ97+'3b - EUR - conv.'!AJ97</f>
        <v>0</v>
      </c>
      <c r="AK97" s="286">
        <f>'1-GBP'!AK97+'2b - USD - conv.'!AK97+'3b - EUR - conv.'!AK97</f>
        <v>0</v>
      </c>
      <c r="AL97" s="286">
        <f>'1-GBP'!AL97+'2b - USD - conv.'!AL97+'3b - EUR - conv.'!AL97</f>
        <v>0</v>
      </c>
      <c r="AM97" s="286">
        <f>'1-GBP'!AM97+'2b - USD - conv.'!AM97+'3b - EUR - conv.'!AM97</f>
        <v>0</v>
      </c>
      <c r="AN97" s="286">
        <f>'1-GBP'!AN97+'2b - USD - conv.'!AN97+'3b - EUR - conv.'!AN97</f>
        <v>0</v>
      </c>
      <c r="AO97" s="286">
        <f>'1-GBP'!AO97+'2b - USD - conv.'!AO97+'3b - EUR - conv.'!AO97</f>
        <v>0</v>
      </c>
      <c r="AP97" s="286">
        <f>'1-GBP'!AP97+'2b - USD - conv.'!AP97+'3b - EUR - conv.'!AP97</f>
        <v>0</v>
      </c>
    </row>
    <row r="98" spans="1:42" outlineLevel="2">
      <c r="A98" s="211" t="str">
        <f>A56&amp;"."&amp;A88&amp;"."&amp;A57&amp;"."&amp;B98</f>
        <v>1.d.2.10</v>
      </c>
      <c r="B98">
        <v>10</v>
      </c>
      <c r="C98" t="str">
        <f>'1-GBP'!C98</f>
        <v/>
      </c>
      <c r="D98"/>
      <c r="E98"/>
      <c r="F98"/>
      <c r="G98"/>
      <c r="H98"/>
      <c r="I98"/>
      <c r="J98"/>
      <c r="K98"/>
      <c r="L98"/>
      <c r="M98" s="286">
        <f>'1-GBP'!M98+'2b - USD - conv.'!M98+'3b - EUR - conv.'!M98</f>
        <v>0</v>
      </c>
      <c r="N98" s="286">
        <f>'1-GBP'!N98+'2b - USD - conv.'!N98+'3b - EUR - conv.'!N98</f>
        <v>0</v>
      </c>
      <c r="O98" s="286">
        <f>'1-GBP'!O98+'2b - USD - conv.'!O98+'3b - EUR - conv.'!O98</f>
        <v>0</v>
      </c>
      <c r="P98" s="286">
        <f>'1-GBP'!P98+'2b - USD - conv.'!P98+'3b - EUR - conv.'!P98</f>
        <v>0</v>
      </c>
      <c r="Q98" s="286">
        <f>'1-GBP'!Q98+'2b - USD - conv.'!Q98+'3b - EUR - conv.'!Q98</f>
        <v>0</v>
      </c>
      <c r="R98" s="286">
        <f>'1-GBP'!R98+'2b - USD - conv.'!R98+'3b - EUR - conv.'!R98</f>
        <v>0</v>
      </c>
      <c r="S98" s="286">
        <f>'1-GBP'!S98+'2b - USD - conv.'!S98+'3b - EUR - conv.'!S98</f>
        <v>0</v>
      </c>
      <c r="T98" s="286">
        <f>'1-GBP'!T98+'2b - USD - conv.'!T98+'3b - EUR - conv.'!T98</f>
        <v>0</v>
      </c>
      <c r="U98" s="286">
        <f>'1-GBP'!U98+'2b - USD - conv.'!U98+'3b - EUR - conv.'!U98</f>
        <v>0</v>
      </c>
      <c r="V98" s="286">
        <f>'1-GBP'!V98+'2b - USD - conv.'!V98+'3b - EUR - conv.'!V98</f>
        <v>0</v>
      </c>
      <c r="W98" s="286">
        <f>'1-GBP'!W98+'2b - USD - conv.'!W98+'3b - EUR - conv.'!W98</f>
        <v>0</v>
      </c>
      <c r="X98" s="286">
        <f>'1-GBP'!X98+'2b - USD - conv.'!X98+'3b - EUR - conv.'!X98</f>
        <v>0</v>
      </c>
      <c r="Y98" s="286">
        <f>'1-GBP'!Y98+'2b - USD - conv.'!Y98+'3b - EUR - conv.'!Y98</f>
        <v>0</v>
      </c>
      <c r="Z98" s="286">
        <f>'1-GBP'!Z98+'2b - USD - conv.'!Z98+'3b - EUR - conv.'!Z98</f>
        <v>0</v>
      </c>
      <c r="AA98" s="286">
        <f>'1-GBP'!AA98+'2b - USD - conv.'!AA98+'3b - EUR - conv.'!AA98</f>
        <v>0</v>
      </c>
      <c r="AB98" s="286">
        <f>'1-GBP'!AB98+'2b - USD - conv.'!AB98+'3b - EUR - conv.'!AB98</f>
        <v>0</v>
      </c>
      <c r="AC98" s="286">
        <f>'1-GBP'!AC98+'2b - USD - conv.'!AC98+'3b - EUR - conv.'!AC98</f>
        <v>0</v>
      </c>
      <c r="AD98" s="286">
        <f>'1-GBP'!AD98+'2b - USD - conv.'!AD98+'3b - EUR - conv.'!AD98</f>
        <v>0</v>
      </c>
      <c r="AE98" s="286">
        <f>'1-GBP'!AE98+'2b - USD - conv.'!AE98+'3b - EUR - conv.'!AE98</f>
        <v>0</v>
      </c>
      <c r="AF98" s="286">
        <f>'1-GBP'!AF98+'2b - USD - conv.'!AF98+'3b - EUR - conv.'!AF98</f>
        <v>0</v>
      </c>
      <c r="AG98" s="286">
        <f>'1-GBP'!AG98+'2b - USD - conv.'!AG98+'3b - EUR - conv.'!AG98</f>
        <v>0</v>
      </c>
      <c r="AH98" s="286">
        <f>'1-GBP'!AH98+'2b - USD - conv.'!AH98+'3b - EUR - conv.'!AH98</f>
        <v>0</v>
      </c>
      <c r="AI98" s="286">
        <f>'1-GBP'!AI98+'2b - USD - conv.'!AI98+'3b - EUR - conv.'!AI98</f>
        <v>0</v>
      </c>
      <c r="AJ98" s="286">
        <f>'1-GBP'!AJ98+'2b - USD - conv.'!AJ98+'3b - EUR - conv.'!AJ98</f>
        <v>0</v>
      </c>
      <c r="AK98" s="286">
        <f>'1-GBP'!AK98+'2b - USD - conv.'!AK98+'3b - EUR - conv.'!AK98</f>
        <v>0</v>
      </c>
      <c r="AL98" s="286">
        <f>'1-GBP'!AL98+'2b - USD - conv.'!AL98+'3b - EUR - conv.'!AL98</f>
        <v>0</v>
      </c>
      <c r="AM98" s="286">
        <f>'1-GBP'!AM98+'2b - USD - conv.'!AM98+'3b - EUR - conv.'!AM98</f>
        <v>0</v>
      </c>
      <c r="AN98" s="286">
        <f>'1-GBP'!AN98+'2b - USD - conv.'!AN98+'3b - EUR - conv.'!AN98</f>
        <v>0</v>
      </c>
      <c r="AO98" s="286">
        <f>'1-GBP'!AO98+'2b - USD - conv.'!AO98+'3b - EUR - conv.'!AO98</f>
        <v>0</v>
      </c>
      <c r="AP98" s="286">
        <f>'1-GBP'!AP98+'2b - USD - conv.'!AP98+'3b - EUR - conv.'!AP98</f>
        <v>0</v>
      </c>
    </row>
    <row r="99" spans="1:42" outlineLevel="2">
      <c r="A99" s="211" t="str">
        <f>A56&amp;"."&amp;A88&amp;"."&amp;A57&amp;"."&amp;B99</f>
        <v>1.d.2.11</v>
      </c>
      <c r="B99">
        <v>11</v>
      </c>
      <c r="C99" t="str">
        <f>'1-GBP'!C99</f>
        <v/>
      </c>
      <c r="D99"/>
      <c r="E99"/>
      <c r="F99"/>
      <c r="G99"/>
      <c r="H99"/>
      <c r="I99"/>
      <c r="J99"/>
      <c r="K99"/>
      <c r="L99"/>
      <c r="M99" s="286">
        <f>'1-GBP'!M99+'2b - USD - conv.'!M99+'3b - EUR - conv.'!M99</f>
        <v>0</v>
      </c>
      <c r="N99" s="286">
        <f>'1-GBP'!N99+'2b - USD - conv.'!N99+'3b - EUR - conv.'!N99</f>
        <v>0</v>
      </c>
      <c r="O99" s="286">
        <f>'1-GBP'!O99+'2b - USD - conv.'!O99+'3b - EUR - conv.'!O99</f>
        <v>0</v>
      </c>
      <c r="P99" s="286">
        <f>'1-GBP'!P99+'2b - USD - conv.'!P99+'3b - EUR - conv.'!P99</f>
        <v>0</v>
      </c>
      <c r="Q99" s="286">
        <f>'1-GBP'!Q99+'2b - USD - conv.'!Q99+'3b - EUR - conv.'!Q99</f>
        <v>0</v>
      </c>
      <c r="R99" s="286">
        <f>'1-GBP'!R99+'2b - USD - conv.'!R99+'3b - EUR - conv.'!R99</f>
        <v>0</v>
      </c>
      <c r="S99" s="286">
        <f>'1-GBP'!S99+'2b - USD - conv.'!S99+'3b - EUR - conv.'!S99</f>
        <v>0</v>
      </c>
      <c r="T99" s="286">
        <f>'1-GBP'!T99+'2b - USD - conv.'!T99+'3b - EUR - conv.'!T99</f>
        <v>0</v>
      </c>
      <c r="U99" s="286">
        <f>'1-GBP'!U99+'2b - USD - conv.'!U99+'3b - EUR - conv.'!U99</f>
        <v>0</v>
      </c>
      <c r="V99" s="286">
        <f>'1-GBP'!V99+'2b - USD - conv.'!V99+'3b - EUR - conv.'!V99</f>
        <v>0</v>
      </c>
      <c r="W99" s="286">
        <f>'1-GBP'!W99+'2b - USD - conv.'!W99+'3b - EUR - conv.'!W99</f>
        <v>0</v>
      </c>
      <c r="X99" s="286">
        <f>'1-GBP'!X99+'2b - USD - conv.'!X99+'3b - EUR - conv.'!X99</f>
        <v>0</v>
      </c>
      <c r="Y99" s="286">
        <f>'1-GBP'!Y99+'2b - USD - conv.'!Y99+'3b - EUR - conv.'!Y99</f>
        <v>0</v>
      </c>
      <c r="Z99" s="286">
        <f>'1-GBP'!Z99+'2b - USD - conv.'!Z99+'3b - EUR - conv.'!Z99</f>
        <v>0</v>
      </c>
      <c r="AA99" s="286">
        <f>'1-GBP'!AA99+'2b - USD - conv.'!AA99+'3b - EUR - conv.'!AA99</f>
        <v>0</v>
      </c>
      <c r="AB99" s="286">
        <f>'1-GBP'!AB99+'2b - USD - conv.'!AB99+'3b - EUR - conv.'!AB99</f>
        <v>0</v>
      </c>
      <c r="AC99" s="286">
        <f>'1-GBP'!AC99+'2b - USD - conv.'!AC99+'3b - EUR - conv.'!AC99</f>
        <v>0</v>
      </c>
      <c r="AD99" s="286">
        <f>'1-GBP'!AD99+'2b - USD - conv.'!AD99+'3b - EUR - conv.'!AD99</f>
        <v>0</v>
      </c>
      <c r="AE99" s="286">
        <f>'1-GBP'!AE99+'2b - USD - conv.'!AE99+'3b - EUR - conv.'!AE99</f>
        <v>0</v>
      </c>
      <c r="AF99" s="286">
        <f>'1-GBP'!AF99+'2b - USD - conv.'!AF99+'3b - EUR - conv.'!AF99</f>
        <v>0</v>
      </c>
      <c r="AG99" s="286">
        <f>'1-GBP'!AG99+'2b - USD - conv.'!AG99+'3b - EUR - conv.'!AG99</f>
        <v>0</v>
      </c>
      <c r="AH99" s="286">
        <f>'1-GBP'!AH99+'2b - USD - conv.'!AH99+'3b - EUR - conv.'!AH99</f>
        <v>0</v>
      </c>
      <c r="AI99" s="286">
        <f>'1-GBP'!AI99+'2b - USD - conv.'!AI99+'3b - EUR - conv.'!AI99</f>
        <v>0</v>
      </c>
      <c r="AJ99" s="286">
        <f>'1-GBP'!AJ99+'2b - USD - conv.'!AJ99+'3b - EUR - conv.'!AJ99</f>
        <v>0</v>
      </c>
      <c r="AK99" s="286">
        <f>'1-GBP'!AK99+'2b - USD - conv.'!AK99+'3b - EUR - conv.'!AK99</f>
        <v>0</v>
      </c>
      <c r="AL99" s="286">
        <f>'1-GBP'!AL99+'2b - USD - conv.'!AL99+'3b - EUR - conv.'!AL99</f>
        <v>0</v>
      </c>
      <c r="AM99" s="286">
        <f>'1-GBP'!AM99+'2b - USD - conv.'!AM99+'3b - EUR - conv.'!AM99</f>
        <v>0</v>
      </c>
      <c r="AN99" s="286">
        <f>'1-GBP'!AN99+'2b - USD - conv.'!AN99+'3b - EUR - conv.'!AN99</f>
        <v>0</v>
      </c>
      <c r="AO99" s="286">
        <f>'1-GBP'!AO99+'2b - USD - conv.'!AO99+'3b - EUR - conv.'!AO99</f>
        <v>0</v>
      </c>
      <c r="AP99" s="286">
        <f>'1-GBP'!AP99+'2b - USD - conv.'!AP99+'3b - EUR - conv.'!AP99</f>
        <v>0</v>
      </c>
    </row>
    <row r="100" spans="1:42" outlineLevel="2">
      <c r="A100" s="211" t="str">
        <f>A56&amp;"."&amp;A88&amp;"."&amp;A57&amp;"."&amp;B100</f>
        <v>1.d.2.12</v>
      </c>
      <c r="B100">
        <v>12</v>
      </c>
      <c r="C100" t="str">
        <f>'1-GBP'!C100</f>
        <v/>
      </c>
      <c r="D100"/>
      <c r="E100"/>
      <c r="F100"/>
      <c r="G100"/>
      <c r="H100"/>
      <c r="I100"/>
      <c r="J100"/>
      <c r="K100"/>
      <c r="L100"/>
      <c r="M100" s="286">
        <f>'1-GBP'!M100+'2b - USD - conv.'!M100+'3b - EUR - conv.'!M100</f>
        <v>0</v>
      </c>
      <c r="N100" s="286">
        <f>'1-GBP'!N100+'2b - USD - conv.'!N100+'3b - EUR - conv.'!N100</f>
        <v>0</v>
      </c>
      <c r="O100" s="286">
        <f>'1-GBP'!O100+'2b - USD - conv.'!O100+'3b - EUR - conv.'!O100</f>
        <v>0</v>
      </c>
      <c r="P100" s="286">
        <f>'1-GBP'!P100+'2b - USD - conv.'!P100+'3b - EUR - conv.'!P100</f>
        <v>0</v>
      </c>
      <c r="Q100" s="286">
        <f>'1-GBP'!Q100+'2b - USD - conv.'!Q100+'3b - EUR - conv.'!Q100</f>
        <v>0</v>
      </c>
      <c r="R100" s="286">
        <f>'1-GBP'!R100+'2b - USD - conv.'!R100+'3b - EUR - conv.'!R100</f>
        <v>0</v>
      </c>
      <c r="S100" s="286">
        <f>'1-GBP'!S100+'2b - USD - conv.'!S100+'3b - EUR - conv.'!S100</f>
        <v>0</v>
      </c>
      <c r="T100" s="286">
        <f>'1-GBP'!T100+'2b - USD - conv.'!T100+'3b - EUR - conv.'!T100</f>
        <v>0</v>
      </c>
      <c r="U100" s="286">
        <f>'1-GBP'!U100+'2b - USD - conv.'!U100+'3b - EUR - conv.'!U100</f>
        <v>0</v>
      </c>
      <c r="V100" s="286">
        <f>'1-GBP'!V100+'2b - USD - conv.'!V100+'3b - EUR - conv.'!V100</f>
        <v>0</v>
      </c>
      <c r="W100" s="286">
        <f>'1-GBP'!W100+'2b - USD - conv.'!W100+'3b - EUR - conv.'!W100</f>
        <v>0</v>
      </c>
      <c r="X100" s="286">
        <f>'1-GBP'!X100+'2b - USD - conv.'!X100+'3b - EUR - conv.'!X100</f>
        <v>0</v>
      </c>
      <c r="Y100" s="286">
        <f>'1-GBP'!Y100+'2b - USD - conv.'!Y100+'3b - EUR - conv.'!Y100</f>
        <v>0</v>
      </c>
      <c r="Z100" s="286">
        <f>'1-GBP'!Z100+'2b - USD - conv.'!Z100+'3b - EUR - conv.'!Z100</f>
        <v>0</v>
      </c>
      <c r="AA100" s="286">
        <f>'1-GBP'!AA100+'2b - USD - conv.'!AA100+'3b - EUR - conv.'!AA100</f>
        <v>0</v>
      </c>
      <c r="AB100" s="286">
        <f>'1-GBP'!AB100+'2b - USD - conv.'!AB100+'3b - EUR - conv.'!AB100</f>
        <v>0</v>
      </c>
      <c r="AC100" s="286">
        <f>'1-GBP'!AC100+'2b - USD - conv.'!AC100+'3b - EUR - conv.'!AC100</f>
        <v>0</v>
      </c>
      <c r="AD100" s="286">
        <f>'1-GBP'!AD100+'2b - USD - conv.'!AD100+'3b - EUR - conv.'!AD100</f>
        <v>0</v>
      </c>
      <c r="AE100" s="286">
        <f>'1-GBP'!AE100+'2b - USD - conv.'!AE100+'3b - EUR - conv.'!AE100</f>
        <v>0</v>
      </c>
      <c r="AF100" s="286">
        <f>'1-GBP'!AF100+'2b - USD - conv.'!AF100+'3b - EUR - conv.'!AF100</f>
        <v>0</v>
      </c>
      <c r="AG100" s="286">
        <f>'1-GBP'!AG100+'2b - USD - conv.'!AG100+'3b - EUR - conv.'!AG100</f>
        <v>0</v>
      </c>
      <c r="AH100" s="286">
        <f>'1-GBP'!AH100+'2b - USD - conv.'!AH100+'3b - EUR - conv.'!AH100</f>
        <v>0</v>
      </c>
      <c r="AI100" s="286">
        <f>'1-GBP'!AI100+'2b - USD - conv.'!AI100+'3b - EUR - conv.'!AI100</f>
        <v>0</v>
      </c>
      <c r="AJ100" s="286">
        <f>'1-GBP'!AJ100+'2b - USD - conv.'!AJ100+'3b - EUR - conv.'!AJ100</f>
        <v>0</v>
      </c>
      <c r="AK100" s="286">
        <f>'1-GBP'!AK100+'2b - USD - conv.'!AK100+'3b - EUR - conv.'!AK100</f>
        <v>0</v>
      </c>
      <c r="AL100" s="286">
        <f>'1-GBP'!AL100+'2b - USD - conv.'!AL100+'3b - EUR - conv.'!AL100</f>
        <v>0</v>
      </c>
      <c r="AM100" s="286">
        <f>'1-GBP'!AM100+'2b - USD - conv.'!AM100+'3b - EUR - conv.'!AM100</f>
        <v>0</v>
      </c>
      <c r="AN100" s="286">
        <f>'1-GBP'!AN100+'2b - USD - conv.'!AN100+'3b - EUR - conv.'!AN100</f>
        <v>0</v>
      </c>
      <c r="AO100" s="286">
        <f>'1-GBP'!AO100+'2b - USD - conv.'!AO100+'3b - EUR - conv.'!AO100</f>
        <v>0</v>
      </c>
      <c r="AP100" s="286">
        <f>'1-GBP'!AP100+'2b - USD - conv.'!AP100+'3b - EUR - conv.'!AP100</f>
        <v>0</v>
      </c>
    </row>
    <row r="101" spans="1:42" outlineLevel="1">
      <c r="A101" s="212"/>
      <c r="B101" s="201">
        <f>B100-COUNTIFS(C89:C100,"")</f>
        <v>0</v>
      </c>
      <c r="C101" s="201" t="s">
        <v>285</v>
      </c>
      <c r="D101" s="201"/>
      <c r="E101" s="201"/>
      <c r="F101" s="201"/>
      <c r="G101" s="201"/>
      <c r="H101" s="201"/>
      <c r="I101" s="201"/>
      <c r="J101" s="201"/>
      <c r="K101" s="201"/>
      <c r="L101" s="201"/>
      <c r="M101" s="280">
        <f>SUM(M89:M100)</f>
        <v>0</v>
      </c>
      <c r="N101" s="280">
        <f>SUM(N89:N100)</f>
        <v>0</v>
      </c>
      <c r="O101" s="280">
        <f t="shared" ref="O101:AP101" si="9">SUM(O89:O100)</f>
        <v>0</v>
      </c>
      <c r="P101" s="280">
        <f t="shared" si="9"/>
        <v>0</v>
      </c>
      <c r="Q101" s="280">
        <f t="shared" si="9"/>
        <v>0</v>
      </c>
      <c r="R101" s="280">
        <f t="shared" si="9"/>
        <v>0</v>
      </c>
      <c r="S101" s="280">
        <f t="shared" si="9"/>
        <v>0</v>
      </c>
      <c r="T101" s="280">
        <f t="shared" si="9"/>
        <v>0</v>
      </c>
      <c r="U101" s="280">
        <f t="shared" si="9"/>
        <v>0</v>
      </c>
      <c r="V101" s="280">
        <f t="shared" si="9"/>
        <v>0</v>
      </c>
      <c r="W101" s="280">
        <f t="shared" si="9"/>
        <v>0</v>
      </c>
      <c r="X101" s="280">
        <f t="shared" si="9"/>
        <v>0</v>
      </c>
      <c r="Y101" s="280">
        <f t="shared" si="9"/>
        <v>0</v>
      </c>
      <c r="Z101" s="280">
        <f t="shared" si="9"/>
        <v>0</v>
      </c>
      <c r="AA101" s="280">
        <f t="shared" si="9"/>
        <v>0</v>
      </c>
      <c r="AB101" s="280">
        <f t="shared" si="9"/>
        <v>0</v>
      </c>
      <c r="AC101" s="280">
        <f t="shared" si="9"/>
        <v>0</v>
      </c>
      <c r="AD101" s="280">
        <f t="shared" si="9"/>
        <v>0</v>
      </c>
      <c r="AE101" s="280">
        <f t="shared" si="9"/>
        <v>0</v>
      </c>
      <c r="AF101" s="280">
        <f t="shared" si="9"/>
        <v>0</v>
      </c>
      <c r="AG101" s="280">
        <f t="shared" si="9"/>
        <v>0</v>
      </c>
      <c r="AH101" s="280">
        <f t="shared" si="9"/>
        <v>0</v>
      </c>
      <c r="AI101" s="280">
        <f t="shared" si="9"/>
        <v>0</v>
      </c>
      <c r="AJ101" s="280">
        <f t="shared" si="9"/>
        <v>0</v>
      </c>
      <c r="AK101" s="280">
        <f t="shared" si="9"/>
        <v>0</v>
      </c>
      <c r="AL101" s="280">
        <f t="shared" si="9"/>
        <v>0</v>
      </c>
      <c r="AM101" s="280">
        <f t="shared" si="9"/>
        <v>0</v>
      </c>
      <c r="AN101" s="280">
        <f t="shared" si="9"/>
        <v>0</v>
      </c>
      <c r="AO101" s="280">
        <f t="shared" si="9"/>
        <v>0</v>
      </c>
      <c r="AP101" s="280">
        <f t="shared" si="9"/>
        <v>0</v>
      </c>
    </row>
    <row r="102" spans="1:42" ht="16.149999999999999" outlineLevel="1" thickBot="1">
      <c r="A102" s="213"/>
      <c r="B102" s="202"/>
      <c r="C102" s="202"/>
      <c r="D102" s="202"/>
      <c r="E102" s="202"/>
      <c r="F102" s="202"/>
      <c r="G102" s="202"/>
      <c r="H102" s="202"/>
      <c r="I102" s="202"/>
      <c r="J102" s="202"/>
      <c r="K102" s="202"/>
      <c r="L102" s="202"/>
      <c r="M102" s="313"/>
      <c r="N102" s="313"/>
      <c r="O102" s="313"/>
      <c r="P102" s="313"/>
      <c r="Q102" s="313"/>
      <c r="R102" s="313"/>
      <c r="S102" s="313"/>
      <c r="T102" s="313"/>
      <c r="U102" s="313"/>
      <c r="V102" s="313"/>
      <c r="W102" s="313"/>
      <c r="X102" s="313"/>
      <c r="Y102" s="313"/>
      <c r="Z102" s="313"/>
      <c r="AA102" s="313"/>
      <c r="AB102" s="313"/>
      <c r="AC102" s="313"/>
      <c r="AD102" s="313"/>
      <c r="AE102" s="313"/>
      <c r="AF102" s="313"/>
      <c r="AG102" s="313"/>
      <c r="AH102" s="313"/>
      <c r="AI102" s="313"/>
      <c r="AJ102" s="313"/>
      <c r="AK102" s="313"/>
      <c r="AL102" s="313"/>
      <c r="AM102" s="313"/>
      <c r="AN102" s="313"/>
      <c r="AO102" s="313"/>
      <c r="AP102" s="313"/>
    </row>
    <row r="103" spans="1:42" ht="16.149999999999999" outlineLevel="1" thickBot="1">
      <c r="A103" s="214" t="s">
        <v>288</v>
      </c>
      <c r="B103" s="203">
        <f>B101+B86+B71</f>
        <v>8</v>
      </c>
      <c r="C103" s="203" t="s">
        <v>289</v>
      </c>
      <c r="D103" s="203"/>
      <c r="E103" s="203"/>
      <c r="F103" s="203"/>
      <c r="G103" s="203" t="str">
        <f>+"Total "&amp;$B56&amp;" "&amp;$B57</f>
        <v>Total Phase 1 Teesside Offshore Transportation System</v>
      </c>
      <c r="H103" s="203"/>
      <c r="I103" s="203"/>
      <c r="J103" s="203"/>
      <c r="K103" s="203"/>
      <c r="L103" s="203"/>
      <c r="M103" s="284">
        <f t="shared" ref="M103:AP103" si="10">SUM(M71,M86,M101)</f>
        <v>0</v>
      </c>
      <c r="N103" s="284">
        <f t="shared" si="10"/>
        <v>0</v>
      </c>
      <c r="O103" s="284">
        <f t="shared" si="10"/>
        <v>0</v>
      </c>
      <c r="P103" s="284">
        <f t="shared" si="10"/>
        <v>0</v>
      </c>
      <c r="Q103" s="284">
        <f t="shared" si="10"/>
        <v>0</v>
      </c>
      <c r="R103" s="284">
        <f t="shared" si="10"/>
        <v>0</v>
      </c>
      <c r="S103" s="284">
        <f t="shared" si="10"/>
        <v>0</v>
      </c>
      <c r="T103" s="284">
        <f t="shared" si="10"/>
        <v>0</v>
      </c>
      <c r="U103" s="284">
        <f t="shared" si="10"/>
        <v>0</v>
      </c>
      <c r="V103" s="284">
        <f t="shared" si="10"/>
        <v>0</v>
      </c>
      <c r="W103" s="284">
        <f t="shared" si="10"/>
        <v>0</v>
      </c>
      <c r="X103" s="284">
        <f t="shared" si="10"/>
        <v>0</v>
      </c>
      <c r="Y103" s="284">
        <f t="shared" si="10"/>
        <v>0</v>
      </c>
      <c r="Z103" s="284">
        <f t="shared" si="10"/>
        <v>0</v>
      </c>
      <c r="AA103" s="284">
        <f t="shared" si="10"/>
        <v>0</v>
      </c>
      <c r="AB103" s="284">
        <f t="shared" si="10"/>
        <v>0</v>
      </c>
      <c r="AC103" s="284">
        <f t="shared" si="10"/>
        <v>0</v>
      </c>
      <c r="AD103" s="284">
        <f t="shared" si="10"/>
        <v>0</v>
      </c>
      <c r="AE103" s="284">
        <f t="shared" si="10"/>
        <v>0</v>
      </c>
      <c r="AF103" s="284">
        <f t="shared" si="10"/>
        <v>0</v>
      </c>
      <c r="AG103" s="284">
        <f t="shared" si="10"/>
        <v>0</v>
      </c>
      <c r="AH103" s="284">
        <f t="shared" si="10"/>
        <v>0</v>
      </c>
      <c r="AI103" s="284">
        <f t="shared" si="10"/>
        <v>0</v>
      </c>
      <c r="AJ103" s="284">
        <f t="shared" si="10"/>
        <v>0</v>
      </c>
      <c r="AK103" s="284">
        <f t="shared" si="10"/>
        <v>0</v>
      </c>
      <c r="AL103" s="284">
        <f t="shared" si="10"/>
        <v>0</v>
      </c>
      <c r="AM103" s="284">
        <f t="shared" si="10"/>
        <v>0</v>
      </c>
      <c r="AN103" s="284">
        <f t="shared" si="10"/>
        <v>0</v>
      </c>
      <c r="AO103" s="284">
        <f t="shared" si="10"/>
        <v>0</v>
      </c>
      <c r="AP103" s="284">
        <f t="shared" si="10"/>
        <v>0</v>
      </c>
    </row>
    <row r="104" spans="1:42" collapsed="1">
      <c r="A104" s="211"/>
      <c r="B104"/>
      <c r="C104"/>
      <c r="D104"/>
      <c r="E104"/>
      <c r="F104"/>
      <c r="G104"/>
      <c r="H104"/>
      <c r="I104"/>
      <c r="J104"/>
      <c r="K104"/>
      <c r="L104"/>
      <c r="M104" s="314"/>
      <c r="N104" s="314"/>
      <c r="O104" s="314"/>
      <c r="P104" s="314"/>
      <c r="Q104" s="314"/>
      <c r="R104" s="314"/>
      <c r="S104" s="314"/>
      <c r="T104" s="314"/>
      <c r="U104" s="314"/>
      <c r="V104" s="314"/>
      <c r="W104" s="314"/>
      <c r="X104" s="314"/>
      <c r="Y104" s="314"/>
      <c r="Z104" s="314"/>
      <c r="AA104" s="314"/>
      <c r="AB104" s="314"/>
      <c r="AC104" s="314"/>
      <c r="AD104" s="314"/>
      <c r="AE104" s="314"/>
      <c r="AF104" s="314"/>
      <c r="AG104" s="314"/>
      <c r="AH104" s="314"/>
      <c r="AI104" s="314"/>
      <c r="AJ104" s="314"/>
      <c r="AK104" s="314"/>
      <c r="AL104" s="314"/>
      <c r="AM104" s="314"/>
      <c r="AN104" s="314"/>
      <c r="AO104" s="314"/>
      <c r="AP104" s="314"/>
    </row>
    <row r="105" spans="1:42">
      <c r="A105" s="209" t="str">
        <f>_xlfn.TEXTBEFORE(J105,".")</f>
        <v>1</v>
      </c>
      <c r="B105" s="196" t="str">
        <f>_xlfn.XLOOKUP(A105,Select!$B$4:$B$65,Select!$C$4:$C$65)</f>
        <v>Phase 1</v>
      </c>
      <c r="C105" s="197"/>
      <c r="D105" s="197">
        <f>B120+B135+B150</f>
        <v>8</v>
      </c>
      <c r="E105" s="197" t="s">
        <v>281</v>
      </c>
      <c r="F105" s="197"/>
      <c r="G105" s="197"/>
      <c r="H105" s="197"/>
      <c r="I105" s="197" t="s">
        <v>282</v>
      </c>
      <c r="J105" s="197" t="str">
        <f>Select!$M$6</f>
        <v>1.3</v>
      </c>
      <c r="K105" s="197"/>
      <c r="L105" s="197"/>
      <c r="M105" s="318"/>
      <c r="N105" s="319"/>
      <c r="O105" s="319"/>
      <c r="P105" s="319"/>
      <c r="Q105" s="319"/>
      <c r="R105" s="319"/>
      <c r="S105" s="319"/>
      <c r="T105" s="319"/>
      <c r="U105" s="319"/>
      <c r="V105" s="319"/>
      <c r="W105" s="319"/>
      <c r="X105" s="319"/>
      <c r="Y105" s="319"/>
      <c r="Z105" s="319"/>
      <c r="AA105" s="319"/>
      <c r="AB105" s="319"/>
      <c r="AC105" s="319"/>
      <c r="AD105" s="319"/>
      <c r="AE105" s="319"/>
      <c r="AF105" s="319"/>
      <c r="AG105" s="319"/>
      <c r="AH105" s="319"/>
      <c r="AI105" s="319"/>
      <c r="AJ105" s="319"/>
      <c r="AK105" s="319"/>
      <c r="AL105" s="319"/>
      <c r="AM105" s="319"/>
      <c r="AN105" s="319"/>
      <c r="AO105" s="319"/>
      <c r="AP105" s="319"/>
    </row>
    <row r="106" spans="1:42" outlineLevel="1">
      <c r="A106" s="210" t="str">
        <f>_xlfn.TEXTAFTER(J105,".")</f>
        <v>3</v>
      </c>
      <c r="B106" s="199" t="str">
        <f>_xlfn.XLOOKUP($J105,Select!$K$4:$K$65,Select!$F$4:$F$65)</f>
        <v>Offshore Storage System (Endurance)</v>
      </c>
      <c r="C106" s="199"/>
      <c r="D106" s="199"/>
      <c r="E106" s="199"/>
      <c r="F106" s="199"/>
      <c r="G106" s="199"/>
      <c r="H106" s="199"/>
      <c r="I106" s="199"/>
      <c r="J106" s="199"/>
      <c r="K106" s="199"/>
      <c r="L106" s="199"/>
      <c r="M106" s="320"/>
      <c r="N106" s="320"/>
      <c r="O106" s="320"/>
      <c r="P106" s="320"/>
      <c r="Q106" s="320"/>
      <c r="R106" s="320"/>
      <c r="S106" s="320"/>
      <c r="T106" s="320"/>
      <c r="U106" s="320"/>
      <c r="V106" s="320"/>
      <c r="W106" s="320"/>
      <c r="X106" s="320"/>
      <c r="Y106" s="320"/>
      <c r="Z106" s="320"/>
      <c r="AA106" s="320"/>
      <c r="AB106" s="320"/>
      <c r="AC106" s="320"/>
      <c r="AD106" s="320"/>
      <c r="AE106" s="320"/>
      <c r="AF106" s="320"/>
      <c r="AG106" s="320"/>
      <c r="AH106" s="320"/>
      <c r="AI106" s="320"/>
      <c r="AJ106" s="320"/>
      <c r="AK106" s="320"/>
      <c r="AL106" s="320"/>
      <c r="AM106" s="320"/>
      <c r="AN106" s="320"/>
      <c r="AO106" s="320"/>
      <c r="AP106" s="320"/>
    </row>
    <row r="107" spans="1:42" outlineLevel="1">
      <c r="A107" s="220" t="s">
        <v>150</v>
      </c>
      <c r="B107" s="220" t="s">
        <v>283</v>
      </c>
      <c r="C107" s="220" t="s">
        <v>284</v>
      </c>
      <c r="D107" s="220"/>
      <c r="E107" s="220"/>
      <c r="F107" s="220"/>
      <c r="G107" s="220"/>
      <c r="H107" s="220"/>
      <c r="I107" s="220"/>
      <c r="J107" s="220"/>
      <c r="K107" s="220"/>
      <c r="L107" s="220"/>
      <c r="M107" s="315"/>
      <c r="N107" s="315"/>
      <c r="O107" s="315"/>
      <c r="P107" s="315"/>
      <c r="Q107" s="315"/>
      <c r="R107" s="315"/>
      <c r="S107" s="315"/>
      <c r="T107" s="315"/>
      <c r="U107" s="315"/>
      <c r="V107" s="315"/>
      <c r="W107" s="315"/>
      <c r="X107" s="315"/>
      <c r="Y107" s="315"/>
      <c r="Z107" s="315"/>
      <c r="AA107" s="315"/>
      <c r="AB107" s="315"/>
      <c r="AC107" s="315"/>
      <c r="AD107" s="315"/>
      <c r="AE107" s="315"/>
      <c r="AF107" s="315"/>
      <c r="AG107" s="315"/>
      <c r="AH107" s="315"/>
      <c r="AI107" s="315"/>
      <c r="AJ107" s="315"/>
      <c r="AK107" s="315"/>
      <c r="AL107" s="315"/>
      <c r="AM107" s="315"/>
      <c r="AN107" s="315"/>
      <c r="AO107" s="315"/>
      <c r="AP107" s="315"/>
    </row>
    <row r="108" spans="1:42" outlineLevel="2">
      <c r="A108" s="211" t="str">
        <f>A105&amp;"."&amp;A107&amp;"."&amp;A106&amp;"."&amp;B108</f>
        <v>1.c.3.1</v>
      </c>
      <c r="B108">
        <v>1</v>
      </c>
      <c r="C108" t="str">
        <f>'1-GBP'!C108</f>
        <v>EM01</v>
      </c>
      <c r="D108"/>
      <c r="E108"/>
      <c r="F108"/>
      <c r="G108"/>
      <c r="H108"/>
      <c r="I108"/>
      <c r="J108"/>
      <c r="K108"/>
      <c r="L108"/>
      <c r="M108" s="286">
        <f>'1-GBP'!M108+'2b - USD - conv.'!M108+'3b - EUR - conv.'!M108</f>
        <v>0</v>
      </c>
      <c r="N108" s="286">
        <f>'1-GBP'!N108+'2b - USD - conv.'!N108+'3b - EUR - conv.'!N108</f>
        <v>0</v>
      </c>
      <c r="O108" s="286">
        <f>'1-GBP'!O108+'2b - USD - conv.'!O108+'3b - EUR - conv.'!O108</f>
        <v>0</v>
      </c>
      <c r="P108" s="286">
        <f>'1-GBP'!P108+'2b - USD - conv.'!P108+'3b - EUR - conv.'!P108</f>
        <v>0</v>
      </c>
      <c r="Q108" s="286">
        <f>'1-GBP'!Q108+'2b - USD - conv.'!Q108+'3b - EUR - conv.'!Q108</f>
        <v>0</v>
      </c>
      <c r="R108" s="286">
        <f>'1-GBP'!R108+'2b - USD - conv.'!R108+'3b - EUR - conv.'!R108</f>
        <v>0</v>
      </c>
      <c r="S108" s="286">
        <f>'1-GBP'!S108+'2b - USD - conv.'!S108+'3b - EUR - conv.'!S108</f>
        <v>0</v>
      </c>
      <c r="T108" s="286">
        <f>'1-GBP'!T108+'2b - USD - conv.'!T108+'3b - EUR - conv.'!T108</f>
        <v>0</v>
      </c>
      <c r="U108" s="286">
        <f>'1-GBP'!U108+'2b - USD - conv.'!U108+'3b - EUR - conv.'!U108</f>
        <v>0</v>
      </c>
      <c r="V108" s="286">
        <f>'1-GBP'!V108+'2b - USD - conv.'!V108+'3b - EUR - conv.'!V108</f>
        <v>0</v>
      </c>
      <c r="W108" s="286">
        <f>'1-GBP'!W108+'2b - USD - conv.'!W108+'3b - EUR - conv.'!W108</f>
        <v>0</v>
      </c>
      <c r="X108" s="286">
        <f>'1-GBP'!X108+'2b - USD - conv.'!X108+'3b - EUR - conv.'!X108</f>
        <v>0</v>
      </c>
      <c r="Y108" s="286">
        <f>'1-GBP'!Y108+'2b - USD - conv.'!Y108+'3b - EUR - conv.'!Y108</f>
        <v>0</v>
      </c>
      <c r="Z108" s="286">
        <f>'1-GBP'!Z108+'2b - USD - conv.'!Z108+'3b - EUR - conv.'!Z108</f>
        <v>0</v>
      </c>
      <c r="AA108" s="286">
        <f>'1-GBP'!AA108+'2b - USD - conv.'!AA108+'3b - EUR - conv.'!AA108</f>
        <v>0</v>
      </c>
      <c r="AB108" s="286">
        <f>'1-GBP'!AB108+'2b - USD - conv.'!AB108+'3b - EUR - conv.'!AB108</f>
        <v>0</v>
      </c>
      <c r="AC108" s="286">
        <f>'1-GBP'!AC108+'2b - USD - conv.'!AC108+'3b - EUR - conv.'!AC108</f>
        <v>0</v>
      </c>
      <c r="AD108" s="286">
        <f>'1-GBP'!AD108+'2b - USD - conv.'!AD108+'3b - EUR - conv.'!AD108</f>
        <v>0</v>
      </c>
      <c r="AE108" s="286">
        <f>'1-GBP'!AE108+'2b - USD - conv.'!AE108+'3b - EUR - conv.'!AE108</f>
        <v>0</v>
      </c>
      <c r="AF108" s="286">
        <f>'1-GBP'!AF108+'2b - USD - conv.'!AF108+'3b - EUR - conv.'!AF108</f>
        <v>0</v>
      </c>
      <c r="AG108" s="286">
        <f>'1-GBP'!AG108+'2b - USD - conv.'!AG108+'3b - EUR - conv.'!AG108</f>
        <v>0</v>
      </c>
      <c r="AH108" s="286">
        <f>'1-GBP'!AH108+'2b - USD - conv.'!AH108+'3b - EUR - conv.'!AH108</f>
        <v>0</v>
      </c>
      <c r="AI108" s="286">
        <f>'1-GBP'!AI108+'2b - USD - conv.'!AI108+'3b - EUR - conv.'!AI108</f>
        <v>0</v>
      </c>
      <c r="AJ108" s="286">
        <f>'1-GBP'!AJ108+'2b - USD - conv.'!AJ108+'3b - EUR - conv.'!AJ108</f>
        <v>0</v>
      </c>
      <c r="AK108" s="286">
        <f>'1-GBP'!AK108+'2b - USD - conv.'!AK108+'3b - EUR - conv.'!AK108</f>
        <v>0</v>
      </c>
      <c r="AL108" s="286">
        <f>'1-GBP'!AL108+'2b - USD - conv.'!AL108+'3b - EUR - conv.'!AL108</f>
        <v>0</v>
      </c>
      <c r="AM108" s="286">
        <f>'1-GBP'!AM108+'2b - USD - conv.'!AM108+'3b - EUR - conv.'!AM108</f>
        <v>0</v>
      </c>
      <c r="AN108" s="286">
        <f>'1-GBP'!AN108+'2b - USD - conv.'!AN108+'3b - EUR - conv.'!AN108</f>
        <v>0</v>
      </c>
      <c r="AO108" s="286">
        <f>'1-GBP'!AO108+'2b - USD - conv.'!AO108+'3b - EUR - conv.'!AO108</f>
        <v>0</v>
      </c>
      <c r="AP108" s="286">
        <f>'1-GBP'!AP108+'2b - USD - conv.'!AP108+'3b - EUR - conv.'!AP108</f>
        <v>0</v>
      </c>
    </row>
    <row r="109" spans="1:42" outlineLevel="2">
      <c r="A109" s="211" t="str">
        <f>A105&amp;"."&amp;A107&amp;"."&amp;A106&amp;"."&amp;B109</f>
        <v>1.c.3.2</v>
      </c>
      <c r="B109">
        <v>2</v>
      </c>
      <c r="C109" t="str">
        <f>'1-GBP'!C109</f>
        <v>EC01</v>
      </c>
      <c r="D109"/>
      <c r="E109"/>
      <c r="F109"/>
      <c r="G109"/>
      <c r="H109"/>
      <c r="I109"/>
      <c r="J109"/>
      <c r="K109"/>
      <c r="L109"/>
      <c r="M109" s="286">
        <f>'1-GBP'!M109+'2b - USD - conv.'!M109+'3b - EUR - conv.'!M109</f>
        <v>0</v>
      </c>
      <c r="N109" s="286">
        <f>'1-GBP'!N109+'2b - USD - conv.'!N109+'3b - EUR - conv.'!N109</f>
        <v>0</v>
      </c>
      <c r="O109" s="286">
        <f>'1-GBP'!O109+'2b - USD - conv.'!O109+'3b - EUR - conv.'!O109</f>
        <v>0</v>
      </c>
      <c r="P109" s="286">
        <f>'1-GBP'!P109+'2b - USD - conv.'!P109+'3b - EUR - conv.'!P109</f>
        <v>0</v>
      </c>
      <c r="Q109" s="286">
        <f>'1-GBP'!Q109+'2b - USD - conv.'!Q109+'3b - EUR - conv.'!Q109</f>
        <v>0</v>
      </c>
      <c r="R109" s="286">
        <f>'1-GBP'!R109+'2b - USD - conv.'!R109+'3b - EUR - conv.'!R109</f>
        <v>0</v>
      </c>
      <c r="S109" s="286">
        <f>'1-GBP'!S109+'2b - USD - conv.'!S109+'3b - EUR - conv.'!S109</f>
        <v>0</v>
      </c>
      <c r="T109" s="286">
        <f>'1-GBP'!T109+'2b - USD - conv.'!T109+'3b - EUR - conv.'!T109</f>
        <v>0</v>
      </c>
      <c r="U109" s="286">
        <f>'1-GBP'!U109+'2b - USD - conv.'!U109+'3b - EUR - conv.'!U109</f>
        <v>0</v>
      </c>
      <c r="V109" s="286">
        <f>'1-GBP'!V109+'2b - USD - conv.'!V109+'3b - EUR - conv.'!V109</f>
        <v>0</v>
      </c>
      <c r="W109" s="286">
        <f>'1-GBP'!W109+'2b - USD - conv.'!W109+'3b - EUR - conv.'!W109</f>
        <v>0</v>
      </c>
      <c r="X109" s="286">
        <f>'1-GBP'!X109+'2b - USD - conv.'!X109+'3b - EUR - conv.'!X109</f>
        <v>0</v>
      </c>
      <c r="Y109" s="286">
        <f>'1-GBP'!Y109+'2b - USD - conv.'!Y109+'3b - EUR - conv.'!Y109</f>
        <v>0</v>
      </c>
      <c r="Z109" s="286">
        <f>'1-GBP'!Z109+'2b - USD - conv.'!Z109+'3b - EUR - conv.'!Z109</f>
        <v>0</v>
      </c>
      <c r="AA109" s="286">
        <f>'1-GBP'!AA109+'2b - USD - conv.'!AA109+'3b - EUR - conv.'!AA109</f>
        <v>0</v>
      </c>
      <c r="AB109" s="286">
        <f>'1-GBP'!AB109+'2b - USD - conv.'!AB109+'3b - EUR - conv.'!AB109</f>
        <v>0</v>
      </c>
      <c r="AC109" s="286">
        <f>'1-GBP'!AC109+'2b - USD - conv.'!AC109+'3b - EUR - conv.'!AC109</f>
        <v>0</v>
      </c>
      <c r="AD109" s="286">
        <f>'1-GBP'!AD109+'2b - USD - conv.'!AD109+'3b - EUR - conv.'!AD109</f>
        <v>0</v>
      </c>
      <c r="AE109" s="286">
        <f>'1-GBP'!AE109+'2b - USD - conv.'!AE109+'3b - EUR - conv.'!AE109</f>
        <v>0</v>
      </c>
      <c r="AF109" s="286">
        <f>'1-GBP'!AF109+'2b - USD - conv.'!AF109+'3b - EUR - conv.'!AF109</f>
        <v>0</v>
      </c>
      <c r="AG109" s="286">
        <f>'1-GBP'!AG109+'2b - USD - conv.'!AG109+'3b - EUR - conv.'!AG109</f>
        <v>0</v>
      </c>
      <c r="AH109" s="286">
        <f>'1-GBP'!AH109+'2b - USD - conv.'!AH109+'3b - EUR - conv.'!AH109</f>
        <v>0</v>
      </c>
      <c r="AI109" s="286">
        <f>'1-GBP'!AI109+'2b - USD - conv.'!AI109+'3b - EUR - conv.'!AI109</f>
        <v>0</v>
      </c>
      <c r="AJ109" s="286">
        <f>'1-GBP'!AJ109+'2b - USD - conv.'!AJ109+'3b - EUR - conv.'!AJ109</f>
        <v>0</v>
      </c>
      <c r="AK109" s="286">
        <f>'1-GBP'!AK109+'2b - USD - conv.'!AK109+'3b - EUR - conv.'!AK109</f>
        <v>0</v>
      </c>
      <c r="AL109" s="286">
        <f>'1-GBP'!AL109+'2b - USD - conv.'!AL109+'3b - EUR - conv.'!AL109</f>
        <v>0</v>
      </c>
      <c r="AM109" s="286">
        <f>'1-GBP'!AM109+'2b - USD - conv.'!AM109+'3b - EUR - conv.'!AM109</f>
        <v>0</v>
      </c>
      <c r="AN109" s="286">
        <f>'1-GBP'!AN109+'2b - USD - conv.'!AN109+'3b - EUR - conv.'!AN109</f>
        <v>0</v>
      </c>
      <c r="AO109" s="286">
        <f>'1-GBP'!AO109+'2b - USD - conv.'!AO109+'3b - EUR - conv.'!AO109</f>
        <v>0</v>
      </c>
      <c r="AP109" s="286">
        <f>'1-GBP'!AP109+'2b - USD - conv.'!AP109+'3b - EUR - conv.'!AP109</f>
        <v>0</v>
      </c>
    </row>
    <row r="110" spans="1:42" outlineLevel="2">
      <c r="A110" s="211" t="str">
        <f>A105&amp;"."&amp;A107&amp;"."&amp;A106&amp;"."&amp;B110</f>
        <v>1.c.3.3</v>
      </c>
      <c r="B110">
        <v>3</v>
      </c>
      <c r="C110" t="str">
        <f>'1-GBP'!C110</f>
        <v>EC02</v>
      </c>
      <c r="D110"/>
      <c r="E110"/>
      <c r="F110"/>
      <c r="G110"/>
      <c r="H110"/>
      <c r="I110"/>
      <c r="J110"/>
      <c r="K110"/>
      <c r="L110"/>
      <c r="M110" s="286">
        <f>'1-GBP'!M110+'2b - USD - conv.'!M110+'3b - EUR - conv.'!M110</f>
        <v>0</v>
      </c>
      <c r="N110" s="286">
        <f>'1-GBP'!N110+'2b - USD - conv.'!N110+'3b - EUR - conv.'!N110</f>
        <v>0</v>
      </c>
      <c r="O110" s="286">
        <f>'1-GBP'!O110+'2b - USD - conv.'!O110+'3b - EUR - conv.'!O110</f>
        <v>0</v>
      </c>
      <c r="P110" s="286">
        <f>'1-GBP'!P110+'2b - USD - conv.'!P110+'3b - EUR - conv.'!P110</f>
        <v>0</v>
      </c>
      <c r="Q110" s="286">
        <f>'1-GBP'!Q110+'2b - USD - conv.'!Q110+'3b - EUR - conv.'!Q110</f>
        <v>0</v>
      </c>
      <c r="R110" s="286">
        <f>'1-GBP'!R110+'2b - USD - conv.'!R110+'3b - EUR - conv.'!R110</f>
        <v>0</v>
      </c>
      <c r="S110" s="286">
        <f>'1-GBP'!S110+'2b - USD - conv.'!S110+'3b - EUR - conv.'!S110</f>
        <v>0</v>
      </c>
      <c r="T110" s="286">
        <f>'1-GBP'!T110+'2b - USD - conv.'!T110+'3b - EUR - conv.'!T110</f>
        <v>0</v>
      </c>
      <c r="U110" s="286">
        <f>'1-GBP'!U110+'2b - USD - conv.'!U110+'3b - EUR - conv.'!U110</f>
        <v>0</v>
      </c>
      <c r="V110" s="286">
        <f>'1-GBP'!V110+'2b - USD - conv.'!V110+'3b - EUR - conv.'!V110</f>
        <v>0</v>
      </c>
      <c r="W110" s="286">
        <f>'1-GBP'!W110+'2b - USD - conv.'!W110+'3b - EUR - conv.'!W110</f>
        <v>0</v>
      </c>
      <c r="X110" s="286">
        <f>'1-GBP'!X110+'2b - USD - conv.'!X110+'3b - EUR - conv.'!X110</f>
        <v>0</v>
      </c>
      <c r="Y110" s="286">
        <f>'1-GBP'!Y110+'2b - USD - conv.'!Y110+'3b - EUR - conv.'!Y110</f>
        <v>0</v>
      </c>
      <c r="Z110" s="286">
        <f>'1-GBP'!Z110+'2b - USD - conv.'!Z110+'3b - EUR - conv.'!Z110</f>
        <v>0</v>
      </c>
      <c r="AA110" s="286">
        <f>'1-GBP'!AA110+'2b - USD - conv.'!AA110+'3b - EUR - conv.'!AA110</f>
        <v>0</v>
      </c>
      <c r="AB110" s="286">
        <f>'1-GBP'!AB110+'2b - USD - conv.'!AB110+'3b - EUR - conv.'!AB110</f>
        <v>0</v>
      </c>
      <c r="AC110" s="286">
        <f>'1-GBP'!AC110+'2b - USD - conv.'!AC110+'3b - EUR - conv.'!AC110</f>
        <v>0</v>
      </c>
      <c r="AD110" s="286">
        <f>'1-GBP'!AD110+'2b - USD - conv.'!AD110+'3b - EUR - conv.'!AD110</f>
        <v>0</v>
      </c>
      <c r="AE110" s="286">
        <f>'1-GBP'!AE110+'2b - USD - conv.'!AE110+'3b - EUR - conv.'!AE110</f>
        <v>0</v>
      </c>
      <c r="AF110" s="286">
        <f>'1-GBP'!AF110+'2b - USD - conv.'!AF110+'3b - EUR - conv.'!AF110</f>
        <v>0</v>
      </c>
      <c r="AG110" s="286">
        <f>'1-GBP'!AG110+'2b - USD - conv.'!AG110+'3b - EUR - conv.'!AG110</f>
        <v>0</v>
      </c>
      <c r="AH110" s="286">
        <f>'1-GBP'!AH110+'2b - USD - conv.'!AH110+'3b - EUR - conv.'!AH110</f>
        <v>0</v>
      </c>
      <c r="AI110" s="286">
        <f>'1-GBP'!AI110+'2b - USD - conv.'!AI110+'3b - EUR - conv.'!AI110</f>
        <v>0</v>
      </c>
      <c r="AJ110" s="286">
        <f>'1-GBP'!AJ110+'2b - USD - conv.'!AJ110+'3b - EUR - conv.'!AJ110</f>
        <v>0</v>
      </c>
      <c r="AK110" s="286">
        <f>'1-GBP'!AK110+'2b - USD - conv.'!AK110+'3b - EUR - conv.'!AK110</f>
        <v>0</v>
      </c>
      <c r="AL110" s="286">
        <f>'1-GBP'!AL110+'2b - USD - conv.'!AL110+'3b - EUR - conv.'!AL110</f>
        <v>0</v>
      </c>
      <c r="AM110" s="286">
        <f>'1-GBP'!AM110+'2b - USD - conv.'!AM110+'3b - EUR - conv.'!AM110</f>
        <v>0</v>
      </c>
      <c r="AN110" s="286">
        <f>'1-GBP'!AN110+'2b - USD - conv.'!AN110+'3b - EUR - conv.'!AN110</f>
        <v>0</v>
      </c>
      <c r="AO110" s="286">
        <f>'1-GBP'!AO110+'2b - USD - conv.'!AO110+'3b - EUR - conv.'!AO110</f>
        <v>0</v>
      </c>
      <c r="AP110" s="286">
        <f>'1-GBP'!AP110+'2b - USD - conv.'!AP110+'3b - EUR - conv.'!AP110</f>
        <v>0</v>
      </c>
    </row>
    <row r="111" spans="1:42" outlineLevel="2">
      <c r="A111" s="211" t="str">
        <f>A105&amp;"."&amp;A107&amp;"."&amp;A106&amp;"."&amp;B111</f>
        <v>1.c.3.4</v>
      </c>
      <c r="B111">
        <v>4</v>
      </c>
      <c r="C111" t="str">
        <f>'1-GBP'!C111</f>
        <v>EC03</v>
      </c>
      <c r="D111"/>
      <c r="E111"/>
      <c r="F111"/>
      <c r="G111"/>
      <c r="H111"/>
      <c r="I111"/>
      <c r="J111"/>
      <c r="K111"/>
      <c r="L111"/>
      <c r="M111" s="286">
        <f>'1-GBP'!M111+'2b - USD - conv.'!M111+'3b - EUR - conv.'!M111</f>
        <v>0</v>
      </c>
      <c r="N111" s="286">
        <f>'1-GBP'!N111+'2b - USD - conv.'!N111+'3b - EUR - conv.'!N111</f>
        <v>0</v>
      </c>
      <c r="O111" s="286">
        <f>'1-GBP'!O111+'2b - USD - conv.'!O111+'3b - EUR - conv.'!O111</f>
        <v>0</v>
      </c>
      <c r="P111" s="286">
        <f>'1-GBP'!P111+'2b - USD - conv.'!P111+'3b - EUR - conv.'!P111</f>
        <v>0</v>
      </c>
      <c r="Q111" s="286">
        <f>'1-GBP'!Q111+'2b - USD - conv.'!Q111+'3b - EUR - conv.'!Q111</f>
        <v>0</v>
      </c>
      <c r="R111" s="286">
        <f>'1-GBP'!R111+'2b - USD - conv.'!R111+'3b - EUR - conv.'!R111</f>
        <v>0</v>
      </c>
      <c r="S111" s="286">
        <f>'1-GBP'!S111+'2b - USD - conv.'!S111+'3b - EUR - conv.'!S111</f>
        <v>0</v>
      </c>
      <c r="T111" s="286">
        <f>'1-GBP'!T111+'2b - USD - conv.'!T111+'3b - EUR - conv.'!T111</f>
        <v>0</v>
      </c>
      <c r="U111" s="286">
        <f>'1-GBP'!U111+'2b - USD - conv.'!U111+'3b - EUR - conv.'!U111</f>
        <v>0</v>
      </c>
      <c r="V111" s="286">
        <f>'1-GBP'!V111+'2b - USD - conv.'!V111+'3b - EUR - conv.'!V111</f>
        <v>0</v>
      </c>
      <c r="W111" s="286">
        <f>'1-GBP'!W111+'2b - USD - conv.'!W111+'3b - EUR - conv.'!W111</f>
        <v>0</v>
      </c>
      <c r="X111" s="286">
        <f>'1-GBP'!X111+'2b - USD - conv.'!X111+'3b - EUR - conv.'!X111</f>
        <v>0</v>
      </c>
      <c r="Y111" s="286">
        <f>'1-GBP'!Y111+'2b - USD - conv.'!Y111+'3b - EUR - conv.'!Y111</f>
        <v>0</v>
      </c>
      <c r="Z111" s="286">
        <f>'1-GBP'!Z111+'2b - USD - conv.'!Z111+'3b - EUR - conv.'!Z111</f>
        <v>0</v>
      </c>
      <c r="AA111" s="286">
        <f>'1-GBP'!AA111+'2b - USD - conv.'!AA111+'3b - EUR - conv.'!AA111</f>
        <v>0</v>
      </c>
      <c r="AB111" s="286">
        <f>'1-GBP'!AB111+'2b - USD - conv.'!AB111+'3b - EUR - conv.'!AB111</f>
        <v>0</v>
      </c>
      <c r="AC111" s="286">
        <f>'1-GBP'!AC111+'2b - USD - conv.'!AC111+'3b - EUR - conv.'!AC111</f>
        <v>0</v>
      </c>
      <c r="AD111" s="286">
        <f>'1-GBP'!AD111+'2b - USD - conv.'!AD111+'3b - EUR - conv.'!AD111</f>
        <v>0</v>
      </c>
      <c r="AE111" s="286">
        <f>'1-GBP'!AE111+'2b - USD - conv.'!AE111+'3b - EUR - conv.'!AE111</f>
        <v>0</v>
      </c>
      <c r="AF111" s="286">
        <f>'1-GBP'!AF111+'2b - USD - conv.'!AF111+'3b - EUR - conv.'!AF111</f>
        <v>0</v>
      </c>
      <c r="AG111" s="286">
        <f>'1-GBP'!AG111+'2b - USD - conv.'!AG111+'3b - EUR - conv.'!AG111</f>
        <v>0</v>
      </c>
      <c r="AH111" s="286">
        <f>'1-GBP'!AH111+'2b - USD - conv.'!AH111+'3b - EUR - conv.'!AH111</f>
        <v>0</v>
      </c>
      <c r="AI111" s="286">
        <f>'1-GBP'!AI111+'2b - USD - conv.'!AI111+'3b - EUR - conv.'!AI111</f>
        <v>0</v>
      </c>
      <c r="AJ111" s="286">
        <f>'1-GBP'!AJ111+'2b - USD - conv.'!AJ111+'3b - EUR - conv.'!AJ111</f>
        <v>0</v>
      </c>
      <c r="AK111" s="286">
        <f>'1-GBP'!AK111+'2b - USD - conv.'!AK111+'3b - EUR - conv.'!AK111</f>
        <v>0</v>
      </c>
      <c r="AL111" s="286">
        <f>'1-GBP'!AL111+'2b - USD - conv.'!AL111+'3b - EUR - conv.'!AL111</f>
        <v>0</v>
      </c>
      <c r="AM111" s="286">
        <f>'1-GBP'!AM111+'2b - USD - conv.'!AM111+'3b - EUR - conv.'!AM111</f>
        <v>0</v>
      </c>
      <c r="AN111" s="286">
        <f>'1-GBP'!AN111+'2b - USD - conv.'!AN111+'3b - EUR - conv.'!AN111</f>
        <v>0</v>
      </c>
      <c r="AO111" s="286">
        <f>'1-GBP'!AO111+'2b - USD - conv.'!AO111+'3b - EUR - conv.'!AO111</f>
        <v>0</v>
      </c>
      <c r="AP111" s="286">
        <f>'1-GBP'!AP111+'2b - USD - conv.'!AP111+'3b - EUR - conv.'!AP111</f>
        <v>0</v>
      </c>
    </row>
    <row r="112" spans="1:42" outlineLevel="2">
      <c r="A112" s="211" t="str">
        <f>A105&amp;"."&amp;A107&amp;"."&amp;A106&amp;"."&amp;B112</f>
        <v>1.c.3.5</v>
      </c>
      <c r="B112">
        <v>5</v>
      </c>
      <c r="C112" t="str">
        <f>'1-GBP'!C112</f>
        <v>EC04</v>
      </c>
      <c r="D112"/>
      <c r="E112"/>
      <c r="F112"/>
      <c r="G112"/>
      <c r="H112"/>
      <c r="I112"/>
      <c r="J112"/>
      <c r="K112"/>
      <c r="L112"/>
      <c r="M112" s="286">
        <f>'1-GBP'!M112+'2b - USD - conv.'!M112+'3b - EUR - conv.'!M112</f>
        <v>0</v>
      </c>
      <c r="N112" s="286">
        <f>'1-GBP'!N112+'2b - USD - conv.'!N112+'3b - EUR - conv.'!N112</f>
        <v>0</v>
      </c>
      <c r="O112" s="286">
        <f>'1-GBP'!O112+'2b - USD - conv.'!O112+'3b - EUR - conv.'!O112</f>
        <v>0</v>
      </c>
      <c r="P112" s="286">
        <f>'1-GBP'!P112+'2b - USD - conv.'!P112+'3b - EUR - conv.'!P112</f>
        <v>0</v>
      </c>
      <c r="Q112" s="286">
        <f>'1-GBP'!Q112+'2b - USD - conv.'!Q112+'3b - EUR - conv.'!Q112</f>
        <v>0</v>
      </c>
      <c r="R112" s="286">
        <f>'1-GBP'!R112+'2b - USD - conv.'!R112+'3b - EUR - conv.'!R112</f>
        <v>0</v>
      </c>
      <c r="S112" s="286">
        <f>'1-GBP'!S112+'2b - USD - conv.'!S112+'3b - EUR - conv.'!S112</f>
        <v>0</v>
      </c>
      <c r="T112" s="286">
        <f>'1-GBP'!T112+'2b - USD - conv.'!T112+'3b - EUR - conv.'!T112</f>
        <v>0</v>
      </c>
      <c r="U112" s="286">
        <f>'1-GBP'!U112+'2b - USD - conv.'!U112+'3b - EUR - conv.'!U112</f>
        <v>0</v>
      </c>
      <c r="V112" s="286">
        <f>'1-GBP'!V112+'2b - USD - conv.'!V112+'3b - EUR - conv.'!V112</f>
        <v>0</v>
      </c>
      <c r="W112" s="286">
        <f>'1-GBP'!W112+'2b - USD - conv.'!W112+'3b - EUR - conv.'!W112</f>
        <v>0</v>
      </c>
      <c r="X112" s="286">
        <f>'1-GBP'!X112+'2b - USD - conv.'!X112+'3b - EUR - conv.'!X112</f>
        <v>0</v>
      </c>
      <c r="Y112" s="286">
        <f>'1-GBP'!Y112+'2b - USD - conv.'!Y112+'3b - EUR - conv.'!Y112</f>
        <v>0</v>
      </c>
      <c r="Z112" s="286">
        <f>'1-GBP'!Z112+'2b - USD - conv.'!Z112+'3b - EUR - conv.'!Z112</f>
        <v>0</v>
      </c>
      <c r="AA112" s="286">
        <f>'1-GBP'!AA112+'2b - USD - conv.'!AA112+'3b - EUR - conv.'!AA112</f>
        <v>0</v>
      </c>
      <c r="AB112" s="286">
        <f>'1-GBP'!AB112+'2b - USD - conv.'!AB112+'3b - EUR - conv.'!AB112</f>
        <v>0</v>
      </c>
      <c r="AC112" s="286">
        <f>'1-GBP'!AC112+'2b - USD - conv.'!AC112+'3b - EUR - conv.'!AC112</f>
        <v>0</v>
      </c>
      <c r="AD112" s="286">
        <f>'1-GBP'!AD112+'2b - USD - conv.'!AD112+'3b - EUR - conv.'!AD112</f>
        <v>0</v>
      </c>
      <c r="AE112" s="286">
        <f>'1-GBP'!AE112+'2b - USD - conv.'!AE112+'3b - EUR - conv.'!AE112</f>
        <v>0</v>
      </c>
      <c r="AF112" s="286">
        <f>'1-GBP'!AF112+'2b - USD - conv.'!AF112+'3b - EUR - conv.'!AF112</f>
        <v>0</v>
      </c>
      <c r="AG112" s="286">
        <f>'1-GBP'!AG112+'2b - USD - conv.'!AG112+'3b - EUR - conv.'!AG112</f>
        <v>0</v>
      </c>
      <c r="AH112" s="286">
        <f>'1-GBP'!AH112+'2b - USD - conv.'!AH112+'3b - EUR - conv.'!AH112</f>
        <v>0</v>
      </c>
      <c r="AI112" s="286">
        <f>'1-GBP'!AI112+'2b - USD - conv.'!AI112+'3b - EUR - conv.'!AI112</f>
        <v>0</v>
      </c>
      <c r="AJ112" s="286">
        <f>'1-GBP'!AJ112+'2b - USD - conv.'!AJ112+'3b - EUR - conv.'!AJ112</f>
        <v>0</v>
      </c>
      <c r="AK112" s="286">
        <f>'1-GBP'!AK112+'2b - USD - conv.'!AK112+'3b - EUR - conv.'!AK112</f>
        <v>0</v>
      </c>
      <c r="AL112" s="286">
        <f>'1-GBP'!AL112+'2b - USD - conv.'!AL112+'3b - EUR - conv.'!AL112</f>
        <v>0</v>
      </c>
      <c r="AM112" s="286">
        <f>'1-GBP'!AM112+'2b - USD - conv.'!AM112+'3b - EUR - conv.'!AM112</f>
        <v>0</v>
      </c>
      <c r="AN112" s="286">
        <f>'1-GBP'!AN112+'2b - USD - conv.'!AN112+'3b - EUR - conv.'!AN112</f>
        <v>0</v>
      </c>
      <c r="AO112" s="286">
        <f>'1-GBP'!AO112+'2b - USD - conv.'!AO112+'3b - EUR - conv.'!AO112</f>
        <v>0</v>
      </c>
      <c r="AP112" s="286">
        <f>'1-GBP'!AP112+'2b - USD - conv.'!AP112+'3b - EUR - conv.'!AP112</f>
        <v>0</v>
      </c>
    </row>
    <row r="113" spans="1:42" outlineLevel="2">
      <c r="A113" s="211" t="str">
        <f>A105&amp;"."&amp;A107&amp;"."&amp;A106&amp;"."&amp;B113</f>
        <v>1.c.3.6</v>
      </c>
      <c r="B113">
        <v>6</v>
      </c>
      <c r="C113" t="str">
        <f>'1-GBP'!C113</f>
        <v>EC05</v>
      </c>
      <c r="D113"/>
      <c r="E113"/>
      <c r="F113"/>
      <c r="G113"/>
      <c r="H113"/>
      <c r="I113"/>
      <c r="J113"/>
      <c r="K113"/>
      <c r="L113"/>
      <c r="M113" s="286">
        <f>'1-GBP'!M113+'2b - USD - conv.'!M113+'3b - EUR - conv.'!M113</f>
        <v>0</v>
      </c>
      <c r="N113" s="286">
        <f>'1-GBP'!N113+'2b - USD - conv.'!N113+'3b - EUR - conv.'!N113</f>
        <v>0</v>
      </c>
      <c r="O113" s="286">
        <f>'1-GBP'!O113+'2b - USD - conv.'!O113+'3b - EUR - conv.'!O113</f>
        <v>0</v>
      </c>
      <c r="P113" s="286">
        <f>'1-GBP'!P113+'2b - USD - conv.'!P113+'3b - EUR - conv.'!P113</f>
        <v>0</v>
      </c>
      <c r="Q113" s="286">
        <f>'1-GBP'!Q113+'2b - USD - conv.'!Q113+'3b - EUR - conv.'!Q113</f>
        <v>0</v>
      </c>
      <c r="R113" s="286">
        <f>'1-GBP'!R113+'2b - USD - conv.'!R113+'3b - EUR - conv.'!R113</f>
        <v>0</v>
      </c>
      <c r="S113" s="286">
        <f>'1-GBP'!S113+'2b - USD - conv.'!S113+'3b - EUR - conv.'!S113</f>
        <v>0</v>
      </c>
      <c r="T113" s="286">
        <f>'1-GBP'!T113+'2b - USD - conv.'!T113+'3b - EUR - conv.'!T113</f>
        <v>0</v>
      </c>
      <c r="U113" s="286">
        <f>'1-GBP'!U113+'2b - USD - conv.'!U113+'3b - EUR - conv.'!U113</f>
        <v>0</v>
      </c>
      <c r="V113" s="286">
        <f>'1-GBP'!V113+'2b - USD - conv.'!V113+'3b - EUR - conv.'!V113</f>
        <v>0</v>
      </c>
      <c r="W113" s="286">
        <f>'1-GBP'!W113+'2b - USD - conv.'!W113+'3b - EUR - conv.'!W113</f>
        <v>0</v>
      </c>
      <c r="X113" s="286">
        <f>'1-GBP'!X113+'2b - USD - conv.'!X113+'3b - EUR - conv.'!X113</f>
        <v>0</v>
      </c>
      <c r="Y113" s="286">
        <f>'1-GBP'!Y113+'2b - USD - conv.'!Y113+'3b - EUR - conv.'!Y113</f>
        <v>0</v>
      </c>
      <c r="Z113" s="286">
        <f>'1-GBP'!Z113+'2b - USD - conv.'!Z113+'3b - EUR - conv.'!Z113</f>
        <v>0</v>
      </c>
      <c r="AA113" s="286">
        <f>'1-GBP'!AA113+'2b - USD - conv.'!AA113+'3b - EUR - conv.'!AA113</f>
        <v>0</v>
      </c>
      <c r="AB113" s="286">
        <f>'1-GBP'!AB113+'2b - USD - conv.'!AB113+'3b - EUR - conv.'!AB113</f>
        <v>0</v>
      </c>
      <c r="AC113" s="286">
        <f>'1-GBP'!AC113+'2b - USD - conv.'!AC113+'3b - EUR - conv.'!AC113</f>
        <v>0</v>
      </c>
      <c r="AD113" s="286">
        <f>'1-GBP'!AD113+'2b - USD - conv.'!AD113+'3b - EUR - conv.'!AD113</f>
        <v>0</v>
      </c>
      <c r="AE113" s="286">
        <f>'1-GBP'!AE113+'2b - USD - conv.'!AE113+'3b - EUR - conv.'!AE113</f>
        <v>0</v>
      </c>
      <c r="AF113" s="286">
        <f>'1-GBP'!AF113+'2b - USD - conv.'!AF113+'3b - EUR - conv.'!AF113</f>
        <v>0</v>
      </c>
      <c r="AG113" s="286">
        <f>'1-GBP'!AG113+'2b - USD - conv.'!AG113+'3b - EUR - conv.'!AG113</f>
        <v>0</v>
      </c>
      <c r="AH113" s="286">
        <f>'1-GBP'!AH113+'2b - USD - conv.'!AH113+'3b - EUR - conv.'!AH113</f>
        <v>0</v>
      </c>
      <c r="AI113" s="286">
        <f>'1-GBP'!AI113+'2b - USD - conv.'!AI113+'3b - EUR - conv.'!AI113</f>
        <v>0</v>
      </c>
      <c r="AJ113" s="286">
        <f>'1-GBP'!AJ113+'2b - USD - conv.'!AJ113+'3b - EUR - conv.'!AJ113</f>
        <v>0</v>
      </c>
      <c r="AK113" s="286">
        <f>'1-GBP'!AK113+'2b - USD - conv.'!AK113+'3b - EUR - conv.'!AK113</f>
        <v>0</v>
      </c>
      <c r="AL113" s="286">
        <f>'1-GBP'!AL113+'2b - USD - conv.'!AL113+'3b - EUR - conv.'!AL113</f>
        <v>0</v>
      </c>
      <c r="AM113" s="286">
        <f>'1-GBP'!AM113+'2b - USD - conv.'!AM113+'3b - EUR - conv.'!AM113</f>
        <v>0</v>
      </c>
      <c r="AN113" s="286">
        <f>'1-GBP'!AN113+'2b - USD - conv.'!AN113+'3b - EUR - conv.'!AN113</f>
        <v>0</v>
      </c>
      <c r="AO113" s="286">
        <f>'1-GBP'!AO113+'2b - USD - conv.'!AO113+'3b - EUR - conv.'!AO113</f>
        <v>0</v>
      </c>
      <c r="AP113" s="286">
        <f>'1-GBP'!AP113+'2b - USD - conv.'!AP113+'3b - EUR - conv.'!AP113</f>
        <v>0</v>
      </c>
    </row>
    <row r="114" spans="1:42" outlineLevel="2">
      <c r="A114" s="211" t="str">
        <f>A105&amp;"."&amp;A107&amp;"."&amp;A106&amp;"."&amp;B114</f>
        <v>1.c.3.7</v>
      </c>
      <c r="B114">
        <v>7</v>
      </c>
      <c r="C114" t="str">
        <f>'1-GBP'!C114</f>
        <v/>
      </c>
      <c r="D114"/>
      <c r="E114"/>
      <c r="F114"/>
      <c r="G114"/>
      <c r="H114"/>
      <c r="I114"/>
      <c r="J114"/>
      <c r="K114"/>
      <c r="L114"/>
      <c r="M114" s="286">
        <f>'1-GBP'!M114+'2b - USD - conv.'!M114+'3b - EUR - conv.'!M114</f>
        <v>0</v>
      </c>
      <c r="N114" s="286">
        <f>'1-GBP'!N114+'2b - USD - conv.'!N114+'3b - EUR - conv.'!N114</f>
        <v>0</v>
      </c>
      <c r="O114" s="286">
        <f>'1-GBP'!O114+'2b - USD - conv.'!O114+'3b - EUR - conv.'!O114</f>
        <v>0</v>
      </c>
      <c r="P114" s="286">
        <f>'1-GBP'!P114+'2b - USD - conv.'!P114+'3b - EUR - conv.'!P114</f>
        <v>0</v>
      </c>
      <c r="Q114" s="286">
        <f>'1-GBP'!Q114+'2b - USD - conv.'!Q114+'3b - EUR - conv.'!Q114</f>
        <v>0</v>
      </c>
      <c r="R114" s="286">
        <f>'1-GBP'!R114+'2b - USD - conv.'!R114+'3b - EUR - conv.'!R114</f>
        <v>0</v>
      </c>
      <c r="S114" s="286">
        <f>'1-GBP'!S114+'2b - USD - conv.'!S114+'3b - EUR - conv.'!S114</f>
        <v>0</v>
      </c>
      <c r="T114" s="286">
        <f>'1-GBP'!T114+'2b - USD - conv.'!T114+'3b - EUR - conv.'!T114</f>
        <v>0</v>
      </c>
      <c r="U114" s="286">
        <f>'1-GBP'!U114+'2b - USD - conv.'!U114+'3b - EUR - conv.'!U114</f>
        <v>0</v>
      </c>
      <c r="V114" s="286">
        <f>'1-GBP'!V114+'2b - USD - conv.'!V114+'3b - EUR - conv.'!V114</f>
        <v>0</v>
      </c>
      <c r="W114" s="286">
        <f>'1-GBP'!W114+'2b - USD - conv.'!W114+'3b - EUR - conv.'!W114</f>
        <v>0</v>
      </c>
      <c r="X114" s="286">
        <f>'1-GBP'!X114+'2b - USD - conv.'!X114+'3b - EUR - conv.'!X114</f>
        <v>0</v>
      </c>
      <c r="Y114" s="286">
        <f>'1-GBP'!Y114+'2b - USD - conv.'!Y114+'3b - EUR - conv.'!Y114</f>
        <v>0</v>
      </c>
      <c r="Z114" s="286">
        <f>'1-GBP'!Z114+'2b - USD - conv.'!Z114+'3b - EUR - conv.'!Z114</f>
        <v>0</v>
      </c>
      <c r="AA114" s="286">
        <f>'1-GBP'!AA114+'2b - USD - conv.'!AA114+'3b - EUR - conv.'!AA114</f>
        <v>0</v>
      </c>
      <c r="AB114" s="286">
        <f>'1-GBP'!AB114+'2b - USD - conv.'!AB114+'3b - EUR - conv.'!AB114</f>
        <v>0</v>
      </c>
      <c r="AC114" s="286">
        <f>'1-GBP'!AC114+'2b - USD - conv.'!AC114+'3b - EUR - conv.'!AC114</f>
        <v>0</v>
      </c>
      <c r="AD114" s="286">
        <f>'1-GBP'!AD114+'2b - USD - conv.'!AD114+'3b - EUR - conv.'!AD114</f>
        <v>0</v>
      </c>
      <c r="AE114" s="286">
        <f>'1-GBP'!AE114+'2b - USD - conv.'!AE114+'3b - EUR - conv.'!AE114</f>
        <v>0</v>
      </c>
      <c r="AF114" s="286">
        <f>'1-GBP'!AF114+'2b - USD - conv.'!AF114+'3b - EUR - conv.'!AF114</f>
        <v>0</v>
      </c>
      <c r="AG114" s="286">
        <f>'1-GBP'!AG114+'2b - USD - conv.'!AG114+'3b - EUR - conv.'!AG114</f>
        <v>0</v>
      </c>
      <c r="AH114" s="286">
        <f>'1-GBP'!AH114+'2b - USD - conv.'!AH114+'3b - EUR - conv.'!AH114</f>
        <v>0</v>
      </c>
      <c r="AI114" s="286">
        <f>'1-GBP'!AI114+'2b - USD - conv.'!AI114+'3b - EUR - conv.'!AI114</f>
        <v>0</v>
      </c>
      <c r="AJ114" s="286">
        <f>'1-GBP'!AJ114+'2b - USD - conv.'!AJ114+'3b - EUR - conv.'!AJ114</f>
        <v>0</v>
      </c>
      <c r="AK114" s="286">
        <f>'1-GBP'!AK114+'2b - USD - conv.'!AK114+'3b - EUR - conv.'!AK114</f>
        <v>0</v>
      </c>
      <c r="AL114" s="286">
        <f>'1-GBP'!AL114+'2b - USD - conv.'!AL114+'3b - EUR - conv.'!AL114</f>
        <v>0</v>
      </c>
      <c r="AM114" s="286">
        <f>'1-GBP'!AM114+'2b - USD - conv.'!AM114+'3b - EUR - conv.'!AM114</f>
        <v>0</v>
      </c>
      <c r="AN114" s="286">
        <f>'1-GBP'!AN114+'2b - USD - conv.'!AN114+'3b - EUR - conv.'!AN114</f>
        <v>0</v>
      </c>
      <c r="AO114" s="286">
        <f>'1-GBP'!AO114+'2b - USD - conv.'!AO114+'3b - EUR - conv.'!AO114</f>
        <v>0</v>
      </c>
      <c r="AP114" s="286">
        <f>'1-GBP'!AP114+'2b - USD - conv.'!AP114+'3b - EUR - conv.'!AP114</f>
        <v>0</v>
      </c>
    </row>
    <row r="115" spans="1:42" outlineLevel="2">
      <c r="A115" s="211" t="str">
        <f>A105&amp;"."&amp;A107&amp;"."&amp;A106&amp;"."&amp;B115</f>
        <v>1.c.3.8</v>
      </c>
      <c r="B115">
        <v>8</v>
      </c>
      <c r="C115" t="str">
        <f>'1-GBP'!C115</f>
        <v/>
      </c>
      <c r="D115"/>
      <c r="E115"/>
      <c r="F115"/>
      <c r="G115"/>
      <c r="H115"/>
      <c r="I115"/>
      <c r="J115"/>
      <c r="K115"/>
      <c r="L115"/>
      <c r="M115" s="286">
        <f>'1-GBP'!M115+'2b - USD - conv.'!M115+'3b - EUR - conv.'!M115</f>
        <v>0</v>
      </c>
      <c r="N115" s="286">
        <f>'1-GBP'!N115+'2b - USD - conv.'!N115+'3b - EUR - conv.'!N115</f>
        <v>0</v>
      </c>
      <c r="O115" s="286">
        <f>'1-GBP'!O115+'2b - USD - conv.'!O115+'3b - EUR - conv.'!O115</f>
        <v>0</v>
      </c>
      <c r="P115" s="286">
        <f>'1-GBP'!P115+'2b - USD - conv.'!P115+'3b - EUR - conv.'!P115</f>
        <v>0</v>
      </c>
      <c r="Q115" s="286">
        <f>'1-GBP'!Q115+'2b - USD - conv.'!Q115+'3b - EUR - conv.'!Q115</f>
        <v>0</v>
      </c>
      <c r="R115" s="286">
        <f>'1-GBP'!R115+'2b - USD - conv.'!R115+'3b - EUR - conv.'!R115</f>
        <v>0</v>
      </c>
      <c r="S115" s="286">
        <f>'1-GBP'!S115+'2b - USD - conv.'!S115+'3b - EUR - conv.'!S115</f>
        <v>0</v>
      </c>
      <c r="T115" s="286">
        <f>'1-GBP'!T115+'2b - USD - conv.'!T115+'3b - EUR - conv.'!T115</f>
        <v>0</v>
      </c>
      <c r="U115" s="286">
        <f>'1-GBP'!U115+'2b - USD - conv.'!U115+'3b - EUR - conv.'!U115</f>
        <v>0</v>
      </c>
      <c r="V115" s="286">
        <f>'1-GBP'!V115+'2b - USD - conv.'!V115+'3b - EUR - conv.'!V115</f>
        <v>0</v>
      </c>
      <c r="W115" s="286">
        <f>'1-GBP'!W115+'2b - USD - conv.'!W115+'3b - EUR - conv.'!W115</f>
        <v>0</v>
      </c>
      <c r="X115" s="286">
        <f>'1-GBP'!X115+'2b - USD - conv.'!X115+'3b - EUR - conv.'!X115</f>
        <v>0</v>
      </c>
      <c r="Y115" s="286">
        <f>'1-GBP'!Y115+'2b - USD - conv.'!Y115+'3b - EUR - conv.'!Y115</f>
        <v>0</v>
      </c>
      <c r="Z115" s="286">
        <f>'1-GBP'!Z115+'2b - USD - conv.'!Z115+'3b - EUR - conv.'!Z115</f>
        <v>0</v>
      </c>
      <c r="AA115" s="286">
        <f>'1-GBP'!AA115+'2b - USD - conv.'!AA115+'3b - EUR - conv.'!AA115</f>
        <v>0</v>
      </c>
      <c r="AB115" s="286">
        <f>'1-GBP'!AB115+'2b - USD - conv.'!AB115+'3b - EUR - conv.'!AB115</f>
        <v>0</v>
      </c>
      <c r="AC115" s="286">
        <f>'1-GBP'!AC115+'2b - USD - conv.'!AC115+'3b - EUR - conv.'!AC115</f>
        <v>0</v>
      </c>
      <c r="AD115" s="286">
        <f>'1-GBP'!AD115+'2b - USD - conv.'!AD115+'3b - EUR - conv.'!AD115</f>
        <v>0</v>
      </c>
      <c r="AE115" s="286">
        <f>'1-GBP'!AE115+'2b - USD - conv.'!AE115+'3b - EUR - conv.'!AE115</f>
        <v>0</v>
      </c>
      <c r="AF115" s="286">
        <f>'1-GBP'!AF115+'2b - USD - conv.'!AF115+'3b - EUR - conv.'!AF115</f>
        <v>0</v>
      </c>
      <c r="AG115" s="286">
        <f>'1-GBP'!AG115+'2b - USD - conv.'!AG115+'3b - EUR - conv.'!AG115</f>
        <v>0</v>
      </c>
      <c r="AH115" s="286">
        <f>'1-GBP'!AH115+'2b - USD - conv.'!AH115+'3b - EUR - conv.'!AH115</f>
        <v>0</v>
      </c>
      <c r="AI115" s="286">
        <f>'1-GBP'!AI115+'2b - USD - conv.'!AI115+'3b - EUR - conv.'!AI115</f>
        <v>0</v>
      </c>
      <c r="AJ115" s="286">
        <f>'1-GBP'!AJ115+'2b - USD - conv.'!AJ115+'3b - EUR - conv.'!AJ115</f>
        <v>0</v>
      </c>
      <c r="AK115" s="286">
        <f>'1-GBP'!AK115+'2b - USD - conv.'!AK115+'3b - EUR - conv.'!AK115</f>
        <v>0</v>
      </c>
      <c r="AL115" s="286">
        <f>'1-GBP'!AL115+'2b - USD - conv.'!AL115+'3b - EUR - conv.'!AL115</f>
        <v>0</v>
      </c>
      <c r="AM115" s="286">
        <f>'1-GBP'!AM115+'2b - USD - conv.'!AM115+'3b - EUR - conv.'!AM115</f>
        <v>0</v>
      </c>
      <c r="AN115" s="286">
        <f>'1-GBP'!AN115+'2b - USD - conv.'!AN115+'3b - EUR - conv.'!AN115</f>
        <v>0</v>
      </c>
      <c r="AO115" s="286">
        <f>'1-GBP'!AO115+'2b - USD - conv.'!AO115+'3b - EUR - conv.'!AO115</f>
        <v>0</v>
      </c>
      <c r="AP115" s="286">
        <f>'1-GBP'!AP115+'2b - USD - conv.'!AP115+'3b - EUR - conv.'!AP115</f>
        <v>0</v>
      </c>
    </row>
    <row r="116" spans="1:42" outlineLevel="2">
      <c r="A116" s="211" t="str">
        <f>A105&amp;"."&amp;A107&amp;"."&amp;A106&amp;"."&amp;B116</f>
        <v>1.c.3.9</v>
      </c>
      <c r="B116">
        <v>9</v>
      </c>
      <c r="C116" t="str">
        <f>'1-GBP'!C116</f>
        <v/>
      </c>
      <c r="D116"/>
      <c r="E116"/>
      <c r="F116"/>
      <c r="G116"/>
      <c r="H116"/>
      <c r="I116"/>
      <c r="J116"/>
      <c r="K116"/>
      <c r="L116"/>
      <c r="M116" s="286">
        <f>'1-GBP'!M116+'2b - USD - conv.'!M116+'3b - EUR - conv.'!M116</f>
        <v>0</v>
      </c>
      <c r="N116" s="286">
        <f>'1-GBP'!N116+'2b - USD - conv.'!N116+'3b - EUR - conv.'!N116</f>
        <v>0</v>
      </c>
      <c r="O116" s="286">
        <f>'1-GBP'!O116+'2b - USD - conv.'!O116+'3b - EUR - conv.'!O116</f>
        <v>0</v>
      </c>
      <c r="P116" s="286">
        <f>'1-GBP'!P116+'2b - USD - conv.'!P116+'3b - EUR - conv.'!P116</f>
        <v>0</v>
      </c>
      <c r="Q116" s="286">
        <f>'1-GBP'!Q116+'2b - USD - conv.'!Q116+'3b - EUR - conv.'!Q116</f>
        <v>0</v>
      </c>
      <c r="R116" s="286">
        <f>'1-GBP'!R116+'2b - USD - conv.'!R116+'3b - EUR - conv.'!R116</f>
        <v>0</v>
      </c>
      <c r="S116" s="286">
        <f>'1-GBP'!S116+'2b - USD - conv.'!S116+'3b - EUR - conv.'!S116</f>
        <v>0</v>
      </c>
      <c r="T116" s="286">
        <f>'1-GBP'!T116+'2b - USD - conv.'!T116+'3b - EUR - conv.'!T116</f>
        <v>0</v>
      </c>
      <c r="U116" s="286">
        <f>'1-GBP'!U116+'2b - USD - conv.'!U116+'3b - EUR - conv.'!U116</f>
        <v>0</v>
      </c>
      <c r="V116" s="286">
        <f>'1-GBP'!V116+'2b - USD - conv.'!V116+'3b - EUR - conv.'!V116</f>
        <v>0</v>
      </c>
      <c r="W116" s="286">
        <f>'1-GBP'!W116+'2b - USD - conv.'!W116+'3b - EUR - conv.'!W116</f>
        <v>0</v>
      </c>
      <c r="X116" s="286">
        <f>'1-GBP'!X116+'2b - USD - conv.'!X116+'3b - EUR - conv.'!X116</f>
        <v>0</v>
      </c>
      <c r="Y116" s="286">
        <f>'1-GBP'!Y116+'2b - USD - conv.'!Y116+'3b - EUR - conv.'!Y116</f>
        <v>0</v>
      </c>
      <c r="Z116" s="286">
        <f>'1-GBP'!Z116+'2b - USD - conv.'!Z116+'3b - EUR - conv.'!Z116</f>
        <v>0</v>
      </c>
      <c r="AA116" s="286">
        <f>'1-GBP'!AA116+'2b - USD - conv.'!AA116+'3b - EUR - conv.'!AA116</f>
        <v>0</v>
      </c>
      <c r="AB116" s="286">
        <f>'1-GBP'!AB116+'2b - USD - conv.'!AB116+'3b - EUR - conv.'!AB116</f>
        <v>0</v>
      </c>
      <c r="AC116" s="286">
        <f>'1-GBP'!AC116+'2b - USD - conv.'!AC116+'3b - EUR - conv.'!AC116</f>
        <v>0</v>
      </c>
      <c r="AD116" s="286">
        <f>'1-GBP'!AD116+'2b - USD - conv.'!AD116+'3b - EUR - conv.'!AD116</f>
        <v>0</v>
      </c>
      <c r="AE116" s="286">
        <f>'1-GBP'!AE116+'2b - USD - conv.'!AE116+'3b - EUR - conv.'!AE116</f>
        <v>0</v>
      </c>
      <c r="AF116" s="286">
        <f>'1-GBP'!AF116+'2b - USD - conv.'!AF116+'3b - EUR - conv.'!AF116</f>
        <v>0</v>
      </c>
      <c r="AG116" s="286">
        <f>'1-GBP'!AG116+'2b - USD - conv.'!AG116+'3b - EUR - conv.'!AG116</f>
        <v>0</v>
      </c>
      <c r="AH116" s="286">
        <f>'1-GBP'!AH116+'2b - USD - conv.'!AH116+'3b - EUR - conv.'!AH116</f>
        <v>0</v>
      </c>
      <c r="AI116" s="286">
        <f>'1-GBP'!AI116+'2b - USD - conv.'!AI116+'3b - EUR - conv.'!AI116</f>
        <v>0</v>
      </c>
      <c r="AJ116" s="286">
        <f>'1-GBP'!AJ116+'2b - USD - conv.'!AJ116+'3b - EUR - conv.'!AJ116</f>
        <v>0</v>
      </c>
      <c r="AK116" s="286">
        <f>'1-GBP'!AK116+'2b - USD - conv.'!AK116+'3b - EUR - conv.'!AK116</f>
        <v>0</v>
      </c>
      <c r="AL116" s="286">
        <f>'1-GBP'!AL116+'2b - USD - conv.'!AL116+'3b - EUR - conv.'!AL116</f>
        <v>0</v>
      </c>
      <c r="AM116" s="286">
        <f>'1-GBP'!AM116+'2b - USD - conv.'!AM116+'3b - EUR - conv.'!AM116</f>
        <v>0</v>
      </c>
      <c r="AN116" s="286">
        <f>'1-GBP'!AN116+'2b - USD - conv.'!AN116+'3b - EUR - conv.'!AN116</f>
        <v>0</v>
      </c>
      <c r="AO116" s="286">
        <f>'1-GBP'!AO116+'2b - USD - conv.'!AO116+'3b - EUR - conv.'!AO116</f>
        <v>0</v>
      </c>
      <c r="AP116" s="286">
        <f>'1-GBP'!AP116+'2b - USD - conv.'!AP116+'3b - EUR - conv.'!AP116</f>
        <v>0</v>
      </c>
    </row>
    <row r="117" spans="1:42" outlineLevel="2">
      <c r="A117" s="211" t="str">
        <f>A105&amp;"."&amp;A107&amp;"."&amp;A106&amp;"."&amp;B117</f>
        <v>1.c.3.10</v>
      </c>
      <c r="B117">
        <v>10</v>
      </c>
      <c r="C117" t="str">
        <f>'1-GBP'!C117</f>
        <v/>
      </c>
      <c r="D117"/>
      <c r="E117"/>
      <c r="F117"/>
      <c r="G117"/>
      <c r="H117"/>
      <c r="I117"/>
      <c r="J117"/>
      <c r="K117"/>
      <c r="L117"/>
      <c r="M117" s="286">
        <f>'1-GBP'!M117+'2b - USD - conv.'!M117+'3b - EUR - conv.'!M117</f>
        <v>0</v>
      </c>
      <c r="N117" s="286">
        <f>'1-GBP'!N117+'2b - USD - conv.'!N117+'3b - EUR - conv.'!N117</f>
        <v>0</v>
      </c>
      <c r="O117" s="286">
        <f>'1-GBP'!O117+'2b - USD - conv.'!O117+'3b - EUR - conv.'!O117</f>
        <v>0</v>
      </c>
      <c r="P117" s="286">
        <f>'1-GBP'!P117+'2b - USD - conv.'!P117+'3b - EUR - conv.'!P117</f>
        <v>0</v>
      </c>
      <c r="Q117" s="286">
        <f>'1-GBP'!Q117+'2b - USD - conv.'!Q117+'3b - EUR - conv.'!Q117</f>
        <v>0</v>
      </c>
      <c r="R117" s="286">
        <f>'1-GBP'!R117+'2b - USD - conv.'!R117+'3b - EUR - conv.'!R117</f>
        <v>0</v>
      </c>
      <c r="S117" s="286">
        <f>'1-GBP'!S117+'2b - USD - conv.'!S117+'3b - EUR - conv.'!S117</f>
        <v>0</v>
      </c>
      <c r="T117" s="286">
        <f>'1-GBP'!T117+'2b - USD - conv.'!T117+'3b - EUR - conv.'!T117</f>
        <v>0</v>
      </c>
      <c r="U117" s="286">
        <f>'1-GBP'!U117+'2b - USD - conv.'!U117+'3b - EUR - conv.'!U117</f>
        <v>0</v>
      </c>
      <c r="V117" s="286">
        <f>'1-GBP'!V117+'2b - USD - conv.'!V117+'3b - EUR - conv.'!V117</f>
        <v>0</v>
      </c>
      <c r="W117" s="286">
        <f>'1-GBP'!W117+'2b - USD - conv.'!W117+'3b - EUR - conv.'!W117</f>
        <v>0</v>
      </c>
      <c r="X117" s="286">
        <f>'1-GBP'!X117+'2b - USD - conv.'!X117+'3b - EUR - conv.'!X117</f>
        <v>0</v>
      </c>
      <c r="Y117" s="286">
        <f>'1-GBP'!Y117+'2b - USD - conv.'!Y117+'3b - EUR - conv.'!Y117</f>
        <v>0</v>
      </c>
      <c r="Z117" s="286">
        <f>'1-GBP'!Z117+'2b - USD - conv.'!Z117+'3b - EUR - conv.'!Z117</f>
        <v>0</v>
      </c>
      <c r="AA117" s="286">
        <f>'1-GBP'!AA117+'2b - USD - conv.'!AA117+'3b - EUR - conv.'!AA117</f>
        <v>0</v>
      </c>
      <c r="AB117" s="286">
        <f>'1-GBP'!AB117+'2b - USD - conv.'!AB117+'3b - EUR - conv.'!AB117</f>
        <v>0</v>
      </c>
      <c r="AC117" s="286">
        <f>'1-GBP'!AC117+'2b - USD - conv.'!AC117+'3b - EUR - conv.'!AC117</f>
        <v>0</v>
      </c>
      <c r="AD117" s="286">
        <f>'1-GBP'!AD117+'2b - USD - conv.'!AD117+'3b - EUR - conv.'!AD117</f>
        <v>0</v>
      </c>
      <c r="AE117" s="286">
        <f>'1-GBP'!AE117+'2b - USD - conv.'!AE117+'3b - EUR - conv.'!AE117</f>
        <v>0</v>
      </c>
      <c r="AF117" s="286">
        <f>'1-GBP'!AF117+'2b - USD - conv.'!AF117+'3b - EUR - conv.'!AF117</f>
        <v>0</v>
      </c>
      <c r="AG117" s="286">
        <f>'1-GBP'!AG117+'2b - USD - conv.'!AG117+'3b - EUR - conv.'!AG117</f>
        <v>0</v>
      </c>
      <c r="AH117" s="286">
        <f>'1-GBP'!AH117+'2b - USD - conv.'!AH117+'3b - EUR - conv.'!AH117</f>
        <v>0</v>
      </c>
      <c r="AI117" s="286">
        <f>'1-GBP'!AI117+'2b - USD - conv.'!AI117+'3b - EUR - conv.'!AI117</f>
        <v>0</v>
      </c>
      <c r="AJ117" s="286">
        <f>'1-GBP'!AJ117+'2b - USD - conv.'!AJ117+'3b - EUR - conv.'!AJ117</f>
        <v>0</v>
      </c>
      <c r="AK117" s="286">
        <f>'1-GBP'!AK117+'2b - USD - conv.'!AK117+'3b - EUR - conv.'!AK117</f>
        <v>0</v>
      </c>
      <c r="AL117" s="286">
        <f>'1-GBP'!AL117+'2b - USD - conv.'!AL117+'3b - EUR - conv.'!AL117</f>
        <v>0</v>
      </c>
      <c r="AM117" s="286">
        <f>'1-GBP'!AM117+'2b - USD - conv.'!AM117+'3b - EUR - conv.'!AM117</f>
        <v>0</v>
      </c>
      <c r="AN117" s="286">
        <f>'1-GBP'!AN117+'2b - USD - conv.'!AN117+'3b - EUR - conv.'!AN117</f>
        <v>0</v>
      </c>
      <c r="AO117" s="286">
        <f>'1-GBP'!AO117+'2b - USD - conv.'!AO117+'3b - EUR - conv.'!AO117</f>
        <v>0</v>
      </c>
      <c r="AP117" s="286">
        <f>'1-GBP'!AP117+'2b - USD - conv.'!AP117+'3b - EUR - conv.'!AP117</f>
        <v>0</v>
      </c>
    </row>
    <row r="118" spans="1:42" outlineLevel="2">
      <c r="A118" s="211" t="str">
        <f>A105&amp;"."&amp;A107&amp;"."&amp;A106&amp;"."&amp;B118</f>
        <v>1.c.3.11</v>
      </c>
      <c r="B118">
        <v>11</v>
      </c>
      <c r="C118" t="str">
        <f>'1-GBP'!C118</f>
        <v/>
      </c>
      <c r="D118"/>
      <c r="E118"/>
      <c r="F118"/>
      <c r="G118"/>
      <c r="H118"/>
      <c r="I118"/>
      <c r="J118"/>
      <c r="K118"/>
      <c r="L118"/>
      <c r="M118" s="286">
        <f>'1-GBP'!M118+'2b - USD - conv.'!M118+'3b - EUR - conv.'!M118</f>
        <v>0</v>
      </c>
      <c r="N118" s="286">
        <f>'1-GBP'!N118+'2b - USD - conv.'!N118+'3b - EUR - conv.'!N118</f>
        <v>0</v>
      </c>
      <c r="O118" s="286">
        <f>'1-GBP'!O118+'2b - USD - conv.'!O118+'3b - EUR - conv.'!O118</f>
        <v>0</v>
      </c>
      <c r="P118" s="286">
        <f>'1-GBP'!P118+'2b - USD - conv.'!P118+'3b - EUR - conv.'!P118</f>
        <v>0</v>
      </c>
      <c r="Q118" s="286">
        <f>'1-GBP'!Q118+'2b - USD - conv.'!Q118+'3b - EUR - conv.'!Q118</f>
        <v>0</v>
      </c>
      <c r="R118" s="286">
        <f>'1-GBP'!R118+'2b - USD - conv.'!R118+'3b - EUR - conv.'!R118</f>
        <v>0</v>
      </c>
      <c r="S118" s="286">
        <f>'1-GBP'!S118+'2b - USD - conv.'!S118+'3b - EUR - conv.'!S118</f>
        <v>0</v>
      </c>
      <c r="T118" s="286">
        <f>'1-GBP'!T118+'2b - USD - conv.'!T118+'3b - EUR - conv.'!T118</f>
        <v>0</v>
      </c>
      <c r="U118" s="286">
        <f>'1-GBP'!U118+'2b - USD - conv.'!U118+'3b - EUR - conv.'!U118</f>
        <v>0</v>
      </c>
      <c r="V118" s="286">
        <f>'1-GBP'!V118+'2b - USD - conv.'!V118+'3b - EUR - conv.'!V118</f>
        <v>0</v>
      </c>
      <c r="W118" s="286">
        <f>'1-GBP'!W118+'2b - USD - conv.'!W118+'3b - EUR - conv.'!W118</f>
        <v>0</v>
      </c>
      <c r="X118" s="286">
        <f>'1-GBP'!X118+'2b - USD - conv.'!X118+'3b - EUR - conv.'!X118</f>
        <v>0</v>
      </c>
      <c r="Y118" s="286">
        <f>'1-GBP'!Y118+'2b - USD - conv.'!Y118+'3b - EUR - conv.'!Y118</f>
        <v>0</v>
      </c>
      <c r="Z118" s="286">
        <f>'1-GBP'!Z118+'2b - USD - conv.'!Z118+'3b - EUR - conv.'!Z118</f>
        <v>0</v>
      </c>
      <c r="AA118" s="286">
        <f>'1-GBP'!AA118+'2b - USD - conv.'!AA118+'3b - EUR - conv.'!AA118</f>
        <v>0</v>
      </c>
      <c r="AB118" s="286">
        <f>'1-GBP'!AB118+'2b - USD - conv.'!AB118+'3b - EUR - conv.'!AB118</f>
        <v>0</v>
      </c>
      <c r="AC118" s="286">
        <f>'1-GBP'!AC118+'2b - USD - conv.'!AC118+'3b - EUR - conv.'!AC118</f>
        <v>0</v>
      </c>
      <c r="AD118" s="286">
        <f>'1-GBP'!AD118+'2b - USD - conv.'!AD118+'3b - EUR - conv.'!AD118</f>
        <v>0</v>
      </c>
      <c r="AE118" s="286">
        <f>'1-GBP'!AE118+'2b - USD - conv.'!AE118+'3b - EUR - conv.'!AE118</f>
        <v>0</v>
      </c>
      <c r="AF118" s="286">
        <f>'1-GBP'!AF118+'2b - USD - conv.'!AF118+'3b - EUR - conv.'!AF118</f>
        <v>0</v>
      </c>
      <c r="AG118" s="286">
        <f>'1-GBP'!AG118+'2b - USD - conv.'!AG118+'3b - EUR - conv.'!AG118</f>
        <v>0</v>
      </c>
      <c r="AH118" s="286">
        <f>'1-GBP'!AH118+'2b - USD - conv.'!AH118+'3b - EUR - conv.'!AH118</f>
        <v>0</v>
      </c>
      <c r="AI118" s="286">
        <f>'1-GBP'!AI118+'2b - USD - conv.'!AI118+'3b - EUR - conv.'!AI118</f>
        <v>0</v>
      </c>
      <c r="AJ118" s="286">
        <f>'1-GBP'!AJ118+'2b - USD - conv.'!AJ118+'3b - EUR - conv.'!AJ118</f>
        <v>0</v>
      </c>
      <c r="AK118" s="286">
        <f>'1-GBP'!AK118+'2b - USD - conv.'!AK118+'3b - EUR - conv.'!AK118</f>
        <v>0</v>
      </c>
      <c r="AL118" s="286">
        <f>'1-GBP'!AL118+'2b - USD - conv.'!AL118+'3b - EUR - conv.'!AL118</f>
        <v>0</v>
      </c>
      <c r="AM118" s="286">
        <f>'1-GBP'!AM118+'2b - USD - conv.'!AM118+'3b - EUR - conv.'!AM118</f>
        <v>0</v>
      </c>
      <c r="AN118" s="286">
        <f>'1-GBP'!AN118+'2b - USD - conv.'!AN118+'3b - EUR - conv.'!AN118</f>
        <v>0</v>
      </c>
      <c r="AO118" s="286">
        <f>'1-GBP'!AO118+'2b - USD - conv.'!AO118+'3b - EUR - conv.'!AO118</f>
        <v>0</v>
      </c>
      <c r="AP118" s="286">
        <f>'1-GBP'!AP118+'2b - USD - conv.'!AP118+'3b - EUR - conv.'!AP118</f>
        <v>0</v>
      </c>
    </row>
    <row r="119" spans="1:42" outlineLevel="2">
      <c r="A119" s="211" t="str">
        <f>A105&amp;"."&amp;A107&amp;"."&amp;A106&amp;"."&amp;B119</f>
        <v>1.c.3.12</v>
      </c>
      <c r="B119">
        <v>12</v>
      </c>
      <c r="C119" t="str">
        <f>'1-GBP'!C119</f>
        <v/>
      </c>
      <c r="D119"/>
      <c r="E119"/>
      <c r="F119"/>
      <c r="G119"/>
      <c r="H119"/>
      <c r="I119"/>
      <c r="J119"/>
      <c r="K119"/>
      <c r="L119"/>
      <c r="M119" s="286">
        <f>'1-GBP'!M119+'2b - USD - conv.'!M119+'3b - EUR - conv.'!M119</f>
        <v>0</v>
      </c>
      <c r="N119" s="286">
        <f>'1-GBP'!N119+'2b - USD - conv.'!N119+'3b - EUR - conv.'!N119</f>
        <v>0</v>
      </c>
      <c r="O119" s="286">
        <f>'1-GBP'!O119+'2b - USD - conv.'!O119+'3b - EUR - conv.'!O119</f>
        <v>0</v>
      </c>
      <c r="P119" s="286">
        <f>'1-GBP'!P119+'2b - USD - conv.'!P119+'3b - EUR - conv.'!P119</f>
        <v>0</v>
      </c>
      <c r="Q119" s="286">
        <f>'1-GBP'!Q119+'2b - USD - conv.'!Q119+'3b - EUR - conv.'!Q119</f>
        <v>0</v>
      </c>
      <c r="R119" s="286">
        <f>'1-GBP'!R119+'2b - USD - conv.'!R119+'3b - EUR - conv.'!R119</f>
        <v>0</v>
      </c>
      <c r="S119" s="286">
        <f>'1-GBP'!S119+'2b - USD - conv.'!S119+'3b - EUR - conv.'!S119</f>
        <v>0</v>
      </c>
      <c r="T119" s="286">
        <f>'1-GBP'!T119+'2b - USD - conv.'!T119+'3b - EUR - conv.'!T119</f>
        <v>0</v>
      </c>
      <c r="U119" s="286">
        <f>'1-GBP'!U119+'2b - USD - conv.'!U119+'3b - EUR - conv.'!U119</f>
        <v>0</v>
      </c>
      <c r="V119" s="286">
        <f>'1-GBP'!V119+'2b - USD - conv.'!V119+'3b - EUR - conv.'!V119</f>
        <v>0</v>
      </c>
      <c r="W119" s="286">
        <f>'1-GBP'!W119+'2b - USD - conv.'!W119+'3b - EUR - conv.'!W119</f>
        <v>0</v>
      </c>
      <c r="X119" s="286">
        <f>'1-GBP'!X119+'2b - USD - conv.'!X119+'3b - EUR - conv.'!X119</f>
        <v>0</v>
      </c>
      <c r="Y119" s="286">
        <f>'1-GBP'!Y119+'2b - USD - conv.'!Y119+'3b - EUR - conv.'!Y119</f>
        <v>0</v>
      </c>
      <c r="Z119" s="286">
        <f>'1-GBP'!Z119+'2b - USD - conv.'!Z119+'3b - EUR - conv.'!Z119</f>
        <v>0</v>
      </c>
      <c r="AA119" s="286">
        <f>'1-GBP'!AA119+'2b - USD - conv.'!AA119+'3b - EUR - conv.'!AA119</f>
        <v>0</v>
      </c>
      <c r="AB119" s="286">
        <f>'1-GBP'!AB119+'2b - USD - conv.'!AB119+'3b - EUR - conv.'!AB119</f>
        <v>0</v>
      </c>
      <c r="AC119" s="286">
        <f>'1-GBP'!AC119+'2b - USD - conv.'!AC119+'3b - EUR - conv.'!AC119</f>
        <v>0</v>
      </c>
      <c r="AD119" s="286">
        <f>'1-GBP'!AD119+'2b - USD - conv.'!AD119+'3b - EUR - conv.'!AD119</f>
        <v>0</v>
      </c>
      <c r="AE119" s="286">
        <f>'1-GBP'!AE119+'2b - USD - conv.'!AE119+'3b - EUR - conv.'!AE119</f>
        <v>0</v>
      </c>
      <c r="AF119" s="286">
        <f>'1-GBP'!AF119+'2b - USD - conv.'!AF119+'3b - EUR - conv.'!AF119</f>
        <v>0</v>
      </c>
      <c r="AG119" s="286">
        <f>'1-GBP'!AG119+'2b - USD - conv.'!AG119+'3b - EUR - conv.'!AG119</f>
        <v>0</v>
      </c>
      <c r="AH119" s="286">
        <f>'1-GBP'!AH119+'2b - USD - conv.'!AH119+'3b - EUR - conv.'!AH119</f>
        <v>0</v>
      </c>
      <c r="AI119" s="286">
        <f>'1-GBP'!AI119+'2b - USD - conv.'!AI119+'3b - EUR - conv.'!AI119</f>
        <v>0</v>
      </c>
      <c r="AJ119" s="286">
        <f>'1-GBP'!AJ119+'2b - USD - conv.'!AJ119+'3b - EUR - conv.'!AJ119</f>
        <v>0</v>
      </c>
      <c r="AK119" s="286">
        <f>'1-GBP'!AK119+'2b - USD - conv.'!AK119+'3b - EUR - conv.'!AK119</f>
        <v>0</v>
      </c>
      <c r="AL119" s="286">
        <f>'1-GBP'!AL119+'2b - USD - conv.'!AL119+'3b - EUR - conv.'!AL119</f>
        <v>0</v>
      </c>
      <c r="AM119" s="286">
        <f>'1-GBP'!AM119+'2b - USD - conv.'!AM119+'3b - EUR - conv.'!AM119</f>
        <v>0</v>
      </c>
      <c r="AN119" s="286">
        <f>'1-GBP'!AN119+'2b - USD - conv.'!AN119+'3b - EUR - conv.'!AN119</f>
        <v>0</v>
      </c>
      <c r="AO119" s="286">
        <f>'1-GBP'!AO119+'2b - USD - conv.'!AO119+'3b - EUR - conv.'!AO119</f>
        <v>0</v>
      </c>
      <c r="AP119" s="286">
        <f>'1-GBP'!AP119+'2b - USD - conv.'!AP119+'3b - EUR - conv.'!AP119</f>
        <v>0</v>
      </c>
    </row>
    <row r="120" spans="1:42" outlineLevel="1">
      <c r="A120" s="212"/>
      <c r="B120" s="201">
        <f>B119-COUNTIFS(C108:C119,"")</f>
        <v>6</v>
      </c>
      <c r="C120" s="201" t="s">
        <v>285</v>
      </c>
      <c r="D120" s="201"/>
      <c r="E120" s="201"/>
      <c r="F120" s="201"/>
      <c r="G120" s="201"/>
      <c r="H120" s="201"/>
      <c r="I120" s="201"/>
      <c r="J120" s="201"/>
      <c r="K120" s="201"/>
      <c r="L120" s="201"/>
      <c r="M120" s="280">
        <f>SUM(M108:M119)</f>
        <v>0</v>
      </c>
      <c r="N120" s="280">
        <f>SUM(N108:N119)</f>
        <v>0</v>
      </c>
      <c r="O120" s="280">
        <f t="shared" ref="O120:AP120" si="11">SUM(O108:O119)</f>
        <v>0</v>
      </c>
      <c r="P120" s="280">
        <f t="shared" si="11"/>
        <v>0</v>
      </c>
      <c r="Q120" s="280">
        <f t="shared" si="11"/>
        <v>0</v>
      </c>
      <c r="R120" s="280">
        <f t="shared" si="11"/>
        <v>0</v>
      </c>
      <c r="S120" s="280">
        <f t="shared" si="11"/>
        <v>0</v>
      </c>
      <c r="T120" s="280">
        <f t="shared" si="11"/>
        <v>0</v>
      </c>
      <c r="U120" s="280">
        <f t="shared" si="11"/>
        <v>0</v>
      </c>
      <c r="V120" s="280">
        <f t="shared" si="11"/>
        <v>0</v>
      </c>
      <c r="W120" s="280">
        <f t="shared" si="11"/>
        <v>0</v>
      </c>
      <c r="X120" s="280">
        <f t="shared" si="11"/>
        <v>0</v>
      </c>
      <c r="Y120" s="280">
        <f t="shared" si="11"/>
        <v>0</v>
      </c>
      <c r="Z120" s="280">
        <f t="shared" si="11"/>
        <v>0</v>
      </c>
      <c r="AA120" s="280">
        <f t="shared" si="11"/>
        <v>0</v>
      </c>
      <c r="AB120" s="280">
        <f t="shared" si="11"/>
        <v>0</v>
      </c>
      <c r="AC120" s="280">
        <f t="shared" si="11"/>
        <v>0</v>
      </c>
      <c r="AD120" s="280">
        <f t="shared" si="11"/>
        <v>0</v>
      </c>
      <c r="AE120" s="280">
        <f t="shared" si="11"/>
        <v>0</v>
      </c>
      <c r="AF120" s="280">
        <f t="shared" si="11"/>
        <v>0</v>
      </c>
      <c r="AG120" s="280">
        <f t="shared" si="11"/>
        <v>0</v>
      </c>
      <c r="AH120" s="280">
        <f t="shared" si="11"/>
        <v>0</v>
      </c>
      <c r="AI120" s="280">
        <f t="shared" si="11"/>
        <v>0</v>
      </c>
      <c r="AJ120" s="280">
        <f t="shared" si="11"/>
        <v>0</v>
      </c>
      <c r="AK120" s="280">
        <f t="shared" si="11"/>
        <v>0</v>
      </c>
      <c r="AL120" s="280">
        <f t="shared" si="11"/>
        <v>0</v>
      </c>
      <c r="AM120" s="280">
        <f t="shared" si="11"/>
        <v>0</v>
      </c>
      <c r="AN120" s="280">
        <f t="shared" si="11"/>
        <v>0</v>
      </c>
      <c r="AO120" s="280">
        <f t="shared" si="11"/>
        <v>0</v>
      </c>
      <c r="AP120" s="280">
        <f t="shared" si="11"/>
        <v>0</v>
      </c>
    </row>
    <row r="121" spans="1:42" outlineLevel="1">
      <c r="A121" s="211"/>
      <c r="B121"/>
      <c r="C121"/>
      <c r="D121"/>
      <c r="E121"/>
      <c r="F121"/>
      <c r="G121"/>
      <c r="H121"/>
      <c r="I121"/>
      <c r="J121"/>
      <c r="K121"/>
      <c r="L121"/>
      <c r="M121" s="314"/>
      <c r="N121" s="314"/>
      <c r="O121" s="314"/>
      <c r="P121" s="314"/>
      <c r="Q121" s="314"/>
      <c r="R121" s="314"/>
      <c r="S121" s="314"/>
      <c r="T121" s="314"/>
      <c r="U121" s="314"/>
      <c r="V121" s="314"/>
      <c r="W121" s="314"/>
      <c r="X121" s="314"/>
      <c r="Y121" s="314"/>
      <c r="Z121" s="314"/>
      <c r="AA121" s="314"/>
      <c r="AB121" s="314"/>
      <c r="AC121" s="314"/>
      <c r="AD121" s="314"/>
      <c r="AE121" s="314"/>
      <c r="AF121" s="314"/>
      <c r="AG121" s="314"/>
      <c r="AH121" s="314"/>
      <c r="AI121" s="314"/>
      <c r="AJ121" s="314"/>
      <c r="AK121" s="314"/>
      <c r="AL121" s="314"/>
      <c r="AM121" s="314"/>
      <c r="AN121" s="314"/>
      <c r="AO121" s="314"/>
      <c r="AP121" s="314"/>
    </row>
    <row r="122" spans="1:42" outlineLevel="1">
      <c r="A122" s="220" t="s">
        <v>216</v>
      </c>
      <c r="B122" s="220" t="s">
        <v>286</v>
      </c>
      <c r="C122" s="220" t="s">
        <v>284</v>
      </c>
      <c r="D122" s="220"/>
      <c r="E122" s="220"/>
      <c r="F122" s="220"/>
      <c r="G122" s="220"/>
      <c r="H122" s="220"/>
      <c r="I122" s="220"/>
      <c r="J122" s="220"/>
      <c r="K122" s="220"/>
      <c r="L122" s="220"/>
      <c r="M122" s="315"/>
      <c r="N122" s="315"/>
      <c r="O122" s="315"/>
      <c r="P122" s="315"/>
      <c r="Q122" s="315"/>
      <c r="R122" s="315"/>
      <c r="S122" s="315"/>
      <c r="T122" s="315"/>
      <c r="U122" s="315"/>
      <c r="V122" s="315"/>
      <c r="W122" s="315"/>
      <c r="X122" s="315"/>
      <c r="Y122" s="315"/>
      <c r="Z122" s="315"/>
      <c r="AA122" s="315"/>
      <c r="AB122" s="315"/>
      <c r="AC122" s="315"/>
      <c r="AD122" s="315"/>
      <c r="AE122" s="315"/>
      <c r="AF122" s="315"/>
      <c r="AG122" s="315"/>
      <c r="AH122" s="315"/>
      <c r="AI122" s="315"/>
      <c r="AJ122" s="315"/>
      <c r="AK122" s="315"/>
      <c r="AL122" s="315"/>
      <c r="AM122" s="315"/>
      <c r="AN122" s="315"/>
      <c r="AO122" s="315"/>
      <c r="AP122" s="315"/>
    </row>
    <row r="123" spans="1:42" outlineLevel="2">
      <c r="A123" s="211" t="str">
        <f>A105&amp;"."&amp;A122&amp;"."&amp;A106&amp;"."&amp;B123</f>
        <v>1.o.3.1</v>
      </c>
      <c r="B123">
        <v>1</v>
      </c>
      <c r="C123" t="str">
        <f>'1-GBP'!C123</f>
        <v>Fixed</v>
      </c>
      <c r="D123"/>
      <c r="E123"/>
      <c r="F123"/>
      <c r="G123"/>
      <c r="H123"/>
      <c r="I123"/>
      <c r="J123"/>
      <c r="K123"/>
      <c r="L123"/>
      <c r="M123" s="286">
        <f>'1-GBP'!M123+'2b - USD - conv.'!M123+'3b - EUR - conv.'!M123</f>
        <v>0</v>
      </c>
      <c r="N123" s="286">
        <f>'1-GBP'!N123+'2b - USD - conv.'!N123+'3b - EUR - conv.'!N123</f>
        <v>0</v>
      </c>
      <c r="O123" s="286">
        <f>'1-GBP'!O123+'2b - USD - conv.'!O123+'3b - EUR - conv.'!O123</f>
        <v>0</v>
      </c>
      <c r="P123" s="286">
        <f>'1-GBP'!P123+'2b - USD - conv.'!P123+'3b - EUR - conv.'!P123</f>
        <v>0</v>
      </c>
      <c r="Q123" s="286">
        <f>'1-GBP'!Q123+'2b - USD - conv.'!Q123+'3b - EUR - conv.'!Q123</f>
        <v>0</v>
      </c>
      <c r="R123" s="286">
        <f>'1-GBP'!R123+'2b - USD - conv.'!R123+'3b - EUR - conv.'!R123</f>
        <v>0</v>
      </c>
      <c r="S123" s="286">
        <f>'1-GBP'!S123+'2b - USD - conv.'!S123+'3b - EUR - conv.'!S123</f>
        <v>0</v>
      </c>
      <c r="T123" s="286">
        <f>'1-GBP'!T123+'2b - USD - conv.'!T123+'3b - EUR - conv.'!T123</f>
        <v>0</v>
      </c>
      <c r="U123" s="286">
        <f>'1-GBP'!U123+'2b - USD - conv.'!U123+'3b - EUR - conv.'!U123</f>
        <v>0</v>
      </c>
      <c r="V123" s="286">
        <f>'1-GBP'!V123+'2b - USD - conv.'!V123+'3b - EUR - conv.'!V123</f>
        <v>0</v>
      </c>
      <c r="W123" s="286">
        <f>'1-GBP'!W123+'2b - USD - conv.'!W123+'3b - EUR - conv.'!W123</f>
        <v>0</v>
      </c>
      <c r="X123" s="286">
        <f>'1-GBP'!X123+'2b - USD - conv.'!X123+'3b - EUR - conv.'!X123</f>
        <v>0</v>
      </c>
      <c r="Y123" s="286">
        <f>'1-GBP'!Y123+'2b - USD - conv.'!Y123+'3b - EUR - conv.'!Y123</f>
        <v>0</v>
      </c>
      <c r="Z123" s="286">
        <f>'1-GBP'!Z123+'2b - USD - conv.'!Z123+'3b - EUR - conv.'!Z123</f>
        <v>0</v>
      </c>
      <c r="AA123" s="286">
        <f>'1-GBP'!AA123+'2b - USD - conv.'!AA123+'3b - EUR - conv.'!AA123</f>
        <v>0</v>
      </c>
      <c r="AB123" s="286">
        <f>'1-GBP'!AB123+'2b - USD - conv.'!AB123+'3b - EUR - conv.'!AB123</f>
        <v>0</v>
      </c>
      <c r="AC123" s="286">
        <f>'1-GBP'!AC123+'2b - USD - conv.'!AC123+'3b - EUR - conv.'!AC123</f>
        <v>0</v>
      </c>
      <c r="AD123" s="286">
        <f>'1-GBP'!AD123+'2b - USD - conv.'!AD123+'3b - EUR - conv.'!AD123</f>
        <v>0</v>
      </c>
      <c r="AE123" s="286">
        <f>'1-GBP'!AE123+'2b - USD - conv.'!AE123+'3b - EUR - conv.'!AE123</f>
        <v>0</v>
      </c>
      <c r="AF123" s="286">
        <f>'1-GBP'!AF123+'2b - USD - conv.'!AF123+'3b - EUR - conv.'!AF123</f>
        <v>0</v>
      </c>
      <c r="AG123" s="286">
        <f>'1-GBP'!AG123+'2b - USD - conv.'!AG123+'3b - EUR - conv.'!AG123</f>
        <v>0</v>
      </c>
      <c r="AH123" s="286">
        <f>'1-GBP'!AH123+'2b - USD - conv.'!AH123+'3b - EUR - conv.'!AH123</f>
        <v>0</v>
      </c>
      <c r="AI123" s="286">
        <f>'1-GBP'!AI123+'2b - USD - conv.'!AI123+'3b - EUR - conv.'!AI123</f>
        <v>0</v>
      </c>
      <c r="AJ123" s="286">
        <f>'1-GBP'!AJ123+'2b - USD - conv.'!AJ123+'3b - EUR - conv.'!AJ123</f>
        <v>0</v>
      </c>
      <c r="AK123" s="286">
        <f>'1-GBP'!AK123+'2b - USD - conv.'!AK123+'3b - EUR - conv.'!AK123</f>
        <v>0</v>
      </c>
      <c r="AL123" s="286">
        <f>'1-GBP'!AL123+'2b - USD - conv.'!AL123+'3b - EUR - conv.'!AL123</f>
        <v>0</v>
      </c>
      <c r="AM123" s="286">
        <f>'1-GBP'!AM123+'2b - USD - conv.'!AM123+'3b - EUR - conv.'!AM123</f>
        <v>0</v>
      </c>
      <c r="AN123" s="286">
        <f>'1-GBP'!AN123+'2b - USD - conv.'!AN123+'3b - EUR - conv.'!AN123</f>
        <v>0</v>
      </c>
      <c r="AO123" s="286">
        <f>'1-GBP'!AO123+'2b - USD - conv.'!AO123+'3b - EUR - conv.'!AO123</f>
        <v>0</v>
      </c>
      <c r="AP123" s="286">
        <f>'1-GBP'!AP123+'2b - USD - conv.'!AP123+'3b - EUR - conv.'!AP123</f>
        <v>0</v>
      </c>
    </row>
    <row r="124" spans="1:42" outlineLevel="2">
      <c r="A124" s="211" t="str">
        <f>A105&amp;"."&amp;A122&amp;"."&amp;A106&amp;"."&amp;B124</f>
        <v>1.o.3.2</v>
      </c>
      <c r="B124">
        <v>2</v>
      </c>
      <c r="C124" t="str">
        <f>'1-GBP'!C124</f>
        <v>Variable</v>
      </c>
      <c r="D124"/>
      <c r="E124"/>
      <c r="F124"/>
      <c r="G124"/>
      <c r="H124"/>
      <c r="I124"/>
      <c r="J124"/>
      <c r="K124"/>
      <c r="L124"/>
      <c r="M124" s="286">
        <f>'1-GBP'!M124+'2b - USD - conv.'!M124+'3b - EUR - conv.'!M124</f>
        <v>0</v>
      </c>
      <c r="N124" s="286">
        <f>'1-GBP'!N124+'2b - USD - conv.'!N124+'3b - EUR - conv.'!N124</f>
        <v>0</v>
      </c>
      <c r="O124" s="286">
        <f>'1-GBP'!O124+'2b - USD - conv.'!O124+'3b - EUR - conv.'!O124</f>
        <v>0</v>
      </c>
      <c r="P124" s="286">
        <f>'1-GBP'!P124+'2b - USD - conv.'!P124+'3b - EUR - conv.'!P124</f>
        <v>0</v>
      </c>
      <c r="Q124" s="286">
        <f>'1-GBP'!Q124+'2b - USD - conv.'!Q124+'3b - EUR - conv.'!Q124</f>
        <v>0</v>
      </c>
      <c r="R124" s="286">
        <f>'1-GBP'!R124+'2b - USD - conv.'!R124+'3b - EUR - conv.'!R124</f>
        <v>0</v>
      </c>
      <c r="S124" s="286">
        <f>'1-GBP'!S124+'2b - USD - conv.'!S124+'3b - EUR - conv.'!S124</f>
        <v>0</v>
      </c>
      <c r="T124" s="286">
        <f>'1-GBP'!T124+'2b - USD - conv.'!T124+'3b - EUR - conv.'!T124</f>
        <v>0</v>
      </c>
      <c r="U124" s="286">
        <f>'1-GBP'!U124+'2b - USD - conv.'!U124+'3b - EUR - conv.'!U124</f>
        <v>0</v>
      </c>
      <c r="V124" s="286">
        <f>'1-GBP'!V124+'2b - USD - conv.'!V124+'3b - EUR - conv.'!V124</f>
        <v>0</v>
      </c>
      <c r="W124" s="286">
        <f>'1-GBP'!W124+'2b - USD - conv.'!W124+'3b - EUR - conv.'!W124</f>
        <v>0</v>
      </c>
      <c r="X124" s="286">
        <f>'1-GBP'!X124+'2b - USD - conv.'!X124+'3b - EUR - conv.'!X124</f>
        <v>0</v>
      </c>
      <c r="Y124" s="286">
        <f>'1-GBP'!Y124+'2b - USD - conv.'!Y124+'3b - EUR - conv.'!Y124</f>
        <v>0</v>
      </c>
      <c r="Z124" s="286">
        <f>'1-GBP'!Z124+'2b - USD - conv.'!Z124+'3b - EUR - conv.'!Z124</f>
        <v>0</v>
      </c>
      <c r="AA124" s="286">
        <f>'1-GBP'!AA124+'2b - USD - conv.'!AA124+'3b - EUR - conv.'!AA124</f>
        <v>0</v>
      </c>
      <c r="AB124" s="286">
        <f>'1-GBP'!AB124+'2b - USD - conv.'!AB124+'3b - EUR - conv.'!AB124</f>
        <v>0</v>
      </c>
      <c r="AC124" s="286">
        <f>'1-GBP'!AC124+'2b - USD - conv.'!AC124+'3b - EUR - conv.'!AC124</f>
        <v>0</v>
      </c>
      <c r="AD124" s="286">
        <f>'1-GBP'!AD124+'2b - USD - conv.'!AD124+'3b - EUR - conv.'!AD124</f>
        <v>0</v>
      </c>
      <c r="AE124" s="286">
        <f>'1-GBP'!AE124+'2b - USD - conv.'!AE124+'3b - EUR - conv.'!AE124</f>
        <v>0</v>
      </c>
      <c r="AF124" s="286">
        <f>'1-GBP'!AF124+'2b - USD - conv.'!AF124+'3b - EUR - conv.'!AF124</f>
        <v>0</v>
      </c>
      <c r="AG124" s="286">
        <f>'1-GBP'!AG124+'2b - USD - conv.'!AG124+'3b - EUR - conv.'!AG124</f>
        <v>0</v>
      </c>
      <c r="AH124" s="286">
        <f>'1-GBP'!AH124+'2b - USD - conv.'!AH124+'3b - EUR - conv.'!AH124</f>
        <v>0</v>
      </c>
      <c r="AI124" s="286">
        <f>'1-GBP'!AI124+'2b - USD - conv.'!AI124+'3b - EUR - conv.'!AI124</f>
        <v>0</v>
      </c>
      <c r="AJ124" s="286">
        <f>'1-GBP'!AJ124+'2b - USD - conv.'!AJ124+'3b - EUR - conv.'!AJ124</f>
        <v>0</v>
      </c>
      <c r="AK124" s="286">
        <f>'1-GBP'!AK124+'2b - USD - conv.'!AK124+'3b - EUR - conv.'!AK124</f>
        <v>0</v>
      </c>
      <c r="AL124" s="286">
        <f>'1-GBP'!AL124+'2b - USD - conv.'!AL124+'3b - EUR - conv.'!AL124</f>
        <v>0</v>
      </c>
      <c r="AM124" s="286">
        <f>'1-GBP'!AM124+'2b - USD - conv.'!AM124+'3b - EUR - conv.'!AM124</f>
        <v>0</v>
      </c>
      <c r="AN124" s="286">
        <f>'1-GBP'!AN124+'2b - USD - conv.'!AN124+'3b - EUR - conv.'!AN124</f>
        <v>0</v>
      </c>
      <c r="AO124" s="286">
        <f>'1-GBP'!AO124+'2b - USD - conv.'!AO124+'3b - EUR - conv.'!AO124</f>
        <v>0</v>
      </c>
      <c r="AP124" s="286">
        <f>'1-GBP'!AP124+'2b - USD - conv.'!AP124+'3b - EUR - conv.'!AP124</f>
        <v>0</v>
      </c>
    </row>
    <row r="125" spans="1:42" outlineLevel="2">
      <c r="A125" s="211" t="str">
        <f>A105&amp;"."&amp;A122&amp;"."&amp;A106&amp;"."&amp;B125</f>
        <v>1.o.3.3</v>
      </c>
      <c r="B125">
        <v>3</v>
      </c>
      <c r="C125" t="str">
        <f>'1-GBP'!C125</f>
        <v/>
      </c>
      <c r="D125"/>
      <c r="E125"/>
      <c r="F125"/>
      <c r="G125"/>
      <c r="H125"/>
      <c r="I125"/>
      <c r="J125"/>
      <c r="K125"/>
      <c r="L125"/>
      <c r="M125" s="286">
        <f>'1-GBP'!M125+'2b - USD - conv.'!M125+'3b - EUR - conv.'!M125</f>
        <v>0</v>
      </c>
      <c r="N125" s="286">
        <f>'1-GBP'!N125+'2b - USD - conv.'!N125+'3b - EUR - conv.'!N125</f>
        <v>0</v>
      </c>
      <c r="O125" s="286">
        <f>'1-GBP'!O125+'2b - USD - conv.'!O125+'3b - EUR - conv.'!O125</f>
        <v>0</v>
      </c>
      <c r="P125" s="286">
        <f>'1-GBP'!P125+'2b - USD - conv.'!P125+'3b - EUR - conv.'!P125</f>
        <v>0</v>
      </c>
      <c r="Q125" s="286">
        <f>'1-GBP'!Q125+'2b - USD - conv.'!Q125+'3b - EUR - conv.'!Q125</f>
        <v>0</v>
      </c>
      <c r="R125" s="286">
        <f>'1-GBP'!R125+'2b - USD - conv.'!R125+'3b - EUR - conv.'!R125</f>
        <v>0</v>
      </c>
      <c r="S125" s="286">
        <f>'1-GBP'!S125+'2b - USD - conv.'!S125+'3b - EUR - conv.'!S125</f>
        <v>0</v>
      </c>
      <c r="T125" s="286">
        <f>'1-GBP'!T125+'2b - USD - conv.'!T125+'3b - EUR - conv.'!T125</f>
        <v>0</v>
      </c>
      <c r="U125" s="286">
        <f>'1-GBP'!U125+'2b - USD - conv.'!U125+'3b - EUR - conv.'!U125</f>
        <v>0</v>
      </c>
      <c r="V125" s="286">
        <f>'1-GBP'!V125+'2b - USD - conv.'!V125+'3b - EUR - conv.'!V125</f>
        <v>0</v>
      </c>
      <c r="W125" s="286">
        <f>'1-GBP'!W125+'2b - USD - conv.'!W125+'3b - EUR - conv.'!W125</f>
        <v>0</v>
      </c>
      <c r="X125" s="286">
        <f>'1-GBP'!X125+'2b - USD - conv.'!X125+'3b - EUR - conv.'!X125</f>
        <v>0</v>
      </c>
      <c r="Y125" s="286">
        <f>'1-GBP'!Y125+'2b - USD - conv.'!Y125+'3b - EUR - conv.'!Y125</f>
        <v>0</v>
      </c>
      <c r="Z125" s="286">
        <f>'1-GBP'!Z125+'2b - USD - conv.'!Z125+'3b - EUR - conv.'!Z125</f>
        <v>0</v>
      </c>
      <c r="AA125" s="286">
        <f>'1-GBP'!AA125+'2b - USD - conv.'!AA125+'3b - EUR - conv.'!AA125</f>
        <v>0</v>
      </c>
      <c r="AB125" s="286">
        <f>'1-GBP'!AB125+'2b - USD - conv.'!AB125+'3b - EUR - conv.'!AB125</f>
        <v>0</v>
      </c>
      <c r="AC125" s="286">
        <f>'1-GBP'!AC125+'2b - USD - conv.'!AC125+'3b - EUR - conv.'!AC125</f>
        <v>0</v>
      </c>
      <c r="AD125" s="286">
        <f>'1-GBP'!AD125+'2b - USD - conv.'!AD125+'3b - EUR - conv.'!AD125</f>
        <v>0</v>
      </c>
      <c r="AE125" s="286">
        <f>'1-GBP'!AE125+'2b - USD - conv.'!AE125+'3b - EUR - conv.'!AE125</f>
        <v>0</v>
      </c>
      <c r="AF125" s="286">
        <f>'1-GBP'!AF125+'2b - USD - conv.'!AF125+'3b - EUR - conv.'!AF125</f>
        <v>0</v>
      </c>
      <c r="AG125" s="286">
        <f>'1-GBP'!AG125+'2b - USD - conv.'!AG125+'3b - EUR - conv.'!AG125</f>
        <v>0</v>
      </c>
      <c r="AH125" s="286">
        <f>'1-GBP'!AH125+'2b - USD - conv.'!AH125+'3b - EUR - conv.'!AH125</f>
        <v>0</v>
      </c>
      <c r="AI125" s="286">
        <f>'1-GBP'!AI125+'2b - USD - conv.'!AI125+'3b - EUR - conv.'!AI125</f>
        <v>0</v>
      </c>
      <c r="AJ125" s="286">
        <f>'1-GBP'!AJ125+'2b - USD - conv.'!AJ125+'3b - EUR - conv.'!AJ125</f>
        <v>0</v>
      </c>
      <c r="AK125" s="286">
        <f>'1-GBP'!AK125+'2b - USD - conv.'!AK125+'3b - EUR - conv.'!AK125</f>
        <v>0</v>
      </c>
      <c r="AL125" s="286">
        <f>'1-GBP'!AL125+'2b - USD - conv.'!AL125+'3b - EUR - conv.'!AL125</f>
        <v>0</v>
      </c>
      <c r="AM125" s="286">
        <f>'1-GBP'!AM125+'2b - USD - conv.'!AM125+'3b - EUR - conv.'!AM125</f>
        <v>0</v>
      </c>
      <c r="AN125" s="286">
        <f>'1-GBP'!AN125+'2b - USD - conv.'!AN125+'3b - EUR - conv.'!AN125</f>
        <v>0</v>
      </c>
      <c r="AO125" s="286">
        <f>'1-GBP'!AO125+'2b - USD - conv.'!AO125+'3b - EUR - conv.'!AO125</f>
        <v>0</v>
      </c>
      <c r="AP125" s="286">
        <f>'1-GBP'!AP125+'2b - USD - conv.'!AP125+'3b - EUR - conv.'!AP125</f>
        <v>0</v>
      </c>
    </row>
    <row r="126" spans="1:42" outlineLevel="2">
      <c r="A126" s="211" t="str">
        <f>A105&amp;"."&amp;A122&amp;"."&amp;A106&amp;"."&amp;B126</f>
        <v>1.o.3.4</v>
      </c>
      <c r="B126">
        <v>4</v>
      </c>
      <c r="C126" t="str">
        <f>'1-GBP'!C126</f>
        <v/>
      </c>
      <c r="D126"/>
      <c r="E126"/>
      <c r="F126"/>
      <c r="G126"/>
      <c r="H126"/>
      <c r="I126"/>
      <c r="J126"/>
      <c r="K126"/>
      <c r="L126"/>
      <c r="M126" s="286">
        <f>'1-GBP'!M126+'2b - USD - conv.'!M126+'3b - EUR - conv.'!M126</f>
        <v>0</v>
      </c>
      <c r="N126" s="286">
        <f>'1-GBP'!N126+'2b - USD - conv.'!N126+'3b - EUR - conv.'!N126</f>
        <v>0</v>
      </c>
      <c r="O126" s="286">
        <f>'1-GBP'!O126+'2b - USD - conv.'!O126+'3b - EUR - conv.'!O126</f>
        <v>0</v>
      </c>
      <c r="P126" s="286">
        <f>'1-GBP'!P126+'2b - USD - conv.'!P126+'3b - EUR - conv.'!P126</f>
        <v>0</v>
      </c>
      <c r="Q126" s="286">
        <f>'1-GBP'!Q126+'2b - USD - conv.'!Q126+'3b - EUR - conv.'!Q126</f>
        <v>0</v>
      </c>
      <c r="R126" s="286">
        <f>'1-GBP'!R126+'2b - USD - conv.'!R126+'3b - EUR - conv.'!R126</f>
        <v>0</v>
      </c>
      <c r="S126" s="286">
        <f>'1-GBP'!S126+'2b - USD - conv.'!S126+'3b - EUR - conv.'!S126</f>
        <v>0</v>
      </c>
      <c r="T126" s="286">
        <f>'1-GBP'!T126+'2b - USD - conv.'!T126+'3b - EUR - conv.'!T126</f>
        <v>0</v>
      </c>
      <c r="U126" s="286">
        <f>'1-GBP'!U126+'2b - USD - conv.'!U126+'3b - EUR - conv.'!U126</f>
        <v>0</v>
      </c>
      <c r="V126" s="286">
        <f>'1-GBP'!V126+'2b - USD - conv.'!V126+'3b - EUR - conv.'!V126</f>
        <v>0</v>
      </c>
      <c r="W126" s="286">
        <f>'1-GBP'!W126+'2b - USD - conv.'!W126+'3b - EUR - conv.'!W126</f>
        <v>0</v>
      </c>
      <c r="X126" s="286">
        <f>'1-GBP'!X126+'2b - USD - conv.'!X126+'3b - EUR - conv.'!X126</f>
        <v>0</v>
      </c>
      <c r="Y126" s="286">
        <f>'1-GBP'!Y126+'2b - USD - conv.'!Y126+'3b - EUR - conv.'!Y126</f>
        <v>0</v>
      </c>
      <c r="Z126" s="286">
        <f>'1-GBP'!Z126+'2b - USD - conv.'!Z126+'3b - EUR - conv.'!Z126</f>
        <v>0</v>
      </c>
      <c r="AA126" s="286">
        <f>'1-GBP'!AA126+'2b - USD - conv.'!AA126+'3b - EUR - conv.'!AA126</f>
        <v>0</v>
      </c>
      <c r="AB126" s="286">
        <f>'1-GBP'!AB126+'2b - USD - conv.'!AB126+'3b - EUR - conv.'!AB126</f>
        <v>0</v>
      </c>
      <c r="AC126" s="286">
        <f>'1-GBP'!AC126+'2b - USD - conv.'!AC126+'3b - EUR - conv.'!AC126</f>
        <v>0</v>
      </c>
      <c r="AD126" s="286">
        <f>'1-GBP'!AD126+'2b - USD - conv.'!AD126+'3b - EUR - conv.'!AD126</f>
        <v>0</v>
      </c>
      <c r="AE126" s="286">
        <f>'1-GBP'!AE126+'2b - USD - conv.'!AE126+'3b - EUR - conv.'!AE126</f>
        <v>0</v>
      </c>
      <c r="AF126" s="286">
        <f>'1-GBP'!AF126+'2b - USD - conv.'!AF126+'3b - EUR - conv.'!AF126</f>
        <v>0</v>
      </c>
      <c r="AG126" s="286">
        <f>'1-GBP'!AG126+'2b - USD - conv.'!AG126+'3b - EUR - conv.'!AG126</f>
        <v>0</v>
      </c>
      <c r="AH126" s="286">
        <f>'1-GBP'!AH126+'2b - USD - conv.'!AH126+'3b - EUR - conv.'!AH126</f>
        <v>0</v>
      </c>
      <c r="AI126" s="286">
        <f>'1-GBP'!AI126+'2b - USD - conv.'!AI126+'3b - EUR - conv.'!AI126</f>
        <v>0</v>
      </c>
      <c r="AJ126" s="286">
        <f>'1-GBP'!AJ126+'2b - USD - conv.'!AJ126+'3b - EUR - conv.'!AJ126</f>
        <v>0</v>
      </c>
      <c r="AK126" s="286">
        <f>'1-GBP'!AK126+'2b - USD - conv.'!AK126+'3b - EUR - conv.'!AK126</f>
        <v>0</v>
      </c>
      <c r="AL126" s="286">
        <f>'1-GBP'!AL126+'2b - USD - conv.'!AL126+'3b - EUR - conv.'!AL126</f>
        <v>0</v>
      </c>
      <c r="AM126" s="286">
        <f>'1-GBP'!AM126+'2b - USD - conv.'!AM126+'3b - EUR - conv.'!AM126</f>
        <v>0</v>
      </c>
      <c r="AN126" s="286">
        <f>'1-GBP'!AN126+'2b - USD - conv.'!AN126+'3b - EUR - conv.'!AN126</f>
        <v>0</v>
      </c>
      <c r="AO126" s="286">
        <f>'1-GBP'!AO126+'2b - USD - conv.'!AO126+'3b - EUR - conv.'!AO126</f>
        <v>0</v>
      </c>
      <c r="AP126" s="286">
        <f>'1-GBP'!AP126+'2b - USD - conv.'!AP126+'3b - EUR - conv.'!AP126</f>
        <v>0</v>
      </c>
    </row>
    <row r="127" spans="1:42" outlineLevel="2">
      <c r="A127" s="211" t="str">
        <f>A105&amp;"."&amp;A122&amp;"."&amp;A106&amp;"."&amp;B127</f>
        <v>1.o.3.5</v>
      </c>
      <c r="B127">
        <v>5</v>
      </c>
      <c r="C127" t="str">
        <f>'1-GBP'!C127</f>
        <v/>
      </c>
      <c r="D127"/>
      <c r="E127"/>
      <c r="F127"/>
      <c r="G127"/>
      <c r="H127"/>
      <c r="I127"/>
      <c r="J127"/>
      <c r="K127"/>
      <c r="L127"/>
      <c r="M127" s="286">
        <f>'1-GBP'!M127+'2b - USD - conv.'!M127+'3b - EUR - conv.'!M127</f>
        <v>0</v>
      </c>
      <c r="N127" s="286">
        <f>'1-GBP'!N127+'2b - USD - conv.'!N127+'3b - EUR - conv.'!N127</f>
        <v>0</v>
      </c>
      <c r="O127" s="286">
        <f>'1-GBP'!O127+'2b - USD - conv.'!O127+'3b - EUR - conv.'!O127</f>
        <v>0</v>
      </c>
      <c r="P127" s="286">
        <f>'1-GBP'!P127+'2b - USD - conv.'!P127+'3b - EUR - conv.'!P127</f>
        <v>0</v>
      </c>
      <c r="Q127" s="286">
        <f>'1-GBP'!Q127+'2b - USD - conv.'!Q127+'3b - EUR - conv.'!Q127</f>
        <v>0</v>
      </c>
      <c r="R127" s="286">
        <f>'1-GBP'!R127+'2b - USD - conv.'!R127+'3b - EUR - conv.'!R127</f>
        <v>0</v>
      </c>
      <c r="S127" s="286">
        <f>'1-GBP'!S127+'2b - USD - conv.'!S127+'3b - EUR - conv.'!S127</f>
        <v>0</v>
      </c>
      <c r="T127" s="286">
        <f>'1-GBP'!T127+'2b - USD - conv.'!T127+'3b - EUR - conv.'!T127</f>
        <v>0</v>
      </c>
      <c r="U127" s="286">
        <f>'1-GBP'!U127+'2b - USD - conv.'!U127+'3b - EUR - conv.'!U127</f>
        <v>0</v>
      </c>
      <c r="V127" s="286">
        <f>'1-GBP'!V127+'2b - USD - conv.'!V127+'3b - EUR - conv.'!V127</f>
        <v>0</v>
      </c>
      <c r="W127" s="286">
        <f>'1-GBP'!W127+'2b - USD - conv.'!W127+'3b - EUR - conv.'!W127</f>
        <v>0</v>
      </c>
      <c r="X127" s="286">
        <f>'1-GBP'!X127+'2b - USD - conv.'!X127+'3b - EUR - conv.'!X127</f>
        <v>0</v>
      </c>
      <c r="Y127" s="286">
        <f>'1-GBP'!Y127+'2b - USD - conv.'!Y127+'3b - EUR - conv.'!Y127</f>
        <v>0</v>
      </c>
      <c r="Z127" s="286">
        <f>'1-GBP'!Z127+'2b - USD - conv.'!Z127+'3b - EUR - conv.'!Z127</f>
        <v>0</v>
      </c>
      <c r="AA127" s="286">
        <f>'1-GBP'!AA127+'2b - USD - conv.'!AA127+'3b - EUR - conv.'!AA127</f>
        <v>0</v>
      </c>
      <c r="AB127" s="286">
        <f>'1-GBP'!AB127+'2b - USD - conv.'!AB127+'3b - EUR - conv.'!AB127</f>
        <v>0</v>
      </c>
      <c r="AC127" s="286">
        <f>'1-GBP'!AC127+'2b - USD - conv.'!AC127+'3b - EUR - conv.'!AC127</f>
        <v>0</v>
      </c>
      <c r="AD127" s="286">
        <f>'1-GBP'!AD127+'2b - USD - conv.'!AD127+'3b - EUR - conv.'!AD127</f>
        <v>0</v>
      </c>
      <c r="AE127" s="286">
        <f>'1-GBP'!AE127+'2b - USD - conv.'!AE127+'3b - EUR - conv.'!AE127</f>
        <v>0</v>
      </c>
      <c r="AF127" s="286">
        <f>'1-GBP'!AF127+'2b - USD - conv.'!AF127+'3b - EUR - conv.'!AF127</f>
        <v>0</v>
      </c>
      <c r="AG127" s="286">
        <f>'1-GBP'!AG127+'2b - USD - conv.'!AG127+'3b - EUR - conv.'!AG127</f>
        <v>0</v>
      </c>
      <c r="AH127" s="286">
        <f>'1-GBP'!AH127+'2b - USD - conv.'!AH127+'3b - EUR - conv.'!AH127</f>
        <v>0</v>
      </c>
      <c r="AI127" s="286">
        <f>'1-GBP'!AI127+'2b - USD - conv.'!AI127+'3b - EUR - conv.'!AI127</f>
        <v>0</v>
      </c>
      <c r="AJ127" s="286">
        <f>'1-GBP'!AJ127+'2b - USD - conv.'!AJ127+'3b - EUR - conv.'!AJ127</f>
        <v>0</v>
      </c>
      <c r="AK127" s="286">
        <f>'1-GBP'!AK127+'2b - USD - conv.'!AK127+'3b - EUR - conv.'!AK127</f>
        <v>0</v>
      </c>
      <c r="AL127" s="286">
        <f>'1-GBP'!AL127+'2b - USD - conv.'!AL127+'3b - EUR - conv.'!AL127</f>
        <v>0</v>
      </c>
      <c r="AM127" s="286">
        <f>'1-GBP'!AM127+'2b - USD - conv.'!AM127+'3b - EUR - conv.'!AM127</f>
        <v>0</v>
      </c>
      <c r="AN127" s="286">
        <f>'1-GBP'!AN127+'2b - USD - conv.'!AN127+'3b - EUR - conv.'!AN127</f>
        <v>0</v>
      </c>
      <c r="AO127" s="286">
        <f>'1-GBP'!AO127+'2b - USD - conv.'!AO127+'3b - EUR - conv.'!AO127</f>
        <v>0</v>
      </c>
      <c r="AP127" s="286">
        <f>'1-GBP'!AP127+'2b - USD - conv.'!AP127+'3b - EUR - conv.'!AP127</f>
        <v>0</v>
      </c>
    </row>
    <row r="128" spans="1:42" outlineLevel="2">
      <c r="A128" s="211" t="str">
        <f>A105&amp;"."&amp;A122&amp;"."&amp;A106&amp;"."&amp;B128</f>
        <v>1.o.3.6</v>
      </c>
      <c r="B128">
        <v>6</v>
      </c>
      <c r="C128" t="str">
        <f>'1-GBP'!C128</f>
        <v/>
      </c>
      <c r="D128"/>
      <c r="E128"/>
      <c r="F128"/>
      <c r="G128"/>
      <c r="H128"/>
      <c r="I128"/>
      <c r="J128"/>
      <c r="K128"/>
      <c r="L128"/>
      <c r="M128" s="286">
        <f>'1-GBP'!M128+'2b - USD - conv.'!M128+'3b - EUR - conv.'!M128</f>
        <v>0</v>
      </c>
      <c r="N128" s="286">
        <f>'1-GBP'!N128+'2b - USD - conv.'!N128+'3b - EUR - conv.'!N128</f>
        <v>0</v>
      </c>
      <c r="O128" s="286">
        <f>'1-GBP'!O128+'2b - USD - conv.'!O128+'3b - EUR - conv.'!O128</f>
        <v>0</v>
      </c>
      <c r="P128" s="286">
        <f>'1-GBP'!P128+'2b - USD - conv.'!P128+'3b - EUR - conv.'!P128</f>
        <v>0</v>
      </c>
      <c r="Q128" s="286">
        <f>'1-GBP'!Q128+'2b - USD - conv.'!Q128+'3b - EUR - conv.'!Q128</f>
        <v>0</v>
      </c>
      <c r="R128" s="286">
        <f>'1-GBP'!R128+'2b - USD - conv.'!R128+'3b - EUR - conv.'!R128</f>
        <v>0</v>
      </c>
      <c r="S128" s="286">
        <f>'1-GBP'!S128+'2b - USD - conv.'!S128+'3b - EUR - conv.'!S128</f>
        <v>0</v>
      </c>
      <c r="T128" s="286">
        <f>'1-GBP'!T128+'2b - USD - conv.'!T128+'3b - EUR - conv.'!T128</f>
        <v>0</v>
      </c>
      <c r="U128" s="286">
        <f>'1-GBP'!U128+'2b - USD - conv.'!U128+'3b - EUR - conv.'!U128</f>
        <v>0</v>
      </c>
      <c r="V128" s="286">
        <f>'1-GBP'!V128+'2b - USD - conv.'!V128+'3b - EUR - conv.'!V128</f>
        <v>0</v>
      </c>
      <c r="W128" s="286">
        <f>'1-GBP'!W128+'2b - USD - conv.'!W128+'3b - EUR - conv.'!W128</f>
        <v>0</v>
      </c>
      <c r="X128" s="286">
        <f>'1-GBP'!X128+'2b - USD - conv.'!X128+'3b - EUR - conv.'!X128</f>
        <v>0</v>
      </c>
      <c r="Y128" s="286">
        <f>'1-GBP'!Y128+'2b - USD - conv.'!Y128+'3b - EUR - conv.'!Y128</f>
        <v>0</v>
      </c>
      <c r="Z128" s="286">
        <f>'1-GBP'!Z128+'2b - USD - conv.'!Z128+'3b - EUR - conv.'!Z128</f>
        <v>0</v>
      </c>
      <c r="AA128" s="286">
        <f>'1-GBP'!AA128+'2b - USD - conv.'!AA128+'3b - EUR - conv.'!AA128</f>
        <v>0</v>
      </c>
      <c r="AB128" s="286">
        <f>'1-GBP'!AB128+'2b - USD - conv.'!AB128+'3b - EUR - conv.'!AB128</f>
        <v>0</v>
      </c>
      <c r="AC128" s="286">
        <f>'1-GBP'!AC128+'2b - USD - conv.'!AC128+'3b - EUR - conv.'!AC128</f>
        <v>0</v>
      </c>
      <c r="AD128" s="286">
        <f>'1-GBP'!AD128+'2b - USD - conv.'!AD128+'3b - EUR - conv.'!AD128</f>
        <v>0</v>
      </c>
      <c r="AE128" s="286">
        <f>'1-GBP'!AE128+'2b - USD - conv.'!AE128+'3b - EUR - conv.'!AE128</f>
        <v>0</v>
      </c>
      <c r="AF128" s="286">
        <f>'1-GBP'!AF128+'2b - USD - conv.'!AF128+'3b - EUR - conv.'!AF128</f>
        <v>0</v>
      </c>
      <c r="AG128" s="286">
        <f>'1-GBP'!AG128+'2b - USD - conv.'!AG128+'3b - EUR - conv.'!AG128</f>
        <v>0</v>
      </c>
      <c r="AH128" s="286">
        <f>'1-GBP'!AH128+'2b - USD - conv.'!AH128+'3b - EUR - conv.'!AH128</f>
        <v>0</v>
      </c>
      <c r="AI128" s="286">
        <f>'1-GBP'!AI128+'2b - USD - conv.'!AI128+'3b - EUR - conv.'!AI128</f>
        <v>0</v>
      </c>
      <c r="AJ128" s="286">
        <f>'1-GBP'!AJ128+'2b - USD - conv.'!AJ128+'3b - EUR - conv.'!AJ128</f>
        <v>0</v>
      </c>
      <c r="AK128" s="286">
        <f>'1-GBP'!AK128+'2b - USD - conv.'!AK128+'3b - EUR - conv.'!AK128</f>
        <v>0</v>
      </c>
      <c r="AL128" s="286">
        <f>'1-GBP'!AL128+'2b - USD - conv.'!AL128+'3b - EUR - conv.'!AL128</f>
        <v>0</v>
      </c>
      <c r="AM128" s="286">
        <f>'1-GBP'!AM128+'2b - USD - conv.'!AM128+'3b - EUR - conv.'!AM128</f>
        <v>0</v>
      </c>
      <c r="AN128" s="286">
        <f>'1-GBP'!AN128+'2b - USD - conv.'!AN128+'3b - EUR - conv.'!AN128</f>
        <v>0</v>
      </c>
      <c r="AO128" s="286">
        <f>'1-GBP'!AO128+'2b - USD - conv.'!AO128+'3b - EUR - conv.'!AO128</f>
        <v>0</v>
      </c>
      <c r="AP128" s="286">
        <f>'1-GBP'!AP128+'2b - USD - conv.'!AP128+'3b - EUR - conv.'!AP128</f>
        <v>0</v>
      </c>
    </row>
    <row r="129" spans="1:42" outlineLevel="2">
      <c r="A129" s="211" t="str">
        <f>A105&amp;"."&amp;A122&amp;"."&amp;A106&amp;"."&amp;B129</f>
        <v>1.o.3.7</v>
      </c>
      <c r="B129">
        <v>7</v>
      </c>
      <c r="C129" t="str">
        <f>'1-GBP'!C129</f>
        <v/>
      </c>
      <c r="D129"/>
      <c r="E129"/>
      <c r="F129"/>
      <c r="G129"/>
      <c r="H129"/>
      <c r="I129"/>
      <c r="J129"/>
      <c r="K129"/>
      <c r="L129"/>
      <c r="M129" s="286">
        <f>'1-GBP'!M129+'2b - USD - conv.'!M129+'3b - EUR - conv.'!M129</f>
        <v>0</v>
      </c>
      <c r="N129" s="286">
        <f>'1-GBP'!N129+'2b - USD - conv.'!N129+'3b - EUR - conv.'!N129</f>
        <v>0</v>
      </c>
      <c r="O129" s="286">
        <f>'1-GBP'!O129+'2b - USD - conv.'!O129+'3b - EUR - conv.'!O129</f>
        <v>0</v>
      </c>
      <c r="P129" s="286">
        <f>'1-GBP'!P129+'2b - USD - conv.'!P129+'3b - EUR - conv.'!P129</f>
        <v>0</v>
      </c>
      <c r="Q129" s="286">
        <f>'1-GBP'!Q129+'2b - USD - conv.'!Q129+'3b - EUR - conv.'!Q129</f>
        <v>0</v>
      </c>
      <c r="R129" s="286">
        <f>'1-GBP'!R129+'2b - USD - conv.'!R129+'3b - EUR - conv.'!R129</f>
        <v>0</v>
      </c>
      <c r="S129" s="286">
        <f>'1-GBP'!S129+'2b - USD - conv.'!S129+'3b - EUR - conv.'!S129</f>
        <v>0</v>
      </c>
      <c r="T129" s="286">
        <f>'1-GBP'!T129+'2b - USD - conv.'!T129+'3b - EUR - conv.'!T129</f>
        <v>0</v>
      </c>
      <c r="U129" s="286">
        <f>'1-GBP'!U129+'2b - USD - conv.'!U129+'3b - EUR - conv.'!U129</f>
        <v>0</v>
      </c>
      <c r="V129" s="286">
        <f>'1-GBP'!V129+'2b - USD - conv.'!V129+'3b - EUR - conv.'!V129</f>
        <v>0</v>
      </c>
      <c r="W129" s="286">
        <f>'1-GBP'!W129+'2b - USD - conv.'!W129+'3b - EUR - conv.'!W129</f>
        <v>0</v>
      </c>
      <c r="X129" s="286">
        <f>'1-GBP'!X129+'2b - USD - conv.'!X129+'3b - EUR - conv.'!X129</f>
        <v>0</v>
      </c>
      <c r="Y129" s="286">
        <f>'1-GBP'!Y129+'2b - USD - conv.'!Y129+'3b - EUR - conv.'!Y129</f>
        <v>0</v>
      </c>
      <c r="Z129" s="286">
        <f>'1-GBP'!Z129+'2b - USD - conv.'!Z129+'3b - EUR - conv.'!Z129</f>
        <v>0</v>
      </c>
      <c r="AA129" s="286">
        <f>'1-GBP'!AA129+'2b - USD - conv.'!AA129+'3b - EUR - conv.'!AA129</f>
        <v>0</v>
      </c>
      <c r="AB129" s="286">
        <f>'1-GBP'!AB129+'2b - USD - conv.'!AB129+'3b - EUR - conv.'!AB129</f>
        <v>0</v>
      </c>
      <c r="AC129" s="286">
        <f>'1-GBP'!AC129+'2b - USD - conv.'!AC129+'3b - EUR - conv.'!AC129</f>
        <v>0</v>
      </c>
      <c r="AD129" s="286">
        <f>'1-GBP'!AD129+'2b - USD - conv.'!AD129+'3b - EUR - conv.'!AD129</f>
        <v>0</v>
      </c>
      <c r="AE129" s="286">
        <f>'1-GBP'!AE129+'2b - USD - conv.'!AE129+'3b - EUR - conv.'!AE129</f>
        <v>0</v>
      </c>
      <c r="AF129" s="286">
        <f>'1-GBP'!AF129+'2b - USD - conv.'!AF129+'3b - EUR - conv.'!AF129</f>
        <v>0</v>
      </c>
      <c r="AG129" s="286">
        <f>'1-GBP'!AG129+'2b - USD - conv.'!AG129+'3b - EUR - conv.'!AG129</f>
        <v>0</v>
      </c>
      <c r="AH129" s="286">
        <f>'1-GBP'!AH129+'2b - USD - conv.'!AH129+'3b - EUR - conv.'!AH129</f>
        <v>0</v>
      </c>
      <c r="AI129" s="286">
        <f>'1-GBP'!AI129+'2b - USD - conv.'!AI129+'3b - EUR - conv.'!AI129</f>
        <v>0</v>
      </c>
      <c r="AJ129" s="286">
        <f>'1-GBP'!AJ129+'2b - USD - conv.'!AJ129+'3b - EUR - conv.'!AJ129</f>
        <v>0</v>
      </c>
      <c r="AK129" s="286">
        <f>'1-GBP'!AK129+'2b - USD - conv.'!AK129+'3b - EUR - conv.'!AK129</f>
        <v>0</v>
      </c>
      <c r="AL129" s="286">
        <f>'1-GBP'!AL129+'2b - USD - conv.'!AL129+'3b - EUR - conv.'!AL129</f>
        <v>0</v>
      </c>
      <c r="AM129" s="286">
        <f>'1-GBP'!AM129+'2b - USD - conv.'!AM129+'3b - EUR - conv.'!AM129</f>
        <v>0</v>
      </c>
      <c r="AN129" s="286">
        <f>'1-GBP'!AN129+'2b - USD - conv.'!AN129+'3b - EUR - conv.'!AN129</f>
        <v>0</v>
      </c>
      <c r="AO129" s="286">
        <f>'1-GBP'!AO129+'2b - USD - conv.'!AO129+'3b - EUR - conv.'!AO129</f>
        <v>0</v>
      </c>
      <c r="AP129" s="286">
        <f>'1-GBP'!AP129+'2b - USD - conv.'!AP129+'3b - EUR - conv.'!AP129</f>
        <v>0</v>
      </c>
    </row>
    <row r="130" spans="1:42" outlineLevel="2">
      <c r="A130" s="211" t="str">
        <f>A105&amp;"."&amp;A122&amp;"."&amp;A106&amp;"."&amp;B130</f>
        <v>1.o.3.8</v>
      </c>
      <c r="B130">
        <v>8</v>
      </c>
      <c r="C130" t="str">
        <f>'1-GBP'!C130</f>
        <v/>
      </c>
      <c r="D130"/>
      <c r="E130"/>
      <c r="F130"/>
      <c r="G130"/>
      <c r="H130"/>
      <c r="I130"/>
      <c r="J130"/>
      <c r="K130"/>
      <c r="L130"/>
      <c r="M130" s="286">
        <f>'1-GBP'!M130+'2b - USD - conv.'!M130+'3b - EUR - conv.'!M130</f>
        <v>0</v>
      </c>
      <c r="N130" s="286">
        <f>'1-GBP'!N130+'2b - USD - conv.'!N130+'3b - EUR - conv.'!N130</f>
        <v>0</v>
      </c>
      <c r="O130" s="286">
        <f>'1-GBP'!O130+'2b - USD - conv.'!O130+'3b - EUR - conv.'!O130</f>
        <v>0</v>
      </c>
      <c r="P130" s="286">
        <f>'1-GBP'!P130+'2b - USD - conv.'!P130+'3b - EUR - conv.'!P130</f>
        <v>0</v>
      </c>
      <c r="Q130" s="286">
        <f>'1-GBP'!Q130+'2b - USD - conv.'!Q130+'3b - EUR - conv.'!Q130</f>
        <v>0</v>
      </c>
      <c r="R130" s="286">
        <f>'1-GBP'!R130+'2b - USD - conv.'!R130+'3b - EUR - conv.'!R130</f>
        <v>0</v>
      </c>
      <c r="S130" s="286">
        <f>'1-GBP'!S130+'2b - USD - conv.'!S130+'3b - EUR - conv.'!S130</f>
        <v>0</v>
      </c>
      <c r="T130" s="286">
        <f>'1-GBP'!T130+'2b - USD - conv.'!T130+'3b - EUR - conv.'!T130</f>
        <v>0</v>
      </c>
      <c r="U130" s="286">
        <f>'1-GBP'!U130+'2b - USD - conv.'!U130+'3b - EUR - conv.'!U130</f>
        <v>0</v>
      </c>
      <c r="V130" s="286">
        <f>'1-GBP'!V130+'2b - USD - conv.'!V130+'3b - EUR - conv.'!V130</f>
        <v>0</v>
      </c>
      <c r="W130" s="286">
        <f>'1-GBP'!W130+'2b - USD - conv.'!W130+'3b - EUR - conv.'!W130</f>
        <v>0</v>
      </c>
      <c r="X130" s="286">
        <f>'1-GBP'!X130+'2b - USD - conv.'!X130+'3b - EUR - conv.'!X130</f>
        <v>0</v>
      </c>
      <c r="Y130" s="286">
        <f>'1-GBP'!Y130+'2b - USD - conv.'!Y130+'3b - EUR - conv.'!Y130</f>
        <v>0</v>
      </c>
      <c r="Z130" s="286">
        <f>'1-GBP'!Z130+'2b - USD - conv.'!Z130+'3b - EUR - conv.'!Z130</f>
        <v>0</v>
      </c>
      <c r="AA130" s="286">
        <f>'1-GBP'!AA130+'2b - USD - conv.'!AA130+'3b - EUR - conv.'!AA130</f>
        <v>0</v>
      </c>
      <c r="AB130" s="286">
        <f>'1-GBP'!AB130+'2b - USD - conv.'!AB130+'3b - EUR - conv.'!AB130</f>
        <v>0</v>
      </c>
      <c r="AC130" s="286">
        <f>'1-GBP'!AC130+'2b - USD - conv.'!AC130+'3b - EUR - conv.'!AC130</f>
        <v>0</v>
      </c>
      <c r="AD130" s="286">
        <f>'1-GBP'!AD130+'2b - USD - conv.'!AD130+'3b - EUR - conv.'!AD130</f>
        <v>0</v>
      </c>
      <c r="AE130" s="286">
        <f>'1-GBP'!AE130+'2b - USD - conv.'!AE130+'3b - EUR - conv.'!AE130</f>
        <v>0</v>
      </c>
      <c r="AF130" s="286">
        <f>'1-GBP'!AF130+'2b - USD - conv.'!AF130+'3b - EUR - conv.'!AF130</f>
        <v>0</v>
      </c>
      <c r="AG130" s="286">
        <f>'1-GBP'!AG130+'2b - USD - conv.'!AG130+'3b - EUR - conv.'!AG130</f>
        <v>0</v>
      </c>
      <c r="AH130" s="286">
        <f>'1-GBP'!AH130+'2b - USD - conv.'!AH130+'3b - EUR - conv.'!AH130</f>
        <v>0</v>
      </c>
      <c r="AI130" s="286">
        <f>'1-GBP'!AI130+'2b - USD - conv.'!AI130+'3b - EUR - conv.'!AI130</f>
        <v>0</v>
      </c>
      <c r="AJ130" s="286">
        <f>'1-GBP'!AJ130+'2b - USD - conv.'!AJ130+'3b - EUR - conv.'!AJ130</f>
        <v>0</v>
      </c>
      <c r="AK130" s="286">
        <f>'1-GBP'!AK130+'2b - USD - conv.'!AK130+'3b - EUR - conv.'!AK130</f>
        <v>0</v>
      </c>
      <c r="AL130" s="286">
        <f>'1-GBP'!AL130+'2b - USD - conv.'!AL130+'3b - EUR - conv.'!AL130</f>
        <v>0</v>
      </c>
      <c r="AM130" s="286">
        <f>'1-GBP'!AM130+'2b - USD - conv.'!AM130+'3b - EUR - conv.'!AM130</f>
        <v>0</v>
      </c>
      <c r="AN130" s="286">
        <f>'1-GBP'!AN130+'2b - USD - conv.'!AN130+'3b - EUR - conv.'!AN130</f>
        <v>0</v>
      </c>
      <c r="AO130" s="286">
        <f>'1-GBP'!AO130+'2b - USD - conv.'!AO130+'3b - EUR - conv.'!AO130</f>
        <v>0</v>
      </c>
      <c r="AP130" s="286">
        <f>'1-GBP'!AP130+'2b - USD - conv.'!AP130+'3b - EUR - conv.'!AP130</f>
        <v>0</v>
      </c>
    </row>
    <row r="131" spans="1:42" outlineLevel="2">
      <c r="A131" s="211" t="str">
        <f>A105&amp;"."&amp;A122&amp;"."&amp;A106&amp;"."&amp;B131</f>
        <v>1.o.3.9</v>
      </c>
      <c r="B131">
        <v>9</v>
      </c>
      <c r="C131" t="str">
        <f>'1-GBP'!C131</f>
        <v/>
      </c>
      <c r="D131"/>
      <c r="E131"/>
      <c r="F131"/>
      <c r="G131"/>
      <c r="H131"/>
      <c r="I131"/>
      <c r="J131"/>
      <c r="K131"/>
      <c r="L131"/>
      <c r="M131" s="286">
        <f>'1-GBP'!M131+'2b - USD - conv.'!M131+'3b - EUR - conv.'!M131</f>
        <v>0</v>
      </c>
      <c r="N131" s="286">
        <f>'1-GBP'!N131+'2b - USD - conv.'!N131+'3b - EUR - conv.'!N131</f>
        <v>0</v>
      </c>
      <c r="O131" s="286">
        <f>'1-GBP'!O131+'2b - USD - conv.'!O131+'3b - EUR - conv.'!O131</f>
        <v>0</v>
      </c>
      <c r="P131" s="286">
        <f>'1-GBP'!P131+'2b - USD - conv.'!P131+'3b - EUR - conv.'!P131</f>
        <v>0</v>
      </c>
      <c r="Q131" s="286">
        <f>'1-GBP'!Q131+'2b - USD - conv.'!Q131+'3b - EUR - conv.'!Q131</f>
        <v>0</v>
      </c>
      <c r="R131" s="286">
        <f>'1-GBP'!R131+'2b - USD - conv.'!R131+'3b - EUR - conv.'!R131</f>
        <v>0</v>
      </c>
      <c r="S131" s="286">
        <f>'1-GBP'!S131+'2b - USD - conv.'!S131+'3b - EUR - conv.'!S131</f>
        <v>0</v>
      </c>
      <c r="T131" s="286">
        <f>'1-GBP'!T131+'2b - USD - conv.'!T131+'3b - EUR - conv.'!T131</f>
        <v>0</v>
      </c>
      <c r="U131" s="286">
        <f>'1-GBP'!U131+'2b - USD - conv.'!U131+'3b - EUR - conv.'!U131</f>
        <v>0</v>
      </c>
      <c r="V131" s="286">
        <f>'1-GBP'!V131+'2b - USD - conv.'!V131+'3b - EUR - conv.'!V131</f>
        <v>0</v>
      </c>
      <c r="W131" s="286">
        <f>'1-GBP'!W131+'2b - USD - conv.'!W131+'3b - EUR - conv.'!W131</f>
        <v>0</v>
      </c>
      <c r="X131" s="286">
        <f>'1-GBP'!X131+'2b - USD - conv.'!X131+'3b - EUR - conv.'!X131</f>
        <v>0</v>
      </c>
      <c r="Y131" s="286">
        <f>'1-GBP'!Y131+'2b - USD - conv.'!Y131+'3b - EUR - conv.'!Y131</f>
        <v>0</v>
      </c>
      <c r="Z131" s="286">
        <f>'1-GBP'!Z131+'2b - USD - conv.'!Z131+'3b - EUR - conv.'!Z131</f>
        <v>0</v>
      </c>
      <c r="AA131" s="286">
        <f>'1-GBP'!AA131+'2b - USD - conv.'!AA131+'3b - EUR - conv.'!AA131</f>
        <v>0</v>
      </c>
      <c r="AB131" s="286">
        <f>'1-GBP'!AB131+'2b - USD - conv.'!AB131+'3b - EUR - conv.'!AB131</f>
        <v>0</v>
      </c>
      <c r="AC131" s="286">
        <f>'1-GBP'!AC131+'2b - USD - conv.'!AC131+'3b - EUR - conv.'!AC131</f>
        <v>0</v>
      </c>
      <c r="AD131" s="286">
        <f>'1-GBP'!AD131+'2b - USD - conv.'!AD131+'3b - EUR - conv.'!AD131</f>
        <v>0</v>
      </c>
      <c r="AE131" s="286">
        <f>'1-GBP'!AE131+'2b - USD - conv.'!AE131+'3b - EUR - conv.'!AE131</f>
        <v>0</v>
      </c>
      <c r="AF131" s="286">
        <f>'1-GBP'!AF131+'2b - USD - conv.'!AF131+'3b - EUR - conv.'!AF131</f>
        <v>0</v>
      </c>
      <c r="AG131" s="286">
        <f>'1-GBP'!AG131+'2b - USD - conv.'!AG131+'3b - EUR - conv.'!AG131</f>
        <v>0</v>
      </c>
      <c r="AH131" s="286">
        <f>'1-GBP'!AH131+'2b - USD - conv.'!AH131+'3b - EUR - conv.'!AH131</f>
        <v>0</v>
      </c>
      <c r="AI131" s="286">
        <f>'1-GBP'!AI131+'2b - USD - conv.'!AI131+'3b - EUR - conv.'!AI131</f>
        <v>0</v>
      </c>
      <c r="AJ131" s="286">
        <f>'1-GBP'!AJ131+'2b - USD - conv.'!AJ131+'3b - EUR - conv.'!AJ131</f>
        <v>0</v>
      </c>
      <c r="AK131" s="286">
        <f>'1-GBP'!AK131+'2b - USD - conv.'!AK131+'3b - EUR - conv.'!AK131</f>
        <v>0</v>
      </c>
      <c r="AL131" s="286">
        <f>'1-GBP'!AL131+'2b - USD - conv.'!AL131+'3b - EUR - conv.'!AL131</f>
        <v>0</v>
      </c>
      <c r="AM131" s="286">
        <f>'1-GBP'!AM131+'2b - USD - conv.'!AM131+'3b - EUR - conv.'!AM131</f>
        <v>0</v>
      </c>
      <c r="AN131" s="286">
        <f>'1-GBP'!AN131+'2b - USD - conv.'!AN131+'3b - EUR - conv.'!AN131</f>
        <v>0</v>
      </c>
      <c r="AO131" s="286">
        <f>'1-GBP'!AO131+'2b - USD - conv.'!AO131+'3b - EUR - conv.'!AO131</f>
        <v>0</v>
      </c>
      <c r="AP131" s="286">
        <f>'1-GBP'!AP131+'2b - USD - conv.'!AP131+'3b - EUR - conv.'!AP131</f>
        <v>0</v>
      </c>
    </row>
    <row r="132" spans="1:42" outlineLevel="2">
      <c r="A132" s="211" t="str">
        <f>A105&amp;"."&amp;A122&amp;"."&amp;A106&amp;"."&amp;B132</f>
        <v>1.o.3.10</v>
      </c>
      <c r="B132">
        <v>10</v>
      </c>
      <c r="C132" t="str">
        <f>'1-GBP'!C132</f>
        <v/>
      </c>
      <c r="D132"/>
      <c r="E132"/>
      <c r="F132"/>
      <c r="G132"/>
      <c r="H132"/>
      <c r="I132"/>
      <c r="J132"/>
      <c r="K132"/>
      <c r="L132"/>
      <c r="M132" s="286">
        <f>'1-GBP'!M132+'2b - USD - conv.'!M132+'3b - EUR - conv.'!M132</f>
        <v>0</v>
      </c>
      <c r="N132" s="286">
        <f>'1-GBP'!N132+'2b - USD - conv.'!N132+'3b - EUR - conv.'!N132</f>
        <v>0</v>
      </c>
      <c r="O132" s="286">
        <f>'1-GBP'!O132+'2b - USD - conv.'!O132+'3b - EUR - conv.'!O132</f>
        <v>0</v>
      </c>
      <c r="P132" s="286">
        <f>'1-GBP'!P132+'2b - USD - conv.'!P132+'3b - EUR - conv.'!P132</f>
        <v>0</v>
      </c>
      <c r="Q132" s="286">
        <f>'1-GBP'!Q132+'2b - USD - conv.'!Q132+'3b - EUR - conv.'!Q132</f>
        <v>0</v>
      </c>
      <c r="R132" s="286">
        <f>'1-GBP'!R132+'2b - USD - conv.'!R132+'3b - EUR - conv.'!R132</f>
        <v>0</v>
      </c>
      <c r="S132" s="286">
        <f>'1-GBP'!S132+'2b - USD - conv.'!S132+'3b - EUR - conv.'!S132</f>
        <v>0</v>
      </c>
      <c r="T132" s="286">
        <f>'1-GBP'!T132+'2b - USD - conv.'!T132+'3b - EUR - conv.'!T132</f>
        <v>0</v>
      </c>
      <c r="U132" s="286">
        <f>'1-GBP'!U132+'2b - USD - conv.'!U132+'3b - EUR - conv.'!U132</f>
        <v>0</v>
      </c>
      <c r="V132" s="286">
        <f>'1-GBP'!V132+'2b - USD - conv.'!V132+'3b - EUR - conv.'!V132</f>
        <v>0</v>
      </c>
      <c r="W132" s="286">
        <f>'1-GBP'!W132+'2b - USD - conv.'!W132+'3b - EUR - conv.'!W132</f>
        <v>0</v>
      </c>
      <c r="X132" s="286">
        <f>'1-GBP'!X132+'2b - USD - conv.'!X132+'3b - EUR - conv.'!X132</f>
        <v>0</v>
      </c>
      <c r="Y132" s="286">
        <f>'1-GBP'!Y132+'2b - USD - conv.'!Y132+'3b - EUR - conv.'!Y132</f>
        <v>0</v>
      </c>
      <c r="Z132" s="286">
        <f>'1-GBP'!Z132+'2b - USD - conv.'!Z132+'3b - EUR - conv.'!Z132</f>
        <v>0</v>
      </c>
      <c r="AA132" s="286">
        <f>'1-GBP'!AA132+'2b - USD - conv.'!AA132+'3b - EUR - conv.'!AA132</f>
        <v>0</v>
      </c>
      <c r="AB132" s="286">
        <f>'1-GBP'!AB132+'2b - USD - conv.'!AB132+'3b - EUR - conv.'!AB132</f>
        <v>0</v>
      </c>
      <c r="AC132" s="286">
        <f>'1-GBP'!AC132+'2b - USD - conv.'!AC132+'3b - EUR - conv.'!AC132</f>
        <v>0</v>
      </c>
      <c r="AD132" s="286">
        <f>'1-GBP'!AD132+'2b - USD - conv.'!AD132+'3b - EUR - conv.'!AD132</f>
        <v>0</v>
      </c>
      <c r="AE132" s="286">
        <f>'1-GBP'!AE132+'2b - USD - conv.'!AE132+'3b - EUR - conv.'!AE132</f>
        <v>0</v>
      </c>
      <c r="AF132" s="286">
        <f>'1-GBP'!AF132+'2b - USD - conv.'!AF132+'3b - EUR - conv.'!AF132</f>
        <v>0</v>
      </c>
      <c r="AG132" s="286">
        <f>'1-GBP'!AG132+'2b - USD - conv.'!AG132+'3b - EUR - conv.'!AG132</f>
        <v>0</v>
      </c>
      <c r="AH132" s="286">
        <f>'1-GBP'!AH132+'2b - USD - conv.'!AH132+'3b - EUR - conv.'!AH132</f>
        <v>0</v>
      </c>
      <c r="AI132" s="286">
        <f>'1-GBP'!AI132+'2b - USD - conv.'!AI132+'3b - EUR - conv.'!AI132</f>
        <v>0</v>
      </c>
      <c r="AJ132" s="286">
        <f>'1-GBP'!AJ132+'2b - USD - conv.'!AJ132+'3b - EUR - conv.'!AJ132</f>
        <v>0</v>
      </c>
      <c r="AK132" s="286">
        <f>'1-GBP'!AK132+'2b - USD - conv.'!AK132+'3b - EUR - conv.'!AK132</f>
        <v>0</v>
      </c>
      <c r="AL132" s="286">
        <f>'1-GBP'!AL132+'2b - USD - conv.'!AL132+'3b - EUR - conv.'!AL132</f>
        <v>0</v>
      </c>
      <c r="AM132" s="286">
        <f>'1-GBP'!AM132+'2b - USD - conv.'!AM132+'3b - EUR - conv.'!AM132</f>
        <v>0</v>
      </c>
      <c r="AN132" s="286">
        <f>'1-GBP'!AN132+'2b - USD - conv.'!AN132+'3b - EUR - conv.'!AN132</f>
        <v>0</v>
      </c>
      <c r="AO132" s="286">
        <f>'1-GBP'!AO132+'2b - USD - conv.'!AO132+'3b - EUR - conv.'!AO132</f>
        <v>0</v>
      </c>
      <c r="AP132" s="286">
        <f>'1-GBP'!AP132+'2b - USD - conv.'!AP132+'3b - EUR - conv.'!AP132</f>
        <v>0</v>
      </c>
    </row>
    <row r="133" spans="1:42" outlineLevel="2">
      <c r="A133" s="211" t="str">
        <f>A105&amp;"."&amp;A122&amp;"."&amp;A106&amp;"."&amp;B133</f>
        <v>1.o.3.11</v>
      </c>
      <c r="B133">
        <v>11</v>
      </c>
      <c r="C133" t="str">
        <f>'1-GBP'!C133</f>
        <v/>
      </c>
      <c r="D133"/>
      <c r="E133"/>
      <c r="F133"/>
      <c r="G133"/>
      <c r="H133"/>
      <c r="I133"/>
      <c r="J133"/>
      <c r="K133"/>
      <c r="L133"/>
      <c r="M133" s="286">
        <f>'1-GBP'!M133+'2b - USD - conv.'!M133+'3b - EUR - conv.'!M133</f>
        <v>0</v>
      </c>
      <c r="N133" s="286">
        <f>'1-GBP'!N133+'2b - USD - conv.'!N133+'3b - EUR - conv.'!N133</f>
        <v>0</v>
      </c>
      <c r="O133" s="286">
        <f>'1-GBP'!O133+'2b - USD - conv.'!O133+'3b - EUR - conv.'!O133</f>
        <v>0</v>
      </c>
      <c r="P133" s="286">
        <f>'1-GBP'!P133+'2b - USD - conv.'!P133+'3b - EUR - conv.'!P133</f>
        <v>0</v>
      </c>
      <c r="Q133" s="286">
        <f>'1-GBP'!Q133+'2b - USD - conv.'!Q133+'3b - EUR - conv.'!Q133</f>
        <v>0</v>
      </c>
      <c r="R133" s="286">
        <f>'1-GBP'!R133+'2b - USD - conv.'!R133+'3b - EUR - conv.'!R133</f>
        <v>0</v>
      </c>
      <c r="S133" s="286">
        <f>'1-GBP'!S133+'2b - USD - conv.'!S133+'3b - EUR - conv.'!S133</f>
        <v>0</v>
      </c>
      <c r="T133" s="286">
        <f>'1-GBP'!T133+'2b - USD - conv.'!T133+'3b - EUR - conv.'!T133</f>
        <v>0</v>
      </c>
      <c r="U133" s="286">
        <f>'1-GBP'!U133+'2b - USD - conv.'!U133+'3b - EUR - conv.'!U133</f>
        <v>0</v>
      </c>
      <c r="V133" s="286">
        <f>'1-GBP'!V133+'2b - USD - conv.'!V133+'3b - EUR - conv.'!V133</f>
        <v>0</v>
      </c>
      <c r="W133" s="286">
        <f>'1-GBP'!W133+'2b - USD - conv.'!W133+'3b - EUR - conv.'!W133</f>
        <v>0</v>
      </c>
      <c r="X133" s="286">
        <f>'1-GBP'!X133+'2b - USD - conv.'!X133+'3b - EUR - conv.'!X133</f>
        <v>0</v>
      </c>
      <c r="Y133" s="286">
        <f>'1-GBP'!Y133+'2b - USD - conv.'!Y133+'3b - EUR - conv.'!Y133</f>
        <v>0</v>
      </c>
      <c r="Z133" s="286">
        <f>'1-GBP'!Z133+'2b - USD - conv.'!Z133+'3b - EUR - conv.'!Z133</f>
        <v>0</v>
      </c>
      <c r="AA133" s="286">
        <f>'1-GBP'!AA133+'2b - USD - conv.'!AA133+'3b - EUR - conv.'!AA133</f>
        <v>0</v>
      </c>
      <c r="AB133" s="286">
        <f>'1-GBP'!AB133+'2b - USD - conv.'!AB133+'3b - EUR - conv.'!AB133</f>
        <v>0</v>
      </c>
      <c r="AC133" s="286">
        <f>'1-GBP'!AC133+'2b - USD - conv.'!AC133+'3b - EUR - conv.'!AC133</f>
        <v>0</v>
      </c>
      <c r="AD133" s="286">
        <f>'1-GBP'!AD133+'2b - USD - conv.'!AD133+'3b - EUR - conv.'!AD133</f>
        <v>0</v>
      </c>
      <c r="AE133" s="286">
        <f>'1-GBP'!AE133+'2b - USD - conv.'!AE133+'3b - EUR - conv.'!AE133</f>
        <v>0</v>
      </c>
      <c r="AF133" s="286">
        <f>'1-GBP'!AF133+'2b - USD - conv.'!AF133+'3b - EUR - conv.'!AF133</f>
        <v>0</v>
      </c>
      <c r="AG133" s="286">
        <f>'1-GBP'!AG133+'2b - USD - conv.'!AG133+'3b - EUR - conv.'!AG133</f>
        <v>0</v>
      </c>
      <c r="AH133" s="286">
        <f>'1-GBP'!AH133+'2b - USD - conv.'!AH133+'3b - EUR - conv.'!AH133</f>
        <v>0</v>
      </c>
      <c r="AI133" s="286">
        <f>'1-GBP'!AI133+'2b - USD - conv.'!AI133+'3b - EUR - conv.'!AI133</f>
        <v>0</v>
      </c>
      <c r="AJ133" s="286">
        <f>'1-GBP'!AJ133+'2b - USD - conv.'!AJ133+'3b - EUR - conv.'!AJ133</f>
        <v>0</v>
      </c>
      <c r="AK133" s="286">
        <f>'1-GBP'!AK133+'2b - USD - conv.'!AK133+'3b - EUR - conv.'!AK133</f>
        <v>0</v>
      </c>
      <c r="AL133" s="286">
        <f>'1-GBP'!AL133+'2b - USD - conv.'!AL133+'3b - EUR - conv.'!AL133</f>
        <v>0</v>
      </c>
      <c r="AM133" s="286">
        <f>'1-GBP'!AM133+'2b - USD - conv.'!AM133+'3b - EUR - conv.'!AM133</f>
        <v>0</v>
      </c>
      <c r="AN133" s="286">
        <f>'1-GBP'!AN133+'2b - USD - conv.'!AN133+'3b - EUR - conv.'!AN133</f>
        <v>0</v>
      </c>
      <c r="AO133" s="286">
        <f>'1-GBP'!AO133+'2b - USD - conv.'!AO133+'3b - EUR - conv.'!AO133</f>
        <v>0</v>
      </c>
      <c r="AP133" s="286">
        <f>'1-GBP'!AP133+'2b - USD - conv.'!AP133+'3b - EUR - conv.'!AP133</f>
        <v>0</v>
      </c>
    </row>
    <row r="134" spans="1:42" outlineLevel="2">
      <c r="A134" s="211" t="str">
        <f>A105&amp;"."&amp;A122&amp;"."&amp;A106&amp;"."&amp;B134</f>
        <v>1.o.3.12</v>
      </c>
      <c r="B134">
        <v>12</v>
      </c>
      <c r="C134" t="str">
        <f>'1-GBP'!C134</f>
        <v/>
      </c>
      <c r="D134"/>
      <c r="E134"/>
      <c r="F134"/>
      <c r="G134"/>
      <c r="H134"/>
      <c r="I134"/>
      <c r="J134"/>
      <c r="K134"/>
      <c r="L134"/>
      <c r="M134" s="286">
        <f>'1-GBP'!M134+'2b - USD - conv.'!M134+'3b - EUR - conv.'!M134</f>
        <v>0</v>
      </c>
      <c r="N134" s="286">
        <f>'1-GBP'!N134+'2b - USD - conv.'!N134+'3b - EUR - conv.'!N134</f>
        <v>0</v>
      </c>
      <c r="O134" s="286">
        <f>'1-GBP'!O134+'2b - USD - conv.'!O134+'3b - EUR - conv.'!O134</f>
        <v>0</v>
      </c>
      <c r="P134" s="286">
        <f>'1-GBP'!P134+'2b - USD - conv.'!P134+'3b - EUR - conv.'!P134</f>
        <v>0</v>
      </c>
      <c r="Q134" s="286">
        <f>'1-GBP'!Q134+'2b - USD - conv.'!Q134+'3b - EUR - conv.'!Q134</f>
        <v>0</v>
      </c>
      <c r="R134" s="286">
        <f>'1-GBP'!R134+'2b - USD - conv.'!R134+'3b - EUR - conv.'!R134</f>
        <v>0</v>
      </c>
      <c r="S134" s="286">
        <f>'1-GBP'!S134+'2b - USD - conv.'!S134+'3b - EUR - conv.'!S134</f>
        <v>0</v>
      </c>
      <c r="T134" s="286">
        <f>'1-GBP'!T134+'2b - USD - conv.'!T134+'3b - EUR - conv.'!T134</f>
        <v>0</v>
      </c>
      <c r="U134" s="286">
        <f>'1-GBP'!U134+'2b - USD - conv.'!U134+'3b - EUR - conv.'!U134</f>
        <v>0</v>
      </c>
      <c r="V134" s="286">
        <f>'1-GBP'!V134+'2b - USD - conv.'!V134+'3b - EUR - conv.'!V134</f>
        <v>0</v>
      </c>
      <c r="W134" s="286">
        <f>'1-GBP'!W134+'2b - USD - conv.'!W134+'3b - EUR - conv.'!W134</f>
        <v>0</v>
      </c>
      <c r="X134" s="286">
        <f>'1-GBP'!X134+'2b - USD - conv.'!X134+'3b - EUR - conv.'!X134</f>
        <v>0</v>
      </c>
      <c r="Y134" s="286">
        <f>'1-GBP'!Y134+'2b - USD - conv.'!Y134+'3b - EUR - conv.'!Y134</f>
        <v>0</v>
      </c>
      <c r="Z134" s="286">
        <f>'1-GBP'!Z134+'2b - USD - conv.'!Z134+'3b - EUR - conv.'!Z134</f>
        <v>0</v>
      </c>
      <c r="AA134" s="286">
        <f>'1-GBP'!AA134+'2b - USD - conv.'!AA134+'3b - EUR - conv.'!AA134</f>
        <v>0</v>
      </c>
      <c r="AB134" s="286">
        <f>'1-GBP'!AB134+'2b - USD - conv.'!AB134+'3b - EUR - conv.'!AB134</f>
        <v>0</v>
      </c>
      <c r="AC134" s="286">
        <f>'1-GBP'!AC134+'2b - USD - conv.'!AC134+'3b - EUR - conv.'!AC134</f>
        <v>0</v>
      </c>
      <c r="AD134" s="286">
        <f>'1-GBP'!AD134+'2b - USD - conv.'!AD134+'3b - EUR - conv.'!AD134</f>
        <v>0</v>
      </c>
      <c r="AE134" s="286">
        <f>'1-GBP'!AE134+'2b - USD - conv.'!AE134+'3b - EUR - conv.'!AE134</f>
        <v>0</v>
      </c>
      <c r="AF134" s="286">
        <f>'1-GBP'!AF134+'2b - USD - conv.'!AF134+'3b - EUR - conv.'!AF134</f>
        <v>0</v>
      </c>
      <c r="AG134" s="286">
        <f>'1-GBP'!AG134+'2b - USD - conv.'!AG134+'3b - EUR - conv.'!AG134</f>
        <v>0</v>
      </c>
      <c r="AH134" s="286">
        <f>'1-GBP'!AH134+'2b - USD - conv.'!AH134+'3b - EUR - conv.'!AH134</f>
        <v>0</v>
      </c>
      <c r="AI134" s="286">
        <f>'1-GBP'!AI134+'2b - USD - conv.'!AI134+'3b - EUR - conv.'!AI134</f>
        <v>0</v>
      </c>
      <c r="AJ134" s="286">
        <f>'1-GBP'!AJ134+'2b - USD - conv.'!AJ134+'3b - EUR - conv.'!AJ134</f>
        <v>0</v>
      </c>
      <c r="AK134" s="286">
        <f>'1-GBP'!AK134+'2b - USD - conv.'!AK134+'3b - EUR - conv.'!AK134</f>
        <v>0</v>
      </c>
      <c r="AL134" s="286">
        <f>'1-GBP'!AL134+'2b - USD - conv.'!AL134+'3b - EUR - conv.'!AL134</f>
        <v>0</v>
      </c>
      <c r="AM134" s="286">
        <f>'1-GBP'!AM134+'2b - USD - conv.'!AM134+'3b - EUR - conv.'!AM134</f>
        <v>0</v>
      </c>
      <c r="AN134" s="286">
        <f>'1-GBP'!AN134+'2b - USD - conv.'!AN134+'3b - EUR - conv.'!AN134</f>
        <v>0</v>
      </c>
      <c r="AO134" s="286">
        <f>'1-GBP'!AO134+'2b - USD - conv.'!AO134+'3b - EUR - conv.'!AO134</f>
        <v>0</v>
      </c>
      <c r="AP134" s="286">
        <f>'1-GBP'!AP134+'2b - USD - conv.'!AP134+'3b - EUR - conv.'!AP134</f>
        <v>0</v>
      </c>
    </row>
    <row r="135" spans="1:42" outlineLevel="1">
      <c r="A135" s="212"/>
      <c r="B135" s="201">
        <f>B134-COUNTIFS(C123:C134,"")</f>
        <v>2</v>
      </c>
      <c r="C135" s="201" t="s">
        <v>285</v>
      </c>
      <c r="D135" s="201"/>
      <c r="E135" s="201"/>
      <c r="F135" s="201"/>
      <c r="G135" s="201"/>
      <c r="H135" s="201"/>
      <c r="I135" s="201"/>
      <c r="J135" s="201"/>
      <c r="K135" s="201"/>
      <c r="L135" s="201"/>
      <c r="M135" s="280">
        <f>SUM(M123:M134)</f>
        <v>0</v>
      </c>
      <c r="N135" s="280">
        <f>SUM(N123:N134)</f>
        <v>0</v>
      </c>
      <c r="O135" s="280">
        <f t="shared" ref="O135:AP135" si="12">SUM(O123:O134)</f>
        <v>0</v>
      </c>
      <c r="P135" s="280">
        <f t="shared" si="12"/>
        <v>0</v>
      </c>
      <c r="Q135" s="280">
        <f t="shared" si="12"/>
        <v>0</v>
      </c>
      <c r="R135" s="280">
        <f t="shared" si="12"/>
        <v>0</v>
      </c>
      <c r="S135" s="280">
        <f t="shared" si="12"/>
        <v>0</v>
      </c>
      <c r="T135" s="280">
        <f t="shared" si="12"/>
        <v>0</v>
      </c>
      <c r="U135" s="280">
        <f t="shared" si="12"/>
        <v>0</v>
      </c>
      <c r="V135" s="280">
        <f t="shared" si="12"/>
        <v>0</v>
      </c>
      <c r="W135" s="280">
        <f t="shared" si="12"/>
        <v>0</v>
      </c>
      <c r="X135" s="280">
        <f t="shared" si="12"/>
        <v>0</v>
      </c>
      <c r="Y135" s="280">
        <f t="shared" si="12"/>
        <v>0</v>
      </c>
      <c r="Z135" s="280">
        <f t="shared" si="12"/>
        <v>0</v>
      </c>
      <c r="AA135" s="280">
        <f t="shared" si="12"/>
        <v>0</v>
      </c>
      <c r="AB135" s="280">
        <f t="shared" si="12"/>
        <v>0</v>
      </c>
      <c r="AC135" s="280">
        <f t="shared" si="12"/>
        <v>0</v>
      </c>
      <c r="AD135" s="280">
        <f t="shared" si="12"/>
        <v>0</v>
      </c>
      <c r="AE135" s="280">
        <f t="shared" si="12"/>
        <v>0</v>
      </c>
      <c r="AF135" s="280">
        <f t="shared" si="12"/>
        <v>0</v>
      </c>
      <c r="AG135" s="280">
        <f t="shared" si="12"/>
        <v>0</v>
      </c>
      <c r="AH135" s="280">
        <f t="shared" si="12"/>
        <v>0</v>
      </c>
      <c r="AI135" s="280">
        <f t="shared" si="12"/>
        <v>0</v>
      </c>
      <c r="AJ135" s="280">
        <f t="shared" si="12"/>
        <v>0</v>
      </c>
      <c r="AK135" s="280">
        <f t="shared" si="12"/>
        <v>0</v>
      </c>
      <c r="AL135" s="280">
        <f t="shared" si="12"/>
        <v>0</v>
      </c>
      <c r="AM135" s="280">
        <f t="shared" si="12"/>
        <v>0</v>
      </c>
      <c r="AN135" s="280">
        <f t="shared" si="12"/>
        <v>0</v>
      </c>
      <c r="AO135" s="280">
        <f t="shared" si="12"/>
        <v>0</v>
      </c>
      <c r="AP135" s="280">
        <f t="shared" si="12"/>
        <v>0</v>
      </c>
    </row>
    <row r="136" spans="1:42" outlineLevel="1">
      <c r="A136" s="221"/>
      <c r="B136" s="222"/>
      <c r="C136" s="222"/>
      <c r="D136" s="222"/>
      <c r="E136" s="222"/>
      <c r="F136" s="222"/>
      <c r="G136" s="222"/>
      <c r="H136" s="222"/>
      <c r="I136" s="222"/>
      <c r="J136" s="222"/>
      <c r="K136" s="222"/>
      <c r="L136" s="222"/>
      <c r="M136" s="317"/>
      <c r="N136" s="317"/>
      <c r="O136" s="317"/>
      <c r="P136" s="317"/>
      <c r="Q136" s="317"/>
      <c r="R136" s="317"/>
      <c r="S136" s="317"/>
      <c r="T136" s="317"/>
      <c r="U136" s="317"/>
      <c r="V136" s="317"/>
      <c r="W136" s="317"/>
      <c r="X136" s="317"/>
      <c r="Y136" s="317"/>
      <c r="Z136" s="317"/>
      <c r="AA136" s="317"/>
      <c r="AB136" s="317"/>
      <c r="AC136" s="317"/>
      <c r="AD136" s="317"/>
      <c r="AE136" s="317"/>
      <c r="AF136" s="317"/>
      <c r="AG136" s="317"/>
      <c r="AH136" s="317"/>
      <c r="AI136" s="317"/>
      <c r="AJ136" s="317"/>
      <c r="AK136" s="317"/>
      <c r="AL136" s="317"/>
      <c r="AM136" s="317"/>
      <c r="AN136" s="317"/>
      <c r="AO136" s="317"/>
      <c r="AP136" s="317"/>
    </row>
    <row r="137" spans="1:42" outlineLevel="1">
      <c r="A137" s="220" t="s">
        <v>254</v>
      </c>
      <c r="B137" s="220" t="s">
        <v>287</v>
      </c>
      <c r="C137" s="220" t="s">
        <v>284</v>
      </c>
      <c r="D137" s="220"/>
      <c r="E137" s="220"/>
      <c r="F137" s="220"/>
      <c r="G137" s="220"/>
      <c r="H137" s="220"/>
      <c r="I137" s="220"/>
      <c r="J137" s="220"/>
      <c r="K137" s="220"/>
      <c r="L137" s="220"/>
      <c r="M137" s="315"/>
      <c r="N137" s="315"/>
      <c r="O137" s="315"/>
      <c r="P137" s="315"/>
      <c r="Q137" s="315"/>
      <c r="R137" s="315"/>
      <c r="S137" s="315"/>
      <c r="T137" s="315"/>
      <c r="U137" s="315"/>
      <c r="V137" s="315"/>
      <c r="W137" s="315"/>
      <c r="X137" s="315"/>
      <c r="Y137" s="315"/>
      <c r="Z137" s="315"/>
      <c r="AA137" s="315"/>
      <c r="AB137" s="315"/>
      <c r="AC137" s="315"/>
      <c r="AD137" s="315"/>
      <c r="AE137" s="315"/>
      <c r="AF137" s="315"/>
      <c r="AG137" s="315"/>
      <c r="AH137" s="315"/>
      <c r="AI137" s="315"/>
      <c r="AJ137" s="315"/>
      <c r="AK137" s="315"/>
      <c r="AL137" s="315"/>
      <c r="AM137" s="315"/>
      <c r="AN137" s="315"/>
      <c r="AO137" s="315"/>
      <c r="AP137" s="315"/>
    </row>
    <row r="138" spans="1:42" outlineLevel="2">
      <c r="A138" s="211" t="str">
        <f>A105&amp;"."&amp;A137&amp;"."&amp;A106&amp;"."&amp;B138</f>
        <v>1.d.3.1</v>
      </c>
      <c r="B138">
        <v>1</v>
      </c>
      <c r="C138" t="str">
        <f>'1-GBP'!C138</f>
        <v/>
      </c>
      <c r="D138"/>
      <c r="E138"/>
      <c r="F138"/>
      <c r="G138"/>
      <c r="H138"/>
      <c r="I138"/>
      <c r="J138"/>
      <c r="K138"/>
      <c r="L138"/>
      <c r="M138" s="286">
        <f>'1-GBP'!M138+'2b - USD - conv.'!M138+'3b - EUR - conv.'!M138</f>
        <v>0</v>
      </c>
      <c r="N138" s="286">
        <f>'1-GBP'!N138+'2b - USD - conv.'!N138+'3b - EUR - conv.'!N138</f>
        <v>0</v>
      </c>
      <c r="O138" s="286">
        <f>'1-GBP'!O138+'2b - USD - conv.'!O138+'3b - EUR - conv.'!O138</f>
        <v>0</v>
      </c>
      <c r="P138" s="286">
        <f>'1-GBP'!P138+'2b - USD - conv.'!P138+'3b - EUR - conv.'!P138</f>
        <v>0</v>
      </c>
      <c r="Q138" s="286">
        <f>'1-GBP'!Q138+'2b - USD - conv.'!Q138+'3b - EUR - conv.'!Q138</f>
        <v>0</v>
      </c>
      <c r="R138" s="286">
        <f>'1-GBP'!R138+'2b - USD - conv.'!R138+'3b - EUR - conv.'!R138</f>
        <v>0</v>
      </c>
      <c r="S138" s="286">
        <f>'1-GBP'!S138+'2b - USD - conv.'!S138+'3b - EUR - conv.'!S138</f>
        <v>0</v>
      </c>
      <c r="T138" s="286">
        <f>'1-GBP'!T138+'2b - USD - conv.'!T138+'3b - EUR - conv.'!T138</f>
        <v>0</v>
      </c>
      <c r="U138" s="286">
        <f>'1-GBP'!U138+'2b - USD - conv.'!U138+'3b - EUR - conv.'!U138</f>
        <v>0</v>
      </c>
      <c r="V138" s="286">
        <f>'1-GBP'!V138+'2b - USD - conv.'!V138+'3b - EUR - conv.'!V138</f>
        <v>0</v>
      </c>
      <c r="W138" s="286">
        <f>'1-GBP'!W138+'2b - USD - conv.'!W138+'3b - EUR - conv.'!W138</f>
        <v>0</v>
      </c>
      <c r="X138" s="286">
        <f>'1-GBP'!X138+'2b - USD - conv.'!X138+'3b - EUR - conv.'!X138</f>
        <v>0</v>
      </c>
      <c r="Y138" s="286">
        <f>'1-GBP'!Y138+'2b - USD - conv.'!Y138+'3b - EUR - conv.'!Y138</f>
        <v>0</v>
      </c>
      <c r="Z138" s="286">
        <f>'1-GBP'!Z138+'2b - USD - conv.'!Z138+'3b - EUR - conv.'!Z138</f>
        <v>0</v>
      </c>
      <c r="AA138" s="286">
        <f>'1-GBP'!AA138+'2b - USD - conv.'!AA138+'3b - EUR - conv.'!AA138</f>
        <v>0</v>
      </c>
      <c r="AB138" s="286">
        <f>'1-GBP'!AB138+'2b - USD - conv.'!AB138+'3b - EUR - conv.'!AB138</f>
        <v>0</v>
      </c>
      <c r="AC138" s="286">
        <f>'1-GBP'!AC138+'2b - USD - conv.'!AC138+'3b - EUR - conv.'!AC138</f>
        <v>0</v>
      </c>
      <c r="AD138" s="286">
        <f>'1-GBP'!AD138+'2b - USD - conv.'!AD138+'3b - EUR - conv.'!AD138</f>
        <v>0</v>
      </c>
      <c r="AE138" s="286">
        <f>'1-GBP'!AE138+'2b - USD - conv.'!AE138+'3b - EUR - conv.'!AE138</f>
        <v>0</v>
      </c>
      <c r="AF138" s="286">
        <f>'1-GBP'!AF138+'2b - USD - conv.'!AF138+'3b - EUR - conv.'!AF138</f>
        <v>0</v>
      </c>
      <c r="AG138" s="286">
        <f>'1-GBP'!AG138+'2b - USD - conv.'!AG138+'3b - EUR - conv.'!AG138</f>
        <v>0</v>
      </c>
      <c r="AH138" s="286">
        <f>'1-GBP'!AH138+'2b - USD - conv.'!AH138+'3b - EUR - conv.'!AH138</f>
        <v>0</v>
      </c>
      <c r="AI138" s="286">
        <f>'1-GBP'!AI138+'2b - USD - conv.'!AI138+'3b - EUR - conv.'!AI138</f>
        <v>0</v>
      </c>
      <c r="AJ138" s="286">
        <f>'1-GBP'!AJ138+'2b - USD - conv.'!AJ138+'3b - EUR - conv.'!AJ138</f>
        <v>0</v>
      </c>
      <c r="AK138" s="286">
        <f>'1-GBP'!AK138+'2b - USD - conv.'!AK138+'3b - EUR - conv.'!AK138</f>
        <v>0</v>
      </c>
      <c r="AL138" s="286">
        <f>'1-GBP'!AL138+'2b - USD - conv.'!AL138+'3b - EUR - conv.'!AL138</f>
        <v>0</v>
      </c>
      <c r="AM138" s="286">
        <f>'1-GBP'!AM138+'2b - USD - conv.'!AM138+'3b - EUR - conv.'!AM138</f>
        <v>0</v>
      </c>
      <c r="AN138" s="286">
        <f>'1-GBP'!AN138+'2b - USD - conv.'!AN138+'3b - EUR - conv.'!AN138</f>
        <v>0</v>
      </c>
      <c r="AO138" s="286">
        <f>'1-GBP'!AO138+'2b - USD - conv.'!AO138+'3b - EUR - conv.'!AO138</f>
        <v>0</v>
      </c>
      <c r="AP138" s="286">
        <f>'1-GBP'!AP138+'2b - USD - conv.'!AP138+'3b - EUR - conv.'!AP138</f>
        <v>0</v>
      </c>
    </row>
    <row r="139" spans="1:42" outlineLevel="2">
      <c r="A139" s="211" t="str">
        <f>A105&amp;"."&amp;A137&amp;"."&amp;A106&amp;"."&amp;B139</f>
        <v>1.d.3.2</v>
      </c>
      <c r="B139">
        <v>2</v>
      </c>
      <c r="C139" t="str">
        <f>'1-GBP'!C139</f>
        <v/>
      </c>
      <c r="D139"/>
      <c r="E139"/>
      <c r="F139"/>
      <c r="G139"/>
      <c r="H139"/>
      <c r="I139"/>
      <c r="J139"/>
      <c r="K139"/>
      <c r="L139"/>
      <c r="M139" s="286">
        <f>'1-GBP'!M139+'2b - USD - conv.'!M139+'3b - EUR - conv.'!M139</f>
        <v>0</v>
      </c>
      <c r="N139" s="286">
        <f>'1-GBP'!N139+'2b - USD - conv.'!N139+'3b - EUR - conv.'!N139</f>
        <v>0</v>
      </c>
      <c r="O139" s="286">
        <f>'1-GBP'!O139+'2b - USD - conv.'!O139+'3b - EUR - conv.'!O139</f>
        <v>0</v>
      </c>
      <c r="P139" s="286">
        <f>'1-GBP'!P139+'2b - USD - conv.'!P139+'3b - EUR - conv.'!P139</f>
        <v>0</v>
      </c>
      <c r="Q139" s="286">
        <f>'1-GBP'!Q139+'2b - USD - conv.'!Q139+'3b - EUR - conv.'!Q139</f>
        <v>0</v>
      </c>
      <c r="R139" s="286">
        <f>'1-GBP'!R139+'2b - USD - conv.'!R139+'3b - EUR - conv.'!R139</f>
        <v>0</v>
      </c>
      <c r="S139" s="286">
        <f>'1-GBP'!S139+'2b - USD - conv.'!S139+'3b - EUR - conv.'!S139</f>
        <v>0</v>
      </c>
      <c r="T139" s="286">
        <f>'1-GBP'!T139+'2b - USD - conv.'!T139+'3b - EUR - conv.'!T139</f>
        <v>0</v>
      </c>
      <c r="U139" s="286">
        <f>'1-GBP'!U139+'2b - USD - conv.'!U139+'3b - EUR - conv.'!U139</f>
        <v>0</v>
      </c>
      <c r="V139" s="286">
        <f>'1-GBP'!V139+'2b - USD - conv.'!V139+'3b - EUR - conv.'!V139</f>
        <v>0</v>
      </c>
      <c r="W139" s="286">
        <f>'1-GBP'!W139+'2b - USD - conv.'!W139+'3b - EUR - conv.'!W139</f>
        <v>0</v>
      </c>
      <c r="X139" s="286">
        <f>'1-GBP'!X139+'2b - USD - conv.'!X139+'3b - EUR - conv.'!X139</f>
        <v>0</v>
      </c>
      <c r="Y139" s="286">
        <f>'1-GBP'!Y139+'2b - USD - conv.'!Y139+'3b - EUR - conv.'!Y139</f>
        <v>0</v>
      </c>
      <c r="Z139" s="286">
        <f>'1-GBP'!Z139+'2b - USD - conv.'!Z139+'3b - EUR - conv.'!Z139</f>
        <v>0</v>
      </c>
      <c r="AA139" s="286">
        <f>'1-GBP'!AA139+'2b - USD - conv.'!AA139+'3b - EUR - conv.'!AA139</f>
        <v>0</v>
      </c>
      <c r="AB139" s="286">
        <f>'1-GBP'!AB139+'2b - USD - conv.'!AB139+'3b - EUR - conv.'!AB139</f>
        <v>0</v>
      </c>
      <c r="AC139" s="286">
        <f>'1-GBP'!AC139+'2b - USD - conv.'!AC139+'3b - EUR - conv.'!AC139</f>
        <v>0</v>
      </c>
      <c r="AD139" s="286">
        <f>'1-GBP'!AD139+'2b - USD - conv.'!AD139+'3b - EUR - conv.'!AD139</f>
        <v>0</v>
      </c>
      <c r="AE139" s="286">
        <f>'1-GBP'!AE139+'2b - USD - conv.'!AE139+'3b - EUR - conv.'!AE139</f>
        <v>0</v>
      </c>
      <c r="AF139" s="286">
        <f>'1-GBP'!AF139+'2b - USD - conv.'!AF139+'3b - EUR - conv.'!AF139</f>
        <v>0</v>
      </c>
      <c r="AG139" s="286">
        <f>'1-GBP'!AG139+'2b - USD - conv.'!AG139+'3b - EUR - conv.'!AG139</f>
        <v>0</v>
      </c>
      <c r="AH139" s="286">
        <f>'1-GBP'!AH139+'2b - USD - conv.'!AH139+'3b - EUR - conv.'!AH139</f>
        <v>0</v>
      </c>
      <c r="AI139" s="286">
        <f>'1-GBP'!AI139+'2b - USD - conv.'!AI139+'3b - EUR - conv.'!AI139</f>
        <v>0</v>
      </c>
      <c r="AJ139" s="286">
        <f>'1-GBP'!AJ139+'2b - USD - conv.'!AJ139+'3b - EUR - conv.'!AJ139</f>
        <v>0</v>
      </c>
      <c r="AK139" s="286">
        <f>'1-GBP'!AK139+'2b - USD - conv.'!AK139+'3b - EUR - conv.'!AK139</f>
        <v>0</v>
      </c>
      <c r="AL139" s="286">
        <f>'1-GBP'!AL139+'2b - USD - conv.'!AL139+'3b - EUR - conv.'!AL139</f>
        <v>0</v>
      </c>
      <c r="AM139" s="286">
        <f>'1-GBP'!AM139+'2b - USD - conv.'!AM139+'3b - EUR - conv.'!AM139</f>
        <v>0</v>
      </c>
      <c r="AN139" s="286">
        <f>'1-GBP'!AN139+'2b - USD - conv.'!AN139+'3b - EUR - conv.'!AN139</f>
        <v>0</v>
      </c>
      <c r="AO139" s="286">
        <f>'1-GBP'!AO139+'2b - USD - conv.'!AO139+'3b - EUR - conv.'!AO139</f>
        <v>0</v>
      </c>
      <c r="AP139" s="286">
        <f>'1-GBP'!AP139+'2b - USD - conv.'!AP139+'3b - EUR - conv.'!AP139</f>
        <v>0</v>
      </c>
    </row>
    <row r="140" spans="1:42" outlineLevel="2">
      <c r="A140" s="211" t="str">
        <f>A105&amp;"."&amp;A137&amp;"."&amp;A106&amp;"."&amp;B140</f>
        <v>1.d.3.3</v>
      </c>
      <c r="B140">
        <v>3</v>
      </c>
      <c r="C140" t="str">
        <f>'1-GBP'!C140</f>
        <v/>
      </c>
      <c r="D140"/>
      <c r="E140"/>
      <c r="F140"/>
      <c r="G140"/>
      <c r="H140"/>
      <c r="I140"/>
      <c r="J140"/>
      <c r="K140"/>
      <c r="L140"/>
      <c r="M140" s="286">
        <f>'1-GBP'!M140+'2b - USD - conv.'!M140+'3b - EUR - conv.'!M140</f>
        <v>0</v>
      </c>
      <c r="N140" s="286">
        <f>'1-GBP'!N140+'2b - USD - conv.'!N140+'3b - EUR - conv.'!N140</f>
        <v>0</v>
      </c>
      <c r="O140" s="286">
        <f>'1-GBP'!O140+'2b - USD - conv.'!O140+'3b - EUR - conv.'!O140</f>
        <v>0</v>
      </c>
      <c r="P140" s="286">
        <f>'1-GBP'!P140+'2b - USD - conv.'!P140+'3b - EUR - conv.'!P140</f>
        <v>0</v>
      </c>
      <c r="Q140" s="286">
        <f>'1-GBP'!Q140+'2b - USD - conv.'!Q140+'3b - EUR - conv.'!Q140</f>
        <v>0</v>
      </c>
      <c r="R140" s="286">
        <f>'1-GBP'!R140+'2b - USD - conv.'!R140+'3b - EUR - conv.'!R140</f>
        <v>0</v>
      </c>
      <c r="S140" s="286">
        <f>'1-GBP'!S140+'2b - USD - conv.'!S140+'3b - EUR - conv.'!S140</f>
        <v>0</v>
      </c>
      <c r="T140" s="286">
        <f>'1-GBP'!T140+'2b - USD - conv.'!T140+'3b - EUR - conv.'!T140</f>
        <v>0</v>
      </c>
      <c r="U140" s="286">
        <f>'1-GBP'!U140+'2b - USD - conv.'!U140+'3b - EUR - conv.'!U140</f>
        <v>0</v>
      </c>
      <c r="V140" s="286">
        <f>'1-GBP'!V140+'2b - USD - conv.'!V140+'3b - EUR - conv.'!V140</f>
        <v>0</v>
      </c>
      <c r="W140" s="286">
        <f>'1-GBP'!W140+'2b - USD - conv.'!W140+'3b - EUR - conv.'!W140</f>
        <v>0</v>
      </c>
      <c r="X140" s="286">
        <f>'1-GBP'!X140+'2b - USD - conv.'!X140+'3b - EUR - conv.'!X140</f>
        <v>0</v>
      </c>
      <c r="Y140" s="286">
        <f>'1-GBP'!Y140+'2b - USD - conv.'!Y140+'3b - EUR - conv.'!Y140</f>
        <v>0</v>
      </c>
      <c r="Z140" s="286">
        <f>'1-GBP'!Z140+'2b - USD - conv.'!Z140+'3b - EUR - conv.'!Z140</f>
        <v>0</v>
      </c>
      <c r="AA140" s="286">
        <f>'1-GBP'!AA140+'2b - USD - conv.'!AA140+'3b - EUR - conv.'!AA140</f>
        <v>0</v>
      </c>
      <c r="AB140" s="286">
        <f>'1-GBP'!AB140+'2b - USD - conv.'!AB140+'3b - EUR - conv.'!AB140</f>
        <v>0</v>
      </c>
      <c r="AC140" s="286">
        <f>'1-GBP'!AC140+'2b - USD - conv.'!AC140+'3b - EUR - conv.'!AC140</f>
        <v>0</v>
      </c>
      <c r="AD140" s="286">
        <f>'1-GBP'!AD140+'2b - USD - conv.'!AD140+'3b - EUR - conv.'!AD140</f>
        <v>0</v>
      </c>
      <c r="AE140" s="286">
        <f>'1-GBP'!AE140+'2b - USD - conv.'!AE140+'3b - EUR - conv.'!AE140</f>
        <v>0</v>
      </c>
      <c r="AF140" s="286">
        <f>'1-GBP'!AF140+'2b - USD - conv.'!AF140+'3b - EUR - conv.'!AF140</f>
        <v>0</v>
      </c>
      <c r="AG140" s="286">
        <f>'1-GBP'!AG140+'2b - USD - conv.'!AG140+'3b - EUR - conv.'!AG140</f>
        <v>0</v>
      </c>
      <c r="AH140" s="286">
        <f>'1-GBP'!AH140+'2b - USD - conv.'!AH140+'3b - EUR - conv.'!AH140</f>
        <v>0</v>
      </c>
      <c r="AI140" s="286">
        <f>'1-GBP'!AI140+'2b - USD - conv.'!AI140+'3b - EUR - conv.'!AI140</f>
        <v>0</v>
      </c>
      <c r="AJ140" s="286">
        <f>'1-GBP'!AJ140+'2b - USD - conv.'!AJ140+'3b - EUR - conv.'!AJ140</f>
        <v>0</v>
      </c>
      <c r="AK140" s="286">
        <f>'1-GBP'!AK140+'2b - USD - conv.'!AK140+'3b - EUR - conv.'!AK140</f>
        <v>0</v>
      </c>
      <c r="AL140" s="286">
        <f>'1-GBP'!AL140+'2b - USD - conv.'!AL140+'3b - EUR - conv.'!AL140</f>
        <v>0</v>
      </c>
      <c r="AM140" s="286">
        <f>'1-GBP'!AM140+'2b - USD - conv.'!AM140+'3b - EUR - conv.'!AM140</f>
        <v>0</v>
      </c>
      <c r="AN140" s="286">
        <f>'1-GBP'!AN140+'2b - USD - conv.'!AN140+'3b - EUR - conv.'!AN140</f>
        <v>0</v>
      </c>
      <c r="AO140" s="286">
        <f>'1-GBP'!AO140+'2b - USD - conv.'!AO140+'3b - EUR - conv.'!AO140</f>
        <v>0</v>
      </c>
      <c r="AP140" s="286">
        <f>'1-GBP'!AP140+'2b - USD - conv.'!AP140+'3b - EUR - conv.'!AP140</f>
        <v>0</v>
      </c>
    </row>
    <row r="141" spans="1:42" outlineLevel="2">
      <c r="A141" s="211" t="str">
        <f>A105&amp;"."&amp;A137&amp;"."&amp;A106&amp;"."&amp;B141</f>
        <v>1.d.3.4</v>
      </c>
      <c r="B141">
        <v>4</v>
      </c>
      <c r="C141" t="str">
        <f>'1-GBP'!C141</f>
        <v/>
      </c>
      <c r="D141"/>
      <c r="E141"/>
      <c r="F141"/>
      <c r="G141"/>
      <c r="H141"/>
      <c r="I141"/>
      <c r="J141"/>
      <c r="K141"/>
      <c r="L141"/>
      <c r="M141" s="286">
        <f>'1-GBP'!M141+'2b - USD - conv.'!M141+'3b - EUR - conv.'!M141</f>
        <v>0</v>
      </c>
      <c r="N141" s="286">
        <f>'1-GBP'!N141+'2b - USD - conv.'!N141+'3b - EUR - conv.'!N141</f>
        <v>0</v>
      </c>
      <c r="O141" s="286">
        <f>'1-GBP'!O141+'2b - USD - conv.'!O141+'3b - EUR - conv.'!O141</f>
        <v>0</v>
      </c>
      <c r="P141" s="286">
        <f>'1-GBP'!P141+'2b - USD - conv.'!P141+'3b - EUR - conv.'!P141</f>
        <v>0</v>
      </c>
      <c r="Q141" s="286">
        <f>'1-GBP'!Q141+'2b - USD - conv.'!Q141+'3b - EUR - conv.'!Q141</f>
        <v>0</v>
      </c>
      <c r="R141" s="286">
        <f>'1-GBP'!R141+'2b - USD - conv.'!R141+'3b - EUR - conv.'!R141</f>
        <v>0</v>
      </c>
      <c r="S141" s="286">
        <f>'1-GBP'!S141+'2b - USD - conv.'!S141+'3b - EUR - conv.'!S141</f>
        <v>0</v>
      </c>
      <c r="T141" s="286">
        <f>'1-GBP'!T141+'2b - USD - conv.'!T141+'3b - EUR - conv.'!T141</f>
        <v>0</v>
      </c>
      <c r="U141" s="286">
        <f>'1-GBP'!U141+'2b - USD - conv.'!U141+'3b - EUR - conv.'!U141</f>
        <v>0</v>
      </c>
      <c r="V141" s="286">
        <f>'1-GBP'!V141+'2b - USD - conv.'!V141+'3b - EUR - conv.'!V141</f>
        <v>0</v>
      </c>
      <c r="W141" s="286">
        <f>'1-GBP'!W141+'2b - USD - conv.'!W141+'3b - EUR - conv.'!W141</f>
        <v>0</v>
      </c>
      <c r="X141" s="286">
        <f>'1-GBP'!X141+'2b - USD - conv.'!X141+'3b - EUR - conv.'!X141</f>
        <v>0</v>
      </c>
      <c r="Y141" s="286">
        <f>'1-GBP'!Y141+'2b - USD - conv.'!Y141+'3b - EUR - conv.'!Y141</f>
        <v>0</v>
      </c>
      <c r="Z141" s="286">
        <f>'1-GBP'!Z141+'2b - USD - conv.'!Z141+'3b - EUR - conv.'!Z141</f>
        <v>0</v>
      </c>
      <c r="AA141" s="286">
        <f>'1-GBP'!AA141+'2b - USD - conv.'!AA141+'3b - EUR - conv.'!AA141</f>
        <v>0</v>
      </c>
      <c r="AB141" s="286">
        <f>'1-GBP'!AB141+'2b - USD - conv.'!AB141+'3b - EUR - conv.'!AB141</f>
        <v>0</v>
      </c>
      <c r="AC141" s="286">
        <f>'1-GBP'!AC141+'2b - USD - conv.'!AC141+'3b - EUR - conv.'!AC141</f>
        <v>0</v>
      </c>
      <c r="AD141" s="286">
        <f>'1-GBP'!AD141+'2b - USD - conv.'!AD141+'3b - EUR - conv.'!AD141</f>
        <v>0</v>
      </c>
      <c r="AE141" s="286">
        <f>'1-GBP'!AE141+'2b - USD - conv.'!AE141+'3b - EUR - conv.'!AE141</f>
        <v>0</v>
      </c>
      <c r="AF141" s="286">
        <f>'1-GBP'!AF141+'2b - USD - conv.'!AF141+'3b - EUR - conv.'!AF141</f>
        <v>0</v>
      </c>
      <c r="AG141" s="286">
        <f>'1-GBP'!AG141+'2b - USD - conv.'!AG141+'3b - EUR - conv.'!AG141</f>
        <v>0</v>
      </c>
      <c r="AH141" s="286">
        <f>'1-GBP'!AH141+'2b - USD - conv.'!AH141+'3b - EUR - conv.'!AH141</f>
        <v>0</v>
      </c>
      <c r="AI141" s="286">
        <f>'1-GBP'!AI141+'2b - USD - conv.'!AI141+'3b - EUR - conv.'!AI141</f>
        <v>0</v>
      </c>
      <c r="AJ141" s="286">
        <f>'1-GBP'!AJ141+'2b - USD - conv.'!AJ141+'3b - EUR - conv.'!AJ141</f>
        <v>0</v>
      </c>
      <c r="AK141" s="286">
        <f>'1-GBP'!AK141+'2b - USD - conv.'!AK141+'3b - EUR - conv.'!AK141</f>
        <v>0</v>
      </c>
      <c r="AL141" s="286">
        <f>'1-GBP'!AL141+'2b - USD - conv.'!AL141+'3b - EUR - conv.'!AL141</f>
        <v>0</v>
      </c>
      <c r="AM141" s="286">
        <f>'1-GBP'!AM141+'2b - USD - conv.'!AM141+'3b - EUR - conv.'!AM141</f>
        <v>0</v>
      </c>
      <c r="AN141" s="286">
        <f>'1-GBP'!AN141+'2b - USD - conv.'!AN141+'3b - EUR - conv.'!AN141</f>
        <v>0</v>
      </c>
      <c r="AO141" s="286">
        <f>'1-GBP'!AO141+'2b - USD - conv.'!AO141+'3b - EUR - conv.'!AO141</f>
        <v>0</v>
      </c>
      <c r="AP141" s="286">
        <f>'1-GBP'!AP141+'2b - USD - conv.'!AP141+'3b - EUR - conv.'!AP141</f>
        <v>0</v>
      </c>
    </row>
    <row r="142" spans="1:42" outlineLevel="2">
      <c r="A142" s="211" t="str">
        <f>A105&amp;"."&amp;A137&amp;"."&amp;A106&amp;"."&amp;B142</f>
        <v>1.d.3.5</v>
      </c>
      <c r="B142">
        <v>5</v>
      </c>
      <c r="C142" t="str">
        <f>'1-GBP'!C142</f>
        <v/>
      </c>
      <c r="D142"/>
      <c r="E142"/>
      <c r="F142"/>
      <c r="G142"/>
      <c r="H142"/>
      <c r="I142"/>
      <c r="J142"/>
      <c r="K142"/>
      <c r="L142"/>
      <c r="M142" s="286">
        <f>'1-GBP'!M142+'2b - USD - conv.'!M142+'3b - EUR - conv.'!M142</f>
        <v>0</v>
      </c>
      <c r="N142" s="286">
        <f>'1-GBP'!N142+'2b - USD - conv.'!N142+'3b - EUR - conv.'!N142</f>
        <v>0</v>
      </c>
      <c r="O142" s="286">
        <f>'1-GBP'!O142+'2b - USD - conv.'!O142+'3b - EUR - conv.'!O142</f>
        <v>0</v>
      </c>
      <c r="P142" s="286">
        <f>'1-GBP'!P142+'2b - USD - conv.'!P142+'3b - EUR - conv.'!P142</f>
        <v>0</v>
      </c>
      <c r="Q142" s="286">
        <f>'1-GBP'!Q142+'2b - USD - conv.'!Q142+'3b - EUR - conv.'!Q142</f>
        <v>0</v>
      </c>
      <c r="R142" s="286">
        <f>'1-GBP'!R142+'2b - USD - conv.'!R142+'3b - EUR - conv.'!R142</f>
        <v>0</v>
      </c>
      <c r="S142" s="286">
        <f>'1-GBP'!S142+'2b - USD - conv.'!S142+'3b - EUR - conv.'!S142</f>
        <v>0</v>
      </c>
      <c r="T142" s="286">
        <f>'1-GBP'!T142+'2b - USD - conv.'!T142+'3b - EUR - conv.'!T142</f>
        <v>0</v>
      </c>
      <c r="U142" s="286">
        <f>'1-GBP'!U142+'2b - USD - conv.'!U142+'3b - EUR - conv.'!U142</f>
        <v>0</v>
      </c>
      <c r="V142" s="286">
        <f>'1-GBP'!V142+'2b - USD - conv.'!V142+'3b - EUR - conv.'!V142</f>
        <v>0</v>
      </c>
      <c r="W142" s="286">
        <f>'1-GBP'!W142+'2b - USD - conv.'!W142+'3b - EUR - conv.'!W142</f>
        <v>0</v>
      </c>
      <c r="X142" s="286">
        <f>'1-GBP'!X142+'2b - USD - conv.'!X142+'3b - EUR - conv.'!X142</f>
        <v>0</v>
      </c>
      <c r="Y142" s="286">
        <f>'1-GBP'!Y142+'2b - USD - conv.'!Y142+'3b - EUR - conv.'!Y142</f>
        <v>0</v>
      </c>
      <c r="Z142" s="286">
        <f>'1-GBP'!Z142+'2b - USD - conv.'!Z142+'3b - EUR - conv.'!Z142</f>
        <v>0</v>
      </c>
      <c r="AA142" s="286">
        <f>'1-GBP'!AA142+'2b - USD - conv.'!AA142+'3b - EUR - conv.'!AA142</f>
        <v>0</v>
      </c>
      <c r="AB142" s="286">
        <f>'1-GBP'!AB142+'2b - USD - conv.'!AB142+'3b - EUR - conv.'!AB142</f>
        <v>0</v>
      </c>
      <c r="AC142" s="286">
        <f>'1-GBP'!AC142+'2b - USD - conv.'!AC142+'3b - EUR - conv.'!AC142</f>
        <v>0</v>
      </c>
      <c r="AD142" s="286">
        <f>'1-GBP'!AD142+'2b - USD - conv.'!AD142+'3b - EUR - conv.'!AD142</f>
        <v>0</v>
      </c>
      <c r="AE142" s="286">
        <f>'1-GBP'!AE142+'2b - USD - conv.'!AE142+'3b - EUR - conv.'!AE142</f>
        <v>0</v>
      </c>
      <c r="AF142" s="286">
        <f>'1-GBP'!AF142+'2b - USD - conv.'!AF142+'3b - EUR - conv.'!AF142</f>
        <v>0</v>
      </c>
      <c r="AG142" s="286">
        <f>'1-GBP'!AG142+'2b - USD - conv.'!AG142+'3b - EUR - conv.'!AG142</f>
        <v>0</v>
      </c>
      <c r="AH142" s="286">
        <f>'1-GBP'!AH142+'2b - USD - conv.'!AH142+'3b - EUR - conv.'!AH142</f>
        <v>0</v>
      </c>
      <c r="AI142" s="286">
        <f>'1-GBP'!AI142+'2b - USD - conv.'!AI142+'3b - EUR - conv.'!AI142</f>
        <v>0</v>
      </c>
      <c r="AJ142" s="286">
        <f>'1-GBP'!AJ142+'2b - USD - conv.'!AJ142+'3b - EUR - conv.'!AJ142</f>
        <v>0</v>
      </c>
      <c r="AK142" s="286">
        <f>'1-GBP'!AK142+'2b - USD - conv.'!AK142+'3b - EUR - conv.'!AK142</f>
        <v>0</v>
      </c>
      <c r="AL142" s="286">
        <f>'1-GBP'!AL142+'2b - USD - conv.'!AL142+'3b - EUR - conv.'!AL142</f>
        <v>0</v>
      </c>
      <c r="AM142" s="286">
        <f>'1-GBP'!AM142+'2b - USD - conv.'!AM142+'3b - EUR - conv.'!AM142</f>
        <v>0</v>
      </c>
      <c r="AN142" s="286">
        <f>'1-GBP'!AN142+'2b - USD - conv.'!AN142+'3b - EUR - conv.'!AN142</f>
        <v>0</v>
      </c>
      <c r="AO142" s="286">
        <f>'1-GBP'!AO142+'2b - USD - conv.'!AO142+'3b - EUR - conv.'!AO142</f>
        <v>0</v>
      </c>
      <c r="AP142" s="286">
        <f>'1-GBP'!AP142+'2b - USD - conv.'!AP142+'3b - EUR - conv.'!AP142</f>
        <v>0</v>
      </c>
    </row>
    <row r="143" spans="1:42" outlineLevel="2">
      <c r="A143" s="211" t="str">
        <f>A105&amp;"."&amp;A137&amp;"."&amp;A106&amp;"."&amp;B143</f>
        <v>1.d.3.6</v>
      </c>
      <c r="B143">
        <v>6</v>
      </c>
      <c r="C143" t="str">
        <f>'1-GBP'!C143</f>
        <v/>
      </c>
      <c r="D143"/>
      <c r="E143"/>
      <c r="F143"/>
      <c r="G143"/>
      <c r="H143"/>
      <c r="I143"/>
      <c r="J143"/>
      <c r="K143"/>
      <c r="L143"/>
      <c r="M143" s="286">
        <f>'1-GBP'!M143+'2b - USD - conv.'!M143+'3b - EUR - conv.'!M143</f>
        <v>0</v>
      </c>
      <c r="N143" s="286">
        <f>'1-GBP'!N143+'2b - USD - conv.'!N143+'3b - EUR - conv.'!N143</f>
        <v>0</v>
      </c>
      <c r="O143" s="286">
        <f>'1-GBP'!O143+'2b - USD - conv.'!O143+'3b - EUR - conv.'!O143</f>
        <v>0</v>
      </c>
      <c r="P143" s="286">
        <f>'1-GBP'!P143+'2b - USD - conv.'!P143+'3b - EUR - conv.'!P143</f>
        <v>0</v>
      </c>
      <c r="Q143" s="286">
        <f>'1-GBP'!Q143+'2b - USD - conv.'!Q143+'3b - EUR - conv.'!Q143</f>
        <v>0</v>
      </c>
      <c r="R143" s="286">
        <f>'1-GBP'!R143+'2b - USD - conv.'!R143+'3b - EUR - conv.'!R143</f>
        <v>0</v>
      </c>
      <c r="S143" s="286">
        <f>'1-GBP'!S143+'2b - USD - conv.'!S143+'3b - EUR - conv.'!S143</f>
        <v>0</v>
      </c>
      <c r="T143" s="286">
        <f>'1-GBP'!T143+'2b - USD - conv.'!T143+'3b - EUR - conv.'!T143</f>
        <v>0</v>
      </c>
      <c r="U143" s="286">
        <f>'1-GBP'!U143+'2b - USD - conv.'!U143+'3b - EUR - conv.'!U143</f>
        <v>0</v>
      </c>
      <c r="V143" s="286">
        <f>'1-GBP'!V143+'2b - USD - conv.'!V143+'3b - EUR - conv.'!V143</f>
        <v>0</v>
      </c>
      <c r="W143" s="286">
        <f>'1-GBP'!W143+'2b - USD - conv.'!W143+'3b - EUR - conv.'!W143</f>
        <v>0</v>
      </c>
      <c r="X143" s="286">
        <f>'1-GBP'!X143+'2b - USD - conv.'!X143+'3b - EUR - conv.'!X143</f>
        <v>0</v>
      </c>
      <c r="Y143" s="286">
        <f>'1-GBP'!Y143+'2b - USD - conv.'!Y143+'3b - EUR - conv.'!Y143</f>
        <v>0</v>
      </c>
      <c r="Z143" s="286">
        <f>'1-GBP'!Z143+'2b - USD - conv.'!Z143+'3b - EUR - conv.'!Z143</f>
        <v>0</v>
      </c>
      <c r="AA143" s="286">
        <f>'1-GBP'!AA143+'2b - USD - conv.'!AA143+'3b - EUR - conv.'!AA143</f>
        <v>0</v>
      </c>
      <c r="AB143" s="286">
        <f>'1-GBP'!AB143+'2b - USD - conv.'!AB143+'3b - EUR - conv.'!AB143</f>
        <v>0</v>
      </c>
      <c r="AC143" s="286">
        <f>'1-GBP'!AC143+'2b - USD - conv.'!AC143+'3b - EUR - conv.'!AC143</f>
        <v>0</v>
      </c>
      <c r="AD143" s="286">
        <f>'1-GBP'!AD143+'2b - USD - conv.'!AD143+'3b - EUR - conv.'!AD143</f>
        <v>0</v>
      </c>
      <c r="AE143" s="286">
        <f>'1-GBP'!AE143+'2b - USD - conv.'!AE143+'3b - EUR - conv.'!AE143</f>
        <v>0</v>
      </c>
      <c r="AF143" s="286">
        <f>'1-GBP'!AF143+'2b - USD - conv.'!AF143+'3b - EUR - conv.'!AF143</f>
        <v>0</v>
      </c>
      <c r="AG143" s="286">
        <f>'1-GBP'!AG143+'2b - USD - conv.'!AG143+'3b - EUR - conv.'!AG143</f>
        <v>0</v>
      </c>
      <c r="AH143" s="286">
        <f>'1-GBP'!AH143+'2b - USD - conv.'!AH143+'3b - EUR - conv.'!AH143</f>
        <v>0</v>
      </c>
      <c r="AI143" s="286">
        <f>'1-GBP'!AI143+'2b - USD - conv.'!AI143+'3b - EUR - conv.'!AI143</f>
        <v>0</v>
      </c>
      <c r="AJ143" s="286">
        <f>'1-GBP'!AJ143+'2b - USD - conv.'!AJ143+'3b - EUR - conv.'!AJ143</f>
        <v>0</v>
      </c>
      <c r="AK143" s="286">
        <f>'1-GBP'!AK143+'2b - USD - conv.'!AK143+'3b - EUR - conv.'!AK143</f>
        <v>0</v>
      </c>
      <c r="AL143" s="286">
        <f>'1-GBP'!AL143+'2b - USD - conv.'!AL143+'3b - EUR - conv.'!AL143</f>
        <v>0</v>
      </c>
      <c r="AM143" s="286">
        <f>'1-GBP'!AM143+'2b - USD - conv.'!AM143+'3b - EUR - conv.'!AM143</f>
        <v>0</v>
      </c>
      <c r="AN143" s="286">
        <f>'1-GBP'!AN143+'2b - USD - conv.'!AN143+'3b - EUR - conv.'!AN143</f>
        <v>0</v>
      </c>
      <c r="AO143" s="286">
        <f>'1-GBP'!AO143+'2b - USD - conv.'!AO143+'3b - EUR - conv.'!AO143</f>
        <v>0</v>
      </c>
      <c r="AP143" s="286">
        <f>'1-GBP'!AP143+'2b - USD - conv.'!AP143+'3b - EUR - conv.'!AP143</f>
        <v>0</v>
      </c>
    </row>
    <row r="144" spans="1:42" outlineLevel="2">
      <c r="A144" s="211" t="str">
        <f>A105&amp;"."&amp;A137&amp;"."&amp;A106&amp;"."&amp;B144</f>
        <v>1.d.3.7</v>
      </c>
      <c r="B144">
        <v>7</v>
      </c>
      <c r="C144" t="str">
        <f>'1-GBP'!C144</f>
        <v/>
      </c>
      <c r="D144"/>
      <c r="E144"/>
      <c r="F144"/>
      <c r="G144"/>
      <c r="H144"/>
      <c r="I144"/>
      <c r="J144"/>
      <c r="K144"/>
      <c r="L144"/>
      <c r="M144" s="286">
        <f>'1-GBP'!M144+'2b - USD - conv.'!M144+'3b - EUR - conv.'!M144</f>
        <v>0</v>
      </c>
      <c r="N144" s="286">
        <f>'1-GBP'!N144+'2b - USD - conv.'!N144+'3b - EUR - conv.'!N144</f>
        <v>0</v>
      </c>
      <c r="O144" s="286">
        <f>'1-GBP'!O144+'2b - USD - conv.'!O144+'3b - EUR - conv.'!O144</f>
        <v>0</v>
      </c>
      <c r="P144" s="286">
        <f>'1-GBP'!P144+'2b - USD - conv.'!P144+'3b - EUR - conv.'!P144</f>
        <v>0</v>
      </c>
      <c r="Q144" s="286">
        <f>'1-GBP'!Q144+'2b - USD - conv.'!Q144+'3b - EUR - conv.'!Q144</f>
        <v>0</v>
      </c>
      <c r="R144" s="286">
        <f>'1-GBP'!R144+'2b - USD - conv.'!R144+'3b - EUR - conv.'!R144</f>
        <v>0</v>
      </c>
      <c r="S144" s="286">
        <f>'1-GBP'!S144+'2b - USD - conv.'!S144+'3b - EUR - conv.'!S144</f>
        <v>0</v>
      </c>
      <c r="T144" s="286">
        <f>'1-GBP'!T144+'2b - USD - conv.'!T144+'3b - EUR - conv.'!T144</f>
        <v>0</v>
      </c>
      <c r="U144" s="286">
        <f>'1-GBP'!U144+'2b - USD - conv.'!U144+'3b - EUR - conv.'!U144</f>
        <v>0</v>
      </c>
      <c r="V144" s="286">
        <f>'1-GBP'!V144+'2b - USD - conv.'!V144+'3b - EUR - conv.'!V144</f>
        <v>0</v>
      </c>
      <c r="W144" s="286">
        <f>'1-GBP'!W144+'2b - USD - conv.'!W144+'3b - EUR - conv.'!W144</f>
        <v>0</v>
      </c>
      <c r="X144" s="286">
        <f>'1-GBP'!X144+'2b - USD - conv.'!X144+'3b - EUR - conv.'!X144</f>
        <v>0</v>
      </c>
      <c r="Y144" s="286">
        <f>'1-GBP'!Y144+'2b - USD - conv.'!Y144+'3b - EUR - conv.'!Y144</f>
        <v>0</v>
      </c>
      <c r="Z144" s="286">
        <f>'1-GBP'!Z144+'2b - USD - conv.'!Z144+'3b - EUR - conv.'!Z144</f>
        <v>0</v>
      </c>
      <c r="AA144" s="286">
        <f>'1-GBP'!AA144+'2b - USD - conv.'!AA144+'3b - EUR - conv.'!AA144</f>
        <v>0</v>
      </c>
      <c r="AB144" s="286">
        <f>'1-GBP'!AB144+'2b - USD - conv.'!AB144+'3b - EUR - conv.'!AB144</f>
        <v>0</v>
      </c>
      <c r="AC144" s="286">
        <f>'1-GBP'!AC144+'2b - USD - conv.'!AC144+'3b - EUR - conv.'!AC144</f>
        <v>0</v>
      </c>
      <c r="AD144" s="286">
        <f>'1-GBP'!AD144+'2b - USD - conv.'!AD144+'3b - EUR - conv.'!AD144</f>
        <v>0</v>
      </c>
      <c r="AE144" s="286">
        <f>'1-GBP'!AE144+'2b - USD - conv.'!AE144+'3b - EUR - conv.'!AE144</f>
        <v>0</v>
      </c>
      <c r="AF144" s="286">
        <f>'1-GBP'!AF144+'2b - USD - conv.'!AF144+'3b - EUR - conv.'!AF144</f>
        <v>0</v>
      </c>
      <c r="AG144" s="286">
        <f>'1-GBP'!AG144+'2b - USD - conv.'!AG144+'3b - EUR - conv.'!AG144</f>
        <v>0</v>
      </c>
      <c r="AH144" s="286">
        <f>'1-GBP'!AH144+'2b - USD - conv.'!AH144+'3b - EUR - conv.'!AH144</f>
        <v>0</v>
      </c>
      <c r="AI144" s="286">
        <f>'1-GBP'!AI144+'2b - USD - conv.'!AI144+'3b - EUR - conv.'!AI144</f>
        <v>0</v>
      </c>
      <c r="AJ144" s="286">
        <f>'1-GBP'!AJ144+'2b - USD - conv.'!AJ144+'3b - EUR - conv.'!AJ144</f>
        <v>0</v>
      </c>
      <c r="AK144" s="286">
        <f>'1-GBP'!AK144+'2b - USD - conv.'!AK144+'3b - EUR - conv.'!AK144</f>
        <v>0</v>
      </c>
      <c r="AL144" s="286">
        <f>'1-GBP'!AL144+'2b - USD - conv.'!AL144+'3b - EUR - conv.'!AL144</f>
        <v>0</v>
      </c>
      <c r="AM144" s="286">
        <f>'1-GBP'!AM144+'2b - USD - conv.'!AM144+'3b - EUR - conv.'!AM144</f>
        <v>0</v>
      </c>
      <c r="AN144" s="286">
        <f>'1-GBP'!AN144+'2b - USD - conv.'!AN144+'3b - EUR - conv.'!AN144</f>
        <v>0</v>
      </c>
      <c r="AO144" s="286">
        <f>'1-GBP'!AO144+'2b - USD - conv.'!AO144+'3b - EUR - conv.'!AO144</f>
        <v>0</v>
      </c>
      <c r="AP144" s="286">
        <f>'1-GBP'!AP144+'2b - USD - conv.'!AP144+'3b - EUR - conv.'!AP144</f>
        <v>0</v>
      </c>
    </row>
    <row r="145" spans="1:42" outlineLevel="2">
      <c r="A145" s="211" t="str">
        <f>A105&amp;"."&amp;A137&amp;"."&amp;A106&amp;"."&amp;B145</f>
        <v>1.d.3.8</v>
      </c>
      <c r="B145">
        <v>8</v>
      </c>
      <c r="C145" t="str">
        <f>'1-GBP'!C145</f>
        <v/>
      </c>
      <c r="D145"/>
      <c r="E145"/>
      <c r="F145"/>
      <c r="G145"/>
      <c r="H145"/>
      <c r="I145"/>
      <c r="J145"/>
      <c r="K145"/>
      <c r="L145"/>
      <c r="M145" s="286">
        <f>'1-GBP'!M145+'2b - USD - conv.'!M145+'3b - EUR - conv.'!M145</f>
        <v>0</v>
      </c>
      <c r="N145" s="286">
        <f>'1-GBP'!N145+'2b - USD - conv.'!N145+'3b - EUR - conv.'!N145</f>
        <v>0</v>
      </c>
      <c r="O145" s="286">
        <f>'1-GBP'!O145+'2b - USD - conv.'!O145+'3b - EUR - conv.'!O145</f>
        <v>0</v>
      </c>
      <c r="P145" s="286">
        <f>'1-GBP'!P145+'2b - USD - conv.'!P145+'3b - EUR - conv.'!P145</f>
        <v>0</v>
      </c>
      <c r="Q145" s="286">
        <f>'1-GBP'!Q145+'2b - USD - conv.'!Q145+'3b - EUR - conv.'!Q145</f>
        <v>0</v>
      </c>
      <c r="R145" s="286">
        <f>'1-GBP'!R145+'2b - USD - conv.'!R145+'3b - EUR - conv.'!R145</f>
        <v>0</v>
      </c>
      <c r="S145" s="286">
        <f>'1-GBP'!S145+'2b - USD - conv.'!S145+'3b - EUR - conv.'!S145</f>
        <v>0</v>
      </c>
      <c r="T145" s="286">
        <f>'1-GBP'!T145+'2b - USD - conv.'!T145+'3b - EUR - conv.'!T145</f>
        <v>0</v>
      </c>
      <c r="U145" s="286">
        <f>'1-GBP'!U145+'2b - USD - conv.'!U145+'3b - EUR - conv.'!U145</f>
        <v>0</v>
      </c>
      <c r="V145" s="286">
        <f>'1-GBP'!V145+'2b - USD - conv.'!V145+'3b - EUR - conv.'!V145</f>
        <v>0</v>
      </c>
      <c r="W145" s="286">
        <f>'1-GBP'!W145+'2b - USD - conv.'!W145+'3b - EUR - conv.'!W145</f>
        <v>0</v>
      </c>
      <c r="X145" s="286">
        <f>'1-GBP'!X145+'2b - USD - conv.'!X145+'3b - EUR - conv.'!X145</f>
        <v>0</v>
      </c>
      <c r="Y145" s="286">
        <f>'1-GBP'!Y145+'2b - USD - conv.'!Y145+'3b - EUR - conv.'!Y145</f>
        <v>0</v>
      </c>
      <c r="Z145" s="286">
        <f>'1-GBP'!Z145+'2b - USD - conv.'!Z145+'3b - EUR - conv.'!Z145</f>
        <v>0</v>
      </c>
      <c r="AA145" s="286">
        <f>'1-GBP'!AA145+'2b - USD - conv.'!AA145+'3b - EUR - conv.'!AA145</f>
        <v>0</v>
      </c>
      <c r="AB145" s="286">
        <f>'1-GBP'!AB145+'2b - USD - conv.'!AB145+'3b - EUR - conv.'!AB145</f>
        <v>0</v>
      </c>
      <c r="AC145" s="286">
        <f>'1-GBP'!AC145+'2b - USD - conv.'!AC145+'3b - EUR - conv.'!AC145</f>
        <v>0</v>
      </c>
      <c r="AD145" s="286">
        <f>'1-GBP'!AD145+'2b - USD - conv.'!AD145+'3b - EUR - conv.'!AD145</f>
        <v>0</v>
      </c>
      <c r="AE145" s="286">
        <f>'1-GBP'!AE145+'2b - USD - conv.'!AE145+'3b - EUR - conv.'!AE145</f>
        <v>0</v>
      </c>
      <c r="AF145" s="286">
        <f>'1-GBP'!AF145+'2b - USD - conv.'!AF145+'3b - EUR - conv.'!AF145</f>
        <v>0</v>
      </c>
      <c r="AG145" s="286">
        <f>'1-GBP'!AG145+'2b - USD - conv.'!AG145+'3b - EUR - conv.'!AG145</f>
        <v>0</v>
      </c>
      <c r="AH145" s="286">
        <f>'1-GBP'!AH145+'2b - USD - conv.'!AH145+'3b - EUR - conv.'!AH145</f>
        <v>0</v>
      </c>
      <c r="AI145" s="286">
        <f>'1-GBP'!AI145+'2b - USD - conv.'!AI145+'3b - EUR - conv.'!AI145</f>
        <v>0</v>
      </c>
      <c r="AJ145" s="286">
        <f>'1-GBP'!AJ145+'2b - USD - conv.'!AJ145+'3b - EUR - conv.'!AJ145</f>
        <v>0</v>
      </c>
      <c r="AK145" s="286">
        <f>'1-GBP'!AK145+'2b - USD - conv.'!AK145+'3b - EUR - conv.'!AK145</f>
        <v>0</v>
      </c>
      <c r="AL145" s="286">
        <f>'1-GBP'!AL145+'2b - USD - conv.'!AL145+'3b - EUR - conv.'!AL145</f>
        <v>0</v>
      </c>
      <c r="AM145" s="286">
        <f>'1-GBP'!AM145+'2b - USD - conv.'!AM145+'3b - EUR - conv.'!AM145</f>
        <v>0</v>
      </c>
      <c r="AN145" s="286">
        <f>'1-GBP'!AN145+'2b - USD - conv.'!AN145+'3b - EUR - conv.'!AN145</f>
        <v>0</v>
      </c>
      <c r="AO145" s="286">
        <f>'1-GBP'!AO145+'2b - USD - conv.'!AO145+'3b - EUR - conv.'!AO145</f>
        <v>0</v>
      </c>
      <c r="AP145" s="286">
        <f>'1-GBP'!AP145+'2b - USD - conv.'!AP145+'3b - EUR - conv.'!AP145</f>
        <v>0</v>
      </c>
    </row>
    <row r="146" spans="1:42" outlineLevel="2">
      <c r="A146" s="211" t="str">
        <f>A105&amp;"."&amp;A137&amp;"."&amp;A106&amp;"."&amp;B146</f>
        <v>1.d.3.9</v>
      </c>
      <c r="B146">
        <v>9</v>
      </c>
      <c r="C146" t="str">
        <f>'1-GBP'!C146</f>
        <v/>
      </c>
      <c r="D146"/>
      <c r="E146"/>
      <c r="F146"/>
      <c r="G146"/>
      <c r="H146"/>
      <c r="I146"/>
      <c r="J146"/>
      <c r="K146"/>
      <c r="L146"/>
      <c r="M146" s="286">
        <f>'1-GBP'!M146+'2b - USD - conv.'!M146+'3b - EUR - conv.'!M146</f>
        <v>0</v>
      </c>
      <c r="N146" s="286">
        <f>'1-GBP'!N146+'2b - USD - conv.'!N146+'3b - EUR - conv.'!N146</f>
        <v>0</v>
      </c>
      <c r="O146" s="286">
        <f>'1-GBP'!O146+'2b - USD - conv.'!O146+'3b - EUR - conv.'!O146</f>
        <v>0</v>
      </c>
      <c r="P146" s="286">
        <f>'1-GBP'!P146+'2b - USD - conv.'!P146+'3b - EUR - conv.'!P146</f>
        <v>0</v>
      </c>
      <c r="Q146" s="286">
        <f>'1-GBP'!Q146+'2b - USD - conv.'!Q146+'3b - EUR - conv.'!Q146</f>
        <v>0</v>
      </c>
      <c r="R146" s="286">
        <f>'1-GBP'!R146+'2b - USD - conv.'!R146+'3b - EUR - conv.'!R146</f>
        <v>0</v>
      </c>
      <c r="S146" s="286">
        <f>'1-GBP'!S146+'2b - USD - conv.'!S146+'3b - EUR - conv.'!S146</f>
        <v>0</v>
      </c>
      <c r="T146" s="286">
        <f>'1-GBP'!T146+'2b - USD - conv.'!T146+'3b - EUR - conv.'!T146</f>
        <v>0</v>
      </c>
      <c r="U146" s="286">
        <f>'1-GBP'!U146+'2b - USD - conv.'!U146+'3b - EUR - conv.'!U146</f>
        <v>0</v>
      </c>
      <c r="V146" s="286">
        <f>'1-GBP'!V146+'2b - USD - conv.'!V146+'3b - EUR - conv.'!V146</f>
        <v>0</v>
      </c>
      <c r="W146" s="286">
        <f>'1-GBP'!W146+'2b - USD - conv.'!W146+'3b - EUR - conv.'!W146</f>
        <v>0</v>
      </c>
      <c r="X146" s="286">
        <f>'1-GBP'!X146+'2b - USD - conv.'!X146+'3b - EUR - conv.'!X146</f>
        <v>0</v>
      </c>
      <c r="Y146" s="286">
        <f>'1-GBP'!Y146+'2b - USD - conv.'!Y146+'3b - EUR - conv.'!Y146</f>
        <v>0</v>
      </c>
      <c r="Z146" s="286">
        <f>'1-GBP'!Z146+'2b - USD - conv.'!Z146+'3b - EUR - conv.'!Z146</f>
        <v>0</v>
      </c>
      <c r="AA146" s="286">
        <f>'1-GBP'!AA146+'2b - USD - conv.'!AA146+'3b - EUR - conv.'!AA146</f>
        <v>0</v>
      </c>
      <c r="AB146" s="286">
        <f>'1-GBP'!AB146+'2b - USD - conv.'!AB146+'3b - EUR - conv.'!AB146</f>
        <v>0</v>
      </c>
      <c r="AC146" s="286">
        <f>'1-GBP'!AC146+'2b - USD - conv.'!AC146+'3b - EUR - conv.'!AC146</f>
        <v>0</v>
      </c>
      <c r="AD146" s="286">
        <f>'1-GBP'!AD146+'2b - USD - conv.'!AD146+'3b - EUR - conv.'!AD146</f>
        <v>0</v>
      </c>
      <c r="AE146" s="286">
        <f>'1-GBP'!AE146+'2b - USD - conv.'!AE146+'3b - EUR - conv.'!AE146</f>
        <v>0</v>
      </c>
      <c r="AF146" s="286">
        <f>'1-GBP'!AF146+'2b - USD - conv.'!AF146+'3b - EUR - conv.'!AF146</f>
        <v>0</v>
      </c>
      <c r="AG146" s="286">
        <f>'1-GBP'!AG146+'2b - USD - conv.'!AG146+'3b - EUR - conv.'!AG146</f>
        <v>0</v>
      </c>
      <c r="AH146" s="286">
        <f>'1-GBP'!AH146+'2b - USD - conv.'!AH146+'3b - EUR - conv.'!AH146</f>
        <v>0</v>
      </c>
      <c r="AI146" s="286">
        <f>'1-GBP'!AI146+'2b - USD - conv.'!AI146+'3b - EUR - conv.'!AI146</f>
        <v>0</v>
      </c>
      <c r="AJ146" s="286">
        <f>'1-GBP'!AJ146+'2b - USD - conv.'!AJ146+'3b - EUR - conv.'!AJ146</f>
        <v>0</v>
      </c>
      <c r="AK146" s="286">
        <f>'1-GBP'!AK146+'2b - USD - conv.'!AK146+'3b - EUR - conv.'!AK146</f>
        <v>0</v>
      </c>
      <c r="AL146" s="286">
        <f>'1-GBP'!AL146+'2b - USD - conv.'!AL146+'3b - EUR - conv.'!AL146</f>
        <v>0</v>
      </c>
      <c r="AM146" s="286">
        <f>'1-GBP'!AM146+'2b - USD - conv.'!AM146+'3b - EUR - conv.'!AM146</f>
        <v>0</v>
      </c>
      <c r="AN146" s="286">
        <f>'1-GBP'!AN146+'2b - USD - conv.'!AN146+'3b - EUR - conv.'!AN146</f>
        <v>0</v>
      </c>
      <c r="AO146" s="286">
        <f>'1-GBP'!AO146+'2b - USD - conv.'!AO146+'3b - EUR - conv.'!AO146</f>
        <v>0</v>
      </c>
      <c r="AP146" s="286">
        <f>'1-GBP'!AP146+'2b - USD - conv.'!AP146+'3b - EUR - conv.'!AP146</f>
        <v>0</v>
      </c>
    </row>
    <row r="147" spans="1:42" outlineLevel="2">
      <c r="A147" s="211" t="str">
        <f>A105&amp;"."&amp;A137&amp;"."&amp;A106&amp;"."&amp;B147</f>
        <v>1.d.3.10</v>
      </c>
      <c r="B147">
        <v>10</v>
      </c>
      <c r="C147" t="str">
        <f>'1-GBP'!C147</f>
        <v/>
      </c>
      <c r="D147"/>
      <c r="E147"/>
      <c r="F147"/>
      <c r="G147"/>
      <c r="H147"/>
      <c r="I147"/>
      <c r="J147"/>
      <c r="K147"/>
      <c r="L147"/>
      <c r="M147" s="286">
        <f>'1-GBP'!M147+'2b - USD - conv.'!M147+'3b - EUR - conv.'!M147</f>
        <v>0</v>
      </c>
      <c r="N147" s="286">
        <f>'1-GBP'!N147+'2b - USD - conv.'!N147+'3b - EUR - conv.'!N147</f>
        <v>0</v>
      </c>
      <c r="O147" s="286">
        <f>'1-GBP'!O147+'2b - USD - conv.'!O147+'3b - EUR - conv.'!O147</f>
        <v>0</v>
      </c>
      <c r="P147" s="286">
        <f>'1-GBP'!P147+'2b - USD - conv.'!P147+'3b - EUR - conv.'!P147</f>
        <v>0</v>
      </c>
      <c r="Q147" s="286">
        <f>'1-GBP'!Q147+'2b - USD - conv.'!Q147+'3b - EUR - conv.'!Q147</f>
        <v>0</v>
      </c>
      <c r="R147" s="286">
        <f>'1-GBP'!R147+'2b - USD - conv.'!R147+'3b - EUR - conv.'!R147</f>
        <v>0</v>
      </c>
      <c r="S147" s="286">
        <f>'1-GBP'!S147+'2b - USD - conv.'!S147+'3b - EUR - conv.'!S147</f>
        <v>0</v>
      </c>
      <c r="T147" s="286">
        <f>'1-GBP'!T147+'2b - USD - conv.'!T147+'3b - EUR - conv.'!T147</f>
        <v>0</v>
      </c>
      <c r="U147" s="286">
        <f>'1-GBP'!U147+'2b - USD - conv.'!U147+'3b - EUR - conv.'!U147</f>
        <v>0</v>
      </c>
      <c r="V147" s="286">
        <f>'1-GBP'!V147+'2b - USD - conv.'!V147+'3b - EUR - conv.'!V147</f>
        <v>0</v>
      </c>
      <c r="W147" s="286">
        <f>'1-GBP'!W147+'2b - USD - conv.'!W147+'3b - EUR - conv.'!W147</f>
        <v>0</v>
      </c>
      <c r="X147" s="286">
        <f>'1-GBP'!X147+'2b - USD - conv.'!X147+'3b - EUR - conv.'!X147</f>
        <v>0</v>
      </c>
      <c r="Y147" s="286">
        <f>'1-GBP'!Y147+'2b - USD - conv.'!Y147+'3b - EUR - conv.'!Y147</f>
        <v>0</v>
      </c>
      <c r="Z147" s="286">
        <f>'1-GBP'!Z147+'2b - USD - conv.'!Z147+'3b - EUR - conv.'!Z147</f>
        <v>0</v>
      </c>
      <c r="AA147" s="286">
        <f>'1-GBP'!AA147+'2b - USD - conv.'!AA147+'3b - EUR - conv.'!AA147</f>
        <v>0</v>
      </c>
      <c r="AB147" s="286">
        <f>'1-GBP'!AB147+'2b - USD - conv.'!AB147+'3b - EUR - conv.'!AB147</f>
        <v>0</v>
      </c>
      <c r="AC147" s="286">
        <f>'1-GBP'!AC147+'2b - USD - conv.'!AC147+'3b - EUR - conv.'!AC147</f>
        <v>0</v>
      </c>
      <c r="AD147" s="286">
        <f>'1-GBP'!AD147+'2b - USD - conv.'!AD147+'3b - EUR - conv.'!AD147</f>
        <v>0</v>
      </c>
      <c r="AE147" s="286">
        <f>'1-GBP'!AE147+'2b - USD - conv.'!AE147+'3b - EUR - conv.'!AE147</f>
        <v>0</v>
      </c>
      <c r="AF147" s="286">
        <f>'1-GBP'!AF147+'2b - USD - conv.'!AF147+'3b - EUR - conv.'!AF147</f>
        <v>0</v>
      </c>
      <c r="AG147" s="286">
        <f>'1-GBP'!AG147+'2b - USD - conv.'!AG147+'3b - EUR - conv.'!AG147</f>
        <v>0</v>
      </c>
      <c r="AH147" s="286">
        <f>'1-GBP'!AH147+'2b - USD - conv.'!AH147+'3b - EUR - conv.'!AH147</f>
        <v>0</v>
      </c>
      <c r="AI147" s="286">
        <f>'1-GBP'!AI147+'2b - USD - conv.'!AI147+'3b - EUR - conv.'!AI147</f>
        <v>0</v>
      </c>
      <c r="AJ147" s="286">
        <f>'1-GBP'!AJ147+'2b - USD - conv.'!AJ147+'3b - EUR - conv.'!AJ147</f>
        <v>0</v>
      </c>
      <c r="AK147" s="286">
        <f>'1-GBP'!AK147+'2b - USD - conv.'!AK147+'3b - EUR - conv.'!AK147</f>
        <v>0</v>
      </c>
      <c r="AL147" s="286">
        <f>'1-GBP'!AL147+'2b - USD - conv.'!AL147+'3b - EUR - conv.'!AL147</f>
        <v>0</v>
      </c>
      <c r="AM147" s="286">
        <f>'1-GBP'!AM147+'2b - USD - conv.'!AM147+'3b - EUR - conv.'!AM147</f>
        <v>0</v>
      </c>
      <c r="AN147" s="286">
        <f>'1-GBP'!AN147+'2b - USD - conv.'!AN147+'3b - EUR - conv.'!AN147</f>
        <v>0</v>
      </c>
      <c r="AO147" s="286">
        <f>'1-GBP'!AO147+'2b - USD - conv.'!AO147+'3b - EUR - conv.'!AO147</f>
        <v>0</v>
      </c>
      <c r="AP147" s="286">
        <f>'1-GBP'!AP147+'2b - USD - conv.'!AP147+'3b - EUR - conv.'!AP147</f>
        <v>0</v>
      </c>
    </row>
    <row r="148" spans="1:42" outlineLevel="2">
      <c r="A148" s="211" t="str">
        <f>A105&amp;"."&amp;A137&amp;"."&amp;A106&amp;"."&amp;B148</f>
        <v>1.d.3.11</v>
      </c>
      <c r="B148">
        <v>11</v>
      </c>
      <c r="C148" t="str">
        <f>'1-GBP'!C148</f>
        <v/>
      </c>
      <c r="D148"/>
      <c r="E148"/>
      <c r="F148"/>
      <c r="G148"/>
      <c r="H148"/>
      <c r="I148"/>
      <c r="J148"/>
      <c r="K148"/>
      <c r="L148"/>
      <c r="M148" s="286">
        <f>'1-GBP'!M148+'2b - USD - conv.'!M148+'3b - EUR - conv.'!M148</f>
        <v>0</v>
      </c>
      <c r="N148" s="286">
        <f>'1-GBP'!N148+'2b - USD - conv.'!N148+'3b - EUR - conv.'!N148</f>
        <v>0</v>
      </c>
      <c r="O148" s="286">
        <f>'1-GBP'!O148+'2b - USD - conv.'!O148+'3b - EUR - conv.'!O148</f>
        <v>0</v>
      </c>
      <c r="P148" s="286">
        <f>'1-GBP'!P148+'2b - USD - conv.'!P148+'3b - EUR - conv.'!P148</f>
        <v>0</v>
      </c>
      <c r="Q148" s="286">
        <f>'1-GBP'!Q148+'2b - USD - conv.'!Q148+'3b - EUR - conv.'!Q148</f>
        <v>0</v>
      </c>
      <c r="R148" s="286">
        <f>'1-GBP'!R148+'2b - USD - conv.'!R148+'3b - EUR - conv.'!R148</f>
        <v>0</v>
      </c>
      <c r="S148" s="286">
        <f>'1-GBP'!S148+'2b - USD - conv.'!S148+'3b - EUR - conv.'!S148</f>
        <v>0</v>
      </c>
      <c r="T148" s="286">
        <f>'1-GBP'!T148+'2b - USD - conv.'!T148+'3b - EUR - conv.'!T148</f>
        <v>0</v>
      </c>
      <c r="U148" s="286">
        <f>'1-GBP'!U148+'2b - USD - conv.'!U148+'3b - EUR - conv.'!U148</f>
        <v>0</v>
      </c>
      <c r="V148" s="286">
        <f>'1-GBP'!V148+'2b - USD - conv.'!V148+'3b - EUR - conv.'!V148</f>
        <v>0</v>
      </c>
      <c r="W148" s="286">
        <f>'1-GBP'!W148+'2b - USD - conv.'!W148+'3b - EUR - conv.'!W148</f>
        <v>0</v>
      </c>
      <c r="X148" s="286">
        <f>'1-GBP'!X148+'2b - USD - conv.'!X148+'3b - EUR - conv.'!X148</f>
        <v>0</v>
      </c>
      <c r="Y148" s="286">
        <f>'1-GBP'!Y148+'2b - USD - conv.'!Y148+'3b - EUR - conv.'!Y148</f>
        <v>0</v>
      </c>
      <c r="Z148" s="286">
        <f>'1-GBP'!Z148+'2b - USD - conv.'!Z148+'3b - EUR - conv.'!Z148</f>
        <v>0</v>
      </c>
      <c r="AA148" s="286">
        <f>'1-GBP'!AA148+'2b - USD - conv.'!AA148+'3b - EUR - conv.'!AA148</f>
        <v>0</v>
      </c>
      <c r="AB148" s="286">
        <f>'1-GBP'!AB148+'2b - USD - conv.'!AB148+'3b - EUR - conv.'!AB148</f>
        <v>0</v>
      </c>
      <c r="AC148" s="286">
        <f>'1-GBP'!AC148+'2b - USD - conv.'!AC148+'3b - EUR - conv.'!AC148</f>
        <v>0</v>
      </c>
      <c r="AD148" s="286">
        <f>'1-GBP'!AD148+'2b - USD - conv.'!AD148+'3b - EUR - conv.'!AD148</f>
        <v>0</v>
      </c>
      <c r="AE148" s="286">
        <f>'1-GBP'!AE148+'2b - USD - conv.'!AE148+'3b - EUR - conv.'!AE148</f>
        <v>0</v>
      </c>
      <c r="AF148" s="286">
        <f>'1-GBP'!AF148+'2b - USD - conv.'!AF148+'3b - EUR - conv.'!AF148</f>
        <v>0</v>
      </c>
      <c r="AG148" s="286">
        <f>'1-GBP'!AG148+'2b - USD - conv.'!AG148+'3b - EUR - conv.'!AG148</f>
        <v>0</v>
      </c>
      <c r="AH148" s="286">
        <f>'1-GBP'!AH148+'2b - USD - conv.'!AH148+'3b - EUR - conv.'!AH148</f>
        <v>0</v>
      </c>
      <c r="AI148" s="286">
        <f>'1-GBP'!AI148+'2b - USD - conv.'!AI148+'3b - EUR - conv.'!AI148</f>
        <v>0</v>
      </c>
      <c r="AJ148" s="286">
        <f>'1-GBP'!AJ148+'2b - USD - conv.'!AJ148+'3b - EUR - conv.'!AJ148</f>
        <v>0</v>
      </c>
      <c r="AK148" s="286">
        <f>'1-GBP'!AK148+'2b - USD - conv.'!AK148+'3b - EUR - conv.'!AK148</f>
        <v>0</v>
      </c>
      <c r="AL148" s="286">
        <f>'1-GBP'!AL148+'2b - USD - conv.'!AL148+'3b - EUR - conv.'!AL148</f>
        <v>0</v>
      </c>
      <c r="AM148" s="286">
        <f>'1-GBP'!AM148+'2b - USD - conv.'!AM148+'3b - EUR - conv.'!AM148</f>
        <v>0</v>
      </c>
      <c r="AN148" s="286">
        <f>'1-GBP'!AN148+'2b - USD - conv.'!AN148+'3b - EUR - conv.'!AN148</f>
        <v>0</v>
      </c>
      <c r="AO148" s="286">
        <f>'1-GBP'!AO148+'2b - USD - conv.'!AO148+'3b - EUR - conv.'!AO148</f>
        <v>0</v>
      </c>
      <c r="AP148" s="286">
        <f>'1-GBP'!AP148+'2b - USD - conv.'!AP148+'3b - EUR - conv.'!AP148</f>
        <v>0</v>
      </c>
    </row>
    <row r="149" spans="1:42" outlineLevel="2">
      <c r="A149" s="211" t="str">
        <f>A105&amp;"."&amp;A137&amp;"."&amp;A106&amp;"."&amp;B149</f>
        <v>1.d.3.12</v>
      </c>
      <c r="B149">
        <v>12</v>
      </c>
      <c r="C149" t="str">
        <f>'1-GBP'!C149</f>
        <v/>
      </c>
      <c r="D149"/>
      <c r="E149"/>
      <c r="F149"/>
      <c r="G149"/>
      <c r="H149"/>
      <c r="I149"/>
      <c r="J149"/>
      <c r="K149"/>
      <c r="L149"/>
      <c r="M149" s="286">
        <f>'1-GBP'!M149+'2b - USD - conv.'!M149+'3b - EUR - conv.'!M149</f>
        <v>0</v>
      </c>
      <c r="N149" s="286">
        <f>'1-GBP'!N149+'2b - USD - conv.'!N149+'3b - EUR - conv.'!N149</f>
        <v>0</v>
      </c>
      <c r="O149" s="286">
        <f>'1-GBP'!O149+'2b - USD - conv.'!O149+'3b - EUR - conv.'!O149</f>
        <v>0</v>
      </c>
      <c r="P149" s="286">
        <f>'1-GBP'!P149+'2b - USD - conv.'!P149+'3b - EUR - conv.'!P149</f>
        <v>0</v>
      </c>
      <c r="Q149" s="286">
        <f>'1-GBP'!Q149+'2b - USD - conv.'!Q149+'3b - EUR - conv.'!Q149</f>
        <v>0</v>
      </c>
      <c r="R149" s="286">
        <f>'1-GBP'!R149+'2b - USD - conv.'!R149+'3b - EUR - conv.'!R149</f>
        <v>0</v>
      </c>
      <c r="S149" s="286">
        <f>'1-GBP'!S149+'2b - USD - conv.'!S149+'3b - EUR - conv.'!S149</f>
        <v>0</v>
      </c>
      <c r="T149" s="286">
        <f>'1-GBP'!T149+'2b - USD - conv.'!T149+'3b - EUR - conv.'!T149</f>
        <v>0</v>
      </c>
      <c r="U149" s="286">
        <f>'1-GBP'!U149+'2b - USD - conv.'!U149+'3b - EUR - conv.'!U149</f>
        <v>0</v>
      </c>
      <c r="V149" s="286">
        <f>'1-GBP'!V149+'2b - USD - conv.'!V149+'3b - EUR - conv.'!V149</f>
        <v>0</v>
      </c>
      <c r="W149" s="286">
        <f>'1-GBP'!W149+'2b - USD - conv.'!W149+'3b - EUR - conv.'!W149</f>
        <v>0</v>
      </c>
      <c r="X149" s="286">
        <f>'1-GBP'!X149+'2b - USD - conv.'!X149+'3b - EUR - conv.'!X149</f>
        <v>0</v>
      </c>
      <c r="Y149" s="286">
        <f>'1-GBP'!Y149+'2b - USD - conv.'!Y149+'3b - EUR - conv.'!Y149</f>
        <v>0</v>
      </c>
      <c r="Z149" s="286">
        <f>'1-GBP'!Z149+'2b - USD - conv.'!Z149+'3b - EUR - conv.'!Z149</f>
        <v>0</v>
      </c>
      <c r="AA149" s="286">
        <f>'1-GBP'!AA149+'2b - USD - conv.'!AA149+'3b - EUR - conv.'!AA149</f>
        <v>0</v>
      </c>
      <c r="AB149" s="286">
        <f>'1-GBP'!AB149+'2b - USD - conv.'!AB149+'3b - EUR - conv.'!AB149</f>
        <v>0</v>
      </c>
      <c r="AC149" s="286">
        <f>'1-GBP'!AC149+'2b - USD - conv.'!AC149+'3b - EUR - conv.'!AC149</f>
        <v>0</v>
      </c>
      <c r="AD149" s="286">
        <f>'1-GBP'!AD149+'2b - USD - conv.'!AD149+'3b - EUR - conv.'!AD149</f>
        <v>0</v>
      </c>
      <c r="AE149" s="286">
        <f>'1-GBP'!AE149+'2b - USD - conv.'!AE149+'3b - EUR - conv.'!AE149</f>
        <v>0</v>
      </c>
      <c r="AF149" s="286">
        <f>'1-GBP'!AF149+'2b - USD - conv.'!AF149+'3b - EUR - conv.'!AF149</f>
        <v>0</v>
      </c>
      <c r="AG149" s="286">
        <f>'1-GBP'!AG149+'2b - USD - conv.'!AG149+'3b - EUR - conv.'!AG149</f>
        <v>0</v>
      </c>
      <c r="AH149" s="286">
        <f>'1-GBP'!AH149+'2b - USD - conv.'!AH149+'3b - EUR - conv.'!AH149</f>
        <v>0</v>
      </c>
      <c r="AI149" s="286">
        <f>'1-GBP'!AI149+'2b - USD - conv.'!AI149+'3b - EUR - conv.'!AI149</f>
        <v>0</v>
      </c>
      <c r="AJ149" s="286">
        <f>'1-GBP'!AJ149+'2b - USD - conv.'!AJ149+'3b - EUR - conv.'!AJ149</f>
        <v>0</v>
      </c>
      <c r="AK149" s="286">
        <f>'1-GBP'!AK149+'2b - USD - conv.'!AK149+'3b - EUR - conv.'!AK149</f>
        <v>0</v>
      </c>
      <c r="AL149" s="286">
        <f>'1-GBP'!AL149+'2b - USD - conv.'!AL149+'3b - EUR - conv.'!AL149</f>
        <v>0</v>
      </c>
      <c r="AM149" s="286">
        <f>'1-GBP'!AM149+'2b - USD - conv.'!AM149+'3b - EUR - conv.'!AM149</f>
        <v>0</v>
      </c>
      <c r="AN149" s="286">
        <f>'1-GBP'!AN149+'2b - USD - conv.'!AN149+'3b - EUR - conv.'!AN149</f>
        <v>0</v>
      </c>
      <c r="AO149" s="286">
        <f>'1-GBP'!AO149+'2b - USD - conv.'!AO149+'3b - EUR - conv.'!AO149</f>
        <v>0</v>
      </c>
      <c r="AP149" s="286">
        <f>'1-GBP'!AP149+'2b - USD - conv.'!AP149+'3b - EUR - conv.'!AP149</f>
        <v>0</v>
      </c>
    </row>
    <row r="150" spans="1:42" outlineLevel="1">
      <c r="A150" s="212"/>
      <c r="B150" s="201">
        <f>B149-COUNTIFS(C138:C149,"")</f>
        <v>0</v>
      </c>
      <c r="C150" s="201" t="s">
        <v>285</v>
      </c>
      <c r="D150" s="201"/>
      <c r="E150" s="201"/>
      <c r="F150" s="201"/>
      <c r="G150" s="201"/>
      <c r="H150" s="201"/>
      <c r="I150" s="201"/>
      <c r="J150" s="201"/>
      <c r="K150" s="201"/>
      <c r="L150" s="201"/>
      <c r="M150" s="280">
        <f>SUM(M138:M149)</f>
        <v>0</v>
      </c>
      <c r="N150" s="280">
        <f>SUM(N138:N149)</f>
        <v>0</v>
      </c>
      <c r="O150" s="280">
        <f t="shared" ref="O150:AP150" si="13">SUM(O138:O149)</f>
        <v>0</v>
      </c>
      <c r="P150" s="280">
        <f t="shared" si="13"/>
        <v>0</v>
      </c>
      <c r="Q150" s="280">
        <f t="shared" si="13"/>
        <v>0</v>
      </c>
      <c r="R150" s="280">
        <f t="shared" si="13"/>
        <v>0</v>
      </c>
      <c r="S150" s="280">
        <f t="shared" si="13"/>
        <v>0</v>
      </c>
      <c r="T150" s="280">
        <f t="shared" si="13"/>
        <v>0</v>
      </c>
      <c r="U150" s="280">
        <f t="shared" si="13"/>
        <v>0</v>
      </c>
      <c r="V150" s="280">
        <f t="shared" si="13"/>
        <v>0</v>
      </c>
      <c r="W150" s="280">
        <f t="shared" si="13"/>
        <v>0</v>
      </c>
      <c r="X150" s="280">
        <f t="shared" si="13"/>
        <v>0</v>
      </c>
      <c r="Y150" s="280">
        <f t="shared" si="13"/>
        <v>0</v>
      </c>
      <c r="Z150" s="280">
        <f t="shared" si="13"/>
        <v>0</v>
      </c>
      <c r="AA150" s="280">
        <f t="shared" si="13"/>
        <v>0</v>
      </c>
      <c r="AB150" s="280">
        <f t="shared" si="13"/>
        <v>0</v>
      </c>
      <c r="AC150" s="280">
        <f t="shared" si="13"/>
        <v>0</v>
      </c>
      <c r="AD150" s="280">
        <f t="shared" si="13"/>
        <v>0</v>
      </c>
      <c r="AE150" s="280">
        <f t="shared" si="13"/>
        <v>0</v>
      </c>
      <c r="AF150" s="280">
        <f t="shared" si="13"/>
        <v>0</v>
      </c>
      <c r="AG150" s="280">
        <f t="shared" si="13"/>
        <v>0</v>
      </c>
      <c r="AH150" s="280">
        <f t="shared" si="13"/>
        <v>0</v>
      </c>
      <c r="AI150" s="280">
        <f t="shared" si="13"/>
        <v>0</v>
      </c>
      <c r="AJ150" s="280">
        <f t="shared" si="13"/>
        <v>0</v>
      </c>
      <c r="AK150" s="280">
        <f t="shared" si="13"/>
        <v>0</v>
      </c>
      <c r="AL150" s="280">
        <f t="shared" si="13"/>
        <v>0</v>
      </c>
      <c r="AM150" s="280">
        <f t="shared" si="13"/>
        <v>0</v>
      </c>
      <c r="AN150" s="280">
        <f t="shared" si="13"/>
        <v>0</v>
      </c>
      <c r="AO150" s="280">
        <f t="shared" si="13"/>
        <v>0</v>
      </c>
      <c r="AP150" s="280">
        <f t="shared" si="13"/>
        <v>0</v>
      </c>
    </row>
    <row r="151" spans="1:42" ht="16.149999999999999" outlineLevel="1" thickBot="1">
      <c r="A151" s="213"/>
      <c r="B151" s="202"/>
      <c r="C151" s="202"/>
      <c r="D151" s="202"/>
      <c r="E151" s="202"/>
      <c r="F151" s="202"/>
      <c r="G151" s="202"/>
      <c r="H151" s="202"/>
      <c r="I151" s="202"/>
      <c r="J151" s="202"/>
      <c r="K151" s="202"/>
      <c r="L151" s="202"/>
      <c r="M151" s="313"/>
      <c r="N151" s="313"/>
      <c r="O151" s="313"/>
      <c r="P151" s="313"/>
      <c r="Q151" s="313"/>
      <c r="R151" s="313"/>
      <c r="S151" s="313"/>
      <c r="T151" s="313"/>
      <c r="U151" s="313"/>
      <c r="V151" s="313"/>
      <c r="W151" s="313"/>
      <c r="X151" s="313"/>
      <c r="Y151" s="313"/>
      <c r="Z151" s="313"/>
      <c r="AA151" s="313"/>
      <c r="AB151" s="313"/>
      <c r="AC151" s="313"/>
      <c r="AD151" s="313"/>
      <c r="AE151" s="313"/>
      <c r="AF151" s="313"/>
      <c r="AG151" s="313"/>
      <c r="AH151" s="313"/>
      <c r="AI151" s="313"/>
      <c r="AJ151" s="313"/>
      <c r="AK151" s="313"/>
      <c r="AL151" s="313"/>
      <c r="AM151" s="313"/>
      <c r="AN151" s="313"/>
      <c r="AO151" s="313"/>
      <c r="AP151" s="313"/>
    </row>
    <row r="152" spans="1:42" ht="16.149999999999999" outlineLevel="1" thickBot="1">
      <c r="A152" s="214" t="s">
        <v>288</v>
      </c>
      <c r="B152" s="203">
        <f>B150+B135+B120</f>
        <v>8</v>
      </c>
      <c r="C152" s="203" t="s">
        <v>289</v>
      </c>
      <c r="D152" s="203"/>
      <c r="E152" s="203"/>
      <c r="F152" s="203"/>
      <c r="G152" s="203" t="str">
        <f>+"Total "&amp;$B105&amp;" "&amp;$B106</f>
        <v>Total Phase 1 Offshore Storage System (Endurance)</v>
      </c>
      <c r="H152" s="203"/>
      <c r="I152" s="203"/>
      <c r="J152" s="203"/>
      <c r="K152" s="203"/>
      <c r="L152" s="203"/>
      <c r="M152" s="284">
        <f t="shared" ref="M152:AP152" si="14">SUM(M120,M135,M150)</f>
        <v>0</v>
      </c>
      <c r="N152" s="284">
        <f t="shared" si="14"/>
        <v>0</v>
      </c>
      <c r="O152" s="284">
        <f t="shared" si="14"/>
        <v>0</v>
      </c>
      <c r="P152" s="284">
        <f t="shared" si="14"/>
        <v>0</v>
      </c>
      <c r="Q152" s="284">
        <f t="shared" si="14"/>
        <v>0</v>
      </c>
      <c r="R152" s="284">
        <f t="shared" si="14"/>
        <v>0</v>
      </c>
      <c r="S152" s="284">
        <f t="shared" si="14"/>
        <v>0</v>
      </c>
      <c r="T152" s="284">
        <f t="shared" si="14"/>
        <v>0</v>
      </c>
      <c r="U152" s="284">
        <f t="shared" si="14"/>
        <v>0</v>
      </c>
      <c r="V152" s="284">
        <f t="shared" si="14"/>
        <v>0</v>
      </c>
      <c r="W152" s="284">
        <f t="shared" si="14"/>
        <v>0</v>
      </c>
      <c r="X152" s="284">
        <f t="shared" si="14"/>
        <v>0</v>
      </c>
      <c r="Y152" s="284">
        <f t="shared" si="14"/>
        <v>0</v>
      </c>
      <c r="Z152" s="284">
        <f t="shared" si="14"/>
        <v>0</v>
      </c>
      <c r="AA152" s="284">
        <f t="shared" si="14"/>
        <v>0</v>
      </c>
      <c r="AB152" s="284">
        <f t="shared" si="14"/>
        <v>0</v>
      </c>
      <c r="AC152" s="284">
        <f t="shared" si="14"/>
        <v>0</v>
      </c>
      <c r="AD152" s="284">
        <f t="shared" si="14"/>
        <v>0</v>
      </c>
      <c r="AE152" s="284">
        <f t="shared" si="14"/>
        <v>0</v>
      </c>
      <c r="AF152" s="284">
        <f t="shared" si="14"/>
        <v>0</v>
      </c>
      <c r="AG152" s="284">
        <f t="shared" si="14"/>
        <v>0</v>
      </c>
      <c r="AH152" s="284">
        <f t="shared" si="14"/>
        <v>0</v>
      </c>
      <c r="AI152" s="284">
        <f t="shared" si="14"/>
        <v>0</v>
      </c>
      <c r="AJ152" s="284">
        <f t="shared" si="14"/>
        <v>0</v>
      </c>
      <c r="AK152" s="284">
        <f t="shared" si="14"/>
        <v>0</v>
      </c>
      <c r="AL152" s="284">
        <f t="shared" si="14"/>
        <v>0</v>
      </c>
      <c r="AM152" s="284">
        <f t="shared" si="14"/>
        <v>0</v>
      </c>
      <c r="AN152" s="284">
        <f t="shared" si="14"/>
        <v>0</v>
      </c>
      <c r="AO152" s="284">
        <f t="shared" si="14"/>
        <v>0</v>
      </c>
      <c r="AP152" s="284">
        <f t="shared" si="14"/>
        <v>0</v>
      </c>
    </row>
    <row r="153" spans="1:42" collapsed="1">
      <c r="A153" s="211"/>
      <c r="B153"/>
      <c r="C153"/>
      <c r="D153"/>
      <c r="E153"/>
      <c r="F153"/>
      <c r="G153"/>
      <c r="H153"/>
      <c r="I153"/>
      <c r="J153"/>
      <c r="K153"/>
      <c r="L153"/>
      <c r="M153" s="314"/>
      <c r="N153" s="314"/>
      <c r="O153" s="314"/>
      <c r="P153" s="314"/>
      <c r="Q153" s="314"/>
      <c r="R153" s="314"/>
      <c r="S153" s="314"/>
      <c r="T153" s="314"/>
      <c r="U153" s="314"/>
      <c r="V153" s="314"/>
      <c r="W153" s="314"/>
      <c r="X153" s="314"/>
      <c r="Y153" s="314"/>
      <c r="Z153" s="314"/>
      <c r="AA153" s="314"/>
      <c r="AB153" s="314"/>
      <c r="AC153" s="314"/>
      <c r="AD153" s="314"/>
      <c r="AE153" s="314"/>
      <c r="AF153" s="314"/>
      <c r="AG153" s="314"/>
      <c r="AH153" s="314"/>
      <c r="AI153" s="314"/>
      <c r="AJ153" s="314"/>
      <c r="AK153" s="314"/>
      <c r="AL153" s="314"/>
      <c r="AM153" s="314"/>
      <c r="AN153" s="314"/>
      <c r="AO153" s="314"/>
      <c r="AP153" s="314"/>
    </row>
    <row r="154" spans="1:42">
      <c r="A154" s="209" t="str">
        <f>_xlfn.TEXTBEFORE(J154,".")</f>
        <v>1</v>
      </c>
      <c r="B154" s="196" t="str">
        <f>_xlfn.XLOOKUP(A154,Select!$B$4:$B$65,Select!$C$4:$C$65)</f>
        <v>Phase 1</v>
      </c>
      <c r="C154" s="197"/>
      <c r="D154" s="197">
        <f>B169+B184+B199</f>
        <v>5</v>
      </c>
      <c r="E154" s="197" t="s">
        <v>281</v>
      </c>
      <c r="F154" s="197"/>
      <c r="G154" s="197"/>
      <c r="H154" s="197"/>
      <c r="I154" s="197" t="s">
        <v>282</v>
      </c>
      <c r="J154" s="197" t="str">
        <f>Select!$M$7</f>
        <v>1.4</v>
      </c>
      <c r="K154" s="197"/>
      <c r="L154" s="197"/>
      <c r="M154" s="318"/>
      <c r="N154" s="319"/>
      <c r="O154" s="319"/>
      <c r="P154" s="319"/>
      <c r="Q154" s="319"/>
      <c r="R154" s="319"/>
      <c r="S154" s="319"/>
      <c r="T154" s="319"/>
      <c r="U154" s="319"/>
      <c r="V154" s="319"/>
      <c r="W154" s="319"/>
      <c r="X154" s="319"/>
      <c r="Y154" s="319"/>
      <c r="Z154" s="319"/>
      <c r="AA154" s="319"/>
      <c r="AB154" s="319"/>
      <c r="AC154" s="319"/>
      <c r="AD154" s="319"/>
      <c r="AE154" s="319"/>
      <c r="AF154" s="319"/>
      <c r="AG154" s="319"/>
      <c r="AH154" s="319"/>
      <c r="AI154" s="319"/>
      <c r="AJ154" s="319"/>
      <c r="AK154" s="319"/>
      <c r="AL154" s="319"/>
      <c r="AM154" s="319"/>
      <c r="AN154" s="319"/>
      <c r="AO154" s="319"/>
      <c r="AP154" s="319"/>
    </row>
    <row r="155" spans="1:42" outlineLevel="1">
      <c r="A155" s="210" t="str">
        <f>_xlfn.TEXTAFTER(J154,".")</f>
        <v>4</v>
      </c>
      <c r="B155" s="199" t="str">
        <f>_xlfn.XLOOKUP($J154,Select!$K$4:$K$65,Select!$F$4:$F$65)</f>
        <v>Operator Other</v>
      </c>
      <c r="C155" s="199"/>
      <c r="D155" s="199"/>
      <c r="E155" s="199"/>
      <c r="F155" s="199"/>
      <c r="G155" s="199"/>
      <c r="H155" s="199"/>
      <c r="I155" s="199"/>
      <c r="J155" s="199"/>
      <c r="K155" s="199"/>
      <c r="L155" s="199"/>
      <c r="M155" s="320"/>
      <c r="N155" s="320"/>
      <c r="O155" s="320"/>
      <c r="P155" s="320"/>
      <c r="Q155" s="320"/>
      <c r="R155" s="320"/>
      <c r="S155" s="320"/>
      <c r="T155" s="320"/>
      <c r="U155" s="320"/>
      <c r="V155" s="320"/>
      <c r="W155" s="320"/>
      <c r="X155" s="320"/>
      <c r="Y155" s="320"/>
      <c r="Z155" s="320"/>
      <c r="AA155" s="320"/>
      <c r="AB155" s="320"/>
      <c r="AC155" s="320"/>
      <c r="AD155" s="320"/>
      <c r="AE155" s="320"/>
      <c r="AF155" s="320"/>
      <c r="AG155" s="320"/>
      <c r="AH155" s="320"/>
      <c r="AI155" s="320"/>
      <c r="AJ155" s="320"/>
      <c r="AK155" s="320"/>
      <c r="AL155" s="320"/>
      <c r="AM155" s="320"/>
      <c r="AN155" s="320"/>
      <c r="AO155" s="320"/>
      <c r="AP155" s="320"/>
    </row>
    <row r="156" spans="1:42" outlineLevel="1">
      <c r="A156" s="220" t="s">
        <v>150</v>
      </c>
      <c r="B156" s="220" t="s">
        <v>283</v>
      </c>
      <c r="C156" s="220" t="s">
        <v>284</v>
      </c>
      <c r="D156" s="220"/>
      <c r="E156" s="220"/>
      <c r="F156" s="220"/>
      <c r="G156" s="220"/>
      <c r="H156" s="220"/>
      <c r="I156" s="220"/>
      <c r="J156" s="220"/>
      <c r="K156" s="220"/>
      <c r="L156" s="220"/>
      <c r="M156" s="315"/>
      <c r="N156" s="315"/>
      <c r="O156" s="315"/>
      <c r="P156" s="315"/>
      <c r="Q156" s="315"/>
      <c r="R156" s="315"/>
      <c r="S156" s="315"/>
      <c r="T156" s="315"/>
      <c r="U156" s="315"/>
      <c r="V156" s="315"/>
      <c r="W156" s="315"/>
      <c r="X156" s="315"/>
      <c r="Y156" s="315"/>
      <c r="Z156" s="315"/>
      <c r="AA156" s="315"/>
      <c r="AB156" s="315"/>
      <c r="AC156" s="315"/>
      <c r="AD156" s="315"/>
      <c r="AE156" s="315"/>
      <c r="AF156" s="315"/>
      <c r="AG156" s="315"/>
      <c r="AH156" s="315"/>
      <c r="AI156" s="315"/>
      <c r="AJ156" s="315"/>
      <c r="AK156" s="315"/>
      <c r="AL156" s="315"/>
      <c r="AM156" s="315"/>
      <c r="AN156" s="315"/>
      <c r="AO156" s="315"/>
      <c r="AP156" s="315"/>
    </row>
    <row r="157" spans="1:42" outlineLevel="2">
      <c r="A157" s="211" t="str">
        <f>A154&amp;"."&amp;A156&amp;"."&amp;A155&amp;"."&amp;B157</f>
        <v>1.c.4.1</v>
      </c>
      <c r="B157">
        <v>1</v>
      </c>
      <c r="C157" t="str">
        <f>'1-GBP'!C157</f>
        <v>Operator PMT</v>
      </c>
      <c r="D157"/>
      <c r="E157"/>
      <c r="F157"/>
      <c r="G157"/>
      <c r="H157"/>
      <c r="I157"/>
      <c r="J157"/>
      <c r="K157"/>
      <c r="L157"/>
      <c r="M157" s="286">
        <f>'1-GBP'!M157+'2b - USD - conv.'!M157+'3b - EUR - conv.'!M157</f>
        <v>0</v>
      </c>
      <c r="N157" s="286">
        <f>'1-GBP'!N157+'2b - USD - conv.'!N157+'3b - EUR - conv.'!N157</f>
        <v>0</v>
      </c>
      <c r="O157" s="286">
        <f>'1-GBP'!O157+'2b - USD - conv.'!O157+'3b - EUR - conv.'!O157</f>
        <v>0</v>
      </c>
      <c r="P157" s="286">
        <f>'1-GBP'!P157+'2b - USD - conv.'!P157+'3b - EUR - conv.'!P157</f>
        <v>0</v>
      </c>
      <c r="Q157" s="286">
        <f>'1-GBP'!Q157+'2b - USD - conv.'!Q157+'3b - EUR - conv.'!Q157</f>
        <v>0</v>
      </c>
      <c r="R157" s="286">
        <f>'1-GBP'!R157+'2b - USD - conv.'!R157+'3b - EUR - conv.'!R157</f>
        <v>0</v>
      </c>
      <c r="S157" s="286">
        <f>'1-GBP'!S157+'2b - USD - conv.'!S157+'3b - EUR - conv.'!S157</f>
        <v>0</v>
      </c>
      <c r="T157" s="286">
        <f>'1-GBP'!T157+'2b - USD - conv.'!T157+'3b - EUR - conv.'!T157</f>
        <v>0</v>
      </c>
      <c r="U157" s="286">
        <f>'1-GBP'!U157+'2b - USD - conv.'!U157+'3b - EUR - conv.'!U157</f>
        <v>0</v>
      </c>
      <c r="V157" s="286">
        <f>'1-GBP'!V157+'2b - USD - conv.'!V157+'3b - EUR - conv.'!V157</f>
        <v>0</v>
      </c>
      <c r="W157" s="286">
        <f>'1-GBP'!W157+'2b - USD - conv.'!W157+'3b - EUR - conv.'!W157</f>
        <v>0</v>
      </c>
      <c r="X157" s="286">
        <f>'1-GBP'!X157+'2b - USD - conv.'!X157+'3b - EUR - conv.'!X157</f>
        <v>0</v>
      </c>
      <c r="Y157" s="286">
        <f>'1-GBP'!Y157+'2b - USD - conv.'!Y157+'3b - EUR - conv.'!Y157</f>
        <v>0</v>
      </c>
      <c r="Z157" s="286">
        <f>'1-GBP'!Z157+'2b - USD - conv.'!Z157+'3b - EUR - conv.'!Z157</f>
        <v>0</v>
      </c>
      <c r="AA157" s="286">
        <f>'1-GBP'!AA157+'2b - USD - conv.'!AA157+'3b - EUR - conv.'!AA157</f>
        <v>0</v>
      </c>
      <c r="AB157" s="286">
        <f>'1-GBP'!AB157+'2b - USD - conv.'!AB157+'3b - EUR - conv.'!AB157</f>
        <v>0</v>
      </c>
      <c r="AC157" s="286">
        <f>'1-GBP'!AC157+'2b - USD - conv.'!AC157+'3b - EUR - conv.'!AC157</f>
        <v>0</v>
      </c>
      <c r="AD157" s="286">
        <f>'1-GBP'!AD157+'2b - USD - conv.'!AD157+'3b - EUR - conv.'!AD157</f>
        <v>0</v>
      </c>
      <c r="AE157" s="286">
        <f>'1-GBP'!AE157+'2b - USD - conv.'!AE157+'3b - EUR - conv.'!AE157</f>
        <v>0</v>
      </c>
      <c r="AF157" s="286">
        <f>'1-GBP'!AF157+'2b - USD - conv.'!AF157+'3b - EUR - conv.'!AF157</f>
        <v>0</v>
      </c>
      <c r="AG157" s="286">
        <f>'1-GBP'!AG157+'2b - USD - conv.'!AG157+'3b - EUR - conv.'!AG157</f>
        <v>0</v>
      </c>
      <c r="AH157" s="286">
        <f>'1-GBP'!AH157+'2b - USD - conv.'!AH157+'3b - EUR - conv.'!AH157</f>
        <v>0</v>
      </c>
      <c r="AI157" s="286">
        <f>'1-GBP'!AI157+'2b - USD - conv.'!AI157+'3b - EUR - conv.'!AI157</f>
        <v>0</v>
      </c>
      <c r="AJ157" s="286">
        <f>'1-GBP'!AJ157+'2b - USD - conv.'!AJ157+'3b - EUR - conv.'!AJ157</f>
        <v>0</v>
      </c>
      <c r="AK157" s="286">
        <f>'1-GBP'!AK157+'2b - USD - conv.'!AK157+'3b - EUR - conv.'!AK157</f>
        <v>0</v>
      </c>
      <c r="AL157" s="286">
        <f>'1-GBP'!AL157+'2b - USD - conv.'!AL157+'3b - EUR - conv.'!AL157</f>
        <v>0</v>
      </c>
      <c r="AM157" s="286">
        <f>'1-GBP'!AM157+'2b - USD - conv.'!AM157+'3b - EUR - conv.'!AM157</f>
        <v>0</v>
      </c>
      <c r="AN157" s="286">
        <f>'1-GBP'!AN157+'2b - USD - conv.'!AN157+'3b - EUR - conv.'!AN157</f>
        <v>0</v>
      </c>
      <c r="AO157" s="286">
        <f>'1-GBP'!AO157+'2b - USD - conv.'!AO157+'3b - EUR - conv.'!AO157</f>
        <v>0</v>
      </c>
      <c r="AP157" s="286">
        <f>'1-GBP'!AP157+'2b - USD - conv.'!AP157+'3b - EUR - conv.'!AP157</f>
        <v>0</v>
      </c>
    </row>
    <row r="158" spans="1:42" outlineLevel="2">
      <c r="A158" s="211" t="str">
        <f>A154&amp;"."&amp;A156&amp;"."&amp;A155&amp;"."&amp;B158</f>
        <v>1.c.4.2</v>
      </c>
      <c r="B158">
        <v>2</v>
      </c>
      <c r="C158" t="str">
        <f>'1-GBP'!C158</f>
        <v>iPMT</v>
      </c>
      <c r="D158"/>
      <c r="E158"/>
      <c r="F158"/>
      <c r="G158"/>
      <c r="H158"/>
      <c r="I158"/>
      <c r="J158"/>
      <c r="K158"/>
      <c r="L158"/>
      <c r="M158" s="286">
        <f>'1-GBP'!M158+'2b - USD - conv.'!M158+'3b - EUR - conv.'!M158</f>
        <v>0</v>
      </c>
      <c r="N158" s="286">
        <f>'1-GBP'!N158+'2b - USD - conv.'!N158+'3b - EUR - conv.'!N158</f>
        <v>0</v>
      </c>
      <c r="O158" s="286">
        <f>'1-GBP'!O158+'2b - USD - conv.'!O158+'3b - EUR - conv.'!O158</f>
        <v>0</v>
      </c>
      <c r="P158" s="286">
        <f>'1-GBP'!P158+'2b - USD - conv.'!P158+'3b - EUR - conv.'!P158</f>
        <v>0</v>
      </c>
      <c r="Q158" s="286">
        <f>'1-GBP'!Q158+'2b - USD - conv.'!Q158+'3b - EUR - conv.'!Q158</f>
        <v>0</v>
      </c>
      <c r="R158" s="286">
        <f>'1-GBP'!R158+'2b - USD - conv.'!R158+'3b - EUR - conv.'!R158</f>
        <v>0</v>
      </c>
      <c r="S158" s="286">
        <f>'1-GBP'!S158+'2b - USD - conv.'!S158+'3b - EUR - conv.'!S158</f>
        <v>0</v>
      </c>
      <c r="T158" s="286">
        <f>'1-GBP'!T158+'2b - USD - conv.'!T158+'3b - EUR - conv.'!T158</f>
        <v>0</v>
      </c>
      <c r="U158" s="286">
        <f>'1-GBP'!U158+'2b - USD - conv.'!U158+'3b - EUR - conv.'!U158</f>
        <v>0</v>
      </c>
      <c r="V158" s="286">
        <f>'1-GBP'!V158+'2b - USD - conv.'!V158+'3b - EUR - conv.'!V158</f>
        <v>0</v>
      </c>
      <c r="W158" s="286">
        <f>'1-GBP'!W158+'2b - USD - conv.'!W158+'3b - EUR - conv.'!W158</f>
        <v>0</v>
      </c>
      <c r="X158" s="286">
        <f>'1-GBP'!X158+'2b - USD - conv.'!X158+'3b - EUR - conv.'!X158</f>
        <v>0</v>
      </c>
      <c r="Y158" s="286">
        <f>'1-GBP'!Y158+'2b - USD - conv.'!Y158+'3b - EUR - conv.'!Y158</f>
        <v>0</v>
      </c>
      <c r="Z158" s="286">
        <f>'1-GBP'!Z158+'2b - USD - conv.'!Z158+'3b - EUR - conv.'!Z158</f>
        <v>0</v>
      </c>
      <c r="AA158" s="286">
        <f>'1-GBP'!AA158+'2b - USD - conv.'!AA158+'3b - EUR - conv.'!AA158</f>
        <v>0</v>
      </c>
      <c r="AB158" s="286">
        <f>'1-GBP'!AB158+'2b - USD - conv.'!AB158+'3b - EUR - conv.'!AB158</f>
        <v>0</v>
      </c>
      <c r="AC158" s="286">
        <f>'1-GBP'!AC158+'2b - USD - conv.'!AC158+'3b - EUR - conv.'!AC158</f>
        <v>0</v>
      </c>
      <c r="AD158" s="286">
        <f>'1-GBP'!AD158+'2b - USD - conv.'!AD158+'3b - EUR - conv.'!AD158</f>
        <v>0</v>
      </c>
      <c r="AE158" s="286">
        <f>'1-GBP'!AE158+'2b - USD - conv.'!AE158+'3b - EUR - conv.'!AE158</f>
        <v>0</v>
      </c>
      <c r="AF158" s="286">
        <f>'1-GBP'!AF158+'2b - USD - conv.'!AF158+'3b - EUR - conv.'!AF158</f>
        <v>0</v>
      </c>
      <c r="AG158" s="286">
        <f>'1-GBP'!AG158+'2b - USD - conv.'!AG158+'3b - EUR - conv.'!AG158</f>
        <v>0</v>
      </c>
      <c r="AH158" s="286">
        <f>'1-GBP'!AH158+'2b - USD - conv.'!AH158+'3b - EUR - conv.'!AH158</f>
        <v>0</v>
      </c>
      <c r="AI158" s="286">
        <f>'1-GBP'!AI158+'2b - USD - conv.'!AI158+'3b - EUR - conv.'!AI158</f>
        <v>0</v>
      </c>
      <c r="AJ158" s="286">
        <f>'1-GBP'!AJ158+'2b - USD - conv.'!AJ158+'3b - EUR - conv.'!AJ158</f>
        <v>0</v>
      </c>
      <c r="AK158" s="286">
        <f>'1-GBP'!AK158+'2b - USD - conv.'!AK158+'3b - EUR - conv.'!AK158</f>
        <v>0</v>
      </c>
      <c r="AL158" s="286">
        <f>'1-GBP'!AL158+'2b - USD - conv.'!AL158+'3b - EUR - conv.'!AL158</f>
        <v>0</v>
      </c>
      <c r="AM158" s="286">
        <f>'1-GBP'!AM158+'2b - USD - conv.'!AM158+'3b - EUR - conv.'!AM158</f>
        <v>0</v>
      </c>
      <c r="AN158" s="286">
        <f>'1-GBP'!AN158+'2b - USD - conv.'!AN158+'3b - EUR - conv.'!AN158</f>
        <v>0</v>
      </c>
      <c r="AO158" s="286">
        <f>'1-GBP'!AO158+'2b - USD - conv.'!AO158+'3b - EUR - conv.'!AO158</f>
        <v>0</v>
      </c>
      <c r="AP158" s="286">
        <f>'1-GBP'!AP158+'2b - USD - conv.'!AP158+'3b - EUR - conv.'!AP158</f>
        <v>0</v>
      </c>
    </row>
    <row r="159" spans="1:42" outlineLevel="2">
      <c r="A159" s="211" t="str">
        <f>A154&amp;"."&amp;A156&amp;"."&amp;A155&amp;"."&amp;B159</f>
        <v>1.c.4.3</v>
      </c>
      <c r="B159">
        <v>3</v>
      </c>
      <c r="C159" t="str">
        <f>'1-GBP'!C159</f>
        <v>Operator Other</v>
      </c>
      <c r="D159"/>
      <c r="E159"/>
      <c r="F159"/>
      <c r="G159"/>
      <c r="H159"/>
      <c r="I159"/>
      <c r="J159"/>
      <c r="K159"/>
      <c r="L159"/>
      <c r="M159" s="286">
        <f>'1-GBP'!M159+'2b - USD - conv.'!M159+'3b - EUR - conv.'!M159</f>
        <v>0</v>
      </c>
      <c r="N159" s="286">
        <f>'1-GBP'!N159+'2b - USD - conv.'!N159+'3b - EUR - conv.'!N159</f>
        <v>0</v>
      </c>
      <c r="O159" s="286">
        <f>'1-GBP'!O159+'2b - USD - conv.'!O159+'3b - EUR - conv.'!O159</f>
        <v>0</v>
      </c>
      <c r="P159" s="286">
        <f>'1-GBP'!P159+'2b - USD - conv.'!P159+'3b - EUR - conv.'!P159</f>
        <v>0</v>
      </c>
      <c r="Q159" s="286">
        <f>'1-GBP'!Q159+'2b - USD - conv.'!Q159+'3b - EUR - conv.'!Q159</f>
        <v>0</v>
      </c>
      <c r="R159" s="286">
        <f>'1-GBP'!R159+'2b - USD - conv.'!R159+'3b - EUR - conv.'!R159</f>
        <v>0</v>
      </c>
      <c r="S159" s="286">
        <f>'1-GBP'!S159+'2b - USD - conv.'!S159+'3b - EUR - conv.'!S159</f>
        <v>0</v>
      </c>
      <c r="T159" s="286">
        <f>'1-GBP'!T159+'2b - USD - conv.'!T159+'3b - EUR - conv.'!T159</f>
        <v>0</v>
      </c>
      <c r="U159" s="286">
        <f>'1-GBP'!U159+'2b - USD - conv.'!U159+'3b - EUR - conv.'!U159</f>
        <v>0</v>
      </c>
      <c r="V159" s="286">
        <f>'1-GBP'!V159+'2b - USD - conv.'!V159+'3b - EUR - conv.'!V159</f>
        <v>0</v>
      </c>
      <c r="W159" s="286">
        <f>'1-GBP'!W159+'2b - USD - conv.'!W159+'3b - EUR - conv.'!W159</f>
        <v>0</v>
      </c>
      <c r="X159" s="286">
        <f>'1-GBP'!X159+'2b - USD - conv.'!X159+'3b - EUR - conv.'!X159</f>
        <v>0</v>
      </c>
      <c r="Y159" s="286">
        <f>'1-GBP'!Y159+'2b - USD - conv.'!Y159+'3b - EUR - conv.'!Y159</f>
        <v>0</v>
      </c>
      <c r="Z159" s="286">
        <f>'1-GBP'!Z159+'2b - USD - conv.'!Z159+'3b - EUR - conv.'!Z159</f>
        <v>0</v>
      </c>
      <c r="AA159" s="286">
        <f>'1-GBP'!AA159+'2b - USD - conv.'!AA159+'3b - EUR - conv.'!AA159</f>
        <v>0</v>
      </c>
      <c r="AB159" s="286">
        <f>'1-GBP'!AB159+'2b - USD - conv.'!AB159+'3b - EUR - conv.'!AB159</f>
        <v>0</v>
      </c>
      <c r="AC159" s="286">
        <f>'1-GBP'!AC159+'2b - USD - conv.'!AC159+'3b - EUR - conv.'!AC159</f>
        <v>0</v>
      </c>
      <c r="AD159" s="286">
        <f>'1-GBP'!AD159+'2b - USD - conv.'!AD159+'3b - EUR - conv.'!AD159</f>
        <v>0</v>
      </c>
      <c r="AE159" s="286">
        <f>'1-GBP'!AE159+'2b - USD - conv.'!AE159+'3b - EUR - conv.'!AE159</f>
        <v>0</v>
      </c>
      <c r="AF159" s="286">
        <f>'1-GBP'!AF159+'2b - USD - conv.'!AF159+'3b - EUR - conv.'!AF159</f>
        <v>0</v>
      </c>
      <c r="AG159" s="286">
        <f>'1-GBP'!AG159+'2b - USD - conv.'!AG159+'3b - EUR - conv.'!AG159</f>
        <v>0</v>
      </c>
      <c r="AH159" s="286">
        <f>'1-GBP'!AH159+'2b - USD - conv.'!AH159+'3b - EUR - conv.'!AH159</f>
        <v>0</v>
      </c>
      <c r="AI159" s="286">
        <f>'1-GBP'!AI159+'2b - USD - conv.'!AI159+'3b - EUR - conv.'!AI159</f>
        <v>0</v>
      </c>
      <c r="AJ159" s="286">
        <f>'1-GBP'!AJ159+'2b - USD - conv.'!AJ159+'3b - EUR - conv.'!AJ159</f>
        <v>0</v>
      </c>
      <c r="AK159" s="286">
        <f>'1-GBP'!AK159+'2b - USD - conv.'!AK159+'3b - EUR - conv.'!AK159</f>
        <v>0</v>
      </c>
      <c r="AL159" s="286">
        <f>'1-GBP'!AL159+'2b - USD - conv.'!AL159+'3b - EUR - conv.'!AL159</f>
        <v>0</v>
      </c>
      <c r="AM159" s="286">
        <f>'1-GBP'!AM159+'2b - USD - conv.'!AM159+'3b - EUR - conv.'!AM159</f>
        <v>0</v>
      </c>
      <c r="AN159" s="286">
        <f>'1-GBP'!AN159+'2b - USD - conv.'!AN159+'3b - EUR - conv.'!AN159</f>
        <v>0</v>
      </c>
      <c r="AO159" s="286">
        <f>'1-GBP'!AO159+'2b - USD - conv.'!AO159+'3b - EUR - conv.'!AO159</f>
        <v>0</v>
      </c>
      <c r="AP159" s="286">
        <f>'1-GBP'!AP159+'2b - USD - conv.'!AP159+'3b - EUR - conv.'!AP159</f>
        <v>0</v>
      </c>
    </row>
    <row r="160" spans="1:42" outlineLevel="2">
      <c r="A160" s="211" t="str">
        <f>A154&amp;"."&amp;A156&amp;"."&amp;A155&amp;"."&amp;B160</f>
        <v>1.c.4.4</v>
      </c>
      <c r="B160">
        <v>4</v>
      </c>
      <c r="C160" t="str">
        <f>'1-GBP'!C160</f>
        <v/>
      </c>
      <c r="D160"/>
      <c r="E160"/>
      <c r="F160"/>
      <c r="G160"/>
      <c r="H160"/>
      <c r="I160"/>
      <c r="J160"/>
      <c r="K160"/>
      <c r="L160"/>
      <c r="M160" s="286">
        <f>'1-GBP'!M160+'2b - USD - conv.'!M160+'3b - EUR - conv.'!M160</f>
        <v>0</v>
      </c>
      <c r="N160" s="286">
        <f>'1-GBP'!N160+'2b - USD - conv.'!N160+'3b - EUR - conv.'!N160</f>
        <v>0</v>
      </c>
      <c r="O160" s="286">
        <f>'1-GBP'!O160+'2b - USD - conv.'!O160+'3b - EUR - conv.'!O160</f>
        <v>0</v>
      </c>
      <c r="P160" s="286">
        <f>'1-GBP'!P160+'2b - USD - conv.'!P160+'3b - EUR - conv.'!P160</f>
        <v>0</v>
      </c>
      <c r="Q160" s="286">
        <f>'1-GBP'!Q160+'2b - USD - conv.'!Q160+'3b - EUR - conv.'!Q160</f>
        <v>0</v>
      </c>
      <c r="R160" s="286">
        <f>'1-GBP'!R160+'2b - USD - conv.'!R160+'3b - EUR - conv.'!R160</f>
        <v>0</v>
      </c>
      <c r="S160" s="286">
        <f>'1-GBP'!S160+'2b - USD - conv.'!S160+'3b - EUR - conv.'!S160</f>
        <v>0</v>
      </c>
      <c r="T160" s="286">
        <f>'1-GBP'!T160+'2b - USD - conv.'!T160+'3b - EUR - conv.'!T160</f>
        <v>0</v>
      </c>
      <c r="U160" s="286">
        <f>'1-GBP'!U160+'2b - USD - conv.'!U160+'3b - EUR - conv.'!U160</f>
        <v>0</v>
      </c>
      <c r="V160" s="286">
        <f>'1-GBP'!V160+'2b - USD - conv.'!V160+'3b - EUR - conv.'!V160</f>
        <v>0</v>
      </c>
      <c r="W160" s="286">
        <f>'1-GBP'!W160+'2b - USD - conv.'!W160+'3b - EUR - conv.'!W160</f>
        <v>0</v>
      </c>
      <c r="X160" s="286">
        <f>'1-GBP'!X160+'2b - USD - conv.'!X160+'3b - EUR - conv.'!X160</f>
        <v>0</v>
      </c>
      <c r="Y160" s="286">
        <f>'1-GBP'!Y160+'2b - USD - conv.'!Y160+'3b - EUR - conv.'!Y160</f>
        <v>0</v>
      </c>
      <c r="Z160" s="286">
        <f>'1-GBP'!Z160+'2b - USD - conv.'!Z160+'3b - EUR - conv.'!Z160</f>
        <v>0</v>
      </c>
      <c r="AA160" s="286">
        <f>'1-GBP'!AA160+'2b - USD - conv.'!AA160+'3b - EUR - conv.'!AA160</f>
        <v>0</v>
      </c>
      <c r="AB160" s="286">
        <f>'1-GBP'!AB160+'2b - USD - conv.'!AB160+'3b - EUR - conv.'!AB160</f>
        <v>0</v>
      </c>
      <c r="AC160" s="286">
        <f>'1-GBP'!AC160+'2b - USD - conv.'!AC160+'3b - EUR - conv.'!AC160</f>
        <v>0</v>
      </c>
      <c r="AD160" s="286">
        <f>'1-GBP'!AD160+'2b - USD - conv.'!AD160+'3b - EUR - conv.'!AD160</f>
        <v>0</v>
      </c>
      <c r="AE160" s="286">
        <f>'1-GBP'!AE160+'2b - USD - conv.'!AE160+'3b - EUR - conv.'!AE160</f>
        <v>0</v>
      </c>
      <c r="AF160" s="286">
        <f>'1-GBP'!AF160+'2b - USD - conv.'!AF160+'3b - EUR - conv.'!AF160</f>
        <v>0</v>
      </c>
      <c r="AG160" s="286">
        <f>'1-GBP'!AG160+'2b - USD - conv.'!AG160+'3b - EUR - conv.'!AG160</f>
        <v>0</v>
      </c>
      <c r="AH160" s="286">
        <f>'1-GBP'!AH160+'2b - USD - conv.'!AH160+'3b - EUR - conv.'!AH160</f>
        <v>0</v>
      </c>
      <c r="AI160" s="286">
        <f>'1-GBP'!AI160+'2b - USD - conv.'!AI160+'3b - EUR - conv.'!AI160</f>
        <v>0</v>
      </c>
      <c r="AJ160" s="286">
        <f>'1-GBP'!AJ160+'2b - USD - conv.'!AJ160+'3b - EUR - conv.'!AJ160</f>
        <v>0</v>
      </c>
      <c r="AK160" s="286">
        <f>'1-GBP'!AK160+'2b - USD - conv.'!AK160+'3b - EUR - conv.'!AK160</f>
        <v>0</v>
      </c>
      <c r="AL160" s="286">
        <f>'1-GBP'!AL160+'2b - USD - conv.'!AL160+'3b - EUR - conv.'!AL160</f>
        <v>0</v>
      </c>
      <c r="AM160" s="286">
        <f>'1-GBP'!AM160+'2b - USD - conv.'!AM160+'3b - EUR - conv.'!AM160</f>
        <v>0</v>
      </c>
      <c r="AN160" s="286">
        <f>'1-GBP'!AN160+'2b - USD - conv.'!AN160+'3b - EUR - conv.'!AN160</f>
        <v>0</v>
      </c>
      <c r="AO160" s="286">
        <f>'1-GBP'!AO160+'2b - USD - conv.'!AO160+'3b - EUR - conv.'!AO160</f>
        <v>0</v>
      </c>
      <c r="AP160" s="286">
        <f>'1-GBP'!AP160+'2b - USD - conv.'!AP160+'3b - EUR - conv.'!AP160</f>
        <v>0</v>
      </c>
    </row>
    <row r="161" spans="1:42" outlineLevel="2">
      <c r="A161" s="211" t="str">
        <f>A154&amp;"."&amp;A156&amp;"."&amp;A155&amp;"."&amp;B161</f>
        <v>1.c.4.5</v>
      </c>
      <c r="B161">
        <v>5</v>
      </c>
      <c r="C161" t="str">
        <f>'1-GBP'!C161</f>
        <v/>
      </c>
      <c r="D161"/>
      <c r="E161"/>
      <c r="F161"/>
      <c r="G161"/>
      <c r="H161"/>
      <c r="I161"/>
      <c r="J161"/>
      <c r="K161"/>
      <c r="L161"/>
      <c r="M161" s="286">
        <f>'1-GBP'!M161+'2b - USD - conv.'!M161+'3b - EUR - conv.'!M161</f>
        <v>0</v>
      </c>
      <c r="N161" s="286">
        <f>'1-GBP'!N161+'2b - USD - conv.'!N161+'3b - EUR - conv.'!N161</f>
        <v>0</v>
      </c>
      <c r="O161" s="286">
        <f>'1-GBP'!O161+'2b - USD - conv.'!O161+'3b - EUR - conv.'!O161</f>
        <v>0</v>
      </c>
      <c r="P161" s="286">
        <f>'1-GBP'!P161+'2b - USD - conv.'!P161+'3b - EUR - conv.'!P161</f>
        <v>0</v>
      </c>
      <c r="Q161" s="286">
        <f>'1-GBP'!Q161+'2b - USD - conv.'!Q161+'3b - EUR - conv.'!Q161</f>
        <v>0</v>
      </c>
      <c r="R161" s="286">
        <f>'1-GBP'!R161+'2b - USD - conv.'!R161+'3b - EUR - conv.'!R161</f>
        <v>0</v>
      </c>
      <c r="S161" s="286">
        <f>'1-GBP'!S161+'2b - USD - conv.'!S161+'3b - EUR - conv.'!S161</f>
        <v>0</v>
      </c>
      <c r="T161" s="286">
        <f>'1-GBP'!T161+'2b - USD - conv.'!T161+'3b - EUR - conv.'!T161</f>
        <v>0</v>
      </c>
      <c r="U161" s="286">
        <f>'1-GBP'!U161+'2b - USD - conv.'!U161+'3b - EUR - conv.'!U161</f>
        <v>0</v>
      </c>
      <c r="V161" s="286">
        <f>'1-GBP'!V161+'2b - USD - conv.'!V161+'3b - EUR - conv.'!V161</f>
        <v>0</v>
      </c>
      <c r="W161" s="286">
        <f>'1-GBP'!W161+'2b - USD - conv.'!W161+'3b - EUR - conv.'!W161</f>
        <v>0</v>
      </c>
      <c r="X161" s="286">
        <f>'1-GBP'!X161+'2b - USD - conv.'!X161+'3b - EUR - conv.'!X161</f>
        <v>0</v>
      </c>
      <c r="Y161" s="286">
        <f>'1-GBP'!Y161+'2b - USD - conv.'!Y161+'3b - EUR - conv.'!Y161</f>
        <v>0</v>
      </c>
      <c r="Z161" s="286">
        <f>'1-GBP'!Z161+'2b - USD - conv.'!Z161+'3b - EUR - conv.'!Z161</f>
        <v>0</v>
      </c>
      <c r="AA161" s="286">
        <f>'1-GBP'!AA161+'2b - USD - conv.'!AA161+'3b - EUR - conv.'!AA161</f>
        <v>0</v>
      </c>
      <c r="AB161" s="286">
        <f>'1-GBP'!AB161+'2b - USD - conv.'!AB161+'3b - EUR - conv.'!AB161</f>
        <v>0</v>
      </c>
      <c r="AC161" s="286">
        <f>'1-GBP'!AC161+'2b - USD - conv.'!AC161+'3b - EUR - conv.'!AC161</f>
        <v>0</v>
      </c>
      <c r="AD161" s="286">
        <f>'1-GBP'!AD161+'2b - USD - conv.'!AD161+'3b - EUR - conv.'!AD161</f>
        <v>0</v>
      </c>
      <c r="AE161" s="286">
        <f>'1-GBP'!AE161+'2b - USD - conv.'!AE161+'3b - EUR - conv.'!AE161</f>
        <v>0</v>
      </c>
      <c r="AF161" s="286">
        <f>'1-GBP'!AF161+'2b - USD - conv.'!AF161+'3b - EUR - conv.'!AF161</f>
        <v>0</v>
      </c>
      <c r="AG161" s="286">
        <f>'1-GBP'!AG161+'2b - USD - conv.'!AG161+'3b - EUR - conv.'!AG161</f>
        <v>0</v>
      </c>
      <c r="AH161" s="286">
        <f>'1-GBP'!AH161+'2b - USD - conv.'!AH161+'3b - EUR - conv.'!AH161</f>
        <v>0</v>
      </c>
      <c r="AI161" s="286">
        <f>'1-GBP'!AI161+'2b - USD - conv.'!AI161+'3b - EUR - conv.'!AI161</f>
        <v>0</v>
      </c>
      <c r="AJ161" s="286">
        <f>'1-GBP'!AJ161+'2b - USD - conv.'!AJ161+'3b - EUR - conv.'!AJ161</f>
        <v>0</v>
      </c>
      <c r="AK161" s="286">
        <f>'1-GBP'!AK161+'2b - USD - conv.'!AK161+'3b - EUR - conv.'!AK161</f>
        <v>0</v>
      </c>
      <c r="AL161" s="286">
        <f>'1-GBP'!AL161+'2b - USD - conv.'!AL161+'3b - EUR - conv.'!AL161</f>
        <v>0</v>
      </c>
      <c r="AM161" s="286">
        <f>'1-GBP'!AM161+'2b - USD - conv.'!AM161+'3b - EUR - conv.'!AM161</f>
        <v>0</v>
      </c>
      <c r="AN161" s="286">
        <f>'1-GBP'!AN161+'2b - USD - conv.'!AN161+'3b - EUR - conv.'!AN161</f>
        <v>0</v>
      </c>
      <c r="AO161" s="286">
        <f>'1-GBP'!AO161+'2b - USD - conv.'!AO161+'3b - EUR - conv.'!AO161</f>
        <v>0</v>
      </c>
      <c r="AP161" s="286">
        <f>'1-GBP'!AP161+'2b - USD - conv.'!AP161+'3b - EUR - conv.'!AP161</f>
        <v>0</v>
      </c>
    </row>
    <row r="162" spans="1:42" outlineLevel="2">
      <c r="A162" s="211" t="str">
        <f>A154&amp;"."&amp;A156&amp;"."&amp;A155&amp;"."&amp;B162</f>
        <v>1.c.4.6</v>
      </c>
      <c r="B162">
        <v>6</v>
      </c>
      <c r="C162" t="str">
        <f>'1-GBP'!C162</f>
        <v/>
      </c>
      <c r="D162"/>
      <c r="E162"/>
      <c r="F162"/>
      <c r="G162"/>
      <c r="H162"/>
      <c r="I162"/>
      <c r="J162"/>
      <c r="K162"/>
      <c r="L162"/>
      <c r="M162" s="286">
        <f>'1-GBP'!M162+'2b - USD - conv.'!M162+'3b - EUR - conv.'!M162</f>
        <v>0</v>
      </c>
      <c r="N162" s="286">
        <f>'1-GBP'!N162+'2b - USD - conv.'!N162+'3b - EUR - conv.'!N162</f>
        <v>0</v>
      </c>
      <c r="O162" s="286">
        <f>'1-GBP'!O162+'2b - USD - conv.'!O162+'3b - EUR - conv.'!O162</f>
        <v>0</v>
      </c>
      <c r="P162" s="286">
        <f>'1-GBP'!P162+'2b - USD - conv.'!P162+'3b - EUR - conv.'!P162</f>
        <v>0</v>
      </c>
      <c r="Q162" s="286">
        <f>'1-GBP'!Q162+'2b - USD - conv.'!Q162+'3b - EUR - conv.'!Q162</f>
        <v>0</v>
      </c>
      <c r="R162" s="286">
        <f>'1-GBP'!R162+'2b - USD - conv.'!R162+'3b - EUR - conv.'!R162</f>
        <v>0</v>
      </c>
      <c r="S162" s="286">
        <f>'1-GBP'!S162+'2b - USD - conv.'!S162+'3b - EUR - conv.'!S162</f>
        <v>0</v>
      </c>
      <c r="T162" s="286">
        <f>'1-GBP'!T162+'2b - USD - conv.'!T162+'3b - EUR - conv.'!T162</f>
        <v>0</v>
      </c>
      <c r="U162" s="286">
        <f>'1-GBP'!U162+'2b - USD - conv.'!U162+'3b - EUR - conv.'!U162</f>
        <v>0</v>
      </c>
      <c r="V162" s="286">
        <f>'1-GBP'!V162+'2b - USD - conv.'!V162+'3b - EUR - conv.'!V162</f>
        <v>0</v>
      </c>
      <c r="W162" s="286">
        <f>'1-GBP'!W162+'2b - USD - conv.'!W162+'3b - EUR - conv.'!W162</f>
        <v>0</v>
      </c>
      <c r="X162" s="286">
        <f>'1-GBP'!X162+'2b - USD - conv.'!X162+'3b - EUR - conv.'!X162</f>
        <v>0</v>
      </c>
      <c r="Y162" s="286">
        <f>'1-GBP'!Y162+'2b - USD - conv.'!Y162+'3b - EUR - conv.'!Y162</f>
        <v>0</v>
      </c>
      <c r="Z162" s="286">
        <f>'1-GBP'!Z162+'2b - USD - conv.'!Z162+'3b - EUR - conv.'!Z162</f>
        <v>0</v>
      </c>
      <c r="AA162" s="286">
        <f>'1-GBP'!AA162+'2b - USD - conv.'!AA162+'3b - EUR - conv.'!AA162</f>
        <v>0</v>
      </c>
      <c r="AB162" s="286">
        <f>'1-GBP'!AB162+'2b - USD - conv.'!AB162+'3b - EUR - conv.'!AB162</f>
        <v>0</v>
      </c>
      <c r="AC162" s="286">
        <f>'1-GBP'!AC162+'2b - USD - conv.'!AC162+'3b - EUR - conv.'!AC162</f>
        <v>0</v>
      </c>
      <c r="AD162" s="286">
        <f>'1-GBP'!AD162+'2b - USD - conv.'!AD162+'3b - EUR - conv.'!AD162</f>
        <v>0</v>
      </c>
      <c r="AE162" s="286">
        <f>'1-GBP'!AE162+'2b - USD - conv.'!AE162+'3b - EUR - conv.'!AE162</f>
        <v>0</v>
      </c>
      <c r="AF162" s="286">
        <f>'1-GBP'!AF162+'2b - USD - conv.'!AF162+'3b - EUR - conv.'!AF162</f>
        <v>0</v>
      </c>
      <c r="AG162" s="286">
        <f>'1-GBP'!AG162+'2b - USD - conv.'!AG162+'3b - EUR - conv.'!AG162</f>
        <v>0</v>
      </c>
      <c r="AH162" s="286">
        <f>'1-GBP'!AH162+'2b - USD - conv.'!AH162+'3b - EUR - conv.'!AH162</f>
        <v>0</v>
      </c>
      <c r="AI162" s="286">
        <f>'1-GBP'!AI162+'2b - USD - conv.'!AI162+'3b - EUR - conv.'!AI162</f>
        <v>0</v>
      </c>
      <c r="AJ162" s="286">
        <f>'1-GBP'!AJ162+'2b - USD - conv.'!AJ162+'3b - EUR - conv.'!AJ162</f>
        <v>0</v>
      </c>
      <c r="AK162" s="286">
        <f>'1-GBP'!AK162+'2b - USD - conv.'!AK162+'3b - EUR - conv.'!AK162</f>
        <v>0</v>
      </c>
      <c r="AL162" s="286">
        <f>'1-GBP'!AL162+'2b - USD - conv.'!AL162+'3b - EUR - conv.'!AL162</f>
        <v>0</v>
      </c>
      <c r="AM162" s="286">
        <f>'1-GBP'!AM162+'2b - USD - conv.'!AM162+'3b - EUR - conv.'!AM162</f>
        <v>0</v>
      </c>
      <c r="AN162" s="286">
        <f>'1-GBP'!AN162+'2b - USD - conv.'!AN162+'3b - EUR - conv.'!AN162</f>
        <v>0</v>
      </c>
      <c r="AO162" s="286">
        <f>'1-GBP'!AO162+'2b - USD - conv.'!AO162+'3b - EUR - conv.'!AO162</f>
        <v>0</v>
      </c>
      <c r="AP162" s="286">
        <f>'1-GBP'!AP162+'2b - USD - conv.'!AP162+'3b - EUR - conv.'!AP162</f>
        <v>0</v>
      </c>
    </row>
    <row r="163" spans="1:42" outlineLevel="2">
      <c r="A163" s="211" t="str">
        <f>A154&amp;"."&amp;A156&amp;"."&amp;A155&amp;"."&amp;B163</f>
        <v>1.c.4.7</v>
      </c>
      <c r="B163">
        <v>7</v>
      </c>
      <c r="C163" t="str">
        <f>'1-GBP'!C163</f>
        <v/>
      </c>
      <c r="D163"/>
      <c r="E163"/>
      <c r="F163"/>
      <c r="G163"/>
      <c r="H163"/>
      <c r="I163"/>
      <c r="J163"/>
      <c r="K163"/>
      <c r="L163"/>
      <c r="M163" s="286">
        <f>'1-GBP'!M163+'2b - USD - conv.'!M163+'3b - EUR - conv.'!M163</f>
        <v>0</v>
      </c>
      <c r="N163" s="286">
        <f>'1-GBP'!N163+'2b - USD - conv.'!N163+'3b - EUR - conv.'!N163</f>
        <v>0</v>
      </c>
      <c r="O163" s="286">
        <f>'1-GBP'!O163+'2b - USD - conv.'!O163+'3b - EUR - conv.'!O163</f>
        <v>0</v>
      </c>
      <c r="P163" s="286">
        <f>'1-GBP'!P163+'2b - USD - conv.'!P163+'3b - EUR - conv.'!P163</f>
        <v>0</v>
      </c>
      <c r="Q163" s="286">
        <f>'1-GBP'!Q163+'2b - USD - conv.'!Q163+'3b - EUR - conv.'!Q163</f>
        <v>0</v>
      </c>
      <c r="R163" s="286">
        <f>'1-GBP'!R163+'2b - USD - conv.'!R163+'3b - EUR - conv.'!R163</f>
        <v>0</v>
      </c>
      <c r="S163" s="286">
        <f>'1-GBP'!S163+'2b - USD - conv.'!S163+'3b - EUR - conv.'!S163</f>
        <v>0</v>
      </c>
      <c r="T163" s="286">
        <f>'1-GBP'!T163+'2b - USD - conv.'!T163+'3b - EUR - conv.'!T163</f>
        <v>0</v>
      </c>
      <c r="U163" s="286">
        <f>'1-GBP'!U163+'2b - USD - conv.'!U163+'3b - EUR - conv.'!U163</f>
        <v>0</v>
      </c>
      <c r="V163" s="286">
        <f>'1-GBP'!V163+'2b - USD - conv.'!V163+'3b - EUR - conv.'!V163</f>
        <v>0</v>
      </c>
      <c r="W163" s="286">
        <f>'1-GBP'!W163+'2b - USD - conv.'!W163+'3b - EUR - conv.'!W163</f>
        <v>0</v>
      </c>
      <c r="X163" s="286">
        <f>'1-GBP'!X163+'2b - USD - conv.'!X163+'3b - EUR - conv.'!X163</f>
        <v>0</v>
      </c>
      <c r="Y163" s="286">
        <f>'1-GBP'!Y163+'2b - USD - conv.'!Y163+'3b - EUR - conv.'!Y163</f>
        <v>0</v>
      </c>
      <c r="Z163" s="286">
        <f>'1-GBP'!Z163+'2b - USD - conv.'!Z163+'3b - EUR - conv.'!Z163</f>
        <v>0</v>
      </c>
      <c r="AA163" s="286">
        <f>'1-GBP'!AA163+'2b - USD - conv.'!AA163+'3b - EUR - conv.'!AA163</f>
        <v>0</v>
      </c>
      <c r="AB163" s="286">
        <f>'1-GBP'!AB163+'2b - USD - conv.'!AB163+'3b - EUR - conv.'!AB163</f>
        <v>0</v>
      </c>
      <c r="AC163" s="286">
        <f>'1-GBP'!AC163+'2b - USD - conv.'!AC163+'3b - EUR - conv.'!AC163</f>
        <v>0</v>
      </c>
      <c r="AD163" s="286">
        <f>'1-GBP'!AD163+'2b - USD - conv.'!AD163+'3b - EUR - conv.'!AD163</f>
        <v>0</v>
      </c>
      <c r="AE163" s="286">
        <f>'1-GBP'!AE163+'2b - USD - conv.'!AE163+'3b - EUR - conv.'!AE163</f>
        <v>0</v>
      </c>
      <c r="AF163" s="286">
        <f>'1-GBP'!AF163+'2b - USD - conv.'!AF163+'3b - EUR - conv.'!AF163</f>
        <v>0</v>
      </c>
      <c r="AG163" s="286">
        <f>'1-GBP'!AG163+'2b - USD - conv.'!AG163+'3b - EUR - conv.'!AG163</f>
        <v>0</v>
      </c>
      <c r="AH163" s="286">
        <f>'1-GBP'!AH163+'2b - USD - conv.'!AH163+'3b - EUR - conv.'!AH163</f>
        <v>0</v>
      </c>
      <c r="AI163" s="286">
        <f>'1-GBP'!AI163+'2b - USD - conv.'!AI163+'3b - EUR - conv.'!AI163</f>
        <v>0</v>
      </c>
      <c r="AJ163" s="286">
        <f>'1-GBP'!AJ163+'2b - USD - conv.'!AJ163+'3b - EUR - conv.'!AJ163</f>
        <v>0</v>
      </c>
      <c r="AK163" s="286">
        <f>'1-GBP'!AK163+'2b - USD - conv.'!AK163+'3b - EUR - conv.'!AK163</f>
        <v>0</v>
      </c>
      <c r="AL163" s="286">
        <f>'1-GBP'!AL163+'2b - USD - conv.'!AL163+'3b - EUR - conv.'!AL163</f>
        <v>0</v>
      </c>
      <c r="AM163" s="286">
        <f>'1-GBP'!AM163+'2b - USD - conv.'!AM163+'3b - EUR - conv.'!AM163</f>
        <v>0</v>
      </c>
      <c r="AN163" s="286">
        <f>'1-GBP'!AN163+'2b - USD - conv.'!AN163+'3b - EUR - conv.'!AN163</f>
        <v>0</v>
      </c>
      <c r="AO163" s="286">
        <f>'1-GBP'!AO163+'2b - USD - conv.'!AO163+'3b - EUR - conv.'!AO163</f>
        <v>0</v>
      </c>
      <c r="AP163" s="286">
        <f>'1-GBP'!AP163+'2b - USD - conv.'!AP163+'3b - EUR - conv.'!AP163</f>
        <v>0</v>
      </c>
    </row>
    <row r="164" spans="1:42" outlineLevel="2">
      <c r="A164" s="211" t="str">
        <f>A154&amp;"."&amp;A156&amp;"."&amp;A155&amp;"."&amp;B164</f>
        <v>1.c.4.8</v>
      </c>
      <c r="B164">
        <v>8</v>
      </c>
      <c r="C164" t="str">
        <f>'1-GBP'!C164</f>
        <v/>
      </c>
      <c r="D164"/>
      <c r="E164"/>
      <c r="F164"/>
      <c r="G164"/>
      <c r="H164"/>
      <c r="I164"/>
      <c r="J164"/>
      <c r="K164"/>
      <c r="L164"/>
      <c r="M164" s="286">
        <f>'1-GBP'!M164+'2b - USD - conv.'!M164+'3b - EUR - conv.'!M164</f>
        <v>0</v>
      </c>
      <c r="N164" s="286">
        <f>'1-GBP'!N164+'2b - USD - conv.'!N164+'3b - EUR - conv.'!N164</f>
        <v>0</v>
      </c>
      <c r="O164" s="286">
        <f>'1-GBP'!O164+'2b - USD - conv.'!O164+'3b - EUR - conv.'!O164</f>
        <v>0</v>
      </c>
      <c r="P164" s="286">
        <f>'1-GBP'!P164+'2b - USD - conv.'!P164+'3b - EUR - conv.'!P164</f>
        <v>0</v>
      </c>
      <c r="Q164" s="286">
        <f>'1-GBP'!Q164+'2b - USD - conv.'!Q164+'3b - EUR - conv.'!Q164</f>
        <v>0</v>
      </c>
      <c r="R164" s="286">
        <f>'1-GBP'!R164+'2b - USD - conv.'!R164+'3b - EUR - conv.'!R164</f>
        <v>0</v>
      </c>
      <c r="S164" s="286">
        <f>'1-GBP'!S164+'2b - USD - conv.'!S164+'3b - EUR - conv.'!S164</f>
        <v>0</v>
      </c>
      <c r="T164" s="286">
        <f>'1-GBP'!T164+'2b - USD - conv.'!T164+'3b - EUR - conv.'!T164</f>
        <v>0</v>
      </c>
      <c r="U164" s="286">
        <f>'1-GBP'!U164+'2b - USD - conv.'!U164+'3b - EUR - conv.'!U164</f>
        <v>0</v>
      </c>
      <c r="V164" s="286">
        <f>'1-GBP'!V164+'2b - USD - conv.'!V164+'3b - EUR - conv.'!V164</f>
        <v>0</v>
      </c>
      <c r="W164" s="286">
        <f>'1-GBP'!W164+'2b - USD - conv.'!W164+'3b - EUR - conv.'!W164</f>
        <v>0</v>
      </c>
      <c r="X164" s="286">
        <f>'1-GBP'!X164+'2b - USD - conv.'!X164+'3b - EUR - conv.'!X164</f>
        <v>0</v>
      </c>
      <c r="Y164" s="286">
        <f>'1-GBP'!Y164+'2b - USD - conv.'!Y164+'3b - EUR - conv.'!Y164</f>
        <v>0</v>
      </c>
      <c r="Z164" s="286">
        <f>'1-GBP'!Z164+'2b - USD - conv.'!Z164+'3b - EUR - conv.'!Z164</f>
        <v>0</v>
      </c>
      <c r="AA164" s="286">
        <f>'1-GBP'!AA164+'2b - USD - conv.'!AA164+'3b - EUR - conv.'!AA164</f>
        <v>0</v>
      </c>
      <c r="AB164" s="286">
        <f>'1-GBP'!AB164+'2b - USD - conv.'!AB164+'3b - EUR - conv.'!AB164</f>
        <v>0</v>
      </c>
      <c r="AC164" s="286">
        <f>'1-GBP'!AC164+'2b - USD - conv.'!AC164+'3b - EUR - conv.'!AC164</f>
        <v>0</v>
      </c>
      <c r="AD164" s="286">
        <f>'1-GBP'!AD164+'2b - USD - conv.'!AD164+'3b - EUR - conv.'!AD164</f>
        <v>0</v>
      </c>
      <c r="AE164" s="286">
        <f>'1-GBP'!AE164+'2b - USD - conv.'!AE164+'3b - EUR - conv.'!AE164</f>
        <v>0</v>
      </c>
      <c r="AF164" s="286">
        <f>'1-GBP'!AF164+'2b - USD - conv.'!AF164+'3b - EUR - conv.'!AF164</f>
        <v>0</v>
      </c>
      <c r="AG164" s="286">
        <f>'1-GBP'!AG164+'2b - USD - conv.'!AG164+'3b - EUR - conv.'!AG164</f>
        <v>0</v>
      </c>
      <c r="AH164" s="286">
        <f>'1-GBP'!AH164+'2b - USD - conv.'!AH164+'3b - EUR - conv.'!AH164</f>
        <v>0</v>
      </c>
      <c r="AI164" s="286">
        <f>'1-GBP'!AI164+'2b - USD - conv.'!AI164+'3b - EUR - conv.'!AI164</f>
        <v>0</v>
      </c>
      <c r="AJ164" s="286">
        <f>'1-GBP'!AJ164+'2b - USD - conv.'!AJ164+'3b - EUR - conv.'!AJ164</f>
        <v>0</v>
      </c>
      <c r="AK164" s="286">
        <f>'1-GBP'!AK164+'2b - USD - conv.'!AK164+'3b - EUR - conv.'!AK164</f>
        <v>0</v>
      </c>
      <c r="AL164" s="286">
        <f>'1-GBP'!AL164+'2b - USD - conv.'!AL164+'3b - EUR - conv.'!AL164</f>
        <v>0</v>
      </c>
      <c r="AM164" s="286">
        <f>'1-GBP'!AM164+'2b - USD - conv.'!AM164+'3b - EUR - conv.'!AM164</f>
        <v>0</v>
      </c>
      <c r="AN164" s="286">
        <f>'1-GBP'!AN164+'2b - USD - conv.'!AN164+'3b - EUR - conv.'!AN164</f>
        <v>0</v>
      </c>
      <c r="AO164" s="286">
        <f>'1-GBP'!AO164+'2b - USD - conv.'!AO164+'3b - EUR - conv.'!AO164</f>
        <v>0</v>
      </c>
      <c r="AP164" s="286">
        <f>'1-GBP'!AP164+'2b - USD - conv.'!AP164+'3b - EUR - conv.'!AP164</f>
        <v>0</v>
      </c>
    </row>
    <row r="165" spans="1:42" outlineLevel="2">
      <c r="A165" s="211" t="str">
        <f>A154&amp;"."&amp;A156&amp;"."&amp;A155&amp;"."&amp;B165</f>
        <v>1.c.4.9</v>
      </c>
      <c r="B165">
        <v>9</v>
      </c>
      <c r="C165" t="str">
        <f>'1-GBP'!C165</f>
        <v/>
      </c>
      <c r="D165"/>
      <c r="E165"/>
      <c r="F165"/>
      <c r="G165"/>
      <c r="H165"/>
      <c r="I165"/>
      <c r="J165"/>
      <c r="K165"/>
      <c r="L165"/>
      <c r="M165" s="286">
        <f>'1-GBP'!M165+'2b - USD - conv.'!M165+'3b - EUR - conv.'!M165</f>
        <v>0</v>
      </c>
      <c r="N165" s="286">
        <f>'1-GBP'!N165+'2b - USD - conv.'!N165+'3b - EUR - conv.'!N165</f>
        <v>0</v>
      </c>
      <c r="O165" s="286">
        <f>'1-GBP'!O165+'2b - USD - conv.'!O165+'3b - EUR - conv.'!O165</f>
        <v>0</v>
      </c>
      <c r="P165" s="286">
        <f>'1-GBP'!P165+'2b - USD - conv.'!P165+'3b - EUR - conv.'!P165</f>
        <v>0</v>
      </c>
      <c r="Q165" s="286">
        <f>'1-GBP'!Q165+'2b - USD - conv.'!Q165+'3b - EUR - conv.'!Q165</f>
        <v>0</v>
      </c>
      <c r="R165" s="286">
        <f>'1-GBP'!R165+'2b - USD - conv.'!R165+'3b - EUR - conv.'!R165</f>
        <v>0</v>
      </c>
      <c r="S165" s="286">
        <f>'1-GBP'!S165+'2b - USD - conv.'!S165+'3b - EUR - conv.'!S165</f>
        <v>0</v>
      </c>
      <c r="T165" s="286">
        <f>'1-GBP'!T165+'2b - USD - conv.'!T165+'3b - EUR - conv.'!T165</f>
        <v>0</v>
      </c>
      <c r="U165" s="286">
        <f>'1-GBP'!U165+'2b - USD - conv.'!U165+'3b - EUR - conv.'!U165</f>
        <v>0</v>
      </c>
      <c r="V165" s="286">
        <f>'1-GBP'!V165+'2b - USD - conv.'!V165+'3b - EUR - conv.'!V165</f>
        <v>0</v>
      </c>
      <c r="W165" s="286">
        <f>'1-GBP'!W165+'2b - USD - conv.'!W165+'3b - EUR - conv.'!W165</f>
        <v>0</v>
      </c>
      <c r="X165" s="286">
        <f>'1-GBP'!X165+'2b - USD - conv.'!X165+'3b - EUR - conv.'!X165</f>
        <v>0</v>
      </c>
      <c r="Y165" s="286">
        <f>'1-GBP'!Y165+'2b - USD - conv.'!Y165+'3b - EUR - conv.'!Y165</f>
        <v>0</v>
      </c>
      <c r="Z165" s="286">
        <f>'1-GBP'!Z165+'2b - USD - conv.'!Z165+'3b - EUR - conv.'!Z165</f>
        <v>0</v>
      </c>
      <c r="AA165" s="286">
        <f>'1-GBP'!AA165+'2b - USD - conv.'!AA165+'3b - EUR - conv.'!AA165</f>
        <v>0</v>
      </c>
      <c r="AB165" s="286">
        <f>'1-GBP'!AB165+'2b - USD - conv.'!AB165+'3b - EUR - conv.'!AB165</f>
        <v>0</v>
      </c>
      <c r="AC165" s="286">
        <f>'1-GBP'!AC165+'2b - USD - conv.'!AC165+'3b - EUR - conv.'!AC165</f>
        <v>0</v>
      </c>
      <c r="AD165" s="286">
        <f>'1-GBP'!AD165+'2b - USD - conv.'!AD165+'3b - EUR - conv.'!AD165</f>
        <v>0</v>
      </c>
      <c r="AE165" s="286">
        <f>'1-GBP'!AE165+'2b - USD - conv.'!AE165+'3b - EUR - conv.'!AE165</f>
        <v>0</v>
      </c>
      <c r="AF165" s="286">
        <f>'1-GBP'!AF165+'2b - USD - conv.'!AF165+'3b - EUR - conv.'!AF165</f>
        <v>0</v>
      </c>
      <c r="AG165" s="286">
        <f>'1-GBP'!AG165+'2b - USD - conv.'!AG165+'3b - EUR - conv.'!AG165</f>
        <v>0</v>
      </c>
      <c r="AH165" s="286">
        <f>'1-GBP'!AH165+'2b - USD - conv.'!AH165+'3b - EUR - conv.'!AH165</f>
        <v>0</v>
      </c>
      <c r="AI165" s="286">
        <f>'1-GBP'!AI165+'2b - USD - conv.'!AI165+'3b - EUR - conv.'!AI165</f>
        <v>0</v>
      </c>
      <c r="AJ165" s="286">
        <f>'1-GBP'!AJ165+'2b - USD - conv.'!AJ165+'3b - EUR - conv.'!AJ165</f>
        <v>0</v>
      </c>
      <c r="AK165" s="286">
        <f>'1-GBP'!AK165+'2b - USD - conv.'!AK165+'3b - EUR - conv.'!AK165</f>
        <v>0</v>
      </c>
      <c r="AL165" s="286">
        <f>'1-GBP'!AL165+'2b - USD - conv.'!AL165+'3b - EUR - conv.'!AL165</f>
        <v>0</v>
      </c>
      <c r="AM165" s="286">
        <f>'1-GBP'!AM165+'2b - USD - conv.'!AM165+'3b - EUR - conv.'!AM165</f>
        <v>0</v>
      </c>
      <c r="AN165" s="286">
        <f>'1-GBP'!AN165+'2b - USD - conv.'!AN165+'3b - EUR - conv.'!AN165</f>
        <v>0</v>
      </c>
      <c r="AO165" s="286">
        <f>'1-GBP'!AO165+'2b - USD - conv.'!AO165+'3b - EUR - conv.'!AO165</f>
        <v>0</v>
      </c>
      <c r="AP165" s="286">
        <f>'1-GBP'!AP165+'2b - USD - conv.'!AP165+'3b - EUR - conv.'!AP165</f>
        <v>0</v>
      </c>
    </row>
    <row r="166" spans="1:42" outlineLevel="2">
      <c r="A166" s="211" t="str">
        <f>A154&amp;"."&amp;A156&amp;"."&amp;A155&amp;"."&amp;B166</f>
        <v>1.c.4.10</v>
      </c>
      <c r="B166">
        <v>10</v>
      </c>
      <c r="C166" t="str">
        <f>'1-GBP'!C166</f>
        <v/>
      </c>
      <c r="D166"/>
      <c r="E166"/>
      <c r="F166"/>
      <c r="G166"/>
      <c r="H166"/>
      <c r="I166"/>
      <c r="J166"/>
      <c r="K166"/>
      <c r="L166"/>
      <c r="M166" s="286">
        <f>'1-GBP'!M166+'2b - USD - conv.'!M166+'3b - EUR - conv.'!M166</f>
        <v>0</v>
      </c>
      <c r="N166" s="286">
        <f>'1-GBP'!N166+'2b - USD - conv.'!N166+'3b - EUR - conv.'!N166</f>
        <v>0</v>
      </c>
      <c r="O166" s="286">
        <f>'1-GBP'!O166+'2b - USD - conv.'!O166+'3b - EUR - conv.'!O166</f>
        <v>0</v>
      </c>
      <c r="P166" s="286">
        <f>'1-GBP'!P166+'2b - USD - conv.'!P166+'3b - EUR - conv.'!P166</f>
        <v>0</v>
      </c>
      <c r="Q166" s="286">
        <f>'1-GBP'!Q166+'2b - USD - conv.'!Q166+'3b - EUR - conv.'!Q166</f>
        <v>0</v>
      </c>
      <c r="R166" s="286">
        <f>'1-GBP'!R166+'2b - USD - conv.'!R166+'3b - EUR - conv.'!R166</f>
        <v>0</v>
      </c>
      <c r="S166" s="286">
        <f>'1-GBP'!S166+'2b - USD - conv.'!S166+'3b - EUR - conv.'!S166</f>
        <v>0</v>
      </c>
      <c r="T166" s="286">
        <f>'1-GBP'!T166+'2b - USD - conv.'!T166+'3b - EUR - conv.'!T166</f>
        <v>0</v>
      </c>
      <c r="U166" s="286">
        <f>'1-GBP'!U166+'2b - USD - conv.'!U166+'3b - EUR - conv.'!U166</f>
        <v>0</v>
      </c>
      <c r="V166" s="286">
        <f>'1-GBP'!V166+'2b - USD - conv.'!V166+'3b - EUR - conv.'!V166</f>
        <v>0</v>
      </c>
      <c r="W166" s="286">
        <f>'1-GBP'!W166+'2b - USD - conv.'!W166+'3b - EUR - conv.'!W166</f>
        <v>0</v>
      </c>
      <c r="X166" s="286">
        <f>'1-GBP'!X166+'2b - USD - conv.'!X166+'3b - EUR - conv.'!X166</f>
        <v>0</v>
      </c>
      <c r="Y166" s="286">
        <f>'1-GBP'!Y166+'2b - USD - conv.'!Y166+'3b - EUR - conv.'!Y166</f>
        <v>0</v>
      </c>
      <c r="Z166" s="286">
        <f>'1-GBP'!Z166+'2b - USD - conv.'!Z166+'3b - EUR - conv.'!Z166</f>
        <v>0</v>
      </c>
      <c r="AA166" s="286">
        <f>'1-GBP'!AA166+'2b - USD - conv.'!AA166+'3b - EUR - conv.'!AA166</f>
        <v>0</v>
      </c>
      <c r="AB166" s="286">
        <f>'1-GBP'!AB166+'2b - USD - conv.'!AB166+'3b - EUR - conv.'!AB166</f>
        <v>0</v>
      </c>
      <c r="AC166" s="286">
        <f>'1-GBP'!AC166+'2b - USD - conv.'!AC166+'3b - EUR - conv.'!AC166</f>
        <v>0</v>
      </c>
      <c r="AD166" s="286">
        <f>'1-GBP'!AD166+'2b - USD - conv.'!AD166+'3b - EUR - conv.'!AD166</f>
        <v>0</v>
      </c>
      <c r="AE166" s="286">
        <f>'1-GBP'!AE166+'2b - USD - conv.'!AE166+'3b - EUR - conv.'!AE166</f>
        <v>0</v>
      </c>
      <c r="AF166" s="286">
        <f>'1-GBP'!AF166+'2b - USD - conv.'!AF166+'3b - EUR - conv.'!AF166</f>
        <v>0</v>
      </c>
      <c r="AG166" s="286">
        <f>'1-GBP'!AG166+'2b - USD - conv.'!AG166+'3b - EUR - conv.'!AG166</f>
        <v>0</v>
      </c>
      <c r="AH166" s="286">
        <f>'1-GBP'!AH166+'2b - USD - conv.'!AH166+'3b - EUR - conv.'!AH166</f>
        <v>0</v>
      </c>
      <c r="AI166" s="286">
        <f>'1-GBP'!AI166+'2b - USD - conv.'!AI166+'3b - EUR - conv.'!AI166</f>
        <v>0</v>
      </c>
      <c r="AJ166" s="286">
        <f>'1-GBP'!AJ166+'2b - USD - conv.'!AJ166+'3b - EUR - conv.'!AJ166</f>
        <v>0</v>
      </c>
      <c r="AK166" s="286">
        <f>'1-GBP'!AK166+'2b - USD - conv.'!AK166+'3b - EUR - conv.'!AK166</f>
        <v>0</v>
      </c>
      <c r="AL166" s="286">
        <f>'1-GBP'!AL166+'2b - USD - conv.'!AL166+'3b - EUR - conv.'!AL166</f>
        <v>0</v>
      </c>
      <c r="AM166" s="286">
        <f>'1-GBP'!AM166+'2b - USD - conv.'!AM166+'3b - EUR - conv.'!AM166</f>
        <v>0</v>
      </c>
      <c r="AN166" s="286">
        <f>'1-GBP'!AN166+'2b - USD - conv.'!AN166+'3b - EUR - conv.'!AN166</f>
        <v>0</v>
      </c>
      <c r="AO166" s="286">
        <f>'1-GBP'!AO166+'2b - USD - conv.'!AO166+'3b - EUR - conv.'!AO166</f>
        <v>0</v>
      </c>
      <c r="AP166" s="286">
        <f>'1-GBP'!AP166+'2b - USD - conv.'!AP166+'3b - EUR - conv.'!AP166</f>
        <v>0</v>
      </c>
    </row>
    <row r="167" spans="1:42" outlineLevel="2">
      <c r="A167" s="211" t="str">
        <f>A154&amp;"."&amp;A156&amp;"."&amp;A155&amp;"."&amp;B167</f>
        <v>1.c.4.11</v>
      </c>
      <c r="B167">
        <v>11</v>
      </c>
      <c r="C167" t="str">
        <f>'1-GBP'!C167</f>
        <v/>
      </c>
      <c r="D167"/>
      <c r="E167"/>
      <c r="F167"/>
      <c r="G167"/>
      <c r="H167"/>
      <c r="I167"/>
      <c r="J167"/>
      <c r="K167"/>
      <c r="L167"/>
      <c r="M167" s="286">
        <f>'1-GBP'!M167+'2b - USD - conv.'!M167+'3b - EUR - conv.'!M167</f>
        <v>0</v>
      </c>
      <c r="N167" s="286">
        <f>'1-GBP'!N167+'2b - USD - conv.'!N167+'3b - EUR - conv.'!N167</f>
        <v>0</v>
      </c>
      <c r="O167" s="286">
        <f>'1-GBP'!O167+'2b - USD - conv.'!O167+'3b - EUR - conv.'!O167</f>
        <v>0</v>
      </c>
      <c r="P167" s="286">
        <f>'1-GBP'!P167+'2b - USD - conv.'!P167+'3b - EUR - conv.'!P167</f>
        <v>0</v>
      </c>
      <c r="Q167" s="286">
        <f>'1-GBP'!Q167+'2b - USD - conv.'!Q167+'3b - EUR - conv.'!Q167</f>
        <v>0</v>
      </c>
      <c r="R167" s="286">
        <f>'1-GBP'!R167+'2b - USD - conv.'!R167+'3b - EUR - conv.'!R167</f>
        <v>0</v>
      </c>
      <c r="S167" s="286">
        <f>'1-GBP'!S167+'2b - USD - conv.'!S167+'3b - EUR - conv.'!S167</f>
        <v>0</v>
      </c>
      <c r="T167" s="286">
        <f>'1-GBP'!T167+'2b - USD - conv.'!T167+'3b - EUR - conv.'!T167</f>
        <v>0</v>
      </c>
      <c r="U167" s="286">
        <f>'1-GBP'!U167+'2b - USD - conv.'!U167+'3b - EUR - conv.'!U167</f>
        <v>0</v>
      </c>
      <c r="V167" s="286">
        <f>'1-GBP'!V167+'2b - USD - conv.'!V167+'3b - EUR - conv.'!V167</f>
        <v>0</v>
      </c>
      <c r="W167" s="286">
        <f>'1-GBP'!W167+'2b - USD - conv.'!W167+'3b - EUR - conv.'!W167</f>
        <v>0</v>
      </c>
      <c r="X167" s="286">
        <f>'1-GBP'!X167+'2b - USD - conv.'!X167+'3b - EUR - conv.'!X167</f>
        <v>0</v>
      </c>
      <c r="Y167" s="286">
        <f>'1-GBP'!Y167+'2b - USD - conv.'!Y167+'3b - EUR - conv.'!Y167</f>
        <v>0</v>
      </c>
      <c r="Z167" s="286">
        <f>'1-GBP'!Z167+'2b - USD - conv.'!Z167+'3b - EUR - conv.'!Z167</f>
        <v>0</v>
      </c>
      <c r="AA167" s="286">
        <f>'1-GBP'!AA167+'2b - USD - conv.'!AA167+'3b - EUR - conv.'!AA167</f>
        <v>0</v>
      </c>
      <c r="AB167" s="286">
        <f>'1-GBP'!AB167+'2b - USD - conv.'!AB167+'3b - EUR - conv.'!AB167</f>
        <v>0</v>
      </c>
      <c r="AC167" s="286">
        <f>'1-GBP'!AC167+'2b - USD - conv.'!AC167+'3b - EUR - conv.'!AC167</f>
        <v>0</v>
      </c>
      <c r="AD167" s="286">
        <f>'1-GBP'!AD167+'2b - USD - conv.'!AD167+'3b - EUR - conv.'!AD167</f>
        <v>0</v>
      </c>
      <c r="AE167" s="286">
        <f>'1-GBP'!AE167+'2b - USD - conv.'!AE167+'3b - EUR - conv.'!AE167</f>
        <v>0</v>
      </c>
      <c r="AF167" s="286">
        <f>'1-GBP'!AF167+'2b - USD - conv.'!AF167+'3b - EUR - conv.'!AF167</f>
        <v>0</v>
      </c>
      <c r="AG167" s="286">
        <f>'1-GBP'!AG167+'2b - USD - conv.'!AG167+'3b - EUR - conv.'!AG167</f>
        <v>0</v>
      </c>
      <c r="AH167" s="286">
        <f>'1-GBP'!AH167+'2b - USD - conv.'!AH167+'3b - EUR - conv.'!AH167</f>
        <v>0</v>
      </c>
      <c r="AI167" s="286">
        <f>'1-GBP'!AI167+'2b - USD - conv.'!AI167+'3b - EUR - conv.'!AI167</f>
        <v>0</v>
      </c>
      <c r="AJ167" s="286">
        <f>'1-GBP'!AJ167+'2b - USD - conv.'!AJ167+'3b - EUR - conv.'!AJ167</f>
        <v>0</v>
      </c>
      <c r="AK167" s="286">
        <f>'1-GBP'!AK167+'2b - USD - conv.'!AK167+'3b - EUR - conv.'!AK167</f>
        <v>0</v>
      </c>
      <c r="AL167" s="286">
        <f>'1-GBP'!AL167+'2b - USD - conv.'!AL167+'3b - EUR - conv.'!AL167</f>
        <v>0</v>
      </c>
      <c r="AM167" s="286">
        <f>'1-GBP'!AM167+'2b - USD - conv.'!AM167+'3b - EUR - conv.'!AM167</f>
        <v>0</v>
      </c>
      <c r="AN167" s="286">
        <f>'1-GBP'!AN167+'2b - USD - conv.'!AN167+'3b - EUR - conv.'!AN167</f>
        <v>0</v>
      </c>
      <c r="AO167" s="286">
        <f>'1-GBP'!AO167+'2b - USD - conv.'!AO167+'3b - EUR - conv.'!AO167</f>
        <v>0</v>
      </c>
      <c r="AP167" s="286">
        <f>'1-GBP'!AP167+'2b - USD - conv.'!AP167+'3b - EUR - conv.'!AP167</f>
        <v>0</v>
      </c>
    </row>
    <row r="168" spans="1:42" outlineLevel="2">
      <c r="A168" s="211" t="str">
        <f>A154&amp;"."&amp;A156&amp;"."&amp;A155&amp;"."&amp;B168</f>
        <v>1.c.4.12</v>
      </c>
      <c r="B168">
        <v>12</v>
      </c>
      <c r="C168" t="str">
        <f>'1-GBP'!C168</f>
        <v/>
      </c>
      <c r="D168"/>
      <c r="E168"/>
      <c r="F168"/>
      <c r="G168"/>
      <c r="H168"/>
      <c r="I168"/>
      <c r="J168"/>
      <c r="K168"/>
      <c r="L168"/>
      <c r="M168" s="286">
        <f>'1-GBP'!M168+'2b - USD - conv.'!M168+'3b - EUR - conv.'!M168</f>
        <v>0</v>
      </c>
      <c r="N168" s="286">
        <f>'1-GBP'!N168+'2b - USD - conv.'!N168+'3b - EUR - conv.'!N168</f>
        <v>0</v>
      </c>
      <c r="O168" s="286">
        <f>'1-GBP'!O168+'2b - USD - conv.'!O168+'3b - EUR - conv.'!O168</f>
        <v>0</v>
      </c>
      <c r="P168" s="286">
        <f>'1-GBP'!P168+'2b - USD - conv.'!P168+'3b - EUR - conv.'!P168</f>
        <v>0</v>
      </c>
      <c r="Q168" s="286">
        <f>'1-GBP'!Q168+'2b - USD - conv.'!Q168+'3b - EUR - conv.'!Q168</f>
        <v>0</v>
      </c>
      <c r="R168" s="286">
        <f>'1-GBP'!R168+'2b - USD - conv.'!R168+'3b - EUR - conv.'!R168</f>
        <v>0</v>
      </c>
      <c r="S168" s="286">
        <f>'1-GBP'!S168+'2b - USD - conv.'!S168+'3b - EUR - conv.'!S168</f>
        <v>0</v>
      </c>
      <c r="T168" s="286">
        <f>'1-GBP'!T168+'2b - USD - conv.'!T168+'3b - EUR - conv.'!T168</f>
        <v>0</v>
      </c>
      <c r="U168" s="286">
        <f>'1-GBP'!U168+'2b - USD - conv.'!U168+'3b - EUR - conv.'!U168</f>
        <v>0</v>
      </c>
      <c r="V168" s="286">
        <f>'1-GBP'!V168+'2b - USD - conv.'!V168+'3b - EUR - conv.'!V168</f>
        <v>0</v>
      </c>
      <c r="W168" s="286">
        <f>'1-GBP'!W168+'2b - USD - conv.'!W168+'3b - EUR - conv.'!W168</f>
        <v>0</v>
      </c>
      <c r="X168" s="286">
        <f>'1-GBP'!X168+'2b - USD - conv.'!X168+'3b - EUR - conv.'!X168</f>
        <v>0</v>
      </c>
      <c r="Y168" s="286">
        <f>'1-GBP'!Y168+'2b - USD - conv.'!Y168+'3b - EUR - conv.'!Y168</f>
        <v>0</v>
      </c>
      <c r="Z168" s="286">
        <f>'1-GBP'!Z168+'2b - USD - conv.'!Z168+'3b - EUR - conv.'!Z168</f>
        <v>0</v>
      </c>
      <c r="AA168" s="286">
        <f>'1-GBP'!AA168+'2b - USD - conv.'!AA168+'3b - EUR - conv.'!AA168</f>
        <v>0</v>
      </c>
      <c r="AB168" s="286">
        <f>'1-GBP'!AB168+'2b - USD - conv.'!AB168+'3b - EUR - conv.'!AB168</f>
        <v>0</v>
      </c>
      <c r="AC168" s="286">
        <f>'1-GBP'!AC168+'2b - USD - conv.'!AC168+'3b - EUR - conv.'!AC168</f>
        <v>0</v>
      </c>
      <c r="AD168" s="286">
        <f>'1-GBP'!AD168+'2b - USD - conv.'!AD168+'3b - EUR - conv.'!AD168</f>
        <v>0</v>
      </c>
      <c r="AE168" s="286">
        <f>'1-GBP'!AE168+'2b - USD - conv.'!AE168+'3b - EUR - conv.'!AE168</f>
        <v>0</v>
      </c>
      <c r="AF168" s="286">
        <f>'1-GBP'!AF168+'2b - USD - conv.'!AF168+'3b - EUR - conv.'!AF168</f>
        <v>0</v>
      </c>
      <c r="AG168" s="286">
        <f>'1-GBP'!AG168+'2b - USD - conv.'!AG168+'3b - EUR - conv.'!AG168</f>
        <v>0</v>
      </c>
      <c r="AH168" s="286">
        <f>'1-GBP'!AH168+'2b - USD - conv.'!AH168+'3b - EUR - conv.'!AH168</f>
        <v>0</v>
      </c>
      <c r="AI168" s="286">
        <f>'1-GBP'!AI168+'2b - USD - conv.'!AI168+'3b - EUR - conv.'!AI168</f>
        <v>0</v>
      </c>
      <c r="AJ168" s="286">
        <f>'1-GBP'!AJ168+'2b - USD - conv.'!AJ168+'3b - EUR - conv.'!AJ168</f>
        <v>0</v>
      </c>
      <c r="AK168" s="286">
        <f>'1-GBP'!AK168+'2b - USD - conv.'!AK168+'3b - EUR - conv.'!AK168</f>
        <v>0</v>
      </c>
      <c r="AL168" s="286">
        <f>'1-GBP'!AL168+'2b - USD - conv.'!AL168+'3b - EUR - conv.'!AL168</f>
        <v>0</v>
      </c>
      <c r="AM168" s="286">
        <f>'1-GBP'!AM168+'2b - USD - conv.'!AM168+'3b - EUR - conv.'!AM168</f>
        <v>0</v>
      </c>
      <c r="AN168" s="286">
        <f>'1-GBP'!AN168+'2b - USD - conv.'!AN168+'3b - EUR - conv.'!AN168</f>
        <v>0</v>
      </c>
      <c r="AO168" s="286">
        <f>'1-GBP'!AO168+'2b - USD - conv.'!AO168+'3b - EUR - conv.'!AO168</f>
        <v>0</v>
      </c>
      <c r="AP168" s="286">
        <f>'1-GBP'!AP168+'2b - USD - conv.'!AP168+'3b - EUR - conv.'!AP168</f>
        <v>0</v>
      </c>
    </row>
    <row r="169" spans="1:42" outlineLevel="1">
      <c r="A169" s="212"/>
      <c r="B169" s="201">
        <f>B168-COUNTIFS(C157:C168,"")</f>
        <v>3</v>
      </c>
      <c r="C169" s="201" t="s">
        <v>285</v>
      </c>
      <c r="D169" s="201"/>
      <c r="E169" s="201"/>
      <c r="F169" s="201"/>
      <c r="G169" s="201"/>
      <c r="H169" s="201"/>
      <c r="I169" s="201"/>
      <c r="J169" s="201"/>
      <c r="K169" s="201"/>
      <c r="L169" s="201"/>
      <c r="M169" s="280">
        <f>SUM(M157:M168)</f>
        <v>0</v>
      </c>
      <c r="N169" s="280">
        <f>SUM(N157:N168)</f>
        <v>0</v>
      </c>
      <c r="O169" s="280">
        <f t="shared" ref="O169:AP169" si="15">SUM(O157:O168)</f>
        <v>0</v>
      </c>
      <c r="P169" s="280">
        <f t="shared" si="15"/>
        <v>0</v>
      </c>
      <c r="Q169" s="280">
        <f t="shared" si="15"/>
        <v>0</v>
      </c>
      <c r="R169" s="280">
        <f t="shared" si="15"/>
        <v>0</v>
      </c>
      <c r="S169" s="280">
        <f t="shared" si="15"/>
        <v>0</v>
      </c>
      <c r="T169" s="280">
        <f t="shared" si="15"/>
        <v>0</v>
      </c>
      <c r="U169" s="280">
        <f t="shared" si="15"/>
        <v>0</v>
      </c>
      <c r="V169" s="280">
        <f t="shared" si="15"/>
        <v>0</v>
      </c>
      <c r="W169" s="280">
        <f t="shared" si="15"/>
        <v>0</v>
      </c>
      <c r="X169" s="280">
        <f t="shared" si="15"/>
        <v>0</v>
      </c>
      <c r="Y169" s="280">
        <f t="shared" si="15"/>
        <v>0</v>
      </c>
      <c r="Z169" s="280">
        <f t="shared" si="15"/>
        <v>0</v>
      </c>
      <c r="AA169" s="280">
        <f t="shared" si="15"/>
        <v>0</v>
      </c>
      <c r="AB169" s="280">
        <f t="shared" si="15"/>
        <v>0</v>
      </c>
      <c r="AC169" s="280">
        <f t="shared" si="15"/>
        <v>0</v>
      </c>
      <c r="AD169" s="280">
        <f t="shared" si="15"/>
        <v>0</v>
      </c>
      <c r="AE169" s="280">
        <f t="shared" si="15"/>
        <v>0</v>
      </c>
      <c r="AF169" s="280">
        <f t="shared" si="15"/>
        <v>0</v>
      </c>
      <c r="AG169" s="280">
        <f t="shared" si="15"/>
        <v>0</v>
      </c>
      <c r="AH169" s="280">
        <f t="shared" si="15"/>
        <v>0</v>
      </c>
      <c r="AI169" s="280">
        <f t="shared" si="15"/>
        <v>0</v>
      </c>
      <c r="AJ169" s="280">
        <f t="shared" si="15"/>
        <v>0</v>
      </c>
      <c r="AK169" s="280">
        <f t="shared" si="15"/>
        <v>0</v>
      </c>
      <c r="AL169" s="280">
        <f t="shared" si="15"/>
        <v>0</v>
      </c>
      <c r="AM169" s="280">
        <f t="shared" si="15"/>
        <v>0</v>
      </c>
      <c r="AN169" s="280">
        <f t="shared" si="15"/>
        <v>0</v>
      </c>
      <c r="AO169" s="280">
        <f t="shared" si="15"/>
        <v>0</v>
      </c>
      <c r="AP169" s="280">
        <f t="shared" si="15"/>
        <v>0</v>
      </c>
    </row>
    <row r="170" spans="1:42" outlineLevel="1">
      <c r="A170" s="211"/>
      <c r="B170"/>
      <c r="C170"/>
      <c r="D170"/>
      <c r="E170"/>
      <c r="F170"/>
      <c r="G170"/>
      <c r="H170"/>
      <c r="I170"/>
      <c r="J170"/>
      <c r="K170"/>
      <c r="L170"/>
      <c r="M170" s="314"/>
      <c r="N170" s="314"/>
      <c r="O170" s="314"/>
      <c r="P170" s="314"/>
      <c r="Q170" s="314"/>
      <c r="R170" s="314"/>
      <c r="S170" s="314"/>
      <c r="T170" s="314"/>
      <c r="U170" s="314"/>
      <c r="V170" s="314"/>
      <c r="W170" s="314"/>
      <c r="X170" s="314"/>
      <c r="Y170" s="314"/>
      <c r="Z170" s="314"/>
      <c r="AA170" s="314"/>
      <c r="AB170" s="314"/>
      <c r="AC170" s="314"/>
      <c r="AD170" s="314"/>
      <c r="AE170" s="314"/>
      <c r="AF170" s="314"/>
      <c r="AG170" s="314"/>
      <c r="AH170" s="314"/>
      <c r="AI170" s="314"/>
      <c r="AJ170" s="314"/>
      <c r="AK170" s="314"/>
      <c r="AL170" s="314"/>
      <c r="AM170" s="314"/>
      <c r="AN170" s="314"/>
      <c r="AO170" s="314"/>
      <c r="AP170" s="314"/>
    </row>
    <row r="171" spans="1:42" outlineLevel="1">
      <c r="A171" s="220" t="s">
        <v>216</v>
      </c>
      <c r="B171" s="220" t="s">
        <v>286</v>
      </c>
      <c r="C171" s="220" t="s">
        <v>284</v>
      </c>
      <c r="D171" s="220"/>
      <c r="E171" s="220"/>
      <c r="F171" s="220"/>
      <c r="G171" s="220"/>
      <c r="H171" s="220"/>
      <c r="I171" s="220"/>
      <c r="J171" s="220"/>
      <c r="K171" s="220"/>
      <c r="L171" s="220"/>
      <c r="M171" s="315"/>
      <c r="N171" s="315"/>
      <c r="O171" s="315"/>
      <c r="P171" s="315"/>
      <c r="Q171" s="315"/>
      <c r="R171" s="315"/>
      <c r="S171" s="315"/>
      <c r="T171" s="315"/>
      <c r="U171" s="315"/>
      <c r="V171" s="315"/>
      <c r="W171" s="315"/>
      <c r="X171" s="315"/>
      <c r="Y171" s="315"/>
      <c r="Z171" s="315"/>
      <c r="AA171" s="315"/>
      <c r="AB171" s="315"/>
      <c r="AC171" s="315"/>
      <c r="AD171" s="315"/>
      <c r="AE171" s="315"/>
      <c r="AF171" s="315"/>
      <c r="AG171" s="315"/>
      <c r="AH171" s="315"/>
      <c r="AI171" s="315"/>
      <c r="AJ171" s="315"/>
      <c r="AK171" s="315"/>
      <c r="AL171" s="315"/>
      <c r="AM171" s="315"/>
      <c r="AN171" s="315"/>
      <c r="AO171" s="315"/>
      <c r="AP171" s="315"/>
    </row>
    <row r="172" spans="1:42" outlineLevel="2">
      <c r="A172" s="211" t="str">
        <f>A154&amp;"."&amp;A171&amp;"."&amp;A155&amp;"."&amp;B172</f>
        <v>1.o.4.1</v>
      </c>
      <c r="B172">
        <v>1</v>
      </c>
      <c r="C172" t="str">
        <f>'1-GBP'!C172</f>
        <v>Owners</v>
      </c>
      <c r="D172"/>
      <c r="E172"/>
      <c r="F172"/>
      <c r="G172"/>
      <c r="H172"/>
      <c r="I172"/>
      <c r="J172"/>
      <c r="K172"/>
      <c r="L172"/>
      <c r="M172" s="286">
        <f>'1-GBP'!M172+'2b - USD - conv.'!M172+'3b - EUR - conv.'!M172</f>
        <v>0</v>
      </c>
      <c r="N172" s="286">
        <f>'1-GBP'!N172+'2b - USD - conv.'!N172+'3b - EUR - conv.'!N172</f>
        <v>0</v>
      </c>
      <c r="O172" s="286">
        <f>'1-GBP'!O172+'2b - USD - conv.'!O172+'3b - EUR - conv.'!O172</f>
        <v>0</v>
      </c>
      <c r="P172" s="286">
        <f>'1-GBP'!P172+'2b - USD - conv.'!P172+'3b - EUR - conv.'!P172</f>
        <v>0</v>
      </c>
      <c r="Q172" s="286">
        <f>'1-GBP'!Q172+'2b - USD - conv.'!Q172+'3b - EUR - conv.'!Q172</f>
        <v>0</v>
      </c>
      <c r="R172" s="286">
        <f>'1-GBP'!R172+'2b - USD - conv.'!R172+'3b - EUR - conv.'!R172</f>
        <v>0</v>
      </c>
      <c r="S172" s="286">
        <f>'1-GBP'!S172+'2b - USD - conv.'!S172+'3b - EUR - conv.'!S172</f>
        <v>0</v>
      </c>
      <c r="T172" s="286">
        <f>'1-GBP'!T172+'2b - USD - conv.'!T172+'3b - EUR - conv.'!T172</f>
        <v>0</v>
      </c>
      <c r="U172" s="286">
        <f>'1-GBP'!U172+'2b - USD - conv.'!U172+'3b - EUR - conv.'!U172</f>
        <v>0</v>
      </c>
      <c r="V172" s="286">
        <f>'1-GBP'!V172+'2b - USD - conv.'!V172+'3b - EUR - conv.'!V172</f>
        <v>0</v>
      </c>
      <c r="W172" s="286">
        <f>'1-GBP'!W172+'2b - USD - conv.'!W172+'3b - EUR - conv.'!W172</f>
        <v>0</v>
      </c>
      <c r="X172" s="286">
        <f>'1-GBP'!X172+'2b - USD - conv.'!X172+'3b - EUR - conv.'!X172</f>
        <v>0</v>
      </c>
      <c r="Y172" s="286">
        <f>'1-GBP'!Y172+'2b - USD - conv.'!Y172+'3b - EUR - conv.'!Y172</f>
        <v>0</v>
      </c>
      <c r="Z172" s="286">
        <f>'1-GBP'!Z172+'2b - USD - conv.'!Z172+'3b - EUR - conv.'!Z172</f>
        <v>0</v>
      </c>
      <c r="AA172" s="286">
        <f>'1-GBP'!AA172+'2b - USD - conv.'!AA172+'3b - EUR - conv.'!AA172</f>
        <v>0</v>
      </c>
      <c r="AB172" s="286">
        <f>'1-GBP'!AB172+'2b - USD - conv.'!AB172+'3b - EUR - conv.'!AB172</f>
        <v>0</v>
      </c>
      <c r="AC172" s="286">
        <f>'1-GBP'!AC172+'2b - USD - conv.'!AC172+'3b - EUR - conv.'!AC172</f>
        <v>0</v>
      </c>
      <c r="AD172" s="286">
        <f>'1-GBP'!AD172+'2b - USD - conv.'!AD172+'3b - EUR - conv.'!AD172</f>
        <v>0</v>
      </c>
      <c r="AE172" s="286">
        <f>'1-GBP'!AE172+'2b - USD - conv.'!AE172+'3b - EUR - conv.'!AE172</f>
        <v>0</v>
      </c>
      <c r="AF172" s="286">
        <f>'1-GBP'!AF172+'2b - USD - conv.'!AF172+'3b - EUR - conv.'!AF172</f>
        <v>0</v>
      </c>
      <c r="AG172" s="286">
        <f>'1-GBP'!AG172+'2b - USD - conv.'!AG172+'3b - EUR - conv.'!AG172</f>
        <v>0</v>
      </c>
      <c r="AH172" s="286">
        <f>'1-GBP'!AH172+'2b - USD - conv.'!AH172+'3b - EUR - conv.'!AH172</f>
        <v>0</v>
      </c>
      <c r="AI172" s="286">
        <f>'1-GBP'!AI172+'2b - USD - conv.'!AI172+'3b - EUR - conv.'!AI172</f>
        <v>0</v>
      </c>
      <c r="AJ172" s="286">
        <f>'1-GBP'!AJ172+'2b - USD - conv.'!AJ172+'3b - EUR - conv.'!AJ172</f>
        <v>0</v>
      </c>
      <c r="AK172" s="286">
        <f>'1-GBP'!AK172+'2b - USD - conv.'!AK172+'3b - EUR - conv.'!AK172</f>
        <v>0</v>
      </c>
      <c r="AL172" s="286">
        <f>'1-GBP'!AL172+'2b - USD - conv.'!AL172+'3b - EUR - conv.'!AL172</f>
        <v>0</v>
      </c>
      <c r="AM172" s="286">
        <f>'1-GBP'!AM172+'2b - USD - conv.'!AM172+'3b - EUR - conv.'!AM172</f>
        <v>0</v>
      </c>
      <c r="AN172" s="286">
        <f>'1-GBP'!AN172+'2b - USD - conv.'!AN172+'3b - EUR - conv.'!AN172</f>
        <v>0</v>
      </c>
      <c r="AO172" s="286">
        <f>'1-GBP'!AO172+'2b - USD - conv.'!AO172+'3b - EUR - conv.'!AO172</f>
        <v>0</v>
      </c>
      <c r="AP172" s="286">
        <f>'1-GBP'!AP172+'2b - USD - conv.'!AP172+'3b - EUR - conv.'!AP172</f>
        <v>0</v>
      </c>
    </row>
    <row r="173" spans="1:42" outlineLevel="2">
      <c r="A173" s="211" t="str">
        <f>A154&amp;"."&amp;A171&amp;"."&amp;A155&amp;"."&amp;B173</f>
        <v>1.o.4.2</v>
      </c>
      <c r="B173">
        <v>2</v>
      </c>
      <c r="C173" t="str">
        <f>'1-GBP'!C173</f>
        <v>Other</v>
      </c>
      <c r="D173"/>
      <c r="E173"/>
      <c r="F173"/>
      <c r="G173"/>
      <c r="H173"/>
      <c r="I173"/>
      <c r="J173"/>
      <c r="K173"/>
      <c r="L173"/>
      <c r="M173" s="286">
        <f>'1-GBP'!M173+'2b - USD - conv.'!M173+'3b - EUR - conv.'!M173</f>
        <v>0</v>
      </c>
      <c r="N173" s="286">
        <f>'1-GBP'!N173+'2b - USD - conv.'!N173+'3b - EUR - conv.'!N173</f>
        <v>0</v>
      </c>
      <c r="O173" s="286">
        <f>'1-GBP'!O173+'2b - USD - conv.'!O173+'3b - EUR - conv.'!O173</f>
        <v>0</v>
      </c>
      <c r="P173" s="286">
        <f>'1-GBP'!P173+'2b - USD - conv.'!P173+'3b - EUR - conv.'!P173</f>
        <v>0</v>
      </c>
      <c r="Q173" s="286">
        <f>'1-GBP'!Q173+'2b - USD - conv.'!Q173+'3b - EUR - conv.'!Q173</f>
        <v>0</v>
      </c>
      <c r="R173" s="286">
        <f>'1-GBP'!R173+'2b - USD - conv.'!R173+'3b - EUR - conv.'!R173</f>
        <v>0</v>
      </c>
      <c r="S173" s="286">
        <f>'1-GBP'!S173+'2b - USD - conv.'!S173+'3b - EUR - conv.'!S173</f>
        <v>0</v>
      </c>
      <c r="T173" s="286">
        <f>'1-GBP'!T173+'2b - USD - conv.'!T173+'3b - EUR - conv.'!T173</f>
        <v>0</v>
      </c>
      <c r="U173" s="286">
        <f>'1-GBP'!U173+'2b - USD - conv.'!U173+'3b - EUR - conv.'!U173</f>
        <v>0</v>
      </c>
      <c r="V173" s="286">
        <f>'1-GBP'!V173+'2b - USD - conv.'!V173+'3b - EUR - conv.'!V173</f>
        <v>0</v>
      </c>
      <c r="W173" s="286">
        <f>'1-GBP'!W173+'2b - USD - conv.'!W173+'3b - EUR - conv.'!W173</f>
        <v>0</v>
      </c>
      <c r="X173" s="286">
        <f>'1-GBP'!X173+'2b - USD - conv.'!X173+'3b - EUR - conv.'!X173</f>
        <v>0</v>
      </c>
      <c r="Y173" s="286">
        <f>'1-GBP'!Y173+'2b - USD - conv.'!Y173+'3b - EUR - conv.'!Y173</f>
        <v>0</v>
      </c>
      <c r="Z173" s="286">
        <f>'1-GBP'!Z173+'2b - USD - conv.'!Z173+'3b - EUR - conv.'!Z173</f>
        <v>0</v>
      </c>
      <c r="AA173" s="286">
        <f>'1-GBP'!AA173+'2b - USD - conv.'!AA173+'3b - EUR - conv.'!AA173</f>
        <v>0</v>
      </c>
      <c r="AB173" s="286">
        <f>'1-GBP'!AB173+'2b - USD - conv.'!AB173+'3b - EUR - conv.'!AB173</f>
        <v>0</v>
      </c>
      <c r="AC173" s="286">
        <f>'1-GBP'!AC173+'2b - USD - conv.'!AC173+'3b - EUR - conv.'!AC173</f>
        <v>0</v>
      </c>
      <c r="AD173" s="286">
        <f>'1-GBP'!AD173+'2b - USD - conv.'!AD173+'3b - EUR - conv.'!AD173</f>
        <v>0</v>
      </c>
      <c r="AE173" s="286">
        <f>'1-GBP'!AE173+'2b - USD - conv.'!AE173+'3b - EUR - conv.'!AE173</f>
        <v>0</v>
      </c>
      <c r="AF173" s="286">
        <f>'1-GBP'!AF173+'2b - USD - conv.'!AF173+'3b - EUR - conv.'!AF173</f>
        <v>0</v>
      </c>
      <c r="AG173" s="286">
        <f>'1-GBP'!AG173+'2b - USD - conv.'!AG173+'3b - EUR - conv.'!AG173</f>
        <v>0</v>
      </c>
      <c r="AH173" s="286">
        <f>'1-GBP'!AH173+'2b - USD - conv.'!AH173+'3b - EUR - conv.'!AH173</f>
        <v>0</v>
      </c>
      <c r="AI173" s="286">
        <f>'1-GBP'!AI173+'2b - USD - conv.'!AI173+'3b - EUR - conv.'!AI173</f>
        <v>0</v>
      </c>
      <c r="AJ173" s="286">
        <f>'1-GBP'!AJ173+'2b - USD - conv.'!AJ173+'3b - EUR - conv.'!AJ173</f>
        <v>0</v>
      </c>
      <c r="AK173" s="286">
        <f>'1-GBP'!AK173+'2b - USD - conv.'!AK173+'3b - EUR - conv.'!AK173</f>
        <v>0</v>
      </c>
      <c r="AL173" s="286">
        <f>'1-GBP'!AL173+'2b - USD - conv.'!AL173+'3b - EUR - conv.'!AL173</f>
        <v>0</v>
      </c>
      <c r="AM173" s="286">
        <f>'1-GBP'!AM173+'2b - USD - conv.'!AM173+'3b - EUR - conv.'!AM173</f>
        <v>0</v>
      </c>
      <c r="AN173" s="286">
        <f>'1-GBP'!AN173+'2b - USD - conv.'!AN173+'3b - EUR - conv.'!AN173</f>
        <v>0</v>
      </c>
      <c r="AO173" s="286">
        <f>'1-GBP'!AO173+'2b - USD - conv.'!AO173+'3b - EUR - conv.'!AO173</f>
        <v>0</v>
      </c>
      <c r="AP173" s="286">
        <f>'1-GBP'!AP173+'2b - USD - conv.'!AP173+'3b - EUR - conv.'!AP173</f>
        <v>0</v>
      </c>
    </row>
    <row r="174" spans="1:42" outlineLevel="2">
      <c r="A174" s="211" t="str">
        <f>A154&amp;"."&amp;A171&amp;"."&amp;A155&amp;"."&amp;B174</f>
        <v>1.o.4.3</v>
      </c>
      <c r="B174">
        <v>3</v>
      </c>
      <c r="C174" t="str">
        <f>'1-GBP'!C174</f>
        <v/>
      </c>
      <c r="D174"/>
      <c r="E174"/>
      <c r="F174"/>
      <c r="G174"/>
      <c r="H174"/>
      <c r="I174"/>
      <c r="J174"/>
      <c r="K174"/>
      <c r="L174"/>
      <c r="M174" s="286">
        <f>'1-GBP'!M174+'2b - USD - conv.'!M174+'3b - EUR - conv.'!M174</f>
        <v>0</v>
      </c>
      <c r="N174" s="286">
        <f>'1-GBP'!N174+'2b - USD - conv.'!N174+'3b - EUR - conv.'!N174</f>
        <v>0</v>
      </c>
      <c r="O174" s="286">
        <f>'1-GBP'!O174+'2b - USD - conv.'!O174+'3b - EUR - conv.'!O174</f>
        <v>0</v>
      </c>
      <c r="P174" s="286">
        <f>'1-GBP'!P174+'2b - USD - conv.'!P174+'3b - EUR - conv.'!P174</f>
        <v>0</v>
      </c>
      <c r="Q174" s="286">
        <f>'1-GBP'!Q174+'2b - USD - conv.'!Q174+'3b - EUR - conv.'!Q174</f>
        <v>0</v>
      </c>
      <c r="R174" s="286">
        <f>'1-GBP'!R174+'2b - USD - conv.'!R174+'3b - EUR - conv.'!R174</f>
        <v>0</v>
      </c>
      <c r="S174" s="286">
        <f>'1-GBP'!S174+'2b - USD - conv.'!S174+'3b - EUR - conv.'!S174</f>
        <v>0</v>
      </c>
      <c r="T174" s="286">
        <f>'1-GBP'!T174+'2b - USD - conv.'!T174+'3b - EUR - conv.'!T174</f>
        <v>0</v>
      </c>
      <c r="U174" s="286">
        <f>'1-GBP'!U174+'2b - USD - conv.'!U174+'3b - EUR - conv.'!U174</f>
        <v>0</v>
      </c>
      <c r="V174" s="286">
        <f>'1-GBP'!V174+'2b - USD - conv.'!V174+'3b - EUR - conv.'!V174</f>
        <v>0</v>
      </c>
      <c r="W174" s="286">
        <f>'1-GBP'!W174+'2b - USD - conv.'!W174+'3b - EUR - conv.'!W174</f>
        <v>0</v>
      </c>
      <c r="X174" s="286">
        <f>'1-GBP'!X174+'2b - USD - conv.'!X174+'3b - EUR - conv.'!X174</f>
        <v>0</v>
      </c>
      <c r="Y174" s="286">
        <f>'1-GBP'!Y174+'2b - USD - conv.'!Y174+'3b - EUR - conv.'!Y174</f>
        <v>0</v>
      </c>
      <c r="Z174" s="286">
        <f>'1-GBP'!Z174+'2b - USD - conv.'!Z174+'3b - EUR - conv.'!Z174</f>
        <v>0</v>
      </c>
      <c r="AA174" s="286">
        <f>'1-GBP'!AA174+'2b - USD - conv.'!AA174+'3b - EUR - conv.'!AA174</f>
        <v>0</v>
      </c>
      <c r="AB174" s="286">
        <f>'1-GBP'!AB174+'2b - USD - conv.'!AB174+'3b - EUR - conv.'!AB174</f>
        <v>0</v>
      </c>
      <c r="AC174" s="286">
        <f>'1-GBP'!AC174+'2b - USD - conv.'!AC174+'3b - EUR - conv.'!AC174</f>
        <v>0</v>
      </c>
      <c r="AD174" s="286">
        <f>'1-GBP'!AD174+'2b - USD - conv.'!AD174+'3b - EUR - conv.'!AD174</f>
        <v>0</v>
      </c>
      <c r="AE174" s="286">
        <f>'1-GBP'!AE174+'2b - USD - conv.'!AE174+'3b - EUR - conv.'!AE174</f>
        <v>0</v>
      </c>
      <c r="AF174" s="286">
        <f>'1-GBP'!AF174+'2b - USD - conv.'!AF174+'3b - EUR - conv.'!AF174</f>
        <v>0</v>
      </c>
      <c r="AG174" s="286">
        <f>'1-GBP'!AG174+'2b - USD - conv.'!AG174+'3b - EUR - conv.'!AG174</f>
        <v>0</v>
      </c>
      <c r="AH174" s="286">
        <f>'1-GBP'!AH174+'2b - USD - conv.'!AH174+'3b - EUR - conv.'!AH174</f>
        <v>0</v>
      </c>
      <c r="AI174" s="286">
        <f>'1-GBP'!AI174+'2b - USD - conv.'!AI174+'3b - EUR - conv.'!AI174</f>
        <v>0</v>
      </c>
      <c r="AJ174" s="286">
        <f>'1-GBP'!AJ174+'2b - USD - conv.'!AJ174+'3b - EUR - conv.'!AJ174</f>
        <v>0</v>
      </c>
      <c r="AK174" s="286">
        <f>'1-GBP'!AK174+'2b - USD - conv.'!AK174+'3b - EUR - conv.'!AK174</f>
        <v>0</v>
      </c>
      <c r="AL174" s="286">
        <f>'1-GBP'!AL174+'2b - USD - conv.'!AL174+'3b - EUR - conv.'!AL174</f>
        <v>0</v>
      </c>
      <c r="AM174" s="286">
        <f>'1-GBP'!AM174+'2b - USD - conv.'!AM174+'3b - EUR - conv.'!AM174</f>
        <v>0</v>
      </c>
      <c r="AN174" s="286">
        <f>'1-GBP'!AN174+'2b - USD - conv.'!AN174+'3b - EUR - conv.'!AN174</f>
        <v>0</v>
      </c>
      <c r="AO174" s="286">
        <f>'1-GBP'!AO174+'2b - USD - conv.'!AO174+'3b - EUR - conv.'!AO174</f>
        <v>0</v>
      </c>
      <c r="AP174" s="286">
        <f>'1-GBP'!AP174+'2b - USD - conv.'!AP174+'3b - EUR - conv.'!AP174</f>
        <v>0</v>
      </c>
    </row>
    <row r="175" spans="1:42" outlineLevel="2">
      <c r="A175" s="211" t="str">
        <f>A154&amp;"."&amp;A171&amp;"."&amp;A155&amp;"."&amp;B175</f>
        <v>1.o.4.4</v>
      </c>
      <c r="B175">
        <v>4</v>
      </c>
      <c r="C175" t="str">
        <f>'1-GBP'!C175</f>
        <v/>
      </c>
      <c r="D175"/>
      <c r="E175"/>
      <c r="F175"/>
      <c r="G175"/>
      <c r="H175"/>
      <c r="I175"/>
      <c r="J175"/>
      <c r="K175"/>
      <c r="L175"/>
      <c r="M175" s="286">
        <f>'1-GBP'!M175+'2b - USD - conv.'!M175+'3b - EUR - conv.'!M175</f>
        <v>0</v>
      </c>
      <c r="N175" s="286">
        <f>'1-GBP'!N175+'2b - USD - conv.'!N175+'3b - EUR - conv.'!N175</f>
        <v>0</v>
      </c>
      <c r="O175" s="286">
        <f>'1-GBP'!O175+'2b - USD - conv.'!O175+'3b - EUR - conv.'!O175</f>
        <v>0</v>
      </c>
      <c r="P175" s="286">
        <f>'1-GBP'!P175+'2b - USD - conv.'!P175+'3b - EUR - conv.'!P175</f>
        <v>0</v>
      </c>
      <c r="Q175" s="286">
        <f>'1-GBP'!Q175+'2b - USD - conv.'!Q175+'3b - EUR - conv.'!Q175</f>
        <v>0</v>
      </c>
      <c r="R175" s="286">
        <f>'1-GBP'!R175+'2b - USD - conv.'!R175+'3b - EUR - conv.'!R175</f>
        <v>0</v>
      </c>
      <c r="S175" s="286">
        <f>'1-GBP'!S175+'2b - USD - conv.'!S175+'3b - EUR - conv.'!S175</f>
        <v>0</v>
      </c>
      <c r="T175" s="286">
        <f>'1-GBP'!T175+'2b - USD - conv.'!T175+'3b - EUR - conv.'!T175</f>
        <v>0</v>
      </c>
      <c r="U175" s="286">
        <f>'1-GBP'!U175+'2b - USD - conv.'!U175+'3b - EUR - conv.'!U175</f>
        <v>0</v>
      </c>
      <c r="V175" s="286">
        <f>'1-GBP'!V175+'2b - USD - conv.'!V175+'3b - EUR - conv.'!V175</f>
        <v>0</v>
      </c>
      <c r="W175" s="286">
        <f>'1-GBP'!W175+'2b - USD - conv.'!W175+'3b - EUR - conv.'!W175</f>
        <v>0</v>
      </c>
      <c r="X175" s="286">
        <f>'1-GBP'!X175+'2b - USD - conv.'!X175+'3b - EUR - conv.'!X175</f>
        <v>0</v>
      </c>
      <c r="Y175" s="286">
        <f>'1-GBP'!Y175+'2b - USD - conv.'!Y175+'3b - EUR - conv.'!Y175</f>
        <v>0</v>
      </c>
      <c r="Z175" s="286">
        <f>'1-GBP'!Z175+'2b - USD - conv.'!Z175+'3b - EUR - conv.'!Z175</f>
        <v>0</v>
      </c>
      <c r="AA175" s="286">
        <f>'1-GBP'!AA175+'2b - USD - conv.'!AA175+'3b - EUR - conv.'!AA175</f>
        <v>0</v>
      </c>
      <c r="AB175" s="286">
        <f>'1-GBP'!AB175+'2b - USD - conv.'!AB175+'3b - EUR - conv.'!AB175</f>
        <v>0</v>
      </c>
      <c r="AC175" s="286">
        <f>'1-GBP'!AC175+'2b - USD - conv.'!AC175+'3b - EUR - conv.'!AC175</f>
        <v>0</v>
      </c>
      <c r="AD175" s="286">
        <f>'1-GBP'!AD175+'2b - USD - conv.'!AD175+'3b - EUR - conv.'!AD175</f>
        <v>0</v>
      </c>
      <c r="AE175" s="286">
        <f>'1-GBP'!AE175+'2b - USD - conv.'!AE175+'3b - EUR - conv.'!AE175</f>
        <v>0</v>
      </c>
      <c r="AF175" s="286">
        <f>'1-GBP'!AF175+'2b - USD - conv.'!AF175+'3b - EUR - conv.'!AF175</f>
        <v>0</v>
      </c>
      <c r="AG175" s="286">
        <f>'1-GBP'!AG175+'2b - USD - conv.'!AG175+'3b - EUR - conv.'!AG175</f>
        <v>0</v>
      </c>
      <c r="AH175" s="286">
        <f>'1-GBP'!AH175+'2b - USD - conv.'!AH175+'3b - EUR - conv.'!AH175</f>
        <v>0</v>
      </c>
      <c r="AI175" s="286">
        <f>'1-GBP'!AI175+'2b - USD - conv.'!AI175+'3b - EUR - conv.'!AI175</f>
        <v>0</v>
      </c>
      <c r="AJ175" s="286">
        <f>'1-GBP'!AJ175+'2b - USD - conv.'!AJ175+'3b - EUR - conv.'!AJ175</f>
        <v>0</v>
      </c>
      <c r="AK175" s="286">
        <f>'1-GBP'!AK175+'2b - USD - conv.'!AK175+'3b - EUR - conv.'!AK175</f>
        <v>0</v>
      </c>
      <c r="AL175" s="286">
        <f>'1-GBP'!AL175+'2b - USD - conv.'!AL175+'3b - EUR - conv.'!AL175</f>
        <v>0</v>
      </c>
      <c r="AM175" s="286">
        <f>'1-GBP'!AM175+'2b - USD - conv.'!AM175+'3b - EUR - conv.'!AM175</f>
        <v>0</v>
      </c>
      <c r="AN175" s="286">
        <f>'1-GBP'!AN175+'2b - USD - conv.'!AN175+'3b - EUR - conv.'!AN175</f>
        <v>0</v>
      </c>
      <c r="AO175" s="286">
        <f>'1-GBP'!AO175+'2b - USD - conv.'!AO175+'3b - EUR - conv.'!AO175</f>
        <v>0</v>
      </c>
      <c r="AP175" s="286">
        <f>'1-GBP'!AP175+'2b - USD - conv.'!AP175+'3b - EUR - conv.'!AP175</f>
        <v>0</v>
      </c>
    </row>
    <row r="176" spans="1:42" outlineLevel="2">
      <c r="A176" s="211" t="str">
        <f>A154&amp;"."&amp;A171&amp;"."&amp;A155&amp;"."&amp;B176</f>
        <v>1.o.4.5</v>
      </c>
      <c r="B176">
        <v>5</v>
      </c>
      <c r="C176" t="str">
        <f>'1-GBP'!C176</f>
        <v/>
      </c>
      <c r="D176"/>
      <c r="E176"/>
      <c r="F176"/>
      <c r="G176"/>
      <c r="H176"/>
      <c r="I176"/>
      <c r="J176"/>
      <c r="K176"/>
      <c r="L176"/>
      <c r="M176" s="286">
        <f>'1-GBP'!M176+'2b - USD - conv.'!M176+'3b - EUR - conv.'!M176</f>
        <v>0</v>
      </c>
      <c r="N176" s="286">
        <f>'1-GBP'!N176+'2b - USD - conv.'!N176+'3b - EUR - conv.'!N176</f>
        <v>0</v>
      </c>
      <c r="O176" s="286">
        <f>'1-GBP'!O176+'2b - USD - conv.'!O176+'3b - EUR - conv.'!O176</f>
        <v>0</v>
      </c>
      <c r="P176" s="286">
        <f>'1-GBP'!P176+'2b - USD - conv.'!P176+'3b - EUR - conv.'!P176</f>
        <v>0</v>
      </c>
      <c r="Q176" s="286">
        <f>'1-GBP'!Q176+'2b - USD - conv.'!Q176+'3b - EUR - conv.'!Q176</f>
        <v>0</v>
      </c>
      <c r="R176" s="286">
        <f>'1-GBP'!R176+'2b - USD - conv.'!R176+'3b - EUR - conv.'!R176</f>
        <v>0</v>
      </c>
      <c r="S176" s="286">
        <f>'1-GBP'!S176+'2b - USD - conv.'!S176+'3b - EUR - conv.'!S176</f>
        <v>0</v>
      </c>
      <c r="T176" s="286">
        <f>'1-GBP'!T176+'2b - USD - conv.'!T176+'3b - EUR - conv.'!T176</f>
        <v>0</v>
      </c>
      <c r="U176" s="286">
        <f>'1-GBP'!U176+'2b - USD - conv.'!U176+'3b - EUR - conv.'!U176</f>
        <v>0</v>
      </c>
      <c r="V176" s="286">
        <f>'1-GBP'!V176+'2b - USD - conv.'!V176+'3b - EUR - conv.'!V176</f>
        <v>0</v>
      </c>
      <c r="W176" s="286">
        <f>'1-GBP'!W176+'2b - USD - conv.'!W176+'3b - EUR - conv.'!W176</f>
        <v>0</v>
      </c>
      <c r="X176" s="286">
        <f>'1-GBP'!X176+'2b - USD - conv.'!X176+'3b - EUR - conv.'!X176</f>
        <v>0</v>
      </c>
      <c r="Y176" s="286">
        <f>'1-GBP'!Y176+'2b - USD - conv.'!Y176+'3b - EUR - conv.'!Y176</f>
        <v>0</v>
      </c>
      <c r="Z176" s="286">
        <f>'1-GBP'!Z176+'2b - USD - conv.'!Z176+'3b - EUR - conv.'!Z176</f>
        <v>0</v>
      </c>
      <c r="AA176" s="286">
        <f>'1-GBP'!AA176+'2b - USD - conv.'!AA176+'3b - EUR - conv.'!AA176</f>
        <v>0</v>
      </c>
      <c r="AB176" s="286">
        <f>'1-GBP'!AB176+'2b - USD - conv.'!AB176+'3b - EUR - conv.'!AB176</f>
        <v>0</v>
      </c>
      <c r="AC176" s="286">
        <f>'1-GBP'!AC176+'2b - USD - conv.'!AC176+'3b - EUR - conv.'!AC176</f>
        <v>0</v>
      </c>
      <c r="AD176" s="286">
        <f>'1-GBP'!AD176+'2b - USD - conv.'!AD176+'3b - EUR - conv.'!AD176</f>
        <v>0</v>
      </c>
      <c r="AE176" s="286">
        <f>'1-GBP'!AE176+'2b - USD - conv.'!AE176+'3b - EUR - conv.'!AE176</f>
        <v>0</v>
      </c>
      <c r="AF176" s="286">
        <f>'1-GBP'!AF176+'2b - USD - conv.'!AF176+'3b - EUR - conv.'!AF176</f>
        <v>0</v>
      </c>
      <c r="AG176" s="286">
        <f>'1-GBP'!AG176+'2b - USD - conv.'!AG176+'3b - EUR - conv.'!AG176</f>
        <v>0</v>
      </c>
      <c r="AH176" s="286">
        <f>'1-GBP'!AH176+'2b - USD - conv.'!AH176+'3b - EUR - conv.'!AH176</f>
        <v>0</v>
      </c>
      <c r="AI176" s="286">
        <f>'1-GBP'!AI176+'2b - USD - conv.'!AI176+'3b - EUR - conv.'!AI176</f>
        <v>0</v>
      </c>
      <c r="AJ176" s="286">
        <f>'1-GBP'!AJ176+'2b - USD - conv.'!AJ176+'3b - EUR - conv.'!AJ176</f>
        <v>0</v>
      </c>
      <c r="AK176" s="286">
        <f>'1-GBP'!AK176+'2b - USD - conv.'!AK176+'3b - EUR - conv.'!AK176</f>
        <v>0</v>
      </c>
      <c r="AL176" s="286">
        <f>'1-GBP'!AL176+'2b - USD - conv.'!AL176+'3b - EUR - conv.'!AL176</f>
        <v>0</v>
      </c>
      <c r="AM176" s="286">
        <f>'1-GBP'!AM176+'2b - USD - conv.'!AM176+'3b - EUR - conv.'!AM176</f>
        <v>0</v>
      </c>
      <c r="AN176" s="286">
        <f>'1-GBP'!AN176+'2b - USD - conv.'!AN176+'3b - EUR - conv.'!AN176</f>
        <v>0</v>
      </c>
      <c r="AO176" s="286">
        <f>'1-GBP'!AO176+'2b - USD - conv.'!AO176+'3b - EUR - conv.'!AO176</f>
        <v>0</v>
      </c>
      <c r="AP176" s="286">
        <f>'1-GBP'!AP176+'2b - USD - conv.'!AP176+'3b - EUR - conv.'!AP176</f>
        <v>0</v>
      </c>
    </row>
    <row r="177" spans="1:42" outlineLevel="2">
      <c r="A177" s="211" t="str">
        <f>A154&amp;"."&amp;A171&amp;"."&amp;A155&amp;"."&amp;B177</f>
        <v>1.o.4.6</v>
      </c>
      <c r="B177">
        <v>6</v>
      </c>
      <c r="C177" t="str">
        <f>'1-GBP'!C177</f>
        <v/>
      </c>
      <c r="D177"/>
      <c r="E177"/>
      <c r="F177"/>
      <c r="G177"/>
      <c r="H177"/>
      <c r="I177"/>
      <c r="J177"/>
      <c r="K177"/>
      <c r="L177"/>
      <c r="M177" s="286">
        <f>'1-GBP'!M177+'2b - USD - conv.'!M177+'3b - EUR - conv.'!M177</f>
        <v>0</v>
      </c>
      <c r="N177" s="286">
        <f>'1-GBP'!N177+'2b - USD - conv.'!N177+'3b - EUR - conv.'!N177</f>
        <v>0</v>
      </c>
      <c r="O177" s="286">
        <f>'1-GBP'!O177+'2b - USD - conv.'!O177+'3b - EUR - conv.'!O177</f>
        <v>0</v>
      </c>
      <c r="P177" s="286">
        <f>'1-GBP'!P177+'2b - USD - conv.'!P177+'3b - EUR - conv.'!P177</f>
        <v>0</v>
      </c>
      <c r="Q177" s="286">
        <f>'1-GBP'!Q177+'2b - USD - conv.'!Q177+'3b - EUR - conv.'!Q177</f>
        <v>0</v>
      </c>
      <c r="R177" s="286">
        <f>'1-GBP'!R177+'2b - USD - conv.'!R177+'3b - EUR - conv.'!R177</f>
        <v>0</v>
      </c>
      <c r="S177" s="286">
        <f>'1-GBP'!S177+'2b - USD - conv.'!S177+'3b - EUR - conv.'!S177</f>
        <v>0</v>
      </c>
      <c r="T177" s="286">
        <f>'1-GBP'!T177+'2b - USD - conv.'!T177+'3b - EUR - conv.'!T177</f>
        <v>0</v>
      </c>
      <c r="U177" s="286">
        <f>'1-GBP'!U177+'2b - USD - conv.'!U177+'3b - EUR - conv.'!U177</f>
        <v>0</v>
      </c>
      <c r="V177" s="286">
        <f>'1-GBP'!V177+'2b - USD - conv.'!V177+'3b - EUR - conv.'!V177</f>
        <v>0</v>
      </c>
      <c r="W177" s="286">
        <f>'1-GBP'!W177+'2b - USD - conv.'!W177+'3b - EUR - conv.'!W177</f>
        <v>0</v>
      </c>
      <c r="X177" s="286">
        <f>'1-GBP'!X177+'2b - USD - conv.'!X177+'3b - EUR - conv.'!X177</f>
        <v>0</v>
      </c>
      <c r="Y177" s="286">
        <f>'1-GBP'!Y177+'2b - USD - conv.'!Y177+'3b - EUR - conv.'!Y177</f>
        <v>0</v>
      </c>
      <c r="Z177" s="286">
        <f>'1-GBP'!Z177+'2b - USD - conv.'!Z177+'3b - EUR - conv.'!Z177</f>
        <v>0</v>
      </c>
      <c r="AA177" s="286">
        <f>'1-GBP'!AA177+'2b - USD - conv.'!AA177+'3b - EUR - conv.'!AA177</f>
        <v>0</v>
      </c>
      <c r="AB177" s="286">
        <f>'1-GBP'!AB177+'2b - USD - conv.'!AB177+'3b - EUR - conv.'!AB177</f>
        <v>0</v>
      </c>
      <c r="AC177" s="286">
        <f>'1-GBP'!AC177+'2b - USD - conv.'!AC177+'3b - EUR - conv.'!AC177</f>
        <v>0</v>
      </c>
      <c r="AD177" s="286">
        <f>'1-GBP'!AD177+'2b - USD - conv.'!AD177+'3b - EUR - conv.'!AD177</f>
        <v>0</v>
      </c>
      <c r="AE177" s="286">
        <f>'1-GBP'!AE177+'2b - USD - conv.'!AE177+'3b - EUR - conv.'!AE177</f>
        <v>0</v>
      </c>
      <c r="AF177" s="286">
        <f>'1-GBP'!AF177+'2b - USD - conv.'!AF177+'3b - EUR - conv.'!AF177</f>
        <v>0</v>
      </c>
      <c r="AG177" s="286">
        <f>'1-GBP'!AG177+'2b - USD - conv.'!AG177+'3b - EUR - conv.'!AG177</f>
        <v>0</v>
      </c>
      <c r="AH177" s="286">
        <f>'1-GBP'!AH177+'2b - USD - conv.'!AH177+'3b - EUR - conv.'!AH177</f>
        <v>0</v>
      </c>
      <c r="AI177" s="286">
        <f>'1-GBP'!AI177+'2b - USD - conv.'!AI177+'3b - EUR - conv.'!AI177</f>
        <v>0</v>
      </c>
      <c r="AJ177" s="286">
        <f>'1-GBP'!AJ177+'2b - USD - conv.'!AJ177+'3b - EUR - conv.'!AJ177</f>
        <v>0</v>
      </c>
      <c r="AK177" s="286">
        <f>'1-GBP'!AK177+'2b - USD - conv.'!AK177+'3b - EUR - conv.'!AK177</f>
        <v>0</v>
      </c>
      <c r="AL177" s="286">
        <f>'1-GBP'!AL177+'2b - USD - conv.'!AL177+'3b - EUR - conv.'!AL177</f>
        <v>0</v>
      </c>
      <c r="AM177" s="286">
        <f>'1-GBP'!AM177+'2b - USD - conv.'!AM177+'3b - EUR - conv.'!AM177</f>
        <v>0</v>
      </c>
      <c r="AN177" s="286">
        <f>'1-GBP'!AN177+'2b - USD - conv.'!AN177+'3b - EUR - conv.'!AN177</f>
        <v>0</v>
      </c>
      <c r="AO177" s="286">
        <f>'1-GBP'!AO177+'2b - USD - conv.'!AO177+'3b - EUR - conv.'!AO177</f>
        <v>0</v>
      </c>
      <c r="AP177" s="286">
        <f>'1-GBP'!AP177+'2b - USD - conv.'!AP177+'3b - EUR - conv.'!AP177</f>
        <v>0</v>
      </c>
    </row>
    <row r="178" spans="1:42" outlineLevel="2">
      <c r="A178" s="211" t="str">
        <f>A154&amp;"."&amp;A171&amp;"."&amp;A155&amp;"."&amp;B178</f>
        <v>1.o.4.7</v>
      </c>
      <c r="B178">
        <v>7</v>
      </c>
      <c r="C178" t="str">
        <f>'1-GBP'!C178</f>
        <v/>
      </c>
      <c r="D178"/>
      <c r="E178"/>
      <c r="F178"/>
      <c r="G178"/>
      <c r="H178"/>
      <c r="I178"/>
      <c r="J178"/>
      <c r="K178"/>
      <c r="L178"/>
      <c r="M178" s="286">
        <f>'1-GBP'!M178+'2b - USD - conv.'!M178+'3b - EUR - conv.'!M178</f>
        <v>0</v>
      </c>
      <c r="N178" s="286">
        <f>'1-GBP'!N178+'2b - USD - conv.'!N178+'3b - EUR - conv.'!N178</f>
        <v>0</v>
      </c>
      <c r="O178" s="286">
        <f>'1-GBP'!O178+'2b - USD - conv.'!O178+'3b - EUR - conv.'!O178</f>
        <v>0</v>
      </c>
      <c r="P178" s="286">
        <f>'1-GBP'!P178+'2b - USD - conv.'!P178+'3b - EUR - conv.'!P178</f>
        <v>0</v>
      </c>
      <c r="Q178" s="286">
        <f>'1-GBP'!Q178+'2b - USD - conv.'!Q178+'3b - EUR - conv.'!Q178</f>
        <v>0</v>
      </c>
      <c r="R178" s="286">
        <f>'1-GBP'!R178+'2b - USD - conv.'!R178+'3b - EUR - conv.'!R178</f>
        <v>0</v>
      </c>
      <c r="S178" s="286">
        <f>'1-GBP'!S178+'2b - USD - conv.'!S178+'3b - EUR - conv.'!S178</f>
        <v>0</v>
      </c>
      <c r="T178" s="286">
        <f>'1-GBP'!T178+'2b - USD - conv.'!T178+'3b - EUR - conv.'!T178</f>
        <v>0</v>
      </c>
      <c r="U178" s="286">
        <f>'1-GBP'!U178+'2b - USD - conv.'!U178+'3b - EUR - conv.'!U178</f>
        <v>0</v>
      </c>
      <c r="V178" s="286">
        <f>'1-GBP'!V178+'2b - USD - conv.'!V178+'3b - EUR - conv.'!V178</f>
        <v>0</v>
      </c>
      <c r="W178" s="286">
        <f>'1-GBP'!W178+'2b - USD - conv.'!W178+'3b - EUR - conv.'!W178</f>
        <v>0</v>
      </c>
      <c r="X178" s="286">
        <f>'1-GBP'!X178+'2b - USD - conv.'!X178+'3b - EUR - conv.'!X178</f>
        <v>0</v>
      </c>
      <c r="Y178" s="286">
        <f>'1-GBP'!Y178+'2b - USD - conv.'!Y178+'3b - EUR - conv.'!Y178</f>
        <v>0</v>
      </c>
      <c r="Z178" s="286">
        <f>'1-GBP'!Z178+'2b - USD - conv.'!Z178+'3b - EUR - conv.'!Z178</f>
        <v>0</v>
      </c>
      <c r="AA178" s="286">
        <f>'1-GBP'!AA178+'2b - USD - conv.'!AA178+'3b - EUR - conv.'!AA178</f>
        <v>0</v>
      </c>
      <c r="AB178" s="286">
        <f>'1-GBP'!AB178+'2b - USD - conv.'!AB178+'3b - EUR - conv.'!AB178</f>
        <v>0</v>
      </c>
      <c r="AC178" s="286">
        <f>'1-GBP'!AC178+'2b - USD - conv.'!AC178+'3b - EUR - conv.'!AC178</f>
        <v>0</v>
      </c>
      <c r="AD178" s="286">
        <f>'1-GBP'!AD178+'2b - USD - conv.'!AD178+'3b - EUR - conv.'!AD178</f>
        <v>0</v>
      </c>
      <c r="AE178" s="286">
        <f>'1-GBP'!AE178+'2b - USD - conv.'!AE178+'3b - EUR - conv.'!AE178</f>
        <v>0</v>
      </c>
      <c r="AF178" s="286">
        <f>'1-GBP'!AF178+'2b - USD - conv.'!AF178+'3b - EUR - conv.'!AF178</f>
        <v>0</v>
      </c>
      <c r="AG178" s="286">
        <f>'1-GBP'!AG178+'2b - USD - conv.'!AG178+'3b - EUR - conv.'!AG178</f>
        <v>0</v>
      </c>
      <c r="AH178" s="286">
        <f>'1-GBP'!AH178+'2b - USD - conv.'!AH178+'3b - EUR - conv.'!AH178</f>
        <v>0</v>
      </c>
      <c r="AI178" s="286">
        <f>'1-GBP'!AI178+'2b - USD - conv.'!AI178+'3b - EUR - conv.'!AI178</f>
        <v>0</v>
      </c>
      <c r="AJ178" s="286">
        <f>'1-GBP'!AJ178+'2b - USD - conv.'!AJ178+'3b - EUR - conv.'!AJ178</f>
        <v>0</v>
      </c>
      <c r="AK178" s="286">
        <f>'1-GBP'!AK178+'2b - USD - conv.'!AK178+'3b - EUR - conv.'!AK178</f>
        <v>0</v>
      </c>
      <c r="AL178" s="286">
        <f>'1-GBP'!AL178+'2b - USD - conv.'!AL178+'3b - EUR - conv.'!AL178</f>
        <v>0</v>
      </c>
      <c r="AM178" s="286">
        <f>'1-GBP'!AM178+'2b - USD - conv.'!AM178+'3b - EUR - conv.'!AM178</f>
        <v>0</v>
      </c>
      <c r="AN178" s="286">
        <f>'1-GBP'!AN178+'2b - USD - conv.'!AN178+'3b - EUR - conv.'!AN178</f>
        <v>0</v>
      </c>
      <c r="AO178" s="286">
        <f>'1-GBP'!AO178+'2b - USD - conv.'!AO178+'3b - EUR - conv.'!AO178</f>
        <v>0</v>
      </c>
      <c r="AP178" s="286">
        <f>'1-GBP'!AP178+'2b - USD - conv.'!AP178+'3b - EUR - conv.'!AP178</f>
        <v>0</v>
      </c>
    </row>
    <row r="179" spans="1:42" outlineLevel="2">
      <c r="A179" s="211" t="str">
        <f>A154&amp;"."&amp;A171&amp;"."&amp;A155&amp;"."&amp;B179</f>
        <v>1.o.4.8</v>
      </c>
      <c r="B179">
        <v>8</v>
      </c>
      <c r="C179" t="str">
        <f>'1-GBP'!C179</f>
        <v/>
      </c>
      <c r="D179"/>
      <c r="E179"/>
      <c r="F179"/>
      <c r="G179"/>
      <c r="H179"/>
      <c r="I179"/>
      <c r="J179"/>
      <c r="K179"/>
      <c r="L179"/>
      <c r="M179" s="286">
        <f>'1-GBP'!M179+'2b - USD - conv.'!M179+'3b - EUR - conv.'!M179</f>
        <v>0</v>
      </c>
      <c r="N179" s="286">
        <f>'1-GBP'!N179+'2b - USD - conv.'!N179+'3b - EUR - conv.'!N179</f>
        <v>0</v>
      </c>
      <c r="O179" s="286">
        <f>'1-GBP'!O179+'2b - USD - conv.'!O179+'3b - EUR - conv.'!O179</f>
        <v>0</v>
      </c>
      <c r="P179" s="286">
        <f>'1-GBP'!P179+'2b - USD - conv.'!P179+'3b - EUR - conv.'!P179</f>
        <v>0</v>
      </c>
      <c r="Q179" s="286">
        <f>'1-GBP'!Q179+'2b - USD - conv.'!Q179+'3b - EUR - conv.'!Q179</f>
        <v>0</v>
      </c>
      <c r="R179" s="286">
        <f>'1-GBP'!R179+'2b - USD - conv.'!R179+'3b - EUR - conv.'!R179</f>
        <v>0</v>
      </c>
      <c r="S179" s="286">
        <f>'1-GBP'!S179+'2b - USD - conv.'!S179+'3b - EUR - conv.'!S179</f>
        <v>0</v>
      </c>
      <c r="T179" s="286">
        <f>'1-GBP'!T179+'2b - USD - conv.'!T179+'3b - EUR - conv.'!T179</f>
        <v>0</v>
      </c>
      <c r="U179" s="286">
        <f>'1-GBP'!U179+'2b - USD - conv.'!U179+'3b - EUR - conv.'!U179</f>
        <v>0</v>
      </c>
      <c r="V179" s="286">
        <f>'1-GBP'!V179+'2b - USD - conv.'!V179+'3b - EUR - conv.'!V179</f>
        <v>0</v>
      </c>
      <c r="W179" s="286">
        <f>'1-GBP'!W179+'2b - USD - conv.'!W179+'3b - EUR - conv.'!W179</f>
        <v>0</v>
      </c>
      <c r="X179" s="286">
        <f>'1-GBP'!X179+'2b - USD - conv.'!X179+'3b - EUR - conv.'!X179</f>
        <v>0</v>
      </c>
      <c r="Y179" s="286">
        <f>'1-GBP'!Y179+'2b - USD - conv.'!Y179+'3b - EUR - conv.'!Y179</f>
        <v>0</v>
      </c>
      <c r="Z179" s="286">
        <f>'1-GBP'!Z179+'2b - USD - conv.'!Z179+'3b - EUR - conv.'!Z179</f>
        <v>0</v>
      </c>
      <c r="AA179" s="286">
        <f>'1-GBP'!AA179+'2b - USD - conv.'!AA179+'3b - EUR - conv.'!AA179</f>
        <v>0</v>
      </c>
      <c r="AB179" s="286">
        <f>'1-GBP'!AB179+'2b - USD - conv.'!AB179+'3b - EUR - conv.'!AB179</f>
        <v>0</v>
      </c>
      <c r="AC179" s="286">
        <f>'1-GBP'!AC179+'2b - USD - conv.'!AC179+'3b - EUR - conv.'!AC179</f>
        <v>0</v>
      </c>
      <c r="AD179" s="286">
        <f>'1-GBP'!AD179+'2b - USD - conv.'!AD179+'3b - EUR - conv.'!AD179</f>
        <v>0</v>
      </c>
      <c r="AE179" s="286">
        <f>'1-GBP'!AE179+'2b - USD - conv.'!AE179+'3b - EUR - conv.'!AE179</f>
        <v>0</v>
      </c>
      <c r="AF179" s="286">
        <f>'1-GBP'!AF179+'2b - USD - conv.'!AF179+'3b - EUR - conv.'!AF179</f>
        <v>0</v>
      </c>
      <c r="AG179" s="286">
        <f>'1-GBP'!AG179+'2b - USD - conv.'!AG179+'3b - EUR - conv.'!AG179</f>
        <v>0</v>
      </c>
      <c r="AH179" s="286">
        <f>'1-GBP'!AH179+'2b - USD - conv.'!AH179+'3b - EUR - conv.'!AH179</f>
        <v>0</v>
      </c>
      <c r="AI179" s="286">
        <f>'1-GBP'!AI179+'2b - USD - conv.'!AI179+'3b - EUR - conv.'!AI179</f>
        <v>0</v>
      </c>
      <c r="AJ179" s="286">
        <f>'1-GBP'!AJ179+'2b - USD - conv.'!AJ179+'3b - EUR - conv.'!AJ179</f>
        <v>0</v>
      </c>
      <c r="AK179" s="286">
        <f>'1-GBP'!AK179+'2b - USD - conv.'!AK179+'3b - EUR - conv.'!AK179</f>
        <v>0</v>
      </c>
      <c r="AL179" s="286">
        <f>'1-GBP'!AL179+'2b - USD - conv.'!AL179+'3b - EUR - conv.'!AL179</f>
        <v>0</v>
      </c>
      <c r="AM179" s="286">
        <f>'1-GBP'!AM179+'2b - USD - conv.'!AM179+'3b - EUR - conv.'!AM179</f>
        <v>0</v>
      </c>
      <c r="AN179" s="286">
        <f>'1-GBP'!AN179+'2b - USD - conv.'!AN179+'3b - EUR - conv.'!AN179</f>
        <v>0</v>
      </c>
      <c r="AO179" s="286">
        <f>'1-GBP'!AO179+'2b - USD - conv.'!AO179+'3b - EUR - conv.'!AO179</f>
        <v>0</v>
      </c>
      <c r="AP179" s="286">
        <f>'1-GBP'!AP179+'2b - USD - conv.'!AP179+'3b - EUR - conv.'!AP179</f>
        <v>0</v>
      </c>
    </row>
    <row r="180" spans="1:42" outlineLevel="2">
      <c r="A180" s="211" t="str">
        <f>A154&amp;"."&amp;A171&amp;"."&amp;A155&amp;"."&amp;B180</f>
        <v>1.o.4.9</v>
      </c>
      <c r="B180">
        <v>9</v>
      </c>
      <c r="C180" t="str">
        <f>'1-GBP'!C180</f>
        <v/>
      </c>
      <c r="D180"/>
      <c r="E180"/>
      <c r="F180"/>
      <c r="G180"/>
      <c r="H180"/>
      <c r="I180"/>
      <c r="J180"/>
      <c r="K180"/>
      <c r="L180"/>
      <c r="M180" s="286">
        <f>'1-GBP'!M180+'2b - USD - conv.'!M180+'3b - EUR - conv.'!M180</f>
        <v>0</v>
      </c>
      <c r="N180" s="286">
        <f>'1-GBP'!N180+'2b - USD - conv.'!N180+'3b - EUR - conv.'!N180</f>
        <v>0</v>
      </c>
      <c r="O180" s="286">
        <f>'1-GBP'!O180+'2b - USD - conv.'!O180+'3b - EUR - conv.'!O180</f>
        <v>0</v>
      </c>
      <c r="P180" s="286">
        <f>'1-GBP'!P180+'2b - USD - conv.'!P180+'3b - EUR - conv.'!P180</f>
        <v>0</v>
      </c>
      <c r="Q180" s="286">
        <f>'1-GBP'!Q180+'2b - USD - conv.'!Q180+'3b - EUR - conv.'!Q180</f>
        <v>0</v>
      </c>
      <c r="R180" s="286">
        <f>'1-GBP'!R180+'2b - USD - conv.'!R180+'3b - EUR - conv.'!R180</f>
        <v>0</v>
      </c>
      <c r="S180" s="286">
        <f>'1-GBP'!S180+'2b - USD - conv.'!S180+'3b - EUR - conv.'!S180</f>
        <v>0</v>
      </c>
      <c r="T180" s="286">
        <f>'1-GBP'!T180+'2b - USD - conv.'!T180+'3b - EUR - conv.'!T180</f>
        <v>0</v>
      </c>
      <c r="U180" s="286">
        <f>'1-GBP'!U180+'2b - USD - conv.'!U180+'3b - EUR - conv.'!U180</f>
        <v>0</v>
      </c>
      <c r="V180" s="286">
        <f>'1-GBP'!V180+'2b - USD - conv.'!V180+'3b - EUR - conv.'!V180</f>
        <v>0</v>
      </c>
      <c r="W180" s="286">
        <f>'1-GBP'!W180+'2b - USD - conv.'!W180+'3b - EUR - conv.'!W180</f>
        <v>0</v>
      </c>
      <c r="X180" s="286">
        <f>'1-GBP'!X180+'2b - USD - conv.'!X180+'3b - EUR - conv.'!X180</f>
        <v>0</v>
      </c>
      <c r="Y180" s="286">
        <f>'1-GBP'!Y180+'2b - USD - conv.'!Y180+'3b - EUR - conv.'!Y180</f>
        <v>0</v>
      </c>
      <c r="Z180" s="286">
        <f>'1-GBP'!Z180+'2b - USD - conv.'!Z180+'3b - EUR - conv.'!Z180</f>
        <v>0</v>
      </c>
      <c r="AA180" s="286">
        <f>'1-GBP'!AA180+'2b - USD - conv.'!AA180+'3b - EUR - conv.'!AA180</f>
        <v>0</v>
      </c>
      <c r="AB180" s="286">
        <f>'1-GBP'!AB180+'2b - USD - conv.'!AB180+'3b - EUR - conv.'!AB180</f>
        <v>0</v>
      </c>
      <c r="AC180" s="286">
        <f>'1-GBP'!AC180+'2b - USD - conv.'!AC180+'3b - EUR - conv.'!AC180</f>
        <v>0</v>
      </c>
      <c r="AD180" s="286">
        <f>'1-GBP'!AD180+'2b - USD - conv.'!AD180+'3b - EUR - conv.'!AD180</f>
        <v>0</v>
      </c>
      <c r="AE180" s="286">
        <f>'1-GBP'!AE180+'2b - USD - conv.'!AE180+'3b - EUR - conv.'!AE180</f>
        <v>0</v>
      </c>
      <c r="AF180" s="286">
        <f>'1-GBP'!AF180+'2b - USD - conv.'!AF180+'3b - EUR - conv.'!AF180</f>
        <v>0</v>
      </c>
      <c r="AG180" s="286">
        <f>'1-GBP'!AG180+'2b - USD - conv.'!AG180+'3b - EUR - conv.'!AG180</f>
        <v>0</v>
      </c>
      <c r="AH180" s="286">
        <f>'1-GBP'!AH180+'2b - USD - conv.'!AH180+'3b - EUR - conv.'!AH180</f>
        <v>0</v>
      </c>
      <c r="AI180" s="286">
        <f>'1-GBP'!AI180+'2b - USD - conv.'!AI180+'3b - EUR - conv.'!AI180</f>
        <v>0</v>
      </c>
      <c r="AJ180" s="286">
        <f>'1-GBP'!AJ180+'2b - USD - conv.'!AJ180+'3b - EUR - conv.'!AJ180</f>
        <v>0</v>
      </c>
      <c r="AK180" s="286">
        <f>'1-GBP'!AK180+'2b - USD - conv.'!AK180+'3b - EUR - conv.'!AK180</f>
        <v>0</v>
      </c>
      <c r="AL180" s="286">
        <f>'1-GBP'!AL180+'2b - USD - conv.'!AL180+'3b - EUR - conv.'!AL180</f>
        <v>0</v>
      </c>
      <c r="AM180" s="286">
        <f>'1-GBP'!AM180+'2b - USD - conv.'!AM180+'3b - EUR - conv.'!AM180</f>
        <v>0</v>
      </c>
      <c r="AN180" s="286">
        <f>'1-GBP'!AN180+'2b - USD - conv.'!AN180+'3b - EUR - conv.'!AN180</f>
        <v>0</v>
      </c>
      <c r="AO180" s="286">
        <f>'1-GBP'!AO180+'2b - USD - conv.'!AO180+'3b - EUR - conv.'!AO180</f>
        <v>0</v>
      </c>
      <c r="AP180" s="286">
        <f>'1-GBP'!AP180+'2b - USD - conv.'!AP180+'3b - EUR - conv.'!AP180</f>
        <v>0</v>
      </c>
    </row>
    <row r="181" spans="1:42" outlineLevel="2">
      <c r="A181" s="211" t="str">
        <f>A154&amp;"."&amp;A171&amp;"."&amp;A155&amp;"."&amp;B181</f>
        <v>1.o.4.10</v>
      </c>
      <c r="B181">
        <v>10</v>
      </c>
      <c r="C181" t="str">
        <f>'1-GBP'!C181</f>
        <v/>
      </c>
      <c r="D181"/>
      <c r="E181"/>
      <c r="F181"/>
      <c r="G181"/>
      <c r="H181"/>
      <c r="I181"/>
      <c r="J181"/>
      <c r="K181"/>
      <c r="L181"/>
      <c r="M181" s="286">
        <f>'1-GBP'!M181+'2b - USD - conv.'!M181+'3b - EUR - conv.'!M181</f>
        <v>0</v>
      </c>
      <c r="N181" s="286">
        <f>'1-GBP'!N181+'2b - USD - conv.'!N181+'3b - EUR - conv.'!N181</f>
        <v>0</v>
      </c>
      <c r="O181" s="286">
        <f>'1-GBP'!O181+'2b - USD - conv.'!O181+'3b - EUR - conv.'!O181</f>
        <v>0</v>
      </c>
      <c r="P181" s="286">
        <f>'1-GBP'!P181+'2b - USD - conv.'!P181+'3b - EUR - conv.'!P181</f>
        <v>0</v>
      </c>
      <c r="Q181" s="286">
        <f>'1-GBP'!Q181+'2b - USD - conv.'!Q181+'3b - EUR - conv.'!Q181</f>
        <v>0</v>
      </c>
      <c r="R181" s="286">
        <f>'1-GBP'!R181+'2b - USD - conv.'!R181+'3b - EUR - conv.'!R181</f>
        <v>0</v>
      </c>
      <c r="S181" s="286">
        <f>'1-GBP'!S181+'2b - USD - conv.'!S181+'3b - EUR - conv.'!S181</f>
        <v>0</v>
      </c>
      <c r="T181" s="286">
        <f>'1-GBP'!T181+'2b - USD - conv.'!T181+'3b - EUR - conv.'!T181</f>
        <v>0</v>
      </c>
      <c r="U181" s="286">
        <f>'1-GBP'!U181+'2b - USD - conv.'!U181+'3b - EUR - conv.'!U181</f>
        <v>0</v>
      </c>
      <c r="V181" s="286">
        <f>'1-GBP'!V181+'2b - USD - conv.'!V181+'3b - EUR - conv.'!V181</f>
        <v>0</v>
      </c>
      <c r="W181" s="286">
        <f>'1-GBP'!W181+'2b - USD - conv.'!W181+'3b - EUR - conv.'!W181</f>
        <v>0</v>
      </c>
      <c r="X181" s="286">
        <f>'1-GBP'!X181+'2b - USD - conv.'!X181+'3b - EUR - conv.'!X181</f>
        <v>0</v>
      </c>
      <c r="Y181" s="286">
        <f>'1-GBP'!Y181+'2b - USD - conv.'!Y181+'3b - EUR - conv.'!Y181</f>
        <v>0</v>
      </c>
      <c r="Z181" s="286">
        <f>'1-GBP'!Z181+'2b - USD - conv.'!Z181+'3b - EUR - conv.'!Z181</f>
        <v>0</v>
      </c>
      <c r="AA181" s="286">
        <f>'1-GBP'!AA181+'2b - USD - conv.'!AA181+'3b - EUR - conv.'!AA181</f>
        <v>0</v>
      </c>
      <c r="AB181" s="286">
        <f>'1-GBP'!AB181+'2b - USD - conv.'!AB181+'3b - EUR - conv.'!AB181</f>
        <v>0</v>
      </c>
      <c r="AC181" s="286">
        <f>'1-GBP'!AC181+'2b - USD - conv.'!AC181+'3b - EUR - conv.'!AC181</f>
        <v>0</v>
      </c>
      <c r="AD181" s="286">
        <f>'1-GBP'!AD181+'2b - USD - conv.'!AD181+'3b - EUR - conv.'!AD181</f>
        <v>0</v>
      </c>
      <c r="AE181" s="286">
        <f>'1-GBP'!AE181+'2b - USD - conv.'!AE181+'3b - EUR - conv.'!AE181</f>
        <v>0</v>
      </c>
      <c r="AF181" s="286">
        <f>'1-GBP'!AF181+'2b - USD - conv.'!AF181+'3b - EUR - conv.'!AF181</f>
        <v>0</v>
      </c>
      <c r="AG181" s="286">
        <f>'1-GBP'!AG181+'2b - USD - conv.'!AG181+'3b - EUR - conv.'!AG181</f>
        <v>0</v>
      </c>
      <c r="AH181" s="286">
        <f>'1-GBP'!AH181+'2b - USD - conv.'!AH181+'3b - EUR - conv.'!AH181</f>
        <v>0</v>
      </c>
      <c r="AI181" s="286">
        <f>'1-GBP'!AI181+'2b - USD - conv.'!AI181+'3b - EUR - conv.'!AI181</f>
        <v>0</v>
      </c>
      <c r="AJ181" s="286">
        <f>'1-GBP'!AJ181+'2b - USD - conv.'!AJ181+'3b - EUR - conv.'!AJ181</f>
        <v>0</v>
      </c>
      <c r="AK181" s="286">
        <f>'1-GBP'!AK181+'2b - USD - conv.'!AK181+'3b - EUR - conv.'!AK181</f>
        <v>0</v>
      </c>
      <c r="AL181" s="286">
        <f>'1-GBP'!AL181+'2b - USD - conv.'!AL181+'3b - EUR - conv.'!AL181</f>
        <v>0</v>
      </c>
      <c r="AM181" s="286">
        <f>'1-GBP'!AM181+'2b - USD - conv.'!AM181+'3b - EUR - conv.'!AM181</f>
        <v>0</v>
      </c>
      <c r="AN181" s="286">
        <f>'1-GBP'!AN181+'2b - USD - conv.'!AN181+'3b - EUR - conv.'!AN181</f>
        <v>0</v>
      </c>
      <c r="AO181" s="286">
        <f>'1-GBP'!AO181+'2b - USD - conv.'!AO181+'3b - EUR - conv.'!AO181</f>
        <v>0</v>
      </c>
      <c r="AP181" s="286">
        <f>'1-GBP'!AP181+'2b - USD - conv.'!AP181+'3b - EUR - conv.'!AP181</f>
        <v>0</v>
      </c>
    </row>
    <row r="182" spans="1:42" outlineLevel="2">
      <c r="A182" s="211" t="str">
        <f>A154&amp;"."&amp;A171&amp;"."&amp;A155&amp;"."&amp;B182</f>
        <v>1.o.4.11</v>
      </c>
      <c r="B182">
        <v>11</v>
      </c>
      <c r="C182" t="str">
        <f>'1-GBP'!C182</f>
        <v/>
      </c>
      <c r="D182"/>
      <c r="E182"/>
      <c r="F182"/>
      <c r="G182"/>
      <c r="H182"/>
      <c r="I182"/>
      <c r="J182"/>
      <c r="K182"/>
      <c r="L182"/>
      <c r="M182" s="286">
        <f>'1-GBP'!M182+'2b - USD - conv.'!M182+'3b - EUR - conv.'!M182</f>
        <v>0</v>
      </c>
      <c r="N182" s="286">
        <f>'1-GBP'!N182+'2b - USD - conv.'!N182+'3b - EUR - conv.'!N182</f>
        <v>0</v>
      </c>
      <c r="O182" s="286">
        <f>'1-GBP'!O182+'2b - USD - conv.'!O182+'3b - EUR - conv.'!O182</f>
        <v>0</v>
      </c>
      <c r="P182" s="286">
        <f>'1-GBP'!P182+'2b - USD - conv.'!P182+'3b - EUR - conv.'!P182</f>
        <v>0</v>
      </c>
      <c r="Q182" s="286">
        <f>'1-GBP'!Q182+'2b - USD - conv.'!Q182+'3b - EUR - conv.'!Q182</f>
        <v>0</v>
      </c>
      <c r="R182" s="286">
        <f>'1-GBP'!R182+'2b - USD - conv.'!R182+'3b - EUR - conv.'!R182</f>
        <v>0</v>
      </c>
      <c r="S182" s="286">
        <f>'1-GBP'!S182+'2b - USD - conv.'!S182+'3b - EUR - conv.'!S182</f>
        <v>0</v>
      </c>
      <c r="T182" s="286">
        <f>'1-GBP'!T182+'2b - USD - conv.'!T182+'3b - EUR - conv.'!T182</f>
        <v>0</v>
      </c>
      <c r="U182" s="286">
        <f>'1-GBP'!U182+'2b - USD - conv.'!U182+'3b - EUR - conv.'!U182</f>
        <v>0</v>
      </c>
      <c r="V182" s="286">
        <f>'1-GBP'!V182+'2b - USD - conv.'!V182+'3b - EUR - conv.'!V182</f>
        <v>0</v>
      </c>
      <c r="W182" s="286">
        <f>'1-GBP'!W182+'2b - USD - conv.'!W182+'3b - EUR - conv.'!W182</f>
        <v>0</v>
      </c>
      <c r="X182" s="286">
        <f>'1-GBP'!X182+'2b - USD - conv.'!X182+'3b - EUR - conv.'!X182</f>
        <v>0</v>
      </c>
      <c r="Y182" s="286">
        <f>'1-GBP'!Y182+'2b - USD - conv.'!Y182+'3b - EUR - conv.'!Y182</f>
        <v>0</v>
      </c>
      <c r="Z182" s="286">
        <f>'1-GBP'!Z182+'2b - USD - conv.'!Z182+'3b - EUR - conv.'!Z182</f>
        <v>0</v>
      </c>
      <c r="AA182" s="286">
        <f>'1-GBP'!AA182+'2b - USD - conv.'!AA182+'3b - EUR - conv.'!AA182</f>
        <v>0</v>
      </c>
      <c r="AB182" s="286">
        <f>'1-GBP'!AB182+'2b - USD - conv.'!AB182+'3b - EUR - conv.'!AB182</f>
        <v>0</v>
      </c>
      <c r="AC182" s="286">
        <f>'1-GBP'!AC182+'2b - USD - conv.'!AC182+'3b - EUR - conv.'!AC182</f>
        <v>0</v>
      </c>
      <c r="AD182" s="286">
        <f>'1-GBP'!AD182+'2b - USD - conv.'!AD182+'3b - EUR - conv.'!AD182</f>
        <v>0</v>
      </c>
      <c r="AE182" s="286">
        <f>'1-GBP'!AE182+'2b - USD - conv.'!AE182+'3b - EUR - conv.'!AE182</f>
        <v>0</v>
      </c>
      <c r="AF182" s="286">
        <f>'1-GBP'!AF182+'2b - USD - conv.'!AF182+'3b - EUR - conv.'!AF182</f>
        <v>0</v>
      </c>
      <c r="AG182" s="286">
        <f>'1-GBP'!AG182+'2b - USD - conv.'!AG182+'3b - EUR - conv.'!AG182</f>
        <v>0</v>
      </c>
      <c r="AH182" s="286">
        <f>'1-GBP'!AH182+'2b - USD - conv.'!AH182+'3b - EUR - conv.'!AH182</f>
        <v>0</v>
      </c>
      <c r="AI182" s="286">
        <f>'1-GBP'!AI182+'2b - USD - conv.'!AI182+'3b - EUR - conv.'!AI182</f>
        <v>0</v>
      </c>
      <c r="AJ182" s="286">
        <f>'1-GBP'!AJ182+'2b - USD - conv.'!AJ182+'3b - EUR - conv.'!AJ182</f>
        <v>0</v>
      </c>
      <c r="AK182" s="286">
        <f>'1-GBP'!AK182+'2b - USD - conv.'!AK182+'3b - EUR - conv.'!AK182</f>
        <v>0</v>
      </c>
      <c r="AL182" s="286">
        <f>'1-GBP'!AL182+'2b - USD - conv.'!AL182+'3b - EUR - conv.'!AL182</f>
        <v>0</v>
      </c>
      <c r="AM182" s="286">
        <f>'1-GBP'!AM182+'2b - USD - conv.'!AM182+'3b - EUR - conv.'!AM182</f>
        <v>0</v>
      </c>
      <c r="AN182" s="286">
        <f>'1-GBP'!AN182+'2b - USD - conv.'!AN182+'3b - EUR - conv.'!AN182</f>
        <v>0</v>
      </c>
      <c r="AO182" s="286">
        <f>'1-GBP'!AO182+'2b - USD - conv.'!AO182+'3b - EUR - conv.'!AO182</f>
        <v>0</v>
      </c>
      <c r="AP182" s="286">
        <f>'1-GBP'!AP182+'2b - USD - conv.'!AP182+'3b - EUR - conv.'!AP182</f>
        <v>0</v>
      </c>
    </row>
    <row r="183" spans="1:42" outlineLevel="2">
      <c r="A183" s="211" t="str">
        <f>A154&amp;"."&amp;A171&amp;"."&amp;A155&amp;"."&amp;B183</f>
        <v>1.o.4.12</v>
      </c>
      <c r="B183">
        <v>12</v>
      </c>
      <c r="C183" t="str">
        <f>'1-GBP'!C183</f>
        <v/>
      </c>
      <c r="D183"/>
      <c r="E183"/>
      <c r="F183"/>
      <c r="G183"/>
      <c r="H183"/>
      <c r="I183"/>
      <c r="J183"/>
      <c r="K183"/>
      <c r="L183"/>
      <c r="M183" s="286">
        <f>'1-GBP'!M183+'2b - USD - conv.'!M183+'3b - EUR - conv.'!M183</f>
        <v>0</v>
      </c>
      <c r="N183" s="286">
        <f>'1-GBP'!N183+'2b - USD - conv.'!N183+'3b - EUR - conv.'!N183</f>
        <v>0</v>
      </c>
      <c r="O183" s="286">
        <f>'1-GBP'!O183+'2b - USD - conv.'!O183+'3b - EUR - conv.'!O183</f>
        <v>0</v>
      </c>
      <c r="P183" s="286">
        <f>'1-GBP'!P183+'2b - USD - conv.'!P183+'3b - EUR - conv.'!P183</f>
        <v>0</v>
      </c>
      <c r="Q183" s="286">
        <f>'1-GBP'!Q183+'2b - USD - conv.'!Q183+'3b - EUR - conv.'!Q183</f>
        <v>0</v>
      </c>
      <c r="R183" s="286">
        <f>'1-GBP'!R183+'2b - USD - conv.'!R183+'3b - EUR - conv.'!R183</f>
        <v>0</v>
      </c>
      <c r="S183" s="286">
        <f>'1-GBP'!S183+'2b - USD - conv.'!S183+'3b - EUR - conv.'!S183</f>
        <v>0</v>
      </c>
      <c r="T183" s="286">
        <f>'1-GBP'!T183+'2b - USD - conv.'!T183+'3b - EUR - conv.'!T183</f>
        <v>0</v>
      </c>
      <c r="U183" s="286">
        <f>'1-GBP'!U183+'2b - USD - conv.'!U183+'3b - EUR - conv.'!U183</f>
        <v>0</v>
      </c>
      <c r="V183" s="286">
        <f>'1-GBP'!V183+'2b - USD - conv.'!V183+'3b - EUR - conv.'!V183</f>
        <v>0</v>
      </c>
      <c r="W183" s="286">
        <f>'1-GBP'!W183+'2b - USD - conv.'!W183+'3b - EUR - conv.'!W183</f>
        <v>0</v>
      </c>
      <c r="X183" s="286">
        <f>'1-GBP'!X183+'2b - USD - conv.'!X183+'3b - EUR - conv.'!X183</f>
        <v>0</v>
      </c>
      <c r="Y183" s="286">
        <f>'1-GBP'!Y183+'2b - USD - conv.'!Y183+'3b - EUR - conv.'!Y183</f>
        <v>0</v>
      </c>
      <c r="Z183" s="286">
        <f>'1-GBP'!Z183+'2b - USD - conv.'!Z183+'3b - EUR - conv.'!Z183</f>
        <v>0</v>
      </c>
      <c r="AA183" s="286">
        <f>'1-GBP'!AA183+'2b - USD - conv.'!AA183+'3b - EUR - conv.'!AA183</f>
        <v>0</v>
      </c>
      <c r="AB183" s="286">
        <f>'1-GBP'!AB183+'2b - USD - conv.'!AB183+'3b - EUR - conv.'!AB183</f>
        <v>0</v>
      </c>
      <c r="AC183" s="286">
        <f>'1-GBP'!AC183+'2b - USD - conv.'!AC183+'3b - EUR - conv.'!AC183</f>
        <v>0</v>
      </c>
      <c r="AD183" s="286">
        <f>'1-GBP'!AD183+'2b - USD - conv.'!AD183+'3b - EUR - conv.'!AD183</f>
        <v>0</v>
      </c>
      <c r="AE183" s="286">
        <f>'1-GBP'!AE183+'2b - USD - conv.'!AE183+'3b - EUR - conv.'!AE183</f>
        <v>0</v>
      </c>
      <c r="AF183" s="286">
        <f>'1-GBP'!AF183+'2b - USD - conv.'!AF183+'3b - EUR - conv.'!AF183</f>
        <v>0</v>
      </c>
      <c r="AG183" s="286">
        <f>'1-GBP'!AG183+'2b - USD - conv.'!AG183+'3b - EUR - conv.'!AG183</f>
        <v>0</v>
      </c>
      <c r="AH183" s="286">
        <f>'1-GBP'!AH183+'2b - USD - conv.'!AH183+'3b - EUR - conv.'!AH183</f>
        <v>0</v>
      </c>
      <c r="AI183" s="286">
        <f>'1-GBP'!AI183+'2b - USD - conv.'!AI183+'3b - EUR - conv.'!AI183</f>
        <v>0</v>
      </c>
      <c r="AJ183" s="286">
        <f>'1-GBP'!AJ183+'2b - USD - conv.'!AJ183+'3b - EUR - conv.'!AJ183</f>
        <v>0</v>
      </c>
      <c r="AK183" s="286">
        <f>'1-GBP'!AK183+'2b - USD - conv.'!AK183+'3b - EUR - conv.'!AK183</f>
        <v>0</v>
      </c>
      <c r="AL183" s="286">
        <f>'1-GBP'!AL183+'2b - USD - conv.'!AL183+'3b - EUR - conv.'!AL183</f>
        <v>0</v>
      </c>
      <c r="AM183" s="286">
        <f>'1-GBP'!AM183+'2b - USD - conv.'!AM183+'3b - EUR - conv.'!AM183</f>
        <v>0</v>
      </c>
      <c r="AN183" s="286">
        <f>'1-GBP'!AN183+'2b - USD - conv.'!AN183+'3b - EUR - conv.'!AN183</f>
        <v>0</v>
      </c>
      <c r="AO183" s="286">
        <f>'1-GBP'!AO183+'2b - USD - conv.'!AO183+'3b - EUR - conv.'!AO183</f>
        <v>0</v>
      </c>
      <c r="AP183" s="286">
        <f>'1-GBP'!AP183+'2b - USD - conv.'!AP183+'3b - EUR - conv.'!AP183</f>
        <v>0</v>
      </c>
    </row>
    <row r="184" spans="1:42" outlineLevel="1">
      <c r="A184" s="212"/>
      <c r="B184" s="201">
        <f>B183-COUNTIFS(C172:C183,"")</f>
        <v>2</v>
      </c>
      <c r="C184" s="201" t="s">
        <v>285</v>
      </c>
      <c r="D184" s="201"/>
      <c r="E184" s="201"/>
      <c r="F184" s="201"/>
      <c r="G184" s="201"/>
      <c r="H184" s="201"/>
      <c r="I184" s="201"/>
      <c r="J184" s="201"/>
      <c r="K184" s="201"/>
      <c r="L184" s="201"/>
      <c r="M184" s="280">
        <f>SUM(M172:M183)</f>
        <v>0</v>
      </c>
      <c r="N184" s="280">
        <f>SUM(N172:N183)</f>
        <v>0</v>
      </c>
      <c r="O184" s="280">
        <f t="shared" ref="O184:AP184" si="16">SUM(O172:O183)</f>
        <v>0</v>
      </c>
      <c r="P184" s="280">
        <f t="shared" si="16"/>
        <v>0</v>
      </c>
      <c r="Q184" s="280">
        <f t="shared" si="16"/>
        <v>0</v>
      </c>
      <c r="R184" s="280">
        <f t="shared" si="16"/>
        <v>0</v>
      </c>
      <c r="S184" s="280">
        <f t="shared" si="16"/>
        <v>0</v>
      </c>
      <c r="T184" s="280">
        <f t="shared" si="16"/>
        <v>0</v>
      </c>
      <c r="U184" s="280">
        <f t="shared" si="16"/>
        <v>0</v>
      </c>
      <c r="V184" s="280">
        <f t="shared" si="16"/>
        <v>0</v>
      </c>
      <c r="W184" s="280">
        <f t="shared" si="16"/>
        <v>0</v>
      </c>
      <c r="X184" s="280">
        <f t="shared" si="16"/>
        <v>0</v>
      </c>
      <c r="Y184" s="280">
        <f t="shared" si="16"/>
        <v>0</v>
      </c>
      <c r="Z184" s="280">
        <f t="shared" si="16"/>
        <v>0</v>
      </c>
      <c r="AA184" s="280">
        <f t="shared" si="16"/>
        <v>0</v>
      </c>
      <c r="AB184" s="280">
        <f t="shared" si="16"/>
        <v>0</v>
      </c>
      <c r="AC184" s="280">
        <f t="shared" si="16"/>
        <v>0</v>
      </c>
      <c r="AD184" s="280">
        <f t="shared" si="16"/>
        <v>0</v>
      </c>
      <c r="AE184" s="280">
        <f t="shared" si="16"/>
        <v>0</v>
      </c>
      <c r="AF184" s="280">
        <f t="shared" si="16"/>
        <v>0</v>
      </c>
      <c r="AG184" s="280">
        <f t="shared" si="16"/>
        <v>0</v>
      </c>
      <c r="AH184" s="280">
        <f t="shared" si="16"/>
        <v>0</v>
      </c>
      <c r="AI184" s="280">
        <f t="shared" si="16"/>
        <v>0</v>
      </c>
      <c r="AJ184" s="280">
        <f t="shared" si="16"/>
        <v>0</v>
      </c>
      <c r="AK184" s="280">
        <f t="shared" si="16"/>
        <v>0</v>
      </c>
      <c r="AL184" s="280">
        <f t="shared" si="16"/>
        <v>0</v>
      </c>
      <c r="AM184" s="280">
        <f t="shared" si="16"/>
        <v>0</v>
      </c>
      <c r="AN184" s="280">
        <f t="shared" si="16"/>
        <v>0</v>
      </c>
      <c r="AO184" s="280">
        <f t="shared" si="16"/>
        <v>0</v>
      </c>
      <c r="AP184" s="280">
        <f t="shared" si="16"/>
        <v>0</v>
      </c>
    </row>
    <row r="185" spans="1:42" outlineLevel="1">
      <c r="A185" s="221"/>
      <c r="B185" s="222"/>
      <c r="C185" s="222"/>
      <c r="D185" s="222"/>
      <c r="E185" s="222"/>
      <c r="F185" s="222"/>
      <c r="G185" s="222"/>
      <c r="H185" s="222"/>
      <c r="I185" s="222"/>
      <c r="J185" s="222"/>
      <c r="K185" s="222"/>
      <c r="L185" s="222"/>
      <c r="M185" s="317"/>
      <c r="N185" s="317"/>
      <c r="O185" s="317"/>
      <c r="P185" s="317"/>
      <c r="Q185" s="317"/>
      <c r="R185" s="317"/>
      <c r="S185" s="317"/>
      <c r="T185" s="317"/>
      <c r="U185" s="317"/>
      <c r="V185" s="317"/>
      <c r="W185" s="317"/>
      <c r="X185" s="317"/>
      <c r="Y185" s="317"/>
      <c r="Z185" s="317"/>
      <c r="AA185" s="317"/>
      <c r="AB185" s="317"/>
      <c r="AC185" s="317"/>
      <c r="AD185" s="317"/>
      <c r="AE185" s="317"/>
      <c r="AF185" s="317"/>
      <c r="AG185" s="317"/>
      <c r="AH185" s="317"/>
      <c r="AI185" s="317"/>
      <c r="AJ185" s="317"/>
      <c r="AK185" s="317"/>
      <c r="AL185" s="317"/>
      <c r="AM185" s="317"/>
      <c r="AN185" s="317"/>
      <c r="AO185" s="317"/>
      <c r="AP185" s="317"/>
    </row>
    <row r="186" spans="1:42" outlineLevel="1">
      <c r="A186" s="220" t="s">
        <v>254</v>
      </c>
      <c r="B186" s="220" t="s">
        <v>287</v>
      </c>
      <c r="C186" s="220" t="s">
        <v>284</v>
      </c>
      <c r="D186" s="220"/>
      <c r="E186" s="220"/>
      <c r="F186" s="220"/>
      <c r="G186" s="220"/>
      <c r="H186" s="220"/>
      <c r="I186" s="220"/>
      <c r="J186" s="220"/>
      <c r="K186" s="220"/>
      <c r="L186" s="220"/>
      <c r="M186" s="315"/>
      <c r="N186" s="315"/>
      <c r="O186" s="315"/>
      <c r="P186" s="315"/>
      <c r="Q186" s="315"/>
      <c r="R186" s="315"/>
      <c r="S186" s="315"/>
      <c r="T186" s="315"/>
      <c r="U186" s="315"/>
      <c r="V186" s="315"/>
      <c r="W186" s="315"/>
      <c r="X186" s="315"/>
      <c r="Y186" s="315"/>
      <c r="Z186" s="315"/>
      <c r="AA186" s="315"/>
      <c r="AB186" s="315"/>
      <c r="AC186" s="315"/>
      <c r="AD186" s="315"/>
      <c r="AE186" s="315"/>
      <c r="AF186" s="315"/>
      <c r="AG186" s="315"/>
      <c r="AH186" s="315"/>
      <c r="AI186" s="315"/>
      <c r="AJ186" s="315"/>
      <c r="AK186" s="315"/>
      <c r="AL186" s="315"/>
      <c r="AM186" s="315"/>
      <c r="AN186" s="315"/>
      <c r="AO186" s="315"/>
      <c r="AP186" s="315"/>
    </row>
    <row r="187" spans="1:42" outlineLevel="2">
      <c r="A187" s="211" t="str">
        <f>A154&amp;"."&amp;A186&amp;"."&amp;A155&amp;"."&amp;B187</f>
        <v>1.d.4.1</v>
      </c>
      <c r="B187">
        <v>1</v>
      </c>
      <c r="C187" t="str">
        <f>'1-GBP'!C187</f>
        <v/>
      </c>
      <c r="D187"/>
      <c r="E187"/>
      <c r="F187"/>
      <c r="G187"/>
      <c r="H187"/>
      <c r="I187"/>
      <c r="J187"/>
      <c r="K187"/>
      <c r="L187"/>
      <c r="M187" s="286">
        <f>'1-GBP'!M187+'2b - USD - conv.'!M187+'3b - EUR - conv.'!M187</f>
        <v>0</v>
      </c>
      <c r="N187" s="286">
        <f>'1-GBP'!N187+'2b - USD - conv.'!N187+'3b - EUR - conv.'!N187</f>
        <v>0</v>
      </c>
      <c r="O187" s="286">
        <f>'1-GBP'!O187+'2b - USD - conv.'!O187+'3b - EUR - conv.'!O187</f>
        <v>0</v>
      </c>
      <c r="P187" s="286">
        <f>'1-GBP'!P187+'2b - USD - conv.'!P187+'3b - EUR - conv.'!P187</f>
        <v>0</v>
      </c>
      <c r="Q187" s="286">
        <f>'1-GBP'!Q187+'2b - USD - conv.'!Q187+'3b - EUR - conv.'!Q187</f>
        <v>0</v>
      </c>
      <c r="R187" s="286">
        <f>'1-GBP'!R187+'2b - USD - conv.'!R187+'3b - EUR - conv.'!R187</f>
        <v>0</v>
      </c>
      <c r="S187" s="286">
        <f>'1-GBP'!S187+'2b - USD - conv.'!S187+'3b - EUR - conv.'!S187</f>
        <v>0</v>
      </c>
      <c r="T187" s="286">
        <f>'1-GBP'!T187+'2b - USD - conv.'!T187+'3b - EUR - conv.'!T187</f>
        <v>0</v>
      </c>
      <c r="U187" s="286">
        <f>'1-GBP'!U187+'2b - USD - conv.'!U187+'3b - EUR - conv.'!U187</f>
        <v>0</v>
      </c>
      <c r="V187" s="286">
        <f>'1-GBP'!V187+'2b - USD - conv.'!V187+'3b - EUR - conv.'!V187</f>
        <v>0</v>
      </c>
      <c r="W187" s="286">
        <f>'1-GBP'!W187+'2b - USD - conv.'!W187+'3b - EUR - conv.'!W187</f>
        <v>0</v>
      </c>
      <c r="X187" s="286">
        <f>'1-GBP'!X187+'2b - USD - conv.'!X187+'3b - EUR - conv.'!X187</f>
        <v>0</v>
      </c>
      <c r="Y187" s="286">
        <f>'1-GBP'!Y187+'2b - USD - conv.'!Y187+'3b - EUR - conv.'!Y187</f>
        <v>0</v>
      </c>
      <c r="Z187" s="286">
        <f>'1-GBP'!Z187+'2b - USD - conv.'!Z187+'3b - EUR - conv.'!Z187</f>
        <v>0</v>
      </c>
      <c r="AA187" s="286">
        <f>'1-GBP'!AA187+'2b - USD - conv.'!AA187+'3b - EUR - conv.'!AA187</f>
        <v>0</v>
      </c>
      <c r="AB187" s="286">
        <f>'1-GBP'!AB187+'2b - USD - conv.'!AB187+'3b - EUR - conv.'!AB187</f>
        <v>0</v>
      </c>
      <c r="AC187" s="286">
        <f>'1-GBP'!AC187+'2b - USD - conv.'!AC187+'3b - EUR - conv.'!AC187</f>
        <v>0</v>
      </c>
      <c r="AD187" s="286">
        <f>'1-GBP'!AD187+'2b - USD - conv.'!AD187+'3b - EUR - conv.'!AD187</f>
        <v>0</v>
      </c>
      <c r="AE187" s="286">
        <f>'1-GBP'!AE187+'2b - USD - conv.'!AE187+'3b - EUR - conv.'!AE187</f>
        <v>0</v>
      </c>
      <c r="AF187" s="286">
        <f>'1-GBP'!AF187+'2b - USD - conv.'!AF187+'3b - EUR - conv.'!AF187</f>
        <v>0</v>
      </c>
      <c r="AG187" s="286">
        <f>'1-GBP'!AG187+'2b - USD - conv.'!AG187+'3b - EUR - conv.'!AG187</f>
        <v>0</v>
      </c>
      <c r="AH187" s="286">
        <f>'1-GBP'!AH187+'2b - USD - conv.'!AH187+'3b - EUR - conv.'!AH187</f>
        <v>0</v>
      </c>
      <c r="AI187" s="286">
        <f>'1-GBP'!AI187+'2b - USD - conv.'!AI187+'3b - EUR - conv.'!AI187</f>
        <v>0</v>
      </c>
      <c r="AJ187" s="286">
        <f>'1-GBP'!AJ187+'2b - USD - conv.'!AJ187+'3b - EUR - conv.'!AJ187</f>
        <v>0</v>
      </c>
      <c r="AK187" s="286">
        <f>'1-GBP'!AK187+'2b - USD - conv.'!AK187+'3b - EUR - conv.'!AK187</f>
        <v>0</v>
      </c>
      <c r="AL187" s="286">
        <f>'1-GBP'!AL187+'2b - USD - conv.'!AL187+'3b - EUR - conv.'!AL187</f>
        <v>0</v>
      </c>
      <c r="AM187" s="286">
        <f>'1-GBP'!AM187+'2b - USD - conv.'!AM187+'3b - EUR - conv.'!AM187</f>
        <v>0</v>
      </c>
      <c r="AN187" s="286">
        <f>'1-GBP'!AN187+'2b - USD - conv.'!AN187+'3b - EUR - conv.'!AN187</f>
        <v>0</v>
      </c>
      <c r="AO187" s="286">
        <f>'1-GBP'!AO187+'2b - USD - conv.'!AO187+'3b - EUR - conv.'!AO187</f>
        <v>0</v>
      </c>
      <c r="AP187" s="286">
        <f>'1-GBP'!AP187+'2b - USD - conv.'!AP187+'3b - EUR - conv.'!AP187</f>
        <v>0</v>
      </c>
    </row>
    <row r="188" spans="1:42" outlineLevel="2">
      <c r="A188" s="211" t="str">
        <f>A154&amp;"."&amp;A186&amp;"."&amp;A155&amp;"."&amp;B188</f>
        <v>1.d.4.2</v>
      </c>
      <c r="B188">
        <v>2</v>
      </c>
      <c r="C188" t="str">
        <f>'1-GBP'!C188</f>
        <v/>
      </c>
      <c r="D188"/>
      <c r="E188"/>
      <c r="F188"/>
      <c r="G188"/>
      <c r="H188"/>
      <c r="I188"/>
      <c r="J188"/>
      <c r="K188"/>
      <c r="L188"/>
      <c r="M188" s="286">
        <f>'1-GBP'!M188+'2b - USD - conv.'!M188+'3b - EUR - conv.'!M188</f>
        <v>0</v>
      </c>
      <c r="N188" s="286">
        <f>'1-GBP'!N188+'2b - USD - conv.'!N188+'3b - EUR - conv.'!N188</f>
        <v>0</v>
      </c>
      <c r="O188" s="286">
        <f>'1-GBP'!O188+'2b - USD - conv.'!O188+'3b - EUR - conv.'!O188</f>
        <v>0</v>
      </c>
      <c r="P188" s="286">
        <f>'1-GBP'!P188+'2b - USD - conv.'!P188+'3b - EUR - conv.'!P188</f>
        <v>0</v>
      </c>
      <c r="Q188" s="286">
        <f>'1-GBP'!Q188+'2b - USD - conv.'!Q188+'3b - EUR - conv.'!Q188</f>
        <v>0</v>
      </c>
      <c r="R188" s="286">
        <f>'1-GBP'!R188+'2b - USD - conv.'!R188+'3b - EUR - conv.'!R188</f>
        <v>0</v>
      </c>
      <c r="S188" s="286">
        <f>'1-GBP'!S188+'2b - USD - conv.'!S188+'3b - EUR - conv.'!S188</f>
        <v>0</v>
      </c>
      <c r="T188" s="286">
        <f>'1-GBP'!T188+'2b - USD - conv.'!T188+'3b - EUR - conv.'!T188</f>
        <v>0</v>
      </c>
      <c r="U188" s="286">
        <f>'1-GBP'!U188+'2b - USD - conv.'!U188+'3b - EUR - conv.'!U188</f>
        <v>0</v>
      </c>
      <c r="V188" s="286">
        <f>'1-GBP'!V188+'2b - USD - conv.'!V188+'3b - EUR - conv.'!V188</f>
        <v>0</v>
      </c>
      <c r="W188" s="286">
        <f>'1-GBP'!W188+'2b - USD - conv.'!W188+'3b - EUR - conv.'!W188</f>
        <v>0</v>
      </c>
      <c r="X188" s="286">
        <f>'1-GBP'!X188+'2b - USD - conv.'!X188+'3b - EUR - conv.'!X188</f>
        <v>0</v>
      </c>
      <c r="Y188" s="286">
        <f>'1-GBP'!Y188+'2b - USD - conv.'!Y188+'3b - EUR - conv.'!Y188</f>
        <v>0</v>
      </c>
      <c r="Z188" s="286">
        <f>'1-GBP'!Z188+'2b - USD - conv.'!Z188+'3b - EUR - conv.'!Z188</f>
        <v>0</v>
      </c>
      <c r="AA188" s="286">
        <f>'1-GBP'!AA188+'2b - USD - conv.'!AA188+'3b - EUR - conv.'!AA188</f>
        <v>0</v>
      </c>
      <c r="AB188" s="286">
        <f>'1-GBP'!AB188+'2b - USD - conv.'!AB188+'3b - EUR - conv.'!AB188</f>
        <v>0</v>
      </c>
      <c r="AC188" s="286">
        <f>'1-GBP'!AC188+'2b - USD - conv.'!AC188+'3b - EUR - conv.'!AC188</f>
        <v>0</v>
      </c>
      <c r="AD188" s="286">
        <f>'1-GBP'!AD188+'2b - USD - conv.'!AD188+'3b - EUR - conv.'!AD188</f>
        <v>0</v>
      </c>
      <c r="AE188" s="286">
        <f>'1-GBP'!AE188+'2b - USD - conv.'!AE188+'3b - EUR - conv.'!AE188</f>
        <v>0</v>
      </c>
      <c r="AF188" s="286">
        <f>'1-GBP'!AF188+'2b - USD - conv.'!AF188+'3b - EUR - conv.'!AF188</f>
        <v>0</v>
      </c>
      <c r="AG188" s="286">
        <f>'1-GBP'!AG188+'2b - USD - conv.'!AG188+'3b - EUR - conv.'!AG188</f>
        <v>0</v>
      </c>
      <c r="AH188" s="286">
        <f>'1-GBP'!AH188+'2b - USD - conv.'!AH188+'3b - EUR - conv.'!AH188</f>
        <v>0</v>
      </c>
      <c r="AI188" s="286">
        <f>'1-GBP'!AI188+'2b - USD - conv.'!AI188+'3b - EUR - conv.'!AI188</f>
        <v>0</v>
      </c>
      <c r="AJ188" s="286">
        <f>'1-GBP'!AJ188+'2b - USD - conv.'!AJ188+'3b - EUR - conv.'!AJ188</f>
        <v>0</v>
      </c>
      <c r="AK188" s="286">
        <f>'1-GBP'!AK188+'2b - USD - conv.'!AK188+'3b - EUR - conv.'!AK188</f>
        <v>0</v>
      </c>
      <c r="AL188" s="286">
        <f>'1-GBP'!AL188+'2b - USD - conv.'!AL188+'3b - EUR - conv.'!AL188</f>
        <v>0</v>
      </c>
      <c r="AM188" s="286">
        <f>'1-GBP'!AM188+'2b - USD - conv.'!AM188+'3b - EUR - conv.'!AM188</f>
        <v>0</v>
      </c>
      <c r="AN188" s="286">
        <f>'1-GBP'!AN188+'2b - USD - conv.'!AN188+'3b - EUR - conv.'!AN188</f>
        <v>0</v>
      </c>
      <c r="AO188" s="286">
        <f>'1-GBP'!AO188+'2b - USD - conv.'!AO188+'3b - EUR - conv.'!AO188</f>
        <v>0</v>
      </c>
      <c r="AP188" s="286">
        <f>'1-GBP'!AP188+'2b - USD - conv.'!AP188+'3b - EUR - conv.'!AP188</f>
        <v>0</v>
      </c>
    </row>
    <row r="189" spans="1:42" outlineLevel="2">
      <c r="A189" s="211" t="str">
        <f>A154&amp;"."&amp;A186&amp;"."&amp;A155&amp;"."&amp;B189</f>
        <v>1.d.4.3</v>
      </c>
      <c r="B189">
        <v>3</v>
      </c>
      <c r="C189" t="str">
        <f>'1-GBP'!C189</f>
        <v/>
      </c>
      <c r="D189"/>
      <c r="E189"/>
      <c r="F189"/>
      <c r="G189"/>
      <c r="H189"/>
      <c r="I189"/>
      <c r="J189"/>
      <c r="K189"/>
      <c r="L189"/>
      <c r="M189" s="286">
        <f>'1-GBP'!M189+'2b - USD - conv.'!M189+'3b - EUR - conv.'!M189</f>
        <v>0</v>
      </c>
      <c r="N189" s="286">
        <f>'1-GBP'!N189+'2b - USD - conv.'!N189+'3b - EUR - conv.'!N189</f>
        <v>0</v>
      </c>
      <c r="O189" s="286">
        <f>'1-GBP'!O189+'2b - USD - conv.'!O189+'3b - EUR - conv.'!O189</f>
        <v>0</v>
      </c>
      <c r="P189" s="286">
        <f>'1-GBP'!P189+'2b - USD - conv.'!P189+'3b - EUR - conv.'!P189</f>
        <v>0</v>
      </c>
      <c r="Q189" s="286">
        <f>'1-GBP'!Q189+'2b - USD - conv.'!Q189+'3b - EUR - conv.'!Q189</f>
        <v>0</v>
      </c>
      <c r="R189" s="286">
        <f>'1-GBP'!R189+'2b - USD - conv.'!R189+'3b - EUR - conv.'!R189</f>
        <v>0</v>
      </c>
      <c r="S189" s="286">
        <f>'1-GBP'!S189+'2b - USD - conv.'!S189+'3b - EUR - conv.'!S189</f>
        <v>0</v>
      </c>
      <c r="T189" s="286">
        <f>'1-GBP'!T189+'2b - USD - conv.'!T189+'3b - EUR - conv.'!T189</f>
        <v>0</v>
      </c>
      <c r="U189" s="286">
        <f>'1-GBP'!U189+'2b - USD - conv.'!U189+'3b - EUR - conv.'!U189</f>
        <v>0</v>
      </c>
      <c r="V189" s="286">
        <f>'1-GBP'!V189+'2b - USD - conv.'!V189+'3b - EUR - conv.'!V189</f>
        <v>0</v>
      </c>
      <c r="W189" s="286">
        <f>'1-GBP'!W189+'2b - USD - conv.'!W189+'3b - EUR - conv.'!W189</f>
        <v>0</v>
      </c>
      <c r="X189" s="286">
        <f>'1-GBP'!X189+'2b - USD - conv.'!X189+'3b - EUR - conv.'!X189</f>
        <v>0</v>
      </c>
      <c r="Y189" s="286">
        <f>'1-GBP'!Y189+'2b - USD - conv.'!Y189+'3b - EUR - conv.'!Y189</f>
        <v>0</v>
      </c>
      <c r="Z189" s="286">
        <f>'1-GBP'!Z189+'2b - USD - conv.'!Z189+'3b - EUR - conv.'!Z189</f>
        <v>0</v>
      </c>
      <c r="AA189" s="286">
        <f>'1-GBP'!AA189+'2b - USD - conv.'!AA189+'3b - EUR - conv.'!AA189</f>
        <v>0</v>
      </c>
      <c r="AB189" s="286">
        <f>'1-GBP'!AB189+'2b - USD - conv.'!AB189+'3b - EUR - conv.'!AB189</f>
        <v>0</v>
      </c>
      <c r="AC189" s="286">
        <f>'1-GBP'!AC189+'2b - USD - conv.'!AC189+'3b - EUR - conv.'!AC189</f>
        <v>0</v>
      </c>
      <c r="AD189" s="286">
        <f>'1-GBP'!AD189+'2b - USD - conv.'!AD189+'3b - EUR - conv.'!AD189</f>
        <v>0</v>
      </c>
      <c r="AE189" s="286">
        <f>'1-GBP'!AE189+'2b - USD - conv.'!AE189+'3b - EUR - conv.'!AE189</f>
        <v>0</v>
      </c>
      <c r="AF189" s="286">
        <f>'1-GBP'!AF189+'2b - USD - conv.'!AF189+'3b - EUR - conv.'!AF189</f>
        <v>0</v>
      </c>
      <c r="AG189" s="286">
        <f>'1-GBP'!AG189+'2b - USD - conv.'!AG189+'3b - EUR - conv.'!AG189</f>
        <v>0</v>
      </c>
      <c r="AH189" s="286">
        <f>'1-GBP'!AH189+'2b - USD - conv.'!AH189+'3b - EUR - conv.'!AH189</f>
        <v>0</v>
      </c>
      <c r="AI189" s="286">
        <f>'1-GBP'!AI189+'2b - USD - conv.'!AI189+'3b - EUR - conv.'!AI189</f>
        <v>0</v>
      </c>
      <c r="AJ189" s="286">
        <f>'1-GBP'!AJ189+'2b - USD - conv.'!AJ189+'3b - EUR - conv.'!AJ189</f>
        <v>0</v>
      </c>
      <c r="AK189" s="286">
        <f>'1-GBP'!AK189+'2b - USD - conv.'!AK189+'3b - EUR - conv.'!AK189</f>
        <v>0</v>
      </c>
      <c r="AL189" s="286">
        <f>'1-GBP'!AL189+'2b - USD - conv.'!AL189+'3b - EUR - conv.'!AL189</f>
        <v>0</v>
      </c>
      <c r="AM189" s="286">
        <f>'1-GBP'!AM189+'2b - USD - conv.'!AM189+'3b - EUR - conv.'!AM189</f>
        <v>0</v>
      </c>
      <c r="AN189" s="286">
        <f>'1-GBP'!AN189+'2b - USD - conv.'!AN189+'3b - EUR - conv.'!AN189</f>
        <v>0</v>
      </c>
      <c r="AO189" s="286">
        <f>'1-GBP'!AO189+'2b - USD - conv.'!AO189+'3b - EUR - conv.'!AO189</f>
        <v>0</v>
      </c>
      <c r="AP189" s="286">
        <f>'1-GBP'!AP189+'2b - USD - conv.'!AP189+'3b - EUR - conv.'!AP189</f>
        <v>0</v>
      </c>
    </row>
    <row r="190" spans="1:42" outlineLevel="2">
      <c r="A190" s="211" t="str">
        <f>A154&amp;"."&amp;A186&amp;"."&amp;A155&amp;"."&amp;B190</f>
        <v>1.d.4.4</v>
      </c>
      <c r="B190">
        <v>4</v>
      </c>
      <c r="C190" t="str">
        <f>'1-GBP'!C190</f>
        <v/>
      </c>
      <c r="D190"/>
      <c r="E190"/>
      <c r="F190"/>
      <c r="G190"/>
      <c r="H190"/>
      <c r="I190"/>
      <c r="J190"/>
      <c r="K190"/>
      <c r="L190"/>
      <c r="M190" s="286">
        <f>'1-GBP'!M190+'2b - USD - conv.'!M190+'3b - EUR - conv.'!M190</f>
        <v>0</v>
      </c>
      <c r="N190" s="286">
        <f>'1-GBP'!N190+'2b - USD - conv.'!N190+'3b - EUR - conv.'!N190</f>
        <v>0</v>
      </c>
      <c r="O190" s="286">
        <f>'1-GBP'!O190+'2b - USD - conv.'!O190+'3b - EUR - conv.'!O190</f>
        <v>0</v>
      </c>
      <c r="P190" s="286">
        <f>'1-GBP'!P190+'2b - USD - conv.'!P190+'3b - EUR - conv.'!P190</f>
        <v>0</v>
      </c>
      <c r="Q190" s="286">
        <f>'1-GBP'!Q190+'2b - USD - conv.'!Q190+'3b - EUR - conv.'!Q190</f>
        <v>0</v>
      </c>
      <c r="R190" s="286">
        <f>'1-GBP'!R190+'2b - USD - conv.'!R190+'3b - EUR - conv.'!R190</f>
        <v>0</v>
      </c>
      <c r="S190" s="286">
        <f>'1-GBP'!S190+'2b - USD - conv.'!S190+'3b - EUR - conv.'!S190</f>
        <v>0</v>
      </c>
      <c r="T190" s="286">
        <f>'1-GBP'!T190+'2b - USD - conv.'!T190+'3b - EUR - conv.'!T190</f>
        <v>0</v>
      </c>
      <c r="U190" s="286">
        <f>'1-GBP'!U190+'2b - USD - conv.'!U190+'3b - EUR - conv.'!U190</f>
        <v>0</v>
      </c>
      <c r="V190" s="286">
        <f>'1-GBP'!V190+'2b - USD - conv.'!V190+'3b - EUR - conv.'!V190</f>
        <v>0</v>
      </c>
      <c r="W190" s="286">
        <f>'1-GBP'!W190+'2b - USD - conv.'!W190+'3b - EUR - conv.'!W190</f>
        <v>0</v>
      </c>
      <c r="X190" s="286">
        <f>'1-GBP'!X190+'2b - USD - conv.'!X190+'3b - EUR - conv.'!X190</f>
        <v>0</v>
      </c>
      <c r="Y190" s="286">
        <f>'1-GBP'!Y190+'2b - USD - conv.'!Y190+'3b - EUR - conv.'!Y190</f>
        <v>0</v>
      </c>
      <c r="Z190" s="286">
        <f>'1-GBP'!Z190+'2b - USD - conv.'!Z190+'3b - EUR - conv.'!Z190</f>
        <v>0</v>
      </c>
      <c r="AA190" s="286">
        <f>'1-GBP'!AA190+'2b - USD - conv.'!AA190+'3b - EUR - conv.'!AA190</f>
        <v>0</v>
      </c>
      <c r="AB190" s="286">
        <f>'1-GBP'!AB190+'2b - USD - conv.'!AB190+'3b - EUR - conv.'!AB190</f>
        <v>0</v>
      </c>
      <c r="AC190" s="286">
        <f>'1-GBP'!AC190+'2b - USD - conv.'!AC190+'3b - EUR - conv.'!AC190</f>
        <v>0</v>
      </c>
      <c r="AD190" s="286">
        <f>'1-GBP'!AD190+'2b - USD - conv.'!AD190+'3b - EUR - conv.'!AD190</f>
        <v>0</v>
      </c>
      <c r="AE190" s="286">
        <f>'1-GBP'!AE190+'2b - USD - conv.'!AE190+'3b - EUR - conv.'!AE190</f>
        <v>0</v>
      </c>
      <c r="AF190" s="286">
        <f>'1-GBP'!AF190+'2b - USD - conv.'!AF190+'3b - EUR - conv.'!AF190</f>
        <v>0</v>
      </c>
      <c r="AG190" s="286">
        <f>'1-GBP'!AG190+'2b - USD - conv.'!AG190+'3b - EUR - conv.'!AG190</f>
        <v>0</v>
      </c>
      <c r="AH190" s="286">
        <f>'1-GBP'!AH190+'2b - USD - conv.'!AH190+'3b - EUR - conv.'!AH190</f>
        <v>0</v>
      </c>
      <c r="AI190" s="286">
        <f>'1-GBP'!AI190+'2b - USD - conv.'!AI190+'3b - EUR - conv.'!AI190</f>
        <v>0</v>
      </c>
      <c r="AJ190" s="286">
        <f>'1-GBP'!AJ190+'2b - USD - conv.'!AJ190+'3b - EUR - conv.'!AJ190</f>
        <v>0</v>
      </c>
      <c r="AK190" s="286">
        <f>'1-GBP'!AK190+'2b - USD - conv.'!AK190+'3b - EUR - conv.'!AK190</f>
        <v>0</v>
      </c>
      <c r="AL190" s="286">
        <f>'1-GBP'!AL190+'2b - USD - conv.'!AL190+'3b - EUR - conv.'!AL190</f>
        <v>0</v>
      </c>
      <c r="AM190" s="286">
        <f>'1-GBP'!AM190+'2b - USD - conv.'!AM190+'3b - EUR - conv.'!AM190</f>
        <v>0</v>
      </c>
      <c r="AN190" s="286">
        <f>'1-GBP'!AN190+'2b - USD - conv.'!AN190+'3b - EUR - conv.'!AN190</f>
        <v>0</v>
      </c>
      <c r="AO190" s="286">
        <f>'1-GBP'!AO190+'2b - USD - conv.'!AO190+'3b - EUR - conv.'!AO190</f>
        <v>0</v>
      </c>
      <c r="AP190" s="286">
        <f>'1-GBP'!AP190+'2b - USD - conv.'!AP190+'3b - EUR - conv.'!AP190</f>
        <v>0</v>
      </c>
    </row>
    <row r="191" spans="1:42" outlineLevel="2">
      <c r="A191" s="211" t="str">
        <f>A154&amp;"."&amp;A186&amp;"."&amp;A155&amp;"."&amp;B191</f>
        <v>1.d.4.5</v>
      </c>
      <c r="B191">
        <v>5</v>
      </c>
      <c r="C191" t="str">
        <f>'1-GBP'!C191</f>
        <v/>
      </c>
      <c r="D191"/>
      <c r="E191"/>
      <c r="F191"/>
      <c r="G191"/>
      <c r="H191"/>
      <c r="I191"/>
      <c r="J191"/>
      <c r="K191"/>
      <c r="L191"/>
      <c r="M191" s="286">
        <f>'1-GBP'!M191+'2b - USD - conv.'!M191+'3b - EUR - conv.'!M191</f>
        <v>0</v>
      </c>
      <c r="N191" s="286">
        <f>'1-GBP'!N191+'2b - USD - conv.'!N191+'3b - EUR - conv.'!N191</f>
        <v>0</v>
      </c>
      <c r="O191" s="286">
        <f>'1-GBP'!O191+'2b - USD - conv.'!O191+'3b - EUR - conv.'!O191</f>
        <v>0</v>
      </c>
      <c r="P191" s="286">
        <f>'1-GBP'!P191+'2b - USD - conv.'!P191+'3b - EUR - conv.'!P191</f>
        <v>0</v>
      </c>
      <c r="Q191" s="286">
        <f>'1-GBP'!Q191+'2b - USD - conv.'!Q191+'3b - EUR - conv.'!Q191</f>
        <v>0</v>
      </c>
      <c r="R191" s="286">
        <f>'1-GBP'!R191+'2b - USD - conv.'!R191+'3b - EUR - conv.'!R191</f>
        <v>0</v>
      </c>
      <c r="S191" s="286">
        <f>'1-GBP'!S191+'2b - USD - conv.'!S191+'3b - EUR - conv.'!S191</f>
        <v>0</v>
      </c>
      <c r="T191" s="286">
        <f>'1-GBP'!T191+'2b - USD - conv.'!T191+'3b - EUR - conv.'!T191</f>
        <v>0</v>
      </c>
      <c r="U191" s="286">
        <f>'1-GBP'!U191+'2b - USD - conv.'!U191+'3b - EUR - conv.'!U191</f>
        <v>0</v>
      </c>
      <c r="V191" s="286">
        <f>'1-GBP'!V191+'2b - USD - conv.'!V191+'3b - EUR - conv.'!V191</f>
        <v>0</v>
      </c>
      <c r="W191" s="286">
        <f>'1-GBP'!W191+'2b - USD - conv.'!W191+'3b - EUR - conv.'!W191</f>
        <v>0</v>
      </c>
      <c r="X191" s="286">
        <f>'1-GBP'!X191+'2b - USD - conv.'!X191+'3b - EUR - conv.'!X191</f>
        <v>0</v>
      </c>
      <c r="Y191" s="286">
        <f>'1-GBP'!Y191+'2b - USD - conv.'!Y191+'3b - EUR - conv.'!Y191</f>
        <v>0</v>
      </c>
      <c r="Z191" s="286">
        <f>'1-GBP'!Z191+'2b - USD - conv.'!Z191+'3b - EUR - conv.'!Z191</f>
        <v>0</v>
      </c>
      <c r="AA191" s="286">
        <f>'1-GBP'!AA191+'2b - USD - conv.'!AA191+'3b - EUR - conv.'!AA191</f>
        <v>0</v>
      </c>
      <c r="AB191" s="286">
        <f>'1-GBP'!AB191+'2b - USD - conv.'!AB191+'3b - EUR - conv.'!AB191</f>
        <v>0</v>
      </c>
      <c r="AC191" s="286">
        <f>'1-GBP'!AC191+'2b - USD - conv.'!AC191+'3b - EUR - conv.'!AC191</f>
        <v>0</v>
      </c>
      <c r="AD191" s="286">
        <f>'1-GBP'!AD191+'2b - USD - conv.'!AD191+'3b - EUR - conv.'!AD191</f>
        <v>0</v>
      </c>
      <c r="AE191" s="286">
        <f>'1-GBP'!AE191+'2b - USD - conv.'!AE191+'3b - EUR - conv.'!AE191</f>
        <v>0</v>
      </c>
      <c r="AF191" s="286">
        <f>'1-GBP'!AF191+'2b - USD - conv.'!AF191+'3b - EUR - conv.'!AF191</f>
        <v>0</v>
      </c>
      <c r="AG191" s="286">
        <f>'1-GBP'!AG191+'2b - USD - conv.'!AG191+'3b - EUR - conv.'!AG191</f>
        <v>0</v>
      </c>
      <c r="AH191" s="286">
        <f>'1-GBP'!AH191+'2b - USD - conv.'!AH191+'3b - EUR - conv.'!AH191</f>
        <v>0</v>
      </c>
      <c r="AI191" s="286">
        <f>'1-GBP'!AI191+'2b - USD - conv.'!AI191+'3b - EUR - conv.'!AI191</f>
        <v>0</v>
      </c>
      <c r="AJ191" s="286">
        <f>'1-GBP'!AJ191+'2b - USD - conv.'!AJ191+'3b - EUR - conv.'!AJ191</f>
        <v>0</v>
      </c>
      <c r="AK191" s="286">
        <f>'1-GBP'!AK191+'2b - USD - conv.'!AK191+'3b - EUR - conv.'!AK191</f>
        <v>0</v>
      </c>
      <c r="AL191" s="286">
        <f>'1-GBP'!AL191+'2b - USD - conv.'!AL191+'3b - EUR - conv.'!AL191</f>
        <v>0</v>
      </c>
      <c r="AM191" s="286">
        <f>'1-GBP'!AM191+'2b - USD - conv.'!AM191+'3b - EUR - conv.'!AM191</f>
        <v>0</v>
      </c>
      <c r="AN191" s="286">
        <f>'1-GBP'!AN191+'2b - USD - conv.'!AN191+'3b - EUR - conv.'!AN191</f>
        <v>0</v>
      </c>
      <c r="AO191" s="286">
        <f>'1-GBP'!AO191+'2b - USD - conv.'!AO191+'3b - EUR - conv.'!AO191</f>
        <v>0</v>
      </c>
      <c r="AP191" s="286">
        <f>'1-GBP'!AP191+'2b - USD - conv.'!AP191+'3b - EUR - conv.'!AP191</f>
        <v>0</v>
      </c>
    </row>
    <row r="192" spans="1:42" outlineLevel="2">
      <c r="A192" s="211" t="str">
        <f>A154&amp;"."&amp;A186&amp;"."&amp;A155&amp;"."&amp;B192</f>
        <v>1.d.4.6</v>
      </c>
      <c r="B192">
        <v>6</v>
      </c>
      <c r="C192" t="str">
        <f>'1-GBP'!C192</f>
        <v/>
      </c>
      <c r="D192"/>
      <c r="E192"/>
      <c r="F192"/>
      <c r="G192"/>
      <c r="H192"/>
      <c r="I192"/>
      <c r="J192"/>
      <c r="K192"/>
      <c r="L192"/>
      <c r="M192" s="286">
        <f>'1-GBP'!M192+'2b - USD - conv.'!M192+'3b - EUR - conv.'!M192</f>
        <v>0</v>
      </c>
      <c r="N192" s="286">
        <f>'1-GBP'!N192+'2b - USD - conv.'!N192+'3b - EUR - conv.'!N192</f>
        <v>0</v>
      </c>
      <c r="O192" s="286">
        <f>'1-GBP'!O192+'2b - USD - conv.'!O192+'3b - EUR - conv.'!O192</f>
        <v>0</v>
      </c>
      <c r="P192" s="286">
        <f>'1-GBP'!P192+'2b - USD - conv.'!P192+'3b - EUR - conv.'!P192</f>
        <v>0</v>
      </c>
      <c r="Q192" s="286">
        <f>'1-GBP'!Q192+'2b - USD - conv.'!Q192+'3b - EUR - conv.'!Q192</f>
        <v>0</v>
      </c>
      <c r="R192" s="286">
        <f>'1-GBP'!R192+'2b - USD - conv.'!R192+'3b - EUR - conv.'!R192</f>
        <v>0</v>
      </c>
      <c r="S192" s="286">
        <f>'1-GBP'!S192+'2b - USD - conv.'!S192+'3b - EUR - conv.'!S192</f>
        <v>0</v>
      </c>
      <c r="T192" s="286">
        <f>'1-GBP'!T192+'2b - USD - conv.'!T192+'3b - EUR - conv.'!T192</f>
        <v>0</v>
      </c>
      <c r="U192" s="286">
        <f>'1-GBP'!U192+'2b - USD - conv.'!U192+'3b - EUR - conv.'!U192</f>
        <v>0</v>
      </c>
      <c r="V192" s="286">
        <f>'1-GBP'!V192+'2b - USD - conv.'!V192+'3b - EUR - conv.'!V192</f>
        <v>0</v>
      </c>
      <c r="W192" s="286">
        <f>'1-GBP'!W192+'2b - USD - conv.'!W192+'3b - EUR - conv.'!W192</f>
        <v>0</v>
      </c>
      <c r="X192" s="286">
        <f>'1-GBP'!X192+'2b - USD - conv.'!X192+'3b - EUR - conv.'!X192</f>
        <v>0</v>
      </c>
      <c r="Y192" s="286">
        <f>'1-GBP'!Y192+'2b - USD - conv.'!Y192+'3b - EUR - conv.'!Y192</f>
        <v>0</v>
      </c>
      <c r="Z192" s="286">
        <f>'1-GBP'!Z192+'2b - USD - conv.'!Z192+'3b - EUR - conv.'!Z192</f>
        <v>0</v>
      </c>
      <c r="AA192" s="286">
        <f>'1-GBP'!AA192+'2b - USD - conv.'!AA192+'3b - EUR - conv.'!AA192</f>
        <v>0</v>
      </c>
      <c r="AB192" s="286">
        <f>'1-GBP'!AB192+'2b - USD - conv.'!AB192+'3b - EUR - conv.'!AB192</f>
        <v>0</v>
      </c>
      <c r="AC192" s="286">
        <f>'1-GBP'!AC192+'2b - USD - conv.'!AC192+'3b - EUR - conv.'!AC192</f>
        <v>0</v>
      </c>
      <c r="AD192" s="286">
        <f>'1-GBP'!AD192+'2b - USD - conv.'!AD192+'3b - EUR - conv.'!AD192</f>
        <v>0</v>
      </c>
      <c r="AE192" s="286">
        <f>'1-GBP'!AE192+'2b - USD - conv.'!AE192+'3b - EUR - conv.'!AE192</f>
        <v>0</v>
      </c>
      <c r="AF192" s="286">
        <f>'1-GBP'!AF192+'2b - USD - conv.'!AF192+'3b - EUR - conv.'!AF192</f>
        <v>0</v>
      </c>
      <c r="AG192" s="286">
        <f>'1-GBP'!AG192+'2b - USD - conv.'!AG192+'3b - EUR - conv.'!AG192</f>
        <v>0</v>
      </c>
      <c r="AH192" s="286">
        <f>'1-GBP'!AH192+'2b - USD - conv.'!AH192+'3b - EUR - conv.'!AH192</f>
        <v>0</v>
      </c>
      <c r="AI192" s="286">
        <f>'1-GBP'!AI192+'2b - USD - conv.'!AI192+'3b - EUR - conv.'!AI192</f>
        <v>0</v>
      </c>
      <c r="AJ192" s="286">
        <f>'1-GBP'!AJ192+'2b - USD - conv.'!AJ192+'3b - EUR - conv.'!AJ192</f>
        <v>0</v>
      </c>
      <c r="AK192" s="286">
        <f>'1-GBP'!AK192+'2b - USD - conv.'!AK192+'3b - EUR - conv.'!AK192</f>
        <v>0</v>
      </c>
      <c r="AL192" s="286">
        <f>'1-GBP'!AL192+'2b - USD - conv.'!AL192+'3b - EUR - conv.'!AL192</f>
        <v>0</v>
      </c>
      <c r="AM192" s="286">
        <f>'1-GBP'!AM192+'2b - USD - conv.'!AM192+'3b - EUR - conv.'!AM192</f>
        <v>0</v>
      </c>
      <c r="AN192" s="286">
        <f>'1-GBP'!AN192+'2b - USD - conv.'!AN192+'3b - EUR - conv.'!AN192</f>
        <v>0</v>
      </c>
      <c r="AO192" s="286">
        <f>'1-GBP'!AO192+'2b - USD - conv.'!AO192+'3b - EUR - conv.'!AO192</f>
        <v>0</v>
      </c>
      <c r="AP192" s="286">
        <f>'1-GBP'!AP192+'2b - USD - conv.'!AP192+'3b - EUR - conv.'!AP192</f>
        <v>0</v>
      </c>
    </row>
    <row r="193" spans="1:42" outlineLevel="2">
      <c r="A193" s="211" t="str">
        <f>A154&amp;"."&amp;A186&amp;"."&amp;A155&amp;"."&amp;B193</f>
        <v>1.d.4.7</v>
      </c>
      <c r="B193">
        <v>7</v>
      </c>
      <c r="C193" t="str">
        <f>'1-GBP'!C193</f>
        <v/>
      </c>
      <c r="D193"/>
      <c r="E193"/>
      <c r="F193"/>
      <c r="G193"/>
      <c r="H193"/>
      <c r="I193"/>
      <c r="J193"/>
      <c r="K193"/>
      <c r="L193"/>
      <c r="M193" s="286">
        <f>'1-GBP'!M193+'2b - USD - conv.'!M193+'3b - EUR - conv.'!M193</f>
        <v>0</v>
      </c>
      <c r="N193" s="286">
        <f>'1-GBP'!N193+'2b - USD - conv.'!N193+'3b - EUR - conv.'!N193</f>
        <v>0</v>
      </c>
      <c r="O193" s="286">
        <f>'1-GBP'!O193+'2b - USD - conv.'!O193+'3b - EUR - conv.'!O193</f>
        <v>0</v>
      </c>
      <c r="P193" s="286">
        <f>'1-GBP'!P193+'2b - USD - conv.'!P193+'3b - EUR - conv.'!P193</f>
        <v>0</v>
      </c>
      <c r="Q193" s="286">
        <f>'1-GBP'!Q193+'2b - USD - conv.'!Q193+'3b - EUR - conv.'!Q193</f>
        <v>0</v>
      </c>
      <c r="R193" s="286">
        <f>'1-GBP'!R193+'2b - USD - conv.'!R193+'3b - EUR - conv.'!R193</f>
        <v>0</v>
      </c>
      <c r="S193" s="286">
        <f>'1-GBP'!S193+'2b - USD - conv.'!S193+'3b - EUR - conv.'!S193</f>
        <v>0</v>
      </c>
      <c r="T193" s="286">
        <f>'1-GBP'!T193+'2b - USD - conv.'!T193+'3b - EUR - conv.'!T193</f>
        <v>0</v>
      </c>
      <c r="U193" s="286">
        <f>'1-GBP'!U193+'2b - USD - conv.'!U193+'3b - EUR - conv.'!U193</f>
        <v>0</v>
      </c>
      <c r="V193" s="286">
        <f>'1-GBP'!V193+'2b - USD - conv.'!V193+'3b - EUR - conv.'!V193</f>
        <v>0</v>
      </c>
      <c r="W193" s="286">
        <f>'1-GBP'!W193+'2b - USD - conv.'!W193+'3b - EUR - conv.'!W193</f>
        <v>0</v>
      </c>
      <c r="X193" s="286">
        <f>'1-GBP'!X193+'2b - USD - conv.'!X193+'3b - EUR - conv.'!X193</f>
        <v>0</v>
      </c>
      <c r="Y193" s="286">
        <f>'1-GBP'!Y193+'2b - USD - conv.'!Y193+'3b - EUR - conv.'!Y193</f>
        <v>0</v>
      </c>
      <c r="Z193" s="286">
        <f>'1-GBP'!Z193+'2b - USD - conv.'!Z193+'3b - EUR - conv.'!Z193</f>
        <v>0</v>
      </c>
      <c r="AA193" s="286">
        <f>'1-GBP'!AA193+'2b - USD - conv.'!AA193+'3b - EUR - conv.'!AA193</f>
        <v>0</v>
      </c>
      <c r="AB193" s="286">
        <f>'1-GBP'!AB193+'2b - USD - conv.'!AB193+'3b - EUR - conv.'!AB193</f>
        <v>0</v>
      </c>
      <c r="AC193" s="286">
        <f>'1-GBP'!AC193+'2b - USD - conv.'!AC193+'3b - EUR - conv.'!AC193</f>
        <v>0</v>
      </c>
      <c r="AD193" s="286">
        <f>'1-GBP'!AD193+'2b - USD - conv.'!AD193+'3b - EUR - conv.'!AD193</f>
        <v>0</v>
      </c>
      <c r="AE193" s="286">
        <f>'1-GBP'!AE193+'2b - USD - conv.'!AE193+'3b - EUR - conv.'!AE193</f>
        <v>0</v>
      </c>
      <c r="AF193" s="286">
        <f>'1-GBP'!AF193+'2b - USD - conv.'!AF193+'3b - EUR - conv.'!AF193</f>
        <v>0</v>
      </c>
      <c r="AG193" s="286">
        <f>'1-GBP'!AG193+'2b - USD - conv.'!AG193+'3b - EUR - conv.'!AG193</f>
        <v>0</v>
      </c>
      <c r="AH193" s="286">
        <f>'1-GBP'!AH193+'2b - USD - conv.'!AH193+'3b - EUR - conv.'!AH193</f>
        <v>0</v>
      </c>
      <c r="AI193" s="286">
        <f>'1-GBP'!AI193+'2b - USD - conv.'!AI193+'3b - EUR - conv.'!AI193</f>
        <v>0</v>
      </c>
      <c r="AJ193" s="286">
        <f>'1-GBP'!AJ193+'2b - USD - conv.'!AJ193+'3b - EUR - conv.'!AJ193</f>
        <v>0</v>
      </c>
      <c r="AK193" s="286">
        <f>'1-GBP'!AK193+'2b - USD - conv.'!AK193+'3b - EUR - conv.'!AK193</f>
        <v>0</v>
      </c>
      <c r="AL193" s="286">
        <f>'1-GBP'!AL193+'2b - USD - conv.'!AL193+'3b - EUR - conv.'!AL193</f>
        <v>0</v>
      </c>
      <c r="AM193" s="286">
        <f>'1-GBP'!AM193+'2b - USD - conv.'!AM193+'3b - EUR - conv.'!AM193</f>
        <v>0</v>
      </c>
      <c r="AN193" s="286">
        <f>'1-GBP'!AN193+'2b - USD - conv.'!AN193+'3b - EUR - conv.'!AN193</f>
        <v>0</v>
      </c>
      <c r="AO193" s="286">
        <f>'1-GBP'!AO193+'2b - USD - conv.'!AO193+'3b - EUR - conv.'!AO193</f>
        <v>0</v>
      </c>
      <c r="AP193" s="286">
        <f>'1-GBP'!AP193+'2b - USD - conv.'!AP193+'3b - EUR - conv.'!AP193</f>
        <v>0</v>
      </c>
    </row>
    <row r="194" spans="1:42" outlineLevel="2">
      <c r="A194" s="211" t="str">
        <f>A154&amp;"."&amp;A186&amp;"."&amp;A155&amp;"."&amp;B194</f>
        <v>1.d.4.8</v>
      </c>
      <c r="B194">
        <v>8</v>
      </c>
      <c r="C194" t="str">
        <f>'1-GBP'!C194</f>
        <v/>
      </c>
      <c r="D194"/>
      <c r="E194"/>
      <c r="F194"/>
      <c r="G194"/>
      <c r="H194"/>
      <c r="I194"/>
      <c r="J194"/>
      <c r="K194"/>
      <c r="L194"/>
      <c r="M194" s="286">
        <f>'1-GBP'!M194+'2b - USD - conv.'!M194+'3b - EUR - conv.'!M194</f>
        <v>0</v>
      </c>
      <c r="N194" s="286">
        <f>'1-GBP'!N194+'2b - USD - conv.'!N194+'3b - EUR - conv.'!N194</f>
        <v>0</v>
      </c>
      <c r="O194" s="286">
        <f>'1-GBP'!O194+'2b - USD - conv.'!O194+'3b - EUR - conv.'!O194</f>
        <v>0</v>
      </c>
      <c r="P194" s="286">
        <f>'1-GBP'!P194+'2b - USD - conv.'!P194+'3b - EUR - conv.'!P194</f>
        <v>0</v>
      </c>
      <c r="Q194" s="286">
        <f>'1-GBP'!Q194+'2b - USD - conv.'!Q194+'3b - EUR - conv.'!Q194</f>
        <v>0</v>
      </c>
      <c r="R194" s="286">
        <f>'1-GBP'!R194+'2b - USD - conv.'!R194+'3b - EUR - conv.'!R194</f>
        <v>0</v>
      </c>
      <c r="S194" s="286">
        <f>'1-GBP'!S194+'2b - USD - conv.'!S194+'3b - EUR - conv.'!S194</f>
        <v>0</v>
      </c>
      <c r="T194" s="286">
        <f>'1-GBP'!T194+'2b - USD - conv.'!T194+'3b - EUR - conv.'!T194</f>
        <v>0</v>
      </c>
      <c r="U194" s="286">
        <f>'1-GBP'!U194+'2b - USD - conv.'!U194+'3b - EUR - conv.'!U194</f>
        <v>0</v>
      </c>
      <c r="V194" s="286">
        <f>'1-GBP'!V194+'2b - USD - conv.'!V194+'3b - EUR - conv.'!V194</f>
        <v>0</v>
      </c>
      <c r="W194" s="286">
        <f>'1-GBP'!W194+'2b - USD - conv.'!W194+'3b - EUR - conv.'!W194</f>
        <v>0</v>
      </c>
      <c r="X194" s="286">
        <f>'1-GBP'!X194+'2b - USD - conv.'!X194+'3b - EUR - conv.'!X194</f>
        <v>0</v>
      </c>
      <c r="Y194" s="286">
        <f>'1-GBP'!Y194+'2b - USD - conv.'!Y194+'3b - EUR - conv.'!Y194</f>
        <v>0</v>
      </c>
      <c r="Z194" s="286">
        <f>'1-GBP'!Z194+'2b - USD - conv.'!Z194+'3b - EUR - conv.'!Z194</f>
        <v>0</v>
      </c>
      <c r="AA194" s="286">
        <f>'1-GBP'!AA194+'2b - USD - conv.'!AA194+'3b - EUR - conv.'!AA194</f>
        <v>0</v>
      </c>
      <c r="AB194" s="286">
        <f>'1-GBP'!AB194+'2b - USD - conv.'!AB194+'3b - EUR - conv.'!AB194</f>
        <v>0</v>
      </c>
      <c r="AC194" s="286">
        <f>'1-GBP'!AC194+'2b - USD - conv.'!AC194+'3b - EUR - conv.'!AC194</f>
        <v>0</v>
      </c>
      <c r="AD194" s="286">
        <f>'1-GBP'!AD194+'2b - USD - conv.'!AD194+'3b - EUR - conv.'!AD194</f>
        <v>0</v>
      </c>
      <c r="AE194" s="286">
        <f>'1-GBP'!AE194+'2b - USD - conv.'!AE194+'3b - EUR - conv.'!AE194</f>
        <v>0</v>
      </c>
      <c r="AF194" s="286">
        <f>'1-GBP'!AF194+'2b - USD - conv.'!AF194+'3b - EUR - conv.'!AF194</f>
        <v>0</v>
      </c>
      <c r="AG194" s="286">
        <f>'1-GBP'!AG194+'2b - USD - conv.'!AG194+'3b - EUR - conv.'!AG194</f>
        <v>0</v>
      </c>
      <c r="AH194" s="286">
        <f>'1-GBP'!AH194+'2b - USD - conv.'!AH194+'3b - EUR - conv.'!AH194</f>
        <v>0</v>
      </c>
      <c r="AI194" s="286">
        <f>'1-GBP'!AI194+'2b - USD - conv.'!AI194+'3b - EUR - conv.'!AI194</f>
        <v>0</v>
      </c>
      <c r="AJ194" s="286">
        <f>'1-GBP'!AJ194+'2b - USD - conv.'!AJ194+'3b - EUR - conv.'!AJ194</f>
        <v>0</v>
      </c>
      <c r="AK194" s="286">
        <f>'1-GBP'!AK194+'2b - USD - conv.'!AK194+'3b - EUR - conv.'!AK194</f>
        <v>0</v>
      </c>
      <c r="AL194" s="286">
        <f>'1-GBP'!AL194+'2b - USD - conv.'!AL194+'3b - EUR - conv.'!AL194</f>
        <v>0</v>
      </c>
      <c r="AM194" s="286">
        <f>'1-GBP'!AM194+'2b - USD - conv.'!AM194+'3b - EUR - conv.'!AM194</f>
        <v>0</v>
      </c>
      <c r="AN194" s="286">
        <f>'1-GBP'!AN194+'2b - USD - conv.'!AN194+'3b - EUR - conv.'!AN194</f>
        <v>0</v>
      </c>
      <c r="AO194" s="286">
        <f>'1-GBP'!AO194+'2b - USD - conv.'!AO194+'3b - EUR - conv.'!AO194</f>
        <v>0</v>
      </c>
      <c r="AP194" s="286">
        <f>'1-GBP'!AP194+'2b - USD - conv.'!AP194+'3b - EUR - conv.'!AP194</f>
        <v>0</v>
      </c>
    </row>
    <row r="195" spans="1:42" outlineLevel="2">
      <c r="A195" s="211" t="str">
        <f>A154&amp;"."&amp;A186&amp;"."&amp;A155&amp;"."&amp;B195</f>
        <v>1.d.4.9</v>
      </c>
      <c r="B195">
        <v>9</v>
      </c>
      <c r="C195" t="str">
        <f>'1-GBP'!C195</f>
        <v/>
      </c>
      <c r="D195"/>
      <c r="E195"/>
      <c r="F195"/>
      <c r="G195"/>
      <c r="H195"/>
      <c r="I195"/>
      <c r="J195"/>
      <c r="K195"/>
      <c r="L195"/>
      <c r="M195" s="286">
        <f>'1-GBP'!M195+'2b - USD - conv.'!M195+'3b - EUR - conv.'!M195</f>
        <v>0</v>
      </c>
      <c r="N195" s="286">
        <f>'1-GBP'!N195+'2b - USD - conv.'!N195+'3b - EUR - conv.'!N195</f>
        <v>0</v>
      </c>
      <c r="O195" s="286">
        <f>'1-GBP'!O195+'2b - USD - conv.'!O195+'3b - EUR - conv.'!O195</f>
        <v>0</v>
      </c>
      <c r="P195" s="286">
        <f>'1-GBP'!P195+'2b - USD - conv.'!P195+'3b - EUR - conv.'!P195</f>
        <v>0</v>
      </c>
      <c r="Q195" s="286">
        <f>'1-GBP'!Q195+'2b - USD - conv.'!Q195+'3b - EUR - conv.'!Q195</f>
        <v>0</v>
      </c>
      <c r="R195" s="286">
        <f>'1-GBP'!R195+'2b - USD - conv.'!R195+'3b - EUR - conv.'!R195</f>
        <v>0</v>
      </c>
      <c r="S195" s="286">
        <f>'1-GBP'!S195+'2b - USD - conv.'!S195+'3b - EUR - conv.'!S195</f>
        <v>0</v>
      </c>
      <c r="T195" s="286">
        <f>'1-GBP'!T195+'2b - USD - conv.'!T195+'3b - EUR - conv.'!T195</f>
        <v>0</v>
      </c>
      <c r="U195" s="286">
        <f>'1-GBP'!U195+'2b - USD - conv.'!U195+'3b - EUR - conv.'!U195</f>
        <v>0</v>
      </c>
      <c r="V195" s="286">
        <f>'1-GBP'!V195+'2b - USD - conv.'!V195+'3b - EUR - conv.'!V195</f>
        <v>0</v>
      </c>
      <c r="W195" s="286">
        <f>'1-GBP'!W195+'2b - USD - conv.'!W195+'3b - EUR - conv.'!W195</f>
        <v>0</v>
      </c>
      <c r="X195" s="286">
        <f>'1-GBP'!X195+'2b - USD - conv.'!X195+'3b - EUR - conv.'!X195</f>
        <v>0</v>
      </c>
      <c r="Y195" s="286">
        <f>'1-GBP'!Y195+'2b - USD - conv.'!Y195+'3b - EUR - conv.'!Y195</f>
        <v>0</v>
      </c>
      <c r="Z195" s="286">
        <f>'1-GBP'!Z195+'2b - USD - conv.'!Z195+'3b - EUR - conv.'!Z195</f>
        <v>0</v>
      </c>
      <c r="AA195" s="286">
        <f>'1-GBP'!AA195+'2b - USD - conv.'!AA195+'3b - EUR - conv.'!AA195</f>
        <v>0</v>
      </c>
      <c r="AB195" s="286">
        <f>'1-GBP'!AB195+'2b - USD - conv.'!AB195+'3b - EUR - conv.'!AB195</f>
        <v>0</v>
      </c>
      <c r="AC195" s="286">
        <f>'1-GBP'!AC195+'2b - USD - conv.'!AC195+'3b - EUR - conv.'!AC195</f>
        <v>0</v>
      </c>
      <c r="AD195" s="286">
        <f>'1-GBP'!AD195+'2b - USD - conv.'!AD195+'3b - EUR - conv.'!AD195</f>
        <v>0</v>
      </c>
      <c r="AE195" s="286">
        <f>'1-GBP'!AE195+'2b - USD - conv.'!AE195+'3b - EUR - conv.'!AE195</f>
        <v>0</v>
      </c>
      <c r="AF195" s="286">
        <f>'1-GBP'!AF195+'2b - USD - conv.'!AF195+'3b - EUR - conv.'!AF195</f>
        <v>0</v>
      </c>
      <c r="AG195" s="286">
        <f>'1-GBP'!AG195+'2b - USD - conv.'!AG195+'3b - EUR - conv.'!AG195</f>
        <v>0</v>
      </c>
      <c r="AH195" s="286">
        <f>'1-GBP'!AH195+'2b - USD - conv.'!AH195+'3b - EUR - conv.'!AH195</f>
        <v>0</v>
      </c>
      <c r="AI195" s="286">
        <f>'1-GBP'!AI195+'2b - USD - conv.'!AI195+'3b - EUR - conv.'!AI195</f>
        <v>0</v>
      </c>
      <c r="AJ195" s="286">
        <f>'1-GBP'!AJ195+'2b - USD - conv.'!AJ195+'3b - EUR - conv.'!AJ195</f>
        <v>0</v>
      </c>
      <c r="AK195" s="286">
        <f>'1-GBP'!AK195+'2b - USD - conv.'!AK195+'3b - EUR - conv.'!AK195</f>
        <v>0</v>
      </c>
      <c r="AL195" s="286">
        <f>'1-GBP'!AL195+'2b - USD - conv.'!AL195+'3b - EUR - conv.'!AL195</f>
        <v>0</v>
      </c>
      <c r="AM195" s="286">
        <f>'1-GBP'!AM195+'2b - USD - conv.'!AM195+'3b - EUR - conv.'!AM195</f>
        <v>0</v>
      </c>
      <c r="AN195" s="286">
        <f>'1-GBP'!AN195+'2b - USD - conv.'!AN195+'3b - EUR - conv.'!AN195</f>
        <v>0</v>
      </c>
      <c r="AO195" s="286">
        <f>'1-GBP'!AO195+'2b - USD - conv.'!AO195+'3b - EUR - conv.'!AO195</f>
        <v>0</v>
      </c>
      <c r="AP195" s="286">
        <f>'1-GBP'!AP195+'2b - USD - conv.'!AP195+'3b - EUR - conv.'!AP195</f>
        <v>0</v>
      </c>
    </row>
    <row r="196" spans="1:42" outlineLevel="2">
      <c r="A196" s="211" t="str">
        <f>A154&amp;"."&amp;A186&amp;"."&amp;A155&amp;"."&amp;B196</f>
        <v>1.d.4.10</v>
      </c>
      <c r="B196">
        <v>10</v>
      </c>
      <c r="C196" t="str">
        <f>'1-GBP'!C196</f>
        <v/>
      </c>
      <c r="D196"/>
      <c r="E196"/>
      <c r="F196"/>
      <c r="G196"/>
      <c r="H196"/>
      <c r="I196"/>
      <c r="J196"/>
      <c r="K196"/>
      <c r="L196"/>
      <c r="M196" s="286">
        <f>'1-GBP'!M196+'2b - USD - conv.'!M196+'3b - EUR - conv.'!M196</f>
        <v>0</v>
      </c>
      <c r="N196" s="286">
        <f>'1-GBP'!N196+'2b - USD - conv.'!N196+'3b - EUR - conv.'!N196</f>
        <v>0</v>
      </c>
      <c r="O196" s="286">
        <f>'1-GBP'!O196+'2b - USD - conv.'!O196+'3b - EUR - conv.'!O196</f>
        <v>0</v>
      </c>
      <c r="P196" s="286">
        <f>'1-GBP'!P196+'2b - USD - conv.'!P196+'3b - EUR - conv.'!P196</f>
        <v>0</v>
      </c>
      <c r="Q196" s="286">
        <f>'1-GBP'!Q196+'2b - USD - conv.'!Q196+'3b - EUR - conv.'!Q196</f>
        <v>0</v>
      </c>
      <c r="R196" s="286">
        <f>'1-GBP'!R196+'2b - USD - conv.'!R196+'3b - EUR - conv.'!R196</f>
        <v>0</v>
      </c>
      <c r="S196" s="286">
        <f>'1-GBP'!S196+'2b - USD - conv.'!S196+'3b - EUR - conv.'!S196</f>
        <v>0</v>
      </c>
      <c r="T196" s="286">
        <f>'1-GBP'!T196+'2b - USD - conv.'!T196+'3b - EUR - conv.'!T196</f>
        <v>0</v>
      </c>
      <c r="U196" s="286">
        <f>'1-GBP'!U196+'2b - USD - conv.'!U196+'3b - EUR - conv.'!U196</f>
        <v>0</v>
      </c>
      <c r="V196" s="286">
        <f>'1-GBP'!V196+'2b - USD - conv.'!V196+'3b - EUR - conv.'!V196</f>
        <v>0</v>
      </c>
      <c r="W196" s="286">
        <f>'1-GBP'!W196+'2b - USD - conv.'!W196+'3b - EUR - conv.'!W196</f>
        <v>0</v>
      </c>
      <c r="X196" s="286">
        <f>'1-GBP'!X196+'2b - USD - conv.'!X196+'3b - EUR - conv.'!X196</f>
        <v>0</v>
      </c>
      <c r="Y196" s="286">
        <f>'1-GBP'!Y196+'2b - USD - conv.'!Y196+'3b - EUR - conv.'!Y196</f>
        <v>0</v>
      </c>
      <c r="Z196" s="286">
        <f>'1-GBP'!Z196+'2b - USD - conv.'!Z196+'3b - EUR - conv.'!Z196</f>
        <v>0</v>
      </c>
      <c r="AA196" s="286">
        <f>'1-GBP'!AA196+'2b - USD - conv.'!AA196+'3b - EUR - conv.'!AA196</f>
        <v>0</v>
      </c>
      <c r="AB196" s="286">
        <f>'1-GBP'!AB196+'2b - USD - conv.'!AB196+'3b - EUR - conv.'!AB196</f>
        <v>0</v>
      </c>
      <c r="AC196" s="286">
        <f>'1-GBP'!AC196+'2b - USD - conv.'!AC196+'3b - EUR - conv.'!AC196</f>
        <v>0</v>
      </c>
      <c r="AD196" s="286">
        <f>'1-GBP'!AD196+'2b - USD - conv.'!AD196+'3b - EUR - conv.'!AD196</f>
        <v>0</v>
      </c>
      <c r="AE196" s="286">
        <f>'1-GBP'!AE196+'2b - USD - conv.'!AE196+'3b - EUR - conv.'!AE196</f>
        <v>0</v>
      </c>
      <c r="AF196" s="286">
        <f>'1-GBP'!AF196+'2b - USD - conv.'!AF196+'3b - EUR - conv.'!AF196</f>
        <v>0</v>
      </c>
      <c r="AG196" s="286">
        <f>'1-GBP'!AG196+'2b - USD - conv.'!AG196+'3b - EUR - conv.'!AG196</f>
        <v>0</v>
      </c>
      <c r="AH196" s="286">
        <f>'1-GBP'!AH196+'2b - USD - conv.'!AH196+'3b - EUR - conv.'!AH196</f>
        <v>0</v>
      </c>
      <c r="AI196" s="286">
        <f>'1-GBP'!AI196+'2b - USD - conv.'!AI196+'3b - EUR - conv.'!AI196</f>
        <v>0</v>
      </c>
      <c r="AJ196" s="286">
        <f>'1-GBP'!AJ196+'2b - USD - conv.'!AJ196+'3b - EUR - conv.'!AJ196</f>
        <v>0</v>
      </c>
      <c r="AK196" s="286">
        <f>'1-GBP'!AK196+'2b - USD - conv.'!AK196+'3b - EUR - conv.'!AK196</f>
        <v>0</v>
      </c>
      <c r="AL196" s="286">
        <f>'1-GBP'!AL196+'2b - USD - conv.'!AL196+'3b - EUR - conv.'!AL196</f>
        <v>0</v>
      </c>
      <c r="AM196" s="286">
        <f>'1-GBP'!AM196+'2b - USD - conv.'!AM196+'3b - EUR - conv.'!AM196</f>
        <v>0</v>
      </c>
      <c r="AN196" s="286">
        <f>'1-GBP'!AN196+'2b - USD - conv.'!AN196+'3b - EUR - conv.'!AN196</f>
        <v>0</v>
      </c>
      <c r="AO196" s="286">
        <f>'1-GBP'!AO196+'2b - USD - conv.'!AO196+'3b - EUR - conv.'!AO196</f>
        <v>0</v>
      </c>
      <c r="AP196" s="286">
        <f>'1-GBP'!AP196+'2b - USD - conv.'!AP196+'3b - EUR - conv.'!AP196</f>
        <v>0</v>
      </c>
    </row>
    <row r="197" spans="1:42" outlineLevel="2">
      <c r="A197" s="211" t="str">
        <f>A154&amp;"."&amp;A186&amp;"."&amp;A155&amp;"."&amp;B197</f>
        <v>1.d.4.11</v>
      </c>
      <c r="B197">
        <v>11</v>
      </c>
      <c r="C197" t="str">
        <f>'1-GBP'!C197</f>
        <v/>
      </c>
      <c r="D197"/>
      <c r="E197"/>
      <c r="F197"/>
      <c r="G197"/>
      <c r="H197"/>
      <c r="I197"/>
      <c r="J197"/>
      <c r="K197"/>
      <c r="L197"/>
      <c r="M197" s="286">
        <f>'1-GBP'!M197+'2b - USD - conv.'!M197+'3b - EUR - conv.'!M197</f>
        <v>0</v>
      </c>
      <c r="N197" s="286">
        <f>'1-GBP'!N197+'2b - USD - conv.'!N197+'3b - EUR - conv.'!N197</f>
        <v>0</v>
      </c>
      <c r="O197" s="286">
        <f>'1-GBP'!O197+'2b - USD - conv.'!O197+'3b - EUR - conv.'!O197</f>
        <v>0</v>
      </c>
      <c r="P197" s="286">
        <f>'1-GBP'!P197+'2b - USD - conv.'!P197+'3b - EUR - conv.'!P197</f>
        <v>0</v>
      </c>
      <c r="Q197" s="286">
        <f>'1-GBP'!Q197+'2b - USD - conv.'!Q197+'3b - EUR - conv.'!Q197</f>
        <v>0</v>
      </c>
      <c r="R197" s="286">
        <f>'1-GBP'!R197+'2b - USD - conv.'!R197+'3b - EUR - conv.'!R197</f>
        <v>0</v>
      </c>
      <c r="S197" s="286">
        <f>'1-GBP'!S197+'2b - USD - conv.'!S197+'3b - EUR - conv.'!S197</f>
        <v>0</v>
      </c>
      <c r="T197" s="286">
        <f>'1-GBP'!T197+'2b - USD - conv.'!T197+'3b - EUR - conv.'!T197</f>
        <v>0</v>
      </c>
      <c r="U197" s="286">
        <f>'1-GBP'!U197+'2b - USD - conv.'!U197+'3b - EUR - conv.'!U197</f>
        <v>0</v>
      </c>
      <c r="V197" s="286">
        <f>'1-GBP'!V197+'2b - USD - conv.'!V197+'3b - EUR - conv.'!V197</f>
        <v>0</v>
      </c>
      <c r="W197" s="286">
        <f>'1-GBP'!W197+'2b - USD - conv.'!W197+'3b - EUR - conv.'!W197</f>
        <v>0</v>
      </c>
      <c r="X197" s="286">
        <f>'1-GBP'!X197+'2b - USD - conv.'!X197+'3b - EUR - conv.'!X197</f>
        <v>0</v>
      </c>
      <c r="Y197" s="286">
        <f>'1-GBP'!Y197+'2b - USD - conv.'!Y197+'3b - EUR - conv.'!Y197</f>
        <v>0</v>
      </c>
      <c r="Z197" s="286">
        <f>'1-GBP'!Z197+'2b - USD - conv.'!Z197+'3b - EUR - conv.'!Z197</f>
        <v>0</v>
      </c>
      <c r="AA197" s="286">
        <f>'1-GBP'!AA197+'2b - USD - conv.'!AA197+'3b - EUR - conv.'!AA197</f>
        <v>0</v>
      </c>
      <c r="AB197" s="286">
        <f>'1-GBP'!AB197+'2b - USD - conv.'!AB197+'3b - EUR - conv.'!AB197</f>
        <v>0</v>
      </c>
      <c r="AC197" s="286">
        <f>'1-GBP'!AC197+'2b - USD - conv.'!AC197+'3b - EUR - conv.'!AC197</f>
        <v>0</v>
      </c>
      <c r="AD197" s="286">
        <f>'1-GBP'!AD197+'2b - USD - conv.'!AD197+'3b - EUR - conv.'!AD197</f>
        <v>0</v>
      </c>
      <c r="AE197" s="286">
        <f>'1-GBP'!AE197+'2b - USD - conv.'!AE197+'3b - EUR - conv.'!AE197</f>
        <v>0</v>
      </c>
      <c r="AF197" s="286">
        <f>'1-GBP'!AF197+'2b - USD - conv.'!AF197+'3b - EUR - conv.'!AF197</f>
        <v>0</v>
      </c>
      <c r="AG197" s="286">
        <f>'1-GBP'!AG197+'2b - USD - conv.'!AG197+'3b - EUR - conv.'!AG197</f>
        <v>0</v>
      </c>
      <c r="AH197" s="286">
        <f>'1-GBP'!AH197+'2b - USD - conv.'!AH197+'3b - EUR - conv.'!AH197</f>
        <v>0</v>
      </c>
      <c r="AI197" s="286">
        <f>'1-GBP'!AI197+'2b - USD - conv.'!AI197+'3b - EUR - conv.'!AI197</f>
        <v>0</v>
      </c>
      <c r="AJ197" s="286">
        <f>'1-GBP'!AJ197+'2b - USD - conv.'!AJ197+'3b - EUR - conv.'!AJ197</f>
        <v>0</v>
      </c>
      <c r="AK197" s="286">
        <f>'1-GBP'!AK197+'2b - USD - conv.'!AK197+'3b - EUR - conv.'!AK197</f>
        <v>0</v>
      </c>
      <c r="AL197" s="286">
        <f>'1-GBP'!AL197+'2b - USD - conv.'!AL197+'3b - EUR - conv.'!AL197</f>
        <v>0</v>
      </c>
      <c r="AM197" s="286">
        <f>'1-GBP'!AM197+'2b - USD - conv.'!AM197+'3b - EUR - conv.'!AM197</f>
        <v>0</v>
      </c>
      <c r="AN197" s="286">
        <f>'1-GBP'!AN197+'2b - USD - conv.'!AN197+'3b - EUR - conv.'!AN197</f>
        <v>0</v>
      </c>
      <c r="AO197" s="286">
        <f>'1-GBP'!AO197+'2b - USD - conv.'!AO197+'3b - EUR - conv.'!AO197</f>
        <v>0</v>
      </c>
      <c r="AP197" s="286">
        <f>'1-GBP'!AP197+'2b - USD - conv.'!AP197+'3b - EUR - conv.'!AP197</f>
        <v>0</v>
      </c>
    </row>
    <row r="198" spans="1:42" outlineLevel="2">
      <c r="A198" s="211" t="str">
        <f>A154&amp;"."&amp;A186&amp;"."&amp;A155&amp;"."&amp;B198</f>
        <v>1.d.4.12</v>
      </c>
      <c r="B198">
        <v>12</v>
      </c>
      <c r="C198" t="str">
        <f>'1-GBP'!C198</f>
        <v/>
      </c>
      <c r="D198"/>
      <c r="E198"/>
      <c r="F198"/>
      <c r="G198"/>
      <c r="H198"/>
      <c r="I198"/>
      <c r="J198"/>
      <c r="K198"/>
      <c r="L198"/>
      <c r="M198" s="286">
        <f>'1-GBP'!M198+'2b - USD - conv.'!M198+'3b - EUR - conv.'!M198</f>
        <v>0</v>
      </c>
      <c r="N198" s="286">
        <f>'1-GBP'!N198+'2b - USD - conv.'!N198+'3b - EUR - conv.'!N198</f>
        <v>0</v>
      </c>
      <c r="O198" s="286">
        <f>'1-GBP'!O198+'2b - USD - conv.'!O198+'3b - EUR - conv.'!O198</f>
        <v>0</v>
      </c>
      <c r="P198" s="286">
        <f>'1-GBP'!P198+'2b - USD - conv.'!P198+'3b - EUR - conv.'!P198</f>
        <v>0</v>
      </c>
      <c r="Q198" s="286">
        <f>'1-GBP'!Q198+'2b - USD - conv.'!Q198+'3b - EUR - conv.'!Q198</f>
        <v>0</v>
      </c>
      <c r="R198" s="286">
        <f>'1-GBP'!R198+'2b - USD - conv.'!R198+'3b - EUR - conv.'!R198</f>
        <v>0</v>
      </c>
      <c r="S198" s="286">
        <f>'1-GBP'!S198+'2b - USD - conv.'!S198+'3b - EUR - conv.'!S198</f>
        <v>0</v>
      </c>
      <c r="T198" s="286">
        <f>'1-GBP'!T198+'2b - USD - conv.'!T198+'3b - EUR - conv.'!T198</f>
        <v>0</v>
      </c>
      <c r="U198" s="286">
        <f>'1-GBP'!U198+'2b - USD - conv.'!U198+'3b - EUR - conv.'!U198</f>
        <v>0</v>
      </c>
      <c r="V198" s="286">
        <f>'1-GBP'!V198+'2b - USD - conv.'!V198+'3b - EUR - conv.'!V198</f>
        <v>0</v>
      </c>
      <c r="W198" s="286">
        <f>'1-GBP'!W198+'2b - USD - conv.'!W198+'3b - EUR - conv.'!W198</f>
        <v>0</v>
      </c>
      <c r="X198" s="286">
        <f>'1-GBP'!X198+'2b - USD - conv.'!X198+'3b - EUR - conv.'!X198</f>
        <v>0</v>
      </c>
      <c r="Y198" s="286">
        <f>'1-GBP'!Y198+'2b - USD - conv.'!Y198+'3b - EUR - conv.'!Y198</f>
        <v>0</v>
      </c>
      <c r="Z198" s="286">
        <f>'1-GBP'!Z198+'2b - USD - conv.'!Z198+'3b - EUR - conv.'!Z198</f>
        <v>0</v>
      </c>
      <c r="AA198" s="286">
        <f>'1-GBP'!AA198+'2b - USD - conv.'!AA198+'3b - EUR - conv.'!AA198</f>
        <v>0</v>
      </c>
      <c r="AB198" s="286">
        <f>'1-GBP'!AB198+'2b - USD - conv.'!AB198+'3b - EUR - conv.'!AB198</f>
        <v>0</v>
      </c>
      <c r="AC198" s="286">
        <f>'1-GBP'!AC198+'2b - USD - conv.'!AC198+'3b - EUR - conv.'!AC198</f>
        <v>0</v>
      </c>
      <c r="AD198" s="286">
        <f>'1-GBP'!AD198+'2b - USD - conv.'!AD198+'3b - EUR - conv.'!AD198</f>
        <v>0</v>
      </c>
      <c r="AE198" s="286">
        <f>'1-GBP'!AE198+'2b - USD - conv.'!AE198+'3b - EUR - conv.'!AE198</f>
        <v>0</v>
      </c>
      <c r="AF198" s="286">
        <f>'1-GBP'!AF198+'2b - USD - conv.'!AF198+'3b - EUR - conv.'!AF198</f>
        <v>0</v>
      </c>
      <c r="AG198" s="286">
        <f>'1-GBP'!AG198+'2b - USD - conv.'!AG198+'3b - EUR - conv.'!AG198</f>
        <v>0</v>
      </c>
      <c r="AH198" s="286">
        <f>'1-GBP'!AH198+'2b - USD - conv.'!AH198+'3b - EUR - conv.'!AH198</f>
        <v>0</v>
      </c>
      <c r="AI198" s="286">
        <f>'1-GBP'!AI198+'2b - USD - conv.'!AI198+'3b - EUR - conv.'!AI198</f>
        <v>0</v>
      </c>
      <c r="AJ198" s="286">
        <f>'1-GBP'!AJ198+'2b - USD - conv.'!AJ198+'3b - EUR - conv.'!AJ198</f>
        <v>0</v>
      </c>
      <c r="AK198" s="286">
        <f>'1-GBP'!AK198+'2b - USD - conv.'!AK198+'3b - EUR - conv.'!AK198</f>
        <v>0</v>
      </c>
      <c r="AL198" s="286">
        <f>'1-GBP'!AL198+'2b - USD - conv.'!AL198+'3b - EUR - conv.'!AL198</f>
        <v>0</v>
      </c>
      <c r="AM198" s="286">
        <f>'1-GBP'!AM198+'2b - USD - conv.'!AM198+'3b - EUR - conv.'!AM198</f>
        <v>0</v>
      </c>
      <c r="AN198" s="286">
        <f>'1-GBP'!AN198+'2b - USD - conv.'!AN198+'3b - EUR - conv.'!AN198</f>
        <v>0</v>
      </c>
      <c r="AO198" s="286">
        <f>'1-GBP'!AO198+'2b - USD - conv.'!AO198+'3b - EUR - conv.'!AO198</f>
        <v>0</v>
      </c>
      <c r="AP198" s="286">
        <f>'1-GBP'!AP198+'2b - USD - conv.'!AP198+'3b - EUR - conv.'!AP198</f>
        <v>0</v>
      </c>
    </row>
    <row r="199" spans="1:42" outlineLevel="1">
      <c r="A199" s="212"/>
      <c r="B199" s="201">
        <f>B198-COUNTIFS(C187:C198,"")</f>
        <v>0</v>
      </c>
      <c r="C199" s="201" t="s">
        <v>285</v>
      </c>
      <c r="D199" s="201"/>
      <c r="E199" s="201"/>
      <c r="F199" s="201"/>
      <c r="G199" s="201"/>
      <c r="H199" s="201"/>
      <c r="I199" s="201"/>
      <c r="J199" s="201"/>
      <c r="K199" s="201"/>
      <c r="L199" s="201"/>
      <c r="M199" s="280">
        <f>SUM(M187:M198)</f>
        <v>0</v>
      </c>
      <c r="N199" s="280">
        <f>SUM(N187:N198)</f>
        <v>0</v>
      </c>
      <c r="O199" s="280">
        <f t="shared" ref="O199:AP199" si="17">SUM(O187:O198)</f>
        <v>0</v>
      </c>
      <c r="P199" s="280">
        <f t="shared" si="17"/>
        <v>0</v>
      </c>
      <c r="Q199" s="280">
        <f t="shared" si="17"/>
        <v>0</v>
      </c>
      <c r="R199" s="280">
        <f t="shared" si="17"/>
        <v>0</v>
      </c>
      <c r="S199" s="280">
        <f t="shared" si="17"/>
        <v>0</v>
      </c>
      <c r="T199" s="280">
        <f t="shared" si="17"/>
        <v>0</v>
      </c>
      <c r="U199" s="280">
        <f t="shared" si="17"/>
        <v>0</v>
      </c>
      <c r="V199" s="280">
        <f t="shared" si="17"/>
        <v>0</v>
      </c>
      <c r="W199" s="280">
        <f t="shared" si="17"/>
        <v>0</v>
      </c>
      <c r="X199" s="280">
        <f t="shared" si="17"/>
        <v>0</v>
      </c>
      <c r="Y199" s="280">
        <f t="shared" si="17"/>
        <v>0</v>
      </c>
      <c r="Z199" s="280">
        <f t="shared" si="17"/>
        <v>0</v>
      </c>
      <c r="AA199" s="280">
        <f t="shared" si="17"/>
        <v>0</v>
      </c>
      <c r="AB199" s="280">
        <f t="shared" si="17"/>
        <v>0</v>
      </c>
      <c r="AC199" s="280">
        <f t="shared" si="17"/>
        <v>0</v>
      </c>
      <c r="AD199" s="280">
        <f t="shared" si="17"/>
        <v>0</v>
      </c>
      <c r="AE199" s="280">
        <f t="shared" si="17"/>
        <v>0</v>
      </c>
      <c r="AF199" s="280">
        <f t="shared" si="17"/>
        <v>0</v>
      </c>
      <c r="AG199" s="280">
        <f t="shared" si="17"/>
        <v>0</v>
      </c>
      <c r="AH199" s="280">
        <f t="shared" si="17"/>
        <v>0</v>
      </c>
      <c r="AI199" s="280">
        <f t="shared" si="17"/>
        <v>0</v>
      </c>
      <c r="AJ199" s="280">
        <f t="shared" si="17"/>
        <v>0</v>
      </c>
      <c r="AK199" s="280">
        <f t="shared" si="17"/>
        <v>0</v>
      </c>
      <c r="AL199" s="280">
        <f t="shared" si="17"/>
        <v>0</v>
      </c>
      <c r="AM199" s="280">
        <f t="shared" si="17"/>
        <v>0</v>
      </c>
      <c r="AN199" s="280">
        <f t="shared" si="17"/>
        <v>0</v>
      </c>
      <c r="AO199" s="280">
        <f t="shared" si="17"/>
        <v>0</v>
      </c>
      <c r="AP199" s="280">
        <f t="shared" si="17"/>
        <v>0</v>
      </c>
    </row>
    <row r="200" spans="1:42" ht="16.149999999999999" outlineLevel="1" thickBot="1">
      <c r="A200" s="213"/>
      <c r="B200" s="202"/>
      <c r="C200" s="202"/>
      <c r="D200" s="202"/>
      <c r="E200" s="202"/>
      <c r="F200" s="202"/>
      <c r="G200" s="202"/>
      <c r="H200" s="202"/>
      <c r="I200" s="202"/>
      <c r="J200" s="202"/>
      <c r="K200" s="202"/>
      <c r="L200" s="202"/>
      <c r="M200" s="313"/>
      <c r="N200" s="313"/>
      <c r="O200" s="313"/>
      <c r="P200" s="313"/>
      <c r="Q200" s="313"/>
      <c r="R200" s="313"/>
      <c r="S200" s="313"/>
      <c r="T200" s="313"/>
      <c r="U200" s="313"/>
      <c r="V200" s="313"/>
      <c r="W200" s="313"/>
      <c r="X200" s="313"/>
      <c r="Y200" s="313"/>
      <c r="Z200" s="313"/>
      <c r="AA200" s="313"/>
      <c r="AB200" s="313"/>
      <c r="AC200" s="313"/>
      <c r="AD200" s="313"/>
      <c r="AE200" s="313"/>
      <c r="AF200" s="313"/>
      <c r="AG200" s="313"/>
      <c r="AH200" s="313"/>
      <c r="AI200" s="313"/>
      <c r="AJ200" s="313"/>
      <c r="AK200" s="313"/>
      <c r="AL200" s="313"/>
      <c r="AM200" s="313"/>
      <c r="AN200" s="313"/>
      <c r="AO200" s="313"/>
      <c r="AP200" s="313"/>
    </row>
    <row r="201" spans="1:42" ht="16.149999999999999" outlineLevel="1" thickBot="1">
      <c r="A201" s="214" t="s">
        <v>288</v>
      </c>
      <c r="B201" s="203">
        <f>B199+B184+B169</f>
        <v>5</v>
      </c>
      <c r="C201" s="203" t="s">
        <v>289</v>
      </c>
      <c r="D201" s="203"/>
      <c r="E201" s="203"/>
      <c r="F201" s="203"/>
      <c r="G201" s="203" t="str">
        <f>+"Total "&amp;$B154&amp;" "&amp;$B155</f>
        <v>Total Phase 1 Operator Other</v>
      </c>
      <c r="H201" s="203"/>
      <c r="I201" s="203"/>
      <c r="J201" s="203"/>
      <c r="K201" s="203"/>
      <c r="L201" s="203"/>
      <c r="M201" s="284">
        <f t="shared" ref="M201:AP201" si="18">SUM(M169,M184,M199)</f>
        <v>0</v>
      </c>
      <c r="N201" s="284">
        <f t="shared" si="18"/>
        <v>0</v>
      </c>
      <c r="O201" s="284">
        <f t="shared" si="18"/>
        <v>0</v>
      </c>
      <c r="P201" s="284">
        <f t="shared" si="18"/>
        <v>0</v>
      </c>
      <c r="Q201" s="284">
        <f t="shared" si="18"/>
        <v>0</v>
      </c>
      <c r="R201" s="284">
        <f t="shared" si="18"/>
        <v>0</v>
      </c>
      <c r="S201" s="284">
        <f t="shared" si="18"/>
        <v>0</v>
      </c>
      <c r="T201" s="284">
        <f t="shared" si="18"/>
        <v>0</v>
      </c>
      <c r="U201" s="284">
        <f t="shared" si="18"/>
        <v>0</v>
      </c>
      <c r="V201" s="284">
        <f t="shared" si="18"/>
        <v>0</v>
      </c>
      <c r="W201" s="284">
        <f t="shared" si="18"/>
        <v>0</v>
      </c>
      <c r="X201" s="284">
        <f t="shared" si="18"/>
        <v>0</v>
      </c>
      <c r="Y201" s="284">
        <f t="shared" si="18"/>
        <v>0</v>
      </c>
      <c r="Z201" s="284">
        <f t="shared" si="18"/>
        <v>0</v>
      </c>
      <c r="AA201" s="284">
        <f t="shared" si="18"/>
        <v>0</v>
      </c>
      <c r="AB201" s="284">
        <f t="shared" si="18"/>
        <v>0</v>
      </c>
      <c r="AC201" s="284">
        <f t="shared" si="18"/>
        <v>0</v>
      </c>
      <c r="AD201" s="284">
        <f t="shared" si="18"/>
        <v>0</v>
      </c>
      <c r="AE201" s="284">
        <f t="shared" si="18"/>
        <v>0</v>
      </c>
      <c r="AF201" s="284">
        <f t="shared" si="18"/>
        <v>0</v>
      </c>
      <c r="AG201" s="284">
        <f t="shared" si="18"/>
        <v>0</v>
      </c>
      <c r="AH201" s="284">
        <f t="shared" si="18"/>
        <v>0</v>
      </c>
      <c r="AI201" s="284">
        <f t="shared" si="18"/>
        <v>0</v>
      </c>
      <c r="AJ201" s="284">
        <f t="shared" si="18"/>
        <v>0</v>
      </c>
      <c r="AK201" s="284">
        <f t="shared" si="18"/>
        <v>0</v>
      </c>
      <c r="AL201" s="284">
        <f t="shared" si="18"/>
        <v>0</v>
      </c>
      <c r="AM201" s="284">
        <f t="shared" si="18"/>
        <v>0</v>
      </c>
      <c r="AN201" s="284">
        <f t="shared" si="18"/>
        <v>0</v>
      </c>
      <c r="AO201" s="284">
        <f t="shared" si="18"/>
        <v>0</v>
      </c>
      <c r="AP201" s="284">
        <f t="shared" si="18"/>
        <v>0</v>
      </c>
    </row>
    <row r="202" spans="1:42" collapsed="1">
      <c r="A202" s="211"/>
      <c r="B202"/>
      <c r="C202"/>
      <c r="D202"/>
      <c r="E202"/>
      <c r="F202"/>
      <c r="G202"/>
      <c r="H202"/>
      <c r="I202"/>
      <c r="J202"/>
      <c r="K202"/>
      <c r="L202"/>
      <c r="M202" s="314"/>
      <c r="N202" s="314"/>
      <c r="O202" s="314"/>
      <c r="P202" s="314"/>
      <c r="Q202" s="314"/>
      <c r="R202" s="314"/>
      <c r="S202" s="314"/>
      <c r="T202" s="314"/>
      <c r="U202" s="314"/>
      <c r="V202" s="314"/>
      <c r="W202" s="314"/>
      <c r="X202" s="314"/>
      <c r="Y202" s="314"/>
      <c r="Z202" s="314"/>
      <c r="AA202" s="314"/>
      <c r="AB202" s="314"/>
      <c r="AC202" s="314"/>
      <c r="AD202" s="314"/>
      <c r="AE202" s="314"/>
      <c r="AF202" s="314"/>
      <c r="AG202" s="314"/>
      <c r="AH202" s="314"/>
      <c r="AI202" s="314"/>
      <c r="AJ202" s="314"/>
      <c r="AK202" s="314"/>
      <c r="AL202" s="314"/>
      <c r="AM202" s="314"/>
      <c r="AN202" s="314"/>
      <c r="AO202" s="314"/>
      <c r="AP202" s="314"/>
    </row>
    <row r="203" spans="1:42">
      <c r="A203" s="209" t="str">
        <f>_xlfn.TEXTBEFORE(J203,".")</f>
        <v>1</v>
      </c>
      <c r="B203" s="196" t="str">
        <f>_xlfn.XLOOKUP($A203,Select!$B$4:$B$65,Select!$C$4:$C$65)</f>
        <v>Phase 1</v>
      </c>
      <c r="C203" s="197"/>
      <c r="D203" s="197">
        <f>B218+B233+B248</f>
        <v>6</v>
      </c>
      <c r="E203" s="197" t="s">
        <v>281</v>
      </c>
      <c r="F203" s="197"/>
      <c r="G203" s="197"/>
      <c r="H203" s="197"/>
      <c r="I203" s="197" t="s">
        <v>282</v>
      </c>
      <c r="J203" s="197" t="str">
        <f>Select!$M$8</f>
        <v>1.5</v>
      </c>
      <c r="K203" s="197"/>
      <c r="L203" s="197"/>
      <c r="M203" s="318"/>
      <c r="N203" s="319"/>
      <c r="O203" s="319"/>
      <c r="P203" s="319"/>
      <c r="Q203" s="319"/>
      <c r="R203" s="319"/>
      <c r="S203" s="319"/>
      <c r="T203" s="319"/>
      <c r="U203" s="319"/>
      <c r="V203" s="319"/>
      <c r="W203" s="319"/>
      <c r="X203" s="319"/>
      <c r="Y203" s="319"/>
      <c r="Z203" s="319"/>
      <c r="AA203" s="319"/>
      <c r="AB203" s="319"/>
      <c r="AC203" s="319"/>
      <c r="AD203" s="319"/>
      <c r="AE203" s="319"/>
      <c r="AF203" s="319"/>
      <c r="AG203" s="319"/>
      <c r="AH203" s="319"/>
      <c r="AI203" s="319"/>
      <c r="AJ203" s="319"/>
      <c r="AK203" s="319"/>
      <c r="AL203" s="319"/>
      <c r="AM203" s="319"/>
      <c r="AN203" s="319"/>
      <c r="AO203" s="319"/>
      <c r="AP203" s="319"/>
    </row>
    <row r="204" spans="1:42" outlineLevel="1">
      <c r="A204" s="210" t="str">
        <f>_xlfn.TEXTAFTER(J203,".")</f>
        <v>5</v>
      </c>
      <c r="B204" s="199" t="str">
        <f>_xlfn.XLOOKUP($J203,Select!$K$4:$K$65,Select!$F$4:$F$65)</f>
        <v>IJV Costs</v>
      </c>
      <c r="C204" s="199"/>
      <c r="D204" s="199"/>
      <c r="E204" s="199"/>
      <c r="F204" s="199"/>
      <c r="G204" s="199"/>
      <c r="H204" s="199"/>
      <c r="I204" s="199"/>
      <c r="J204" s="199"/>
      <c r="K204" s="199"/>
      <c r="L204" s="199"/>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c r="AH204" s="320"/>
      <c r="AI204" s="320"/>
      <c r="AJ204" s="320"/>
      <c r="AK204" s="320"/>
      <c r="AL204" s="320"/>
      <c r="AM204" s="320"/>
      <c r="AN204" s="320"/>
      <c r="AO204" s="320"/>
      <c r="AP204" s="320"/>
    </row>
    <row r="205" spans="1:42" outlineLevel="1">
      <c r="A205" s="220" t="s">
        <v>150</v>
      </c>
      <c r="B205" s="220" t="s">
        <v>283</v>
      </c>
      <c r="C205" s="220" t="s">
        <v>284</v>
      </c>
      <c r="D205" s="220"/>
      <c r="E205" s="220"/>
      <c r="F205" s="220"/>
      <c r="G205" s="220"/>
      <c r="H205" s="220"/>
      <c r="I205" s="220"/>
      <c r="J205" s="220"/>
      <c r="K205" s="220"/>
      <c r="L205" s="220"/>
      <c r="M205" s="315"/>
      <c r="N205" s="315"/>
      <c r="O205" s="315"/>
      <c r="P205" s="315"/>
      <c r="Q205" s="315"/>
      <c r="R205" s="315"/>
      <c r="S205" s="315"/>
      <c r="T205" s="315"/>
      <c r="U205" s="315"/>
      <c r="V205" s="315"/>
      <c r="W205" s="315"/>
      <c r="X205" s="315"/>
      <c r="Y205" s="315"/>
      <c r="Z205" s="315"/>
      <c r="AA205" s="315"/>
      <c r="AB205" s="315"/>
      <c r="AC205" s="315"/>
      <c r="AD205" s="315"/>
      <c r="AE205" s="315"/>
      <c r="AF205" s="315"/>
      <c r="AG205" s="315"/>
      <c r="AH205" s="315"/>
      <c r="AI205" s="315"/>
      <c r="AJ205" s="315"/>
      <c r="AK205" s="315"/>
      <c r="AL205" s="315"/>
      <c r="AM205" s="315"/>
      <c r="AN205" s="315"/>
      <c r="AO205" s="315"/>
      <c r="AP205" s="315"/>
    </row>
    <row r="206" spans="1:42" outlineLevel="2">
      <c r="A206" s="211" t="str">
        <f>A203&amp;"."&amp;A205&amp;"."&amp;A204&amp;"."&amp;B206</f>
        <v>1.c.5.1</v>
      </c>
      <c r="B206">
        <v>1</v>
      </c>
      <c r="C206" t="str">
        <f>'1-GBP'!C206</f>
        <v>Hornsea 4 Commercial Agreement</v>
      </c>
      <c r="D206"/>
      <c r="E206"/>
      <c r="F206"/>
      <c r="G206"/>
      <c r="H206"/>
      <c r="I206"/>
      <c r="J206"/>
      <c r="K206"/>
      <c r="L206"/>
      <c r="M206" s="286">
        <f>'1-GBP'!M206+'2b - USD - conv.'!M206+'3b - EUR - conv.'!M206</f>
        <v>0</v>
      </c>
      <c r="N206" s="286">
        <f>'1-GBP'!N206+'2b - USD - conv.'!N206+'3b - EUR - conv.'!N206</f>
        <v>0</v>
      </c>
      <c r="O206" s="286">
        <f>'1-GBP'!O206+'2b - USD - conv.'!O206+'3b - EUR - conv.'!O206</f>
        <v>0</v>
      </c>
      <c r="P206" s="286">
        <f>'1-GBP'!P206+'2b - USD - conv.'!P206+'3b - EUR - conv.'!P206</f>
        <v>0</v>
      </c>
      <c r="Q206" s="286">
        <f>'1-GBP'!Q206+'2b - USD - conv.'!Q206+'3b - EUR - conv.'!Q206</f>
        <v>0</v>
      </c>
      <c r="R206" s="286">
        <f>'1-GBP'!R206+'2b - USD - conv.'!R206+'3b - EUR - conv.'!R206</f>
        <v>0</v>
      </c>
      <c r="S206" s="286">
        <f>'1-GBP'!S206+'2b - USD - conv.'!S206+'3b - EUR - conv.'!S206</f>
        <v>0</v>
      </c>
      <c r="T206" s="286">
        <f>'1-GBP'!T206+'2b - USD - conv.'!T206+'3b - EUR - conv.'!T206</f>
        <v>0</v>
      </c>
      <c r="U206" s="286">
        <f>'1-GBP'!U206+'2b - USD - conv.'!U206+'3b - EUR - conv.'!U206</f>
        <v>0</v>
      </c>
      <c r="V206" s="286">
        <f>'1-GBP'!V206+'2b - USD - conv.'!V206+'3b - EUR - conv.'!V206</f>
        <v>0</v>
      </c>
      <c r="W206" s="286">
        <f>'1-GBP'!W206+'2b - USD - conv.'!W206+'3b - EUR - conv.'!W206</f>
        <v>0</v>
      </c>
      <c r="X206" s="286">
        <f>'1-GBP'!X206+'2b - USD - conv.'!X206+'3b - EUR - conv.'!X206</f>
        <v>0</v>
      </c>
      <c r="Y206" s="286">
        <f>'1-GBP'!Y206+'2b - USD - conv.'!Y206+'3b - EUR - conv.'!Y206</f>
        <v>0</v>
      </c>
      <c r="Z206" s="286">
        <f>'1-GBP'!Z206+'2b - USD - conv.'!Z206+'3b - EUR - conv.'!Z206</f>
        <v>0</v>
      </c>
      <c r="AA206" s="286">
        <f>'1-GBP'!AA206+'2b - USD - conv.'!AA206+'3b - EUR - conv.'!AA206</f>
        <v>0</v>
      </c>
      <c r="AB206" s="286">
        <f>'1-GBP'!AB206+'2b - USD - conv.'!AB206+'3b - EUR - conv.'!AB206</f>
        <v>0</v>
      </c>
      <c r="AC206" s="286">
        <f>'1-GBP'!AC206+'2b - USD - conv.'!AC206+'3b - EUR - conv.'!AC206</f>
        <v>0</v>
      </c>
      <c r="AD206" s="286">
        <f>'1-GBP'!AD206+'2b - USD - conv.'!AD206+'3b - EUR - conv.'!AD206</f>
        <v>0</v>
      </c>
      <c r="AE206" s="286">
        <f>'1-GBP'!AE206+'2b - USD - conv.'!AE206+'3b - EUR - conv.'!AE206</f>
        <v>0</v>
      </c>
      <c r="AF206" s="286">
        <f>'1-GBP'!AF206+'2b - USD - conv.'!AF206+'3b - EUR - conv.'!AF206</f>
        <v>0</v>
      </c>
      <c r="AG206" s="286">
        <f>'1-GBP'!AG206+'2b - USD - conv.'!AG206+'3b - EUR - conv.'!AG206</f>
        <v>0</v>
      </c>
      <c r="AH206" s="286">
        <f>'1-GBP'!AH206+'2b - USD - conv.'!AH206+'3b - EUR - conv.'!AH206</f>
        <v>0</v>
      </c>
      <c r="AI206" s="286">
        <f>'1-GBP'!AI206+'2b - USD - conv.'!AI206+'3b - EUR - conv.'!AI206</f>
        <v>0</v>
      </c>
      <c r="AJ206" s="286">
        <f>'1-GBP'!AJ206+'2b - USD - conv.'!AJ206+'3b - EUR - conv.'!AJ206</f>
        <v>0</v>
      </c>
      <c r="AK206" s="286">
        <f>'1-GBP'!AK206+'2b - USD - conv.'!AK206+'3b - EUR - conv.'!AK206</f>
        <v>0</v>
      </c>
      <c r="AL206" s="286">
        <f>'1-GBP'!AL206+'2b - USD - conv.'!AL206+'3b - EUR - conv.'!AL206</f>
        <v>0</v>
      </c>
      <c r="AM206" s="286">
        <f>'1-GBP'!AM206+'2b - USD - conv.'!AM206+'3b - EUR - conv.'!AM206</f>
        <v>0</v>
      </c>
      <c r="AN206" s="286">
        <f>'1-GBP'!AN206+'2b - USD - conv.'!AN206+'3b - EUR - conv.'!AN206</f>
        <v>0</v>
      </c>
      <c r="AO206" s="286">
        <f>'1-GBP'!AO206+'2b - USD - conv.'!AO206+'3b - EUR - conv.'!AO206</f>
        <v>0</v>
      </c>
      <c r="AP206" s="286">
        <f>'1-GBP'!AP206+'2b - USD - conv.'!AP206+'3b - EUR - conv.'!AP206</f>
        <v>0</v>
      </c>
    </row>
    <row r="207" spans="1:42" outlineLevel="2">
      <c r="A207" s="211" t="str">
        <f>A203&amp;"."&amp;A205&amp;"."&amp;A204&amp;"."&amp;B207</f>
        <v>1.c.5.2</v>
      </c>
      <c r="B207">
        <v>2</v>
      </c>
      <c r="C207" t="str">
        <f>'1-GBP'!C207</f>
        <v>Insurances</v>
      </c>
      <c r="D207"/>
      <c r="E207"/>
      <c r="F207"/>
      <c r="G207"/>
      <c r="H207"/>
      <c r="I207"/>
      <c r="J207"/>
      <c r="K207"/>
      <c r="L207"/>
      <c r="M207" s="286">
        <f>'1-GBP'!M207+'2b - USD - conv.'!M207+'3b - EUR - conv.'!M207</f>
        <v>0</v>
      </c>
      <c r="N207" s="286">
        <f>'1-GBP'!N207+'2b - USD - conv.'!N207+'3b - EUR - conv.'!N207</f>
        <v>0</v>
      </c>
      <c r="O207" s="286">
        <f>'1-GBP'!O207+'2b - USD - conv.'!O207+'3b - EUR - conv.'!O207</f>
        <v>0</v>
      </c>
      <c r="P207" s="286">
        <f>'1-GBP'!P207+'2b - USD - conv.'!P207+'3b - EUR - conv.'!P207</f>
        <v>0</v>
      </c>
      <c r="Q207" s="286">
        <f>'1-GBP'!Q207+'2b - USD - conv.'!Q207+'3b - EUR - conv.'!Q207</f>
        <v>0</v>
      </c>
      <c r="R207" s="286">
        <f>'1-GBP'!R207+'2b - USD - conv.'!R207+'3b - EUR - conv.'!R207</f>
        <v>0</v>
      </c>
      <c r="S207" s="286">
        <f>'1-GBP'!S207+'2b - USD - conv.'!S207+'3b - EUR - conv.'!S207</f>
        <v>0</v>
      </c>
      <c r="T207" s="286">
        <f>'1-GBP'!T207+'2b - USD - conv.'!T207+'3b - EUR - conv.'!T207</f>
        <v>0</v>
      </c>
      <c r="U207" s="286">
        <f>'1-GBP'!U207+'2b - USD - conv.'!U207+'3b - EUR - conv.'!U207</f>
        <v>0</v>
      </c>
      <c r="V207" s="286">
        <f>'1-GBP'!V207+'2b - USD - conv.'!V207+'3b - EUR - conv.'!V207</f>
        <v>0</v>
      </c>
      <c r="W207" s="286">
        <f>'1-GBP'!W207+'2b - USD - conv.'!W207+'3b - EUR - conv.'!W207</f>
        <v>0</v>
      </c>
      <c r="X207" s="286">
        <f>'1-GBP'!X207+'2b - USD - conv.'!X207+'3b - EUR - conv.'!X207</f>
        <v>0</v>
      </c>
      <c r="Y207" s="286">
        <f>'1-GBP'!Y207+'2b - USD - conv.'!Y207+'3b - EUR - conv.'!Y207</f>
        <v>0</v>
      </c>
      <c r="Z207" s="286">
        <f>'1-GBP'!Z207+'2b - USD - conv.'!Z207+'3b - EUR - conv.'!Z207</f>
        <v>0</v>
      </c>
      <c r="AA207" s="286">
        <f>'1-GBP'!AA207+'2b - USD - conv.'!AA207+'3b - EUR - conv.'!AA207</f>
        <v>0</v>
      </c>
      <c r="AB207" s="286">
        <f>'1-GBP'!AB207+'2b - USD - conv.'!AB207+'3b - EUR - conv.'!AB207</f>
        <v>0</v>
      </c>
      <c r="AC207" s="286">
        <f>'1-GBP'!AC207+'2b - USD - conv.'!AC207+'3b - EUR - conv.'!AC207</f>
        <v>0</v>
      </c>
      <c r="AD207" s="286">
        <f>'1-GBP'!AD207+'2b - USD - conv.'!AD207+'3b - EUR - conv.'!AD207</f>
        <v>0</v>
      </c>
      <c r="AE207" s="286">
        <f>'1-GBP'!AE207+'2b - USD - conv.'!AE207+'3b - EUR - conv.'!AE207</f>
        <v>0</v>
      </c>
      <c r="AF207" s="286">
        <f>'1-GBP'!AF207+'2b - USD - conv.'!AF207+'3b - EUR - conv.'!AF207</f>
        <v>0</v>
      </c>
      <c r="AG207" s="286">
        <f>'1-GBP'!AG207+'2b - USD - conv.'!AG207+'3b - EUR - conv.'!AG207</f>
        <v>0</v>
      </c>
      <c r="AH207" s="286">
        <f>'1-GBP'!AH207+'2b - USD - conv.'!AH207+'3b - EUR - conv.'!AH207</f>
        <v>0</v>
      </c>
      <c r="AI207" s="286">
        <f>'1-GBP'!AI207+'2b - USD - conv.'!AI207+'3b - EUR - conv.'!AI207</f>
        <v>0</v>
      </c>
      <c r="AJ207" s="286">
        <f>'1-GBP'!AJ207+'2b - USD - conv.'!AJ207+'3b - EUR - conv.'!AJ207</f>
        <v>0</v>
      </c>
      <c r="AK207" s="286">
        <f>'1-GBP'!AK207+'2b - USD - conv.'!AK207+'3b - EUR - conv.'!AK207</f>
        <v>0</v>
      </c>
      <c r="AL207" s="286">
        <f>'1-GBP'!AL207+'2b - USD - conv.'!AL207+'3b - EUR - conv.'!AL207</f>
        <v>0</v>
      </c>
      <c r="AM207" s="286">
        <f>'1-GBP'!AM207+'2b - USD - conv.'!AM207+'3b - EUR - conv.'!AM207</f>
        <v>0</v>
      </c>
      <c r="AN207" s="286">
        <f>'1-GBP'!AN207+'2b - USD - conv.'!AN207+'3b - EUR - conv.'!AN207</f>
        <v>0</v>
      </c>
      <c r="AO207" s="286">
        <f>'1-GBP'!AO207+'2b - USD - conv.'!AO207+'3b - EUR - conv.'!AO207</f>
        <v>0</v>
      </c>
      <c r="AP207" s="286">
        <f>'1-GBP'!AP207+'2b - USD - conv.'!AP207+'3b - EUR - conv.'!AP207</f>
        <v>0</v>
      </c>
    </row>
    <row r="208" spans="1:42" outlineLevel="2">
      <c r="A208" s="211" t="str">
        <f>A203&amp;"."&amp;A205&amp;"."&amp;A204&amp;"."&amp;B208</f>
        <v>1.c.5.3</v>
      </c>
      <c r="B208">
        <v>3</v>
      </c>
      <c r="C208" t="str">
        <f>'1-GBP'!C208</f>
        <v>OGCI</v>
      </c>
      <c r="D208"/>
      <c r="E208"/>
      <c r="F208"/>
      <c r="G208"/>
      <c r="H208"/>
      <c r="I208"/>
      <c r="J208"/>
      <c r="K208"/>
      <c r="L208"/>
      <c r="M208" s="286">
        <f>'1-GBP'!M208+'2b - USD - conv.'!M208+'3b - EUR - conv.'!M208</f>
        <v>0</v>
      </c>
      <c r="N208" s="286">
        <f>'1-GBP'!N208+'2b - USD - conv.'!N208+'3b - EUR - conv.'!N208</f>
        <v>0</v>
      </c>
      <c r="O208" s="286">
        <f>'1-GBP'!O208+'2b - USD - conv.'!O208+'3b - EUR - conv.'!O208</f>
        <v>0</v>
      </c>
      <c r="P208" s="286">
        <f>'1-GBP'!P208+'2b - USD - conv.'!P208+'3b - EUR - conv.'!P208</f>
        <v>0</v>
      </c>
      <c r="Q208" s="286">
        <f>'1-GBP'!Q208+'2b - USD - conv.'!Q208+'3b - EUR - conv.'!Q208</f>
        <v>0</v>
      </c>
      <c r="R208" s="286">
        <f>'1-GBP'!R208+'2b - USD - conv.'!R208+'3b - EUR - conv.'!R208</f>
        <v>0</v>
      </c>
      <c r="S208" s="286">
        <f>'1-GBP'!S208+'2b - USD - conv.'!S208+'3b - EUR - conv.'!S208</f>
        <v>0</v>
      </c>
      <c r="T208" s="286">
        <f>'1-GBP'!T208+'2b - USD - conv.'!T208+'3b - EUR - conv.'!T208</f>
        <v>0</v>
      </c>
      <c r="U208" s="286">
        <f>'1-GBP'!U208+'2b - USD - conv.'!U208+'3b - EUR - conv.'!U208</f>
        <v>0</v>
      </c>
      <c r="V208" s="286">
        <f>'1-GBP'!V208+'2b - USD - conv.'!V208+'3b - EUR - conv.'!V208</f>
        <v>0</v>
      </c>
      <c r="W208" s="286">
        <f>'1-GBP'!W208+'2b - USD - conv.'!W208+'3b - EUR - conv.'!W208</f>
        <v>0</v>
      </c>
      <c r="X208" s="286">
        <f>'1-GBP'!X208+'2b - USD - conv.'!X208+'3b - EUR - conv.'!X208</f>
        <v>0</v>
      </c>
      <c r="Y208" s="286">
        <f>'1-GBP'!Y208+'2b - USD - conv.'!Y208+'3b - EUR - conv.'!Y208</f>
        <v>0</v>
      </c>
      <c r="Z208" s="286">
        <f>'1-GBP'!Z208+'2b - USD - conv.'!Z208+'3b - EUR - conv.'!Z208</f>
        <v>0</v>
      </c>
      <c r="AA208" s="286">
        <f>'1-GBP'!AA208+'2b - USD - conv.'!AA208+'3b - EUR - conv.'!AA208</f>
        <v>0</v>
      </c>
      <c r="AB208" s="286">
        <f>'1-GBP'!AB208+'2b - USD - conv.'!AB208+'3b - EUR - conv.'!AB208</f>
        <v>0</v>
      </c>
      <c r="AC208" s="286">
        <f>'1-GBP'!AC208+'2b - USD - conv.'!AC208+'3b - EUR - conv.'!AC208</f>
        <v>0</v>
      </c>
      <c r="AD208" s="286">
        <f>'1-GBP'!AD208+'2b - USD - conv.'!AD208+'3b - EUR - conv.'!AD208</f>
        <v>0</v>
      </c>
      <c r="AE208" s="286">
        <f>'1-GBP'!AE208+'2b - USD - conv.'!AE208+'3b - EUR - conv.'!AE208</f>
        <v>0</v>
      </c>
      <c r="AF208" s="286">
        <f>'1-GBP'!AF208+'2b - USD - conv.'!AF208+'3b - EUR - conv.'!AF208</f>
        <v>0</v>
      </c>
      <c r="AG208" s="286">
        <f>'1-GBP'!AG208+'2b - USD - conv.'!AG208+'3b - EUR - conv.'!AG208</f>
        <v>0</v>
      </c>
      <c r="AH208" s="286">
        <f>'1-GBP'!AH208+'2b - USD - conv.'!AH208+'3b - EUR - conv.'!AH208</f>
        <v>0</v>
      </c>
      <c r="AI208" s="286">
        <f>'1-GBP'!AI208+'2b - USD - conv.'!AI208+'3b - EUR - conv.'!AI208</f>
        <v>0</v>
      </c>
      <c r="AJ208" s="286">
        <f>'1-GBP'!AJ208+'2b - USD - conv.'!AJ208+'3b - EUR - conv.'!AJ208</f>
        <v>0</v>
      </c>
      <c r="AK208" s="286">
        <f>'1-GBP'!AK208+'2b - USD - conv.'!AK208+'3b - EUR - conv.'!AK208</f>
        <v>0</v>
      </c>
      <c r="AL208" s="286">
        <f>'1-GBP'!AL208+'2b - USD - conv.'!AL208+'3b - EUR - conv.'!AL208</f>
        <v>0</v>
      </c>
      <c r="AM208" s="286">
        <f>'1-GBP'!AM208+'2b - USD - conv.'!AM208+'3b - EUR - conv.'!AM208</f>
        <v>0</v>
      </c>
      <c r="AN208" s="286">
        <f>'1-GBP'!AN208+'2b - USD - conv.'!AN208+'3b - EUR - conv.'!AN208</f>
        <v>0</v>
      </c>
      <c r="AO208" s="286">
        <f>'1-GBP'!AO208+'2b - USD - conv.'!AO208+'3b - EUR - conv.'!AO208</f>
        <v>0</v>
      </c>
      <c r="AP208" s="286">
        <f>'1-GBP'!AP208+'2b - USD - conv.'!AP208+'3b - EUR - conv.'!AP208</f>
        <v>0</v>
      </c>
    </row>
    <row r="209" spans="1:42" outlineLevel="2">
      <c r="A209" s="211" t="str">
        <f>A203&amp;"."&amp;A205&amp;"."&amp;A204&amp;"."&amp;B209</f>
        <v>1.c.5.4</v>
      </c>
      <c r="B209">
        <v>4</v>
      </c>
      <c r="C209" t="str">
        <f>'1-GBP'!C209</f>
        <v>Land Lease</v>
      </c>
      <c r="D209"/>
      <c r="E209"/>
      <c r="F209"/>
      <c r="G209"/>
      <c r="H209"/>
      <c r="I209"/>
      <c r="J209"/>
      <c r="K209"/>
      <c r="L209"/>
      <c r="M209" s="286">
        <f>'1-GBP'!M209+'2b - USD - conv.'!M209+'3b - EUR - conv.'!M209</f>
        <v>0</v>
      </c>
      <c r="N209" s="286">
        <f>'1-GBP'!N209+'2b - USD - conv.'!N209+'3b - EUR - conv.'!N209</f>
        <v>0</v>
      </c>
      <c r="O209" s="286">
        <f>'1-GBP'!O209+'2b - USD - conv.'!O209+'3b - EUR - conv.'!O209</f>
        <v>0</v>
      </c>
      <c r="P209" s="286">
        <f>'1-GBP'!P209+'2b - USD - conv.'!P209+'3b - EUR - conv.'!P209</f>
        <v>0</v>
      </c>
      <c r="Q209" s="286">
        <f>'1-GBP'!Q209+'2b - USD - conv.'!Q209+'3b - EUR - conv.'!Q209</f>
        <v>0</v>
      </c>
      <c r="R209" s="286">
        <f>'1-GBP'!R209+'2b - USD - conv.'!R209+'3b - EUR - conv.'!R209</f>
        <v>0</v>
      </c>
      <c r="S209" s="286">
        <f>'1-GBP'!S209+'2b - USD - conv.'!S209+'3b - EUR - conv.'!S209</f>
        <v>0</v>
      </c>
      <c r="T209" s="286">
        <f>'1-GBP'!T209+'2b - USD - conv.'!T209+'3b - EUR - conv.'!T209</f>
        <v>0</v>
      </c>
      <c r="U209" s="286">
        <f>'1-GBP'!U209+'2b - USD - conv.'!U209+'3b - EUR - conv.'!U209</f>
        <v>0</v>
      </c>
      <c r="V209" s="286">
        <f>'1-GBP'!V209+'2b - USD - conv.'!V209+'3b - EUR - conv.'!V209</f>
        <v>0</v>
      </c>
      <c r="W209" s="286">
        <f>'1-GBP'!W209+'2b - USD - conv.'!W209+'3b - EUR - conv.'!W209</f>
        <v>0</v>
      </c>
      <c r="X209" s="286">
        <f>'1-GBP'!X209+'2b - USD - conv.'!X209+'3b - EUR - conv.'!X209</f>
        <v>0</v>
      </c>
      <c r="Y209" s="286">
        <f>'1-GBP'!Y209+'2b - USD - conv.'!Y209+'3b - EUR - conv.'!Y209</f>
        <v>0</v>
      </c>
      <c r="Z209" s="286">
        <f>'1-GBP'!Z209+'2b - USD - conv.'!Z209+'3b - EUR - conv.'!Z209</f>
        <v>0</v>
      </c>
      <c r="AA209" s="286">
        <f>'1-GBP'!AA209+'2b - USD - conv.'!AA209+'3b - EUR - conv.'!AA209</f>
        <v>0</v>
      </c>
      <c r="AB209" s="286">
        <f>'1-GBP'!AB209+'2b - USD - conv.'!AB209+'3b - EUR - conv.'!AB209</f>
        <v>0</v>
      </c>
      <c r="AC209" s="286">
        <f>'1-GBP'!AC209+'2b - USD - conv.'!AC209+'3b - EUR - conv.'!AC209</f>
        <v>0</v>
      </c>
      <c r="AD209" s="286">
        <f>'1-GBP'!AD209+'2b - USD - conv.'!AD209+'3b - EUR - conv.'!AD209</f>
        <v>0</v>
      </c>
      <c r="AE209" s="286">
        <f>'1-GBP'!AE209+'2b - USD - conv.'!AE209+'3b - EUR - conv.'!AE209</f>
        <v>0</v>
      </c>
      <c r="AF209" s="286">
        <f>'1-GBP'!AF209+'2b - USD - conv.'!AF209+'3b - EUR - conv.'!AF209</f>
        <v>0</v>
      </c>
      <c r="AG209" s="286">
        <f>'1-GBP'!AG209+'2b - USD - conv.'!AG209+'3b - EUR - conv.'!AG209</f>
        <v>0</v>
      </c>
      <c r="AH209" s="286">
        <f>'1-GBP'!AH209+'2b - USD - conv.'!AH209+'3b - EUR - conv.'!AH209</f>
        <v>0</v>
      </c>
      <c r="AI209" s="286">
        <f>'1-GBP'!AI209+'2b - USD - conv.'!AI209+'3b - EUR - conv.'!AI209</f>
        <v>0</v>
      </c>
      <c r="AJ209" s="286">
        <f>'1-GBP'!AJ209+'2b - USD - conv.'!AJ209+'3b - EUR - conv.'!AJ209</f>
        <v>0</v>
      </c>
      <c r="AK209" s="286">
        <f>'1-GBP'!AK209+'2b - USD - conv.'!AK209+'3b - EUR - conv.'!AK209</f>
        <v>0</v>
      </c>
      <c r="AL209" s="286">
        <f>'1-GBP'!AL209+'2b - USD - conv.'!AL209+'3b - EUR - conv.'!AL209</f>
        <v>0</v>
      </c>
      <c r="AM209" s="286">
        <f>'1-GBP'!AM209+'2b - USD - conv.'!AM209+'3b - EUR - conv.'!AM209</f>
        <v>0</v>
      </c>
      <c r="AN209" s="286">
        <f>'1-GBP'!AN209+'2b - USD - conv.'!AN209+'3b - EUR - conv.'!AN209</f>
        <v>0</v>
      </c>
      <c r="AO209" s="286">
        <f>'1-GBP'!AO209+'2b - USD - conv.'!AO209+'3b - EUR - conv.'!AO209</f>
        <v>0</v>
      </c>
      <c r="AP209" s="286">
        <f>'1-GBP'!AP209+'2b - USD - conv.'!AP209+'3b - EUR - conv.'!AP209</f>
        <v>0</v>
      </c>
    </row>
    <row r="210" spans="1:42" outlineLevel="2">
      <c r="A210" s="211" t="str">
        <f>A203&amp;"."&amp;A205&amp;"."&amp;A204&amp;"."&amp;B210</f>
        <v>1.c.5.5</v>
      </c>
      <c r="B210">
        <v>5</v>
      </c>
      <c r="C210" t="str">
        <f>'1-GBP'!C210</f>
        <v xml:space="preserve">Other IJV </v>
      </c>
      <c r="D210"/>
      <c r="E210"/>
      <c r="F210"/>
      <c r="G210"/>
      <c r="H210"/>
      <c r="I210"/>
      <c r="J210"/>
      <c r="K210"/>
      <c r="L210"/>
      <c r="M210" s="286">
        <f>'1-GBP'!M210+'2b - USD - conv.'!M210+'3b - EUR - conv.'!M210</f>
        <v>0</v>
      </c>
      <c r="N210" s="286">
        <f>'1-GBP'!N210+'2b - USD - conv.'!N210+'3b - EUR - conv.'!N210</f>
        <v>0</v>
      </c>
      <c r="O210" s="286">
        <f>'1-GBP'!O210+'2b - USD - conv.'!O210+'3b - EUR - conv.'!O210</f>
        <v>0</v>
      </c>
      <c r="P210" s="286">
        <f>'1-GBP'!P210+'2b - USD - conv.'!P210+'3b - EUR - conv.'!P210</f>
        <v>0</v>
      </c>
      <c r="Q210" s="286">
        <f>'1-GBP'!Q210+'2b - USD - conv.'!Q210+'3b - EUR - conv.'!Q210</f>
        <v>0</v>
      </c>
      <c r="R210" s="286">
        <f>'1-GBP'!R210+'2b - USD - conv.'!R210+'3b - EUR - conv.'!R210</f>
        <v>0</v>
      </c>
      <c r="S210" s="286">
        <f>'1-GBP'!S210+'2b - USD - conv.'!S210+'3b - EUR - conv.'!S210</f>
        <v>0</v>
      </c>
      <c r="T210" s="286">
        <f>'1-GBP'!T210+'2b - USD - conv.'!T210+'3b - EUR - conv.'!T210</f>
        <v>0</v>
      </c>
      <c r="U210" s="286">
        <f>'1-GBP'!U210+'2b - USD - conv.'!U210+'3b - EUR - conv.'!U210</f>
        <v>0</v>
      </c>
      <c r="V210" s="286">
        <f>'1-GBP'!V210+'2b - USD - conv.'!V210+'3b - EUR - conv.'!V210</f>
        <v>0</v>
      </c>
      <c r="W210" s="286">
        <f>'1-GBP'!W210+'2b - USD - conv.'!W210+'3b - EUR - conv.'!W210</f>
        <v>0</v>
      </c>
      <c r="X210" s="286">
        <f>'1-GBP'!X210+'2b - USD - conv.'!X210+'3b - EUR - conv.'!X210</f>
        <v>0</v>
      </c>
      <c r="Y210" s="286">
        <f>'1-GBP'!Y210+'2b - USD - conv.'!Y210+'3b - EUR - conv.'!Y210</f>
        <v>0</v>
      </c>
      <c r="Z210" s="286">
        <f>'1-GBP'!Z210+'2b - USD - conv.'!Z210+'3b - EUR - conv.'!Z210</f>
        <v>0</v>
      </c>
      <c r="AA210" s="286">
        <f>'1-GBP'!AA210+'2b - USD - conv.'!AA210+'3b - EUR - conv.'!AA210</f>
        <v>0</v>
      </c>
      <c r="AB210" s="286">
        <f>'1-GBP'!AB210+'2b - USD - conv.'!AB210+'3b - EUR - conv.'!AB210</f>
        <v>0</v>
      </c>
      <c r="AC210" s="286">
        <f>'1-GBP'!AC210+'2b - USD - conv.'!AC210+'3b - EUR - conv.'!AC210</f>
        <v>0</v>
      </c>
      <c r="AD210" s="286">
        <f>'1-GBP'!AD210+'2b - USD - conv.'!AD210+'3b - EUR - conv.'!AD210</f>
        <v>0</v>
      </c>
      <c r="AE210" s="286">
        <f>'1-GBP'!AE210+'2b - USD - conv.'!AE210+'3b - EUR - conv.'!AE210</f>
        <v>0</v>
      </c>
      <c r="AF210" s="286">
        <f>'1-GBP'!AF210+'2b - USD - conv.'!AF210+'3b - EUR - conv.'!AF210</f>
        <v>0</v>
      </c>
      <c r="AG210" s="286">
        <f>'1-GBP'!AG210+'2b - USD - conv.'!AG210+'3b - EUR - conv.'!AG210</f>
        <v>0</v>
      </c>
      <c r="AH210" s="286">
        <f>'1-GBP'!AH210+'2b - USD - conv.'!AH210+'3b - EUR - conv.'!AH210</f>
        <v>0</v>
      </c>
      <c r="AI210" s="286">
        <f>'1-GBP'!AI210+'2b - USD - conv.'!AI210+'3b - EUR - conv.'!AI210</f>
        <v>0</v>
      </c>
      <c r="AJ210" s="286">
        <f>'1-GBP'!AJ210+'2b - USD - conv.'!AJ210+'3b - EUR - conv.'!AJ210</f>
        <v>0</v>
      </c>
      <c r="AK210" s="286">
        <f>'1-GBP'!AK210+'2b - USD - conv.'!AK210+'3b - EUR - conv.'!AK210</f>
        <v>0</v>
      </c>
      <c r="AL210" s="286">
        <f>'1-GBP'!AL210+'2b - USD - conv.'!AL210+'3b - EUR - conv.'!AL210</f>
        <v>0</v>
      </c>
      <c r="AM210" s="286">
        <f>'1-GBP'!AM210+'2b - USD - conv.'!AM210+'3b - EUR - conv.'!AM210</f>
        <v>0</v>
      </c>
      <c r="AN210" s="286">
        <f>'1-GBP'!AN210+'2b - USD - conv.'!AN210+'3b - EUR - conv.'!AN210</f>
        <v>0</v>
      </c>
      <c r="AO210" s="286">
        <f>'1-GBP'!AO210+'2b - USD - conv.'!AO210+'3b - EUR - conv.'!AO210</f>
        <v>0</v>
      </c>
      <c r="AP210" s="286">
        <f>'1-GBP'!AP210+'2b - USD - conv.'!AP210+'3b - EUR - conv.'!AP210</f>
        <v>0</v>
      </c>
    </row>
    <row r="211" spans="1:42" outlineLevel="2">
      <c r="A211" s="211" t="str">
        <f>A203&amp;"."&amp;A205&amp;"."&amp;A204&amp;"."&amp;B211</f>
        <v>1.c.5.6</v>
      </c>
      <c r="B211">
        <v>6</v>
      </c>
      <c r="C211" t="str">
        <f>'1-GBP'!C211</f>
        <v>Third Party Fees</v>
      </c>
      <c r="D211"/>
      <c r="E211"/>
      <c r="F211"/>
      <c r="G211"/>
      <c r="H211"/>
      <c r="I211"/>
      <c r="J211"/>
      <c r="K211"/>
      <c r="L211"/>
      <c r="M211" s="286">
        <f>'1-GBP'!M211+'2b - USD - conv.'!M211+'3b - EUR - conv.'!M211</f>
        <v>0</v>
      </c>
      <c r="N211" s="286">
        <f>'1-GBP'!N211+'2b - USD - conv.'!N211+'3b - EUR - conv.'!N211</f>
        <v>0</v>
      </c>
      <c r="O211" s="286">
        <f>'1-GBP'!O211+'2b - USD - conv.'!O211+'3b - EUR - conv.'!O211</f>
        <v>0</v>
      </c>
      <c r="P211" s="286">
        <f>'1-GBP'!P211+'2b - USD - conv.'!P211+'3b - EUR - conv.'!P211</f>
        <v>0</v>
      </c>
      <c r="Q211" s="286">
        <f>'1-GBP'!Q211+'2b - USD - conv.'!Q211+'3b - EUR - conv.'!Q211</f>
        <v>0</v>
      </c>
      <c r="R211" s="286">
        <f>'1-GBP'!R211+'2b - USD - conv.'!R211+'3b - EUR - conv.'!R211</f>
        <v>0</v>
      </c>
      <c r="S211" s="286">
        <f>'1-GBP'!S211+'2b - USD - conv.'!S211+'3b - EUR - conv.'!S211</f>
        <v>0</v>
      </c>
      <c r="T211" s="286">
        <f>'1-GBP'!T211+'2b - USD - conv.'!T211+'3b - EUR - conv.'!T211</f>
        <v>0</v>
      </c>
      <c r="U211" s="286">
        <f>'1-GBP'!U211+'2b - USD - conv.'!U211+'3b - EUR - conv.'!U211</f>
        <v>0</v>
      </c>
      <c r="V211" s="286">
        <f>'1-GBP'!V211+'2b - USD - conv.'!V211+'3b - EUR - conv.'!V211</f>
        <v>0</v>
      </c>
      <c r="W211" s="286">
        <f>'1-GBP'!W211+'2b - USD - conv.'!W211+'3b - EUR - conv.'!W211</f>
        <v>0</v>
      </c>
      <c r="X211" s="286">
        <f>'1-GBP'!X211+'2b - USD - conv.'!X211+'3b - EUR - conv.'!X211</f>
        <v>0</v>
      </c>
      <c r="Y211" s="286">
        <f>'1-GBP'!Y211+'2b - USD - conv.'!Y211+'3b - EUR - conv.'!Y211</f>
        <v>0</v>
      </c>
      <c r="Z211" s="286">
        <f>'1-GBP'!Z211+'2b - USD - conv.'!Z211+'3b - EUR - conv.'!Z211</f>
        <v>0</v>
      </c>
      <c r="AA211" s="286">
        <f>'1-GBP'!AA211+'2b - USD - conv.'!AA211+'3b - EUR - conv.'!AA211</f>
        <v>0</v>
      </c>
      <c r="AB211" s="286">
        <f>'1-GBP'!AB211+'2b - USD - conv.'!AB211+'3b - EUR - conv.'!AB211</f>
        <v>0</v>
      </c>
      <c r="AC211" s="286">
        <f>'1-GBP'!AC211+'2b - USD - conv.'!AC211+'3b - EUR - conv.'!AC211</f>
        <v>0</v>
      </c>
      <c r="AD211" s="286">
        <f>'1-GBP'!AD211+'2b - USD - conv.'!AD211+'3b - EUR - conv.'!AD211</f>
        <v>0</v>
      </c>
      <c r="AE211" s="286">
        <f>'1-GBP'!AE211+'2b - USD - conv.'!AE211+'3b - EUR - conv.'!AE211</f>
        <v>0</v>
      </c>
      <c r="AF211" s="286">
        <f>'1-GBP'!AF211+'2b - USD - conv.'!AF211+'3b - EUR - conv.'!AF211</f>
        <v>0</v>
      </c>
      <c r="AG211" s="286">
        <f>'1-GBP'!AG211+'2b - USD - conv.'!AG211+'3b - EUR - conv.'!AG211</f>
        <v>0</v>
      </c>
      <c r="AH211" s="286">
        <f>'1-GBP'!AH211+'2b - USD - conv.'!AH211+'3b - EUR - conv.'!AH211</f>
        <v>0</v>
      </c>
      <c r="AI211" s="286">
        <f>'1-GBP'!AI211+'2b - USD - conv.'!AI211+'3b - EUR - conv.'!AI211</f>
        <v>0</v>
      </c>
      <c r="AJ211" s="286">
        <f>'1-GBP'!AJ211+'2b - USD - conv.'!AJ211+'3b - EUR - conv.'!AJ211</f>
        <v>0</v>
      </c>
      <c r="AK211" s="286">
        <f>'1-GBP'!AK211+'2b - USD - conv.'!AK211+'3b - EUR - conv.'!AK211</f>
        <v>0</v>
      </c>
      <c r="AL211" s="286">
        <f>'1-GBP'!AL211+'2b - USD - conv.'!AL211+'3b - EUR - conv.'!AL211</f>
        <v>0</v>
      </c>
      <c r="AM211" s="286">
        <f>'1-GBP'!AM211+'2b - USD - conv.'!AM211+'3b - EUR - conv.'!AM211</f>
        <v>0</v>
      </c>
      <c r="AN211" s="286">
        <f>'1-GBP'!AN211+'2b - USD - conv.'!AN211+'3b - EUR - conv.'!AN211</f>
        <v>0</v>
      </c>
      <c r="AO211" s="286">
        <f>'1-GBP'!AO211+'2b - USD - conv.'!AO211+'3b - EUR - conv.'!AO211</f>
        <v>0</v>
      </c>
      <c r="AP211" s="286">
        <f>'1-GBP'!AP211+'2b - USD - conv.'!AP211+'3b - EUR - conv.'!AP211</f>
        <v>0</v>
      </c>
    </row>
    <row r="212" spans="1:42" outlineLevel="2">
      <c r="A212" s="211" t="str">
        <f>A203&amp;"."&amp;A205&amp;"."&amp;A204&amp;"."&amp;B212</f>
        <v>1.c.5.7</v>
      </c>
      <c r="B212">
        <v>7</v>
      </c>
      <c r="C212" t="str">
        <f>'1-GBP'!C212</f>
        <v/>
      </c>
      <c r="D212"/>
      <c r="E212"/>
      <c r="F212"/>
      <c r="G212"/>
      <c r="H212"/>
      <c r="I212"/>
      <c r="J212"/>
      <c r="K212"/>
      <c r="L212"/>
      <c r="M212" s="286">
        <f>'1-GBP'!M212+'2b - USD - conv.'!M212+'3b - EUR - conv.'!M212</f>
        <v>0</v>
      </c>
      <c r="N212" s="286">
        <f>'1-GBP'!N212+'2b - USD - conv.'!N212+'3b - EUR - conv.'!N212</f>
        <v>0</v>
      </c>
      <c r="O212" s="286">
        <f>'1-GBP'!O212+'2b - USD - conv.'!O212+'3b - EUR - conv.'!O212</f>
        <v>0</v>
      </c>
      <c r="P212" s="286">
        <f>'1-GBP'!P212+'2b - USD - conv.'!P212+'3b - EUR - conv.'!P212</f>
        <v>0</v>
      </c>
      <c r="Q212" s="286">
        <f>'1-GBP'!Q212+'2b - USD - conv.'!Q212+'3b - EUR - conv.'!Q212</f>
        <v>0</v>
      </c>
      <c r="R212" s="286">
        <f>'1-GBP'!R212+'2b - USD - conv.'!R212+'3b - EUR - conv.'!R212</f>
        <v>0</v>
      </c>
      <c r="S212" s="286">
        <f>'1-GBP'!S212+'2b - USD - conv.'!S212+'3b - EUR - conv.'!S212</f>
        <v>0</v>
      </c>
      <c r="T212" s="286">
        <f>'1-GBP'!T212+'2b - USD - conv.'!T212+'3b - EUR - conv.'!T212</f>
        <v>0</v>
      </c>
      <c r="U212" s="286">
        <f>'1-GBP'!U212+'2b - USD - conv.'!U212+'3b - EUR - conv.'!U212</f>
        <v>0</v>
      </c>
      <c r="V212" s="286">
        <f>'1-GBP'!V212+'2b - USD - conv.'!V212+'3b - EUR - conv.'!V212</f>
        <v>0</v>
      </c>
      <c r="W212" s="286">
        <f>'1-GBP'!W212+'2b - USD - conv.'!W212+'3b - EUR - conv.'!W212</f>
        <v>0</v>
      </c>
      <c r="X212" s="286">
        <f>'1-GBP'!X212+'2b - USD - conv.'!X212+'3b - EUR - conv.'!X212</f>
        <v>0</v>
      </c>
      <c r="Y212" s="286">
        <f>'1-GBP'!Y212+'2b - USD - conv.'!Y212+'3b - EUR - conv.'!Y212</f>
        <v>0</v>
      </c>
      <c r="Z212" s="286">
        <f>'1-GBP'!Z212+'2b - USD - conv.'!Z212+'3b - EUR - conv.'!Z212</f>
        <v>0</v>
      </c>
      <c r="AA212" s="286">
        <f>'1-GBP'!AA212+'2b - USD - conv.'!AA212+'3b - EUR - conv.'!AA212</f>
        <v>0</v>
      </c>
      <c r="AB212" s="286">
        <f>'1-GBP'!AB212+'2b - USD - conv.'!AB212+'3b - EUR - conv.'!AB212</f>
        <v>0</v>
      </c>
      <c r="AC212" s="286">
        <f>'1-GBP'!AC212+'2b - USD - conv.'!AC212+'3b - EUR - conv.'!AC212</f>
        <v>0</v>
      </c>
      <c r="AD212" s="286">
        <f>'1-GBP'!AD212+'2b - USD - conv.'!AD212+'3b - EUR - conv.'!AD212</f>
        <v>0</v>
      </c>
      <c r="AE212" s="286">
        <f>'1-GBP'!AE212+'2b - USD - conv.'!AE212+'3b - EUR - conv.'!AE212</f>
        <v>0</v>
      </c>
      <c r="AF212" s="286">
        <f>'1-GBP'!AF212+'2b - USD - conv.'!AF212+'3b - EUR - conv.'!AF212</f>
        <v>0</v>
      </c>
      <c r="AG212" s="286">
        <f>'1-GBP'!AG212+'2b - USD - conv.'!AG212+'3b - EUR - conv.'!AG212</f>
        <v>0</v>
      </c>
      <c r="AH212" s="286">
        <f>'1-GBP'!AH212+'2b - USD - conv.'!AH212+'3b - EUR - conv.'!AH212</f>
        <v>0</v>
      </c>
      <c r="AI212" s="286">
        <f>'1-GBP'!AI212+'2b - USD - conv.'!AI212+'3b - EUR - conv.'!AI212</f>
        <v>0</v>
      </c>
      <c r="AJ212" s="286">
        <f>'1-GBP'!AJ212+'2b - USD - conv.'!AJ212+'3b - EUR - conv.'!AJ212</f>
        <v>0</v>
      </c>
      <c r="AK212" s="286">
        <f>'1-GBP'!AK212+'2b - USD - conv.'!AK212+'3b - EUR - conv.'!AK212</f>
        <v>0</v>
      </c>
      <c r="AL212" s="286">
        <f>'1-GBP'!AL212+'2b - USD - conv.'!AL212+'3b - EUR - conv.'!AL212</f>
        <v>0</v>
      </c>
      <c r="AM212" s="286">
        <f>'1-GBP'!AM212+'2b - USD - conv.'!AM212+'3b - EUR - conv.'!AM212</f>
        <v>0</v>
      </c>
      <c r="AN212" s="286">
        <f>'1-GBP'!AN212+'2b - USD - conv.'!AN212+'3b - EUR - conv.'!AN212</f>
        <v>0</v>
      </c>
      <c r="AO212" s="286">
        <f>'1-GBP'!AO212+'2b - USD - conv.'!AO212+'3b - EUR - conv.'!AO212</f>
        <v>0</v>
      </c>
      <c r="AP212" s="286">
        <f>'1-GBP'!AP212+'2b - USD - conv.'!AP212+'3b - EUR - conv.'!AP212</f>
        <v>0</v>
      </c>
    </row>
    <row r="213" spans="1:42" outlineLevel="2">
      <c r="A213" s="211" t="str">
        <f>A203&amp;"."&amp;A205&amp;"."&amp;A204&amp;"."&amp;B213</f>
        <v>1.c.5.8</v>
      </c>
      <c r="B213">
        <v>8</v>
      </c>
      <c r="C213" t="str">
        <f>'1-GBP'!C213</f>
        <v/>
      </c>
      <c r="D213"/>
      <c r="E213"/>
      <c r="F213"/>
      <c r="G213"/>
      <c r="H213"/>
      <c r="I213"/>
      <c r="J213"/>
      <c r="K213"/>
      <c r="L213"/>
      <c r="M213" s="286">
        <f>'1-GBP'!M213+'2b - USD - conv.'!M213+'3b - EUR - conv.'!M213</f>
        <v>0</v>
      </c>
      <c r="N213" s="286">
        <f>'1-GBP'!N213+'2b - USD - conv.'!N213+'3b - EUR - conv.'!N213</f>
        <v>0</v>
      </c>
      <c r="O213" s="286">
        <f>'1-GBP'!O213+'2b - USD - conv.'!O213+'3b - EUR - conv.'!O213</f>
        <v>0</v>
      </c>
      <c r="P213" s="286">
        <f>'1-GBP'!P213+'2b - USD - conv.'!P213+'3b - EUR - conv.'!P213</f>
        <v>0</v>
      </c>
      <c r="Q213" s="286">
        <f>'1-GBP'!Q213+'2b - USD - conv.'!Q213+'3b - EUR - conv.'!Q213</f>
        <v>0</v>
      </c>
      <c r="R213" s="286">
        <f>'1-GBP'!R213+'2b - USD - conv.'!R213+'3b - EUR - conv.'!R213</f>
        <v>0</v>
      </c>
      <c r="S213" s="286">
        <f>'1-GBP'!S213+'2b - USD - conv.'!S213+'3b - EUR - conv.'!S213</f>
        <v>0</v>
      </c>
      <c r="T213" s="286">
        <f>'1-GBP'!T213+'2b - USD - conv.'!T213+'3b - EUR - conv.'!T213</f>
        <v>0</v>
      </c>
      <c r="U213" s="286">
        <f>'1-GBP'!U213+'2b - USD - conv.'!U213+'3b - EUR - conv.'!U213</f>
        <v>0</v>
      </c>
      <c r="V213" s="286">
        <f>'1-GBP'!V213+'2b - USD - conv.'!V213+'3b - EUR - conv.'!V213</f>
        <v>0</v>
      </c>
      <c r="W213" s="286">
        <f>'1-GBP'!W213+'2b - USD - conv.'!W213+'3b - EUR - conv.'!W213</f>
        <v>0</v>
      </c>
      <c r="X213" s="286">
        <f>'1-GBP'!X213+'2b - USD - conv.'!X213+'3b - EUR - conv.'!X213</f>
        <v>0</v>
      </c>
      <c r="Y213" s="286">
        <f>'1-GBP'!Y213+'2b - USD - conv.'!Y213+'3b - EUR - conv.'!Y213</f>
        <v>0</v>
      </c>
      <c r="Z213" s="286">
        <f>'1-GBP'!Z213+'2b - USD - conv.'!Z213+'3b - EUR - conv.'!Z213</f>
        <v>0</v>
      </c>
      <c r="AA213" s="286">
        <f>'1-GBP'!AA213+'2b - USD - conv.'!AA213+'3b - EUR - conv.'!AA213</f>
        <v>0</v>
      </c>
      <c r="AB213" s="286">
        <f>'1-GBP'!AB213+'2b - USD - conv.'!AB213+'3b - EUR - conv.'!AB213</f>
        <v>0</v>
      </c>
      <c r="AC213" s="286">
        <f>'1-GBP'!AC213+'2b - USD - conv.'!AC213+'3b - EUR - conv.'!AC213</f>
        <v>0</v>
      </c>
      <c r="AD213" s="286">
        <f>'1-GBP'!AD213+'2b - USD - conv.'!AD213+'3b - EUR - conv.'!AD213</f>
        <v>0</v>
      </c>
      <c r="AE213" s="286">
        <f>'1-GBP'!AE213+'2b - USD - conv.'!AE213+'3b - EUR - conv.'!AE213</f>
        <v>0</v>
      </c>
      <c r="AF213" s="286">
        <f>'1-GBP'!AF213+'2b - USD - conv.'!AF213+'3b - EUR - conv.'!AF213</f>
        <v>0</v>
      </c>
      <c r="AG213" s="286">
        <f>'1-GBP'!AG213+'2b - USD - conv.'!AG213+'3b - EUR - conv.'!AG213</f>
        <v>0</v>
      </c>
      <c r="AH213" s="286">
        <f>'1-GBP'!AH213+'2b - USD - conv.'!AH213+'3b - EUR - conv.'!AH213</f>
        <v>0</v>
      </c>
      <c r="AI213" s="286">
        <f>'1-GBP'!AI213+'2b - USD - conv.'!AI213+'3b - EUR - conv.'!AI213</f>
        <v>0</v>
      </c>
      <c r="AJ213" s="286">
        <f>'1-GBP'!AJ213+'2b - USD - conv.'!AJ213+'3b - EUR - conv.'!AJ213</f>
        <v>0</v>
      </c>
      <c r="AK213" s="286">
        <f>'1-GBP'!AK213+'2b - USD - conv.'!AK213+'3b - EUR - conv.'!AK213</f>
        <v>0</v>
      </c>
      <c r="AL213" s="286">
        <f>'1-GBP'!AL213+'2b - USD - conv.'!AL213+'3b - EUR - conv.'!AL213</f>
        <v>0</v>
      </c>
      <c r="AM213" s="286">
        <f>'1-GBP'!AM213+'2b - USD - conv.'!AM213+'3b - EUR - conv.'!AM213</f>
        <v>0</v>
      </c>
      <c r="AN213" s="286">
        <f>'1-GBP'!AN213+'2b - USD - conv.'!AN213+'3b - EUR - conv.'!AN213</f>
        <v>0</v>
      </c>
      <c r="AO213" s="286">
        <f>'1-GBP'!AO213+'2b - USD - conv.'!AO213+'3b - EUR - conv.'!AO213</f>
        <v>0</v>
      </c>
      <c r="AP213" s="286">
        <f>'1-GBP'!AP213+'2b - USD - conv.'!AP213+'3b - EUR - conv.'!AP213</f>
        <v>0</v>
      </c>
    </row>
    <row r="214" spans="1:42" outlineLevel="2">
      <c r="A214" s="211" t="str">
        <f>A203&amp;"."&amp;A205&amp;"."&amp;A204&amp;"."&amp;B214</f>
        <v>1.c.5.9</v>
      </c>
      <c r="B214">
        <v>9</v>
      </c>
      <c r="C214" t="str">
        <f>'1-GBP'!C214</f>
        <v/>
      </c>
      <c r="D214"/>
      <c r="E214"/>
      <c r="F214"/>
      <c r="G214"/>
      <c r="H214"/>
      <c r="I214"/>
      <c r="J214"/>
      <c r="K214"/>
      <c r="L214"/>
      <c r="M214" s="286">
        <f>'1-GBP'!M214+'2b - USD - conv.'!M214+'3b - EUR - conv.'!M214</f>
        <v>0</v>
      </c>
      <c r="N214" s="286">
        <f>'1-GBP'!N214+'2b - USD - conv.'!N214+'3b - EUR - conv.'!N214</f>
        <v>0</v>
      </c>
      <c r="O214" s="286">
        <f>'1-GBP'!O214+'2b - USD - conv.'!O214+'3b - EUR - conv.'!O214</f>
        <v>0</v>
      </c>
      <c r="P214" s="286">
        <f>'1-GBP'!P214+'2b - USD - conv.'!P214+'3b - EUR - conv.'!P214</f>
        <v>0</v>
      </c>
      <c r="Q214" s="286">
        <f>'1-GBP'!Q214+'2b - USD - conv.'!Q214+'3b - EUR - conv.'!Q214</f>
        <v>0</v>
      </c>
      <c r="R214" s="286">
        <f>'1-GBP'!R214+'2b - USD - conv.'!R214+'3b - EUR - conv.'!R214</f>
        <v>0</v>
      </c>
      <c r="S214" s="286">
        <f>'1-GBP'!S214+'2b - USD - conv.'!S214+'3b - EUR - conv.'!S214</f>
        <v>0</v>
      </c>
      <c r="T214" s="286">
        <f>'1-GBP'!T214+'2b - USD - conv.'!T214+'3b - EUR - conv.'!T214</f>
        <v>0</v>
      </c>
      <c r="U214" s="286">
        <f>'1-GBP'!U214+'2b - USD - conv.'!U214+'3b - EUR - conv.'!U214</f>
        <v>0</v>
      </c>
      <c r="V214" s="286">
        <f>'1-GBP'!V214+'2b - USD - conv.'!V214+'3b - EUR - conv.'!V214</f>
        <v>0</v>
      </c>
      <c r="W214" s="286">
        <f>'1-GBP'!W214+'2b - USD - conv.'!W214+'3b - EUR - conv.'!W214</f>
        <v>0</v>
      </c>
      <c r="X214" s="286">
        <f>'1-GBP'!X214+'2b - USD - conv.'!X214+'3b - EUR - conv.'!X214</f>
        <v>0</v>
      </c>
      <c r="Y214" s="286">
        <f>'1-GBP'!Y214+'2b - USD - conv.'!Y214+'3b - EUR - conv.'!Y214</f>
        <v>0</v>
      </c>
      <c r="Z214" s="286">
        <f>'1-GBP'!Z214+'2b - USD - conv.'!Z214+'3b - EUR - conv.'!Z214</f>
        <v>0</v>
      </c>
      <c r="AA214" s="286">
        <f>'1-GBP'!AA214+'2b - USD - conv.'!AA214+'3b - EUR - conv.'!AA214</f>
        <v>0</v>
      </c>
      <c r="AB214" s="286">
        <f>'1-GBP'!AB214+'2b - USD - conv.'!AB214+'3b - EUR - conv.'!AB214</f>
        <v>0</v>
      </c>
      <c r="AC214" s="286">
        <f>'1-GBP'!AC214+'2b - USD - conv.'!AC214+'3b - EUR - conv.'!AC214</f>
        <v>0</v>
      </c>
      <c r="AD214" s="286">
        <f>'1-GBP'!AD214+'2b - USD - conv.'!AD214+'3b - EUR - conv.'!AD214</f>
        <v>0</v>
      </c>
      <c r="AE214" s="286">
        <f>'1-GBP'!AE214+'2b - USD - conv.'!AE214+'3b - EUR - conv.'!AE214</f>
        <v>0</v>
      </c>
      <c r="AF214" s="286">
        <f>'1-GBP'!AF214+'2b - USD - conv.'!AF214+'3b - EUR - conv.'!AF214</f>
        <v>0</v>
      </c>
      <c r="AG214" s="286">
        <f>'1-GBP'!AG214+'2b - USD - conv.'!AG214+'3b - EUR - conv.'!AG214</f>
        <v>0</v>
      </c>
      <c r="AH214" s="286">
        <f>'1-GBP'!AH214+'2b - USD - conv.'!AH214+'3b - EUR - conv.'!AH214</f>
        <v>0</v>
      </c>
      <c r="AI214" s="286">
        <f>'1-GBP'!AI214+'2b - USD - conv.'!AI214+'3b - EUR - conv.'!AI214</f>
        <v>0</v>
      </c>
      <c r="AJ214" s="286">
        <f>'1-GBP'!AJ214+'2b - USD - conv.'!AJ214+'3b - EUR - conv.'!AJ214</f>
        <v>0</v>
      </c>
      <c r="AK214" s="286">
        <f>'1-GBP'!AK214+'2b - USD - conv.'!AK214+'3b - EUR - conv.'!AK214</f>
        <v>0</v>
      </c>
      <c r="AL214" s="286">
        <f>'1-GBP'!AL214+'2b - USD - conv.'!AL214+'3b - EUR - conv.'!AL214</f>
        <v>0</v>
      </c>
      <c r="AM214" s="286">
        <f>'1-GBP'!AM214+'2b - USD - conv.'!AM214+'3b - EUR - conv.'!AM214</f>
        <v>0</v>
      </c>
      <c r="AN214" s="286">
        <f>'1-GBP'!AN214+'2b - USD - conv.'!AN214+'3b - EUR - conv.'!AN214</f>
        <v>0</v>
      </c>
      <c r="AO214" s="286">
        <f>'1-GBP'!AO214+'2b - USD - conv.'!AO214+'3b - EUR - conv.'!AO214</f>
        <v>0</v>
      </c>
      <c r="AP214" s="286">
        <f>'1-GBP'!AP214+'2b - USD - conv.'!AP214+'3b - EUR - conv.'!AP214</f>
        <v>0</v>
      </c>
    </row>
    <row r="215" spans="1:42" outlineLevel="2">
      <c r="A215" s="211" t="str">
        <f>A203&amp;"."&amp;A205&amp;"."&amp;A204&amp;"."&amp;B215</f>
        <v>1.c.5.10</v>
      </c>
      <c r="B215">
        <v>10</v>
      </c>
      <c r="C215" t="str">
        <f>'1-GBP'!C215</f>
        <v/>
      </c>
      <c r="D215"/>
      <c r="E215"/>
      <c r="F215"/>
      <c r="G215"/>
      <c r="H215"/>
      <c r="I215"/>
      <c r="J215"/>
      <c r="K215"/>
      <c r="L215"/>
      <c r="M215" s="286">
        <f>'1-GBP'!M215+'2b - USD - conv.'!M215+'3b - EUR - conv.'!M215</f>
        <v>0</v>
      </c>
      <c r="N215" s="286">
        <f>'1-GBP'!N215+'2b - USD - conv.'!N215+'3b - EUR - conv.'!N215</f>
        <v>0</v>
      </c>
      <c r="O215" s="286">
        <f>'1-GBP'!O215+'2b - USD - conv.'!O215+'3b - EUR - conv.'!O215</f>
        <v>0</v>
      </c>
      <c r="P215" s="286">
        <f>'1-GBP'!P215+'2b - USD - conv.'!P215+'3b - EUR - conv.'!P215</f>
        <v>0</v>
      </c>
      <c r="Q215" s="286">
        <f>'1-GBP'!Q215+'2b - USD - conv.'!Q215+'3b - EUR - conv.'!Q215</f>
        <v>0</v>
      </c>
      <c r="R215" s="286">
        <f>'1-GBP'!R215+'2b - USD - conv.'!R215+'3b - EUR - conv.'!R215</f>
        <v>0</v>
      </c>
      <c r="S215" s="286">
        <f>'1-GBP'!S215+'2b - USD - conv.'!S215+'3b - EUR - conv.'!S215</f>
        <v>0</v>
      </c>
      <c r="T215" s="286">
        <f>'1-GBP'!T215+'2b - USD - conv.'!T215+'3b - EUR - conv.'!T215</f>
        <v>0</v>
      </c>
      <c r="U215" s="286">
        <f>'1-GBP'!U215+'2b - USD - conv.'!U215+'3b - EUR - conv.'!U215</f>
        <v>0</v>
      </c>
      <c r="V215" s="286">
        <f>'1-GBP'!V215+'2b - USD - conv.'!V215+'3b - EUR - conv.'!V215</f>
        <v>0</v>
      </c>
      <c r="W215" s="286">
        <f>'1-GBP'!W215+'2b - USD - conv.'!W215+'3b - EUR - conv.'!W215</f>
        <v>0</v>
      </c>
      <c r="X215" s="286">
        <f>'1-GBP'!X215+'2b - USD - conv.'!X215+'3b - EUR - conv.'!X215</f>
        <v>0</v>
      </c>
      <c r="Y215" s="286">
        <f>'1-GBP'!Y215+'2b - USD - conv.'!Y215+'3b - EUR - conv.'!Y215</f>
        <v>0</v>
      </c>
      <c r="Z215" s="286">
        <f>'1-GBP'!Z215+'2b - USD - conv.'!Z215+'3b - EUR - conv.'!Z215</f>
        <v>0</v>
      </c>
      <c r="AA215" s="286">
        <f>'1-GBP'!AA215+'2b - USD - conv.'!AA215+'3b - EUR - conv.'!AA215</f>
        <v>0</v>
      </c>
      <c r="AB215" s="286">
        <f>'1-GBP'!AB215+'2b - USD - conv.'!AB215+'3b - EUR - conv.'!AB215</f>
        <v>0</v>
      </c>
      <c r="AC215" s="286">
        <f>'1-GBP'!AC215+'2b - USD - conv.'!AC215+'3b - EUR - conv.'!AC215</f>
        <v>0</v>
      </c>
      <c r="AD215" s="286">
        <f>'1-GBP'!AD215+'2b - USD - conv.'!AD215+'3b - EUR - conv.'!AD215</f>
        <v>0</v>
      </c>
      <c r="AE215" s="286">
        <f>'1-GBP'!AE215+'2b - USD - conv.'!AE215+'3b - EUR - conv.'!AE215</f>
        <v>0</v>
      </c>
      <c r="AF215" s="286">
        <f>'1-GBP'!AF215+'2b - USD - conv.'!AF215+'3b - EUR - conv.'!AF215</f>
        <v>0</v>
      </c>
      <c r="AG215" s="286">
        <f>'1-GBP'!AG215+'2b - USD - conv.'!AG215+'3b - EUR - conv.'!AG215</f>
        <v>0</v>
      </c>
      <c r="AH215" s="286">
        <f>'1-GBP'!AH215+'2b - USD - conv.'!AH215+'3b - EUR - conv.'!AH215</f>
        <v>0</v>
      </c>
      <c r="AI215" s="286">
        <f>'1-GBP'!AI215+'2b - USD - conv.'!AI215+'3b - EUR - conv.'!AI215</f>
        <v>0</v>
      </c>
      <c r="AJ215" s="286">
        <f>'1-GBP'!AJ215+'2b - USD - conv.'!AJ215+'3b - EUR - conv.'!AJ215</f>
        <v>0</v>
      </c>
      <c r="AK215" s="286">
        <f>'1-GBP'!AK215+'2b - USD - conv.'!AK215+'3b - EUR - conv.'!AK215</f>
        <v>0</v>
      </c>
      <c r="AL215" s="286">
        <f>'1-GBP'!AL215+'2b - USD - conv.'!AL215+'3b - EUR - conv.'!AL215</f>
        <v>0</v>
      </c>
      <c r="AM215" s="286">
        <f>'1-GBP'!AM215+'2b - USD - conv.'!AM215+'3b - EUR - conv.'!AM215</f>
        <v>0</v>
      </c>
      <c r="AN215" s="286">
        <f>'1-GBP'!AN215+'2b - USD - conv.'!AN215+'3b - EUR - conv.'!AN215</f>
        <v>0</v>
      </c>
      <c r="AO215" s="286">
        <f>'1-GBP'!AO215+'2b - USD - conv.'!AO215+'3b - EUR - conv.'!AO215</f>
        <v>0</v>
      </c>
      <c r="AP215" s="286">
        <f>'1-GBP'!AP215+'2b - USD - conv.'!AP215+'3b - EUR - conv.'!AP215</f>
        <v>0</v>
      </c>
    </row>
    <row r="216" spans="1:42" outlineLevel="2">
      <c r="A216" s="211" t="str">
        <f>A203&amp;"."&amp;A205&amp;"."&amp;A204&amp;"."&amp;B216</f>
        <v>1.c.5.11</v>
      </c>
      <c r="B216">
        <v>11</v>
      </c>
      <c r="C216" t="str">
        <f>'1-GBP'!C216</f>
        <v/>
      </c>
      <c r="D216"/>
      <c r="E216"/>
      <c r="F216"/>
      <c r="G216"/>
      <c r="H216"/>
      <c r="I216"/>
      <c r="J216"/>
      <c r="K216"/>
      <c r="L216"/>
      <c r="M216" s="286">
        <f>'1-GBP'!M216+'2b - USD - conv.'!M216+'3b - EUR - conv.'!M216</f>
        <v>0</v>
      </c>
      <c r="N216" s="286">
        <f>'1-GBP'!N216+'2b - USD - conv.'!N216+'3b - EUR - conv.'!N216</f>
        <v>0</v>
      </c>
      <c r="O216" s="286">
        <f>'1-GBP'!O216+'2b - USD - conv.'!O216+'3b - EUR - conv.'!O216</f>
        <v>0</v>
      </c>
      <c r="P216" s="286">
        <f>'1-GBP'!P216+'2b - USD - conv.'!P216+'3b - EUR - conv.'!P216</f>
        <v>0</v>
      </c>
      <c r="Q216" s="286">
        <f>'1-GBP'!Q216+'2b - USD - conv.'!Q216+'3b - EUR - conv.'!Q216</f>
        <v>0</v>
      </c>
      <c r="R216" s="286">
        <f>'1-GBP'!R216+'2b - USD - conv.'!R216+'3b - EUR - conv.'!R216</f>
        <v>0</v>
      </c>
      <c r="S216" s="286">
        <f>'1-GBP'!S216+'2b - USD - conv.'!S216+'3b - EUR - conv.'!S216</f>
        <v>0</v>
      </c>
      <c r="T216" s="286">
        <f>'1-GBP'!T216+'2b - USD - conv.'!T216+'3b - EUR - conv.'!T216</f>
        <v>0</v>
      </c>
      <c r="U216" s="286">
        <f>'1-GBP'!U216+'2b - USD - conv.'!U216+'3b - EUR - conv.'!U216</f>
        <v>0</v>
      </c>
      <c r="V216" s="286">
        <f>'1-GBP'!V216+'2b - USD - conv.'!V216+'3b - EUR - conv.'!V216</f>
        <v>0</v>
      </c>
      <c r="W216" s="286">
        <f>'1-GBP'!W216+'2b - USD - conv.'!W216+'3b - EUR - conv.'!W216</f>
        <v>0</v>
      </c>
      <c r="X216" s="286">
        <f>'1-GBP'!X216+'2b - USD - conv.'!X216+'3b - EUR - conv.'!X216</f>
        <v>0</v>
      </c>
      <c r="Y216" s="286">
        <f>'1-GBP'!Y216+'2b - USD - conv.'!Y216+'3b - EUR - conv.'!Y216</f>
        <v>0</v>
      </c>
      <c r="Z216" s="286">
        <f>'1-GBP'!Z216+'2b - USD - conv.'!Z216+'3b - EUR - conv.'!Z216</f>
        <v>0</v>
      </c>
      <c r="AA216" s="286">
        <f>'1-GBP'!AA216+'2b - USD - conv.'!AA216+'3b - EUR - conv.'!AA216</f>
        <v>0</v>
      </c>
      <c r="AB216" s="286">
        <f>'1-GBP'!AB216+'2b - USD - conv.'!AB216+'3b - EUR - conv.'!AB216</f>
        <v>0</v>
      </c>
      <c r="AC216" s="286">
        <f>'1-GBP'!AC216+'2b - USD - conv.'!AC216+'3b - EUR - conv.'!AC216</f>
        <v>0</v>
      </c>
      <c r="AD216" s="286">
        <f>'1-GBP'!AD216+'2b - USD - conv.'!AD216+'3b - EUR - conv.'!AD216</f>
        <v>0</v>
      </c>
      <c r="AE216" s="286">
        <f>'1-GBP'!AE216+'2b - USD - conv.'!AE216+'3b - EUR - conv.'!AE216</f>
        <v>0</v>
      </c>
      <c r="AF216" s="286">
        <f>'1-GBP'!AF216+'2b - USD - conv.'!AF216+'3b - EUR - conv.'!AF216</f>
        <v>0</v>
      </c>
      <c r="AG216" s="286">
        <f>'1-GBP'!AG216+'2b - USD - conv.'!AG216+'3b - EUR - conv.'!AG216</f>
        <v>0</v>
      </c>
      <c r="AH216" s="286">
        <f>'1-GBP'!AH216+'2b - USD - conv.'!AH216+'3b - EUR - conv.'!AH216</f>
        <v>0</v>
      </c>
      <c r="AI216" s="286">
        <f>'1-GBP'!AI216+'2b - USD - conv.'!AI216+'3b - EUR - conv.'!AI216</f>
        <v>0</v>
      </c>
      <c r="AJ216" s="286">
        <f>'1-GBP'!AJ216+'2b - USD - conv.'!AJ216+'3b - EUR - conv.'!AJ216</f>
        <v>0</v>
      </c>
      <c r="AK216" s="286">
        <f>'1-GBP'!AK216+'2b - USD - conv.'!AK216+'3b - EUR - conv.'!AK216</f>
        <v>0</v>
      </c>
      <c r="AL216" s="286">
        <f>'1-GBP'!AL216+'2b - USD - conv.'!AL216+'3b - EUR - conv.'!AL216</f>
        <v>0</v>
      </c>
      <c r="AM216" s="286">
        <f>'1-GBP'!AM216+'2b - USD - conv.'!AM216+'3b - EUR - conv.'!AM216</f>
        <v>0</v>
      </c>
      <c r="AN216" s="286">
        <f>'1-GBP'!AN216+'2b - USD - conv.'!AN216+'3b - EUR - conv.'!AN216</f>
        <v>0</v>
      </c>
      <c r="AO216" s="286">
        <f>'1-GBP'!AO216+'2b - USD - conv.'!AO216+'3b - EUR - conv.'!AO216</f>
        <v>0</v>
      </c>
      <c r="AP216" s="286">
        <f>'1-GBP'!AP216+'2b - USD - conv.'!AP216+'3b - EUR - conv.'!AP216</f>
        <v>0</v>
      </c>
    </row>
    <row r="217" spans="1:42" outlineLevel="2">
      <c r="A217" s="211" t="str">
        <f>A203&amp;"."&amp;A205&amp;"."&amp;A204&amp;"."&amp;B217</f>
        <v>1.c.5.12</v>
      </c>
      <c r="B217">
        <v>12</v>
      </c>
      <c r="C217" t="str">
        <f>'1-GBP'!C217</f>
        <v/>
      </c>
      <c r="D217"/>
      <c r="E217"/>
      <c r="F217"/>
      <c r="G217"/>
      <c r="H217"/>
      <c r="I217"/>
      <c r="J217"/>
      <c r="K217"/>
      <c r="L217"/>
      <c r="M217" s="286">
        <f>'1-GBP'!M217+'2b - USD - conv.'!M217+'3b - EUR - conv.'!M217</f>
        <v>0</v>
      </c>
      <c r="N217" s="286">
        <f>'1-GBP'!N217+'2b - USD - conv.'!N217+'3b - EUR - conv.'!N217</f>
        <v>0</v>
      </c>
      <c r="O217" s="286">
        <f>'1-GBP'!O217+'2b - USD - conv.'!O217+'3b - EUR - conv.'!O217</f>
        <v>0</v>
      </c>
      <c r="P217" s="286">
        <f>'1-GBP'!P217+'2b - USD - conv.'!P217+'3b - EUR - conv.'!P217</f>
        <v>0</v>
      </c>
      <c r="Q217" s="286">
        <f>'1-GBP'!Q217+'2b - USD - conv.'!Q217+'3b - EUR - conv.'!Q217</f>
        <v>0</v>
      </c>
      <c r="R217" s="286">
        <f>'1-GBP'!R217+'2b - USD - conv.'!R217+'3b - EUR - conv.'!R217</f>
        <v>0</v>
      </c>
      <c r="S217" s="286">
        <f>'1-GBP'!S217+'2b - USD - conv.'!S217+'3b - EUR - conv.'!S217</f>
        <v>0</v>
      </c>
      <c r="T217" s="286">
        <f>'1-GBP'!T217+'2b - USD - conv.'!T217+'3b - EUR - conv.'!T217</f>
        <v>0</v>
      </c>
      <c r="U217" s="286">
        <f>'1-GBP'!U217+'2b - USD - conv.'!U217+'3b - EUR - conv.'!U217</f>
        <v>0</v>
      </c>
      <c r="V217" s="286">
        <f>'1-GBP'!V217+'2b - USD - conv.'!V217+'3b - EUR - conv.'!V217</f>
        <v>0</v>
      </c>
      <c r="W217" s="286">
        <f>'1-GBP'!W217+'2b - USD - conv.'!W217+'3b - EUR - conv.'!W217</f>
        <v>0</v>
      </c>
      <c r="X217" s="286">
        <f>'1-GBP'!X217+'2b - USD - conv.'!X217+'3b - EUR - conv.'!X217</f>
        <v>0</v>
      </c>
      <c r="Y217" s="286">
        <f>'1-GBP'!Y217+'2b - USD - conv.'!Y217+'3b - EUR - conv.'!Y217</f>
        <v>0</v>
      </c>
      <c r="Z217" s="286">
        <f>'1-GBP'!Z217+'2b - USD - conv.'!Z217+'3b - EUR - conv.'!Z217</f>
        <v>0</v>
      </c>
      <c r="AA217" s="286">
        <f>'1-GBP'!AA217+'2b - USD - conv.'!AA217+'3b - EUR - conv.'!AA217</f>
        <v>0</v>
      </c>
      <c r="AB217" s="286">
        <f>'1-GBP'!AB217+'2b - USD - conv.'!AB217+'3b - EUR - conv.'!AB217</f>
        <v>0</v>
      </c>
      <c r="AC217" s="286">
        <f>'1-GBP'!AC217+'2b - USD - conv.'!AC217+'3b - EUR - conv.'!AC217</f>
        <v>0</v>
      </c>
      <c r="AD217" s="286">
        <f>'1-GBP'!AD217+'2b - USD - conv.'!AD217+'3b - EUR - conv.'!AD217</f>
        <v>0</v>
      </c>
      <c r="AE217" s="286">
        <f>'1-GBP'!AE217+'2b - USD - conv.'!AE217+'3b - EUR - conv.'!AE217</f>
        <v>0</v>
      </c>
      <c r="AF217" s="286">
        <f>'1-GBP'!AF217+'2b - USD - conv.'!AF217+'3b - EUR - conv.'!AF217</f>
        <v>0</v>
      </c>
      <c r="AG217" s="286">
        <f>'1-GBP'!AG217+'2b - USD - conv.'!AG217+'3b - EUR - conv.'!AG217</f>
        <v>0</v>
      </c>
      <c r="AH217" s="286">
        <f>'1-GBP'!AH217+'2b - USD - conv.'!AH217+'3b - EUR - conv.'!AH217</f>
        <v>0</v>
      </c>
      <c r="AI217" s="286">
        <f>'1-GBP'!AI217+'2b - USD - conv.'!AI217+'3b - EUR - conv.'!AI217</f>
        <v>0</v>
      </c>
      <c r="AJ217" s="286">
        <f>'1-GBP'!AJ217+'2b - USD - conv.'!AJ217+'3b - EUR - conv.'!AJ217</f>
        <v>0</v>
      </c>
      <c r="AK217" s="286">
        <f>'1-GBP'!AK217+'2b - USD - conv.'!AK217+'3b - EUR - conv.'!AK217</f>
        <v>0</v>
      </c>
      <c r="AL217" s="286">
        <f>'1-GBP'!AL217+'2b - USD - conv.'!AL217+'3b - EUR - conv.'!AL217</f>
        <v>0</v>
      </c>
      <c r="AM217" s="286">
        <f>'1-GBP'!AM217+'2b - USD - conv.'!AM217+'3b - EUR - conv.'!AM217</f>
        <v>0</v>
      </c>
      <c r="AN217" s="286">
        <f>'1-GBP'!AN217+'2b - USD - conv.'!AN217+'3b - EUR - conv.'!AN217</f>
        <v>0</v>
      </c>
      <c r="AO217" s="286">
        <f>'1-GBP'!AO217+'2b - USD - conv.'!AO217+'3b - EUR - conv.'!AO217</f>
        <v>0</v>
      </c>
      <c r="AP217" s="286">
        <f>'1-GBP'!AP217+'2b - USD - conv.'!AP217+'3b - EUR - conv.'!AP217</f>
        <v>0</v>
      </c>
    </row>
    <row r="218" spans="1:42" outlineLevel="1">
      <c r="A218" s="212"/>
      <c r="B218" s="201">
        <f>B217-COUNTIFS(C206:C217,"")</f>
        <v>6</v>
      </c>
      <c r="C218" s="201" t="s">
        <v>285</v>
      </c>
      <c r="D218" s="201"/>
      <c r="E218" s="201"/>
      <c r="F218" s="201"/>
      <c r="G218" s="201"/>
      <c r="H218" s="201"/>
      <c r="I218" s="201"/>
      <c r="J218" s="201"/>
      <c r="K218" s="201"/>
      <c r="L218" s="201"/>
      <c r="M218" s="280">
        <f>SUM(M206:M217)</f>
        <v>0</v>
      </c>
      <c r="N218" s="280">
        <f>SUM(N206:N217)</f>
        <v>0</v>
      </c>
      <c r="O218" s="280">
        <f t="shared" ref="O218:AP218" si="19">SUM(O206:O217)</f>
        <v>0</v>
      </c>
      <c r="P218" s="280">
        <f t="shared" si="19"/>
        <v>0</v>
      </c>
      <c r="Q218" s="280">
        <f t="shared" si="19"/>
        <v>0</v>
      </c>
      <c r="R218" s="280">
        <f t="shared" si="19"/>
        <v>0</v>
      </c>
      <c r="S218" s="280">
        <f t="shared" si="19"/>
        <v>0</v>
      </c>
      <c r="T218" s="280">
        <f t="shared" si="19"/>
        <v>0</v>
      </c>
      <c r="U218" s="280">
        <f t="shared" si="19"/>
        <v>0</v>
      </c>
      <c r="V218" s="280">
        <f t="shared" si="19"/>
        <v>0</v>
      </c>
      <c r="W218" s="280">
        <f t="shared" si="19"/>
        <v>0</v>
      </c>
      <c r="X218" s="280">
        <f t="shared" si="19"/>
        <v>0</v>
      </c>
      <c r="Y218" s="280">
        <f t="shared" si="19"/>
        <v>0</v>
      </c>
      <c r="Z218" s="280">
        <f t="shared" si="19"/>
        <v>0</v>
      </c>
      <c r="AA218" s="280">
        <f t="shared" si="19"/>
        <v>0</v>
      </c>
      <c r="AB218" s="280">
        <f t="shared" si="19"/>
        <v>0</v>
      </c>
      <c r="AC218" s="280">
        <f t="shared" si="19"/>
        <v>0</v>
      </c>
      <c r="AD218" s="280">
        <f t="shared" si="19"/>
        <v>0</v>
      </c>
      <c r="AE218" s="280">
        <f t="shared" si="19"/>
        <v>0</v>
      </c>
      <c r="AF218" s="280">
        <f t="shared" si="19"/>
        <v>0</v>
      </c>
      <c r="AG218" s="280">
        <f t="shared" si="19"/>
        <v>0</v>
      </c>
      <c r="AH218" s="280">
        <f t="shared" si="19"/>
        <v>0</v>
      </c>
      <c r="AI218" s="280">
        <f t="shared" si="19"/>
        <v>0</v>
      </c>
      <c r="AJ218" s="280">
        <f t="shared" si="19"/>
        <v>0</v>
      </c>
      <c r="AK218" s="280">
        <f t="shared" si="19"/>
        <v>0</v>
      </c>
      <c r="AL218" s="280">
        <f t="shared" si="19"/>
        <v>0</v>
      </c>
      <c r="AM218" s="280">
        <f t="shared" si="19"/>
        <v>0</v>
      </c>
      <c r="AN218" s="280">
        <f t="shared" si="19"/>
        <v>0</v>
      </c>
      <c r="AO218" s="280">
        <f t="shared" si="19"/>
        <v>0</v>
      </c>
      <c r="AP218" s="280">
        <f t="shared" si="19"/>
        <v>0</v>
      </c>
    </row>
    <row r="219" spans="1:42" outlineLevel="1">
      <c r="A219" s="211"/>
      <c r="B219"/>
      <c r="C219"/>
      <c r="D219"/>
      <c r="E219"/>
      <c r="F219"/>
      <c r="G219"/>
      <c r="H219"/>
      <c r="I219"/>
      <c r="J219"/>
      <c r="K219"/>
      <c r="L219"/>
      <c r="M219" s="314"/>
      <c r="N219" s="314"/>
      <c r="O219" s="314"/>
      <c r="P219" s="314"/>
      <c r="Q219" s="314"/>
      <c r="R219" s="314"/>
      <c r="S219" s="314"/>
      <c r="T219" s="314"/>
      <c r="U219" s="314"/>
      <c r="V219" s="314"/>
      <c r="W219" s="314"/>
      <c r="X219" s="314"/>
      <c r="Y219" s="314"/>
      <c r="Z219" s="314"/>
      <c r="AA219" s="314"/>
      <c r="AB219" s="314"/>
      <c r="AC219" s="314"/>
      <c r="AD219" s="314"/>
      <c r="AE219" s="314"/>
      <c r="AF219" s="314"/>
      <c r="AG219" s="314"/>
      <c r="AH219" s="314"/>
      <c r="AI219" s="314"/>
      <c r="AJ219" s="314"/>
      <c r="AK219" s="314"/>
      <c r="AL219" s="314"/>
      <c r="AM219" s="314"/>
      <c r="AN219" s="314"/>
      <c r="AO219" s="314"/>
      <c r="AP219" s="314"/>
    </row>
    <row r="220" spans="1:42" outlineLevel="1">
      <c r="A220" s="220" t="s">
        <v>216</v>
      </c>
      <c r="B220" s="220" t="s">
        <v>286</v>
      </c>
      <c r="C220" s="220" t="s">
        <v>284</v>
      </c>
      <c r="D220" s="220"/>
      <c r="E220" s="220"/>
      <c r="F220" s="220"/>
      <c r="G220" s="220"/>
      <c r="H220" s="220"/>
      <c r="I220" s="220"/>
      <c r="J220" s="220"/>
      <c r="K220" s="220"/>
      <c r="L220" s="220"/>
      <c r="M220" s="315"/>
      <c r="N220" s="315"/>
      <c r="O220" s="315"/>
      <c r="P220" s="315"/>
      <c r="Q220" s="315"/>
      <c r="R220" s="315"/>
      <c r="S220" s="315"/>
      <c r="T220" s="315"/>
      <c r="U220" s="315"/>
      <c r="V220" s="315"/>
      <c r="W220" s="315"/>
      <c r="X220" s="315"/>
      <c r="Y220" s="315"/>
      <c r="Z220" s="315"/>
      <c r="AA220" s="315"/>
      <c r="AB220" s="315"/>
      <c r="AC220" s="315"/>
      <c r="AD220" s="315"/>
      <c r="AE220" s="315"/>
      <c r="AF220" s="315"/>
      <c r="AG220" s="315"/>
      <c r="AH220" s="315"/>
      <c r="AI220" s="315"/>
      <c r="AJ220" s="315"/>
      <c r="AK220" s="315"/>
      <c r="AL220" s="315"/>
      <c r="AM220" s="315"/>
      <c r="AN220" s="315"/>
      <c r="AO220" s="315"/>
      <c r="AP220" s="315"/>
    </row>
    <row r="221" spans="1:42" outlineLevel="2">
      <c r="A221" s="211" t="str">
        <f>A203&amp;"."&amp;A220&amp;"."&amp;A204&amp;"."&amp;B221</f>
        <v>1.o.5.1</v>
      </c>
      <c r="B221">
        <v>1</v>
      </c>
      <c r="C221" t="str">
        <f>'1-GBP'!C221</f>
        <v/>
      </c>
      <c r="D221"/>
      <c r="E221"/>
      <c r="F221"/>
      <c r="G221"/>
      <c r="H221"/>
      <c r="I221"/>
      <c r="J221"/>
      <c r="K221"/>
      <c r="L221"/>
      <c r="M221" s="286">
        <f>'1-GBP'!M221+'2b - USD - conv.'!M221+'3b - EUR - conv.'!M221</f>
        <v>0</v>
      </c>
      <c r="N221" s="286">
        <f>'1-GBP'!N221+'2b - USD - conv.'!N221+'3b - EUR - conv.'!N221</f>
        <v>0</v>
      </c>
      <c r="O221" s="286">
        <f>'1-GBP'!O221+'2b - USD - conv.'!O221+'3b - EUR - conv.'!O221</f>
        <v>0</v>
      </c>
      <c r="P221" s="286">
        <f>'1-GBP'!P221+'2b - USD - conv.'!P221+'3b - EUR - conv.'!P221</f>
        <v>0</v>
      </c>
      <c r="Q221" s="286">
        <f>'1-GBP'!Q221+'2b - USD - conv.'!Q221+'3b - EUR - conv.'!Q221</f>
        <v>0</v>
      </c>
      <c r="R221" s="286">
        <f>'1-GBP'!R221+'2b - USD - conv.'!R221+'3b - EUR - conv.'!R221</f>
        <v>0</v>
      </c>
      <c r="S221" s="286">
        <f>'1-GBP'!S221+'2b - USD - conv.'!S221+'3b - EUR - conv.'!S221</f>
        <v>0</v>
      </c>
      <c r="T221" s="286">
        <f>'1-GBP'!T221+'2b - USD - conv.'!T221+'3b - EUR - conv.'!T221</f>
        <v>0</v>
      </c>
      <c r="U221" s="286">
        <f>'1-GBP'!U221+'2b - USD - conv.'!U221+'3b - EUR - conv.'!U221</f>
        <v>0</v>
      </c>
      <c r="V221" s="286">
        <f>'1-GBP'!V221+'2b - USD - conv.'!V221+'3b - EUR - conv.'!V221</f>
        <v>0</v>
      </c>
      <c r="W221" s="286">
        <f>'1-GBP'!W221+'2b - USD - conv.'!W221+'3b - EUR - conv.'!W221</f>
        <v>0</v>
      </c>
      <c r="X221" s="286">
        <f>'1-GBP'!X221+'2b - USD - conv.'!X221+'3b - EUR - conv.'!X221</f>
        <v>0</v>
      </c>
      <c r="Y221" s="286">
        <f>'1-GBP'!Y221+'2b - USD - conv.'!Y221+'3b - EUR - conv.'!Y221</f>
        <v>0</v>
      </c>
      <c r="Z221" s="286">
        <f>'1-GBP'!Z221+'2b - USD - conv.'!Z221+'3b - EUR - conv.'!Z221</f>
        <v>0</v>
      </c>
      <c r="AA221" s="286">
        <f>'1-GBP'!AA221+'2b - USD - conv.'!AA221+'3b - EUR - conv.'!AA221</f>
        <v>0</v>
      </c>
      <c r="AB221" s="286">
        <f>'1-GBP'!AB221+'2b - USD - conv.'!AB221+'3b - EUR - conv.'!AB221</f>
        <v>0</v>
      </c>
      <c r="AC221" s="286">
        <f>'1-GBP'!AC221+'2b - USD - conv.'!AC221+'3b - EUR - conv.'!AC221</f>
        <v>0</v>
      </c>
      <c r="AD221" s="286">
        <f>'1-GBP'!AD221+'2b - USD - conv.'!AD221+'3b - EUR - conv.'!AD221</f>
        <v>0</v>
      </c>
      <c r="AE221" s="286">
        <f>'1-GBP'!AE221+'2b - USD - conv.'!AE221+'3b - EUR - conv.'!AE221</f>
        <v>0</v>
      </c>
      <c r="AF221" s="286">
        <f>'1-GBP'!AF221+'2b - USD - conv.'!AF221+'3b - EUR - conv.'!AF221</f>
        <v>0</v>
      </c>
      <c r="AG221" s="286">
        <f>'1-GBP'!AG221+'2b - USD - conv.'!AG221+'3b - EUR - conv.'!AG221</f>
        <v>0</v>
      </c>
      <c r="AH221" s="286">
        <f>'1-GBP'!AH221+'2b - USD - conv.'!AH221+'3b - EUR - conv.'!AH221</f>
        <v>0</v>
      </c>
      <c r="AI221" s="286">
        <f>'1-GBP'!AI221+'2b - USD - conv.'!AI221+'3b - EUR - conv.'!AI221</f>
        <v>0</v>
      </c>
      <c r="AJ221" s="286">
        <f>'1-GBP'!AJ221+'2b - USD - conv.'!AJ221+'3b - EUR - conv.'!AJ221</f>
        <v>0</v>
      </c>
      <c r="AK221" s="286">
        <f>'1-GBP'!AK221+'2b - USD - conv.'!AK221+'3b - EUR - conv.'!AK221</f>
        <v>0</v>
      </c>
      <c r="AL221" s="286">
        <f>'1-GBP'!AL221+'2b - USD - conv.'!AL221+'3b - EUR - conv.'!AL221</f>
        <v>0</v>
      </c>
      <c r="AM221" s="286">
        <f>'1-GBP'!AM221+'2b - USD - conv.'!AM221+'3b - EUR - conv.'!AM221</f>
        <v>0</v>
      </c>
      <c r="AN221" s="286">
        <f>'1-GBP'!AN221+'2b - USD - conv.'!AN221+'3b - EUR - conv.'!AN221</f>
        <v>0</v>
      </c>
      <c r="AO221" s="286">
        <f>'1-GBP'!AO221+'2b - USD - conv.'!AO221+'3b - EUR - conv.'!AO221</f>
        <v>0</v>
      </c>
      <c r="AP221" s="286">
        <f>'1-GBP'!AP221+'2b - USD - conv.'!AP221+'3b - EUR - conv.'!AP221</f>
        <v>0</v>
      </c>
    </row>
    <row r="222" spans="1:42" outlineLevel="2">
      <c r="A222" s="211" t="str">
        <f>A203&amp;"."&amp;A220&amp;"."&amp;A204&amp;"."&amp;B222</f>
        <v>1.o.5.2</v>
      </c>
      <c r="B222">
        <v>2</v>
      </c>
      <c r="C222" t="str">
        <f>'1-GBP'!C222</f>
        <v/>
      </c>
      <c r="D222"/>
      <c r="E222"/>
      <c r="F222"/>
      <c r="G222"/>
      <c r="H222"/>
      <c r="I222"/>
      <c r="J222"/>
      <c r="K222"/>
      <c r="L222"/>
      <c r="M222" s="286">
        <f>'1-GBP'!M222+'2b - USD - conv.'!M222+'3b - EUR - conv.'!M222</f>
        <v>0</v>
      </c>
      <c r="N222" s="286">
        <f>'1-GBP'!N222+'2b - USD - conv.'!N222+'3b - EUR - conv.'!N222</f>
        <v>0</v>
      </c>
      <c r="O222" s="286">
        <f>'1-GBP'!O222+'2b - USD - conv.'!O222+'3b - EUR - conv.'!O222</f>
        <v>0</v>
      </c>
      <c r="P222" s="286">
        <f>'1-GBP'!P222+'2b - USD - conv.'!P222+'3b - EUR - conv.'!P222</f>
        <v>0</v>
      </c>
      <c r="Q222" s="286">
        <f>'1-GBP'!Q222+'2b - USD - conv.'!Q222+'3b - EUR - conv.'!Q222</f>
        <v>0</v>
      </c>
      <c r="R222" s="286">
        <f>'1-GBP'!R222+'2b - USD - conv.'!R222+'3b - EUR - conv.'!R222</f>
        <v>0</v>
      </c>
      <c r="S222" s="286">
        <f>'1-GBP'!S222+'2b - USD - conv.'!S222+'3b - EUR - conv.'!S222</f>
        <v>0</v>
      </c>
      <c r="T222" s="286">
        <f>'1-GBP'!T222+'2b - USD - conv.'!T222+'3b - EUR - conv.'!T222</f>
        <v>0</v>
      </c>
      <c r="U222" s="286">
        <f>'1-GBP'!U222+'2b - USD - conv.'!U222+'3b - EUR - conv.'!U222</f>
        <v>0</v>
      </c>
      <c r="V222" s="286">
        <f>'1-GBP'!V222+'2b - USD - conv.'!V222+'3b - EUR - conv.'!V222</f>
        <v>0</v>
      </c>
      <c r="W222" s="286">
        <f>'1-GBP'!W222+'2b - USD - conv.'!W222+'3b - EUR - conv.'!W222</f>
        <v>0</v>
      </c>
      <c r="X222" s="286">
        <f>'1-GBP'!X222+'2b - USD - conv.'!X222+'3b - EUR - conv.'!X222</f>
        <v>0</v>
      </c>
      <c r="Y222" s="286">
        <f>'1-GBP'!Y222+'2b - USD - conv.'!Y222+'3b - EUR - conv.'!Y222</f>
        <v>0</v>
      </c>
      <c r="Z222" s="286">
        <f>'1-GBP'!Z222+'2b - USD - conv.'!Z222+'3b - EUR - conv.'!Z222</f>
        <v>0</v>
      </c>
      <c r="AA222" s="286">
        <f>'1-GBP'!AA222+'2b - USD - conv.'!AA222+'3b - EUR - conv.'!AA222</f>
        <v>0</v>
      </c>
      <c r="AB222" s="286">
        <f>'1-GBP'!AB222+'2b - USD - conv.'!AB222+'3b - EUR - conv.'!AB222</f>
        <v>0</v>
      </c>
      <c r="AC222" s="286">
        <f>'1-GBP'!AC222+'2b - USD - conv.'!AC222+'3b - EUR - conv.'!AC222</f>
        <v>0</v>
      </c>
      <c r="AD222" s="286">
        <f>'1-GBP'!AD222+'2b - USD - conv.'!AD222+'3b - EUR - conv.'!AD222</f>
        <v>0</v>
      </c>
      <c r="AE222" s="286">
        <f>'1-GBP'!AE222+'2b - USD - conv.'!AE222+'3b - EUR - conv.'!AE222</f>
        <v>0</v>
      </c>
      <c r="AF222" s="286">
        <f>'1-GBP'!AF222+'2b - USD - conv.'!AF222+'3b - EUR - conv.'!AF222</f>
        <v>0</v>
      </c>
      <c r="AG222" s="286">
        <f>'1-GBP'!AG222+'2b - USD - conv.'!AG222+'3b - EUR - conv.'!AG222</f>
        <v>0</v>
      </c>
      <c r="AH222" s="286">
        <f>'1-GBP'!AH222+'2b - USD - conv.'!AH222+'3b - EUR - conv.'!AH222</f>
        <v>0</v>
      </c>
      <c r="AI222" s="286">
        <f>'1-GBP'!AI222+'2b - USD - conv.'!AI222+'3b - EUR - conv.'!AI222</f>
        <v>0</v>
      </c>
      <c r="AJ222" s="286">
        <f>'1-GBP'!AJ222+'2b - USD - conv.'!AJ222+'3b - EUR - conv.'!AJ222</f>
        <v>0</v>
      </c>
      <c r="AK222" s="286">
        <f>'1-GBP'!AK222+'2b - USD - conv.'!AK222+'3b - EUR - conv.'!AK222</f>
        <v>0</v>
      </c>
      <c r="AL222" s="286">
        <f>'1-GBP'!AL222+'2b - USD - conv.'!AL222+'3b - EUR - conv.'!AL222</f>
        <v>0</v>
      </c>
      <c r="AM222" s="286">
        <f>'1-GBP'!AM222+'2b - USD - conv.'!AM222+'3b - EUR - conv.'!AM222</f>
        <v>0</v>
      </c>
      <c r="AN222" s="286">
        <f>'1-GBP'!AN222+'2b - USD - conv.'!AN222+'3b - EUR - conv.'!AN222</f>
        <v>0</v>
      </c>
      <c r="AO222" s="286">
        <f>'1-GBP'!AO222+'2b - USD - conv.'!AO222+'3b - EUR - conv.'!AO222</f>
        <v>0</v>
      </c>
      <c r="AP222" s="286">
        <f>'1-GBP'!AP222+'2b - USD - conv.'!AP222+'3b - EUR - conv.'!AP222</f>
        <v>0</v>
      </c>
    </row>
    <row r="223" spans="1:42" outlineLevel="2">
      <c r="A223" s="211" t="str">
        <f>A203&amp;"."&amp;A220&amp;"."&amp;A204&amp;"."&amp;B223</f>
        <v>1.o.5.3</v>
      </c>
      <c r="B223">
        <v>3</v>
      </c>
      <c r="C223" t="str">
        <f>'1-GBP'!C223</f>
        <v/>
      </c>
      <c r="D223"/>
      <c r="E223"/>
      <c r="F223"/>
      <c r="G223"/>
      <c r="H223"/>
      <c r="I223"/>
      <c r="J223"/>
      <c r="K223"/>
      <c r="L223"/>
      <c r="M223" s="286">
        <f>'1-GBP'!M223+'2b - USD - conv.'!M223+'3b - EUR - conv.'!M223</f>
        <v>0</v>
      </c>
      <c r="N223" s="286">
        <f>'1-GBP'!N223+'2b - USD - conv.'!N223+'3b - EUR - conv.'!N223</f>
        <v>0</v>
      </c>
      <c r="O223" s="286">
        <f>'1-GBP'!O223+'2b - USD - conv.'!O223+'3b - EUR - conv.'!O223</f>
        <v>0</v>
      </c>
      <c r="P223" s="286">
        <f>'1-GBP'!P223+'2b - USD - conv.'!P223+'3b - EUR - conv.'!P223</f>
        <v>0</v>
      </c>
      <c r="Q223" s="286">
        <f>'1-GBP'!Q223+'2b - USD - conv.'!Q223+'3b - EUR - conv.'!Q223</f>
        <v>0</v>
      </c>
      <c r="R223" s="286">
        <f>'1-GBP'!R223+'2b - USD - conv.'!R223+'3b - EUR - conv.'!R223</f>
        <v>0</v>
      </c>
      <c r="S223" s="286">
        <f>'1-GBP'!S223+'2b - USD - conv.'!S223+'3b - EUR - conv.'!S223</f>
        <v>0</v>
      </c>
      <c r="T223" s="286">
        <f>'1-GBP'!T223+'2b - USD - conv.'!T223+'3b - EUR - conv.'!T223</f>
        <v>0</v>
      </c>
      <c r="U223" s="286">
        <f>'1-GBP'!U223+'2b - USD - conv.'!U223+'3b - EUR - conv.'!U223</f>
        <v>0</v>
      </c>
      <c r="V223" s="286">
        <f>'1-GBP'!V223+'2b - USD - conv.'!V223+'3b - EUR - conv.'!V223</f>
        <v>0</v>
      </c>
      <c r="W223" s="286">
        <f>'1-GBP'!W223+'2b - USD - conv.'!W223+'3b - EUR - conv.'!W223</f>
        <v>0</v>
      </c>
      <c r="X223" s="286">
        <f>'1-GBP'!X223+'2b - USD - conv.'!X223+'3b - EUR - conv.'!X223</f>
        <v>0</v>
      </c>
      <c r="Y223" s="286">
        <f>'1-GBP'!Y223+'2b - USD - conv.'!Y223+'3b - EUR - conv.'!Y223</f>
        <v>0</v>
      </c>
      <c r="Z223" s="286">
        <f>'1-GBP'!Z223+'2b - USD - conv.'!Z223+'3b - EUR - conv.'!Z223</f>
        <v>0</v>
      </c>
      <c r="AA223" s="286">
        <f>'1-GBP'!AA223+'2b - USD - conv.'!AA223+'3b - EUR - conv.'!AA223</f>
        <v>0</v>
      </c>
      <c r="AB223" s="286">
        <f>'1-GBP'!AB223+'2b - USD - conv.'!AB223+'3b - EUR - conv.'!AB223</f>
        <v>0</v>
      </c>
      <c r="AC223" s="286">
        <f>'1-GBP'!AC223+'2b - USD - conv.'!AC223+'3b - EUR - conv.'!AC223</f>
        <v>0</v>
      </c>
      <c r="AD223" s="286">
        <f>'1-GBP'!AD223+'2b - USD - conv.'!AD223+'3b - EUR - conv.'!AD223</f>
        <v>0</v>
      </c>
      <c r="AE223" s="286">
        <f>'1-GBP'!AE223+'2b - USD - conv.'!AE223+'3b - EUR - conv.'!AE223</f>
        <v>0</v>
      </c>
      <c r="AF223" s="286">
        <f>'1-GBP'!AF223+'2b - USD - conv.'!AF223+'3b - EUR - conv.'!AF223</f>
        <v>0</v>
      </c>
      <c r="AG223" s="286">
        <f>'1-GBP'!AG223+'2b - USD - conv.'!AG223+'3b - EUR - conv.'!AG223</f>
        <v>0</v>
      </c>
      <c r="AH223" s="286">
        <f>'1-GBP'!AH223+'2b - USD - conv.'!AH223+'3b - EUR - conv.'!AH223</f>
        <v>0</v>
      </c>
      <c r="AI223" s="286">
        <f>'1-GBP'!AI223+'2b - USD - conv.'!AI223+'3b - EUR - conv.'!AI223</f>
        <v>0</v>
      </c>
      <c r="AJ223" s="286">
        <f>'1-GBP'!AJ223+'2b - USD - conv.'!AJ223+'3b - EUR - conv.'!AJ223</f>
        <v>0</v>
      </c>
      <c r="AK223" s="286">
        <f>'1-GBP'!AK223+'2b - USD - conv.'!AK223+'3b - EUR - conv.'!AK223</f>
        <v>0</v>
      </c>
      <c r="AL223" s="286">
        <f>'1-GBP'!AL223+'2b - USD - conv.'!AL223+'3b - EUR - conv.'!AL223</f>
        <v>0</v>
      </c>
      <c r="AM223" s="286">
        <f>'1-GBP'!AM223+'2b - USD - conv.'!AM223+'3b - EUR - conv.'!AM223</f>
        <v>0</v>
      </c>
      <c r="AN223" s="286">
        <f>'1-GBP'!AN223+'2b - USD - conv.'!AN223+'3b - EUR - conv.'!AN223</f>
        <v>0</v>
      </c>
      <c r="AO223" s="286">
        <f>'1-GBP'!AO223+'2b - USD - conv.'!AO223+'3b - EUR - conv.'!AO223</f>
        <v>0</v>
      </c>
      <c r="AP223" s="286">
        <f>'1-GBP'!AP223+'2b - USD - conv.'!AP223+'3b - EUR - conv.'!AP223</f>
        <v>0</v>
      </c>
    </row>
    <row r="224" spans="1:42" outlineLevel="2">
      <c r="A224" s="211" t="str">
        <f>A203&amp;"."&amp;A220&amp;"."&amp;A204&amp;"."&amp;B224</f>
        <v>1.o.5.4</v>
      </c>
      <c r="B224">
        <v>4</v>
      </c>
      <c r="C224" t="str">
        <f>'1-GBP'!C224</f>
        <v/>
      </c>
      <c r="D224"/>
      <c r="E224"/>
      <c r="F224"/>
      <c r="G224"/>
      <c r="H224"/>
      <c r="I224"/>
      <c r="J224"/>
      <c r="K224"/>
      <c r="L224"/>
      <c r="M224" s="286">
        <f>'1-GBP'!M224+'2b - USD - conv.'!M224+'3b - EUR - conv.'!M224</f>
        <v>0</v>
      </c>
      <c r="N224" s="286">
        <f>'1-GBP'!N224+'2b - USD - conv.'!N224+'3b - EUR - conv.'!N224</f>
        <v>0</v>
      </c>
      <c r="O224" s="286">
        <f>'1-GBP'!O224+'2b - USD - conv.'!O224+'3b - EUR - conv.'!O224</f>
        <v>0</v>
      </c>
      <c r="P224" s="286">
        <f>'1-GBP'!P224+'2b - USD - conv.'!P224+'3b - EUR - conv.'!P224</f>
        <v>0</v>
      </c>
      <c r="Q224" s="286">
        <f>'1-GBP'!Q224+'2b - USD - conv.'!Q224+'3b - EUR - conv.'!Q224</f>
        <v>0</v>
      </c>
      <c r="R224" s="286">
        <f>'1-GBP'!R224+'2b - USD - conv.'!R224+'3b - EUR - conv.'!R224</f>
        <v>0</v>
      </c>
      <c r="S224" s="286">
        <f>'1-GBP'!S224+'2b - USD - conv.'!S224+'3b - EUR - conv.'!S224</f>
        <v>0</v>
      </c>
      <c r="T224" s="286">
        <f>'1-GBP'!T224+'2b - USD - conv.'!T224+'3b - EUR - conv.'!T224</f>
        <v>0</v>
      </c>
      <c r="U224" s="286">
        <f>'1-GBP'!U224+'2b - USD - conv.'!U224+'3b - EUR - conv.'!U224</f>
        <v>0</v>
      </c>
      <c r="V224" s="286">
        <f>'1-GBP'!V224+'2b - USD - conv.'!V224+'3b - EUR - conv.'!V224</f>
        <v>0</v>
      </c>
      <c r="W224" s="286">
        <f>'1-GBP'!W224+'2b - USD - conv.'!W224+'3b - EUR - conv.'!W224</f>
        <v>0</v>
      </c>
      <c r="X224" s="286">
        <f>'1-GBP'!X224+'2b - USD - conv.'!X224+'3b - EUR - conv.'!X224</f>
        <v>0</v>
      </c>
      <c r="Y224" s="286">
        <f>'1-GBP'!Y224+'2b - USD - conv.'!Y224+'3b - EUR - conv.'!Y224</f>
        <v>0</v>
      </c>
      <c r="Z224" s="286">
        <f>'1-GBP'!Z224+'2b - USD - conv.'!Z224+'3b - EUR - conv.'!Z224</f>
        <v>0</v>
      </c>
      <c r="AA224" s="286">
        <f>'1-GBP'!AA224+'2b - USD - conv.'!AA224+'3b - EUR - conv.'!AA224</f>
        <v>0</v>
      </c>
      <c r="AB224" s="286">
        <f>'1-GBP'!AB224+'2b - USD - conv.'!AB224+'3b - EUR - conv.'!AB224</f>
        <v>0</v>
      </c>
      <c r="AC224" s="286">
        <f>'1-GBP'!AC224+'2b - USD - conv.'!AC224+'3b - EUR - conv.'!AC224</f>
        <v>0</v>
      </c>
      <c r="AD224" s="286">
        <f>'1-GBP'!AD224+'2b - USD - conv.'!AD224+'3b - EUR - conv.'!AD224</f>
        <v>0</v>
      </c>
      <c r="AE224" s="286">
        <f>'1-GBP'!AE224+'2b - USD - conv.'!AE224+'3b - EUR - conv.'!AE224</f>
        <v>0</v>
      </c>
      <c r="AF224" s="286">
        <f>'1-GBP'!AF224+'2b - USD - conv.'!AF224+'3b - EUR - conv.'!AF224</f>
        <v>0</v>
      </c>
      <c r="AG224" s="286">
        <f>'1-GBP'!AG224+'2b - USD - conv.'!AG224+'3b - EUR - conv.'!AG224</f>
        <v>0</v>
      </c>
      <c r="AH224" s="286">
        <f>'1-GBP'!AH224+'2b - USD - conv.'!AH224+'3b - EUR - conv.'!AH224</f>
        <v>0</v>
      </c>
      <c r="AI224" s="286">
        <f>'1-GBP'!AI224+'2b - USD - conv.'!AI224+'3b - EUR - conv.'!AI224</f>
        <v>0</v>
      </c>
      <c r="AJ224" s="286">
        <f>'1-GBP'!AJ224+'2b - USD - conv.'!AJ224+'3b - EUR - conv.'!AJ224</f>
        <v>0</v>
      </c>
      <c r="AK224" s="286">
        <f>'1-GBP'!AK224+'2b - USD - conv.'!AK224+'3b - EUR - conv.'!AK224</f>
        <v>0</v>
      </c>
      <c r="AL224" s="286">
        <f>'1-GBP'!AL224+'2b - USD - conv.'!AL224+'3b - EUR - conv.'!AL224</f>
        <v>0</v>
      </c>
      <c r="AM224" s="286">
        <f>'1-GBP'!AM224+'2b - USD - conv.'!AM224+'3b - EUR - conv.'!AM224</f>
        <v>0</v>
      </c>
      <c r="AN224" s="286">
        <f>'1-GBP'!AN224+'2b - USD - conv.'!AN224+'3b - EUR - conv.'!AN224</f>
        <v>0</v>
      </c>
      <c r="AO224" s="286">
        <f>'1-GBP'!AO224+'2b - USD - conv.'!AO224+'3b - EUR - conv.'!AO224</f>
        <v>0</v>
      </c>
      <c r="AP224" s="286">
        <f>'1-GBP'!AP224+'2b - USD - conv.'!AP224+'3b - EUR - conv.'!AP224</f>
        <v>0</v>
      </c>
    </row>
    <row r="225" spans="1:42" outlineLevel="2">
      <c r="A225" s="211" t="str">
        <f>A203&amp;"."&amp;A220&amp;"."&amp;A204&amp;"."&amp;B225</f>
        <v>1.o.5.5</v>
      </c>
      <c r="B225">
        <v>5</v>
      </c>
      <c r="C225" t="str">
        <f>'1-GBP'!C225</f>
        <v/>
      </c>
      <c r="D225"/>
      <c r="E225"/>
      <c r="F225"/>
      <c r="G225"/>
      <c r="H225"/>
      <c r="I225"/>
      <c r="J225"/>
      <c r="K225"/>
      <c r="L225"/>
      <c r="M225" s="286">
        <f>'1-GBP'!M225+'2b - USD - conv.'!M225+'3b - EUR - conv.'!M225</f>
        <v>0</v>
      </c>
      <c r="N225" s="286">
        <f>'1-GBP'!N225+'2b - USD - conv.'!N225+'3b - EUR - conv.'!N225</f>
        <v>0</v>
      </c>
      <c r="O225" s="286">
        <f>'1-GBP'!O225+'2b - USD - conv.'!O225+'3b - EUR - conv.'!O225</f>
        <v>0</v>
      </c>
      <c r="P225" s="286">
        <f>'1-GBP'!P225+'2b - USD - conv.'!P225+'3b - EUR - conv.'!P225</f>
        <v>0</v>
      </c>
      <c r="Q225" s="286">
        <f>'1-GBP'!Q225+'2b - USD - conv.'!Q225+'3b - EUR - conv.'!Q225</f>
        <v>0</v>
      </c>
      <c r="R225" s="286">
        <f>'1-GBP'!R225+'2b - USD - conv.'!R225+'3b - EUR - conv.'!R225</f>
        <v>0</v>
      </c>
      <c r="S225" s="286">
        <f>'1-GBP'!S225+'2b - USD - conv.'!S225+'3b - EUR - conv.'!S225</f>
        <v>0</v>
      </c>
      <c r="T225" s="286">
        <f>'1-GBP'!T225+'2b - USD - conv.'!T225+'3b - EUR - conv.'!T225</f>
        <v>0</v>
      </c>
      <c r="U225" s="286">
        <f>'1-GBP'!U225+'2b - USD - conv.'!U225+'3b - EUR - conv.'!U225</f>
        <v>0</v>
      </c>
      <c r="V225" s="286">
        <f>'1-GBP'!V225+'2b - USD - conv.'!V225+'3b - EUR - conv.'!V225</f>
        <v>0</v>
      </c>
      <c r="W225" s="286">
        <f>'1-GBP'!W225+'2b - USD - conv.'!W225+'3b - EUR - conv.'!W225</f>
        <v>0</v>
      </c>
      <c r="X225" s="286">
        <f>'1-GBP'!X225+'2b - USD - conv.'!X225+'3b - EUR - conv.'!X225</f>
        <v>0</v>
      </c>
      <c r="Y225" s="286">
        <f>'1-GBP'!Y225+'2b - USD - conv.'!Y225+'3b - EUR - conv.'!Y225</f>
        <v>0</v>
      </c>
      <c r="Z225" s="286">
        <f>'1-GBP'!Z225+'2b - USD - conv.'!Z225+'3b - EUR - conv.'!Z225</f>
        <v>0</v>
      </c>
      <c r="AA225" s="286">
        <f>'1-GBP'!AA225+'2b - USD - conv.'!AA225+'3b - EUR - conv.'!AA225</f>
        <v>0</v>
      </c>
      <c r="AB225" s="286">
        <f>'1-GBP'!AB225+'2b - USD - conv.'!AB225+'3b - EUR - conv.'!AB225</f>
        <v>0</v>
      </c>
      <c r="AC225" s="286">
        <f>'1-GBP'!AC225+'2b - USD - conv.'!AC225+'3b - EUR - conv.'!AC225</f>
        <v>0</v>
      </c>
      <c r="AD225" s="286">
        <f>'1-GBP'!AD225+'2b - USD - conv.'!AD225+'3b - EUR - conv.'!AD225</f>
        <v>0</v>
      </c>
      <c r="AE225" s="286">
        <f>'1-GBP'!AE225+'2b - USD - conv.'!AE225+'3b - EUR - conv.'!AE225</f>
        <v>0</v>
      </c>
      <c r="AF225" s="286">
        <f>'1-GBP'!AF225+'2b - USD - conv.'!AF225+'3b - EUR - conv.'!AF225</f>
        <v>0</v>
      </c>
      <c r="AG225" s="286">
        <f>'1-GBP'!AG225+'2b - USD - conv.'!AG225+'3b - EUR - conv.'!AG225</f>
        <v>0</v>
      </c>
      <c r="AH225" s="286">
        <f>'1-GBP'!AH225+'2b - USD - conv.'!AH225+'3b - EUR - conv.'!AH225</f>
        <v>0</v>
      </c>
      <c r="AI225" s="286">
        <f>'1-GBP'!AI225+'2b - USD - conv.'!AI225+'3b - EUR - conv.'!AI225</f>
        <v>0</v>
      </c>
      <c r="AJ225" s="286">
        <f>'1-GBP'!AJ225+'2b - USD - conv.'!AJ225+'3b - EUR - conv.'!AJ225</f>
        <v>0</v>
      </c>
      <c r="AK225" s="286">
        <f>'1-GBP'!AK225+'2b - USD - conv.'!AK225+'3b - EUR - conv.'!AK225</f>
        <v>0</v>
      </c>
      <c r="AL225" s="286">
        <f>'1-GBP'!AL225+'2b - USD - conv.'!AL225+'3b - EUR - conv.'!AL225</f>
        <v>0</v>
      </c>
      <c r="AM225" s="286">
        <f>'1-GBP'!AM225+'2b - USD - conv.'!AM225+'3b - EUR - conv.'!AM225</f>
        <v>0</v>
      </c>
      <c r="AN225" s="286">
        <f>'1-GBP'!AN225+'2b - USD - conv.'!AN225+'3b - EUR - conv.'!AN225</f>
        <v>0</v>
      </c>
      <c r="AO225" s="286">
        <f>'1-GBP'!AO225+'2b - USD - conv.'!AO225+'3b - EUR - conv.'!AO225</f>
        <v>0</v>
      </c>
      <c r="AP225" s="286">
        <f>'1-GBP'!AP225+'2b - USD - conv.'!AP225+'3b - EUR - conv.'!AP225</f>
        <v>0</v>
      </c>
    </row>
    <row r="226" spans="1:42" outlineLevel="2">
      <c r="A226" s="211" t="str">
        <f>A203&amp;"."&amp;A220&amp;"."&amp;A204&amp;"."&amp;B226</f>
        <v>1.o.5.6</v>
      </c>
      <c r="B226">
        <v>6</v>
      </c>
      <c r="C226" t="str">
        <f>'1-GBP'!C226</f>
        <v/>
      </c>
      <c r="D226"/>
      <c r="E226"/>
      <c r="F226"/>
      <c r="G226"/>
      <c r="H226"/>
      <c r="I226"/>
      <c r="J226"/>
      <c r="K226"/>
      <c r="L226"/>
      <c r="M226" s="286">
        <f>'1-GBP'!M226+'2b - USD - conv.'!M226+'3b - EUR - conv.'!M226</f>
        <v>0</v>
      </c>
      <c r="N226" s="286">
        <f>'1-GBP'!N226+'2b - USD - conv.'!N226+'3b - EUR - conv.'!N226</f>
        <v>0</v>
      </c>
      <c r="O226" s="286">
        <f>'1-GBP'!O226+'2b - USD - conv.'!O226+'3b - EUR - conv.'!O226</f>
        <v>0</v>
      </c>
      <c r="P226" s="286">
        <f>'1-GBP'!P226+'2b - USD - conv.'!P226+'3b - EUR - conv.'!P226</f>
        <v>0</v>
      </c>
      <c r="Q226" s="286">
        <f>'1-GBP'!Q226+'2b - USD - conv.'!Q226+'3b - EUR - conv.'!Q226</f>
        <v>0</v>
      </c>
      <c r="R226" s="286">
        <f>'1-GBP'!R226+'2b - USD - conv.'!R226+'3b - EUR - conv.'!R226</f>
        <v>0</v>
      </c>
      <c r="S226" s="286">
        <f>'1-GBP'!S226+'2b - USD - conv.'!S226+'3b - EUR - conv.'!S226</f>
        <v>0</v>
      </c>
      <c r="T226" s="286">
        <f>'1-GBP'!T226+'2b - USD - conv.'!T226+'3b - EUR - conv.'!T226</f>
        <v>0</v>
      </c>
      <c r="U226" s="286">
        <f>'1-GBP'!U226+'2b - USD - conv.'!U226+'3b - EUR - conv.'!U226</f>
        <v>0</v>
      </c>
      <c r="V226" s="286">
        <f>'1-GBP'!V226+'2b - USD - conv.'!V226+'3b - EUR - conv.'!V226</f>
        <v>0</v>
      </c>
      <c r="W226" s="286">
        <f>'1-GBP'!W226+'2b - USD - conv.'!W226+'3b - EUR - conv.'!W226</f>
        <v>0</v>
      </c>
      <c r="X226" s="286">
        <f>'1-GBP'!X226+'2b - USD - conv.'!X226+'3b - EUR - conv.'!X226</f>
        <v>0</v>
      </c>
      <c r="Y226" s="286">
        <f>'1-GBP'!Y226+'2b - USD - conv.'!Y226+'3b - EUR - conv.'!Y226</f>
        <v>0</v>
      </c>
      <c r="Z226" s="286">
        <f>'1-GBP'!Z226+'2b - USD - conv.'!Z226+'3b - EUR - conv.'!Z226</f>
        <v>0</v>
      </c>
      <c r="AA226" s="286">
        <f>'1-GBP'!AA226+'2b - USD - conv.'!AA226+'3b - EUR - conv.'!AA226</f>
        <v>0</v>
      </c>
      <c r="AB226" s="286">
        <f>'1-GBP'!AB226+'2b - USD - conv.'!AB226+'3b - EUR - conv.'!AB226</f>
        <v>0</v>
      </c>
      <c r="AC226" s="286">
        <f>'1-GBP'!AC226+'2b - USD - conv.'!AC226+'3b - EUR - conv.'!AC226</f>
        <v>0</v>
      </c>
      <c r="AD226" s="286">
        <f>'1-GBP'!AD226+'2b - USD - conv.'!AD226+'3b - EUR - conv.'!AD226</f>
        <v>0</v>
      </c>
      <c r="AE226" s="286">
        <f>'1-GBP'!AE226+'2b - USD - conv.'!AE226+'3b - EUR - conv.'!AE226</f>
        <v>0</v>
      </c>
      <c r="AF226" s="286">
        <f>'1-GBP'!AF226+'2b - USD - conv.'!AF226+'3b - EUR - conv.'!AF226</f>
        <v>0</v>
      </c>
      <c r="AG226" s="286">
        <f>'1-GBP'!AG226+'2b - USD - conv.'!AG226+'3b - EUR - conv.'!AG226</f>
        <v>0</v>
      </c>
      <c r="AH226" s="286">
        <f>'1-GBP'!AH226+'2b - USD - conv.'!AH226+'3b - EUR - conv.'!AH226</f>
        <v>0</v>
      </c>
      <c r="AI226" s="286">
        <f>'1-GBP'!AI226+'2b - USD - conv.'!AI226+'3b - EUR - conv.'!AI226</f>
        <v>0</v>
      </c>
      <c r="AJ226" s="286">
        <f>'1-GBP'!AJ226+'2b - USD - conv.'!AJ226+'3b - EUR - conv.'!AJ226</f>
        <v>0</v>
      </c>
      <c r="AK226" s="286">
        <f>'1-GBP'!AK226+'2b - USD - conv.'!AK226+'3b - EUR - conv.'!AK226</f>
        <v>0</v>
      </c>
      <c r="AL226" s="286">
        <f>'1-GBP'!AL226+'2b - USD - conv.'!AL226+'3b - EUR - conv.'!AL226</f>
        <v>0</v>
      </c>
      <c r="AM226" s="286">
        <f>'1-GBP'!AM226+'2b - USD - conv.'!AM226+'3b - EUR - conv.'!AM226</f>
        <v>0</v>
      </c>
      <c r="AN226" s="286">
        <f>'1-GBP'!AN226+'2b - USD - conv.'!AN226+'3b - EUR - conv.'!AN226</f>
        <v>0</v>
      </c>
      <c r="AO226" s="286">
        <f>'1-GBP'!AO226+'2b - USD - conv.'!AO226+'3b - EUR - conv.'!AO226</f>
        <v>0</v>
      </c>
      <c r="AP226" s="286">
        <f>'1-GBP'!AP226+'2b - USD - conv.'!AP226+'3b - EUR - conv.'!AP226</f>
        <v>0</v>
      </c>
    </row>
    <row r="227" spans="1:42" outlineLevel="2">
      <c r="A227" s="211" t="str">
        <f>A203&amp;"."&amp;A220&amp;"."&amp;A204&amp;"."&amp;B227</f>
        <v>1.o.5.7</v>
      </c>
      <c r="B227">
        <v>7</v>
      </c>
      <c r="C227" t="str">
        <f>'1-GBP'!C227</f>
        <v/>
      </c>
      <c r="D227"/>
      <c r="E227"/>
      <c r="F227"/>
      <c r="G227"/>
      <c r="H227"/>
      <c r="I227"/>
      <c r="J227"/>
      <c r="K227"/>
      <c r="L227"/>
      <c r="M227" s="286">
        <f>'1-GBP'!M227+'2b - USD - conv.'!M227+'3b - EUR - conv.'!M227</f>
        <v>0</v>
      </c>
      <c r="N227" s="286">
        <f>'1-GBP'!N227+'2b - USD - conv.'!N227+'3b - EUR - conv.'!N227</f>
        <v>0</v>
      </c>
      <c r="O227" s="286">
        <f>'1-GBP'!O227+'2b - USD - conv.'!O227+'3b - EUR - conv.'!O227</f>
        <v>0</v>
      </c>
      <c r="P227" s="286">
        <f>'1-GBP'!P227+'2b - USD - conv.'!P227+'3b - EUR - conv.'!P227</f>
        <v>0</v>
      </c>
      <c r="Q227" s="286">
        <f>'1-GBP'!Q227+'2b - USD - conv.'!Q227+'3b - EUR - conv.'!Q227</f>
        <v>0</v>
      </c>
      <c r="R227" s="286">
        <f>'1-GBP'!R227+'2b - USD - conv.'!R227+'3b - EUR - conv.'!R227</f>
        <v>0</v>
      </c>
      <c r="S227" s="286">
        <f>'1-GBP'!S227+'2b - USD - conv.'!S227+'3b - EUR - conv.'!S227</f>
        <v>0</v>
      </c>
      <c r="T227" s="286">
        <f>'1-GBP'!T227+'2b - USD - conv.'!T227+'3b - EUR - conv.'!T227</f>
        <v>0</v>
      </c>
      <c r="U227" s="286">
        <f>'1-GBP'!U227+'2b - USD - conv.'!U227+'3b - EUR - conv.'!U227</f>
        <v>0</v>
      </c>
      <c r="V227" s="286">
        <f>'1-GBP'!V227+'2b - USD - conv.'!V227+'3b - EUR - conv.'!V227</f>
        <v>0</v>
      </c>
      <c r="W227" s="286">
        <f>'1-GBP'!W227+'2b - USD - conv.'!W227+'3b - EUR - conv.'!W227</f>
        <v>0</v>
      </c>
      <c r="X227" s="286">
        <f>'1-GBP'!X227+'2b - USD - conv.'!X227+'3b - EUR - conv.'!X227</f>
        <v>0</v>
      </c>
      <c r="Y227" s="286">
        <f>'1-GBP'!Y227+'2b - USD - conv.'!Y227+'3b - EUR - conv.'!Y227</f>
        <v>0</v>
      </c>
      <c r="Z227" s="286">
        <f>'1-GBP'!Z227+'2b - USD - conv.'!Z227+'3b - EUR - conv.'!Z227</f>
        <v>0</v>
      </c>
      <c r="AA227" s="286">
        <f>'1-GBP'!AA227+'2b - USD - conv.'!AA227+'3b - EUR - conv.'!AA227</f>
        <v>0</v>
      </c>
      <c r="AB227" s="286">
        <f>'1-GBP'!AB227+'2b - USD - conv.'!AB227+'3b - EUR - conv.'!AB227</f>
        <v>0</v>
      </c>
      <c r="AC227" s="286">
        <f>'1-GBP'!AC227+'2b - USD - conv.'!AC227+'3b - EUR - conv.'!AC227</f>
        <v>0</v>
      </c>
      <c r="AD227" s="286">
        <f>'1-GBP'!AD227+'2b - USD - conv.'!AD227+'3b - EUR - conv.'!AD227</f>
        <v>0</v>
      </c>
      <c r="AE227" s="286">
        <f>'1-GBP'!AE227+'2b - USD - conv.'!AE227+'3b - EUR - conv.'!AE227</f>
        <v>0</v>
      </c>
      <c r="AF227" s="286">
        <f>'1-GBP'!AF227+'2b - USD - conv.'!AF227+'3b - EUR - conv.'!AF227</f>
        <v>0</v>
      </c>
      <c r="AG227" s="286">
        <f>'1-GBP'!AG227+'2b - USD - conv.'!AG227+'3b - EUR - conv.'!AG227</f>
        <v>0</v>
      </c>
      <c r="AH227" s="286">
        <f>'1-GBP'!AH227+'2b - USD - conv.'!AH227+'3b - EUR - conv.'!AH227</f>
        <v>0</v>
      </c>
      <c r="AI227" s="286">
        <f>'1-GBP'!AI227+'2b - USD - conv.'!AI227+'3b - EUR - conv.'!AI227</f>
        <v>0</v>
      </c>
      <c r="AJ227" s="286">
        <f>'1-GBP'!AJ227+'2b - USD - conv.'!AJ227+'3b - EUR - conv.'!AJ227</f>
        <v>0</v>
      </c>
      <c r="AK227" s="286">
        <f>'1-GBP'!AK227+'2b - USD - conv.'!AK227+'3b - EUR - conv.'!AK227</f>
        <v>0</v>
      </c>
      <c r="AL227" s="286">
        <f>'1-GBP'!AL227+'2b - USD - conv.'!AL227+'3b - EUR - conv.'!AL227</f>
        <v>0</v>
      </c>
      <c r="AM227" s="286">
        <f>'1-GBP'!AM227+'2b - USD - conv.'!AM227+'3b - EUR - conv.'!AM227</f>
        <v>0</v>
      </c>
      <c r="AN227" s="286">
        <f>'1-GBP'!AN227+'2b - USD - conv.'!AN227+'3b - EUR - conv.'!AN227</f>
        <v>0</v>
      </c>
      <c r="AO227" s="286">
        <f>'1-GBP'!AO227+'2b - USD - conv.'!AO227+'3b - EUR - conv.'!AO227</f>
        <v>0</v>
      </c>
      <c r="AP227" s="286">
        <f>'1-GBP'!AP227+'2b - USD - conv.'!AP227+'3b - EUR - conv.'!AP227</f>
        <v>0</v>
      </c>
    </row>
    <row r="228" spans="1:42" outlineLevel="2">
      <c r="A228" s="211" t="str">
        <f>A203&amp;"."&amp;A220&amp;"."&amp;A204&amp;"."&amp;B228</f>
        <v>1.o.5.8</v>
      </c>
      <c r="B228">
        <v>8</v>
      </c>
      <c r="C228" t="str">
        <f>'1-GBP'!C228</f>
        <v/>
      </c>
      <c r="D228"/>
      <c r="E228"/>
      <c r="F228"/>
      <c r="G228"/>
      <c r="H228"/>
      <c r="I228"/>
      <c r="J228"/>
      <c r="K228"/>
      <c r="L228"/>
      <c r="M228" s="286">
        <f>'1-GBP'!M228+'2b - USD - conv.'!M228+'3b - EUR - conv.'!M228</f>
        <v>0</v>
      </c>
      <c r="N228" s="286">
        <f>'1-GBP'!N228+'2b - USD - conv.'!N228+'3b - EUR - conv.'!N228</f>
        <v>0</v>
      </c>
      <c r="O228" s="286">
        <f>'1-GBP'!O228+'2b - USD - conv.'!O228+'3b - EUR - conv.'!O228</f>
        <v>0</v>
      </c>
      <c r="P228" s="286">
        <f>'1-GBP'!P228+'2b - USD - conv.'!P228+'3b - EUR - conv.'!P228</f>
        <v>0</v>
      </c>
      <c r="Q228" s="286">
        <f>'1-GBP'!Q228+'2b - USD - conv.'!Q228+'3b - EUR - conv.'!Q228</f>
        <v>0</v>
      </c>
      <c r="R228" s="286">
        <f>'1-GBP'!R228+'2b - USD - conv.'!R228+'3b - EUR - conv.'!R228</f>
        <v>0</v>
      </c>
      <c r="S228" s="286">
        <f>'1-GBP'!S228+'2b - USD - conv.'!S228+'3b - EUR - conv.'!S228</f>
        <v>0</v>
      </c>
      <c r="T228" s="286">
        <f>'1-GBP'!T228+'2b - USD - conv.'!T228+'3b - EUR - conv.'!T228</f>
        <v>0</v>
      </c>
      <c r="U228" s="286">
        <f>'1-GBP'!U228+'2b - USD - conv.'!U228+'3b - EUR - conv.'!U228</f>
        <v>0</v>
      </c>
      <c r="V228" s="286">
        <f>'1-GBP'!V228+'2b - USD - conv.'!V228+'3b - EUR - conv.'!V228</f>
        <v>0</v>
      </c>
      <c r="W228" s="286">
        <f>'1-GBP'!W228+'2b - USD - conv.'!W228+'3b - EUR - conv.'!W228</f>
        <v>0</v>
      </c>
      <c r="X228" s="286">
        <f>'1-GBP'!X228+'2b - USD - conv.'!X228+'3b - EUR - conv.'!X228</f>
        <v>0</v>
      </c>
      <c r="Y228" s="286">
        <f>'1-GBP'!Y228+'2b - USD - conv.'!Y228+'3b - EUR - conv.'!Y228</f>
        <v>0</v>
      </c>
      <c r="Z228" s="286">
        <f>'1-GBP'!Z228+'2b - USD - conv.'!Z228+'3b - EUR - conv.'!Z228</f>
        <v>0</v>
      </c>
      <c r="AA228" s="286">
        <f>'1-GBP'!AA228+'2b - USD - conv.'!AA228+'3b - EUR - conv.'!AA228</f>
        <v>0</v>
      </c>
      <c r="AB228" s="286">
        <f>'1-GBP'!AB228+'2b - USD - conv.'!AB228+'3b - EUR - conv.'!AB228</f>
        <v>0</v>
      </c>
      <c r="AC228" s="286">
        <f>'1-GBP'!AC228+'2b - USD - conv.'!AC228+'3b - EUR - conv.'!AC228</f>
        <v>0</v>
      </c>
      <c r="AD228" s="286">
        <f>'1-GBP'!AD228+'2b - USD - conv.'!AD228+'3b - EUR - conv.'!AD228</f>
        <v>0</v>
      </c>
      <c r="AE228" s="286">
        <f>'1-GBP'!AE228+'2b - USD - conv.'!AE228+'3b - EUR - conv.'!AE228</f>
        <v>0</v>
      </c>
      <c r="AF228" s="286">
        <f>'1-GBP'!AF228+'2b - USD - conv.'!AF228+'3b - EUR - conv.'!AF228</f>
        <v>0</v>
      </c>
      <c r="AG228" s="286">
        <f>'1-GBP'!AG228+'2b - USD - conv.'!AG228+'3b - EUR - conv.'!AG228</f>
        <v>0</v>
      </c>
      <c r="AH228" s="286">
        <f>'1-GBP'!AH228+'2b - USD - conv.'!AH228+'3b - EUR - conv.'!AH228</f>
        <v>0</v>
      </c>
      <c r="AI228" s="286">
        <f>'1-GBP'!AI228+'2b - USD - conv.'!AI228+'3b - EUR - conv.'!AI228</f>
        <v>0</v>
      </c>
      <c r="AJ228" s="286">
        <f>'1-GBP'!AJ228+'2b - USD - conv.'!AJ228+'3b - EUR - conv.'!AJ228</f>
        <v>0</v>
      </c>
      <c r="AK228" s="286">
        <f>'1-GBP'!AK228+'2b - USD - conv.'!AK228+'3b - EUR - conv.'!AK228</f>
        <v>0</v>
      </c>
      <c r="AL228" s="286">
        <f>'1-GBP'!AL228+'2b - USD - conv.'!AL228+'3b - EUR - conv.'!AL228</f>
        <v>0</v>
      </c>
      <c r="AM228" s="286">
        <f>'1-GBP'!AM228+'2b - USD - conv.'!AM228+'3b - EUR - conv.'!AM228</f>
        <v>0</v>
      </c>
      <c r="AN228" s="286">
        <f>'1-GBP'!AN228+'2b - USD - conv.'!AN228+'3b - EUR - conv.'!AN228</f>
        <v>0</v>
      </c>
      <c r="AO228" s="286">
        <f>'1-GBP'!AO228+'2b - USD - conv.'!AO228+'3b - EUR - conv.'!AO228</f>
        <v>0</v>
      </c>
      <c r="AP228" s="286">
        <f>'1-GBP'!AP228+'2b - USD - conv.'!AP228+'3b - EUR - conv.'!AP228</f>
        <v>0</v>
      </c>
    </row>
    <row r="229" spans="1:42" outlineLevel="2">
      <c r="A229" s="211" t="str">
        <f>A203&amp;"."&amp;A220&amp;"."&amp;A204&amp;"."&amp;B229</f>
        <v>1.o.5.9</v>
      </c>
      <c r="B229">
        <v>9</v>
      </c>
      <c r="C229" t="str">
        <f>'1-GBP'!C229</f>
        <v/>
      </c>
      <c r="D229"/>
      <c r="E229"/>
      <c r="F229"/>
      <c r="G229"/>
      <c r="H229"/>
      <c r="I229"/>
      <c r="J229"/>
      <c r="K229"/>
      <c r="L229"/>
      <c r="M229" s="286">
        <f>'1-GBP'!M229+'2b - USD - conv.'!M229+'3b - EUR - conv.'!M229</f>
        <v>0</v>
      </c>
      <c r="N229" s="286">
        <f>'1-GBP'!N229+'2b - USD - conv.'!N229+'3b - EUR - conv.'!N229</f>
        <v>0</v>
      </c>
      <c r="O229" s="286">
        <f>'1-GBP'!O229+'2b - USD - conv.'!O229+'3b - EUR - conv.'!O229</f>
        <v>0</v>
      </c>
      <c r="P229" s="286">
        <f>'1-GBP'!P229+'2b - USD - conv.'!P229+'3b - EUR - conv.'!P229</f>
        <v>0</v>
      </c>
      <c r="Q229" s="286">
        <f>'1-GBP'!Q229+'2b - USD - conv.'!Q229+'3b - EUR - conv.'!Q229</f>
        <v>0</v>
      </c>
      <c r="R229" s="286">
        <f>'1-GBP'!R229+'2b - USD - conv.'!R229+'3b - EUR - conv.'!R229</f>
        <v>0</v>
      </c>
      <c r="S229" s="286">
        <f>'1-GBP'!S229+'2b - USD - conv.'!S229+'3b - EUR - conv.'!S229</f>
        <v>0</v>
      </c>
      <c r="T229" s="286">
        <f>'1-GBP'!T229+'2b - USD - conv.'!T229+'3b - EUR - conv.'!T229</f>
        <v>0</v>
      </c>
      <c r="U229" s="286">
        <f>'1-GBP'!U229+'2b - USD - conv.'!U229+'3b - EUR - conv.'!U229</f>
        <v>0</v>
      </c>
      <c r="V229" s="286">
        <f>'1-GBP'!V229+'2b - USD - conv.'!V229+'3b - EUR - conv.'!V229</f>
        <v>0</v>
      </c>
      <c r="W229" s="286">
        <f>'1-GBP'!W229+'2b - USD - conv.'!W229+'3b - EUR - conv.'!W229</f>
        <v>0</v>
      </c>
      <c r="X229" s="286">
        <f>'1-GBP'!X229+'2b - USD - conv.'!X229+'3b - EUR - conv.'!X229</f>
        <v>0</v>
      </c>
      <c r="Y229" s="286">
        <f>'1-GBP'!Y229+'2b - USD - conv.'!Y229+'3b - EUR - conv.'!Y229</f>
        <v>0</v>
      </c>
      <c r="Z229" s="286">
        <f>'1-GBP'!Z229+'2b - USD - conv.'!Z229+'3b - EUR - conv.'!Z229</f>
        <v>0</v>
      </c>
      <c r="AA229" s="286">
        <f>'1-GBP'!AA229+'2b - USD - conv.'!AA229+'3b - EUR - conv.'!AA229</f>
        <v>0</v>
      </c>
      <c r="AB229" s="286">
        <f>'1-GBP'!AB229+'2b - USD - conv.'!AB229+'3b - EUR - conv.'!AB229</f>
        <v>0</v>
      </c>
      <c r="AC229" s="286">
        <f>'1-GBP'!AC229+'2b - USD - conv.'!AC229+'3b - EUR - conv.'!AC229</f>
        <v>0</v>
      </c>
      <c r="AD229" s="286">
        <f>'1-GBP'!AD229+'2b - USD - conv.'!AD229+'3b - EUR - conv.'!AD229</f>
        <v>0</v>
      </c>
      <c r="AE229" s="286">
        <f>'1-GBP'!AE229+'2b - USD - conv.'!AE229+'3b - EUR - conv.'!AE229</f>
        <v>0</v>
      </c>
      <c r="AF229" s="286">
        <f>'1-GBP'!AF229+'2b - USD - conv.'!AF229+'3b - EUR - conv.'!AF229</f>
        <v>0</v>
      </c>
      <c r="AG229" s="286">
        <f>'1-GBP'!AG229+'2b - USD - conv.'!AG229+'3b - EUR - conv.'!AG229</f>
        <v>0</v>
      </c>
      <c r="AH229" s="286">
        <f>'1-GBP'!AH229+'2b - USD - conv.'!AH229+'3b - EUR - conv.'!AH229</f>
        <v>0</v>
      </c>
      <c r="AI229" s="286">
        <f>'1-GBP'!AI229+'2b - USD - conv.'!AI229+'3b - EUR - conv.'!AI229</f>
        <v>0</v>
      </c>
      <c r="AJ229" s="286">
        <f>'1-GBP'!AJ229+'2b - USD - conv.'!AJ229+'3b - EUR - conv.'!AJ229</f>
        <v>0</v>
      </c>
      <c r="AK229" s="286">
        <f>'1-GBP'!AK229+'2b - USD - conv.'!AK229+'3b - EUR - conv.'!AK229</f>
        <v>0</v>
      </c>
      <c r="AL229" s="286">
        <f>'1-GBP'!AL229+'2b - USD - conv.'!AL229+'3b - EUR - conv.'!AL229</f>
        <v>0</v>
      </c>
      <c r="AM229" s="286">
        <f>'1-GBP'!AM229+'2b - USD - conv.'!AM229+'3b - EUR - conv.'!AM229</f>
        <v>0</v>
      </c>
      <c r="AN229" s="286">
        <f>'1-GBP'!AN229+'2b - USD - conv.'!AN229+'3b - EUR - conv.'!AN229</f>
        <v>0</v>
      </c>
      <c r="AO229" s="286">
        <f>'1-GBP'!AO229+'2b - USD - conv.'!AO229+'3b - EUR - conv.'!AO229</f>
        <v>0</v>
      </c>
      <c r="AP229" s="286">
        <f>'1-GBP'!AP229+'2b - USD - conv.'!AP229+'3b - EUR - conv.'!AP229</f>
        <v>0</v>
      </c>
    </row>
    <row r="230" spans="1:42" outlineLevel="2">
      <c r="A230" s="211" t="str">
        <f>A203&amp;"."&amp;A220&amp;"."&amp;A204&amp;"."&amp;B230</f>
        <v>1.o.5.10</v>
      </c>
      <c r="B230">
        <v>10</v>
      </c>
      <c r="C230" t="str">
        <f>'1-GBP'!C230</f>
        <v/>
      </c>
      <c r="D230"/>
      <c r="E230"/>
      <c r="F230"/>
      <c r="G230"/>
      <c r="H230"/>
      <c r="I230"/>
      <c r="J230"/>
      <c r="K230"/>
      <c r="L230"/>
      <c r="M230" s="286">
        <f>'1-GBP'!M230+'2b - USD - conv.'!M230+'3b - EUR - conv.'!M230</f>
        <v>0</v>
      </c>
      <c r="N230" s="286">
        <f>'1-GBP'!N230+'2b - USD - conv.'!N230+'3b - EUR - conv.'!N230</f>
        <v>0</v>
      </c>
      <c r="O230" s="286">
        <f>'1-GBP'!O230+'2b - USD - conv.'!O230+'3b - EUR - conv.'!O230</f>
        <v>0</v>
      </c>
      <c r="P230" s="286">
        <f>'1-GBP'!P230+'2b - USD - conv.'!P230+'3b - EUR - conv.'!P230</f>
        <v>0</v>
      </c>
      <c r="Q230" s="286">
        <f>'1-GBP'!Q230+'2b - USD - conv.'!Q230+'3b - EUR - conv.'!Q230</f>
        <v>0</v>
      </c>
      <c r="R230" s="286">
        <f>'1-GBP'!R230+'2b - USD - conv.'!R230+'3b - EUR - conv.'!R230</f>
        <v>0</v>
      </c>
      <c r="S230" s="286">
        <f>'1-GBP'!S230+'2b - USD - conv.'!S230+'3b - EUR - conv.'!S230</f>
        <v>0</v>
      </c>
      <c r="T230" s="286">
        <f>'1-GBP'!T230+'2b - USD - conv.'!T230+'3b - EUR - conv.'!T230</f>
        <v>0</v>
      </c>
      <c r="U230" s="286">
        <f>'1-GBP'!U230+'2b - USD - conv.'!U230+'3b - EUR - conv.'!U230</f>
        <v>0</v>
      </c>
      <c r="V230" s="286">
        <f>'1-GBP'!V230+'2b - USD - conv.'!V230+'3b - EUR - conv.'!V230</f>
        <v>0</v>
      </c>
      <c r="W230" s="286">
        <f>'1-GBP'!W230+'2b - USD - conv.'!W230+'3b - EUR - conv.'!W230</f>
        <v>0</v>
      </c>
      <c r="X230" s="286">
        <f>'1-GBP'!X230+'2b - USD - conv.'!X230+'3b - EUR - conv.'!X230</f>
        <v>0</v>
      </c>
      <c r="Y230" s="286">
        <f>'1-GBP'!Y230+'2b - USD - conv.'!Y230+'3b - EUR - conv.'!Y230</f>
        <v>0</v>
      </c>
      <c r="Z230" s="286">
        <f>'1-GBP'!Z230+'2b - USD - conv.'!Z230+'3b - EUR - conv.'!Z230</f>
        <v>0</v>
      </c>
      <c r="AA230" s="286">
        <f>'1-GBP'!AA230+'2b - USD - conv.'!AA230+'3b - EUR - conv.'!AA230</f>
        <v>0</v>
      </c>
      <c r="AB230" s="286">
        <f>'1-GBP'!AB230+'2b - USD - conv.'!AB230+'3b - EUR - conv.'!AB230</f>
        <v>0</v>
      </c>
      <c r="AC230" s="286">
        <f>'1-GBP'!AC230+'2b - USD - conv.'!AC230+'3b - EUR - conv.'!AC230</f>
        <v>0</v>
      </c>
      <c r="AD230" s="286">
        <f>'1-GBP'!AD230+'2b - USD - conv.'!AD230+'3b - EUR - conv.'!AD230</f>
        <v>0</v>
      </c>
      <c r="AE230" s="286">
        <f>'1-GBP'!AE230+'2b - USD - conv.'!AE230+'3b - EUR - conv.'!AE230</f>
        <v>0</v>
      </c>
      <c r="AF230" s="286">
        <f>'1-GBP'!AF230+'2b - USD - conv.'!AF230+'3b - EUR - conv.'!AF230</f>
        <v>0</v>
      </c>
      <c r="AG230" s="286">
        <f>'1-GBP'!AG230+'2b - USD - conv.'!AG230+'3b - EUR - conv.'!AG230</f>
        <v>0</v>
      </c>
      <c r="AH230" s="286">
        <f>'1-GBP'!AH230+'2b - USD - conv.'!AH230+'3b - EUR - conv.'!AH230</f>
        <v>0</v>
      </c>
      <c r="AI230" s="286">
        <f>'1-GBP'!AI230+'2b - USD - conv.'!AI230+'3b - EUR - conv.'!AI230</f>
        <v>0</v>
      </c>
      <c r="AJ230" s="286">
        <f>'1-GBP'!AJ230+'2b - USD - conv.'!AJ230+'3b - EUR - conv.'!AJ230</f>
        <v>0</v>
      </c>
      <c r="AK230" s="286">
        <f>'1-GBP'!AK230+'2b - USD - conv.'!AK230+'3b - EUR - conv.'!AK230</f>
        <v>0</v>
      </c>
      <c r="AL230" s="286">
        <f>'1-GBP'!AL230+'2b - USD - conv.'!AL230+'3b - EUR - conv.'!AL230</f>
        <v>0</v>
      </c>
      <c r="AM230" s="286">
        <f>'1-GBP'!AM230+'2b - USD - conv.'!AM230+'3b - EUR - conv.'!AM230</f>
        <v>0</v>
      </c>
      <c r="AN230" s="286">
        <f>'1-GBP'!AN230+'2b - USD - conv.'!AN230+'3b - EUR - conv.'!AN230</f>
        <v>0</v>
      </c>
      <c r="AO230" s="286">
        <f>'1-GBP'!AO230+'2b - USD - conv.'!AO230+'3b - EUR - conv.'!AO230</f>
        <v>0</v>
      </c>
      <c r="AP230" s="286">
        <f>'1-GBP'!AP230+'2b - USD - conv.'!AP230+'3b - EUR - conv.'!AP230</f>
        <v>0</v>
      </c>
    </row>
    <row r="231" spans="1:42" outlineLevel="2">
      <c r="A231" s="211" t="str">
        <f>A203&amp;"."&amp;A220&amp;"."&amp;A204&amp;"."&amp;B231</f>
        <v>1.o.5.11</v>
      </c>
      <c r="B231">
        <v>11</v>
      </c>
      <c r="C231" t="str">
        <f>'1-GBP'!C231</f>
        <v/>
      </c>
      <c r="D231"/>
      <c r="E231"/>
      <c r="F231"/>
      <c r="G231"/>
      <c r="H231"/>
      <c r="I231"/>
      <c r="J231"/>
      <c r="K231"/>
      <c r="L231"/>
      <c r="M231" s="286">
        <f>'1-GBP'!M231+'2b - USD - conv.'!M231+'3b - EUR - conv.'!M231</f>
        <v>0</v>
      </c>
      <c r="N231" s="286">
        <f>'1-GBP'!N231+'2b - USD - conv.'!N231+'3b - EUR - conv.'!N231</f>
        <v>0</v>
      </c>
      <c r="O231" s="286">
        <f>'1-GBP'!O231+'2b - USD - conv.'!O231+'3b - EUR - conv.'!O231</f>
        <v>0</v>
      </c>
      <c r="P231" s="286">
        <f>'1-GBP'!P231+'2b - USD - conv.'!P231+'3b - EUR - conv.'!P231</f>
        <v>0</v>
      </c>
      <c r="Q231" s="286">
        <f>'1-GBP'!Q231+'2b - USD - conv.'!Q231+'3b - EUR - conv.'!Q231</f>
        <v>0</v>
      </c>
      <c r="R231" s="286">
        <f>'1-GBP'!R231+'2b - USD - conv.'!R231+'3b - EUR - conv.'!R231</f>
        <v>0</v>
      </c>
      <c r="S231" s="286">
        <f>'1-GBP'!S231+'2b - USD - conv.'!S231+'3b - EUR - conv.'!S231</f>
        <v>0</v>
      </c>
      <c r="T231" s="286">
        <f>'1-GBP'!T231+'2b - USD - conv.'!T231+'3b - EUR - conv.'!T231</f>
        <v>0</v>
      </c>
      <c r="U231" s="286">
        <f>'1-GBP'!U231+'2b - USD - conv.'!U231+'3b - EUR - conv.'!U231</f>
        <v>0</v>
      </c>
      <c r="V231" s="286">
        <f>'1-GBP'!V231+'2b - USD - conv.'!V231+'3b - EUR - conv.'!V231</f>
        <v>0</v>
      </c>
      <c r="W231" s="286">
        <f>'1-GBP'!W231+'2b - USD - conv.'!W231+'3b - EUR - conv.'!W231</f>
        <v>0</v>
      </c>
      <c r="X231" s="286">
        <f>'1-GBP'!X231+'2b - USD - conv.'!X231+'3b - EUR - conv.'!X231</f>
        <v>0</v>
      </c>
      <c r="Y231" s="286">
        <f>'1-GBP'!Y231+'2b - USD - conv.'!Y231+'3b - EUR - conv.'!Y231</f>
        <v>0</v>
      </c>
      <c r="Z231" s="286">
        <f>'1-GBP'!Z231+'2b - USD - conv.'!Z231+'3b - EUR - conv.'!Z231</f>
        <v>0</v>
      </c>
      <c r="AA231" s="286">
        <f>'1-GBP'!AA231+'2b - USD - conv.'!AA231+'3b - EUR - conv.'!AA231</f>
        <v>0</v>
      </c>
      <c r="AB231" s="286">
        <f>'1-GBP'!AB231+'2b - USD - conv.'!AB231+'3b - EUR - conv.'!AB231</f>
        <v>0</v>
      </c>
      <c r="AC231" s="286">
        <f>'1-GBP'!AC231+'2b - USD - conv.'!AC231+'3b - EUR - conv.'!AC231</f>
        <v>0</v>
      </c>
      <c r="AD231" s="286">
        <f>'1-GBP'!AD231+'2b - USD - conv.'!AD231+'3b - EUR - conv.'!AD231</f>
        <v>0</v>
      </c>
      <c r="AE231" s="286">
        <f>'1-GBP'!AE231+'2b - USD - conv.'!AE231+'3b - EUR - conv.'!AE231</f>
        <v>0</v>
      </c>
      <c r="AF231" s="286">
        <f>'1-GBP'!AF231+'2b - USD - conv.'!AF231+'3b - EUR - conv.'!AF231</f>
        <v>0</v>
      </c>
      <c r="AG231" s="286">
        <f>'1-GBP'!AG231+'2b - USD - conv.'!AG231+'3b - EUR - conv.'!AG231</f>
        <v>0</v>
      </c>
      <c r="AH231" s="286">
        <f>'1-GBP'!AH231+'2b - USD - conv.'!AH231+'3b - EUR - conv.'!AH231</f>
        <v>0</v>
      </c>
      <c r="AI231" s="286">
        <f>'1-GBP'!AI231+'2b - USD - conv.'!AI231+'3b - EUR - conv.'!AI231</f>
        <v>0</v>
      </c>
      <c r="AJ231" s="286">
        <f>'1-GBP'!AJ231+'2b - USD - conv.'!AJ231+'3b - EUR - conv.'!AJ231</f>
        <v>0</v>
      </c>
      <c r="AK231" s="286">
        <f>'1-GBP'!AK231+'2b - USD - conv.'!AK231+'3b - EUR - conv.'!AK231</f>
        <v>0</v>
      </c>
      <c r="AL231" s="286">
        <f>'1-GBP'!AL231+'2b - USD - conv.'!AL231+'3b - EUR - conv.'!AL231</f>
        <v>0</v>
      </c>
      <c r="AM231" s="286">
        <f>'1-GBP'!AM231+'2b - USD - conv.'!AM231+'3b - EUR - conv.'!AM231</f>
        <v>0</v>
      </c>
      <c r="AN231" s="286">
        <f>'1-GBP'!AN231+'2b - USD - conv.'!AN231+'3b - EUR - conv.'!AN231</f>
        <v>0</v>
      </c>
      <c r="AO231" s="286">
        <f>'1-GBP'!AO231+'2b - USD - conv.'!AO231+'3b - EUR - conv.'!AO231</f>
        <v>0</v>
      </c>
      <c r="AP231" s="286">
        <f>'1-GBP'!AP231+'2b - USD - conv.'!AP231+'3b - EUR - conv.'!AP231</f>
        <v>0</v>
      </c>
    </row>
    <row r="232" spans="1:42" outlineLevel="2">
      <c r="A232" s="211" t="str">
        <f>A203&amp;"."&amp;A220&amp;"."&amp;A204&amp;"."&amp;B232</f>
        <v>1.o.5.12</v>
      </c>
      <c r="B232">
        <v>12</v>
      </c>
      <c r="C232" t="str">
        <f>'1-GBP'!C232</f>
        <v/>
      </c>
      <c r="D232"/>
      <c r="E232"/>
      <c r="F232"/>
      <c r="G232"/>
      <c r="H232"/>
      <c r="I232"/>
      <c r="J232"/>
      <c r="K232"/>
      <c r="L232"/>
      <c r="M232" s="286">
        <f>'1-GBP'!M232+'2b - USD - conv.'!M232+'3b - EUR - conv.'!M232</f>
        <v>0</v>
      </c>
      <c r="N232" s="286">
        <f>'1-GBP'!N232+'2b - USD - conv.'!N232+'3b - EUR - conv.'!N232</f>
        <v>0</v>
      </c>
      <c r="O232" s="286">
        <f>'1-GBP'!O232+'2b - USD - conv.'!O232+'3b - EUR - conv.'!O232</f>
        <v>0</v>
      </c>
      <c r="P232" s="286">
        <f>'1-GBP'!P232+'2b - USD - conv.'!P232+'3b - EUR - conv.'!P232</f>
        <v>0</v>
      </c>
      <c r="Q232" s="286">
        <f>'1-GBP'!Q232+'2b - USD - conv.'!Q232+'3b - EUR - conv.'!Q232</f>
        <v>0</v>
      </c>
      <c r="R232" s="286">
        <f>'1-GBP'!R232+'2b - USD - conv.'!R232+'3b - EUR - conv.'!R232</f>
        <v>0</v>
      </c>
      <c r="S232" s="286">
        <f>'1-GBP'!S232+'2b - USD - conv.'!S232+'3b - EUR - conv.'!S232</f>
        <v>0</v>
      </c>
      <c r="T232" s="286">
        <f>'1-GBP'!T232+'2b - USD - conv.'!T232+'3b - EUR - conv.'!T232</f>
        <v>0</v>
      </c>
      <c r="U232" s="286">
        <f>'1-GBP'!U232+'2b - USD - conv.'!U232+'3b - EUR - conv.'!U232</f>
        <v>0</v>
      </c>
      <c r="V232" s="286">
        <f>'1-GBP'!V232+'2b - USD - conv.'!V232+'3b - EUR - conv.'!V232</f>
        <v>0</v>
      </c>
      <c r="W232" s="286">
        <f>'1-GBP'!W232+'2b - USD - conv.'!W232+'3b - EUR - conv.'!W232</f>
        <v>0</v>
      </c>
      <c r="X232" s="286">
        <f>'1-GBP'!X232+'2b - USD - conv.'!X232+'3b - EUR - conv.'!X232</f>
        <v>0</v>
      </c>
      <c r="Y232" s="286">
        <f>'1-GBP'!Y232+'2b - USD - conv.'!Y232+'3b - EUR - conv.'!Y232</f>
        <v>0</v>
      </c>
      <c r="Z232" s="286">
        <f>'1-GBP'!Z232+'2b - USD - conv.'!Z232+'3b - EUR - conv.'!Z232</f>
        <v>0</v>
      </c>
      <c r="AA232" s="286">
        <f>'1-GBP'!AA232+'2b - USD - conv.'!AA232+'3b - EUR - conv.'!AA232</f>
        <v>0</v>
      </c>
      <c r="AB232" s="286">
        <f>'1-GBP'!AB232+'2b - USD - conv.'!AB232+'3b - EUR - conv.'!AB232</f>
        <v>0</v>
      </c>
      <c r="AC232" s="286">
        <f>'1-GBP'!AC232+'2b - USD - conv.'!AC232+'3b - EUR - conv.'!AC232</f>
        <v>0</v>
      </c>
      <c r="AD232" s="286">
        <f>'1-GBP'!AD232+'2b - USD - conv.'!AD232+'3b - EUR - conv.'!AD232</f>
        <v>0</v>
      </c>
      <c r="AE232" s="286">
        <f>'1-GBP'!AE232+'2b - USD - conv.'!AE232+'3b - EUR - conv.'!AE232</f>
        <v>0</v>
      </c>
      <c r="AF232" s="286">
        <f>'1-GBP'!AF232+'2b - USD - conv.'!AF232+'3b - EUR - conv.'!AF232</f>
        <v>0</v>
      </c>
      <c r="AG232" s="286">
        <f>'1-GBP'!AG232+'2b - USD - conv.'!AG232+'3b - EUR - conv.'!AG232</f>
        <v>0</v>
      </c>
      <c r="AH232" s="286">
        <f>'1-GBP'!AH232+'2b - USD - conv.'!AH232+'3b - EUR - conv.'!AH232</f>
        <v>0</v>
      </c>
      <c r="AI232" s="286">
        <f>'1-GBP'!AI232+'2b - USD - conv.'!AI232+'3b - EUR - conv.'!AI232</f>
        <v>0</v>
      </c>
      <c r="AJ232" s="286">
        <f>'1-GBP'!AJ232+'2b - USD - conv.'!AJ232+'3b - EUR - conv.'!AJ232</f>
        <v>0</v>
      </c>
      <c r="AK232" s="286">
        <f>'1-GBP'!AK232+'2b - USD - conv.'!AK232+'3b - EUR - conv.'!AK232</f>
        <v>0</v>
      </c>
      <c r="AL232" s="286">
        <f>'1-GBP'!AL232+'2b - USD - conv.'!AL232+'3b - EUR - conv.'!AL232</f>
        <v>0</v>
      </c>
      <c r="AM232" s="286">
        <f>'1-GBP'!AM232+'2b - USD - conv.'!AM232+'3b - EUR - conv.'!AM232</f>
        <v>0</v>
      </c>
      <c r="AN232" s="286">
        <f>'1-GBP'!AN232+'2b - USD - conv.'!AN232+'3b - EUR - conv.'!AN232</f>
        <v>0</v>
      </c>
      <c r="AO232" s="286">
        <f>'1-GBP'!AO232+'2b - USD - conv.'!AO232+'3b - EUR - conv.'!AO232</f>
        <v>0</v>
      </c>
      <c r="AP232" s="286">
        <f>'1-GBP'!AP232+'2b - USD - conv.'!AP232+'3b - EUR - conv.'!AP232</f>
        <v>0</v>
      </c>
    </row>
    <row r="233" spans="1:42" outlineLevel="1">
      <c r="A233" s="212"/>
      <c r="B233" s="201">
        <f>B232-COUNTIFS(C221:C232,"")</f>
        <v>0</v>
      </c>
      <c r="C233" s="201" t="s">
        <v>285</v>
      </c>
      <c r="D233" s="201"/>
      <c r="E233" s="201"/>
      <c r="F233" s="201"/>
      <c r="G233" s="201"/>
      <c r="H233" s="201"/>
      <c r="I233" s="201"/>
      <c r="J233" s="201"/>
      <c r="K233" s="201"/>
      <c r="L233" s="201"/>
      <c r="M233" s="280">
        <f>SUM(M221:M232)</f>
        <v>0</v>
      </c>
      <c r="N233" s="280">
        <f>SUM(N221:N232)</f>
        <v>0</v>
      </c>
      <c r="O233" s="280">
        <f t="shared" ref="O233:AP233" si="20">SUM(O221:O232)</f>
        <v>0</v>
      </c>
      <c r="P233" s="280">
        <f t="shared" si="20"/>
        <v>0</v>
      </c>
      <c r="Q233" s="280">
        <f t="shared" si="20"/>
        <v>0</v>
      </c>
      <c r="R233" s="280">
        <f t="shared" si="20"/>
        <v>0</v>
      </c>
      <c r="S233" s="280">
        <f t="shared" si="20"/>
        <v>0</v>
      </c>
      <c r="T233" s="280">
        <f t="shared" si="20"/>
        <v>0</v>
      </c>
      <c r="U233" s="280">
        <f t="shared" si="20"/>
        <v>0</v>
      </c>
      <c r="V233" s="280">
        <f t="shared" si="20"/>
        <v>0</v>
      </c>
      <c r="W233" s="280">
        <f t="shared" si="20"/>
        <v>0</v>
      </c>
      <c r="X233" s="280">
        <f t="shared" si="20"/>
        <v>0</v>
      </c>
      <c r="Y233" s="280">
        <f t="shared" si="20"/>
        <v>0</v>
      </c>
      <c r="Z233" s="280">
        <f t="shared" si="20"/>
        <v>0</v>
      </c>
      <c r="AA233" s="280">
        <f t="shared" si="20"/>
        <v>0</v>
      </c>
      <c r="AB233" s="280">
        <f t="shared" si="20"/>
        <v>0</v>
      </c>
      <c r="AC233" s="280">
        <f t="shared" si="20"/>
        <v>0</v>
      </c>
      <c r="AD233" s="280">
        <f t="shared" si="20"/>
        <v>0</v>
      </c>
      <c r="AE233" s="280">
        <f t="shared" si="20"/>
        <v>0</v>
      </c>
      <c r="AF233" s="280">
        <f t="shared" si="20"/>
        <v>0</v>
      </c>
      <c r="AG233" s="280">
        <f t="shared" si="20"/>
        <v>0</v>
      </c>
      <c r="AH233" s="280">
        <f t="shared" si="20"/>
        <v>0</v>
      </c>
      <c r="AI233" s="280">
        <f t="shared" si="20"/>
        <v>0</v>
      </c>
      <c r="AJ233" s="280">
        <f t="shared" si="20"/>
        <v>0</v>
      </c>
      <c r="AK233" s="280">
        <f t="shared" si="20"/>
        <v>0</v>
      </c>
      <c r="AL233" s="280">
        <f t="shared" si="20"/>
        <v>0</v>
      </c>
      <c r="AM233" s="280">
        <f t="shared" si="20"/>
        <v>0</v>
      </c>
      <c r="AN233" s="280">
        <f t="shared" si="20"/>
        <v>0</v>
      </c>
      <c r="AO233" s="280">
        <f t="shared" si="20"/>
        <v>0</v>
      </c>
      <c r="AP233" s="280">
        <f t="shared" si="20"/>
        <v>0</v>
      </c>
    </row>
    <row r="234" spans="1:42" outlineLevel="1">
      <c r="A234" s="221"/>
      <c r="B234" s="222"/>
      <c r="C234" s="222"/>
      <c r="D234" s="222"/>
      <c r="E234" s="222"/>
      <c r="F234" s="222"/>
      <c r="G234" s="222"/>
      <c r="H234" s="222"/>
      <c r="I234" s="222"/>
      <c r="J234" s="222"/>
      <c r="K234" s="222"/>
      <c r="L234" s="222"/>
      <c r="M234" s="317"/>
      <c r="N234" s="317"/>
      <c r="O234" s="317"/>
      <c r="P234" s="317"/>
      <c r="Q234" s="317"/>
      <c r="R234" s="317"/>
      <c r="S234" s="317"/>
      <c r="T234" s="317"/>
      <c r="U234" s="317"/>
      <c r="V234" s="317"/>
      <c r="W234" s="317"/>
      <c r="X234" s="317"/>
      <c r="Y234" s="317"/>
      <c r="Z234" s="317"/>
      <c r="AA234" s="317"/>
      <c r="AB234" s="317"/>
      <c r="AC234" s="317"/>
      <c r="AD234" s="317"/>
      <c r="AE234" s="317"/>
      <c r="AF234" s="317"/>
      <c r="AG234" s="317"/>
      <c r="AH234" s="317"/>
      <c r="AI234" s="317"/>
      <c r="AJ234" s="317"/>
      <c r="AK234" s="317"/>
      <c r="AL234" s="317"/>
      <c r="AM234" s="317"/>
      <c r="AN234" s="317"/>
      <c r="AO234" s="317"/>
      <c r="AP234" s="317"/>
    </row>
    <row r="235" spans="1:42" outlineLevel="1">
      <c r="A235" s="220" t="s">
        <v>254</v>
      </c>
      <c r="B235" s="220" t="s">
        <v>287</v>
      </c>
      <c r="C235" s="220" t="s">
        <v>284</v>
      </c>
      <c r="D235" s="220"/>
      <c r="E235" s="220"/>
      <c r="F235" s="220"/>
      <c r="G235" s="220"/>
      <c r="H235" s="220"/>
      <c r="I235" s="220"/>
      <c r="J235" s="220"/>
      <c r="K235" s="220"/>
      <c r="L235" s="220"/>
      <c r="M235" s="315"/>
      <c r="N235" s="315"/>
      <c r="O235" s="315"/>
      <c r="P235" s="315"/>
      <c r="Q235" s="315"/>
      <c r="R235" s="315"/>
      <c r="S235" s="315"/>
      <c r="T235" s="315"/>
      <c r="U235" s="315"/>
      <c r="V235" s="315"/>
      <c r="W235" s="315"/>
      <c r="X235" s="315"/>
      <c r="Y235" s="315"/>
      <c r="Z235" s="315"/>
      <c r="AA235" s="315"/>
      <c r="AB235" s="315"/>
      <c r="AC235" s="315"/>
      <c r="AD235" s="315"/>
      <c r="AE235" s="315"/>
      <c r="AF235" s="315"/>
      <c r="AG235" s="315"/>
      <c r="AH235" s="315"/>
      <c r="AI235" s="315"/>
      <c r="AJ235" s="315"/>
      <c r="AK235" s="315"/>
      <c r="AL235" s="315"/>
      <c r="AM235" s="315"/>
      <c r="AN235" s="315"/>
      <c r="AO235" s="315"/>
      <c r="AP235" s="315"/>
    </row>
    <row r="236" spans="1:42" outlineLevel="2">
      <c r="A236" s="211" t="str">
        <f>A203&amp;"."&amp;A235&amp;"."&amp;A204&amp;"."&amp;B236</f>
        <v>1.d.5.1</v>
      </c>
      <c r="B236">
        <v>1</v>
      </c>
      <c r="C236" t="str">
        <f>'1-GBP'!C236</f>
        <v/>
      </c>
      <c r="D236"/>
      <c r="E236"/>
      <c r="F236"/>
      <c r="G236"/>
      <c r="H236"/>
      <c r="I236"/>
      <c r="J236"/>
      <c r="K236"/>
      <c r="L236"/>
      <c r="M236" s="286">
        <f>'1-GBP'!M236+'2b - USD - conv.'!M236+'3b - EUR - conv.'!M236</f>
        <v>0</v>
      </c>
      <c r="N236" s="286">
        <f>'1-GBP'!N236+'2b - USD - conv.'!N236+'3b - EUR - conv.'!N236</f>
        <v>0</v>
      </c>
      <c r="O236" s="286">
        <f>'1-GBP'!O236+'2b - USD - conv.'!O236+'3b - EUR - conv.'!O236</f>
        <v>0</v>
      </c>
      <c r="P236" s="286">
        <f>'1-GBP'!P236+'2b - USD - conv.'!P236+'3b - EUR - conv.'!P236</f>
        <v>0</v>
      </c>
      <c r="Q236" s="286">
        <f>'1-GBP'!Q236+'2b - USD - conv.'!Q236+'3b - EUR - conv.'!Q236</f>
        <v>0</v>
      </c>
      <c r="R236" s="286">
        <f>'1-GBP'!R236+'2b - USD - conv.'!R236+'3b - EUR - conv.'!R236</f>
        <v>0</v>
      </c>
      <c r="S236" s="286">
        <f>'1-GBP'!S236+'2b - USD - conv.'!S236+'3b - EUR - conv.'!S236</f>
        <v>0</v>
      </c>
      <c r="T236" s="286">
        <f>'1-GBP'!T236+'2b - USD - conv.'!T236+'3b - EUR - conv.'!T236</f>
        <v>0</v>
      </c>
      <c r="U236" s="286">
        <f>'1-GBP'!U236+'2b - USD - conv.'!U236+'3b - EUR - conv.'!U236</f>
        <v>0</v>
      </c>
      <c r="V236" s="286">
        <f>'1-GBP'!V236+'2b - USD - conv.'!V236+'3b - EUR - conv.'!V236</f>
        <v>0</v>
      </c>
      <c r="W236" s="286">
        <f>'1-GBP'!W236+'2b - USD - conv.'!W236+'3b - EUR - conv.'!W236</f>
        <v>0</v>
      </c>
      <c r="X236" s="286">
        <f>'1-GBP'!X236+'2b - USD - conv.'!X236+'3b - EUR - conv.'!X236</f>
        <v>0</v>
      </c>
      <c r="Y236" s="286">
        <f>'1-GBP'!Y236+'2b - USD - conv.'!Y236+'3b - EUR - conv.'!Y236</f>
        <v>0</v>
      </c>
      <c r="Z236" s="286">
        <f>'1-GBP'!Z236+'2b - USD - conv.'!Z236+'3b - EUR - conv.'!Z236</f>
        <v>0</v>
      </c>
      <c r="AA236" s="286">
        <f>'1-GBP'!AA236+'2b - USD - conv.'!AA236+'3b - EUR - conv.'!AA236</f>
        <v>0</v>
      </c>
      <c r="AB236" s="286">
        <f>'1-GBP'!AB236+'2b - USD - conv.'!AB236+'3b - EUR - conv.'!AB236</f>
        <v>0</v>
      </c>
      <c r="AC236" s="286">
        <f>'1-GBP'!AC236+'2b - USD - conv.'!AC236+'3b - EUR - conv.'!AC236</f>
        <v>0</v>
      </c>
      <c r="AD236" s="286">
        <f>'1-GBP'!AD236+'2b - USD - conv.'!AD236+'3b - EUR - conv.'!AD236</f>
        <v>0</v>
      </c>
      <c r="AE236" s="286">
        <f>'1-GBP'!AE236+'2b - USD - conv.'!AE236+'3b - EUR - conv.'!AE236</f>
        <v>0</v>
      </c>
      <c r="AF236" s="286">
        <f>'1-GBP'!AF236+'2b - USD - conv.'!AF236+'3b - EUR - conv.'!AF236</f>
        <v>0</v>
      </c>
      <c r="AG236" s="286">
        <f>'1-GBP'!AG236+'2b - USD - conv.'!AG236+'3b - EUR - conv.'!AG236</f>
        <v>0</v>
      </c>
      <c r="AH236" s="286">
        <f>'1-GBP'!AH236+'2b - USD - conv.'!AH236+'3b - EUR - conv.'!AH236</f>
        <v>0</v>
      </c>
      <c r="AI236" s="286">
        <f>'1-GBP'!AI236+'2b - USD - conv.'!AI236+'3b - EUR - conv.'!AI236</f>
        <v>0</v>
      </c>
      <c r="AJ236" s="286">
        <f>'1-GBP'!AJ236+'2b - USD - conv.'!AJ236+'3b - EUR - conv.'!AJ236</f>
        <v>0</v>
      </c>
      <c r="AK236" s="286">
        <f>'1-GBP'!AK236+'2b - USD - conv.'!AK236+'3b - EUR - conv.'!AK236</f>
        <v>0</v>
      </c>
      <c r="AL236" s="286">
        <f>'1-GBP'!AL236+'2b - USD - conv.'!AL236+'3b - EUR - conv.'!AL236</f>
        <v>0</v>
      </c>
      <c r="AM236" s="286">
        <f>'1-GBP'!AM236+'2b - USD - conv.'!AM236+'3b - EUR - conv.'!AM236</f>
        <v>0</v>
      </c>
      <c r="AN236" s="286">
        <f>'1-GBP'!AN236+'2b - USD - conv.'!AN236+'3b - EUR - conv.'!AN236</f>
        <v>0</v>
      </c>
      <c r="AO236" s="286">
        <f>'1-GBP'!AO236+'2b - USD - conv.'!AO236+'3b - EUR - conv.'!AO236</f>
        <v>0</v>
      </c>
      <c r="AP236" s="286">
        <f>'1-GBP'!AP236+'2b - USD - conv.'!AP236+'3b - EUR - conv.'!AP236</f>
        <v>0</v>
      </c>
    </row>
    <row r="237" spans="1:42" outlineLevel="2">
      <c r="A237" s="211" t="str">
        <f>A203&amp;"."&amp;A235&amp;"."&amp;A204&amp;"."&amp;B237</f>
        <v>1.d.5.2</v>
      </c>
      <c r="B237">
        <v>2</v>
      </c>
      <c r="C237" t="str">
        <f>'1-GBP'!C237</f>
        <v/>
      </c>
      <c r="D237"/>
      <c r="E237"/>
      <c r="F237"/>
      <c r="G237"/>
      <c r="H237"/>
      <c r="I237"/>
      <c r="J237"/>
      <c r="K237"/>
      <c r="L237"/>
      <c r="M237" s="286">
        <f>'1-GBP'!M237+'2b - USD - conv.'!M237+'3b - EUR - conv.'!M237</f>
        <v>0</v>
      </c>
      <c r="N237" s="286">
        <f>'1-GBP'!N237+'2b - USD - conv.'!N237+'3b - EUR - conv.'!N237</f>
        <v>0</v>
      </c>
      <c r="O237" s="286">
        <f>'1-GBP'!O237+'2b - USD - conv.'!O237+'3b - EUR - conv.'!O237</f>
        <v>0</v>
      </c>
      <c r="P237" s="286">
        <f>'1-GBP'!P237+'2b - USD - conv.'!P237+'3b - EUR - conv.'!P237</f>
        <v>0</v>
      </c>
      <c r="Q237" s="286">
        <f>'1-GBP'!Q237+'2b - USD - conv.'!Q237+'3b - EUR - conv.'!Q237</f>
        <v>0</v>
      </c>
      <c r="R237" s="286">
        <f>'1-GBP'!R237+'2b - USD - conv.'!R237+'3b - EUR - conv.'!R237</f>
        <v>0</v>
      </c>
      <c r="S237" s="286">
        <f>'1-GBP'!S237+'2b - USD - conv.'!S237+'3b - EUR - conv.'!S237</f>
        <v>0</v>
      </c>
      <c r="T237" s="286">
        <f>'1-GBP'!T237+'2b - USD - conv.'!T237+'3b - EUR - conv.'!T237</f>
        <v>0</v>
      </c>
      <c r="U237" s="286">
        <f>'1-GBP'!U237+'2b - USD - conv.'!U237+'3b - EUR - conv.'!U237</f>
        <v>0</v>
      </c>
      <c r="V237" s="286">
        <f>'1-GBP'!V237+'2b - USD - conv.'!V237+'3b - EUR - conv.'!V237</f>
        <v>0</v>
      </c>
      <c r="W237" s="286">
        <f>'1-GBP'!W237+'2b - USD - conv.'!W237+'3b - EUR - conv.'!W237</f>
        <v>0</v>
      </c>
      <c r="X237" s="286">
        <f>'1-GBP'!X237+'2b - USD - conv.'!X237+'3b - EUR - conv.'!X237</f>
        <v>0</v>
      </c>
      <c r="Y237" s="286">
        <f>'1-GBP'!Y237+'2b - USD - conv.'!Y237+'3b - EUR - conv.'!Y237</f>
        <v>0</v>
      </c>
      <c r="Z237" s="286">
        <f>'1-GBP'!Z237+'2b - USD - conv.'!Z237+'3b - EUR - conv.'!Z237</f>
        <v>0</v>
      </c>
      <c r="AA237" s="286">
        <f>'1-GBP'!AA237+'2b - USD - conv.'!AA237+'3b - EUR - conv.'!AA237</f>
        <v>0</v>
      </c>
      <c r="AB237" s="286">
        <f>'1-GBP'!AB237+'2b - USD - conv.'!AB237+'3b - EUR - conv.'!AB237</f>
        <v>0</v>
      </c>
      <c r="AC237" s="286">
        <f>'1-GBP'!AC237+'2b - USD - conv.'!AC237+'3b - EUR - conv.'!AC237</f>
        <v>0</v>
      </c>
      <c r="AD237" s="286">
        <f>'1-GBP'!AD237+'2b - USD - conv.'!AD237+'3b - EUR - conv.'!AD237</f>
        <v>0</v>
      </c>
      <c r="AE237" s="286">
        <f>'1-GBP'!AE237+'2b - USD - conv.'!AE237+'3b - EUR - conv.'!AE237</f>
        <v>0</v>
      </c>
      <c r="AF237" s="286">
        <f>'1-GBP'!AF237+'2b - USD - conv.'!AF237+'3b - EUR - conv.'!AF237</f>
        <v>0</v>
      </c>
      <c r="AG237" s="286">
        <f>'1-GBP'!AG237+'2b - USD - conv.'!AG237+'3b - EUR - conv.'!AG237</f>
        <v>0</v>
      </c>
      <c r="AH237" s="286">
        <f>'1-GBP'!AH237+'2b - USD - conv.'!AH237+'3b - EUR - conv.'!AH237</f>
        <v>0</v>
      </c>
      <c r="AI237" s="286">
        <f>'1-GBP'!AI237+'2b - USD - conv.'!AI237+'3b - EUR - conv.'!AI237</f>
        <v>0</v>
      </c>
      <c r="AJ237" s="286">
        <f>'1-GBP'!AJ237+'2b - USD - conv.'!AJ237+'3b - EUR - conv.'!AJ237</f>
        <v>0</v>
      </c>
      <c r="AK237" s="286">
        <f>'1-GBP'!AK237+'2b - USD - conv.'!AK237+'3b - EUR - conv.'!AK237</f>
        <v>0</v>
      </c>
      <c r="AL237" s="286">
        <f>'1-GBP'!AL237+'2b - USD - conv.'!AL237+'3b - EUR - conv.'!AL237</f>
        <v>0</v>
      </c>
      <c r="AM237" s="286">
        <f>'1-GBP'!AM237+'2b - USD - conv.'!AM237+'3b - EUR - conv.'!AM237</f>
        <v>0</v>
      </c>
      <c r="AN237" s="286">
        <f>'1-GBP'!AN237+'2b - USD - conv.'!AN237+'3b - EUR - conv.'!AN237</f>
        <v>0</v>
      </c>
      <c r="AO237" s="286">
        <f>'1-GBP'!AO237+'2b - USD - conv.'!AO237+'3b - EUR - conv.'!AO237</f>
        <v>0</v>
      </c>
      <c r="AP237" s="286">
        <f>'1-GBP'!AP237+'2b - USD - conv.'!AP237+'3b - EUR - conv.'!AP237</f>
        <v>0</v>
      </c>
    </row>
    <row r="238" spans="1:42" outlineLevel="2">
      <c r="A238" s="211" t="str">
        <f>A203&amp;"."&amp;A235&amp;"."&amp;A204&amp;"."&amp;B238</f>
        <v>1.d.5.3</v>
      </c>
      <c r="B238">
        <v>3</v>
      </c>
      <c r="C238" t="str">
        <f>'1-GBP'!C238</f>
        <v/>
      </c>
      <c r="D238"/>
      <c r="E238"/>
      <c r="F238"/>
      <c r="G238"/>
      <c r="H238"/>
      <c r="I238"/>
      <c r="J238"/>
      <c r="K238"/>
      <c r="L238"/>
      <c r="M238" s="286">
        <f>'1-GBP'!M238+'2b - USD - conv.'!M238+'3b - EUR - conv.'!M238</f>
        <v>0</v>
      </c>
      <c r="N238" s="286">
        <f>'1-GBP'!N238+'2b - USD - conv.'!N238+'3b - EUR - conv.'!N238</f>
        <v>0</v>
      </c>
      <c r="O238" s="286">
        <f>'1-GBP'!O238+'2b - USD - conv.'!O238+'3b - EUR - conv.'!O238</f>
        <v>0</v>
      </c>
      <c r="P238" s="286">
        <f>'1-GBP'!P238+'2b - USD - conv.'!P238+'3b - EUR - conv.'!P238</f>
        <v>0</v>
      </c>
      <c r="Q238" s="286">
        <f>'1-GBP'!Q238+'2b - USD - conv.'!Q238+'3b - EUR - conv.'!Q238</f>
        <v>0</v>
      </c>
      <c r="R238" s="286">
        <f>'1-GBP'!R238+'2b - USD - conv.'!R238+'3b - EUR - conv.'!R238</f>
        <v>0</v>
      </c>
      <c r="S238" s="286">
        <f>'1-GBP'!S238+'2b - USD - conv.'!S238+'3b - EUR - conv.'!S238</f>
        <v>0</v>
      </c>
      <c r="T238" s="286">
        <f>'1-GBP'!T238+'2b - USD - conv.'!T238+'3b - EUR - conv.'!T238</f>
        <v>0</v>
      </c>
      <c r="U238" s="286">
        <f>'1-GBP'!U238+'2b - USD - conv.'!U238+'3b - EUR - conv.'!U238</f>
        <v>0</v>
      </c>
      <c r="V238" s="286">
        <f>'1-GBP'!V238+'2b - USD - conv.'!V238+'3b - EUR - conv.'!V238</f>
        <v>0</v>
      </c>
      <c r="W238" s="286">
        <f>'1-GBP'!W238+'2b - USD - conv.'!W238+'3b - EUR - conv.'!W238</f>
        <v>0</v>
      </c>
      <c r="X238" s="286">
        <f>'1-GBP'!X238+'2b - USD - conv.'!X238+'3b - EUR - conv.'!X238</f>
        <v>0</v>
      </c>
      <c r="Y238" s="286">
        <f>'1-GBP'!Y238+'2b - USD - conv.'!Y238+'3b - EUR - conv.'!Y238</f>
        <v>0</v>
      </c>
      <c r="Z238" s="286">
        <f>'1-GBP'!Z238+'2b - USD - conv.'!Z238+'3b - EUR - conv.'!Z238</f>
        <v>0</v>
      </c>
      <c r="AA238" s="286">
        <f>'1-GBP'!AA238+'2b - USD - conv.'!AA238+'3b - EUR - conv.'!AA238</f>
        <v>0</v>
      </c>
      <c r="AB238" s="286">
        <f>'1-GBP'!AB238+'2b - USD - conv.'!AB238+'3b - EUR - conv.'!AB238</f>
        <v>0</v>
      </c>
      <c r="AC238" s="286">
        <f>'1-GBP'!AC238+'2b - USD - conv.'!AC238+'3b - EUR - conv.'!AC238</f>
        <v>0</v>
      </c>
      <c r="AD238" s="286">
        <f>'1-GBP'!AD238+'2b - USD - conv.'!AD238+'3b - EUR - conv.'!AD238</f>
        <v>0</v>
      </c>
      <c r="AE238" s="286">
        <f>'1-GBP'!AE238+'2b - USD - conv.'!AE238+'3b - EUR - conv.'!AE238</f>
        <v>0</v>
      </c>
      <c r="AF238" s="286">
        <f>'1-GBP'!AF238+'2b - USD - conv.'!AF238+'3b - EUR - conv.'!AF238</f>
        <v>0</v>
      </c>
      <c r="AG238" s="286">
        <f>'1-GBP'!AG238+'2b - USD - conv.'!AG238+'3b - EUR - conv.'!AG238</f>
        <v>0</v>
      </c>
      <c r="AH238" s="286">
        <f>'1-GBP'!AH238+'2b - USD - conv.'!AH238+'3b - EUR - conv.'!AH238</f>
        <v>0</v>
      </c>
      <c r="AI238" s="286">
        <f>'1-GBP'!AI238+'2b - USD - conv.'!AI238+'3b - EUR - conv.'!AI238</f>
        <v>0</v>
      </c>
      <c r="AJ238" s="286">
        <f>'1-GBP'!AJ238+'2b - USD - conv.'!AJ238+'3b - EUR - conv.'!AJ238</f>
        <v>0</v>
      </c>
      <c r="AK238" s="286">
        <f>'1-GBP'!AK238+'2b - USD - conv.'!AK238+'3b - EUR - conv.'!AK238</f>
        <v>0</v>
      </c>
      <c r="AL238" s="286">
        <f>'1-GBP'!AL238+'2b - USD - conv.'!AL238+'3b - EUR - conv.'!AL238</f>
        <v>0</v>
      </c>
      <c r="AM238" s="286">
        <f>'1-GBP'!AM238+'2b - USD - conv.'!AM238+'3b - EUR - conv.'!AM238</f>
        <v>0</v>
      </c>
      <c r="AN238" s="286">
        <f>'1-GBP'!AN238+'2b - USD - conv.'!AN238+'3b - EUR - conv.'!AN238</f>
        <v>0</v>
      </c>
      <c r="AO238" s="286">
        <f>'1-GBP'!AO238+'2b - USD - conv.'!AO238+'3b - EUR - conv.'!AO238</f>
        <v>0</v>
      </c>
      <c r="AP238" s="286">
        <f>'1-GBP'!AP238+'2b - USD - conv.'!AP238+'3b - EUR - conv.'!AP238</f>
        <v>0</v>
      </c>
    </row>
    <row r="239" spans="1:42" outlineLevel="2">
      <c r="A239" s="211" t="str">
        <f>A203&amp;"."&amp;A235&amp;"."&amp;A204&amp;"."&amp;B239</f>
        <v>1.d.5.4</v>
      </c>
      <c r="B239">
        <v>4</v>
      </c>
      <c r="C239" t="str">
        <f>'1-GBP'!C239</f>
        <v/>
      </c>
      <c r="D239"/>
      <c r="E239"/>
      <c r="F239"/>
      <c r="G239"/>
      <c r="H239"/>
      <c r="I239"/>
      <c r="J239"/>
      <c r="K239"/>
      <c r="L239"/>
      <c r="M239" s="286">
        <f>'1-GBP'!M239+'2b - USD - conv.'!M239+'3b - EUR - conv.'!M239</f>
        <v>0</v>
      </c>
      <c r="N239" s="286">
        <f>'1-GBP'!N239+'2b - USD - conv.'!N239+'3b - EUR - conv.'!N239</f>
        <v>0</v>
      </c>
      <c r="O239" s="286">
        <f>'1-GBP'!O239+'2b - USD - conv.'!O239+'3b - EUR - conv.'!O239</f>
        <v>0</v>
      </c>
      <c r="P239" s="286">
        <f>'1-GBP'!P239+'2b - USD - conv.'!P239+'3b - EUR - conv.'!P239</f>
        <v>0</v>
      </c>
      <c r="Q239" s="286">
        <f>'1-GBP'!Q239+'2b - USD - conv.'!Q239+'3b - EUR - conv.'!Q239</f>
        <v>0</v>
      </c>
      <c r="R239" s="286">
        <f>'1-GBP'!R239+'2b - USD - conv.'!R239+'3b - EUR - conv.'!R239</f>
        <v>0</v>
      </c>
      <c r="S239" s="286">
        <f>'1-GBP'!S239+'2b - USD - conv.'!S239+'3b - EUR - conv.'!S239</f>
        <v>0</v>
      </c>
      <c r="T239" s="286">
        <f>'1-GBP'!T239+'2b - USD - conv.'!T239+'3b - EUR - conv.'!T239</f>
        <v>0</v>
      </c>
      <c r="U239" s="286">
        <f>'1-GBP'!U239+'2b - USD - conv.'!U239+'3b - EUR - conv.'!U239</f>
        <v>0</v>
      </c>
      <c r="V239" s="286">
        <f>'1-GBP'!V239+'2b - USD - conv.'!V239+'3b - EUR - conv.'!V239</f>
        <v>0</v>
      </c>
      <c r="W239" s="286">
        <f>'1-GBP'!W239+'2b - USD - conv.'!W239+'3b - EUR - conv.'!W239</f>
        <v>0</v>
      </c>
      <c r="X239" s="286">
        <f>'1-GBP'!X239+'2b - USD - conv.'!X239+'3b - EUR - conv.'!X239</f>
        <v>0</v>
      </c>
      <c r="Y239" s="286">
        <f>'1-GBP'!Y239+'2b - USD - conv.'!Y239+'3b - EUR - conv.'!Y239</f>
        <v>0</v>
      </c>
      <c r="Z239" s="286">
        <f>'1-GBP'!Z239+'2b - USD - conv.'!Z239+'3b - EUR - conv.'!Z239</f>
        <v>0</v>
      </c>
      <c r="AA239" s="286">
        <f>'1-GBP'!AA239+'2b - USD - conv.'!AA239+'3b - EUR - conv.'!AA239</f>
        <v>0</v>
      </c>
      <c r="AB239" s="286">
        <f>'1-GBP'!AB239+'2b - USD - conv.'!AB239+'3b - EUR - conv.'!AB239</f>
        <v>0</v>
      </c>
      <c r="AC239" s="286">
        <f>'1-GBP'!AC239+'2b - USD - conv.'!AC239+'3b - EUR - conv.'!AC239</f>
        <v>0</v>
      </c>
      <c r="AD239" s="286">
        <f>'1-GBP'!AD239+'2b - USD - conv.'!AD239+'3b - EUR - conv.'!AD239</f>
        <v>0</v>
      </c>
      <c r="AE239" s="286">
        <f>'1-GBP'!AE239+'2b - USD - conv.'!AE239+'3b - EUR - conv.'!AE239</f>
        <v>0</v>
      </c>
      <c r="AF239" s="286">
        <f>'1-GBP'!AF239+'2b - USD - conv.'!AF239+'3b - EUR - conv.'!AF239</f>
        <v>0</v>
      </c>
      <c r="AG239" s="286">
        <f>'1-GBP'!AG239+'2b - USD - conv.'!AG239+'3b - EUR - conv.'!AG239</f>
        <v>0</v>
      </c>
      <c r="AH239" s="286">
        <f>'1-GBP'!AH239+'2b - USD - conv.'!AH239+'3b - EUR - conv.'!AH239</f>
        <v>0</v>
      </c>
      <c r="AI239" s="286">
        <f>'1-GBP'!AI239+'2b - USD - conv.'!AI239+'3b - EUR - conv.'!AI239</f>
        <v>0</v>
      </c>
      <c r="AJ239" s="286">
        <f>'1-GBP'!AJ239+'2b - USD - conv.'!AJ239+'3b - EUR - conv.'!AJ239</f>
        <v>0</v>
      </c>
      <c r="AK239" s="286">
        <f>'1-GBP'!AK239+'2b - USD - conv.'!AK239+'3b - EUR - conv.'!AK239</f>
        <v>0</v>
      </c>
      <c r="AL239" s="286">
        <f>'1-GBP'!AL239+'2b - USD - conv.'!AL239+'3b - EUR - conv.'!AL239</f>
        <v>0</v>
      </c>
      <c r="AM239" s="286">
        <f>'1-GBP'!AM239+'2b - USD - conv.'!AM239+'3b - EUR - conv.'!AM239</f>
        <v>0</v>
      </c>
      <c r="AN239" s="286">
        <f>'1-GBP'!AN239+'2b - USD - conv.'!AN239+'3b - EUR - conv.'!AN239</f>
        <v>0</v>
      </c>
      <c r="AO239" s="286">
        <f>'1-GBP'!AO239+'2b - USD - conv.'!AO239+'3b - EUR - conv.'!AO239</f>
        <v>0</v>
      </c>
      <c r="AP239" s="286">
        <f>'1-GBP'!AP239+'2b - USD - conv.'!AP239+'3b - EUR - conv.'!AP239</f>
        <v>0</v>
      </c>
    </row>
    <row r="240" spans="1:42" outlineLevel="2">
      <c r="A240" s="211" t="str">
        <f>A203&amp;"."&amp;A235&amp;"."&amp;A204&amp;"."&amp;B240</f>
        <v>1.d.5.5</v>
      </c>
      <c r="B240">
        <v>5</v>
      </c>
      <c r="C240" t="str">
        <f>'1-GBP'!C240</f>
        <v/>
      </c>
      <c r="D240"/>
      <c r="E240"/>
      <c r="F240"/>
      <c r="G240"/>
      <c r="H240"/>
      <c r="I240"/>
      <c r="J240"/>
      <c r="K240"/>
      <c r="L240"/>
      <c r="M240" s="286">
        <f>'1-GBP'!M240+'2b - USD - conv.'!M240+'3b - EUR - conv.'!M240</f>
        <v>0</v>
      </c>
      <c r="N240" s="286">
        <f>'1-GBP'!N240+'2b - USD - conv.'!N240+'3b - EUR - conv.'!N240</f>
        <v>0</v>
      </c>
      <c r="O240" s="286">
        <f>'1-GBP'!O240+'2b - USD - conv.'!O240+'3b - EUR - conv.'!O240</f>
        <v>0</v>
      </c>
      <c r="P240" s="286">
        <f>'1-GBP'!P240+'2b - USD - conv.'!P240+'3b - EUR - conv.'!P240</f>
        <v>0</v>
      </c>
      <c r="Q240" s="286">
        <f>'1-GBP'!Q240+'2b - USD - conv.'!Q240+'3b - EUR - conv.'!Q240</f>
        <v>0</v>
      </c>
      <c r="R240" s="286">
        <f>'1-GBP'!R240+'2b - USD - conv.'!R240+'3b - EUR - conv.'!R240</f>
        <v>0</v>
      </c>
      <c r="S240" s="286">
        <f>'1-GBP'!S240+'2b - USD - conv.'!S240+'3b - EUR - conv.'!S240</f>
        <v>0</v>
      </c>
      <c r="T240" s="286">
        <f>'1-GBP'!T240+'2b - USD - conv.'!T240+'3b - EUR - conv.'!T240</f>
        <v>0</v>
      </c>
      <c r="U240" s="286">
        <f>'1-GBP'!U240+'2b - USD - conv.'!U240+'3b - EUR - conv.'!U240</f>
        <v>0</v>
      </c>
      <c r="V240" s="286">
        <f>'1-GBP'!V240+'2b - USD - conv.'!V240+'3b - EUR - conv.'!V240</f>
        <v>0</v>
      </c>
      <c r="W240" s="286">
        <f>'1-GBP'!W240+'2b - USD - conv.'!W240+'3b - EUR - conv.'!W240</f>
        <v>0</v>
      </c>
      <c r="X240" s="286">
        <f>'1-GBP'!X240+'2b - USD - conv.'!X240+'3b - EUR - conv.'!X240</f>
        <v>0</v>
      </c>
      <c r="Y240" s="286">
        <f>'1-GBP'!Y240+'2b - USD - conv.'!Y240+'3b - EUR - conv.'!Y240</f>
        <v>0</v>
      </c>
      <c r="Z240" s="286">
        <f>'1-GBP'!Z240+'2b - USD - conv.'!Z240+'3b - EUR - conv.'!Z240</f>
        <v>0</v>
      </c>
      <c r="AA240" s="286">
        <f>'1-GBP'!AA240+'2b - USD - conv.'!AA240+'3b - EUR - conv.'!AA240</f>
        <v>0</v>
      </c>
      <c r="AB240" s="286">
        <f>'1-GBP'!AB240+'2b - USD - conv.'!AB240+'3b - EUR - conv.'!AB240</f>
        <v>0</v>
      </c>
      <c r="AC240" s="286">
        <f>'1-GBP'!AC240+'2b - USD - conv.'!AC240+'3b - EUR - conv.'!AC240</f>
        <v>0</v>
      </c>
      <c r="AD240" s="286">
        <f>'1-GBP'!AD240+'2b - USD - conv.'!AD240+'3b - EUR - conv.'!AD240</f>
        <v>0</v>
      </c>
      <c r="AE240" s="286">
        <f>'1-GBP'!AE240+'2b - USD - conv.'!AE240+'3b - EUR - conv.'!AE240</f>
        <v>0</v>
      </c>
      <c r="AF240" s="286">
        <f>'1-GBP'!AF240+'2b - USD - conv.'!AF240+'3b - EUR - conv.'!AF240</f>
        <v>0</v>
      </c>
      <c r="AG240" s="286">
        <f>'1-GBP'!AG240+'2b - USD - conv.'!AG240+'3b - EUR - conv.'!AG240</f>
        <v>0</v>
      </c>
      <c r="AH240" s="286">
        <f>'1-GBP'!AH240+'2b - USD - conv.'!AH240+'3b - EUR - conv.'!AH240</f>
        <v>0</v>
      </c>
      <c r="AI240" s="286">
        <f>'1-GBP'!AI240+'2b - USD - conv.'!AI240+'3b - EUR - conv.'!AI240</f>
        <v>0</v>
      </c>
      <c r="AJ240" s="286">
        <f>'1-GBP'!AJ240+'2b - USD - conv.'!AJ240+'3b - EUR - conv.'!AJ240</f>
        <v>0</v>
      </c>
      <c r="AK240" s="286">
        <f>'1-GBP'!AK240+'2b - USD - conv.'!AK240+'3b - EUR - conv.'!AK240</f>
        <v>0</v>
      </c>
      <c r="AL240" s="286">
        <f>'1-GBP'!AL240+'2b - USD - conv.'!AL240+'3b - EUR - conv.'!AL240</f>
        <v>0</v>
      </c>
      <c r="AM240" s="286">
        <f>'1-GBP'!AM240+'2b - USD - conv.'!AM240+'3b - EUR - conv.'!AM240</f>
        <v>0</v>
      </c>
      <c r="AN240" s="286">
        <f>'1-GBP'!AN240+'2b - USD - conv.'!AN240+'3b - EUR - conv.'!AN240</f>
        <v>0</v>
      </c>
      <c r="AO240" s="286">
        <f>'1-GBP'!AO240+'2b - USD - conv.'!AO240+'3b - EUR - conv.'!AO240</f>
        <v>0</v>
      </c>
      <c r="AP240" s="286">
        <f>'1-GBP'!AP240+'2b - USD - conv.'!AP240+'3b - EUR - conv.'!AP240</f>
        <v>0</v>
      </c>
    </row>
    <row r="241" spans="1:42" outlineLevel="2">
      <c r="A241" s="211" t="str">
        <f>A203&amp;"."&amp;A235&amp;"."&amp;A204&amp;"."&amp;B241</f>
        <v>1.d.5.6</v>
      </c>
      <c r="B241">
        <v>6</v>
      </c>
      <c r="C241" t="str">
        <f>'1-GBP'!C241</f>
        <v/>
      </c>
      <c r="D241"/>
      <c r="E241"/>
      <c r="F241"/>
      <c r="G241"/>
      <c r="H241"/>
      <c r="I241"/>
      <c r="J241"/>
      <c r="K241"/>
      <c r="L241"/>
      <c r="M241" s="286">
        <f>'1-GBP'!M241+'2b - USD - conv.'!M241+'3b - EUR - conv.'!M241</f>
        <v>0</v>
      </c>
      <c r="N241" s="286">
        <f>'1-GBP'!N241+'2b - USD - conv.'!N241+'3b - EUR - conv.'!N241</f>
        <v>0</v>
      </c>
      <c r="O241" s="286">
        <f>'1-GBP'!O241+'2b - USD - conv.'!O241+'3b - EUR - conv.'!O241</f>
        <v>0</v>
      </c>
      <c r="P241" s="286">
        <f>'1-GBP'!P241+'2b - USD - conv.'!P241+'3b - EUR - conv.'!P241</f>
        <v>0</v>
      </c>
      <c r="Q241" s="286">
        <f>'1-GBP'!Q241+'2b - USD - conv.'!Q241+'3b - EUR - conv.'!Q241</f>
        <v>0</v>
      </c>
      <c r="R241" s="286">
        <f>'1-GBP'!R241+'2b - USD - conv.'!R241+'3b - EUR - conv.'!R241</f>
        <v>0</v>
      </c>
      <c r="S241" s="286">
        <f>'1-GBP'!S241+'2b - USD - conv.'!S241+'3b - EUR - conv.'!S241</f>
        <v>0</v>
      </c>
      <c r="T241" s="286">
        <f>'1-GBP'!T241+'2b - USD - conv.'!T241+'3b - EUR - conv.'!T241</f>
        <v>0</v>
      </c>
      <c r="U241" s="286">
        <f>'1-GBP'!U241+'2b - USD - conv.'!U241+'3b - EUR - conv.'!U241</f>
        <v>0</v>
      </c>
      <c r="V241" s="286">
        <f>'1-GBP'!V241+'2b - USD - conv.'!V241+'3b - EUR - conv.'!V241</f>
        <v>0</v>
      </c>
      <c r="W241" s="286">
        <f>'1-GBP'!W241+'2b - USD - conv.'!W241+'3b - EUR - conv.'!W241</f>
        <v>0</v>
      </c>
      <c r="X241" s="286">
        <f>'1-GBP'!X241+'2b - USD - conv.'!X241+'3b - EUR - conv.'!X241</f>
        <v>0</v>
      </c>
      <c r="Y241" s="286">
        <f>'1-GBP'!Y241+'2b - USD - conv.'!Y241+'3b - EUR - conv.'!Y241</f>
        <v>0</v>
      </c>
      <c r="Z241" s="286">
        <f>'1-GBP'!Z241+'2b - USD - conv.'!Z241+'3b - EUR - conv.'!Z241</f>
        <v>0</v>
      </c>
      <c r="AA241" s="286">
        <f>'1-GBP'!AA241+'2b - USD - conv.'!AA241+'3b - EUR - conv.'!AA241</f>
        <v>0</v>
      </c>
      <c r="AB241" s="286">
        <f>'1-GBP'!AB241+'2b - USD - conv.'!AB241+'3b - EUR - conv.'!AB241</f>
        <v>0</v>
      </c>
      <c r="AC241" s="286">
        <f>'1-GBP'!AC241+'2b - USD - conv.'!AC241+'3b - EUR - conv.'!AC241</f>
        <v>0</v>
      </c>
      <c r="AD241" s="286">
        <f>'1-GBP'!AD241+'2b - USD - conv.'!AD241+'3b - EUR - conv.'!AD241</f>
        <v>0</v>
      </c>
      <c r="AE241" s="286">
        <f>'1-GBP'!AE241+'2b - USD - conv.'!AE241+'3b - EUR - conv.'!AE241</f>
        <v>0</v>
      </c>
      <c r="AF241" s="286">
        <f>'1-GBP'!AF241+'2b - USD - conv.'!AF241+'3b - EUR - conv.'!AF241</f>
        <v>0</v>
      </c>
      <c r="AG241" s="286">
        <f>'1-GBP'!AG241+'2b - USD - conv.'!AG241+'3b - EUR - conv.'!AG241</f>
        <v>0</v>
      </c>
      <c r="AH241" s="286">
        <f>'1-GBP'!AH241+'2b - USD - conv.'!AH241+'3b - EUR - conv.'!AH241</f>
        <v>0</v>
      </c>
      <c r="AI241" s="286">
        <f>'1-GBP'!AI241+'2b - USD - conv.'!AI241+'3b - EUR - conv.'!AI241</f>
        <v>0</v>
      </c>
      <c r="AJ241" s="286">
        <f>'1-GBP'!AJ241+'2b - USD - conv.'!AJ241+'3b - EUR - conv.'!AJ241</f>
        <v>0</v>
      </c>
      <c r="AK241" s="286">
        <f>'1-GBP'!AK241+'2b - USD - conv.'!AK241+'3b - EUR - conv.'!AK241</f>
        <v>0</v>
      </c>
      <c r="AL241" s="286">
        <f>'1-GBP'!AL241+'2b - USD - conv.'!AL241+'3b - EUR - conv.'!AL241</f>
        <v>0</v>
      </c>
      <c r="AM241" s="286">
        <f>'1-GBP'!AM241+'2b - USD - conv.'!AM241+'3b - EUR - conv.'!AM241</f>
        <v>0</v>
      </c>
      <c r="AN241" s="286">
        <f>'1-GBP'!AN241+'2b - USD - conv.'!AN241+'3b - EUR - conv.'!AN241</f>
        <v>0</v>
      </c>
      <c r="AO241" s="286">
        <f>'1-GBP'!AO241+'2b - USD - conv.'!AO241+'3b - EUR - conv.'!AO241</f>
        <v>0</v>
      </c>
      <c r="AP241" s="286">
        <f>'1-GBP'!AP241+'2b - USD - conv.'!AP241+'3b - EUR - conv.'!AP241</f>
        <v>0</v>
      </c>
    </row>
    <row r="242" spans="1:42" outlineLevel="2">
      <c r="A242" s="211" t="str">
        <f>A203&amp;"."&amp;A235&amp;"."&amp;A204&amp;"."&amp;B242</f>
        <v>1.d.5.7</v>
      </c>
      <c r="B242">
        <v>7</v>
      </c>
      <c r="C242" t="str">
        <f>'1-GBP'!C242</f>
        <v/>
      </c>
      <c r="D242"/>
      <c r="E242"/>
      <c r="F242"/>
      <c r="G242"/>
      <c r="H242"/>
      <c r="I242"/>
      <c r="J242"/>
      <c r="K242"/>
      <c r="L242"/>
      <c r="M242" s="286">
        <f>'1-GBP'!M242+'2b - USD - conv.'!M242+'3b - EUR - conv.'!M242</f>
        <v>0</v>
      </c>
      <c r="N242" s="286">
        <f>'1-GBP'!N242+'2b - USD - conv.'!N242+'3b - EUR - conv.'!N242</f>
        <v>0</v>
      </c>
      <c r="O242" s="286">
        <f>'1-GBP'!O242+'2b - USD - conv.'!O242+'3b - EUR - conv.'!O242</f>
        <v>0</v>
      </c>
      <c r="P242" s="286">
        <f>'1-GBP'!P242+'2b - USD - conv.'!P242+'3b - EUR - conv.'!P242</f>
        <v>0</v>
      </c>
      <c r="Q242" s="286">
        <f>'1-GBP'!Q242+'2b - USD - conv.'!Q242+'3b - EUR - conv.'!Q242</f>
        <v>0</v>
      </c>
      <c r="R242" s="286">
        <f>'1-GBP'!R242+'2b - USD - conv.'!R242+'3b - EUR - conv.'!R242</f>
        <v>0</v>
      </c>
      <c r="S242" s="286">
        <f>'1-GBP'!S242+'2b - USD - conv.'!S242+'3b - EUR - conv.'!S242</f>
        <v>0</v>
      </c>
      <c r="T242" s="286">
        <f>'1-GBP'!T242+'2b - USD - conv.'!T242+'3b - EUR - conv.'!T242</f>
        <v>0</v>
      </c>
      <c r="U242" s="286">
        <f>'1-GBP'!U242+'2b - USD - conv.'!U242+'3b - EUR - conv.'!U242</f>
        <v>0</v>
      </c>
      <c r="V242" s="286">
        <f>'1-GBP'!V242+'2b - USD - conv.'!V242+'3b - EUR - conv.'!V242</f>
        <v>0</v>
      </c>
      <c r="W242" s="286">
        <f>'1-GBP'!W242+'2b - USD - conv.'!W242+'3b - EUR - conv.'!W242</f>
        <v>0</v>
      </c>
      <c r="X242" s="286">
        <f>'1-GBP'!X242+'2b - USD - conv.'!X242+'3b - EUR - conv.'!X242</f>
        <v>0</v>
      </c>
      <c r="Y242" s="286">
        <f>'1-GBP'!Y242+'2b - USD - conv.'!Y242+'3b - EUR - conv.'!Y242</f>
        <v>0</v>
      </c>
      <c r="Z242" s="286">
        <f>'1-GBP'!Z242+'2b - USD - conv.'!Z242+'3b - EUR - conv.'!Z242</f>
        <v>0</v>
      </c>
      <c r="AA242" s="286">
        <f>'1-GBP'!AA242+'2b - USD - conv.'!AA242+'3b - EUR - conv.'!AA242</f>
        <v>0</v>
      </c>
      <c r="AB242" s="286">
        <f>'1-GBP'!AB242+'2b - USD - conv.'!AB242+'3b - EUR - conv.'!AB242</f>
        <v>0</v>
      </c>
      <c r="AC242" s="286">
        <f>'1-GBP'!AC242+'2b - USD - conv.'!AC242+'3b - EUR - conv.'!AC242</f>
        <v>0</v>
      </c>
      <c r="AD242" s="286">
        <f>'1-GBP'!AD242+'2b - USD - conv.'!AD242+'3b - EUR - conv.'!AD242</f>
        <v>0</v>
      </c>
      <c r="AE242" s="286">
        <f>'1-GBP'!AE242+'2b - USD - conv.'!AE242+'3b - EUR - conv.'!AE242</f>
        <v>0</v>
      </c>
      <c r="AF242" s="286">
        <f>'1-GBP'!AF242+'2b - USD - conv.'!AF242+'3b - EUR - conv.'!AF242</f>
        <v>0</v>
      </c>
      <c r="AG242" s="286">
        <f>'1-GBP'!AG242+'2b - USD - conv.'!AG242+'3b - EUR - conv.'!AG242</f>
        <v>0</v>
      </c>
      <c r="AH242" s="286">
        <f>'1-GBP'!AH242+'2b - USD - conv.'!AH242+'3b - EUR - conv.'!AH242</f>
        <v>0</v>
      </c>
      <c r="AI242" s="286">
        <f>'1-GBP'!AI242+'2b - USD - conv.'!AI242+'3b - EUR - conv.'!AI242</f>
        <v>0</v>
      </c>
      <c r="AJ242" s="286">
        <f>'1-GBP'!AJ242+'2b - USD - conv.'!AJ242+'3b - EUR - conv.'!AJ242</f>
        <v>0</v>
      </c>
      <c r="AK242" s="286">
        <f>'1-GBP'!AK242+'2b - USD - conv.'!AK242+'3b - EUR - conv.'!AK242</f>
        <v>0</v>
      </c>
      <c r="AL242" s="286">
        <f>'1-GBP'!AL242+'2b - USD - conv.'!AL242+'3b - EUR - conv.'!AL242</f>
        <v>0</v>
      </c>
      <c r="AM242" s="286">
        <f>'1-GBP'!AM242+'2b - USD - conv.'!AM242+'3b - EUR - conv.'!AM242</f>
        <v>0</v>
      </c>
      <c r="AN242" s="286">
        <f>'1-GBP'!AN242+'2b - USD - conv.'!AN242+'3b - EUR - conv.'!AN242</f>
        <v>0</v>
      </c>
      <c r="AO242" s="286">
        <f>'1-GBP'!AO242+'2b - USD - conv.'!AO242+'3b - EUR - conv.'!AO242</f>
        <v>0</v>
      </c>
      <c r="AP242" s="286">
        <f>'1-GBP'!AP242+'2b - USD - conv.'!AP242+'3b - EUR - conv.'!AP242</f>
        <v>0</v>
      </c>
    </row>
    <row r="243" spans="1:42" outlineLevel="2">
      <c r="A243" s="211" t="str">
        <f>A203&amp;"."&amp;A235&amp;"."&amp;A204&amp;"."&amp;B243</f>
        <v>1.d.5.8</v>
      </c>
      <c r="B243">
        <v>8</v>
      </c>
      <c r="C243" t="str">
        <f>'1-GBP'!C243</f>
        <v/>
      </c>
      <c r="D243"/>
      <c r="E243"/>
      <c r="F243"/>
      <c r="G243"/>
      <c r="H243"/>
      <c r="I243"/>
      <c r="J243"/>
      <c r="K243"/>
      <c r="L243"/>
      <c r="M243" s="286">
        <f>'1-GBP'!M243+'2b - USD - conv.'!M243+'3b - EUR - conv.'!M243</f>
        <v>0</v>
      </c>
      <c r="N243" s="286">
        <f>'1-GBP'!N243+'2b - USD - conv.'!N243+'3b - EUR - conv.'!N243</f>
        <v>0</v>
      </c>
      <c r="O243" s="286">
        <f>'1-GBP'!O243+'2b - USD - conv.'!O243+'3b - EUR - conv.'!O243</f>
        <v>0</v>
      </c>
      <c r="P243" s="286">
        <f>'1-GBP'!P243+'2b - USD - conv.'!P243+'3b - EUR - conv.'!P243</f>
        <v>0</v>
      </c>
      <c r="Q243" s="286">
        <f>'1-GBP'!Q243+'2b - USD - conv.'!Q243+'3b - EUR - conv.'!Q243</f>
        <v>0</v>
      </c>
      <c r="R243" s="286">
        <f>'1-GBP'!R243+'2b - USD - conv.'!R243+'3b - EUR - conv.'!R243</f>
        <v>0</v>
      </c>
      <c r="S243" s="286">
        <f>'1-GBP'!S243+'2b - USD - conv.'!S243+'3b - EUR - conv.'!S243</f>
        <v>0</v>
      </c>
      <c r="T243" s="286">
        <f>'1-GBP'!T243+'2b - USD - conv.'!T243+'3b - EUR - conv.'!T243</f>
        <v>0</v>
      </c>
      <c r="U243" s="286">
        <f>'1-GBP'!U243+'2b - USD - conv.'!U243+'3b - EUR - conv.'!U243</f>
        <v>0</v>
      </c>
      <c r="V243" s="286">
        <f>'1-GBP'!V243+'2b - USD - conv.'!V243+'3b - EUR - conv.'!V243</f>
        <v>0</v>
      </c>
      <c r="W243" s="286">
        <f>'1-GBP'!W243+'2b - USD - conv.'!W243+'3b - EUR - conv.'!W243</f>
        <v>0</v>
      </c>
      <c r="X243" s="286">
        <f>'1-GBP'!X243+'2b - USD - conv.'!X243+'3b - EUR - conv.'!X243</f>
        <v>0</v>
      </c>
      <c r="Y243" s="286">
        <f>'1-GBP'!Y243+'2b - USD - conv.'!Y243+'3b - EUR - conv.'!Y243</f>
        <v>0</v>
      </c>
      <c r="Z243" s="286">
        <f>'1-GBP'!Z243+'2b - USD - conv.'!Z243+'3b - EUR - conv.'!Z243</f>
        <v>0</v>
      </c>
      <c r="AA243" s="286">
        <f>'1-GBP'!AA243+'2b - USD - conv.'!AA243+'3b - EUR - conv.'!AA243</f>
        <v>0</v>
      </c>
      <c r="AB243" s="286">
        <f>'1-GBP'!AB243+'2b - USD - conv.'!AB243+'3b - EUR - conv.'!AB243</f>
        <v>0</v>
      </c>
      <c r="AC243" s="286">
        <f>'1-GBP'!AC243+'2b - USD - conv.'!AC243+'3b - EUR - conv.'!AC243</f>
        <v>0</v>
      </c>
      <c r="AD243" s="286">
        <f>'1-GBP'!AD243+'2b - USD - conv.'!AD243+'3b - EUR - conv.'!AD243</f>
        <v>0</v>
      </c>
      <c r="AE243" s="286">
        <f>'1-GBP'!AE243+'2b - USD - conv.'!AE243+'3b - EUR - conv.'!AE243</f>
        <v>0</v>
      </c>
      <c r="AF243" s="286">
        <f>'1-GBP'!AF243+'2b - USD - conv.'!AF243+'3b - EUR - conv.'!AF243</f>
        <v>0</v>
      </c>
      <c r="AG243" s="286">
        <f>'1-GBP'!AG243+'2b - USD - conv.'!AG243+'3b - EUR - conv.'!AG243</f>
        <v>0</v>
      </c>
      <c r="AH243" s="286">
        <f>'1-GBP'!AH243+'2b - USD - conv.'!AH243+'3b - EUR - conv.'!AH243</f>
        <v>0</v>
      </c>
      <c r="AI243" s="286">
        <f>'1-GBP'!AI243+'2b - USD - conv.'!AI243+'3b - EUR - conv.'!AI243</f>
        <v>0</v>
      </c>
      <c r="AJ243" s="286">
        <f>'1-GBP'!AJ243+'2b - USD - conv.'!AJ243+'3b - EUR - conv.'!AJ243</f>
        <v>0</v>
      </c>
      <c r="AK243" s="286">
        <f>'1-GBP'!AK243+'2b - USD - conv.'!AK243+'3b - EUR - conv.'!AK243</f>
        <v>0</v>
      </c>
      <c r="AL243" s="286">
        <f>'1-GBP'!AL243+'2b - USD - conv.'!AL243+'3b - EUR - conv.'!AL243</f>
        <v>0</v>
      </c>
      <c r="AM243" s="286">
        <f>'1-GBP'!AM243+'2b - USD - conv.'!AM243+'3b - EUR - conv.'!AM243</f>
        <v>0</v>
      </c>
      <c r="AN243" s="286">
        <f>'1-GBP'!AN243+'2b - USD - conv.'!AN243+'3b - EUR - conv.'!AN243</f>
        <v>0</v>
      </c>
      <c r="AO243" s="286">
        <f>'1-GBP'!AO243+'2b - USD - conv.'!AO243+'3b - EUR - conv.'!AO243</f>
        <v>0</v>
      </c>
      <c r="AP243" s="286">
        <f>'1-GBP'!AP243+'2b - USD - conv.'!AP243+'3b - EUR - conv.'!AP243</f>
        <v>0</v>
      </c>
    </row>
    <row r="244" spans="1:42" outlineLevel="2">
      <c r="A244" s="211" t="str">
        <f>A203&amp;"."&amp;A235&amp;"."&amp;A204&amp;"."&amp;B244</f>
        <v>1.d.5.9</v>
      </c>
      <c r="B244">
        <v>9</v>
      </c>
      <c r="C244" t="str">
        <f>'1-GBP'!C244</f>
        <v/>
      </c>
      <c r="D244"/>
      <c r="E244"/>
      <c r="F244"/>
      <c r="G244"/>
      <c r="H244"/>
      <c r="I244"/>
      <c r="J244"/>
      <c r="K244"/>
      <c r="L244"/>
      <c r="M244" s="286">
        <f>'1-GBP'!M244+'2b - USD - conv.'!M244+'3b - EUR - conv.'!M244</f>
        <v>0</v>
      </c>
      <c r="N244" s="286">
        <f>'1-GBP'!N244+'2b - USD - conv.'!N244+'3b - EUR - conv.'!N244</f>
        <v>0</v>
      </c>
      <c r="O244" s="286">
        <f>'1-GBP'!O244+'2b - USD - conv.'!O244+'3b - EUR - conv.'!O244</f>
        <v>0</v>
      </c>
      <c r="P244" s="286">
        <f>'1-GBP'!P244+'2b - USD - conv.'!P244+'3b - EUR - conv.'!P244</f>
        <v>0</v>
      </c>
      <c r="Q244" s="286">
        <f>'1-GBP'!Q244+'2b - USD - conv.'!Q244+'3b - EUR - conv.'!Q244</f>
        <v>0</v>
      </c>
      <c r="R244" s="286">
        <f>'1-GBP'!R244+'2b - USD - conv.'!R244+'3b - EUR - conv.'!R244</f>
        <v>0</v>
      </c>
      <c r="S244" s="286">
        <f>'1-GBP'!S244+'2b - USD - conv.'!S244+'3b - EUR - conv.'!S244</f>
        <v>0</v>
      </c>
      <c r="T244" s="286">
        <f>'1-GBP'!T244+'2b - USD - conv.'!T244+'3b - EUR - conv.'!T244</f>
        <v>0</v>
      </c>
      <c r="U244" s="286">
        <f>'1-GBP'!U244+'2b - USD - conv.'!U244+'3b - EUR - conv.'!U244</f>
        <v>0</v>
      </c>
      <c r="V244" s="286">
        <f>'1-GBP'!V244+'2b - USD - conv.'!V244+'3b - EUR - conv.'!V244</f>
        <v>0</v>
      </c>
      <c r="W244" s="286">
        <f>'1-GBP'!W244+'2b - USD - conv.'!W244+'3b - EUR - conv.'!W244</f>
        <v>0</v>
      </c>
      <c r="X244" s="286">
        <f>'1-GBP'!X244+'2b - USD - conv.'!X244+'3b - EUR - conv.'!X244</f>
        <v>0</v>
      </c>
      <c r="Y244" s="286">
        <f>'1-GBP'!Y244+'2b - USD - conv.'!Y244+'3b - EUR - conv.'!Y244</f>
        <v>0</v>
      </c>
      <c r="Z244" s="286">
        <f>'1-GBP'!Z244+'2b - USD - conv.'!Z244+'3b - EUR - conv.'!Z244</f>
        <v>0</v>
      </c>
      <c r="AA244" s="286">
        <f>'1-GBP'!AA244+'2b - USD - conv.'!AA244+'3b - EUR - conv.'!AA244</f>
        <v>0</v>
      </c>
      <c r="AB244" s="286">
        <f>'1-GBP'!AB244+'2b - USD - conv.'!AB244+'3b - EUR - conv.'!AB244</f>
        <v>0</v>
      </c>
      <c r="AC244" s="286">
        <f>'1-GBP'!AC244+'2b - USD - conv.'!AC244+'3b - EUR - conv.'!AC244</f>
        <v>0</v>
      </c>
      <c r="AD244" s="286">
        <f>'1-GBP'!AD244+'2b - USD - conv.'!AD244+'3b - EUR - conv.'!AD244</f>
        <v>0</v>
      </c>
      <c r="AE244" s="286">
        <f>'1-GBP'!AE244+'2b - USD - conv.'!AE244+'3b - EUR - conv.'!AE244</f>
        <v>0</v>
      </c>
      <c r="AF244" s="286">
        <f>'1-GBP'!AF244+'2b - USD - conv.'!AF244+'3b - EUR - conv.'!AF244</f>
        <v>0</v>
      </c>
      <c r="AG244" s="286">
        <f>'1-GBP'!AG244+'2b - USD - conv.'!AG244+'3b - EUR - conv.'!AG244</f>
        <v>0</v>
      </c>
      <c r="AH244" s="286">
        <f>'1-GBP'!AH244+'2b - USD - conv.'!AH244+'3b - EUR - conv.'!AH244</f>
        <v>0</v>
      </c>
      <c r="AI244" s="286">
        <f>'1-GBP'!AI244+'2b - USD - conv.'!AI244+'3b - EUR - conv.'!AI244</f>
        <v>0</v>
      </c>
      <c r="AJ244" s="286">
        <f>'1-GBP'!AJ244+'2b - USD - conv.'!AJ244+'3b - EUR - conv.'!AJ244</f>
        <v>0</v>
      </c>
      <c r="AK244" s="286">
        <f>'1-GBP'!AK244+'2b - USD - conv.'!AK244+'3b - EUR - conv.'!AK244</f>
        <v>0</v>
      </c>
      <c r="AL244" s="286">
        <f>'1-GBP'!AL244+'2b - USD - conv.'!AL244+'3b - EUR - conv.'!AL244</f>
        <v>0</v>
      </c>
      <c r="AM244" s="286">
        <f>'1-GBP'!AM244+'2b - USD - conv.'!AM244+'3b - EUR - conv.'!AM244</f>
        <v>0</v>
      </c>
      <c r="AN244" s="286">
        <f>'1-GBP'!AN244+'2b - USD - conv.'!AN244+'3b - EUR - conv.'!AN244</f>
        <v>0</v>
      </c>
      <c r="AO244" s="286">
        <f>'1-GBP'!AO244+'2b - USD - conv.'!AO244+'3b - EUR - conv.'!AO244</f>
        <v>0</v>
      </c>
      <c r="AP244" s="286">
        <f>'1-GBP'!AP244+'2b - USD - conv.'!AP244+'3b - EUR - conv.'!AP244</f>
        <v>0</v>
      </c>
    </row>
    <row r="245" spans="1:42" outlineLevel="2">
      <c r="A245" s="211" t="str">
        <f>A203&amp;"."&amp;A235&amp;"."&amp;A204&amp;"."&amp;B245</f>
        <v>1.d.5.10</v>
      </c>
      <c r="B245">
        <v>10</v>
      </c>
      <c r="C245" t="str">
        <f>'1-GBP'!C245</f>
        <v/>
      </c>
      <c r="D245"/>
      <c r="E245"/>
      <c r="F245"/>
      <c r="G245"/>
      <c r="H245"/>
      <c r="I245"/>
      <c r="J245"/>
      <c r="K245"/>
      <c r="L245"/>
      <c r="M245" s="286">
        <f>'1-GBP'!M245+'2b - USD - conv.'!M245+'3b - EUR - conv.'!M245</f>
        <v>0</v>
      </c>
      <c r="N245" s="286">
        <f>'1-GBP'!N245+'2b - USD - conv.'!N245+'3b - EUR - conv.'!N245</f>
        <v>0</v>
      </c>
      <c r="O245" s="286">
        <f>'1-GBP'!O245+'2b - USD - conv.'!O245+'3b - EUR - conv.'!O245</f>
        <v>0</v>
      </c>
      <c r="P245" s="286">
        <f>'1-GBP'!P245+'2b - USD - conv.'!P245+'3b - EUR - conv.'!P245</f>
        <v>0</v>
      </c>
      <c r="Q245" s="286">
        <f>'1-GBP'!Q245+'2b - USD - conv.'!Q245+'3b - EUR - conv.'!Q245</f>
        <v>0</v>
      </c>
      <c r="R245" s="286">
        <f>'1-GBP'!R245+'2b - USD - conv.'!R245+'3b - EUR - conv.'!R245</f>
        <v>0</v>
      </c>
      <c r="S245" s="286">
        <f>'1-GBP'!S245+'2b - USD - conv.'!S245+'3b - EUR - conv.'!S245</f>
        <v>0</v>
      </c>
      <c r="T245" s="286">
        <f>'1-GBP'!T245+'2b - USD - conv.'!T245+'3b - EUR - conv.'!T245</f>
        <v>0</v>
      </c>
      <c r="U245" s="286">
        <f>'1-GBP'!U245+'2b - USD - conv.'!U245+'3b - EUR - conv.'!U245</f>
        <v>0</v>
      </c>
      <c r="V245" s="286">
        <f>'1-GBP'!V245+'2b - USD - conv.'!V245+'3b - EUR - conv.'!V245</f>
        <v>0</v>
      </c>
      <c r="W245" s="286">
        <f>'1-GBP'!W245+'2b - USD - conv.'!W245+'3b - EUR - conv.'!W245</f>
        <v>0</v>
      </c>
      <c r="X245" s="286">
        <f>'1-GBP'!X245+'2b - USD - conv.'!X245+'3b - EUR - conv.'!X245</f>
        <v>0</v>
      </c>
      <c r="Y245" s="286">
        <f>'1-GBP'!Y245+'2b - USD - conv.'!Y245+'3b - EUR - conv.'!Y245</f>
        <v>0</v>
      </c>
      <c r="Z245" s="286">
        <f>'1-GBP'!Z245+'2b - USD - conv.'!Z245+'3b - EUR - conv.'!Z245</f>
        <v>0</v>
      </c>
      <c r="AA245" s="286">
        <f>'1-GBP'!AA245+'2b - USD - conv.'!AA245+'3b - EUR - conv.'!AA245</f>
        <v>0</v>
      </c>
      <c r="AB245" s="286">
        <f>'1-GBP'!AB245+'2b - USD - conv.'!AB245+'3b - EUR - conv.'!AB245</f>
        <v>0</v>
      </c>
      <c r="AC245" s="286">
        <f>'1-GBP'!AC245+'2b - USD - conv.'!AC245+'3b - EUR - conv.'!AC245</f>
        <v>0</v>
      </c>
      <c r="AD245" s="286">
        <f>'1-GBP'!AD245+'2b - USD - conv.'!AD245+'3b - EUR - conv.'!AD245</f>
        <v>0</v>
      </c>
      <c r="AE245" s="286">
        <f>'1-GBP'!AE245+'2b - USD - conv.'!AE245+'3b - EUR - conv.'!AE245</f>
        <v>0</v>
      </c>
      <c r="AF245" s="286">
        <f>'1-GBP'!AF245+'2b - USD - conv.'!AF245+'3b - EUR - conv.'!AF245</f>
        <v>0</v>
      </c>
      <c r="AG245" s="286">
        <f>'1-GBP'!AG245+'2b - USD - conv.'!AG245+'3b - EUR - conv.'!AG245</f>
        <v>0</v>
      </c>
      <c r="AH245" s="286">
        <f>'1-GBP'!AH245+'2b - USD - conv.'!AH245+'3b - EUR - conv.'!AH245</f>
        <v>0</v>
      </c>
      <c r="AI245" s="286">
        <f>'1-GBP'!AI245+'2b - USD - conv.'!AI245+'3b - EUR - conv.'!AI245</f>
        <v>0</v>
      </c>
      <c r="AJ245" s="286">
        <f>'1-GBP'!AJ245+'2b - USD - conv.'!AJ245+'3b - EUR - conv.'!AJ245</f>
        <v>0</v>
      </c>
      <c r="AK245" s="286">
        <f>'1-GBP'!AK245+'2b - USD - conv.'!AK245+'3b - EUR - conv.'!AK245</f>
        <v>0</v>
      </c>
      <c r="AL245" s="286">
        <f>'1-GBP'!AL245+'2b - USD - conv.'!AL245+'3b - EUR - conv.'!AL245</f>
        <v>0</v>
      </c>
      <c r="AM245" s="286">
        <f>'1-GBP'!AM245+'2b - USD - conv.'!AM245+'3b - EUR - conv.'!AM245</f>
        <v>0</v>
      </c>
      <c r="AN245" s="286">
        <f>'1-GBP'!AN245+'2b - USD - conv.'!AN245+'3b - EUR - conv.'!AN245</f>
        <v>0</v>
      </c>
      <c r="AO245" s="286">
        <f>'1-GBP'!AO245+'2b - USD - conv.'!AO245+'3b - EUR - conv.'!AO245</f>
        <v>0</v>
      </c>
      <c r="AP245" s="286">
        <f>'1-GBP'!AP245+'2b - USD - conv.'!AP245+'3b - EUR - conv.'!AP245</f>
        <v>0</v>
      </c>
    </row>
    <row r="246" spans="1:42" outlineLevel="2">
      <c r="A246" s="211" t="str">
        <f>A203&amp;"."&amp;A235&amp;"."&amp;A204&amp;"."&amp;B246</f>
        <v>1.d.5.11</v>
      </c>
      <c r="B246">
        <v>11</v>
      </c>
      <c r="C246" t="str">
        <f>'1-GBP'!C246</f>
        <v/>
      </c>
      <c r="D246"/>
      <c r="E246"/>
      <c r="F246"/>
      <c r="G246"/>
      <c r="H246"/>
      <c r="I246"/>
      <c r="J246"/>
      <c r="K246"/>
      <c r="L246"/>
      <c r="M246" s="286">
        <f>'1-GBP'!M246+'2b - USD - conv.'!M246+'3b - EUR - conv.'!M246</f>
        <v>0</v>
      </c>
      <c r="N246" s="286">
        <f>'1-GBP'!N246+'2b - USD - conv.'!N246+'3b - EUR - conv.'!N246</f>
        <v>0</v>
      </c>
      <c r="O246" s="286">
        <f>'1-GBP'!O246+'2b - USD - conv.'!O246+'3b - EUR - conv.'!O246</f>
        <v>0</v>
      </c>
      <c r="P246" s="286">
        <f>'1-GBP'!P246+'2b - USD - conv.'!P246+'3b - EUR - conv.'!P246</f>
        <v>0</v>
      </c>
      <c r="Q246" s="286">
        <f>'1-GBP'!Q246+'2b - USD - conv.'!Q246+'3b - EUR - conv.'!Q246</f>
        <v>0</v>
      </c>
      <c r="R246" s="286">
        <f>'1-GBP'!R246+'2b - USD - conv.'!R246+'3b - EUR - conv.'!R246</f>
        <v>0</v>
      </c>
      <c r="S246" s="286">
        <f>'1-GBP'!S246+'2b - USD - conv.'!S246+'3b - EUR - conv.'!S246</f>
        <v>0</v>
      </c>
      <c r="T246" s="286">
        <f>'1-GBP'!T246+'2b - USD - conv.'!T246+'3b - EUR - conv.'!T246</f>
        <v>0</v>
      </c>
      <c r="U246" s="286">
        <f>'1-GBP'!U246+'2b - USD - conv.'!U246+'3b - EUR - conv.'!U246</f>
        <v>0</v>
      </c>
      <c r="V246" s="286">
        <f>'1-GBP'!V246+'2b - USD - conv.'!V246+'3b - EUR - conv.'!V246</f>
        <v>0</v>
      </c>
      <c r="W246" s="286">
        <f>'1-GBP'!W246+'2b - USD - conv.'!W246+'3b - EUR - conv.'!W246</f>
        <v>0</v>
      </c>
      <c r="X246" s="286">
        <f>'1-GBP'!X246+'2b - USD - conv.'!X246+'3b - EUR - conv.'!X246</f>
        <v>0</v>
      </c>
      <c r="Y246" s="286">
        <f>'1-GBP'!Y246+'2b - USD - conv.'!Y246+'3b - EUR - conv.'!Y246</f>
        <v>0</v>
      </c>
      <c r="Z246" s="286">
        <f>'1-GBP'!Z246+'2b - USD - conv.'!Z246+'3b - EUR - conv.'!Z246</f>
        <v>0</v>
      </c>
      <c r="AA246" s="286">
        <f>'1-GBP'!AA246+'2b - USD - conv.'!AA246+'3b - EUR - conv.'!AA246</f>
        <v>0</v>
      </c>
      <c r="AB246" s="286">
        <f>'1-GBP'!AB246+'2b - USD - conv.'!AB246+'3b - EUR - conv.'!AB246</f>
        <v>0</v>
      </c>
      <c r="AC246" s="286">
        <f>'1-GBP'!AC246+'2b - USD - conv.'!AC246+'3b - EUR - conv.'!AC246</f>
        <v>0</v>
      </c>
      <c r="AD246" s="286">
        <f>'1-GBP'!AD246+'2b - USD - conv.'!AD246+'3b - EUR - conv.'!AD246</f>
        <v>0</v>
      </c>
      <c r="AE246" s="286">
        <f>'1-GBP'!AE246+'2b - USD - conv.'!AE246+'3b - EUR - conv.'!AE246</f>
        <v>0</v>
      </c>
      <c r="AF246" s="286">
        <f>'1-GBP'!AF246+'2b - USD - conv.'!AF246+'3b - EUR - conv.'!AF246</f>
        <v>0</v>
      </c>
      <c r="AG246" s="286">
        <f>'1-GBP'!AG246+'2b - USD - conv.'!AG246+'3b - EUR - conv.'!AG246</f>
        <v>0</v>
      </c>
      <c r="AH246" s="286">
        <f>'1-GBP'!AH246+'2b - USD - conv.'!AH246+'3b - EUR - conv.'!AH246</f>
        <v>0</v>
      </c>
      <c r="AI246" s="286">
        <f>'1-GBP'!AI246+'2b - USD - conv.'!AI246+'3b - EUR - conv.'!AI246</f>
        <v>0</v>
      </c>
      <c r="AJ246" s="286">
        <f>'1-GBP'!AJ246+'2b - USD - conv.'!AJ246+'3b - EUR - conv.'!AJ246</f>
        <v>0</v>
      </c>
      <c r="AK246" s="286">
        <f>'1-GBP'!AK246+'2b - USD - conv.'!AK246+'3b - EUR - conv.'!AK246</f>
        <v>0</v>
      </c>
      <c r="AL246" s="286">
        <f>'1-GBP'!AL246+'2b - USD - conv.'!AL246+'3b - EUR - conv.'!AL246</f>
        <v>0</v>
      </c>
      <c r="AM246" s="286">
        <f>'1-GBP'!AM246+'2b - USD - conv.'!AM246+'3b - EUR - conv.'!AM246</f>
        <v>0</v>
      </c>
      <c r="AN246" s="286">
        <f>'1-GBP'!AN246+'2b - USD - conv.'!AN246+'3b - EUR - conv.'!AN246</f>
        <v>0</v>
      </c>
      <c r="AO246" s="286">
        <f>'1-GBP'!AO246+'2b - USD - conv.'!AO246+'3b - EUR - conv.'!AO246</f>
        <v>0</v>
      </c>
      <c r="AP246" s="286">
        <f>'1-GBP'!AP246+'2b - USD - conv.'!AP246+'3b - EUR - conv.'!AP246</f>
        <v>0</v>
      </c>
    </row>
    <row r="247" spans="1:42" outlineLevel="2">
      <c r="A247" s="211" t="str">
        <f>A203&amp;"."&amp;A235&amp;"."&amp;A204&amp;"."&amp;B247</f>
        <v>1.d.5.12</v>
      </c>
      <c r="B247">
        <v>12</v>
      </c>
      <c r="C247" t="str">
        <f>'1-GBP'!C247</f>
        <v/>
      </c>
      <c r="D247"/>
      <c r="E247"/>
      <c r="F247"/>
      <c r="G247"/>
      <c r="H247"/>
      <c r="I247"/>
      <c r="J247"/>
      <c r="K247"/>
      <c r="L247"/>
      <c r="M247" s="286">
        <f>'1-GBP'!M247+'2b - USD - conv.'!M247+'3b - EUR - conv.'!M247</f>
        <v>0</v>
      </c>
      <c r="N247" s="286">
        <f>'1-GBP'!N247+'2b - USD - conv.'!N247+'3b - EUR - conv.'!N247</f>
        <v>0</v>
      </c>
      <c r="O247" s="286">
        <f>'1-GBP'!O247+'2b - USD - conv.'!O247+'3b - EUR - conv.'!O247</f>
        <v>0</v>
      </c>
      <c r="P247" s="286">
        <f>'1-GBP'!P247+'2b - USD - conv.'!P247+'3b - EUR - conv.'!P247</f>
        <v>0</v>
      </c>
      <c r="Q247" s="286">
        <f>'1-GBP'!Q247+'2b - USD - conv.'!Q247+'3b - EUR - conv.'!Q247</f>
        <v>0</v>
      </c>
      <c r="R247" s="286">
        <f>'1-GBP'!R247+'2b - USD - conv.'!R247+'3b - EUR - conv.'!R247</f>
        <v>0</v>
      </c>
      <c r="S247" s="286">
        <f>'1-GBP'!S247+'2b - USD - conv.'!S247+'3b - EUR - conv.'!S247</f>
        <v>0</v>
      </c>
      <c r="T247" s="286">
        <f>'1-GBP'!T247+'2b - USD - conv.'!T247+'3b - EUR - conv.'!T247</f>
        <v>0</v>
      </c>
      <c r="U247" s="286">
        <f>'1-GBP'!U247+'2b - USD - conv.'!U247+'3b - EUR - conv.'!U247</f>
        <v>0</v>
      </c>
      <c r="V247" s="286">
        <f>'1-GBP'!V247+'2b - USD - conv.'!V247+'3b - EUR - conv.'!V247</f>
        <v>0</v>
      </c>
      <c r="W247" s="286">
        <f>'1-GBP'!W247+'2b - USD - conv.'!W247+'3b - EUR - conv.'!W247</f>
        <v>0</v>
      </c>
      <c r="X247" s="286">
        <f>'1-GBP'!X247+'2b - USD - conv.'!X247+'3b - EUR - conv.'!X247</f>
        <v>0</v>
      </c>
      <c r="Y247" s="286">
        <f>'1-GBP'!Y247+'2b - USD - conv.'!Y247+'3b - EUR - conv.'!Y247</f>
        <v>0</v>
      </c>
      <c r="Z247" s="286">
        <f>'1-GBP'!Z247+'2b - USD - conv.'!Z247+'3b - EUR - conv.'!Z247</f>
        <v>0</v>
      </c>
      <c r="AA247" s="286">
        <f>'1-GBP'!AA247+'2b - USD - conv.'!AA247+'3b - EUR - conv.'!AA247</f>
        <v>0</v>
      </c>
      <c r="AB247" s="286">
        <f>'1-GBP'!AB247+'2b - USD - conv.'!AB247+'3b - EUR - conv.'!AB247</f>
        <v>0</v>
      </c>
      <c r="AC247" s="286">
        <f>'1-GBP'!AC247+'2b - USD - conv.'!AC247+'3b - EUR - conv.'!AC247</f>
        <v>0</v>
      </c>
      <c r="AD247" s="286">
        <f>'1-GBP'!AD247+'2b - USD - conv.'!AD247+'3b - EUR - conv.'!AD247</f>
        <v>0</v>
      </c>
      <c r="AE247" s="286">
        <f>'1-GBP'!AE247+'2b - USD - conv.'!AE247+'3b - EUR - conv.'!AE247</f>
        <v>0</v>
      </c>
      <c r="AF247" s="286">
        <f>'1-GBP'!AF247+'2b - USD - conv.'!AF247+'3b - EUR - conv.'!AF247</f>
        <v>0</v>
      </c>
      <c r="AG247" s="286">
        <f>'1-GBP'!AG247+'2b - USD - conv.'!AG247+'3b - EUR - conv.'!AG247</f>
        <v>0</v>
      </c>
      <c r="AH247" s="286">
        <f>'1-GBP'!AH247+'2b - USD - conv.'!AH247+'3b - EUR - conv.'!AH247</f>
        <v>0</v>
      </c>
      <c r="AI247" s="286">
        <f>'1-GBP'!AI247+'2b - USD - conv.'!AI247+'3b - EUR - conv.'!AI247</f>
        <v>0</v>
      </c>
      <c r="AJ247" s="286">
        <f>'1-GBP'!AJ247+'2b - USD - conv.'!AJ247+'3b - EUR - conv.'!AJ247</f>
        <v>0</v>
      </c>
      <c r="AK247" s="286">
        <f>'1-GBP'!AK247+'2b - USD - conv.'!AK247+'3b - EUR - conv.'!AK247</f>
        <v>0</v>
      </c>
      <c r="AL247" s="286">
        <f>'1-GBP'!AL247+'2b - USD - conv.'!AL247+'3b - EUR - conv.'!AL247</f>
        <v>0</v>
      </c>
      <c r="AM247" s="286">
        <f>'1-GBP'!AM247+'2b - USD - conv.'!AM247+'3b - EUR - conv.'!AM247</f>
        <v>0</v>
      </c>
      <c r="AN247" s="286">
        <f>'1-GBP'!AN247+'2b - USD - conv.'!AN247+'3b - EUR - conv.'!AN247</f>
        <v>0</v>
      </c>
      <c r="AO247" s="286">
        <f>'1-GBP'!AO247+'2b - USD - conv.'!AO247+'3b - EUR - conv.'!AO247</f>
        <v>0</v>
      </c>
      <c r="AP247" s="286">
        <f>'1-GBP'!AP247+'2b - USD - conv.'!AP247+'3b - EUR - conv.'!AP247</f>
        <v>0</v>
      </c>
    </row>
    <row r="248" spans="1:42" outlineLevel="1">
      <c r="A248" s="212"/>
      <c r="B248" s="201">
        <f>B247-COUNTIFS(C236:C247,"")</f>
        <v>0</v>
      </c>
      <c r="C248" s="201" t="s">
        <v>285</v>
      </c>
      <c r="D248" s="201"/>
      <c r="E248" s="201"/>
      <c r="F248" s="201"/>
      <c r="G248" s="201"/>
      <c r="H248" s="201"/>
      <c r="I248" s="201"/>
      <c r="J248" s="201"/>
      <c r="K248" s="201"/>
      <c r="L248" s="201"/>
      <c r="M248" s="280">
        <f>SUM(M236:M247)</f>
        <v>0</v>
      </c>
      <c r="N248" s="280">
        <f>SUM(N236:N247)</f>
        <v>0</v>
      </c>
      <c r="O248" s="280">
        <f t="shared" ref="O248:AP248" si="21">SUM(O236:O247)</f>
        <v>0</v>
      </c>
      <c r="P248" s="280">
        <f t="shared" si="21"/>
        <v>0</v>
      </c>
      <c r="Q248" s="280">
        <f t="shared" si="21"/>
        <v>0</v>
      </c>
      <c r="R248" s="280">
        <f t="shared" si="21"/>
        <v>0</v>
      </c>
      <c r="S248" s="280">
        <f t="shared" si="21"/>
        <v>0</v>
      </c>
      <c r="T248" s="280">
        <f t="shared" si="21"/>
        <v>0</v>
      </c>
      <c r="U248" s="280">
        <f t="shared" si="21"/>
        <v>0</v>
      </c>
      <c r="V248" s="280">
        <f t="shared" si="21"/>
        <v>0</v>
      </c>
      <c r="W248" s="280">
        <f t="shared" si="21"/>
        <v>0</v>
      </c>
      <c r="X248" s="280">
        <f t="shared" si="21"/>
        <v>0</v>
      </c>
      <c r="Y248" s="280">
        <f t="shared" si="21"/>
        <v>0</v>
      </c>
      <c r="Z248" s="280">
        <f t="shared" si="21"/>
        <v>0</v>
      </c>
      <c r="AA248" s="280">
        <f t="shared" si="21"/>
        <v>0</v>
      </c>
      <c r="AB248" s="280">
        <f t="shared" si="21"/>
        <v>0</v>
      </c>
      <c r="AC248" s="280">
        <f t="shared" si="21"/>
        <v>0</v>
      </c>
      <c r="AD248" s="280">
        <f t="shared" si="21"/>
        <v>0</v>
      </c>
      <c r="AE248" s="280">
        <f t="shared" si="21"/>
        <v>0</v>
      </c>
      <c r="AF248" s="280">
        <f t="shared" si="21"/>
        <v>0</v>
      </c>
      <c r="AG248" s="280">
        <f t="shared" si="21"/>
        <v>0</v>
      </c>
      <c r="AH248" s="280">
        <f t="shared" si="21"/>
        <v>0</v>
      </c>
      <c r="AI248" s="280">
        <f t="shared" si="21"/>
        <v>0</v>
      </c>
      <c r="AJ248" s="280">
        <f t="shared" si="21"/>
        <v>0</v>
      </c>
      <c r="AK248" s="280">
        <f t="shared" si="21"/>
        <v>0</v>
      </c>
      <c r="AL248" s="280">
        <f t="shared" si="21"/>
        <v>0</v>
      </c>
      <c r="AM248" s="280">
        <f t="shared" si="21"/>
        <v>0</v>
      </c>
      <c r="AN248" s="280">
        <f t="shared" si="21"/>
        <v>0</v>
      </c>
      <c r="AO248" s="280">
        <f t="shared" si="21"/>
        <v>0</v>
      </c>
      <c r="AP248" s="280">
        <f t="shared" si="21"/>
        <v>0</v>
      </c>
    </row>
    <row r="249" spans="1:42" ht="16.149999999999999" outlineLevel="1" thickBot="1">
      <c r="A249" s="213"/>
      <c r="B249" s="202"/>
      <c r="C249" s="202"/>
      <c r="D249" s="202"/>
      <c r="E249" s="202"/>
      <c r="F249" s="202"/>
      <c r="G249" s="202"/>
      <c r="H249" s="202"/>
      <c r="I249" s="202"/>
      <c r="J249" s="202"/>
      <c r="K249" s="202"/>
      <c r="L249" s="202"/>
      <c r="M249" s="313"/>
      <c r="N249" s="313"/>
      <c r="O249" s="313"/>
      <c r="P249" s="313"/>
      <c r="Q249" s="313"/>
      <c r="R249" s="313"/>
      <c r="S249" s="313"/>
      <c r="T249" s="313"/>
      <c r="U249" s="313"/>
      <c r="V249" s="313"/>
      <c r="W249" s="313"/>
      <c r="X249" s="313"/>
      <c r="Y249" s="313"/>
      <c r="Z249" s="313"/>
      <c r="AA249" s="313"/>
      <c r="AB249" s="313"/>
      <c r="AC249" s="313"/>
      <c r="AD249" s="313"/>
      <c r="AE249" s="313"/>
      <c r="AF249" s="313"/>
      <c r="AG249" s="313"/>
      <c r="AH249" s="313"/>
      <c r="AI249" s="313"/>
      <c r="AJ249" s="313"/>
      <c r="AK249" s="313"/>
      <c r="AL249" s="313"/>
      <c r="AM249" s="313"/>
      <c r="AN249" s="313"/>
      <c r="AO249" s="313"/>
      <c r="AP249" s="313"/>
    </row>
    <row r="250" spans="1:42" ht="16.149999999999999" outlineLevel="1" thickBot="1">
      <c r="A250" s="214" t="s">
        <v>288</v>
      </c>
      <c r="B250" s="203">
        <f>B248+B233+B218</f>
        <v>6</v>
      </c>
      <c r="C250" s="203" t="s">
        <v>289</v>
      </c>
      <c r="D250" s="203"/>
      <c r="E250" s="203"/>
      <c r="F250" s="203"/>
      <c r="G250" s="203" t="str">
        <f>+"Total "&amp;$B203&amp;" "&amp;$B204</f>
        <v>Total Phase 1 IJV Costs</v>
      </c>
      <c r="H250" s="203"/>
      <c r="I250" s="203"/>
      <c r="J250" s="203"/>
      <c r="K250" s="203"/>
      <c r="L250" s="203"/>
      <c r="M250" s="284">
        <f t="shared" ref="M250:AP250" si="22">SUM(M218,M233,M248)</f>
        <v>0</v>
      </c>
      <c r="N250" s="284">
        <f t="shared" si="22"/>
        <v>0</v>
      </c>
      <c r="O250" s="284">
        <f t="shared" si="22"/>
        <v>0</v>
      </c>
      <c r="P250" s="284">
        <f t="shared" si="22"/>
        <v>0</v>
      </c>
      <c r="Q250" s="284">
        <f t="shared" si="22"/>
        <v>0</v>
      </c>
      <c r="R250" s="284">
        <f t="shared" si="22"/>
        <v>0</v>
      </c>
      <c r="S250" s="284">
        <f t="shared" si="22"/>
        <v>0</v>
      </c>
      <c r="T250" s="284">
        <f t="shared" si="22"/>
        <v>0</v>
      </c>
      <c r="U250" s="284">
        <f t="shared" si="22"/>
        <v>0</v>
      </c>
      <c r="V250" s="284">
        <f t="shared" si="22"/>
        <v>0</v>
      </c>
      <c r="W250" s="284">
        <f t="shared" si="22"/>
        <v>0</v>
      </c>
      <c r="X250" s="284">
        <f t="shared" si="22"/>
        <v>0</v>
      </c>
      <c r="Y250" s="284">
        <f t="shared" si="22"/>
        <v>0</v>
      </c>
      <c r="Z250" s="284">
        <f t="shared" si="22"/>
        <v>0</v>
      </c>
      <c r="AA250" s="284">
        <f t="shared" si="22"/>
        <v>0</v>
      </c>
      <c r="AB250" s="284">
        <f t="shared" si="22"/>
        <v>0</v>
      </c>
      <c r="AC250" s="284">
        <f t="shared" si="22"/>
        <v>0</v>
      </c>
      <c r="AD250" s="284">
        <f t="shared" si="22"/>
        <v>0</v>
      </c>
      <c r="AE250" s="284">
        <f t="shared" si="22"/>
        <v>0</v>
      </c>
      <c r="AF250" s="284">
        <f t="shared" si="22"/>
        <v>0</v>
      </c>
      <c r="AG250" s="284">
        <f t="shared" si="22"/>
        <v>0</v>
      </c>
      <c r="AH250" s="284">
        <f t="shared" si="22"/>
        <v>0</v>
      </c>
      <c r="AI250" s="284">
        <f t="shared" si="22"/>
        <v>0</v>
      </c>
      <c r="AJ250" s="284">
        <f t="shared" si="22"/>
        <v>0</v>
      </c>
      <c r="AK250" s="284">
        <f t="shared" si="22"/>
        <v>0</v>
      </c>
      <c r="AL250" s="284">
        <f t="shared" si="22"/>
        <v>0</v>
      </c>
      <c r="AM250" s="284">
        <f t="shared" si="22"/>
        <v>0</v>
      </c>
      <c r="AN250" s="284">
        <f t="shared" si="22"/>
        <v>0</v>
      </c>
      <c r="AO250" s="284">
        <f t="shared" si="22"/>
        <v>0</v>
      </c>
      <c r="AP250" s="284">
        <f t="shared" si="22"/>
        <v>0</v>
      </c>
    </row>
    <row r="251" spans="1:42" collapsed="1">
      <c r="A251" s="211"/>
      <c r="B251"/>
      <c r="C251"/>
      <c r="D251"/>
      <c r="E251"/>
      <c r="F251"/>
      <c r="G251"/>
      <c r="H251"/>
      <c r="I251"/>
      <c r="J251"/>
      <c r="K251"/>
      <c r="L251"/>
      <c r="M251" s="314"/>
      <c r="N251" s="314"/>
      <c r="O251" s="314"/>
      <c r="P251" s="314"/>
      <c r="Q251" s="314"/>
      <c r="R251" s="314"/>
      <c r="S251" s="314"/>
      <c r="T251" s="314"/>
      <c r="U251" s="314"/>
      <c r="V251" s="314"/>
      <c r="W251" s="314"/>
      <c r="X251" s="314"/>
      <c r="Y251" s="314"/>
      <c r="Z251" s="314"/>
      <c r="AA251" s="314"/>
      <c r="AB251" s="314"/>
      <c r="AC251" s="314"/>
      <c r="AD251" s="314"/>
      <c r="AE251" s="314"/>
      <c r="AF251" s="314"/>
      <c r="AG251" s="314"/>
      <c r="AH251" s="314"/>
      <c r="AI251" s="314"/>
      <c r="AJ251" s="314"/>
      <c r="AK251" s="314"/>
      <c r="AL251" s="314"/>
      <c r="AM251" s="314"/>
      <c r="AN251" s="314"/>
      <c r="AO251" s="314"/>
      <c r="AP251" s="314"/>
    </row>
    <row r="252" spans="1:42">
      <c r="A252" s="209" t="str">
        <f>_xlfn.TEXTBEFORE(J252,".")</f>
        <v>1</v>
      </c>
      <c r="B252" s="196" t="str">
        <f>_xlfn.XLOOKUP($A252,Select!$B$4:$B$65,Select!$C$4:$C$65)</f>
        <v>Phase 1</v>
      </c>
      <c r="C252" s="197"/>
      <c r="D252" s="197">
        <f>B267+B282+B297</f>
        <v>4</v>
      </c>
      <c r="E252" s="197" t="s">
        <v>281</v>
      </c>
      <c r="F252" s="197"/>
      <c r="G252" s="197"/>
      <c r="H252" s="197"/>
      <c r="I252" s="197" t="s">
        <v>282</v>
      </c>
      <c r="J252" s="197" t="str">
        <f>Select!$M$9</f>
        <v>1.6</v>
      </c>
      <c r="K252" s="197"/>
      <c r="L252" s="197"/>
      <c r="M252" s="318"/>
      <c r="N252" s="319"/>
      <c r="O252" s="319"/>
      <c r="P252" s="319"/>
      <c r="Q252" s="319"/>
      <c r="R252" s="319"/>
      <c r="S252" s="319"/>
      <c r="T252" s="319"/>
      <c r="U252" s="319"/>
      <c r="V252" s="319"/>
      <c r="W252" s="319"/>
      <c r="X252" s="319"/>
      <c r="Y252" s="319"/>
      <c r="Z252" s="319"/>
      <c r="AA252" s="319"/>
      <c r="AB252" s="319"/>
      <c r="AC252" s="319"/>
      <c r="AD252" s="319"/>
      <c r="AE252" s="319"/>
      <c r="AF252" s="319"/>
      <c r="AG252" s="319"/>
      <c r="AH252" s="319"/>
      <c r="AI252" s="319"/>
      <c r="AJ252" s="319"/>
      <c r="AK252" s="319"/>
      <c r="AL252" s="319"/>
      <c r="AM252" s="319"/>
      <c r="AN252" s="319"/>
      <c r="AO252" s="319"/>
      <c r="AP252" s="319"/>
    </row>
    <row r="253" spans="1:42" outlineLevel="1">
      <c r="A253" s="210" t="str">
        <f>_xlfn.TEXTAFTER(J252,".")</f>
        <v>6</v>
      </c>
      <c r="B253" s="199" t="str">
        <f>_xlfn.XLOOKUP($J252,Select!$K$4:$K$65,Select!$F$4:$F$65)</f>
        <v>Energy Costs</v>
      </c>
      <c r="C253" s="199"/>
      <c r="D253" s="199"/>
      <c r="E253" s="199"/>
      <c r="F253" s="199"/>
      <c r="G253" s="199"/>
      <c r="H253" s="199"/>
      <c r="I253" s="199"/>
      <c r="J253" s="199"/>
      <c r="K253" s="199"/>
      <c r="L253" s="199"/>
      <c r="M253" s="320"/>
      <c r="N253" s="320"/>
      <c r="O253" s="320"/>
      <c r="P253" s="320"/>
      <c r="Q253" s="320"/>
      <c r="R253" s="320"/>
      <c r="S253" s="320"/>
      <c r="T253" s="320"/>
      <c r="U253" s="320"/>
      <c r="V253" s="320"/>
      <c r="W253" s="320"/>
      <c r="X253" s="320"/>
      <c r="Y253" s="320"/>
      <c r="Z253" s="320"/>
      <c r="AA253" s="320"/>
      <c r="AB253" s="320"/>
      <c r="AC253" s="320"/>
      <c r="AD253" s="320"/>
      <c r="AE253" s="320"/>
      <c r="AF253" s="320"/>
      <c r="AG253" s="320"/>
      <c r="AH253" s="320"/>
      <c r="AI253" s="320"/>
      <c r="AJ253" s="320"/>
      <c r="AK253" s="320"/>
      <c r="AL253" s="320"/>
      <c r="AM253" s="320"/>
      <c r="AN253" s="320"/>
      <c r="AO253" s="320"/>
      <c r="AP253" s="320"/>
    </row>
    <row r="254" spans="1:42" outlineLevel="1">
      <c r="A254" s="220" t="s">
        <v>150</v>
      </c>
      <c r="B254" s="220" t="s">
        <v>283</v>
      </c>
      <c r="C254" s="220" t="s">
        <v>284</v>
      </c>
      <c r="D254" s="220"/>
      <c r="E254" s="220"/>
      <c r="F254" s="220"/>
      <c r="G254" s="220"/>
      <c r="H254" s="220"/>
      <c r="I254" s="220"/>
      <c r="J254" s="220"/>
      <c r="K254" s="220"/>
      <c r="L254" s="220"/>
      <c r="M254" s="315"/>
      <c r="N254" s="315"/>
      <c r="O254" s="315"/>
      <c r="P254" s="315"/>
      <c r="Q254" s="315"/>
      <c r="R254" s="315"/>
      <c r="S254" s="315"/>
      <c r="T254" s="315"/>
      <c r="U254" s="315"/>
      <c r="V254" s="315"/>
      <c r="W254" s="315"/>
      <c r="X254" s="315"/>
      <c r="Y254" s="315"/>
      <c r="Z254" s="315"/>
      <c r="AA254" s="315"/>
      <c r="AB254" s="315"/>
      <c r="AC254" s="315"/>
      <c r="AD254" s="315"/>
      <c r="AE254" s="315"/>
      <c r="AF254" s="315"/>
      <c r="AG254" s="315"/>
      <c r="AH254" s="315"/>
      <c r="AI254" s="315"/>
      <c r="AJ254" s="315"/>
      <c r="AK254" s="315"/>
      <c r="AL254" s="315"/>
      <c r="AM254" s="315"/>
      <c r="AN254" s="315"/>
      <c r="AO254" s="315"/>
      <c r="AP254" s="315"/>
    </row>
    <row r="255" spans="1:42" outlineLevel="2">
      <c r="A255" s="211" t="str">
        <f>A252&amp;"."&amp;A254&amp;"."&amp;A253&amp;"."&amp;B255</f>
        <v>1.c.6.1</v>
      </c>
      <c r="B255">
        <v>1</v>
      </c>
      <c r="C255" t="str">
        <f>'1-GBP'!C255</f>
        <v/>
      </c>
      <c r="D255"/>
      <c r="E255"/>
      <c r="F255"/>
      <c r="G255"/>
      <c r="H255"/>
      <c r="I255"/>
      <c r="J255"/>
      <c r="K255"/>
      <c r="L255"/>
      <c r="M255" s="286">
        <f>'1-GBP'!M255+'2b - USD - conv.'!M255+'3b - EUR - conv.'!M255</f>
        <v>0</v>
      </c>
      <c r="N255" s="286">
        <f>'1-GBP'!N255+'2b - USD - conv.'!N255+'3b - EUR - conv.'!N255</f>
        <v>0</v>
      </c>
      <c r="O255" s="286">
        <f>'1-GBP'!O255+'2b - USD - conv.'!O255+'3b - EUR - conv.'!O255</f>
        <v>0</v>
      </c>
      <c r="P255" s="286">
        <f>'1-GBP'!P255+'2b - USD - conv.'!P255+'3b - EUR - conv.'!P255</f>
        <v>0</v>
      </c>
      <c r="Q255" s="286">
        <f>'1-GBP'!Q255+'2b - USD - conv.'!Q255+'3b - EUR - conv.'!Q255</f>
        <v>0</v>
      </c>
      <c r="R255" s="286">
        <f>'1-GBP'!R255+'2b - USD - conv.'!R255+'3b - EUR - conv.'!R255</f>
        <v>0</v>
      </c>
      <c r="S255" s="286">
        <f>'1-GBP'!S255+'2b - USD - conv.'!S255+'3b - EUR - conv.'!S255</f>
        <v>0</v>
      </c>
      <c r="T255" s="286">
        <f>'1-GBP'!T255+'2b - USD - conv.'!T255+'3b - EUR - conv.'!T255</f>
        <v>0</v>
      </c>
      <c r="U255" s="286">
        <f>'1-GBP'!U255+'2b - USD - conv.'!U255+'3b - EUR - conv.'!U255</f>
        <v>0</v>
      </c>
      <c r="V255" s="286">
        <f>'1-GBP'!V255+'2b - USD - conv.'!V255+'3b - EUR - conv.'!V255</f>
        <v>0</v>
      </c>
      <c r="W255" s="286">
        <f>'1-GBP'!W255+'2b - USD - conv.'!W255+'3b - EUR - conv.'!W255</f>
        <v>0</v>
      </c>
      <c r="X255" s="286">
        <f>'1-GBP'!X255+'2b - USD - conv.'!X255+'3b - EUR - conv.'!X255</f>
        <v>0</v>
      </c>
      <c r="Y255" s="286">
        <f>'1-GBP'!Y255+'2b - USD - conv.'!Y255+'3b - EUR - conv.'!Y255</f>
        <v>0</v>
      </c>
      <c r="Z255" s="286">
        <f>'1-GBP'!Z255+'2b - USD - conv.'!Z255+'3b - EUR - conv.'!Z255</f>
        <v>0</v>
      </c>
      <c r="AA255" s="286">
        <f>'1-GBP'!AA255+'2b - USD - conv.'!AA255+'3b - EUR - conv.'!AA255</f>
        <v>0</v>
      </c>
      <c r="AB255" s="286">
        <f>'1-GBP'!AB255+'2b - USD - conv.'!AB255+'3b - EUR - conv.'!AB255</f>
        <v>0</v>
      </c>
      <c r="AC255" s="286">
        <f>'1-GBP'!AC255+'2b - USD - conv.'!AC255+'3b - EUR - conv.'!AC255</f>
        <v>0</v>
      </c>
      <c r="AD255" s="286">
        <f>'1-GBP'!AD255+'2b - USD - conv.'!AD255+'3b - EUR - conv.'!AD255</f>
        <v>0</v>
      </c>
      <c r="AE255" s="286">
        <f>'1-GBP'!AE255+'2b - USD - conv.'!AE255+'3b - EUR - conv.'!AE255</f>
        <v>0</v>
      </c>
      <c r="AF255" s="286">
        <f>'1-GBP'!AF255+'2b - USD - conv.'!AF255+'3b - EUR - conv.'!AF255</f>
        <v>0</v>
      </c>
      <c r="AG255" s="286">
        <f>'1-GBP'!AG255+'2b - USD - conv.'!AG255+'3b - EUR - conv.'!AG255</f>
        <v>0</v>
      </c>
      <c r="AH255" s="286">
        <f>'1-GBP'!AH255+'2b - USD - conv.'!AH255+'3b - EUR - conv.'!AH255</f>
        <v>0</v>
      </c>
      <c r="AI255" s="286">
        <f>'1-GBP'!AI255+'2b - USD - conv.'!AI255+'3b - EUR - conv.'!AI255</f>
        <v>0</v>
      </c>
      <c r="AJ255" s="286">
        <f>'1-GBP'!AJ255+'2b - USD - conv.'!AJ255+'3b - EUR - conv.'!AJ255</f>
        <v>0</v>
      </c>
      <c r="AK255" s="286">
        <f>'1-GBP'!AK255+'2b - USD - conv.'!AK255+'3b - EUR - conv.'!AK255</f>
        <v>0</v>
      </c>
      <c r="AL255" s="286">
        <f>'1-GBP'!AL255+'2b - USD - conv.'!AL255+'3b - EUR - conv.'!AL255</f>
        <v>0</v>
      </c>
      <c r="AM255" s="286">
        <f>'1-GBP'!AM255+'2b - USD - conv.'!AM255+'3b - EUR - conv.'!AM255</f>
        <v>0</v>
      </c>
      <c r="AN255" s="286">
        <f>'1-GBP'!AN255+'2b - USD - conv.'!AN255+'3b - EUR - conv.'!AN255</f>
        <v>0</v>
      </c>
      <c r="AO255" s="286">
        <f>'1-GBP'!AO255+'2b - USD - conv.'!AO255+'3b - EUR - conv.'!AO255</f>
        <v>0</v>
      </c>
      <c r="AP255" s="286">
        <f>'1-GBP'!AP255+'2b - USD - conv.'!AP255+'3b - EUR - conv.'!AP255</f>
        <v>0</v>
      </c>
    </row>
    <row r="256" spans="1:42" outlineLevel="2">
      <c r="A256" s="211" t="str">
        <f>A252&amp;"."&amp;A254&amp;"."&amp;A253&amp;"."&amp;B256</f>
        <v>1.c.6.2</v>
      </c>
      <c r="B256">
        <v>2</v>
      </c>
      <c r="C256" t="str">
        <f>'1-GBP'!C256</f>
        <v/>
      </c>
      <c r="D256"/>
      <c r="E256"/>
      <c r="F256"/>
      <c r="G256"/>
      <c r="H256"/>
      <c r="I256"/>
      <c r="J256"/>
      <c r="K256"/>
      <c r="L256"/>
      <c r="M256" s="286">
        <f>'1-GBP'!M256+'2b - USD - conv.'!M256+'3b - EUR - conv.'!M256</f>
        <v>0</v>
      </c>
      <c r="N256" s="286">
        <f>'1-GBP'!N256+'2b - USD - conv.'!N256+'3b - EUR - conv.'!N256</f>
        <v>0</v>
      </c>
      <c r="O256" s="286">
        <f>'1-GBP'!O256+'2b - USD - conv.'!O256+'3b - EUR - conv.'!O256</f>
        <v>0</v>
      </c>
      <c r="P256" s="286">
        <f>'1-GBP'!P256+'2b - USD - conv.'!P256+'3b - EUR - conv.'!P256</f>
        <v>0</v>
      </c>
      <c r="Q256" s="286">
        <f>'1-GBP'!Q256+'2b - USD - conv.'!Q256+'3b - EUR - conv.'!Q256</f>
        <v>0</v>
      </c>
      <c r="R256" s="286">
        <f>'1-GBP'!R256+'2b - USD - conv.'!R256+'3b - EUR - conv.'!R256</f>
        <v>0</v>
      </c>
      <c r="S256" s="286">
        <f>'1-GBP'!S256+'2b - USD - conv.'!S256+'3b - EUR - conv.'!S256</f>
        <v>0</v>
      </c>
      <c r="T256" s="286">
        <f>'1-GBP'!T256+'2b - USD - conv.'!T256+'3b - EUR - conv.'!T256</f>
        <v>0</v>
      </c>
      <c r="U256" s="286">
        <f>'1-GBP'!U256+'2b - USD - conv.'!U256+'3b - EUR - conv.'!U256</f>
        <v>0</v>
      </c>
      <c r="V256" s="286">
        <f>'1-GBP'!V256+'2b - USD - conv.'!V256+'3b - EUR - conv.'!V256</f>
        <v>0</v>
      </c>
      <c r="W256" s="286">
        <f>'1-GBP'!W256+'2b - USD - conv.'!W256+'3b - EUR - conv.'!W256</f>
        <v>0</v>
      </c>
      <c r="X256" s="286">
        <f>'1-GBP'!X256+'2b - USD - conv.'!X256+'3b - EUR - conv.'!X256</f>
        <v>0</v>
      </c>
      <c r="Y256" s="286">
        <f>'1-GBP'!Y256+'2b - USD - conv.'!Y256+'3b - EUR - conv.'!Y256</f>
        <v>0</v>
      </c>
      <c r="Z256" s="286">
        <f>'1-GBP'!Z256+'2b - USD - conv.'!Z256+'3b - EUR - conv.'!Z256</f>
        <v>0</v>
      </c>
      <c r="AA256" s="286">
        <f>'1-GBP'!AA256+'2b - USD - conv.'!AA256+'3b - EUR - conv.'!AA256</f>
        <v>0</v>
      </c>
      <c r="AB256" s="286">
        <f>'1-GBP'!AB256+'2b - USD - conv.'!AB256+'3b - EUR - conv.'!AB256</f>
        <v>0</v>
      </c>
      <c r="AC256" s="286">
        <f>'1-GBP'!AC256+'2b - USD - conv.'!AC256+'3b - EUR - conv.'!AC256</f>
        <v>0</v>
      </c>
      <c r="AD256" s="286">
        <f>'1-GBP'!AD256+'2b - USD - conv.'!AD256+'3b - EUR - conv.'!AD256</f>
        <v>0</v>
      </c>
      <c r="AE256" s="286">
        <f>'1-GBP'!AE256+'2b - USD - conv.'!AE256+'3b - EUR - conv.'!AE256</f>
        <v>0</v>
      </c>
      <c r="AF256" s="286">
        <f>'1-GBP'!AF256+'2b - USD - conv.'!AF256+'3b - EUR - conv.'!AF256</f>
        <v>0</v>
      </c>
      <c r="AG256" s="286">
        <f>'1-GBP'!AG256+'2b - USD - conv.'!AG256+'3b - EUR - conv.'!AG256</f>
        <v>0</v>
      </c>
      <c r="AH256" s="286">
        <f>'1-GBP'!AH256+'2b - USD - conv.'!AH256+'3b - EUR - conv.'!AH256</f>
        <v>0</v>
      </c>
      <c r="AI256" s="286">
        <f>'1-GBP'!AI256+'2b - USD - conv.'!AI256+'3b - EUR - conv.'!AI256</f>
        <v>0</v>
      </c>
      <c r="AJ256" s="286">
        <f>'1-GBP'!AJ256+'2b - USD - conv.'!AJ256+'3b - EUR - conv.'!AJ256</f>
        <v>0</v>
      </c>
      <c r="AK256" s="286">
        <f>'1-GBP'!AK256+'2b - USD - conv.'!AK256+'3b - EUR - conv.'!AK256</f>
        <v>0</v>
      </c>
      <c r="AL256" s="286">
        <f>'1-GBP'!AL256+'2b - USD - conv.'!AL256+'3b - EUR - conv.'!AL256</f>
        <v>0</v>
      </c>
      <c r="AM256" s="286">
        <f>'1-GBP'!AM256+'2b - USD - conv.'!AM256+'3b - EUR - conv.'!AM256</f>
        <v>0</v>
      </c>
      <c r="AN256" s="286">
        <f>'1-GBP'!AN256+'2b - USD - conv.'!AN256+'3b - EUR - conv.'!AN256</f>
        <v>0</v>
      </c>
      <c r="AO256" s="286">
        <f>'1-GBP'!AO256+'2b - USD - conv.'!AO256+'3b - EUR - conv.'!AO256</f>
        <v>0</v>
      </c>
      <c r="AP256" s="286">
        <f>'1-GBP'!AP256+'2b - USD - conv.'!AP256+'3b - EUR - conv.'!AP256</f>
        <v>0</v>
      </c>
    </row>
    <row r="257" spans="1:42" outlineLevel="2">
      <c r="A257" s="211" t="str">
        <f>A252&amp;"."&amp;A254&amp;"."&amp;A253&amp;"."&amp;B257</f>
        <v>1.c.6.3</v>
      </c>
      <c r="B257">
        <v>3</v>
      </c>
      <c r="C257" t="str">
        <f>'1-GBP'!C257</f>
        <v/>
      </c>
      <c r="D257"/>
      <c r="E257"/>
      <c r="F257"/>
      <c r="G257"/>
      <c r="H257"/>
      <c r="I257"/>
      <c r="J257"/>
      <c r="K257"/>
      <c r="L257"/>
      <c r="M257" s="286">
        <f>'1-GBP'!M257+'2b - USD - conv.'!M257+'3b - EUR - conv.'!M257</f>
        <v>0</v>
      </c>
      <c r="N257" s="286">
        <f>'1-GBP'!N257+'2b - USD - conv.'!N257+'3b - EUR - conv.'!N257</f>
        <v>0</v>
      </c>
      <c r="O257" s="286">
        <f>'1-GBP'!O257+'2b - USD - conv.'!O257+'3b - EUR - conv.'!O257</f>
        <v>0</v>
      </c>
      <c r="P257" s="286">
        <f>'1-GBP'!P257+'2b - USD - conv.'!P257+'3b - EUR - conv.'!P257</f>
        <v>0</v>
      </c>
      <c r="Q257" s="286">
        <f>'1-GBP'!Q257+'2b - USD - conv.'!Q257+'3b - EUR - conv.'!Q257</f>
        <v>0</v>
      </c>
      <c r="R257" s="286">
        <f>'1-GBP'!R257+'2b - USD - conv.'!R257+'3b - EUR - conv.'!R257</f>
        <v>0</v>
      </c>
      <c r="S257" s="286">
        <f>'1-GBP'!S257+'2b - USD - conv.'!S257+'3b - EUR - conv.'!S257</f>
        <v>0</v>
      </c>
      <c r="T257" s="286">
        <f>'1-GBP'!T257+'2b - USD - conv.'!T257+'3b - EUR - conv.'!T257</f>
        <v>0</v>
      </c>
      <c r="U257" s="286">
        <f>'1-GBP'!U257+'2b - USD - conv.'!U257+'3b - EUR - conv.'!U257</f>
        <v>0</v>
      </c>
      <c r="V257" s="286">
        <f>'1-GBP'!V257+'2b - USD - conv.'!V257+'3b - EUR - conv.'!V257</f>
        <v>0</v>
      </c>
      <c r="W257" s="286">
        <f>'1-GBP'!W257+'2b - USD - conv.'!W257+'3b - EUR - conv.'!W257</f>
        <v>0</v>
      </c>
      <c r="X257" s="286">
        <f>'1-GBP'!X257+'2b - USD - conv.'!X257+'3b - EUR - conv.'!X257</f>
        <v>0</v>
      </c>
      <c r="Y257" s="286">
        <f>'1-GBP'!Y257+'2b - USD - conv.'!Y257+'3b - EUR - conv.'!Y257</f>
        <v>0</v>
      </c>
      <c r="Z257" s="286">
        <f>'1-GBP'!Z257+'2b - USD - conv.'!Z257+'3b - EUR - conv.'!Z257</f>
        <v>0</v>
      </c>
      <c r="AA257" s="286">
        <f>'1-GBP'!AA257+'2b - USD - conv.'!AA257+'3b - EUR - conv.'!AA257</f>
        <v>0</v>
      </c>
      <c r="AB257" s="286">
        <f>'1-GBP'!AB257+'2b - USD - conv.'!AB257+'3b - EUR - conv.'!AB257</f>
        <v>0</v>
      </c>
      <c r="AC257" s="286">
        <f>'1-GBP'!AC257+'2b - USD - conv.'!AC257+'3b - EUR - conv.'!AC257</f>
        <v>0</v>
      </c>
      <c r="AD257" s="286">
        <f>'1-GBP'!AD257+'2b - USD - conv.'!AD257+'3b - EUR - conv.'!AD257</f>
        <v>0</v>
      </c>
      <c r="AE257" s="286">
        <f>'1-GBP'!AE257+'2b - USD - conv.'!AE257+'3b - EUR - conv.'!AE257</f>
        <v>0</v>
      </c>
      <c r="AF257" s="286">
        <f>'1-GBP'!AF257+'2b - USD - conv.'!AF257+'3b - EUR - conv.'!AF257</f>
        <v>0</v>
      </c>
      <c r="AG257" s="286">
        <f>'1-GBP'!AG257+'2b - USD - conv.'!AG257+'3b - EUR - conv.'!AG257</f>
        <v>0</v>
      </c>
      <c r="AH257" s="286">
        <f>'1-GBP'!AH257+'2b - USD - conv.'!AH257+'3b - EUR - conv.'!AH257</f>
        <v>0</v>
      </c>
      <c r="AI257" s="286">
        <f>'1-GBP'!AI257+'2b - USD - conv.'!AI257+'3b - EUR - conv.'!AI257</f>
        <v>0</v>
      </c>
      <c r="AJ257" s="286">
        <f>'1-GBP'!AJ257+'2b - USD - conv.'!AJ257+'3b - EUR - conv.'!AJ257</f>
        <v>0</v>
      </c>
      <c r="AK257" s="286">
        <f>'1-GBP'!AK257+'2b - USD - conv.'!AK257+'3b - EUR - conv.'!AK257</f>
        <v>0</v>
      </c>
      <c r="AL257" s="286">
        <f>'1-GBP'!AL257+'2b - USD - conv.'!AL257+'3b - EUR - conv.'!AL257</f>
        <v>0</v>
      </c>
      <c r="AM257" s="286">
        <f>'1-GBP'!AM257+'2b - USD - conv.'!AM257+'3b - EUR - conv.'!AM257</f>
        <v>0</v>
      </c>
      <c r="AN257" s="286">
        <f>'1-GBP'!AN257+'2b - USD - conv.'!AN257+'3b - EUR - conv.'!AN257</f>
        <v>0</v>
      </c>
      <c r="AO257" s="286">
        <f>'1-GBP'!AO257+'2b - USD - conv.'!AO257+'3b - EUR - conv.'!AO257</f>
        <v>0</v>
      </c>
      <c r="AP257" s="286">
        <f>'1-GBP'!AP257+'2b - USD - conv.'!AP257+'3b - EUR - conv.'!AP257</f>
        <v>0</v>
      </c>
    </row>
    <row r="258" spans="1:42" outlineLevel="2">
      <c r="A258" s="211" t="str">
        <f>A252&amp;"."&amp;A254&amp;"."&amp;A253&amp;"."&amp;B258</f>
        <v>1.c.6.4</v>
      </c>
      <c r="B258">
        <v>4</v>
      </c>
      <c r="C258" t="str">
        <f>'1-GBP'!C258</f>
        <v/>
      </c>
      <c r="D258"/>
      <c r="E258"/>
      <c r="F258"/>
      <c r="G258"/>
      <c r="H258"/>
      <c r="I258"/>
      <c r="J258"/>
      <c r="K258"/>
      <c r="L258"/>
      <c r="M258" s="286">
        <f>'1-GBP'!M258+'2b - USD - conv.'!M258+'3b - EUR - conv.'!M258</f>
        <v>0</v>
      </c>
      <c r="N258" s="286">
        <f>'1-GBP'!N258+'2b - USD - conv.'!N258+'3b - EUR - conv.'!N258</f>
        <v>0</v>
      </c>
      <c r="O258" s="286">
        <f>'1-GBP'!O258+'2b - USD - conv.'!O258+'3b - EUR - conv.'!O258</f>
        <v>0</v>
      </c>
      <c r="P258" s="286">
        <f>'1-GBP'!P258+'2b - USD - conv.'!P258+'3b - EUR - conv.'!P258</f>
        <v>0</v>
      </c>
      <c r="Q258" s="286">
        <f>'1-GBP'!Q258+'2b - USD - conv.'!Q258+'3b - EUR - conv.'!Q258</f>
        <v>0</v>
      </c>
      <c r="R258" s="286">
        <f>'1-GBP'!R258+'2b - USD - conv.'!R258+'3b - EUR - conv.'!R258</f>
        <v>0</v>
      </c>
      <c r="S258" s="286">
        <f>'1-GBP'!S258+'2b - USD - conv.'!S258+'3b - EUR - conv.'!S258</f>
        <v>0</v>
      </c>
      <c r="T258" s="286">
        <f>'1-GBP'!T258+'2b - USD - conv.'!T258+'3b - EUR - conv.'!T258</f>
        <v>0</v>
      </c>
      <c r="U258" s="286">
        <f>'1-GBP'!U258+'2b - USD - conv.'!U258+'3b - EUR - conv.'!U258</f>
        <v>0</v>
      </c>
      <c r="V258" s="286">
        <f>'1-GBP'!V258+'2b - USD - conv.'!V258+'3b - EUR - conv.'!V258</f>
        <v>0</v>
      </c>
      <c r="W258" s="286">
        <f>'1-GBP'!W258+'2b - USD - conv.'!W258+'3b - EUR - conv.'!W258</f>
        <v>0</v>
      </c>
      <c r="X258" s="286">
        <f>'1-GBP'!X258+'2b - USD - conv.'!X258+'3b - EUR - conv.'!X258</f>
        <v>0</v>
      </c>
      <c r="Y258" s="286">
        <f>'1-GBP'!Y258+'2b - USD - conv.'!Y258+'3b - EUR - conv.'!Y258</f>
        <v>0</v>
      </c>
      <c r="Z258" s="286">
        <f>'1-GBP'!Z258+'2b - USD - conv.'!Z258+'3b - EUR - conv.'!Z258</f>
        <v>0</v>
      </c>
      <c r="AA258" s="286">
        <f>'1-GBP'!AA258+'2b - USD - conv.'!AA258+'3b - EUR - conv.'!AA258</f>
        <v>0</v>
      </c>
      <c r="AB258" s="286">
        <f>'1-GBP'!AB258+'2b - USD - conv.'!AB258+'3b - EUR - conv.'!AB258</f>
        <v>0</v>
      </c>
      <c r="AC258" s="286">
        <f>'1-GBP'!AC258+'2b - USD - conv.'!AC258+'3b - EUR - conv.'!AC258</f>
        <v>0</v>
      </c>
      <c r="AD258" s="286">
        <f>'1-GBP'!AD258+'2b - USD - conv.'!AD258+'3b - EUR - conv.'!AD258</f>
        <v>0</v>
      </c>
      <c r="AE258" s="286">
        <f>'1-GBP'!AE258+'2b - USD - conv.'!AE258+'3b - EUR - conv.'!AE258</f>
        <v>0</v>
      </c>
      <c r="AF258" s="286">
        <f>'1-GBP'!AF258+'2b - USD - conv.'!AF258+'3b - EUR - conv.'!AF258</f>
        <v>0</v>
      </c>
      <c r="AG258" s="286">
        <f>'1-GBP'!AG258+'2b - USD - conv.'!AG258+'3b - EUR - conv.'!AG258</f>
        <v>0</v>
      </c>
      <c r="AH258" s="286">
        <f>'1-GBP'!AH258+'2b - USD - conv.'!AH258+'3b - EUR - conv.'!AH258</f>
        <v>0</v>
      </c>
      <c r="AI258" s="286">
        <f>'1-GBP'!AI258+'2b - USD - conv.'!AI258+'3b - EUR - conv.'!AI258</f>
        <v>0</v>
      </c>
      <c r="AJ258" s="286">
        <f>'1-GBP'!AJ258+'2b - USD - conv.'!AJ258+'3b - EUR - conv.'!AJ258</f>
        <v>0</v>
      </c>
      <c r="AK258" s="286">
        <f>'1-GBP'!AK258+'2b - USD - conv.'!AK258+'3b - EUR - conv.'!AK258</f>
        <v>0</v>
      </c>
      <c r="AL258" s="286">
        <f>'1-GBP'!AL258+'2b - USD - conv.'!AL258+'3b - EUR - conv.'!AL258</f>
        <v>0</v>
      </c>
      <c r="AM258" s="286">
        <f>'1-GBP'!AM258+'2b - USD - conv.'!AM258+'3b - EUR - conv.'!AM258</f>
        <v>0</v>
      </c>
      <c r="AN258" s="286">
        <f>'1-GBP'!AN258+'2b - USD - conv.'!AN258+'3b - EUR - conv.'!AN258</f>
        <v>0</v>
      </c>
      <c r="AO258" s="286">
        <f>'1-GBP'!AO258+'2b - USD - conv.'!AO258+'3b - EUR - conv.'!AO258</f>
        <v>0</v>
      </c>
      <c r="AP258" s="286">
        <f>'1-GBP'!AP258+'2b - USD - conv.'!AP258+'3b - EUR - conv.'!AP258</f>
        <v>0</v>
      </c>
    </row>
    <row r="259" spans="1:42" outlineLevel="2">
      <c r="A259" s="211" t="str">
        <f>A252&amp;"."&amp;A254&amp;"."&amp;A253&amp;"."&amp;B259</f>
        <v>1.c.6.5</v>
      </c>
      <c r="B259">
        <v>5</v>
      </c>
      <c r="C259" t="str">
        <f>'1-GBP'!C259</f>
        <v/>
      </c>
      <c r="D259"/>
      <c r="E259"/>
      <c r="F259"/>
      <c r="G259"/>
      <c r="H259"/>
      <c r="I259"/>
      <c r="J259"/>
      <c r="K259"/>
      <c r="L259"/>
      <c r="M259" s="286">
        <f>'1-GBP'!M259+'2b - USD - conv.'!M259+'3b - EUR - conv.'!M259</f>
        <v>0</v>
      </c>
      <c r="N259" s="286">
        <f>'1-GBP'!N259+'2b - USD - conv.'!N259+'3b - EUR - conv.'!N259</f>
        <v>0</v>
      </c>
      <c r="O259" s="286">
        <f>'1-GBP'!O259+'2b - USD - conv.'!O259+'3b - EUR - conv.'!O259</f>
        <v>0</v>
      </c>
      <c r="P259" s="286">
        <f>'1-GBP'!P259+'2b - USD - conv.'!P259+'3b - EUR - conv.'!P259</f>
        <v>0</v>
      </c>
      <c r="Q259" s="286">
        <f>'1-GBP'!Q259+'2b - USD - conv.'!Q259+'3b - EUR - conv.'!Q259</f>
        <v>0</v>
      </c>
      <c r="R259" s="286">
        <f>'1-GBP'!R259+'2b - USD - conv.'!R259+'3b - EUR - conv.'!R259</f>
        <v>0</v>
      </c>
      <c r="S259" s="286">
        <f>'1-GBP'!S259+'2b - USD - conv.'!S259+'3b - EUR - conv.'!S259</f>
        <v>0</v>
      </c>
      <c r="T259" s="286">
        <f>'1-GBP'!T259+'2b - USD - conv.'!T259+'3b - EUR - conv.'!T259</f>
        <v>0</v>
      </c>
      <c r="U259" s="286">
        <f>'1-GBP'!U259+'2b - USD - conv.'!U259+'3b - EUR - conv.'!U259</f>
        <v>0</v>
      </c>
      <c r="V259" s="286">
        <f>'1-GBP'!V259+'2b - USD - conv.'!V259+'3b - EUR - conv.'!V259</f>
        <v>0</v>
      </c>
      <c r="W259" s="286">
        <f>'1-GBP'!W259+'2b - USD - conv.'!W259+'3b - EUR - conv.'!W259</f>
        <v>0</v>
      </c>
      <c r="X259" s="286">
        <f>'1-GBP'!X259+'2b - USD - conv.'!X259+'3b - EUR - conv.'!X259</f>
        <v>0</v>
      </c>
      <c r="Y259" s="286">
        <f>'1-GBP'!Y259+'2b - USD - conv.'!Y259+'3b - EUR - conv.'!Y259</f>
        <v>0</v>
      </c>
      <c r="Z259" s="286">
        <f>'1-GBP'!Z259+'2b - USD - conv.'!Z259+'3b - EUR - conv.'!Z259</f>
        <v>0</v>
      </c>
      <c r="AA259" s="286">
        <f>'1-GBP'!AA259+'2b - USD - conv.'!AA259+'3b - EUR - conv.'!AA259</f>
        <v>0</v>
      </c>
      <c r="AB259" s="286">
        <f>'1-GBP'!AB259+'2b - USD - conv.'!AB259+'3b - EUR - conv.'!AB259</f>
        <v>0</v>
      </c>
      <c r="AC259" s="286">
        <f>'1-GBP'!AC259+'2b - USD - conv.'!AC259+'3b - EUR - conv.'!AC259</f>
        <v>0</v>
      </c>
      <c r="AD259" s="286">
        <f>'1-GBP'!AD259+'2b - USD - conv.'!AD259+'3b - EUR - conv.'!AD259</f>
        <v>0</v>
      </c>
      <c r="AE259" s="286">
        <f>'1-GBP'!AE259+'2b - USD - conv.'!AE259+'3b - EUR - conv.'!AE259</f>
        <v>0</v>
      </c>
      <c r="AF259" s="286">
        <f>'1-GBP'!AF259+'2b - USD - conv.'!AF259+'3b - EUR - conv.'!AF259</f>
        <v>0</v>
      </c>
      <c r="AG259" s="286">
        <f>'1-GBP'!AG259+'2b - USD - conv.'!AG259+'3b - EUR - conv.'!AG259</f>
        <v>0</v>
      </c>
      <c r="AH259" s="286">
        <f>'1-GBP'!AH259+'2b - USD - conv.'!AH259+'3b - EUR - conv.'!AH259</f>
        <v>0</v>
      </c>
      <c r="AI259" s="286">
        <f>'1-GBP'!AI259+'2b - USD - conv.'!AI259+'3b - EUR - conv.'!AI259</f>
        <v>0</v>
      </c>
      <c r="AJ259" s="286">
        <f>'1-GBP'!AJ259+'2b - USD - conv.'!AJ259+'3b - EUR - conv.'!AJ259</f>
        <v>0</v>
      </c>
      <c r="AK259" s="286">
        <f>'1-GBP'!AK259+'2b - USD - conv.'!AK259+'3b - EUR - conv.'!AK259</f>
        <v>0</v>
      </c>
      <c r="AL259" s="286">
        <f>'1-GBP'!AL259+'2b - USD - conv.'!AL259+'3b - EUR - conv.'!AL259</f>
        <v>0</v>
      </c>
      <c r="AM259" s="286">
        <f>'1-GBP'!AM259+'2b - USD - conv.'!AM259+'3b - EUR - conv.'!AM259</f>
        <v>0</v>
      </c>
      <c r="AN259" s="286">
        <f>'1-GBP'!AN259+'2b - USD - conv.'!AN259+'3b - EUR - conv.'!AN259</f>
        <v>0</v>
      </c>
      <c r="AO259" s="286">
        <f>'1-GBP'!AO259+'2b - USD - conv.'!AO259+'3b - EUR - conv.'!AO259</f>
        <v>0</v>
      </c>
      <c r="AP259" s="286">
        <f>'1-GBP'!AP259+'2b - USD - conv.'!AP259+'3b - EUR - conv.'!AP259</f>
        <v>0</v>
      </c>
    </row>
    <row r="260" spans="1:42" outlineLevel="2">
      <c r="A260" s="211" t="str">
        <f>A252&amp;"."&amp;A254&amp;"."&amp;A253&amp;"."&amp;B260</f>
        <v>1.c.6.6</v>
      </c>
      <c r="B260">
        <v>6</v>
      </c>
      <c r="C260" t="str">
        <f>'1-GBP'!C260</f>
        <v/>
      </c>
      <c r="D260"/>
      <c r="E260"/>
      <c r="F260"/>
      <c r="G260"/>
      <c r="H260"/>
      <c r="I260"/>
      <c r="J260"/>
      <c r="K260"/>
      <c r="L260"/>
      <c r="M260" s="286">
        <f>'1-GBP'!M260+'2b - USD - conv.'!M260+'3b - EUR - conv.'!M260</f>
        <v>0</v>
      </c>
      <c r="N260" s="286">
        <f>'1-GBP'!N260+'2b - USD - conv.'!N260+'3b - EUR - conv.'!N260</f>
        <v>0</v>
      </c>
      <c r="O260" s="286">
        <f>'1-GBP'!O260+'2b - USD - conv.'!O260+'3b - EUR - conv.'!O260</f>
        <v>0</v>
      </c>
      <c r="P260" s="286">
        <f>'1-GBP'!P260+'2b - USD - conv.'!P260+'3b - EUR - conv.'!P260</f>
        <v>0</v>
      </c>
      <c r="Q260" s="286">
        <f>'1-GBP'!Q260+'2b - USD - conv.'!Q260+'3b - EUR - conv.'!Q260</f>
        <v>0</v>
      </c>
      <c r="R260" s="286">
        <f>'1-GBP'!R260+'2b - USD - conv.'!R260+'3b - EUR - conv.'!R260</f>
        <v>0</v>
      </c>
      <c r="S260" s="286">
        <f>'1-GBP'!S260+'2b - USD - conv.'!S260+'3b - EUR - conv.'!S260</f>
        <v>0</v>
      </c>
      <c r="T260" s="286">
        <f>'1-GBP'!T260+'2b - USD - conv.'!T260+'3b - EUR - conv.'!T260</f>
        <v>0</v>
      </c>
      <c r="U260" s="286">
        <f>'1-GBP'!U260+'2b - USD - conv.'!U260+'3b - EUR - conv.'!U260</f>
        <v>0</v>
      </c>
      <c r="V260" s="286">
        <f>'1-GBP'!V260+'2b - USD - conv.'!V260+'3b - EUR - conv.'!V260</f>
        <v>0</v>
      </c>
      <c r="W260" s="286">
        <f>'1-GBP'!W260+'2b - USD - conv.'!W260+'3b - EUR - conv.'!W260</f>
        <v>0</v>
      </c>
      <c r="X260" s="286">
        <f>'1-GBP'!X260+'2b - USD - conv.'!X260+'3b - EUR - conv.'!X260</f>
        <v>0</v>
      </c>
      <c r="Y260" s="286">
        <f>'1-GBP'!Y260+'2b - USD - conv.'!Y260+'3b - EUR - conv.'!Y260</f>
        <v>0</v>
      </c>
      <c r="Z260" s="286">
        <f>'1-GBP'!Z260+'2b - USD - conv.'!Z260+'3b - EUR - conv.'!Z260</f>
        <v>0</v>
      </c>
      <c r="AA260" s="286">
        <f>'1-GBP'!AA260+'2b - USD - conv.'!AA260+'3b - EUR - conv.'!AA260</f>
        <v>0</v>
      </c>
      <c r="AB260" s="286">
        <f>'1-GBP'!AB260+'2b - USD - conv.'!AB260+'3b - EUR - conv.'!AB260</f>
        <v>0</v>
      </c>
      <c r="AC260" s="286">
        <f>'1-GBP'!AC260+'2b - USD - conv.'!AC260+'3b - EUR - conv.'!AC260</f>
        <v>0</v>
      </c>
      <c r="AD260" s="286">
        <f>'1-GBP'!AD260+'2b - USD - conv.'!AD260+'3b - EUR - conv.'!AD260</f>
        <v>0</v>
      </c>
      <c r="AE260" s="286">
        <f>'1-GBP'!AE260+'2b - USD - conv.'!AE260+'3b - EUR - conv.'!AE260</f>
        <v>0</v>
      </c>
      <c r="AF260" s="286">
        <f>'1-GBP'!AF260+'2b - USD - conv.'!AF260+'3b - EUR - conv.'!AF260</f>
        <v>0</v>
      </c>
      <c r="AG260" s="286">
        <f>'1-GBP'!AG260+'2b - USD - conv.'!AG260+'3b - EUR - conv.'!AG260</f>
        <v>0</v>
      </c>
      <c r="AH260" s="286">
        <f>'1-GBP'!AH260+'2b - USD - conv.'!AH260+'3b - EUR - conv.'!AH260</f>
        <v>0</v>
      </c>
      <c r="AI260" s="286">
        <f>'1-GBP'!AI260+'2b - USD - conv.'!AI260+'3b - EUR - conv.'!AI260</f>
        <v>0</v>
      </c>
      <c r="AJ260" s="286">
        <f>'1-GBP'!AJ260+'2b - USD - conv.'!AJ260+'3b - EUR - conv.'!AJ260</f>
        <v>0</v>
      </c>
      <c r="AK260" s="286">
        <f>'1-GBP'!AK260+'2b - USD - conv.'!AK260+'3b - EUR - conv.'!AK260</f>
        <v>0</v>
      </c>
      <c r="AL260" s="286">
        <f>'1-GBP'!AL260+'2b - USD - conv.'!AL260+'3b - EUR - conv.'!AL260</f>
        <v>0</v>
      </c>
      <c r="AM260" s="286">
        <f>'1-GBP'!AM260+'2b - USD - conv.'!AM260+'3b - EUR - conv.'!AM260</f>
        <v>0</v>
      </c>
      <c r="AN260" s="286">
        <f>'1-GBP'!AN260+'2b - USD - conv.'!AN260+'3b - EUR - conv.'!AN260</f>
        <v>0</v>
      </c>
      <c r="AO260" s="286">
        <f>'1-GBP'!AO260+'2b - USD - conv.'!AO260+'3b - EUR - conv.'!AO260</f>
        <v>0</v>
      </c>
      <c r="AP260" s="286">
        <f>'1-GBP'!AP260+'2b - USD - conv.'!AP260+'3b - EUR - conv.'!AP260</f>
        <v>0</v>
      </c>
    </row>
    <row r="261" spans="1:42" outlineLevel="2">
      <c r="A261" s="211" t="str">
        <f>A252&amp;"."&amp;A254&amp;"."&amp;A253&amp;"."&amp;B261</f>
        <v>1.c.6.7</v>
      </c>
      <c r="B261">
        <v>7</v>
      </c>
      <c r="C261" t="str">
        <f>'1-GBP'!C261</f>
        <v/>
      </c>
      <c r="D261"/>
      <c r="E261"/>
      <c r="F261"/>
      <c r="G261"/>
      <c r="H261"/>
      <c r="I261"/>
      <c r="J261"/>
      <c r="K261"/>
      <c r="L261"/>
      <c r="M261" s="286">
        <f>'1-GBP'!M261+'2b - USD - conv.'!M261+'3b - EUR - conv.'!M261</f>
        <v>0</v>
      </c>
      <c r="N261" s="286">
        <f>'1-GBP'!N261+'2b - USD - conv.'!N261+'3b - EUR - conv.'!N261</f>
        <v>0</v>
      </c>
      <c r="O261" s="286">
        <f>'1-GBP'!O261+'2b - USD - conv.'!O261+'3b - EUR - conv.'!O261</f>
        <v>0</v>
      </c>
      <c r="P261" s="286">
        <f>'1-GBP'!P261+'2b - USD - conv.'!P261+'3b - EUR - conv.'!P261</f>
        <v>0</v>
      </c>
      <c r="Q261" s="286">
        <f>'1-GBP'!Q261+'2b - USD - conv.'!Q261+'3b - EUR - conv.'!Q261</f>
        <v>0</v>
      </c>
      <c r="R261" s="286">
        <f>'1-GBP'!R261+'2b - USD - conv.'!R261+'3b - EUR - conv.'!R261</f>
        <v>0</v>
      </c>
      <c r="S261" s="286">
        <f>'1-GBP'!S261+'2b - USD - conv.'!S261+'3b - EUR - conv.'!S261</f>
        <v>0</v>
      </c>
      <c r="T261" s="286">
        <f>'1-GBP'!T261+'2b - USD - conv.'!T261+'3b - EUR - conv.'!T261</f>
        <v>0</v>
      </c>
      <c r="U261" s="286">
        <f>'1-GBP'!U261+'2b - USD - conv.'!U261+'3b - EUR - conv.'!U261</f>
        <v>0</v>
      </c>
      <c r="V261" s="286">
        <f>'1-GBP'!V261+'2b - USD - conv.'!V261+'3b - EUR - conv.'!V261</f>
        <v>0</v>
      </c>
      <c r="W261" s="286">
        <f>'1-GBP'!W261+'2b - USD - conv.'!W261+'3b - EUR - conv.'!W261</f>
        <v>0</v>
      </c>
      <c r="X261" s="286">
        <f>'1-GBP'!X261+'2b - USD - conv.'!X261+'3b - EUR - conv.'!X261</f>
        <v>0</v>
      </c>
      <c r="Y261" s="286">
        <f>'1-GBP'!Y261+'2b - USD - conv.'!Y261+'3b - EUR - conv.'!Y261</f>
        <v>0</v>
      </c>
      <c r="Z261" s="286">
        <f>'1-GBP'!Z261+'2b - USD - conv.'!Z261+'3b - EUR - conv.'!Z261</f>
        <v>0</v>
      </c>
      <c r="AA261" s="286">
        <f>'1-GBP'!AA261+'2b - USD - conv.'!AA261+'3b - EUR - conv.'!AA261</f>
        <v>0</v>
      </c>
      <c r="AB261" s="286">
        <f>'1-GBP'!AB261+'2b - USD - conv.'!AB261+'3b - EUR - conv.'!AB261</f>
        <v>0</v>
      </c>
      <c r="AC261" s="286">
        <f>'1-GBP'!AC261+'2b - USD - conv.'!AC261+'3b - EUR - conv.'!AC261</f>
        <v>0</v>
      </c>
      <c r="AD261" s="286">
        <f>'1-GBP'!AD261+'2b - USD - conv.'!AD261+'3b - EUR - conv.'!AD261</f>
        <v>0</v>
      </c>
      <c r="AE261" s="286">
        <f>'1-GBP'!AE261+'2b - USD - conv.'!AE261+'3b - EUR - conv.'!AE261</f>
        <v>0</v>
      </c>
      <c r="AF261" s="286">
        <f>'1-GBP'!AF261+'2b - USD - conv.'!AF261+'3b - EUR - conv.'!AF261</f>
        <v>0</v>
      </c>
      <c r="AG261" s="286">
        <f>'1-GBP'!AG261+'2b - USD - conv.'!AG261+'3b - EUR - conv.'!AG261</f>
        <v>0</v>
      </c>
      <c r="AH261" s="286">
        <f>'1-GBP'!AH261+'2b - USD - conv.'!AH261+'3b - EUR - conv.'!AH261</f>
        <v>0</v>
      </c>
      <c r="AI261" s="286">
        <f>'1-GBP'!AI261+'2b - USD - conv.'!AI261+'3b - EUR - conv.'!AI261</f>
        <v>0</v>
      </c>
      <c r="AJ261" s="286">
        <f>'1-GBP'!AJ261+'2b - USD - conv.'!AJ261+'3b - EUR - conv.'!AJ261</f>
        <v>0</v>
      </c>
      <c r="AK261" s="286">
        <f>'1-GBP'!AK261+'2b - USD - conv.'!AK261+'3b - EUR - conv.'!AK261</f>
        <v>0</v>
      </c>
      <c r="AL261" s="286">
        <f>'1-GBP'!AL261+'2b - USD - conv.'!AL261+'3b - EUR - conv.'!AL261</f>
        <v>0</v>
      </c>
      <c r="AM261" s="286">
        <f>'1-GBP'!AM261+'2b - USD - conv.'!AM261+'3b - EUR - conv.'!AM261</f>
        <v>0</v>
      </c>
      <c r="AN261" s="286">
        <f>'1-GBP'!AN261+'2b - USD - conv.'!AN261+'3b - EUR - conv.'!AN261</f>
        <v>0</v>
      </c>
      <c r="AO261" s="286">
        <f>'1-GBP'!AO261+'2b - USD - conv.'!AO261+'3b - EUR - conv.'!AO261</f>
        <v>0</v>
      </c>
      <c r="AP261" s="286">
        <f>'1-GBP'!AP261+'2b - USD - conv.'!AP261+'3b - EUR - conv.'!AP261</f>
        <v>0</v>
      </c>
    </row>
    <row r="262" spans="1:42" outlineLevel="2">
      <c r="A262" s="211" t="str">
        <f>A252&amp;"."&amp;A254&amp;"."&amp;A253&amp;"."&amp;B262</f>
        <v>1.c.6.8</v>
      </c>
      <c r="B262">
        <v>8</v>
      </c>
      <c r="C262" t="str">
        <f>'1-GBP'!C262</f>
        <v/>
      </c>
      <c r="D262"/>
      <c r="E262"/>
      <c r="F262"/>
      <c r="G262"/>
      <c r="H262"/>
      <c r="I262"/>
      <c r="J262"/>
      <c r="K262"/>
      <c r="L262"/>
      <c r="M262" s="286">
        <f>'1-GBP'!M262+'2b - USD - conv.'!M262+'3b - EUR - conv.'!M262</f>
        <v>0</v>
      </c>
      <c r="N262" s="286">
        <f>'1-GBP'!N262+'2b - USD - conv.'!N262+'3b - EUR - conv.'!N262</f>
        <v>0</v>
      </c>
      <c r="O262" s="286">
        <f>'1-GBP'!O262+'2b - USD - conv.'!O262+'3b - EUR - conv.'!O262</f>
        <v>0</v>
      </c>
      <c r="P262" s="286">
        <f>'1-GBP'!P262+'2b - USD - conv.'!P262+'3b - EUR - conv.'!P262</f>
        <v>0</v>
      </c>
      <c r="Q262" s="286">
        <f>'1-GBP'!Q262+'2b - USD - conv.'!Q262+'3b - EUR - conv.'!Q262</f>
        <v>0</v>
      </c>
      <c r="R262" s="286">
        <f>'1-GBP'!R262+'2b - USD - conv.'!R262+'3b - EUR - conv.'!R262</f>
        <v>0</v>
      </c>
      <c r="S262" s="286">
        <f>'1-GBP'!S262+'2b - USD - conv.'!S262+'3b - EUR - conv.'!S262</f>
        <v>0</v>
      </c>
      <c r="T262" s="286">
        <f>'1-GBP'!T262+'2b - USD - conv.'!T262+'3b - EUR - conv.'!T262</f>
        <v>0</v>
      </c>
      <c r="U262" s="286">
        <f>'1-GBP'!U262+'2b - USD - conv.'!U262+'3b - EUR - conv.'!U262</f>
        <v>0</v>
      </c>
      <c r="V262" s="286">
        <f>'1-GBP'!V262+'2b - USD - conv.'!V262+'3b - EUR - conv.'!V262</f>
        <v>0</v>
      </c>
      <c r="W262" s="286">
        <f>'1-GBP'!W262+'2b - USD - conv.'!W262+'3b - EUR - conv.'!W262</f>
        <v>0</v>
      </c>
      <c r="X262" s="286">
        <f>'1-GBP'!X262+'2b - USD - conv.'!X262+'3b - EUR - conv.'!X262</f>
        <v>0</v>
      </c>
      <c r="Y262" s="286">
        <f>'1-GBP'!Y262+'2b - USD - conv.'!Y262+'3b - EUR - conv.'!Y262</f>
        <v>0</v>
      </c>
      <c r="Z262" s="286">
        <f>'1-GBP'!Z262+'2b - USD - conv.'!Z262+'3b - EUR - conv.'!Z262</f>
        <v>0</v>
      </c>
      <c r="AA262" s="286">
        <f>'1-GBP'!AA262+'2b - USD - conv.'!AA262+'3b - EUR - conv.'!AA262</f>
        <v>0</v>
      </c>
      <c r="AB262" s="286">
        <f>'1-GBP'!AB262+'2b - USD - conv.'!AB262+'3b - EUR - conv.'!AB262</f>
        <v>0</v>
      </c>
      <c r="AC262" s="286">
        <f>'1-GBP'!AC262+'2b - USD - conv.'!AC262+'3b - EUR - conv.'!AC262</f>
        <v>0</v>
      </c>
      <c r="AD262" s="286">
        <f>'1-GBP'!AD262+'2b - USD - conv.'!AD262+'3b - EUR - conv.'!AD262</f>
        <v>0</v>
      </c>
      <c r="AE262" s="286">
        <f>'1-GBP'!AE262+'2b - USD - conv.'!AE262+'3b - EUR - conv.'!AE262</f>
        <v>0</v>
      </c>
      <c r="AF262" s="286">
        <f>'1-GBP'!AF262+'2b - USD - conv.'!AF262+'3b - EUR - conv.'!AF262</f>
        <v>0</v>
      </c>
      <c r="AG262" s="286">
        <f>'1-GBP'!AG262+'2b - USD - conv.'!AG262+'3b - EUR - conv.'!AG262</f>
        <v>0</v>
      </c>
      <c r="AH262" s="286">
        <f>'1-GBP'!AH262+'2b - USD - conv.'!AH262+'3b - EUR - conv.'!AH262</f>
        <v>0</v>
      </c>
      <c r="AI262" s="286">
        <f>'1-GBP'!AI262+'2b - USD - conv.'!AI262+'3b - EUR - conv.'!AI262</f>
        <v>0</v>
      </c>
      <c r="AJ262" s="286">
        <f>'1-GBP'!AJ262+'2b - USD - conv.'!AJ262+'3b - EUR - conv.'!AJ262</f>
        <v>0</v>
      </c>
      <c r="AK262" s="286">
        <f>'1-GBP'!AK262+'2b - USD - conv.'!AK262+'3b - EUR - conv.'!AK262</f>
        <v>0</v>
      </c>
      <c r="AL262" s="286">
        <f>'1-GBP'!AL262+'2b - USD - conv.'!AL262+'3b - EUR - conv.'!AL262</f>
        <v>0</v>
      </c>
      <c r="AM262" s="286">
        <f>'1-GBP'!AM262+'2b - USD - conv.'!AM262+'3b - EUR - conv.'!AM262</f>
        <v>0</v>
      </c>
      <c r="AN262" s="286">
        <f>'1-GBP'!AN262+'2b - USD - conv.'!AN262+'3b - EUR - conv.'!AN262</f>
        <v>0</v>
      </c>
      <c r="AO262" s="286">
        <f>'1-GBP'!AO262+'2b - USD - conv.'!AO262+'3b - EUR - conv.'!AO262</f>
        <v>0</v>
      </c>
      <c r="AP262" s="286">
        <f>'1-GBP'!AP262+'2b - USD - conv.'!AP262+'3b - EUR - conv.'!AP262</f>
        <v>0</v>
      </c>
    </row>
    <row r="263" spans="1:42" outlineLevel="2">
      <c r="A263" s="211" t="str">
        <f>A252&amp;"."&amp;A254&amp;"."&amp;A253&amp;"."&amp;B263</f>
        <v>1.c.6.9</v>
      </c>
      <c r="B263">
        <v>9</v>
      </c>
      <c r="C263" t="str">
        <f>'1-GBP'!C263</f>
        <v/>
      </c>
      <c r="D263"/>
      <c r="E263"/>
      <c r="F263"/>
      <c r="G263"/>
      <c r="H263"/>
      <c r="I263"/>
      <c r="J263"/>
      <c r="K263"/>
      <c r="L263"/>
      <c r="M263" s="286">
        <f>'1-GBP'!M263+'2b - USD - conv.'!M263+'3b - EUR - conv.'!M263</f>
        <v>0</v>
      </c>
      <c r="N263" s="286">
        <f>'1-GBP'!N263+'2b - USD - conv.'!N263+'3b - EUR - conv.'!N263</f>
        <v>0</v>
      </c>
      <c r="O263" s="286">
        <f>'1-GBP'!O263+'2b - USD - conv.'!O263+'3b - EUR - conv.'!O263</f>
        <v>0</v>
      </c>
      <c r="P263" s="286">
        <f>'1-GBP'!P263+'2b - USD - conv.'!P263+'3b - EUR - conv.'!P263</f>
        <v>0</v>
      </c>
      <c r="Q263" s="286">
        <f>'1-GBP'!Q263+'2b - USD - conv.'!Q263+'3b - EUR - conv.'!Q263</f>
        <v>0</v>
      </c>
      <c r="R263" s="286">
        <f>'1-GBP'!R263+'2b - USD - conv.'!R263+'3b - EUR - conv.'!R263</f>
        <v>0</v>
      </c>
      <c r="S263" s="286">
        <f>'1-GBP'!S263+'2b - USD - conv.'!S263+'3b - EUR - conv.'!S263</f>
        <v>0</v>
      </c>
      <c r="T263" s="286">
        <f>'1-GBP'!T263+'2b - USD - conv.'!T263+'3b - EUR - conv.'!T263</f>
        <v>0</v>
      </c>
      <c r="U263" s="286">
        <f>'1-GBP'!U263+'2b - USD - conv.'!U263+'3b - EUR - conv.'!U263</f>
        <v>0</v>
      </c>
      <c r="V263" s="286">
        <f>'1-GBP'!V263+'2b - USD - conv.'!V263+'3b - EUR - conv.'!V263</f>
        <v>0</v>
      </c>
      <c r="W263" s="286">
        <f>'1-GBP'!W263+'2b - USD - conv.'!W263+'3b - EUR - conv.'!W263</f>
        <v>0</v>
      </c>
      <c r="X263" s="286">
        <f>'1-GBP'!X263+'2b - USD - conv.'!X263+'3b - EUR - conv.'!X263</f>
        <v>0</v>
      </c>
      <c r="Y263" s="286">
        <f>'1-GBP'!Y263+'2b - USD - conv.'!Y263+'3b - EUR - conv.'!Y263</f>
        <v>0</v>
      </c>
      <c r="Z263" s="286">
        <f>'1-GBP'!Z263+'2b - USD - conv.'!Z263+'3b - EUR - conv.'!Z263</f>
        <v>0</v>
      </c>
      <c r="AA263" s="286">
        <f>'1-GBP'!AA263+'2b - USD - conv.'!AA263+'3b - EUR - conv.'!AA263</f>
        <v>0</v>
      </c>
      <c r="AB263" s="286">
        <f>'1-GBP'!AB263+'2b - USD - conv.'!AB263+'3b - EUR - conv.'!AB263</f>
        <v>0</v>
      </c>
      <c r="AC263" s="286">
        <f>'1-GBP'!AC263+'2b - USD - conv.'!AC263+'3b - EUR - conv.'!AC263</f>
        <v>0</v>
      </c>
      <c r="AD263" s="286">
        <f>'1-GBP'!AD263+'2b - USD - conv.'!AD263+'3b - EUR - conv.'!AD263</f>
        <v>0</v>
      </c>
      <c r="AE263" s="286">
        <f>'1-GBP'!AE263+'2b - USD - conv.'!AE263+'3b - EUR - conv.'!AE263</f>
        <v>0</v>
      </c>
      <c r="AF263" s="286">
        <f>'1-GBP'!AF263+'2b - USD - conv.'!AF263+'3b - EUR - conv.'!AF263</f>
        <v>0</v>
      </c>
      <c r="AG263" s="286">
        <f>'1-GBP'!AG263+'2b - USD - conv.'!AG263+'3b - EUR - conv.'!AG263</f>
        <v>0</v>
      </c>
      <c r="AH263" s="286">
        <f>'1-GBP'!AH263+'2b - USD - conv.'!AH263+'3b - EUR - conv.'!AH263</f>
        <v>0</v>
      </c>
      <c r="AI263" s="286">
        <f>'1-GBP'!AI263+'2b - USD - conv.'!AI263+'3b - EUR - conv.'!AI263</f>
        <v>0</v>
      </c>
      <c r="AJ263" s="286">
        <f>'1-GBP'!AJ263+'2b - USD - conv.'!AJ263+'3b - EUR - conv.'!AJ263</f>
        <v>0</v>
      </c>
      <c r="AK263" s="286">
        <f>'1-GBP'!AK263+'2b - USD - conv.'!AK263+'3b - EUR - conv.'!AK263</f>
        <v>0</v>
      </c>
      <c r="AL263" s="286">
        <f>'1-GBP'!AL263+'2b - USD - conv.'!AL263+'3b - EUR - conv.'!AL263</f>
        <v>0</v>
      </c>
      <c r="AM263" s="286">
        <f>'1-GBP'!AM263+'2b - USD - conv.'!AM263+'3b - EUR - conv.'!AM263</f>
        <v>0</v>
      </c>
      <c r="AN263" s="286">
        <f>'1-GBP'!AN263+'2b - USD - conv.'!AN263+'3b - EUR - conv.'!AN263</f>
        <v>0</v>
      </c>
      <c r="AO263" s="286">
        <f>'1-GBP'!AO263+'2b - USD - conv.'!AO263+'3b - EUR - conv.'!AO263</f>
        <v>0</v>
      </c>
      <c r="AP263" s="286">
        <f>'1-GBP'!AP263+'2b - USD - conv.'!AP263+'3b - EUR - conv.'!AP263</f>
        <v>0</v>
      </c>
    </row>
    <row r="264" spans="1:42" outlineLevel="2">
      <c r="A264" s="211" t="str">
        <f>A252&amp;"."&amp;A254&amp;"."&amp;A253&amp;"."&amp;B264</f>
        <v>1.c.6.10</v>
      </c>
      <c r="B264">
        <v>10</v>
      </c>
      <c r="C264" t="str">
        <f>'1-GBP'!C264</f>
        <v/>
      </c>
      <c r="D264"/>
      <c r="E264"/>
      <c r="F264"/>
      <c r="G264"/>
      <c r="H264"/>
      <c r="I264"/>
      <c r="J264"/>
      <c r="K264"/>
      <c r="L264"/>
      <c r="M264" s="286">
        <f>'1-GBP'!M264+'2b - USD - conv.'!M264+'3b - EUR - conv.'!M264</f>
        <v>0</v>
      </c>
      <c r="N264" s="286">
        <f>'1-GBP'!N264+'2b - USD - conv.'!N264+'3b - EUR - conv.'!N264</f>
        <v>0</v>
      </c>
      <c r="O264" s="286">
        <f>'1-GBP'!O264+'2b - USD - conv.'!O264+'3b - EUR - conv.'!O264</f>
        <v>0</v>
      </c>
      <c r="P264" s="286">
        <f>'1-GBP'!P264+'2b - USD - conv.'!P264+'3b - EUR - conv.'!P264</f>
        <v>0</v>
      </c>
      <c r="Q264" s="286">
        <f>'1-GBP'!Q264+'2b - USD - conv.'!Q264+'3b - EUR - conv.'!Q264</f>
        <v>0</v>
      </c>
      <c r="R264" s="286">
        <f>'1-GBP'!R264+'2b - USD - conv.'!R264+'3b - EUR - conv.'!R264</f>
        <v>0</v>
      </c>
      <c r="S264" s="286">
        <f>'1-GBP'!S264+'2b - USD - conv.'!S264+'3b - EUR - conv.'!S264</f>
        <v>0</v>
      </c>
      <c r="T264" s="286">
        <f>'1-GBP'!T264+'2b - USD - conv.'!T264+'3b - EUR - conv.'!T264</f>
        <v>0</v>
      </c>
      <c r="U264" s="286">
        <f>'1-GBP'!U264+'2b - USD - conv.'!U264+'3b - EUR - conv.'!U264</f>
        <v>0</v>
      </c>
      <c r="V264" s="286">
        <f>'1-GBP'!V264+'2b - USD - conv.'!V264+'3b - EUR - conv.'!V264</f>
        <v>0</v>
      </c>
      <c r="W264" s="286">
        <f>'1-GBP'!W264+'2b - USD - conv.'!W264+'3b - EUR - conv.'!W264</f>
        <v>0</v>
      </c>
      <c r="X264" s="286">
        <f>'1-GBP'!X264+'2b - USD - conv.'!X264+'3b - EUR - conv.'!X264</f>
        <v>0</v>
      </c>
      <c r="Y264" s="286">
        <f>'1-GBP'!Y264+'2b - USD - conv.'!Y264+'3b - EUR - conv.'!Y264</f>
        <v>0</v>
      </c>
      <c r="Z264" s="286">
        <f>'1-GBP'!Z264+'2b - USD - conv.'!Z264+'3b - EUR - conv.'!Z264</f>
        <v>0</v>
      </c>
      <c r="AA264" s="286">
        <f>'1-GBP'!AA264+'2b - USD - conv.'!AA264+'3b - EUR - conv.'!AA264</f>
        <v>0</v>
      </c>
      <c r="AB264" s="286">
        <f>'1-GBP'!AB264+'2b - USD - conv.'!AB264+'3b - EUR - conv.'!AB264</f>
        <v>0</v>
      </c>
      <c r="AC264" s="286">
        <f>'1-GBP'!AC264+'2b - USD - conv.'!AC264+'3b - EUR - conv.'!AC264</f>
        <v>0</v>
      </c>
      <c r="AD264" s="286">
        <f>'1-GBP'!AD264+'2b - USD - conv.'!AD264+'3b - EUR - conv.'!AD264</f>
        <v>0</v>
      </c>
      <c r="AE264" s="286">
        <f>'1-GBP'!AE264+'2b - USD - conv.'!AE264+'3b - EUR - conv.'!AE264</f>
        <v>0</v>
      </c>
      <c r="AF264" s="286">
        <f>'1-GBP'!AF264+'2b - USD - conv.'!AF264+'3b - EUR - conv.'!AF264</f>
        <v>0</v>
      </c>
      <c r="AG264" s="286">
        <f>'1-GBP'!AG264+'2b - USD - conv.'!AG264+'3b - EUR - conv.'!AG264</f>
        <v>0</v>
      </c>
      <c r="AH264" s="286">
        <f>'1-GBP'!AH264+'2b - USD - conv.'!AH264+'3b - EUR - conv.'!AH264</f>
        <v>0</v>
      </c>
      <c r="AI264" s="286">
        <f>'1-GBP'!AI264+'2b - USD - conv.'!AI264+'3b - EUR - conv.'!AI264</f>
        <v>0</v>
      </c>
      <c r="AJ264" s="286">
        <f>'1-GBP'!AJ264+'2b - USD - conv.'!AJ264+'3b - EUR - conv.'!AJ264</f>
        <v>0</v>
      </c>
      <c r="AK264" s="286">
        <f>'1-GBP'!AK264+'2b - USD - conv.'!AK264+'3b - EUR - conv.'!AK264</f>
        <v>0</v>
      </c>
      <c r="AL264" s="286">
        <f>'1-GBP'!AL264+'2b - USD - conv.'!AL264+'3b - EUR - conv.'!AL264</f>
        <v>0</v>
      </c>
      <c r="AM264" s="286">
        <f>'1-GBP'!AM264+'2b - USD - conv.'!AM264+'3b - EUR - conv.'!AM264</f>
        <v>0</v>
      </c>
      <c r="AN264" s="286">
        <f>'1-GBP'!AN264+'2b - USD - conv.'!AN264+'3b - EUR - conv.'!AN264</f>
        <v>0</v>
      </c>
      <c r="AO264" s="286">
        <f>'1-GBP'!AO264+'2b - USD - conv.'!AO264+'3b - EUR - conv.'!AO264</f>
        <v>0</v>
      </c>
      <c r="AP264" s="286">
        <f>'1-GBP'!AP264+'2b - USD - conv.'!AP264+'3b - EUR - conv.'!AP264</f>
        <v>0</v>
      </c>
    </row>
    <row r="265" spans="1:42" outlineLevel="2">
      <c r="A265" s="211" t="str">
        <f>A252&amp;"."&amp;A254&amp;"."&amp;A253&amp;"."&amp;B265</f>
        <v>1.c.6.11</v>
      </c>
      <c r="B265">
        <v>11</v>
      </c>
      <c r="C265" t="str">
        <f>'1-GBP'!C265</f>
        <v/>
      </c>
      <c r="D265"/>
      <c r="E265"/>
      <c r="F265"/>
      <c r="G265"/>
      <c r="H265"/>
      <c r="I265"/>
      <c r="J265"/>
      <c r="K265"/>
      <c r="L265"/>
      <c r="M265" s="286">
        <f>'1-GBP'!M265+'2b - USD - conv.'!M265+'3b - EUR - conv.'!M265</f>
        <v>0</v>
      </c>
      <c r="N265" s="286">
        <f>'1-GBP'!N265+'2b - USD - conv.'!N265+'3b - EUR - conv.'!N265</f>
        <v>0</v>
      </c>
      <c r="O265" s="286">
        <f>'1-GBP'!O265+'2b - USD - conv.'!O265+'3b - EUR - conv.'!O265</f>
        <v>0</v>
      </c>
      <c r="P265" s="286">
        <f>'1-GBP'!P265+'2b - USD - conv.'!P265+'3b - EUR - conv.'!P265</f>
        <v>0</v>
      </c>
      <c r="Q265" s="286">
        <f>'1-GBP'!Q265+'2b - USD - conv.'!Q265+'3b - EUR - conv.'!Q265</f>
        <v>0</v>
      </c>
      <c r="R265" s="286">
        <f>'1-GBP'!R265+'2b - USD - conv.'!R265+'3b - EUR - conv.'!R265</f>
        <v>0</v>
      </c>
      <c r="S265" s="286">
        <f>'1-GBP'!S265+'2b - USD - conv.'!S265+'3b - EUR - conv.'!S265</f>
        <v>0</v>
      </c>
      <c r="T265" s="286">
        <f>'1-GBP'!T265+'2b - USD - conv.'!T265+'3b - EUR - conv.'!T265</f>
        <v>0</v>
      </c>
      <c r="U265" s="286">
        <f>'1-GBP'!U265+'2b - USD - conv.'!U265+'3b - EUR - conv.'!U265</f>
        <v>0</v>
      </c>
      <c r="V265" s="286">
        <f>'1-GBP'!V265+'2b - USD - conv.'!V265+'3b - EUR - conv.'!V265</f>
        <v>0</v>
      </c>
      <c r="W265" s="286">
        <f>'1-GBP'!W265+'2b - USD - conv.'!W265+'3b - EUR - conv.'!W265</f>
        <v>0</v>
      </c>
      <c r="X265" s="286">
        <f>'1-GBP'!X265+'2b - USD - conv.'!X265+'3b - EUR - conv.'!X265</f>
        <v>0</v>
      </c>
      <c r="Y265" s="286">
        <f>'1-GBP'!Y265+'2b - USD - conv.'!Y265+'3b - EUR - conv.'!Y265</f>
        <v>0</v>
      </c>
      <c r="Z265" s="286">
        <f>'1-GBP'!Z265+'2b - USD - conv.'!Z265+'3b - EUR - conv.'!Z265</f>
        <v>0</v>
      </c>
      <c r="AA265" s="286">
        <f>'1-GBP'!AA265+'2b - USD - conv.'!AA265+'3b - EUR - conv.'!AA265</f>
        <v>0</v>
      </c>
      <c r="AB265" s="286">
        <f>'1-GBP'!AB265+'2b - USD - conv.'!AB265+'3b - EUR - conv.'!AB265</f>
        <v>0</v>
      </c>
      <c r="AC265" s="286">
        <f>'1-GBP'!AC265+'2b - USD - conv.'!AC265+'3b - EUR - conv.'!AC265</f>
        <v>0</v>
      </c>
      <c r="AD265" s="286">
        <f>'1-GBP'!AD265+'2b - USD - conv.'!AD265+'3b - EUR - conv.'!AD265</f>
        <v>0</v>
      </c>
      <c r="AE265" s="286">
        <f>'1-GBP'!AE265+'2b - USD - conv.'!AE265+'3b - EUR - conv.'!AE265</f>
        <v>0</v>
      </c>
      <c r="AF265" s="286">
        <f>'1-GBP'!AF265+'2b - USD - conv.'!AF265+'3b - EUR - conv.'!AF265</f>
        <v>0</v>
      </c>
      <c r="AG265" s="286">
        <f>'1-GBP'!AG265+'2b - USD - conv.'!AG265+'3b - EUR - conv.'!AG265</f>
        <v>0</v>
      </c>
      <c r="AH265" s="286">
        <f>'1-GBP'!AH265+'2b - USD - conv.'!AH265+'3b - EUR - conv.'!AH265</f>
        <v>0</v>
      </c>
      <c r="AI265" s="286">
        <f>'1-GBP'!AI265+'2b - USD - conv.'!AI265+'3b - EUR - conv.'!AI265</f>
        <v>0</v>
      </c>
      <c r="AJ265" s="286">
        <f>'1-GBP'!AJ265+'2b - USD - conv.'!AJ265+'3b - EUR - conv.'!AJ265</f>
        <v>0</v>
      </c>
      <c r="AK265" s="286">
        <f>'1-GBP'!AK265+'2b - USD - conv.'!AK265+'3b - EUR - conv.'!AK265</f>
        <v>0</v>
      </c>
      <c r="AL265" s="286">
        <f>'1-GBP'!AL265+'2b - USD - conv.'!AL265+'3b - EUR - conv.'!AL265</f>
        <v>0</v>
      </c>
      <c r="AM265" s="286">
        <f>'1-GBP'!AM265+'2b - USD - conv.'!AM265+'3b - EUR - conv.'!AM265</f>
        <v>0</v>
      </c>
      <c r="AN265" s="286">
        <f>'1-GBP'!AN265+'2b - USD - conv.'!AN265+'3b - EUR - conv.'!AN265</f>
        <v>0</v>
      </c>
      <c r="AO265" s="286">
        <f>'1-GBP'!AO265+'2b - USD - conv.'!AO265+'3b - EUR - conv.'!AO265</f>
        <v>0</v>
      </c>
      <c r="AP265" s="286">
        <f>'1-GBP'!AP265+'2b - USD - conv.'!AP265+'3b - EUR - conv.'!AP265</f>
        <v>0</v>
      </c>
    </row>
    <row r="266" spans="1:42" outlineLevel="2">
      <c r="A266" s="211" t="str">
        <f>A252&amp;"."&amp;A254&amp;"."&amp;A253&amp;"."&amp;B266</f>
        <v>1.c.6.12</v>
      </c>
      <c r="B266">
        <v>12</v>
      </c>
      <c r="C266" t="str">
        <f>'1-GBP'!C266</f>
        <v/>
      </c>
      <c r="D266"/>
      <c r="E266"/>
      <c r="F266"/>
      <c r="G266"/>
      <c r="H266"/>
      <c r="I266"/>
      <c r="J266"/>
      <c r="K266"/>
      <c r="L266"/>
      <c r="M266" s="286">
        <f>'1-GBP'!M266+'2b - USD - conv.'!M266+'3b - EUR - conv.'!M266</f>
        <v>0</v>
      </c>
      <c r="N266" s="286">
        <f>'1-GBP'!N266+'2b - USD - conv.'!N266+'3b - EUR - conv.'!N266</f>
        <v>0</v>
      </c>
      <c r="O266" s="286">
        <f>'1-GBP'!O266+'2b - USD - conv.'!O266+'3b - EUR - conv.'!O266</f>
        <v>0</v>
      </c>
      <c r="P266" s="286">
        <f>'1-GBP'!P266+'2b - USD - conv.'!P266+'3b - EUR - conv.'!P266</f>
        <v>0</v>
      </c>
      <c r="Q266" s="286">
        <f>'1-GBP'!Q266+'2b - USD - conv.'!Q266+'3b - EUR - conv.'!Q266</f>
        <v>0</v>
      </c>
      <c r="R266" s="286">
        <f>'1-GBP'!R266+'2b - USD - conv.'!R266+'3b - EUR - conv.'!R266</f>
        <v>0</v>
      </c>
      <c r="S266" s="286">
        <f>'1-GBP'!S266+'2b - USD - conv.'!S266+'3b - EUR - conv.'!S266</f>
        <v>0</v>
      </c>
      <c r="T266" s="286">
        <f>'1-GBP'!T266+'2b - USD - conv.'!T266+'3b - EUR - conv.'!T266</f>
        <v>0</v>
      </c>
      <c r="U266" s="286">
        <f>'1-GBP'!U266+'2b - USD - conv.'!U266+'3b - EUR - conv.'!U266</f>
        <v>0</v>
      </c>
      <c r="V266" s="286">
        <f>'1-GBP'!V266+'2b - USD - conv.'!V266+'3b - EUR - conv.'!V266</f>
        <v>0</v>
      </c>
      <c r="W266" s="286">
        <f>'1-GBP'!W266+'2b - USD - conv.'!W266+'3b - EUR - conv.'!W266</f>
        <v>0</v>
      </c>
      <c r="X266" s="286">
        <f>'1-GBP'!X266+'2b - USD - conv.'!X266+'3b - EUR - conv.'!X266</f>
        <v>0</v>
      </c>
      <c r="Y266" s="286">
        <f>'1-GBP'!Y266+'2b - USD - conv.'!Y266+'3b - EUR - conv.'!Y266</f>
        <v>0</v>
      </c>
      <c r="Z266" s="286">
        <f>'1-GBP'!Z266+'2b - USD - conv.'!Z266+'3b - EUR - conv.'!Z266</f>
        <v>0</v>
      </c>
      <c r="AA266" s="286">
        <f>'1-GBP'!AA266+'2b - USD - conv.'!AA266+'3b - EUR - conv.'!AA266</f>
        <v>0</v>
      </c>
      <c r="AB266" s="286">
        <f>'1-GBP'!AB266+'2b - USD - conv.'!AB266+'3b - EUR - conv.'!AB266</f>
        <v>0</v>
      </c>
      <c r="AC266" s="286">
        <f>'1-GBP'!AC266+'2b - USD - conv.'!AC266+'3b - EUR - conv.'!AC266</f>
        <v>0</v>
      </c>
      <c r="AD266" s="286">
        <f>'1-GBP'!AD266+'2b - USD - conv.'!AD266+'3b - EUR - conv.'!AD266</f>
        <v>0</v>
      </c>
      <c r="AE266" s="286">
        <f>'1-GBP'!AE266+'2b - USD - conv.'!AE266+'3b - EUR - conv.'!AE266</f>
        <v>0</v>
      </c>
      <c r="AF266" s="286">
        <f>'1-GBP'!AF266+'2b - USD - conv.'!AF266+'3b - EUR - conv.'!AF266</f>
        <v>0</v>
      </c>
      <c r="AG266" s="286">
        <f>'1-GBP'!AG266+'2b - USD - conv.'!AG266+'3b - EUR - conv.'!AG266</f>
        <v>0</v>
      </c>
      <c r="AH266" s="286">
        <f>'1-GBP'!AH266+'2b - USD - conv.'!AH266+'3b - EUR - conv.'!AH266</f>
        <v>0</v>
      </c>
      <c r="AI266" s="286">
        <f>'1-GBP'!AI266+'2b - USD - conv.'!AI266+'3b - EUR - conv.'!AI266</f>
        <v>0</v>
      </c>
      <c r="AJ266" s="286">
        <f>'1-GBP'!AJ266+'2b - USD - conv.'!AJ266+'3b - EUR - conv.'!AJ266</f>
        <v>0</v>
      </c>
      <c r="AK266" s="286">
        <f>'1-GBP'!AK266+'2b - USD - conv.'!AK266+'3b - EUR - conv.'!AK266</f>
        <v>0</v>
      </c>
      <c r="AL266" s="286">
        <f>'1-GBP'!AL266+'2b - USD - conv.'!AL266+'3b - EUR - conv.'!AL266</f>
        <v>0</v>
      </c>
      <c r="AM266" s="286">
        <f>'1-GBP'!AM266+'2b - USD - conv.'!AM266+'3b - EUR - conv.'!AM266</f>
        <v>0</v>
      </c>
      <c r="AN266" s="286">
        <f>'1-GBP'!AN266+'2b - USD - conv.'!AN266+'3b - EUR - conv.'!AN266</f>
        <v>0</v>
      </c>
      <c r="AO266" s="286">
        <f>'1-GBP'!AO266+'2b - USD - conv.'!AO266+'3b - EUR - conv.'!AO266</f>
        <v>0</v>
      </c>
      <c r="AP266" s="286">
        <f>'1-GBP'!AP266+'2b - USD - conv.'!AP266+'3b - EUR - conv.'!AP266</f>
        <v>0</v>
      </c>
    </row>
    <row r="267" spans="1:42" outlineLevel="1">
      <c r="A267" s="212"/>
      <c r="B267" s="201">
        <f>B266-COUNTIFS(C255:C266,"")</f>
        <v>0</v>
      </c>
      <c r="C267" s="201" t="s">
        <v>285</v>
      </c>
      <c r="D267" s="201"/>
      <c r="E267" s="201"/>
      <c r="F267" s="201"/>
      <c r="G267" s="201"/>
      <c r="H267" s="201"/>
      <c r="I267" s="201"/>
      <c r="J267" s="201"/>
      <c r="K267" s="201"/>
      <c r="L267" s="201"/>
      <c r="M267" s="280">
        <f>SUM(M255:M266)</f>
        <v>0</v>
      </c>
      <c r="N267" s="280">
        <f>SUM(N255:N266)</f>
        <v>0</v>
      </c>
      <c r="O267" s="280">
        <f t="shared" ref="O267:AP267" si="23">SUM(O255:O266)</f>
        <v>0</v>
      </c>
      <c r="P267" s="280">
        <f t="shared" si="23"/>
        <v>0</v>
      </c>
      <c r="Q267" s="280">
        <f t="shared" si="23"/>
        <v>0</v>
      </c>
      <c r="R267" s="280">
        <f t="shared" si="23"/>
        <v>0</v>
      </c>
      <c r="S267" s="280">
        <f t="shared" si="23"/>
        <v>0</v>
      </c>
      <c r="T267" s="280">
        <f t="shared" si="23"/>
        <v>0</v>
      </c>
      <c r="U267" s="280">
        <f t="shared" si="23"/>
        <v>0</v>
      </c>
      <c r="V267" s="280">
        <f t="shared" si="23"/>
        <v>0</v>
      </c>
      <c r="W267" s="280">
        <f t="shared" si="23"/>
        <v>0</v>
      </c>
      <c r="X267" s="280">
        <f t="shared" si="23"/>
        <v>0</v>
      </c>
      <c r="Y267" s="280">
        <f t="shared" si="23"/>
        <v>0</v>
      </c>
      <c r="Z267" s="280">
        <f t="shared" si="23"/>
        <v>0</v>
      </c>
      <c r="AA267" s="280">
        <f t="shared" si="23"/>
        <v>0</v>
      </c>
      <c r="AB267" s="280">
        <f t="shared" si="23"/>
        <v>0</v>
      </c>
      <c r="AC267" s="280">
        <f t="shared" si="23"/>
        <v>0</v>
      </c>
      <c r="AD267" s="280">
        <f t="shared" si="23"/>
        <v>0</v>
      </c>
      <c r="AE267" s="280">
        <f t="shared" si="23"/>
        <v>0</v>
      </c>
      <c r="AF267" s="280">
        <f t="shared" si="23"/>
        <v>0</v>
      </c>
      <c r="AG267" s="280">
        <f t="shared" si="23"/>
        <v>0</v>
      </c>
      <c r="AH267" s="280">
        <f t="shared" si="23"/>
        <v>0</v>
      </c>
      <c r="AI267" s="280">
        <f t="shared" si="23"/>
        <v>0</v>
      </c>
      <c r="AJ267" s="280">
        <f t="shared" si="23"/>
        <v>0</v>
      </c>
      <c r="AK267" s="280">
        <f t="shared" si="23"/>
        <v>0</v>
      </c>
      <c r="AL267" s="280">
        <f t="shared" si="23"/>
        <v>0</v>
      </c>
      <c r="AM267" s="280">
        <f t="shared" si="23"/>
        <v>0</v>
      </c>
      <c r="AN267" s="280">
        <f t="shared" si="23"/>
        <v>0</v>
      </c>
      <c r="AO267" s="280">
        <f t="shared" si="23"/>
        <v>0</v>
      </c>
      <c r="AP267" s="280">
        <f t="shared" si="23"/>
        <v>0</v>
      </c>
    </row>
    <row r="268" spans="1:42" outlineLevel="1">
      <c r="A268" s="211"/>
      <c r="B268"/>
      <c r="C268"/>
      <c r="D268"/>
      <c r="E268"/>
      <c r="F268"/>
      <c r="G268"/>
      <c r="H268"/>
      <c r="I268"/>
      <c r="J268"/>
      <c r="K268"/>
      <c r="L268"/>
      <c r="M268" s="314"/>
      <c r="N268" s="314"/>
      <c r="O268" s="314"/>
      <c r="P268" s="314"/>
      <c r="Q268" s="314"/>
      <c r="R268" s="314"/>
      <c r="S268" s="314"/>
      <c r="T268" s="314"/>
      <c r="U268" s="314"/>
      <c r="V268" s="314"/>
      <c r="W268" s="314"/>
      <c r="X268" s="314"/>
      <c r="Y268" s="314"/>
      <c r="Z268" s="314"/>
      <c r="AA268" s="314"/>
      <c r="AB268" s="314"/>
      <c r="AC268" s="314"/>
      <c r="AD268" s="314"/>
      <c r="AE268" s="314"/>
      <c r="AF268" s="314"/>
      <c r="AG268" s="314"/>
      <c r="AH268" s="314"/>
      <c r="AI268" s="314"/>
      <c r="AJ268" s="314"/>
      <c r="AK268" s="314"/>
      <c r="AL268" s="314"/>
      <c r="AM268" s="314"/>
      <c r="AN268" s="314"/>
      <c r="AO268" s="314"/>
      <c r="AP268" s="314"/>
    </row>
    <row r="269" spans="1:42" outlineLevel="1">
      <c r="A269" s="220" t="s">
        <v>216</v>
      </c>
      <c r="B269" s="220" t="s">
        <v>286</v>
      </c>
      <c r="C269" s="220" t="s">
        <v>284</v>
      </c>
      <c r="D269" s="220"/>
      <c r="E269" s="220"/>
      <c r="F269" s="220"/>
      <c r="G269" s="220"/>
      <c r="H269" s="220"/>
      <c r="I269" s="220"/>
      <c r="J269" s="220"/>
      <c r="K269" s="220"/>
      <c r="L269" s="220"/>
      <c r="M269" s="315"/>
      <c r="N269" s="315"/>
      <c r="O269" s="315"/>
      <c r="P269" s="315"/>
      <c r="Q269" s="315"/>
      <c r="R269" s="315"/>
      <c r="S269" s="315"/>
      <c r="T269" s="315"/>
      <c r="U269" s="315"/>
      <c r="V269" s="315"/>
      <c r="W269" s="315"/>
      <c r="X269" s="315"/>
      <c r="Y269" s="315"/>
      <c r="Z269" s="315"/>
      <c r="AA269" s="315"/>
      <c r="AB269" s="315"/>
      <c r="AC269" s="315"/>
      <c r="AD269" s="315"/>
      <c r="AE269" s="315"/>
      <c r="AF269" s="315"/>
      <c r="AG269" s="315"/>
      <c r="AH269" s="315"/>
      <c r="AI269" s="315"/>
      <c r="AJ269" s="315"/>
      <c r="AK269" s="315"/>
      <c r="AL269" s="315"/>
      <c r="AM269" s="315"/>
      <c r="AN269" s="315"/>
      <c r="AO269" s="315"/>
      <c r="AP269" s="315"/>
    </row>
    <row r="270" spans="1:42" outlineLevel="2">
      <c r="A270" s="211" t="str">
        <f>A252&amp;"."&amp;A269&amp;"."&amp;A253&amp;"."&amp;B270</f>
        <v>1.o.6.1</v>
      </c>
      <c r="B270">
        <v>1</v>
      </c>
      <c r="C270" t="str">
        <f>'1-GBP'!C270</f>
        <v>Onshore Gathering System</v>
      </c>
      <c r="D270"/>
      <c r="E270"/>
      <c r="F270"/>
      <c r="G270"/>
      <c r="H270"/>
      <c r="I270"/>
      <c r="J270"/>
      <c r="K270"/>
      <c r="L270"/>
      <c r="M270" s="286">
        <f>'1-GBP'!M270+'2b - USD - conv.'!M270+'3b - EUR - conv.'!M270</f>
        <v>0</v>
      </c>
      <c r="N270" s="286">
        <f>'1-GBP'!N270+'2b - USD - conv.'!N270+'3b - EUR - conv.'!N270</f>
        <v>0</v>
      </c>
      <c r="O270" s="286">
        <f>'1-GBP'!O270+'2b - USD - conv.'!O270+'3b - EUR - conv.'!O270</f>
        <v>0</v>
      </c>
      <c r="P270" s="286">
        <f>'1-GBP'!P270+'2b - USD - conv.'!P270+'3b - EUR - conv.'!P270</f>
        <v>0</v>
      </c>
      <c r="Q270" s="286">
        <f>'1-GBP'!Q270+'2b - USD - conv.'!Q270+'3b - EUR - conv.'!Q270</f>
        <v>0</v>
      </c>
      <c r="R270" s="286">
        <f>'1-GBP'!R270+'2b - USD - conv.'!R270+'3b - EUR - conv.'!R270</f>
        <v>0</v>
      </c>
      <c r="S270" s="286">
        <f>'1-GBP'!S270+'2b - USD - conv.'!S270+'3b - EUR - conv.'!S270</f>
        <v>0</v>
      </c>
      <c r="T270" s="286">
        <f>'1-GBP'!T270+'2b - USD - conv.'!T270+'3b - EUR - conv.'!T270</f>
        <v>0</v>
      </c>
      <c r="U270" s="286">
        <f>'1-GBP'!U270+'2b - USD - conv.'!U270+'3b - EUR - conv.'!U270</f>
        <v>0</v>
      </c>
      <c r="V270" s="286">
        <f>'1-GBP'!V270+'2b - USD - conv.'!V270+'3b - EUR - conv.'!V270</f>
        <v>0</v>
      </c>
      <c r="W270" s="286">
        <f>'1-GBP'!W270+'2b - USD - conv.'!W270+'3b - EUR - conv.'!W270</f>
        <v>0</v>
      </c>
      <c r="X270" s="286">
        <f>'1-GBP'!X270+'2b - USD - conv.'!X270+'3b - EUR - conv.'!X270</f>
        <v>0</v>
      </c>
      <c r="Y270" s="286">
        <f>'1-GBP'!Y270+'2b - USD - conv.'!Y270+'3b - EUR - conv.'!Y270</f>
        <v>0</v>
      </c>
      <c r="Z270" s="286">
        <f>'1-GBP'!Z270+'2b - USD - conv.'!Z270+'3b - EUR - conv.'!Z270</f>
        <v>0</v>
      </c>
      <c r="AA270" s="286">
        <f>'1-GBP'!AA270+'2b - USD - conv.'!AA270+'3b - EUR - conv.'!AA270</f>
        <v>0</v>
      </c>
      <c r="AB270" s="286">
        <f>'1-GBP'!AB270+'2b - USD - conv.'!AB270+'3b - EUR - conv.'!AB270</f>
        <v>0</v>
      </c>
      <c r="AC270" s="286">
        <f>'1-GBP'!AC270+'2b - USD - conv.'!AC270+'3b - EUR - conv.'!AC270</f>
        <v>0</v>
      </c>
      <c r="AD270" s="286">
        <f>'1-GBP'!AD270+'2b - USD - conv.'!AD270+'3b - EUR - conv.'!AD270</f>
        <v>0</v>
      </c>
      <c r="AE270" s="286">
        <f>'1-GBP'!AE270+'2b - USD - conv.'!AE270+'3b - EUR - conv.'!AE270</f>
        <v>0</v>
      </c>
      <c r="AF270" s="286">
        <f>'1-GBP'!AF270+'2b - USD - conv.'!AF270+'3b - EUR - conv.'!AF270</f>
        <v>0</v>
      </c>
      <c r="AG270" s="286">
        <f>'1-GBP'!AG270+'2b - USD - conv.'!AG270+'3b - EUR - conv.'!AG270</f>
        <v>0</v>
      </c>
      <c r="AH270" s="286">
        <f>'1-GBP'!AH270+'2b - USD - conv.'!AH270+'3b - EUR - conv.'!AH270</f>
        <v>0</v>
      </c>
      <c r="AI270" s="286">
        <f>'1-GBP'!AI270+'2b - USD - conv.'!AI270+'3b - EUR - conv.'!AI270</f>
        <v>0</v>
      </c>
      <c r="AJ270" s="286">
        <f>'1-GBP'!AJ270+'2b - USD - conv.'!AJ270+'3b - EUR - conv.'!AJ270</f>
        <v>0</v>
      </c>
      <c r="AK270" s="286">
        <f>'1-GBP'!AK270+'2b - USD - conv.'!AK270+'3b - EUR - conv.'!AK270</f>
        <v>0</v>
      </c>
      <c r="AL270" s="286">
        <f>'1-GBP'!AL270+'2b - USD - conv.'!AL270+'3b - EUR - conv.'!AL270</f>
        <v>0</v>
      </c>
      <c r="AM270" s="286">
        <f>'1-GBP'!AM270+'2b - USD - conv.'!AM270+'3b - EUR - conv.'!AM270</f>
        <v>0</v>
      </c>
      <c r="AN270" s="286">
        <f>'1-GBP'!AN270+'2b - USD - conv.'!AN270+'3b - EUR - conv.'!AN270</f>
        <v>0</v>
      </c>
      <c r="AO270" s="286">
        <f>'1-GBP'!AO270+'2b - USD - conv.'!AO270+'3b - EUR - conv.'!AO270</f>
        <v>0</v>
      </c>
      <c r="AP270" s="286">
        <f>'1-GBP'!AP270+'2b - USD - conv.'!AP270+'3b - EUR - conv.'!AP270</f>
        <v>0</v>
      </c>
    </row>
    <row r="271" spans="1:42" outlineLevel="2">
      <c r="A271" s="211" t="str">
        <f>A252&amp;"."&amp;A269&amp;"."&amp;A253&amp;"."&amp;B271</f>
        <v>1.o.6.2</v>
      </c>
      <c r="B271">
        <v>2</v>
      </c>
      <c r="C271" t="str">
        <f>'1-GBP'!C271</f>
        <v>Booster HP Compression</v>
      </c>
      <c r="D271"/>
      <c r="E271"/>
      <c r="F271"/>
      <c r="G271"/>
      <c r="H271"/>
      <c r="I271"/>
      <c r="J271"/>
      <c r="K271"/>
      <c r="L271"/>
      <c r="M271" s="286">
        <f>'1-GBP'!M271+'2b - USD - conv.'!M271+'3b - EUR - conv.'!M271</f>
        <v>0</v>
      </c>
      <c r="N271" s="286">
        <f>'1-GBP'!N271+'2b - USD - conv.'!N271+'3b - EUR - conv.'!N271</f>
        <v>0</v>
      </c>
      <c r="O271" s="286">
        <f>'1-GBP'!O271+'2b - USD - conv.'!O271+'3b - EUR - conv.'!O271</f>
        <v>0</v>
      </c>
      <c r="P271" s="286">
        <f>'1-GBP'!P271+'2b - USD - conv.'!P271+'3b - EUR - conv.'!P271</f>
        <v>0</v>
      </c>
      <c r="Q271" s="286">
        <f>'1-GBP'!Q271+'2b - USD - conv.'!Q271+'3b - EUR - conv.'!Q271</f>
        <v>0</v>
      </c>
      <c r="R271" s="286">
        <f>'1-GBP'!R271+'2b - USD - conv.'!R271+'3b - EUR - conv.'!R271</f>
        <v>0</v>
      </c>
      <c r="S271" s="286">
        <f>'1-GBP'!S271+'2b - USD - conv.'!S271+'3b - EUR - conv.'!S271</f>
        <v>0</v>
      </c>
      <c r="T271" s="286">
        <f>'1-GBP'!T271+'2b - USD - conv.'!T271+'3b - EUR - conv.'!T271</f>
        <v>0</v>
      </c>
      <c r="U271" s="286">
        <f>'1-GBP'!U271+'2b - USD - conv.'!U271+'3b - EUR - conv.'!U271</f>
        <v>0</v>
      </c>
      <c r="V271" s="286">
        <f>'1-GBP'!V271+'2b - USD - conv.'!V271+'3b - EUR - conv.'!V271</f>
        <v>0</v>
      </c>
      <c r="W271" s="286">
        <f>'1-GBP'!W271+'2b - USD - conv.'!W271+'3b - EUR - conv.'!W271</f>
        <v>0</v>
      </c>
      <c r="X271" s="286">
        <f>'1-GBP'!X271+'2b - USD - conv.'!X271+'3b - EUR - conv.'!X271</f>
        <v>0</v>
      </c>
      <c r="Y271" s="286">
        <f>'1-GBP'!Y271+'2b - USD - conv.'!Y271+'3b - EUR - conv.'!Y271</f>
        <v>0</v>
      </c>
      <c r="Z271" s="286">
        <f>'1-GBP'!Z271+'2b - USD - conv.'!Z271+'3b - EUR - conv.'!Z271</f>
        <v>0</v>
      </c>
      <c r="AA271" s="286">
        <f>'1-GBP'!AA271+'2b - USD - conv.'!AA271+'3b - EUR - conv.'!AA271</f>
        <v>0</v>
      </c>
      <c r="AB271" s="286">
        <f>'1-GBP'!AB271+'2b - USD - conv.'!AB271+'3b - EUR - conv.'!AB271</f>
        <v>0</v>
      </c>
      <c r="AC271" s="286">
        <f>'1-GBP'!AC271+'2b - USD - conv.'!AC271+'3b - EUR - conv.'!AC271</f>
        <v>0</v>
      </c>
      <c r="AD271" s="286">
        <f>'1-GBP'!AD271+'2b - USD - conv.'!AD271+'3b - EUR - conv.'!AD271</f>
        <v>0</v>
      </c>
      <c r="AE271" s="286">
        <f>'1-GBP'!AE271+'2b - USD - conv.'!AE271+'3b - EUR - conv.'!AE271</f>
        <v>0</v>
      </c>
      <c r="AF271" s="286">
        <f>'1-GBP'!AF271+'2b - USD - conv.'!AF271+'3b - EUR - conv.'!AF271</f>
        <v>0</v>
      </c>
      <c r="AG271" s="286">
        <f>'1-GBP'!AG271+'2b - USD - conv.'!AG271+'3b - EUR - conv.'!AG271</f>
        <v>0</v>
      </c>
      <c r="AH271" s="286">
        <f>'1-GBP'!AH271+'2b - USD - conv.'!AH271+'3b - EUR - conv.'!AH271</f>
        <v>0</v>
      </c>
      <c r="AI271" s="286">
        <f>'1-GBP'!AI271+'2b - USD - conv.'!AI271+'3b - EUR - conv.'!AI271</f>
        <v>0</v>
      </c>
      <c r="AJ271" s="286">
        <f>'1-GBP'!AJ271+'2b - USD - conv.'!AJ271+'3b - EUR - conv.'!AJ271</f>
        <v>0</v>
      </c>
      <c r="AK271" s="286">
        <f>'1-GBP'!AK271+'2b - USD - conv.'!AK271+'3b - EUR - conv.'!AK271</f>
        <v>0</v>
      </c>
      <c r="AL271" s="286">
        <f>'1-GBP'!AL271+'2b - USD - conv.'!AL271+'3b - EUR - conv.'!AL271</f>
        <v>0</v>
      </c>
      <c r="AM271" s="286">
        <f>'1-GBP'!AM271+'2b - USD - conv.'!AM271+'3b - EUR - conv.'!AM271</f>
        <v>0</v>
      </c>
      <c r="AN271" s="286">
        <f>'1-GBP'!AN271+'2b - USD - conv.'!AN271+'3b - EUR - conv.'!AN271</f>
        <v>0</v>
      </c>
      <c r="AO271" s="286">
        <f>'1-GBP'!AO271+'2b - USD - conv.'!AO271+'3b - EUR - conv.'!AO271</f>
        <v>0</v>
      </c>
      <c r="AP271" s="286">
        <f>'1-GBP'!AP271+'2b - USD - conv.'!AP271+'3b - EUR - conv.'!AP271</f>
        <v>0</v>
      </c>
    </row>
    <row r="272" spans="1:42" outlineLevel="2">
      <c r="A272" s="211" t="str">
        <f>A252&amp;"."&amp;A269&amp;"."&amp;A253&amp;"."&amp;B272</f>
        <v>1.o.6.3</v>
      </c>
      <c r="B272">
        <v>3</v>
      </c>
      <c r="C272" t="str">
        <f>'1-GBP'!C272</f>
        <v>Offshore</v>
      </c>
      <c r="D272"/>
      <c r="E272"/>
      <c r="F272"/>
      <c r="G272"/>
      <c r="H272"/>
      <c r="I272"/>
      <c r="J272"/>
      <c r="K272"/>
      <c r="L272"/>
      <c r="M272" s="286">
        <f>'1-GBP'!M272+'2b - USD - conv.'!M272+'3b - EUR - conv.'!M272</f>
        <v>0</v>
      </c>
      <c r="N272" s="286">
        <f>'1-GBP'!N272+'2b - USD - conv.'!N272+'3b - EUR - conv.'!N272</f>
        <v>0</v>
      </c>
      <c r="O272" s="286">
        <f>'1-GBP'!O272+'2b - USD - conv.'!O272+'3b - EUR - conv.'!O272</f>
        <v>0</v>
      </c>
      <c r="P272" s="286">
        <f>'1-GBP'!P272+'2b - USD - conv.'!P272+'3b - EUR - conv.'!P272</f>
        <v>0</v>
      </c>
      <c r="Q272" s="286">
        <f>'1-GBP'!Q272+'2b - USD - conv.'!Q272+'3b - EUR - conv.'!Q272</f>
        <v>0</v>
      </c>
      <c r="R272" s="286">
        <f>'1-GBP'!R272+'2b - USD - conv.'!R272+'3b - EUR - conv.'!R272</f>
        <v>0</v>
      </c>
      <c r="S272" s="286">
        <f>'1-GBP'!S272+'2b - USD - conv.'!S272+'3b - EUR - conv.'!S272</f>
        <v>0</v>
      </c>
      <c r="T272" s="286">
        <f>'1-GBP'!T272+'2b - USD - conv.'!T272+'3b - EUR - conv.'!T272</f>
        <v>0</v>
      </c>
      <c r="U272" s="286">
        <f>'1-GBP'!U272+'2b - USD - conv.'!U272+'3b - EUR - conv.'!U272</f>
        <v>0</v>
      </c>
      <c r="V272" s="286">
        <f>'1-GBP'!V272+'2b - USD - conv.'!V272+'3b - EUR - conv.'!V272</f>
        <v>0</v>
      </c>
      <c r="W272" s="286">
        <f>'1-GBP'!W272+'2b - USD - conv.'!W272+'3b - EUR - conv.'!W272</f>
        <v>0</v>
      </c>
      <c r="X272" s="286">
        <f>'1-GBP'!X272+'2b - USD - conv.'!X272+'3b - EUR - conv.'!X272</f>
        <v>0</v>
      </c>
      <c r="Y272" s="286">
        <f>'1-GBP'!Y272+'2b - USD - conv.'!Y272+'3b - EUR - conv.'!Y272</f>
        <v>0</v>
      </c>
      <c r="Z272" s="286">
        <f>'1-GBP'!Z272+'2b - USD - conv.'!Z272+'3b - EUR - conv.'!Z272</f>
        <v>0</v>
      </c>
      <c r="AA272" s="286">
        <f>'1-GBP'!AA272+'2b - USD - conv.'!AA272+'3b - EUR - conv.'!AA272</f>
        <v>0</v>
      </c>
      <c r="AB272" s="286">
        <f>'1-GBP'!AB272+'2b - USD - conv.'!AB272+'3b - EUR - conv.'!AB272</f>
        <v>0</v>
      </c>
      <c r="AC272" s="286">
        <f>'1-GBP'!AC272+'2b - USD - conv.'!AC272+'3b - EUR - conv.'!AC272</f>
        <v>0</v>
      </c>
      <c r="AD272" s="286">
        <f>'1-GBP'!AD272+'2b - USD - conv.'!AD272+'3b - EUR - conv.'!AD272</f>
        <v>0</v>
      </c>
      <c r="AE272" s="286">
        <f>'1-GBP'!AE272+'2b - USD - conv.'!AE272+'3b - EUR - conv.'!AE272</f>
        <v>0</v>
      </c>
      <c r="AF272" s="286">
        <f>'1-GBP'!AF272+'2b - USD - conv.'!AF272+'3b - EUR - conv.'!AF272</f>
        <v>0</v>
      </c>
      <c r="AG272" s="286">
        <f>'1-GBP'!AG272+'2b - USD - conv.'!AG272+'3b - EUR - conv.'!AG272</f>
        <v>0</v>
      </c>
      <c r="AH272" s="286">
        <f>'1-GBP'!AH272+'2b - USD - conv.'!AH272+'3b - EUR - conv.'!AH272</f>
        <v>0</v>
      </c>
      <c r="AI272" s="286">
        <f>'1-GBP'!AI272+'2b - USD - conv.'!AI272+'3b - EUR - conv.'!AI272</f>
        <v>0</v>
      </c>
      <c r="AJ272" s="286">
        <f>'1-GBP'!AJ272+'2b - USD - conv.'!AJ272+'3b - EUR - conv.'!AJ272</f>
        <v>0</v>
      </c>
      <c r="AK272" s="286">
        <f>'1-GBP'!AK272+'2b - USD - conv.'!AK272+'3b - EUR - conv.'!AK272</f>
        <v>0</v>
      </c>
      <c r="AL272" s="286">
        <f>'1-GBP'!AL272+'2b - USD - conv.'!AL272+'3b - EUR - conv.'!AL272</f>
        <v>0</v>
      </c>
      <c r="AM272" s="286">
        <f>'1-GBP'!AM272+'2b - USD - conv.'!AM272+'3b - EUR - conv.'!AM272</f>
        <v>0</v>
      </c>
      <c r="AN272" s="286">
        <f>'1-GBP'!AN272+'2b - USD - conv.'!AN272+'3b - EUR - conv.'!AN272</f>
        <v>0</v>
      </c>
      <c r="AO272" s="286">
        <f>'1-GBP'!AO272+'2b - USD - conv.'!AO272+'3b - EUR - conv.'!AO272</f>
        <v>0</v>
      </c>
      <c r="AP272" s="286">
        <f>'1-GBP'!AP272+'2b - USD - conv.'!AP272+'3b - EUR - conv.'!AP272</f>
        <v>0</v>
      </c>
    </row>
    <row r="273" spans="1:42" outlineLevel="2">
      <c r="A273" s="211" t="str">
        <f>A252&amp;"."&amp;A269&amp;"."&amp;A253&amp;"."&amp;B273</f>
        <v>1.o.6.4</v>
      </c>
      <c r="B273">
        <v>4</v>
      </c>
      <c r="C273" t="str">
        <f>'1-GBP'!C273</f>
        <v>Wells</v>
      </c>
      <c r="D273"/>
      <c r="E273"/>
      <c r="F273"/>
      <c r="G273"/>
      <c r="H273"/>
      <c r="I273"/>
      <c r="J273"/>
      <c r="K273"/>
      <c r="L273"/>
      <c r="M273" s="286">
        <f>'1-GBP'!M273+'2b - USD - conv.'!M273+'3b - EUR - conv.'!M273</f>
        <v>0</v>
      </c>
      <c r="N273" s="286">
        <f>'1-GBP'!N273+'2b - USD - conv.'!N273+'3b - EUR - conv.'!N273</f>
        <v>0</v>
      </c>
      <c r="O273" s="286">
        <f>'1-GBP'!O273+'2b - USD - conv.'!O273+'3b - EUR - conv.'!O273</f>
        <v>0</v>
      </c>
      <c r="P273" s="286">
        <f>'1-GBP'!P273+'2b - USD - conv.'!P273+'3b - EUR - conv.'!P273</f>
        <v>0</v>
      </c>
      <c r="Q273" s="286">
        <f>'1-GBP'!Q273+'2b - USD - conv.'!Q273+'3b - EUR - conv.'!Q273</f>
        <v>0</v>
      </c>
      <c r="R273" s="286">
        <f>'1-GBP'!R273+'2b - USD - conv.'!R273+'3b - EUR - conv.'!R273</f>
        <v>0</v>
      </c>
      <c r="S273" s="286">
        <f>'1-GBP'!S273+'2b - USD - conv.'!S273+'3b - EUR - conv.'!S273</f>
        <v>0</v>
      </c>
      <c r="T273" s="286">
        <f>'1-GBP'!T273+'2b - USD - conv.'!T273+'3b - EUR - conv.'!T273</f>
        <v>0</v>
      </c>
      <c r="U273" s="286">
        <f>'1-GBP'!U273+'2b - USD - conv.'!U273+'3b - EUR - conv.'!U273</f>
        <v>0</v>
      </c>
      <c r="V273" s="286">
        <f>'1-GBP'!V273+'2b - USD - conv.'!V273+'3b - EUR - conv.'!V273</f>
        <v>0</v>
      </c>
      <c r="W273" s="286">
        <f>'1-GBP'!W273+'2b - USD - conv.'!W273+'3b - EUR - conv.'!W273</f>
        <v>0</v>
      </c>
      <c r="X273" s="286">
        <f>'1-GBP'!X273+'2b - USD - conv.'!X273+'3b - EUR - conv.'!X273</f>
        <v>0</v>
      </c>
      <c r="Y273" s="286">
        <f>'1-GBP'!Y273+'2b - USD - conv.'!Y273+'3b - EUR - conv.'!Y273</f>
        <v>0</v>
      </c>
      <c r="Z273" s="286">
        <f>'1-GBP'!Z273+'2b - USD - conv.'!Z273+'3b - EUR - conv.'!Z273</f>
        <v>0</v>
      </c>
      <c r="AA273" s="286">
        <f>'1-GBP'!AA273+'2b - USD - conv.'!AA273+'3b - EUR - conv.'!AA273</f>
        <v>0</v>
      </c>
      <c r="AB273" s="286">
        <f>'1-GBP'!AB273+'2b - USD - conv.'!AB273+'3b - EUR - conv.'!AB273</f>
        <v>0</v>
      </c>
      <c r="AC273" s="286">
        <f>'1-GBP'!AC273+'2b - USD - conv.'!AC273+'3b - EUR - conv.'!AC273</f>
        <v>0</v>
      </c>
      <c r="AD273" s="286">
        <f>'1-GBP'!AD273+'2b - USD - conv.'!AD273+'3b - EUR - conv.'!AD273</f>
        <v>0</v>
      </c>
      <c r="AE273" s="286">
        <f>'1-GBP'!AE273+'2b - USD - conv.'!AE273+'3b - EUR - conv.'!AE273</f>
        <v>0</v>
      </c>
      <c r="AF273" s="286">
        <f>'1-GBP'!AF273+'2b - USD - conv.'!AF273+'3b - EUR - conv.'!AF273</f>
        <v>0</v>
      </c>
      <c r="AG273" s="286">
        <f>'1-GBP'!AG273+'2b - USD - conv.'!AG273+'3b - EUR - conv.'!AG273</f>
        <v>0</v>
      </c>
      <c r="AH273" s="286">
        <f>'1-GBP'!AH273+'2b - USD - conv.'!AH273+'3b - EUR - conv.'!AH273</f>
        <v>0</v>
      </c>
      <c r="AI273" s="286">
        <f>'1-GBP'!AI273+'2b - USD - conv.'!AI273+'3b - EUR - conv.'!AI273</f>
        <v>0</v>
      </c>
      <c r="AJ273" s="286">
        <f>'1-GBP'!AJ273+'2b - USD - conv.'!AJ273+'3b - EUR - conv.'!AJ273</f>
        <v>0</v>
      </c>
      <c r="AK273" s="286">
        <f>'1-GBP'!AK273+'2b - USD - conv.'!AK273+'3b - EUR - conv.'!AK273</f>
        <v>0</v>
      </c>
      <c r="AL273" s="286">
        <f>'1-GBP'!AL273+'2b - USD - conv.'!AL273+'3b - EUR - conv.'!AL273</f>
        <v>0</v>
      </c>
      <c r="AM273" s="286">
        <f>'1-GBP'!AM273+'2b - USD - conv.'!AM273+'3b - EUR - conv.'!AM273</f>
        <v>0</v>
      </c>
      <c r="AN273" s="286">
        <f>'1-GBP'!AN273+'2b - USD - conv.'!AN273+'3b - EUR - conv.'!AN273</f>
        <v>0</v>
      </c>
      <c r="AO273" s="286">
        <f>'1-GBP'!AO273+'2b - USD - conv.'!AO273+'3b - EUR - conv.'!AO273</f>
        <v>0</v>
      </c>
      <c r="AP273" s="286">
        <f>'1-GBP'!AP273+'2b - USD - conv.'!AP273+'3b - EUR - conv.'!AP273</f>
        <v>0</v>
      </c>
    </row>
    <row r="274" spans="1:42" outlineLevel="2">
      <c r="A274" s="211" t="str">
        <f>A252&amp;"."&amp;A269&amp;"."&amp;A253&amp;"."&amp;B274</f>
        <v>1.o.6.5</v>
      </c>
      <c r="B274">
        <v>5</v>
      </c>
      <c r="C274" t="str">
        <f>'1-GBP'!C274</f>
        <v/>
      </c>
      <c r="D274"/>
      <c r="E274"/>
      <c r="F274"/>
      <c r="G274"/>
      <c r="H274"/>
      <c r="I274"/>
      <c r="J274"/>
      <c r="K274"/>
      <c r="L274"/>
      <c r="M274" s="286">
        <f>'1-GBP'!M274+'2b - USD - conv.'!M274+'3b - EUR - conv.'!M274</f>
        <v>0</v>
      </c>
      <c r="N274" s="286">
        <f>'1-GBP'!N274+'2b - USD - conv.'!N274+'3b - EUR - conv.'!N274</f>
        <v>0</v>
      </c>
      <c r="O274" s="286">
        <f>'1-GBP'!O274+'2b - USD - conv.'!O274+'3b - EUR - conv.'!O274</f>
        <v>0</v>
      </c>
      <c r="P274" s="286">
        <f>'1-GBP'!P274+'2b - USD - conv.'!P274+'3b - EUR - conv.'!P274</f>
        <v>0</v>
      </c>
      <c r="Q274" s="286">
        <f>'1-GBP'!Q274+'2b - USD - conv.'!Q274+'3b - EUR - conv.'!Q274</f>
        <v>0</v>
      </c>
      <c r="R274" s="286">
        <f>'1-GBP'!R274+'2b - USD - conv.'!R274+'3b - EUR - conv.'!R274</f>
        <v>0</v>
      </c>
      <c r="S274" s="286">
        <f>'1-GBP'!S274+'2b - USD - conv.'!S274+'3b - EUR - conv.'!S274</f>
        <v>0</v>
      </c>
      <c r="T274" s="286">
        <f>'1-GBP'!T274+'2b - USD - conv.'!T274+'3b - EUR - conv.'!T274</f>
        <v>0</v>
      </c>
      <c r="U274" s="286">
        <f>'1-GBP'!U274+'2b - USD - conv.'!U274+'3b - EUR - conv.'!U274</f>
        <v>0</v>
      </c>
      <c r="V274" s="286">
        <f>'1-GBP'!V274+'2b - USD - conv.'!V274+'3b - EUR - conv.'!V274</f>
        <v>0</v>
      </c>
      <c r="W274" s="286">
        <f>'1-GBP'!W274+'2b - USD - conv.'!W274+'3b - EUR - conv.'!W274</f>
        <v>0</v>
      </c>
      <c r="X274" s="286">
        <f>'1-GBP'!X274+'2b - USD - conv.'!X274+'3b - EUR - conv.'!X274</f>
        <v>0</v>
      </c>
      <c r="Y274" s="286">
        <f>'1-GBP'!Y274+'2b - USD - conv.'!Y274+'3b - EUR - conv.'!Y274</f>
        <v>0</v>
      </c>
      <c r="Z274" s="286">
        <f>'1-GBP'!Z274+'2b - USD - conv.'!Z274+'3b - EUR - conv.'!Z274</f>
        <v>0</v>
      </c>
      <c r="AA274" s="286">
        <f>'1-GBP'!AA274+'2b - USD - conv.'!AA274+'3b - EUR - conv.'!AA274</f>
        <v>0</v>
      </c>
      <c r="AB274" s="286">
        <f>'1-GBP'!AB274+'2b - USD - conv.'!AB274+'3b - EUR - conv.'!AB274</f>
        <v>0</v>
      </c>
      <c r="AC274" s="286">
        <f>'1-GBP'!AC274+'2b - USD - conv.'!AC274+'3b - EUR - conv.'!AC274</f>
        <v>0</v>
      </c>
      <c r="AD274" s="286">
        <f>'1-GBP'!AD274+'2b - USD - conv.'!AD274+'3b - EUR - conv.'!AD274</f>
        <v>0</v>
      </c>
      <c r="AE274" s="286">
        <f>'1-GBP'!AE274+'2b - USD - conv.'!AE274+'3b - EUR - conv.'!AE274</f>
        <v>0</v>
      </c>
      <c r="AF274" s="286">
        <f>'1-GBP'!AF274+'2b - USD - conv.'!AF274+'3b - EUR - conv.'!AF274</f>
        <v>0</v>
      </c>
      <c r="AG274" s="286">
        <f>'1-GBP'!AG274+'2b - USD - conv.'!AG274+'3b - EUR - conv.'!AG274</f>
        <v>0</v>
      </c>
      <c r="AH274" s="286">
        <f>'1-GBP'!AH274+'2b - USD - conv.'!AH274+'3b - EUR - conv.'!AH274</f>
        <v>0</v>
      </c>
      <c r="AI274" s="286">
        <f>'1-GBP'!AI274+'2b - USD - conv.'!AI274+'3b - EUR - conv.'!AI274</f>
        <v>0</v>
      </c>
      <c r="AJ274" s="286">
        <f>'1-GBP'!AJ274+'2b - USD - conv.'!AJ274+'3b - EUR - conv.'!AJ274</f>
        <v>0</v>
      </c>
      <c r="AK274" s="286">
        <f>'1-GBP'!AK274+'2b - USD - conv.'!AK274+'3b - EUR - conv.'!AK274</f>
        <v>0</v>
      </c>
      <c r="AL274" s="286">
        <f>'1-GBP'!AL274+'2b - USD - conv.'!AL274+'3b - EUR - conv.'!AL274</f>
        <v>0</v>
      </c>
      <c r="AM274" s="286">
        <f>'1-GBP'!AM274+'2b - USD - conv.'!AM274+'3b - EUR - conv.'!AM274</f>
        <v>0</v>
      </c>
      <c r="AN274" s="286">
        <f>'1-GBP'!AN274+'2b - USD - conv.'!AN274+'3b - EUR - conv.'!AN274</f>
        <v>0</v>
      </c>
      <c r="AO274" s="286">
        <f>'1-GBP'!AO274+'2b - USD - conv.'!AO274+'3b - EUR - conv.'!AO274</f>
        <v>0</v>
      </c>
      <c r="AP274" s="286">
        <f>'1-GBP'!AP274+'2b - USD - conv.'!AP274+'3b - EUR - conv.'!AP274</f>
        <v>0</v>
      </c>
    </row>
    <row r="275" spans="1:42" outlineLevel="2">
      <c r="A275" s="211" t="str">
        <f>A252&amp;"."&amp;A269&amp;"."&amp;A253&amp;"."&amp;B275</f>
        <v>1.o.6.6</v>
      </c>
      <c r="B275">
        <v>6</v>
      </c>
      <c r="C275" t="str">
        <f>'1-GBP'!C275</f>
        <v/>
      </c>
      <c r="D275"/>
      <c r="E275"/>
      <c r="F275"/>
      <c r="G275"/>
      <c r="H275"/>
      <c r="I275"/>
      <c r="J275"/>
      <c r="K275"/>
      <c r="L275"/>
      <c r="M275" s="286">
        <f>'1-GBP'!M275+'2b - USD - conv.'!M275+'3b - EUR - conv.'!M275</f>
        <v>0</v>
      </c>
      <c r="N275" s="286">
        <f>'1-GBP'!N275+'2b - USD - conv.'!N275+'3b - EUR - conv.'!N275</f>
        <v>0</v>
      </c>
      <c r="O275" s="286">
        <f>'1-GBP'!O275+'2b - USD - conv.'!O275+'3b - EUR - conv.'!O275</f>
        <v>0</v>
      </c>
      <c r="P275" s="286">
        <f>'1-GBP'!P275+'2b - USD - conv.'!P275+'3b - EUR - conv.'!P275</f>
        <v>0</v>
      </c>
      <c r="Q275" s="286">
        <f>'1-GBP'!Q275+'2b - USD - conv.'!Q275+'3b - EUR - conv.'!Q275</f>
        <v>0</v>
      </c>
      <c r="R275" s="286">
        <f>'1-GBP'!R275+'2b - USD - conv.'!R275+'3b - EUR - conv.'!R275</f>
        <v>0</v>
      </c>
      <c r="S275" s="286">
        <f>'1-GBP'!S275+'2b - USD - conv.'!S275+'3b - EUR - conv.'!S275</f>
        <v>0</v>
      </c>
      <c r="T275" s="286">
        <f>'1-GBP'!T275+'2b - USD - conv.'!T275+'3b - EUR - conv.'!T275</f>
        <v>0</v>
      </c>
      <c r="U275" s="286">
        <f>'1-GBP'!U275+'2b - USD - conv.'!U275+'3b - EUR - conv.'!U275</f>
        <v>0</v>
      </c>
      <c r="V275" s="286">
        <f>'1-GBP'!V275+'2b - USD - conv.'!V275+'3b - EUR - conv.'!V275</f>
        <v>0</v>
      </c>
      <c r="W275" s="286">
        <f>'1-GBP'!W275+'2b - USD - conv.'!W275+'3b - EUR - conv.'!W275</f>
        <v>0</v>
      </c>
      <c r="X275" s="286">
        <f>'1-GBP'!X275+'2b - USD - conv.'!X275+'3b - EUR - conv.'!X275</f>
        <v>0</v>
      </c>
      <c r="Y275" s="286">
        <f>'1-GBP'!Y275+'2b - USD - conv.'!Y275+'3b - EUR - conv.'!Y275</f>
        <v>0</v>
      </c>
      <c r="Z275" s="286">
        <f>'1-GBP'!Z275+'2b - USD - conv.'!Z275+'3b - EUR - conv.'!Z275</f>
        <v>0</v>
      </c>
      <c r="AA275" s="286">
        <f>'1-GBP'!AA275+'2b - USD - conv.'!AA275+'3b - EUR - conv.'!AA275</f>
        <v>0</v>
      </c>
      <c r="AB275" s="286">
        <f>'1-GBP'!AB275+'2b - USD - conv.'!AB275+'3b - EUR - conv.'!AB275</f>
        <v>0</v>
      </c>
      <c r="AC275" s="286">
        <f>'1-GBP'!AC275+'2b - USD - conv.'!AC275+'3b - EUR - conv.'!AC275</f>
        <v>0</v>
      </c>
      <c r="AD275" s="286">
        <f>'1-GBP'!AD275+'2b - USD - conv.'!AD275+'3b - EUR - conv.'!AD275</f>
        <v>0</v>
      </c>
      <c r="AE275" s="286">
        <f>'1-GBP'!AE275+'2b - USD - conv.'!AE275+'3b - EUR - conv.'!AE275</f>
        <v>0</v>
      </c>
      <c r="AF275" s="286">
        <f>'1-GBP'!AF275+'2b - USD - conv.'!AF275+'3b - EUR - conv.'!AF275</f>
        <v>0</v>
      </c>
      <c r="AG275" s="286">
        <f>'1-GBP'!AG275+'2b - USD - conv.'!AG275+'3b - EUR - conv.'!AG275</f>
        <v>0</v>
      </c>
      <c r="AH275" s="286">
        <f>'1-GBP'!AH275+'2b - USD - conv.'!AH275+'3b - EUR - conv.'!AH275</f>
        <v>0</v>
      </c>
      <c r="AI275" s="286">
        <f>'1-GBP'!AI275+'2b - USD - conv.'!AI275+'3b - EUR - conv.'!AI275</f>
        <v>0</v>
      </c>
      <c r="AJ275" s="286">
        <f>'1-GBP'!AJ275+'2b - USD - conv.'!AJ275+'3b - EUR - conv.'!AJ275</f>
        <v>0</v>
      </c>
      <c r="AK275" s="286">
        <f>'1-GBP'!AK275+'2b - USD - conv.'!AK275+'3b - EUR - conv.'!AK275</f>
        <v>0</v>
      </c>
      <c r="AL275" s="286">
        <f>'1-GBP'!AL275+'2b - USD - conv.'!AL275+'3b - EUR - conv.'!AL275</f>
        <v>0</v>
      </c>
      <c r="AM275" s="286">
        <f>'1-GBP'!AM275+'2b - USD - conv.'!AM275+'3b - EUR - conv.'!AM275</f>
        <v>0</v>
      </c>
      <c r="AN275" s="286">
        <f>'1-GBP'!AN275+'2b - USD - conv.'!AN275+'3b - EUR - conv.'!AN275</f>
        <v>0</v>
      </c>
      <c r="AO275" s="286">
        <f>'1-GBP'!AO275+'2b - USD - conv.'!AO275+'3b - EUR - conv.'!AO275</f>
        <v>0</v>
      </c>
      <c r="AP275" s="286">
        <f>'1-GBP'!AP275+'2b - USD - conv.'!AP275+'3b - EUR - conv.'!AP275</f>
        <v>0</v>
      </c>
    </row>
    <row r="276" spans="1:42" outlineLevel="2">
      <c r="A276" s="211" t="str">
        <f>A252&amp;"."&amp;A269&amp;"."&amp;A253&amp;"."&amp;B276</f>
        <v>1.o.6.7</v>
      </c>
      <c r="B276">
        <v>7</v>
      </c>
      <c r="C276" t="str">
        <f>'1-GBP'!C276</f>
        <v/>
      </c>
      <c r="D276"/>
      <c r="E276"/>
      <c r="F276"/>
      <c r="G276"/>
      <c r="H276"/>
      <c r="I276"/>
      <c r="J276"/>
      <c r="K276"/>
      <c r="L276"/>
      <c r="M276" s="286">
        <f>'1-GBP'!M276+'2b - USD - conv.'!M276+'3b - EUR - conv.'!M276</f>
        <v>0</v>
      </c>
      <c r="N276" s="286">
        <f>'1-GBP'!N276+'2b - USD - conv.'!N276+'3b - EUR - conv.'!N276</f>
        <v>0</v>
      </c>
      <c r="O276" s="286">
        <f>'1-GBP'!O276+'2b - USD - conv.'!O276+'3b - EUR - conv.'!O276</f>
        <v>0</v>
      </c>
      <c r="P276" s="286">
        <f>'1-GBP'!P276+'2b - USD - conv.'!P276+'3b - EUR - conv.'!P276</f>
        <v>0</v>
      </c>
      <c r="Q276" s="286">
        <f>'1-GBP'!Q276+'2b - USD - conv.'!Q276+'3b - EUR - conv.'!Q276</f>
        <v>0</v>
      </c>
      <c r="R276" s="286">
        <f>'1-GBP'!R276+'2b - USD - conv.'!R276+'3b - EUR - conv.'!R276</f>
        <v>0</v>
      </c>
      <c r="S276" s="286">
        <f>'1-GBP'!S276+'2b - USD - conv.'!S276+'3b - EUR - conv.'!S276</f>
        <v>0</v>
      </c>
      <c r="T276" s="286">
        <f>'1-GBP'!T276+'2b - USD - conv.'!T276+'3b - EUR - conv.'!T276</f>
        <v>0</v>
      </c>
      <c r="U276" s="286">
        <f>'1-GBP'!U276+'2b - USD - conv.'!U276+'3b - EUR - conv.'!U276</f>
        <v>0</v>
      </c>
      <c r="V276" s="286">
        <f>'1-GBP'!V276+'2b - USD - conv.'!V276+'3b - EUR - conv.'!V276</f>
        <v>0</v>
      </c>
      <c r="W276" s="286">
        <f>'1-GBP'!W276+'2b - USD - conv.'!W276+'3b - EUR - conv.'!W276</f>
        <v>0</v>
      </c>
      <c r="X276" s="286">
        <f>'1-GBP'!X276+'2b - USD - conv.'!X276+'3b - EUR - conv.'!X276</f>
        <v>0</v>
      </c>
      <c r="Y276" s="286">
        <f>'1-GBP'!Y276+'2b - USD - conv.'!Y276+'3b - EUR - conv.'!Y276</f>
        <v>0</v>
      </c>
      <c r="Z276" s="286">
        <f>'1-GBP'!Z276+'2b - USD - conv.'!Z276+'3b - EUR - conv.'!Z276</f>
        <v>0</v>
      </c>
      <c r="AA276" s="286">
        <f>'1-GBP'!AA276+'2b - USD - conv.'!AA276+'3b - EUR - conv.'!AA276</f>
        <v>0</v>
      </c>
      <c r="AB276" s="286">
        <f>'1-GBP'!AB276+'2b - USD - conv.'!AB276+'3b - EUR - conv.'!AB276</f>
        <v>0</v>
      </c>
      <c r="AC276" s="286">
        <f>'1-GBP'!AC276+'2b - USD - conv.'!AC276+'3b - EUR - conv.'!AC276</f>
        <v>0</v>
      </c>
      <c r="AD276" s="286">
        <f>'1-GBP'!AD276+'2b - USD - conv.'!AD276+'3b - EUR - conv.'!AD276</f>
        <v>0</v>
      </c>
      <c r="AE276" s="286">
        <f>'1-GBP'!AE276+'2b - USD - conv.'!AE276+'3b - EUR - conv.'!AE276</f>
        <v>0</v>
      </c>
      <c r="AF276" s="286">
        <f>'1-GBP'!AF276+'2b - USD - conv.'!AF276+'3b - EUR - conv.'!AF276</f>
        <v>0</v>
      </c>
      <c r="AG276" s="286">
        <f>'1-GBP'!AG276+'2b - USD - conv.'!AG276+'3b - EUR - conv.'!AG276</f>
        <v>0</v>
      </c>
      <c r="AH276" s="286">
        <f>'1-GBP'!AH276+'2b - USD - conv.'!AH276+'3b - EUR - conv.'!AH276</f>
        <v>0</v>
      </c>
      <c r="AI276" s="286">
        <f>'1-GBP'!AI276+'2b - USD - conv.'!AI276+'3b - EUR - conv.'!AI276</f>
        <v>0</v>
      </c>
      <c r="AJ276" s="286">
        <f>'1-GBP'!AJ276+'2b - USD - conv.'!AJ276+'3b - EUR - conv.'!AJ276</f>
        <v>0</v>
      </c>
      <c r="AK276" s="286">
        <f>'1-GBP'!AK276+'2b - USD - conv.'!AK276+'3b - EUR - conv.'!AK276</f>
        <v>0</v>
      </c>
      <c r="AL276" s="286">
        <f>'1-GBP'!AL276+'2b - USD - conv.'!AL276+'3b - EUR - conv.'!AL276</f>
        <v>0</v>
      </c>
      <c r="AM276" s="286">
        <f>'1-GBP'!AM276+'2b - USD - conv.'!AM276+'3b - EUR - conv.'!AM276</f>
        <v>0</v>
      </c>
      <c r="AN276" s="286">
        <f>'1-GBP'!AN276+'2b - USD - conv.'!AN276+'3b - EUR - conv.'!AN276</f>
        <v>0</v>
      </c>
      <c r="AO276" s="286">
        <f>'1-GBP'!AO276+'2b - USD - conv.'!AO276+'3b - EUR - conv.'!AO276</f>
        <v>0</v>
      </c>
      <c r="AP276" s="286">
        <f>'1-GBP'!AP276+'2b - USD - conv.'!AP276+'3b - EUR - conv.'!AP276</f>
        <v>0</v>
      </c>
    </row>
    <row r="277" spans="1:42" outlineLevel="2">
      <c r="A277" s="211" t="str">
        <f>A252&amp;"."&amp;A269&amp;"."&amp;A253&amp;"."&amp;B277</f>
        <v>1.o.6.8</v>
      </c>
      <c r="B277">
        <v>8</v>
      </c>
      <c r="C277" t="str">
        <f>'1-GBP'!C277</f>
        <v/>
      </c>
      <c r="D277"/>
      <c r="E277"/>
      <c r="F277"/>
      <c r="G277"/>
      <c r="H277"/>
      <c r="I277"/>
      <c r="J277"/>
      <c r="K277"/>
      <c r="L277"/>
      <c r="M277" s="286">
        <f>'1-GBP'!M277+'2b - USD - conv.'!M277+'3b - EUR - conv.'!M277</f>
        <v>0</v>
      </c>
      <c r="N277" s="286">
        <f>'1-GBP'!N277+'2b - USD - conv.'!N277+'3b - EUR - conv.'!N277</f>
        <v>0</v>
      </c>
      <c r="O277" s="286">
        <f>'1-GBP'!O277+'2b - USD - conv.'!O277+'3b - EUR - conv.'!O277</f>
        <v>0</v>
      </c>
      <c r="P277" s="286">
        <f>'1-GBP'!P277+'2b - USD - conv.'!P277+'3b - EUR - conv.'!P277</f>
        <v>0</v>
      </c>
      <c r="Q277" s="286">
        <f>'1-GBP'!Q277+'2b - USD - conv.'!Q277+'3b - EUR - conv.'!Q277</f>
        <v>0</v>
      </c>
      <c r="R277" s="286">
        <f>'1-GBP'!R277+'2b - USD - conv.'!R277+'3b - EUR - conv.'!R277</f>
        <v>0</v>
      </c>
      <c r="S277" s="286">
        <f>'1-GBP'!S277+'2b - USD - conv.'!S277+'3b - EUR - conv.'!S277</f>
        <v>0</v>
      </c>
      <c r="T277" s="286">
        <f>'1-GBP'!T277+'2b - USD - conv.'!T277+'3b - EUR - conv.'!T277</f>
        <v>0</v>
      </c>
      <c r="U277" s="286">
        <f>'1-GBP'!U277+'2b - USD - conv.'!U277+'3b - EUR - conv.'!U277</f>
        <v>0</v>
      </c>
      <c r="V277" s="286">
        <f>'1-GBP'!V277+'2b - USD - conv.'!V277+'3b - EUR - conv.'!V277</f>
        <v>0</v>
      </c>
      <c r="W277" s="286">
        <f>'1-GBP'!W277+'2b - USD - conv.'!W277+'3b - EUR - conv.'!W277</f>
        <v>0</v>
      </c>
      <c r="X277" s="286">
        <f>'1-GBP'!X277+'2b - USD - conv.'!X277+'3b - EUR - conv.'!X277</f>
        <v>0</v>
      </c>
      <c r="Y277" s="286">
        <f>'1-GBP'!Y277+'2b - USD - conv.'!Y277+'3b - EUR - conv.'!Y277</f>
        <v>0</v>
      </c>
      <c r="Z277" s="286">
        <f>'1-GBP'!Z277+'2b - USD - conv.'!Z277+'3b - EUR - conv.'!Z277</f>
        <v>0</v>
      </c>
      <c r="AA277" s="286">
        <f>'1-GBP'!AA277+'2b - USD - conv.'!AA277+'3b - EUR - conv.'!AA277</f>
        <v>0</v>
      </c>
      <c r="AB277" s="286">
        <f>'1-GBP'!AB277+'2b - USD - conv.'!AB277+'3b - EUR - conv.'!AB277</f>
        <v>0</v>
      </c>
      <c r="AC277" s="286">
        <f>'1-GBP'!AC277+'2b - USD - conv.'!AC277+'3b - EUR - conv.'!AC277</f>
        <v>0</v>
      </c>
      <c r="AD277" s="286">
        <f>'1-GBP'!AD277+'2b - USD - conv.'!AD277+'3b - EUR - conv.'!AD277</f>
        <v>0</v>
      </c>
      <c r="AE277" s="286">
        <f>'1-GBP'!AE277+'2b - USD - conv.'!AE277+'3b - EUR - conv.'!AE277</f>
        <v>0</v>
      </c>
      <c r="AF277" s="286">
        <f>'1-GBP'!AF277+'2b - USD - conv.'!AF277+'3b - EUR - conv.'!AF277</f>
        <v>0</v>
      </c>
      <c r="AG277" s="286">
        <f>'1-GBP'!AG277+'2b - USD - conv.'!AG277+'3b - EUR - conv.'!AG277</f>
        <v>0</v>
      </c>
      <c r="AH277" s="286">
        <f>'1-GBP'!AH277+'2b - USD - conv.'!AH277+'3b - EUR - conv.'!AH277</f>
        <v>0</v>
      </c>
      <c r="AI277" s="286">
        <f>'1-GBP'!AI277+'2b - USD - conv.'!AI277+'3b - EUR - conv.'!AI277</f>
        <v>0</v>
      </c>
      <c r="AJ277" s="286">
        <f>'1-GBP'!AJ277+'2b - USD - conv.'!AJ277+'3b - EUR - conv.'!AJ277</f>
        <v>0</v>
      </c>
      <c r="AK277" s="286">
        <f>'1-GBP'!AK277+'2b - USD - conv.'!AK277+'3b - EUR - conv.'!AK277</f>
        <v>0</v>
      </c>
      <c r="AL277" s="286">
        <f>'1-GBP'!AL277+'2b - USD - conv.'!AL277+'3b - EUR - conv.'!AL277</f>
        <v>0</v>
      </c>
      <c r="AM277" s="286">
        <f>'1-GBP'!AM277+'2b - USD - conv.'!AM277+'3b - EUR - conv.'!AM277</f>
        <v>0</v>
      </c>
      <c r="AN277" s="286">
        <f>'1-GBP'!AN277+'2b - USD - conv.'!AN277+'3b - EUR - conv.'!AN277</f>
        <v>0</v>
      </c>
      <c r="AO277" s="286">
        <f>'1-GBP'!AO277+'2b - USD - conv.'!AO277+'3b - EUR - conv.'!AO277</f>
        <v>0</v>
      </c>
      <c r="AP277" s="286">
        <f>'1-GBP'!AP277+'2b - USD - conv.'!AP277+'3b - EUR - conv.'!AP277</f>
        <v>0</v>
      </c>
    </row>
    <row r="278" spans="1:42" outlineLevel="2">
      <c r="A278" s="211" t="str">
        <f>A252&amp;"."&amp;A269&amp;"."&amp;A253&amp;"."&amp;B278</f>
        <v>1.o.6.9</v>
      </c>
      <c r="B278">
        <v>9</v>
      </c>
      <c r="C278" t="str">
        <f>'1-GBP'!C278</f>
        <v/>
      </c>
      <c r="D278"/>
      <c r="E278"/>
      <c r="F278"/>
      <c r="G278"/>
      <c r="H278"/>
      <c r="I278"/>
      <c r="J278"/>
      <c r="K278"/>
      <c r="L278"/>
      <c r="M278" s="286">
        <f>'1-GBP'!M278+'2b - USD - conv.'!M278+'3b - EUR - conv.'!M278</f>
        <v>0</v>
      </c>
      <c r="N278" s="286">
        <f>'1-GBP'!N278+'2b - USD - conv.'!N278+'3b - EUR - conv.'!N278</f>
        <v>0</v>
      </c>
      <c r="O278" s="286">
        <f>'1-GBP'!O278+'2b - USD - conv.'!O278+'3b - EUR - conv.'!O278</f>
        <v>0</v>
      </c>
      <c r="P278" s="286">
        <f>'1-GBP'!P278+'2b - USD - conv.'!P278+'3b - EUR - conv.'!P278</f>
        <v>0</v>
      </c>
      <c r="Q278" s="286">
        <f>'1-GBP'!Q278+'2b - USD - conv.'!Q278+'3b - EUR - conv.'!Q278</f>
        <v>0</v>
      </c>
      <c r="R278" s="286">
        <f>'1-GBP'!R278+'2b - USD - conv.'!R278+'3b - EUR - conv.'!R278</f>
        <v>0</v>
      </c>
      <c r="S278" s="286">
        <f>'1-GBP'!S278+'2b - USD - conv.'!S278+'3b - EUR - conv.'!S278</f>
        <v>0</v>
      </c>
      <c r="T278" s="286">
        <f>'1-GBP'!T278+'2b - USD - conv.'!T278+'3b - EUR - conv.'!T278</f>
        <v>0</v>
      </c>
      <c r="U278" s="286">
        <f>'1-GBP'!U278+'2b - USD - conv.'!U278+'3b - EUR - conv.'!U278</f>
        <v>0</v>
      </c>
      <c r="V278" s="286">
        <f>'1-GBP'!V278+'2b - USD - conv.'!V278+'3b - EUR - conv.'!V278</f>
        <v>0</v>
      </c>
      <c r="W278" s="286">
        <f>'1-GBP'!W278+'2b - USD - conv.'!W278+'3b - EUR - conv.'!W278</f>
        <v>0</v>
      </c>
      <c r="X278" s="286">
        <f>'1-GBP'!X278+'2b - USD - conv.'!X278+'3b - EUR - conv.'!X278</f>
        <v>0</v>
      </c>
      <c r="Y278" s="286">
        <f>'1-GBP'!Y278+'2b - USD - conv.'!Y278+'3b - EUR - conv.'!Y278</f>
        <v>0</v>
      </c>
      <c r="Z278" s="286">
        <f>'1-GBP'!Z278+'2b - USD - conv.'!Z278+'3b - EUR - conv.'!Z278</f>
        <v>0</v>
      </c>
      <c r="AA278" s="286">
        <f>'1-GBP'!AA278+'2b - USD - conv.'!AA278+'3b - EUR - conv.'!AA278</f>
        <v>0</v>
      </c>
      <c r="AB278" s="286">
        <f>'1-GBP'!AB278+'2b - USD - conv.'!AB278+'3b - EUR - conv.'!AB278</f>
        <v>0</v>
      </c>
      <c r="AC278" s="286">
        <f>'1-GBP'!AC278+'2b - USD - conv.'!AC278+'3b - EUR - conv.'!AC278</f>
        <v>0</v>
      </c>
      <c r="AD278" s="286">
        <f>'1-GBP'!AD278+'2b - USD - conv.'!AD278+'3b - EUR - conv.'!AD278</f>
        <v>0</v>
      </c>
      <c r="AE278" s="286">
        <f>'1-GBP'!AE278+'2b - USD - conv.'!AE278+'3b - EUR - conv.'!AE278</f>
        <v>0</v>
      </c>
      <c r="AF278" s="286">
        <f>'1-GBP'!AF278+'2b - USD - conv.'!AF278+'3b - EUR - conv.'!AF278</f>
        <v>0</v>
      </c>
      <c r="AG278" s="286">
        <f>'1-GBP'!AG278+'2b - USD - conv.'!AG278+'3b - EUR - conv.'!AG278</f>
        <v>0</v>
      </c>
      <c r="AH278" s="286">
        <f>'1-GBP'!AH278+'2b - USD - conv.'!AH278+'3b - EUR - conv.'!AH278</f>
        <v>0</v>
      </c>
      <c r="AI278" s="286">
        <f>'1-GBP'!AI278+'2b - USD - conv.'!AI278+'3b - EUR - conv.'!AI278</f>
        <v>0</v>
      </c>
      <c r="AJ278" s="286">
        <f>'1-GBP'!AJ278+'2b - USD - conv.'!AJ278+'3b - EUR - conv.'!AJ278</f>
        <v>0</v>
      </c>
      <c r="AK278" s="286">
        <f>'1-GBP'!AK278+'2b - USD - conv.'!AK278+'3b - EUR - conv.'!AK278</f>
        <v>0</v>
      </c>
      <c r="AL278" s="286">
        <f>'1-GBP'!AL278+'2b - USD - conv.'!AL278+'3b - EUR - conv.'!AL278</f>
        <v>0</v>
      </c>
      <c r="AM278" s="286">
        <f>'1-GBP'!AM278+'2b - USD - conv.'!AM278+'3b - EUR - conv.'!AM278</f>
        <v>0</v>
      </c>
      <c r="AN278" s="286">
        <f>'1-GBP'!AN278+'2b - USD - conv.'!AN278+'3b - EUR - conv.'!AN278</f>
        <v>0</v>
      </c>
      <c r="AO278" s="286">
        <f>'1-GBP'!AO278+'2b - USD - conv.'!AO278+'3b - EUR - conv.'!AO278</f>
        <v>0</v>
      </c>
      <c r="AP278" s="286">
        <f>'1-GBP'!AP278+'2b - USD - conv.'!AP278+'3b - EUR - conv.'!AP278</f>
        <v>0</v>
      </c>
    </row>
    <row r="279" spans="1:42" outlineLevel="2">
      <c r="A279" s="211" t="str">
        <f>A252&amp;"."&amp;A269&amp;"."&amp;A253&amp;"."&amp;B279</f>
        <v>1.o.6.10</v>
      </c>
      <c r="B279">
        <v>10</v>
      </c>
      <c r="C279" t="str">
        <f>'1-GBP'!C279</f>
        <v/>
      </c>
      <c r="D279"/>
      <c r="E279"/>
      <c r="F279"/>
      <c r="G279"/>
      <c r="H279"/>
      <c r="I279"/>
      <c r="J279"/>
      <c r="K279"/>
      <c r="L279"/>
      <c r="M279" s="286">
        <f>'1-GBP'!M279+'2b - USD - conv.'!M279+'3b - EUR - conv.'!M279</f>
        <v>0</v>
      </c>
      <c r="N279" s="286">
        <f>'1-GBP'!N279+'2b - USD - conv.'!N279+'3b - EUR - conv.'!N279</f>
        <v>0</v>
      </c>
      <c r="O279" s="286">
        <f>'1-GBP'!O279+'2b - USD - conv.'!O279+'3b - EUR - conv.'!O279</f>
        <v>0</v>
      </c>
      <c r="P279" s="286">
        <f>'1-GBP'!P279+'2b - USD - conv.'!P279+'3b - EUR - conv.'!P279</f>
        <v>0</v>
      </c>
      <c r="Q279" s="286">
        <f>'1-GBP'!Q279+'2b - USD - conv.'!Q279+'3b - EUR - conv.'!Q279</f>
        <v>0</v>
      </c>
      <c r="R279" s="286">
        <f>'1-GBP'!R279+'2b - USD - conv.'!R279+'3b - EUR - conv.'!R279</f>
        <v>0</v>
      </c>
      <c r="S279" s="286">
        <f>'1-GBP'!S279+'2b - USD - conv.'!S279+'3b - EUR - conv.'!S279</f>
        <v>0</v>
      </c>
      <c r="T279" s="286">
        <f>'1-GBP'!T279+'2b - USD - conv.'!T279+'3b - EUR - conv.'!T279</f>
        <v>0</v>
      </c>
      <c r="U279" s="286">
        <f>'1-GBP'!U279+'2b - USD - conv.'!U279+'3b - EUR - conv.'!U279</f>
        <v>0</v>
      </c>
      <c r="V279" s="286">
        <f>'1-GBP'!V279+'2b - USD - conv.'!V279+'3b - EUR - conv.'!V279</f>
        <v>0</v>
      </c>
      <c r="W279" s="286">
        <f>'1-GBP'!W279+'2b - USD - conv.'!W279+'3b - EUR - conv.'!W279</f>
        <v>0</v>
      </c>
      <c r="X279" s="286">
        <f>'1-GBP'!X279+'2b - USD - conv.'!X279+'3b - EUR - conv.'!X279</f>
        <v>0</v>
      </c>
      <c r="Y279" s="286">
        <f>'1-GBP'!Y279+'2b - USD - conv.'!Y279+'3b - EUR - conv.'!Y279</f>
        <v>0</v>
      </c>
      <c r="Z279" s="286">
        <f>'1-GBP'!Z279+'2b - USD - conv.'!Z279+'3b - EUR - conv.'!Z279</f>
        <v>0</v>
      </c>
      <c r="AA279" s="286">
        <f>'1-GBP'!AA279+'2b - USD - conv.'!AA279+'3b - EUR - conv.'!AA279</f>
        <v>0</v>
      </c>
      <c r="AB279" s="286">
        <f>'1-GBP'!AB279+'2b - USD - conv.'!AB279+'3b - EUR - conv.'!AB279</f>
        <v>0</v>
      </c>
      <c r="AC279" s="286">
        <f>'1-GBP'!AC279+'2b - USD - conv.'!AC279+'3b - EUR - conv.'!AC279</f>
        <v>0</v>
      </c>
      <c r="AD279" s="286">
        <f>'1-GBP'!AD279+'2b - USD - conv.'!AD279+'3b - EUR - conv.'!AD279</f>
        <v>0</v>
      </c>
      <c r="AE279" s="286">
        <f>'1-GBP'!AE279+'2b - USD - conv.'!AE279+'3b - EUR - conv.'!AE279</f>
        <v>0</v>
      </c>
      <c r="AF279" s="286">
        <f>'1-GBP'!AF279+'2b - USD - conv.'!AF279+'3b - EUR - conv.'!AF279</f>
        <v>0</v>
      </c>
      <c r="AG279" s="286">
        <f>'1-GBP'!AG279+'2b - USD - conv.'!AG279+'3b - EUR - conv.'!AG279</f>
        <v>0</v>
      </c>
      <c r="AH279" s="286">
        <f>'1-GBP'!AH279+'2b - USD - conv.'!AH279+'3b - EUR - conv.'!AH279</f>
        <v>0</v>
      </c>
      <c r="AI279" s="286">
        <f>'1-GBP'!AI279+'2b - USD - conv.'!AI279+'3b - EUR - conv.'!AI279</f>
        <v>0</v>
      </c>
      <c r="AJ279" s="286">
        <f>'1-GBP'!AJ279+'2b - USD - conv.'!AJ279+'3b - EUR - conv.'!AJ279</f>
        <v>0</v>
      </c>
      <c r="AK279" s="286">
        <f>'1-GBP'!AK279+'2b - USD - conv.'!AK279+'3b - EUR - conv.'!AK279</f>
        <v>0</v>
      </c>
      <c r="AL279" s="286">
        <f>'1-GBP'!AL279+'2b - USD - conv.'!AL279+'3b - EUR - conv.'!AL279</f>
        <v>0</v>
      </c>
      <c r="AM279" s="286">
        <f>'1-GBP'!AM279+'2b - USD - conv.'!AM279+'3b - EUR - conv.'!AM279</f>
        <v>0</v>
      </c>
      <c r="AN279" s="286">
        <f>'1-GBP'!AN279+'2b - USD - conv.'!AN279+'3b - EUR - conv.'!AN279</f>
        <v>0</v>
      </c>
      <c r="AO279" s="286">
        <f>'1-GBP'!AO279+'2b - USD - conv.'!AO279+'3b - EUR - conv.'!AO279</f>
        <v>0</v>
      </c>
      <c r="AP279" s="286">
        <f>'1-GBP'!AP279+'2b - USD - conv.'!AP279+'3b - EUR - conv.'!AP279</f>
        <v>0</v>
      </c>
    </row>
    <row r="280" spans="1:42" outlineLevel="2">
      <c r="A280" s="211" t="str">
        <f>A252&amp;"."&amp;A269&amp;"."&amp;A253&amp;"."&amp;B280</f>
        <v>1.o.6.11</v>
      </c>
      <c r="B280">
        <v>11</v>
      </c>
      <c r="C280" t="str">
        <f>'1-GBP'!C280</f>
        <v/>
      </c>
      <c r="D280"/>
      <c r="E280"/>
      <c r="F280"/>
      <c r="G280"/>
      <c r="H280"/>
      <c r="I280"/>
      <c r="J280"/>
      <c r="K280"/>
      <c r="L280"/>
      <c r="M280" s="286">
        <f>'1-GBP'!M280+'2b - USD - conv.'!M280+'3b - EUR - conv.'!M280</f>
        <v>0</v>
      </c>
      <c r="N280" s="286">
        <f>'1-GBP'!N280+'2b - USD - conv.'!N280+'3b - EUR - conv.'!N280</f>
        <v>0</v>
      </c>
      <c r="O280" s="286">
        <f>'1-GBP'!O280+'2b - USD - conv.'!O280+'3b - EUR - conv.'!O280</f>
        <v>0</v>
      </c>
      <c r="P280" s="286">
        <f>'1-GBP'!P280+'2b - USD - conv.'!P280+'3b - EUR - conv.'!P280</f>
        <v>0</v>
      </c>
      <c r="Q280" s="286">
        <f>'1-GBP'!Q280+'2b - USD - conv.'!Q280+'3b - EUR - conv.'!Q280</f>
        <v>0</v>
      </c>
      <c r="R280" s="286">
        <f>'1-GBP'!R280+'2b - USD - conv.'!R280+'3b - EUR - conv.'!R280</f>
        <v>0</v>
      </c>
      <c r="S280" s="286">
        <f>'1-GBP'!S280+'2b - USD - conv.'!S280+'3b - EUR - conv.'!S280</f>
        <v>0</v>
      </c>
      <c r="T280" s="286">
        <f>'1-GBP'!T280+'2b - USD - conv.'!T280+'3b - EUR - conv.'!T280</f>
        <v>0</v>
      </c>
      <c r="U280" s="286">
        <f>'1-GBP'!U280+'2b - USD - conv.'!U280+'3b - EUR - conv.'!U280</f>
        <v>0</v>
      </c>
      <c r="V280" s="286">
        <f>'1-GBP'!V280+'2b - USD - conv.'!V280+'3b - EUR - conv.'!V280</f>
        <v>0</v>
      </c>
      <c r="W280" s="286">
        <f>'1-GBP'!W280+'2b - USD - conv.'!W280+'3b - EUR - conv.'!W280</f>
        <v>0</v>
      </c>
      <c r="X280" s="286">
        <f>'1-GBP'!X280+'2b - USD - conv.'!X280+'3b - EUR - conv.'!X280</f>
        <v>0</v>
      </c>
      <c r="Y280" s="286">
        <f>'1-GBP'!Y280+'2b - USD - conv.'!Y280+'3b - EUR - conv.'!Y280</f>
        <v>0</v>
      </c>
      <c r="Z280" s="286">
        <f>'1-GBP'!Z280+'2b - USD - conv.'!Z280+'3b - EUR - conv.'!Z280</f>
        <v>0</v>
      </c>
      <c r="AA280" s="286">
        <f>'1-GBP'!AA280+'2b - USD - conv.'!AA280+'3b - EUR - conv.'!AA280</f>
        <v>0</v>
      </c>
      <c r="AB280" s="286">
        <f>'1-GBP'!AB280+'2b - USD - conv.'!AB280+'3b - EUR - conv.'!AB280</f>
        <v>0</v>
      </c>
      <c r="AC280" s="286">
        <f>'1-GBP'!AC280+'2b - USD - conv.'!AC280+'3b - EUR - conv.'!AC280</f>
        <v>0</v>
      </c>
      <c r="AD280" s="286">
        <f>'1-GBP'!AD280+'2b - USD - conv.'!AD280+'3b - EUR - conv.'!AD280</f>
        <v>0</v>
      </c>
      <c r="AE280" s="286">
        <f>'1-GBP'!AE280+'2b - USD - conv.'!AE280+'3b - EUR - conv.'!AE280</f>
        <v>0</v>
      </c>
      <c r="AF280" s="286">
        <f>'1-GBP'!AF280+'2b - USD - conv.'!AF280+'3b - EUR - conv.'!AF280</f>
        <v>0</v>
      </c>
      <c r="AG280" s="286">
        <f>'1-GBP'!AG280+'2b - USD - conv.'!AG280+'3b - EUR - conv.'!AG280</f>
        <v>0</v>
      </c>
      <c r="AH280" s="286">
        <f>'1-GBP'!AH280+'2b - USD - conv.'!AH280+'3b - EUR - conv.'!AH280</f>
        <v>0</v>
      </c>
      <c r="AI280" s="286">
        <f>'1-GBP'!AI280+'2b - USD - conv.'!AI280+'3b - EUR - conv.'!AI280</f>
        <v>0</v>
      </c>
      <c r="AJ280" s="286">
        <f>'1-GBP'!AJ280+'2b - USD - conv.'!AJ280+'3b - EUR - conv.'!AJ280</f>
        <v>0</v>
      </c>
      <c r="AK280" s="286">
        <f>'1-GBP'!AK280+'2b - USD - conv.'!AK280+'3b - EUR - conv.'!AK280</f>
        <v>0</v>
      </c>
      <c r="AL280" s="286">
        <f>'1-GBP'!AL280+'2b - USD - conv.'!AL280+'3b - EUR - conv.'!AL280</f>
        <v>0</v>
      </c>
      <c r="AM280" s="286">
        <f>'1-GBP'!AM280+'2b - USD - conv.'!AM280+'3b - EUR - conv.'!AM280</f>
        <v>0</v>
      </c>
      <c r="AN280" s="286">
        <f>'1-GBP'!AN280+'2b - USD - conv.'!AN280+'3b - EUR - conv.'!AN280</f>
        <v>0</v>
      </c>
      <c r="AO280" s="286">
        <f>'1-GBP'!AO280+'2b - USD - conv.'!AO280+'3b - EUR - conv.'!AO280</f>
        <v>0</v>
      </c>
      <c r="AP280" s="286">
        <f>'1-GBP'!AP280+'2b - USD - conv.'!AP280+'3b - EUR - conv.'!AP280</f>
        <v>0</v>
      </c>
    </row>
    <row r="281" spans="1:42" outlineLevel="2">
      <c r="A281" s="211" t="str">
        <f>A252&amp;"."&amp;A269&amp;"."&amp;A253&amp;"."&amp;B281</f>
        <v>1.o.6.12</v>
      </c>
      <c r="B281">
        <v>12</v>
      </c>
      <c r="C281" t="str">
        <f>'1-GBP'!C281</f>
        <v/>
      </c>
      <c r="D281"/>
      <c r="E281"/>
      <c r="F281"/>
      <c r="G281"/>
      <c r="H281"/>
      <c r="I281"/>
      <c r="J281"/>
      <c r="K281"/>
      <c r="L281"/>
      <c r="M281" s="286">
        <f>'1-GBP'!M281+'2b - USD - conv.'!M281+'3b - EUR - conv.'!M281</f>
        <v>0</v>
      </c>
      <c r="N281" s="286">
        <f>'1-GBP'!N281+'2b - USD - conv.'!N281+'3b - EUR - conv.'!N281</f>
        <v>0</v>
      </c>
      <c r="O281" s="286">
        <f>'1-GBP'!O281+'2b - USD - conv.'!O281+'3b - EUR - conv.'!O281</f>
        <v>0</v>
      </c>
      <c r="P281" s="286">
        <f>'1-GBP'!P281+'2b - USD - conv.'!P281+'3b - EUR - conv.'!P281</f>
        <v>0</v>
      </c>
      <c r="Q281" s="286">
        <f>'1-GBP'!Q281+'2b - USD - conv.'!Q281+'3b - EUR - conv.'!Q281</f>
        <v>0</v>
      </c>
      <c r="R281" s="286">
        <f>'1-GBP'!R281+'2b - USD - conv.'!R281+'3b - EUR - conv.'!R281</f>
        <v>0</v>
      </c>
      <c r="S281" s="286">
        <f>'1-GBP'!S281+'2b - USD - conv.'!S281+'3b - EUR - conv.'!S281</f>
        <v>0</v>
      </c>
      <c r="T281" s="286">
        <f>'1-GBP'!T281+'2b - USD - conv.'!T281+'3b - EUR - conv.'!T281</f>
        <v>0</v>
      </c>
      <c r="U281" s="286">
        <f>'1-GBP'!U281+'2b - USD - conv.'!U281+'3b - EUR - conv.'!U281</f>
        <v>0</v>
      </c>
      <c r="V281" s="286">
        <f>'1-GBP'!V281+'2b - USD - conv.'!V281+'3b - EUR - conv.'!V281</f>
        <v>0</v>
      </c>
      <c r="W281" s="286">
        <f>'1-GBP'!W281+'2b - USD - conv.'!W281+'3b - EUR - conv.'!W281</f>
        <v>0</v>
      </c>
      <c r="X281" s="286">
        <f>'1-GBP'!X281+'2b - USD - conv.'!X281+'3b - EUR - conv.'!X281</f>
        <v>0</v>
      </c>
      <c r="Y281" s="286">
        <f>'1-GBP'!Y281+'2b - USD - conv.'!Y281+'3b - EUR - conv.'!Y281</f>
        <v>0</v>
      </c>
      <c r="Z281" s="286">
        <f>'1-GBP'!Z281+'2b - USD - conv.'!Z281+'3b - EUR - conv.'!Z281</f>
        <v>0</v>
      </c>
      <c r="AA281" s="286">
        <f>'1-GBP'!AA281+'2b - USD - conv.'!AA281+'3b - EUR - conv.'!AA281</f>
        <v>0</v>
      </c>
      <c r="AB281" s="286">
        <f>'1-GBP'!AB281+'2b - USD - conv.'!AB281+'3b - EUR - conv.'!AB281</f>
        <v>0</v>
      </c>
      <c r="AC281" s="286">
        <f>'1-GBP'!AC281+'2b - USD - conv.'!AC281+'3b - EUR - conv.'!AC281</f>
        <v>0</v>
      </c>
      <c r="AD281" s="286">
        <f>'1-GBP'!AD281+'2b - USD - conv.'!AD281+'3b - EUR - conv.'!AD281</f>
        <v>0</v>
      </c>
      <c r="AE281" s="286">
        <f>'1-GBP'!AE281+'2b - USD - conv.'!AE281+'3b - EUR - conv.'!AE281</f>
        <v>0</v>
      </c>
      <c r="AF281" s="286">
        <f>'1-GBP'!AF281+'2b - USD - conv.'!AF281+'3b - EUR - conv.'!AF281</f>
        <v>0</v>
      </c>
      <c r="AG281" s="286">
        <f>'1-GBP'!AG281+'2b - USD - conv.'!AG281+'3b - EUR - conv.'!AG281</f>
        <v>0</v>
      </c>
      <c r="AH281" s="286">
        <f>'1-GBP'!AH281+'2b - USD - conv.'!AH281+'3b - EUR - conv.'!AH281</f>
        <v>0</v>
      </c>
      <c r="AI281" s="286">
        <f>'1-GBP'!AI281+'2b - USD - conv.'!AI281+'3b - EUR - conv.'!AI281</f>
        <v>0</v>
      </c>
      <c r="AJ281" s="286">
        <f>'1-GBP'!AJ281+'2b - USD - conv.'!AJ281+'3b - EUR - conv.'!AJ281</f>
        <v>0</v>
      </c>
      <c r="AK281" s="286">
        <f>'1-GBP'!AK281+'2b - USD - conv.'!AK281+'3b - EUR - conv.'!AK281</f>
        <v>0</v>
      </c>
      <c r="AL281" s="286">
        <f>'1-GBP'!AL281+'2b - USD - conv.'!AL281+'3b - EUR - conv.'!AL281</f>
        <v>0</v>
      </c>
      <c r="AM281" s="286">
        <f>'1-GBP'!AM281+'2b - USD - conv.'!AM281+'3b - EUR - conv.'!AM281</f>
        <v>0</v>
      </c>
      <c r="AN281" s="286">
        <f>'1-GBP'!AN281+'2b - USD - conv.'!AN281+'3b - EUR - conv.'!AN281</f>
        <v>0</v>
      </c>
      <c r="AO281" s="286">
        <f>'1-GBP'!AO281+'2b - USD - conv.'!AO281+'3b - EUR - conv.'!AO281</f>
        <v>0</v>
      </c>
      <c r="AP281" s="286">
        <f>'1-GBP'!AP281+'2b - USD - conv.'!AP281+'3b - EUR - conv.'!AP281</f>
        <v>0</v>
      </c>
    </row>
    <row r="282" spans="1:42" outlineLevel="1">
      <c r="A282" s="212"/>
      <c r="B282" s="201">
        <f>B281-COUNTIFS(C270:C281,"")</f>
        <v>4</v>
      </c>
      <c r="C282" s="201" t="s">
        <v>285</v>
      </c>
      <c r="D282" s="201"/>
      <c r="E282" s="201"/>
      <c r="F282" s="201"/>
      <c r="G282" s="201"/>
      <c r="H282" s="201"/>
      <c r="I282" s="201"/>
      <c r="J282" s="201"/>
      <c r="K282" s="201"/>
      <c r="L282" s="201"/>
      <c r="M282" s="280">
        <f>SUM(M270:M281)</f>
        <v>0</v>
      </c>
      <c r="N282" s="280">
        <f>SUM(N270:N281)</f>
        <v>0</v>
      </c>
      <c r="O282" s="280">
        <f t="shared" ref="O282:AP282" si="24">SUM(O270:O281)</f>
        <v>0</v>
      </c>
      <c r="P282" s="280">
        <f t="shared" si="24"/>
        <v>0</v>
      </c>
      <c r="Q282" s="280">
        <f t="shared" si="24"/>
        <v>0</v>
      </c>
      <c r="R282" s="280">
        <f t="shared" si="24"/>
        <v>0</v>
      </c>
      <c r="S282" s="280">
        <f t="shared" si="24"/>
        <v>0</v>
      </c>
      <c r="T282" s="280">
        <f t="shared" si="24"/>
        <v>0</v>
      </c>
      <c r="U282" s="280">
        <f t="shared" si="24"/>
        <v>0</v>
      </c>
      <c r="V282" s="280">
        <f t="shared" si="24"/>
        <v>0</v>
      </c>
      <c r="W282" s="280">
        <f t="shared" si="24"/>
        <v>0</v>
      </c>
      <c r="X282" s="280">
        <f t="shared" si="24"/>
        <v>0</v>
      </c>
      <c r="Y282" s="280">
        <f t="shared" si="24"/>
        <v>0</v>
      </c>
      <c r="Z282" s="280">
        <f t="shared" si="24"/>
        <v>0</v>
      </c>
      <c r="AA282" s="280">
        <f t="shared" si="24"/>
        <v>0</v>
      </c>
      <c r="AB282" s="280">
        <f t="shared" si="24"/>
        <v>0</v>
      </c>
      <c r="AC282" s="280">
        <f t="shared" si="24"/>
        <v>0</v>
      </c>
      <c r="AD282" s="280">
        <f t="shared" si="24"/>
        <v>0</v>
      </c>
      <c r="AE282" s="280">
        <f t="shared" si="24"/>
        <v>0</v>
      </c>
      <c r="AF282" s="280">
        <f t="shared" si="24"/>
        <v>0</v>
      </c>
      <c r="AG282" s="280">
        <f t="shared" si="24"/>
        <v>0</v>
      </c>
      <c r="AH282" s="280">
        <f t="shared" si="24"/>
        <v>0</v>
      </c>
      <c r="AI282" s="280">
        <f t="shared" si="24"/>
        <v>0</v>
      </c>
      <c r="AJ282" s="280">
        <f t="shared" si="24"/>
        <v>0</v>
      </c>
      <c r="AK282" s="280">
        <f t="shared" si="24"/>
        <v>0</v>
      </c>
      <c r="AL282" s="280">
        <f t="shared" si="24"/>
        <v>0</v>
      </c>
      <c r="AM282" s="280">
        <f t="shared" si="24"/>
        <v>0</v>
      </c>
      <c r="AN282" s="280">
        <f t="shared" si="24"/>
        <v>0</v>
      </c>
      <c r="AO282" s="280">
        <f t="shared" si="24"/>
        <v>0</v>
      </c>
      <c r="AP282" s="280">
        <f t="shared" si="24"/>
        <v>0</v>
      </c>
    </row>
    <row r="283" spans="1:42" outlineLevel="1">
      <c r="A283" s="221"/>
      <c r="B283" s="222"/>
      <c r="C283" s="222"/>
      <c r="D283" s="222"/>
      <c r="E283" s="222"/>
      <c r="F283" s="222"/>
      <c r="G283" s="222"/>
      <c r="H283" s="222"/>
      <c r="I283" s="222"/>
      <c r="J283" s="222"/>
      <c r="K283" s="222"/>
      <c r="L283" s="222"/>
      <c r="M283" s="317"/>
      <c r="N283" s="317"/>
      <c r="O283" s="317"/>
      <c r="P283" s="317"/>
      <c r="Q283" s="317"/>
      <c r="R283" s="317"/>
      <c r="S283" s="317"/>
      <c r="T283" s="317"/>
      <c r="U283" s="317"/>
      <c r="V283" s="317"/>
      <c r="W283" s="317"/>
      <c r="X283" s="317"/>
      <c r="Y283" s="317"/>
      <c r="Z283" s="317"/>
      <c r="AA283" s="317"/>
      <c r="AB283" s="317"/>
      <c r="AC283" s="317"/>
      <c r="AD283" s="317"/>
      <c r="AE283" s="317"/>
      <c r="AF283" s="317"/>
      <c r="AG283" s="317"/>
      <c r="AH283" s="317"/>
      <c r="AI283" s="317"/>
      <c r="AJ283" s="317"/>
      <c r="AK283" s="317"/>
      <c r="AL283" s="317"/>
      <c r="AM283" s="317"/>
      <c r="AN283" s="317"/>
      <c r="AO283" s="317"/>
      <c r="AP283" s="317"/>
    </row>
    <row r="284" spans="1:42" outlineLevel="1">
      <c r="A284" s="220" t="s">
        <v>254</v>
      </c>
      <c r="B284" s="220" t="s">
        <v>287</v>
      </c>
      <c r="C284" s="220" t="s">
        <v>284</v>
      </c>
      <c r="D284" s="220"/>
      <c r="E284" s="220"/>
      <c r="F284" s="220"/>
      <c r="G284" s="220"/>
      <c r="H284" s="220"/>
      <c r="I284" s="220"/>
      <c r="J284" s="220"/>
      <c r="K284" s="220"/>
      <c r="L284" s="220"/>
      <c r="M284" s="315"/>
      <c r="N284" s="315"/>
      <c r="O284" s="315"/>
      <c r="P284" s="315"/>
      <c r="Q284" s="315"/>
      <c r="R284" s="315"/>
      <c r="S284" s="315"/>
      <c r="T284" s="315"/>
      <c r="U284" s="315"/>
      <c r="V284" s="315"/>
      <c r="W284" s="315"/>
      <c r="X284" s="315"/>
      <c r="Y284" s="315"/>
      <c r="Z284" s="315"/>
      <c r="AA284" s="315"/>
      <c r="AB284" s="315"/>
      <c r="AC284" s="315"/>
      <c r="AD284" s="315"/>
      <c r="AE284" s="315"/>
      <c r="AF284" s="315"/>
      <c r="AG284" s="315"/>
      <c r="AH284" s="315"/>
      <c r="AI284" s="315"/>
      <c r="AJ284" s="315"/>
      <c r="AK284" s="315"/>
      <c r="AL284" s="315"/>
      <c r="AM284" s="315"/>
      <c r="AN284" s="315"/>
      <c r="AO284" s="315"/>
      <c r="AP284" s="315"/>
    </row>
    <row r="285" spans="1:42" outlineLevel="2">
      <c r="A285" s="211" t="str">
        <f>A252&amp;"."&amp;A284&amp;"."&amp;A253&amp;"."&amp;B285</f>
        <v>1.d.6.1</v>
      </c>
      <c r="B285">
        <v>1</v>
      </c>
      <c r="C285" t="str">
        <f>'1-GBP'!C285</f>
        <v/>
      </c>
      <c r="D285"/>
      <c r="E285"/>
      <c r="F285"/>
      <c r="G285"/>
      <c r="H285"/>
      <c r="I285"/>
      <c r="J285"/>
      <c r="K285"/>
      <c r="L285"/>
      <c r="M285" s="286">
        <f>'1-GBP'!M285+'2b - USD - conv.'!M285+'3b - EUR - conv.'!M285</f>
        <v>0</v>
      </c>
      <c r="N285" s="286">
        <f>'1-GBP'!N285+'2b - USD - conv.'!N285+'3b - EUR - conv.'!N285</f>
        <v>0</v>
      </c>
      <c r="O285" s="286">
        <f>'1-GBP'!O285+'2b - USD - conv.'!O285+'3b - EUR - conv.'!O285</f>
        <v>0</v>
      </c>
      <c r="P285" s="286">
        <f>'1-GBP'!P285+'2b - USD - conv.'!P285+'3b - EUR - conv.'!P285</f>
        <v>0</v>
      </c>
      <c r="Q285" s="286">
        <f>'1-GBP'!Q285+'2b - USD - conv.'!Q285+'3b - EUR - conv.'!Q285</f>
        <v>0</v>
      </c>
      <c r="R285" s="286">
        <f>'1-GBP'!R285+'2b - USD - conv.'!R285+'3b - EUR - conv.'!R285</f>
        <v>0</v>
      </c>
      <c r="S285" s="286">
        <f>'1-GBP'!S285+'2b - USD - conv.'!S285+'3b - EUR - conv.'!S285</f>
        <v>0</v>
      </c>
      <c r="T285" s="286">
        <f>'1-GBP'!T285+'2b - USD - conv.'!T285+'3b - EUR - conv.'!T285</f>
        <v>0</v>
      </c>
      <c r="U285" s="286">
        <f>'1-GBP'!U285+'2b - USD - conv.'!U285+'3b - EUR - conv.'!U285</f>
        <v>0</v>
      </c>
      <c r="V285" s="286">
        <f>'1-GBP'!V285+'2b - USD - conv.'!V285+'3b - EUR - conv.'!V285</f>
        <v>0</v>
      </c>
      <c r="W285" s="286">
        <f>'1-GBP'!W285+'2b - USD - conv.'!W285+'3b - EUR - conv.'!W285</f>
        <v>0</v>
      </c>
      <c r="X285" s="286">
        <f>'1-GBP'!X285+'2b - USD - conv.'!X285+'3b - EUR - conv.'!X285</f>
        <v>0</v>
      </c>
      <c r="Y285" s="286">
        <f>'1-GBP'!Y285+'2b - USD - conv.'!Y285+'3b - EUR - conv.'!Y285</f>
        <v>0</v>
      </c>
      <c r="Z285" s="286">
        <f>'1-GBP'!Z285+'2b - USD - conv.'!Z285+'3b - EUR - conv.'!Z285</f>
        <v>0</v>
      </c>
      <c r="AA285" s="286">
        <f>'1-GBP'!AA285+'2b - USD - conv.'!AA285+'3b - EUR - conv.'!AA285</f>
        <v>0</v>
      </c>
      <c r="AB285" s="286">
        <f>'1-GBP'!AB285+'2b - USD - conv.'!AB285+'3b - EUR - conv.'!AB285</f>
        <v>0</v>
      </c>
      <c r="AC285" s="286">
        <f>'1-GBP'!AC285+'2b - USD - conv.'!AC285+'3b - EUR - conv.'!AC285</f>
        <v>0</v>
      </c>
      <c r="AD285" s="286">
        <f>'1-GBP'!AD285+'2b - USD - conv.'!AD285+'3b - EUR - conv.'!AD285</f>
        <v>0</v>
      </c>
      <c r="AE285" s="286">
        <f>'1-GBP'!AE285+'2b - USD - conv.'!AE285+'3b - EUR - conv.'!AE285</f>
        <v>0</v>
      </c>
      <c r="AF285" s="286">
        <f>'1-GBP'!AF285+'2b - USD - conv.'!AF285+'3b - EUR - conv.'!AF285</f>
        <v>0</v>
      </c>
      <c r="AG285" s="286">
        <f>'1-GBP'!AG285+'2b - USD - conv.'!AG285+'3b - EUR - conv.'!AG285</f>
        <v>0</v>
      </c>
      <c r="AH285" s="286">
        <f>'1-GBP'!AH285+'2b - USD - conv.'!AH285+'3b - EUR - conv.'!AH285</f>
        <v>0</v>
      </c>
      <c r="AI285" s="286">
        <f>'1-GBP'!AI285+'2b - USD - conv.'!AI285+'3b - EUR - conv.'!AI285</f>
        <v>0</v>
      </c>
      <c r="AJ285" s="286">
        <f>'1-GBP'!AJ285+'2b - USD - conv.'!AJ285+'3b - EUR - conv.'!AJ285</f>
        <v>0</v>
      </c>
      <c r="AK285" s="286">
        <f>'1-GBP'!AK285+'2b - USD - conv.'!AK285+'3b - EUR - conv.'!AK285</f>
        <v>0</v>
      </c>
      <c r="AL285" s="286">
        <f>'1-GBP'!AL285+'2b - USD - conv.'!AL285+'3b - EUR - conv.'!AL285</f>
        <v>0</v>
      </c>
      <c r="AM285" s="286">
        <f>'1-GBP'!AM285+'2b - USD - conv.'!AM285+'3b - EUR - conv.'!AM285</f>
        <v>0</v>
      </c>
      <c r="AN285" s="286">
        <f>'1-GBP'!AN285+'2b - USD - conv.'!AN285+'3b - EUR - conv.'!AN285</f>
        <v>0</v>
      </c>
      <c r="AO285" s="286">
        <f>'1-GBP'!AO285+'2b - USD - conv.'!AO285+'3b - EUR - conv.'!AO285</f>
        <v>0</v>
      </c>
      <c r="AP285" s="286">
        <f>'1-GBP'!AP285+'2b - USD - conv.'!AP285+'3b - EUR - conv.'!AP285</f>
        <v>0</v>
      </c>
    </row>
    <row r="286" spans="1:42" outlineLevel="2">
      <c r="A286" s="211" t="str">
        <f>A252&amp;"."&amp;A284&amp;"."&amp;A253&amp;"."&amp;B286</f>
        <v>1.d.6.2</v>
      </c>
      <c r="B286">
        <v>2</v>
      </c>
      <c r="C286" t="str">
        <f>'1-GBP'!C286</f>
        <v/>
      </c>
      <c r="D286"/>
      <c r="E286"/>
      <c r="F286"/>
      <c r="G286"/>
      <c r="H286"/>
      <c r="I286"/>
      <c r="J286"/>
      <c r="K286"/>
      <c r="L286"/>
      <c r="M286" s="286">
        <f>'1-GBP'!M286+'2b - USD - conv.'!M286+'3b - EUR - conv.'!M286</f>
        <v>0</v>
      </c>
      <c r="N286" s="286">
        <f>'1-GBP'!N286+'2b - USD - conv.'!N286+'3b - EUR - conv.'!N286</f>
        <v>0</v>
      </c>
      <c r="O286" s="286">
        <f>'1-GBP'!O286+'2b - USD - conv.'!O286+'3b - EUR - conv.'!O286</f>
        <v>0</v>
      </c>
      <c r="P286" s="286">
        <f>'1-GBP'!P286+'2b - USD - conv.'!P286+'3b - EUR - conv.'!P286</f>
        <v>0</v>
      </c>
      <c r="Q286" s="286">
        <f>'1-GBP'!Q286+'2b - USD - conv.'!Q286+'3b - EUR - conv.'!Q286</f>
        <v>0</v>
      </c>
      <c r="R286" s="286">
        <f>'1-GBP'!R286+'2b - USD - conv.'!R286+'3b - EUR - conv.'!R286</f>
        <v>0</v>
      </c>
      <c r="S286" s="286">
        <f>'1-GBP'!S286+'2b - USD - conv.'!S286+'3b - EUR - conv.'!S286</f>
        <v>0</v>
      </c>
      <c r="T286" s="286">
        <f>'1-GBP'!T286+'2b - USD - conv.'!T286+'3b - EUR - conv.'!T286</f>
        <v>0</v>
      </c>
      <c r="U286" s="286">
        <f>'1-GBP'!U286+'2b - USD - conv.'!U286+'3b - EUR - conv.'!U286</f>
        <v>0</v>
      </c>
      <c r="V286" s="286">
        <f>'1-GBP'!V286+'2b - USD - conv.'!V286+'3b - EUR - conv.'!V286</f>
        <v>0</v>
      </c>
      <c r="W286" s="286">
        <f>'1-GBP'!W286+'2b - USD - conv.'!W286+'3b - EUR - conv.'!W286</f>
        <v>0</v>
      </c>
      <c r="X286" s="286">
        <f>'1-GBP'!X286+'2b - USD - conv.'!X286+'3b - EUR - conv.'!X286</f>
        <v>0</v>
      </c>
      <c r="Y286" s="286">
        <f>'1-GBP'!Y286+'2b - USD - conv.'!Y286+'3b - EUR - conv.'!Y286</f>
        <v>0</v>
      </c>
      <c r="Z286" s="286">
        <f>'1-GBP'!Z286+'2b - USD - conv.'!Z286+'3b - EUR - conv.'!Z286</f>
        <v>0</v>
      </c>
      <c r="AA286" s="286">
        <f>'1-GBP'!AA286+'2b - USD - conv.'!AA286+'3b - EUR - conv.'!AA286</f>
        <v>0</v>
      </c>
      <c r="AB286" s="286">
        <f>'1-GBP'!AB286+'2b - USD - conv.'!AB286+'3b - EUR - conv.'!AB286</f>
        <v>0</v>
      </c>
      <c r="AC286" s="286">
        <f>'1-GBP'!AC286+'2b - USD - conv.'!AC286+'3b - EUR - conv.'!AC286</f>
        <v>0</v>
      </c>
      <c r="AD286" s="286">
        <f>'1-GBP'!AD286+'2b - USD - conv.'!AD286+'3b - EUR - conv.'!AD286</f>
        <v>0</v>
      </c>
      <c r="AE286" s="286">
        <f>'1-GBP'!AE286+'2b - USD - conv.'!AE286+'3b - EUR - conv.'!AE286</f>
        <v>0</v>
      </c>
      <c r="AF286" s="286">
        <f>'1-GBP'!AF286+'2b - USD - conv.'!AF286+'3b - EUR - conv.'!AF286</f>
        <v>0</v>
      </c>
      <c r="AG286" s="286">
        <f>'1-GBP'!AG286+'2b - USD - conv.'!AG286+'3b - EUR - conv.'!AG286</f>
        <v>0</v>
      </c>
      <c r="AH286" s="286">
        <f>'1-GBP'!AH286+'2b - USD - conv.'!AH286+'3b - EUR - conv.'!AH286</f>
        <v>0</v>
      </c>
      <c r="AI286" s="286">
        <f>'1-GBP'!AI286+'2b - USD - conv.'!AI286+'3b - EUR - conv.'!AI286</f>
        <v>0</v>
      </c>
      <c r="AJ286" s="286">
        <f>'1-GBP'!AJ286+'2b - USD - conv.'!AJ286+'3b - EUR - conv.'!AJ286</f>
        <v>0</v>
      </c>
      <c r="AK286" s="286">
        <f>'1-GBP'!AK286+'2b - USD - conv.'!AK286+'3b - EUR - conv.'!AK286</f>
        <v>0</v>
      </c>
      <c r="AL286" s="286">
        <f>'1-GBP'!AL286+'2b - USD - conv.'!AL286+'3b - EUR - conv.'!AL286</f>
        <v>0</v>
      </c>
      <c r="AM286" s="286">
        <f>'1-GBP'!AM286+'2b - USD - conv.'!AM286+'3b - EUR - conv.'!AM286</f>
        <v>0</v>
      </c>
      <c r="AN286" s="286">
        <f>'1-GBP'!AN286+'2b - USD - conv.'!AN286+'3b - EUR - conv.'!AN286</f>
        <v>0</v>
      </c>
      <c r="AO286" s="286">
        <f>'1-GBP'!AO286+'2b - USD - conv.'!AO286+'3b - EUR - conv.'!AO286</f>
        <v>0</v>
      </c>
      <c r="AP286" s="286">
        <f>'1-GBP'!AP286+'2b - USD - conv.'!AP286+'3b - EUR - conv.'!AP286</f>
        <v>0</v>
      </c>
    </row>
    <row r="287" spans="1:42" outlineLevel="2">
      <c r="A287" s="211" t="str">
        <f>A252&amp;"."&amp;A284&amp;"."&amp;A253&amp;"."&amp;B287</f>
        <v>1.d.6.3</v>
      </c>
      <c r="B287">
        <v>3</v>
      </c>
      <c r="C287" t="str">
        <f>'1-GBP'!C287</f>
        <v/>
      </c>
      <c r="D287"/>
      <c r="E287"/>
      <c r="F287"/>
      <c r="G287"/>
      <c r="H287"/>
      <c r="I287"/>
      <c r="J287"/>
      <c r="K287"/>
      <c r="L287"/>
      <c r="M287" s="286">
        <f>'1-GBP'!M287+'2b - USD - conv.'!M287+'3b - EUR - conv.'!M287</f>
        <v>0</v>
      </c>
      <c r="N287" s="286">
        <f>'1-GBP'!N287+'2b - USD - conv.'!N287+'3b - EUR - conv.'!N287</f>
        <v>0</v>
      </c>
      <c r="O287" s="286">
        <f>'1-GBP'!O287+'2b - USD - conv.'!O287+'3b - EUR - conv.'!O287</f>
        <v>0</v>
      </c>
      <c r="P287" s="286">
        <f>'1-GBP'!P287+'2b - USD - conv.'!P287+'3b - EUR - conv.'!P287</f>
        <v>0</v>
      </c>
      <c r="Q287" s="286">
        <f>'1-GBP'!Q287+'2b - USD - conv.'!Q287+'3b - EUR - conv.'!Q287</f>
        <v>0</v>
      </c>
      <c r="R287" s="286">
        <f>'1-GBP'!R287+'2b - USD - conv.'!R287+'3b - EUR - conv.'!R287</f>
        <v>0</v>
      </c>
      <c r="S287" s="286">
        <f>'1-GBP'!S287+'2b - USD - conv.'!S287+'3b - EUR - conv.'!S287</f>
        <v>0</v>
      </c>
      <c r="T287" s="286">
        <f>'1-GBP'!T287+'2b - USD - conv.'!T287+'3b - EUR - conv.'!T287</f>
        <v>0</v>
      </c>
      <c r="U287" s="286">
        <f>'1-GBP'!U287+'2b - USD - conv.'!U287+'3b - EUR - conv.'!U287</f>
        <v>0</v>
      </c>
      <c r="V287" s="286">
        <f>'1-GBP'!V287+'2b - USD - conv.'!V287+'3b - EUR - conv.'!V287</f>
        <v>0</v>
      </c>
      <c r="W287" s="286">
        <f>'1-GBP'!W287+'2b - USD - conv.'!W287+'3b - EUR - conv.'!W287</f>
        <v>0</v>
      </c>
      <c r="X287" s="286">
        <f>'1-GBP'!X287+'2b - USD - conv.'!X287+'3b - EUR - conv.'!X287</f>
        <v>0</v>
      </c>
      <c r="Y287" s="286">
        <f>'1-GBP'!Y287+'2b - USD - conv.'!Y287+'3b - EUR - conv.'!Y287</f>
        <v>0</v>
      </c>
      <c r="Z287" s="286">
        <f>'1-GBP'!Z287+'2b - USD - conv.'!Z287+'3b - EUR - conv.'!Z287</f>
        <v>0</v>
      </c>
      <c r="AA287" s="286">
        <f>'1-GBP'!AA287+'2b - USD - conv.'!AA287+'3b - EUR - conv.'!AA287</f>
        <v>0</v>
      </c>
      <c r="AB287" s="286">
        <f>'1-GBP'!AB287+'2b - USD - conv.'!AB287+'3b - EUR - conv.'!AB287</f>
        <v>0</v>
      </c>
      <c r="AC287" s="286">
        <f>'1-GBP'!AC287+'2b - USD - conv.'!AC287+'3b - EUR - conv.'!AC287</f>
        <v>0</v>
      </c>
      <c r="AD287" s="286">
        <f>'1-GBP'!AD287+'2b - USD - conv.'!AD287+'3b - EUR - conv.'!AD287</f>
        <v>0</v>
      </c>
      <c r="AE287" s="286">
        <f>'1-GBP'!AE287+'2b - USD - conv.'!AE287+'3b - EUR - conv.'!AE287</f>
        <v>0</v>
      </c>
      <c r="AF287" s="286">
        <f>'1-GBP'!AF287+'2b - USD - conv.'!AF287+'3b - EUR - conv.'!AF287</f>
        <v>0</v>
      </c>
      <c r="AG287" s="286">
        <f>'1-GBP'!AG287+'2b - USD - conv.'!AG287+'3b - EUR - conv.'!AG287</f>
        <v>0</v>
      </c>
      <c r="AH287" s="286">
        <f>'1-GBP'!AH287+'2b - USD - conv.'!AH287+'3b - EUR - conv.'!AH287</f>
        <v>0</v>
      </c>
      <c r="AI287" s="286">
        <f>'1-GBP'!AI287+'2b - USD - conv.'!AI287+'3b - EUR - conv.'!AI287</f>
        <v>0</v>
      </c>
      <c r="AJ287" s="286">
        <f>'1-GBP'!AJ287+'2b - USD - conv.'!AJ287+'3b - EUR - conv.'!AJ287</f>
        <v>0</v>
      </c>
      <c r="AK287" s="286">
        <f>'1-GBP'!AK287+'2b - USD - conv.'!AK287+'3b - EUR - conv.'!AK287</f>
        <v>0</v>
      </c>
      <c r="AL287" s="286">
        <f>'1-GBP'!AL287+'2b - USD - conv.'!AL287+'3b - EUR - conv.'!AL287</f>
        <v>0</v>
      </c>
      <c r="AM287" s="286">
        <f>'1-GBP'!AM287+'2b - USD - conv.'!AM287+'3b - EUR - conv.'!AM287</f>
        <v>0</v>
      </c>
      <c r="AN287" s="286">
        <f>'1-GBP'!AN287+'2b - USD - conv.'!AN287+'3b - EUR - conv.'!AN287</f>
        <v>0</v>
      </c>
      <c r="AO287" s="286">
        <f>'1-GBP'!AO287+'2b - USD - conv.'!AO287+'3b - EUR - conv.'!AO287</f>
        <v>0</v>
      </c>
      <c r="AP287" s="286">
        <f>'1-GBP'!AP287+'2b - USD - conv.'!AP287+'3b - EUR - conv.'!AP287</f>
        <v>0</v>
      </c>
    </row>
    <row r="288" spans="1:42" outlineLevel="2">
      <c r="A288" s="211" t="str">
        <f>A252&amp;"."&amp;A284&amp;"."&amp;A253&amp;"."&amp;B288</f>
        <v>1.d.6.4</v>
      </c>
      <c r="B288">
        <v>4</v>
      </c>
      <c r="C288" t="str">
        <f>'1-GBP'!C288</f>
        <v/>
      </c>
      <c r="D288"/>
      <c r="E288"/>
      <c r="F288"/>
      <c r="G288"/>
      <c r="H288"/>
      <c r="I288"/>
      <c r="J288"/>
      <c r="K288"/>
      <c r="L288"/>
      <c r="M288" s="286">
        <f>'1-GBP'!M288+'2b - USD - conv.'!M288+'3b - EUR - conv.'!M288</f>
        <v>0</v>
      </c>
      <c r="N288" s="286">
        <f>'1-GBP'!N288+'2b - USD - conv.'!N288+'3b - EUR - conv.'!N288</f>
        <v>0</v>
      </c>
      <c r="O288" s="286">
        <f>'1-GBP'!O288+'2b - USD - conv.'!O288+'3b - EUR - conv.'!O288</f>
        <v>0</v>
      </c>
      <c r="P288" s="286">
        <f>'1-GBP'!P288+'2b - USD - conv.'!P288+'3b - EUR - conv.'!P288</f>
        <v>0</v>
      </c>
      <c r="Q288" s="286">
        <f>'1-GBP'!Q288+'2b - USD - conv.'!Q288+'3b - EUR - conv.'!Q288</f>
        <v>0</v>
      </c>
      <c r="R288" s="286">
        <f>'1-GBP'!R288+'2b - USD - conv.'!R288+'3b - EUR - conv.'!R288</f>
        <v>0</v>
      </c>
      <c r="S288" s="286">
        <f>'1-GBP'!S288+'2b - USD - conv.'!S288+'3b - EUR - conv.'!S288</f>
        <v>0</v>
      </c>
      <c r="T288" s="286">
        <f>'1-GBP'!T288+'2b - USD - conv.'!T288+'3b - EUR - conv.'!T288</f>
        <v>0</v>
      </c>
      <c r="U288" s="286">
        <f>'1-GBP'!U288+'2b - USD - conv.'!U288+'3b - EUR - conv.'!U288</f>
        <v>0</v>
      </c>
      <c r="V288" s="286">
        <f>'1-GBP'!V288+'2b - USD - conv.'!V288+'3b - EUR - conv.'!V288</f>
        <v>0</v>
      </c>
      <c r="W288" s="286">
        <f>'1-GBP'!W288+'2b - USD - conv.'!W288+'3b - EUR - conv.'!W288</f>
        <v>0</v>
      </c>
      <c r="X288" s="286">
        <f>'1-GBP'!X288+'2b - USD - conv.'!X288+'3b - EUR - conv.'!X288</f>
        <v>0</v>
      </c>
      <c r="Y288" s="286">
        <f>'1-GBP'!Y288+'2b - USD - conv.'!Y288+'3b - EUR - conv.'!Y288</f>
        <v>0</v>
      </c>
      <c r="Z288" s="286">
        <f>'1-GBP'!Z288+'2b - USD - conv.'!Z288+'3b - EUR - conv.'!Z288</f>
        <v>0</v>
      </c>
      <c r="AA288" s="286">
        <f>'1-GBP'!AA288+'2b - USD - conv.'!AA288+'3b - EUR - conv.'!AA288</f>
        <v>0</v>
      </c>
      <c r="AB288" s="286">
        <f>'1-GBP'!AB288+'2b - USD - conv.'!AB288+'3b - EUR - conv.'!AB288</f>
        <v>0</v>
      </c>
      <c r="AC288" s="286">
        <f>'1-GBP'!AC288+'2b - USD - conv.'!AC288+'3b - EUR - conv.'!AC288</f>
        <v>0</v>
      </c>
      <c r="AD288" s="286">
        <f>'1-GBP'!AD288+'2b - USD - conv.'!AD288+'3b - EUR - conv.'!AD288</f>
        <v>0</v>
      </c>
      <c r="AE288" s="286">
        <f>'1-GBP'!AE288+'2b - USD - conv.'!AE288+'3b - EUR - conv.'!AE288</f>
        <v>0</v>
      </c>
      <c r="AF288" s="286">
        <f>'1-GBP'!AF288+'2b - USD - conv.'!AF288+'3b - EUR - conv.'!AF288</f>
        <v>0</v>
      </c>
      <c r="AG288" s="286">
        <f>'1-GBP'!AG288+'2b - USD - conv.'!AG288+'3b - EUR - conv.'!AG288</f>
        <v>0</v>
      </c>
      <c r="AH288" s="286">
        <f>'1-GBP'!AH288+'2b - USD - conv.'!AH288+'3b - EUR - conv.'!AH288</f>
        <v>0</v>
      </c>
      <c r="AI288" s="286">
        <f>'1-GBP'!AI288+'2b - USD - conv.'!AI288+'3b - EUR - conv.'!AI288</f>
        <v>0</v>
      </c>
      <c r="AJ288" s="286">
        <f>'1-GBP'!AJ288+'2b - USD - conv.'!AJ288+'3b - EUR - conv.'!AJ288</f>
        <v>0</v>
      </c>
      <c r="AK288" s="286">
        <f>'1-GBP'!AK288+'2b - USD - conv.'!AK288+'3b - EUR - conv.'!AK288</f>
        <v>0</v>
      </c>
      <c r="AL288" s="286">
        <f>'1-GBP'!AL288+'2b - USD - conv.'!AL288+'3b - EUR - conv.'!AL288</f>
        <v>0</v>
      </c>
      <c r="AM288" s="286">
        <f>'1-GBP'!AM288+'2b - USD - conv.'!AM288+'3b - EUR - conv.'!AM288</f>
        <v>0</v>
      </c>
      <c r="AN288" s="286">
        <f>'1-GBP'!AN288+'2b - USD - conv.'!AN288+'3b - EUR - conv.'!AN288</f>
        <v>0</v>
      </c>
      <c r="AO288" s="286">
        <f>'1-GBP'!AO288+'2b - USD - conv.'!AO288+'3b - EUR - conv.'!AO288</f>
        <v>0</v>
      </c>
      <c r="AP288" s="286">
        <f>'1-GBP'!AP288+'2b - USD - conv.'!AP288+'3b - EUR - conv.'!AP288</f>
        <v>0</v>
      </c>
    </row>
    <row r="289" spans="1:42" outlineLevel="2">
      <c r="A289" s="211" t="str">
        <f>A252&amp;"."&amp;A284&amp;"."&amp;A253&amp;"."&amp;B289</f>
        <v>1.d.6.5</v>
      </c>
      <c r="B289">
        <v>5</v>
      </c>
      <c r="C289" t="str">
        <f>'1-GBP'!C289</f>
        <v/>
      </c>
      <c r="D289"/>
      <c r="E289"/>
      <c r="F289"/>
      <c r="G289"/>
      <c r="H289"/>
      <c r="I289"/>
      <c r="J289"/>
      <c r="K289"/>
      <c r="L289"/>
      <c r="M289" s="286">
        <f>'1-GBP'!M289+'2b - USD - conv.'!M289+'3b - EUR - conv.'!M289</f>
        <v>0</v>
      </c>
      <c r="N289" s="286">
        <f>'1-GBP'!N289+'2b - USD - conv.'!N289+'3b - EUR - conv.'!N289</f>
        <v>0</v>
      </c>
      <c r="O289" s="286">
        <f>'1-GBP'!O289+'2b - USD - conv.'!O289+'3b - EUR - conv.'!O289</f>
        <v>0</v>
      </c>
      <c r="P289" s="286">
        <f>'1-GBP'!P289+'2b - USD - conv.'!P289+'3b - EUR - conv.'!P289</f>
        <v>0</v>
      </c>
      <c r="Q289" s="286">
        <f>'1-GBP'!Q289+'2b - USD - conv.'!Q289+'3b - EUR - conv.'!Q289</f>
        <v>0</v>
      </c>
      <c r="R289" s="286">
        <f>'1-GBP'!R289+'2b - USD - conv.'!R289+'3b - EUR - conv.'!R289</f>
        <v>0</v>
      </c>
      <c r="S289" s="286">
        <f>'1-GBP'!S289+'2b - USD - conv.'!S289+'3b - EUR - conv.'!S289</f>
        <v>0</v>
      </c>
      <c r="T289" s="286">
        <f>'1-GBP'!T289+'2b - USD - conv.'!T289+'3b - EUR - conv.'!T289</f>
        <v>0</v>
      </c>
      <c r="U289" s="286">
        <f>'1-GBP'!U289+'2b - USD - conv.'!U289+'3b - EUR - conv.'!U289</f>
        <v>0</v>
      </c>
      <c r="V289" s="286">
        <f>'1-GBP'!V289+'2b - USD - conv.'!V289+'3b - EUR - conv.'!V289</f>
        <v>0</v>
      </c>
      <c r="W289" s="286">
        <f>'1-GBP'!W289+'2b - USD - conv.'!W289+'3b - EUR - conv.'!W289</f>
        <v>0</v>
      </c>
      <c r="X289" s="286">
        <f>'1-GBP'!X289+'2b - USD - conv.'!X289+'3b - EUR - conv.'!X289</f>
        <v>0</v>
      </c>
      <c r="Y289" s="286">
        <f>'1-GBP'!Y289+'2b - USD - conv.'!Y289+'3b - EUR - conv.'!Y289</f>
        <v>0</v>
      </c>
      <c r="Z289" s="286">
        <f>'1-GBP'!Z289+'2b - USD - conv.'!Z289+'3b - EUR - conv.'!Z289</f>
        <v>0</v>
      </c>
      <c r="AA289" s="286">
        <f>'1-GBP'!AA289+'2b - USD - conv.'!AA289+'3b - EUR - conv.'!AA289</f>
        <v>0</v>
      </c>
      <c r="AB289" s="286">
        <f>'1-GBP'!AB289+'2b - USD - conv.'!AB289+'3b - EUR - conv.'!AB289</f>
        <v>0</v>
      </c>
      <c r="AC289" s="286">
        <f>'1-GBP'!AC289+'2b - USD - conv.'!AC289+'3b - EUR - conv.'!AC289</f>
        <v>0</v>
      </c>
      <c r="AD289" s="286">
        <f>'1-GBP'!AD289+'2b - USD - conv.'!AD289+'3b - EUR - conv.'!AD289</f>
        <v>0</v>
      </c>
      <c r="AE289" s="286">
        <f>'1-GBP'!AE289+'2b - USD - conv.'!AE289+'3b - EUR - conv.'!AE289</f>
        <v>0</v>
      </c>
      <c r="AF289" s="286">
        <f>'1-GBP'!AF289+'2b - USD - conv.'!AF289+'3b - EUR - conv.'!AF289</f>
        <v>0</v>
      </c>
      <c r="AG289" s="286">
        <f>'1-GBP'!AG289+'2b - USD - conv.'!AG289+'3b - EUR - conv.'!AG289</f>
        <v>0</v>
      </c>
      <c r="AH289" s="286">
        <f>'1-GBP'!AH289+'2b - USD - conv.'!AH289+'3b - EUR - conv.'!AH289</f>
        <v>0</v>
      </c>
      <c r="AI289" s="286">
        <f>'1-GBP'!AI289+'2b - USD - conv.'!AI289+'3b - EUR - conv.'!AI289</f>
        <v>0</v>
      </c>
      <c r="AJ289" s="286">
        <f>'1-GBP'!AJ289+'2b - USD - conv.'!AJ289+'3b - EUR - conv.'!AJ289</f>
        <v>0</v>
      </c>
      <c r="AK289" s="286">
        <f>'1-GBP'!AK289+'2b - USD - conv.'!AK289+'3b - EUR - conv.'!AK289</f>
        <v>0</v>
      </c>
      <c r="AL289" s="286">
        <f>'1-GBP'!AL289+'2b - USD - conv.'!AL289+'3b - EUR - conv.'!AL289</f>
        <v>0</v>
      </c>
      <c r="AM289" s="286">
        <f>'1-GBP'!AM289+'2b - USD - conv.'!AM289+'3b - EUR - conv.'!AM289</f>
        <v>0</v>
      </c>
      <c r="AN289" s="286">
        <f>'1-GBP'!AN289+'2b - USD - conv.'!AN289+'3b - EUR - conv.'!AN289</f>
        <v>0</v>
      </c>
      <c r="AO289" s="286">
        <f>'1-GBP'!AO289+'2b - USD - conv.'!AO289+'3b - EUR - conv.'!AO289</f>
        <v>0</v>
      </c>
      <c r="AP289" s="286">
        <f>'1-GBP'!AP289+'2b - USD - conv.'!AP289+'3b - EUR - conv.'!AP289</f>
        <v>0</v>
      </c>
    </row>
    <row r="290" spans="1:42" outlineLevel="2">
      <c r="A290" s="211" t="str">
        <f>A252&amp;"."&amp;A284&amp;"."&amp;A253&amp;"."&amp;B290</f>
        <v>1.d.6.6</v>
      </c>
      <c r="B290">
        <v>6</v>
      </c>
      <c r="C290" t="str">
        <f>'1-GBP'!C290</f>
        <v/>
      </c>
      <c r="D290"/>
      <c r="E290"/>
      <c r="F290"/>
      <c r="G290"/>
      <c r="H290"/>
      <c r="I290"/>
      <c r="J290"/>
      <c r="K290"/>
      <c r="L290"/>
      <c r="M290" s="286">
        <f>'1-GBP'!M290+'2b - USD - conv.'!M290+'3b - EUR - conv.'!M290</f>
        <v>0</v>
      </c>
      <c r="N290" s="286">
        <f>'1-GBP'!N290+'2b - USD - conv.'!N290+'3b - EUR - conv.'!N290</f>
        <v>0</v>
      </c>
      <c r="O290" s="286">
        <f>'1-GBP'!O290+'2b - USD - conv.'!O290+'3b - EUR - conv.'!O290</f>
        <v>0</v>
      </c>
      <c r="P290" s="286">
        <f>'1-GBP'!P290+'2b - USD - conv.'!P290+'3b - EUR - conv.'!P290</f>
        <v>0</v>
      </c>
      <c r="Q290" s="286">
        <f>'1-GBP'!Q290+'2b - USD - conv.'!Q290+'3b - EUR - conv.'!Q290</f>
        <v>0</v>
      </c>
      <c r="R290" s="286">
        <f>'1-GBP'!R290+'2b - USD - conv.'!R290+'3b - EUR - conv.'!R290</f>
        <v>0</v>
      </c>
      <c r="S290" s="286">
        <f>'1-GBP'!S290+'2b - USD - conv.'!S290+'3b - EUR - conv.'!S290</f>
        <v>0</v>
      </c>
      <c r="T290" s="286">
        <f>'1-GBP'!T290+'2b - USD - conv.'!T290+'3b - EUR - conv.'!T290</f>
        <v>0</v>
      </c>
      <c r="U290" s="286">
        <f>'1-GBP'!U290+'2b - USD - conv.'!U290+'3b - EUR - conv.'!U290</f>
        <v>0</v>
      </c>
      <c r="V290" s="286">
        <f>'1-GBP'!V290+'2b - USD - conv.'!V290+'3b - EUR - conv.'!V290</f>
        <v>0</v>
      </c>
      <c r="W290" s="286">
        <f>'1-GBP'!W290+'2b - USD - conv.'!W290+'3b - EUR - conv.'!W290</f>
        <v>0</v>
      </c>
      <c r="X290" s="286">
        <f>'1-GBP'!X290+'2b - USD - conv.'!X290+'3b - EUR - conv.'!X290</f>
        <v>0</v>
      </c>
      <c r="Y290" s="286">
        <f>'1-GBP'!Y290+'2b - USD - conv.'!Y290+'3b - EUR - conv.'!Y290</f>
        <v>0</v>
      </c>
      <c r="Z290" s="286">
        <f>'1-GBP'!Z290+'2b - USD - conv.'!Z290+'3b - EUR - conv.'!Z290</f>
        <v>0</v>
      </c>
      <c r="AA290" s="286">
        <f>'1-GBP'!AA290+'2b - USD - conv.'!AA290+'3b - EUR - conv.'!AA290</f>
        <v>0</v>
      </c>
      <c r="AB290" s="286">
        <f>'1-GBP'!AB290+'2b - USD - conv.'!AB290+'3b - EUR - conv.'!AB290</f>
        <v>0</v>
      </c>
      <c r="AC290" s="286">
        <f>'1-GBP'!AC290+'2b - USD - conv.'!AC290+'3b - EUR - conv.'!AC290</f>
        <v>0</v>
      </c>
      <c r="AD290" s="286">
        <f>'1-GBP'!AD290+'2b - USD - conv.'!AD290+'3b - EUR - conv.'!AD290</f>
        <v>0</v>
      </c>
      <c r="AE290" s="286">
        <f>'1-GBP'!AE290+'2b - USD - conv.'!AE290+'3b - EUR - conv.'!AE290</f>
        <v>0</v>
      </c>
      <c r="AF290" s="286">
        <f>'1-GBP'!AF290+'2b - USD - conv.'!AF290+'3b - EUR - conv.'!AF290</f>
        <v>0</v>
      </c>
      <c r="AG290" s="286">
        <f>'1-GBP'!AG290+'2b - USD - conv.'!AG290+'3b - EUR - conv.'!AG290</f>
        <v>0</v>
      </c>
      <c r="AH290" s="286">
        <f>'1-GBP'!AH290+'2b - USD - conv.'!AH290+'3b - EUR - conv.'!AH290</f>
        <v>0</v>
      </c>
      <c r="AI290" s="286">
        <f>'1-GBP'!AI290+'2b - USD - conv.'!AI290+'3b - EUR - conv.'!AI290</f>
        <v>0</v>
      </c>
      <c r="AJ290" s="286">
        <f>'1-GBP'!AJ290+'2b - USD - conv.'!AJ290+'3b - EUR - conv.'!AJ290</f>
        <v>0</v>
      </c>
      <c r="AK290" s="286">
        <f>'1-GBP'!AK290+'2b - USD - conv.'!AK290+'3b - EUR - conv.'!AK290</f>
        <v>0</v>
      </c>
      <c r="AL290" s="286">
        <f>'1-GBP'!AL290+'2b - USD - conv.'!AL290+'3b - EUR - conv.'!AL290</f>
        <v>0</v>
      </c>
      <c r="AM290" s="286">
        <f>'1-GBP'!AM290+'2b - USD - conv.'!AM290+'3b - EUR - conv.'!AM290</f>
        <v>0</v>
      </c>
      <c r="AN290" s="286">
        <f>'1-GBP'!AN290+'2b - USD - conv.'!AN290+'3b - EUR - conv.'!AN290</f>
        <v>0</v>
      </c>
      <c r="AO290" s="286">
        <f>'1-GBP'!AO290+'2b - USD - conv.'!AO290+'3b - EUR - conv.'!AO290</f>
        <v>0</v>
      </c>
      <c r="AP290" s="286">
        <f>'1-GBP'!AP290+'2b - USD - conv.'!AP290+'3b - EUR - conv.'!AP290</f>
        <v>0</v>
      </c>
    </row>
    <row r="291" spans="1:42" outlineLevel="2">
      <c r="A291" s="211" t="str">
        <f>A252&amp;"."&amp;A284&amp;"."&amp;A253&amp;"."&amp;B291</f>
        <v>1.d.6.7</v>
      </c>
      <c r="B291">
        <v>7</v>
      </c>
      <c r="C291" t="str">
        <f>'1-GBP'!C291</f>
        <v/>
      </c>
      <c r="D291"/>
      <c r="E291"/>
      <c r="F291"/>
      <c r="G291"/>
      <c r="H291"/>
      <c r="I291"/>
      <c r="J291"/>
      <c r="K291"/>
      <c r="L291"/>
      <c r="M291" s="286">
        <f>'1-GBP'!M291+'2b - USD - conv.'!M291+'3b - EUR - conv.'!M291</f>
        <v>0</v>
      </c>
      <c r="N291" s="286">
        <f>'1-GBP'!N291+'2b - USD - conv.'!N291+'3b - EUR - conv.'!N291</f>
        <v>0</v>
      </c>
      <c r="O291" s="286">
        <f>'1-GBP'!O291+'2b - USD - conv.'!O291+'3b - EUR - conv.'!O291</f>
        <v>0</v>
      </c>
      <c r="P291" s="286">
        <f>'1-GBP'!P291+'2b - USD - conv.'!P291+'3b - EUR - conv.'!P291</f>
        <v>0</v>
      </c>
      <c r="Q291" s="286">
        <f>'1-GBP'!Q291+'2b - USD - conv.'!Q291+'3b - EUR - conv.'!Q291</f>
        <v>0</v>
      </c>
      <c r="R291" s="286">
        <f>'1-GBP'!R291+'2b - USD - conv.'!R291+'3b - EUR - conv.'!R291</f>
        <v>0</v>
      </c>
      <c r="S291" s="286">
        <f>'1-GBP'!S291+'2b - USD - conv.'!S291+'3b - EUR - conv.'!S291</f>
        <v>0</v>
      </c>
      <c r="T291" s="286">
        <f>'1-GBP'!T291+'2b - USD - conv.'!T291+'3b - EUR - conv.'!T291</f>
        <v>0</v>
      </c>
      <c r="U291" s="286">
        <f>'1-GBP'!U291+'2b - USD - conv.'!U291+'3b - EUR - conv.'!U291</f>
        <v>0</v>
      </c>
      <c r="V291" s="286">
        <f>'1-GBP'!V291+'2b - USD - conv.'!V291+'3b - EUR - conv.'!V291</f>
        <v>0</v>
      </c>
      <c r="W291" s="286">
        <f>'1-GBP'!W291+'2b - USD - conv.'!W291+'3b - EUR - conv.'!W291</f>
        <v>0</v>
      </c>
      <c r="X291" s="286">
        <f>'1-GBP'!X291+'2b - USD - conv.'!X291+'3b - EUR - conv.'!X291</f>
        <v>0</v>
      </c>
      <c r="Y291" s="286">
        <f>'1-GBP'!Y291+'2b - USD - conv.'!Y291+'3b - EUR - conv.'!Y291</f>
        <v>0</v>
      </c>
      <c r="Z291" s="286">
        <f>'1-GBP'!Z291+'2b - USD - conv.'!Z291+'3b - EUR - conv.'!Z291</f>
        <v>0</v>
      </c>
      <c r="AA291" s="286">
        <f>'1-GBP'!AA291+'2b - USD - conv.'!AA291+'3b - EUR - conv.'!AA291</f>
        <v>0</v>
      </c>
      <c r="AB291" s="286">
        <f>'1-GBP'!AB291+'2b - USD - conv.'!AB291+'3b - EUR - conv.'!AB291</f>
        <v>0</v>
      </c>
      <c r="AC291" s="286">
        <f>'1-GBP'!AC291+'2b - USD - conv.'!AC291+'3b - EUR - conv.'!AC291</f>
        <v>0</v>
      </c>
      <c r="AD291" s="286">
        <f>'1-GBP'!AD291+'2b - USD - conv.'!AD291+'3b - EUR - conv.'!AD291</f>
        <v>0</v>
      </c>
      <c r="AE291" s="286">
        <f>'1-GBP'!AE291+'2b - USD - conv.'!AE291+'3b - EUR - conv.'!AE291</f>
        <v>0</v>
      </c>
      <c r="AF291" s="286">
        <f>'1-GBP'!AF291+'2b - USD - conv.'!AF291+'3b - EUR - conv.'!AF291</f>
        <v>0</v>
      </c>
      <c r="AG291" s="286">
        <f>'1-GBP'!AG291+'2b - USD - conv.'!AG291+'3b - EUR - conv.'!AG291</f>
        <v>0</v>
      </c>
      <c r="AH291" s="286">
        <f>'1-GBP'!AH291+'2b - USD - conv.'!AH291+'3b - EUR - conv.'!AH291</f>
        <v>0</v>
      </c>
      <c r="AI291" s="286">
        <f>'1-GBP'!AI291+'2b - USD - conv.'!AI291+'3b - EUR - conv.'!AI291</f>
        <v>0</v>
      </c>
      <c r="AJ291" s="286">
        <f>'1-GBP'!AJ291+'2b - USD - conv.'!AJ291+'3b - EUR - conv.'!AJ291</f>
        <v>0</v>
      </c>
      <c r="AK291" s="286">
        <f>'1-GBP'!AK291+'2b - USD - conv.'!AK291+'3b - EUR - conv.'!AK291</f>
        <v>0</v>
      </c>
      <c r="AL291" s="286">
        <f>'1-GBP'!AL291+'2b - USD - conv.'!AL291+'3b - EUR - conv.'!AL291</f>
        <v>0</v>
      </c>
      <c r="AM291" s="286">
        <f>'1-GBP'!AM291+'2b - USD - conv.'!AM291+'3b - EUR - conv.'!AM291</f>
        <v>0</v>
      </c>
      <c r="AN291" s="286">
        <f>'1-GBP'!AN291+'2b - USD - conv.'!AN291+'3b - EUR - conv.'!AN291</f>
        <v>0</v>
      </c>
      <c r="AO291" s="286">
        <f>'1-GBP'!AO291+'2b - USD - conv.'!AO291+'3b - EUR - conv.'!AO291</f>
        <v>0</v>
      </c>
      <c r="AP291" s="286">
        <f>'1-GBP'!AP291+'2b - USD - conv.'!AP291+'3b - EUR - conv.'!AP291</f>
        <v>0</v>
      </c>
    </row>
    <row r="292" spans="1:42" outlineLevel="2">
      <c r="A292" s="211" t="str">
        <f>A252&amp;"."&amp;A284&amp;"."&amp;A253&amp;"."&amp;B292</f>
        <v>1.d.6.8</v>
      </c>
      <c r="B292">
        <v>8</v>
      </c>
      <c r="C292" t="str">
        <f>'1-GBP'!C292</f>
        <v/>
      </c>
      <c r="D292"/>
      <c r="E292"/>
      <c r="F292"/>
      <c r="G292"/>
      <c r="H292"/>
      <c r="I292"/>
      <c r="J292"/>
      <c r="K292"/>
      <c r="L292"/>
      <c r="M292" s="286">
        <f>'1-GBP'!M292+'2b - USD - conv.'!M292+'3b - EUR - conv.'!M292</f>
        <v>0</v>
      </c>
      <c r="N292" s="286">
        <f>'1-GBP'!N292+'2b - USD - conv.'!N292+'3b - EUR - conv.'!N292</f>
        <v>0</v>
      </c>
      <c r="O292" s="286">
        <f>'1-GBP'!O292+'2b - USD - conv.'!O292+'3b - EUR - conv.'!O292</f>
        <v>0</v>
      </c>
      <c r="P292" s="286">
        <f>'1-GBP'!P292+'2b - USD - conv.'!P292+'3b - EUR - conv.'!P292</f>
        <v>0</v>
      </c>
      <c r="Q292" s="286">
        <f>'1-GBP'!Q292+'2b - USD - conv.'!Q292+'3b - EUR - conv.'!Q292</f>
        <v>0</v>
      </c>
      <c r="R292" s="286">
        <f>'1-GBP'!R292+'2b - USD - conv.'!R292+'3b - EUR - conv.'!R292</f>
        <v>0</v>
      </c>
      <c r="S292" s="286">
        <f>'1-GBP'!S292+'2b - USD - conv.'!S292+'3b - EUR - conv.'!S292</f>
        <v>0</v>
      </c>
      <c r="T292" s="286">
        <f>'1-GBP'!T292+'2b - USD - conv.'!T292+'3b - EUR - conv.'!T292</f>
        <v>0</v>
      </c>
      <c r="U292" s="286">
        <f>'1-GBP'!U292+'2b - USD - conv.'!U292+'3b - EUR - conv.'!U292</f>
        <v>0</v>
      </c>
      <c r="V292" s="286">
        <f>'1-GBP'!V292+'2b - USD - conv.'!V292+'3b - EUR - conv.'!V292</f>
        <v>0</v>
      </c>
      <c r="W292" s="286">
        <f>'1-GBP'!W292+'2b - USD - conv.'!W292+'3b - EUR - conv.'!W292</f>
        <v>0</v>
      </c>
      <c r="X292" s="286">
        <f>'1-GBP'!X292+'2b - USD - conv.'!X292+'3b - EUR - conv.'!X292</f>
        <v>0</v>
      </c>
      <c r="Y292" s="286">
        <f>'1-GBP'!Y292+'2b - USD - conv.'!Y292+'3b - EUR - conv.'!Y292</f>
        <v>0</v>
      </c>
      <c r="Z292" s="286">
        <f>'1-GBP'!Z292+'2b - USD - conv.'!Z292+'3b - EUR - conv.'!Z292</f>
        <v>0</v>
      </c>
      <c r="AA292" s="286">
        <f>'1-GBP'!AA292+'2b - USD - conv.'!AA292+'3b - EUR - conv.'!AA292</f>
        <v>0</v>
      </c>
      <c r="AB292" s="286">
        <f>'1-GBP'!AB292+'2b - USD - conv.'!AB292+'3b - EUR - conv.'!AB292</f>
        <v>0</v>
      </c>
      <c r="AC292" s="286">
        <f>'1-GBP'!AC292+'2b - USD - conv.'!AC292+'3b - EUR - conv.'!AC292</f>
        <v>0</v>
      </c>
      <c r="AD292" s="286">
        <f>'1-GBP'!AD292+'2b - USD - conv.'!AD292+'3b - EUR - conv.'!AD292</f>
        <v>0</v>
      </c>
      <c r="AE292" s="286">
        <f>'1-GBP'!AE292+'2b - USD - conv.'!AE292+'3b - EUR - conv.'!AE292</f>
        <v>0</v>
      </c>
      <c r="AF292" s="286">
        <f>'1-GBP'!AF292+'2b - USD - conv.'!AF292+'3b - EUR - conv.'!AF292</f>
        <v>0</v>
      </c>
      <c r="AG292" s="286">
        <f>'1-GBP'!AG292+'2b - USD - conv.'!AG292+'3b - EUR - conv.'!AG292</f>
        <v>0</v>
      </c>
      <c r="AH292" s="286">
        <f>'1-GBP'!AH292+'2b - USD - conv.'!AH292+'3b - EUR - conv.'!AH292</f>
        <v>0</v>
      </c>
      <c r="AI292" s="286">
        <f>'1-GBP'!AI292+'2b - USD - conv.'!AI292+'3b - EUR - conv.'!AI292</f>
        <v>0</v>
      </c>
      <c r="AJ292" s="286">
        <f>'1-GBP'!AJ292+'2b - USD - conv.'!AJ292+'3b - EUR - conv.'!AJ292</f>
        <v>0</v>
      </c>
      <c r="AK292" s="286">
        <f>'1-GBP'!AK292+'2b - USD - conv.'!AK292+'3b - EUR - conv.'!AK292</f>
        <v>0</v>
      </c>
      <c r="AL292" s="286">
        <f>'1-GBP'!AL292+'2b - USD - conv.'!AL292+'3b - EUR - conv.'!AL292</f>
        <v>0</v>
      </c>
      <c r="AM292" s="286">
        <f>'1-GBP'!AM292+'2b - USD - conv.'!AM292+'3b - EUR - conv.'!AM292</f>
        <v>0</v>
      </c>
      <c r="AN292" s="286">
        <f>'1-GBP'!AN292+'2b - USD - conv.'!AN292+'3b - EUR - conv.'!AN292</f>
        <v>0</v>
      </c>
      <c r="AO292" s="286">
        <f>'1-GBP'!AO292+'2b - USD - conv.'!AO292+'3b - EUR - conv.'!AO292</f>
        <v>0</v>
      </c>
      <c r="AP292" s="286">
        <f>'1-GBP'!AP292+'2b - USD - conv.'!AP292+'3b - EUR - conv.'!AP292</f>
        <v>0</v>
      </c>
    </row>
    <row r="293" spans="1:42" outlineLevel="2">
      <c r="A293" s="211" t="str">
        <f>A252&amp;"."&amp;A284&amp;"."&amp;A253&amp;"."&amp;B293</f>
        <v>1.d.6.9</v>
      </c>
      <c r="B293">
        <v>9</v>
      </c>
      <c r="C293" t="str">
        <f>'1-GBP'!C293</f>
        <v/>
      </c>
      <c r="D293"/>
      <c r="E293"/>
      <c r="F293"/>
      <c r="G293"/>
      <c r="H293"/>
      <c r="I293"/>
      <c r="J293"/>
      <c r="K293"/>
      <c r="L293"/>
      <c r="M293" s="286">
        <f>'1-GBP'!M293+'2b - USD - conv.'!M293+'3b - EUR - conv.'!M293</f>
        <v>0</v>
      </c>
      <c r="N293" s="286">
        <f>'1-GBP'!N293+'2b - USD - conv.'!N293+'3b - EUR - conv.'!N293</f>
        <v>0</v>
      </c>
      <c r="O293" s="286">
        <f>'1-GBP'!O293+'2b - USD - conv.'!O293+'3b - EUR - conv.'!O293</f>
        <v>0</v>
      </c>
      <c r="P293" s="286">
        <f>'1-GBP'!P293+'2b - USD - conv.'!P293+'3b - EUR - conv.'!P293</f>
        <v>0</v>
      </c>
      <c r="Q293" s="286">
        <f>'1-GBP'!Q293+'2b - USD - conv.'!Q293+'3b - EUR - conv.'!Q293</f>
        <v>0</v>
      </c>
      <c r="R293" s="286">
        <f>'1-GBP'!R293+'2b - USD - conv.'!R293+'3b - EUR - conv.'!R293</f>
        <v>0</v>
      </c>
      <c r="S293" s="286">
        <f>'1-GBP'!S293+'2b - USD - conv.'!S293+'3b - EUR - conv.'!S293</f>
        <v>0</v>
      </c>
      <c r="T293" s="286">
        <f>'1-GBP'!T293+'2b - USD - conv.'!T293+'3b - EUR - conv.'!T293</f>
        <v>0</v>
      </c>
      <c r="U293" s="286">
        <f>'1-GBP'!U293+'2b - USD - conv.'!U293+'3b - EUR - conv.'!U293</f>
        <v>0</v>
      </c>
      <c r="V293" s="286">
        <f>'1-GBP'!V293+'2b - USD - conv.'!V293+'3b - EUR - conv.'!V293</f>
        <v>0</v>
      </c>
      <c r="W293" s="286">
        <f>'1-GBP'!W293+'2b - USD - conv.'!W293+'3b - EUR - conv.'!W293</f>
        <v>0</v>
      </c>
      <c r="X293" s="286">
        <f>'1-GBP'!X293+'2b - USD - conv.'!X293+'3b - EUR - conv.'!X293</f>
        <v>0</v>
      </c>
      <c r="Y293" s="286">
        <f>'1-GBP'!Y293+'2b - USD - conv.'!Y293+'3b - EUR - conv.'!Y293</f>
        <v>0</v>
      </c>
      <c r="Z293" s="286">
        <f>'1-GBP'!Z293+'2b - USD - conv.'!Z293+'3b - EUR - conv.'!Z293</f>
        <v>0</v>
      </c>
      <c r="AA293" s="286">
        <f>'1-GBP'!AA293+'2b - USD - conv.'!AA293+'3b - EUR - conv.'!AA293</f>
        <v>0</v>
      </c>
      <c r="AB293" s="286">
        <f>'1-GBP'!AB293+'2b - USD - conv.'!AB293+'3b - EUR - conv.'!AB293</f>
        <v>0</v>
      </c>
      <c r="AC293" s="286">
        <f>'1-GBP'!AC293+'2b - USD - conv.'!AC293+'3b - EUR - conv.'!AC293</f>
        <v>0</v>
      </c>
      <c r="AD293" s="286">
        <f>'1-GBP'!AD293+'2b - USD - conv.'!AD293+'3b - EUR - conv.'!AD293</f>
        <v>0</v>
      </c>
      <c r="AE293" s="286">
        <f>'1-GBP'!AE293+'2b - USD - conv.'!AE293+'3b - EUR - conv.'!AE293</f>
        <v>0</v>
      </c>
      <c r="AF293" s="286">
        <f>'1-GBP'!AF293+'2b - USD - conv.'!AF293+'3b - EUR - conv.'!AF293</f>
        <v>0</v>
      </c>
      <c r="AG293" s="286">
        <f>'1-GBP'!AG293+'2b - USD - conv.'!AG293+'3b - EUR - conv.'!AG293</f>
        <v>0</v>
      </c>
      <c r="AH293" s="286">
        <f>'1-GBP'!AH293+'2b - USD - conv.'!AH293+'3b - EUR - conv.'!AH293</f>
        <v>0</v>
      </c>
      <c r="AI293" s="286">
        <f>'1-GBP'!AI293+'2b - USD - conv.'!AI293+'3b - EUR - conv.'!AI293</f>
        <v>0</v>
      </c>
      <c r="AJ293" s="286">
        <f>'1-GBP'!AJ293+'2b - USD - conv.'!AJ293+'3b - EUR - conv.'!AJ293</f>
        <v>0</v>
      </c>
      <c r="AK293" s="286">
        <f>'1-GBP'!AK293+'2b - USD - conv.'!AK293+'3b - EUR - conv.'!AK293</f>
        <v>0</v>
      </c>
      <c r="AL293" s="286">
        <f>'1-GBP'!AL293+'2b - USD - conv.'!AL293+'3b - EUR - conv.'!AL293</f>
        <v>0</v>
      </c>
      <c r="AM293" s="286">
        <f>'1-GBP'!AM293+'2b - USD - conv.'!AM293+'3b - EUR - conv.'!AM293</f>
        <v>0</v>
      </c>
      <c r="AN293" s="286">
        <f>'1-GBP'!AN293+'2b - USD - conv.'!AN293+'3b - EUR - conv.'!AN293</f>
        <v>0</v>
      </c>
      <c r="AO293" s="286">
        <f>'1-GBP'!AO293+'2b - USD - conv.'!AO293+'3b - EUR - conv.'!AO293</f>
        <v>0</v>
      </c>
      <c r="AP293" s="286">
        <f>'1-GBP'!AP293+'2b - USD - conv.'!AP293+'3b - EUR - conv.'!AP293</f>
        <v>0</v>
      </c>
    </row>
    <row r="294" spans="1:42" outlineLevel="2">
      <c r="A294" s="211" t="str">
        <f>A252&amp;"."&amp;A284&amp;"."&amp;A253&amp;"."&amp;B294</f>
        <v>1.d.6.10</v>
      </c>
      <c r="B294">
        <v>10</v>
      </c>
      <c r="C294" t="str">
        <f>'1-GBP'!C294</f>
        <v/>
      </c>
      <c r="D294"/>
      <c r="E294"/>
      <c r="F294"/>
      <c r="G294"/>
      <c r="H294"/>
      <c r="I294"/>
      <c r="J294"/>
      <c r="K294"/>
      <c r="L294"/>
      <c r="M294" s="286">
        <f>'1-GBP'!M294+'2b - USD - conv.'!M294+'3b - EUR - conv.'!M294</f>
        <v>0</v>
      </c>
      <c r="N294" s="286">
        <f>'1-GBP'!N294+'2b - USD - conv.'!N294+'3b - EUR - conv.'!N294</f>
        <v>0</v>
      </c>
      <c r="O294" s="286">
        <f>'1-GBP'!O294+'2b - USD - conv.'!O294+'3b - EUR - conv.'!O294</f>
        <v>0</v>
      </c>
      <c r="P294" s="286">
        <f>'1-GBP'!P294+'2b - USD - conv.'!P294+'3b - EUR - conv.'!P294</f>
        <v>0</v>
      </c>
      <c r="Q294" s="286">
        <f>'1-GBP'!Q294+'2b - USD - conv.'!Q294+'3b - EUR - conv.'!Q294</f>
        <v>0</v>
      </c>
      <c r="R294" s="286">
        <f>'1-GBP'!R294+'2b - USD - conv.'!R294+'3b - EUR - conv.'!R294</f>
        <v>0</v>
      </c>
      <c r="S294" s="286">
        <f>'1-GBP'!S294+'2b - USD - conv.'!S294+'3b - EUR - conv.'!S294</f>
        <v>0</v>
      </c>
      <c r="T294" s="286">
        <f>'1-GBP'!T294+'2b - USD - conv.'!T294+'3b - EUR - conv.'!T294</f>
        <v>0</v>
      </c>
      <c r="U294" s="286">
        <f>'1-GBP'!U294+'2b - USD - conv.'!U294+'3b - EUR - conv.'!U294</f>
        <v>0</v>
      </c>
      <c r="V294" s="286">
        <f>'1-GBP'!V294+'2b - USD - conv.'!V294+'3b - EUR - conv.'!V294</f>
        <v>0</v>
      </c>
      <c r="W294" s="286">
        <f>'1-GBP'!W294+'2b - USD - conv.'!W294+'3b - EUR - conv.'!W294</f>
        <v>0</v>
      </c>
      <c r="X294" s="286">
        <f>'1-GBP'!X294+'2b - USD - conv.'!X294+'3b - EUR - conv.'!X294</f>
        <v>0</v>
      </c>
      <c r="Y294" s="286">
        <f>'1-GBP'!Y294+'2b - USD - conv.'!Y294+'3b - EUR - conv.'!Y294</f>
        <v>0</v>
      </c>
      <c r="Z294" s="286">
        <f>'1-GBP'!Z294+'2b - USD - conv.'!Z294+'3b - EUR - conv.'!Z294</f>
        <v>0</v>
      </c>
      <c r="AA294" s="286">
        <f>'1-GBP'!AA294+'2b - USD - conv.'!AA294+'3b - EUR - conv.'!AA294</f>
        <v>0</v>
      </c>
      <c r="AB294" s="286">
        <f>'1-GBP'!AB294+'2b - USD - conv.'!AB294+'3b - EUR - conv.'!AB294</f>
        <v>0</v>
      </c>
      <c r="AC294" s="286">
        <f>'1-GBP'!AC294+'2b - USD - conv.'!AC294+'3b - EUR - conv.'!AC294</f>
        <v>0</v>
      </c>
      <c r="AD294" s="286">
        <f>'1-GBP'!AD294+'2b - USD - conv.'!AD294+'3b - EUR - conv.'!AD294</f>
        <v>0</v>
      </c>
      <c r="AE294" s="286">
        <f>'1-GBP'!AE294+'2b - USD - conv.'!AE294+'3b - EUR - conv.'!AE294</f>
        <v>0</v>
      </c>
      <c r="AF294" s="286">
        <f>'1-GBP'!AF294+'2b - USD - conv.'!AF294+'3b - EUR - conv.'!AF294</f>
        <v>0</v>
      </c>
      <c r="AG294" s="286">
        <f>'1-GBP'!AG294+'2b - USD - conv.'!AG294+'3b - EUR - conv.'!AG294</f>
        <v>0</v>
      </c>
      <c r="AH294" s="286">
        <f>'1-GBP'!AH294+'2b - USD - conv.'!AH294+'3b - EUR - conv.'!AH294</f>
        <v>0</v>
      </c>
      <c r="AI294" s="286">
        <f>'1-GBP'!AI294+'2b - USD - conv.'!AI294+'3b - EUR - conv.'!AI294</f>
        <v>0</v>
      </c>
      <c r="AJ294" s="286">
        <f>'1-GBP'!AJ294+'2b - USD - conv.'!AJ294+'3b - EUR - conv.'!AJ294</f>
        <v>0</v>
      </c>
      <c r="AK294" s="286">
        <f>'1-GBP'!AK294+'2b - USD - conv.'!AK294+'3b - EUR - conv.'!AK294</f>
        <v>0</v>
      </c>
      <c r="AL294" s="286">
        <f>'1-GBP'!AL294+'2b - USD - conv.'!AL294+'3b - EUR - conv.'!AL294</f>
        <v>0</v>
      </c>
      <c r="AM294" s="286">
        <f>'1-GBP'!AM294+'2b - USD - conv.'!AM294+'3b - EUR - conv.'!AM294</f>
        <v>0</v>
      </c>
      <c r="AN294" s="286">
        <f>'1-GBP'!AN294+'2b - USD - conv.'!AN294+'3b - EUR - conv.'!AN294</f>
        <v>0</v>
      </c>
      <c r="AO294" s="286">
        <f>'1-GBP'!AO294+'2b - USD - conv.'!AO294+'3b - EUR - conv.'!AO294</f>
        <v>0</v>
      </c>
      <c r="AP294" s="286">
        <f>'1-GBP'!AP294+'2b - USD - conv.'!AP294+'3b - EUR - conv.'!AP294</f>
        <v>0</v>
      </c>
    </row>
    <row r="295" spans="1:42" outlineLevel="2">
      <c r="A295" s="211" t="str">
        <f>A252&amp;"."&amp;A284&amp;"."&amp;A253&amp;"."&amp;B295</f>
        <v>1.d.6.11</v>
      </c>
      <c r="B295">
        <v>11</v>
      </c>
      <c r="C295" t="str">
        <f>'1-GBP'!C295</f>
        <v/>
      </c>
      <c r="D295"/>
      <c r="E295"/>
      <c r="F295"/>
      <c r="G295"/>
      <c r="H295"/>
      <c r="I295"/>
      <c r="J295"/>
      <c r="K295"/>
      <c r="L295"/>
      <c r="M295" s="286">
        <f>'1-GBP'!M295+'2b - USD - conv.'!M295+'3b - EUR - conv.'!M295</f>
        <v>0</v>
      </c>
      <c r="N295" s="286">
        <f>'1-GBP'!N295+'2b - USD - conv.'!N295+'3b - EUR - conv.'!N295</f>
        <v>0</v>
      </c>
      <c r="O295" s="286">
        <f>'1-GBP'!O295+'2b - USD - conv.'!O295+'3b - EUR - conv.'!O295</f>
        <v>0</v>
      </c>
      <c r="P295" s="286">
        <f>'1-GBP'!P295+'2b - USD - conv.'!P295+'3b - EUR - conv.'!P295</f>
        <v>0</v>
      </c>
      <c r="Q295" s="286">
        <f>'1-GBP'!Q295+'2b - USD - conv.'!Q295+'3b - EUR - conv.'!Q295</f>
        <v>0</v>
      </c>
      <c r="R295" s="286">
        <f>'1-GBP'!R295+'2b - USD - conv.'!R295+'3b - EUR - conv.'!R295</f>
        <v>0</v>
      </c>
      <c r="S295" s="286">
        <f>'1-GBP'!S295+'2b - USD - conv.'!S295+'3b - EUR - conv.'!S295</f>
        <v>0</v>
      </c>
      <c r="T295" s="286">
        <f>'1-GBP'!T295+'2b - USD - conv.'!T295+'3b - EUR - conv.'!T295</f>
        <v>0</v>
      </c>
      <c r="U295" s="286">
        <f>'1-GBP'!U295+'2b - USD - conv.'!U295+'3b - EUR - conv.'!U295</f>
        <v>0</v>
      </c>
      <c r="V295" s="286">
        <f>'1-GBP'!V295+'2b - USD - conv.'!V295+'3b - EUR - conv.'!V295</f>
        <v>0</v>
      </c>
      <c r="W295" s="286">
        <f>'1-GBP'!W295+'2b - USD - conv.'!W295+'3b - EUR - conv.'!W295</f>
        <v>0</v>
      </c>
      <c r="X295" s="286">
        <f>'1-GBP'!X295+'2b - USD - conv.'!X295+'3b - EUR - conv.'!X295</f>
        <v>0</v>
      </c>
      <c r="Y295" s="286">
        <f>'1-GBP'!Y295+'2b - USD - conv.'!Y295+'3b - EUR - conv.'!Y295</f>
        <v>0</v>
      </c>
      <c r="Z295" s="286">
        <f>'1-GBP'!Z295+'2b - USD - conv.'!Z295+'3b - EUR - conv.'!Z295</f>
        <v>0</v>
      </c>
      <c r="AA295" s="286">
        <f>'1-GBP'!AA295+'2b - USD - conv.'!AA295+'3b - EUR - conv.'!AA295</f>
        <v>0</v>
      </c>
      <c r="AB295" s="286">
        <f>'1-GBP'!AB295+'2b - USD - conv.'!AB295+'3b - EUR - conv.'!AB295</f>
        <v>0</v>
      </c>
      <c r="AC295" s="286">
        <f>'1-GBP'!AC295+'2b - USD - conv.'!AC295+'3b - EUR - conv.'!AC295</f>
        <v>0</v>
      </c>
      <c r="AD295" s="286">
        <f>'1-GBP'!AD295+'2b - USD - conv.'!AD295+'3b - EUR - conv.'!AD295</f>
        <v>0</v>
      </c>
      <c r="AE295" s="286">
        <f>'1-GBP'!AE295+'2b - USD - conv.'!AE295+'3b - EUR - conv.'!AE295</f>
        <v>0</v>
      </c>
      <c r="AF295" s="286">
        <f>'1-GBP'!AF295+'2b - USD - conv.'!AF295+'3b - EUR - conv.'!AF295</f>
        <v>0</v>
      </c>
      <c r="AG295" s="286">
        <f>'1-GBP'!AG295+'2b - USD - conv.'!AG295+'3b - EUR - conv.'!AG295</f>
        <v>0</v>
      </c>
      <c r="AH295" s="286">
        <f>'1-GBP'!AH295+'2b - USD - conv.'!AH295+'3b - EUR - conv.'!AH295</f>
        <v>0</v>
      </c>
      <c r="AI295" s="286">
        <f>'1-GBP'!AI295+'2b - USD - conv.'!AI295+'3b - EUR - conv.'!AI295</f>
        <v>0</v>
      </c>
      <c r="AJ295" s="286">
        <f>'1-GBP'!AJ295+'2b - USD - conv.'!AJ295+'3b - EUR - conv.'!AJ295</f>
        <v>0</v>
      </c>
      <c r="AK295" s="286">
        <f>'1-GBP'!AK295+'2b - USD - conv.'!AK295+'3b - EUR - conv.'!AK295</f>
        <v>0</v>
      </c>
      <c r="AL295" s="286">
        <f>'1-GBP'!AL295+'2b - USD - conv.'!AL295+'3b - EUR - conv.'!AL295</f>
        <v>0</v>
      </c>
      <c r="AM295" s="286">
        <f>'1-GBP'!AM295+'2b - USD - conv.'!AM295+'3b - EUR - conv.'!AM295</f>
        <v>0</v>
      </c>
      <c r="AN295" s="286">
        <f>'1-GBP'!AN295+'2b - USD - conv.'!AN295+'3b - EUR - conv.'!AN295</f>
        <v>0</v>
      </c>
      <c r="AO295" s="286">
        <f>'1-GBP'!AO295+'2b - USD - conv.'!AO295+'3b - EUR - conv.'!AO295</f>
        <v>0</v>
      </c>
      <c r="AP295" s="286">
        <f>'1-GBP'!AP295+'2b - USD - conv.'!AP295+'3b - EUR - conv.'!AP295</f>
        <v>0</v>
      </c>
    </row>
    <row r="296" spans="1:42" outlineLevel="2">
      <c r="A296" s="211" t="str">
        <f>A252&amp;"."&amp;A284&amp;"."&amp;A253&amp;"."&amp;B296</f>
        <v>1.d.6.12</v>
      </c>
      <c r="B296">
        <v>12</v>
      </c>
      <c r="C296" t="str">
        <f>'1-GBP'!C296</f>
        <v/>
      </c>
      <c r="D296"/>
      <c r="E296"/>
      <c r="F296"/>
      <c r="G296"/>
      <c r="H296"/>
      <c r="I296"/>
      <c r="J296"/>
      <c r="K296"/>
      <c r="L296"/>
      <c r="M296" s="286">
        <f>'1-GBP'!M296+'2b - USD - conv.'!M296+'3b - EUR - conv.'!M296</f>
        <v>0</v>
      </c>
      <c r="N296" s="286">
        <f>'1-GBP'!N296+'2b - USD - conv.'!N296+'3b - EUR - conv.'!N296</f>
        <v>0</v>
      </c>
      <c r="O296" s="286">
        <f>'1-GBP'!O296+'2b - USD - conv.'!O296+'3b - EUR - conv.'!O296</f>
        <v>0</v>
      </c>
      <c r="P296" s="286">
        <f>'1-GBP'!P296+'2b - USD - conv.'!P296+'3b - EUR - conv.'!P296</f>
        <v>0</v>
      </c>
      <c r="Q296" s="286">
        <f>'1-GBP'!Q296+'2b - USD - conv.'!Q296+'3b - EUR - conv.'!Q296</f>
        <v>0</v>
      </c>
      <c r="R296" s="286">
        <f>'1-GBP'!R296+'2b - USD - conv.'!R296+'3b - EUR - conv.'!R296</f>
        <v>0</v>
      </c>
      <c r="S296" s="286">
        <f>'1-GBP'!S296+'2b - USD - conv.'!S296+'3b - EUR - conv.'!S296</f>
        <v>0</v>
      </c>
      <c r="T296" s="286">
        <f>'1-GBP'!T296+'2b - USD - conv.'!T296+'3b - EUR - conv.'!T296</f>
        <v>0</v>
      </c>
      <c r="U296" s="286">
        <f>'1-GBP'!U296+'2b - USD - conv.'!U296+'3b - EUR - conv.'!U296</f>
        <v>0</v>
      </c>
      <c r="V296" s="286">
        <f>'1-GBP'!V296+'2b - USD - conv.'!V296+'3b - EUR - conv.'!V296</f>
        <v>0</v>
      </c>
      <c r="W296" s="286">
        <f>'1-GBP'!W296+'2b - USD - conv.'!W296+'3b - EUR - conv.'!W296</f>
        <v>0</v>
      </c>
      <c r="X296" s="286">
        <f>'1-GBP'!X296+'2b - USD - conv.'!X296+'3b - EUR - conv.'!X296</f>
        <v>0</v>
      </c>
      <c r="Y296" s="286">
        <f>'1-GBP'!Y296+'2b - USD - conv.'!Y296+'3b - EUR - conv.'!Y296</f>
        <v>0</v>
      </c>
      <c r="Z296" s="286">
        <f>'1-GBP'!Z296+'2b - USD - conv.'!Z296+'3b - EUR - conv.'!Z296</f>
        <v>0</v>
      </c>
      <c r="AA296" s="286">
        <f>'1-GBP'!AA296+'2b - USD - conv.'!AA296+'3b - EUR - conv.'!AA296</f>
        <v>0</v>
      </c>
      <c r="AB296" s="286">
        <f>'1-GBP'!AB296+'2b - USD - conv.'!AB296+'3b - EUR - conv.'!AB296</f>
        <v>0</v>
      </c>
      <c r="AC296" s="286">
        <f>'1-GBP'!AC296+'2b - USD - conv.'!AC296+'3b - EUR - conv.'!AC296</f>
        <v>0</v>
      </c>
      <c r="AD296" s="286">
        <f>'1-GBP'!AD296+'2b - USD - conv.'!AD296+'3b - EUR - conv.'!AD296</f>
        <v>0</v>
      </c>
      <c r="AE296" s="286">
        <f>'1-GBP'!AE296+'2b - USD - conv.'!AE296+'3b - EUR - conv.'!AE296</f>
        <v>0</v>
      </c>
      <c r="AF296" s="286">
        <f>'1-GBP'!AF296+'2b - USD - conv.'!AF296+'3b - EUR - conv.'!AF296</f>
        <v>0</v>
      </c>
      <c r="AG296" s="286">
        <f>'1-GBP'!AG296+'2b - USD - conv.'!AG296+'3b - EUR - conv.'!AG296</f>
        <v>0</v>
      </c>
      <c r="AH296" s="286">
        <f>'1-GBP'!AH296+'2b - USD - conv.'!AH296+'3b - EUR - conv.'!AH296</f>
        <v>0</v>
      </c>
      <c r="AI296" s="286">
        <f>'1-GBP'!AI296+'2b - USD - conv.'!AI296+'3b - EUR - conv.'!AI296</f>
        <v>0</v>
      </c>
      <c r="AJ296" s="286">
        <f>'1-GBP'!AJ296+'2b - USD - conv.'!AJ296+'3b - EUR - conv.'!AJ296</f>
        <v>0</v>
      </c>
      <c r="AK296" s="286">
        <f>'1-GBP'!AK296+'2b - USD - conv.'!AK296+'3b - EUR - conv.'!AK296</f>
        <v>0</v>
      </c>
      <c r="AL296" s="286">
        <f>'1-GBP'!AL296+'2b - USD - conv.'!AL296+'3b - EUR - conv.'!AL296</f>
        <v>0</v>
      </c>
      <c r="AM296" s="286">
        <f>'1-GBP'!AM296+'2b - USD - conv.'!AM296+'3b - EUR - conv.'!AM296</f>
        <v>0</v>
      </c>
      <c r="AN296" s="286">
        <f>'1-GBP'!AN296+'2b - USD - conv.'!AN296+'3b - EUR - conv.'!AN296</f>
        <v>0</v>
      </c>
      <c r="AO296" s="286">
        <f>'1-GBP'!AO296+'2b - USD - conv.'!AO296+'3b - EUR - conv.'!AO296</f>
        <v>0</v>
      </c>
      <c r="AP296" s="286">
        <f>'1-GBP'!AP296+'2b - USD - conv.'!AP296+'3b - EUR - conv.'!AP296</f>
        <v>0</v>
      </c>
    </row>
    <row r="297" spans="1:42" outlineLevel="1">
      <c r="A297" s="212"/>
      <c r="B297" s="201">
        <f>B296-COUNTIFS(C285:C296,"")</f>
        <v>0</v>
      </c>
      <c r="C297" s="201" t="s">
        <v>285</v>
      </c>
      <c r="D297" s="201"/>
      <c r="E297" s="201"/>
      <c r="F297" s="201"/>
      <c r="G297" s="201"/>
      <c r="H297" s="201"/>
      <c r="I297" s="201"/>
      <c r="J297" s="201"/>
      <c r="K297" s="201"/>
      <c r="L297" s="201"/>
      <c r="M297" s="280">
        <f>SUM(M285:M296)</f>
        <v>0</v>
      </c>
      <c r="N297" s="280">
        <f>SUM(N285:N296)</f>
        <v>0</v>
      </c>
      <c r="O297" s="280">
        <f t="shared" ref="O297:AP297" si="25">SUM(O285:O296)</f>
        <v>0</v>
      </c>
      <c r="P297" s="280">
        <f t="shared" si="25"/>
        <v>0</v>
      </c>
      <c r="Q297" s="280">
        <f t="shared" si="25"/>
        <v>0</v>
      </c>
      <c r="R297" s="280">
        <f t="shared" si="25"/>
        <v>0</v>
      </c>
      <c r="S297" s="280">
        <f t="shared" si="25"/>
        <v>0</v>
      </c>
      <c r="T297" s="280">
        <f t="shared" si="25"/>
        <v>0</v>
      </c>
      <c r="U297" s="280">
        <f t="shared" si="25"/>
        <v>0</v>
      </c>
      <c r="V297" s="280">
        <f t="shared" si="25"/>
        <v>0</v>
      </c>
      <c r="W297" s="280">
        <f t="shared" si="25"/>
        <v>0</v>
      </c>
      <c r="X297" s="280">
        <f t="shared" si="25"/>
        <v>0</v>
      </c>
      <c r="Y297" s="280">
        <f t="shared" si="25"/>
        <v>0</v>
      </c>
      <c r="Z297" s="280">
        <f t="shared" si="25"/>
        <v>0</v>
      </c>
      <c r="AA297" s="280">
        <f t="shared" si="25"/>
        <v>0</v>
      </c>
      <c r="AB297" s="280">
        <f t="shared" si="25"/>
        <v>0</v>
      </c>
      <c r="AC297" s="280">
        <f t="shared" si="25"/>
        <v>0</v>
      </c>
      <c r="AD297" s="280">
        <f t="shared" si="25"/>
        <v>0</v>
      </c>
      <c r="AE297" s="280">
        <f t="shared" si="25"/>
        <v>0</v>
      </c>
      <c r="AF297" s="280">
        <f t="shared" si="25"/>
        <v>0</v>
      </c>
      <c r="AG297" s="280">
        <f t="shared" si="25"/>
        <v>0</v>
      </c>
      <c r="AH297" s="280">
        <f t="shared" si="25"/>
        <v>0</v>
      </c>
      <c r="AI297" s="280">
        <f t="shared" si="25"/>
        <v>0</v>
      </c>
      <c r="AJ297" s="280">
        <f t="shared" si="25"/>
        <v>0</v>
      </c>
      <c r="AK297" s="280">
        <f t="shared" si="25"/>
        <v>0</v>
      </c>
      <c r="AL297" s="280">
        <f t="shared" si="25"/>
        <v>0</v>
      </c>
      <c r="AM297" s="280">
        <f t="shared" si="25"/>
        <v>0</v>
      </c>
      <c r="AN297" s="280">
        <f t="shared" si="25"/>
        <v>0</v>
      </c>
      <c r="AO297" s="280">
        <f t="shared" si="25"/>
        <v>0</v>
      </c>
      <c r="AP297" s="280">
        <f t="shared" si="25"/>
        <v>0</v>
      </c>
    </row>
    <row r="298" spans="1:42" ht="16.149999999999999" outlineLevel="1" thickBot="1">
      <c r="A298" s="213"/>
      <c r="B298" s="202"/>
      <c r="C298" s="202"/>
      <c r="D298" s="202"/>
      <c r="E298" s="202"/>
      <c r="F298" s="202"/>
      <c r="G298" s="202"/>
      <c r="H298" s="202"/>
      <c r="I298" s="202"/>
      <c r="J298" s="202"/>
      <c r="K298" s="202"/>
      <c r="L298" s="202"/>
      <c r="M298" s="313"/>
      <c r="N298" s="313"/>
      <c r="O298" s="313"/>
      <c r="P298" s="313"/>
      <c r="Q298" s="313"/>
      <c r="R298" s="313"/>
      <c r="S298" s="313"/>
      <c r="T298" s="313"/>
      <c r="U298" s="313"/>
      <c r="V298" s="313"/>
      <c r="W298" s="313"/>
      <c r="X298" s="313"/>
      <c r="Y298" s="313"/>
      <c r="Z298" s="313"/>
      <c r="AA298" s="313"/>
      <c r="AB298" s="313"/>
      <c r="AC298" s="313"/>
      <c r="AD298" s="313"/>
      <c r="AE298" s="313"/>
      <c r="AF298" s="313"/>
      <c r="AG298" s="313"/>
      <c r="AH298" s="313"/>
      <c r="AI298" s="313"/>
      <c r="AJ298" s="313"/>
      <c r="AK298" s="313"/>
      <c r="AL298" s="313"/>
      <c r="AM298" s="313"/>
      <c r="AN298" s="313"/>
      <c r="AO298" s="313"/>
      <c r="AP298" s="313"/>
    </row>
    <row r="299" spans="1:42" ht="16.149999999999999" outlineLevel="1" thickBot="1">
      <c r="A299" s="214" t="s">
        <v>288</v>
      </c>
      <c r="B299" s="203">
        <f>B297+B282+B267</f>
        <v>4</v>
      </c>
      <c r="C299" s="203" t="s">
        <v>289</v>
      </c>
      <c r="D299" s="203"/>
      <c r="E299" s="203"/>
      <c r="F299" s="203"/>
      <c r="G299" s="203" t="str">
        <f>+"Total "&amp;$B252&amp;" "&amp;$B253</f>
        <v>Total Phase 1 Energy Costs</v>
      </c>
      <c r="H299" s="203"/>
      <c r="I299" s="203"/>
      <c r="J299" s="203"/>
      <c r="K299" s="203"/>
      <c r="L299" s="203"/>
      <c r="M299" s="284">
        <f t="shared" ref="M299:AP299" si="26">SUM(M267,M282,M297)</f>
        <v>0</v>
      </c>
      <c r="N299" s="284">
        <f t="shared" si="26"/>
        <v>0</v>
      </c>
      <c r="O299" s="284">
        <f t="shared" si="26"/>
        <v>0</v>
      </c>
      <c r="P299" s="284">
        <f t="shared" si="26"/>
        <v>0</v>
      </c>
      <c r="Q299" s="284">
        <f t="shared" si="26"/>
        <v>0</v>
      </c>
      <c r="R299" s="284">
        <f t="shared" si="26"/>
        <v>0</v>
      </c>
      <c r="S299" s="284">
        <f t="shared" si="26"/>
        <v>0</v>
      </c>
      <c r="T299" s="284">
        <f t="shared" si="26"/>
        <v>0</v>
      </c>
      <c r="U299" s="284">
        <f t="shared" si="26"/>
        <v>0</v>
      </c>
      <c r="V299" s="284">
        <f t="shared" si="26"/>
        <v>0</v>
      </c>
      <c r="W299" s="284">
        <f t="shared" si="26"/>
        <v>0</v>
      </c>
      <c r="X299" s="284">
        <f t="shared" si="26"/>
        <v>0</v>
      </c>
      <c r="Y299" s="284">
        <f t="shared" si="26"/>
        <v>0</v>
      </c>
      <c r="Z299" s="284">
        <f t="shared" si="26"/>
        <v>0</v>
      </c>
      <c r="AA299" s="284">
        <f t="shared" si="26"/>
        <v>0</v>
      </c>
      <c r="AB299" s="284">
        <f t="shared" si="26"/>
        <v>0</v>
      </c>
      <c r="AC299" s="284">
        <f t="shared" si="26"/>
        <v>0</v>
      </c>
      <c r="AD299" s="284">
        <f t="shared" si="26"/>
        <v>0</v>
      </c>
      <c r="AE299" s="284">
        <f t="shared" si="26"/>
        <v>0</v>
      </c>
      <c r="AF299" s="284">
        <f t="shared" si="26"/>
        <v>0</v>
      </c>
      <c r="AG299" s="284">
        <f t="shared" si="26"/>
        <v>0</v>
      </c>
      <c r="AH299" s="284">
        <f t="shared" si="26"/>
        <v>0</v>
      </c>
      <c r="AI299" s="284">
        <f t="shared" si="26"/>
        <v>0</v>
      </c>
      <c r="AJ299" s="284">
        <f t="shared" si="26"/>
        <v>0</v>
      </c>
      <c r="AK299" s="284">
        <f t="shared" si="26"/>
        <v>0</v>
      </c>
      <c r="AL299" s="284">
        <f t="shared" si="26"/>
        <v>0</v>
      </c>
      <c r="AM299" s="284">
        <f t="shared" si="26"/>
        <v>0</v>
      </c>
      <c r="AN299" s="284">
        <f t="shared" si="26"/>
        <v>0</v>
      </c>
      <c r="AO299" s="284">
        <f t="shared" si="26"/>
        <v>0</v>
      </c>
      <c r="AP299" s="284">
        <f t="shared" si="26"/>
        <v>0</v>
      </c>
    </row>
    <row r="300" spans="1:42" collapsed="1">
      <c r="A300" s="211"/>
      <c r="B300"/>
      <c r="C300"/>
      <c r="D300"/>
      <c r="E300"/>
      <c r="F300"/>
      <c r="G300"/>
      <c r="H300"/>
      <c r="I300"/>
      <c r="J300"/>
      <c r="K300"/>
      <c r="L300"/>
      <c r="M300" s="314"/>
      <c r="N300" s="314"/>
      <c r="O300" s="314"/>
      <c r="P300" s="314"/>
      <c r="Q300" s="314"/>
      <c r="R300" s="314"/>
      <c r="S300" s="314"/>
      <c r="T300" s="314"/>
      <c r="U300" s="314"/>
      <c r="V300" s="314"/>
      <c r="W300" s="314"/>
      <c r="X300" s="314"/>
      <c r="Y300" s="314"/>
      <c r="Z300" s="314"/>
      <c r="AA300" s="314"/>
      <c r="AB300" s="314"/>
      <c r="AC300" s="314"/>
      <c r="AD300" s="314"/>
      <c r="AE300" s="314"/>
      <c r="AF300" s="314"/>
      <c r="AG300" s="314"/>
      <c r="AH300" s="314"/>
      <c r="AI300" s="314"/>
      <c r="AJ300" s="314"/>
      <c r="AK300" s="314"/>
      <c r="AL300" s="314"/>
      <c r="AM300" s="314"/>
      <c r="AN300" s="314"/>
      <c r="AO300" s="314"/>
      <c r="AP300" s="314"/>
    </row>
    <row r="301" spans="1:42">
      <c r="A301" s="209" t="str">
        <f>_xlfn.TEXTBEFORE(J301,".")</f>
        <v>1</v>
      </c>
      <c r="B301" s="196" t="str">
        <f>_xlfn.XLOOKUP($A301,Select!$B$4:$B$65,Select!$C$4:$C$65)</f>
        <v>Phase 1</v>
      </c>
      <c r="C301" s="197"/>
      <c r="D301" s="197">
        <f>B316+B331+B346</f>
        <v>3</v>
      </c>
      <c r="E301" s="197" t="s">
        <v>281</v>
      </c>
      <c r="F301" s="197"/>
      <c r="G301" s="197"/>
      <c r="H301" s="197"/>
      <c r="I301" s="197" t="s">
        <v>282</v>
      </c>
      <c r="J301" s="197" t="str">
        <f>Select!$M$10</f>
        <v>1.7</v>
      </c>
      <c r="K301" s="197"/>
      <c r="L301" s="197"/>
      <c r="M301" s="318"/>
      <c r="N301" s="319"/>
      <c r="O301" s="319"/>
      <c r="P301" s="319"/>
      <c r="Q301" s="319"/>
      <c r="R301" s="319"/>
      <c r="S301" s="319"/>
      <c r="T301" s="319"/>
      <c r="U301" s="319"/>
      <c r="V301" s="319"/>
      <c r="W301" s="319"/>
      <c r="X301" s="319"/>
      <c r="Y301" s="319"/>
      <c r="Z301" s="319"/>
      <c r="AA301" s="319"/>
      <c r="AB301" s="319"/>
      <c r="AC301" s="319"/>
      <c r="AD301" s="319"/>
      <c r="AE301" s="319"/>
      <c r="AF301" s="319"/>
      <c r="AG301" s="319"/>
      <c r="AH301" s="319"/>
      <c r="AI301" s="319"/>
      <c r="AJ301" s="319"/>
      <c r="AK301" s="319"/>
      <c r="AL301" s="319"/>
      <c r="AM301" s="319"/>
      <c r="AN301" s="319"/>
      <c r="AO301" s="319"/>
      <c r="AP301" s="319"/>
    </row>
    <row r="302" spans="1:42" outlineLevel="1">
      <c r="A302" s="210" t="str">
        <f>_xlfn.TEXTAFTER(J301,".")</f>
        <v>7</v>
      </c>
      <c r="B302" s="199" t="str">
        <f>_xlfn.XLOOKUP($J301,Select!$K$4:$K$65,Select!$F$4:$F$65)</f>
        <v>Opex Allowance (IJV)</v>
      </c>
      <c r="C302" s="199"/>
      <c r="D302" s="199"/>
      <c r="E302" s="199"/>
      <c r="F302" s="199"/>
      <c r="G302" s="199"/>
      <c r="H302" s="199"/>
      <c r="I302" s="199"/>
      <c r="J302" s="199"/>
      <c r="K302" s="199"/>
      <c r="L302" s="199"/>
      <c r="M302" s="320"/>
      <c r="N302" s="320"/>
      <c r="O302" s="320"/>
      <c r="P302" s="320"/>
      <c r="Q302" s="320"/>
      <c r="R302" s="320"/>
      <c r="S302" s="320"/>
      <c r="T302" s="320"/>
      <c r="U302" s="320"/>
      <c r="V302" s="320"/>
      <c r="W302" s="320"/>
      <c r="X302" s="320"/>
      <c r="Y302" s="320"/>
      <c r="Z302" s="320"/>
      <c r="AA302" s="320"/>
      <c r="AB302" s="320"/>
      <c r="AC302" s="320"/>
      <c r="AD302" s="320"/>
      <c r="AE302" s="320"/>
      <c r="AF302" s="320"/>
      <c r="AG302" s="320"/>
      <c r="AH302" s="320"/>
      <c r="AI302" s="320"/>
      <c r="AJ302" s="320"/>
      <c r="AK302" s="320"/>
      <c r="AL302" s="320"/>
      <c r="AM302" s="320"/>
      <c r="AN302" s="320"/>
      <c r="AO302" s="320"/>
      <c r="AP302" s="320"/>
    </row>
    <row r="303" spans="1:42" outlineLevel="1">
      <c r="A303" s="220" t="s">
        <v>150</v>
      </c>
      <c r="B303" s="220" t="s">
        <v>283</v>
      </c>
      <c r="C303" s="220" t="s">
        <v>284</v>
      </c>
      <c r="D303" s="220"/>
      <c r="E303" s="220"/>
      <c r="F303" s="220"/>
      <c r="G303" s="220"/>
      <c r="H303" s="220"/>
      <c r="I303" s="220"/>
      <c r="J303" s="220"/>
      <c r="K303" s="220"/>
      <c r="L303" s="220"/>
      <c r="M303" s="315"/>
      <c r="N303" s="315"/>
      <c r="O303" s="315"/>
      <c r="P303" s="315"/>
      <c r="Q303" s="315"/>
      <c r="R303" s="315"/>
      <c r="S303" s="315"/>
      <c r="T303" s="315"/>
      <c r="U303" s="315"/>
      <c r="V303" s="315"/>
      <c r="W303" s="315"/>
      <c r="X303" s="315"/>
      <c r="Y303" s="315"/>
      <c r="Z303" s="315"/>
      <c r="AA303" s="315"/>
      <c r="AB303" s="315"/>
      <c r="AC303" s="315"/>
      <c r="AD303" s="315"/>
      <c r="AE303" s="315"/>
      <c r="AF303" s="315"/>
      <c r="AG303" s="315"/>
      <c r="AH303" s="315"/>
      <c r="AI303" s="315"/>
      <c r="AJ303" s="315"/>
      <c r="AK303" s="315"/>
      <c r="AL303" s="315"/>
      <c r="AM303" s="315"/>
      <c r="AN303" s="315"/>
      <c r="AO303" s="315"/>
      <c r="AP303" s="315"/>
    </row>
    <row r="304" spans="1:42" outlineLevel="2">
      <c r="A304" s="211" t="str">
        <f>A301&amp;"."&amp;A303&amp;"."&amp;A302&amp;"."&amp;B304</f>
        <v>1.c.7.1</v>
      </c>
      <c r="B304">
        <v>1</v>
      </c>
      <c r="C304" t="str">
        <f>'1-GBP'!C304</f>
        <v/>
      </c>
      <c r="D304"/>
      <c r="E304"/>
      <c r="F304"/>
      <c r="G304"/>
      <c r="H304"/>
      <c r="I304"/>
      <c r="J304"/>
      <c r="K304"/>
      <c r="L304"/>
      <c r="M304" s="286">
        <f>'1-GBP'!M304+'2b - USD - conv.'!M304+'3b - EUR - conv.'!M304</f>
        <v>0</v>
      </c>
      <c r="N304" s="286">
        <f>'1-GBP'!N304+'2b - USD - conv.'!N304+'3b - EUR - conv.'!N304</f>
        <v>0</v>
      </c>
      <c r="O304" s="286">
        <f>'1-GBP'!O304+'2b - USD - conv.'!O304+'3b - EUR - conv.'!O304</f>
        <v>0</v>
      </c>
      <c r="P304" s="286">
        <f>'1-GBP'!P304+'2b - USD - conv.'!P304+'3b - EUR - conv.'!P304</f>
        <v>0</v>
      </c>
      <c r="Q304" s="286">
        <f>'1-GBP'!Q304+'2b - USD - conv.'!Q304+'3b - EUR - conv.'!Q304</f>
        <v>0</v>
      </c>
      <c r="R304" s="286">
        <f>'1-GBP'!R304+'2b - USD - conv.'!R304+'3b - EUR - conv.'!R304</f>
        <v>0</v>
      </c>
      <c r="S304" s="286">
        <f>'1-GBP'!S304+'2b - USD - conv.'!S304+'3b - EUR - conv.'!S304</f>
        <v>0</v>
      </c>
      <c r="T304" s="286">
        <f>'1-GBP'!T304+'2b - USD - conv.'!T304+'3b - EUR - conv.'!T304</f>
        <v>0</v>
      </c>
      <c r="U304" s="286">
        <f>'1-GBP'!U304+'2b - USD - conv.'!U304+'3b - EUR - conv.'!U304</f>
        <v>0</v>
      </c>
      <c r="V304" s="286">
        <f>'1-GBP'!V304+'2b - USD - conv.'!V304+'3b - EUR - conv.'!V304</f>
        <v>0</v>
      </c>
      <c r="W304" s="286">
        <f>'1-GBP'!W304+'2b - USD - conv.'!W304+'3b - EUR - conv.'!W304</f>
        <v>0</v>
      </c>
      <c r="X304" s="286">
        <f>'1-GBP'!X304+'2b - USD - conv.'!X304+'3b - EUR - conv.'!X304</f>
        <v>0</v>
      </c>
      <c r="Y304" s="286">
        <f>'1-GBP'!Y304+'2b - USD - conv.'!Y304+'3b - EUR - conv.'!Y304</f>
        <v>0</v>
      </c>
      <c r="Z304" s="286">
        <f>'1-GBP'!Z304+'2b - USD - conv.'!Z304+'3b - EUR - conv.'!Z304</f>
        <v>0</v>
      </c>
      <c r="AA304" s="286">
        <f>'1-GBP'!AA304+'2b - USD - conv.'!AA304+'3b - EUR - conv.'!AA304</f>
        <v>0</v>
      </c>
      <c r="AB304" s="286">
        <f>'1-GBP'!AB304+'2b - USD - conv.'!AB304+'3b - EUR - conv.'!AB304</f>
        <v>0</v>
      </c>
      <c r="AC304" s="286">
        <f>'1-GBP'!AC304+'2b - USD - conv.'!AC304+'3b - EUR - conv.'!AC304</f>
        <v>0</v>
      </c>
      <c r="AD304" s="286">
        <f>'1-GBP'!AD304+'2b - USD - conv.'!AD304+'3b - EUR - conv.'!AD304</f>
        <v>0</v>
      </c>
      <c r="AE304" s="286">
        <f>'1-GBP'!AE304+'2b - USD - conv.'!AE304+'3b - EUR - conv.'!AE304</f>
        <v>0</v>
      </c>
      <c r="AF304" s="286">
        <f>'1-GBP'!AF304+'2b - USD - conv.'!AF304+'3b - EUR - conv.'!AF304</f>
        <v>0</v>
      </c>
      <c r="AG304" s="286">
        <f>'1-GBP'!AG304+'2b - USD - conv.'!AG304+'3b - EUR - conv.'!AG304</f>
        <v>0</v>
      </c>
      <c r="AH304" s="286">
        <f>'1-GBP'!AH304+'2b - USD - conv.'!AH304+'3b - EUR - conv.'!AH304</f>
        <v>0</v>
      </c>
      <c r="AI304" s="286">
        <f>'1-GBP'!AI304+'2b - USD - conv.'!AI304+'3b - EUR - conv.'!AI304</f>
        <v>0</v>
      </c>
      <c r="AJ304" s="286">
        <f>'1-GBP'!AJ304+'2b - USD - conv.'!AJ304+'3b - EUR - conv.'!AJ304</f>
        <v>0</v>
      </c>
      <c r="AK304" s="286">
        <f>'1-GBP'!AK304+'2b - USD - conv.'!AK304+'3b - EUR - conv.'!AK304</f>
        <v>0</v>
      </c>
      <c r="AL304" s="286">
        <f>'1-GBP'!AL304+'2b - USD - conv.'!AL304+'3b - EUR - conv.'!AL304</f>
        <v>0</v>
      </c>
      <c r="AM304" s="286">
        <f>'1-GBP'!AM304+'2b - USD - conv.'!AM304+'3b - EUR - conv.'!AM304</f>
        <v>0</v>
      </c>
      <c r="AN304" s="286">
        <f>'1-GBP'!AN304+'2b - USD - conv.'!AN304+'3b - EUR - conv.'!AN304</f>
        <v>0</v>
      </c>
      <c r="AO304" s="286">
        <f>'1-GBP'!AO304+'2b - USD - conv.'!AO304+'3b - EUR - conv.'!AO304</f>
        <v>0</v>
      </c>
      <c r="AP304" s="286">
        <f>'1-GBP'!AP304+'2b - USD - conv.'!AP304+'3b - EUR - conv.'!AP304</f>
        <v>0</v>
      </c>
    </row>
    <row r="305" spans="1:42" outlineLevel="2">
      <c r="A305" s="211" t="str">
        <f>A301&amp;"."&amp;A303&amp;"."&amp;A302&amp;"."&amp;B305</f>
        <v>1.c.7.2</v>
      </c>
      <c r="B305">
        <v>2</v>
      </c>
      <c r="C305" t="str">
        <f>'1-GBP'!C305</f>
        <v/>
      </c>
      <c r="D305"/>
      <c r="E305"/>
      <c r="F305"/>
      <c r="G305"/>
      <c r="H305"/>
      <c r="I305"/>
      <c r="J305"/>
      <c r="K305"/>
      <c r="L305"/>
      <c r="M305" s="286">
        <f>'1-GBP'!M305+'2b - USD - conv.'!M305+'3b - EUR - conv.'!M305</f>
        <v>0</v>
      </c>
      <c r="N305" s="286">
        <f>'1-GBP'!N305+'2b - USD - conv.'!N305+'3b - EUR - conv.'!N305</f>
        <v>0</v>
      </c>
      <c r="O305" s="286">
        <f>'1-GBP'!O305+'2b - USD - conv.'!O305+'3b - EUR - conv.'!O305</f>
        <v>0</v>
      </c>
      <c r="P305" s="286">
        <f>'1-GBP'!P305+'2b - USD - conv.'!P305+'3b - EUR - conv.'!P305</f>
        <v>0</v>
      </c>
      <c r="Q305" s="286">
        <f>'1-GBP'!Q305+'2b - USD - conv.'!Q305+'3b - EUR - conv.'!Q305</f>
        <v>0</v>
      </c>
      <c r="R305" s="286">
        <f>'1-GBP'!R305+'2b - USD - conv.'!R305+'3b - EUR - conv.'!R305</f>
        <v>0</v>
      </c>
      <c r="S305" s="286">
        <f>'1-GBP'!S305+'2b - USD - conv.'!S305+'3b - EUR - conv.'!S305</f>
        <v>0</v>
      </c>
      <c r="T305" s="286">
        <f>'1-GBP'!T305+'2b - USD - conv.'!T305+'3b - EUR - conv.'!T305</f>
        <v>0</v>
      </c>
      <c r="U305" s="286">
        <f>'1-GBP'!U305+'2b - USD - conv.'!U305+'3b - EUR - conv.'!U305</f>
        <v>0</v>
      </c>
      <c r="V305" s="286">
        <f>'1-GBP'!V305+'2b - USD - conv.'!V305+'3b - EUR - conv.'!V305</f>
        <v>0</v>
      </c>
      <c r="W305" s="286">
        <f>'1-GBP'!W305+'2b - USD - conv.'!W305+'3b - EUR - conv.'!W305</f>
        <v>0</v>
      </c>
      <c r="X305" s="286">
        <f>'1-GBP'!X305+'2b - USD - conv.'!X305+'3b - EUR - conv.'!X305</f>
        <v>0</v>
      </c>
      <c r="Y305" s="286">
        <f>'1-GBP'!Y305+'2b - USD - conv.'!Y305+'3b - EUR - conv.'!Y305</f>
        <v>0</v>
      </c>
      <c r="Z305" s="286">
        <f>'1-GBP'!Z305+'2b - USD - conv.'!Z305+'3b - EUR - conv.'!Z305</f>
        <v>0</v>
      </c>
      <c r="AA305" s="286">
        <f>'1-GBP'!AA305+'2b - USD - conv.'!AA305+'3b - EUR - conv.'!AA305</f>
        <v>0</v>
      </c>
      <c r="AB305" s="286">
        <f>'1-GBP'!AB305+'2b - USD - conv.'!AB305+'3b - EUR - conv.'!AB305</f>
        <v>0</v>
      </c>
      <c r="AC305" s="286">
        <f>'1-GBP'!AC305+'2b - USD - conv.'!AC305+'3b - EUR - conv.'!AC305</f>
        <v>0</v>
      </c>
      <c r="AD305" s="286">
        <f>'1-GBP'!AD305+'2b - USD - conv.'!AD305+'3b - EUR - conv.'!AD305</f>
        <v>0</v>
      </c>
      <c r="AE305" s="286">
        <f>'1-GBP'!AE305+'2b - USD - conv.'!AE305+'3b - EUR - conv.'!AE305</f>
        <v>0</v>
      </c>
      <c r="AF305" s="286">
        <f>'1-GBP'!AF305+'2b - USD - conv.'!AF305+'3b - EUR - conv.'!AF305</f>
        <v>0</v>
      </c>
      <c r="AG305" s="286">
        <f>'1-GBP'!AG305+'2b - USD - conv.'!AG305+'3b - EUR - conv.'!AG305</f>
        <v>0</v>
      </c>
      <c r="AH305" s="286">
        <f>'1-GBP'!AH305+'2b - USD - conv.'!AH305+'3b - EUR - conv.'!AH305</f>
        <v>0</v>
      </c>
      <c r="AI305" s="286">
        <f>'1-GBP'!AI305+'2b - USD - conv.'!AI305+'3b - EUR - conv.'!AI305</f>
        <v>0</v>
      </c>
      <c r="AJ305" s="286">
        <f>'1-GBP'!AJ305+'2b - USD - conv.'!AJ305+'3b - EUR - conv.'!AJ305</f>
        <v>0</v>
      </c>
      <c r="AK305" s="286">
        <f>'1-GBP'!AK305+'2b - USD - conv.'!AK305+'3b - EUR - conv.'!AK305</f>
        <v>0</v>
      </c>
      <c r="AL305" s="286">
        <f>'1-GBP'!AL305+'2b - USD - conv.'!AL305+'3b - EUR - conv.'!AL305</f>
        <v>0</v>
      </c>
      <c r="AM305" s="286">
        <f>'1-GBP'!AM305+'2b - USD - conv.'!AM305+'3b - EUR - conv.'!AM305</f>
        <v>0</v>
      </c>
      <c r="AN305" s="286">
        <f>'1-GBP'!AN305+'2b - USD - conv.'!AN305+'3b - EUR - conv.'!AN305</f>
        <v>0</v>
      </c>
      <c r="AO305" s="286">
        <f>'1-GBP'!AO305+'2b - USD - conv.'!AO305+'3b - EUR - conv.'!AO305</f>
        <v>0</v>
      </c>
      <c r="AP305" s="286">
        <f>'1-GBP'!AP305+'2b - USD - conv.'!AP305+'3b - EUR - conv.'!AP305</f>
        <v>0</v>
      </c>
    </row>
    <row r="306" spans="1:42" outlineLevel="2">
      <c r="A306" s="211" t="str">
        <f>A301&amp;"."&amp;A303&amp;"."&amp;A302&amp;"."&amp;B306</f>
        <v>1.c.7.3</v>
      </c>
      <c r="B306">
        <v>3</v>
      </c>
      <c r="C306" t="str">
        <f>'1-GBP'!C306</f>
        <v/>
      </c>
      <c r="D306"/>
      <c r="E306"/>
      <c r="F306"/>
      <c r="G306"/>
      <c r="H306"/>
      <c r="I306"/>
      <c r="J306"/>
      <c r="K306"/>
      <c r="L306"/>
      <c r="M306" s="286">
        <f>'1-GBP'!M306+'2b - USD - conv.'!M306+'3b - EUR - conv.'!M306</f>
        <v>0</v>
      </c>
      <c r="N306" s="286">
        <f>'1-GBP'!N306+'2b - USD - conv.'!N306+'3b - EUR - conv.'!N306</f>
        <v>0</v>
      </c>
      <c r="O306" s="286">
        <f>'1-GBP'!O306+'2b - USD - conv.'!O306+'3b - EUR - conv.'!O306</f>
        <v>0</v>
      </c>
      <c r="P306" s="286">
        <f>'1-GBP'!P306+'2b - USD - conv.'!P306+'3b - EUR - conv.'!P306</f>
        <v>0</v>
      </c>
      <c r="Q306" s="286">
        <f>'1-GBP'!Q306+'2b - USD - conv.'!Q306+'3b - EUR - conv.'!Q306</f>
        <v>0</v>
      </c>
      <c r="R306" s="286">
        <f>'1-GBP'!R306+'2b - USD - conv.'!R306+'3b - EUR - conv.'!R306</f>
        <v>0</v>
      </c>
      <c r="S306" s="286">
        <f>'1-GBP'!S306+'2b - USD - conv.'!S306+'3b - EUR - conv.'!S306</f>
        <v>0</v>
      </c>
      <c r="T306" s="286">
        <f>'1-GBP'!T306+'2b - USD - conv.'!T306+'3b - EUR - conv.'!T306</f>
        <v>0</v>
      </c>
      <c r="U306" s="286">
        <f>'1-GBP'!U306+'2b - USD - conv.'!U306+'3b - EUR - conv.'!U306</f>
        <v>0</v>
      </c>
      <c r="V306" s="286">
        <f>'1-GBP'!V306+'2b - USD - conv.'!V306+'3b - EUR - conv.'!V306</f>
        <v>0</v>
      </c>
      <c r="W306" s="286">
        <f>'1-GBP'!W306+'2b - USD - conv.'!W306+'3b - EUR - conv.'!W306</f>
        <v>0</v>
      </c>
      <c r="X306" s="286">
        <f>'1-GBP'!X306+'2b - USD - conv.'!X306+'3b - EUR - conv.'!X306</f>
        <v>0</v>
      </c>
      <c r="Y306" s="286">
        <f>'1-GBP'!Y306+'2b - USD - conv.'!Y306+'3b - EUR - conv.'!Y306</f>
        <v>0</v>
      </c>
      <c r="Z306" s="286">
        <f>'1-GBP'!Z306+'2b - USD - conv.'!Z306+'3b - EUR - conv.'!Z306</f>
        <v>0</v>
      </c>
      <c r="AA306" s="286">
        <f>'1-GBP'!AA306+'2b - USD - conv.'!AA306+'3b - EUR - conv.'!AA306</f>
        <v>0</v>
      </c>
      <c r="AB306" s="286">
        <f>'1-GBP'!AB306+'2b - USD - conv.'!AB306+'3b - EUR - conv.'!AB306</f>
        <v>0</v>
      </c>
      <c r="AC306" s="286">
        <f>'1-GBP'!AC306+'2b - USD - conv.'!AC306+'3b - EUR - conv.'!AC306</f>
        <v>0</v>
      </c>
      <c r="AD306" s="286">
        <f>'1-GBP'!AD306+'2b - USD - conv.'!AD306+'3b - EUR - conv.'!AD306</f>
        <v>0</v>
      </c>
      <c r="AE306" s="286">
        <f>'1-GBP'!AE306+'2b - USD - conv.'!AE306+'3b - EUR - conv.'!AE306</f>
        <v>0</v>
      </c>
      <c r="AF306" s="286">
        <f>'1-GBP'!AF306+'2b - USD - conv.'!AF306+'3b - EUR - conv.'!AF306</f>
        <v>0</v>
      </c>
      <c r="AG306" s="286">
        <f>'1-GBP'!AG306+'2b - USD - conv.'!AG306+'3b - EUR - conv.'!AG306</f>
        <v>0</v>
      </c>
      <c r="AH306" s="286">
        <f>'1-GBP'!AH306+'2b - USD - conv.'!AH306+'3b - EUR - conv.'!AH306</f>
        <v>0</v>
      </c>
      <c r="AI306" s="286">
        <f>'1-GBP'!AI306+'2b - USD - conv.'!AI306+'3b - EUR - conv.'!AI306</f>
        <v>0</v>
      </c>
      <c r="AJ306" s="286">
        <f>'1-GBP'!AJ306+'2b - USD - conv.'!AJ306+'3b - EUR - conv.'!AJ306</f>
        <v>0</v>
      </c>
      <c r="AK306" s="286">
        <f>'1-GBP'!AK306+'2b - USD - conv.'!AK306+'3b - EUR - conv.'!AK306</f>
        <v>0</v>
      </c>
      <c r="AL306" s="286">
        <f>'1-GBP'!AL306+'2b - USD - conv.'!AL306+'3b - EUR - conv.'!AL306</f>
        <v>0</v>
      </c>
      <c r="AM306" s="286">
        <f>'1-GBP'!AM306+'2b - USD - conv.'!AM306+'3b - EUR - conv.'!AM306</f>
        <v>0</v>
      </c>
      <c r="AN306" s="286">
        <f>'1-GBP'!AN306+'2b - USD - conv.'!AN306+'3b - EUR - conv.'!AN306</f>
        <v>0</v>
      </c>
      <c r="AO306" s="286">
        <f>'1-GBP'!AO306+'2b - USD - conv.'!AO306+'3b - EUR - conv.'!AO306</f>
        <v>0</v>
      </c>
      <c r="AP306" s="286">
        <f>'1-GBP'!AP306+'2b - USD - conv.'!AP306+'3b - EUR - conv.'!AP306</f>
        <v>0</v>
      </c>
    </row>
    <row r="307" spans="1:42" outlineLevel="2">
      <c r="A307" s="211" t="str">
        <f>A301&amp;"."&amp;A303&amp;"."&amp;A302&amp;"."&amp;B307</f>
        <v>1.c.7.4</v>
      </c>
      <c r="B307">
        <v>4</v>
      </c>
      <c r="C307" t="str">
        <f>'1-GBP'!C307</f>
        <v/>
      </c>
      <c r="D307"/>
      <c r="E307"/>
      <c r="F307"/>
      <c r="G307"/>
      <c r="H307"/>
      <c r="I307"/>
      <c r="J307"/>
      <c r="K307"/>
      <c r="L307"/>
      <c r="M307" s="286">
        <f>'1-GBP'!M307+'2b - USD - conv.'!M307+'3b - EUR - conv.'!M307</f>
        <v>0</v>
      </c>
      <c r="N307" s="286">
        <f>'1-GBP'!N307+'2b - USD - conv.'!N307+'3b - EUR - conv.'!N307</f>
        <v>0</v>
      </c>
      <c r="O307" s="286">
        <f>'1-GBP'!O307+'2b - USD - conv.'!O307+'3b - EUR - conv.'!O307</f>
        <v>0</v>
      </c>
      <c r="P307" s="286">
        <f>'1-GBP'!P307+'2b - USD - conv.'!P307+'3b - EUR - conv.'!P307</f>
        <v>0</v>
      </c>
      <c r="Q307" s="286">
        <f>'1-GBP'!Q307+'2b - USD - conv.'!Q307+'3b - EUR - conv.'!Q307</f>
        <v>0</v>
      </c>
      <c r="R307" s="286">
        <f>'1-GBP'!R307+'2b - USD - conv.'!R307+'3b - EUR - conv.'!R307</f>
        <v>0</v>
      </c>
      <c r="S307" s="286">
        <f>'1-GBP'!S307+'2b - USD - conv.'!S307+'3b - EUR - conv.'!S307</f>
        <v>0</v>
      </c>
      <c r="T307" s="286">
        <f>'1-GBP'!T307+'2b - USD - conv.'!T307+'3b - EUR - conv.'!T307</f>
        <v>0</v>
      </c>
      <c r="U307" s="286">
        <f>'1-GBP'!U307+'2b - USD - conv.'!U307+'3b - EUR - conv.'!U307</f>
        <v>0</v>
      </c>
      <c r="V307" s="286">
        <f>'1-GBP'!V307+'2b - USD - conv.'!V307+'3b - EUR - conv.'!V307</f>
        <v>0</v>
      </c>
      <c r="W307" s="286">
        <f>'1-GBP'!W307+'2b - USD - conv.'!W307+'3b - EUR - conv.'!W307</f>
        <v>0</v>
      </c>
      <c r="X307" s="286">
        <f>'1-GBP'!X307+'2b - USD - conv.'!X307+'3b - EUR - conv.'!X307</f>
        <v>0</v>
      </c>
      <c r="Y307" s="286">
        <f>'1-GBP'!Y307+'2b - USD - conv.'!Y307+'3b - EUR - conv.'!Y307</f>
        <v>0</v>
      </c>
      <c r="Z307" s="286">
        <f>'1-GBP'!Z307+'2b - USD - conv.'!Z307+'3b - EUR - conv.'!Z307</f>
        <v>0</v>
      </c>
      <c r="AA307" s="286">
        <f>'1-GBP'!AA307+'2b - USD - conv.'!AA307+'3b - EUR - conv.'!AA307</f>
        <v>0</v>
      </c>
      <c r="AB307" s="286">
        <f>'1-GBP'!AB307+'2b - USD - conv.'!AB307+'3b - EUR - conv.'!AB307</f>
        <v>0</v>
      </c>
      <c r="AC307" s="286">
        <f>'1-GBP'!AC307+'2b - USD - conv.'!AC307+'3b - EUR - conv.'!AC307</f>
        <v>0</v>
      </c>
      <c r="AD307" s="286">
        <f>'1-GBP'!AD307+'2b - USD - conv.'!AD307+'3b - EUR - conv.'!AD307</f>
        <v>0</v>
      </c>
      <c r="AE307" s="286">
        <f>'1-GBP'!AE307+'2b - USD - conv.'!AE307+'3b - EUR - conv.'!AE307</f>
        <v>0</v>
      </c>
      <c r="AF307" s="286">
        <f>'1-GBP'!AF307+'2b - USD - conv.'!AF307+'3b - EUR - conv.'!AF307</f>
        <v>0</v>
      </c>
      <c r="AG307" s="286">
        <f>'1-GBP'!AG307+'2b - USD - conv.'!AG307+'3b - EUR - conv.'!AG307</f>
        <v>0</v>
      </c>
      <c r="AH307" s="286">
        <f>'1-GBP'!AH307+'2b - USD - conv.'!AH307+'3b - EUR - conv.'!AH307</f>
        <v>0</v>
      </c>
      <c r="AI307" s="286">
        <f>'1-GBP'!AI307+'2b - USD - conv.'!AI307+'3b - EUR - conv.'!AI307</f>
        <v>0</v>
      </c>
      <c r="AJ307" s="286">
        <f>'1-GBP'!AJ307+'2b - USD - conv.'!AJ307+'3b - EUR - conv.'!AJ307</f>
        <v>0</v>
      </c>
      <c r="AK307" s="286">
        <f>'1-GBP'!AK307+'2b - USD - conv.'!AK307+'3b - EUR - conv.'!AK307</f>
        <v>0</v>
      </c>
      <c r="AL307" s="286">
        <f>'1-GBP'!AL307+'2b - USD - conv.'!AL307+'3b - EUR - conv.'!AL307</f>
        <v>0</v>
      </c>
      <c r="AM307" s="286">
        <f>'1-GBP'!AM307+'2b - USD - conv.'!AM307+'3b - EUR - conv.'!AM307</f>
        <v>0</v>
      </c>
      <c r="AN307" s="286">
        <f>'1-GBP'!AN307+'2b - USD - conv.'!AN307+'3b - EUR - conv.'!AN307</f>
        <v>0</v>
      </c>
      <c r="AO307" s="286">
        <f>'1-GBP'!AO307+'2b - USD - conv.'!AO307+'3b - EUR - conv.'!AO307</f>
        <v>0</v>
      </c>
      <c r="AP307" s="286">
        <f>'1-GBP'!AP307+'2b - USD - conv.'!AP307+'3b - EUR - conv.'!AP307</f>
        <v>0</v>
      </c>
    </row>
    <row r="308" spans="1:42" outlineLevel="2">
      <c r="A308" s="211" t="str">
        <f>A301&amp;"."&amp;A303&amp;"."&amp;A302&amp;"."&amp;B308</f>
        <v>1.c.7.5</v>
      </c>
      <c r="B308">
        <v>5</v>
      </c>
      <c r="C308" t="str">
        <f>'1-GBP'!C308</f>
        <v/>
      </c>
      <c r="D308"/>
      <c r="E308"/>
      <c r="F308"/>
      <c r="G308"/>
      <c r="H308"/>
      <c r="I308"/>
      <c r="J308"/>
      <c r="K308"/>
      <c r="L308"/>
      <c r="M308" s="286">
        <f>'1-GBP'!M308+'2b - USD - conv.'!M308+'3b - EUR - conv.'!M308</f>
        <v>0</v>
      </c>
      <c r="N308" s="286">
        <f>'1-GBP'!N308+'2b - USD - conv.'!N308+'3b - EUR - conv.'!N308</f>
        <v>0</v>
      </c>
      <c r="O308" s="286">
        <f>'1-GBP'!O308+'2b - USD - conv.'!O308+'3b - EUR - conv.'!O308</f>
        <v>0</v>
      </c>
      <c r="P308" s="286">
        <f>'1-GBP'!P308+'2b - USD - conv.'!P308+'3b - EUR - conv.'!P308</f>
        <v>0</v>
      </c>
      <c r="Q308" s="286">
        <f>'1-GBP'!Q308+'2b - USD - conv.'!Q308+'3b - EUR - conv.'!Q308</f>
        <v>0</v>
      </c>
      <c r="R308" s="286">
        <f>'1-GBP'!R308+'2b - USD - conv.'!R308+'3b - EUR - conv.'!R308</f>
        <v>0</v>
      </c>
      <c r="S308" s="286">
        <f>'1-GBP'!S308+'2b - USD - conv.'!S308+'3b - EUR - conv.'!S308</f>
        <v>0</v>
      </c>
      <c r="T308" s="286">
        <f>'1-GBP'!T308+'2b - USD - conv.'!T308+'3b - EUR - conv.'!T308</f>
        <v>0</v>
      </c>
      <c r="U308" s="286">
        <f>'1-GBP'!U308+'2b - USD - conv.'!U308+'3b - EUR - conv.'!U308</f>
        <v>0</v>
      </c>
      <c r="V308" s="286">
        <f>'1-GBP'!V308+'2b - USD - conv.'!V308+'3b - EUR - conv.'!V308</f>
        <v>0</v>
      </c>
      <c r="W308" s="286">
        <f>'1-GBP'!W308+'2b - USD - conv.'!W308+'3b - EUR - conv.'!W308</f>
        <v>0</v>
      </c>
      <c r="X308" s="286">
        <f>'1-GBP'!X308+'2b - USD - conv.'!X308+'3b - EUR - conv.'!X308</f>
        <v>0</v>
      </c>
      <c r="Y308" s="286">
        <f>'1-GBP'!Y308+'2b - USD - conv.'!Y308+'3b - EUR - conv.'!Y308</f>
        <v>0</v>
      </c>
      <c r="Z308" s="286">
        <f>'1-GBP'!Z308+'2b - USD - conv.'!Z308+'3b - EUR - conv.'!Z308</f>
        <v>0</v>
      </c>
      <c r="AA308" s="286">
        <f>'1-GBP'!AA308+'2b - USD - conv.'!AA308+'3b - EUR - conv.'!AA308</f>
        <v>0</v>
      </c>
      <c r="AB308" s="286">
        <f>'1-GBP'!AB308+'2b - USD - conv.'!AB308+'3b - EUR - conv.'!AB308</f>
        <v>0</v>
      </c>
      <c r="AC308" s="286">
        <f>'1-GBP'!AC308+'2b - USD - conv.'!AC308+'3b - EUR - conv.'!AC308</f>
        <v>0</v>
      </c>
      <c r="AD308" s="286">
        <f>'1-GBP'!AD308+'2b - USD - conv.'!AD308+'3b - EUR - conv.'!AD308</f>
        <v>0</v>
      </c>
      <c r="AE308" s="286">
        <f>'1-GBP'!AE308+'2b - USD - conv.'!AE308+'3b - EUR - conv.'!AE308</f>
        <v>0</v>
      </c>
      <c r="AF308" s="286">
        <f>'1-GBP'!AF308+'2b - USD - conv.'!AF308+'3b - EUR - conv.'!AF308</f>
        <v>0</v>
      </c>
      <c r="AG308" s="286">
        <f>'1-GBP'!AG308+'2b - USD - conv.'!AG308+'3b - EUR - conv.'!AG308</f>
        <v>0</v>
      </c>
      <c r="AH308" s="286">
        <f>'1-GBP'!AH308+'2b - USD - conv.'!AH308+'3b - EUR - conv.'!AH308</f>
        <v>0</v>
      </c>
      <c r="AI308" s="286">
        <f>'1-GBP'!AI308+'2b - USD - conv.'!AI308+'3b - EUR - conv.'!AI308</f>
        <v>0</v>
      </c>
      <c r="AJ308" s="286">
        <f>'1-GBP'!AJ308+'2b - USD - conv.'!AJ308+'3b - EUR - conv.'!AJ308</f>
        <v>0</v>
      </c>
      <c r="AK308" s="286">
        <f>'1-GBP'!AK308+'2b - USD - conv.'!AK308+'3b - EUR - conv.'!AK308</f>
        <v>0</v>
      </c>
      <c r="AL308" s="286">
        <f>'1-GBP'!AL308+'2b - USD - conv.'!AL308+'3b - EUR - conv.'!AL308</f>
        <v>0</v>
      </c>
      <c r="AM308" s="286">
        <f>'1-GBP'!AM308+'2b - USD - conv.'!AM308+'3b - EUR - conv.'!AM308</f>
        <v>0</v>
      </c>
      <c r="AN308" s="286">
        <f>'1-GBP'!AN308+'2b - USD - conv.'!AN308+'3b - EUR - conv.'!AN308</f>
        <v>0</v>
      </c>
      <c r="AO308" s="286">
        <f>'1-GBP'!AO308+'2b - USD - conv.'!AO308+'3b - EUR - conv.'!AO308</f>
        <v>0</v>
      </c>
      <c r="AP308" s="286">
        <f>'1-GBP'!AP308+'2b - USD - conv.'!AP308+'3b - EUR - conv.'!AP308</f>
        <v>0</v>
      </c>
    </row>
    <row r="309" spans="1:42" outlineLevel="2">
      <c r="A309" s="211" t="str">
        <f>A301&amp;"."&amp;A303&amp;"."&amp;A302&amp;"."&amp;B309</f>
        <v>1.c.7.6</v>
      </c>
      <c r="B309">
        <v>6</v>
      </c>
      <c r="C309" t="str">
        <f>'1-GBP'!C309</f>
        <v/>
      </c>
      <c r="D309"/>
      <c r="E309"/>
      <c r="F309"/>
      <c r="G309"/>
      <c r="H309"/>
      <c r="I309"/>
      <c r="J309"/>
      <c r="K309"/>
      <c r="L309"/>
      <c r="M309" s="286">
        <f>'1-GBP'!M309+'2b - USD - conv.'!M309+'3b - EUR - conv.'!M309</f>
        <v>0</v>
      </c>
      <c r="N309" s="286">
        <f>'1-GBP'!N309+'2b - USD - conv.'!N309+'3b - EUR - conv.'!N309</f>
        <v>0</v>
      </c>
      <c r="O309" s="286">
        <f>'1-GBP'!O309+'2b - USD - conv.'!O309+'3b - EUR - conv.'!O309</f>
        <v>0</v>
      </c>
      <c r="P309" s="286">
        <f>'1-GBP'!P309+'2b - USD - conv.'!P309+'3b - EUR - conv.'!P309</f>
        <v>0</v>
      </c>
      <c r="Q309" s="286">
        <f>'1-GBP'!Q309+'2b - USD - conv.'!Q309+'3b - EUR - conv.'!Q309</f>
        <v>0</v>
      </c>
      <c r="R309" s="286">
        <f>'1-GBP'!R309+'2b - USD - conv.'!R309+'3b - EUR - conv.'!R309</f>
        <v>0</v>
      </c>
      <c r="S309" s="286">
        <f>'1-GBP'!S309+'2b - USD - conv.'!S309+'3b - EUR - conv.'!S309</f>
        <v>0</v>
      </c>
      <c r="T309" s="286">
        <f>'1-GBP'!T309+'2b - USD - conv.'!T309+'3b - EUR - conv.'!T309</f>
        <v>0</v>
      </c>
      <c r="U309" s="286">
        <f>'1-GBP'!U309+'2b - USD - conv.'!U309+'3b - EUR - conv.'!U309</f>
        <v>0</v>
      </c>
      <c r="V309" s="286">
        <f>'1-GBP'!V309+'2b - USD - conv.'!V309+'3b - EUR - conv.'!V309</f>
        <v>0</v>
      </c>
      <c r="W309" s="286">
        <f>'1-GBP'!W309+'2b - USD - conv.'!W309+'3b - EUR - conv.'!W309</f>
        <v>0</v>
      </c>
      <c r="X309" s="286">
        <f>'1-GBP'!X309+'2b - USD - conv.'!X309+'3b - EUR - conv.'!X309</f>
        <v>0</v>
      </c>
      <c r="Y309" s="286">
        <f>'1-GBP'!Y309+'2b - USD - conv.'!Y309+'3b - EUR - conv.'!Y309</f>
        <v>0</v>
      </c>
      <c r="Z309" s="286">
        <f>'1-GBP'!Z309+'2b - USD - conv.'!Z309+'3b - EUR - conv.'!Z309</f>
        <v>0</v>
      </c>
      <c r="AA309" s="286">
        <f>'1-GBP'!AA309+'2b - USD - conv.'!AA309+'3b - EUR - conv.'!AA309</f>
        <v>0</v>
      </c>
      <c r="AB309" s="286">
        <f>'1-GBP'!AB309+'2b - USD - conv.'!AB309+'3b - EUR - conv.'!AB309</f>
        <v>0</v>
      </c>
      <c r="AC309" s="286">
        <f>'1-GBP'!AC309+'2b - USD - conv.'!AC309+'3b - EUR - conv.'!AC309</f>
        <v>0</v>
      </c>
      <c r="AD309" s="286">
        <f>'1-GBP'!AD309+'2b - USD - conv.'!AD309+'3b - EUR - conv.'!AD309</f>
        <v>0</v>
      </c>
      <c r="AE309" s="286">
        <f>'1-GBP'!AE309+'2b - USD - conv.'!AE309+'3b - EUR - conv.'!AE309</f>
        <v>0</v>
      </c>
      <c r="AF309" s="286">
        <f>'1-GBP'!AF309+'2b - USD - conv.'!AF309+'3b - EUR - conv.'!AF309</f>
        <v>0</v>
      </c>
      <c r="AG309" s="286">
        <f>'1-GBP'!AG309+'2b - USD - conv.'!AG309+'3b - EUR - conv.'!AG309</f>
        <v>0</v>
      </c>
      <c r="AH309" s="286">
        <f>'1-GBP'!AH309+'2b - USD - conv.'!AH309+'3b - EUR - conv.'!AH309</f>
        <v>0</v>
      </c>
      <c r="AI309" s="286">
        <f>'1-GBP'!AI309+'2b - USD - conv.'!AI309+'3b - EUR - conv.'!AI309</f>
        <v>0</v>
      </c>
      <c r="AJ309" s="286">
        <f>'1-GBP'!AJ309+'2b - USD - conv.'!AJ309+'3b - EUR - conv.'!AJ309</f>
        <v>0</v>
      </c>
      <c r="AK309" s="286">
        <f>'1-GBP'!AK309+'2b - USD - conv.'!AK309+'3b - EUR - conv.'!AK309</f>
        <v>0</v>
      </c>
      <c r="AL309" s="286">
        <f>'1-GBP'!AL309+'2b - USD - conv.'!AL309+'3b - EUR - conv.'!AL309</f>
        <v>0</v>
      </c>
      <c r="AM309" s="286">
        <f>'1-GBP'!AM309+'2b - USD - conv.'!AM309+'3b - EUR - conv.'!AM309</f>
        <v>0</v>
      </c>
      <c r="AN309" s="286">
        <f>'1-GBP'!AN309+'2b - USD - conv.'!AN309+'3b - EUR - conv.'!AN309</f>
        <v>0</v>
      </c>
      <c r="AO309" s="286">
        <f>'1-GBP'!AO309+'2b - USD - conv.'!AO309+'3b - EUR - conv.'!AO309</f>
        <v>0</v>
      </c>
      <c r="AP309" s="286">
        <f>'1-GBP'!AP309+'2b - USD - conv.'!AP309+'3b - EUR - conv.'!AP309</f>
        <v>0</v>
      </c>
    </row>
    <row r="310" spans="1:42" outlineLevel="2">
      <c r="A310" s="211" t="str">
        <f>A301&amp;"."&amp;A303&amp;"."&amp;A302&amp;"."&amp;B310</f>
        <v>1.c.7.7</v>
      </c>
      <c r="B310">
        <v>7</v>
      </c>
      <c r="C310" t="str">
        <f>'1-GBP'!C310</f>
        <v/>
      </c>
      <c r="D310"/>
      <c r="E310"/>
      <c r="F310"/>
      <c r="G310"/>
      <c r="H310"/>
      <c r="I310"/>
      <c r="J310"/>
      <c r="K310"/>
      <c r="L310"/>
      <c r="M310" s="286">
        <f>'1-GBP'!M310+'2b - USD - conv.'!M310+'3b - EUR - conv.'!M310</f>
        <v>0</v>
      </c>
      <c r="N310" s="286">
        <f>'1-GBP'!N310+'2b - USD - conv.'!N310+'3b - EUR - conv.'!N310</f>
        <v>0</v>
      </c>
      <c r="O310" s="286">
        <f>'1-GBP'!O310+'2b - USD - conv.'!O310+'3b - EUR - conv.'!O310</f>
        <v>0</v>
      </c>
      <c r="P310" s="286">
        <f>'1-GBP'!P310+'2b - USD - conv.'!P310+'3b - EUR - conv.'!P310</f>
        <v>0</v>
      </c>
      <c r="Q310" s="286">
        <f>'1-GBP'!Q310+'2b - USD - conv.'!Q310+'3b - EUR - conv.'!Q310</f>
        <v>0</v>
      </c>
      <c r="R310" s="286">
        <f>'1-GBP'!R310+'2b - USD - conv.'!R310+'3b - EUR - conv.'!R310</f>
        <v>0</v>
      </c>
      <c r="S310" s="286">
        <f>'1-GBP'!S310+'2b - USD - conv.'!S310+'3b - EUR - conv.'!S310</f>
        <v>0</v>
      </c>
      <c r="T310" s="286">
        <f>'1-GBP'!T310+'2b - USD - conv.'!T310+'3b - EUR - conv.'!T310</f>
        <v>0</v>
      </c>
      <c r="U310" s="286">
        <f>'1-GBP'!U310+'2b - USD - conv.'!U310+'3b - EUR - conv.'!U310</f>
        <v>0</v>
      </c>
      <c r="V310" s="286">
        <f>'1-GBP'!V310+'2b - USD - conv.'!V310+'3b - EUR - conv.'!V310</f>
        <v>0</v>
      </c>
      <c r="W310" s="286">
        <f>'1-GBP'!W310+'2b - USD - conv.'!W310+'3b - EUR - conv.'!W310</f>
        <v>0</v>
      </c>
      <c r="X310" s="286">
        <f>'1-GBP'!X310+'2b - USD - conv.'!X310+'3b - EUR - conv.'!X310</f>
        <v>0</v>
      </c>
      <c r="Y310" s="286">
        <f>'1-GBP'!Y310+'2b - USD - conv.'!Y310+'3b - EUR - conv.'!Y310</f>
        <v>0</v>
      </c>
      <c r="Z310" s="286">
        <f>'1-GBP'!Z310+'2b - USD - conv.'!Z310+'3b - EUR - conv.'!Z310</f>
        <v>0</v>
      </c>
      <c r="AA310" s="286">
        <f>'1-GBP'!AA310+'2b - USD - conv.'!AA310+'3b - EUR - conv.'!AA310</f>
        <v>0</v>
      </c>
      <c r="AB310" s="286">
        <f>'1-GBP'!AB310+'2b - USD - conv.'!AB310+'3b - EUR - conv.'!AB310</f>
        <v>0</v>
      </c>
      <c r="AC310" s="286">
        <f>'1-GBP'!AC310+'2b - USD - conv.'!AC310+'3b - EUR - conv.'!AC310</f>
        <v>0</v>
      </c>
      <c r="AD310" s="286">
        <f>'1-GBP'!AD310+'2b - USD - conv.'!AD310+'3b - EUR - conv.'!AD310</f>
        <v>0</v>
      </c>
      <c r="AE310" s="286">
        <f>'1-GBP'!AE310+'2b - USD - conv.'!AE310+'3b - EUR - conv.'!AE310</f>
        <v>0</v>
      </c>
      <c r="AF310" s="286">
        <f>'1-GBP'!AF310+'2b - USD - conv.'!AF310+'3b - EUR - conv.'!AF310</f>
        <v>0</v>
      </c>
      <c r="AG310" s="286">
        <f>'1-GBP'!AG310+'2b - USD - conv.'!AG310+'3b - EUR - conv.'!AG310</f>
        <v>0</v>
      </c>
      <c r="AH310" s="286">
        <f>'1-GBP'!AH310+'2b - USD - conv.'!AH310+'3b - EUR - conv.'!AH310</f>
        <v>0</v>
      </c>
      <c r="AI310" s="286">
        <f>'1-GBP'!AI310+'2b - USD - conv.'!AI310+'3b - EUR - conv.'!AI310</f>
        <v>0</v>
      </c>
      <c r="AJ310" s="286">
        <f>'1-GBP'!AJ310+'2b - USD - conv.'!AJ310+'3b - EUR - conv.'!AJ310</f>
        <v>0</v>
      </c>
      <c r="AK310" s="286">
        <f>'1-GBP'!AK310+'2b - USD - conv.'!AK310+'3b - EUR - conv.'!AK310</f>
        <v>0</v>
      </c>
      <c r="AL310" s="286">
        <f>'1-GBP'!AL310+'2b - USD - conv.'!AL310+'3b - EUR - conv.'!AL310</f>
        <v>0</v>
      </c>
      <c r="AM310" s="286">
        <f>'1-GBP'!AM310+'2b - USD - conv.'!AM310+'3b - EUR - conv.'!AM310</f>
        <v>0</v>
      </c>
      <c r="AN310" s="286">
        <f>'1-GBP'!AN310+'2b - USD - conv.'!AN310+'3b - EUR - conv.'!AN310</f>
        <v>0</v>
      </c>
      <c r="AO310" s="286">
        <f>'1-GBP'!AO310+'2b - USD - conv.'!AO310+'3b - EUR - conv.'!AO310</f>
        <v>0</v>
      </c>
      <c r="AP310" s="286">
        <f>'1-GBP'!AP310+'2b - USD - conv.'!AP310+'3b - EUR - conv.'!AP310</f>
        <v>0</v>
      </c>
    </row>
    <row r="311" spans="1:42" outlineLevel="2">
      <c r="A311" s="211" t="str">
        <f>A301&amp;"."&amp;A303&amp;"."&amp;A302&amp;"."&amp;B311</f>
        <v>1.c.7.8</v>
      </c>
      <c r="B311">
        <v>8</v>
      </c>
      <c r="C311" t="str">
        <f>'1-GBP'!C311</f>
        <v/>
      </c>
      <c r="D311"/>
      <c r="E311"/>
      <c r="F311"/>
      <c r="G311"/>
      <c r="H311"/>
      <c r="I311"/>
      <c r="J311"/>
      <c r="K311"/>
      <c r="L311"/>
      <c r="M311" s="286">
        <f>'1-GBP'!M311+'2b - USD - conv.'!M311+'3b - EUR - conv.'!M311</f>
        <v>0</v>
      </c>
      <c r="N311" s="286">
        <f>'1-GBP'!N311+'2b - USD - conv.'!N311+'3b - EUR - conv.'!N311</f>
        <v>0</v>
      </c>
      <c r="O311" s="286">
        <f>'1-GBP'!O311+'2b - USD - conv.'!O311+'3b - EUR - conv.'!O311</f>
        <v>0</v>
      </c>
      <c r="P311" s="286">
        <f>'1-GBP'!P311+'2b - USD - conv.'!P311+'3b - EUR - conv.'!P311</f>
        <v>0</v>
      </c>
      <c r="Q311" s="286">
        <f>'1-GBP'!Q311+'2b - USD - conv.'!Q311+'3b - EUR - conv.'!Q311</f>
        <v>0</v>
      </c>
      <c r="R311" s="286">
        <f>'1-GBP'!R311+'2b - USD - conv.'!R311+'3b - EUR - conv.'!R311</f>
        <v>0</v>
      </c>
      <c r="S311" s="286">
        <f>'1-GBP'!S311+'2b - USD - conv.'!S311+'3b - EUR - conv.'!S311</f>
        <v>0</v>
      </c>
      <c r="T311" s="286">
        <f>'1-GBP'!T311+'2b - USD - conv.'!T311+'3b - EUR - conv.'!T311</f>
        <v>0</v>
      </c>
      <c r="U311" s="286">
        <f>'1-GBP'!U311+'2b - USD - conv.'!U311+'3b - EUR - conv.'!U311</f>
        <v>0</v>
      </c>
      <c r="V311" s="286">
        <f>'1-GBP'!V311+'2b - USD - conv.'!V311+'3b - EUR - conv.'!V311</f>
        <v>0</v>
      </c>
      <c r="W311" s="286">
        <f>'1-GBP'!W311+'2b - USD - conv.'!W311+'3b - EUR - conv.'!W311</f>
        <v>0</v>
      </c>
      <c r="X311" s="286">
        <f>'1-GBP'!X311+'2b - USD - conv.'!X311+'3b - EUR - conv.'!X311</f>
        <v>0</v>
      </c>
      <c r="Y311" s="286">
        <f>'1-GBP'!Y311+'2b - USD - conv.'!Y311+'3b - EUR - conv.'!Y311</f>
        <v>0</v>
      </c>
      <c r="Z311" s="286">
        <f>'1-GBP'!Z311+'2b - USD - conv.'!Z311+'3b - EUR - conv.'!Z311</f>
        <v>0</v>
      </c>
      <c r="AA311" s="286">
        <f>'1-GBP'!AA311+'2b - USD - conv.'!AA311+'3b - EUR - conv.'!AA311</f>
        <v>0</v>
      </c>
      <c r="AB311" s="286">
        <f>'1-GBP'!AB311+'2b - USD - conv.'!AB311+'3b - EUR - conv.'!AB311</f>
        <v>0</v>
      </c>
      <c r="AC311" s="286">
        <f>'1-GBP'!AC311+'2b - USD - conv.'!AC311+'3b - EUR - conv.'!AC311</f>
        <v>0</v>
      </c>
      <c r="AD311" s="286">
        <f>'1-GBP'!AD311+'2b - USD - conv.'!AD311+'3b - EUR - conv.'!AD311</f>
        <v>0</v>
      </c>
      <c r="AE311" s="286">
        <f>'1-GBP'!AE311+'2b - USD - conv.'!AE311+'3b - EUR - conv.'!AE311</f>
        <v>0</v>
      </c>
      <c r="AF311" s="286">
        <f>'1-GBP'!AF311+'2b - USD - conv.'!AF311+'3b - EUR - conv.'!AF311</f>
        <v>0</v>
      </c>
      <c r="AG311" s="286">
        <f>'1-GBP'!AG311+'2b - USD - conv.'!AG311+'3b - EUR - conv.'!AG311</f>
        <v>0</v>
      </c>
      <c r="AH311" s="286">
        <f>'1-GBP'!AH311+'2b - USD - conv.'!AH311+'3b - EUR - conv.'!AH311</f>
        <v>0</v>
      </c>
      <c r="AI311" s="286">
        <f>'1-GBP'!AI311+'2b - USD - conv.'!AI311+'3b - EUR - conv.'!AI311</f>
        <v>0</v>
      </c>
      <c r="AJ311" s="286">
        <f>'1-GBP'!AJ311+'2b - USD - conv.'!AJ311+'3b - EUR - conv.'!AJ311</f>
        <v>0</v>
      </c>
      <c r="AK311" s="286">
        <f>'1-GBP'!AK311+'2b - USD - conv.'!AK311+'3b - EUR - conv.'!AK311</f>
        <v>0</v>
      </c>
      <c r="AL311" s="286">
        <f>'1-GBP'!AL311+'2b - USD - conv.'!AL311+'3b - EUR - conv.'!AL311</f>
        <v>0</v>
      </c>
      <c r="AM311" s="286">
        <f>'1-GBP'!AM311+'2b - USD - conv.'!AM311+'3b - EUR - conv.'!AM311</f>
        <v>0</v>
      </c>
      <c r="AN311" s="286">
        <f>'1-GBP'!AN311+'2b - USD - conv.'!AN311+'3b - EUR - conv.'!AN311</f>
        <v>0</v>
      </c>
      <c r="AO311" s="286">
        <f>'1-GBP'!AO311+'2b - USD - conv.'!AO311+'3b - EUR - conv.'!AO311</f>
        <v>0</v>
      </c>
      <c r="AP311" s="286">
        <f>'1-GBP'!AP311+'2b - USD - conv.'!AP311+'3b - EUR - conv.'!AP311</f>
        <v>0</v>
      </c>
    </row>
    <row r="312" spans="1:42" outlineLevel="2">
      <c r="A312" s="211" t="str">
        <f>A301&amp;"."&amp;A303&amp;"."&amp;A302&amp;"."&amp;B312</f>
        <v>1.c.7.9</v>
      </c>
      <c r="B312">
        <v>9</v>
      </c>
      <c r="C312" t="str">
        <f>'1-GBP'!C312</f>
        <v/>
      </c>
      <c r="D312"/>
      <c r="E312"/>
      <c r="F312"/>
      <c r="G312"/>
      <c r="H312"/>
      <c r="I312"/>
      <c r="J312"/>
      <c r="K312"/>
      <c r="L312"/>
      <c r="M312" s="286">
        <f>'1-GBP'!M312+'2b - USD - conv.'!M312+'3b - EUR - conv.'!M312</f>
        <v>0</v>
      </c>
      <c r="N312" s="286">
        <f>'1-GBP'!N312+'2b - USD - conv.'!N312+'3b - EUR - conv.'!N312</f>
        <v>0</v>
      </c>
      <c r="O312" s="286">
        <f>'1-GBP'!O312+'2b - USD - conv.'!O312+'3b - EUR - conv.'!O312</f>
        <v>0</v>
      </c>
      <c r="P312" s="286">
        <f>'1-GBP'!P312+'2b - USD - conv.'!P312+'3b - EUR - conv.'!P312</f>
        <v>0</v>
      </c>
      <c r="Q312" s="286">
        <f>'1-GBP'!Q312+'2b - USD - conv.'!Q312+'3b - EUR - conv.'!Q312</f>
        <v>0</v>
      </c>
      <c r="R312" s="286">
        <f>'1-GBP'!R312+'2b - USD - conv.'!R312+'3b - EUR - conv.'!R312</f>
        <v>0</v>
      </c>
      <c r="S312" s="286">
        <f>'1-GBP'!S312+'2b - USD - conv.'!S312+'3b - EUR - conv.'!S312</f>
        <v>0</v>
      </c>
      <c r="T312" s="286">
        <f>'1-GBP'!T312+'2b - USD - conv.'!T312+'3b - EUR - conv.'!T312</f>
        <v>0</v>
      </c>
      <c r="U312" s="286">
        <f>'1-GBP'!U312+'2b - USD - conv.'!U312+'3b - EUR - conv.'!U312</f>
        <v>0</v>
      </c>
      <c r="V312" s="286">
        <f>'1-GBP'!V312+'2b - USD - conv.'!V312+'3b - EUR - conv.'!V312</f>
        <v>0</v>
      </c>
      <c r="W312" s="286">
        <f>'1-GBP'!W312+'2b - USD - conv.'!W312+'3b - EUR - conv.'!W312</f>
        <v>0</v>
      </c>
      <c r="X312" s="286">
        <f>'1-GBP'!X312+'2b - USD - conv.'!X312+'3b - EUR - conv.'!X312</f>
        <v>0</v>
      </c>
      <c r="Y312" s="286">
        <f>'1-GBP'!Y312+'2b - USD - conv.'!Y312+'3b - EUR - conv.'!Y312</f>
        <v>0</v>
      </c>
      <c r="Z312" s="286">
        <f>'1-GBP'!Z312+'2b - USD - conv.'!Z312+'3b - EUR - conv.'!Z312</f>
        <v>0</v>
      </c>
      <c r="AA312" s="286">
        <f>'1-GBP'!AA312+'2b - USD - conv.'!AA312+'3b - EUR - conv.'!AA312</f>
        <v>0</v>
      </c>
      <c r="AB312" s="286">
        <f>'1-GBP'!AB312+'2b - USD - conv.'!AB312+'3b - EUR - conv.'!AB312</f>
        <v>0</v>
      </c>
      <c r="AC312" s="286">
        <f>'1-GBP'!AC312+'2b - USD - conv.'!AC312+'3b - EUR - conv.'!AC312</f>
        <v>0</v>
      </c>
      <c r="AD312" s="286">
        <f>'1-GBP'!AD312+'2b - USD - conv.'!AD312+'3b - EUR - conv.'!AD312</f>
        <v>0</v>
      </c>
      <c r="AE312" s="286">
        <f>'1-GBP'!AE312+'2b - USD - conv.'!AE312+'3b - EUR - conv.'!AE312</f>
        <v>0</v>
      </c>
      <c r="AF312" s="286">
        <f>'1-GBP'!AF312+'2b - USD - conv.'!AF312+'3b - EUR - conv.'!AF312</f>
        <v>0</v>
      </c>
      <c r="AG312" s="286">
        <f>'1-GBP'!AG312+'2b - USD - conv.'!AG312+'3b - EUR - conv.'!AG312</f>
        <v>0</v>
      </c>
      <c r="AH312" s="286">
        <f>'1-GBP'!AH312+'2b - USD - conv.'!AH312+'3b - EUR - conv.'!AH312</f>
        <v>0</v>
      </c>
      <c r="AI312" s="286">
        <f>'1-GBP'!AI312+'2b - USD - conv.'!AI312+'3b - EUR - conv.'!AI312</f>
        <v>0</v>
      </c>
      <c r="AJ312" s="286">
        <f>'1-GBP'!AJ312+'2b - USD - conv.'!AJ312+'3b - EUR - conv.'!AJ312</f>
        <v>0</v>
      </c>
      <c r="AK312" s="286">
        <f>'1-GBP'!AK312+'2b - USD - conv.'!AK312+'3b - EUR - conv.'!AK312</f>
        <v>0</v>
      </c>
      <c r="AL312" s="286">
        <f>'1-GBP'!AL312+'2b - USD - conv.'!AL312+'3b - EUR - conv.'!AL312</f>
        <v>0</v>
      </c>
      <c r="AM312" s="286">
        <f>'1-GBP'!AM312+'2b - USD - conv.'!AM312+'3b - EUR - conv.'!AM312</f>
        <v>0</v>
      </c>
      <c r="AN312" s="286">
        <f>'1-GBP'!AN312+'2b - USD - conv.'!AN312+'3b - EUR - conv.'!AN312</f>
        <v>0</v>
      </c>
      <c r="AO312" s="286">
        <f>'1-GBP'!AO312+'2b - USD - conv.'!AO312+'3b - EUR - conv.'!AO312</f>
        <v>0</v>
      </c>
      <c r="AP312" s="286">
        <f>'1-GBP'!AP312+'2b - USD - conv.'!AP312+'3b - EUR - conv.'!AP312</f>
        <v>0</v>
      </c>
    </row>
    <row r="313" spans="1:42" outlineLevel="2">
      <c r="A313" s="211" t="str">
        <f>A301&amp;"."&amp;A303&amp;"."&amp;A302&amp;"."&amp;B313</f>
        <v>1.c.7.10</v>
      </c>
      <c r="B313">
        <v>10</v>
      </c>
      <c r="C313" t="str">
        <f>'1-GBP'!C313</f>
        <v/>
      </c>
      <c r="D313"/>
      <c r="E313"/>
      <c r="F313"/>
      <c r="G313"/>
      <c r="H313"/>
      <c r="I313"/>
      <c r="J313"/>
      <c r="K313"/>
      <c r="L313"/>
      <c r="M313" s="286">
        <f>'1-GBP'!M313+'2b - USD - conv.'!M313+'3b - EUR - conv.'!M313</f>
        <v>0</v>
      </c>
      <c r="N313" s="286">
        <f>'1-GBP'!N313+'2b - USD - conv.'!N313+'3b - EUR - conv.'!N313</f>
        <v>0</v>
      </c>
      <c r="O313" s="286">
        <f>'1-GBP'!O313+'2b - USD - conv.'!O313+'3b - EUR - conv.'!O313</f>
        <v>0</v>
      </c>
      <c r="P313" s="286">
        <f>'1-GBP'!P313+'2b - USD - conv.'!P313+'3b - EUR - conv.'!P313</f>
        <v>0</v>
      </c>
      <c r="Q313" s="286">
        <f>'1-GBP'!Q313+'2b - USD - conv.'!Q313+'3b - EUR - conv.'!Q313</f>
        <v>0</v>
      </c>
      <c r="R313" s="286">
        <f>'1-GBP'!R313+'2b - USD - conv.'!R313+'3b - EUR - conv.'!R313</f>
        <v>0</v>
      </c>
      <c r="S313" s="286">
        <f>'1-GBP'!S313+'2b - USD - conv.'!S313+'3b - EUR - conv.'!S313</f>
        <v>0</v>
      </c>
      <c r="T313" s="286">
        <f>'1-GBP'!T313+'2b - USD - conv.'!T313+'3b - EUR - conv.'!T313</f>
        <v>0</v>
      </c>
      <c r="U313" s="286">
        <f>'1-GBP'!U313+'2b - USD - conv.'!U313+'3b - EUR - conv.'!U313</f>
        <v>0</v>
      </c>
      <c r="V313" s="286">
        <f>'1-GBP'!V313+'2b - USD - conv.'!V313+'3b - EUR - conv.'!V313</f>
        <v>0</v>
      </c>
      <c r="W313" s="286">
        <f>'1-GBP'!W313+'2b - USD - conv.'!W313+'3b - EUR - conv.'!W313</f>
        <v>0</v>
      </c>
      <c r="X313" s="286">
        <f>'1-GBP'!X313+'2b - USD - conv.'!X313+'3b - EUR - conv.'!X313</f>
        <v>0</v>
      </c>
      <c r="Y313" s="286">
        <f>'1-GBP'!Y313+'2b - USD - conv.'!Y313+'3b - EUR - conv.'!Y313</f>
        <v>0</v>
      </c>
      <c r="Z313" s="286">
        <f>'1-GBP'!Z313+'2b - USD - conv.'!Z313+'3b - EUR - conv.'!Z313</f>
        <v>0</v>
      </c>
      <c r="AA313" s="286">
        <f>'1-GBP'!AA313+'2b - USD - conv.'!AA313+'3b - EUR - conv.'!AA313</f>
        <v>0</v>
      </c>
      <c r="AB313" s="286">
        <f>'1-GBP'!AB313+'2b - USD - conv.'!AB313+'3b - EUR - conv.'!AB313</f>
        <v>0</v>
      </c>
      <c r="AC313" s="286">
        <f>'1-GBP'!AC313+'2b - USD - conv.'!AC313+'3b - EUR - conv.'!AC313</f>
        <v>0</v>
      </c>
      <c r="AD313" s="286">
        <f>'1-GBP'!AD313+'2b - USD - conv.'!AD313+'3b - EUR - conv.'!AD313</f>
        <v>0</v>
      </c>
      <c r="AE313" s="286">
        <f>'1-GBP'!AE313+'2b - USD - conv.'!AE313+'3b - EUR - conv.'!AE313</f>
        <v>0</v>
      </c>
      <c r="AF313" s="286">
        <f>'1-GBP'!AF313+'2b - USD - conv.'!AF313+'3b - EUR - conv.'!AF313</f>
        <v>0</v>
      </c>
      <c r="AG313" s="286">
        <f>'1-GBP'!AG313+'2b - USD - conv.'!AG313+'3b - EUR - conv.'!AG313</f>
        <v>0</v>
      </c>
      <c r="AH313" s="286">
        <f>'1-GBP'!AH313+'2b - USD - conv.'!AH313+'3b - EUR - conv.'!AH313</f>
        <v>0</v>
      </c>
      <c r="AI313" s="286">
        <f>'1-GBP'!AI313+'2b - USD - conv.'!AI313+'3b - EUR - conv.'!AI313</f>
        <v>0</v>
      </c>
      <c r="AJ313" s="286">
        <f>'1-GBP'!AJ313+'2b - USD - conv.'!AJ313+'3b - EUR - conv.'!AJ313</f>
        <v>0</v>
      </c>
      <c r="AK313" s="286">
        <f>'1-GBP'!AK313+'2b - USD - conv.'!AK313+'3b - EUR - conv.'!AK313</f>
        <v>0</v>
      </c>
      <c r="AL313" s="286">
        <f>'1-GBP'!AL313+'2b - USD - conv.'!AL313+'3b - EUR - conv.'!AL313</f>
        <v>0</v>
      </c>
      <c r="AM313" s="286">
        <f>'1-GBP'!AM313+'2b - USD - conv.'!AM313+'3b - EUR - conv.'!AM313</f>
        <v>0</v>
      </c>
      <c r="AN313" s="286">
        <f>'1-GBP'!AN313+'2b - USD - conv.'!AN313+'3b - EUR - conv.'!AN313</f>
        <v>0</v>
      </c>
      <c r="AO313" s="286">
        <f>'1-GBP'!AO313+'2b - USD - conv.'!AO313+'3b - EUR - conv.'!AO313</f>
        <v>0</v>
      </c>
      <c r="AP313" s="286">
        <f>'1-GBP'!AP313+'2b - USD - conv.'!AP313+'3b - EUR - conv.'!AP313</f>
        <v>0</v>
      </c>
    </row>
    <row r="314" spans="1:42" outlineLevel="2">
      <c r="A314" s="211" t="str">
        <f>A301&amp;"."&amp;A303&amp;"."&amp;A302&amp;"."&amp;B314</f>
        <v>1.c.7.11</v>
      </c>
      <c r="B314">
        <v>11</v>
      </c>
      <c r="C314" t="str">
        <f>'1-GBP'!C314</f>
        <v/>
      </c>
      <c r="D314"/>
      <c r="E314"/>
      <c r="F314"/>
      <c r="G314"/>
      <c r="H314"/>
      <c r="I314"/>
      <c r="J314"/>
      <c r="K314"/>
      <c r="L314"/>
      <c r="M314" s="286">
        <f>'1-GBP'!M314+'2b - USD - conv.'!M314+'3b - EUR - conv.'!M314</f>
        <v>0</v>
      </c>
      <c r="N314" s="286">
        <f>'1-GBP'!N314+'2b - USD - conv.'!N314+'3b - EUR - conv.'!N314</f>
        <v>0</v>
      </c>
      <c r="O314" s="286">
        <f>'1-GBP'!O314+'2b - USD - conv.'!O314+'3b - EUR - conv.'!O314</f>
        <v>0</v>
      </c>
      <c r="P314" s="286">
        <f>'1-GBP'!P314+'2b - USD - conv.'!P314+'3b - EUR - conv.'!P314</f>
        <v>0</v>
      </c>
      <c r="Q314" s="286">
        <f>'1-GBP'!Q314+'2b - USD - conv.'!Q314+'3b - EUR - conv.'!Q314</f>
        <v>0</v>
      </c>
      <c r="R314" s="286">
        <f>'1-GBP'!R314+'2b - USD - conv.'!R314+'3b - EUR - conv.'!R314</f>
        <v>0</v>
      </c>
      <c r="S314" s="286">
        <f>'1-GBP'!S314+'2b - USD - conv.'!S314+'3b - EUR - conv.'!S314</f>
        <v>0</v>
      </c>
      <c r="T314" s="286">
        <f>'1-GBP'!T314+'2b - USD - conv.'!T314+'3b - EUR - conv.'!T314</f>
        <v>0</v>
      </c>
      <c r="U314" s="286">
        <f>'1-GBP'!U314+'2b - USD - conv.'!U314+'3b - EUR - conv.'!U314</f>
        <v>0</v>
      </c>
      <c r="V314" s="286">
        <f>'1-GBP'!V314+'2b - USD - conv.'!V314+'3b - EUR - conv.'!V314</f>
        <v>0</v>
      </c>
      <c r="W314" s="286">
        <f>'1-GBP'!W314+'2b - USD - conv.'!W314+'3b - EUR - conv.'!W314</f>
        <v>0</v>
      </c>
      <c r="X314" s="286">
        <f>'1-GBP'!X314+'2b - USD - conv.'!X314+'3b - EUR - conv.'!X314</f>
        <v>0</v>
      </c>
      <c r="Y314" s="286">
        <f>'1-GBP'!Y314+'2b - USD - conv.'!Y314+'3b - EUR - conv.'!Y314</f>
        <v>0</v>
      </c>
      <c r="Z314" s="286">
        <f>'1-GBP'!Z314+'2b - USD - conv.'!Z314+'3b - EUR - conv.'!Z314</f>
        <v>0</v>
      </c>
      <c r="AA314" s="286">
        <f>'1-GBP'!AA314+'2b - USD - conv.'!AA314+'3b - EUR - conv.'!AA314</f>
        <v>0</v>
      </c>
      <c r="AB314" s="286">
        <f>'1-GBP'!AB314+'2b - USD - conv.'!AB314+'3b - EUR - conv.'!AB314</f>
        <v>0</v>
      </c>
      <c r="AC314" s="286">
        <f>'1-GBP'!AC314+'2b - USD - conv.'!AC314+'3b - EUR - conv.'!AC314</f>
        <v>0</v>
      </c>
      <c r="AD314" s="286">
        <f>'1-GBP'!AD314+'2b - USD - conv.'!AD314+'3b - EUR - conv.'!AD314</f>
        <v>0</v>
      </c>
      <c r="AE314" s="286">
        <f>'1-GBP'!AE314+'2b - USD - conv.'!AE314+'3b - EUR - conv.'!AE314</f>
        <v>0</v>
      </c>
      <c r="AF314" s="286">
        <f>'1-GBP'!AF314+'2b - USD - conv.'!AF314+'3b - EUR - conv.'!AF314</f>
        <v>0</v>
      </c>
      <c r="AG314" s="286">
        <f>'1-GBP'!AG314+'2b - USD - conv.'!AG314+'3b - EUR - conv.'!AG314</f>
        <v>0</v>
      </c>
      <c r="AH314" s="286">
        <f>'1-GBP'!AH314+'2b - USD - conv.'!AH314+'3b - EUR - conv.'!AH314</f>
        <v>0</v>
      </c>
      <c r="AI314" s="286">
        <f>'1-GBP'!AI314+'2b - USD - conv.'!AI314+'3b - EUR - conv.'!AI314</f>
        <v>0</v>
      </c>
      <c r="AJ314" s="286">
        <f>'1-GBP'!AJ314+'2b - USD - conv.'!AJ314+'3b - EUR - conv.'!AJ314</f>
        <v>0</v>
      </c>
      <c r="AK314" s="286">
        <f>'1-GBP'!AK314+'2b - USD - conv.'!AK314+'3b - EUR - conv.'!AK314</f>
        <v>0</v>
      </c>
      <c r="AL314" s="286">
        <f>'1-GBP'!AL314+'2b - USD - conv.'!AL314+'3b - EUR - conv.'!AL314</f>
        <v>0</v>
      </c>
      <c r="AM314" s="286">
        <f>'1-GBP'!AM314+'2b - USD - conv.'!AM314+'3b - EUR - conv.'!AM314</f>
        <v>0</v>
      </c>
      <c r="AN314" s="286">
        <f>'1-GBP'!AN314+'2b - USD - conv.'!AN314+'3b - EUR - conv.'!AN314</f>
        <v>0</v>
      </c>
      <c r="AO314" s="286">
        <f>'1-GBP'!AO314+'2b - USD - conv.'!AO314+'3b - EUR - conv.'!AO314</f>
        <v>0</v>
      </c>
      <c r="AP314" s="286">
        <f>'1-GBP'!AP314+'2b - USD - conv.'!AP314+'3b - EUR - conv.'!AP314</f>
        <v>0</v>
      </c>
    </row>
    <row r="315" spans="1:42" outlineLevel="2">
      <c r="A315" s="211" t="str">
        <f>A301&amp;"."&amp;A303&amp;"."&amp;A302&amp;"."&amp;B315</f>
        <v>1.c.7.12</v>
      </c>
      <c r="B315">
        <v>12</v>
      </c>
      <c r="C315" t="str">
        <f>'1-GBP'!C315</f>
        <v/>
      </c>
      <c r="D315"/>
      <c r="E315"/>
      <c r="F315"/>
      <c r="G315"/>
      <c r="H315"/>
      <c r="I315"/>
      <c r="J315"/>
      <c r="K315"/>
      <c r="L315"/>
      <c r="M315" s="286">
        <f>'1-GBP'!M315+'2b - USD - conv.'!M315+'3b - EUR - conv.'!M315</f>
        <v>0</v>
      </c>
      <c r="N315" s="286">
        <f>'1-GBP'!N315+'2b - USD - conv.'!N315+'3b - EUR - conv.'!N315</f>
        <v>0</v>
      </c>
      <c r="O315" s="286">
        <f>'1-GBP'!O315+'2b - USD - conv.'!O315+'3b - EUR - conv.'!O315</f>
        <v>0</v>
      </c>
      <c r="P315" s="286">
        <f>'1-GBP'!P315+'2b - USD - conv.'!P315+'3b - EUR - conv.'!P315</f>
        <v>0</v>
      </c>
      <c r="Q315" s="286">
        <f>'1-GBP'!Q315+'2b - USD - conv.'!Q315+'3b - EUR - conv.'!Q315</f>
        <v>0</v>
      </c>
      <c r="R315" s="286">
        <f>'1-GBP'!R315+'2b - USD - conv.'!R315+'3b - EUR - conv.'!R315</f>
        <v>0</v>
      </c>
      <c r="S315" s="286">
        <f>'1-GBP'!S315+'2b - USD - conv.'!S315+'3b - EUR - conv.'!S315</f>
        <v>0</v>
      </c>
      <c r="T315" s="286">
        <f>'1-GBP'!T315+'2b - USD - conv.'!T315+'3b - EUR - conv.'!T315</f>
        <v>0</v>
      </c>
      <c r="U315" s="286">
        <f>'1-GBP'!U315+'2b - USD - conv.'!U315+'3b - EUR - conv.'!U315</f>
        <v>0</v>
      </c>
      <c r="V315" s="286">
        <f>'1-GBP'!V315+'2b - USD - conv.'!V315+'3b - EUR - conv.'!V315</f>
        <v>0</v>
      </c>
      <c r="W315" s="286">
        <f>'1-GBP'!W315+'2b - USD - conv.'!W315+'3b - EUR - conv.'!W315</f>
        <v>0</v>
      </c>
      <c r="X315" s="286">
        <f>'1-GBP'!X315+'2b - USD - conv.'!X315+'3b - EUR - conv.'!X315</f>
        <v>0</v>
      </c>
      <c r="Y315" s="286">
        <f>'1-GBP'!Y315+'2b - USD - conv.'!Y315+'3b - EUR - conv.'!Y315</f>
        <v>0</v>
      </c>
      <c r="Z315" s="286">
        <f>'1-GBP'!Z315+'2b - USD - conv.'!Z315+'3b - EUR - conv.'!Z315</f>
        <v>0</v>
      </c>
      <c r="AA315" s="286">
        <f>'1-GBP'!AA315+'2b - USD - conv.'!AA315+'3b - EUR - conv.'!AA315</f>
        <v>0</v>
      </c>
      <c r="AB315" s="286">
        <f>'1-GBP'!AB315+'2b - USD - conv.'!AB315+'3b - EUR - conv.'!AB315</f>
        <v>0</v>
      </c>
      <c r="AC315" s="286">
        <f>'1-GBP'!AC315+'2b - USD - conv.'!AC315+'3b - EUR - conv.'!AC315</f>
        <v>0</v>
      </c>
      <c r="AD315" s="286">
        <f>'1-GBP'!AD315+'2b - USD - conv.'!AD315+'3b - EUR - conv.'!AD315</f>
        <v>0</v>
      </c>
      <c r="AE315" s="286">
        <f>'1-GBP'!AE315+'2b - USD - conv.'!AE315+'3b - EUR - conv.'!AE315</f>
        <v>0</v>
      </c>
      <c r="AF315" s="286">
        <f>'1-GBP'!AF315+'2b - USD - conv.'!AF315+'3b - EUR - conv.'!AF315</f>
        <v>0</v>
      </c>
      <c r="AG315" s="286">
        <f>'1-GBP'!AG315+'2b - USD - conv.'!AG315+'3b - EUR - conv.'!AG315</f>
        <v>0</v>
      </c>
      <c r="AH315" s="286">
        <f>'1-GBP'!AH315+'2b - USD - conv.'!AH315+'3b - EUR - conv.'!AH315</f>
        <v>0</v>
      </c>
      <c r="AI315" s="286">
        <f>'1-GBP'!AI315+'2b - USD - conv.'!AI315+'3b - EUR - conv.'!AI315</f>
        <v>0</v>
      </c>
      <c r="AJ315" s="286">
        <f>'1-GBP'!AJ315+'2b - USD - conv.'!AJ315+'3b - EUR - conv.'!AJ315</f>
        <v>0</v>
      </c>
      <c r="AK315" s="286">
        <f>'1-GBP'!AK315+'2b - USD - conv.'!AK315+'3b - EUR - conv.'!AK315</f>
        <v>0</v>
      </c>
      <c r="AL315" s="286">
        <f>'1-GBP'!AL315+'2b - USD - conv.'!AL315+'3b - EUR - conv.'!AL315</f>
        <v>0</v>
      </c>
      <c r="AM315" s="286">
        <f>'1-GBP'!AM315+'2b - USD - conv.'!AM315+'3b - EUR - conv.'!AM315</f>
        <v>0</v>
      </c>
      <c r="AN315" s="286">
        <f>'1-GBP'!AN315+'2b - USD - conv.'!AN315+'3b - EUR - conv.'!AN315</f>
        <v>0</v>
      </c>
      <c r="AO315" s="286">
        <f>'1-GBP'!AO315+'2b - USD - conv.'!AO315+'3b - EUR - conv.'!AO315</f>
        <v>0</v>
      </c>
      <c r="AP315" s="286">
        <f>'1-GBP'!AP315+'2b - USD - conv.'!AP315+'3b - EUR - conv.'!AP315</f>
        <v>0</v>
      </c>
    </row>
    <row r="316" spans="1:42" outlineLevel="1">
      <c r="A316" s="212"/>
      <c r="B316" s="201">
        <f>B315-COUNTIFS(C304:C315,"")</f>
        <v>0</v>
      </c>
      <c r="C316" s="201" t="s">
        <v>285</v>
      </c>
      <c r="D316" s="201"/>
      <c r="E316" s="201"/>
      <c r="F316" s="201"/>
      <c r="G316" s="201"/>
      <c r="H316" s="201"/>
      <c r="I316" s="201"/>
      <c r="J316" s="201"/>
      <c r="K316" s="201"/>
      <c r="L316" s="201"/>
      <c r="M316" s="280">
        <f>SUM(M304:M315)</f>
        <v>0</v>
      </c>
      <c r="N316" s="280">
        <f>SUM(N304:N315)</f>
        <v>0</v>
      </c>
      <c r="O316" s="280">
        <f t="shared" ref="O316:AP316" si="27">SUM(O304:O315)</f>
        <v>0</v>
      </c>
      <c r="P316" s="280">
        <f t="shared" si="27"/>
        <v>0</v>
      </c>
      <c r="Q316" s="280">
        <f t="shared" si="27"/>
        <v>0</v>
      </c>
      <c r="R316" s="280">
        <f t="shared" si="27"/>
        <v>0</v>
      </c>
      <c r="S316" s="280">
        <f t="shared" si="27"/>
        <v>0</v>
      </c>
      <c r="T316" s="280">
        <f t="shared" si="27"/>
        <v>0</v>
      </c>
      <c r="U316" s="280">
        <f t="shared" si="27"/>
        <v>0</v>
      </c>
      <c r="V316" s="280">
        <f t="shared" si="27"/>
        <v>0</v>
      </c>
      <c r="W316" s="280">
        <f t="shared" si="27"/>
        <v>0</v>
      </c>
      <c r="X316" s="280">
        <f t="shared" si="27"/>
        <v>0</v>
      </c>
      <c r="Y316" s="280">
        <f t="shared" si="27"/>
        <v>0</v>
      </c>
      <c r="Z316" s="280">
        <f t="shared" si="27"/>
        <v>0</v>
      </c>
      <c r="AA316" s="280">
        <f t="shared" si="27"/>
        <v>0</v>
      </c>
      <c r="AB316" s="280">
        <f t="shared" si="27"/>
        <v>0</v>
      </c>
      <c r="AC316" s="280">
        <f t="shared" si="27"/>
        <v>0</v>
      </c>
      <c r="AD316" s="280">
        <f t="shared" si="27"/>
        <v>0</v>
      </c>
      <c r="AE316" s="280">
        <f t="shared" si="27"/>
        <v>0</v>
      </c>
      <c r="AF316" s="280">
        <f t="shared" si="27"/>
        <v>0</v>
      </c>
      <c r="AG316" s="280">
        <f t="shared" si="27"/>
        <v>0</v>
      </c>
      <c r="AH316" s="280">
        <f t="shared" si="27"/>
        <v>0</v>
      </c>
      <c r="AI316" s="280">
        <f t="shared" si="27"/>
        <v>0</v>
      </c>
      <c r="AJ316" s="280">
        <f t="shared" si="27"/>
        <v>0</v>
      </c>
      <c r="AK316" s="280">
        <f t="shared" si="27"/>
        <v>0</v>
      </c>
      <c r="AL316" s="280">
        <f t="shared" si="27"/>
        <v>0</v>
      </c>
      <c r="AM316" s="280">
        <f t="shared" si="27"/>
        <v>0</v>
      </c>
      <c r="AN316" s="280">
        <f t="shared" si="27"/>
        <v>0</v>
      </c>
      <c r="AO316" s="280">
        <f t="shared" si="27"/>
        <v>0</v>
      </c>
      <c r="AP316" s="280">
        <f t="shared" si="27"/>
        <v>0</v>
      </c>
    </row>
    <row r="317" spans="1:42" outlineLevel="1">
      <c r="A317" s="211"/>
      <c r="B317"/>
      <c r="C317"/>
      <c r="D317"/>
      <c r="E317"/>
      <c r="F317"/>
      <c r="G317"/>
      <c r="H317"/>
      <c r="I317"/>
      <c r="J317"/>
      <c r="K317"/>
      <c r="L317"/>
      <c r="M317" s="314"/>
      <c r="N317" s="314"/>
      <c r="O317" s="314"/>
      <c r="P317" s="314"/>
      <c r="Q317" s="314"/>
      <c r="R317" s="314"/>
      <c r="S317" s="314"/>
      <c r="T317" s="314"/>
      <c r="U317" s="314"/>
      <c r="V317" s="314"/>
      <c r="W317" s="314"/>
      <c r="X317" s="314"/>
      <c r="Y317" s="314"/>
      <c r="Z317" s="314"/>
      <c r="AA317" s="314"/>
      <c r="AB317" s="314"/>
      <c r="AC317" s="314"/>
      <c r="AD317" s="314"/>
      <c r="AE317" s="314"/>
      <c r="AF317" s="314"/>
      <c r="AG317" s="314"/>
      <c r="AH317" s="314"/>
      <c r="AI317" s="314"/>
      <c r="AJ317" s="314"/>
      <c r="AK317" s="314"/>
      <c r="AL317" s="314"/>
      <c r="AM317" s="314"/>
      <c r="AN317" s="314"/>
      <c r="AO317" s="314"/>
      <c r="AP317" s="314"/>
    </row>
    <row r="318" spans="1:42" outlineLevel="1">
      <c r="A318" s="220" t="s">
        <v>216</v>
      </c>
      <c r="B318" s="220" t="s">
        <v>286</v>
      </c>
      <c r="C318" s="220" t="s">
        <v>284</v>
      </c>
      <c r="D318" s="220"/>
      <c r="E318" s="220"/>
      <c r="F318" s="220"/>
      <c r="G318" s="220"/>
      <c r="H318" s="220"/>
      <c r="I318" s="220"/>
      <c r="J318" s="220"/>
      <c r="K318" s="220"/>
      <c r="L318" s="220"/>
      <c r="M318" s="315"/>
      <c r="N318" s="315"/>
      <c r="O318" s="315"/>
      <c r="P318" s="315"/>
      <c r="Q318" s="315"/>
      <c r="R318" s="315"/>
      <c r="S318" s="315"/>
      <c r="T318" s="315"/>
      <c r="U318" s="315"/>
      <c r="V318" s="315"/>
      <c r="W318" s="315"/>
      <c r="X318" s="315"/>
      <c r="Y318" s="315"/>
      <c r="Z318" s="315"/>
      <c r="AA318" s="315"/>
      <c r="AB318" s="315"/>
      <c r="AC318" s="315"/>
      <c r="AD318" s="315"/>
      <c r="AE318" s="315"/>
      <c r="AF318" s="315"/>
      <c r="AG318" s="315"/>
      <c r="AH318" s="315"/>
      <c r="AI318" s="315"/>
      <c r="AJ318" s="315"/>
      <c r="AK318" s="315"/>
      <c r="AL318" s="315"/>
      <c r="AM318" s="315"/>
      <c r="AN318" s="315"/>
      <c r="AO318" s="315"/>
      <c r="AP318" s="315"/>
    </row>
    <row r="319" spans="1:42" outlineLevel="2">
      <c r="A319" s="211" t="str">
        <f>A301&amp;"."&amp;A318&amp;"."&amp;A302&amp;"."&amp;B319</f>
        <v>1.o.7.1</v>
      </c>
      <c r="B319">
        <v>1</v>
      </c>
      <c r="C319" t="str">
        <f>'1-GBP'!C319</f>
        <v>IJV Costs (ASP, Labour etc)</v>
      </c>
      <c r="D319"/>
      <c r="E319"/>
      <c r="F319"/>
      <c r="G319"/>
      <c r="H319"/>
      <c r="I319"/>
      <c r="J319"/>
      <c r="K319"/>
      <c r="L319"/>
      <c r="M319" s="286">
        <f>'1-GBP'!M319+'2b - USD - conv.'!M319+'3b - EUR - conv.'!M319</f>
        <v>0</v>
      </c>
      <c r="N319" s="286">
        <f>'1-GBP'!N319+'2b - USD - conv.'!N319+'3b - EUR - conv.'!N319</f>
        <v>0</v>
      </c>
      <c r="O319" s="286">
        <f>'1-GBP'!O319+'2b - USD - conv.'!O319+'3b - EUR - conv.'!O319</f>
        <v>0</v>
      </c>
      <c r="P319" s="286">
        <f>'1-GBP'!P319+'2b - USD - conv.'!P319+'3b - EUR - conv.'!P319</f>
        <v>0</v>
      </c>
      <c r="Q319" s="286">
        <f>'1-GBP'!Q319+'2b - USD - conv.'!Q319+'3b - EUR - conv.'!Q319</f>
        <v>0</v>
      </c>
      <c r="R319" s="286">
        <f>'1-GBP'!R319+'2b - USD - conv.'!R319+'3b - EUR - conv.'!R319</f>
        <v>0</v>
      </c>
      <c r="S319" s="286">
        <f>'1-GBP'!S319+'2b - USD - conv.'!S319+'3b - EUR - conv.'!S319</f>
        <v>0</v>
      </c>
      <c r="T319" s="286">
        <f>'1-GBP'!T319+'2b - USD - conv.'!T319+'3b - EUR - conv.'!T319</f>
        <v>0</v>
      </c>
      <c r="U319" s="286">
        <f>'1-GBP'!U319+'2b - USD - conv.'!U319+'3b - EUR - conv.'!U319</f>
        <v>0</v>
      </c>
      <c r="V319" s="286">
        <f>'1-GBP'!V319+'2b - USD - conv.'!V319+'3b - EUR - conv.'!V319</f>
        <v>0</v>
      </c>
      <c r="W319" s="286">
        <f>'1-GBP'!W319+'2b - USD - conv.'!W319+'3b - EUR - conv.'!W319</f>
        <v>0</v>
      </c>
      <c r="X319" s="286">
        <f>'1-GBP'!X319+'2b - USD - conv.'!X319+'3b - EUR - conv.'!X319</f>
        <v>0</v>
      </c>
      <c r="Y319" s="286">
        <f>'1-GBP'!Y319+'2b - USD - conv.'!Y319+'3b - EUR - conv.'!Y319</f>
        <v>0</v>
      </c>
      <c r="Z319" s="286">
        <f>'1-GBP'!Z319+'2b - USD - conv.'!Z319+'3b - EUR - conv.'!Z319</f>
        <v>0</v>
      </c>
      <c r="AA319" s="286">
        <f>'1-GBP'!AA319+'2b - USD - conv.'!AA319+'3b - EUR - conv.'!AA319</f>
        <v>0</v>
      </c>
      <c r="AB319" s="286">
        <f>'1-GBP'!AB319+'2b - USD - conv.'!AB319+'3b - EUR - conv.'!AB319</f>
        <v>0</v>
      </c>
      <c r="AC319" s="286">
        <f>'1-GBP'!AC319+'2b - USD - conv.'!AC319+'3b - EUR - conv.'!AC319</f>
        <v>0</v>
      </c>
      <c r="AD319" s="286">
        <f>'1-GBP'!AD319+'2b - USD - conv.'!AD319+'3b - EUR - conv.'!AD319</f>
        <v>0</v>
      </c>
      <c r="AE319" s="286">
        <f>'1-GBP'!AE319+'2b - USD - conv.'!AE319+'3b - EUR - conv.'!AE319</f>
        <v>0</v>
      </c>
      <c r="AF319" s="286">
        <f>'1-GBP'!AF319+'2b - USD - conv.'!AF319+'3b - EUR - conv.'!AF319</f>
        <v>0</v>
      </c>
      <c r="AG319" s="286">
        <f>'1-GBP'!AG319+'2b - USD - conv.'!AG319+'3b - EUR - conv.'!AG319</f>
        <v>0</v>
      </c>
      <c r="AH319" s="286">
        <f>'1-GBP'!AH319+'2b - USD - conv.'!AH319+'3b - EUR - conv.'!AH319</f>
        <v>0</v>
      </c>
      <c r="AI319" s="286">
        <f>'1-GBP'!AI319+'2b - USD - conv.'!AI319+'3b - EUR - conv.'!AI319</f>
        <v>0</v>
      </c>
      <c r="AJ319" s="286">
        <f>'1-GBP'!AJ319+'2b - USD - conv.'!AJ319+'3b - EUR - conv.'!AJ319</f>
        <v>0</v>
      </c>
      <c r="AK319" s="286">
        <f>'1-GBP'!AK319+'2b - USD - conv.'!AK319+'3b - EUR - conv.'!AK319</f>
        <v>0</v>
      </c>
      <c r="AL319" s="286">
        <f>'1-GBP'!AL319+'2b - USD - conv.'!AL319+'3b - EUR - conv.'!AL319</f>
        <v>0</v>
      </c>
      <c r="AM319" s="286">
        <f>'1-GBP'!AM319+'2b - USD - conv.'!AM319+'3b - EUR - conv.'!AM319</f>
        <v>0</v>
      </c>
      <c r="AN319" s="286">
        <f>'1-GBP'!AN319+'2b - USD - conv.'!AN319+'3b - EUR - conv.'!AN319</f>
        <v>0</v>
      </c>
      <c r="AO319" s="286">
        <f>'1-GBP'!AO319+'2b - USD - conv.'!AO319+'3b - EUR - conv.'!AO319</f>
        <v>0</v>
      </c>
      <c r="AP319" s="286">
        <f>'1-GBP'!AP319+'2b - USD - conv.'!AP319+'3b - EUR - conv.'!AP319</f>
        <v>0</v>
      </c>
    </row>
    <row r="320" spans="1:42" outlineLevel="2">
      <c r="A320" s="211" t="str">
        <f>A301&amp;"."&amp;A318&amp;"."&amp;A302&amp;"."&amp;B320</f>
        <v>1.o.7.2</v>
      </c>
      <c r="B320">
        <v>2</v>
      </c>
      <c r="C320" t="str">
        <f>'1-GBP'!C320</f>
        <v>Land Leases</v>
      </c>
      <c r="D320"/>
      <c r="E320"/>
      <c r="F320"/>
      <c r="G320"/>
      <c r="H320"/>
      <c r="I320"/>
      <c r="J320"/>
      <c r="K320"/>
      <c r="L320"/>
      <c r="M320" s="286">
        <f>'1-GBP'!M320+'2b - USD - conv.'!M320+'3b - EUR - conv.'!M320</f>
        <v>0</v>
      </c>
      <c r="N320" s="286">
        <f>'1-GBP'!N320+'2b - USD - conv.'!N320+'3b - EUR - conv.'!N320</f>
        <v>0</v>
      </c>
      <c r="O320" s="286">
        <f>'1-GBP'!O320+'2b - USD - conv.'!O320+'3b - EUR - conv.'!O320</f>
        <v>0</v>
      </c>
      <c r="P320" s="286">
        <f>'1-GBP'!P320+'2b - USD - conv.'!P320+'3b - EUR - conv.'!P320</f>
        <v>0</v>
      </c>
      <c r="Q320" s="286">
        <f>'1-GBP'!Q320+'2b - USD - conv.'!Q320+'3b - EUR - conv.'!Q320</f>
        <v>0</v>
      </c>
      <c r="R320" s="286">
        <f>'1-GBP'!R320+'2b - USD - conv.'!R320+'3b - EUR - conv.'!R320</f>
        <v>0</v>
      </c>
      <c r="S320" s="286">
        <f>'1-GBP'!S320+'2b - USD - conv.'!S320+'3b - EUR - conv.'!S320</f>
        <v>0</v>
      </c>
      <c r="T320" s="286">
        <f>'1-GBP'!T320+'2b - USD - conv.'!T320+'3b - EUR - conv.'!T320</f>
        <v>0</v>
      </c>
      <c r="U320" s="286">
        <f>'1-GBP'!U320+'2b - USD - conv.'!U320+'3b - EUR - conv.'!U320</f>
        <v>0</v>
      </c>
      <c r="V320" s="286">
        <f>'1-GBP'!V320+'2b - USD - conv.'!V320+'3b - EUR - conv.'!V320</f>
        <v>0</v>
      </c>
      <c r="W320" s="286">
        <f>'1-GBP'!W320+'2b - USD - conv.'!W320+'3b - EUR - conv.'!W320</f>
        <v>0</v>
      </c>
      <c r="X320" s="286">
        <f>'1-GBP'!X320+'2b - USD - conv.'!X320+'3b - EUR - conv.'!X320</f>
        <v>0</v>
      </c>
      <c r="Y320" s="286">
        <f>'1-GBP'!Y320+'2b - USD - conv.'!Y320+'3b - EUR - conv.'!Y320</f>
        <v>0</v>
      </c>
      <c r="Z320" s="286">
        <f>'1-GBP'!Z320+'2b - USD - conv.'!Z320+'3b - EUR - conv.'!Z320</f>
        <v>0</v>
      </c>
      <c r="AA320" s="286">
        <f>'1-GBP'!AA320+'2b - USD - conv.'!AA320+'3b - EUR - conv.'!AA320</f>
        <v>0</v>
      </c>
      <c r="AB320" s="286">
        <f>'1-GBP'!AB320+'2b - USD - conv.'!AB320+'3b - EUR - conv.'!AB320</f>
        <v>0</v>
      </c>
      <c r="AC320" s="286">
        <f>'1-GBP'!AC320+'2b - USD - conv.'!AC320+'3b - EUR - conv.'!AC320</f>
        <v>0</v>
      </c>
      <c r="AD320" s="286">
        <f>'1-GBP'!AD320+'2b - USD - conv.'!AD320+'3b - EUR - conv.'!AD320</f>
        <v>0</v>
      </c>
      <c r="AE320" s="286">
        <f>'1-GBP'!AE320+'2b - USD - conv.'!AE320+'3b - EUR - conv.'!AE320</f>
        <v>0</v>
      </c>
      <c r="AF320" s="286">
        <f>'1-GBP'!AF320+'2b - USD - conv.'!AF320+'3b - EUR - conv.'!AF320</f>
        <v>0</v>
      </c>
      <c r="AG320" s="286">
        <f>'1-GBP'!AG320+'2b - USD - conv.'!AG320+'3b - EUR - conv.'!AG320</f>
        <v>0</v>
      </c>
      <c r="AH320" s="286">
        <f>'1-GBP'!AH320+'2b - USD - conv.'!AH320+'3b - EUR - conv.'!AH320</f>
        <v>0</v>
      </c>
      <c r="AI320" s="286">
        <f>'1-GBP'!AI320+'2b - USD - conv.'!AI320+'3b - EUR - conv.'!AI320</f>
        <v>0</v>
      </c>
      <c r="AJ320" s="286">
        <f>'1-GBP'!AJ320+'2b - USD - conv.'!AJ320+'3b - EUR - conv.'!AJ320</f>
        <v>0</v>
      </c>
      <c r="AK320" s="286">
        <f>'1-GBP'!AK320+'2b - USD - conv.'!AK320+'3b - EUR - conv.'!AK320</f>
        <v>0</v>
      </c>
      <c r="AL320" s="286">
        <f>'1-GBP'!AL320+'2b - USD - conv.'!AL320+'3b - EUR - conv.'!AL320</f>
        <v>0</v>
      </c>
      <c r="AM320" s="286">
        <f>'1-GBP'!AM320+'2b - USD - conv.'!AM320+'3b - EUR - conv.'!AM320</f>
        <v>0</v>
      </c>
      <c r="AN320" s="286">
        <f>'1-GBP'!AN320+'2b - USD - conv.'!AN320+'3b - EUR - conv.'!AN320</f>
        <v>0</v>
      </c>
      <c r="AO320" s="286">
        <f>'1-GBP'!AO320+'2b - USD - conv.'!AO320+'3b - EUR - conv.'!AO320</f>
        <v>0</v>
      </c>
      <c r="AP320" s="286">
        <f>'1-GBP'!AP320+'2b - USD - conv.'!AP320+'3b - EUR - conv.'!AP320</f>
        <v>0</v>
      </c>
    </row>
    <row r="321" spans="1:42" outlineLevel="2">
      <c r="A321" s="211" t="str">
        <f>A301&amp;"."&amp;A318&amp;"."&amp;A302&amp;"."&amp;B321</f>
        <v>1.o.7.3</v>
      </c>
      <c r="B321">
        <v>3</v>
      </c>
      <c r="C321" t="str">
        <f>'1-GBP'!C321</f>
        <v>Financing Costs, Insurance, Hedging etc</v>
      </c>
      <c r="D321"/>
      <c r="E321"/>
      <c r="F321"/>
      <c r="G321"/>
      <c r="H321"/>
      <c r="I321"/>
      <c r="J321"/>
      <c r="K321"/>
      <c r="L321"/>
      <c r="M321" s="286">
        <f>'1-GBP'!M321+'2b - USD - conv.'!M321+'3b - EUR - conv.'!M321</f>
        <v>0</v>
      </c>
      <c r="N321" s="286">
        <f>'1-GBP'!N321+'2b - USD - conv.'!N321+'3b - EUR - conv.'!N321</f>
        <v>0</v>
      </c>
      <c r="O321" s="286">
        <f>'1-GBP'!O321+'2b - USD - conv.'!O321+'3b - EUR - conv.'!O321</f>
        <v>0</v>
      </c>
      <c r="P321" s="286">
        <f>'1-GBP'!P321+'2b - USD - conv.'!P321+'3b - EUR - conv.'!P321</f>
        <v>0</v>
      </c>
      <c r="Q321" s="286">
        <f>'1-GBP'!Q321+'2b - USD - conv.'!Q321+'3b - EUR - conv.'!Q321</f>
        <v>0</v>
      </c>
      <c r="R321" s="286">
        <f>'1-GBP'!R321+'2b - USD - conv.'!R321+'3b - EUR - conv.'!R321</f>
        <v>0</v>
      </c>
      <c r="S321" s="286">
        <f>'1-GBP'!S321+'2b - USD - conv.'!S321+'3b - EUR - conv.'!S321</f>
        <v>0</v>
      </c>
      <c r="T321" s="286">
        <f>'1-GBP'!T321+'2b - USD - conv.'!T321+'3b - EUR - conv.'!T321</f>
        <v>0</v>
      </c>
      <c r="U321" s="286">
        <f>'1-GBP'!U321+'2b - USD - conv.'!U321+'3b - EUR - conv.'!U321</f>
        <v>0</v>
      </c>
      <c r="V321" s="286">
        <f>'1-GBP'!V321+'2b - USD - conv.'!V321+'3b - EUR - conv.'!V321</f>
        <v>0</v>
      </c>
      <c r="W321" s="286">
        <f>'1-GBP'!W321+'2b - USD - conv.'!W321+'3b - EUR - conv.'!W321</f>
        <v>0</v>
      </c>
      <c r="X321" s="286">
        <f>'1-GBP'!X321+'2b - USD - conv.'!X321+'3b - EUR - conv.'!X321</f>
        <v>0</v>
      </c>
      <c r="Y321" s="286">
        <f>'1-GBP'!Y321+'2b - USD - conv.'!Y321+'3b - EUR - conv.'!Y321</f>
        <v>0</v>
      </c>
      <c r="Z321" s="286">
        <f>'1-GBP'!Z321+'2b - USD - conv.'!Z321+'3b - EUR - conv.'!Z321</f>
        <v>0</v>
      </c>
      <c r="AA321" s="286">
        <f>'1-GBP'!AA321+'2b - USD - conv.'!AA321+'3b - EUR - conv.'!AA321</f>
        <v>0</v>
      </c>
      <c r="AB321" s="286">
        <f>'1-GBP'!AB321+'2b - USD - conv.'!AB321+'3b - EUR - conv.'!AB321</f>
        <v>0</v>
      </c>
      <c r="AC321" s="286">
        <f>'1-GBP'!AC321+'2b - USD - conv.'!AC321+'3b - EUR - conv.'!AC321</f>
        <v>0</v>
      </c>
      <c r="AD321" s="286">
        <f>'1-GBP'!AD321+'2b - USD - conv.'!AD321+'3b - EUR - conv.'!AD321</f>
        <v>0</v>
      </c>
      <c r="AE321" s="286">
        <f>'1-GBP'!AE321+'2b - USD - conv.'!AE321+'3b - EUR - conv.'!AE321</f>
        <v>0</v>
      </c>
      <c r="AF321" s="286">
        <f>'1-GBP'!AF321+'2b - USD - conv.'!AF321+'3b - EUR - conv.'!AF321</f>
        <v>0</v>
      </c>
      <c r="AG321" s="286">
        <f>'1-GBP'!AG321+'2b - USD - conv.'!AG321+'3b - EUR - conv.'!AG321</f>
        <v>0</v>
      </c>
      <c r="AH321" s="286">
        <f>'1-GBP'!AH321+'2b - USD - conv.'!AH321+'3b - EUR - conv.'!AH321</f>
        <v>0</v>
      </c>
      <c r="AI321" s="286">
        <f>'1-GBP'!AI321+'2b - USD - conv.'!AI321+'3b - EUR - conv.'!AI321</f>
        <v>0</v>
      </c>
      <c r="AJ321" s="286">
        <f>'1-GBP'!AJ321+'2b - USD - conv.'!AJ321+'3b - EUR - conv.'!AJ321</f>
        <v>0</v>
      </c>
      <c r="AK321" s="286">
        <f>'1-GBP'!AK321+'2b - USD - conv.'!AK321+'3b - EUR - conv.'!AK321</f>
        <v>0</v>
      </c>
      <c r="AL321" s="286">
        <f>'1-GBP'!AL321+'2b - USD - conv.'!AL321+'3b - EUR - conv.'!AL321</f>
        <v>0</v>
      </c>
      <c r="AM321" s="286">
        <f>'1-GBP'!AM321+'2b - USD - conv.'!AM321+'3b - EUR - conv.'!AM321</f>
        <v>0</v>
      </c>
      <c r="AN321" s="286">
        <f>'1-GBP'!AN321+'2b - USD - conv.'!AN321+'3b - EUR - conv.'!AN321</f>
        <v>0</v>
      </c>
      <c r="AO321" s="286">
        <f>'1-GBP'!AO321+'2b - USD - conv.'!AO321+'3b - EUR - conv.'!AO321</f>
        <v>0</v>
      </c>
      <c r="AP321" s="286">
        <f>'1-GBP'!AP321+'2b - USD - conv.'!AP321+'3b - EUR - conv.'!AP321</f>
        <v>0</v>
      </c>
    </row>
    <row r="322" spans="1:42" outlineLevel="2">
      <c r="A322" s="211" t="str">
        <f>A301&amp;"."&amp;A318&amp;"."&amp;A302&amp;"."&amp;B322</f>
        <v>1.o.7.4</v>
      </c>
      <c r="B322">
        <v>4</v>
      </c>
      <c r="C322" t="str">
        <f>'1-GBP'!C322</f>
        <v/>
      </c>
      <c r="D322"/>
      <c r="E322"/>
      <c r="F322"/>
      <c r="G322"/>
      <c r="H322"/>
      <c r="I322"/>
      <c r="J322"/>
      <c r="K322"/>
      <c r="L322"/>
      <c r="M322" s="286">
        <f>'1-GBP'!M322+'2b - USD - conv.'!M322+'3b - EUR - conv.'!M322</f>
        <v>0</v>
      </c>
      <c r="N322" s="286">
        <f>'1-GBP'!N322+'2b - USD - conv.'!N322+'3b - EUR - conv.'!N322</f>
        <v>0</v>
      </c>
      <c r="O322" s="286">
        <f>'1-GBP'!O322+'2b - USD - conv.'!O322+'3b - EUR - conv.'!O322</f>
        <v>0</v>
      </c>
      <c r="P322" s="286">
        <f>'1-GBP'!P322+'2b - USD - conv.'!P322+'3b - EUR - conv.'!P322</f>
        <v>0</v>
      </c>
      <c r="Q322" s="286">
        <f>'1-GBP'!Q322+'2b - USD - conv.'!Q322+'3b - EUR - conv.'!Q322</f>
        <v>0</v>
      </c>
      <c r="R322" s="286">
        <f>'1-GBP'!R322+'2b - USD - conv.'!R322+'3b - EUR - conv.'!R322</f>
        <v>0</v>
      </c>
      <c r="S322" s="286">
        <f>'1-GBP'!S322+'2b - USD - conv.'!S322+'3b - EUR - conv.'!S322</f>
        <v>0</v>
      </c>
      <c r="T322" s="286">
        <f>'1-GBP'!T322+'2b - USD - conv.'!T322+'3b - EUR - conv.'!T322</f>
        <v>0</v>
      </c>
      <c r="U322" s="286">
        <f>'1-GBP'!U322+'2b - USD - conv.'!U322+'3b - EUR - conv.'!U322</f>
        <v>0</v>
      </c>
      <c r="V322" s="286">
        <f>'1-GBP'!V322+'2b - USD - conv.'!V322+'3b - EUR - conv.'!V322</f>
        <v>0</v>
      </c>
      <c r="W322" s="286">
        <f>'1-GBP'!W322+'2b - USD - conv.'!W322+'3b - EUR - conv.'!W322</f>
        <v>0</v>
      </c>
      <c r="X322" s="286">
        <f>'1-GBP'!X322+'2b - USD - conv.'!X322+'3b - EUR - conv.'!X322</f>
        <v>0</v>
      </c>
      <c r="Y322" s="286">
        <f>'1-GBP'!Y322+'2b - USD - conv.'!Y322+'3b - EUR - conv.'!Y322</f>
        <v>0</v>
      </c>
      <c r="Z322" s="286">
        <f>'1-GBP'!Z322+'2b - USD - conv.'!Z322+'3b - EUR - conv.'!Z322</f>
        <v>0</v>
      </c>
      <c r="AA322" s="286">
        <f>'1-GBP'!AA322+'2b - USD - conv.'!AA322+'3b - EUR - conv.'!AA322</f>
        <v>0</v>
      </c>
      <c r="AB322" s="286">
        <f>'1-GBP'!AB322+'2b - USD - conv.'!AB322+'3b - EUR - conv.'!AB322</f>
        <v>0</v>
      </c>
      <c r="AC322" s="286">
        <f>'1-GBP'!AC322+'2b - USD - conv.'!AC322+'3b - EUR - conv.'!AC322</f>
        <v>0</v>
      </c>
      <c r="AD322" s="286">
        <f>'1-GBP'!AD322+'2b - USD - conv.'!AD322+'3b - EUR - conv.'!AD322</f>
        <v>0</v>
      </c>
      <c r="AE322" s="286">
        <f>'1-GBP'!AE322+'2b - USD - conv.'!AE322+'3b - EUR - conv.'!AE322</f>
        <v>0</v>
      </c>
      <c r="AF322" s="286">
        <f>'1-GBP'!AF322+'2b - USD - conv.'!AF322+'3b - EUR - conv.'!AF322</f>
        <v>0</v>
      </c>
      <c r="AG322" s="286">
        <f>'1-GBP'!AG322+'2b - USD - conv.'!AG322+'3b - EUR - conv.'!AG322</f>
        <v>0</v>
      </c>
      <c r="AH322" s="286">
        <f>'1-GBP'!AH322+'2b - USD - conv.'!AH322+'3b - EUR - conv.'!AH322</f>
        <v>0</v>
      </c>
      <c r="AI322" s="286">
        <f>'1-GBP'!AI322+'2b - USD - conv.'!AI322+'3b - EUR - conv.'!AI322</f>
        <v>0</v>
      </c>
      <c r="AJ322" s="286">
        <f>'1-GBP'!AJ322+'2b - USD - conv.'!AJ322+'3b - EUR - conv.'!AJ322</f>
        <v>0</v>
      </c>
      <c r="AK322" s="286">
        <f>'1-GBP'!AK322+'2b - USD - conv.'!AK322+'3b - EUR - conv.'!AK322</f>
        <v>0</v>
      </c>
      <c r="AL322" s="286">
        <f>'1-GBP'!AL322+'2b - USD - conv.'!AL322+'3b - EUR - conv.'!AL322</f>
        <v>0</v>
      </c>
      <c r="AM322" s="286">
        <f>'1-GBP'!AM322+'2b - USD - conv.'!AM322+'3b - EUR - conv.'!AM322</f>
        <v>0</v>
      </c>
      <c r="AN322" s="286">
        <f>'1-GBP'!AN322+'2b - USD - conv.'!AN322+'3b - EUR - conv.'!AN322</f>
        <v>0</v>
      </c>
      <c r="AO322" s="286">
        <f>'1-GBP'!AO322+'2b - USD - conv.'!AO322+'3b - EUR - conv.'!AO322</f>
        <v>0</v>
      </c>
      <c r="AP322" s="286">
        <f>'1-GBP'!AP322+'2b - USD - conv.'!AP322+'3b - EUR - conv.'!AP322</f>
        <v>0</v>
      </c>
    </row>
    <row r="323" spans="1:42" outlineLevel="2">
      <c r="A323" s="211" t="str">
        <f>A301&amp;"."&amp;A318&amp;"."&amp;A302&amp;"."&amp;B323</f>
        <v>1.o.7.5</v>
      </c>
      <c r="B323">
        <v>5</v>
      </c>
      <c r="C323" t="str">
        <f>'1-GBP'!C323</f>
        <v/>
      </c>
      <c r="D323"/>
      <c r="E323"/>
      <c r="F323"/>
      <c r="G323"/>
      <c r="H323"/>
      <c r="I323"/>
      <c r="J323"/>
      <c r="K323"/>
      <c r="L323"/>
      <c r="M323" s="286">
        <f>'1-GBP'!M323+'2b - USD - conv.'!M323+'3b - EUR - conv.'!M323</f>
        <v>0</v>
      </c>
      <c r="N323" s="286">
        <f>'1-GBP'!N323+'2b - USD - conv.'!N323+'3b - EUR - conv.'!N323</f>
        <v>0</v>
      </c>
      <c r="O323" s="286">
        <f>'1-GBP'!O323+'2b - USD - conv.'!O323+'3b - EUR - conv.'!O323</f>
        <v>0</v>
      </c>
      <c r="P323" s="286">
        <f>'1-GBP'!P323+'2b - USD - conv.'!P323+'3b - EUR - conv.'!P323</f>
        <v>0</v>
      </c>
      <c r="Q323" s="286">
        <f>'1-GBP'!Q323+'2b - USD - conv.'!Q323+'3b - EUR - conv.'!Q323</f>
        <v>0</v>
      </c>
      <c r="R323" s="286">
        <f>'1-GBP'!R323+'2b - USD - conv.'!R323+'3b - EUR - conv.'!R323</f>
        <v>0</v>
      </c>
      <c r="S323" s="286">
        <f>'1-GBP'!S323+'2b - USD - conv.'!S323+'3b - EUR - conv.'!S323</f>
        <v>0</v>
      </c>
      <c r="T323" s="286">
        <f>'1-GBP'!T323+'2b - USD - conv.'!T323+'3b - EUR - conv.'!T323</f>
        <v>0</v>
      </c>
      <c r="U323" s="286">
        <f>'1-GBP'!U323+'2b - USD - conv.'!U323+'3b - EUR - conv.'!U323</f>
        <v>0</v>
      </c>
      <c r="V323" s="286">
        <f>'1-GBP'!V323+'2b - USD - conv.'!V323+'3b - EUR - conv.'!V323</f>
        <v>0</v>
      </c>
      <c r="W323" s="286">
        <f>'1-GBP'!W323+'2b - USD - conv.'!W323+'3b - EUR - conv.'!W323</f>
        <v>0</v>
      </c>
      <c r="X323" s="286">
        <f>'1-GBP'!X323+'2b - USD - conv.'!X323+'3b - EUR - conv.'!X323</f>
        <v>0</v>
      </c>
      <c r="Y323" s="286">
        <f>'1-GBP'!Y323+'2b - USD - conv.'!Y323+'3b - EUR - conv.'!Y323</f>
        <v>0</v>
      </c>
      <c r="Z323" s="286">
        <f>'1-GBP'!Z323+'2b - USD - conv.'!Z323+'3b - EUR - conv.'!Z323</f>
        <v>0</v>
      </c>
      <c r="AA323" s="286">
        <f>'1-GBP'!AA323+'2b - USD - conv.'!AA323+'3b - EUR - conv.'!AA323</f>
        <v>0</v>
      </c>
      <c r="AB323" s="286">
        <f>'1-GBP'!AB323+'2b - USD - conv.'!AB323+'3b - EUR - conv.'!AB323</f>
        <v>0</v>
      </c>
      <c r="AC323" s="286">
        <f>'1-GBP'!AC323+'2b - USD - conv.'!AC323+'3b - EUR - conv.'!AC323</f>
        <v>0</v>
      </c>
      <c r="AD323" s="286">
        <f>'1-GBP'!AD323+'2b - USD - conv.'!AD323+'3b - EUR - conv.'!AD323</f>
        <v>0</v>
      </c>
      <c r="AE323" s="286">
        <f>'1-GBP'!AE323+'2b - USD - conv.'!AE323+'3b - EUR - conv.'!AE323</f>
        <v>0</v>
      </c>
      <c r="AF323" s="286">
        <f>'1-GBP'!AF323+'2b - USD - conv.'!AF323+'3b - EUR - conv.'!AF323</f>
        <v>0</v>
      </c>
      <c r="AG323" s="286">
        <f>'1-GBP'!AG323+'2b - USD - conv.'!AG323+'3b - EUR - conv.'!AG323</f>
        <v>0</v>
      </c>
      <c r="AH323" s="286">
        <f>'1-GBP'!AH323+'2b - USD - conv.'!AH323+'3b - EUR - conv.'!AH323</f>
        <v>0</v>
      </c>
      <c r="AI323" s="286">
        <f>'1-GBP'!AI323+'2b - USD - conv.'!AI323+'3b - EUR - conv.'!AI323</f>
        <v>0</v>
      </c>
      <c r="AJ323" s="286">
        <f>'1-GBP'!AJ323+'2b - USD - conv.'!AJ323+'3b - EUR - conv.'!AJ323</f>
        <v>0</v>
      </c>
      <c r="AK323" s="286">
        <f>'1-GBP'!AK323+'2b - USD - conv.'!AK323+'3b - EUR - conv.'!AK323</f>
        <v>0</v>
      </c>
      <c r="AL323" s="286">
        <f>'1-GBP'!AL323+'2b - USD - conv.'!AL323+'3b - EUR - conv.'!AL323</f>
        <v>0</v>
      </c>
      <c r="AM323" s="286">
        <f>'1-GBP'!AM323+'2b - USD - conv.'!AM323+'3b - EUR - conv.'!AM323</f>
        <v>0</v>
      </c>
      <c r="AN323" s="286">
        <f>'1-GBP'!AN323+'2b - USD - conv.'!AN323+'3b - EUR - conv.'!AN323</f>
        <v>0</v>
      </c>
      <c r="AO323" s="286">
        <f>'1-GBP'!AO323+'2b - USD - conv.'!AO323+'3b - EUR - conv.'!AO323</f>
        <v>0</v>
      </c>
      <c r="AP323" s="286">
        <f>'1-GBP'!AP323+'2b - USD - conv.'!AP323+'3b - EUR - conv.'!AP323</f>
        <v>0</v>
      </c>
    </row>
    <row r="324" spans="1:42" outlineLevel="2">
      <c r="A324" s="211" t="str">
        <f>A301&amp;"."&amp;A318&amp;"."&amp;A302&amp;"."&amp;B324</f>
        <v>1.o.7.6</v>
      </c>
      <c r="B324">
        <v>6</v>
      </c>
      <c r="C324" t="str">
        <f>'1-GBP'!C324</f>
        <v/>
      </c>
      <c r="D324"/>
      <c r="E324"/>
      <c r="F324"/>
      <c r="G324"/>
      <c r="H324"/>
      <c r="I324"/>
      <c r="J324"/>
      <c r="K324"/>
      <c r="L324"/>
      <c r="M324" s="286">
        <f>'1-GBP'!M324+'2b - USD - conv.'!M324+'3b - EUR - conv.'!M324</f>
        <v>0</v>
      </c>
      <c r="N324" s="286">
        <f>'1-GBP'!N324+'2b - USD - conv.'!N324+'3b - EUR - conv.'!N324</f>
        <v>0</v>
      </c>
      <c r="O324" s="286">
        <f>'1-GBP'!O324+'2b - USD - conv.'!O324+'3b - EUR - conv.'!O324</f>
        <v>0</v>
      </c>
      <c r="P324" s="286">
        <f>'1-GBP'!P324+'2b - USD - conv.'!P324+'3b - EUR - conv.'!P324</f>
        <v>0</v>
      </c>
      <c r="Q324" s="286">
        <f>'1-GBP'!Q324+'2b - USD - conv.'!Q324+'3b - EUR - conv.'!Q324</f>
        <v>0</v>
      </c>
      <c r="R324" s="286">
        <f>'1-GBP'!R324+'2b - USD - conv.'!R324+'3b - EUR - conv.'!R324</f>
        <v>0</v>
      </c>
      <c r="S324" s="286">
        <f>'1-GBP'!S324+'2b - USD - conv.'!S324+'3b - EUR - conv.'!S324</f>
        <v>0</v>
      </c>
      <c r="T324" s="286">
        <f>'1-GBP'!T324+'2b - USD - conv.'!T324+'3b - EUR - conv.'!T324</f>
        <v>0</v>
      </c>
      <c r="U324" s="286">
        <f>'1-GBP'!U324+'2b - USD - conv.'!U324+'3b - EUR - conv.'!U324</f>
        <v>0</v>
      </c>
      <c r="V324" s="286">
        <f>'1-GBP'!V324+'2b - USD - conv.'!V324+'3b - EUR - conv.'!V324</f>
        <v>0</v>
      </c>
      <c r="W324" s="286">
        <f>'1-GBP'!W324+'2b - USD - conv.'!W324+'3b - EUR - conv.'!W324</f>
        <v>0</v>
      </c>
      <c r="X324" s="286">
        <f>'1-GBP'!X324+'2b - USD - conv.'!X324+'3b - EUR - conv.'!X324</f>
        <v>0</v>
      </c>
      <c r="Y324" s="286">
        <f>'1-GBP'!Y324+'2b - USD - conv.'!Y324+'3b - EUR - conv.'!Y324</f>
        <v>0</v>
      </c>
      <c r="Z324" s="286">
        <f>'1-GBP'!Z324+'2b - USD - conv.'!Z324+'3b - EUR - conv.'!Z324</f>
        <v>0</v>
      </c>
      <c r="AA324" s="286">
        <f>'1-GBP'!AA324+'2b - USD - conv.'!AA324+'3b - EUR - conv.'!AA324</f>
        <v>0</v>
      </c>
      <c r="AB324" s="286">
        <f>'1-GBP'!AB324+'2b - USD - conv.'!AB324+'3b - EUR - conv.'!AB324</f>
        <v>0</v>
      </c>
      <c r="AC324" s="286">
        <f>'1-GBP'!AC324+'2b - USD - conv.'!AC324+'3b - EUR - conv.'!AC324</f>
        <v>0</v>
      </c>
      <c r="AD324" s="286">
        <f>'1-GBP'!AD324+'2b - USD - conv.'!AD324+'3b - EUR - conv.'!AD324</f>
        <v>0</v>
      </c>
      <c r="AE324" s="286">
        <f>'1-GBP'!AE324+'2b - USD - conv.'!AE324+'3b - EUR - conv.'!AE324</f>
        <v>0</v>
      </c>
      <c r="AF324" s="286">
        <f>'1-GBP'!AF324+'2b - USD - conv.'!AF324+'3b - EUR - conv.'!AF324</f>
        <v>0</v>
      </c>
      <c r="AG324" s="286">
        <f>'1-GBP'!AG324+'2b - USD - conv.'!AG324+'3b - EUR - conv.'!AG324</f>
        <v>0</v>
      </c>
      <c r="AH324" s="286">
        <f>'1-GBP'!AH324+'2b - USD - conv.'!AH324+'3b - EUR - conv.'!AH324</f>
        <v>0</v>
      </c>
      <c r="AI324" s="286">
        <f>'1-GBP'!AI324+'2b - USD - conv.'!AI324+'3b - EUR - conv.'!AI324</f>
        <v>0</v>
      </c>
      <c r="AJ324" s="286">
        <f>'1-GBP'!AJ324+'2b - USD - conv.'!AJ324+'3b - EUR - conv.'!AJ324</f>
        <v>0</v>
      </c>
      <c r="AK324" s="286">
        <f>'1-GBP'!AK324+'2b - USD - conv.'!AK324+'3b - EUR - conv.'!AK324</f>
        <v>0</v>
      </c>
      <c r="AL324" s="286">
        <f>'1-GBP'!AL324+'2b - USD - conv.'!AL324+'3b - EUR - conv.'!AL324</f>
        <v>0</v>
      </c>
      <c r="AM324" s="286">
        <f>'1-GBP'!AM324+'2b - USD - conv.'!AM324+'3b - EUR - conv.'!AM324</f>
        <v>0</v>
      </c>
      <c r="AN324" s="286">
        <f>'1-GBP'!AN324+'2b - USD - conv.'!AN324+'3b - EUR - conv.'!AN324</f>
        <v>0</v>
      </c>
      <c r="AO324" s="286">
        <f>'1-GBP'!AO324+'2b - USD - conv.'!AO324+'3b - EUR - conv.'!AO324</f>
        <v>0</v>
      </c>
      <c r="AP324" s="286">
        <f>'1-GBP'!AP324+'2b - USD - conv.'!AP324+'3b - EUR - conv.'!AP324</f>
        <v>0</v>
      </c>
    </row>
    <row r="325" spans="1:42" outlineLevel="2">
      <c r="A325" s="211" t="str">
        <f>A301&amp;"."&amp;A318&amp;"."&amp;A302&amp;"."&amp;B325</f>
        <v>1.o.7.7</v>
      </c>
      <c r="B325">
        <v>7</v>
      </c>
      <c r="C325" t="str">
        <f>'1-GBP'!C325</f>
        <v/>
      </c>
      <c r="D325"/>
      <c r="E325"/>
      <c r="F325"/>
      <c r="G325"/>
      <c r="H325"/>
      <c r="I325"/>
      <c r="J325"/>
      <c r="K325"/>
      <c r="L325"/>
      <c r="M325" s="286">
        <f>'1-GBP'!M325+'2b - USD - conv.'!M325+'3b - EUR - conv.'!M325</f>
        <v>0</v>
      </c>
      <c r="N325" s="286">
        <f>'1-GBP'!N325+'2b - USD - conv.'!N325+'3b - EUR - conv.'!N325</f>
        <v>0</v>
      </c>
      <c r="O325" s="286">
        <f>'1-GBP'!O325+'2b - USD - conv.'!O325+'3b - EUR - conv.'!O325</f>
        <v>0</v>
      </c>
      <c r="P325" s="286">
        <f>'1-GBP'!P325+'2b - USD - conv.'!P325+'3b - EUR - conv.'!P325</f>
        <v>0</v>
      </c>
      <c r="Q325" s="286">
        <f>'1-GBP'!Q325+'2b - USD - conv.'!Q325+'3b - EUR - conv.'!Q325</f>
        <v>0</v>
      </c>
      <c r="R325" s="286">
        <f>'1-GBP'!R325+'2b - USD - conv.'!R325+'3b - EUR - conv.'!R325</f>
        <v>0</v>
      </c>
      <c r="S325" s="286">
        <f>'1-GBP'!S325+'2b - USD - conv.'!S325+'3b - EUR - conv.'!S325</f>
        <v>0</v>
      </c>
      <c r="T325" s="286">
        <f>'1-GBP'!T325+'2b - USD - conv.'!T325+'3b - EUR - conv.'!T325</f>
        <v>0</v>
      </c>
      <c r="U325" s="286">
        <f>'1-GBP'!U325+'2b - USD - conv.'!U325+'3b - EUR - conv.'!U325</f>
        <v>0</v>
      </c>
      <c r="V325" s="286">
        <f>'1-GBP'!V325+'2b - USD - conv.'!V325+'3b - EUR - conv.'!V325</f>
        <v>0</v>
      </c>
      <c r="W325" s="286">
        <f>'1-GBP'!W325+'2b - USD - conv.'!W325+'3b - EUR - conv.'!W325</f>
        <v>0</v>
      </c>
      <c r="X325" s="286">
        <f>'1-GBP'!X325+'2b - USD - conv.'!X325+'3b - EUR - conv.'!X325</f>
        <v>0</v>
      </c>
      <c r="Y325" s="286">
        <f>'1-GBP'!Y325+'2b - USD - conv.'!Y325+'3b - EUR - conv.'!Y325</f>
        <v>0</v>
      </c>
      <c r="Z325" s="286">
        <f>'1-GBP'!Z325+'2b - USD - conv.'!Z325+'3b - EUR - conv.'!Z325</f>
        <v>0</v>
      </c>
      <c r="AA325" s="286">
        <f>'1-GBP'!AA325+'2b - USD - conv.'!AA325+'3b - EUR - conv.'!AA325</f>
        <v>0</v>
      </c>
      <c r="AB325" s="286">
        <f>'1-GBP'!AB325+'2b - USD - conv.'!AB325+'3b - EUR - conv.'!AB325</f>
        <v>0</v>
      </c>
      <c r="AC325" s="286">
        <f>'1-GBP'!AC325+'2b - USD - conv.'!AC325+'3b - EUR - conv.'!AC325</f>
        <v>0</v>
      </c>
      <c r="AD325" s="286">
        <f>'1-GBP'!AD325+'2b - USD - conv.'!AD325+'3b - EUR - conv.'!AD325</f>
        <v>0</v>
      </c>
      <c r="AE325" s="286">
        <f>'1-GBP'!AE325+'2b - USD - conv.'!AE325+'3b - EUR - conv.'!AE325</f>
        <v>0</v>
      </c>
      <c r="AF325" s="286">
        <f>'1-GBP'!AF325+'2b - USD - conv.'!AF325+'3b - EUR - conv.'!AF325</f>
        <v>0</v>
      </c>
      <c r="AG325" s="286">
        <f>'1-GBP'!AG325+'2b - USD - conv.'!AG325+'3b - EUR - conv.'!AG325</f>
        <v>0</v>
      </c>
      <c r="AH325" s="286">
        <f>'1-GBP'!AH325+'2b - USD - conv.'!AH325+'3b - EUR - conv.'!AH325</f>
        <v>0</v>
      </c>
      <c r="AI325" s="286">
        <f>'1-GBP'!AI325+'2b - USD - conv.'!AI325+'3b - EUR - conv.'!AI325</f>
        <v>0</v>
      </c>
      <c r="AJ325" s="286">
        <f>'1-GBP'!AJ325+'2b - USD - conv.'!AJ325+'3b - EUR - conv.'!AJ325</f>
        <v>0</v>
      </c>
      <c r="AK325" s="286">
        <f>'1-GBP'!AK325+'2b - USD - conv.'!AK325+'3b - EUR - conv.'!AK325</f>
        <v>0</v>
      </c>
      <c r="AL325" s="286">
        <f>'1-GBP'!AL325+'2b - USD - conv.'!AL325+'3b - EUR - conv.'!AL325</f>
        <v>0</v>
      </c>
      <c r="AM325" s="286">
        <f>'1-GBP'!AM325+'2b - USD - conv.'!AM325+'3b - EUR - conv.'!AM325</f>
        <v>0</v>
      </c>
      <c r="AN325" s="286">
        <f>'1-GBP'!AN325+'2b - USD - conv.'!AN325+'3b - EUR - conv.'!AN325</f>
        <v>0</v>
      </c>
      <c r="AO325" s="286">
        <f>'1-GBP'!AO325+'2b - USD - conv.'!AO325+'3b - EUR - conv.'!AO325</f>
        <v>0</v>
      </c>
      <c r="AP325" s="286">
        <f>'1-GBP'!AP325+'2b - USD - conv.'!AP325+'3b - EUR - conv.'!AP325</f>
        <v>0</v>
      </c>
    </row>
    <row r="326" spans="1:42" outlineLevel="2">
      <c r="A326" s="211" t="str">
        <f>A301&amp;"."&amp;A318&amp;"."&amp;A302&amp;"."&amp;B326</f>
        <v>1.o.7.8</v>
      </c>
      <c r="B326">
        <v>8</v>
      </c>
      <c r="C326" t="str">
        <f>'1-GBP'!C326</f>
        <v/>
      </c>
      <c r="D326"/>
      <c r="E326"/>
      <c r="F326"/>
      <c r="G326"/>
      <c r="H326"/>
      <c r="I326"/>
      <c r="J326"/>
      <c r="K326"/>
      <c r="L326"/>
      <c r="M326" s="286">
        <f>'1-GBP'!M326+'2b - USD - conv.'!M326+'3b - EUR - conv.'!M326</f>
        <v>0</v>
      </c>
      <c r="N326" s="286">
        <f>'1-GBP'!N326+'2b - USD - conv.'!N326+'3b - EUR - conv.'!N326</f>
        <v>0</v>
      </c>
      <c r="O326" s="286">
        <f>'1-GBP'!O326+'2b - USD - conv.'!O326+'3b - EUR - conv.'!O326</f>
        <v>0</v>
      </c>
      <c r="P326" s="286">
        <f>'1-GBP'!P326+'2b - USD - conv.'!P326+'3b - EUR - conv.'!P326</f>
        <v>0</v>
      </c>
      <c r="Q326" s="286">
        <f>'1-GBP'!Q326+'2b - USD - conv.'!Q326+'3b - EUR - conv.'!Q326</f>
        <v>0</v>
      </c>
      <c r="R326" s="286">
        <f>'1-GBP'!R326+'2b - USD - conv.'!R326+'3b - EUR - conv.'!R326</f>
        <v>0</v>
      </c>
      <c r="S326" s="286">
        <f>'1-GBP'!S326+'2b - USD - conv.'!S326+'3b - EUR - conv.'!S326</f>
        <v>0</v>
      </c>
      <c r="T326" s="286">
        <f>'1-GBP'!T326+'2b - USD - conv.'!T326+'3b - EUR - conv.'!T326</f>
        <v>0</v>
      </c>
      <c r="U326" s="286">
        <f>'1-GBP'!U326+'2b - USD - conv.'!U326+'3b - EUR - conv.'!U326</f>
        <v>0</v>
      </c>
      <c r="V326" s="286">
        <f>'1-GBP'!V326+'2b - USD - conv.'!V326+'3b - EUR - conv.'!V326</f>
        <v>0</v>
      </c>
      <c r="W326" s="286">
        <f>'1-GBP'!W326+'2b - USD - conv.'!W326+'3b - EUR - conv.'!W326</f>
        <v>0</v>
      </c>
      <c r="X326" s="286">
        <f>'1-GBP'!X326+'2b - USD - conv.'!X326+'3b - EUR - conv.'!X326</f>
        <v>0</v>
      </c>
      <c r="Y326" s="286">
        <f>'1-GBP'!Y326+'2b - USD - conv.'!Y326+'3b - EUR - conv.'!Y326</f>
        <v>0</v>
      </c>
      <c r="Z326" s="286">
        <f>'1-GBP'!Z326+'2b - USD - conv.'!Z326+'3b - EUR - conv.'!Z326</f>
        <v>0</v>
      </c>
      <c r="AA326" s="286">
        <f>'1-GBP'!AA326+'2b - USD - conv.'!AA326+'3b - EUR - conv.'!AA326</f>
        <v>0</v>
      </c>
      <c r="AB326" s="286">
        <f>'1-GBP'!AB326+'2b - USD - conv.'!AB326+'3b - EUR - conv.'!AB326</f>
        <v>0</v>
      </c>
      <c r="AC326" s="286">
        <f>'1-GBP'!AC326+'2b - USD - conv.'!AC326+'3b - EUR - conv.'!AC326</f>
        <v>0</v>
      </c>
      <c r="AD326" s="286">
        <f>'1-GBP'!AD326+'2b - USD - conv.'!AD326+'3b - EUR - conv.'!AD326</f>
        <v>0</v>
      </c>
      <c r="AE326" s="286">
        <f>'1-GBP'!AE326+'2b - USD - conv.'!AE326+'3b - EUR - conv.'!AE326</f>
        <v>0</v>
      </c>
      <c r="AF326" s="286">
        <f>'1-GBP'!AF326+'2b - USD - conv.'!AF326+'3b - EUR - conv.'!AF326</f>
        <v>0</v>
      </c>
      <c r="AG326" s="286">
        <f>'1-GBP'!AG326+'2b - USD - conv.'!AG326+'3b - EUR - conv.'!AG326</f>
        <v>0</v>
      </c>
      <c r="AH326" s="286">
        <f>'1-GBP'!AH326+'2b - USD - conv.'!AH326+'3b - EUR - conv.'!AH326</f>
        <v>0</v>
      </c>
      <c r="AI326" s="286">
        <f>'1-GBP'!AI326+'2b - USD - conv.'!AI326+'3b - EUR - conv.'!AI326</f>
        <v>0</v>
      </c>
      <c r="AJ326" s="286">
        <f>'1-GBP'!AJ326+'2b - USD - conv.'!AJ326+'3b - EUR - conv.'!AJ326</f>
        <v>0</v>
      </c>
      <c r="AK326" s="286">
        <f>'1-GBP'!AK326+'2b - USD - conv.'!AK326+'3b - EUR - conv.'!AK326</f>
        <v>0</v>
      </c>
      <c r="AL326" s="286">
        <f>'1-GBP'!AL326+'2b - USD - conv.'!AL326+'3b - EUR - conv.'!AL326</f>
        <v>0</v>
      </c>
      <c r="AM326" s="286">
        <f>'1-GBP'!AM326+'2b - USD - conv.'!AM326+'3b - EUR - conv.'!AM326</f>
        <v>0</v>
      </c>
      <c r="AN326" s="286">
        <f>'1-GBP'!AN326+'2b - USD - conv.'!AN326+'3b - EUR - conv.'!AN326</f>
        <v>0</v>
      </c>
      <c r="AO326" s="286">
        <f>'1-GBP'!AO326+'2b - USD - conv.'!AO326+'3b - EUR - conv.'!AO326</f>
        <v>0</v>
      </c>
      <c r="AP326" s="286">
        <f>'1-GBP'!AP326+'2b - USD - conv.'!AP326+'3b - EUR - conv.'!AP326</f>
        <v>0</v>
      </c>
    </row>
    <row r="327" spans="1:42" outlineLevel="2">
      <c r="A327" s="211" t="str">
        <f>A301&amp;"."&amp;A318&amp;"."&amp;A302&amp;"."&amp;B327</f>
        <v>1.o.7.9</v>
      </c>
      <c r="B327">
        <v>9</v>
      </c>
      <c r="C327" t="str">
        <f>'1-GBP'!C327</f>
        <v/>
      </c>
      <c r="D327"/>
      <c r="E327"/>
      <c r="F327"/>
      <c r="G327"/>
      <c r="H327"/>
      <c r="I327"/>
      <c r="J327"/>
      <c r="K327"/>
      <c r="L327"/>
      <c r="M327" s="286">
        <f>'1-GBP'!M327+'2b - USD - conv.'!M327+'3b - EUR - conv.'!M327</f>
        <v>0</v>
      </c>
      <c r="N327" s="286">
        <f>'1-GBP'!N327+'2b - USD - conv.'!N327+'3b - EUR - conv.'!N327</f>
        <v>0</v>
      </c>
      <c r="O327" s="286">
        <f>'1-GBP'!O327+'2b - USD - conv.'!O327+'3b - EUR - conv.'!O327</f>
        <v>0</v>
      </c>
      <c r="P327" s="286">
        <f>'1-GBP'!P327+'2b - USD - conv.'!P327+'3b - EUR - conv.'!P327</f>
        <v>0</v>
      </c>
      <c r="Q327" s="286">
        <f>'1-GBP'!Q327+'2b - USD - conv.'!Q327+'3b - EUR - conv.'!Q327</f>
        <v>0</v>
      </c>
      <c r="R327" s="286">
        <f>'1-GBP'!R327+'2b - USD - conv.'!R327+'3b - EUR - conv.'!R327</f>
        <v>0</v>
      </c>
      <c r="S327" s="286">
        <f>'1-GBP'!S327+'2b - USD - conv.'!S327+'3b - EUR - conv.'!S327</f>
        <v>0</v>
      </c>
      <c r="T327" s="286">
        <f>'1-GBP'!T327+'2b - USD - conv.'!T327+'3b - EUR - conv.'!T327</f>
        <v>0</v>
      </c>
      <c r="U327" s="286">
        <f>'1-GBP'!U327+'2b - USD - conv.'!U327+'3b - EUR - conv.'!U327</f>
        <v>0</v>
      </c>
      <c r="V327" s="286">
        <f>'1-GBP'!V327+'2b - USD - conv.'!V327+'3b - EUR - conv.'!V327</f>
        <v>0</v>
      </c>
      <c r="W327" s="286">
        <f>'1-GBP'!W327+'2b - USD - conv.'!W327+'3b - EUR - conv.'!W327</f>
        <v>0</v>
      </c>
      <c r="X327" s="286">
        <f>'1-GBP'!X327+'2b - USD - conv.'!X327+'3b - EUR - conv.'!X327</f>
        <v>0</v>
      </c>
      <c r="Y327" s="286">
        <f>'1-GBP'!Y327+'2b - USD - conv.'!Y327+'3b - EUR - conv.'!Y327</f>
        <v>0</v>
      </c>
      <c r="Z327" s="286">
        <f>'1-GBP'!Z327+'2b - USD - conv.'!Z327+'3b - EUR - conv.'!Z327</f>
        <v>0</v>
      </c>
      <c r="AA327" s="286">
        <f>'1-GBP'!AA327+'2b - USD - conv.'!AA327+'3b - EUR - conv.'!AA327</f>
        <v>0</v>
      </c>
      <c r="AB327" s="286">
        <f>'1-GBP'!AB327+'2b - USD - conv.'!AB327+'3b - EUR - conv.'!AB327</f>
        <v>0</v>
      </c>
      <c r="AC327" s="286">
        <f>'1-GBP'!AC327+'2b - USD - conv.'!AC327+'3b - EUR - conv.'!AC327</f>
        <v>0</v>
      </c>
      <c r="AD327" s="286">
        <f>'1-GBP'!AD327+'2b - USD - conv.'!AD327+'3b - EUR - conv.'!AD327</f>
        <v>0</v>
      </c>
      <c r="AE327" s="286">
        <f>'1-GBP'!AE327+'2b - USD - conv.'!AE327+'3b - EUR - conv.'!AE327</f>
        <v>0</v>
      </c>
      <c r="AF327" s="286">
        <f>'1-GBP'!AF327+'2b - USD - conv.'!AF327+'3b - EUR - conv.'!AF327</f>
        <v>0</v>
      </c>
      <c r="AG327" s="286">
        <f>'1-GBP'!AG327+'2b - USD - conv.'!AG327+'3b - EUR - conv.'!AG327</f>
        <v>0</v>
      </c>
      <c r="AH327" s="286">
        <f>'1-GBP'!AH327+'2b - USD - conv.'!AH327+'3b - EUR - conv.'!AH327</f>
        <v>0</v>
      </c>
      <c r="AI327" s="286">
        <f>'1-GBP'!AI327+'2b - USD - conv.'!AI327+'3b - EUR - conv.'!AI327</f>
        <v>0</v>
      </c>
      <c r="AJ327" s="286">
        <f>'1-GBP'!AJ327+'2b - USD - conv.'!AJ327+'3b - EUR - conv.'!AJ327</f>
        <v>0</v>
      </c>
      <c r="AK327" s="286">
        <f>'1-GBP'!AK327+'2b - USD - conv.'!AK327+'3b - EUR - conv.'!AK327</f>
        <v>0</v>
      </c>
      <c r="AL327" s="286">
        <f>'1-GBP'!AL327+'2b - USD - conv.'!AL327+'3b - EUR - conv.'!AL327</f>
        <v>0</v>
      </c>
      <c r="AM327" s="286">
        <f>'1-GBP'!AM327+'2b - USD - conv.'!AM327+'3b - EUR - conv.'!AM327</f>
        <v>0</v>
      </c>
      <c r="AN327" s="286">
        <f>'1-GBP'!AN327+'2b - USD - conv.'!AN327+'3b - EUR - conv.'!AN327</f>
        <v>0</v>
      </c>
      <c r="AO327" s="286">
        <f>'1-GBP'!AO327+'2b - USD - conv.'!AO327+'3b - EUR - conv.'!AO327</f>
        <v>0</v>
      </c>
      <c r="AP327" s="286">
        <f>'1-GBP'!AP327+'2b - USD - conv.'!AP327+'3b - EUR - conv.'!AP327</f>
        <v>0</v>
      </c>
    </row>
    <row r="328" spans="1:42" outlineLevel="2">
      <c r="A328" s="211" t="str">
        <f>A301&amp;"."&amp;A318&amp;"."&amp;A302&amp;"."&amp;B328</f>
        <v>1.o.7.10</v>
      </c>
      <c r="B328">
        <v>10</v>
      </c>
      <c r="C328" t="str">
        <f>'1-GBP'!C328</f>
        <v/>
      </c>
      <c r="D328"/>
      <c r="E328"/>
      <c r="F328"/>
      <c r="G328"/>
      <c r="H328"/>
      <c r="I328"/>
      <c r="J328"/>
      <c r="K328"/>
      <c r="L328"/>
      <c r="M328" s="286">
        <f>'1-GBP'!M328+'2b - USD - conv.'!M328+'3b - EUR - conv.'!M328</f>
        <v>0</v>
      </c>
      <c r="N328" s="286">
        <f>'1-GBP'!N328+'2b - USD - conv.'!N328+'3b - EUR - conv.'!N328</f>
        <v>0</v>
      </c>
      <c r="O328" s="286">
        <f>'1-GBP'!O328+'2b - USD - conv.'!O328+'3b - EUR - conv.'!O328</f>
        <v>0</v>
      </c>
      <c r="P328" s="286">
        <f>'1-GBP'!P328+'2b - USD - conv.'!P328+'3b - EUR - conv.'!P328</f>
        <v>0</v>
      </c>
      <c r="Q328" s="286">
        <f>'1-GBP'!Q328+'2b - USD - conv.'!Q328+'3b - EUR - conv.'!Q328</f>
        <v>0</v>
      </c>
      <c r="R328" s="286">
        <f>'1-GBP'!R328+'2b - USD - conv.'!R328+'3b - EUR - conv.'!R328</f>
        <v>0</v>
      </c>
      <c r="S328" s="286">
        <f>'1-GBP'!S328+'2b - USD - conv.'!S328+'3b - EUR - conv.'!S328</f>
        <v>0</v>
      </c>
      <c r="T328" s="286">
        <f>'1-GBP'!T328+'2b - USD - conv.'!T328+'3b - EUR - conv.'!T328</f>
        <v>0</v>
      </c>
      <c r="U328" s="286">
        <f>'1-GBP'!U328+'2b - USD - conv.'!U328+'3b - EUR - conv.'!U328</f>
        <v>0</v>
      </c>
      <c r="V328" s="286">
        <f>'1-GBP'!V328+'2b - USD - conv.'!V328+'3b - EUR - conv.'!V328</f>
        <v>0</v>
      </c>
      <c r="W328" s="286">
        <f>'1-GBP'!W328+'2b - USD - conv.'!W328+'3b - EUR - conv.'!W328</f>
        <v>0</v>
      </c>
      <c r="X328" s="286">
        <f>'1-GBP'!X328+'2b - USD - conv.'!X328+'3b - EUR - conv.'!X328</f>
        <v>0</v>
      </c>
      <c r="Y328" s="286">
        <f>'1-GBP'!Y328+'2b - USD - conv.'!Y328+'3b - EUR - conv.'!Y328</f>
        <v>0</v>
      </c>
      <c r="Z328" s="286">
        <f>'1-GBP'!Z328+'2b - USD - conv.'!Z328+'3b - EUR - conv.'!Z328</f>
        <v>0</v>
      </c>
      <c r="AA328" s="286">
        <f>'1-GBP'!AA328+'2b - USD - conv.'!AA328+'3b - EUR - conv.'!AA328</f>
        <v>0</v>
      </c>
      <c r="AB328" s="286">
        <f>'1-GBP'!AB328+'2b - USD - conv.'!AB328+'3b - EUR - conv.'!AB328</f>
        <v>0</v>
      </c>
      <c r="AC328" s="286">
        <f>'1-GBP'!AC328+'2b - USD - conv.'!AC328+'3b - EUR - conv.'!AC328</f>
        <v>0</v>
      </c>
      <c r="AD328" s="286">
        <f>'1-GBP'!AD328+'2b - USD - conv.'!AD328+'3b - EUR - conv.'!AD328</f>
        <v>0</v>
      </c>
      <c r="AE328" s="286">
        <f>'1-GBP'!AE328+'2b - USD - conv.'!AE328+'3b - EUR - conv.'!AE328</f>
        <v>0</v>
      </c>
      <c r="AF328" s="286">
        <f>'1-GBP'!AF328+'2b - USD - conv.'!AF328+'3b - EUR - conv.'!AF328</f>
        <v>0</v>
      </c>
      <c r="AG328" s="286">
        <f>'1-GBP'!AG328+'2b - USD - conv.'!AG328+'3b - EUR - conv.'!AG328</f>
        <v>0</v>
      </c>
      <c r="AH328" s="286">
        <f>'1-GBP'!AH328+'2b - USD - conv.'!AH328+'3b - EUR - conv.'!AH328</f>
        <v>0</v>
      </c>
      <c r="AI328" s="286">
        <f>'1-GBP'!AI328+'2b - USD - conv.'!AI328+'3b - EUR - conv.'!AI328</f>
        <v>0</v>
      </c>
      <c r="AJ328" s="286">
        <f>'1-GBP'!AJ328+'2b - USD - conv.'!AJ328+'3b - EUR - conv.'!AJ328</f>
        <v>0</v>
      </c>
      <c r="AK328" s="286">
        <f>'1-GBP'!AK328+'2b - USD - conv.'!AK328+'3b - EUR - conv.'!AK328</f>
        <v>0</v>
      </c>
      <c r="AL328" s="286">
        <f>'1-GBP'!AL328+'2b - USD - conv.'!AL328+'3b - EUR - conv.'!AL328</f>
        <v>0</v>
      </c>
      <c r="AM328" s="286">
        <f>'1-GBP'!AM328+'2b - USD - conv.'!AM328+'3b - EUR - conv.'!AM328</f>
        <v>0</v>
      </c>
      <c r="AN328" s="286">
        <f>'1-GBP'!AN328+'2b - USD - conv.'!AN328+'3b - EUR - conv.'!AN328</f>
        <v>0</v>
      </c>
      <c r="AO328" s="286">
        <f>'1-GBP'!AO328+'2b - USD - conv.'!AO328+'3b - EUR - conv.'!AO328</f>
        <v>0</v>
      </c>
      <c r="AP328" s="286">
        <f>'1-GBP'!AP328+'2b - USD - conv.'!AP328+'3b - EUR - conv.'!AP328</f>
        <v>0</v>
      </c>
    </row>
    <row r="329" spans="1:42" outlineLevel="2">
      <c r="A329" s="211" t="str">
        <f>A301&amp;"."&amp;A318&amp;"."&amp;A302&amp;"."&amp;B329</f>
        <v>1.o.7.11</v>
      </c>
      <c r="B329">
        <v>11</v>
      </c>
      <c r="C329" t="str">
        <f>'1-GBP'!C329</f>
        <v/>
      </c>
      <c r="D329"/>
      <c r="E329"/>
      <c r="F329"/>
      <c r="G329"/>
      <c r="H329"/>
      <c r="I329"/>
      <c r="J329"/>
      <c r="K329"/>
      <c r="L329"/>
      <c r="M329" s="286">
        <f>'1-GBP'!M329+'2b - USD - conv.'!M329+'3b - EUR - conv.'!M329</f>
        <v>0</v>
      </c>
      <c r="N329" s="286">
        <f>'1-GBP'!N329+'2b - USD - conv.'!N329+'3b - EUR - conv.'!N329</f>
        <v>0</v>
      </c>
      <c r="O329" s="286">
        <f>'1-GBP'!O329+'2b - USD - conv.'!O329+'3b - EUR - conv.'!O329</f>
        <v>0</v>
      </c>
      <c r="P329" s="286">
        <f>'1-GBP'!P329+'2b - USD - conv.'!P329+'3b - EUR - conv.'!P329</f>
        <v>0</v>
      </c>
      <c r="Q329" s="286">
        <f>'1-GBP'!Q329+'2b - USD - conv.'!Q329+'3b - EUR - conv.'!Q329</f>
        <v>0</v>
      </c>
      <c r="R329" s="286">
        <f>'1-GBP'!R329+'2b - USD - conv.'!R329+'3b - EUR - conv.'!R329</f>
        <v>0</v>
      </c>
      <c r="S329" s="286">
        <f>'1-GBP'!S329+'2b - USD - conv.'!S329+'3b - EUR - conv.'!S329</f>
        <v>0</v>
      </c>
      <c r="T329" s="286">
        <f>'1-GBP'!T329+'2b - USD - conv.'!T329+'3b - EUR - conv.'!T329</f>
        <v>0</v>
      </c>
      <c r="U329" s="286">
        <f>'1-GBP'!U329+'2b - USD - conv.'!U329+'3b - EUR - conv.'!U329</f>
        <v>0</v>
      </c>
      <c r="V329" s="286">
        <f>'1-GBP'!V329+'2b - USD - conv.'!V329+'3b - EUR - conv.'!V329</f>
        <v>0</v>
      </c>
      <c r="W329" s="286">
        <f>'1-GBP'!W329+'2b - USD - conv.'!W329+'3b - EUR - conv.'!W329</f>
        <v>0</v>
      </c>
      <c r="X329" s="286">
        <f>'1-GBP'!X329+'2b - USD - conv.'!X329+'3b - EUR - conv.'!X329</f>
        <v>0</v>
      </c>
      <c r="Y329" s="286">
        <f>'1-GBP'!Y329+'2b - USD - conv.'!Y329+'3b - EUR - conv.'!Y329</f>
        <v>0</v>
      </c>
      <c r="Z329" s="286">
        <f>'1-GBP'!Z329+'2b - USD - conv.'!Z329+'3b - EUR - conv.'!Z329</f>
        <v>0</v>
      </c>
      <c r="AA329" s="286">
        <f>'1-GBP'!AA329+'2b - USD - conv.'!AA329+'3b - EUR - conv.'!AA329</f>
        <v>0</v>
      </c>
      <c r="AB329" s="286">
        <f>'1-GBP'!AB329+'2b - USD - conv.'!AB329+'3b - EUR - conv.'!AB329</f>
        <v>0</v>
      </c>
      <c r="AC329" s="286">
        <f>'1-GBP'!AC329+'2b - USD - conv.'!AC329+'3b - EUR - conv.'!AC329</f>
        <v>0</v>
      </c>
      <c r="AD329" s="286">
        <f>'1-GBP'!AD329+'2b - USD - conv.'!AD329+'3b - EUR - conv.'!AD329</f>
        <v>0</v>
      </c>
      <c r="AE329" s="286">
        <f>'1-GBP'!AE329+'2b - USD - conv.'!AE329+'3b - EUR - conv.'!AE329</f>
        <v>0</v>
      </c>
      <c r="AF329" s="286">
        <f>'1-GBP'!AF329+'2b - USD - conv.'!AF329+'3b - EUR - conv.'!AF329</f>
        <v>0</v>
      </c>
      <c r="AG329" s="286">
        <f>'1-GBP'!AG329+'2b - USD - conv.'!AG329+'3b - EUR - conv.'!AG329</f>
        <v>0</v>
      </c>
      <c r="AH329" s="286">
        <f>'1-GBP'!AH329+'2b - USD - conv.'!AH329+'3b - EUR - conv.'!AH329</f>
        <v>0</v>
      </c>
      <c r="AI329" s="286">
        <f>'1-GBP'!AI329+'2b - USD - conv.'!AI329+'3b - EUR - conv.'!AI329</f>
        <v>0</v>
      </c>
      <c r="AJ329" s="286">
        <f>'1-GBP'!AJ329+'2b - USD - conv.'!AJ329+'3b - EUR - conv.'!AJ329</f>
        <v>0</v>
      </c>
      <c r="AK329" s="286">
        <f>'1-GBP'!AK329+'2b - USD - conv.'!AK329+'3b - EUR - conv.'!AK329</f>
        <v>0</v>
      </c>
      <c r="AL329" s="286">
        <f>'1-GBP'!AL329+'2b - USD - conv.'!AL329+'3b - EUR - conv.'!AL329</f>
        <v>0</v>
      </c>
      <c r="AM329" s="286">
        <f>'1-GBP'!AM329+'2b - USD - conv.'!AM329+'3b - EUR - conv.'!AM329</f>
        <v>0</v>
      </c>
      <c r="AN329" s="286">
        <f>'1-GBP'!AN329+'2b - USD - conv.'!AN329+'3b - EUR - conv.'!AN329</f>
        <v>0</v>
      </c>
      <c r="AO329" s="286">
        <f>'1-GBP'!AO329+'2b - USD - conv.'!AO329+'3b - EUR - conv.'!AO329</f>
        <v>0</v>
      </c>
      <c r="AP329" s="286">
        <f>'1-GBP'!AP329+'2b - USD - conv.'!AP329+'3b - EUR - conv.'!AP329</f>
        <v>0</v>
      </c>
    </row>
    <row r="330" spans="1:42" outlineLevel="2">
      <c r="A330" s="211" t="str">
        <f>A301&amp;"."&amp;A318&amp;"."&amp;A302&amp;"."&amp;B330</f>
        <v>1.o.7.12</v>
      </c>
      <c r="B330">
        <v>12</v>
      </c>
      <c r="C330" t="str">
        <f>'1-GBP'!C330</f>
        <v/>
      </c>
      <c r="D330"/>
      <c r="E330"/>
      <c r="F330"/>
      <c r="G330"/>
      <c r="H330"/>
      <c r="I330"/>
      <c r="J330"/>
      <c r="K330"/>
      <c r="L330"/>
      <c r="M330" s="286">
        <f>'1-GBP'!M330+'2b - USD - conv.'!M330+'3b - EUR - conv.'!M330</f>
        <v>0</v>
      </c>
      <c r="N330" s="286">
        <f>'1-GBP'!N330+'2b - USD - conv.'!N330+'3b - EUR - conv.'!N330</f>
        <v>0</v>
      </c>
      <c r="O330" s="286">
        <f>'1-GBP'!O330+'2b - USD - conv.'!O330+'3b - EUR - conv.'!O330</f>
        <v>0</v>
      </c>
      <c r="P330" s="286">
        <f>'1-GBP'!P330+'2b - USD - conv.'!P330+'3b - EUR - conv.'!P330</f>
        <v>0</v>
      </c>
      <c r="Q330" s="286">
        <f>'1-GBP'!Q330+'2b - USD - conv.'!Q330+'3b - EUR - conv.'!Q330</f>
        <v>0</v>
      </c>
      <c r="R330" s="286">
        <f>'1-GBP'!R330+'2b - USD - conv.'!R330+'3b - EUR - conv.'!R330</f>
        <v>0</v>
      </c>
      <c r="S330" s="286">
        <f>'1-GBP'!S330+'2b - USD - conv.'!S330+'3b - EUR - conv.'!S330</f>
        <v>0</v>
      </c>
      <c r="T330" s="286">
        <f>'1-GBP'!T330+'2b - USD - conv.'!T330+'3b - EUR - conv.'!T330</f>
        <v>0</v>
      </c>
      <c r="U330" s="286">
        <f>'1-GBP'!U330+'2b - USD - conv.'!U330+'3b - EUR - conv.'!U330</f>
        <v>0</v>
      </c>
      <c r="V330" s="286">
        <f>'1-GBP'!V330+'2b - USD - conv.'!V330+'3b - EUR - conv.'!V330</f>
        <v>0</v>
      </c>
      <c r="W330" s="286">
        <f>'1-GBP'!W330+'2b - USD - conv.'!W330+'3b - EUR - conv.'!W330</f>
        <v>0</v>
      </c>
      <c r="X330" s="286">
        <f>'1-GBP'!X330+'2b - USD - conv.'!X330+'3b - EUR - conv.'!X330</f>
        <v>0</v>
      </c>
      <c r="Y330" s="286">
        <f>'1-GBP'!Y330+'2b - USD - conv.'!Y330+'3b - EUR - conv.'!Y330</f>
        <v>0</v>
      </c>
      <c r="Z330" s="286">
        <f>'1-GBP'!Z330+'2b - USD - conv.'!Z330+'3b - EUR - conv.'!Z330</f>
        <v>0</v>
      </c>
      <c r="AA330" s="286">
        <f>'1-GBP'!AA330+'2b - USD - conv.'!AA330+'3b - EUR - conv.'!AA330</f>
        <v>0</v>
      </c>
      <c r="AB330" s="286">
        <f>'1-GBP'!AB330+'2b - USD - conv.'!AB330+'3b - EUR - conv.'!AB330</f>
        <v>0</v>
      </c>
      <c r="AC330" s="286">
        <f>'1-GBP'!AC330+'2b - USD - conv.'!AC330+'3b - EUR - conv.'!AC330</f>
        <v>0</v>
      </c>
      <c r="AD330" s="286">
        <f>'1-GBP'!AD330+'2b - USD - conv.'!AD330+'3b - EUR - conv.'!AD330</f>
        <v>0</v>
      </c>
      <c r="AE330" s="286">
        <f>'1-GBP'!AE330+'2b - USD - conv.'!AE330+'3b - EUR - conv.'!AE330</f>
        <v>0</v>
      </c>
      <c r="AF330" s="286">
        <f>'1-GBP'!AF330+'2b - USD - conv.'!AF330+'3b - EUR - conv.'!AF330</f>
        <v>0</v>
      </c>
      <c r="AG330" s="286">
        <f>'1-GBP'!AG330+'2b - USD - conv.'!AG330+'3b - EUR - conv.'!AG330</f>
        <v>0</v>
      </c>
      <c r="AH330" s="286">
        <f>'1-GBP'!AH330+'2b - USD - conv.'!AH330+'3b - EUR - conv.'!AH330</f>
        <v>0</v>
      </c>
      <c r="AI330" s="286">
        <f>'1-GBP'!AI330+'2b - USD - conv.'!AI330+'3b - EUR - conv.'!AI330</f>
        <v>0</v>
      </c>
      <c r="AJ330" s="286">
        <f>'1-GBP'!AJ330+'2b - USD - conv.'!AJ330+'3b - EUR - conv.'!AJ330</f>
        <v>0</v>
      </c>
      <c r="AK330" s="286">
        <f>'1-GBP'!AK330+'2b - USD - conv.'!AK330+'3b - EUR - conv.'!AK330</f>
        <v>0</v>
      </c>
      <c r="AL330" s="286">
        <f>'1-GBP'!AL330+'2b - USD - conv.'!AL330+'3b - EUR - conv.'!AL330</f>
        <v>0</v>
      </c>
      <c r="AM330" s="286">
        <f>'1-GBP'!AM330+'2b - USD - conv.'!AM330+'3b - EUR - conv.'!AM330</f>
        <v>0</v>
      </c>
      <c r="AN330" s="286">
        <f>'1-GBP'!AN330+'2b - USD - conv.'!AN330+'3b - EUR - conv.'!AN330</f>
        <v>0</v>
      </c>
      <c r="AO330" s="286">
        <f>'1-GBP'!AO330+'2b - USD - conv.'!AO330+'3b - EUR - conv.'!AO330</f>
        <v>0</v>
      </c>
      <c r="AP330" s="286">
        <f>'1-GBP'!AP330+'2b - USD - conv.'!AP330+'3b - EUR - conv.'!AP330</f>
        <v>0</v>
      </c>
    </row>
    <row r="331" spans="1:42" outlineLevel="1">
      <c r="A331" s="212"/>
      <c r="B331" s="201">
        <f>B330-COUNTIFS(C319:C330,"")</f>
        <v>3</v>
      </c>
      <c r="C331" s="201" t="s">
        <v>285</v>
      </c>
      <c r="D331" s="201"/>
      <c r="E331" s="201"/>
      <c r="F331" s="201"/>
      <c r="G331" s="201"/>
      <c r="H331" s="201"/>
      <c r="I331" s="201"/>
      <c r="J331" s="201"/>
      <c r="K331" s="201"/>
      <c r="L331" s="201"/>
      <c r="M331" s="280">
        <f>SUM(M319:M330)</f>
        <v>0</v>
      </c>
      <c r="N331" s="280">
        <f>SUM(N319:N330)</f>
        <v>0</v>
      </c>
      <c r="O331" s="280">
        <f t="shared" ref="O331:AP331" si="28">SUM(O319:O330)</f>
        <v>0</v>
      </c>
      <c r="P331" s="280">
        <f t="shared" si="28"/>
        <v>0</v>
      </c>
      <c r="Q331" s="280">
        <f t="shared" si="28"/>
        <v>0</v>
      </c>
      <c r="R331" s="280">
        <f t="shared" si="28"/>
        <v>0</v>
      </c>
      <c r="S331" s="280">
        <f t="shared" si="28"/>
        <v>0</v>
      </c>
      <c r="T331" s="280">
        <f t="shared" si="28"/>
        <v>0</v>
      </c>
      <c r="U331" s="280">
        <f t="shared" si="28"/>
        <v>0</v>
      </c>
      <c r="V331" s="280">
        <f t="shared" si="28"/>
        <v>0</v>
      </c>
      <c r="W331" s="280">
        <f t="shared" si="28"/>
        <v>0</v>
      </c>
      <c r="X331" s="280">
        <f t="shared" si="28"/>
        <v>0</v>
      </c>
      <c r="Y331" s="280">
        <f t="shared" si="28"/>
        <v>0</v>
      </c>
      <c r="Z331" s="280">
        <f t="shared" si="28"/>
        <v>0</v>
      </c>
      <c r="AA331" s="280">
        <f t="shared" si="28"/>
        <v>0</v>
      </c>
      <c r="AB331" s="280">
        <f t="shared" si="28"/>
        <v>0</v>
      </c>
      <c r="AC331" s="280">
        <f t="shared" si="28"/>
        <v>0</v>
      </c>
      <c r="AD331" s="280">
        <f t="shared" si="28"/>
        <v>0</v>
      </c>
      <c r="AE331" s="280">
        <f t="shared" si="28"/>
        <v>0</v>
      </c>
      <c r="AF331" s="280">
        <f t="shared" si="28"/>
        <v>0</v>
      </c>
      <c r="AG331" s="280">
        <f t="shared" si="28"/>
        <v>0</v>
      </c>
      <c r="AH331" s="280">
        <f t="shared" si="28"/>
        <v>0</v>
      </c>
      <c r="AI331" s="280">
        <f t="shared" si="28"/>
        <v>0</v>
      </c>
      <c r="AJ331" s="280">
        <f t="shared" si="28"/>
        <v>0</v>
      </c>
      <c r="AK331" s="280">
        <f t="shared" si="28"/>
        <v>0</v>
      </c>
      <c r="AL331" s="280">
        <f t="shared" si="28"/>
        <v>0</v>
      </c>
      <c r="AM331" s="280">
        <f t="shared" si="28"/>
        <v>0</v>
      </c>
      <c r="AN331" s="280">
        <f t="shared" si="28"/>
        <v>0</v>
      </c>
      <c r="AO331" s="280">
        <f t="shared" si="28"/>
        <v>0</v>
      </c>
      <c r="AP331" s="280">
        <f t="shared" si="28"/>
        <v>0</v>
      </c>
    </row>
    <row r="332" spans="1:42" outlineLevel="1">
      <c r="A332" s="221"/>
      <c r="B332" s="222"/>
      <c r="C332" s="222"/>
      <c r="D332" s="222"/>
      <c r="E332" s="222"/>
      <c r="F332" s="222"/>
      <c r="G332" s="222"/>
      <c r="H332" s="222"/>
      <c r="I332" s="222"/>
      <c r="J332" s="222"/>
      <c r="K332" s="222"/>
      <c r="L332" s="222"/>
      <c r="M332" s="317"/>
      <c r="N332" s="317"/>
      <c r="O332" s="317"/>
      <c r="P332" s="317"/>
      <c r="Q332" s="317"/>
      <c r="R332" s="317"/>
      <c r="S332" s="317"/>
      <c r="T332" s="317"/>
      <c r="U332" s="317"/>
      <c r="V332" s="317"/>
      <c r="W332" s="317"/>
      <c r="X332" s="317"/>
      <c r="Y332" s="317"/>
      <c r="Z332" s="317"/>
      <c r="AA332" s="317"/>
      <c r="AB332" s="317"/>
      <c r="AC332" s="317"/>
      <c r="AD332" s="317"/>
      <c r="AE332" s="317"/>
      <c r="AF332" s="317"/>
      <c r="AG332" s="317"/>
      <c r="AH332" s="317"/>
      <c r="AI332" s="317"/>
      <c r="AJ332" s="317"/>
      <c r="AK332" s="317"/>
      <c r="AL332" s="317"/>
      <c r="AM332" s="317"/>
      <c r="AN332" s="317"/>
      <c r="AO332" s="317"/>
      <c r="AP332" s="317"/>
    </row>
    <row r="333" spans="1:42" outlineLevel="1">
      <c r="A333" s="220" t="s">
        <v>254</v>
      </c>
      <c r="B333" s="220" t="s">
        <v>287</v>
      </c>
      <c r="C333" s="220" t="s">
        <v>284</v>
      </c>
      <c r="D333" s="220"/>
      <c r="E333" s="220"/>
      <c r="F333" s="220"/>
      <c r="G333" s="220"/>
      <c r="H333" s="220"/>
      <c r="I333" s="220"/>
      <c r="J333" s="220"/>
      <c r="K333" s="220"/>
      <c r="L333" s="220"/>
      <c r="M333" s="315"/>
      <c r="N333" s="315"/>
      <c r="O333" s="315"/>
      <c r="P333" s="315"/>
      <c r="Q333" s="315"/>
      <c r="R333" s="315"/>
      <c r="S333" s="315"/>
      <c r="T333" s="315"/>
      <c r="U333" s="315"/>
      <c r="V333" s="315"/>
      <c r="W333" s="315"/>
      <c r="X333" s="315"/>
      <c r="Y333" s="315"/>
      <c r="Z333" s="315"/>
      <c r="AA333" s="315"/>
      <c r="AB333" s="315"/>
      <c r="AC333" s="315"/>
      <c r="AD333" s="315"/>
      <c r="AE333" s="315"/>
      <c r="AF333" s="315"/>
      <c r="AG333" s="315"/>
      <c r="AH333" s="315"/>
      <c r="AI333" s="315"/>
      <c r="AJ333" s="315"/>
      <c r="AK333" s="315"/>
      <c r="AL333" s="315"/>
      <c r="AM333" s="315"/>
      <c r="AN333" s="315"/>
      <c r="AO333" s="315"/>
      <c r="AP333" s="315"/>
    </row>
    <row r="334" spans="1:42" outlineLevel="2">
      <c r="A334" s="211" t="str">
        <f>A301&amp;"."&amp;A333&amp;"."&amp;A302&amp;"."&amp;B334</f>
        <v>1.d.7.1</v>
      </c>
      <c r="B334">
        <v>1</v>
      </c>
      <c r="C334" t="str">
        <f>'1-GBP'!C334</f>
        <v/>
      </c>
      <c r="D334"/>
      <c r="E334"/>
      <c r="F334"/>
      <c r="G334"/>
      <c r="H334"/>
      <c r="I334"/>
      <c r="J334"/>
      <c r="K334"/>
      <c r="L334"/>
      <c r="M334" s="286">
        <f>'1-GBP'!M334+'2b - USD - conv.'!M334+'3b - EUR - conv.'!M334</f>
        <v>0</v>
      </c>
      <c r="N334" s="286">
        <f>'1-GBP'!N334+'2b - USD - conv.'!N334+'3b - EUR - conv.'!N334</f>
        <v>0</v>
      </c>
      <c r="O334" s="286">
        <f>'1-GBP'!O334+'2b - USD - conv.'!O334+'3b - EUR - conv.'!O334</f>
        <v>0</v>
      </c>
      <c r="P334" s="286">
        <f>'1-GBP'!P334+'2b - USD - conv.'!P334+'3b - EUR - conv.'!P334</f>
        <v>0</v>
      </c>
      <c r="Q334" s="286">
        <f>'1-GBP'!Q334+'2b - USD - conv.'!Q334+'3b - EUR - conv.'!Q334</f>
        <v>0</v>
      </c>
      <c r="R334" s="286">
        <f>'1-GBP'!R334+'2b - USD - conv.'!R334+'3b - EUR - conv.'!R334</f>
        <v>0</v>
      </c>
      <c r="S334" s="286">
        <f>'1-GBP'!S334+'2b - USD - conv.'!S334+'3b - EUR - conv.'!S334</f>
        <v>0</v>
      </c>
      <c r="T334" s="286">
        <f>'1-GBP'!T334+'2b - USD - conv.'!T334+'3b - EUR - conv.'!T334</f>
        <v>0</v>
      </c>
      <c r="U334" s="286">
        <f>'1-GBP'!U334+'2b - USD - conv.'!U334+'3b - EUR - conv.'!U334</f>
        <v>0</v>
      </c>
      <c r="V334" s="286">
        <f>'1-GBP'!V334+'2b - USD - conv.'!V334+'3b - EUR - conv.'!V334</f>
        <v>0</v>
      </c>
      <c r="W334" s="286">
        <f>'1-GBP'!W334+'2b - USD - conv.'!W334+'3b - EUR - conv.'!W334</f>
        <v>0</v>
      </c>
      <c r="X334" s="286">
        <f>'1-GBP'!X334+'2b - USD - conv.'!X334+'3b - EUR - conv.'!X334</f>
        <v>0</v>
      </c>
      <c r="Y334" s="286">
        <f>'1-GBP'!Y334+'2b - USD - conv.'!Y334+'3b - EUR - conv.'!Y334</f>
        <v>0</v>
      </c>
      <c r="Z334" s="286">
        <f>'1-GBP'!Z334+'2b - USD - conv.'!Z334+'3b - EUR - conv.'!Z334</f>
        <v>0</v>
      </c>
      <c r="AA334" s="286">
        <f>'1-GBP'!AA334+'2b - USD - conv.'!AA334+'3b - EUR - conv.'!AA334</f>
        <v>0</v>
      </c>
      <c r="AB334" s="286">
        <f>'1-GBP'!AB334+'2b - USD - conv.'!AB334+'3b - EUR - conv.'!AB334</f>
        <v>0</v>
      </c>
      <c r="AC334" s="286">
        <f>'1-GBP'!AC334+'2b - USD - conv.'!AC334+'3b - EUR - conv.'!AC334</f>
        <v>0</v>
      </c>
      <c r="AD334" s="286">
        <f>'1-GBP'!AD334+'2b - USD - conv.'!AD334+'3b - EUR - conv.'!AD334</f>
        <v>0</v>
      </c>
      <c r="AE334" s="286">
        <f>'1-GBP'!AE334+'2b - USD - conv.'!AE334+'3b - EUR - conv.'!AE334</f>
        <v>0</v>
      </c>
      <c r="AF334" s="286">
        <f>'1-GBP'!AF334+'2b - USD - conv.'!AF334+'3b - EUR - conv.'!AF334</f>
        <v>0</v>
      </c>
      <c r="AG334" s="286">
        <f>'1-GBP'!AG334+'2b - USD - conv.'!AG334+'3b - EUR - conv.'!AG334</f>
        <v>0</v>
      </c>
      <c r="AH334" s="286">
        <f>'1-GBP'!AH334+'2b - USD - conv.'!AH334+'3b - EUR - conv.'!AH334</f>
        <v>0</v>
      </c>
      <c r="AI334" s="286">
        <f>'1-GBP'!AI334+'2b - USD - conv.'!AI334+'3b - EUR - conv.'!AI334</f>
        <v>0</v>
      </c>
      <c r="AJ334" s="286">
        <f>'1-GBP'!AJ334+'2b - USD - conv.'!AJ334+'3b - EUR - conv.'!AJ334</f>
        <v>0</v>
      </c>
      <c r="AK334" s="286">
        <f>'1-GBP'!AK334+'2b - USD - conv.'!AK334+'3b - EUR - conv.'!AK334</f>
        <v>0</v>
      </c>
      <c r="AL334" s="286">
        <f>'1-GBP'!AL334+'2b - USD - conv.'!AL334+'3b - EUR - conv.'!AL334</f>
        <v>0</v>
      </c>
      <c r="AM334" s="286">
        <f>'1-GBP'!AM334+'2b - USD - conv.'!AM334+'3b - EUR - conv.'!AM334</f>
        <v>0</v>
      </c>
      <c r="AN334" s="286">
        <f>'1-GBP'!AN334+'2b - USD - conv.'!AN334+'3b - EUR - conv.'!AN334</f>
        <v>0</v>
      </c>
      <c r="AO334" s="286">
        <f>'1-GBP'!AO334+'2b - USD - conv.'!AO334+'3b - EUR - conv.'!AO334</f>
        <v>0</v>
      </c>
      <c r="AP334" s="286">
        <f>'1-GBP'!AP334+'2b - USD - conv.'!AP334+'3b - EUR - conv.'!AP334</f>
        <v>0</v>
      </c>
    </row>
    <row r="335" spans="1:42" outlineLevel="2">
      <c r="A335" s="211" t="str">
        <f>A301&amp;"."&amp;A333&amp;"."&amp;A302&amp;"."&amp;B335</f>
        <v>1.d.7.2</v>
      </c>
      <c r="B335">
        <v>2</v>
      </c>
      <c r="C335" t="str">
        <f>'1-GBP'!C335</f>
        <v/>
      </c>
      <c r="D335"/>
      <c r="E335"/>
      <c r="F335"/>
      <c r="G335"/>
      <c r="H335"/>
      <c r="I335"/>
      <c r="J335"/>
      <c r="K335"/>
      <c r="L335"/>
      <c r="M335" s="286">
        <f>'1-GBP'!M335+'2b - USD - conv.'!M335+'3b - EUR - conv.'!M335</f>
        <v>0</v>
      </c>
      <c r="N335" s="286">
        <f>'1-GBP'!N335+'2b - USD - conv.'!N335+'3b - EUR - conv.'!N335</f>
        <v>0</v>
      </c>
      <c r="O335" s="286">
        <f>'1-GBP'!O335+'2b - USD - conv.'!O335+'3b - EUR - conv.'!O335</f>
        <v>0</v>
      </c>
      <c r="P335" s="286">
        <f>'1-GBP'!P335+'2b - USD - conv.'!P335+'3b - EUR - conv.'!P335</f>
        <v>0</v>
      </c>
      <c r="Q335" s="286">
        <f>'1-GBP'!Q335+'2b - USD - conv.'!Q335+'3b - EUR - conv.'!Q335</f>
        <v>0</v>
      </c>
      <c r="R335" s="286">
        <f>'1-GBP'!R335+'2b - USD - conv.'!R335+'3b - EUR - conv.'!R335</f>
        <v>0</v>
      </c>
      <c r="S335" s="286">
        <f>'1-GBP'!S335+'2b - USD - conv.'!S335+'3b - EUR - conv.'!S335</f>
        <v>0</v>
      </c>
      <c r="T335" s="286">
        <f>'1-GBP'!T335+'2b - USD - conv.'!T335+'3b - EUR - conv.'!T335</f>
        <v>0</v>
      </c>
      <c r="U335" s="286">
        <f>'1-GBP'!U335+'2b - USD - conv.'!U335+'3b - EUR - conv.'!U335</f>
        <v>0</v>
      </c>
      <c r="V335" s="286">
        <f>'1-GBP'!V335+'2b - USD - conv.'!V335+'3b - EUR - conv.'!V335</f>
        <v>0</v>
      </c>
      <c r="W335" s="286">
        <f>'1-GBP'!W335+'2b - USD - conv.'!W335+'3b - EUR - conv.'!W335</f>
        <v>0</v>
      </c>
      <c r="X335" s="286">
        <f>'1-GBP'!X335+'2b - USD - conv.'!X335+'3b - EUR - conv.'!X335</f>
        <v>0</v>
      </c>
      <c r="Y335" s="286">
        <f>'1-GBP'!Y335+'2b - USD - conv.'!Y335+'3b - EUR - conv.'!Y335</f>
        <v>0</v>
      </c>
      <c r="Z335" s="286">
        <f>'1-GBP'!Z335+'2b - USD - conv.'!Z335+'3b - EUR - conv.'!Z335</f>
        <v>0</v>
      </c>
      <c r="AA335" s="286">
        <f>'1-GBP'!AA335+'2b - USD - conv.'!AA335+'3b - EUR - conv.'!AA335</f>
        <v>0</v>
      </c>
      <c r="AB335" s="286">
        <f>'1-GBP'!AB335+'2b - USD - conv.'!AB335+'3b - EUR - conv.'!AB335</f>
        <v>0</v>
      </c>
      <c r="AC335" s="286">
        <f>'1-GBP'!AC335+'2b - USD - conv.'!AC335+'3b - EUR - conv.'!AC335</f>
        <v>0</v>
      </c>
      <c r="AD335" s="286">
        <f>'1-GBP'!AD335+'2b - USD - conv.'!AD335+'3b - EUR - conv.'!AD335</f>
        <v>0</v>
      </c>
      <c r="AE335" s="286">
        <f>'1-GBP'!AE335+'2b - USD - conv.'!AE335+'3b - EUR - conv.'!AE335</f>
        <v>0</v>
      </c>
      <c r="AF335" s="286">
        <f>'1-GBP'!AF335+'2b - USD - conv.'!AF335+'3b - EUR - conv.'!AF335</f>
        <v>0</v>
      </c>
      <c r="AG335" s="286">
        <f>'1-GBP'!AG335+'2b - USD - conv.'!AG335+'3b - EUR - conv.'!AG335</f>
        <v>0</v>
      </c>
      <c r="AH335" s="286">
        <f>'1-GBP'!AH335+'2b - USD - conv.'!AH335+'3b - EUR - conv.'!AH335</f>
        <v>0</v>
      </c>
      <c r="AI335" s="286">
        <f>'1-GBP'!AI335+'2b - USD - conv.'!AI335+'3b - EUR - conv.'!AI335</f>
        <v>0</v>
      </c>
      <c r="AJ335" s="286">
        <f>'1-GBP'!AJ335+'2b - USD - conv.'!AJ335+'3b - EUR - conv.'!AJ335</f>
        <v>0</v>
      </c>
      <c r="AK335" s="286">
        <f>'1-GBP'!AK335+'2b - USD - conv.'!AK335+'3b - EUR - conv.'!AK335</f>
        <v>0</v>
      </c>
      <c r="AL335" s="286">
        <f>'1-GBP'!AL335+'2b - USD - conv.'!AL335+'3b - EUR - conv.'!AL335</f>
        <v>0</v>
      </c>
      <c r="AM335" s="286">
        <f>'1-GBP'!AM335+'2b - USD - conv.'!AM335+'3b - EUR - conv.'!AM335</f>
        <v>0</v>
      </c>
      <c r="AN335" s="286">
        <f>'1-GBP'!AN335+'2b - USD - conv.'!AN335+'3b - EUR - conv.'!AN335</f>
        <v>0</v>
      </c>
      <c r="AO335" s="286">
        <f>'1-GBP'!AO335+'2b - USD - conv.'!AO335+'3b - EUR - conv.'!AO335</f>
        <v>0</v>
      </c>
      <c r="AP335" s="286">
        <f>'1-GBP'!AP335+'2b - USD - conv.'!AP335+'3b - EUR - conv.'!AP335</f>
        <v>0</v>
      </c>
    </row>
    <row r="336" spans="1:42" outlineLevel="2">
      <c r="A336" s="211" t="str">
        <f>A301&amp;"."&amp;A333&amp;"."&amp;A302&amp;"."&amp;B336</f>
        <v>1.d.7.3</v>
      </c>
      <c r="B336">
        <v>3</v>
      </c>
      <c r="C336" t="str">
        <f>'1-GBP'!C336</f>
        <v/>
      </c>
      <c r="D336"/>
      <c r="E336"/>
      <c r="F336"/>
      <c r="G336"/>
      <c r="H336"/>
      <c r="I336"/>
      <c r="J336"/>
      <c r="K336"/>
      <c r="L336"/>
      <c r="M336" s="286">
        <f>'1-GBP'!M336+'2b - USD - conv.'!M336+'3b - EUR - conv.'!M336</f>
        <v>0</v>
      </c>
      <c r="N336" s="286">
        <f>'1-GBP'!N336+'2b - USD - conv.'!N336+'3b - EUR - conv.'!N336</f>
        <v>0</v>
      </c>
      <c r="O336" s="286">
        <f>'1-GBP'!O336+'2b - USD - conv.'!O336+'3b - EUR - conv.'!O336</f>
        <v>0</v>
      </c>
      <c r="P336" s="286">
        <f>'1-GBP'!P336+'2b - USD - conv.'!P336+'3b - EUR - conv.'!P336</f>
        <v>0</v>
      </c>
      <c r="Q336" s="286">
        <f>'1-GBP'!Q336+'2b - USD - conv.'!Q336+'3b - EUR - conv.'!Q336</f>
        <v>0</v>
      </c>
      <c r="R336" s="286">
        <f>'1-GBP'!R336+'2b - USD - conv.'!R336+'3b - EUR - conv.'!R336</f>
        <v>0</v>
      </c>
      <c r="S336" s="286">
        <f>'1-GBP'!S336+'2b - USD - conv.'!S336+'3b - EUR - conv.'!S336</f>
        <v>0</v>
      </c>
      <c r="T336" s="286">
        <f>'1-GBP'!T336+'2b - USD - conv.'!T336+'3b - EUR - conv.'!T336</f>
        <v>0</v>
      </c>
      <c r="U336" s="286">
        <f>'1-GBP'!U336+'2b - USD - conv.'!U336+'3b - EUR - conv.'!U336</f>
        <v>0</v>
      </c>
      <c r="V336" s="286">
        <f>'1-GBP'!V336+'2b - USD - conv.'!V336+'3b - EUR - conv.'!V336</f>
        <v>0</v>
      </c>
      <c r="W336" s="286">
        <f>'1-GBP'!W336+'2b - USD - conv.'!W336+'3b - EUR - conv.'!W336</f>
        <v>0</v>
      </c>
      <c r="X336" s="286">
        <f>'1-GBP'!X336+'2b - USD - conv.'!X336+'3b - EUR - conv.'!X336</f>
        <v>0</v>
      </c>
      <c r="Y336" s="286">
        <f>'1-GBP'!Y336+'2b - USD - conv.'!Y336+'3b - EUR - conv.'!Y336</f>
        <v>0</v>
      </c>
      <c r="Z336" s="286">
        <f>'1-GBP'!Z336+'2b - USD - conv.'!Z336+'3b - EUR - conv.'!Z336</f>
        <v>0</v>
      </c>
      <c r="AA336" s="286">
        <f>'1-GBP'!AA336+'2b - USD - conv.'!AA336+'3b - EUR - conv.'!AA336</f>
        <v>0</v>
      </c>
      <c r="AB336" s="286">
        <f>'1-GBP'!AB336+'2b - USD - conv.'!AB336+'3b - EUR - conv.'!AB336</f>
        <v>0</v>
      </c>
      <c r="AC336" s="286">
        <f>'1-GBP'!AC336+'2b - USD - conv.'!AC336+'3b - EUR - conv.'!AC336</f>
        <v>0</v>
      </c>
      <c r="AD336" s="286">
        <f>'1-GBP'!AD336+'2b - USD - conv.'!AD336+'3b - EUR - conv.'!AD336</f>
        <v>0</v>
      </c>
      <c r="AE336" s="286">
        <f>'1-GBP'!AE336+'2b - USD - conv.'!AE336+'3b - EUR - conv.'!AE336</f>
        <v>0</v>
      </c>
      <c r="AF336" s="286">
        <f>'1-GBP'!AF336+'2b - USD - conv.'!AF336+'3b - EUR - conv.'!AF336</f>
        <v>0</v>
      </c>
      <c r="AG336" s="286">
        <f>'1-GBP'!AG336+'2b - USD - conv.'!AG336+'3b - EUR - conv.'!AG336</f>
        <v>0</v>
      </c>
      <c r="AH336" s="286">
        <f>'1-GBP'!AH336+'2b - USD - conv.'!AH336+'3b - EUR - conv.'!AH336</f>
        <v>0</v>
      </c>
      <c r="AI336" s="286">
        <f>'1-GBP'!AI336+'2b - USD - conv.'!AI336+'3b - EUR - conv.'!AI336</f>
        <v>0</v>
      </c>
      <c r="AJ336" s="286">
        <f>'1-GBP'!AJ336+'2b - USD - conv.'!AJ336+'3b - EUR - conv.'!AJ336</f>
        <v>0</v>
      </c>
      <c r="AK336" s="286">
        <f>'1-GBP'!AK336+'2b - USD - conv.'!AK336+'3b - EUR - conv.'!AK336</f>
        <v>0</v>
      </c>
      <c r="AL336" s="286">
        <f>'1-GBP'!AL336+'2b - USD - conv.'!AL336+'3b - EUR - conv.'!AL336</f>
        <v>0</v>
      </c>
      <c r="AM336" s="286">
        <f>'1-GBP'!AM336+'2b - USD - conv.'!AM336+'3b - EUR - conv.'!AM336</f>
        <v>0</v>
      </c>
      <c r="AN336" s="286">
        <f>'1-GBP'!AN336+'2b - USD - conv.'!AN336+'3b - EUR - conv.'!AN336</f>
        <v>0</v>
      </c>
      <c r="AO336" s="286">
        <f>'1-GBP'!AO336+'2b - USD - conv.'!AO336+'3b - EUR - conv.'!AO336</f>
        <v>0</v>
      </c>
      <c r="AP336" s="286">
        <f>'1-GBP'!AP336+'2b - USD - conv.'!AP336+'3b - EUR - conv.'!AP336</f>
        <v>0</v>
      </c>
    </row>
    <row r="337" spans="1:42" outlineLevel="2">
      <c r="A337" s="211" t="str">
        <f>A301&amp;"."&amp;A333&amp;"."&amp;A302&amp;"."&amp;B337</f>
        <v>1.d.7.4</v>
      </c>
      <c r="B337">
        <v>4</v>
      </c>
      <c r="C337" t="str">
        <f>'1-GBP'!C337</f>
        <v/>
      </c>
      <c r="D337"/>
      <c r="E337"/>
      <c r="F337"/>
      <c r="G337"/>
      <c r="H337"/>
      <c r="I337"/>
      <c r="J337"/>
      <c r="K337"/>
      <c r="L337"/>
      <c r="M337" s="286">
        <f>'1-GBP'!M337+'2b - USD - conv.'!M337+'3b - EUR - conv.'!M337</f>
        <v>0</v>
      </c>
      <c r="N337" s="286">
        <f>'1-GBP'!N337+'2b - USD - conv.'!N337+'3b - EUR - conv.'!N337</f>
        <v>0</v>
      </c>
      <c r="O337" s="286">
        <f>'1-GBP'!O337+'2b - USD - conv.'!O337+'3b - EUR - conv.'!O337</f>
        <v>0</v>
      </c>
      <c r="P337" s="286">
        <f>'1-GBP'!P337+'2b - USD - conv.'!P337+'3b - EUR - conv.'!P337</f>
        <v>0</v>
      </c>
      <c r="Q337" s="286">
        <f>'1-GBP'!Q337+'2b - USD - conv.'!Q337+'3b - EUR - conv.'!Q337</f>
        <v>0</v>
      </c>
      <c r="R337" s="286">
        <f>'1-GBP'!R337+'2b - USD - conv.'!R337+'3b - EUR - conv.'!R337</f>
        <v>0</v>
      </c>
      <c r="S337" s="286">
        <f>'1-GBP'!S337+'2b - USD - conv.'!S337+'3b - EUR - conv.'!S337</f>
        <v>0</v>
      </c>
      <c r="T337" s="286">
        <f>'1-GBP'!T337+'2b - USD - conv.'!T337+'3b - EUR - conv.'!T337</f>
        <v>0</v>
      </c>
      <c r="U337" s="286">
        <f>'1-GBP'!U337+'2b - USD - conv.'!U337+'3b - EUR - conv.'!U337</f>
        <v>0</v>
      </c>
      <c r="V337" s="286">
        <f>'1-GBP'!V337+'2b - USD - conv.'!V337+'3b - EUR - conv.'!V337</f>
        <v>0</v>
      </c>
      <c r="W337" s="286">
        <f>'1-GBP'!W337+'2b - USD - conv.'!W337+'3b - EUR - conv.'!W337</f>
        <v>0</v>
      </c>
      <c r="X337" s="286">
        <f>'1-GBP'!X337+'2b - USD - conv.'!X337+'3b - EUR - conv.'!X337</f>
        <v>0</v>
      </c>
      <c r="Y337" s="286">
        <f>'1-GBP'!Y337+'2b - USD - conv.'!Y337+'3b - EUR - conv.'!Y337</f>
        <v>0</v>
      </c>
      <c r="Z337" s="286">
        <f>'1-GBP'!Z337+'2b - USD - conv.'!Z337+'3b - EUR - conv.'!Z337</f>
        <v>0</v>
      </c>
      <c r="AA337" s="286">
        <f>'1-GBP'!AA337+'2b - USD - conv.'!AA337+'3b - EUR - conv.'!AA337</f>
        <v>0</v>
      </c>
      <c r="AB337" s="286">
        <f>'1-GBP'!AB337+'2b - USD - conv.'!AB337+'3b - EUR - conv.'!AB337</f>
        <v>0</v>
      </c>
      <c r="AC337" s="286">
        <f>'1-GBP'!AC337+'2b - USD - conv.'!AC337+'3b - EUR - conv.'!AC337</f>
        <v>0</v>
      </c>
      <c r="AD337" s="286">
        <f>'1-GBP'!AD337+'2b - USD - conv.'!AD337+'3b - EUR - conv.'!AD337</f>
        <v>0</v>
      </c>
      <c r="AE337" s="286">
        <f>'1-GBP'!AE337+'2b - USD - conv.'!AE337+'3b - EUR - conv.'!AE337</f>
        <v>0</v>
      </c>
      <c r="AF337" s="286">
        <f>'1-GBP'!AF337+'2b - USD - conv.'!AF337+'3b - EUR - conv.'!AF337</f>
        <v>0</v>
      </c>
      <c r="AG337" s="286">
        <f>'1-GBP'!AG337+'2b - USD - conv.'!AG337+'3b - EUR - conv.'!AG337</f>
        <v>0</v>
      </c>
      <c r="AH337" s="286">
        <f>'1-GBP'!AH337+'2b - USD - conv.'!AH337+'3b - EUR - conv.'!AH337</f>
        <v>0</v>
      </c>
      <c r="AI337" s="286">
        <f>'1-GBP'!AI337+'2b - USD - conv.'!AI337+'3b - EUR - conv.'!AI337</f>
        <v>0</v>
      </c>
      <c r="AJ337" s="286">
        <f>'1-GBP'!AJ337+'2b - USD - conv.'!AJ337+'3b - EUR - conv.'!AJ337</f>
        <v>0</v>
      </c>
      <c r="AK337" s="286">
        <f>'1-GBP'!AK337+'2b - USD - conv.'!AK337+'3b - EUR - conv.'!AK337</f>
        <v>0</v>
      </c>
      <c r="AL337" s="286">
        <f>'1-GBP'!AL337+'2b - USD - conv.'!AL337+'3b - EUR - conv.'!AL337</f>
        <v>0</v>
      </c>
      <c r="AM337" s="286">
        <f>'1-GBP'!AM337+'2b - USD - conv.'!AM337+'3b - EUR - conv.'!AM337</f>
        <v>0</v>
      </c>
      <c r="AN337" s="286">
        <f>'1-GBP'!AN337+'2b - USD - conv.'!AN337+'3b - EUR - conv.'!AN337</f>
        <v>0</v>
      </c>
      <c r="AO337" s="286">
        <f>'1-GBP'!AO337+'2b - USD - conv.'!AO337+'3b - EUR - conv.'!AO337</f>
        <v>0</v>
      </c>
      <c r="AP337" s="286">
        <f>'1-GBP'!AP337+'2b - USD - conv.'!AP337+'3b - EUR - conv.'!AP337</f>
        <v>0</v>
      </c>
    </row>
    <row r="338" spans="1:42" outlineLevel="2">
      <c r="A338" s="211" t="str">
        <f>A301&amp;"."&amp;A333&amp;"."&amp;A302&amp;"."&amp;B338</f>
        <v>1.d.7.5</v>
      </c>
      <c r="B338">
        <v>5</v>
      </c>
      <c r="C338" t="str">
        <f>'1-GBP'!C338</f>
        <v/>
      </c>
      <c r="D338"/>
      <c r="E338"/>
      <c r="F338"/>
      <c r="G338"/>
      <c r="H338"/>
      <c r="I338"/>
      <c r="J338"/>
      <c r="K338"/>
      <c r="L338"/>
      <c r="M338" s="286">
        <f>'1-GBP'!M338+'2b - USD - conv.'!M338+'3b - EUR - conv.'!M338</f>
        <v>0</v>
      </c>
      <c r="N338" s="286">
        <f>'1-GBP'!N338+'2b - USD - conv.'!N338+'3b - EUR - conv.'!N338</f>
        <v>0</v>
      </c>
      <c r="O338" s="286">
        <f>'1-GBP'!O338+'2b - USD - conv.'!O338+'3b - EUR - conv.'!O338</f>
        <v>0</v>
      </c>
      <c r="P338" s="286">
        <f>'1-GBP'!P338+'2b - USD - conv.'!P338+'3b - EUR - conv.'!P338</f>
        <v>0</v>
      </c>
      <c r="Q338" s="286">
        <f>'1-GBP'!Q338+'2b - USD - conv.'!Q338+'3b - EUR - conv.'!Q338</f>
        <v>0</v>
      </c>
      <c r="R338" s="286">
        <f>'1-GBP'!R338+'2b - USD - conv.'!R338+'3b - EUR - conv.'!R338</f>
        <v>0</v>
      </c>
      <c r="S338" s="286">
        <f>'1-GBP'!S338+'2b - USD - conv.'!S338+'3b - EUR - conv.'!S338</f>
        <v>0</v>
      </c>
      <c r="T338" s="286">
        <f>'1-GBP'!T338+'2b - USD - conv.'!T338+'3b - EUR - conv.'!T338</f>
        <v>0</v>
      </c>
      <c r="U338" s="286">
        <f>'1-GBP'!U338+'2b - USD - conv.'!U338+'3b - EUR - conv.'!U338</f>
        <v>0</v>
      </c>
      <c r="V338" s="286">
        <f>'1-GBP'!V338+'2b - USD - conv.'!V338+'3b - EUR - conv.'!V338</f>
        <v>0</v>
      </c>
      <c r="W338" s="286">
        <f>'1-GBP'!W338+'2b - USD - conv.'!W338+'3b - EUR - conv.'!W338</f>
        <v>0</v>
      </c>
      <c r="X338" s="286">
        <f>'1-GBP'!X338+'2b - USD - conv.'!X338+'3b - EUR - conv.'!X338</f>
        <v>0</v>
      </c>
      <c r="Y338" s="286">
        <f>'1-GBP'!Y338+'2b - USD - conv.'!Y338+'3b - EUR - conv.'!Y338</f>
        <v>0</v>
      </c>
      <c r="Z338" s="286">
        <f>'1-GBP'!Z338+'2b - USD - conv.'!Z338+'3b - EUR - conv.'!Z338</f>
        <v>0</v>
      </c>
      <c r="AA338" s="286">
        <f>'1-GBP'!AA338+'2b - USD - conv.'!AA338+'3b - EUR - conv.'!AA338</f>
        <v>0</v>
      </c>
      <c r="AB338" s="286">
        <f>'1-GBP'!AB338+'2b - USD - conv.'!AB338+'3b - EUR - conv.'!AB338</f>
        <v>0</v>
      </c>
      <c r="AC338" s="286">
        <f>'1-GBP'!AC338+'2b - USD - conv.'!AC338+'3b - EUR - conv.'!AC338</f>
        <v>0</v>
      </c>
      <c r="AD338" s="286">
        <f>'1-GBP'!AD338+'2b - USD - conv.'!AD338+'3b - EUR - conv.'!AD338</f>
        <v>0</v>
      </c>
      <c r="AE338" s="286">
        <f>'1-GBP'!AE338+'2b - USD - conv.'!AE338+'3b - EUR - conv.'!AE338</f>
        <v>0</v>
      </c>
      <c r="AF338" s="286">
        <f>'1-GBP'!AF338+'2b - USD - conv.'!AF338+'3b - EUR - conv.'!AF338</f>
        <v>0</v>
      </c>
      <c r="AG338" s="286">
        <f>'1-GBP'!AG338+'2b - USD - conv.'!AG338+'3b - EUR - conv.'!AG338</f>
        <v>0</v>
      </c>
      <c r="AH338" s="286">
        <f>'1-GBP'!AH338+'2b - USD - conv.'!AH338+'3b - EUR - conv.'!AH338</f>
        <v>0</v>
      </c>
      <c r="AI338" s="286">
        <f>'1-GBP'!AI338+'2b - USD - conv.'!AI338+'3b - EUR - conv.'!AI338</f>
        <v>0</v>
      </c>
      <c r="AJ338" s="286">
        <f>'1-GBP'!AJ338+'2b - USD - conv.'!AJ338+'3b - EUR - conv.'!AJ338</f>
        <v>0</v>
      </c>
      <c r="AK338" s="286">
        <f>'1-GBP'!AK338+'2b - USD - conv.'!AK338+'3b - EUR - conv.'!AK338</f>
        <v>0</v>
      </c>
      <c r="AL338" s="286">
        <f>'1-GBP'!AL338+'2b - USD - conv.'!AL338+'3b - EUR - conv.'!AL338</f>
        <v>0</v>
      </c>
      <c r="AM338" s="286">
        <f>'1-GBP'!AM338+'2b - USD - conv.'!AM338+'3b - EUR - conv.'!AM338</f>
        <v>0</v>
      </c>
      <c r="AN338" s="286">
        <f>'1-GBP'!AN338+'2b - USD - conv.'!AN338+'3b - EUR - conv.'!AN338</f>
        <v>0</v>
      </c>
      <c r="AO338" s="286">
        <f>'1-GBP'!AO338+'2b - USD - conv.'!AO338+'3b - EUR - conv.'!AO338</f>
        <v>0</v>
      </c>
      <c r="AP338" s="286">
        <f>'1-GBP'!AP338+'2b - USD - conv.'!AP338+'3b - EUR - conv.'!AP338</f>
        <v>0</v>
      </c>
    </row>
    <row r="339" spans="1:42" outlineLevel="2">
      <c r="A339" s="211" t="str">
        <f>A301&amp;"."&amp;A333&amp;"."&amp;A302&amp;"."&amp;B339</f>
        <v>1.d.7.6</v>
      </c>
      <c r="B339">
        <v>6</v>
      </c>
      <c r="C339" t="str">
        <f>'1-GBP'!C339</f>
        <v/>
      </c>
      <c r="D339"/>
      <c r="E339"/>
      <c r="F339"/>
      <c r="G339"/>
      <c r="H339"/>
      <c r="I339"/>
      <c r="J339"/>
      <c r="K339"/>
      <c r="L339"/>
      <c r="M339" s="286">
        <f>'1-GBP'!M339+'2b - USD - conv.'!M339+'3b - EUR - conv.'!M339</f>
        <v>0</v>
      </c>
      <c r="N339" s="286">
        <f>'1-GBP'!N339+'2b - USD - conv.'!N339+'3b - EUR - conv.'!N339</f>
        <v>0</v>
      </c>
      <c r="O339" s="286">
        <f>'1-GBP'!O339+'2b - USD - conv.'!O339+'3b - EUR - conv.'!O339</f>
        <v>0</v>
      </c>
      <c r="P339" s="286">
        <f>'1-GBP'!P339+'2b - USD - conv.'!P339+'3b - EUR - conv.'!P339</f>
        <v>0</v>
      </c>
      <c r="Q339" s="286">
        <f>'1-GBP'!Q339+'2b - USD - conv.'!Q339+'3b - EUR - conv.'!Q339</f>
        <v>0</v>
      </c>
      <c r="R339" s="286">
        <f>'1-GBP'!R339+'2b - USD - conv.'!R339+'3b - EUR - conv.'!R339</f>
        <v>0</v>
      </c>
      <c r="S339" s="286">
        <f>'1-GBP'!S339+'2b - USD - conv.'!S339+'3b - EUR - conv.'!S339</f>
        <v>0</v>
      </c>
      <c r="T339" s="286">
        <f>'1-GBP'!T339+'2b - USD - conv.'!T339+'3b - EUR - conv.'!T339</f>
        <v>0</v>
      </c>
      <c r="U339" s="286">
        <f>'1-GBP'!U339+'2b - USD - conv.'!U339+'3b - EUR - conv.'!U339</f>
        <v>0</v>
      </c>
      <c r="V339" s="286">
        <f>'1-GBP'!V339+'2b - USD - conv.'!V339+'3b - EUR - conv.'!V339</f>
        <v>0</v>
      </c>
      <c r="W339" s="286">
        <f>'1-GBP'!W339+'2b - USD - conv.'!W339+'3b - EUR - conv.'!W339</f>
        <v>0</v>
      </c>
      <c r="X339" s="286">
        <f>'1-GBP'!X339+'2b - USD - conv.'!X339+'3b - EUR - conv.'!X339</f>
        <v>0</v>
      </c>
      <c r="Y339" s="286">
        <f>'1-GBP'!Y339+'2b - USD - conv.'!Y339+'3b - EUR - conv.'!Y339</f>
        <v>0</v>
      </c>
      <c r="Z339" s="286">
        <f>'1-GBP'!Z339+'2b - USD - conv.'!Z339+'3b - EUR - conv.'!Z339</f>
        <v>0</v>
      </c>
      <c r="AA339" s="286">
        <f>'1-GBP'!AA339+'2b - USD - conv.'!AA339+'3b - EUR - conv.'!AA339</f>
        <v>0</v>
      </c>
      <c r="AB339" s="286">
        <f>'1-GBP'!AB339+'2b - USD - conv.'!AB339+'3b - EUR - conv.'!AB339</f>
        <v>0</v>
      </c>
      <c r="AC339" s="286">
        <f>'1-GBP'!AC339+'2b - USD - conv.'!AC339+'3b - EUR - conv.'!AC339</f>
        <v>0</v>
      </c>
      <c r="AD339" s="286">
        <f>'1-GBP'!AD339+'2b - USD - conv.'!AD339+'3b - EUR - conv.'!AD339</f>
        <v>0</v>
      </c>
      <c r="AE339" s="286">
        <f>'1-GBP'!AE339+'2b - USD - conv.'!AE339+'3b - EUR - conv.'!AE339</f>
        <v>0</v>
      </c>
      <c r="AF339" s="286">
        <f>'1-GBP'!AF339+'2b - USD - conv.'!AF339+'3b - EUR - conv.'!AF339</f>
        <v>0</v>
      </c>
      <c r="AG339" s="286">
        <f>'1-GBP'!AG339+'2b - USD - conv.'!AG339+'3b - EUR - conv.'!AG339</f>
        <v>0</v>
      </c>
      <c r="AH339" s="286">
        <f>'1-GBP'!AH339+'2b - USD - conv.'!AH339+'3b - EUR - conv.'!AH339</f>
        <v>0</v>
      </c>
      <c r="AI339" s="286">
        <f>'1-GBP'!AI339+'2b - USD - conv.'!AI339+'3b - EUR - conv.'!AI339</f>
        <v>0</v>
      </c>
      <c r="AJ339" s="286">
        <f>'1-GBP'!AJ339+'2b - USD - conv.'!AJ339+'3b - EUR - conv.'!AJ339</f>
        <v>0</v>
      </c>
      <c r="AK339" s="286">
        <f>'1-GBP'!AK339+'2b - USD - conv.'!AK339+'3b - EUR - conv.'!AK339</f>
        <v>0</v>
      </c>
      <c r="AL339" s="286">
        <f>'1-GBP'!AL339+'2b - USD - conv.'!AL339+'3b - EUR - conv.'!AL339</f>
        <v>0</v>
      </c>
      <c r="AM339" s="286">
        <f>'1-GBP'!AM339+'2b - USD - conv.'!AM339+'3b - EUR - conv.'!AM339</f>
        <v>0</v>
      </c>
      <c r="AN339" s="286">
        <f>'1-GBP'!AN339+'2b - USD - conv.'!AN339+'3b - EUR - conv.'!AN339</f>
        <v>0</v>
      </c>
      <c r="AO339" s="286">
        <f>'1-GBP'!AO339+'2b - USD - conv.'!AO339+'3b - EUR - conv.'!AO339</f>
        <v>0</v>
      </c>
      <c r="AP339" s="286">
        <f>'1-GBP'!AP339+'2b - USD - conv.'!AP339+'3b - EUR - conv.'!AP339</f>
        <v>0</v>
      </c>
    </row>
    <row r="340" spans="1:42" outlineLevel="2">
      <c r="A340" s="211" t="str">
        <f>A301&amp;"."&amp;A333&amp;"."&amp;A302&amp;"."&amp;B340</f>
        <v>1.d.7.7</v>
      </c>
      <c r="B340">
        <v>7</v>
      </c>
      <c r="C340" t="str">
        <f>'1-GBP'!C340</f>
        <v/>
      </c>
      <c r="D340"/>
      <c r="E340"/>
      <c r="F340"/>
      <c r="G340"/>
      <c r="H340"/>
      <c r="I340"/>
      <c r="J340"/>
      <c r="K340"/>
      <c r="L340"/>
      <c r="M340" s="286">
        <f>'1-GBP'!M340+'2b - USD - conv.'!M340+'3b - EUR - conv.'!M340</f>
        <v>0</v>
      </c>
      <c r="N340" s="286">
        <f>'1-GBP'!N340+'2b - USD - conv.'!N340+'3b - EUR - conv.'!N340</f>
        <v>0</v>
      </c>
      <c r="O340" s="286">
        <f>'1-GBP'!O340+'2b - USD - conv.'!O340+'3b - EUR - conv.'!O340</f>
        <v>0</v>
      </c>
      <c r="P340" s="286">
        <f>'1-GBP'!P340+'2b - USD - conv.'!P340+'3b - EUR - conv.'!P340</f>
        <v>0</v>
      </c>
      <c r="Q340" s="286">
        <f>'1-GBP'!Q340+'2b - USD - conv.'!Q340+'3b - EUR - conv.'!Q340</f>
        <v>0</v>
      </c>
      <c r="R340" s="286">
        <f>'1-GBP'!R340+'2b - USD - conv.'!R340+'3b - EUR - conv.'!R340</f>
        <v>0</v>
      </c>
      <c r="S340" s="286">
        <f>'1-GBP'!S340+'2b - USD - conv.'!S340+'3b - EUR - conv.'!S340</f>
        <v>0</v>
      </c>
      <c r="T340" s="286">
        <f>'1-GBP'!T340+'2b - USD - conv.'!T340+'3b - EUR - conv.'!T340</f>
        <v>0</v>
      </c>
      <c r="U340" s="286">
        <f>'1-GBP'!U340+'2b - USD - conv.'!U340+'3b - EUR - conv.'!U340</f>
        <v>0</v>
      </c>
      <c r="V340" s="286">
        <f>'1-GBP'!V340+'2b - USD - conv.'!V340+'3b - EUR - conv.'!V340</f>
        <v>0</v>
      </c>
      <c r="W340" s="286">
        <f>'1-GBP'!W340+'2b - USD - conv.'!W340+'3b - EUR - conv.'!W340</f>
        <v>0</v>
      </c>
      <c r="X340" s="286">
        <f>'1-GBP'!X340+'2b - USD - conv.'!X340+'3b - EUR - conv.'!X340</f>
        <v>0</v>
      </c>
      <c r="Y340" s="286">
        <f>'1-GBP'!Y340+'2b - USD - conv.'!Y340+'3b - EUR - conv.'!Y340</f>
        <v>0</v>
      </c>
      <c r="Z340" s="286">
        <f>'1-GBP'!Z340+'2b - USD - conv.'!Z340+'3b - EUR - conv.'!Z340</f>
        <v>0</v>
      </c>
      <c r="AA340" s="286">
        <f>'1-GBP'!AA340+'2b - USD - conv.'!AA340+'3b - EUR - conv.'!AA340</f>
        <v>0</v>
      </c>
      <c r="AB340" s="286">
        <f>'1-GBP'!AB340+'2b - USD - conv.'!AB340+'3b - EUR - conv.'!AB340</f>
        <v>0</v>
      </c>
      <c r="AC340" s="286">
        <f>'1-GBP'!AC340+'2b - USD - conv.'!AC340+'3b - EUR - conv.'!AC340</f>
        <v>0</v>
      </c>
      <c r="AD340" s="286">
        <f>'1-GBP'!AD340+'2b - USD - conv.'!AD340+'3b - EUR - conv.'!AD340</f>
        <v>0</v>
      </c>
      <c r="AE340" s="286">
        <f>'1-GBP'!AE340+'2b - USD - conv.'!AE340+'3b - EUR - conv.'!AE340</f>
        <v>0</v>
      </c>
      <c r="AF340" s="286">
        <f>'1-GBP'!AF340+'2b - USD - conv.'!AF340+'3b - EUR - conv.'!AF340</f>
        <v>0</v>
      </c>
      <c r="AG340" s="286">
        <f>'1-GBP'!AG340+'2b - USD - conv.'!AG340+'3b - EUR - conv.'!AG340</f>
        <v>0</v>
      </c>
      <c r="AH340" s="286">
        <f>'1-GBP'!AH340+'2b - USD - conv.'!AH340+'3b - EUR - conv.'!AH340</f>
        <v>0</v>
      </c>
      <c r="AI340" s="286">
        <f>'1-GBP'!AI340+'2b - USD - conv.'!AI340+'3b - EUR - conv.'!AI340</f>
        <v>0</v>
      </c>
      <c r="AJ340" s="286">
        <f>'1-GBP'!AJ340+'2b - USD - conv.'!AJ340+'3b - EUR - conv.'!AJ340</f>
        <v>0</v>
      </c>
      <c r="AK340" s="286">
        <f>'1-GBP'!AK340+'2b - USD - conv.'!AK340+'3b - EUR - conv.'!AK340</f>
        <v>0</v>
      </c>
      <c r="AL340" s="286">
        <f>'1-GBP'!AL340+'2b - USD - conv.'!AL340+'3b - EUR - conv.'!AL340</f>
        <v>0</v>
      </c>
      <c r="AM340" s="286">
        <f>'1-GBP'!AM340+'2b - USD - conv.'!AM340+'3b - EUR - conv.'!AM340</f>
        <v>0</v>
      </c>
      <c r="AN340" s="286">
        <f>'1-GBP'!AN340+'2b - USD - conv.'!AN340+'3b - EUR - conv.'!AN340</f>
        <v>0</v>
      </c>
      <c r="AO340" s="286">
        <f>'1-GBP'!AO340+'2b - USD - conv.'!AO340+'3b - EUR - conv.'!AO340</f>
        <v>0</v>
      </c>
      <c r="AP340" s="286">
        <f>'1-GBP'!AP340+'2b - USD - conv.'!AP340+'3b - EUR - conv.'!AP340</f>
        <v>0</v>
      </c>
    </row>
    <row r="341" spans="1:42" outlineLevel="2">
      <c r="A341" s="211" t="str">
        <f>A301&amp;"."&amp;A333&amp;"."&amp;A302&amp;"."&amp;B341</f>
        <v>1.d.7.8</v>
      </c>
      <c r="B341">
        <v>8</v>
      </c>
      <c r="C341" t="str">
        <f>'1-GBP'!C341</f>
        <v/>
      </c>
      <c r="D341"/>
      <c r="E341"/>
      <c r="F341"/>
      <c r="G341"/>
      <c r="H341"/>
      <c r="I341"/>
      <c r="J341"/>
      <c r="K341"/>
      <c r="L341"/>
      <c r="M341" s="286">
        <f>'1-GBP'!M341+'2b - USD - conv.'!M341+'3b - EUR - conv.'!M341</f>
        <v>0</v>
      </c>
      <c r="N341" s="286">
        <f>'1-GBP'!N341+'2b - USD - conv.'!N341+'3b - EUR - conv.'!N341</f>
        <v>0</v>
      </c>
      <c r="O341" s="286">
        <f>'1-GBP'!O341+'2b - USD - conv.'!O341+'3b - EUR - conv.'!O341</f>
        <v>0</v>
      </c>
      <c r="P341" s="286">
        <f>'1-GBP'!P341+'2b - USD - conv.'!P341+'3b - EUR - conv.'!P341</f>
        <v>0</v>
      </c>
      <c r="Q341" s="286">
        <f>'1-GBP'!Q341+'2b - USD - conv.'!Q341+'3b - EUR - conv.'!Q341</f>
        <v>0</v>
      </c>
      <c r="R341" s="286">
        <f>'1-GBP'!R341+'2b - USD - conv.'!R341+'3b - EUR - conv.'!R341</f>
        <v>0</v>
      </c>
      <c r="S341" s="286">
        <f>'1-GBP'!S341+'2b - USD - conv.'!S341+'3b - EUR - conv.'!S341</f>
        <v>0</v>
      </c>
      <c r="T341" s="286">
        <f>'1-GBP'!T341+'2b - USD - conv.'!T341+'3b - EUR - conv.'!T341</f>
        <v>0</v>
      </c>
      <c r="U341" s="286">
        <f>'1-GBP'!U341+'2b - USD - conv.'!U341+'3b - EUR - conv.'!U341</f>
        <v>0</v>
      </c>
      <c r="V341" s="286">
        <f>'1-GBP'!V341+'2b - USD - conv.'!V341+'3b - EUR - conv.'!V341</f>
        <v>0</v>
      </c>
      <c r="W341" s="286">
        <f>'1-GBP'!W341+'2b - USD - conv.'!W341+'3b - EUR - conv.'!W341</f>
        <v>0</v>
      </c>
      <c r="X341" s="286">
        <f>'1-GBP'!X341+'2b - USD - conv.'!X341+'3b - EUR - conv.'!X341</f>
        <v>0</v>
      </c>
      <c r="Y341" s="286">
        <f>'1-GBP'!Y341+'2b - USD - conv.'!Y341+'3b - EUR - conv.'!Y341</f>
        <v>0</v>
      </c>
      <c r="Z341" s="286">
        <f>'1-GBP'!Z341+'2b - USD - conv.'!Z341+'3b - EUR - conv.'!Z341</f>
        <v>0</v>
      </c>
      <c r="AA341" s="286">
        <f>'1-GBP'!AA341+'2b - USD - conv.'!AA341+'3b - EUR - conv.'!AA341</f>
        <v>0</v>
      </c>
      <c r="AB341" s="286">
        <f>'1-GBP'!AB341+'2b - USD - conv.'!AB341+'3b - EUR - conv.'!AB341</f>
        <v>0</v>
      </c>
      <c r="AC341" s="286">
        <f>'1-GBP'!AC341+'2b - USD - conv.'!AC341+'3b - EUR - conv.'!AC341</f>
        <v>0</v>
      </c>
      <c r="AD341" s="286">
        <f>'1-GBP'!AD341+'2b - USD - conv.'!AD341+'3b - EUR - conv.'!AD341</f>
        <v>0</v>
      </c>
      <c r="AE341" s="286">
        <f>'1-GBP'!AE341+'2b - USD - conv.'!AE341+'3b - EUR - conv.'!AE341</f>
        <v>0</v>
      </c>
      <c r="AF341" s="286">
        <f>'1-GBP'!AF341+'2b - USD - conv.'!AF341+'3b - EUR - conv.'!AF341</f>
        <v>0</v>
      </c>
      <c r="AG341" s="286">
        <f>'1-GBP'!AG341+'2b - USD - conv.'!AG341+'3b - EUR - conv.'!AG341</f>
        <v>0</v>
      </c>
      <c r="AH341" s="286">
        <f>'1-GBP'!AH341+'2b - USD - conv.'!AH341+'3b - EUR - conv.'!AH341</f>
        <v>0</v>
      </c>
      <c r="AI341" s="286">
        <f>'1-GBP'!AI341+'2b - USD - conv.'!AI341+'3b - EUR - conv.'!AI341</f>
        <v>0</v>
      </c>
      <c r="AJ341" s="286">
        <f>'1-GBP'!AJ341+'2b - USD - conv.'!AJ341+'3b - EUR - conv.'!AJ341</f>
        <v>0</v>
      </c>
      <c r="AK341" s="286">
        <f>'1-GBP'!AK341+'2b - USD - conv.'!AK341+'3b - EUR - conv.'!AK341</f>
        <v>0</v>
      </c>
      <c r="AL341" s="286">
        <f>'1-GBP'!AL341+'2b - USD - conv.'!AL341+'3b - EUR - conv.'!AL341</f>
        <v>0</v>
      </c>
      <c r="AM341" s="286">
        <f>'1-GBP'!AM341+'2b - USD - conv.'!AM341+'3b - EUR - conv.'!AM341</f>
        <v>0</v>
      </c>
      <c r="AN341" s="286">
        <f>'1-GBP'!AN341+'2b - USD - conv.'!AN341+'3b - EUR - conv.'!AN341</f>
        <v>0</v>
      </c>
      <c r="AO341" s="286">
        <f>'1-GBP'!AO341+'2b - USD - conv.'!AO341+'3b - EUR - conv.'!AO341</f>
        <v>0</v>
      </c>
      <c r="AP341" s="286">
        <f>'1-GBP'!AP341+'2b - USD - conv.'!AP341+'3b - EUR - conv.'!AP341</f>
        <v>0</v>
      </c>
    </row>
    <row r="342" spans="1:42" outlineLevel="2">
      <c r="A342" s="211" t="str">
        <f>A301&amp;"."&amp;A333&amp;"."&amp;A302&amp;"."&amp;B342</f>
        <v>1.d.7.9</v>
      </c>
      <c r="B342">
        <v>9</v>
      </c>
      <c r="C342" t="str">
        <f>'1-GBP'!C342</f>
        <v/>
      </c>
      <c r="D342"/>
      <c r="E342"/>
      <c r="F342"/>
      <c r="G342"/>
      <c r="H342"/>
      <c r="I342"/>
      <c r="J342"/>
      <c r="K342"/>
      <c r="L342"/>
      <c r="M342" s="286">
        <f>'1-GBP'!M342+'2b - USD - conv.'!M342+'3b - EUR - conv.'!M342</f>
        <v>0</v>
      </c>
      <c r="N342" s="286">
        <f>'1-GBP'!N342+'2b - USD - conv.'!N342+'3b - EUR - conv.'!N342</f>
        <v>0</v>
      </c>
      <c r="O342" s="286">
        <f>'1-GBP'!O342+'2b - USD - conv.'!O342+'3b - EUR - conv.'!O342</f>
        <v>0</v>
      </c>
      <c r="P342" s="286">
        <f>'1-GBP'!P342+'2b - USD - conv.'!P342+'3b - EUR - conv.'!P342</f>
        <v>0</v>
      </c>
      <c r="Q342" s="286">
        <f>'1-GBP'!Q342+'2b - USD - conv.'!Q342+'3b - EUR - conv.'!Q342</f>
        <v>0</v>
      </c>
      <c r="R342" s="286">
        <f>'1-GBP'!R342+'2b - USD - conv.'!R342+'3b - EUR - conv.'!R342</f>
        <v>0</v>
      </c>
      <c r="S342" s="286">
        <f>'1-GBP'!S342+'2b - USD - conv.'!S342+'3b - EUR - conv.'!S342</f>
        <v>0</v>
      </c>
      <c r="T342" s="286">
        <f>'1-GBP'!T342+'2b - USD - conv.'!T342+'3b - EUR - conv.'!T342</f>
        <v>0</v>
      </c>
      <c r="U342" s="286">
        <f>'1-GBP'!U342+'2b - USD - conv.'!U342+'3b - EUR - conv.'!U342</f>
        <v>0</v>
      </c>
      <c r="V342" s="286">
        <f>'1-GBP'!V342+'2b - USD - conv.'!V342+'3b - EUR - conv.'!V342</f>
        <v>0</v>
      </c>
      <c r="W342" s="286">
        <f>'1-GBP'!W342+'2b - USD - conv.'!W342+'3b - EUR - conv.'!W342</f>
        <v>0</v>
      </c>
      <c r="X342" s="286">
        <f>'1-GBP'!X342+'2b - USD - conv.'!X342+'3b - EUR - conv.'!X342</f>
        <v>0</v>
      </c>
      <c r="Y342" s="286">
        <f>'1-GBP'!Y342+'2b - USD - conv.'!Y342+'3b - EUR - conv.'!Y342</f>
        <v>0</v>
      </c>
      <c r="Z342" s="286">
        <f>'1-GBP'!Z342+'2b - USD - conv.'!Z342+'3b - EUR - conv.'!Z342</f>
        <v>0</v>
      </c>
      <c r="AA342" s="286">
        <f>'1-GBP'!AA342+'2b - USD - conv.'!AA342+'3b - EUR - conv.'!AA342</f>
        <v>0</v>
      </c>
      <c r="AB342" s="286">
        <f>'1-GBP'!AB342+'2b - USD - conv.'!AB342+'3b - EUR - conv.'!AB342</f>
        <v>0</v>
      </c>
      <c r="AC342" s="286">
        <f>'1-GBP'!AC342+'2b - USD - conv.'!AC342+'3b - EUR - conv.'!AC342</f>
        <v>0</v>
      </c>
      <c r="AD342" s="286">
        <f>'1-GBP'!AD342+'2b - USD - conv.'!AD342+'3b - EUR - conv.'!AD342</f>
        <v>0</v>
      </c>
      <c r="AE342" s="286">
        <f>'1-GBP'!AE342+'2b - USD - conv.'!AE342+'3b - EUR - conv.'!AE342</f>
        <v>0</v>
      </c>
      <c r="AF342" s="286">
        <f>'1-GBP'!AF342+'2b - USD - conv.'!AF342+'3b - EUR - conv.'!AF342</f>
        <v>0</v>
      </c>
      <c r="AG342" s="286">
        <f>'1-GBP'!AG342+'2b - USD - conv.'!AG342+'3b - EUR - conv.'!AG342</f>
        <v>0</v>
      </c>
      <c r="AH342" s="286">
        <f>'1-GBP'!AH342+'2b - USD - conv.'!AH342+'3b - EUR - conv.'!AH342</f>
        <v>0</v>
      </c>
      <c r="AI342" s="286">
        <f>'1-GBP'!AI342+'2b - USD - conv.'!AI342+'3b - EUR - conv.'!AI342</f>
        <v>0</v>
      </c>
      <c r="AJ342" s="286">
        <f>'1-GBP'!AJ342+'2b - USD - conv.'!AJ342+'3b - EUR - conv.'!AJ342</f>
        <v>0</v>
      </c>
      <c r="AK342" s="286">
        <f>'1-GBP'!AK342+'2b - USD - conv.'!AK342+'3b - EUR - conv.'!AK342</f>
        <v>0</v>
      </c>
      <c r="AL342" s="286">
        <f>'1-GBP'!AL342+'2b - USD - conv.'!AL342+'3b - EUR - conv.'!AL342</f>
        <v>0</v>
      </c>
      <c r="AM342" s="286">
        <f>'1-GBP'!AM342+'2b - USD - conv.'!AM342+'3b - EUR - conv.'!AM342</f>
        <v>0</v>
      </c>
      <c r="AN342" s="286">
        <f>'1-GBP'!AN342+'2b - USD - conv.'!AN342+'3b - EUR - conv.'!AN342</f>
        <v>0</v>
      </c>
      <c r="AO342" s="286">
        <f>'1-GBP'!AO342+'2b - USD - conv.'!AO342+'3b - EUR - conv.'!AO342</f>
        <v>0</v>
      </c>
      <c r="AP342" s="286">
        <f>'1-GBP'!AP342+'2b - USD - conv.'!AP342+'3b - EUR - conv.'!AP342</f>
        <v>0</v>
      </c>
    </row>
    <row r="343" spans="1:42" outlineLevel="2">
      <c r="A343" s="211" t="str">
        <f>A301&amp;"."&amp;A333&amp;"."&amp;A302&amp;"."&amp;B343</f>
        <v>1.d.7.10</v>
      </c>
      <c r="B343">
        <v>10</v>
      </c>
      <c r="C343" t="str">
        <f>'1-GBP'!C343</f>
        <v/>
      </c>
      <c r="D343"/>
      <c r="E343"/>
      <c r="F343"/>
      <c r="G343"/>
      <c r="H343"/>
      <c r="I343"/>
      <c r="J343"/>
      <c r="K343"/>
      <c r="L343"/>
      <c r="M343" s="286">
        <f>'1-GBP'!M343+'2b - USD - conv.'!M343+'3b - EUR - conv.'!M343</f>
        <v>0</v>
      </c>
      <c r="N343" s="286">
        <f>'1-GBP'!N343+'2b - USD - conv.'!N343+'3b - EUR - conv.'!N343</f>
        <v>0</v>
      </c>
      <c r="O343" s="286">
        <f>'1-GBP'!O343+'2b - USD - conv.'!O343+'3b - EUR - conv.'!O343</f>
        <v>0</v>
      </c>
      <c r="P343" s="286">
        <f>'1-GBP'!P343+'2b - USD - conv.'!P343+'3b - EUR - conv.'!P343</f>
        <v>0</v>
      </c>
      <c r="Q343" s="286">
        <f>'1-GBP'!Q343+'2b - USD - conv.'!Q343+'3b - EUR - conv.'!Q343</f>
        <v>0</v>
      </c>
      <c r="R343" s="286">
        <f>'1-GBP'!R343+'2b - USD - conv.'!R343+'3b - EUR - conv.'!R343</f>
        <v>0</v>
      </c>
      <c r="S343" s="286">
        <f>'1-GBP'!S343+'2b - USD - conv.'!S343+'3b - EUR - conv.'!S343</f>
        <v>0</v>
      </c>
      <c r="T343" s="286">
        <f>'1-GBP'!T343+'2b - USD - conv.'!T343+'3b - EUR - conv.'!T343</f>
        <v>0</v>
      </c>
      <c r="U343" s="286">
        <f>'1-GBP'!U343+'2b - USD - conv.'!U343+'3b - EUR - conv.'!U343</f>
        <v>0</v>
      </c>
      <c r="V343" s="286">
        <f>'1-GBP'!V343+'2b - USD - conv.'!V343+'3b - EUR - conv.'!V343</f>
        <v>0</v>
      </c>
      <c r="W343" s="286">
        <f>'1-GBP'!W343+'2b - USD - conv.'!W343+'3b - EUR - conv.'!W343</f>
        <v>0</v>
      </c>
      <c r="X343" s="286">
        <f>'1-GBP'!X343+'2b - USD - conv.'!X343+'3b - EUR - conv.'!X343</f>
        <v>0</v>
      </c>
      <c r="Y343" s="286">
        <f>'1-GBP'!Y343+'2b - USD - conv.'!Y343+'3b - EUR - conv.'!Y343</f>
        <v>0</v>
      </c>
      <c r="Z343" s="286">
        <f>'1-GBP'!Z343+'2b - USD - conv.'!Z343+'3b - EUR - conv.'!Z343</f>
        <v>0</v>
      </c>
      <c r="AA343" s="286">
        <f>'1-GBP'!AA343+'2b - USD - conv.'!AA343+'3b - EUR - conv.'!AA343</f>
        <v>0</v>
      </c>
      <c r="AB343" s="286">
        <f>'1-GBP'!AB343+'2b - USD - conv.'!AB343+'3b - EUR - conv.'!AB343</f>
        <v>0</v>
      </c>
      <c r="AC343" s="286">
        <f>'1-GBP'!AC343+'2b - USD - conv.'!AC343+'3b - EUR - conv.'!AC343</f>
        <v>0</v>
      </c>
      <c r="AD343" s="286">
        <f>'1-GBP'!AD343+'2b - USD - conv.'!AD343+'3b - EUR - conv.'!AD343</f>
        <v>0</v>
      </c>
      <c r="AE343" s="286">
        <f>'1-GBP'!AE343+'2b - USD - conv.'!AE343+'3b - EUR - conv.'!AE343</f>
        <v>0</v>
      </c>
      <c r="AF343" s="286">
        <f>'1-GBP'!AF343+'2b - USD - conv.'!AF343+'3b - EUR - conv.'!AF343</f>
        <v>0</v>
      </c>
      <c r="AG343" s="286">
        <f>'1-GBP'!AG343+'2b - USD - conv.'!AG343+'3b - EUR - conv.'!AG343</f>
        <v>0</v>
      </c>
      <c r="AH343" s="286">
        <f>'1-GBP'!AH343+'2b - USD - conv.'!AH343+'3b - EUR - conv.'!AH343</f>
        <v>0</v>
      </c>
      <c r="AI343" s="286">
        <f>'1-GBP'!AI343+'2b - USD - conv.'!AI343+'3b - EUR - conv.'!AI343</f>
        <v>0</v>
      </c>
      <c r="AJ343" s="286">
        <f>'1-GBP'!AJ343+'2b - USD - conv.'!AJ343+'3b - EUR - conv.'!AJ343</f>
        <v>0</v>
      </c>
      <c r="AK343" s="286">
        <f>'1-GBP'!AK343+'2b - USD - conv.'!AK343+'3b - EUR - conv.'!AK343</f>
        <v>0</v>
      </c>
      <c r="AL343" s="286">
        <f>'1-GBP'!AL343+'2b - USD - conv.'!AL343+'3b - EUR - conv.'!AL343</f>
        <v>0</v>
      </c>
      <c r="AM343" s="286">
        <f>'1-GBP'!AM343+'2b - USD - conv.'!AM343+'3b - EUR - conv.'!AM343</f>
        <v>0</v>
      </c>
      <c r="AN343" s="286">
        <f>'1-GBP'!AN343+'2b - USD - conv.'!AN343+'3b - EUR - conv.'!AN343</f>
        <v>0</v>
      </c>
      <c r="AO343" s="286">
        <f>'1-GBP'!AO343+'2b - USD - conv.'!AO343+'3b - EUR - conv.'!AO343</f>
        <v>0</v>
      </c>
      <c r="AP343" s="286">
        <f>'1-GBP'!AP343+'2b - USD - conv.'!AP343+'3b - EUR - conv.'!AP343</f>
        <v>0</v>
      </c>
    </row>
    <row r="344" spans="1:42" outlineLevel="2">
      <c r="A344" s="211" t="str">
        <f>A301&amp;"."&amp;A333&amp;"."&amp;A302&amp;"."&amp;B344</f>
        <v>1.d.7.11</v>
      </c>
      <c r="B344">
        <v>11</v>
      </c>
      <c r="C344" t="str">
        <f>'1-GBP'!C344</f>
        <v/>
      </c>
      <c r="D344"/>
      <c r="E344"/>
      <c r="F344"/>
      <c r="G344"/>
      <c r="H344"/>
      <c r="I344"/>
      <c r="J344"/>
      <c r="K344"/>
      <c r="L344"/>
      <c r="M344" s="286">
        <f>'1-GBP'!M344+'2b - USD - conv.'!M344+'3b - EUR - conv.'!M344</f>
        <v>0</v>
      </c>
      <c r="N344" s="286">
        <f>'1-GBP'!N344+'2b - USD - conv.'!N344+'3b - EUR - conv.'!N344</f>
        <v>0</v>
      </c>
      <c r="O344" s="286">
        <f>'1-GBP'!O344+'2b - USD - conv.'!O344+'3b - EUR - conv.'!O344</f>
        <v>0</v>
      </c>
      <c r="P344" s="286">
        <f>'1-GBP'!P344+'2b - USD - conv.'!P344+'3b - EUR - conv.'!P344</f>
        <v>0</v>
      </c>
      <c r="Q344" s="286">
        <f>'1-GBP'!Q344+'2b - USD - conv.'!Q344+'3b - EUR - conv.'!Q344</f>
        <v>0</v>
      </c>
      <c r="R344" s="286">
        <f>'1-GBP'!R344+'2b - USD - conv.'!R344+'3b - EUR - conv.'!R344</f>
        <v>0</v>
      </c>
      <c r="S344" s="286">
        <f>'1-GBP'!S344+'2b - USD - conv.'!S344+'3b - EUR - conv.'!S344</f>
        <v>0</v>
      </c>
      <c r="T344" s="286">
        <f>'1-GBP'!T344+'2b - USD - conv.'!T344+'3b - EUR - conv.'!T344</f>
        <v>0</v>
      </c>
      <c r="U344" s="286">
        <f>'1-GBP'!U344+'2b - USD - conv.'!U344+'3b - EUR - conv.'!U344</f>
        <v>0</v>
      </c>
      <c r="V344" s="286">
        <f>'1-GBP'!V344+'2b - USD - conv.'!V344+'3b - EUR - conv.'!V344</f>
        <v>0</v>
      </c>
      <c r="W344" s="286">
        <f>'1-GBP'!W344+'2b - USD - conv.'!W344+'3b - EUR - conv.'!W344</f>
        <v>0</v>
      </c>
      <c r="X344" s="286">
        <f>'1-GBP'!X344+'2b - USD - conv.'!X344+'3b - EUR - conv.'!X344</f>
        <v>0</v>
      </c>
      <c r="Y344" s="286">
        <f>'1-GBP'!Y344+'2b - USD - conv.'!Y344+'3b - EUR - conv.'!Y344</f>
        <v>0</v>
      </c>
      <c r="Z344" s="286">
        <f>'1-GBP'!Z344+'2b - USD - conv.'!Z344+'3b - EUR - conv.'!Z344</f>
        <v>0</v>
      </c>
      <c r="AA344" s="286">
        <f>'1-GBP'!AA344+'2b - USD - conv.'!AA344+'3b - EUR - conv.'!AA344</f>
        <v>0</v>
      </c>
      <c r="AB344" s="286">
        <f>'1-GBP'!AB344+'2b - USD - conv.'!AB344+'3b - EUR - conv.'!AB344</f>
        <v>0</v>
      </c>
      <c r="AC344" s="286">
        <f>'1-GBP'!AC344+'2b - USD - conv.'!AC344+'3b - EUR - conv.'!AC344</f>
        <v>0</v>
      </c>
      <c r="AD344" s="286">
        <f>'1-GBP'!AD344+'2b - USD - conv.'!AD344+'3b - EUR - conv.'!AD344</f>
        <v>0</v>
      </c>
      <c r="AE344" s="286">
        <f>'1-GBP'!AE344+'2b - USD - conv.'!AE344+'3b - EUR - conv.'!AE344</f>
        <v>0</v>
      </c>
      <c r="AF344" s="286">
        <f>'1-GBP'!AF344+'2b - USD - conv.'!AF344+'3b - EUR - conv.'!AF344</f>
        <v>0</v>
      </c>
      <c r="AG344" s="286">
        <f>'1-GBP'!AG344+'2b - USD - conv.'!AG344+'3b - EUR - conv.'!AG344</f>
        <v>0</v>
      </c>
      <c r="AH344" s="286">
        <f>'1-GBP'!AH344+'2b - USD - conv.'!AH344+'3b - EUR - conv.'!AH344</f>
        <v>0</v>
      </c>
      <c r="AI344" s="286">
        <f>'1-GBP'!AI344+'2b - USD - conv.'!AI344+'3b - EUR - conv.'!AI344</f>
        <v>0</v>
      </c>
      <c r="AJ344" s="286">
        <f>'1-GBP'!AJ344+'2b - USD - conv.'!AJ344+'3b - EUR - conv.'!AJ344</f>
        <v>0</v>
      </c>
      <c r="AK344" s="286">
        <f>'1-GBP'!AK344+'2b - USD - conv.'!AK344+'3b - EUR - conv.'!AK344</f>
        <v>0</v>
      </c>
      <c r="AL344" s="286">
        <f>'1-GBP'!AL344+'2b - USD - conv.'!AL344+'3b - EUR - conv.'!AL344</f>
        <v>0</v>
      </c>
      <c r="AM344" s="286">
        <f>'1-GBP'!AM344+'2b - USD - conv.'!AM344+'3b - EUR - conv.'!AM344</f>
        <v>0</v>
      </c>
      <c r="AN344" s="286">
        <f>'1-GBP'!AN344+'2b - USD - conv.'!AN344+'3b - EUR - conv.'!AN344</f>
        <v>0</v>
      </c>
      <c r="AO344" s="286">
        <f>'1-GBP'!AO344+'2b - USD - conv.'!AO344+'3b - EUR - conv.'!AO344</f>
        <v>0</v>
      </c>
      <c r="AP344" s="286">
        <f>'1-GBP'!AP344+'2b - USD - conv.'!AP344+'3b - EUR - conv.'!AP344</f>
        <v>0</v>
      </c>
    </row>
    <row r="345" spans="1:42" outlineLevel="2">
      <c r="A345" s="211" t="str">
        <f>A301&amp;"."&amp;A333&amp;"."&amp;A302&amp;"."&amp;B345</f>
        <v>1.d.7.12</v>
      </c>
      <c r="B345">
        <v>12</v>
      </c>
      <c r="C345" t="str">
        <f>'1-GBP'!C345</f>
        <v/>
      </c>
      <c r="D345"/>
      <c r="E345"/>
      <c r="F345"/>
      <c r="G345"/>
      <c r="H345"/>
      <c r="I345"/>
      <c r="J345"/>
      <c r="K345"/>
      <c r="L345"/>
      <c r="M345" s="286">
        <f>'1-GBP'!M345+'2b - USD - conv.'!M345+'3b - EUR - conv.'!M345</f>
        <v>0</v>
      </c>
      <c r="N345" s="286">
        <f>'1-GBP'!N345+'2b - USD - conv.'!N345+'3b - EUR - conv.'!N345</f>
        <v>0</v>
      </c>
      <c r="O345" s="286">
        <f>'1-GBP'!O345+'2b - USD - conv.'!O345+'3b - EUR - conv.'!O345</f>
        <v>0</v>
      </c>
      <c r="P345" s="286">
        <f>'1-GBP'!P345+'2b - USD - conv.'!P345+'3b - EUR - conv.'!P345</f>
        <v>0</v>
      </c>
      <c r="Q345" s="286">
        <f>'1-GBP'!Q345+'2b - USD - conv.'!Q345+'3b - EUR - conv.'!Q345</f>
        <v>0</v>
      </c>
      <c r="R345" s="286">
        <f>'1-GBP'!R345+'2b - USD - conv.'!R345+'3b - EUR - conv.'!R345</f>
        <v>0</v>
      </c>
      <c r="S345" s="286">
        <f>'1-GBP'!S345+'2b - USD - conv.'!S345+'3b - EUR - conv.'!S345</f>
        <v>0</v>
      </c>
      <c r="T345" s="286">
        <f>'1-GBP'!T345+'2b - USD - conv.'!T345+'3b - EUR - conv.'!T345</f>
        <v>0</v>
      </c>
      <c r="U345" s="286">
        <f>'1-GBP'!U345+'2b - USD - conv.'!U345+'3b - EUR - conv.'!U345</f>
        <v>0</v>
      </c>
      <c r="V345" s="286">
        <f>'1-GBP'!V345+'2b - USD - conv.'!V345+'3b - EUR - conv.'!V345</f>
        <v>0</v>
      </c>
      <c r="W345" s="286">
        <f>'1-GBP'!W345+'2b - USD - conv.'!W345+'3b - EUR - conv.'!W345</f>
        <v>0</v>
      </c>
      <c r="X345" s="286">
        <f>'1-GBP'!X345+'2b - USD - conv.'!X345+'3b - EUR - conv.'!X345</f>
        <v>0</v>
      </c>
      <c r="Y345" s="286">
        <f>'1-GBP'!Y345+'2b - USD - conv.'!Y345+'3b - EUR - conv.'!Y345</f>
        <v>0</v>
      </c>
      <c r="Z345" s="286">
        <f>'1-GBP'!Z345+'2b - USD - conv.'!Z345+'3b - EUR - conv.'!Z345</f>
        <v>0</v>
      </c>
      <c r="AA345" s="286">
        <f>'1-GBP'!AA345+'2b - USD - conv.'!AA345+'3b - EUR - conv.'!AA345</f>
        <v>0</v>
      </c>
      <c r="AB345" s="286">
        <f>'1-GBP'!AB345+'2b - USD - conv.'!AB345+'3b - EUR - conv.'!AB345</f>
        <v>0</v>
      </c>
      <c r="AC345" s="286">
        <f>'1-GBP'!AC345+'2b - USD - conv.'!AC345+'3b - EUR - conv.'!AC345</f>
        <v>0</v>
      </c>
      <c r="AD345" s="286">
        <f>'1-GBP'!AD345+'2b - USD - conv.'!AD345+'3b - EUR - conv.'!AD345</f>
        <v>0</v>
      </c>
      <c r="AE345" s="286">
        <f>'1-GBP'!AE345+'2b - USD - conv.'!AE345+'3b - EUR - conv.'!AE345</f>
        <v>0</v>
      </c>
      <c r="AF345" s="286">
        <f>'1-GBP'!AF345+'2b - USD - conv.'!AF345+'3b - EUR - conv.'!AF345</f>
        <v>0</v>
      </c>
      <c r="AG345" s="286">
        <f>'1-GBP'!AG345+'2b - USD - conv.'!AG345+'3b - EUR - conv.'!AG345</f>
        <v>0</v>
      </c>
      <c r="AH345" s="286">
        <f>'1-GBP'!AH345+'2b - USD - conv.'!AH345+'3b - EUR - conv.'!AH345</f>
        <v>0</v>
      </c>
      <c r="AI345" s="286">
        <f>'1-GBP'!AI345+'2b - USD - conv.'!AI345+'3b - EUR - conv.'!AI345</f>
        <v>0</v>
      </c>
      <c r="AJ345" s="286">
        <f>'1-GBP'!AJ345+'2b - USD - conv.'!AJ345+'3b - EUR - conv.'!AJ345</f>
        <v>0</v>
      </c>
      <c r="AK345" s="286">
        <f>'1-GBP'!AK345+'2b - USD - conv.'!AK345+'3b - EUR - conv.'!AK345</f>
        <v>0</v>
      </c>
      <c r="AL345" s="286">
        <f>'1-GBP'!AL345+'2b - USD - conv.'!AL345+'3b - EUR - conv.'!AL345</f>
        <v>0</v>
      </c>
      <c r="AM345" s="286">
        <f>'1-GBP'!AM345+'2b - USD - conv.'!AM345+'3b - EUR - conv.'!AM345</f>
        <v>0</v>
      </c>
      <c r="AN345" s="286">
        <f>'1-GBP'!AN345+'2b - USD - conv.'!AN345+'3b - EUR - conv.'!AN345</f>
        <v>0</v>
      </c>
      <c r="AO345" s="286">
        <f>'1-GBP'!AO345+'2b - USD - conv.'!AO345+'3b - EUR - conv.'!AO345</f>
        <v>0</v>
      </c>
      <c r="AP345" s="286">
        <f>'1-GBP'!AP345+'2b - USD - conv.'!AP345+'3b - EUR - conv.'!AP345</f>
        <v>0</v>
      </c>
    </row>
    <row r="346" spans="1:42" outlineLevel="1">
      <c r="A346" s="212"/>
      <c r="B346" s="201">
        <f>B345-COUNTIFS(C334:C345,"")</f>
        <v>0</v>
      </c>
      <c r="C346" s="201" t="s">
        <v>285</v>
      </c>
      <c r="D346" s="201"/>
      <c r="E346" s="201"/>
      <c r="F346" s="201"/>
      <c r="G346" s="201"/>
      <c r="H346" s="201"/>
      <c r="I346" s="201"/>
      <c r="J346" s="201"/>
      <c r="K346" s="201"/>
      <c r="L346" s="201"/>
      <c r="M346" s="280">
        <f>SUM(M334:M345)</f>
        <v>0</v>
      </c>
      <c r="N346" s="280">
        <f>SUM(N334:N345)</f>
        <v>0</v>
      </c>
      <c r="O346" s="280">
        <f t="shared" ref="O346:AP346" si="29">SUM(O334:O345)</f>
        <v>0</v>
      </c>
      <c r="P346" s="280">
        <f t="shared" si="29"/>
        <v>0</v>
      </c>
      <c r="Q346" s="280">
        <f t="shared" si="29"/>
        <v>0</v>
      </c>
      <c r="R346" s="280">
        <f t="shared" si="29"/>
        <v>0</v>
      </c>
      <c r="S346" s="280">
        <f t="shared" si="29"/>
        <v>0</v>
      </c>
      <c r="T346" s="280">
        <f t="shared" si="29"/>
        <v>0</v>
      </c>
      <c r="U346" s="280">
        <f t="shared" si="29"/>
        <v>0</v>
      </c>
      <c r="V346" s="280">
        <f t="shared" si="29"/>
        <v>0</v>
      </c>
      <c r="W346" s="280">
        <f t="shared" si="29"/>
        <v>0</v>
      </c>
      <c r="X346" s="280">
        <f t="shared" si="29"/>
        <v>0</v>
      </c>
      <c r="Y346" s="280">
        <f t="shared" si="29"/>
        <v>0</v>
      </c>
      <c r="Z346" s="280">
        <f t="shared" si="29"/>
        <v>0</v>
      </c>
      <c r="AA346" s="280">
        <f t="shared" si="29"/>
        <v>0</v>
      </c>
      <c r="AB346" s="280">
        <f t="shared" si="29"/>
        <v>0</v>
      </c>
      <c r="AC346" s="280">
        <f t="shared" si="29"/>
        <v>0</v>
      </c>
      <c r="AD346" s="280">
        <f t="shared" si="29"/>
        <v>0</v>
      </c>
      <c r="AE346" s="280">
        <f t="shared" si="29"/>
        <v>0</v>
      </c>
      <c r="AF346" s="280">
        <f t="shared" si="29"/>
        <v>0</v>
      </c>
      <c r="AG346" s="280">
        <f t="shared" si="29"/>
        <v>0</v>
      </c>
      <c r="AH346" s="280">
        <f t="shared" si="29"/>
        <v>0</v>
      </c>
      <c r="AI346" s="280">
        <f t="shared" si="29"/>
        <v>0</v>
      </c>
      <c r="AJ346" s="280">
        <f t="shared" si="29"/>
        <v>0</v>
      </c>
      <c r="AK346" s="280">
        <f t="shared" si="29"/>
        <v>0</v>
      </c>
      <c r="AL346" s="280">
        <f t="shared" si="29"/>
        <v>0</v>
      </c>
      <c r="AM346" s="280">
        <f t="shared" si="29"/>
        <v>0</v>
      </c>
      <c r="AN346" s="280">
        <f t="shared" si="29"/>
        <v>0</v>
      </c>
      <c r="AO346" s="280">
        <f t="shared" si="29"/>
        <v>0</v>
      </c>
      <c r="AP346" s="280">
        <f t="shared" si="29"/>
        <v>0</v>
      </c>
    </row>
    <row r="347" spans="1:42" ht="16.149999999999999" outlineLevel="1" thickBot="1">
      <c r="A347" s="213"/>
      <c r="B347" s="202"/>
      <c r="C347" s="202"/>
      <c r="D347" s="202"/>
      <c r="E347" s="202"/>
      <c r="F347" s="202"/>
      <c r="G347" s="202"/>
      <c r="H347" s="202"/>
      <c r="I347" s="202"/>
      <c r="J347" s="202"/>
      <c r="K347" s="202"/>
      <c r="L347" s="202"/>
      <c r="M347" s="313"/>
      <c r="N347" s="313"/>
      <c r="O347" s="313"/>
      <c r="P347" s="313"/>
      <c r="Q347" s="313"/>
      <c r="R347" s="313"/>
      <c r="S347" s="313"/>
      <c r="T347" s="313"/>
      <c r="U347" s="313"/>
      <c r="V347" s="313"/>
      <c r="W347" s="313"/>
      <c r="X347" s="313"/>
      <c r="Y347" s="313"/>
      <c r="Z347" s="313"/>
      <c r="AA347" s="313"/>
      <c r="AB347" s="313"/>
      <c r="AC347" s="313"/>
      <c r="AD347" s="313"/>
      <c r="AE347" s="313"/>
      <c r="AF347" s="313"/>
      <c r="AG347" s="313"/>
      <c r="AH347" s="313"/>
      <c r="AI347" s="313"/>
      <c r="AJ347" s="313"/>
      <c r="AK347" s="313"/>
      <c r="AL347" s="313"/>
      <c r="AM347" s="313"/>
      <c r="AN347" s="313"/>
      <c r="AO347" s="313"/>
      <c r="AP347" s="313"/>
    </row>
    <row r="348" spans="1:42" ht="16.149999999999999" outlineLevel="1" thickBot="1">
      <c r="A348" s="214" t="s">
        <v>288</v>
      </c>
      <c r="B348" s="203">
        <f>B346+B331+B316</f>
        <v>3</v>
      </c>
      <c r="C348" s="203" t="s">
        <v>289</v>
      </c>
      <c r="D348" s="203"/>
      <c r="E348" s="203"/>
      <c r="F348" s="203"/>
      <c r="G348" s="203" t="str">
        <f>+"Total "&amp;$B301&amp;" "&amp;$B302</f>
        <v>Total Phase 1 Opex Allowance (IJV)</v>
      </c>
      <c r="H348" s="203"/>
      <c r="I348" s="203"/>
      <c r="J348" s="203"/>
      <c r="K348" s="203"/>
      <c r="L348" s="203"/>
      <c r="M348" s="284">
        <f t="shared" ref="M348:AP348" si="30">SUM(M316,M331,M346)</f>
        <v>0</v>
      </c>
      <c r="N348" s="284">
        <f t="shared" si="30"/>
        <v>0</v>
      </c>
      <c r="O348" s="284">
        <f t="shared" si="30"/>
        <v>0</v>
      </c>
      <c r="P348" s="284">
        <f t="shared" si="30"/>
        <v>0</v>
      </c>
      <c r="Q348" s="284">
        <f t="shared" si="30"/>
        <v>0</v>
      </c>
      <c r="R348" s="284">
        <f t="shared" si="30"/>
        <v>0</v>
      </c>
      <c r="S348" s="284">
        <f t="shared" si="30"/>
        <v>0</v>
      </c>
      <c r="T348" s="284">
        <f t="shared" si="30"/>
        <v>0</v>
      </c>
      <c r="U348" s="284">
        <f t="shared" si="30"/>
        <v>0</v>
      </c>
      <c r="V348" s="284">
        <f t="shared" si="30"/>
        <v>0</v>
      </c>
      <c r="W348" s="284">
        <f t="shared" si="30"/>
        <v>0</v>
      </c>
      <c r="X348" s="284">
        <f t="shared" si="30"/>
        <v>0</v>
      </c>
      <c r="Y348" s="284">
        <f t="shared" si="30"/>
        <v>0</v>
      </c>
      <c r="Z348" s="284">
        <f t="shared" si="30"/>
        <v>0</v>
      </c>
      <c r="AA348" s="284">
        <f t="shared" si="30"/>
        <v>0</v>
      </c>
      <c r="AB348" s="284">
        <f t="shared" si="30"/>
        <v>0</v>
      </c>
      <c r="AC348" s="284">
        <f t="shared" si="30"/>
        <v>0</v>
      </c>
      <c r="AD348" s="284">
        <f t="shared" si="30"/>
        <v>0</v>
      </c>
      <c r="AE348" s="284">
        <f t="shared" si="30"/>
        <v>0</v>
      </c>
      <c r="AF348" s="284">
        <f t="shared" si="30"/>
        <v>0</v>
      </c>
      <c r="AG348" s="284">
        <f t="shared" si="30"/>
        <v>0</v>
      </c>
      <c r="AH348" s="284">
        <f t="shared" si="30"/>
        <v>0</v>
      </c>
      <c r="AI348" s="284">
        <f t="shared" si="30"/>
        <v>0</v>
      </c>
      <c r="AJ348" s="284">
        <f t="shared" si="30"/>
        <v>0</v>
      </c>
      <c r="AK348" s="284">
        <f t="shared" si="30"/>
        <v>0</v>
      </c>
      <c r="AL348" s="284">
        <f t="shared" si="30"/>
        <v>0</v>
      </c>
      <c r="AM348" s="284">
        <f t="shared" si="30"/>
        <v>0</v>
      </c>
      <c r="AN348" s="284">
        <f t="shared" si="30"/>
        <v>0</v>
      </c>
      <c r="AO348" s="284">
        <f t="shared" si="30"/>
        <v>0</v>
      </c>
      <c r="AP348" s="284">
        <f t="shared" si="30"/>
        <v>0</v>
      </c>
    </row>
    <row r="349" spans="1:42" collapsed="1">
      <c r="A349" s="211"/>
      <c r="B349"/>
      <c r="C349"/>
      <c r="D349"/>
      <c r="E349"/>
      <c r="F349"/>
      <c r="G349"/>
      <c r="H349"/>
      <c r="I349"/>
      <c r="J349"/>
      <c r="K349"/>
      <c r="L349"/>
      <c r="M349" s="314"/>
      <c r="N349" s="314"/>
      <c r="O349" s="314"/>
      <c r="P349" s="314"/>
      <c r="Q349" s="314"/>
      <c r="R349" s="314"/>
      <c r="S349" s="314"/>
      <c r="T349" s="314"/>
      <c r="U349" s="314"/>
      <c r="V349" s="314"/>
      <c r="W349" s="314"/>
      <c r="X349" s="314"/>
      <c r="Y349" s="314"/>
      <c r="Z349" s="314"/>
      <c r="AA349" s="314"/>
      <c r="AB349" s="314"/>
      <c r="AC349" s="314"/>
      <c r="AD349" s="314"/>
      <c r="AE349" s="314"/>
      <c r="AF349" s="314"/>
      <c r="AG349" s="314"/>
      <c r="AH349" s="314"/>
      <c r="AI349" s="314"/>
      <c r="AJ349" s="314"/>
      <c r="AK349" s="314"/>
      <c r="AL349" s="314"/>
      <c r="AM349" s="314"/>
      <c r="AN349" s="314"/>
      <c r="AO349" s="314"/>
      <c r="AP349" s="314"/>
    </row>
    <row r="350" spans="1:42">
      <c r="A350" s="209" t="str">
        <f>_xlfn.TEXTBEFORE(J350,".")</f>
        <v>1</v>
      </c>
      <c r="B350" s="196" t="str">
        <f>_xlfn.XLOOKUP($A350,Select!$B$4:$B$65,Select!$C$4:$C$65)</f>
        <v>Phase 1</v>
      </c>
      <c r="C350" s="197"/>
      <c r="D350" s="197">
        <f>B365+B380+B395</f>
        <v>2</v>
      </c>
      <c r="E350" s="197" t="s">
        <v>281</v>
      </c>
      <c r="F350" s="197"/>
      <c r="G350" s="197"/>
      <c r="H350" s="197"/>
      <c r="I350" s="197" t="s">
        <v>282</v>
      </c>
      <c r="J350" s="197" t="str">
        <f>Select!$M$11</f>
        <v>1.8</v>
      </c>
      <c r="K350" s="197"/>
      <c r="L350" s="197"/>
      <c r="M350" s="318"/>
      <c r="N350" s="319"/>
      <c r="O350" s="319"/>
      <c r="P350" s="319"/>
      <c r="Q350" s="319"/>
      <c r="R350" s="319"/>
      <c r="S350" s="319"/>
      <c r="T350" s="319"/>
      <c r="U350" s="319"/>
      <c r="V350" s="319"/>
      <c r="W350" s="319"/>
      <c r="X350" s="319"/>
      <c r="Y350" s="319"/>
      <c r="Z350" s="319"/>
      <c r="AA350" s="319"/>
      <c r="AB350" s="319"/>
      <c r="AC350" s="319"/>
      <c r="AD350" s="319"/>
      <c r="AE350" s="319"/>
      <c r="AF350" s="319"/>
      <c r="AG350" s="319"/>
      <c r="AH350" s="319"/>
      <c r="AI350" s="319"/>
      <c r="AJ350" s="319"/>
      <c r="AK350" s="319"/>
      <c r="AL350" s="319"/>
      <c r="AM350" s="319"/>
      <c r="AN350" s="319"/>
      <c r="AO350" s="319"/>
      <c r="AP350" s="319"/>
    </row>
    <row r="351" spans="1:42" outlineLevel="1">
      <c r="A351" s="210" t="str">
        <f>_xlfn.TEXTAFTER(J350,".")</f>
        <v>8</v>
      </c>
      <c r="B351" s="199" t="str">
        <f>_xlfn.XLOOKUP($J350,Select!$K$4:$K$65,Select!$F$4:$F$65)</f>
        <v>Contingency</v>
      </c>
      <c r="C351" s="199"/>
      <c r="D351" s="199"/>
      <c r="E351" s="199"/>
      <c r="F351" s="199"/>
      <c r="G351" s="199"/>
      <c r="H351" s="199"/>
      <c r="I351" s="199"/>
      <c r="J351" s="199"/>
      <c r="K351" s="199"/>
      <c r="L351" s="199"/>
      <c r="M351" s="320"/>
      <c r="N351" s="320"/>
      <c r="O351" s="320"/>
      <c r="P351" s="320"/>
      <c r="Q351" s="320"/>
      <c r="R351" s="320"/>
      <c r="S351" s="320"/>
      <c r="T351" s="320"/>
      <c r="U351" s="320"/>
      <c r="V351" s="320"/>
      <c r="W351" s="320"/>
      <c r="X351" s="320"/>
      <c r="Y351" s="320"/>
      <c r="Z351" s="320"/>
      <c r="AA351" s="320"/>
      <c r="AB351" s="320"/>
      <c r="AC351" s="320"/>
      <c r="AD351" s="320"/>
      <c r="AE351" s="320"/>
      <c r="AF351" s="320"/>
      <c r="AG351" s="320"/>
      <c r="AH351" s="320"/>
      <c r="AI351" s="320"/>
      <c r="AJ351" s="320"/>
      <c r="AK351" s="320"/>
      <c r="AL351" s="320"/>
      <c r="AM351" s="320"/>
      <c r="AN351" s="320"/>
      <c r="AO351" s="320"/>
      <c r="AP351" s="320"/>
    </row>
    <row r="352" spans="1:42" outlineLevel="1">
      <c r="A352" s="220" t="s">
        <v>150</v>
      </c>
      <c r="B352" s="220" t="s">
        <v>283</v>
      </c>
      <c r="C352" s="220" t="s">
        <v>284</v>
      </c>
      <c r="D352" s="220"/>
      <c r="E352" s="220"/>
      <c r="F352" s="220"/>
      <c r="G352" s="220"/>
      <c r="H352" s="220"/>
      <c r="I352" s="220"/>
      <c r="J352" s="220"/>
      <c r="K352" s="220"/>
      <c r="L352" s="220"/>
      <c r="M352" s="315"/>
      <c r="N352" s="315"/>
      <c r="O352" s="315"/>
      <c r="P352" s="315"/>
      <c r="Q352" s="315"/>
      <c r="R352" s="315"/>
      <c r="S352" s="315"/>
      <c r="T352" s="315"/>
      <c r="U352" s="315"/>
      <c r="V352" s="315"/>
      <c r="W352" s="315"/>
      <c r="X352" s="315"/>
      <c r="Y352" s="315"/>
      <c r="Z352" s="315"/>
      <c r="AA352" s="315"/>
      <c r="AB352" s="315"/>
      <c r="AC352" s="315"/>
      <c r="AD352" s="315"/>
      <c r="AE352" s="315"/>
      <c r="AF352" s="315"/>
      <c r="AG352" s="315"/>
      <c r="AH352" s="315"/>
      <c r="AI352" s="315"/>
      <c r="AJ352" s="315"/>
      <c r="AK352" s="315"/>
      <c r="AL352" s="315"/>
      <c r="AM352" s="315"/>
      <c r="AN352" s="315"/>
      <c r="AO352" s="315"/>
      <c r="AP352" s="315"/>
    </row>
    <row r="353" spans="1:42" outlineLevel="2">
      <c r="A353" s="211" t="str">
        <f>A350&amp;"."&amp;A352&amp;"."&amp;A351&amp;"."&amp;B353</f>
        <v>1.c.8.1</v>
      </c>
      <c r="B353">
        <v>1</v>
      </c>
      <c r="C353" t="str">
        <f>'1-GBP'!C353</f>
        <v>Contingency</v>
      </c>
      <c r="D353"/>
      <c r="E353"/>
      <c r="F353"/>
      <c r="G353"/>
      <c r="H353"/>
      <c r="I353"/>
      <c r="J353"/>
      <c r="K353"/>
      <c r="L353"/>
      <c r="M353" s="286">
        <f>'1-GBP'!M353+'2b - USD - conv.'!M353+'3b - EUR - conv.'!M353</f>
        <v>0</v>
      </c>
      <c r="N353" s="286">
        <f>'1-GBP'!N353+'2b - USD - conv.'!N353+'3b - EUR - conv.'!N353</f>
        <v>0</v>
      </c>
      <c r="O353" s="286">
        <f>'1-GBP'!O353+'2b - USD - conv.'!O353+'3b - EUR - conv.'!O353</f>
        <v>0</v>
      </c>
      <c r="P353" s="286">
        <f>'1-GBP'!P353+'2b - USD - conv.'!P353+'3b - EUR - conv.'!P353</f>
        <v>0</v>
      </c>
      <c r="Q353" s="286">
        <f>'1-GBP'!Q353+'2b - USD - conv.'!Q353+'3b - EUR - conv.'!Q353</f>
        <v>0</v>
      </c>
      <c r="R353" s="286">
        <f>'1-GBP'!R353+'2b - USD - conv.'!R353+'3b - EUR - conv.'!R353</f>
        <v>0</v>
      </c>
      <c r="S353" s="286">
        <f>'1-GBP'!S353+'2b - USD - conv.'!S353+'3b - EUR - conv.'!S353</f>
        <v>0</v>
      </c>
      <c r="T353" s="286">
        <f>'1-GBP'!T353+'2b - USD - conv.'!T353+'3b - EUR - conv.'!T353</f>
        <v>0</v>
      </c>
      <c r="U353" s="286">
        <f>'1-GBP'!U353+'2b - USD - conv.'!U353+'3b - EUR - conv.'!U353</f>
        <v>0</v>
      </c>
      <c r="V353" s="286">
        <f>'1-GBP'!V353+'2b - USD - conv.'!V353+'3b - EUR - conv.'!V353</f>
        <v>0</v>
      </c>
      <c r="W353" s="286">
        <f>'1-GBP'!W353+'2b - USD - conv.'!W353+'3b - EUR - conv.'!W353</f>
        <v>0</v>
      </c>
      <c r="X353" s="286">
        <f>'1-GBP'!X353+'2b - USD - conv.'!X353+'3b - EUR - conv.'!X353</f>
        <v>0</v>
      </c>
      <c r="Y353" s="286">
        <f>'1-GBP'!Y353+'2b - USD - conv.'!Y353+'3b - EUR - conv.'!Y353</f>
        <v>0</v>
      </c>
      <c r="Z353" s="286">
        <f>'1-GBP'!Z353+'2b - USD - conv.'!Z353+'3b - EUR - conv.'!Z353</f>
        <v>0</v>
      </c>
      <c r="AA353" s="286">
        <f>'1-GBP'!AA353+'2b - USD - conv.'!AA353+'3b - EUR - conv.'!AA353</f>
        <v>0</v>
      </c>
      <c r="AB353" s="286">
        <f>'1-GBP'!AB353+'2b - USD - conv.'!AB353+'3b - EUR - conv.'!AB353</f>
        <v>0</v>
      </c>
      <c r="AC353" s="286">
        <f>'1-GBP'!AC353+'2b - USD - conv.'!AC353+'3b - EUR - conv.'!AC353</f>
        <v>0</v>
      </c>
      <c r="AD353" s="286">
        <f>'1-GBP'!AD353+'2b - USD - conv.'!AD353+'3b - EUR - conv.'!AD353</f>
        <v>0</v>
      </c>
      <c r="AE353" s="286">
        <f>'1-GBP'!AE353+'2b - USD - conv.'!AE353+'3b - EUR - conv.'!AE353</f>
        <v>0</v>
      </c>
      <c r="AF353" s="286">
        <f>'1-GBP'!AF353+'2b - USD - conv.'!AF353+'3b - EUR - conv.'!AF353</f>
        <v>0</v>
      </c>
      <c r="AG353" s="286">
        <f>'1-GBP'!AG353+'2b - USD - conv.'!AG353+'3b - EUR - conv.'!AG353</f>
        <v>0</v>
      </c>
      <c r="AH353" s="286">
        <f>'1-GBP'!AH353+'2b - USD - conv.'!AH353+'3b - EUR - conv.'!AH353</f>
        <v>0</v>
      </c>
      <c r="AI353" s="286">
        <f>'1-GBP'!AI353+'2b - USD - conv.'!AI353+'3b - EUR - conv.'!AI353</f>
        <v>0</v>
      </c>
      <c r="AJ353" s="286">
        <f>'1-GBP'!AJ353+'2b - USD - conv.'!AJ353+'3b - EUR - conv.'!AJ353</f>
        <v>0</v>
      </c>
      <c r="AK353" s="286">
        <f>'1-GBP'!AK353+'2b - USD - conv.'!AK353+'3b - EUR - conv.'!AK353</f>
        <v>0</v>
      </c>
      <c r="AL353" s="286">
        <f>'1-GBP'!AL353+'2b - USD - conv.'!AL353+'3b - EUR - conv.'!AL353</f>
        <v>0</v>
      </c>
      <c r="AM353" s="286">
        <f>'1-GBP'!AM353+'2b - USD - conv.'!AM353+'3b - EUR - conv.'!AM353</f>
        <v>0</v>
      </c>
      <c r="AN353" s="286">
        <f>'1-GBP'!AN353+'2b - USD - conv.'!AN353+'3b - EUR - conv.'!AN353</f>
        <v>0</v>
      </c>
      <c r="AO353" s="286">
        <f>'1-GBP'!AO353+'2b - USD - conv.'!AO353+'3b - EUR - conv.'!AO353</f>
        <v>0</v>
      </c>
      <c r="AP353" s="286">
        <f>'1-GBP'!AP353+'2b - USD - conv.'!AP353+'3b - EUR - conv.'!AP353</f>
        <v>0</v>
      </c>
    </row>
    <row r="354" spans="1:42" outlineLevel="2">
      <c r="A354" s="211" t="str">
        <f>A350&amp;"."&amp;A352&amp;"."&amp;A351&amp;"."&amp;B354</f>
        <v>1.c.8.2</v>
      </c>
      <c r="B354">
        <v>2</v>
      </c>
      <c r="C354" t="str">
        <f>'1-GBP'!C354</f>
        <v/>
      </c>
      <c r="D354"/>
      <c r="E354"/>
      <c r="F354"/>
      <c r="G354"/>
      <c r="H354"/>
      <c r="I354"/>
      <c r="J354"/>
      <c r="K354"/>
      <c r="L354"/>
      <c r="M354" s="286">
        <f>'1-GBP'!M354+'2b - USD - conv.'!M354+'3b - EUR - conv.'!M354</f>
        <v>0</v>
      </c>
      <c r="N354" s="286">
        <f>'1-GBP'!N354+'2b - USD - conv.'!N354+'3b - EUR - conv.'!N354</f>
        <v>0</v>
      </c>
      <c r="O354" s="286">
        <f>'1-GBP'!O354+'2b - USD - conv.'!O354+'3b - EUR - conv.'!O354</f>
        <v>0</v>
      </c>
      <c r="P354" s="286">
        <f>'1-GBP'!P354+'2b - USD - conv.'!P354+'3b - EUR - conv.'!P354</f>
        <v>0</v>
      </c>
      <c r="Q354" s="286">
        <f>'1-GBP'!Q354+'2b - USD - conv.'!Q354+'3b - EUR - conv.'!Q354</f>
        <v>0</v>
      </c>
      <c r="R354" s="286">
        <f>'1-GBP'!R354+'2b - USD - conv.'!R354+'3b - EUR - conv.'!R354</f>
        <v>0</v>
      </c>
      <c r="S354" s="286">
        <f>'1-GBP'!S354+'2b - USD - conv.'!S354+'3b - EUR - conv.'!S354</f>
        <v>0</v>
      </c>
      <c r="T354" s="286">
        <f>'1-GBP'!T354+'2b - USD - conv.'!T354+'3b - EUR - conv.'!T354</f>
        <v>0</v>
      </c>
      <c r="U354" s="286">
        <f>'1-GBP'!U354+'2b - USD - conv.'!U354+'3b - EUR - conv.'!U354</f>
        <v>0</v>
      </c>
      <c r="V354" s="286">
        <f>'1-GBP'!V354+'2b - USD - conv.'!V354+'3b - EUR - conv.'!V354</f>
        <v>0</v>
      </c>
      <c r="W354" s="286">
        <f>'1-GBP'!W354+'2b - USD - conv.'!W354+'3b - EUR - conv.'!W354</f>
        <v>0</v>
      </c>
      <c r="X354" s="286">
        <f>'1-GBP'!X354+'2b - USD - conv.'!X354+'3b - EUR - conv.'!X354</f>
        <v>0</v>
      </c>
      <c r="Y354" s="286">
        <f>'1-GBP'!Y354+'2b - USD - conv.'!Y354+'3b - EUR - conv.'!Y354</f>
        <v>0</v>
      </c>
      <c r="Z354" s="286">
        <f>'1-GBP'!Z354+'2b - USD - conv.'!Z354+'3b - EUR - conv.'!Z354</f>
        <v>0</v>
      </c>
      <c r="AA354" s="286">
        <f>'1-GBP'!AA354+'2b - USD - conv.'!AA354+'3b - EUR - conv.'!AA354</f>
        <v>0</v>
      </c>
      <c r="AB354" s="286">
        <f>'1-GBP'!AB354+'2b - USD - conv.'!AB354+'3b - EUR - conv.'!AB354</f>
        <v>0</v>
      </c>
      <c r="AC354" s="286">
        <f>'1-GBP'!AC354+'2b - USD - conv.'!AC354+'3b - EUR - conv.'!AC354</f>
        <v>0</v>
      </c>
      <c r="AD354" s="286">
        <f>'1-GBP'!AD354+'2b - USD - conv.'!AD354+'3b - EUR - conv.'!AD354</f>
        <v>0</v>
      </c>
      <c r="AE354" s="286">
        <f>'1-GBP'!AE354+'2b - USD - conv.'!AE354+'3b - EUR - conv.'!AE354</f>
        <v>0</v>
      </c>
      <c r="AF354" s="286">
        <f>'1-GBP'!AF354+'2b - USD - conv.'!AF354+'3b - EUR - conv.'!AF354</f>
        <v>0</v>
      </c>
      <c r="AG354" s="286">
        <f>'1-GBP'!AG354+'2b - USD - conv.'!AG354+'3b - EUR - conv.'!AG354</f>
        <v>0</v>
      </c>
      <c r="AH354" s="286">
        <f>'1-GBP'!AH354+'2b - USD - conv.'!AH354+'3b - EUR - conv.'!AH354</f>
        <v>0</v>
      </c>
      <c r="AI354" s="286">
        <f>'1-GBP'!AI354+'2b - USD - conv.'!AI354+'3b - EUR - conv.'!AI354</f>
        <v>0</v>
      </c>
      <c r="AJ354" s="286">
        <f>'1-GBP'!AJ354+'2b - USD - conv.'!AJ354+'3b - EUR - conv.'!AJ354</f>
        <v>0</v>
      </c>
      <c r="AK354" s="286">
        <f>'1-GBP'!AK354+'2b - USD - conv.'!AK354+'3b - EUR - conv.'!AK354</f>
        <v>0</v>
      </c>
      <c r="AL354" s="286">
        <f>'1-GBP'!AL354+'2b - USD - conv.'!AL354+'3b - EUR - conv.'!AL354</f>
        <v>0</v>
      </c>
      <c r="AM354" s="286">
        <f>'1-GBP'!AM354+'2b - USD - conv.'!AM354+'3b - EUR - conv.'!AM354</f>
        <v>0</v>
      </c>
      <c r="AN354" s="286">
        <f>'1-GBP'!AN354+'2b - USD - conv.'!AN354+'3b - EUR - conv.'!AN354</f>
        <v>0</v>
      </c>
      <c r="AO354" s="286">
        <f>'1-GBP'!AO354+'2b - USD - conv.'!AO354+'3b - EUR - conv.'!AO354</f>
        <v>0</v>
      </c>
      <c r="AP354" s="286">
        <f>'1-GBP'!AP354+'2b - USD - conv.'!AP354+'3b - EUR - conv.'!AP354</f>
        <v>0</v>
      </c>
    </row>
    <row r="355" spans="1:42" outlineLevel="2">
      <c r="A355" s="211" t="str">
        <f>A350&amp;"."&amp;A352&amp;"."&amp;A351&amp;"."&amp;B355</f>
        <v>1.c.8.3</v>
      </c>
      <c r="B355">
        <v>3</v>
      </c>
      <c r="C355" t="str">
        <f>'1-GBP'!C355</f>
        <v/>
      </c>
      <c r="D355"/>
      <c r="E355"/>
      <c r="F355"/>
      <c r="G355"/>
      <c r="H355"/>
      <c r="I355"/>
      <c r="J355"/>
      <c r="K355"/>
      <c r="L355"/>
      <c r="M355" s="286">
        <f>'1-GBP'!M355+'2b - USD - conv.'!M355+'3b - EUR - conv.'!M355</f>
        <v>0</v>
      </c>
      <c r="N355" s="286">
        <f>'1-GBP'!N355+'2b - USD - conv.'!N355+'3b - EUR - conv.'!N355</f>
        <v>0</v>
      </c>
      <c r="O355" s="286">
        <f>'1-GBP'!O355+'2b - USD - conv.'!O355+'3b - EUR - conv.'!O355</f>
        <v>0</v>
      </c>
      <c r="P355" s="286">
        <f>'1-GBP'!P355+'2b - USD - conv.'!P355+'3b - EUR - conv.'!P355</f>
        <v>0</v>
      </c>
      <c r="Q355" s="286">
        <f>'1-GBP'!Q355+'2b - USD - conv.'!Q355+'3b - EUR - conv.'!Q355</f>
        <v>0</v>
      </c>
      <c r="R355" s="286">
        <f>'1-GBP'!R355+'2b - USD - conv.'!R355+'3b - EUR - conv.'!R355</f>
        <v>0</v>
      </c>
      <c r="S355" s="286">
        <f>'1-GBP'!S355+'2b - USD - conv.'!S355+'3b - EUR - conv.'!S355</f>
        <v>0</v>
      </c>
      <c r="T355" s="286">
        <f>'1-GBP'!T355+'2b - USD - conv.'!T355+'3b - EUR - conv.'!T355</f>
        <v>0</v>
      </c>
      <c r="U355" s="286">
        <f>'1-GBP'!U355+'2b - USD - conv.'!U355+'3b - EUR - conv.'!U355</f>
        <v>0</v>
      </c>
      <c r="V355" s="286">
        <f>'1-GBP'!V355+'2b - USD - conv.'!V355+'3b - EUR - conv.'!V355</f>
        <v>0</v>
      </c>
      <c r="W355" s="286">
        <f>'1-GBP'!W355+'2b - USD - conv.'!W355+'3b - EUR - conv.'!W355</f>
        <v>0</v>
      </c>
      <c r="X355" s="286">
        <f>'1-GBP'!X355+'2b - USD - conv.'!X355+'3b - EUR - conv.'!X355</f>
        <v>0</v>
      </c>
      <c r="Y355" s="286">
        <f>'1-GBP'!Y355+'2b - USD - conv.'!Y355+'3b - EUR - conv.'!Y355</f>
        <v>0</v>
      </c>
      <c r="Z355" s="286">
        <f>'1-GBP'!Z355+'2b - USD - conv.'!Z355+'3b - EUR - conv.'!Z355</f>
        <v>0</v>
      </c>
      <c r="AA355" s="286">
        <f>'1-GBP'!AA355+'2b - USD - conv.'!AA355+'3b - EUR - conv.'!AA355</f>
        <v>0</v>
      </c>
      <c r="AB355" s="286">
        <f>'1-GBP'!AB355+'2b - USD - conv.'!AB355+'3b - EUR - conv.'!AB355</f>
        <v>0</v>
      </c>
      <c r="AC355" s="286">
        <f>'1-GBP'!AC355+'2b - USD - conv.'!AC355+'3b - EUR - conv.'!AC355</f>
        <v>0</v>
      </c>
      <c r="AD355" s="286">
        <f>'1-GBP'!AD355+'2b - USD - conv.'!AD355+'3b - EUR - conv.'!AD355</f>
        <v>0</v>
      </c>
      <c r="AE355" s="286">
        <f>'1-GBP'!AE355+'2b - USD - conv.'!AE355+'3b - EUR - conv.'!AE355</f>
        <v>0</v>
      </c>
      <c r="AF355" s="286">
        <f>'1-GBP'!AF355+'2b - USD - conv.'!AF355+'3b - EUR - conv.'!AF355</f>
        <v>0</v>
      </c>
      <c r="AG355" s="286">
        <f>'1-GBP'!AG355+'2b - USD - conv.'!AG355+'3b - EUR - conv.'!AG355</f>
        <v>0</v>
      </c>
      <c r="AH355" s="286">
        <f>'1-GBP'!AH355+'2b - USD - conv.'!AH355+'3b - EUR - conv.'!AH355</f>
        <v>0</v>
      </c>
      <c r="AI355" s="286">
        <f>'1-GBP'!AI355+'2b - USD - conv.'!AI355+'3b - EUR - conv.'!AI355</f>
        <v>0</v>
      </c>
      <c r="AJ355" s="286">
        <f>'1-GBP'!AJ355+'2b - USD - conv.'!AJ355+'3b - EUR - conv.'!AJ355</f>
        <v>0</v>
      </c>
      <c r="AK355" s="286">
        <f>'1-GBP'!AK355+'2b - USD - conv.'!AK355+'3b - EUR - conv.'!AK355</f>
        <v>0</v>
      </c>
      <c r="AL355" s="286">
        <f>'1-GBP'!AL355+'2b - USD - conv.'!AL355+'3b - EUR - conv.'!AL355</f>
        <v>0</v>
      </c>
      <c r="AM355" s="286">
        <f>'1-GBP'!AM355+'2b - USD - conv.'!AM355+'3b - EUR - conv.'!AM355</f>
        <v>0</v>
      </c>
      <c r="AN355" s="286">
        <f>'1-GBP'!AN355+'2b - USD - conv.'!AN355+'3b - EUR - conv.'!AN355</f>
        <v>0</v>
      </c>
      <c r="AO355" s="286">
        <f>'1-GBP'!AO355+'2b - USD - conv.'!AO355+'3b - EUR - conv.'!AO355</f>
        <v>0</v>
      </c>
      <c r="AP355" s="286">
        <f>'1-GBP'!AP355+'2b - USD - conv.'!AP355+'3b - EUR - conv.'!AP355</f>
        <v>0</v>
      </c>
    </row>
    <row r="356" spans="1:42" outlineLevel="2">
      <c r="A356" s="211" t="str">
        <f>A350&amp;"."&amp;A352&amp;"."&amp;A351&amp;"."&amp;B356</f>
        <v>1.c.8.4</v>
      </c>
      <c r="B356">
        <v>4</v>
      </c>
      <c r="C356" t="str">
        <f>'1-GBP'!C356</f>
        <v/>
      </c>
      <c r="D356"/>
      <c r="E356"/>
      <c r="F356"/>
      <c r="G356"/>
      <c r="H356"/>
      <c r="I356"/>
      <c r="J356"/>
      <c r="K356"/>
      <c r="L356"/>
      <c r="M356" s="286">
        <f>'1-GBP'!M356+'2b - USD - conv.'!M356+'3b - EUR - conv.'!M356</f>
        <v>0</v>
      </c>
      <c r="N356" s="286">
        <f>'1-GBP'!N356+'2b - USD - conv.'!N356+'3b - EUR - conv.'!N356</f>
        <v>0</v>
      </c>
      <c r="O356" s="286">
        <f>'1-GBP'!O356+'2b - USD - conv.'!O356+'3b - EUR - conv.'!O356</f>
        <v>0</v>
      </c>
      <c r="P356" s="286">
        <f>'1-GBP'!P356+'2b - USD - conv.'!P356+'3b - EUR - conv.'!P356</f>
        <v>0</v>
      </c>
      <c r="Q356" s="286">
        <f>'1-GBP'!Q356+'2b - USD - conv.'!Q356+'3b - EUR - conv.'!Q356</f>
        <v>0</v>
      </c>
      <c r="R356" s="286">
        <f>'1-GBP'!R356+'2b - USD - conv.'!R356+'3b - EUR - conv.'!R356</f>
        <v>0</v>
      </c>
      <c r="S356" s="286">
        <f>'1-GBP'!S356+'2b - USD - conv.'!S356+'3b - EUR - conv.'!S356</f>
        <v>0</v>
      </c>
      <c r="T356" s="286">
        <f>'1-GBP'!T356+'2b - USD - conv.'!T356+'3b - EUR - conv.'!T356</f>
        <v>0</v>
      </c>
      <c r="U356" s="286">
        <f>'1-GBP'!U356+'2b - USD - conv.'!U356+'3b - EUR - conv.'!U356</f>
        <v>0</v>
      </c>
      <c r="V356" s="286">
        <f>'1-GBP'!V356+'2b - USD - conv.'!V356+'3b - EUR - conv.'!V356</f>
        <v>0</v>
      </c>
      <c r="W356" s="286">
        <f>'1-GBP'!W356+'2b - USD - conv.'!W356+'3b - EUR - conv.'!W356</f>
        <v>0</v>
      </c>
      <c r="X356" s="286">
        <f>'1-GBP'!X356+'2b - USD - conv.'!X356+'3b - EUR - conv.'!X356</f>
        <v>0</v>
      </c>
      <c r="Y356" s="286">
        <f>'1-GBP'!Y356+'2b - USD - conv.'!Y356+'3b - EUR - conv.'!Y356</f>
        <v>0</v>
      </c>
      <c r="Z356" s="286">
        <f>'1-GBP'!Z356+'2b - USD - conv.'!Z356+'3b - EUR - conv.'!Z356</f>
        <v>0</v>
      </c>
      <c r="AA356" s="286">
        <f>'1-GBP'!AA356+'2b - USD - conv.'!AA356+'3b - EUR - conv.'!AA356</f>
        <v>0</v>
      </c>
      <c r="AB356" s="286">
        <f>'1-GBP'!AB356+'2b - USD - conv.'!AB356+'3b - EUR - conv.'!AB356</f>
        <v>0</v>
      </c>
      <c r="AC356" s="286">
        <f>'1-GBP'!AC356+'2b - USD - conv.'!AC356+'3b - EUR - conv.'!AC356</f>
        <v>0</v>
      </c>
      <c r="AD356" s="286">
        <f>'1-GBP'!AD356+'2b - USD - conv.'!AD356+'3b - EUR - conv.'!AD356</f>
        <v>0</v>
      </c>
      <c r="AE356" s="286">
        <f>'1-GBP'!AE356+'2b - USD - conv.'!AE356+'3b - EUR - conv.'!AE356</f>
        <v>0</v>
      </c>
      <c r="AF356" s="286">
        <f>'1-GBP'!AF356+'2b - USD - conv.'!AF356+'3b - EUR - conv.'!AF356</f>
        <v>0</v>
      </c>
      <c r="AG356" s="286">
        <f>'1-GBP'!AG356+'2b - USD - conv.'!AG356+'3b - EUR - conv.'!AG356</f>
        <v>0</v>
      </c>
      <c r="AH356" s="286">
        <f>'1-GBP'!AH356+'2b - USD - conv.'!AH356+'3b - EUR - conv.'!AH356</f>
        <v>0</v>
      </c>
      <c r="AI356" s="286">
        <f>'1-GBP'!AI356+'2b - USD - conv.'!AI356+'3b - EUR - conv.'!AI356</f>
        <v>0</v>
      </c>
      <c r="AJ356" s="286">
        <f>'1-GBP'!AJ356+'2b - USD - conv.'!AJ356+'3b - EUR - conv.'!AJ356</f>
        <v>0</v>
      </c>
      <c r="AK356" s="286">
        <f>'1-GBP'!AK356+'2b - USD - conv.'!AK356+'3b - EUR - conv.'!AK356</f>
        <v>0</v>
      </c>
      <c r="AL356" s="286">
        <f>'1-GBP'!AL356+'2b - USD - conv.'!AL356+'3b - EUR - conv.'!AL356</f>
        <v>0</v>
      </c>
      <c r="AM356" s="286">
        <f>'1-GBP'!AM356+'2b - USD - conv.'!AM356+'3b - EUR - conv.'!AM356</f>
        <v>0</v>
      </c>
      <c r="AN356" s="286">
        <f>'1-GBP'!AN356+'2b - USD - conv.'!AN356+'3b - EUR - conv.'!AN356</f>
        <v>0</v>
      </c>
      <c r="AO356" s="286">
        <f>'1-GBP'!AO356+'2b - USD - conv.'!AO356+'3b - EUR - conv.'!AO356</f>
        <v>0</v>
      </c>
      <c r="AP356" s="286">
        <f>'1-GBP'!AP356+'2b - USD - conv.'!AP356+'3b - EUR - conv.'!AP356</f>
        <v>0</v>
      </c>
    </row>
    <row r="357" spans="1:42" outlineLevel="2">
      <c r="A357" s="211" t="str">
        <f>A350&amp;"."&amp;A352&amp;"."&amp;A351&amp;"."&amp;B357</f>
        <v>1.c.8.5</v>
      </c>
      <c r="B357">
        <v>5</v>
      </c>
      <c r="C357" t="str">
        <f>'1-GBP'!C357</f>
        <v/>
      </c>
      <c r="D357"/>
      <c r="E357"/>
      <c r="F357"/>
      <c r="G357"/>
      <c r="H357"/>
      <c r="I357"/>
      <c r="J357"/>
      <c r="K357"/>
      <c r="L357"/>
      <c r="M357" s="286">
        <f>'1-GBP'!M357+'2b - USD - conv.'!M357+'3b - EUR - conv.'!M357</f>
        <v>0</v>
      </c>
      <c r="N357" s="286">
        <f>'1-GBP'!N357+'2b - USD - conv.'!N357+'3b - EUR - conv.'!N357</f>
        <v>0</v>
      </c>
      <c r="O357" s="286">
        <f>'1-GBP'!O357+'2b - USD - conv.'!O357+'3b - EUR - conv.'!O357</f>
        <v>0</v>
      </c>
      <c r="P357" s="286">
        <f>'1-GBP'!P357+'2b - USD - conv.'!P357+'3b - EUR - conv.'!P357</f>
        <v>0</v>
      </c>
      <c r="Q357" s="286">
        <f>'1-GBP'!Q357+'2b - USD - conv.'!Q357+'3b - EUR - conv.'!Q357</f>
        <v>0</v>
      </c>
      <c r="R357" s="286">
        <f>'1-GBP'!R357+'2b - USD - conv.'!R357+'3b - EUR - conv.'!R357</f>
        <v>0</v>
      </c>
      <c r="S357" s="286">
        <f>'1-GBP'!S357+'2b - USD - conv.'!S357+'3b - EUR - conv.'!S357</f>
        <v>0</v>
      </c>
      <c r="T357" s="286">
        <f>'1-GBP'!T357+'2b - USD - conv.'!T357+'3b - EUR - conv.'!T357</f>
        <v>0</v>
      </c>
      <c r="U357" s="286">
        <f>'1-GBP'!U357+'2b - USD - conv.'!U357+'3b - EUR - conv.'!U357</f>
        <v>0</v>
      </c>
      <c r="V357" s="286">
        <f>'1-GBP'!V357+'2b - USD - conv.'!V357+'3b - EUR - conv.'!V357</f>
        <v>0</v>
      </c>
      <c r="W357" s="286">
        <f>'1-GBP'!W357+'2b - USD - conv.'!W357+'3b - EUR - conv.'!W357</f>
        <v>0</v>
      </c>
      <c r="X357" s="286">
        <f>'1-GBP'!X357+'2b - USD - conv.'!X357+'3b - EUR - conv.'!X357</f>
        <v>0</v>
      </c>
      <c r="Y357" s="286">
        <f>'1-GBP'!Y357+'2b - USD - conv.'!Y357+'3b - EUR - conv.'!Y357</f>
        <v>0</v>
      </c>
      <c r="Z357" s="286">
        <f>'1-GBP'!Z357+'2b - USD - conv.'!Z357+'3b - EUR - conv.'!Z357</f>
        <v>0</v>
      </c>
      <c r="AA357" s="286">
        <f>'1-GBP'!AA357+'2b - USD - conv.'!AA357+'3b - EUR - conv.'!AA357</f>
        <v>0</v>
      </c>
      <c r="AB357" s="286">
        <f>'1-GBP'!AB357+'2b - USD - conv.'!AB357+'3b - EUR - conv.'!AB357</f>
        <v>0</v>
      </c>
      <c r="AC357" s="286">
        <f>'1-GBP'!AC357+'2b - USD - conv.'!AC357+'3b - EUR - conv.'!AC357</f>
        <v>0</v>
      </c>
      <c r="AD357" s="286">
        <f>'1-GBP'!AD357+'2b - USD - conv.'!AD357+'3b - EUR - conv.'!AD357</f>
        <v>0</v>
      </c>
      <c r="AE357" s="286">
        <f>'1-GBP'!AE357+'2b - USD - conv.'!AE357+'3b - EUR - conv.'!AE357</f>
        <v>0</v>
      </c>
      <c r="AF357" s="286">
        <f>'1-GBP'!AF357+'2b - USD - conv.'!AF357+'3b - EUR - conv.'!AF357</f>
        <v>0</v>
      </c>
      <c r="AG357" s="286">
        <f>'1-GBP'!AG357+'2b - USD - conv.'!AG357+'3b - EUR - conv.'!AG357</f>
        <v>0</v>
      </c>
      <c r="AH357" s="286">
        <f>'1-GBP'!AH357+'2b - USD - conv.'!AH357+'3b - EUR - conv.'!AH357</f>
        <v>0</v>
      </c>
      <c r="AI357" s="286">
        <f>'1-GBP'!AI357+'2b - USD - conv.'!AI357+'3b - EUR - conv.'!AI357</f>
        <v>0</v>
      </c>
      <c r="AJ357" s="286">
        <f>'1-GBP'!AJ357+'2b - USD - conv.'!AJ357+'3b - EUR - conv.'!AJ357</f>
        <v>0</v>
      </c>
      <c r="AK357" s="286">
        <f>'1-GBP'!AK357+'2b - USD - conv.'!AK357+'3b - EUR - conv.'!AK357</f>
        <v>0</v>
      </c>
      <c r="AL357" s="286">
        <f>'1-GBP'!AL357+'2b - USD - conv.'!AL357+'3b - EUR - conv.'!AL357</f>
        <v>0</v>
      </c>
      <c r="AM357" s="286">
        <f>'1-GBP'!AM357+'2b - USD - conv.'!AM357+'3b - EUR - conv.'!AM357</f>
        <v>0</v>
      </c>
      <c r="AN357" s="286">
        <f>'1-GBP'!AN357+'2b - USD - conv.'!AN357+'3b - EUR - conv.'!AN357</f>
        <v>0</v>
      </c>
      <c r="AO357" s="286">
        <f>'1-GBP'!AO357+'2b - USD - conv.'!AO357+'3b - EUR - conv.'!AO357</f>
        <v>0</v>
      </c>
      <c r="AP357" s="286">
        <f>'1-GBP'!AP357+'2b - USD - conv.'!AP357+'3b - EUR - conv.'!AP357</f>
        <v>0</v>
      </c>
    </row>
    <row r="358" spans="1:42" outlineLevel="2">
      <c r="A358" s="211" t="str">
        <f>A350&amp;"."&amp;A352&amp;"."&amp;A351&amp;"."&amp;B358</f>
        <v>1.c.8.6</v>
      </c>
      <c r="B358">
        <v>6</v>
      </c>
      <c r="C358" t="str">
        <f>'1-GBP'!C358</f>
        <v/>
      </c>
      <c r="D358"/>
      <c r="E358"/>
      <c r="F358"/>
      <c r="G358"/>
      <c r="H358"/>
      <c r="I358"/>
      <c r="J358"/>
      <c r="K358"/>
      <c r="L358"/>
      <c r="M358" s="286">
        <f>'1-GBP'!M358+'2b - USD - conv.'!M358+'3b - EUR - conv.'!M358</f>
        <v>0</v>
      </c>
      <c r="N358" s="286">
        <f>'1-GBP'!N358+'2b - USD - conv.'!N358+'3b - EUR - conv.'!N358</f>
        <v>0</v>
      </c>
      <c r="O358" s="286">
        <f>'1-GBP'!O358+'2b - USD - conv.'!O358+'3b - EUR - conv.'!O358</f>
        <v>0</v>
      </c>
      <c r="P358" s="286">
        <f>'1-GBP'!P358+'2b - USD - conv.'!P358+'3b - EUR - conv.'!P358</f>
        <v>0</v>
      </c>
      <c r="Q358" s="286">
        <f>'1-GBP'!Q358+'2b - USD - conv.'!Q358+'3b - EUR - conv.'!Q358</f>
        <v>0</v>
      </c>
      <c r="R358" s="286">
        <f>'1-GBP'!R358+'2b - USD - conv.'!R358+'3b - EUR - conv.'!R358</f>
        <v>0</v>
      </c>
      <c r="S358" s="286">
        <f>'1-GBP'!S358+'2b - USD - conv.'!S358+'3b - EUR - conv.'!S358</f>
        <v>0</v>
      </c>
      <c r="T358" s="286">
        <f>'1-GBP'!T358+'2b - USD - conv.'!T358+'3b - EUR - conv.'!T358</f>
        <v>0</v>
      </c>
      <c r="U358" s="286">
        <f>'1-GBP'!U358+'2b - USD - conv.'!U358+'3b - EUR - conv.'!U358</f>
        <v>0</v>
      </c>
      <c r="V358" s="286">
        <f>'1-GBP'!V358+'2b - USD - conv.'!V358+'3b - EUR - conv.'!V358</f>
        <v>0</v>
      </c>
      <c r="W358" s="286">
        <f>'1-GBP'!W358+'2b - USD - conv.'!W358+'3b - EUR - conv.'!W358</f>
        <v>0</v>
      </c>
      <c r="X358" s="286">
        <f>'1-GBP'!X358+'2b - USD - conv.'!X358+'3b - EUR - conv.'!X358</f>
        <v>0</v>
      </c>
      <c r="Y358" s="286">
        <f>'1-GBP'!Y358+'2b - USD - conv.'!Y358+'3b - EUR - conv.'!Y358</f>
        <v>0</v>
      </c>
      <c r="Z358" s="286">
        <f>'1-GBP'!Z358+'2b - USD - conv.'!Z358+'3b - EUR - conv.'!Z358</f>
        <v>0</v>
      </c>
      <c r="AA358" s="286">
        <f>'1-GBP'!AA358+'2b - USD - conv.'!AA358+'3b - EUR - conv.'!AA358</f>
        <v>0</v>
      </c>
      <c r="AB358" s="286">
        <f>'1-GBP'!AB358+'2b - USD - conv.'!AB358+'3b - EUR - conv.'!AB358</f>
        <v>0</v>
      </c>
      <c r="AC358" s="286">
        <f>'1-GBP'!AC358+'2b - USD - conv.'!AC358+'3b - EUR - conv.'!AC358</f>
        <v>0</v>
      </c>
      <c r="AD358" s="286">
        <f>'1-GBP'!AD358+'2b - USD - conv.'!AD358+'3b - EUR - conv.'!AD358</f>
        <v>0</v>
      </c>
      <c r="AE358" s="286">
        <f>'1-GBP'!AE358+'2b - USD - conv.'!AE358+'3b - EUR - conv.'!AE358</f>
        <v>0</v>
      </c>
      <c r="AF358" s="286">
        <f>'1-GBP'!AF358+'2b - USD - conv.'!AF358+'3b - EUR - conv.'!AF358</f>
        <v>0</v>
      </c>
      <c r="AG358" s="286">
        <f>'1-GBP'!AG358+'2b - USD - conv.'!AG358+'3b - EUR - conv.'!AG358</f>
        <v>0</v>
      </c>
      <c r="AH358" s="286">
        <f>'1-GBP'!AH358+'2b - USD - conv.'!AH358+'3b - EUR - conv.'!AH358</f>
        <v>0</v>
      </c>
      <c r="AI358" s="286">
        <f>'1-GBP'!AI358+'2b - USD - conv.'!AI358+'3b - EUR - conv.'!AI358</f>
        <v>0</v>
      </c>
      <c r="AJ358" s="286">
        <f>'1-GBP'!AJ358+'2b - USD - conv.'!AJ358+'3b - EUR - conv.'!AJ358</f>
        <v>0</v>
      </c>
      <c r="AK358" s="286">
        <f>'1-GBP'!AK358+'2b - USD - conv.'!AK358+'3b - EUR - conv.'!AK358</f>
        <v>0</v>
      </c>
      <c r="AL358" s="286">
        <f>'1-GBP'!AL358+'2b - USD - conv.'!AL358+'3b - EUR - conv.'!AL358</f>
        <v>0</v>
      </c>
      <c r="AM358" s="286">
        <f>'1-GBP'!AM358+'2b - USD - conv.'!AM358+'3b - EUR - conv.'!AM358</f>
        <v>0</v>
      </c>
      <c r="AN358" s="286">
        <f>'1-GBP'!AN358+'2b - USD - conv.'!AN358+'3b - EUR - conv.'!AN358</f>
        <v>0</v>
      </c>
      <c r="AO358" s="286">
        <f>'1-GBP'!AO358+'2b - USD - conv.'!AO358+'3b - EUR - conv.'!AO358</f>
        <v>0</v>
      </c>
      <c r="AP358" s="286">
        <f>'1-GBP'!AP358+'2b - USD - conv.'!AP358+'3b - EUR - conv.'!AP358</f>
        <v>0</v>
      </c>
    </row>
    <row r="359" spans="1:42" outlineLevel="2">
      <c r="A359" s="211" t="str">
        <f>A350&amp;"."&amp;A352&amp;"."&amp;A351&amp;"."&amp;B359</f>
        <v>1.c.8.7</v>
      </c>
      <c r="B359">
        <v>7</v>
      </c>
      <c r="C359" t="str">
        <f>'1-GBP'!C359</f>
        <v/>
      </c>
      <c r="D359"/>
      <c r="E359"/>
      <c r="F359"/>
      <c r="G359"/>
      <c r="H359"/>
      <c r="I359"/>
      <c r="J359"/>
      <c r="K359"/>
      <c r="L359"/>
      <c r="M359" s="286">
        <f>'1-GBP'!M359+'2b - USD - conv.'!M359+'3b - EUR - conv.'!M359</f>
        <v>0</v>
      </c>
      <c r="N359" s="286">
        <f>'1-GBP'!N359+'2b - USD - conv.'!N359+'3b - EUR - conv.'!N359</f>
        <v>0</v>
      </c>
      <c r="O359" s="286">
        <f>'1-GBP'!O359+'2b - USD - conv.'!O359+'3b - EUR - conv.'!O359</f>
        <v>0</v>
      </c>
      <c r="P359" s="286">
        <f>'1-GBP'!P359+'2b - USD - conv.'!P359+'3b - EUR - conv.'!P359</f>
        <v>0</v>
      </c>
      <c r="Q359" s="286">
        <f>'1-GBP'!Q359+'2b - USD - conv.'!Q359+'3b - EUR - conv.'!Q359</f>
        <v>0</v>
      </c>
      <c r="R359" s="286">
        <f>'1-GBP'!R359+'2b - USD - conv.'!R359+'3b - EUR - conv.'!R359</f>
        <v>0</v>
      </c>
      <c r="S359" s="286">
        <f>'1-GBP'!S359+'2b - USD - conv.'!S359+'3b - EUR - conv.'!S359</f>
        <v>0</v>
      </c>
      <c r="T359" s="286">
        <f>'1-GBP'!T359+'2b - USD - conv.'!T359+'3b - EUR - conv.'!T359</f>
        <v>0</v>
      </c>
      <c r="U359" s="286">
        <f>'1-GBP'!U359+'2b - USD - conv.'!U359+'3b - EUR - conv.'!U359</f>
        <v>0</v>
      </c>
      <c r="V359" s="286">
        <f>'1-GBP'!V359+'2b - USD - conv.'!V359+'3b - EUR - conv.'!V359</f>
        <v>0</v>
      </c>
      <c r="W359" s="286">
        <f>'1-GBP'!W359+'2b - USD - conv.'!W359+'3b - EUR - conv.'!W359</f>
        <v>0</v>
      </c>
      <c r="X359" s="286">
        <f>'1-GBP'!X359+'2b - USD - conv.'!X359+'3b - EUR - conv.'!X359</f>
        <v>0</v>
      </c>
      <c r="Y359" s="286">
        <f>'1-GBP'!Y359+'2b - USD - conv.'!Y359+'3b - EUR - conv.'!Y359</f>
        <v>0</v>
      </c>
      <c r="Z359" s="286">
        <f>'1-GBP'!Z359+'2b - USD - conv.'!Z359+'3b - EUR - conv.'!Z359</f>
        <v>0</v>
      </c>
      <c r="AA359" s="286">
        <f>'1-GBP'!AA359+'2b - USD - conv.'!AA359+'3b - EUR - conv.'!AA359</f>
        <v>0</v>
      </c>
      <c r="AB359" s="286">
        <f>'1-GBP'!AB359+'2b - USD - conv.'!AB359+'3b - EUR - conv.'!AB359</f>
        <v>0</v>
      </c>
      <c r="AC359" s="286">
        <f>'1-GBP'!AC359+'2b - USD - conv.'!AC359+'3b - EUR - conv.'!AC359</f>
        <v>0</v>
      </c>
      <c r="AD359" s="286">
        <f>'1-GBP'!AD359+'2b - USD - conv.'!AD359+'3b - EUR - conv.'!AD359</f>
        <v>0</v>
      </c>
      <c r="AE359" s="286">
        <f>'1-GBP'!AE359+'2b - USD - conv.'!AE359+'3b - EUR - conv.'!AE359</f>
        <v>0</v>
      </c>
      <c r="AF359" s="286">
        <f>'1-GBP'!AF359+'2b - USD - conv.'!AF359+'3b - EUR - conv.'!AF359</f>
        <v>0</v>
      </c>
      <c r="AG359" s="286">
        <f>'1-GBP'!AG359+'2b - USD - conv.'!AG359+'3b - EUR - conv.'!AG359</f>
        <v>0</v>
      </c>
      <c r="AH359" s="286">
        <f>'1-GBP'!AH359+'2b - USD - conv.'!AH359+'3b - EUR - conv.'!AH359</f>
        <v>0</v>
      </c>
      <c r="AI359" s="286">
        <f>'1-GBP'!AI359+'2b - USD - conv.'!AI359+'3b - EUR - conv.'!AI359</f>
        <v>0</v>
      </c>
      <c r="AJ359" s="286">
        <f>'1-GBP'!AJ359+'2b - USD - conv.'!AJ359+'3b - EUR - conv.'!AJ359</f>
        <v>0</v>
      </c>
      <c r="AK359" s="286">
        <f>'1-GBP'!AK359+'2b - USD - conv.'!AK359+'3b - EUR - conv.'!AK359</f>
        <v>0</v>
      </c>
      <c r="AL359" s="286">
        <f>'1-GBP'!AL359+'2b - USD - conv.'!AL359+'3b - EUR - conv.'!AL359</f>
        <v>0</v>
      </c>
      <c r="AM359" s="286">
        <f>'1-GBP'!AM359+'2b - USD - conv.'!AM359+'3b - EUR - conv.'!AM359</f>
        <v>0</v>
      </c>
      <c r="AN359" s="286">
        <f>'1-GBP'!AN359+'2b - USD - conv.'!AN359+'3b - EUR - conv.'!AN359</f>
        <v>0</v>
      </c>
      <c r="AO359" s="286">
        <f>'1-GBP'!AO359+'2b - USD - conv.'!AO359+'3b - EUR - conv.'!AO359</f>
        <v>0</v>
      </c>
      <c r="AP359" s="286">
        <f>'1-GBP'!AP359+'2b - USD - conv.'!AP359+'3b - EUR - conv.'!AP359</f>
        <v>0</v>
      </c>
    </row>
    <row r="360" spans="1:42" outlineLevel="2">
      <c r="A360" s="211" t="str">
        <f>A350&amp;"."&amp;A352&amp;"."&amp;A351&amp;"."&amp;B360</f>
        <v>1.c.8.8</v>
      </c>
      <c r="B360">
        <v>8</v>
      </c>
      <c r="C360" t="str">
        <f>'1-GBP'!C360</f>
        <v/>
      </c>
      <c r="D360"/>
      <c r="E360"/>
      <c r="F360"/>
      <c r="G360"/>
      <c r="H360"/>
      <c r="I360"/>
      <c r="J360"/>
      <c r="K360"/>
      <c r="L360"/>
      <c r="M360" s="286">
        <f>'1-GBP'!M360+'2b - USD - conv.'!M360+'3b - EUR - conv.'!M360</f>
        <v>0</v>
      </c>
      <c r="N360" s="286">
        <f>'1-GBP'!N360+'2b - USD - conv.'!N360+'3b - EUR - conv.'!N360</f>
        <v>0</v>
      </c>
      <c r="O360" s="286">
        <f>'1-GBP'!O360+'2b - USD - conv.'!O360+'3b - EUR - conv.'!O360</f>
        <v>0</v>
      </c>
      <c r="P360" s="286">
        <f>'1-GBP'!P360+'2b - USD - conv.'!P360+'3b - EUR - conv.'!P360</f>
        <v>0</v>
      </c>
      <c r="Q360" s="286">
        <f>'1-GBP'!Q360+'2b - USD - conv.'!Q360+'3b - EUR - conv.'!Q360</f>
        <v>0</v>
      </c>
      <c r="R360" s="286">
        <f>'1-GBP'!R360+'2b - USD - conv.'!R360+'3b - EUR - conv.'!R360</f>
        <v>0</v>
      </c>
      <c r="S360" s="286">
        <f>'1-GBP'!S360+'2b - USD - conv.'!S360+'3b - EUR - conv.'!S360</f>
        <v>0</v>
      </c>
      <c r="T360" s="286">
        <f>'1-GBP'!T360+'2b - USD - conv.'!T360+'3b - EUR - conv.'!T360</f>
        <v>0</v>
      </c>
      <c r="U360" s="286">
        <f>'1-GBP'!U360+'2b - USD - conv.'!U360+'3b - EUR - conv.'!U360</f>
        <v>0</v>
      </c>
      <c r="V360" s="286">
        <f>'1-GBP'!V360+'2b - USD - conv.'!V360+'3b - EUR - conv.'!V360</f>
        <v>0</v>
      </c>
      <c r="W360" s="286">
        <f>'1-GBP'!W360+'2b - USD - conv.'!W360+'3b - EUR - conv.'!W360</f>
        <v>0</v>
      </c>
      <c r="X360" s="286">
        <f>'1-GBP'!X360+'2b - USD - conv.'!X360+'3b - EUR - conv.'!X360</f>
        <v>0</v>
      </c>
      <c r="Y360" s="286">
        <f>'1-GBP'!Y360+'2b - USD - conv.'!Y360+'3b - EUR - conv.'!Y360</f>
        <v>0</v>
      </c>
      <c r="Z360" s="286">
        <f>'1-GBP'!Z360+'2b - USD - conv.'!Z360+'3b - EUR - conv.'!Z360</f>
        <v>0</v>
      </c>
      <c r="AA360" s="286">
        <f>'1-GBP'!AA360+'2b - USD - conv.'!AA360+'3b - EUR - conv.'!AA360</f>
        <v>0</v>
      </c>
      <c r="AB360" s="286">
        <f>'1-GBP'!AB360+'2b - USD - conv.'!AB360+'3b - EUR - conv.'!AB360</f>
        <v>0</v>
      </c>
      <c r="AC360" s="286">
        <f>'1-GBP'!AC360+'2b - USD - conv.'!AC360+'3b - EUR - conv.'!AC360</f>
        <v>0</v>
      </c>
      <c r="AD360" s="286">
        <f>'1-GBP'!AD360+'2b - USD - conv.'!AD360+'3b - EUR - conv.'!AD360</f>
        <v>0</v>
      </c>
      <c r="AE360" s="286">
        <f>'1-GBP'!AE360+'2b - USD - conv.'!AE360+'3b - EUR - conv.'!AE360</f>
        <v>0</v>
      </c>
      <c r="AF360" s="286">
        <f>'1-GBP'!AF360+'2b - USD - conv.'!AF360+'3b - EUR - conv.'!AF360</f>
        <v>0</v>
      </c>
      <c r="AG360" s="286">
        <f>'1-GBP'!AG360+'2b - USD - conv.'!AG360+'3b - EUR - conv.'!AG360</f>
        <v>0</v>
      </c>
      <c r="AH360" s="286">
        <f>'1-GBP'!AH360+'2b - USD - conv.'!AH360+'3b - EUR - conv.'!AH360</f>
        <v>0</v>
      </c>
      <c r="AI360" s="286">
        <f>'1-GBP'!AI360+'2b - USD - conv.'!AI360+'3b - EUR - conv.'!AI360</f>
        <v>0</v>
      </c>
      <c r="AJ360" s="286">
        <f>'1-GBP'!AJ360+'2b - USD - conv.'!AJ360+'3b - EUR - conv.'!AJ360</f>
        <v>0</v>
      </c>
      <c r="AK360" s="286">
        <f>'1-GBP'!AK360+'2b - USD - conv.'!AK360+'3b - EUR - conv.'!AK360</f>
        <v>0</v>
      </c>
      <c r="AL360" s="286">
        <f>'1-GBP'!AL360+'2b - USD - conv.'!AL360+'3b - EUR - conv.'!AL360</f>
        <v>0</v>
      </c>
      <c r="AM360" s="286">
        <f>'1-GBP'!AM360+'2b - USD - conv.'!AM360+'3b - EUR - conv.'!AM360</f>
        <v>0</v>
      </c>
      <c r="AN360" s="286">
        <f>'1-GBP'!AN360+'2b - USD - conv.'!AN360+'3b - EUR - conv.'!AN360</f>
        <v>0</v>
      </c>
      <c r="AO360" s="286">
        <f>'1-GBP'!AO360+'2b - USD - conv.'!AO360+'3b - EUR - conv.'!AO360</f>
        <v>0</v>
      </c>
      <c r="AP360" s="286">
        <f>'1-GBP'!AP360+'2b - USD - conv.'!AP360+'3b - EUR - conv.'!AP360</f>
        <v>0</v>
      </c>
    </row>
    <row r="361" spans="1:42" outlineLevel="2">
      <c r="A361" s="211" t="str">
        <f>A350&amp;"."&amp;A352&amp;"."&amp;A351&amp;"."&amp;B361</f>
        <v>1.c.8.9</v>
      </c>
      <c r="B361">
        <v>9</v>
      </c>
      <c r="C361" t="str">
        <f>'1-GBP'!C361</f>
        <v/>
      </c>
      <c r="D361"/>
      <c r="E361"/>
      <c r="F361"/>
      <c r="G361"/>
      <c r="H361"/>
      <c r="I361"/>
      <c r="J361"/>
      <c r="K361"/>
      <c r="L361"/>
      <c r="M361" s="286">
        <f>'1-GBP'!M361+'2b - USD - conv.'!M361+'3b - EUR - conv.'!M361</f>
        <v>0</v>
      </c>
      <c r="N361" s="286">
        <f>'1-GBP'!N361+'2b - USD - conv.'!N361+'3b - EUR - conv.'!N361</f>
        <v>0</v>
      </c>
      <c r="O361" s="286">
        <f>'1-GBP'!O361+'2b - USD - conv.'!O361+'3b - EUR - conv.'!O361</f>
        <v>0</v>
      </c>
      <c r="P361" s="286">
        <f>'1-GBP'!P361+'2b - USD - conv.'!P361+'3b - EUR - conv.'!P361</f>
        <v>0</v>
      </c>
      <c r="Q361" s="286">
        <f>'1-GBP'!Q361+'2b - USD - conv.'!Q361+'3b - EUR - conv.'!Q361</f>
        <v>0</v>
      </c>
      <c r="R361" s="286">
        <f>'1-GBP'!R361+'2b - USD - conv.'!R361+'3b - EUR - conv.'!R361</f>
        <v>0</v>
      </c>
      <c r="S361" s="286">
        <f>'1-GBP'!S361+'2b - USD - conv.'!S361+'3b - EUR - conv.'!S361</f>
        <v>0</v>
      </c>
      <c r="T361" s="286">
        <f>'1-GBP'!T361+'2b - USD - conv.'!T361+'3b - EUR - conv.'!T361</f>
        <v>0</v>
      </c>
      <c r="U361" s="286">
        <f>'1-GBP'!U361+'2b - USD - conv.'!U361+'3b - EUR - conv.'!U361</f>
        <v>0</v>
      </c>
      <c r="V361" s="286">
        <f>'1-GBP'!V361+'2b - USD - conv.'!V361+'3b - EUR - conv.'!V361</f>
        <v>0</v>
      </c>
      <c r="W361" s="286">
        <f>'1-GBP'!W361+'2b - USD - conv.'!W361+'3b - EUR - conv.'!W361</f>
        <v>0</v>
      </c>
      <c r="X361" s="286">
        <f>'1-GBP'!X361+'2b - USD - conv.'!X361+'3b - EUR - conv.'!X361</f>
        <v>0</v>
      </c>
      <c r="Y361" s="286">
        <f>'1-GBP'!Y361+'2b - USD - conv.'!Y361+'3b - EUR - conv.'!Y361</f>
        <v>0</v>
      </c>
      <c r="Z361" s="286">
        <f>'1-GBP'!Z361+'2b - USD - conv.'!Z361+'3b - EUR - conv.'!Z361</f>
        <v>0</v>
      </c>
      <c r="AA361" s="286">
        <f>'1-GBP'!AA361+'2b - USD - conv.'!AA361+'3b - EUR - conv.'!AA361</f>
        <v>0</v>
      </c>
      <c r="AB361" s="286">
        <f>'1-GBP'!AB361+'2b - USD - conv.'!AB361+'3b - EUR - conv.'!AB361</f>
        <v>0</v>
      </c>
      <c r="AC361" s="286">
        <f>'1-GBP'!AC361+'2b - USD - conv.'!AC361+'3b - EUR - conv.'!AC361</f>
        <v>0</v>
      </c>
      <c r="AD361" s="286">
        <f>'1-GBP'!AD361+'2b - USD - conv.'!AD361+'3b - EUR - conv.'!AD361</f>
        <v>0</v>
      </c>
      <c r="AE361" s="286">
        <f>'1-GBP'!AE361+'2b - USD - conv.'!AE361+'3b - EUR - conv.'!AE361</f>
        <v>0</v>
      </c>
      <c r="AF361" s="286">
        <f>'1-GBP'!AF361+'2b - USD - conv.'!AF361+'3b - EUR - conv.'!AF361</f>
        <v>0</v>
      </c>
      <c r="AG361" s="286">
        <f>'1-GBP'!AG361+'2b - USD - conv.'!AG361+'3b - EUR - conv.'!AG361</f>
        <v>0</v>
      </c>
      <c r="AH361" s="286">
        <f>'1-GBP'!AH361+'2b - USD - conv.'!AH361+'3b - EUR - conv.'!AH361</f>
        <v>0</v>
      </c>
      <c r="AI361" s="286">
        <f>'1-GBP'!AI361+'2b - USD - conv.'!AI361+'3b - EUR - conv.'!AI361</f>
        <v>0</v>
      </c>
      <c r="AJ361" s="286">
        <f>'1-GBP'!AJ361+'2b - USD - conv.'!AJ361+'3b - EUR - conv.'!AJ361</f>
        <v>0</v>
      </c>
      <c r="AK361" s="286">
        <f>'1-GBP'!AK361+'2b - USD - conv.'!AK361+'3b - EUR - conv.'!AK361</f>
        <v>0</v>
      </c>
      <c r="AL361" s="286">
        <f>'1-GBP'!AL361+'2b - USD - conv.'!AL361+'3b - EUR - conv.'!AL361</f>
        <v>0</v>
      </c>
      <c r="AM361" s="286">
        <f>'1-GBP'!AM361+'2b - USD - conv.'!AM361+'3b - EUR - conv.'!AM361</f>
        <v>0</v>
      </c>
      <c r="AN361" s="286">
        <f>'1-GBP'!AN361+'2b - USD - conv.'!AN361+'3b - EUR - conv.'!AN361</f>
        <v>0</v>
      </c>
      <c r="AO361" s="286">
        <f>'1-GBP'!AO361+'2b - USD - conv.'!AO361+'3b - EUR - conv.'!AO361</f>
        <v>0</v>
      </c>
      <c r="AP361" s="286">
        <f>'1-GBP'!AP361+'2b - USD - conv.'!AP361+'3b - EUR - conv.'!AP361</f>
        <v>0</v>
      </c>
    </row>
    <row r="362" spans="1:42" outlineLevel="2">
      <c r="A362" s="211" t="str">
        <f>A350&amp;"."&amp;A352&amp;"."&amp;A351&amp;"."&amp;B362</f>
        <v>1.c.8.10</v>
      </c>
      <c r="B362">
        <v>10</v>
      </c>
      <c r="C362" t="str">
        <f>'1-GBP'!C362</f>
        <v/>
      </c>
      <c r="D362"/>
      <c r="E362"/>
      <c r="F362"/>
      <c r="G362"/>
      <c r="H362"/>
      <c r="I362"/>
      <c r="J362"/>
      <c r="K362"/>
      <c r="L362"/>
      <c r="M362" s="286">
        <f>'1-GBP'!M362+'2b - USD - conv.'!M362+'3b - EUR - conv.'!M362</f>
        <v>0</v>
      </c>
      <c r="N362" s="286">
        <f>'1-GBP'!N362+'2b - USD - conv.'!N362+'3b - EUR - conv.'!N362</f>
        <v>0</v>
      </c>
      <c r="O362" s="286">
        <f>'1-GBP'!O362+'2b - USD - conv.'!O362+'3b - EUR - conv.'!O362</f>
        <v>0</v>
      </c>
      <c r="P362" s="286">
        <f>'1-GBP'!P362+'2b - USD - conv.'!P362+'3b - EUR - conv.'!P362</f>
        <v>0</v>
      </c>
      <c r="Q362" s="286">
        <f>'1-GBP'!Q362+'2b - USD - conv.'!Q362+'3b - EUR - conv.'!Q362</f>
        <v>0</v>
      </c>
      <c r="R362" s="286">
        <f>'1-GBP'!R362+'2b - USD - conv.'!R362+'3b - EUR - conv.'!R362</f>
        <v>0</v>
      </c>
      <c r="S362" s="286">
        <f>'1-GBP'!S362+'2b - USD - conv.'!S362+'3b - EUR - conv.'!S362</f>
        <v>0</v>
      </c>
      <c r="T362" s="286">
        <f>'1-GBP'!T362+'2b - USD - conv.'!T362+'3b - EUR - conv.'!T362</f>
        <v>0</v>
      </c>
      <c r="U362" s="286">
        <f>'1-GBP'!U362+'2b - USD - conv.'!U362+'3b - EUR - conv.'!U362</f>
        <v>0</v>
      </c>
      <c r="V362" s="286">
        <f>'1-GBP'!V362+'2b - USD - conv.'!V362+'3b - EUR - conv.'!V362</f>
        <v>0</v>
      </c>
      <c r="W362" s="286">
        <f>'1-GBP'!W362+'2b - USD - conv.'!W362+'3b - EUR - conv.'!W362</f>
        <v>0</v>
      </c>
      <c r="X362" s="286">
        <f>'1-GBP'!X362+'2b - USD - conv.'!X362+'3b - EUR - conv.'!X362</f>
        <v>0</v>
      </c>
      <c r="Y362" s="286">
        <f>'1-GBP'!Y362+'2b - USD - conv.'!Y362+'3b - EUR - conv.'!Y362</f>
        <v>0</v>
      </c>
      <c r="Z362" s="286">
        <f>'1-GBP'!Z362+'2b - USD - conv.'!Z362+'3b - EUR - conv.'!Z362</f>
        <v>0</v>
      </c>
      <c r="AA362" s="286">
        <f>'1-GBP'!AA362+'2b - USD - conv.'!AA362+'3b - EUR - conv.'!AA362</f>
        <v>0</v>
      </c>
      <c r="AB362" s="286">
        <f>'1-GBP'!AB362+'2b - USD - conv.'!AB362+'3b - EUR - conv.'!AB362</f>
        <v>0</v>
      </c>
      <c r="AC362" s="286">
        <f>'1-GBP'!AC362+'2b - USD - conv.'!AC362+'3b - EUR - conv.'!AC362</f>
        <v>0</v>
      </c>
      <c r="AD362" s="286">
        <f>'1-GBP'!AD362+'2b - USD - conv.'!AD362+'3b - EUR - conv.'!AD362</f>
        <v>0</v>
      </c>
      <c r="AE362" s="286">
        <f>'1-GBP'!AE362+'2b - USD - conv.'!AE362+'3b - EUR - conv.'!AE362</f>
        <v>0</v>
      </c>
      <c r="AF362" s="286">
        <f>'1-GBP'!AF362+'2b - USD - conv.'!AF362+'3b - EUR - conv.'!AF362</f>
        <v>0</v>
      </c>
      <c r="AG362" s="286">
        <f>'1-GBP'!AG362+'2b - USD - conv.'!AG362+'3b - EUR - conv.'!AG362</f>
        <v>0</v>
      </c>
      <c r="AH362" s="286">
        <f>'1-GBP'!AH362+'2b - USD - conv.'!AH362+'3b - EUR - conv.'!AH362</f>
        <v>0</v>
      </c>
      <c r="AI362" s="286">
        <f>'1-GBP'!AI362+'2b - USD - conv.'!AI362+'3b - EUR - conv.'!AI362</f>
        <v>0</v>
      </c>
      <c r="AJ362" s="286">
        <f>'1-GBP'!AJ362+'2b - USD - conv.'!AJ362+'3b - EUR - conv.'!AJ362</f>
        <v>0</v>
      </c>
      <c r="AK362" s="286">
        <f>'1-GBP'!AK362+'2b - USD - conv.'!AK362+'3b - EUR - conv.'!AK362</f>
        <v>0</v>
      </c>
      <c r="AL362" s="286">
        <f>'1-GBP'!AL362+'2b - USD - conv.'!AL362+'3b - EUR - conv.'!AL362</f>
        <v>0</v>
      </c>
      <c r="AM362" s="286">
        <f>'1-GBP'!AM362+'2b - USD - conv.'!AM362+'3b - EUR - conv.'!AM362</f>
        <v>0</v>
      </c>
      <c r="AN362" s="286">
        <f>'1-GBP'!AN362+'2b - USD - conv.'!AN362+'3b - EUR - conv.'!AN362</f>
        <v>0</v>
      </c>
      <c r="AO362" s="286">
        <f>'1-GBP'!AO362+'2b - USD - conv.'!AO362+'3b - EUR - conv.'!AO362</f>
        <v>0</v>
      </c>
      <c r="AP362" s="286">
        <f>'1-GBP'!AP362+'2b - USD - conv.'!AP362+'3b - EUR - conv.'!AP362</f>
        <v>0</v>
      </c>
    </row>
    <row r="363" spans="1:42" outlineLevel="2">
      <c r="A363" s="211" t="str">
        <f>A350&amp;"."&amp;A352&amp;"."&amp;A351&amp;"."&amp;B363</f>
        <v>1.c.8.11</v>
      </c>
      <c r="B363">
        <v>11</v>
      </c>
      <c r="C363" t="str">
        <f>'1-GBP'!C363</f>
        <v/>
      </c>
      <c r="D363"/>
      <c r="E363"/>
      <c r="F363"/>
      <c r="G363"/>
      <c r="H363"/>
      <c r="I363"/>
      <c r="J363"/>
      <c r="K363"/>
      <c r="L363"/>
      <c r="M363" s="286">
        <f>'1-GBP'!M363+'2b - USD - conv.'!M363+'3b - EUR - conv.'!M363</f>
        <v>0</v>
      </c>
      <c r="N363" s="286">
        <f>'1-GBP'!N363+'2b - USD - conv.'!N363+'3b - EUR - conv.'!N363</f>
        <v>0</v>
      </c>
      <c r="O363" s="286">
        <f>'1-GBP'!O363+'2b - USD - conv.'!O363+'3b - EUR - conv.'!O363</f>
        <v>0</v>
      </c>
      <c r="P363" s="286">
        <f>'1-GBP'!P363+'2b - USD - conv.'!P363+'3b - EUR - conv.'!P363</f>
        <v>0</v>
      </c>
      <c r="Q363" s="286">
        <f>'1-GBP'!Q363+'2b - USD - conv.'!Q363+'3b - EUR - conv.'!Q363</f>
        <v>0</v>
      </c>
      <c r="R363" s="286">
        <f>'1-GBP'!R363+'2b - USD - conv.'!R363+'3b - EUR - conv.'!R363</f>
        <v>0</v>
      </c>
      <c r="S363" s="286">
        <f>'1-GBP'!S363+'2b - USD - conv.'!S363+'3b - EUR - conv.'!S363</f>
        <v>0</v>
      </c>
      <c r="T363" s="286">
        <f>'1-GBP'!T363+'2b - USD - conv.'!T363+'3b - EUR - conv.'!T363</f>
        <v>0</v>
      </c>
      <c r="U363" s="286">
        <f>'1-GBP'!U363+'2b - USD - conv.'!U363+'3b - EUR - conv.'!U363</f>
        <v>0</v>
      </c>
      <c r="V363" s="286">
        <f>'1-GBP'!V363+'2b - USD - conv.'!V363+'3b - EUR - conv.'!V363</f>
        <v>0</v>
      </c>
      <c r="W363" s="286">
        <f>'1-GBP'!W363+'2b - USD - conv.'!W363+'3b - EUR - conv.'!W363</f>
        <v>0</v>
      </c>
      <c r="X363" s="286">
        <f>'1-GBP'!X363+'2b - USD - conv.'!X363+'3b - EUR - conv.'!X363</f>
        <v>0</v>
      </c>
      <c r="Y363" s="286">
        <f>'1-GBP'!Y363+'2b - USD - conv.'!Y363+'3b - EUR - conv.'!Y363</f>
        <v>0</v>
      </c>
      <c r="Z363" s="286">
        <f>'1-GBP'!Z363+'2b - USD - conv.'!Z363+'3b - EUR - conv.'!Z363</f>
        <v>0</v>
      </c>
      <c r="AA363" s="286">
        <f>'1-GBP'!AA363+'2b - USD - conv.'!AA363+'3b - EUR - conv.'!AA363</f>
        <v>0</v>
      </c>
      <c r="AB363" s="286">
        <f>'1-GBP'!AB363+'2b - USD - conv.'!AB363+'3b - EUR - conv.'!AB363</f>
        <v>0</v>
      </c>
      <c r="AC363" s="286">
        <f>'1-GBP'!AC363+'2b - USD - conv.'!AC363+'3b - EUR - conv.'!AC363</f>
        <v>0</v>
      </c>
      <c r="AD363" s="286">
        <f>'1-GBP'!AD363+'2b - USD - conv.'!AD363+'3b - EUR - conv.'!AD363</f>
        <v>0</v>
      </c>
      <c r="AE363" s="286">
        <f>'1-GBP'!AE363+'2b - USD - conv.'!AE363+'3b - EUR - conv.'!AE363</f>
        <v>0</v>
      </c>
      <c r="AF363" s="286">
        <f>'1-GBP'!AF363+'2b - USD - conv.'!AF363+'3b - EUR - conv.'!AF363</f>
        <v>0</v>
      </c>
      <c r="AG363" s="286">
        <f>'1-GBP'!AG363+'2b - USD - conv.'!AG363+'3b - EUR - conv.'!AG363</f>
        <v>0</v>
      </c>
      <c r="AH363" s="286">
        <f>'1-GBP'!AH363+'2b - USD - conv.'!AH363+'3b - EUR - conv.'!AH363</f>
        <v>0</v>
      </c>
      <c r="AI363" s="286">
        <f>'1-GBP'!AI363+'2b - USD - conv.'!AI363+'3b - EUR - conv.'!AI363</f>
        <v>0</v>
      </c>
      <c r="AJ363" s="286">
        <f>'1-GBP'!AJ363+'2b - USD - conv.'!AJ363+'3b - EUR - conv.'!AJ363</f>
        <v>0</v>
      </c>
      <c r="AK363" s="286">
        <f>'1-GBP'!AK363+'2b - USD - conv.'!AK363+'3b - EUR - conv.'!AK363</f>
        <v>0</v>
      </c>
      <c r="AL363" s="286">
        <f>'1-GBP'!AL363+'2b - USD - conv.'!AL363+'3b - EUR - conv.'!AL363</f>
        <v>0</v>
      </c>
      <c r="AM363" s="286">
        <f>'1-GBP'!AM363+'2b - USD - conv.'!AM363+'3b - EUR - conv.'!AM363</f>
        <v>0</v>
      </c>
      <c r="AN363" s="286">
        <f>'1-GBP'!AN363+'2b - USD - conv.'!AN363+'3b - EUR - conv.'!AN363</f>
        <v>0</v>
      </c>
      <c r="AO363" s="286">
        <f>'1-GBP'!AO363+'2b - USD - conv.'!AO363+'3b - EUR - conv.'!AO363</f>
        <v>0</v>
      </c>
      <c r="AP363" s="286">
        <f>'1-GBP'!AP363+'2b - USD - conv.'!AP363+'3b - EUR - conv.'!AP363</f>
        <v>0</v>
      </c>
    </row>
    <row r="364" spans="1:42" outlineLevel="2">
      <c r="A364" s="211" t="str">
        <f>A350&amp;"."&amp;A352&amp;"."&amp;A351&amp;"."&amp;B364</f>
        <v>1.c.8.12</v>
      </c>
      <c r="B364">
        <v>12</v>
      </c>
      <c r="C364" t="str">
        <f>'1-GBP'!C364</f>
        <v/>
      </c>
      <c r="D364"/>
      <c r="E364"/>
      <c r="F364"/>
      <c r="G364"/>
      <c r="H364"/>
      <c r="I364"/>
      <c r="J364"/>
      <c r="K364"/>
      <c r="L364"/>
      <c r="M364" s="286">
        <f>'1-GBP'!M364+'2b - USD - conv.'!M364+'3b - EUR - conv.'!M364</f>
        <v>0</v>
      </c>
      <c r="N364" s="286">
        <f>'1-GBP'!N364+'2b - USD - conv.'!N364+'3b - EUR - conv.'!N364</f>
        <v>0</v>
      </c>
      <c r="O364" s="286">
        <f>'1-GBP'!O364+'2b - USD - conv.'!O364+'3b - EUR - conv.'!O364</f>
        <v>0</v>
      </c>
      <c r="P364" s="286">
        <f>'1-GBP'!P364+'2b - USD - conv.'!P364+'3b - EUR - conv.'!P364</f>
        <v>0</v>
      </c>
      <c r="Q364" s="286">
        <f>'1-GBP'!Q364+'2b - USD - conv.'!Q364+'3b - EUR - conv.'!Q364</f>
        <v>0</v>
      </c>
      <c r="R364" s="286">
        <f>'1-GBP'!R364+'2b - USD - conv.'!R364+'3b - EUR - conv.'!R364</f>
        <v>0</v>
      </c>
      <c r="S364" s="286">
        <f>'1-GBP'!S364+'2b - USD - conv.'!S364+'3b - EUR - conv.'!S364</f>
        <v>0</v>
      </c>
      <c r="T364" s="286">
        <f>'1-GBP'!T364+'2b - USD - conv.'!T364+'3b - EUR - conv.'!T364</f>
        <v>0</v>
      </c>
      <c r="U364" s="286">
        <f>'1-GBP'!U364+'2b - USD - conv.'!U364+'3b - EUR - conv.'!U364</f>
        <v>0</v>
      </c>
      <c r="V364" s="286">
        <f>'1-GBP'!V364+'2b - USD - conv.'!V364+'3b - EUR - conv.'!V364</f>
        <v>0</v>
      </c>
      <c r="W364" s="286">
        <f>'1-GBP'!W364+'2b - USD - conv.'!W364+'3b - EUR - conv.'!W364</f>
        <v>0</v>
      </c>
      <c r="X364" s="286">
        <f>'1-GBP'!X364+'2b - USD - conv.'!X364+'3b - EUR - conv.'!X364</f>
        <v>0</v>
      </c>
      <c r="Y364" s="286">
        <f>'1-GBP'!Y364+'2b - USD - conv.'!Y364+'3b - EUR - conv.'!Y364</f>
        <v>0</v>
      </c>
      <c r="Z364" s="286">
        <f>'1-GBP'!Z364+'2b - USD - conv.'!Z364+'3b - EUR - conv.'!Z364</f>
        <v>0</v>
      </c>
      <c r="AA364" s="286">
        <f>'1-GBP'!AA364+'2b - USD - conv.'!AA364+'3b - EUR - conv.'!AA364</f>
        <v>0</v>
      </c>
      <c r="AB364" s="286">
        <f>'1-GBP'!AB364+'2b - USD - conv.'!AB364+'3b - EUR - conv.'!AB364</f>
        <v>0</v>
      </c>
      <c r="AC364" s="286">
        <f>'1-GBP'!AC364+'2b - USD - conv.'!AC364+'3b - EUR - conv.'!AC364</f>
        <v>0</v>
      </c>
      <c r="AD364" s="286">
        <f>'1-GBP'!AD364+'2b - USD - conv.'!AD364+'3b - EUR - conv.'!AD364</f>
        <v>0</v>
      </c>
      <c r="AE364" s="286">
        <f>'1-GBP'!AE364+'2b - USD - conv.'!AE364+'3b - EUR - conv.'!AE364</f>
        <v>0</v>
      </c>
      <c r="AF364" s="286">
        <f>'1-GBP'!AF364+'2b - USD - conv.'!AF364+'3b - EUR - conv.'!AF364</f>
        <v>0</v>
      </c>
      <c r="AG364" s="286">
        <f>'1-GBP'!AG364+'2b - USD - conv.'!AG364+'3b - EUR - conv.'!AG364</f>
        <v>0</v>
      </c>
      <c r="AH364" s="286">
        <f>'1-GBP'!AH364+'2b - USD - conv.'!AH364+'3b - EUR - conv.'!AH364</f>
        <v>0</v>
      </c>
      <c r="AI364" s="286">
        <f>'1-GBP'!AI364+'2b - USD - conv.'!AI364+'3b - EUR - conv.'!AI364</f>
        <v>0</v>
      </c>
      <c r="AJ364" s="286">
        <f>'1-GBP'!AJ364+'2b - USD - conv.'!AJ364+'3b - EUR - conv.'!AJ364</f>
        <v>0</v>
      </c>
      <c r="AK364" s="286">
        <f>'1-GBP'!AK364+'2b - USD - conv.'!AK364+'3b - EUR - conv.'!AK364</f>
        <v>0</v>
      </c>
      <c r="AL364" s="286">
        <f>'1-GBP'!AL364+'2b - USD - conv.'!AL364+'3b - EUR - conv.'!AL364</f>
        <v>0</v>
      </c>
      <c r="AM364" s="286">
        <f>'1-GBP'!AM364+'2b - USD - conv.'!AM364+'3b - EUR - conv.'!AM364</f>
        <v>0</v>
      </c>
      <c r="AN364" s="286">
        <f>'1-GBP'!AN364+'2b - USD - conv.'!AN364+'3b - EUR - conv.'!AN364</f>
        <v>0</v>
      </c>
      <c r="AO364" s="286">
        <f>'1-GBP'!AO364+'2b - USD - conv.'!AO364+'3b - EUR - conv.'!AO364</f>
        <v>0</v>
      </c>
      <c r="AP364" s="286">
        <f>'1-GBP'!AP364+'2b - USD - conv.'!AP364+'3b - EUR - conv.'!AP364</f>
        <v>0</v>
      </c>
    </row>
    <row r="365" spans="1:42" outlineLevel="1">
      <c r="A365" s="212"/>
      <c r="B365" s="201">
        <f>B364-COUNTIFS(C353:C364,"")</f>
        <v>1</v>
      </c>
      <c r="C365" s="201" t="s">
        <v>285</v>
      </c>
      <c r="D365" s="201"/>
      <c r="E365" s="201"/>
      <c r="F365" s="201"/>
      <c r="G365" s="201"/>
      <c r="H365" s="201"/>
      <c r="I365" s="201"/>
      <c r="J365" s="201"/>
      <c r="K365" s="201"/>
      <c r="L365" s="201"/>
      <c r="M365" s="280">
        <f>SUM(M353:M364)</f>
        <v>0</v>
      </c>
      <c r="N365" s="280">
        <f>SUM(N353:N364)</f>
        <v>0</v>
      </c>
      <c r="O365" s="280">
        <f t="shared" ref="O365:AP365" si="31">SUM(O353:O364)</f>
        <v>0</v>
      </c>
      <c r="P365" s="280">
        <f t="shared" si="31"/>
        <v>0</v>
      </c>
      <c r="Q365" s="280">
        <f t="shared" si="31"/>
        <v>0</v>
      </c>
      <c r="R365" s="280">
        <f t="shared" si="31"/>
        <v>0</v>
      </c>
      <c r="S365" s="280">
        <f t="shared" si="31"/>
        <v>0</v>
      </c>
      <c r="T365" s="280">
        <f t="shared" si="31"/>
        <v>0</v>
      </c>
      <c r="U365" s="280">
        <f t="shared" si="31"/>
        <v>0</v>
      </c>
      <c r="V365" s="280">
        <f t="shared" si="31"/>
        <v>0</v>
      </c>
      <c r="W365" s="280">
        <f t="shared" si="31"/>
        <v>0</v>
      </c>
      <c r="X365" s="280">
        <f t="shared" si="31"/>
        <v>0</v>
      </c>
      <c r="Y365" s="280">
        <f t="shared" si="31"/>
        <v>0</v>
      </c>
      <c r="Z365" s="280">
        <f t="shared" si="31"/>
        <v>0</v>
      </c>
      <c r="AA365" s="280">
        <f t="shared" si="31"/>
        <v>0</v>
      </c>
      <c r="AB365" s="280">
        <f t="shared" si="31"/>
        <v>0</v>
      </c>
      <c r="AC365" s="280">
        <f t="shared" si="31"/>
        <v>0</v>
      </c>
      <c r="AD365" s="280">
        <f t="shared" si="31"/>
        <v>0</v>
      </c>
      <c r="AE365" s="280">
        <f t="shared" si="31"/>
        <v>0</v>
      </c>
      <c r="AF365" s="280">
        <f t="shared" si="31"/>
        <v>0</v>
      </c>
      <c r="AG365" s="280">
        <f t="shared" si="31"/>
        <v>0</v>
      </c>
      <c r="AH365" s="280">
        <f t="shared" si="31"/>
        <v>0</v>
      </c>
      <c r="AI365" s="280">
        <f t="shared" si="31"/>
        <v>0</v>
      </c>
      <c r="AJ365" s="280">
        <f t="shared" si="31"/>
        <v>0</v>
      </c>
      <c r="AK365" s="280">
        <f t="shared" si="31"/>
        <v>0</v>
      </c>
      <c r="AL365" s="280">
        <f t="shared" si="31"/>
        <v>0</v>
      </c>
      <c r="AM365" s="280">
        <f t="shared" si="31"/>
        <v>0</v>
      </c>
      <c r="AN365" s="280">
        <f t="shared" si="31"/>
        <v>0</v>
      </c>
      <c r="AO365" s="280">
        <f t="shared" si="31"/>
        <v>0</v>
      </c>
      <c r="AP365" s="280">
        <f t="shared" si="31"/>
        <v>0</v>
      </c>
    </row>
    <row r="366" spans="1:42" outlineLevel="1">
      <c r="A366" s="211"/>
      <c r="B366"/>
      <c r="C366"/>
      <c r="D366"/>
      <c r="E366"/>
      <c r="F366"/>
      <c r="G366"/>
      <c r="H366"/>
      <c r="I366"/>
      <c r="J366"/>
      <c r="K366"/>
      <c r="L366"/>
      <c r="M366" s="314"/>
      <c r="N366" s="314"/>
      <c r="O366" s="314"/>
      <c r="P366" s="314"/>
      <c r="Q366" s="314"/>
      <c r="R366" s="314"/>
      <c r="S366" s="314"/>
      <c r="T366" s="314"/>
      <c r="U366" s="314"/>
      <c r="V366" s="314"/>
      <c r="W366" s="314"/>
      <c r="X366" s="314"/>
      <c r="Y366" s="314"/>
      <c r="Z366" s="314"/>
      <c r="AA366" s="314"/>
      <c r="AB366" s="314"/>
      <c r="AC366" s="314"/>
      <c r="AD366" s="314"/>
      <c r="AE366" s="314"/>
      <c r="AF366" s="314"/>
      <c r="AG366" s="314"/>
      <c r="AH366" s="314"/>
      <c r="AI366" s="314"/>
      <c r="AJ366" s="314"/>
      <c r="AK366" s="314"/>
      <c r="AL366" s="314"/>
      <c r="AM366" s="314"/>
      <c r="AN366" s="314"/>
      <c r="AO366" s="314"/>
      <c r="AP366" s="314"/>
    </row>
    <row r="367" spans="1:42" outlineLevel="1">
      <c r="A367" s="220" t="s">
        <v>216</v>
      </c>
      <c r="B367" s="220" t="s">
        <v>286</v>
      </c>
      <c r="C367" s="220" t="s">
        <v>284</v>
      </c>
      <c r="D367" s="220"/>
      <c r="E367" s="220"/>
      <c r="F367" s="220"/>
      <c r="G367" s="220"/>
      <c r="H367" s="220"/>
      <c r="I367" s="220"/>
      <c r="J367" s="220"/>
      <c r="K367" s="220"/>
      <c r="L367" s="220"/>
      <c r="M367" s="315"/>
      <c r="N367" s="315"/>
      <c r="O367" s="315"/>
      <c r="P367" s="315"/>
      <c r="Q367" s="315"/>
      <c r="R367" s="315"/>
      <c r="S367" s="315"/>
      <c r="T367" s="315"/>
      <c r="U367" s="315"/>
      <c r="V367" s="315"/>
      <c r="W367" s="315"/>
      <c r="X367" s="315"/>
      <c r="Y367" s="315"/>
      <c r="Z367" s="315"/>
      <c r="AA367" s="315"/>
      <c r="AB367" s="315"/>
      <c r="AC367" s="315"/>
      <c r="AD367" s="315"/>
      <c r="AE367" s="315"/>
      <c r="AF367" s="315"/>
      <c r="AG367" s="315"/>
      <c r="AH367" s="315"/>
      <c r="AI367" s="315"/>
      <c r="AJ367" s="315"/>
      <c r="AK367" s="315"/>
      <c r="AL367" s="315"/>
      <c r="AM367" s="315"/>
      <c r="AN367" s="315"/>
      <c r="AO367" s="315"/>
      <c r="AP367" s="315"/>
    </row>
    <row r="368" spans="1:42" outlineLevel="2">
      <c r="A368" s="211" t="str">
        <f>A350&amp;"."&amp;A367&amp;"."&amp;A351&amp;"."&amp;B368</f>
        <v>1.o.8.1</v>
      </c>
      <c r="B368">
        <v>1</v>
      </c>
      <c r="C368" t="str">
        <f>'1-GBP'!C368</f>
        <v>Contingency</v>
      </c>
      <c r="D368"/>
      <c r="E368"/>
      <c r="F368"/>
      <c r="G368"/>
      <c r="H368"/>
      <c r="I368"/>
      <c r="J368"/>
      <c r="K368"/>
      <c r="L368"/>
      <c r="M368" s="286">
        <f>'1-GBP'!M368+'2b - USD - conv.'!M368+'3b - EUR - conv.'!M368</f>
        <v>0</v>
      </c>
      <c r="N368" s="286">
        <f>'1-GBP'!N368+'2b - USD - conv.'!N368+'3b - EUR - conv.'!N368</f>
        <v>0</v>
      </c>
      <c r="O368" s="286">
        <f>'1-GBP'!O368+'2b - USD - conv.'!O368+'3b - EUR - conv.'!O368</f>
        <v>0</v>
      </c>
      <c r="P368" s="286">
        <f>'1-GBP'!P368+'2b - USD - conv.'!P368+'3b - EUR - conv.'!P368</f>
        <v>0</v>
      </c>
      <c r="Q368" s="286">
        <f>'1-GBP'!Q368+'2b - USD - conv.'!Q368+'3b - EUR - conv.'!Q368</f>
        <v>0</v>
      </c>
      <c r="R368" s="286">
        <f>'1-GBP'!R368+'2b - USD - conv.'!R368+'3b - EUR - conv.'!R368</f>
        <v>0</v>
      </c>
      <c r="S368" s="286">
        <f>'1-GBP'!S368+'2b - USD - conv.'!S368+'3b - EUR - conv.'!S368</f>
        <v>0</v>
      </c>
      <c r="T368" s="286">
        <f>'1-GBP'!T368+'2b - USD - conv.'!T368+'3b - EUR - conv.'!T368</f>
        <v>0</v>
      </c>
      <c r="U368" s="286">
        <f>'1-GBP'!U368+'2b - USD - conv.'!U368+'3b - EUR - conv.'!U368</f>
        <v>0</v>
      </c>
      <c r="V368" s="286">
        <f>'1-GBP'!V368+'2b - USD - conv.'!V368+'3b - EUR - conv.'!V368</f>
        <v>0</v>
      </c>
      <c r="W368" s="286">
        <f>'1-GBP'!W368+'2b - USD - conv.'!W368+'3b - EUR - conv.'!W368</f>
        <v>0</v>
      </c>
      <c r="X368" s="286">
        <f>'1-GBP'!X368+'2b - USD - conv.'!X368+'3b - EUR - conv.'!X368</f>
        <v>0</v>
      </c>
      <c r="Y368" s="286">
        <f>'1-GBP'!Y368+'2b - USD - conv.'!Y368+'3b - EUR - conv.'!Y368</f>
        <v>0</v>
      </c>
      <c r="Z368" s="286">
        <f>'1-GBP'!Z368+'2b - USD - conv.'!Z368+'3b - EUR - conv.'!Z368</f>
        <v>0</v>
      </c>
      <c r="AA368" s="286">
        <f>'1-GBP'!AA368+'2b - USD - conv.'!AA368+'3b - EUR - conv.'!AA368</f>
        <v>0</v>
      </c>
      <c r="AB368" s="286">
        <f>'1-GBP'!AB368+'2b - USD - conv.'!AB368+'3b - EUR - conv.'!AB368</f>
        <v>0</v>
      </c>
      <c r="AC368" s="286">
        <f>'1-GBP'!AC368+'2b - USD - conv.'!AC368+'3b - EUR - conv.'!AC368</f>
        <v>0</v>
      </c>
      <c r="AD368" s="286">
        <f>'1-GBP'!AD368+'2b - USD - conv.'!AD368+'3b - EUR - conv.'!AD368</f>
        <v>0</v>
      </c>
      <c r="AE368" s="286">
        <f>'1-GBP'!AE368+'2b - USD - conv.'!AE368+'3b - EUR - conv.'!AE368</f>
        <v>0</v>
      </c>
      <c r="AF368" s="286">
        <f>'1-GBP'!AF368+'2b - USD - conv.'!AF368+'3b - EUR - conv.'!AF368</f>
        <v>0</v>
      </c>
      <c r="AG368" s="286">
        <f>'1-GBP'!AG368+'2b - USD - conv.'!AG368+'3b - EUR - conv.'!AG368</f>
        <v>0</v>
      </c>
      <c r="AH368" s="286">
        <f>'1-GBP'!AH368+'2b - USD - conv.'!AH368+'3b - EUR - conv.'!AH368</f>
        <v>0</v>
      </c>
      <c r="AI368" s="286">
        <f>'1-GBP'!AI368+'2b - USD - conv.'!AI368+'3b - EUR - conv.'!AI368</f>
        <v>0</v>
      </c>
      <c r="AJ368" s="286">
        <f>'1-GBP'!AJ368+'2b - USD - conv.'!AJ368+'3b - EUR - conv.'!AJ368</f>
        <v>0</v>
      </c>
      <c r="AK368" s="286">
        <f>'1-GBP'!AK368+'2b - USD - conv.'!AK368+'3b - EUR - conv.'!AK368</f>
        <v>0</v>
      </c>
      <c r="AL368" s="286">
        <f>'1-GBP'!AL368+'2b - USD - conv.'!AL368+'3b - EUR - conv.'!AL368</f>
        <v>0</v>
      </c>
      <c r="AM368" s="286">
        <f>'1-GBP'!AM368+'2b - USD - conv.'!AM368+'3b - EUR - conv.'!AM368</f>
        <v>0</v>
      </c>
      <c r="AN368" s="286">
        <f>'1-GBP'!AN368+'2b - USD - conv.'!AN368+'3b - EUR - conv.'!AN368</f>
        <v>0</v>
      </c>
      <c r="AO368" s="286">
        <f>'1-GBP'!AO368+'2b - USD - conv.'!AO368+'3b - EUR - conv.'!AO368</f>
        <v>0</v>
      </c>
      <c r="AP368" s="286">
        <f>'1-GBP'!AP368+'2b - USD - conv.'!AP368+'3b - EUR - conv.'!AP368</f>
        <v>0</v>
      </c>
    </row>
    <row r="369" spans="1:42" outlineLevel="2">
      <c r="A369" s="211" t="str">
        <f>A350&amp;"."&amp;A367&amp;"."&amp;A351&amp;"."&amp;B369</f>
        <v>1.o.8.2</v>
      </c>
      <c r="B369">
        <v>2</v>
      </c>
      <c r="C369" t="str">
        <f>'1-GBP'!C369</f>
        <v/>
      </c>
      <c r="D369"/>
      <c r="E369"/>
      <c r="F369"/>
      <c r="G369"/>
      <c r="H369"/>
      <c r="I369"/>
      <c r="J369"/>
      <c r="K369"/>
      <c r="L369"/>
      <c r="M369" s="286">
        <f>'1-GBP'!M369+'2b - USD - conv.'!M369+'3b - EUR - conv.'!M369</f>
        <v>0</v>
      </c>
      <c r="N369" s="286">
        <f>'1-GBP'!N369+'2b - USD - conv.'!N369+'3b - EUR - conv.'!N369</f>
        <v>0</v>
      </c>
      <c r="O369" s="286">
        <f>'1-GBP'!O369+'2b - USD - conv.'!O369+'3b - EUR - conv.'!O369</f>
        <v>0</v>
      </c>
      <c r="P369" s="286">
        <f>'1-GBP'!P369+'2b - USD - conv.'!P369+'3b - EUR - conv.'!P369</f>
        <v>0</v>
      </c>
      <c r="Q369" s="286">
        <f>'1-GBP'!Q369+'2b - USD - conv.'!Q369+'3b - EUR - conv.'!Q369</f>
        <v>0</v>
      </c>
      <c r="R369" s="286">
        <f>'1-GBP'!R369+'2b - USD - conv.'!R369+'3b - EUR - conv.'!R369</f>
        <v>0</v>
      </c>
      <c r="S369" s="286">
        <f>'1-GBP'!S369+'2b - USD - conv.'!S369+'3b - EUR - conv.'!S369</f>
        <v>0</v>
      </c>
      <c r="T369" s="286">
        <f>'1-GBP'!T369+'2b - USD - conv.'!T369+'3b - EUR - conv.'!T369</f>
        <v>0</v>
      </c>
      <c r="U369" s="286">
        <f>'1-GBP'!U369+'2b - USD - conv.'!U369+'3b - EUR - conv.'!U369</f>
        <v>0</v>
      </c>
      <c r="V369" s="286">
        <f>'1-GBP'!V369+'2b - USD - conv.'!V369+'3b - EUR - conv.'!V369</f>
        <v>0</v>
      </c>
      <c r="W369" s="286">
        <f>'1-GBP'!W369+'2b - USD - conv.'!W369+'3b - EUR - conv.'!W369</f>
        <v>0</v>
      </c>
      <c r="X369" s="286">
        <f>'1-GBP'!X369+'2b - USD - conv.'!X369+'3b - EUR - conv.'!X369</f>
        <v>0</v>
      </c>
      <c r="Y369" s="286">
        <f>'1-GBP'!Y369+'2b - USD - conv.'!Y369+'3b - EUR - conv.'!Y369</f>
        <v>0</v>
      </c>
      <c r="Z369" s="286">
        <f>'1-GBP'!Z369+'2b - USD - conv.'!Z369+'3b - EUR - conv.'!Z369</f>
        <v>0</v>
      </c>
      <c r="AA369" s="286">
        <f>'1-GBP'!AA369+'2b - USD - conv.'!AA369+'3b - EUR - conv.'!AA369</f>
        <v>0</v>
      </c>
      <c r="AB369" s="286">
        <f>'1-GBP'!AB369+'2b - USD - conv.'!AB369+'3b - EUR - conv.'!AB369</f>
        <v>0</v>
      </c>
      <c r="AC369" s="286">
        <f>'1-GBP'!AC369+'2b - USD - conv.'!AC369+'3b - EUR - conv.'!AC369</f>
        <v>0</v>
      </c>
      <c r="AD369" s="286">
        <f>'1-GBP'!AD369+'2b - USD - conv.'!AD369+'3b - EUR - conv.'!AD369</f>
        <v>0</v>
      </c>
      <c r="AE369" s="286">
        <f>'1-GBP'!AE369+'2b - USD - conv.'!AE369+'3b - EUR - conv.'!AE369</f>
        <v>0</v>
      </c>
      <c r="AF369" s="286">
        <f>'1-GBP'!AF369+'2b - USD - conv.'!AF369+'3b - EUR - conv.'!AF369</f>
        <v>0</v>
      </c>
      <c r="AG369" s="286">
        <f>'1-GBP'!AG369+'2b - USD - conv.'!AG369+'3b - EUR - conv.'!AG369</f>
        <v>0</v>
      </c>
      <c r="AH369" s="286">
        <f>'1-GBP'!AH369+'2b - USD - conv.'!AH369+'3b - EUR - conv.'!AH369</f>
        <v>0</v>
      </c>
      <c r="AI369" s="286">
        <f>'1-GBP'!AI369+'2b - USD - conv.'!AI369+'3b - EUR - conv.'!AI369</f>
        <v>0</v>
      </c>
      <c r="AJ369" s="286">
        <f>'1-GBP'!AJ369+'2b - USD - conv.'!AJ369+'3b - EUR - conv.'!AJ369</f>
        <v>0</v>
      </c>
      <c r="AK369" s="286">
        <f>'1-GBP'!AK369+'2b - USD - conv.'!AK369+'3b - EUR - conv.'!AK369</f>
        <v>0</v>
      </c>
      <c r="AL369" s="286">
        <f>'1-GBP'!AL369+'2b - USD - conv.'!AL369+'3b - EUR - conv.'!AL369</f>
        <v>0</v>
      </c>
      <c r="AM369" s="286">
        <f>'1-GBP'!AM369+'2b - USD - conv.'!AM369+'3b - EUR - conv.'!AM369</f>
        <v>0</v>
      </c>
      <c r="AN369" s="286">
        <f>'1-GBP'!AN369+'2b - USD - conv.'!AN369+'3b - EUR - conv.'!AN369</f>
        <v>0</v>
      </c>
      <c r="AO369" s="286">
        <f>'1-GBP'!AO369+'2b - USD - conv.'!AO369+'3b - EUR - conv.'!AO369</f>
        <v>0</v>
      </c>
      <c r="AP369" s="286">
        <f>'1-GBP'!AP369+'2b - USD - conv.'!AP369+'3b - EUR - conv.'!AP369</f>
        <v>0</v>
      </c>
    </row>
    <row r="370" spans="1:42" outlineLevel="2">
      <c r="A370" s="211" t="str">
        <f>A350&amp;"."&amp;A367&amp;"."&amp;A351&amp;"."&amp;B370</f>
        <v>1.o.8.3</v>
      </c>
      <c r="B370">
        <v>3</v>
      </c>
      <c r="C370" t="str">
        <f>'1-GBP'!C370</f>
        <v/>
      </c>
      <c r="D370"/>
      <c r="E370"/>
      <c r="F370"/>
      <c r="G370"/>
      <c r="H370"/>
      <c r="I370"/>
      <c r="J370"/>
      <c r="K370"/>
      <c r="L370"/>
      <c r="M370" s="286">
        <f>'1-GBP'!M370+'2b - USD - conv.'!M370+'3b - EUR - conv.'!M370</f>
        <v>0</v>
      </c>
      <c r="N370" s="286">
        <f>'1-GBP'!N370+'2b - USD - conv.'!N370+'3b - EUR - conv.'!N370</f>
        <v>0</v>
      </c>
      <c r="O370" s="286">
        <f>'1-GBP'!O370+'2b - USD - conv.'!O370+'3b - EUR - conv.'!O370</f>
        <v>0</v>
      </c>
      <c r="P370" s="286">
        <f>'1-GBP'!P370+'2b - USD - conv.'!P370+'3b - EUR - conv.'!P370</f>
        <v>0</v>
      </c>
      <c r="Q370" s="286">
        <f>'1-GBP'!Q370+'2b - USD - conv.'!Q370+'3b - EUR - conv.'!Q370</f>
        <v>0</v>
      </c>
      <c r="R370" s="286">
        <f>'1-GBP'!R370+'2b - USD - conv.'!R370+'3b - EUR - conv.'!R370</f>
        <v>0</v>
      </c>
      <c r="S370" s="286">
        <f>'1-GBP'!S370+'2b - USD - conv.'!S370+'3b - EUR - conv.'!S370</f>
        <v>0</v>
      </c>
      <c r="T370" s="286">
        <f>'1-GBP'!T370+'2b - USD - conv.'!T370+'3b - EUR - conv.'!T370</f>
        <v>0</v>
      </c>
      <c r="U370" s="286">
        <f>'1-GBP'!U370+'2b - USD - conv.'!U370+'3b - EUR - conv.'!U370</f>
        <v>0</v>
      </c>
      <c r="V370" s="286">
        <f>'1-GBP'!V370+'2b - USD - conv.'!V370+'3b - EUR - conv.'!V370</f>
        <v>0</v>
      </c>
      <c r="W370" s="286">
        <f>'1-GBP'!W370+'2b - USD - conv.'!W370+'3b - EUR - conv.'!W370</f>
        <v>0</v>
      </c>
      <c r="X370" s="286">
        <f>'1-GBP'!X370+'2b - USD - conv.'!X370+'3b - EUR - conv.'!X370</f>
        <v>0</v>
      </c>
      <c r="Y370" s="286">
        <f>'1-GBP'!Y370+'2b - USD - conv.'!Y370+'3b - EUR - conv.'!Y370</f>
        <v>0</v>
      </c>
      <c r="Z370" s="286">
        <f>'1-GBP'!Z370+'2b - USD - conv.'!Z370+'3b - EUR - conv.'!Z370</f>
        <v>0</v>
      </c>
      <c r="AA370" s="286">
        <f>'1-GBP'!AA370+'2b - USD - conv.'!AA370+'3b - EUR - conv.'!AA370</f>
        <v>0</v>
      </c>
      <c r="AB370" s="286">
        <f>'1-GBP'!AB370+'2b - USD - conv.'!AB370+'3b - EUR - conv.'!AB370</f>
        <v>0</v>
      </c>
      <c r="AC370" s="286">
        <f>'1-GBP'!AC370+'2b - USD - conv.'!AC370+'3b - EUR - conv.'!AC370</f>
        <v>0</v>
      </c>
      <c r="AD370" s="286">
        <f>'1-GBP'!AD370+'2b - USD - conv.'!AD370+'3b - EUR - conv.'!AD370</f>
        <v>0</v>
      </c>
      <c r="AE370" s="286">
        <f>'1-GBP'!AE370+'2b - USD - conv.'!AE370+'3b - EUR - conv.'!AE370</f>
        <v>0</v>
      </c>
      <c r="AF370" s="286">
        <f>'1-GBP'!AF370+'2b - USD - conv.'!AF370+'3b - EUR - conv.'!AF370</f>
        <v>0</v>
      </c>
      <c r="AG370" s="286">
        <f>'1-GBP'!AG370+'2b - USD - conv.'!AG370+'3b - EUR - conv.'!AG370</f>
        <v>0</v>
      </c>
      <c r="AH370" s="286">
        <f>'1-GBP'!AH370+'2b - USD - conv.'!AH370+'3b - EUR - conv.'!AH370</f>
        <v>0</v>
      </c>
      <c r="AI370" s="286">
        <f>'1-GBP'!AI370+'2b - USD - conv.'!AI370+'3b - EUR - conv.'!AI370</f>
        <v>0</v>
      </c>
      <c r="AJ370" s="286">
        <f>'1-GBP'!AJ370+'2b - USD - conv.'!AJ370+'3b - EUR - conv.'!AJ370</f>
        <v>0</v>
      </c>
      <c r="AK370" s="286">
        <f>'1-GBP'!AK370+'2b - USD - conv.'!AK370+'3b - EUR - conv.'!AK370</f>
        <v>0</v>
      </c>
      <c r="AL370" s="286">
        <f>'1-GBP'!AL370+'2b - USD - conv.'!AL370+'3b - EUR - conv.'!AL370</f>
        <v>0</v>
      </c>
      <c r="AM370" s="286">
        <f>'1-GBP'!AM370+'2b - USD - conv.'!AM370+'3b - EUR - conv.'!AM370</f>
        <v>0</v>
      </c>
      <c r="AN370" s="286">
        <f>'1-GBP'!AN370+'2b - USD - conv.'!AN370+'3b - EUR - conv.'!AN370</f>
        <v>0</v>
      </c>
      <c r="AO370" s="286">
        <f>'1-GBP'!AO370+'2b - USD - conv.'!AO370+'3b - EUR - conv.'!AO370</f>
        <v>0</v>
      </c>
      <c r="AP370" s="286">
        <f>'1-GBP'!AP370+'2b - USD - conv.'!AP370+'3b - EUR - conv.'!AP370</f>
        <v>0</v>
      </c>
    </row>
    <row r="371" spans="1:42" outlineLevel="2">
      <c r="A371" s="211" t="str">
        <f>A350&amp;"."&amp;A367&amp;"."&amp;A351&amp;"."&amp;B371</f>
        <v>1.o.8.4</v>
      </c>
      <c r="B371">
        <v>4</v>
      </c>
      <c r="C371" t="str">
        <f>'1-GBP'!C371</f>
        <v/>
      </c>
      <c r="D371"/>
      <c r="E371"/>
      <c r="F371"/>
      <c r="G371"/>
      <c r="H371"/>
      <c r="I371"/>
      <c r="J371"/>
      <c r="K371"/>
      <c r="L371"/>
      <c r="M371" s="286">
        <f>'1-GBP'!M371+'2b - USD - conv.'!M371+'3b - EUR - conv.'!M371</f>
        <v>0</v>
      </c>
      <c r="N371" s="286">
        <f>'1-GBP'!N371+'2b - USD - conv.'!N371+'3b - EUR - conv.'!N371</f>
        <v>0</v>
      </c>
      <c r="O371" s="286">
        <f>'1-GBP'!O371+'2b - USD - conv.'!O371+'3b - EUR - conv.'!O371</f>
        <v>0</v>
      </c>
      <c r="P371" s="286">
        <f>'1-GBP'!P371+'2b - USD - conv.'!P371+'3b - EUR - conv.'!P371</f>
        <v>0</v>
      </c>
      <c r="Q371" s="286">
        <f>'1-GBP'!Q371+'2b - USD - conv.'!Q371+'3b - EUR - conv.'!Q371</f>
        <v>0</v>
      </c>
      <c r="R371" s="286">
        <f>'1-GBP'!R371+'2b - USD - conv.'!R371+'3b - EUR - conv.'!R371</f>
        <v>0</v>
      </c>
      <c r="S371" s="286">
        <f>'1-GBP'!S371+'2b - USD - conv.'!S371+'3b - EUR - conv.'!S371</f>
        <v>0</v>
      </c>
      <c r="T371" s="286">
        <f>'1-GBP'!T371+'2b - USD - conv.'!T371+'3b - EUR - conv.'!T371</f>
        <v>0</v>
      </c>
      <c r="U371" s="286">
        <f>'1-GBP'!U371+'2b - USD - conv.'!U371+'3b - EUR - conv.'!U371</f>
        <v>0</v>
      </c>
      <c r="V371" s="286">
        <f>'1-GBP'!V371+'2b - USD - conv.'!V371+'3b - EUR - conv.'!V371</f>
        <v>0</v>
      </c>
      <c r="W371" s="286">
        <f>'1-GBP'!W371+'2b - USD - conv.'!W371+'3b - EUR - conv.'!W371</f>
        <v>0</v>
      </c>
      <c r="X371" s="286">
        <f>'1-GBP'!X371+'2b - USD - conv.'!X371+'3b - EUR - conv.'!X371</f>
        <v>0</v>
      </c>
      <c r="Y371" s="286">
        <f>'1-GBP'!Y371+'2b - USD - conv.'!Y371+'3b - EUR - conv.'!Y371</f>
        <v>0</v>
      </c>
      <c r="Z371" s="286">
        <f>'1-GBP'!Z371+'2b - USD - conv.'!Z371+'3b - EUR - conv.'!Z371</f>
        <v>0</v>
      </c>
      <c r="AA371" s="286">
        <f>'1-GBP'!AA371+'2b - USD - conv.'!AA371+'3b - EUR - conv.'!AA371</f>
        <v>0</v>
      </c>
      <c r="AB371" s="286">
        <f>'1-GBP'!AB371+'2b - USD - conv.'!AB371+'3b - EUR - conv.'!AB371</f>
        <v>0</v>
      </c>
      <c r="AC371" s="286">
        <f>'1-GBP'!AC371+'2b - USD - conv.'!AC371+'3b - EUR - conv.'!AC371</f>
        <v>0</v>
      </c>
      <c r="AD371" s="286">
        <f>'1-GBP'!AD371+'2b - USD - conv.'!AD371+'3b - EUR - conv.'!AD371</f>
        <v>0</v>
      </c>
      <c r="AE371" s="286">
        <f>'1-GBP'!AE371+'2b - USD - conv.'!AE371+'3b - EUR - conv.'!AE371</f>
        <v>0</v>
      </c>
      <c r="AF371" s="286">
        <f>'1-GBP'!AF371+'2b - USD - conv.'!AF371+'3b - EUR - conv.'!AF371</f>
        <v>0</v>
      </c>
      <c r="AG371" s="286">
        <f>'1-GBP'!AG371+'2b - USD - conv.'!AG371+'3b - EUR - conv.'!AG371</f>
        <v>0</v>
      </c>
      <c r="AH371" s="286">
        <f>'1-GBP'!AH371+'2b - USD - conv.'!AH371+'3b - EUR - conv.'!AH371</f>
        <v>0</v>
      </c>
      <c r="AI371" s="286">
        <f>'1-GBP'!AI371+'2b - USD - conv.'!AI371+'3b - EUR - conv.'!AI371</f>
        <v>0</v>
      </c>
      <c r="AJ371" s="286">
        <f>'1-GBP'!AJ371+'2b - USD - conv.'!AJ371+'3b - EUR - conv.'!AJ371</f>
        <v>0</v>
      </c>
      <c r="AK371" s="286">
        <f>'1-GBP'!AK371+'2b - USD - conv.'!AK371+'3b - EUR - conv.'!AK371</f>
        <v>0</v>
      </c>
      <c r="AL371" s="286">
        <f>'1-GBP'!AL371+'2b - USD - conv.'!AL371+'3b - EUR - conv.'!AL371</f>
        <v>0</v>
      </c>
      <c r="AM371" s="286">
        <f>'1-GBP'!AM371+'2b - USD - conv.'!AM371+'3b - EUR - conv.'!AM371</f>
        <v>0</v>
      </c>
      <c r="AN371" s="286">
        <f>'1-GBP'!AN371+'2b - USD - conv.'!AN371+'3b - EUR - conv.'!AN371</f>
        <v>0</v>
      </c>
      <c r="AO371" s="286">
        <f>'1-GBP'!AO371+'2b - USD - conv.'!AO371+'3b - EUR - conv.'!AO371</f>
        <v>0</v>
      </c>
      <c r="AP371" s="286">
        <f>'1-GBP'!AP371+'2b - USD - conv.'!AP371+'3b - EUR - conv.'!AP371</f>
        <v>0</v>
      </c>
    </row>
    <row r="372" spans="1:42" outlineLevel="2">
      <c r="A372" s="211" t="str">
        <f>A350&amp;"."&amp;A367&amp;"."&amp;A351&amp;"."&amp;B372</f>
        <v>1.o.8.5</v>
      </c>
      <c r="B372">
        <v>5</v>
      </c>
      <c r="C372" t="str">
        <f>'1-GBP'!C372</f>
        <v/>
      </c>
      <c r="D372"/>
      <c r="E372"/>
      <c r="F372"/>
      <c r="G372"/>
      <c r="H372"/>
      <c r="I372"/>
      <c r="J372"/>
      <c r="K372"/>
      <c r="L372"/>
      <c r="M372" s="286">
        <f>'1-GBP'!M372+'2b - USD - conv.'!M372+'3b - EUR - conv.'!M372</f>
        <v>0</v>
      </c>
      <c r="N372" s="286">
        <f>'1-GBP'!N372+'2b - USD - conv.'!N372+'3b - EUR - conv.'!N372</f>
        <v>0</v>
      </c>
      <c r="O372" s="286">
        <f>'1-GBP'!O372+'2b - USD - conv.'!O372+'3b - EUR - conv.'!O372</f>
        <v>0</v>
      </c>
      <c r="P372" s="286">
        <f>'1-GBP'!P372+'2b - USD - conv.'!P372+'3b - EUR - conv.'!P372</f>
        <v>0</v>
      </c>
      <c r="Q372" s="286">
        <f>'1-GBP'!Q372+'2b - USD - conv.'!Q372+'3b - EUR - conv.'!Q372</f>
        <v>0</v>
      </c>
      <c r="R372" s="286">
        <f>'1-GBP'!R372+'2b - USD - conv.'!R372+'3b - EUR - conv.'!R372</f>
        <v>0</v>
      </c>
      <c r="S372" s="286">
        <f>'1-GBP'!S372+'2b - USD - conv.'!S372+'3b - EUR - conv.'!S372</f>
        <v>0</v>
      </c>
      <c r="T372" s="286">
        <f>'1-GBP'!T372+'2b - USD - conv.'!T372+'3b - EUR - conv.'!T372</f>
        <v>0</v>
      </c>
      <c r="U372" s="286">
        <f>'1-GBP'!U372+'2b - USD - conv.'!U372+'3b - EUR - conv.'!U372</f>
        <v>0</v>
      </c>
      <c r="V372" s="286">
        <f>'1-GBP'!V372+'2b - USD - conv.'!V372+'3b - EUR - conv.'!V372</f>
        <v>0</v>
      </c>
      <c r="W372" s="286">
        <f>'1-GBP'!W372+'2b - USD - conv.'!W372+'3b - EUR - conv.'!W372</f>
        <v>0</v>
      </c>
      <c r="X372" s="286">
        <f>'1-GBP'!X372+'2b - USD - conv.'!X372+'3b - EUR - conv.'!X372</f>
        <v>0</v>
      </c>
      <c r="Y372" s="286">
        <f>'1-GBP'!Y372+'2b - USD - conv.'!Y372+'3b - EUR - conv.'!Y372</f>
        <v>0</v>
      </c>
      <c r="Z372" s="286">
        <f>'1-GBP'!Z372+'2b - USD - conv.'!Z372+'3b - EUR - conv.'!Z372</f>
        <v>0</v>
      </c>
      <c r="AA372" s="286">
        <f>'1-GBP'!AA372+'2b - USD - conv.'!AA372+'3b - EUR - conv.'!AA372</f>
        <v>0</v>
      </c>
      <c r="AB372" s="286">
        <f>'1-GBP'!AB372+'2b - USD - conv.'!AB372+'3b - EUR - conv.'!AB372</f>
        <v>0</v>
      </c>
      <c r="AC372" s="286">
        <f>'1-GBP'!AC372+'2b - USD - conv.'!AC372+'3b - EUR - conv.'!AC372</f>
        <v>0</v>
      </c>
      <c r="AD372" s="286">
        <f>'1-GBP'!AD372+'2b - USD - conv.'!AD372+'3b - EUR - conv.'!AD372</f>
        <v>0</v>
      </c>
      <c r="AE372" s="286">
        <f>'1-GBP'!AE372+'2b - USD - conv.'!AE372+'3b - EUR - conv.'!AE372</f>
        <v>0</v>
      </c>
      <c r="AF372" s="286">
        <f>'1-GBP'!AF372+'2b - USD - conv.'!AF372+'3b - EUR - conv.'!AF372</f>
        <v>0</v>
      </c>
      <c r="AG372" s="286">
        <f>'1-GBP'!AG372+'2b - USD - conv.'!AG372+'3b - EUR - conv.'!AG372</f>
        <v>0</v>
      </c>
      <c r="AH372" s="286">
        <f>'1-GBP'!AH372+'2b - USD - conv.'!AH372+'3b - EUR - conv.'!AH372</f>
        <v>0</v>
      </c>
      <c r="AI372" s="286">
        <f>'1-GBP'!AI372+'2b - USD - conv.'!AI372+'3b - EUR - conv.'!AI372</f>
        <v>0</v>
      </c>
      <c r="AJ372" s="286">
        <f>'1-GBP'!AJ372+'2b - USD - conv.'!AJ372+'3b - EUR - conv.'!AJ372</f>
        <v>0</v>
      </c>
      <c r="AK372" s="286">
        <f>'1-GBP'!AK372+'2b - USD - conv.'!AK372+'3b - EUR - conv.'!AK372</f>
        <v>0</v>
      </c>
      <c r="AL372" s="286">
        <f>'1-GBP'!AL372+'2b - USD - conv.'!AL372+'3b - EUR - conv.'!AL372</f>
        <v>0</v>
      </c>
      <c r="AM372" s="286">
        <f>'1-GBP'!AM372+'2b - USD - conv.'!AM372+'3b - EUR - conv.'!AM372</f>
        <v>0</v>
      </c>
      <c r="AN372" s="286">
        <f>'1-GBP'!AN372+'2b - USD - conv.'!AN372+'3b - EUR - conv.'!AN372</f>
        <v>0</v>
      </c>
      <c r="AO372" s="286">
        <f>'1-GBP'!AO372+'2b - USD - conv.'!AO372+'3b - EUR - conv.'!AO372</f>
        <v>0</v>
      </c>
      <c r="AP372" s="286">
        <f>'1-GBP'!AP372+'2b - USD - conv.'!AP372+'3b - EUR - conv.'!AP372</f>
        <v>0</v>
      </c>
    </row>
    <row r="373" spans="1:42" outlineLevel="2">
      <c r="A373" s="211" t="str">
        <f>A350&amp;"."&amp;A367&amp;"."&amp;A351&amp;"."&amp;B373</f>
        <v>1.o.8.6</v>
      </c>
      <c r="B373">
        <v>6</v>
      </c>
      <c r="C373" t="str">
        <f>'1-GBP'!C373</f>
        <v/>
      </c>
      <c r="D373"/>
      <c r="E373"/>
      <c r="F373"/>
      <c r="G373"/>
      <c r="H373"/>
      <c r="I373"/>
      <c r="J373"/>
      <c r="K373"/>
      <c r="L373"/>
      <c r="M373" s="286">
        <f>'1-GBP'!M373+'2b - USD - conv.'!M373+'3b - EUR - conv.'!M373</f>
        <v>0</v>
      </c>
      <c r="N373" s="286">
        <f>'1-GBP'!N373+'2b - USD - conv.'!N373+'3b - EUR - conv.'!N373</f>
        <v>0</v>
      </c>
      <c r="O373" s="286">
        <f>'1-GBP'!O373+'2b - USD - conv.'!O373+'3b - EUR - conv.'!O373</f>
        <v>0</v>
      </c>
      <c r="P373" s="286">
        <f>'1-GBP'!P373+'2b - USD - conv.'!P373+'3b - EUR - conv.'!P373</f>
        <v>0</v>
      </c>
      <c r="Q373" s="286">
        <f>'1-GBP'!Q373+'2b - USD - conv.'!Q373+'3b - EUR - conv.'!Q373</f>
        <v>0</v>
      </c>
      <c r="R373" s="286">
        <f>'1-GBP'!R373+'2b - USD - conv.'!R373+'3b - EUR - conv.'!R373</f>
        <v>0</v>
      </c>
      <c r="S373" s="286">
        <f>'1-GBP'!S373+'2b - USD - conv.'!S373+'3b - EUR - conv.'!S373</f>
        <v>0</v>
      </c>
      <c r="T373" s="286">
        <f>'1-GBP'!T373+'2b - USD - conv.'!T373+'3b - EUR - conv.'!T373</f>
        <v>0</v>
      </c>
      <c r="U373" s="286">
        <f>'1-GBP'!U373+'2b - USD - conv.'!U373+'3b - EUR - conv.'!U373</f>
        <v>0</v>
      </c>
      <c r="V373" s="286">
        <f>'1-GBP'!V373+'2b - USD - conv.'!V373+'3b - EUR - conv.'!V373</f>
        <v>0</v>
      </c>
      <c r="W373" s="286">
        <f>'1-GBP'!W373+'2b - USD - conv.'!W373+'3b - EUR - conv.'!W373</f>
        <v>0</v>
      </c>
      <c r="X373" s="286">
        <f>'1-GBP'!X373+'2b - USD - conv.'!X373+'3b - EUR - conv.'!X373</f>
        <v>0</v>
      </c>
      <c r="Y373" s="286">
        <f>'1-GBP'!Y373+'2b - USD - conv.'!Y373+'3b - EUR - conv.'!Y373</f>
        <v>0</v>
      </c>
      <c r="Z373" s="286">
        <f>'1-GBP'!Z373+'2b - USD - conv.'!Z373+'3b - EUR - conv.'!Z373</f>
        <v>0</v>
      </c>
      <c r="AA373" s="286">
        <f>'1-GBP'!AA373+'2b - USD - conv.'!AA373+'3b - EUR - conv.'!AA373</f>
        <v>0</v>
      </c>
      <c r="AB373" s="286">
        <f>'1-GBP'!AB373+'2b - USD - conv.'!AB373+'3b - EUR - conv.'!AB373</f>
        <v>0</v>
      </c>
      <c r="AC373" s="286">
        <f>'1-GBP'!AC373+'2b - USD - conv.'!AC373+'3b - EUR - conv.'!AC373</f>
        <v>0</v>
      </c>
      <c r="AD373" s="286">
        <f>'1-GBP'!AD373+'2b - USD - conv.'!AD373+'3b - EUR - conv.'!AD373</f>
        <v>0</v>
      </c>
      <c r="AE373" s="286">
        <f>'1-GBP'!AE373+'2b - USD - conv.'!AE373+'3b - EUR - conv.'!AE373</f>
        <v>0</v>
      </c>
      <c r="AF373" s="286">
        <f>'1-GBP'!AF373+'2b - USD - conv.'!AF373+'3b - EUR - conv.'!AF373</f>
        <v>0</v>
      </c>
      <c r="AG373" s="286">
        <f>'1-GBP'!AG373+'2b - USD - conv.'!AG373+'3b - EUR - conv.'!AG373</f>
        <v>0</v>
      </c>
      <c r="AH373" s="286">
        <f>'1-GBP'!AH373+'2b - USD - conv.'!AH373+'3b - EUR - conv.'!AH373</f>
        <v>0</v>
      </c>
      <c r="AI373" s="286">
        <f>'1-GBP'!AI373+'2b - USD - conv.'!AI373+'3b - EUR - conv.'!AI373</f>
        <v>0</v>
      </c>
      <c r="AJ373" s="286">
        <f>'1-GBP'!AJ373+'2b - USD - conv.'!AJ373+'3b - EUR - conv.'!AJ373</f>
        <v>0</v>
      </c>
      <c r="AK373" s="286">
        <f>'1-GBP'!AK373+'2b - USD - conv.'!AK373+'3b - EUR - conv.'!AK373</f>
        <v>0</v>
      </c>
      <c r="AL373" s="286">
        <f>'1-GBP'!AL373+'2b - USD - conv.'!AL373+'3b - EUR - conv.'!AL373</f>
        <v>0</v>
      </c>
      <c r="AM373" s="286">
        <f>'1-GBP'!AM373+'2b - USD - conv.'!AM373+'3b - EUR - conv.'!AM373</f>
        <v>0</v>
      </c>
      <c r="AN373" s="286">
        <f>'1-GBP'!AN373+'2b - USD - conv.'!AN373+'3b - EUR - conv.'!AN373</f>
        <v>0</v>
      </c>
      <c r="AO373" s="286">
        <f>'1-GBP'!AO373+'2b - USD - conv.'!AO373+'3b - EUR - conv.'!AO373</f>
        <v>0</v>
      </c>
      <c r="AP373" s="286">
        <f>'1-GBP'!AP373+'2b - USD - conv.'!AP373+'3b - EUR - conv.'!AP373</f>
        <v>0</v>
      </c>
    </row>
    <row r="374" spans="1:42" outlineLevel="2">
      <c r="A374" s="211" t="str">
        <f>A350&amp;"."&amp;A367&amp;"."&amp;A351&amp;"."&amp;B374</f>
        <v>1.o.8.7</v>
      </c>
      <c r="B374">
        <v>7</v>
      </c>
      <c r="C374" t="str">
        <f>'1-GBP'!C374</f>
        <v/>
      </c>
      <c r="D374"/>
      <c r="E374"/>
      <c r="F374"/>
      <c r="G374"/>
      <c r="H374"/>
      <c r="I374"/>
      <c r="J374"/>
      <c r="K374"/>
      <c r="L374"/>
      <c r="M374" s="286">
        <f>'1-GBP'!M374+'2b - USD - conv.'!M374+'3b - EUR - conv.'!M374</f>
        <v>0</v>
      </c>
      <c r="N374" s="286">
        <f>'1-GBP'!N374+'2b - USD - conv.'!N374+'3b - EUR - conv.'!N374</f>
        <v>0</v>
      </c>
      <c r="O374" s="286">
        <f>'1-GBP'!O374+'2b - USD - conv.'!O374+'3b - EUR - conv.'!O374</f>
        <v>0</v>
      </c>
      <c r="P374" s="286">
        <f>'1-GBP'!P374+'2b - USD - conv.'!P374+'3b - EUR - conv.'!P374</f>
        <v>0</v>
      </c>
      <c r="Q374" s="286">
        <f>'1-GBP'!Q374+'2b - USD - conv.'!Q374+'3b - EUR - conv.'!Q374</f>
        <v>0</v>
      </c>
      <c r="R374" s="286">
        <f>'1-GBP'!R374+'2b - USD - conv.'!R374+'3b - EUR - conv.'!R374</f>
        <v>0</v>
      </c>
      <c r="S374" s="286">
        <f>'1-GBP'!S374+'2b - USD - conv.'!S374+'3b - EUR - conv.'!S374</f>
        <v>0</v>
      </c>
      <c r="T374" s="286">
        <f>'1-GBP'!T374+'2b - USD - conv.'!T374+'3b - EUR - conv.'!T374</f>
        <v>0</v>
      </c>
      <c r="U374" s="286">
        <f>'1-GBP'!U374+'2b - USD - conv.'!U374+'3b - EUR - conv.'!U374</f>
        <v>0</v>
      </c>
      <c r="V374" s="286">
        <f>'1-GBP'!V374+'2b - USD - conv.'!V374+'3b - EUR - conv.'!V374</f>
        <v>0</v>
      </c>
      <c r="W374" s="286">
        <f>'1-GBP'!W374+'2b - USD - conv.'!W374+'3b - EUR - conv.'!W374</f>
        <v>0</v>
      </c>
      <c r="X374" s="286">
        <f>'1-GBP'!X374+'2b - USD - conv.'!X374+'3b - EUR - conv.'!X374</f>
        <v>0</v>
      </c>
      <c r="Y374" s="286">
        <f>'1-GBP'!Y374+'2b - USD - conv.'!Y374+'3b - EUR - conv.'!Y374</f>
        <v>0</v>
      </c>
      <c r="Z374" s="286">
        <f>'1-GBP'!Z374+'2b - USD - conv.'!Z374+'3b - EUR - conv.'!Z374</f>
        <v>0</v>
      </c>
      <c r="AA374" s="286">
        <f>'1-GBP'!AA374+'2b - USD - conv.'!AA374+'3b - EUR - conv.'!AA374</f>
        <v>0</v>
      </c>
      <c r="AB374" s="286">
        <f>'1-GBP'!AB374+'2b - USD - conv.'!AB374+'3b - EUR - conv.'!AB374</f>
        <v>0</v>
      </c>
      <c r="AC374" s="286">
        <f>'1-GBP'!AC374+'2b - USD - conv.'!AC374+'3b - EUR - conv.'!AC374</f>
        <v>0</v>
      </c>
      <c r="AD374" s="286">
        <f>'1-GBP'!AD374+'2b - USD - conv.'!AD374+'3b - EUR - conv.'!AD374</f>
        <v>0</v>
      </c>
      <c r="AE374" s="286">
        <f>'1-GBP'!AE374+'2b - USD - conv.'!AE374+'3b - EUR - conv.'!AE374</f>
        <v>0</v>
      </c>
      <c r="AF374" s="286">
        <f>'1-GBP'!AF374+'2b - USD - conv.'!AF374+'3b - EUR - conv.'!AF374</f>
        <v>0</v>
      </c>
      <c r="AG374" s="286">
        <f>'1-GBP'!AG374+'2b - USD - conv.'!AG374+'3b - EUR - conv.'!AG374</f>
        <v>0</v>
      </c>
      <c r="AH374" s="286">
        <f>'1-GBP'!AH374+'2b - USD - conv.'!AH374+'3b - EUR - conv.'!AH374</f>
        <v>0</v>
      </c>
      <c r="AI374" s="286">
        <f>'1-GBP'!AI374+'2b - USD - conv.'!AI374+'3b - EUR - conv.'!AI374</f>
        <v>0</v>
      </c>
      <c r="AJ374" s="286">
        <f>'1-GBP'!AJ374+'2b - USD - conv.'!AJ374+'3b - EUR - conv.'!AJ374</f>
        <v>0</v>
      </c>
      <c r="AK374" s="286">
        <f>'1-GBP'!AK374+'2b - USD - conv.'!AK374+'3b - EUR - conv.'!AK374</f>
        <v>0</v>
      </c>
      <c r="AL374" s="286">
        <f>'1-GBP'!AL374+'2b - USD - conv.'!AL374+'3b - EUR - conv.'!AL374</f>
        <v>0</v>
      </c>
      <c r="AM374" s="286">
        <f>'1-GBP'!AM374+'2b - USD - conv.'!AM374+'3b - EUR - conv.'!AM374</f>
        <v>0</v>
      </c>
      <c r="AN374" s="286">
        <f>'1-GBP'!AN374+'2b - USD - conv.'!AN374+'3b - EUR - conv.'!AN374</f>
        <v>0</v>
      </c>
      <c r="AO374" s="286">
        <f>'1-GBP'!AO374+'2b - USD - conv.'!AO374+'3b - EUR - conv.'!AO374</f>
        <v>0</v>
      </c>
      <c r="AP374" s="286">
        <f>'1-GBP'!AP374+'2b - USD - conv.'!AP374+'3b - EUR - conv.'!AP374</f>
        <v>0</v>
      </c>
    </row>
    <row r="375" spans="1:42" outlineLevel="2">
      <c r="A375" s="211" t="str">
        <f>A350&amp;"."&amp;A367&amp;"."&amp;A351&amp;"."&amp;B375</f>
        <v>1.o.8.8</v>
      </c>
      <c r="B375">
        <v>8</v>
      </c>
      <c r="C375" t="str">
        <f>'1-GBP'!C375</f>
        <v/>
      </c>
      <c r="D375"/>
      <c r="E375"/>
      <c r="F375"/>
      <c r="G375"/>
      <c r="H375"/>
      <c r="I375"/>
      <c r="J375"/>
      <c r="K375"/>
      <c r="L375"/>
      <c r="M375" s="286">
        <f>'1-GBP'!M375+'2b - USD - conv.'!M375+'3b - EUR - conv.'!M375</f>
        <v>0</v>
      </c>
      <c r="N375" s="286">
        <f>'1-GBP'!N375+'2b - USD - conv.'!N375+'3b - EUR - conv.'!N375</f>
        <v>0</v>
      </c>
      <c r="O375" s="286">
        <f>'1-GBP'!O375+'2b - USD - conv.'!O375+'3b - EUR - conv.'!O375</f>
        <v>0</v>
      </c>
      <c r="P375" s="286">
        <f>'1-GBP'!P375+'2b - USD - conv.'!P375+'3b - EUR - conv.'!P375</f>
        <v>0</v>
      </c>
      <c r="Q375" s="286">
        <f>'1-GBP'!Q375+'2b - USD - conv.'!Q375+'3b - EUR - conv.'!Q375</f>
        <v>0</v>
      </c>
      <c r="R375" s="286">
        <f>'1-GBP'!R375+'2b - USD - conv.'!R375+'3b - EUR - conv.'!R375</f>
        <v>0</v>
      </c>
      <c r="S375" s="286">
        <f>'1-GBP'!S375+'2b - USD - conv.'!S375+'3b - EUR - conv.'!S375</f>
        <v>0</v>
      </c>
      <c r="T375" s="286">
        <f>'1-GBP'!T375+'2b - USD - conv.'!T375+'3b - EUR - conv.'!T375</f>
        <v>0</v>
      </c>
      <c r="U375" s="286">
        <f>'1-GBP'!U375+'2b - USD - conv.'!U375+'3b - EUR - conv.'!U375</f>
        <v>0</v>
      </c>
      <c r="V375" s="286">
        <f>'1-GBP'!V375+'2b - USD - conv.'!V375+'3b - EUR - conv.'!V375</f>
        <v>0</v>
      </c>
      <c r="W375" s="286">
        <f>'1-GBP'!W375+'2b - USD - conv.'!W375+'3b - EUR - conv.'!W375</f>
        <v>0</v>
      </c>
      <c r="X375" s="286">
        <f>'1-GBP'!X375+'2b - USD - conv.'!X375+'3b - EUR - conv.'!X375</f>
        <v>0</v>
      </c>
      <c r="Y375" s="286">
        <f>'1-GBP'!Y375+'2b - USD - conv.'!Y375+'3b - EUR - conv.'!Y375</f>
        <v>0</v>
      </c>
      <c r="Z375" s="286">
        <f>'1-GBP'!Z375+'2b - USD - conv.'!Z375+'3b - EUR - conv.'!Z375</f>
        <v>0</v>
      </c>
      <c r="AA375" s="286">
        <f>'1-GBP'!AA375+'2b - USD - conv.'!AA375+'3b - EUR - conv.'!AA375</f>
        <v>0</v>
      </c>
      <c r="AB375" s="286">
        <f>'1-GBP'!AB375+'2b - USD - conv.'!AB375+'3b - EUR - conv.'!AB375</f>
        <v>0</v>
      </c>
      <c r="AC375" s="286">
        <f>'1-GBP'!AC375+'2b - USD - conv.'!AC375+'3b - EUR - conv.'!AC375</f>
        <v>0</v>
      </c>
      <c r="AD375" s="286">
        <f>'1-GBP'!AD375+'2b - USD - conv.'!AD375+'3b - EUR - conv.'!AD375</f>
        <v>0</v>
      </c>
      <c r="AE375" s="286">
        <f>'1-GBP'!AE375+'2b - USD - conv.'!AE375+'3b - EUR - conv.'!AE375</f>
        <v>0</v>
      </c>
      <c r="AF375" s="286">
        <f>'1-GBP'!AF375+'2b - USD - conv.'!AF375+'3b - EUR - conv.'!AF375</f>
        <v>0</v>
      </c>
      <c r="AG375" s="286">
        <f>'1-GBP'!AG375+'2b - USD - conv.'!AG375+'3b - EUR - conv.'!AG375</f>
        <v>0</v>
      </c>
      <c r="AH375" s="286">
        <f>'1-GBP'!AH375+'2b - USD - conv.'!AH375+'3b - EUR - conv.'!AH375</f>
        <v>0</v>
      </c>
      <c r="AI375" s="286">
        <f>'1-GBP'!AI375+'2b - USD - conv.'!AI375+'3b - EUR - conv.'!AI375</f>
        <v>0</v>
      </c>
      <c r="AJ375" s="286">
        <f>'1-GBP'!AJ375+'2b - USD - conv.'!AJ375+'3b - EUR - conv.'!AJ375</f>
        <v>0</v>
      </c>
      <c r="AK375" s="286">
        <f>'1-GBP'!AK375+'2b - USD - conv.'!AK375+'3b - EUR - conv.'!AK375</f>
        <v>0</v>
      </c>
      <c r="AL375" s="286">
        <f>'1-GBP'!AL375+'2b - USD - conv.'!AL375+'3b - EUR - conv.'!AL375</f>
        <v>0</v>
      </c>
      <c r="AM375" s="286">
        <f>'1-GBP'!AM375+'2b - USD - conv.'!AM375+'3b - EUR - conv.'!AM375</f>
        <v>0</v>
      </c>
      <c r="AN375" s="286">
        <f>'1-GBP'!AN375+'2b - USD - conv.'!AN375+'3b - EUR - conv.'!AN375</f>
        <v>0</v>
      </c>
      <c r="AO375" s="286">
        <f>'1-GBP'!AO375+'2b - USD - conv.'!AO375+'3b - EUR - conv.'!AO375</f>
        <v>0</v>
      </c>
      <c r="AP375" s="286">
        <f>'1-GBP'!AP375+'2b - USD - conv.'!AP375+'3b - EUR - conv.'!AP375</f>
        <v>0</v>
      </c>
    </row>
    <row r="376" spans="1:42" outlineLevel="2">
      <c r="A376" s="211" t="str">
        <f>A350&amp;"."&amp;A367&amp;"."&amp;A351&amp;"."&amp;B376</f>
        <v>1.o.8.9</v>
      </c>
      <c r="B376">
        <v>9</v>
      </c>
      <c r="C376" t="str">
        <f>'1-GBP'!C376</f>
        <v/>
      </c>
      <c r="D376"/>
      <c r="E376"/>
      <c r="F376"/>
      <c r="G376"/>
      <c r="H376"/>
      <c r="I376"/>
      <c r="J376"/>
      <c r="K376"/>
      <c r="L376"/>
      <c r="M376" s="286">
        <f>'1-GBP'!M376+'2b - USD - conv.'!M376+'3b - EUR - conv.'!M376</f>
        <v>0</v>
      </c>
      <c r="N376" s="286">
        <f>'1-GBP'!N376+'2b - USD - conv.'!N376+'3b - EUR - conv.'!N376</f>
        <v>0</v>
      </c>
      <c r="O376" s="286">
        <f>'1-GBP'!O376+'2b - USD - conv.'!O376+'3b - EUR - conv.'!O376</f>
        <v>0</v>
      </c>
      <c r="P376" s="286">
        <f>'1-GBP'!P376+'2b - USD - conv.'!P376+'3b - EUR - conv.'!P376</f>
        <v>0</v>
      </c>
      <c r="Q376" s="286">
        <f>'1-GBP'!Q376+'2b - USD - conv.'!Q376+'3b - EUR - conv.'!Q376</f>
        <v>0</v>
      </c>
      <c r="R376" s="286">
        <f>'1-GBP'!R376+'2b - USD - conv.'!R376+'3b - EUR - conv.'!R376</f>
        <v>0</v>
      </c>
      <c r="S376" s="286">
        <f>'1-GBP'!S376+'2b - USD - conv.'!S376+'3b - EUR - conv.'!S376</f>
        <v>0</v>
      </c>
      <c r="T376" s="286">
        <f>'1-GBP'!T376+'2b - USD - conv.'!T376+'3b - EUR - conv.'!T376</f>
        <v>0</v>
      </c>
      <c r="U376" s="286">
        <f>'1-GBP'!U376+'2b - USD - conv.'!U376+'3b - EUR - conv.'!U376</f>
        <v>0</v>
      </c>
      <c r="V376" s="286">
        <f>'1-GBP'!V376+'2b - USD - conv.'!V376+'3b - EUR - conv.'!V376</f>
        <v>0</v>
      </c>
      <c r="W376" s="286">
        <f>'1-GBP'!W376+'2b - USD - conv.'!W376+'3b - EUR - conv.'!W376</f>
        <v>0</v>
      </c>
      <c r="X376" s="286">
        <f>'1-GBP'!X376+'2b - USD - conv.'!X376+'3b - EUR - conv.'!X376</f>
        <v>0</v>
      </c>
      <c r="Y376" s="286">
        <f>'1-GBP'!Y376+'2b - USD - conv.'!Y376+'3b - EUR - conv.'!Y376</f>
        <v>0</v>
      </c>
      <c r="Z376" s="286">
        <f>'1-GBP'!Z376+'2b - USD - conv.'!Z376+'3b - EUR - conv.'!Z376</f>
        <v>0</v>
      </c>
      <c r="AA376" s="286">
        <f>'1-GBP'!AA376+'2b - USD - conv.'!AA376+'3b - EUR - conv.'!AA376</f>
        <v>0</v>
      </c>
      <c r="AB376" s="286">
        <f>'1-GBP'!AB376+'2b - USD - conv.'!AB376+'3b - EUR - conv.'!AB376</f>
        <v>0</v>
      </c>
      <c r="AC376" s="286">
        <f>'1-GBP'!AC376+'2b - USD - conv.'!AC376+'3b - EUR - conv.'!AC376</f>
        <v>0</v>
      </c>
      <c r="AD376" s="286">
        <f>'1-GBP'!AD376+'2b - USD - conv.'!AD376+'3b - EUR - conv.'!AD376</f>
        <v>0</v>
      </c>
      <c r="AE376" s="286">
        <f>'1-GBP'!AE376+'2b - USD - conv.'!AE376+'3b - EUR - conv.'!AE376</f>
        <v>0</v>
      </c>
      <c r="AF376" s="286">
        <f>'1-GBP'!AF376+'2b - USD - conv.'!AF376+'3b - EUR - conv.'!AF376</f>
        <v>0</v>
      </c>
      <c r="AG376" s="286">
        <f>'1-GBP'!AG376+'2b - USD - conv.'!AG376+'3b - EUR - conv.'!AG376</f>
        <v>0</v>
      </c>
      <c r="AH376" s="286">
        <f>'1-GBP'!AH376+'2b - USD - conv.'!AH376+'3b - EUR - conv.'!AH376</f>
        <v>0</v>
      </c>
      <c r="AI376" s="286">
        <f>'1-GBP'!AI376+'2b - USD - conv.'!AI376+'3b - EUR - conv.'!AI376</f>
        <v>0</v>
      </c>
      <c r="AJ376" s="286">
        <f>'1-GBP'!AJ376+'2b - USD - conv.'!AJ376+'3b - EUR - conv.'!AJ376</f>
        <v>0</v>
      </c>
      <c r="AK376" s="286">
        <f>'1-GBP'!AK376+'2b - USD - conv.'!AK376+'3b - EUR - conv.'!AK376</f>
        <v>0</v>
      </c>
      <c r="AL376" s="286">
        <f>'1-GBP'!AL376+'2b - USD - conv.'!AL376+'3b - EUR - conv.'!AL376</f>
        <v>0</v>
      </c>
      <c r="AM376" s="286">
        <f>'1-GBP'!AM376+'2b - USD - conv.'!AM376+'3b - EUR - conv.'!AM376</f>
        <v>0</v>
      </c>
      <c r="AN376" s="286">
        <f>'1-GBP'!AN376+'2b - USD - conv.'!AN376+'3b - EUR - conv.'!AN376</f>
        <v>0</v>
      </c>
      <c r="AO376" s="286">
        <f>'1-GBP'!AO376+'2b - USD - conv.'!AO376+'3b - EUR - conv.'!AO376</f>
        <v>0</v>
      </c>
      <c r="AP376" s="286">
        <f>'1-GBP'!AP376+'2b - USD - conv.'!AP376+'3b - EUR - conv.'!AP376</f>
        <v>0</v>
      </c>
    </row>
    <row r="377" spans="1:42" outlineLevel="2">
      <c r="A377" s="211" t="str">
        <f>A350&amp;"."&amp;A367&amp;"."&amp;A351&amp;"."&amp;B377</f>
        <v>1.o.8.10</v>
      </c>
      <c r="B377">
        <v>10</v>
      </c>
      <c r="C377" t="str">
        <f>'1-GBP'!C377</f>
        <v/>
      </c>
      <c r="D377"/>
      <c r="E377"/>
      <c r="F377"/>
      <c r="G377"/>
      <c r="H377"/>
      <c r="I377"/>
      <c r="J377"/>
      <c r="K377"/>
      <c r="L377"/>
      <c r="M377" s="286">
        <f>'1-GBP'!M377+'2b - USD - conv.'!M377+'3b - EUR - conv.'!M377</f>
        <v>0</v>
      </c>
      <c r="N377" s="286">
        <f>'1-GBP'!N377+'2b - USD - conv.'!N377+'3b - EUR - conv.'!N377</f>
        <v>0</v>
      </c>
      <c r="O377" s="286">
        <f>'1-GBP'!O377+'2b - USD - conv.'!O377+'3b - EUR - conv.'!O377</f>
        <v>0</v>
      </c>
      <c r="P377" s="286">
        <f>'1-GBP'!P377+'2b - USD - conv.'!P377+'3b - EUR - conv.'!P377</f>
        <v>0</v>
      </c>
      <c r="Q377" s="286">
        <f>'1-GBP'!Q377+'2b - USD - conv.'!Q377+'3b - EUR - conv.'!Q377</f>
        <v>0</v>
      </c>
      <c r="R377" s="286">
        <f>'1-GBP'!R377+'2b - USD - conv.'!R377+'3b - EUR - conv.'!R377</f>
        <v>0</v>
      </c>
      <c r="S377" s="286">
        <f>'1-GBP'!S377+'2b - USD - conv.'!S377+'3b - EUR - conv.'!S377</f>
        <v>0</v>
      </c>
      <c r="T377" s="286">
        <f>'1-GBP'!T377+'2b - USD - conv.'!T377+'3b - EUR - conv.'!T377</f>
        <v>0</v>
      </c>
      <c r="U377" s="286">
        <f>'1-GBP'!U377+'2b - USD - conv.'!U377+'3b - EUR - conv.'!U377</f>
        <v>0</v>
      </c>
      <c r="V377" s="286">
        <f>'1-GBP'!V377+'2b - USD - conv.'!V377+'3b - EUR - conv.'!V377</f>
        <v>0</v>
      </c>
      <c r="W377" s="286">
        <f>'1-GBP'!W377+'2b - USD - conv.'!W377+'3b - EUR - conv.'!W377</f>
        <v>0</v>
      </c>
      <c r="X377" s="286">
        <f>'1-GBP'!X377+'2b - USD - conv.'!X377+'3b - EUR - conv.'!X377</f>
        <v>0</v>
      </c>
      <c r="Y377" s="286">
        <f>'1-GBP'!Y377+'2b - USD - conv.'!Y377+'3b - EUR - conv.'!Y377</f>
        <v>0</v>
      </c>
      <c r="Z377" s="286">
        <f>'1-GBP'!Z377+'2b - USD - conv.'!Z377+'3b - EUR - conv.'!Z377</f>
        <v>0</v>
      </c>
      <c r="AA377" s="286">
        <f>'1-GBP'!AA377+'2b - USD - conv.'!AA377+'3b - EUR - conv.'!AA377</f>
        <v>0</v>
      </c>
      <c r="AB377" s="286">
        <f>'1-GBP'!AB377+'2b - USD - conv.'!AB377+'3b - EUR - conv.'!AB377</f>
        <v>0</v>
      </c>
      <c r="AC377" s="286">
        <f>'1-GBP'!AC377+'2b - USD - conv.'!AC377+'3b - EUR - conv.'!AC377</f>
        <v>0</v>
      </c>
      <c r="AD377" s="286">
        <f>'1-GBP'!AD377+'2b - USD - conv.'!AD377+'3b - EUR - conv.'!AD377</f>
        <v>0</v>
      </c>
      <c r="AE377" s="286">
        <f>'1-GBP'!AE377+'2b - USD - conv.'!AE377+'3b - EUR - conv.'!AE377</f>
        <v>0</v>
      </c>
      <c r="AF377" s="286">
        <f>'1-GBP'!AF377+'2b - USD - conv.'!AF377+'3b - EUR - conv.'!AF377</f>
        <v>0</v>
      </c>
      <c r="AG377" s="286">
        <f>'1-GBP'!AG377+'2b - USD - conv.'!AG377+'3b - EUR - conv.'!AG377</f>
        <v>0</v>
      </c>
      <c r="AH377" s="286">
        <f>'1-GBP'!AH377+'2b - USD - conv.'!AH377+'3b - EUR - conv.'!AH377</f>
        <v>0</v>
      </c>
      <c r="AI377" s="286">
        <f>'1-GBP'!AI377+'2b - USD - conv.'!AI377+'3b - EUR - conv.'!AI377</f>
        <v>0</v>
      </c>
      <c r="AJ377" s="286">
        <f>'1-GBP'!AJ377+'2b - USD - conv.'!AJ377+'3b - EUR - conv.'!AJ377</f>
        <v>0</v>
      </c>
      <c r="AK377" s="286">
        <f>'1-GBP'!AK377+'2b - USD - conv.'!AK377+'3b - EUR - conv.'!AK377</f>
        <v>0</v>
      </c>
      <c r="AL377" s="286">
        <f>'1-GBP'!AL377+'2b - USD - conv.'!AL377+'3b - EUR - conv.'!AL377</f>
        <v>0</v>
      </c>
      <c r="AM377" s="286">
        <f>'1-GBP'!AM377+'2b - USD - conv.'!AM377+'3b - EUR - conv.'!AM377</f>
        <v>0</v>
      </c>
      <c r="AN377" s="286">
        <f>'1-GBP'!AN377+'2b - USD - conv.'!AN377+'3b - EUR - conv.'!AN377</f>
        <v>0</v>
      </c>
      <c r="AO377" s="286">
        <f>'1-GBP'!AO377+'2b - USD - conv.'!AO377+'3b - EUR - conv.'!AO377</f>
        <v>0</v>
      </c>
      <c r="AP377" s="286">
        <f>'1-GBP'!AP377+'2b - USD - conv.'!AP377+'3b - EUR - conv.'!AP377</f>
        <v>0</v>
      </c>
    </row>
    <row r="378" spans="1:42" outlineLevel="2">
      <c r="A378" s="211" t="str">
        <f>A350&amp;"."&amp;A367&amp;"."&amp;A351&amp;"."&amp;B378</f>
        <v>1.o.8.11</v>
      </c>
      <c r="B378">
        <v>11</v>
      </c>
      <c r="C378" t="str">
        <f>'1-GBP'!C378</f>
        <v/>
      </c>
      <c r="D378"/>
      <c r="E378"/>
      <c r="F378"/>
      <c r="G378"/>
      <c r="H378"/>
      <c r="I378"/>
      <c r="J378"/>
      <c r="K378"/>
      <c r="L378"/>
      <c r="M378" s="286">
        <f>'1-GBP'!M378+'2b - USD - conv.'!M378+'3b - EUR - conv.'!M378</f>
        <v>0</v>
      </c>
      <c r="N378" s="286">
        <f>'1-GBP'!N378+'2b - USD - conv.'!N378+'3b - EUR - conv.'!N378</f>
        <v>0</v>
      </c>
      <c r="O378" s="286">
        <f>'1-GBP'!O378+'2b - USD - conv.'!O378+'3b - EUR - conv.'!O378</f>
        <v>0</v>
      </c>
      <c r="P378" s="286">
        <f>'1-GBP'!P378+'2b - USD - conv.'!P378+'3b - EUR - conv.'!P378</f>
        <v>0</v>
      </c>
      <c r="Q378" s="286">
        <f>'1-GBP'!Q378+'2b - USD - conv.'!Q378+'3b - EUR - conv.'!Q378</f>
        <v>0</v>
      </c>
      <c r="R378" s="286">
        <f>'1-GBP'!R378+'2b - USD - conv.'!R378+'3b - EUR - conv.'!R378</f>
        <v>0</v>
      </c>
      <c r="S378" s="286">
        <f>'1-GBP'!S378+'2b - USD - conv.'!S378+'3b - EUR - conv.'!S378</f>
        <v>0</v>
      </c>
      <c r="T378" s="286">
        <f>'1-GBP'!T378+'2b - USD - conv.'!T378+'3b - EUR - conv.'!T378</f>
        <v>0</v>
      </c>
      <c r="U378" s="286">
        <f>'1-GBP'!U378+'2b - USD - conv.'!U378+'3b - EUR - conv.'!U378</f>
        <v>0</v>
      </c>
      <c r="V378" s="286">
        <f>'1-GBP'!V378+'2b - USD - conv.'!V378+'3b - EUR - conv.'!V378</f>
        <v>0</v>
      </c>
      <c r="W378" s="286">
        <f>'1-GBP'!W378+'2b - USD - conv.'!W378+'3b - EUR - conv.'!W378</f>
        <v>0</v>
      </c>
      <c r="X378" s="286">
        <f>'1-GBP'!X378+'2b - USD - conv.'!X378+'3b - EUR - conv.'!X378</f>
        <v>0</v>
      </c>
      <c r="Y378" s="286">
        <f>'1-GBP'!Y378+'2b - USD - conv.'!Y378+'3b - EUR - conv.'!Y378</f>
        <v>0</v>
      </c>
      <c r="Z378" s="286">
        <f>'1-GBP'!Z378+'2b - USD - conv.'!Z378+'3b - EUR - conv.'!Z378</f>
        <v>0</v>
      </c>
      <c r="AA378" s="286">
        <f>'1-GBP'!AA378+'2b - USD - conv.'!AA378+'3b - EUR - conv.'!AA378</f>
        <v>0</v>
      </c>
      <c r="AB378" s="286">
        <f>'1-GBP'!AB378+'2b - USD - conv.'!AB378+'3b - EUR - conv.'!AB378</f>
        <v>0</v>
      </c>
      <c r="AC378" s="286">
        <f>'1-GBP'!AC378+'2b - USD - conv.'!AC378+'3b - EUR - conv.'!AC378</f>
        <v>0</v>
      </c>
      <c r="AD378" s="286">
        <f>'1-GBP'!AD378+'2b - USD - conv.'!AD378+'3b - EUR - conv.'!AD378</f>
        <v>0</v>
      </c>
      <c r="AE378" s="286">
        <f>'1-GBP'!AE378+'2b - USD - conv.'!AE378+'3b - EUR - conv.'!AE378</f>
        <v>0</v>
      </c>
      <c r="AF378" s="286">
        <f>'1-GBP'!AF378+'2b - USD - conv.'!AF378+'3b - EUR - conv.'!AF378</f>
        <v>0</v>
      </c>
      <c r="AG378" s="286">
        <f>'1-GBP'!AG378+'2b - USD - conv.'!AG378+'3b - EUR - conv.'!AG378</f>
        <v>0</v>
      </c>
      <c r="AH378" s="286">
        <f>'1-GBP'!AH378+'2b - USD - conv.'!AH378+'3b - EUR - conv.'!AH378</f>
        <v>0</v>
      </c>
      <c r="AI378" s="286">
        <f>'1-GBP'!AI378+'2b - USD - conv.'!AI378+'3b - EUR - conv.'!AI378</f>
        <v>0</v>
      </c>
      <c r="AJ378" s="286">
        <f>'1-GBP'!AJ378+'2b - USD - conv.'!AJ378+'3b - EUR - conv.'!AJ378</f>
        <v>0</v>
      </c>
      <c r="AK378" s="286">
        <f>'1-GBP'!AK378+'2b - USD - conv.'!AK378+'3b - EUR - conv.'!AK378</f>
        <v>0</v>
      </c>
      <c r="AL378" s="286">
        <f>'1-GBP'!AL378+'2b - USD - conv.'!AL378+'3b - EUR - conv.'!AL378</f>
        <v>0</v>
      </c>
      <c r="AM378" s="286">
        <f>'1-GBP'!AM378+'2b - USD - conv.'!AM378+'3b - EUR - conv.'!AM378</f>
        <v>0</v>
      </c>
      <c r="AN378" s="286">
        <f>'1-GBP'!AN378+'2b - USD - conv.'!AN378+'3b - EUR - conv.'!AN378</f>
        <v>0</v>
      </c>
      <c r="AO378" s="286">
        <f>'1-GBP'!AO378+'2b - USD - conv.'!AO378+'3b - EUR - conv.'!AO378</f>
        <v>0</v>
      </c>
      <c r="AP378" s="286">
        <f>'1-GBP'!AP378+'2b - USD - conv.'!AP378+'3b - EUR - conv.'!AP378</f>
        <v>0</v>
      </c>
    </row>
    <row r="379" spans="1:42" outlineLevel="2">
      <c r="A379" s="211" t="str">
        <f>A350&amp;"."&amp;A367&amp;"."&amp;A351&amp;"."&amp;B379</f>
        <v>1.o.8.12</v>
      </c>
      <c r="B379">
        <v>12</v>
      </c>
      <c r="C379" t="str">
        <f>'1-GBP'!C379</f>
        <v/>
      </c>
      <c r="D379"/>
      <c r="E379"/>
      <c r="F379"/>
      <c r="G379"/>
      <c r="H379"/>
      <c r="I379"/>
      <c r="J379"/>
      <c r="K379"/>
      <c r="L379"/>
      <c r="M379" s="286">
        <f>'1-GBP'!M379+'2b - USD - conv.'!M379+'3b - EUR - conv.'!M379</f>
        <v>0</v>
      </c>
      <c r="N379" s="286">
        <f>'1-GBP'!N379+'2b - USD - conv.'!N379+'3b - EUR - conv.'!N379</f>
        <v>0</v>
      </c>
      <c r="O379" s="286">
        <f>'1-GBP'!O379+'2b - USD - conv.'!O379+'3b - EUR - conv.'!O379</f>
        <v>0</v>
      </c>
      <c r="P379" s="286">
        <f>'1-GBP'!P379+'2b - USD - conv.'!P379+'3b - EUR - conv.'!P379</f>
        <v>0</v>
      </c>
      <c r="Q379" s="286">
        <f>'1-GBP'!Q379+'2b - USD - conv.'!Q379+'3b - EUR - conv.'!Q379</f>
        <v>0</v>
      </c>
      <c r="R379" s="286">
        <f>'1-GBP'!R379+'2b - USD - conv.'!R379+'3b - EUR - conv.'!R379</f>
        <v>0</v>
      </c>
      <c r="S379" s="286">
        <f>'1-GBP'!S379+'2b - USD - conv.'!S379+'3b - EUR - conv.'!S379</f>
        <v>0</v>
      </c>
      <c r="T379" s="286">
        <f>'1-GBP'!T379+'2b - USD - conv.'!T379+'3b - EUR - conv.'!T379</f>
        <v>0</v>
      </c>
      <c r="U379" s="286">
        <f>'1-GBP'!U379+'2b - USD - conv.'!U379+'3b - EUR - conv.'!U379</f>
        <v>0</v>
      </c>
      <c r="V379" s="286">
        <f>'1-GBP'!V379+'2b - USD - conv.'!V379+'3b - EUR - conv.'!V379</f>
        <v>0</v>
      </c>
      <c r="W379" s="286">
        <f>'1-GBP'!W379+'2b - USD - conv.'!W379+'3b - EUR - conv.'!W379</f>
        <v>0</v>
      </c>
      <c r="X379" s="286">
        <f>'1-GBP'!X379+'2b - USD - conv.'!X379+'3b - EUR - conv.'!X379</f>
        <v>0</v>
      </c>
      <c r="Y379" s="286">
        <f>'1-GBP'!Y379+'2b - USD - conv.'!Y379+'3b - EUR - conv.'!Y379</f>
        <v>0</v>
      </c>
      <c r="Z379" s="286">
        <f>'1-GBP'!Z379+'2b - USD - conv.'!Z379+'3b - EUR - conv.'!Z379</f>
        <v>0</v>
      </c>
      <c r="AA379" s="286">
        <f>'1-GBP'!AA379+'2b - USD - conv.'!AA379+'3b - EUR - conv.'!AA379</f>
        <v>0</v>
      </c>
      <c r="AB379" s="286">
        <f>'1-GBP'!AB379+'2b - USD - conv.'!AB379+'3b - EUR - conv.'!AB379</f>
        <v>0</v>
      </c>
      <c r="AC379" s="286">
        <f>'1-GBP'!AC379+'2b - USD - conv.'!AC379+'3b - EUR - conv.'!AC379</f>
        <v>0</v>
      </c>
      <c r="AD379" s="286">
        <f>'1-GBP'!AD379+'2b - USD - conv.'!AD379+'3b - EUR - conv.'!AD379</f>
        <v>0</v>
      </c>
      <c r="AE379" s="286">
        <f>'1-GBP'!AE379+'2b - USD - conv.'!AE379+'3b - EUR - conv.'!AE379</f>
        <v>0</v>
      </c>
      <c r="AF379" s="286">
        <f>'1-GBP'!AF379+'2b - USD - conv.'!AF379+'3b - EUR - conv.'!AF379</f>
        <v>0</v>
      </c>
      <c r="AG379" s="286">
        <f>'1-GBP'!AG379+'2b - USD - conv.'!AG379+'3b - EUR - conv.'!AG379</f>
        <v>0</v>
      </c>
      <c r="AH379" s="286">
        <f>'1-GBP'!AH379+'2b - USD - conv.'!AH379+'3b - EUR - conv.'!AH379</f>
        <v>0</v>
      </c>
      <c r="AI379" s="286">
        <f>'1-GBP'!AI379+'2b - USD - conv.'!AI379+'3b - EUR - conv.'!AI379</f>
        <v>0</v>
      </c>
      <c r="AJ379" s="286">
        <f>'1-GBP'!AJ379+'2b - USD - conv.'!AJ379+'3b - EUR - conv.'!AJ379</f>
        <v>0</v>
      </c>
      <c r="AK379" s="286">
        <f>'1-GBP'!AK379+'2b - USD - conv.'!AK379+'3b - EUR - conv.'!AK379</f>
        <v>0</v>
      </c>
      <c r="AL379" s="286">
        <f>'1-GBP'!AL379+'2b - USD - conv.'!AL379+'3b - EUR - conv.'!AL379</f>
        <v>0</v>
      </c>
      <c r="AM379" s="286">
        <f>'1-GBP'!AM379+'2b - USD - conv.'!AM379+'3b - EUR - conv.'!AM379</f>
        <v>0</v>
      </c>
      <c r="AN379" s="286">
        <f>'1-GBP'!AN379+'2b - USD - conv.'!AN379+'3b - EUR - conv.'!AN379</f>
        <v>0</v>
      </c>
      <c r="AO379" s="286">
        <f>'1-GBP'!AO379+'2b - USD - conv.'!AO379+'3b - EUR - conv.'!AO379</f>
        <v>0</v>
      </c>
      <c r="AP379" s="286">
        <f>'1-GBP'!AP379+'2b - USD - conv.'!AP379+'3b - EUR - conv.'!AP379</f>
        <v>0</v>
      </c>
    </row>
    <row r="380" spans="1:42" outlineLevel="1">
      <c r="A380" s="212"/>
      <c r="B380" s="201">
        <f>B379-COUNTIFS(C368:C379,"")</f>
        <v>1</v>
      </c>
      <c r="C380" s="201" t="s">
        <v>285</v>
      </c>
      <c r="D380" s="201"/>
      <c r="E380" s="201"/>
      <c r="F380" s="201"/>
      <c r="G380" s="201"/>
      <c r="H380" s="201"/>
      <c r="I380" s="201"/>
      <c r="J380" s="201"/>
      <c r="K380" s="201"/>
      <c r="L380" s="201"/>
      <c r="M380" s="280">
        <f>SUM(M368:M379)</f>
        <v>0</v>
      </c>
      <c r="N380" s="280">
        <f>SUM(N368:N379)</f>
        <v>0</v>
      </c>
      <c r="O380" s="280">
        <f t="shared" ref="O380:AP380" si="32">SUM(O368:O379)</f>
        <v>0</v>
      </c>
      <c r="P380" s="280">
        <f t="shared" si="32"/>
        <v>0</v>
      </c>
      <c r="Q380" s="280">
        <f t="shared" si="32"/>
        <v>0</v>
      </c>
      <c r="R380" s="280">
        <f t="shared" si="32"/>
        <v>0</v>
      </c>
      <c r="S380" s="280">
        <f t="shared" si="32"/>
        <v>0</v>
      </c>
      <c r="T380" s="280">
        <f t="shared" si="32"/>
        <v>0</v>
      </c>
      <c r="U380" s="280">
        <f t="shared" si="32"/>
        <v>0</v>
      </c>
      <c r="V380" s="280">
        <f t="shared" si="32"/>
        <v>0</v>
      </c>
      <c r="W380" s="280">
        <f t="shared" si="32"/>
        <v>0</v>
      </c>
      <c r="X380" s="280">
        <f t="shared" si="32"/>
        <v>0</v>
      </c>
      <c r="Y380" s="280">
        <f t="shared" si="32"/>
        <v>0</v>
      </c>
      <c r="Z380" s="280">
        <f t="shared" si="32"/>
        <v>0</v>
      </c>
      <c r="AA380" s="280">
        <f t="shared" si="32"/>
        <v>0</v>
      </c>
      <c r="AB380" s="280">
        <f t="shared" si="32"/>
        <v>0</v>
      </c>
      <c r="AC380" s="280">
        <f t="shared" si="32"/>
        <v>0</v>
      </c>
      <c r="AD380" s="280">
        <f t="shared" si="32"/>
        <v>0</v>
      </c>
      <c r="AE380" s="280">
        <f t="shared" si="32"/>
        <v>0</v>
      </c>
      <c r="AF380" s="280">
        <f t="shared" si="32"/>
        <v>0</v>
      </c>
      <c r="AG380" s="280">
        <f t="shared" si="32"/>
        <v>0</v>
      </c>
      <c r="AH380" s="280">
        <f t="shared" si="32"/>
        <v>0</v>
      </c>
      <c r="AI380" s="280">
        <f t="shared" si="32"/>
        <v>0</v>
      </c>
      <c r="AJ380" s="280">
        <f t="shared" si="32"/>
        <v>0</v>
      </c>
      <c r="AK380" s="280">
        <f t="shared" si="32"/>
        <v>0</v>
      </c>
      <c r="AL380" s="280">
        <f t="shared" si="32"/>
        <v>0</v>
      </c>
      <c r="AM380" s="280">
        <f t="shared" si="32"/>
        <v>0</v>
      </c>
      <c r="AN380" s="280">
        <f t="shared" si="32"/>
        <v>0</v>
      </c>
      <c r="AO380" s="280">
        <f t="shared" si="32"/>
        <v>0</v>
      </c>
      <c r="AP380" s="280">
        <f t="shared" si="32"/>
        <v>0</v>
      </c>
    </row>
    <row r="381" spans="1:42" outlineLevel="1">
      <c r="A381" s="221"/>
      <c r="B381" s="222"/>
      <c r="C381" s="222"/>
      <c r="D381" s="222"/>
      <c r="E381" s="222"/>
      <c r="F381" s="222"/>
      <c r="G381" s="222"/>
      <c r="H381" s="222"/>
      <c r="I381" s="222"/>
      <c r="J381" s="222"/>
      <c r="K381" s="222"/>
      <c r="L381" s="222"/>
      <c r="M381" s="317"/>
      <c r="N381" s="317"/>
      <c r="O381" s="317"/>
      <c r="P381" s="317"/>
      <c r="Q381" s="317"/>
      <c r="R381" s="317"/>
      <c r="S381" s="317"/>
      <c r="T381" s="317"/>
      <c r="U381" s="317"/>
      <c r="V381" s="317"/>
      <c r="W381" s="317"/>
      <c r="X381" s="317"/>
      <c r="Y381" s="317"/>
      <c r="Z381" s="317"/>
      <c r="AA381" s="317"/>
      <c r="AB381" s="317"/>
      <c r="AC381" s="317"/>
      <c r="AD381" s="317"/>
      <c r="AE381" s="317"/>
      <c r="AF381" s="317"/>
      <c r="AG381" s="317"/>
      <c r="AH381" s="317"/>
      <c r="AI381" s="317"/>
      <c r="AJ381" s="317"/>
      <c r="AK381" s="317"/>
      <c r="AL381" s="317"/>
      <c r="AM381" s="317"/>
      <c r="AN381" s="317"/>
      <c r="AO381" s="317"/>
      <c r="AP381" s="317"/>
    </row>
    <row r="382" spans="1:42" outlineLevel="1">
      <c r="A382" s="220" t="s">
        <v>254</v>
      </c>
      <c r="B382" s="220" t="s">
        <v>287</v>
      </c>
      <c r="C382" s="220" t="s">
        <v>284</v>
      </c>
      <c r="D382" s="220"/>
      <c r="E382" s="220"/>
      <c r="F382" s="220"/>
      <c r="G382" s="220"/>
      <c r="H382" s="220"/>
      <c r="I382" s="220"/>
      <c r="J382" s="220"/>
      <c r="K382" s="220"/>
      <c r="L382" s="220"/>
      <c r="M382" s="315"/>
      <c r="N382" s="315"/>
      <c r="O382" s="315"/>
      <c r="P382" s="315"/>
      <c r="Q382" s="315"/>
      <c r="R382" s="315"/>
      <c r="S382" s="315"/>
      <c r="T382" s="315"/>
      <c r="U382" s="315"/>
      <c r="V382" s="315"/>
      <c r="W382" s="315"/>
      <c r="X382" s="315"/>
      <c r="Y382" s="315"/>
      <c r="Z382" s="315"/>
      <c r="AA382" s="315"/>
      <c r="AB382" s="315"/>
      <c r="AC382" s="315"/>
      <c r="AD382" s="315"/>
      <c r="AE382" s="315"/>
      <c r="AF382" s="315"/>
      <c r="AG382" s="315"/>
      <c r="AH382" s="315"/>
      <c r="AI382" s="315"/>
      <c r="AJ382" s="315"/>
      <c r="AK382" s="315"/>
      <c r="AL382" s="315"/>
      <c r="AM382" s="315"/>
      <c r="AN382" s="315"/>
      <c r="AO382" s="315"/>
      <c r="AP382" s="315"/>
    </row>
    <row r="383" spans="1:42" outlineLevel="2">
      <c r="A383" s="211" t="str">
        <f>A350&amp;"."&amp;A382&amp;"."&amp;A351&amp;"."&amp;B383</f>
        <v>1.d.8.1</v>
      </c>
      <c r="B383">
        <v>1</v>
      </c>
      <c r="C383" t="str">
        <f>'1-GBP'!C383</f>
        <v/>
      </c>
      <c r="D383"/>
      <c r="E383"/>
      <c r="F383"/>
      <c r="G383"/>
      <c r="H383"/>
      <c r="I383"/>
      <c r="J383"/>
      <c r="K383"/>
      <c r="L383"/>
      <c r="M383" s="286">
        <f>'1-GBP'!M383+'2b - USD - conv.'!M383+'3b - EUR - conv.'!M383</f>
        <v>0</v>
      </c>
      <c r="N383" s="286">
        <f>'1-GBP'!N383+'2b - USD - conv.'!N383+'3b - EUR - conv.'!N383</f>
        <v>0</v>
      </c>
      <c r="O383" s="286">
        <f>'1-GBP'!O383+'2b - USD - conv.'!O383+'3b - EUR - conv.'!O383</f>
        <v>0</v>
      </c>
      <c r="P383" s="286">
        <f>'1-GBP'!P383+'2b - USD - conv.'!P383+'3b - EUR - conv.'!P383</f>
        <v>0</v>
      </c>
      <c r="Q383" s="286">
        <f>'1-GBP'!Q383+'2b - USD - conv.'!Q383+'3b - EUR - conv.'!Q383</f>
        <v>0</v>
      </c>
      <c r="R383" s="286">
        <f>'1-GBP'!R383+'2b - USD - conv.'!R383+'3b - EUR - conv.'!R383</f>
        <v>0</v>
      </c>
      <c r="S383" s="286">
        <f>'1-GBP'!S383+'2b - USD - conv.'!S383+'3b - EUR - conv.'!S383</f>
        <v>0</v>
      </c>
      <c r="T383" s="286">
        <f>'1-GBP'!T383+'2b - USD - conv.'!T383+'3b - EUR - conv.'!T383</f>
        <v>0</v>
      </c>
      <c r="U383" s="286">
        <f>'1-GBP'!U383+'2b - USD - conv.'!U383+'3b - EUR - conv.'!U383</f>
        <v>0</v>
      </c>
      <c r="V383" s="286">
        <f>'1-GBP'!V383+'2b - USD - conv.'!V383+'3b - EUR - conv.'!V383</f>
        <v>0</v>
      </c>
      <c r="W383" s="286">
        <f>'1-GBP'!W383+'2b - USD - conv.'!W383+'3b - EUR - conv.'!W383</f>
        <v>0</v>
      </c>
      <c r="X383" s="286">
        <f>'1-GBP'!X383+'2b - USD - conv.'!X383+'3b - EUR - conv.'!X383</f>
        <v>0</v>
      </c>
      <c r="Y383" s="286">
        <f>'1-GBP'!Y383+'2b - USD - conv.'!Y383+'3b - EUR - conv.'!Y383</f>
        <v>0</v>
      </c>
      <c r="Z383" s="286">
        <f>'1-GBP'!Z383+'2b - USD - conv.'!Z383+'3b - EUR - conv.'!Z383</f>
        <v>0</v>
      </c>
      <c r="AA383" s="286">
        <f>'1-GBP'!AA383+'2b - USD - conv.'!AA383+'3b - EUR - conv.'!AA383</f>
        <v>0</v>
      </c>
      <c r="AB383" s="286">
        <f>'1-GBP'!AB383+'2b - USD - conv.'!AB383+'3b - EUR - conv.'!AB383</f>
        <v>0</v>
      </c>
      <c r="AC383" s="286">
        <f>'1-GBP'!AC383+'2b - USD - conv.'!AC383+'3b - EUR - conv.'!AC383</f>
        <v>0</v>
      </c>
      <c r="AD383" s="286">
        <f>'1-GBP'!AD383+'2b - USD - conv.'!AD383+'3b - EUR - conv.'!AD383</f>
        <v>0</v>
      </c>
      <c r="AE383" s="286">
        <f>'1-GBP'!AE383+'2b - USD - conv.'!AE383+'3b - EUR - conv.'!AE383</f>
        <v>0</v>
      </c>
      <c r="AF383" s="286">
        <f>'1-GBP'!AF383+'2b - USD - conv.'!AF383+'3b - EUR - conv.'!AF383</f>
        <v>0</v>
      </c>
      <c r="AG383" s="286">
        <f>'1-GBP'!AG383+'2b - USD - conv.'!AG383+'3b - EUR - conv.'!AG383</f>
        <v>0</v>
      </c>
      <c r="AH383" s="286">
        <f>'1-GBP'!AH383+'2b - USD - conv.'!AH383+'3b - EUR - conv.'!AH383</f>
        <v>0</v>
      </c>
      <c r="AI383" s="286">
        <f>'1-GBP'!AI383+'2b - USD - conv.'!AI383+'3b - EUR - conv.'!AI383</f>
        <v>0</v>
      </c>
      <c r="AJ383" s="286">
        <f>'1-GBP'!AJ383+'2b - USD - conv.'!AJ383+'3b - EUR - conv.'!AJ383</f>
        <v>0</v>
      </c>
      <c r="AK383" s="286">
        <f>'1-GBP'!AK383+'2b - USD - conv.'!AK383+'3b - EUR - conv.'!AK383</f>
        <v>0</v>
      </c>
      <c r="AL383" s="286">
        <f>'1-GBP'!AL383+'2b - USD - conv.'!AL383+'3b - EUR - conv.'!AL383</f>
        <v>0</v>
      </c>
      <c r="AM383" s="286">
        <f>'1-GBP'!AM383+'2b - USD - conv.'!AM383+'3b - EUR - conv.'!AM383</f>
        <v>0</v>
      </c>
      <c r="AN383" s="286">
        <f>'1-GBP'!AN383+'2b - USD - conv.'!AN383+'3b - EUR - conv.'!AN383</f>
        <v>0</v>
      </c>
      <c r="AO383" s="286">
        <f>'1-GBP'!AO383+'2b - USD - conv.'!AO383+'3b - EUR - conv.'!AO383</f>
        <v>0</v>
      </c>
      <c r="AP383" s="286">
        <f>'1-GBP'!AP383+'2b - USD - conv.'!AP383+'3b - EUR - conv.'!AP383</f>
        <v>0</v>
      </c>
    </row>
    <row r="384" spans="1:42" outlineLevel="2">
      <c r="A384" s="211" t="str">
        <f>A350&amp;"."&amp;A382&amp;"."&amp;A351&amp;"."&amp;B384</f>
        <v>1.d.8.2</v>
      </c>
      <c r="B384">
        <v>2</v>
      </c>
      <c r="C384" t="str">
        <f>'1-GBP'!C384</f>
        <v/>
      </c>
      <c r="D384"/>
      <c r="E384"/>
      <c r="F384"/>
      <c r="G384"/>
      <c r="H384"/>
      <c r="I384"/>
      <c r="J384"/>
      <c r="K384"/>
      <c r="L384"/>
      <c r="M384" s="286">
        <f>'1-GBP'!M384+'2b - USD - conv.'!M384+'3b - EUR - conv.'!M384</f>
        <v>0</v>
      </c>
      <c r="N384" s="286">
        <f>'1-GBP'!N384+'2b - USD - conv.'!N384+'3b - EUR - conv.'!N384</f>
        <v>0</v>
      </c>
      <c r="O384" s="286">
        <f>'1-GBP'!O384+'2b - USD - conv.'!O384+'3b - EUR - conv.'!O384</f>
        <v>0</v>
      </c>
      <c r="P384" s="286">
        <f>'1-GBP'!P384+'2b - USD - conv.'!P384+'3b - EUR - conv.'!P384</f>
        <v>0</v>
      </c>
      <c r="Q384" s="286">
        <f>'1-GBP'!Q384+'2b - USD - conv.'!Q384+'3b - EUR - conv.'!Q384</f>
        <v>0</v>
      </c>
      <c r="R384" s="286">
        <f>'1-GBP'!R384+'2b - USD - conv.'!R384+'3b - EUR - conv.'!R384</f>
        <v>0</v>
      </c>
      <c r="S384" s="286">
        <f>'1-GBP'!S384+'2b - USD - conv.'!S384+'3b - EUR - conv.'!S384</f>
        <v>0</v>
      </c>
      <c r="T384" s="286">
        <f>'1-GBP'!T384+'2b - USD - conv.'!T384+'3b - EUR - conv.'!T384</f>
        <v>0</v>
      </c>
      <c r="U384" s="286">
        <f>'1-GBP'!U384+'2b - USD - conv.'!U384+'3b - EUR - conv.'!U384</f>
        <v>0</v>
      </c>
      <c r="V384" s="286">
        <f>'1-GBP'!V384+'2b - USD - conv.'!V384+'3b - EUR - conv.'!V384</f>
        <v>0</v>
      </c>
      <c r="W384" s="286">
        <f>'1-GBP'!W384+'2b - USD - conv.'!W384+'3b - EUR - conv.'!W384</f>
        <v>0</v>
      </c>
      <c r="X384" s="286">
        <f>'1-GBP'!X384+'2b - USD - conv.'!X384+'3b - EUR - conv.'!X384</f>
        <v>0</v>
      </c>
      <c r="Y384" s="286">
        <f>'1-GBP'!Y384+'2b - USD - conv.'!Y384+'3b - EUR - conv.'!Y384</f>
        <v>0</v>
      </c>
      <c r="Z384" s="286">
        <f>'1-GBP'!Z384+'2b - USD - conv.'!Z384+'3b - EUR - conv.'!Z384</f>
        <v>0</v>
      </c>
      <c r="AA384" s="286">
        <f>'1-GBP'!AA384+'2b - USD - conv.'!AA384+'3b - EUR - conv.'!AA384</f>
        <v>0</v>
      </c>
      <c r="AB384" s="286">
        <f>'1-GBP'!AB384+'2b - USD - conv.'!AB384+'3b - EUR - conv.'!AB384</f>
        <v>0</v>
      </c>
      <c r="AC384" s="286">
        <f>'1-GBP'!AC384+'2b - USD - conv.'!AC384+'3b - EUR - conv.'!AC384</f>
        <v>0</v>
      </c>
      <c r="AD384" s="286">
        <f>'1-GBP'!AD384+'2b - USD - conv.'!AD384+'3b - EUR - conv.'!AD384</f>
        <v>0</v>
      </c>
      <c r="AE384" s="286">
        <f>'1-GBP'!AE384+'2b - USD - conv.'!AE384+'3b - EUR - conv.'!AE384</f>
        <v>0</v>
      </c>
      <c r="AF384" s="286">
        <f>'1-GBP'!AF384+'2b - USD - conv.'!AF384+'3b - EUR - conv.'!AF384</f>
        <v>0</v>
      </c>
      <c r="AG384" s="286">
        <f>'1-GBP'!AG384+'2b - USD - conv.'!AG384+'3b - EUR - conv.'!AG384</f>
        <v>0</v>
      </c>
      <c r="AH384" s="286">
        <f>'1-GBP'!AH384+'2b - USD - conv.'!AH384+'3b - EUR - conv.'!AH384</f>
        <v>0</v>
      </c>
      <c r="AI384" s="286">
        <f>'1-GBP'!AI384+'2b - USD - conv.'!AI384+'3b - EUR - conv.'!AI384</f>
        <v>0</v>
      </c>
      <c r="AJ384" s="286">
        <f>'1-GBP'!AJ384+'2b - USD - conv.'!AJ384+'3b - EUR - conv.'!AJ384</f>
        <v>0</v>
      </c>
      <c r="AK384" s="286">
        <f>'1-GBP'!AK384+'2b - USD - conv.'!AK384+'3b - EUR - conv.'!AK384</f>
        <v>0</v>
      </c>
      <c r="AL384" s="286">
        <f>'1-GBP'!AL384+'2b - USD - conv.'!AL384+'3b - EUR - conv.'!AL384</f>
        <v>0</v>
      </c>
      <c r="AM384" s="286">
        <f>'1-GBP'!AM384+'2b - USD - conv.'!AM384+'3b - EUR - conv.'!AM384</f>
        <v>0</v>
      </c>
      <c r="AN384" s="286">
        <f>'1-GBP'!AN384+'2b - USD - conv.'!AN384+'3b - EUR - conv.'!AN384</f>
        <v>0</v>
      </c>
      <c r="AO384" s="286">
        <f>'1-GBP'!AO384+'2b - USD - conv.'!AO384+'3b - EUR - conv.'!AO384</f>
        <v>0</v>
      </c>
      <c r="AP384" s="286">
        <f>'1-GBP'!AP384+'2b - USD - conv.'!AP384+'3b - EUR - conv.'!AP384</f>
        <v>0</v>
      </c>
    </row>
    <row r="385" spans="1:42" outlineLevel="2">
      <c r="A385" s="211" t="str">
        <f>A350&amp;"."&amp;A382&amp;"."&amp;A351&amp;"."&amp;B385</f>
        <v>1.d.8.3</v>
      </c>
      <c r="B385">
        <v>3</v>
      </c>
      <c r="C385" t="str">
        <f>'1-GBP'!C385</f>
        <v/>
      </c>
      <c r="D385"/>
      <c r="E385"/>
      <c r="F385"/>
      <c r="G385"/>
      <c r="H385"/>
      <c r="I385"/>
      <c r="J385"/>
      <c r="K385"/>
      <c r="L385"/>
      <c r="M385" s="286">
        <f>'1-GBP'!M385+'2b - USD - conv.'!M385+'3b - EUR - conv.'!M385</f>
        <v>0</v>
      </c>
      <c r="N385" s="286">
        <f>'1-GBP'!N385+'2b - USD - conv.'!N385+'3b - EUR - conv.'!N385</f>
        <v>0</v>
      </c>
      <c r="O385" s="286">
        <f>'1-GBP'!O385+'2b - USD - conv.'!O385+'3b - EUR - conv.'!O385</f>
        <v>0</v>
      </c>
      <c r="P385" s="286">
        <f>'1-GBP'!P385+'2b - USD - conv.'!P385+'3b - EUR - conv.'!P385</f>
        <v>0</v>
      </c>
      <c r="Q385" s="286">
        <f>'1-GBP'!Q385+'2b - USD - conv.'!Q385+'3b - EUR - conv.'!Q385</f>
        <v>0</v>
      </c>
      <c r="R385" s="286">
        <f>'1-GBP'!R385+'2b - USD - conv.'!R385+'3b - EUR - conv.'!R385</f>
        <v>0</v>
      </c>
      <c r="S385" s="286">
        <f>'1-GBP'!S385+'2b - USD - conv.'!S385+'3b - EUR - conv.'!S385</f>
        <v>0</v>
      </c>
      <c r="T385" s="286">
        <f>'1-GBP'!T385+'2b - USD - conv.'!T385+'3b - EUR - conv.'!T385</f>
        <v>0</v>
      </c>
      <c r="U385" s="286">
        <f>'1-GBP'!U385+'2b - USD - conv.'!U385+'3b - EUR - conv.'!U385</f>
        <v>0</v>
      </c>
      <c r="V385" s="286">
        <f>'1-GBP'!V385+'2b - USD - conv.'!V385+'3b - EUR - conv.'!V385</f>
        <v>0</v>
      </c>
      <c r="W385" s="286">
        <f>'1-GBP'!W385+'2b - USD - conv.'!W385+'3b - EUR - conv.'!W385</f>
        <v>0</v>
      </c>
      <c r="X385" s="286">
        <f>'1-GBP'!X385+'2b - USD - conv.'!X385+'3b - EUR - conv.'!X385</f>
        <v>0</v>
      </c>
      <c r="Y385" s="286">
        <f>'1-GBP'!Y385+'2b - USD - conv.'!Y385+'3b - EUR - conv.'!Y385</f>
        <v>0</v>
      </c>
      <c r="Z385" s="286">
        <f>'1-GBP'!Z385+'2b - USD - conv.'!Z385+'3b - EUR - conv.'!Z385</f>
        <v>0</v>
      </c>
      <c r="AA385" s="286">
        <f>'1-GBP'!AA385+'2b - USD - conv.'!AA385+'3b - EUR - conv.'!AA385</f>
        <v>0</v>
      </c>
      <c r="AB385" s="286">
        <f>'1-GBP'!AB385+'2b - USD - conv.'!AB385+'3b - EUR - conv.'!AB385</f>
        <v>0</v>
      </c>
      <c r="AC385" s="286">
        <f>'1-GBP'!AC385+'2b - USD - conv.'!AC385+'3b - EUR - conv.'!AC385</f>
        <v>0</v>
      </c>
      <c r="AD385" s="286">
        <f>'1-GBP'!AD385+'2b - USD - conv.'!AD385+'3b - EUR - conv.'!AD385</f>
        <v>0</v>
      </c>
      <c r="AE385" s="286">
        <f>'1-GBP'!AE385+'2b - USD - conv.'!AE385+'3b - EUR - conv.'!AE385</f>
        <v>0</v>
      </c>
      <c r="AF385" s="286">
        <f>'1-GBP'!AF385+'2b - USD - conv.'!AF385+'3b - EUR - conv.'!AF385</f>
        <v>0</v>
      </c>
      <c r="AG385" s="286">
        <f>'1-GBP'!AG385+'2b - USD - conv.'!AG385+'3b - EUR - conv.'!AG385</f>
        <v>0</v>
      </c>
      <c r="AH385" s="286">
        <f>'1-GBP'!AH385+'2b - USD - conv.'!AH385+'3b - EUR - conv.'!AH385</f>
        <v>0</v>
      </c>
      <c r="AI385" s="286">
        <f>'1-GBP'!AI385+'2b - USD - conv.'!AI385+'3b - EUR - conv.'!AI385</f>
        <v>0</v>
      </c>
      <c r="AJ385" s="286">
        <f>'1-GBP'!AJ385+'2b - USD - conv.'!AJ385+'3b - EUR - conv.'!AJ385</f>
        <v>0</v>
      </c>
      <c r="AK385" s="286">
        <f>'1-GBP'!AK385+'2b - USD - conv.'!AK385+'3b - EUR - conv.'!AK385</f>
        <v>0</v>
      </c>
      <c r="AL385" s="286">
        <f>'1-GBP'!AL385+'2b - USD - conv.'!AL385+'3b - EUR - conv.'!AL385</f>
        <v>0</v>
      </c>
      <c r="AM385" s="286">
        <f>'1-GBP'!AM385+'2b - USD - conv.'!AM385+'3b - EUR - conv.'!AM385</f>
        <v>0</v>
      </c>
      <c r="AN385" s="286">
        <f>'1-GBP'!AN385+'2b - USD - conv.'!AN385+'3b - EUR - conv.'!AN385</f>
        <v>0</v>
      </c>
      <c r="AO385" s="286">
        <f>'1-GBP'!AO385+'2b - USD - conv.'!AO385+'3b - EUR - conv.'!AO385</f>
        <v>0</v>
      </c>
      <c r="AP385" s="286">
        <f>'1-GBP'!AP385+'2b - USD - conv.'!AP385+'3b - EUR - conv.'!AP385</f>
        <v>0</v>
      </c>
    </row>
    <row r="386" spans="1:42" outlineLevel="2">
      <c r="A386" s="211" t="str">
        <f>A350&amp;"."&amp;A382&amp;"."&amp;A351&amp;"."&amp;B386</f>
        <v>1.d.8.4</v>
      </c>
      <c r="B386">
        <v>4</v>
      </c>
      <c r="C386" t="str">
        <f>'1-GBP'!C386</f>
        <v/>
      </c>
      <c r="D386"/>
      <c r="E386"/>
      <c r="F386"/>
      <c r="G386"/>
      <c r="H386"/>
      <c r="I386"/>
      <c r="J386"/>
      <c r="K386"/>
      <c r="L386"/>
      <c r="M386" s="286">
        <f>'1-GBP'!M386+'2b - USD - conv.'!M386+'3b - EUR - conv.'!M386</f>
        <v>0</v>
      </c>
      <c r="N386" s="286">
        <f>'1-GBP'!N386+'2b - USD - conv.'!N386+'3b - EUR - conv.'!N386</f>
        <v>0</v>
      </c>
      <c r="O386" s="286">
        <f>'1-GBP'!O386+'2b - USD - conv.'!O386+'3b - EUR - conv.'!O386</f>
        <v>0</v>
      </c>
      <c r="P386" s="286">
        <f>'1-GBP'!P386+'2b - USD - conv.'!P386+'3b - EUR - conv.'!P386</f>
        <v>0</v>
      </c>
      <c r="Q386" s="286">
        <f>'1-GBP'!Q386+'2b - USD - conv.'!Q386+'3b - EUR - conv.'!Q386</f>
        <v>0</v>
      </c>
      <c r="R386" s="286">
        <f>'1-GBP'!R386+'2b - USD - conv.'!R386+'3b - EUR - conv.'!R386</f>
        <v>0</v>
      </c>
      <c r="S386" s="286">
        <f>'1-GBP'!S386+'2b - USD - conv.'!S386+'3b - EUR - conv.'!S386</f>
        <v>0</v>
      </c>
      <c r="T386" s="286">
        <f>'1-GBP'!T386+'2b - USD - conv.'!T386+'3b - EUR - conv.'!T386</f>
        <v>0</v>
      </c>
      <c r="U386" s="286">
        <f>'1-GBP'!U386+'2b - USD - conv.'!U386+'3b - EUR - conv.'!U386</f>
        <v>0</v>
      </c>
      <c r="V386" s="286">
        <f>'1-GBP'!V386+'2b - USD - conv.'!V386+'3b - EUR - conv.'!V386</f>
        <v>0</v>
      </c>
      <c r="W386" s="286">
        <f>'1-GBP'!W386+'2b - USD - conv.'!W386+'3b - EUR - conv.'!W386</f>
        <v>0</v>
      </c>
      <c r="X386" s="286">
        <f>'1-GBP'!X386+'2b - USD - conv.'!X386+'3b - EUR - conv.'!X386</f>
        <v>0</v>
      </c>
      <c r="Y386" s="286">
        <f>'1-GBP'!Y386+'2b - USD - conv.'!Y386+'3b - EUR - conv.'!Y386</f>
        <v>0</v>
      </c>
      <c r="Z386" s="286">
        <f>'1-GBP'!Z386+'2b - USD - conv.'!Z386+'3b - EUR - conv.'!Z386</f>
        <v>0</v>
      </c>
      <c r="AA386" s="286">
        <f>'1-GBP'!AA386+'2b - USD - conv.'!AA386+'3b - EUR - conv.'!AA386</f>
        <v>0</v>
      </c>
      <c r="AB386" s="286">
        <f>'1-GBP'!AB386+'2b - USD - conv.'!AB386+'3b - EUR - conv.'!AB386</f>
        <v>0</v>
      </c>
      <c r="AC386" s="286">
        <f>'1-GBP'!AC386+'2b - USD - conv.'!AC386+'3b - EUR - conv.'!AC386</f>
        <v>0</v>
      </c>
      <c r="AD386" s="286">
        <f>'1-GBP'!AD386+'2b - USD - conv.'!AD386+'3b - EUR - conv.'!AD386</f>
        <v>0</v>
      </c>
      <c r="AE386" s="286">
        <f>'1-GBP'!AE386+'2b - USD - conv.'!AE386+'3b - EUR - conv.'!AE386</f>
        <v>0</v>
      </c>
      <c r="AF386" s="286">
        <f>'1-GBP'!AF386+'2b - USD - conv.'!AF386+'3b - EUR - conv.'!AF386</f>
        <v>0</v>
      </c>
      <c r="AG386" s="286">
        <f>'1-GBP'!AG386+'2b - USD - conv.'!AG386+'3b - EUR - conv.'!AG386</f>
        <v>0</v>
      </c>
      <c r="AH386" s="286">
        <f>'1-GBP'!AH386+'2b - USD - conv.'!AH386+'3b - EUR - conv.'!AH386</f>
        <v>0</v>
      </c>
      <c r="AI386" s="286">
        <f>'1-GBP'!AI386+'2b - USD - conv.'!AI386+'3b - EUR - conv.'!AI386</f>
        <v>0</v>
      </c>
      <c r="AJ386" s="286">
        <f>'1-GBP'!AJ386+'2b - USD - conv.'!AJ386+'3b - EUR - conv.'!AJ386</f>
        <v>0</v>
      </c>
      <c r="AK386" s="286">
        <f>'1-GBP'!AK386+'2b - USD - conv.'!AK386+'3b - EUR - conv.'!AK386</f>
        <v>0</v>
      </c>
      <c r="AL386" s="286">
        <f>'1-GBP'!AL386+'2b - USD - conv.'!AL386+'3b - EUR - conv.'!AL386</f>
        <v>0</v>
      </c>
      <c r="AM386" s="286">
        <f>'1-GBP'!AM386+'2b - USD - conv.'!AM386+'3b - EUR - conv.'!AM386</f>
        <v>0</v>
      </c>
      <c r="AN386" s="286">
        <f>'1-GBP'!AN386+'2b - USD - conv.'!AN386+'3b - EUR - conv.'!AN386</f>
        <v>0</v>
      </c>
      <c r="AO386" s="286">
        <f>'1-GBP'!AO386+'2b - USD - conv.'!AO386+'3b - EUR - conv.'!AO386</f>
        <v>0</v>
      </c>
      <c r="AP386" s="286">
        <f>'1-GBP'!AP386+'2b - USD - conv.'!AP386+'3b - EUR - conv.'!AP386</f>
        <v>0</v>
      </c>
    </row>
    <row r="387" spans="1:42" outlineLevel="2">
      <c r="A387" s="211" t="str">
        <f>A350&amp;"."&amp;A382&amp;"."&amp;A351&amp;"."&amp;B387</f>
        <v>1.d.8.5</v>
      </c>
      <c r="B387">
        <v>5</v>
      </c>
      <c r="C387" t="str">
        <f>'1-GBP'!C387</f>
        <v/>
      </c>
      <c r="D387"/>
      <c r="E387"/>
      <c r="F387"/>
      <c r="G387"/>
      <c r="H387"/>
      <c r="I387"/>
      <c r="J387"/>
      <c r="K387"/>
      <c r="L387"/>
      <c r="M387" s="286">
        <f>'1-GBP'!M387+'2b - USD - conv.'!M387+'3b - EUR - conv.'!M387</f>
        <v>0</v>
      </c>
      <c r="N387" s="286">
        <f>'1-GBP'!N387+'2b - USD - conv.'!N387+'3b - EUR - conv.'!N387</f>
        <v>0</v>
      </c>
      <c r="O387" s="286">
        <f>'1-GBP'!O387+'2b - USD - conv.'!O387+'3b - EUR - conv.'!O387</f>
        <v>0</v>
      </c>
      <c r="P387" s="286">
        <f>'1-GBP'!P387+'2b - USD - conv.'!P387+'3b - EUR - conv.'!P387</f>
        <v>0</v>
      </c>
      <c r="Q387" s="286">
        <f>'1-GBP'!Q387+'2b - USD - conv.'!Q387+'3b - EUR - conv.'!Q387</f>
        <v>0</v>
      </c>
      <c r="R387" s="286">
        <f>'1-GBP'!R387+'2b - USD - conv.'!R387+'3b - EUR - conv.'!R387</f>
        <v>0</v>
      </c>
      <c r="S387" s="286">
        <f>'1-GBP'!S387+'2b - USD - conv.'!S387+'3b - EUR - conv.'!S387</f>
        <v>0</v>
      </c>
      <c r="T387" s="286">
        <f>'1-GBP'!T387+'2b - USD - conv.'!T387+'3b - EUR - conv.'!T387</f>
        <v>0</v>
      </c>
      <c r="U387" s="286">
        <f>'1-GBP'!U387+'2b - USD - conv.'!U387+'3b - EUR - conv.'!U387</f>
        <v>0</v>
      </c>
      <c r="V387" s="286">
        <f>'1-GBP'!V387+'2b - USD - conv.'!V387+'3b - EUR - conv.'!V387</f>
        <v>0</v>
      </c>
      <c r="W387" s="286">
        <f>'1-GBP'!W387+'2b - USD - conv.'!W387+'3b - EUR - conv.'!W387</f>
        <v>0</v>
      </c>
      <c r="X387" s="286">
        <f>'1-GBP'!X387+'2b - USD - conv.'!X387+'3b - EUR - conv.'!X387</f>
        <v>0</v>
      </c>
      <c r="Y387" s="286">
        <f>'1-GBP'!Y387+'2b - USD - conv.'!Y387+'3b - EUR - conv.'!Y387</f>
        <v>0</v>
      </c>
      <c r="Z387" s="286">
        <f>'1-GBP'!Z387+'2b - USD - conv.'!Z387+'3b - EUR - conv.'!Z387</f>
        <v>0</v>
      </c>
      <c r="AA387" s="286">
        <f>'1-GBP'!AA387+'2b - USD - conv.'!AA387+'3b - EUR - conv.'!AA387</f>
        <v>0</v>
      </c>
      <c r="AB387" s="286">
        <f>'1-GBP'!AB387+'2b - USD - conv.'!AB387+'3b - EUR - conv.'!AB387</f>
        <v>0</v>
      </c>
      <c r="AC387" s="286">
        <f>'1-GBP'!AC387+'2b - USD - conv.'!AC387+'3b - EUR - conv.'!AC387</f>
        <v>0</v>
      </c>
      <c r="AD387" s="286">
        <f>'1-GBP'!AD387+'2b - USD - conv.'!AD387+'3b - EUR - conv.'!AD387</f>
        <v>0</v>
      </c>
      <c r="AE387" s="286">
        <f>'1-GBP'!AE387+'2b - USD - conv.'!AE387+'3b - EUR - conv.'!AE387</f>
        <v>0</v>
      </c>
      <c r="AF387" s="286">
        <f>'1-GBP'!AF387+'2b - USD - conv.'!AF387+'3b - EUR - conv.'!AF387</f>
        <v>0</v>
      </c>
      <c r="AG387" s="286">
        <f>'1-GBP'!AG387+'2b - USD - conv.'!AG387+'3b - EUR - conv.'!AG387</f>
        <v>0</v>
      </c>
      <c r="AH387" s="286">
        <f>'1-GBP'!AH387+'2b - USD - conv.'!AH387+'3b - EUR - conv.'!AH387</f>
        <v>0</v>
      </c>
      <c r="AI387" s="286">
        <f>'1-GBP'!AI387+'2b - USD - conv.'!AI387+'3b - EUR - conv.'!AI387</f>
        <v>0</v>
      </c>
      <c r="AJ387" s="286">
        <f>'1-GBP'!AJ387+'2b - USD - conv.'!AJ387+'3b - EUR - conv.'!AJ387</f>
        <v>0</v>
      </c>
      <c r="AK387" s="286">
        <f>'1-GBP'!AK387+'2b - USD - conv.'!AK387+'3b - EUR - conv.'!AK387</f>
        <v>0</v>
      </c>
      <c r="AL387" s="286">
        <f>'1-GBP'!AL387+'2b - USD - conv.'!AL387+'3b - EUR - conv.'!AL387</f>
        <v>0</v>
      </c>
      <c r="AM387" s="286">
        <f>'1-GBP'!AM387+'2b - USD - conv.'!AM387+'3b - EUR - conv.'!AM387</f>
        <v>0</v>
      </c>
      <c r="AN387" s="286">
        <f>'1-GBP'!AN387+'2b - USD - conv.'!AN387+'3b - EUR - conv.'!AN387</f>
        <v>0</v>
      </c>
      <c r="AO387" s="286">
        <f>'1-GBP'!AO387+'2b - USD - conv.'!AO387+'3b - EUR - conv.'!AO387</f>
        <v>0</v>
      </c>
      <c r="AP387" s="286">
        <f>'1-GBP'!AP387+'2b - USD - conv.'!AP387+'3b - EUR - conv.'!AP387</f>
        <v>0</v>
      </c>
    </row>
    <row r="388" spans="1:42" outlineLevel="2">
      <c r="A388" s="211" t="str">
        <f>A350&amp;"."&amp;A382&amp;"."&amp;A351&amp;"."&amp;B388</f>
        <v>1.d.8.6</v>
      </c>
      <c r="B388">
        <v>6</v>
      </c>
      <c r="C388" t="str">
        <f>'1-GBP'!C388</f>
        <v/>
      </c>
      <c r="D388"/>
      <c r="E388"/>
      <c r="F388"/>
      <c r="G388"/>
      <c r="H388"/>
      <c r="I388"/>
      <c r="J388"/>
      <c r="K388"/>
      <c r="L388"/>
      <c r="M388" s="286">
        <f>'1-GBP'!M388+'2b - USD - conv.'!M388+'3b - EUR - conv.'!M388</f>
        <v>0</v>
      </c>
      <c r="N388" s="286">
        <f>'1-GBP'!N388+'2b - USD - conv.'!N388+'3b - EUR - conv.'!N388</f>
        <v>0</v>
      </c>
      <c r="O388" s="286">
        <f>'1-GBP'!O388+'2b - USD - conv.'!O388+'3b - EUR - conv.'!O388</f>
        <v>0</v>
      </c>
      <c r="P388" s="286">
        <f>'1-GBP'!P388+'2b - USD - conv.'!P388+'3b - EUR - conv.'!P388</f>
        <v>0</v>
      </c>
      <c r="Q388" s="286">
        <f>'1-GBP'!Q388+'2b - USD - conv.'!Q388+'3b - EUR - conv.'!Q388</f>
        <v>0</v>
      </c>
      <c r="R388" s="286">
        <f>'1-GBP'!R388+'2b - USD - conv.'!R388+'3b - EUR - conv.'!R388</f>
        <v>0</v>
      </c>
      <c r="S388" s="286">
        <f>'1-GBP'!S388+'2b - USD - conv.'!S388+'3b - EUR - conv.'!S388</f>
        <v>0</v>
      </c>
      <c r="T388" s="286">
        <f>'1-GBP'!T388+'2b - USD - conv.'!T388+'3b - EUR - conv.'!T388</f>
        <v>0</v>
      </c>
      <c r="U388" s="286">
        <f>'1-GBP'!U388+'2b - USD - conv.'!U388+'3b - EUR - conv.'!U388</f>
        <v>0</v>
      </c>
      <c r="V388" s="286">
        <f>'1-GBP'!V388+'2b - USD - conv.'!V388+'3b - EUR - conv.'!V388</f>
        <v>0</v>
      </c>
      <c r="W388" s="286">
        <f>'1-GBP'!W388+'2b - USD - conv.'!W388+'3b - EUR - conv.'!W388</f>
        <v>0</v>
      </c>
      <c r="X388" s="286">
        <f>'1-GBP'!X388+'2b - USD - conv.'!X388+'3b - EUR - conv.'!X388</f>
        <v>0</v>
      </c>
      <c r="Y388" s="286">
        <f>'1-GBP'!Y388+'2b - USD - conv.'!Y388+'3b - EUR - conv.'!Y388</f>
        <v>0</v>
      </c>
      <c r="Z388" s="286">
        <f>'1-GBP'!Z388+'2b - USD - conv.'!Z388+'3b - EUR - conv.'!Z388</f>
        <v>0</v>
      </c>
      <c r="AA388" s="286">
        <f>'1-GBP'!AA388+'2b - USD - conv.'!AA388+'3b - EUR - conv.'!AA388</f>
        <v>0</v>
      </c>
      <c r="AB388" s="286">
        <f>'1-GBP'!AB388+'2b - USD - conv.'!AB388+'3b - EUR - conv.'!AB388</f>
        <v>0</v>
      </c>
      <c r="AC388" s="286">
        <f>'1-GBP'!AC388+'2b - USD - conv.'!AC388+'3b - EUR - conv.'!AC388</f>
        <v>0</v>
      </c>
      <c r="AD388" s="286">
        <f>'1-GBP'!AD388+'2b - USD - conv.'!AD388+'3b - EUR - conv.'!AD388</f>
        <v>0</v>
      </c>
      <c r="AE388" s="286">
        <f>'1-GBP'!AE388+'2b - USD - conv.'!AE388+'3b - EUR - conv.'!AE388</f>
        <v>0</v>
      </c>
      <c r="AF388" s="286">
        <f>'1-GBP'!AF388+'2b - USD - conv.'!AF388+'3b - EUR - conv.'!AF388</f>
        <v>0</v>
      </c>
      <c r="AG388" s="286">
        <f>'1-GBP'!AG388+'2b - USD - conv.'!AG388+'3b - EUR - conv.'!AG388</f>
        <v>0</v>
      </c>
      <c r="AH388" s="286">
        <f>'1-GBP'!AH388+'2b - USD - conv.'!AH388+'3b - EUR - conv.'!AH388</f>
        <v>0</v>
      </c>
      <c r="AI388" s="286">
        <f>'1-GBP'!AI388+'2b - USD - conv.'!AI388+'3b - EUR - conv.'!AI388</f>
        <v>0</v>
      </c>
      <c r="AJ388" s="286">
        <f>'1-GBP'!AJ388+'2b - USD - conv.'!AJ388+'3b - EUR - conv.'!AJ388</f>
        <v>0</v>
      </c>
      <c r="AK388" s="286">
        <f>'1-GBP'!AK388+'2b - USD - conv.'!AK388+'3b - EUR - conv.'!AK388</f>
        <v>0</v>
      </c>
      <c r="AL388" s="286">
        <f>'1-GBP'!AL388+'2b - USD - conv.'!AL388+'3b - EUR - conv.'!AL388</f>
        <v>0</v>
      </c>
      <c r="AM388" s="286">
        <f>'1-GBP'!AM388+'2b - USD - conv.'!AM388+'3b - EUR - conv.'!AM388</f>
        <v>0</v>
      </c>
      <c r="AN388" s="286">
        <f>'1-GBP'!AN388+'2b - USD - conv.'!AN388+'3b - EUR - conv.'!AN388</f>
        <v>0</v>
      </c>
      <c r="AO388" s="286">
        <f>'1-GBP'!AO388+'2b - USD - conv.'!AO388+'3b - EUR - conv.'!AO388</f>
        <v>0</v>
      </c>
      <c r="AP388" s="286">
        <f>'1-GBP'!AP388+'2b - USD - conv.'!AP388+'3b - EUR - conv.'!AP388</f>
        <v>0</v>
      </c>
    </row>
    <row r="389" spans="1:42" outlineLevel="2">
      <c r="A389" s="211" t="str">
        <f>A350&amp;"."&amp;A382&amp;"."&amp;A351&amp;"."&amp;B389</f>
        <v>1.d.8.7</v>
      </c>
      <c r="B389">
        <v>7</v>
      </c>
      <c r="C389" t="str">
        <f>'1-GBP'!C389</f>
        <v/>
      </c>
      <c r="D389"/>
      <c r="E389"/>
      <c r="F389"/>
      <c r="G389"/>
      <c r="H389"/>
      <c r="I389"/>
      <c r="J389"/>
      <c r="K389"/>
      <c r="L389"/>
      <c r="M389" s="286">
        <f>'1-GBP'!M389+'2b - USD - conv.'!M389+'3b - EUR - conv.'!M389</f>
        <v>0</v>
      </c>
      <c r="N389" s="286">
        <f>'1-GBP'!N389+'2b - USD - conv.'!N389+'3b - EUR - conv.'!N389</f>
        <v>0</v>
      </c>
      <c r="O389" s="286">
        <f>'1-GBP'!O389+'2b - USD - conv.'!O389+'3b - EUR - conv.'!O389</f>
        <v>0</v>
      </c>
      <c r="P389" s="286">
        <f>'1-GBP'!P389+'2b - USD - conv.'!P389+'3b - EUR - conv.'!P389</f>
        <v>0</v>
      </c>
      <c r="Q389" s="286">
        <f>'1-GBP'!Q389+'2b - USD - conv.'!Q389+'3b - EUR - conv.'!Q389</f>
        <v>0</v>
      </c>
      <c r="R389" s="286">
        <f>'1-GBP'!R389+'2b - USD - conv.'!R389+'3b - EUR - conv.'!R389</f>
        <v>0</v>
      </c>
      <c r="S389" s="286">
        <f>'1-GBP'!S389+'2b - USD - conv.'!S389+'3b - EUR - conv.'!S389</f>
        <v>0</v>
      </c>
      <c r="T389" s="286">
        <f>'1-GBP'!T389+'2b - USD - conv.'!T389+'3b - EUR - conv.'!T389</f>
        <v>0</v>
      </c>
      <c r="U389" s="286">
        <f>'1-GBP'!U389+'2b - USD - conv.'!U389+'3b - EUR - conv.'!U389</f>
        <v>0</v>
      </c>
      <c r="V389" s="286">
        <f>'1-GBP'!V389+'2b - USD - conv.'!V389+'3b - EUR - conv.'!V389</f>
        <v>0</v>
      </c>
      <c r="W389" s="286">
        <f>'1-GBP'!W389+'2b - USD - conv.'!W389+'3b - EUR - conv.'!W389</f>
        <v>0</v>
      </c>
      <c r="X389" s="286">
        <f>'1-GBP'!X389+'2b - USD - conv.'!X389+'3b - EUR - conv.'!X389</f>
        <v>0</v>
      </c>
      <c r="Y389" s="286">
        <f>'1-GBP'!Y389+'2b - USD - conv.'!Y389+'3b - EUR - conv.'!Y389</f>
        <v>0</v>
      </c>
      <c r="Z389" s="286">
        <f>'1-GBP'!Z389+'2b - USD - conv.'!Z389+'3b - EUR - conv.'!Z389</f>
        <v>0</v>
      </c>
      <c r="AA389" s="286">
        <f>'1-GBP'!AA389+'2b - USD - conv.'!AA389+'3b - EUR - conv.'!AA389</f>
        <v>0</v>
      </c>
      <c r="AB389" s="286">
        <f>'1-GBP'!AB389+'2b - USD - conv.'!AB389+'3b - EUR - conv.'!AB389</f>
        <v>0</v>
      </c>
      <c r="AC389" s="286">
        <f>'1-GBP'!AC389+'2b - USD - conv.'!AC389+'3b - EUR - conv.'!AC389</f>
        <v>0</v>
      </c>
      <c r="AD389" s="286">
        <f>'1-GBP'!AD389+'2b - USD - conv.'!AD389+'3b - EUR - conv.'!AD389</f>
        <v>0</v>
      </c>
      <c r="AE389" s="286">
        <f>'1-GBP'!AE389+'2b - USD - conv.'!AE389+'3b - EUR - conv.'!AE389</f>
        <v>0</v>
      </c>
      <c r="AF389" s="286">
        <f>'1-GBP'!AF389+'2b - USD - conv.'!AF389+'3b - EUR - conv.'!AF389</f>
        <v>0</v>
      </c>
      <c r="AG389" s="286">
        <f>'1-GBP'!AG389+'2b - USD - conv.'!AG389+'3b - EUR - conv.'!AG389</f>
        <v>0</v>
      </c>
      <c r="AH389" s="286">
        <f>'1-GBP'!AH389+'2b - USD - conv.'!AH389+'3b - EUR - conv.'!AH389</f>
        <v>0</v>
      </c>
      <c r="AI389" s="286">
        <f>'1-GBP'!AI389+'2b - USD - conv.'!AI389+'3b - EUR - conv.'!AI389</f>
        <v>0</v>
      </c>
      <c r="AJ389" s="286">
        <f>'1-GBP'!AJ389+'2b - USD - conv.'!AJ389+'3b - EUR - conv.'!AJ389</f>
        <v>0</v>
      </c>
      <c r="AK389" s="286">
        <f>'1-GBP'!AK389+'2b - USD - conv.'!AK389+'3b - EUR - conv.'!AK389</f>
        <v>0</v>
      </c>
      <c r="AL389" s="286">
        <f>'1-GBP'!AL389+'2b - USD - conv.'!AL389+'3b - EUR - conv.'!AL389</f>
        <v>0</v>
      </c>
      <c r="AM389" s="286">
        <f>'1-GBP'!AM389+'2b - USD - conv.'!AM389+'3b - EUR - conv.'!AM389</f>
        <v>0</v>
      </c>
      <c r="AN389" s="286">
        <f>'1-GBP'!AN389+'2b - USD - conv.'!AN389+'3b - EUR - conv.'!AN389</f>
        <v>0</v>
      </c>
      <c r="AO389" s="286">
        <f>'1-GBP'!AO389+'2b - USD - conv.'!AO389+'3b - EUR - conv.'!AO389</f>
        <v>0</v>
      </c>
      <c r="AP389" s="286">
        <f>'1-GBP'!AP389+'2b - USD - conv.'!AP389+'3b - EUR - conv.'!AP389</f>
        <v>0</v>
      </c>
    </row>
    <row r="390" spans="1:42" outlineLevel="2">
      <c r="A390" s="211" t="str">
        <f>A350&amp;"."&amp;A382&amp;"."&amp;A351&amp;"."&amp;B390</f>
        <v>1.d.8.8</v>
      </c>
      <c r="B390">
        <v>8</v>
      </c>
      <c r="C390" t="str">
        <f>'1-GBP'!C390</f>
        <v/>
      </c>
      <c r="D390"/>
      <c r="E390"/>
      <c r="F390"/>
      <c r="G390"/>
      <c r="H390"/>
      <c r="I390"/>
      <c r="J390"/>
      <c r="K390"/>
      <c r="L390"/>
      <c r="M390" s="286">
        <f>'1-GBP'!M390+'2b - USD - conv.'!M390+'3b - EUR - conv.'!M390</f>
        <v>0</v>
      </c>
      <c r="N390" s="286">
        <f>'1-GBP'!N390+'2b - USD - conv.'!N390+'3b - EUR - conv.'!N390</f>
        <v>0</v>
      </c>
      <c r="O390" s="286">
        <f>'1-GBP'!O390+'2b - USD - conv.'!O390+'3b - EUR - conv.'!O390</f>
        <v>0</v>
      </c>
      <c r="P390" s="286">
        <f>'1-GBP'!P390+'2b - USD - conv.'!P390+'3b - EUR - conv.'!P390</f>
        <v>0</v>
      </c>
      <c r="Q390" s="286">
        <f>'1-GBP'!Q390+'2b - USD - conv.'!Q390+'3b - EUR - conv.'!Q390</f>
        <v>0</v>
      </c>
      <c r="R390" s="286">
        <f>'1-GBP'!R390+'2b - USD - conv.'!R390+'3b - EUR - conv.'!R390</f>
        <v>0</v>
      </c>
      <c r="S390" s="286">
        <f>'1-GBP'!S390+'2b - USD - conv.'!S390+'3b - EUR - conv.'!S390</f>
        <v>0</v>
      </c>
      <c r="T390" s="286">
        <f>'1-GBP'!T390+'2b - USD - conv.'!T390+'3b - EUR - conv.'!T390</f>
        <v>0</v>
      </c>
      <c r="U390" s="286">
        <f>'1-GBP'!U390+'2b - USD - conv.'!U390+'3b - EUR - conv.'!U390</f>
        <v>0</v>
      </c>
      <c r="V390" s="286">
        <f>'1-GBP'!V390+'2b - USD - conv.'!V390+'3b - EUR - conv.'!V390</f>
        <v>0</v>
      </c>
      <c r="W390" s="286">
        <f>'1-GBP'!W390+'2b - USD - conv.'!W390+'3b - EUR - conv.'!W390</f>
        <v>0</v>
      </c>
      <c r="X390" s="286">
        <f>'1-GBP'!X390+'2b - USD - conv.'!X390+'3b - EUR - conv.'!X390</f>
        <v>0</v>
      </c>
      <c r="Y390" s="286">
        <f>'1-GBP'!Y390+'2b - USD - conv.'!Y390+'3b - EUR - conv.'!Y390</f>
        <v>0</v>
      </c>
      <c r="Z390" s="286">
        <f>'1-GBP'!Z390+'2b - USD - conv.'!Z390+'3b - EUR - conv.'!Z390</f>
        <v>0</v>
      </c>
      <c r="AA390" s="286">
        <f>'1-GBP'!AA390+'2b - USD - conv.'!AA390+'3b - EUR - conv.'!AA390</f>
        <v>0</v>
      </c>
      <c r="AB390" s="286">
        <f>'1-GBP'!AB390+'2b - USD - conv.'!AB390+'3b - EUR - conv.'!AB390</f>
        <v>0</v>
      </c>
      <c r="AC390" s="286">
        <f>'1-GBP'!AC390+'2b - USD - conv.'!AC390+'3b - EUR - conv.'!AC390</f>
        <v>0</v>
      </c>
      <c r="AD390" s="286">
        <f>'1-GBP'!AD390+'2b - USD - conv.'!AD390+'3b - EUR - conv.'!AD390</f>
        <v>0</v>
      </c>
      <c r="AE390" s="286">
        <f>'1-GBP'!AE390+'2b - USD - conv.'!AE390+'3b - EUR - conv.'!AE390</f>
        <v>0</v>
      </c>
      <c r="AF390" s="286">
        <f>'1-GBP'!AF390+'2b - USD - conv.'!AF390+'3b - EUR - conv.'!AF390</f>
        <v>0</v>
      </c>
      <c r="AG390" s="286">
        <f>'1-GBP'!AG390+'2b - USD - conv.'!AG390+'3b - EUR - conv.'!AG390</f>
        <v>0</v>
      </c>
      <c r="AH390" s="286">
        <f>'1-GBP'!AH390+'2b - USD - conv.'!AH390+'3b - EUR - conv.'!AH390</f>
        <v>0</v>
      </c>
      <c r="AI390" s="286">
        <f>'1-GBP'!AI390+'2b - USD - conv.'!AI390+'3b - EUR - conv.'!AI390</f>
        <v>0</v>
      </c>
      <c r="AJ390" s="286">
        <f>'1-GBP'!AJ390+'2b - USD - conv.'!AJ390+'3b - EUR - conv.'!AJ390</f>
        <v>0</v>
      </c>
      <c r="AK390" s="286">
        <f>'1-GBP'!AK390+'2b - USD - conv.'!AK390+'3b - EUR - conv.'!AK390</f>
        <v>0</v>
      </c>
      <c r="AL390" s="286">
        <f>'1-GBP'!AL390+'2b - USD - conv.'!AL390+'3b - EUR - conv.'!AL390</f>
        <v>0</v>
      </c>
      <c r="AM390" s="286">
        <f>'1-GBP'!AM390+'2b - USD - conv.'!AM390+'3b - EUR - conv.'!AM390</f>
        <v>0</v>
      </c>
      <c r="AN390" s="286">
        <f>'1-GBP'!AN390+'2b - USD - conv.'!AN390+'3b - EUR - conv.'!AN390</f>
        <v>0</v>
      </c>
      <c r="AO390" s="286">
        <f>'1-GBP'!AO390+'2b - USD - conv.'!AO390+'3b - EUR - conv.'!AO390</f>
        <v>0</v>
      </c>
      <c r="AP390" s="286">
        <f>'1-GBP'!AP390+'2b - USD - conv.'!AP390+'3b - EUR - conv.'!AP390</f>
        <v>0</v>
      </c>
    </row>
    <row r="391" spans="1:42" outlineLevel="2">
      <c r="A391" s="211" t="str">
        <f>A350&amp;"."&amp;A382&amp;"."&amp;A351&amp;"."&amp;B391</f>
        <v>1.d.8.9</v>
      </c>
      <c r="B391">
        <v>9</v>
      </c>
      <c r="C391" t="str">
        <f>'1-GBP'!C391</f>
        <v/>
      </c>
      <c r="D391"/>
      <c r="E391"/>
      <c r="F391"/>
      <c r="G391"/>
      <c r="H391"/>
      <c r="I391"/>
      <c r="J391"/>
      <c r="K391"/>
      <c r="L391"/>
      <c r="M391" s="286">
        <f>'1-GBP'!M391+'2b - USD - conv.'!M391+'3b - EUR - conv.'!M391</f>
        <v>0</v>
      </c>
      <c r="N391" s="286">
        <f>'1-GBP'!N391+'2b - USD - conv.'!N391+'3b - EUR - conv.'!N391</f>
        <v>0</v>
      </c>
      <c r="O391" s="286">
        <f>'1-GBP'!O391+'2b - USD - conv.'!O391+'3b - EUR - conv.'!O391</f>
        <v>0</v>
      </c>
      <c r="P391" s="286">
        <f>'1-GBP'!P391+'2b - USD - conv.'!P391+'3b - EUR - conv.'!P391</f>
        <v>0</v>
      </c>
      <c r="Q391" s="286">
        <f>'1-GBP'!Q391+'2b - USD - conv.'!Q391+'3b - EUR - conv.'!Q391</f>
        <v>0</v>
      </c>
      <c r="R391" s="286">
        <f>'1-GBP'!R391+'2b - USD - conv.'!R391+'3b - EUR - conv.'!R391</f>
        <v>0</v>
      </c>
      <c r="S391" s="286">
        <f>'1-GBP'!S391+'2b - USD - conv.'!S391+'3b - EUR - conv.'!S391</f>
        <v>0</v>
      </c>
      <c r="T391" s="286">
        <f>'1-GBP'!T391+'2b - USD - conv.'!T391+'3b - EUR - conv.'!T391</f>
        <v>0</v>
      </c>
      <c r="U391" s="286">
        <f>'1-GBP'!U391+'2b - USD - conv.'!U391+'3b - EUR - conv.'!U391</f>
        <v>0</v>
      </c>
      <c r="V391" s="286">
        <f>'1-GBP'!V391+'2b - USD - conv.'!V391+'3b - EUR - conv.'!V391</f>
        <v>0</v>
      </c>
      <c r="W391" s="286">
        <f>'1-GBP'!W391+'2b - USD - conv.'!W391+'3b - EUR - conv.'!W391</f>
        <v>0</v>
      </c>
      <c r="X391" s="286">
        <f>'1-GBP'!X391+'2b - USD - conv.'!X391+'3b - EUR - conv.'!X391</f>
        <v>0</v>
      </c>
      <c r="Y391" s="286">
        <f>'1-GBP'!Y391+'2b - USD - conv.'!Y391+'3b - EUR - conv.'!Y391</f>
        <v>0</v>
      </c>
      <c r="Z391" s="286">
        <f>'1-GBP'!Z391+'2b - USD - conv.'!Z391+'3b - EUR - conv.'!Z391</f>
        <v>0</v>
      </c>
      <c r="AA391" s="286">
        <f>'1-GBP'!AA391+'2b - USD - conv.'!AA391+'3b - EUR - conv.'!AA391</f>
        <v>0</v>
      </c>
      <c r="AB391" s="286">
        <f>'1-GBP'!AB391+'2b - USD - conv.'!AB391+'3b - EUR - conv.'!AB391</f>
        <v>0</v>
      </c>
      <c r="AC391" s="286">
        <f>'1-GBP'!AC391+'2b - USD - conv.'!AC391+'3b - EUR - conv.'!AC391</f>
        <v>0</v>
      </c>
      <c r="AD391" s="286">
        <f>'1-GBP'!AD391+'2b - USD - conv.'!AD391+'3b - EUR - conv.'!AD391</f>
        <v>0</v>
      </c>
      <c r="AE391" s="286">
        <f>'1-GBP'!AE391+'2b - USD - conv.'!AE391+'3b - EUR - conv.'!AE391</f>
        <v>0</v>
      </c>
      <c r="AF391" s="286">
        <f>'1-GBP'!AF391+'2b - USD - conv.'!AF391+'3b - EUR - conv.'!AF391</f>
        <v>0</v>
      </c>
      <c r="AG391" s="286">
        <f>'1-GBP'!AG391+'2b - USD - conv.'!AG391+'3b - EUR - conv.'!AG391</f>
        <v>0</v>
      </c>
      <c r="AH391" s="286">
        <f>'1-GBP'!AH391+'2b - USD - conv.'!AH391+'3b - EUR - conv.'!AH391</f>
        <v>0</v>
      </c>
      <c r="AI391" s="286">
        <f>'1-GBP'!AI391+'2b - USD - conv.'!AI391+'3b - EUR - conv.'!AI391</f>
        <v>0</v>
      </c>
      <c r="AJ391" s="286">
        <f>'1-GBP'!AJ391+'2b - USD - conv.'!AJ391+'3b - EUR - conv.'!AJ391</f>
        <v>0</v>
      </c>
      <c r="AK391" s="286">
        <f>'1-GBP'!AK391+'2b - USD - conv.'!AK391+'3b - EUR - conv.'!AK391</f>
        <v>0</v>
      </c>
      <c r="AL391" s="286">
        <f>'1-GBP'!AL391+'2b - USD - conv.'!AL391+'3b - EUR - conv.'!AL391</f>
        <v>0</v>
      </c>
      <c r="AM391" s="286">
        <f>'1-GBP'!AM391+'2b - USD - conv.'!AM391+'3b - EUR - conv.'!AM391</f>
        <v>0</v>
      </c>
      <c r="AN391" s="286">
        <f>'1-GBP'!AN391+'2b - USD - conv.'!AN391+'3b - EUR - conv.'!AN391</f>
        <v>0</v>
      </c>
      <c r="AO391" s="286">
        <f>'1-GBP'!AO391+'2b - USD - conv.'!AO391+'3b - EUR - conv.'!AO391</f>
        <v>0</v>
      </c>
      <c r="AP391" s="286">
        <f>'1-GBP'!AP391+'2b - USD - conv.'!AP391+'3b - EUR - conv.'!AP391</f>
        <v>0</v>
      </c>
    </row>
    <row r="392" spans="1:42" outlineLevel="2">
      <c r="A392" s="211" t="str">
        <f>A350&amp;"."&amp;A382&amp;"."&amp;A351&amp;"."&amp;B392</f>
        <v>1.d.8.10</v>
      </c>
      <c r="B392">
        <v>10</v>
      </c>
      <c r="C392" t="str">
        <f>'1-GBP'!C392</f>
        <v/>
      </c>
      <c r="D392"/>
      <c r="E392"/>
      <c r="F392"/>
      <c r="G392"/>
      <c r="H392"/>
      <c r="I392"/>
      <c r="J392"/>
      <c r="K392"/>
      <c r="L392"/>
      <c r="M392" s="286">
        <f>'1-GBP'!M392+'2b - USD - conv.'!M392+'3b - EUR - conv.'!M392</f>
        <v>0</v>
      </c>
      <c r="N392" s="286">
        <f>'1-GBP'!N392+'2b - USD - conv.'!N392+'3b - EUR - conv.'!N392</f>
        <v>0</v>
      </c>
      <c r="O392" s="286">
        <f>'1-GBP'!O392+'2b - USD - conv.'!O392+'3b - EUR - conv.'!O392</f>
        <v>0</v>
      </c>
      <c r="P392" s="286">
        <f>'1-GBP'!P392+'2b - USD - conv.'!P392+'3b - EUR - conv.'!P392</f>
        <v>0</v>
      </c>
      <c r="Q392" s="286">
        <f>'1-GBP'!Q392+'2b - USD - conv.'!Q392+'3b - EUR - conv.'!Q392</f>
        <v>0</v>
      </c>
      <c r="R392" s="286">
        <f>'1-GBP'!R392+'2b - USD - conv.'!R392+'3b - EUR - conv.'!R392</f>
        <v>0</v>
      </c>
      <c r="S392" s="286">
        <f>'1-GBP'!S392+'2b - USD - conv.'!S392+'3b - EUR - conv.'!S392</f>
        <v>0</v>
      </c>
      <c r="T392" s="286">
        <f>'1-GBP'!T392+'2b - USD - conv.'!T392+'3b - EUR - conv.'!T392</f>
        <v>0</v>
      </c>
      <c r="U392" s="286">
        <f>'1-GBP'!U392+'2b - USD - conv.'!U392+'3b - EUR - conv.'!U392</f>
        <v>0</v>
      </c>
      <c r="V392" s="286">
        <f>'1-GBP'!V392+'2b - USD - conv.'!V392+'3b - EUR - conv.'!V392</f>
        <v>0</v>
      </c>
      <c r="W392" s="286">
        <f>'1-GBP'!W392+'2b - USD - conv.'!W392+'3b - EUR - conv.'!W392</f>
        <v>0</v>
      </c>
      <c r="X392" s="286">
        <f>'1-GBP'!X392+'2b - USD - conv.'!X392+'3b - EUR - conv.'!X392</f>
        <v>0</v>
      </c>
      <c r="Y392" s="286">
        <f>'1-GBP'!Y392+'2b - USD - conv.'!Y392+'3b - EUR - conv.'!Y392</f>
        <v>0</v>
      </c>
      <c r="Z392" s="286">
        <f>'1-GBP'!Z392+'2b - USD - conv.'!Z392+'3b - EUR - conv.'!Z392</f>
        <v>0</v>
      </c>
      <c r="AA392" s="286">
        <f>'1-GBP'!AA392+'2b - USD - conv.'!AA392+'3b - EUR - conv.'!AA392</f>
        <v>0</v>
      </c>
      <c r="AB392" s="286">
        <f>'1-GBP'!AB392+'2b - USD - conv.'!AB392+'3b - EUR - conv.'!AB392</f>
        <v>0</v>
      </c>
      <c r="AC392" s="286">
        <f>'1-GBP'!AC392+'2b - USD - conv.'!AC392+'3b - EUR - conv.'!AC392</f>
        <v>0</v>
      </c>
      <c r="AD392" s="286">
        <f>'1-GBP'!AD392+'2b - USD - conv.'!AD392+'3b - EUR - conv.'!AD392</f>
        <v>0</v>
      </c>
      <c r="AE392" s="286">
        <f>'1-GBP'!AE392+'2b - USD - conv.'!AE392+'3b - EUR - conv.'!AE392</f>
        <v>0</v>
      </c>
      <c r="AF392" s="286">
        <f>'1-GBP'!AF392+'2b - USD - conv.'!AF392+'3b - EUR - conv.'!AF392</f>
        <v>0</v>
      </c>
      <c r="AG392" s="286">
        <f>'1-GBP'!AG392+'2b - USD - conv.'!AG392+'3b - EUR - conv.'!AG392</f>
        <v>0</v>
      </c>
      <c r="AH392" s="286">
        <f>'1-GBP'!AH392+'2b - USD - conv.'!AH392+'3b - EUR - conv.'!AH392</f>
        <v>0</v>
      </c>
      <c r="AI392" s="286">
        <f>'1-GBP'!AI392+'2b - USD - conv.'!AI392+'3b - EUR - conv.'!AI392</f>
        <v>0</v>
      </c>
      <c r="AJ392" s="286">
        <f>'1-GBP'!AJ392+'2b - USD - conv.'!AJ392+'3b - EUR - conv.'!AJ392</f>
        <v>0</v>
      </c>
      <c r="AK392" s="286">
        <f>'1-GBP'!AK392+'2b - USD - conv.'!AK392+'3b - EUR - conv.'!AK392</f>
        <v>0</v>
      </c>
      <c r="AL392" s="286">
        <f>'1-GBP'!AL392+'2b - USD - conv.'!AL392+'3b - EUR - conv.'!AL392</f>
        <v>0</v>
      </c>
      <c r="AM392" s="286">
        <f>'1-GBP'!AM392+'2b - USD - conv.'!AM392+'3b - EUR - conv.'!AM392</f>
        <v>0</v>
      </c>
      <c r="AN392" s="286">
        <f>'1-GBP'!AN392+'2b - USD - conv.'!AN392+'3b - EUR - conv.'!AN392</f>
        <v>0</v>
      </c>
      <c r="AO392" s="286">
        <f>'1-GBP'!AO392+'2b - USD - conv.'!AO392+'3b - EUR - conv.'!AO392</f>
        <v>0</v>
      </c>
      <c r="AP392" s="286">
        <f>'1-GBP'!AP392+'2b - USD - conv.'!AP392+'3b - EUR - conv.'!AP392</f>
        <v>0</v>
      </c>
    </row>
    <row r="393" spans="1:42" outlineLevel="2">
      <c r="A393" s="211" t="str">
        <f>A350&amp;"."&amp;A382&amp;"."&amp;A351&amp;"."&amp;B393</f>
        <v>1.d.8.11</v>
      </c>
      <c r="B393">
        <v>11</v>
      </c>
      <c r="C393" t="str">
        <f>'1-GBP'!C393</f>
        <v/>
      </c>
      <c r="D393"/>
      <c r="E393"/>
      <c r="F393"/>
      <c r="G393"/>
      <c r="H393"/>
      <c r="I393"/>
      <c r="J393"/>
      <c r="K393"/>
      <c r="L393"/>
      <c r="M393" s="286">
        <f>'1-GBP'!M393+'2b - USD - conv.'!M393+'3b - EUR - conv.'!M393</f>
        <v>0</v>
      </c>
      <c r="N393" s="286">
        <f>'1-GBP'!N393+'2b - USD - conv.'!N393+'3b - EUR - conv.'!N393</f>
        <v>0</v>
      </c>
      <c r="O393" s="286">
        <f>'1-GBP'!O393+'2b - USD - conv.'!O393+'3b - EUR - conv.'!O393</f>
        <v>0</v>
      </c>
      <c r="P393" s="286">
        <f>'1-GBP'!P393+'2b - USD - conv.'!P393+'3b - EUR - conv.'!P393</f>
        <v>0</v>
      </c>
      <c r="Q393" s="286">
        <f>'1-GBP'!Q393+'2b - USD - conv.'!Q393+'3b - EUR - conv.'!Q393</f>
        <v>0</v>
      </c>
      <c r="R393" s="286">
        <f>'1-GBP'!R393+'2b - USD - conv.'!R393+'3b - EUR - conv.'!R393</f>
        <v>0</v>
      </c>
      <c r="S393" s="286">
        <f>'1-GBP'!S393+'2b - USD - conv.'!S393+'3b - EUR - conv.'!S393</f>
        <v>0</v>
      </c>
      <c r="T393" s="286">
        <f>'1-GBP'!T393+'2b - USD - conv.'!T393+'3b - EUR - conv.'!T393</f>
        <v>0</v>
      </c>
      <c r="U393" s="286">
        <f>'1-GBP'!U393+'2b - USD - conv.'!U393+'3b - EUR - conv.'!U393</f>
        <v>0</v>
      </c>
      <c r="V393" s="286">
        <f>'1-GBP'!V393+'2b - USD - conv.'!V393+'3b - EUR - conv.'!V393</f>
        <v>0</v>
      </c>
      <c r="W393" s="286">
        <f>'1-GBP'!W393+'2b - USD - conv.'!W393+'3b - EUR - conv.'!W393</f>
        <v>0</v>
      </c>
      <c r="X393" s="286">
        <f>'1-GBP'!X393+'2b - USD - conv.'!X393+'3b - EUR - conv.'!X393</f>
        <v>0</v>
      </c>
      <c r="Y393" s="286">
        <f>'1-GBP'!Y393+'2b - USD - conv.'!Y393+'3b - EUR - conv.'!Y393</f>
        <v>0</v>
      </c>
      <c r="Z393" s="286">
        <f>'1-GBP'!Z393+'2b - USD - conv.'!Z393+'3b - EUR - conv.'!Z393</f>
        <v>0</v>
      </c>
      <c r="AA393" s="286">
        <f>'1-GBP'!AA393+'2b - USD - conv.'!AA393+'3b - EUR - conv.'!AA393</f>
        <v>0</v>
      </c>
      <c r="AB393" s="286">
        <f>'1-GBP'!AB393+'2b - USD - conv.'!AB393+'3b - EUR - conv.'!AB393</f>
        <v>0</v>
      </c>
      <c r="AC393" s="286">
        <f>'1-GBP'!AC393+'2b - USD - conv.'!AC393+'3b - EUR - conv.'!AC393</f>
        <v>0</v>
      </c>
      <c r="AD393" s="286">
        <f>'1-GBP'!AD393+'2b - USD - conv.'!AD393+'3b - EUR - conv.'!AD393</f>
        <v>0</v>
      </c>
      <c r="AE393" s="286">
        <f>'1-GBP'!AE393+'2b - USD - conv.'!AE393+'3b - EUR - conv.'!AE393</f>
        <v>0</v>
      </c>
      <c r="AF393" s="286">
        <f>'1-GBP'!AF393+'2b - USD - conv.'!AF393+'3b - EUR - conv.'!AF393</f>
        <v>0</v>
      </c>
      <c r="AG393" s="286">
        <f>'1-GBP'!AG393+'2b - USD - conv.'!AG393+'3b - EUR - conv.'!AG393</f>
        <v>0</v>
      </c>
      <c r="AH393" s="286">
        <f>'1-GBP'!AH393+'2b - USD - conv.'!AH393+'3b - EUR - conv.'!AH393</f>
        <v>0</v>
      </c>
      <c r="AI393" s="286">
        <f>'1-GBP'!AI393+'2b - USD - conv.'!AI393+'3b - EUR - conv.'!AI393</f>
        <v>0</v>
      </c>
      <c r="AJ393" s="286">
        <f>'1-GBP'!AJ393+'2b - USD - conv.'!AJ393+'3b - EUR - conv.'!AJ393</f>
        <v>0</v>
      </c>
      <c r="AK393" s="286">
        <f>'1-GBP'!AK393+'2b - USD - conv.'!AK393+'3b - EUR - conv.'!AK393</f>
        <v>0</v>
      </c>
      <c r="AL393" s="286">
        <f>'1-GBP'!AL393+'2b - USD - conv.'!AL393+'3b - EUR - conv.'!AL393</f>
        <v>0</v>
      </c>
      <c r="AM393" s="286">
        <f>'1-GBP'!AM393+'2b - USD - conv.'!AM393+'3b - EUR - conv.'!AM393</f>
        <v>0</v>
      </c>
      <c r="AN393" s="286">
        <f>'1-GBP'!AN393+'2b - USD - conv.'!AN393+'3b - EUR - conv.'!AN393</f>
        <v>0</v>
      </c>
      <c r="AO393" s="286">
        <f>'1-GBP'!AO393+'2b - USD - conv.'!AO393+'3b - EUR - conv.'!AO393</f>
        <v>0</v>
      </c>
      <c r="AP393" s="286">
        <f>'1-GBP'!AP393+'2b - USD - conv.'!AP393+'3b - EUR - conv.'!AP393</f>
        <v>0</v>
      </c>
    </row>
    <row r="394" spans="1:42" outlineLevel="2">
      <c r="A394" s="211" t="str">
        <f>A350&amp;"."&amp;A382&amp;"."&amp;A351&amp;"."&amp;B394</f>
        <v>1.d.8.12</v>
      </c>
      <c r="B394">
        <v>12</v>
      </c>
      <c r="C394" t="str">
        <f>'1-GBP'!C394</f>
        <v/>
      </c>
      <c r="D394"/>
      <c r="E394"/>
      <c r="F394"/>
      <c r="G394"/>
      <c r="H394"/>
      <c r="I394"/>
      <c r="J394"/>
      <c r="K394"/>
      <c r="L394"/>
      <c r="M394" s="286">
        <f>'1-GBP'!M394+'2b - USD - conv.'!M394+'3b - EUR - conv.'!M394</f>
        <v>0</v>
      </c>
      <c r="N394" s="286">
        <f>'1-GBP'!N394+'2b - USD - conv.'!N394+'3b - EUR - conv.'!N394</f>
        <v>0</v>
      </c>
      <c r="O394" s="286">
        <f>'1-GBP'!O394+'2b - USD - conv.'!O394+'3b - EUR - conv.'!O394</f>
        <v>0</v>
      </c>
      <c r="P394" s="286">
        <f>'1-GBP'!P394+'2b - USD - conv.'!P394+'3b - EUR - conv.'!P394</f>
        <v>0</v>
      </c>
      <c r="Q394" s="286">
        <f>'1-GBP'!Q394+'2b - USD - conv.'!Q394+'3b - EUR - conv.'!Q394</f>
        <v>0</v>
      </c>
      <c r="R394" s="286">
        <f>'1-GBP'!R394+'2b - USD - conv.'!R394+'3b - EUR - conv.'!R394</f>
        <v>0</v>
      </c>
      <c r="S394" s="286">
        <f>'1-GBP'!S394+'2b - USD - conv.'!S394+'3b - EUR - conv.'!S394</f>
        <v>0</v>
      </c>
      <c r="T394" s="286">
        <f>'1-GBP'!T394+'2b - USD - conv.'!T394+'3b - EUR - conv.'!T394</f>
        <v>0</v>
      </c>
      <c r="U394" s="286">
        <f>'1-GBP'!U394+'2b - USD - conv.'!U394+'3b - EUR - conv.'!U394</f>
        <v>0</v>
      </c>
      <c r="V394" s="286">
        <f>'1-GBP'!V394+'2b - USD - conv.'!V394+'3b - EUR - conv.'!V394</f>
        <v>0</v>
      </c>
      <c r="W394" s="286">
        <f>'1-GBP'!W394+'2b - USD - conv.'!W394+'3b - EUR - conv.'!W394</f>
        <v>0</v>
      </c>
      <c r="X394" s="286">
        <f>'1-GBP'!X394+'2b - USD - conv.'!X394+'3b - EUR - conv.'!X394</f>
        <v>0</v>
      </c>
      <c r="Y394" s="286">
        <f>'1-GBP'!Y394+'2b - USD - conv.'!Y394+'3b - EUR - conv.'!Y394</f>
        <v>0</v>
      </c>
      <c r="Z394" s="286">
        <f>'1-GBP'!Z394+'2b - USD - conv.'!Z394+'3b - EUR - conv.'!Z394</f>
        <v>0</v>
      </c>
      <c r="AA394" s="286">
        <f>'1-GBP'!AA394+'2b - USD - conv.'!AA394+'3b - EUR - conv.'!AA394</f>
        <v>0</v>
      </c>
      <c r="AB394" s="286">
        <f>'1-GBP'!AB394+'2b - USD - conv.'!AB394+'3b - EUR - conv.'!AB394</f>
        <v>0</v>
      </c>
      <c r="AC394" s="286">
        <f>'1-GBP'!AC394+'2b - USD - conv.'!AC394+'3b - EUR - conv.'!AC394</f>
        <v>0</v>
      </c>
      <c r="AD394" s="286">
        <f>'1-GBP'!AD394+'2b - USD - conv.'!AD394+'3b - EUR - conv.'!AD394</f>
        <v>0</v>
      </c>
      <c r="AE394" s="286">
        <f>'1-GBP'!AE394+'2b - USD - conv.'!AE394+'3b - EUR - conv.'!AE394</f>
        <v>0</v>
      </c>
      <c r="AF394" s="286">
        <f>'1-GBP'!AF394+'2b - USD - conv.'!AF394+'3b - EUR - conv.'!AF394</f>
        <v>0</v>
      </c>
      <c r="AG394" s="286">
        <f>'1-GBP'!AG394+'2b - USD - conv.'!AG394+'3b - EUR - conv.'!AG394</f>
        <v>0</v>
      </c>
      <c r="AH394" s="286">
        <f>'1-GBP'!AH394+'2b - USD - conv.'!AH394+'3b - EUR - conv.'!AH394</f>
        <v>0</v>
      </c>
      <c r="AI394" s="286">
        <f>'1-GBP'!AI394+'2b - USD - conv.'!AI394+'3b - EUR - conv.'!AI394</f>
        <v>0</v>
      </c>
      <c r="AJ394" s="286">
        <f>'1-GBP'!AJ394+'2b - USD - conv.'!AJ394+'3b - EUR - conv.'!AJ394</f>
        <v>0</v>
      </c>
      <c r="AK394" s="286">
        <f>'1-GBP'!AK394+'2b - USD - conv.'!AK394+'3b - EUR - conv.'!AK394</f>
        <v>0</v>
      </c>
      <c r="AL394" s="286">
        <f>'1-GBP'!AL394+'2b - USD - conv.'!AL394+'3b - EUR - conv.'!AL394</f>
        <v>0</v>
      </c>
      <c r="AM394" s="286">
        <f>'1-GBP'!AM394+'2b - USD - conv.'!AM394+'3b - EUR - conv.'!AM394</f>
        <v>0</v>
      </c>
      <c r="AN394" s="286">
        <f>'1-GBP'!AN394+'2b - USD - conv.'!AN394+'3b - EUR - conv.'!AN394</f>
        <v>0</v>
      </c>
      <c r="AO394" s="286">
        <f>'1-GBP'!AO394+'2b - USD - conv.'!AO394+'3b - EUR - conv.'!AO394</f>
        <v>0</v>
      </c>
      <c r="AP394" s="286">
        <f>'1-GBP'!AP394+'2b - USD - conv.'!AP394+'3b - EUR - conv.'!AP394</f>
        <v>0</v>
      </c>
    </row>
    <row r="395" spans="1:42" outlineLevel="1">
      <c r="A395" s="212"/>
      <c r="B395" s="201">
        <f>B394-COUNTIFS(C383:C394,"")</f>
        <v>0</v>
      </c>
      <c r="C395" s="201" t="s">
        <v>285</v>
      </c>
      <c r="D395" s="201"/>
      <c r="E395" s="201"/>
      <c r="F395" s="201"/>
      <c r="G395" s="201"/>
      <c r="H395" s="201"/>
      <c r="I395" s="201"/>
      <c r="J395" s="201"/>
      <c r="K395" s="201"/>
      <c r="L395" s="201"/>
      <c r="M395" s="280">
        <f>SUM(M383:M394)</f>
        <v>0</v>
      </c>
      <c r="N395" s="280">
        <f>SUM(N383:N394)</f>
        <v>0</v>
      </c>
      <c r="O395" s="280">
        <f t="shared" ref="O395:AP395" si="33">SUM(O383:O394)</f>
        <v>0</v>
      </c>
      <c r="P395" s="280">
        <f t="shared" si="33"/>
        <v>0</v>
      </c>
      <c r="Q395" s="280">
        <f t="shared" si="33"/>
        <v>0</v>
      </c>
      <c r="R395" s="280">
        <f t="shared" si="33"/>
        <v>0</v>
      </c>
      <c r="S395" s="280">
        <f t="shared" si="33"/>
        <v>0</v>
      </c>
      <c r="T395" s="280">
        <f t="shared" si="33"/>
        <v>0</v>
      </c>
      <c r="U395" s="280">
        <f t="shared" si="33"/>
        <v>0</v>
      </c>
      <c r="V395" s="280">
        <f t="shared" si="33"/>
        <v>0</v>
      </c>
      <c r="W395" s="280">
        <f t="shared" si="33"/>
        <v>0</v>
      </c>
      <c r="X395" s="280">
        <f t="shared" si="33"/>
        <v>0</v>
      </c>
      <c r="Y395" s="280">
        <f t="shared" si="33"/>
        <v>0</v>
      </c>
      <c r="Z395" s="280">
        <f t="shared" si="33"/>
        <v>0</v>
      </c>
      <c r="AA395" s="280">
        <f t="shared" si="33"/>
        <v>0</v>
      </c>
      <c r="AB395" s="280">
        <f t="shared" si="33"/>
        <v>0</v>
      </c>
      <c r="AC395" s="280">
        <f t="shared" si="33"/>
        <v>0</v>
      </c>
      <c r="AD395" s="280">
        <f t="shared" si="33"/>
        <v>0</v>
      </c>
      <c r="AE395" s="280">
        <f t="shared" si="33"/>
        <v>0</v>
      </c>
      <c r="AF395" s="280">
        <f t="shared" si="33"/>
        <v>0</v>
      </c>
      <c r="AG395" s="280">
        <f t="shared" si="33"/>
        <v>0</v>
      </c>
      <c r="AH395" s="280">
        <f t="shared" si="33"/>
        <v>0</v>
      </c>
      <c r="AI395" s="280">
        <f t="shared" si="33"/>
        <v>0</v>
      </c>
      <c r="AJ395" s="280">
        <f t="shared" si="33"/>
        <v>0</v>
      </c>
      <c r="AK395" s="280">
        <f t="shared" si="33"/>
        <v>0</v>
      </c>
      <c r="AL395" s="280">
        <f t="shared" si="33"/>
        <v>0</v>
      </c>
      <c r="AM395" s="280">
        <f t="shared" si="33"/>
        <v>0</v>
      </c>
      <c r="AN395" s="280">
        <f t="shared" si="33"/>
        <v>0</v>
      </c>
      <c r="AO395" s="280">
        <f t="shared" si="33"/>
        <v>0</v>
      </c>
      <c r="AP395" s="280">
        <f t="shared" si="33"/>
        <v>0</v>
      </c>
    </row>
    <row r="396" spans="1:42" ht="16.149999999999999" outlineLevel="1" thickBot="1">
      <c r="A396" s="213"/>
      <c r="B396" s="202"/>
      <c r="C396" s="202"/>
      <c r="D396" s="202"/>
      <c r="E396" s="202"/>
      <c r="F396" s="202"/>
      <c r="G396" s="202"/>
      <c r="H396" s="202"/>
      <c r="I396" s="202"/>
      <c r="J396" s="202"/>
      <c r="K396" s="202"/>
      <c r="L396" s="202"/>
      <c r="M396" s="313"/>
      <c r="N396" s="313"/>
      <c r="O396" s="313"/>
      <c r="P396" s="313"/>
      <c r="Q396" s="313"/>
      <c r="R396" s="313"/>
      <c r="S396" s="313"/>
      <c r="T396" s="313"/>
      <c r="U396" s="313"/>
      <c r="V396" s="313"/>
      <c r="W396" s="313"/>
      <c r="X396" s="313"/>
      <c r="Y396" s="313"/>
      <c r="Z396" s="313"/>
      <c r="AA396" s="313"/>
      <c r="AB396" s="313"/>
      <c r="AC396" s="313"/>
      <c r="AD396" s="313"/>
      <c r="AE396" s="313"/>
      <c r="AF396" s="313"/>
      <c r="AG396" s="313"/>
      <c r="AH396" s="313"/>
      <c r="AI396" s="313"/>
      <c r="AJ396" s="313"/>
      <c r="AK396" s="313"/>
      <c r="AL396" s="313"/>
      <c r="AM396" s="313"/>
      <c r="AN396" s="313"/>
      <c r="AO396" s="313"/>
      <c r="AP396" s="313"/>
    </row>
    <row r="397" spans="1:42" ht="16.149999999999999" outlineLevel="1" thickBot="1">
      <c r="A397" s="214" t="s">
        <v>288</v>
      </c>
      <c r="B397" s="203">
        <f>B395+B380+B365</f>
        <v>2</v>
      </c>
      <c r="C397" s="203" t="s">
        <v>289</v>
      </c>
      <c r="D397" s="203"/>
      <c r="E397" s="203"/>
      <c r="F397" s="203"/>
      <c r="G397" s="203" t="str">
        <f>+"Total "&amp;$B350&amp;" "&amp;$B351</f>
        <v>Total Phase 1 Contingency</v>
      </c>
      <c r="H397" s="203"/>
      <c r="I397" s="203"/>
      <c r="J397" s="203"/>
      <c r="K397" s="203"/>
      <c r="L397" s="203"/>
      <c r="M397" s="284">
        <f t="shared" ref="M397:AP397" si="34">SUM(M365,M380,M395)</f>
        <v>0</v>
      </c>
      <c r="N397" s="284">
        <f t="shared" si="34"/>
        <v>0</v>
      </c>
      <c r="O397" s="284">
        <f t="shared" si="34"/>
        <v>0</v>
      </c>
      <c r="P397" s="284">
        <f t="shared" si="34"/>
        <v>0</v>
      </c>
      <c r="Q397" s="284">
        <f t="shared" si="34"/>
        <v>0</v>
      </c>
      <c r="R397" s="284">
        <f t="shared" si="34"/>
        <v>0</v>
      </c>
      <c r="S397" s="284">
        <f t="shared" si="34"/>
        <v>0</v>
      </c>
      <c r="T397" s="284">
        <f t="shared" si="34"/>
        <v>0</v>
      </c>
      <c r="U397" s="284">
        <f t="shared" si="34"/>
        <v>0</v>
      </c>
      <c r="V397" s="284">
        <f t="shared" si="34"/>
        <v>0</v>
      </c>
      <c r="W397" s="284">
        <f t="shared" si="34"/>
        <v>0</v>
      </c>
      <c r="X397" s="284">
        <f t="shared" si="34"/>
        <v>0</v>
      </c>
      <c r="Y397" s="284">
        <f t="shared" si="34"/>
        <v>0</v>
      </c>
      <c r="Z397" s="284">
        <f t="shared" si="34"/>
        <v>0</v>
      </c>
      <c r="AA397" s="284">
        <f t="shared" si="34"/>
        <v>0</v>
      </c>
      <c r="AB397" s="284">
        <f t="shared" si="34"/>
        <v>0</v>
      </c>
      <c r="AC397" s="284">
        <f t="shared" si="34"/>
        <v>0</v>
      </c>
      <c r="AD397" s="284">
        <f t="shared" si="34"/>
        <v>0</v>
      </c>
      <c r="AE397" s="284">
        <f t="shared" si="34"/>
        <v>0</v>
      </c>
      <c r="AF397" s="284">
        <f t="shared" si="34"/>
        <v>0</v>
      </c>
      <c r="AG397" s="284">
        <f t="shared" si="34"/>
        <v>0</v>
      </c>
      <c r="AH397" s="284">
        <f t="shared" si="34"/>
        <v>0</v>
      </c>
      <c r="AI397" s="284">
        <f t="shared" si="34"/>
        <v>0</v>
      </c>
      <c r="AJ397" s="284">
        <f t="shared" si="34"/>
        <v>0</v>
      </c>
      <c r="AK397" s="284">
        <f t="shared" si="34"/>
        <v>0</v>
      </c>
      <c r="AL397" s="284">
        <f t="shared" si="34"/>
        <v>0</v>
      </c>
      <c r="AM397" s="284">
        <f t="shared" si="34"/>
        <v>0</v>
      </c>
      <c r="AN397" s="284">
        <f t="shared" si="34"/>
        <v>0</v>
      </c>
      <c r="AO397" s="284">
        <f t="shared" si="34"/>
        <v>0</v>
      </c>
      <c r="AP397" s="284">
        <f t="shared" si="34"/>
        <v>0</v>
      </c>
    </row>
    <row r="398" spans="1:42" collapsed="1">
      <c r="A398" s="211"/>
      <c r="B398"/>
      <c r="C398"/>
      <c r="D398"/>
      <c r="E398"/>
      <c r="F398"/>
      <c r="G398"/>
      <c r="H398"/>
      <c r="I398"/>
      <c r="J398"/>
      <c r="K398"/>
      <c r="L398"/>
      <c r="M398" s="314"/>
      <c r="N398" s="314"/>
      <c r="O398" s="314"/>
      <c r="P398" s="314"/>
      <c r="Q398" s="314"/>
      <c r="R398" s="314"/>
      <c r="S398" s="314"/>
      <c r="T398" s="314"/>
      <c r="U398" s="314"/>
      <c r="V398" s="314"/>
      <c r="W398" s="314"/>
      <c r="X398" s="314"/>
      <c r="Y398" s="314"/>
      <c r="Z398" s="314"/>
      <c r="AA398" s="314"/>
      <c r="AB398" s="314"/>
      <c r="AC398" s="314"/>
      <c r="AD398" s="314"/>
      <c r="AE398" s="314"/>
      <c r="AF398" s="314"/>
      <c r="AG398" s="314"/>
      <c r="AH398" s="314"/>
      <c r="AI398" s="314"/>
      <c r="AJ398" s="314"/>
      <c r="AK398" s="314"/>
      <c r="AL398" s="314"/>
      <c r="AM398" s="314"/>
      <c r="AN398" s="314"/>
      <c r="AO398" s="314"/>
      <c r="AP398" s="314"/>
    </row>
    <row r="399" spans="1:42">
      <c r="A399" s="209" t="str">
        <f>_xlfn.TEXTBEFORE(J399,".")</f>
        <v>3</v>
      </c>
      <c r="B399" s="196" t="str">
        <f>_xlfn.XLOOKUP($A399,Select!$B$4:$B$65,Select!$C$4:$C$65)</f>
        <v>Phase 3</v>
      </c>
      <c r="C399" s="197"/>
      <c r="D399" s="197">
        <f>B414+B429+B444</f>
        <v>5</v>
      </c>
      <c r="E399" s="197" t="s">
        <v>281</v>
      </c>
      <c r="F399" s="197"/>
      <c r="G399" s="197"/>
      <c r="H399" s="197"/>
      <c r="I399" s="197" t="s">
        <v>282</v>
      </c>
      <c r="J399" s="197" t="str">
        <f>Select!$M$12</f>
        <v>3.1</v>
      </c>
      <c r="K399" s="197"/>
      <c r="L399" s="197"/>
      <c r="M399" s="318"/>
      <c r="N399" s="319"/>
      <c r="O399" s="319"/>
      <c r="P399" s="319"/>
      <c r="Q399" s="319"/>
      <c r="R399" s="319"/>
      <c r="S399" s="319"/>
      <c r="T399" s="319"/>
      <c r="U399" s="319"/>
      <c r="V399" s="319"/>
      <c r="W399" s="319"/>
      <c r="X399" s="319"/>
      <c r="Y399" s="319"/>
      <c r="Z399" s="319"/>
      <c r="AA399" s="319"/>
      <c r="AB399" s="319"/>
      <c r="AC399" s="319"/>
      <c r="AD399" s="319"/>
      <c r="AE399" s="319"/>
      <c r="AF399" s="319"/>
      <c r="AG399" s="319"/>
      <c r="AH399" s="319"/>
      <c r="AI399" s="319"/>
      <c r="AJ399" s="319"/>
      <c r="AK399" s="319"/>
      <c r="AL399" s="319"/>
      <c r="AM399" s="319"/>
      <c r="AN399" s="319"/>
      <c r="AO399" s="319"/>
      <c r="AP399" s="319"/>
    </row>
    <row r="400" spans="1:42" outlineLevel="1">
      <c r="A400" s="210" t="str">
        <f>_xlfn.TEXTAFTER(J399,".")</f>
        <v>1</v>
      </c>
      <c r="B400" s="199" t="str">
        <f>_xlfn.XLOOKUP($J399,Select!$K$4:$K$65,Select!$F$4:$F$65)</f>
        <v>Humber Onshore Transportation System</v>
      </c>
      <c r="C400" s="199"/>
      <c r="D400" s="199"/>
      <c r="E400" s="199"/>
      <c r="F400" s="199"/>
      <c r="G400" s="199"/>
      <c r="H400" s="199"/>
      <c r="I400" s="199"/>
      <c r="J400" s="199"/>
      <c r="K400" s="199"/>
      <c r="L400" s="199"/>
      <c r="M400" s="320"/>
      <c r="N400" s="320"/>
      <c r="O400" s="320"/>
      <c r="P400" s="320"/>
      <c r="Q400" s="320"/>
      <c r="R400" s="320"/>
      <c r="S400" s="320"/>
      <c r="T400" s="320"/>
      <c r="U400" s="320"/>
      <c r="V400" s="320"/>
      <c r="W400" s="320"/>
      <c r="X400" s="320"/>
      <c r="Y400" s="320"/>
      <c r="Z400" s="320"/>
      <c r="AA400" s="320"/>
      <c r="AB400" s="320"/>
      <c r="AC400" s="320"/>
      <c r="AD400" s="320"/>
      <c r="AE400" s="320"/>
      <c r="AF400" s="320"/>
      <c r="AG400" s="320"/>
      <c r="AH400" s="320"/>
      <c r="AI400" s="320"/>
      <c r="AJ400" s="320"/>
      <c r="AK400" s="320"/>
      <c r="AL400" s="320"/>
      <c r="AM400" s="320"/>
      <c r="AN400" s="320"/>
      <c r="AO400" s="320"/>
      <c r="AP400" s="320"/>
    </row>
    <row r="401" spans="1:42" outlineLevel="1">
      <c r="A401" s="220" t="s">
        <v>150</v>
      </c>
      <c r="B401" s="220" t="s">
        <v>283</v>
      </c>
      <c r="C401" s="220" t="s">
        <v>284</v>
      </c>
      <c r="D401" s="220"/>
      <c r="E401" s="220"/>
      <c r="F401" s="220"/>
      <c r="G401" s="220"/>
      <c r="H401" s="220"/>
      <c r="I401" s="220"/>
      <c r="J401" s="220"/>
      <c r="K401" s="220"/>
      <c r="L401" s="220"/>
      <c r="M401" s="315"/>
      <c r="N401" s="315"/>
      <c r="O401" s="315"/>
      <c r="P401" s="315"/>
      <c r="Q401" s="315"/>
      <c r="R401" s="315"/>
      <c r="S401" s="315"/>
      <c r="T401" s="315"/>
      <c r="U401" s="315"/>
      <c r="V401" s="315"/>
      <c r="W401" s="315"/>
      <c r="X401" s="315"/>
      <c r="Y401" s="315"/>
      <c r="Z401" s="315"/>
      <c r="AA401" s="315"/>
      <c r="AB401" s="315"/>
      <c r="AC401" s="315"/>
      <c r="AD401" s="315"/>
      <c r="AE401" s="315"/>
      <c r="AF401" s="315"/>
      <c r="AG401" s="315"/>
      <c r="AH401" s="315"/>
      <c r="AI401" s="315"/>
      <c r="AJ401" s="315"/>
      <c r="AK401" s="315"/>
      <c r="AL401" s="315"/>
      <c r="AM401" s="315"/>
      <c r="AN401" s="315"/>
      <c r="AO401" s="315"/>
      <c r="AP401" s="315"/>
    </row>
    <row r="402" spans="1:42" outlineLevel="2">
      <c r="A402" s="211" t="str">
        <f>A399&amp;"."&amp;A401&amp;"."&amp;A400&amp;"."&amp;B402</f>
        <v>3.c.1.1</v>
      </c>
      <c r="B402">
        <v>1</v>
      </c>
      <c r="C402" t="str">
        <f>'1-GBP'!C402</f>
        <v/>
      </c>
      <c r="D402"/>
      <c r="E402"/>
      <c r="F402"/>
      <c r="G402"/>
      <c r="H402"/>
      <c r="I402"/>
      <c r="J402"/>
      <c r="K402"/>
      <c r="L402"/>
      <c r="M402" s="286">
        <f>'1-GBP'!M402+'2b - USD - conv.'!M402+'3b - EUR - conv.'!M402</f>
        <v>0</v>
      </c>
      <c r="N402" s="286">
        <f>'1-GBP'!N402+'2b - USD - conv.'!N402+'3b - EUR - conv.'!N402</f>
        <v>0</v>
      </c>
      <c r="O402" s="286">
        <f>'1-GBP'!O402+'2b - USD - conv.'!O402+'3b - EUR - conv.'!O402</f>
        <v>0</v>
      </c>
      <c r="P402" s="286">
        <f>'1-GBP'!P402+'2b - USD - conv.'!P402+'3b - EUR - conv.'!P402</f>
        <v>0</v>
      </c>
      <c r="Q402" s="286">
        <f>'1-GBP'!Q402+'2b - USD - conv.'!Q402+'3b - EUR - conv.'!Q402</f>
        <v>0</v>
      </c>
      <c r="R402" s="286">
        <f>'1-GBP'!R402+'2b - USD - conv.'!R402+'3b - EUR - conv.'!R402</f>
        <v>0</v>
      </c>
      <c r="S402" s="286">
        <f>'1-GBP'!S402+'2b - USD - conv.'!S402+'3b - EUR - conv.'!S402</f>
        <v>0</v>
      </c>
      <c r="T402" s="286">
        <f>'1-GBP'!T402+'2b - USD - conv.'!T402+'3b - EUR - conv.'!T402</f>
        <v>0</v>
      </c>
      <c r="U402" s="286">
        <f>'1-GBP'!U402+'2b - USD - conv.'!U402+'3b - EUR - conv.'!U402</f>
        <v>0</v>
      </c>
      <c r="V402" s="286">
        <f>'1-GBP'!V402+'2b - USD - conv.'!V402+'3b - EUR - conv.'!V402</f>
        <v>0</v>
      </c>
      <c r="W402" s="286">
        <f>'1-GBP'!W402+'2b - USD - conv.'!W402+'3b - EUR - conv.'!W402</f>
        <v>0</v>
      </c>
      <c r="X402" s="286">
        <f>'1-GBP'!X402+'2b - USD - conv.'!X402+'3b - EUR - conv.'!X402</f>
        <v>0</v>
      </c>
      <c r="Y402" s="286">
        <f>'1-GBP'!Y402+'2b - USD - conv.'!Y402+'3b - EUR - conv.'!Y402</f>
        <v>0</v>
      </c>
      <c r="Z402" s="286">
        <f>'1-GBP'!Z402+'2b - USD - conv.'!Z402+'3b - EUR - conv.'!Z402</f>
        <v>0</v>
      </c>
      <c r="AA402" s="286">
        <f>'1-GBP'!AA402+'2b - USD - conv.'!AA402+'3b - EUR - conv.'!AA402</f>
        <v>0</v>
      </c>
      <c r="AB402" s="286">
        <f>'1-GBP'!AB402+'2b - USD - conv.'!AB402+'3b - EUR - conv.'!AB402</f>
        <v>0</v>
      </c>
      <c r="AC402" s="286">
        <f>'1-GBP'!AC402+'2b - USD - conv.'!AC402+'3b - EUR - conv.'!AC402</f>
        <v>0</v>
      </c>
      <c r="AD402" s="286">
        <f>'1-GBP'!AD402+'2b - USD - conv.'!AD402+'3b - EUR - conv.'!AD402</f>
        <v>0</v>
      </c>
      <c r="AE402" s="286">
        <f>'1-GBP'!AE402+'2b - USD - conv.'!AE402+'3b - EUR - conv.'!AE402</f>
        <v>0</v>
      </c>
      <c r="AF402" s="286">
        <f>'1-GBP'!AF402+'2b - USD - conv.'!AF402+'3b - EUR - conv.'!AF402</f>
        <v>0</v>
      </c>
      <c r="AG402" s="286">
        <f>'1-GBP'!AG402+'2b - USD - conv.'!AG402+'3b - EUR - conv.'!AG402</f>
        <v>0</v>
      </c>
      <c r="AH402" s="286">
        <f>'1-GBP'!AH402+'2b - USD - conv.'!AH402+'3b - EUR - conv.'!AH402</f>
        <v>0</v>
      </c>
      <c r="AI402" s="286">
        <f>'1-GBP'!AI402+'2b - USD - conv.'!AI402+'3b - EUR - conv.'!AI402</f>
        <v>0</v>
      </c>
      <c r="AJ402" s="286">
        <f>'1-GBP'!AJ402+'2b - USD - conv.'!AJ402+'3b - EUR - conv.'!AJ402</f>
        <v>0</v>
      </c>
      <c r="AK402" s="286">
        <f>'1-GBP'!AK402+'2b - USD - conv.'!AK402+'3b - EUR - conv.'!AK402</f>
        <v>0</v>
      </c>
      <c r="AL402" s="286">
        <f>'1-GBP'!AL402+'2b - USD - conv.'!AL402+'3b - EUR - conv.'!AL402</f>
        <v>0</v>
      </c>
      <c r="AM402" s="286">
        <f>'1-GBP'!AM402+'2b - USD - conv.'!AM402+'3b - EUR - conv.'!AM402</f>
        <v>0</v>
      </c>
      <c r="AN402" s="286">
        <f>'1-GBP'!AN402+'2b - USD - conv.'!AN402+'3b - EUR - conv.'!AN402</f>
        <v>0</v>
      </c>
      <c r="AO402" s="286">
        <f>'1-GBP'!AO402+'2b - USD - conv.'!AO402+'3b - EUR - conv.'!AO402</f>
        <v>0</v>
      </c>
      <c r="AP402" s="286">
        <f>'1-GBP'!AP402+'2b - USD - conv.'!AP402+'3b - EUR - conv.'!AP402</f>
        <v>0</v>
      </c>
    </row>
    <row r="403" spans="1:42" outlineLevel="2">
      <c r="A403" s="211" t="str">
        <f>A399&amp;"."&amp;A401&amp;"."&amp;A400&amp;"."&amp;B403</f>
        <v>3.c.1.2</v>
      </c>
      <c r="B403">
        <v>2</v>
      </c>
      <c r="C403" t="str">
        <f>'1-GBP'!C403</f>
        <v/>
      </c>
      <c r="D403"/>
      <c r="E403"/>
      <c r="F403"/>
      <c r="G403"/>
      <c r="H403"/>
      <c r="I403"/>
      <c r="J403"/>
      <c r="K403"/>
      <c r="L403"/>
      <c r="M403" s="286">
        <f>'1-GBP'!M403+'2b - USD - conv.'!M403+'3b - EUR - conv.'!M403</f>
        <v>0</v>
      </c>
      <c r="N403" s="286">
        <f>'1-GBP'!N403+'2b - USD - conv.'!N403+'3b - EUR - conv.'!N403</f>
        <v>0</v>
      </c>
      <c r="O403" s="286">
        <f>'1-GBP'!O403+'2b - USD - conv.'!O403+'3b - EUR - conv.'!O403</f>
        <v>0</v>
      </c>
      <c r="P403" s="286">
        <f>'1-GBP'!P403+'2b - USD - conv.'!P403+'3b - EUR - conv.'!P403</f>
        <v>0</v>
      </c>
      <c r="Q403" s="286">
        <f>'1-GBP'!Q403+'2b - USD - conv.'!Q403+'3b - EUR - conv.'!Q403</f>
        <v>0</v>
      </c>
      <c r="R403" s="286">
        <f>'1-GBP'!R403+'2b - USD - conv.'!R403+'3b - EUR - conv.'!R403</f>
        <v>0</v>
      </c>
      <c r="S403" s="286">
        <f>'1-GBP'!S403+'2b - USD - conv.'!S403+'3b - EUR - conv.'!S403</f>
        <v>0</v>
      </c>
      <c r="T403" s="286">
        <f>'1-GBP'!T403+'2b - USD - conv.'!T403+'3b - EUR - conv.'!T403</f>
        <v>0</v>
      </c>
      <c r="U403" s="286">
        <f>'1-GBP'!U403+'2b - USD - conv.'!U403+'3b - EUR - conv.'!U403</f>
        <v>0</v>
      </c>
      <c r="V403" s="286">
        <f>'1-GBP'!V403+'2b - USD - conv.'!V403+'3b - EUR - conv.'!V403</f>
        <v>0</v>
      </c>
      <c r="W403" s="286">
        <f>'1-GBP'!W403+'2b - USD - conv.'!W403+'3b - EUR - conv.'!W403</f>
        <v>0</v>
      </c>
      <c r="X403" s="286">
        <f>'1-GBP'!X403+'2b - USD - conv.'!X403+'3b - EUR - conv.'!X403</f>
        <v>0</v>
      </c>
      <c r="Y403" s="286">
        <f>'1-GBP'!Y403+'2b - USD - conv.'!Y403+'3b - EUR - conv.'!Y403</f>
        <v>0</v>
      </c>
      <c r="Z403" s="286">
        <f>'1-GBP'!Z403+'2b - USD - conv.'!Z403+'3b - EUR - conv.'!Z403</f>
        <v>0</v>
      </c>
      <c r="AA403" s="286">
        <f>'1-GBP'!AA403+'2b - USD - conv.'!AA403+'3b - EUR - conv.'!AA403</f>
        <v>0</v>
      </c>
      <c r="AB403" s="286">
        <f>'1-GBP'!AB403+'2b - USD - conv.'!AB403+'3b - EUR - conv.'!AB403</f>
        <v>0</v>
      </c>
      <c r="AC403" s="286">
        <f>'1-GBP'!AC403+'2b - USD - conv.'!AC403+'3b - EUR - conv.'!AC403</f>
        <v>0</v>
      </c>
      <c r="AD403" s="286">
        <f>'1-GBP'!AD403+'2b - USD - conv.'!AD403+'3b - EUR - conv.'!AD403</f>
        <v>0</v>
      </c>
      <c r="AE403" s="286">
        <f>'1-GBP'!AE403+'2b - USD - conv.'!AE403+'3b - EUR - conv.'!AE403</f>
        <v>0</v>
      </c>
      <c r="AF403" s="286">
        <f>'1-GBP'!AF403+'2b - USD - conv.'!AF403+'3b - EUR - conv.'!AF403</f>
        <v>0</v>
      </c>
      <c r="AG403" s="286">
        <f>'1-GBP'!AG403+'2b - USD - conv.'!AG403+'3b - EUR - conv.'!AG403</f>
        <v>0</v>
      </c>
      <c r="AH403" s="286">
        <f>'1-GBP'!AH403+'2b - USD - conv.'!AH403+'3b - EUR - conv.'!AH403</f>
        <v>0</v>
      </c>
      <c r="AI403" s="286">
        <f>'1-GBP'!AI403+'2b - USD - conv.'!AI403+'3b - EUR - conv.'!AI403</f>
        <v>0</v>
      </c>
      <c r="AJ403" s="286">
        <f>'1-GBP'!AJ403+'2b - USD - conv.'!AJ403+'3b - EUR - conv.'!AJ403</f>
        <v>0</v>
      </c>
      <c r="AK403" s="286">
        <f>'1-GBP'!AK403+'2b - USD - conv.'!AK403+'3b - EUR - conv.'!AK403</f>
        <v>0</v>
      </c>
      <c r="AL403" s="286">
        <f>'1-GBP'!AL403+'2b - USD - conv.'!AL403+'3b - EUR - conv.'!AL403</f>
        <v>0</v>
      </c>
      <c r="AM403" s="286">
        <f>'1-GBP'!AM403+'2b - USD - conv.'!AM403+'3b - EUR - conv.'!AM403</f>
        <v>0</v>
      </c>
      <c r="AN403" s="286">
        <f>'1-GBP'!AN403+'2b - USD - conv.'!AN403+'3b - EUR - conv.'!AN403</f>
        <v>0</v>
      </c>
      <c r="AO403" s="286">
        <f>'1-GBP'!AO403+'2b - USD - conv.'!AO403+'3b - EUR - conv.'!AO403</f>
        <v>0</v>
      </c>
      <c r="AP403" s="286">
        <f>'1-GBP'!AP403+'2b - USD - conv.'!AP403+'3b - EUR - conv.'!AP403</f>
        <v>0</v>
      </c>
    </row>
    <row r="404" spans="1:42" outlineLevel="2">
      <c r="A404" s="211" t="str">
        <f>A399&amp;"."&amp;A401&amp;"."&amp;A400&amp;"."&amp;B404</f>
        <v>3.c.1.3</v>
      </c>
      <c r="B404">
        <v>3</v>
      </c>
      <c r="C404" t="str">
        <f>'1-GBP'!C404</f>
        <v/>
      </c>
      <c r="D404"/>
      <c r="E404"/>
      <c r="F404"/>
      <c r="G404"/>
      <c r="H404"/>
      <c r="I404"/>
      <c r="J404"/>
      <c r="K404"/>
      <c r="L404"/>
      <c r="M404" s="286">
        <f>'1-GBP'!M404+'2b - USD - conv.'!M404+'3b - EUR - conv.'!M404</f>
        <v>0</v>
      </c>
      <c r="N404" s="286">
        <f>'1-GBP'!N404+'2b - USD - conv.'!N404+'3b - EUR - conv.'!N404</f>
        <v>0</v>
      </c>
      <c r="O404" s="286">
        <f>'1-GBP'!O404+'2b - USD - conv.'!O404+'3b - EUR - conv.'!O404</f>
        <v>0</v>
      </c>
      <c r="P404" s="286">
        <f>'1-GBP'!P404+'2b - USD - conv.'!P404+'3b - EUR - conv.'!P404</f>
        <v>0</v>
      </c>
      <c r="Q404" s="286">
        <f>'1-GBP'!Q404+'2b - USD - conv.'!Q404+'3b - EUR - conv.'!Q404</f>
        <v>0</v>
      </c>
      <c r="R404" s="286">
        <f>'1-GBP'!R404+'2b - USD - conv.'!R404+'3b - EUR - conv.'!R404</f>
        <v>0</v>
      </c>
      <c r="S404" s="286">
        <f>'1-GBP'!S404+'2b - USD - conv.'!S404+'3b - EUR - conv.'!S404</f>
        <v>0</v>
      </c>
      <c r="T404" s="286">
        <f>'1-GBP'!T404+'2b - USD - conv.'!T404+'3b - EUR - conv.'!T404</f>
        <v>0</v>
      </c>
      <c r="U404" s="286">
        <f>'1-GBP'!U404+'2b - USD - conv.'!U404+'3b - EUR - conv.'!U404</f>
        <v>0</v>
      </c>
      <c r="V404" s="286">
        <f>'1-GBP'!V404+'2b - USD - conv.'!V404+'3b - EUR - conv.'!V404</f>
        <v>0</v>
      </c>
      <c r="W404" s="286">
        <f>'1-GBP'!W404+'2b - USD - conv.'!W404+'3b - EUR - conv.'!W404</f>
        <v>0</v>
      </c>
      <c r="X404" s="286">
        <f>'1-GBP'!X404+'2b - USD - conv.'!X404+'3b - EUR - conv.'!X404</f>
        <v>0</v>
      </c>
      <c r="Y404" s="286">
        <f>'1-GBP'!Y404+'2b - USD - conv.'!Y404+'3b - EUR - conv.'!Y404</f>
        <v>0</v>
      </c>
      <c r="Z404" s="286">
        <f>'1-GBP'!Z404+'2b - USD - conv.'!Z404+'3b - EUR - conv.'!Z404</f>
        <v>0</v>
      </c>
      <c r="AA404" s="286">
        <f>'1-GBP'!AA404+'2b - USD - conv.'!AA404+'3b - EUR - conv.'!AA404</f>
        <v>0</v>
      </c>
      <c r="AB404" s="286">
        <f>'1-GBP'!AB404+'2b - USD - conv.'!AB404+'3b - EUR - conv.'!AB404</f>
        <v>0</v>
      </c>
      <c r="AC404" s="286">
        <f>'1-GBP'!AC404+'2b - USD - conv.'!AC404+'3b - EUR - conv.'!AC404</f>
        <v>0</v>
      </c>
      <c r="AD404" s="286">
        <f>'1-GBP'!AD404+'2b - USD - conv.'!AD404+'3b - EUR - conv.'!AD404</f>
        <v>0</v>
      </c>
      <c r="AE404" s="286">
        <f>'1-GBP'!AE404+'2b - USD - conv.'!AE404+'3b - EUR - conv.'!AE404</f>
        <v>0</v>
      </c>
      <c r="AF404" s="286">
        <f>'1-GBP'!AF404+'2b - USD - conv.'!AF404+'3b - EUR - conv.'!AF404</f>
        <v>0</v>
      </c>
      <c r="AG404" s="286">
        <f>'1-GBP'!AG404+'2b - USD - conv.'!AG404+'3b - EUR - conv.'!AG404</f>
        <v>0</v>
      </c>
      <c r="AH404" s="286">
        <f>'1-GBP'!AH404+'2b - USD - conv.'!AH404+'3b - EUR - conv.'!AH404</f>
        <v>0</v>
      </c>
      <c r="AI404" s="286">
        <f>'1-GBP'!AI404+'2b - USD - conv.'!AI404+'3b - EUR - conv.'!AI404</f>
        <v>0</v>
      </c>
      <c r="AJ404" s="286">
        <f>'1-GBP'!AJ404+'2b - USD - conv.'!AJ404+'3b - EUR - conv.'!AJ404</f>
        <v>0</v>
      </c>
      <c r="AK404" s="286">
        <f>'1-GBP'!AK404+'2b - USD - conv.'!AK404+'3b - EUR - conv.'!AK404</f>
        <v>0</v>
      </c>
      <c r="AL404" s="286">
        <f>'1-GBP'!AL404+'2b - USD - conv.'!AL404+'3b - EUR - conv.'!AL404</f>
        <v>0</v>
      </c>
      <c r="AM404" s="286">
        <f>'1-GBP'!AM404+'2b - USD - conv.'!AM404+'3b - EUR - conv.'!AM404</f>
        <v>0</v>
      </c>
      <c r="AN404" s="286">
        <f>'1-GBP'!AN404+'2b - USD - conv.'!AN404+'3b - EUR - conv.'!AN404</f>
        <v>0</v>
      </c>
      <c r="AO404" s="286">
        <f>'1-GBP'!AO404+'2b - USD - conv.'!AO404+'3b - EUR - conv.'!AO404</f>
        <v>0</v>
      </c>
      <c r="AP404" s="286">
        <f>'1-GBP'!AP404+'2b - USD - conv.'!AP404+'3b - EUR - conv.'!AP404</f>
        <v>0</v>
      </c>
    </row>
    <row r="405" spans="1:42" outlineLevel="2">
      <c r="A405" s="211" t="str">
        <f>A399&amp;"."&amp;A401&amp;"."&amp;A400&amp;"."&amp;B405</f>
        <v>3.c.1.4</v>
      </c>
      <c r="B405">
        <v>4</v>
      </c>
      <c r="C405" t="str">
        <f>'1-GBP'!C405</f>
        <v/>
      </c>
      <c r="D405"/>
      <c r="E405"/>
      <c r="F405"/>
      <c r="G405"/>
      <c r="H405"/>
      <c r="I405"/>
      <c r="J405"/>
      <c r="K405"/>
      <c r="L405"/>
      <c r="M405" s="286">
        <f>'1-GBP'!M405+'2b - USD - conv.'!M405+'3b - EUR - conv.'!M405</f>
        <v>0</v>
      </c>
      <c r="N405" s="286">
        <f>'1-GBP'!N405+'2b - USD - conv.'!N405+'3b - EUR - conv.'!N405</f>
        <v>0</v>
      </c>
      <c r="O405" s="286">
        <f>'1-GBP'!O405+'2b - USD - conv.'!O405+'3b - EUR - conv.'!O405</f>
        <v>0</v>
      </c>
      <c r="P405" s="286">
        <f>'1-GBP'!P405+'2b - USD - conv.'!P405+'3b - EUR - conv.'!P405</f>
        <v>0</v>
      </c>
      <c r="Q405" s="286">
        <f>'1-GBP'!Q405+'2b - USD - conv.'!Q405+'3b - EUR - conv.'!Q405</f>
        <v>0</v>
      </c>
      <c r="R405" s="286">
        <f>'1-GBP'!R405+'2b - USD - conv.'!R405+'3b - EUR - conv.'!R405</f>
        <v>0</v>
      </c>
      <c r="S405" s="286">
        <f>'1-GBP'!S405+'2b - USD - conv.'!S405+'3b - EUR - conv.'!S405</f>
        <v>0</v>
      </c>
      <c r="T405" s="286">
        <f>'1-GBP'!T405+'2b - USD - conv.'!T405+'3b - EUR - conv.'!T405</f>
        <v>0</v>
      </c>
      <c r="U405" s="286">
        <f>'1-GBP'!U405+'2b - USD - conv.'!U405+'3b - EUR - conv.'!U405</f>
        <v>0</v>
      </c>
      <c r="V405" s="286">
        <f>'1-GBP'!V405+'2b - USD - conv.'!V405+'3b - EUR - conv.'!V405</f>
        <v>0</v>
      </c>
      <c r="W405" s="286">
        <f>'1-GBP'!W405+'2b - USD - conv.'!W405+'3b - EUR - conv.'!W405</f>
        <v>0</v>
      </c>
      <c r="X405" s="286">
        <f>'1-GBP'!X405+'2b - USD - conv.'!X405+'3b - EUR - conv.'!X405</f>
        <v>0</v>
      </c>
      <c r="Y405" s="286">
        <f>'1-GBP'!Y405+'2b - USD - conv.'!Y405+'3b - EUR - conv.'!Y405</f>
        <v>0</v>
      </c>
      <c r="Z405" s="286">
        <f>'1-GBP'!Z405+'2b - USD - conv.'!Z405+'3b - EUR - conv.'!Z405</f>
        <v>0</v>
      </c>
      <c r="AA405" s="286">
        <f>'1-GBP'!AA405+'2b - USD - conv.'!AA405+'3b - EUR - conv.'!AA405</f>
        <v>0</v>
      </c>
      <c r="AB405" s="286">
        <f>'1-GBP'!AB405+'2b - USD - conv.'!AB405+'3b - EUR - conv.'!AB405</f>
        <v>0</v>
      </c>
      <c r="AC405" s="286">
        <f>'1-GBP'!AC405+'2b - USD - conv.'!AC405+'3b - EUR - conv.'!AC405</f>
        <v>0</v>
      </c>
      <c r="AD405" s="286">
        <f>'1-GBP'!AD405+'2b - USD - conv.'!AD405+'3b - EUR - conv.'!AD405</f>
        <v>0</v>
      </c>
      <c r="AE405" s="286">
        <f>'1-GBP'!AE405+'2b - USD - conv.'!AE405+'3b - EUR - conv.'!AE405</f>
        <v>0</v>
      </c>
      <c r="AF405" s="286">
        <f>'1-GBP'!AF405+'2b - USD - conv.'!AF405+'3b - EUR - conv.'!AF405</f>
        <v>0</v>
      </c>
      <c r="AG405" s="286">
        <f>'1-GBP'!AG405+'2b - USD - conv.'!AG405+'3b - EUR - conv.'!AG405</f>
        <v>0</v>
      </c>
      <c r="AH405" s="286">
        <f>'1-GBP'!AH405+'2b - USD - conv.'!AH405+'3b - EUR - conv.'!AH405</f>
        <v>0</v>
      </c>
      <c r="AI405" s="286">
        <f>'1-GBP'!AI405+'2b - USD - conv.'!AI405+'3b - EUR - conv.'!AI405</f>
        <v>0</v>
      </c>
      <c r="AJ405" s="286">
        <f>'1-GBP'!AJ405+'2b - USD - conv.'!AJ405+'3b - EUR - conv.'!AJ405</f>
        <v>0</v>
      </c>
      <c r="AK405" s="286">
        <f>'1-GBP'!AK405+'2b - USD - conv.'!AK405+'3b - EUR - conv.'!AK405</f>
        <v>0</v>
      </c>
      <c r="AL405" s="286">
        <f>'1-GBP'!AL405+'2b - USD - conv.'!AL405+'3b - EUR - conv.'!AL405</f>
        <v>0</v>
      </c>
      <c r="AM405" s="286">
        <f>'1-GBP'!AM405+'2b - USD - conv.'!AM405+'3b - EUR - conv.'!AM405</f>
        <v>0</v>
      </c>
      <c r="AN405" s="286">
        <f>'1-GBP'!AN405+'2b - USD - conv.'!AN405+'3b - EUR - conv.'!AN405</f>
        <v>0</v>
      </c>
      <c r="AO405" s="286">
        <f>'1-GBP'!AO405+'2b - USD - conv.'!AO405+'3b - EUR - conv.'!AO405</f>
        <v>0</v>
      </c>
      <c r="AP405" s="286">
        <f>'1-GBP'!AP405+'2b - USD - conv.'!AP405+'3b - EUR - conv.'!AP405</f>
        <v>0</v>
      </c>
    </row>
    <row r="406" spans="1:42" outlineLevel="2">
      <c r="A406" s="211" t="str">
        <f>A399&amp;"."&amp;A401&amp;"."&amp;A400&amp;"."&amp;B406</f>
        <v>3.c.1.5</v>
      </c>
      <c r="B406">
        <v>5</v>
      </c>
      <c r="C406" t="str">
        <f>'1-GBP'!C406</f>
        <v/>
      </c>
      <c r="D406"/>
      <c r="E406"/>
      <c r="F406"/>
      <c r="G406"/>
      <c r="H406"/>
      <c r="I406"/>
      <c r="J406"/>
      <c r="K406"/>
      <c r="L406"/>
      <c r="M406" s="286">
        <f>'1-GBP'!M406+'2b - USD - conv.'!M406+'3b - EUR - conv.'!M406</f>
        <v>0</v>
      </c>
      <c r="N406" s="286">
        <f>'1-GBP'!N406+'2b - USD - conv.'!N406+'3b - EUR - conv.'!N406</f>
        <v>0</v>
      </c>
      <c r="O406" s="286">
        <f>'1-GBP'!O406+'2b - USD - conv.'!O406+'3b - EUR - conv.'!O406</f>
        <v>0</v>
      </c>
      <c r="P406" s="286">
        <f>'1-GBP'!P406+'2b - USD - conv.'!P406+'3b - EUR - conv.'!P406</f>
        <v>0</v>
      </c>
      <c r="Q406" s="286">
        <f>'1-GBP'!Q406+'2b - USD - conv.'!Q406+'3b - EUR - conv.'!Q406</f>
        <v>0</v>
      </c>
      <c r="R406" s="286">
        <f>'1-GBP'!R406+'2b - USD - conv.'!R406+'3b - EUR - conv.'!R406</f>
        <v>0</v>
      </c>
      <c r="S406" s="286">
        <f>'1-GBP'!S406+'2b - USD - conv.'!S406+'3b - EUR - conv.'!S406</f>
        <v>0</v>
      </c>
      <c r="T406" s="286">
        <f>'1-GBP'!T406+'2b - USD - conv.'!T406+'3b - EUR - conv.'!T406</f>
        <v>0</v>
      </c>
      <c r="U406" s="286">
        <f>'1-GBP'!U406+'2b - USD - conv.'!U406+'3b - EUR - conv.'!U406</f>
        <v>0</v>
      </c>
      <c r="V406" s="286">
        <f>'1-GBP'!V406+'2b - USD - conv.'!V406+'3b - EUR - conv.'!V406</f>
        <v>0</v>
      </c>
      <c r="W406" s="286">
        <f>'1-GBP'!W406+'2b - USD - conv.'!W406+'3b - EUR - conv.'!W406</f>
        <v>0</v>
      </c>
      <c r="X406" s="286">
        <f>'1-GBP'!X406+'2b - USD - conv.'!X406+'3b - EUR - conv.'!X406</f>
        <v>0</v>
      </c>
      <c r="Y406" s="286">
        <f>'1-GBP'!Y406+'2b - USD - conv.'!Y406+'3b - EUR - conv.'!Y406</f>
        <v>0</v>
      </c>
      <c r="Z406" s="286">
        <f>'1-GBP'!Z406+'2b - USD - conv.'!Z406+'3b - EUR - conv.'!Z406</f>
        <v>0</v>
      </c>
      <c r="AA406" s="286">
        <f>'1-GBP'!AA406+'2b - USD - conv.'!AA406+'3b - EUR - conv.'!AA406</f>
        <v>0</v>
      </c>
      <c r="AB406" s="286">
        <f>'1-GBP'!AB406+'2b - USD - conv.'!AB406+'3b - EUR - conv.'!AB406</f>
        <v>0</v>
      </c>
      <c r="AC406" s="286">
        <f>'1-GBP'!AC406+'2b - USD - conv.'!AC406+'3b - EUR - conv.'!AC406</f>
        <v>0</v>
      </c>
      <c r="AD406" s="286">
        <f>'1-GBP'!AD406+'2b - USD - conv.'!AD406+'3b - EUR - conv.'!AD406</f>
        <v>0</v>
      </c>
      <c r="AE406" s="286">
        <f>'1-GBP'!AE406+'2b - USD - conv.'!AE406+'3b - EUR - conv.'!AE406</f>
        <v>0</v>
      </c>
      <c r="AF406" s="286">
        <f>'1-GBP'!AF406+'2b - USD - conv.'!AF406+'3b - EUR - conv.'!AF406</f>
        <v>0</v>
      </c>
      <c r="AG406" s="286">
        <f>'1-GBP'!AG406+'2b - USD - conv.'!AG406+'3b - EUR - conv.'!AG406</f>
        <v>0</v>
      </c>
      <c r="AH406" s="286">
        <f>'1-GBP'!AH406+'2b - USD - conv.'!AH406+'3b - EUR - conv.'!AH406</f>
        <v>0</v>
      </c>
      <c r="AI406" s="286">
        <f>'1-GBP'!AI406+'2b - USD - conv.'!AI406+'3b - EUR - conv.'!AI406</f>
        <v>0</v>
      </c>
      <c r="AJ406" s="286">
        <f>'1-GBP'!AJ406+'2b - USD - conv.'!AJ406+'3b - EUR - conv.'!AJ406</f>
        <v>0</v>
      </c>
      <c r="AK406" s="286">
        <f>'1-GBP'!AK406+'2b - USD - conv.'!AK406+'3b - EUR - conv.'!AK406</f>
        <v>0</v>
      </c>
      <c r="AL406" s="286">
        <f>'1-GBP'!AL406+'2b - USD - conv.'!AL406+'3b - EUR - conv.'!AL406</f>
        <v>0</v>
      </c>
      <c r="AM406" s="286">
        <f>'1-GBP'!AM406+'2b - USD - conv.'!AM406+'3b - EUR - conv.'!AM406</f>
        <v>0</v>
      </c>
      <c r="AN406" s="286">
        <f>'1-GBP'!AN406+'2b - USD - conv.'!AN406+'3b - EUR - conv.'!AN406</f>
        <v>0</v>
      </c>
      <c r="AO406" s="286">
        <f>'1-GBP'!AO406+'2b - USD - conv.'!AO406+'3b - EUR - conv.'!AO406</f>
        <v>0</v>
      </c>
      <c r="AP406" s="286">
        <f>'1-GBP'!AP406+'2b - USD - conv.'!AP406+'3b - EUR - conv.'!AP406</f>
        <v>0</v>
      </c>
    </row>
    <row r="407" spans="1:42" outlineLevel="2">
      <c r="A407" s="211" t="str">
        <f>A399&amp;"."&amp;A401&amp;"."&amp;A400&amp;"."&amp;B407</f>
        <v>3.c.1.6</v>
      </c>
      <c r="B407">
        <v>6</v>
      </c>
      <c r="C407" t="str">
        <f>'1-GBP'!C407</f>
        <v/>
      </c>
      <c r="D407"/>
      <c r="E407"/>
      <c r="F407"/>
      <c r="G407"/>
      <c r="H407"/>
      <c r="I407"/>
      <c r="J407"/>
      <c r="K407"/>
      <c r="L407"/>
      <c r="M407" s="286">
        <f>'1-GBP'!M407+'2b - USD - conv.'!M407+'3b - EUR - conv.'!M407</f>
        <v>0</v>
      </c>
      <c r="N407" s="286">
        <f>'1-GBP'!N407+'2b - USD - conv.'!N407+'3b - EUR - conv.'!N407</f>
        <v>0</v>
      </c>
      <c r="O407" s="286">
        <f>'1-GBP'!O407+'2b - USD - conv.'!O407+'3b - EUR - conv.'!O407</f>
        <v>0</v>
      </c>
      <c r="P407" s="286">
        <f>'1-GBP'!P407+'2b - USD - conv.'!P407+'3b - EUR - conv.'!P407</f>
        <v>0</v>
      </c>
      <c r="Q407" s="286">
        <f>'1-GBP'!Q407+'2b - USD - conv.'!Q407+'3b - EUR - conv.'!Q407</f>
        <v>0</v>
      </c>
      <c r="R407" s="286">
        <f>'1-GBP'!R407+'2b - USD - conv.'!R407+'3b - EUR - conv.'!R407</f>
        <v>0</v>
      </c>
      <c r="S407" s="286">
        <f>'1-GBP'!S407+'2b - USD - conv.'!S407+'3b - EUR - conv.'!S407</f>
        <v>0</v>
      </c>
      <c r="T407" s="286">
        <f>'1-GBP'!T407+'2b - USD - conv.'!T407+'3b - EUR - conv.'!T407</f>
        <v>0</v>
      </c>
      <c r="U407" s="286">
        <f>'1-GBP'!U407+'2b - USD - conv.'!U407+'3b - EUR - conv.'!U407</f>
        <v>0</v>
      </c>
      <c r="V407" s="286">
        <f>'1-GBP'!V407+'2b - USD - conv.'!V407+'3b - EUR - conv.'!V407</f>
        <v>0</v>
      </c>
      <c r="W407" s="286">
        <f>'1-GBP'!W407+'2b - USD - conv.'!W407+'3b - EUR - conv.'!W407</f>
        <v>0</v>
      </c>
      <c r="X407" s="286">
        <f>'1-GBP'!X407+'2b - USD - conv.'!X407+'3b - EUR - conv.'!X407</f>
        <v>0</v>
      </c>
      <c r="Y407" s="286">
        <f>'1-GBP'!Y407+'2b - USD - conv.'!Y407+'3b - EUR - conv.'!Y407</f>
        <v>0</v>
      </c>
      <c r="Z407" s="286">
        <f>'1-GBP'!Z407+'2b - USD - conv.'!Z407+'3b - EUR - conv.'!Z407</f>
        <v>0</v>
      </c>
      <c r="AA407" s="286">
        <f>'1-GBP'!AA407+'2b - USD - conv.'!AA407+'3b - EUR - conv.'!AA407</f>
        <v>0</v>
      </c>
      <c r="AB407" s="286">
        <f>'1-GBP'!AB407+'2b - USD - conv.'!AB407+'3b - EUR - conv.'!AB407</f>
        <v>0</v>
      </c>
      <c r="AC407" s="286">
        <f>'1-GBP'!AC407+'2b - USD - conv.'!AC407+'3b - EUR - conv.'!AC407</f>
        <v>0</v>
      </c>
      <c r="AD407" s="286">
        <f>'1-GBP'!AD407+'2b - USD - conv.'!AD407+'3b - EUR - conv.'!AD407</f>
        <v>0</v>
      </c>
      <c r="AE407" s="286">
        <f>'1-GBP'!AE407+'2b - USD - conv.'!AE407+'3b - EUR - conv.'!AE407</f>
        <v>0</v>
      </c>
      <c r="AF407" s="286">
        <f>'1-GBP'!AF407+'2b - USD - conv.'!AF407+'3b - EUR - conv.'!AF407</f>
        <v>0</v>
      </c>
      <c r="AG407" s="286">
        <f>'1-GBP'!AG407+'2b - USD - conv.'!AG407+'3b - EUR - conv.'!AG407</f>
        <v>0</v>
      </c>
      <c r="AH407" s="286">
        <f>'1-GBP'!AH407+'2b - USD - conv.'!AH407+'3b - EUR - conv.'!AH407</f>
        <v>0</v>
      </c>
      <c r="AI407" s="286">
        <f>'1-GBP'!AI407+'2b - USD - conv.'!AI407+'3b - EUR - conv.'!AI407</f>
        <v>0</v>
      </c>
      <c r="AJ407" s="286">
        <f>'1-GBP'!AJ407+'2b - USD - conv.'!AJ407+'3b - EUR - conv.'!AJ407</f>
        <v>0</v>
      </c>
      <c r="AK407" s="286">
        <f>'1-GBP'!AK407+'2b - USD - conv.'!AK407+'3b - EUR - conv.'!AK407</f>
        <v>0</v>
      </c>
      <c r="AL407" s="286">
        <f>'1-GBP'!AL407+'2b - USD - conv.'!AL407+'3b - EUR - conv.'!AL407</f>
        <v>0</v>
      </c>
      <c r="AM407" s="286">
        <f>'1-GBP'!AM407+'2b - USD - conv.'!AM407+'3b - EUR - conv.'!AM407</f>
        <v>0</v>
      </c>
      <c r="AN407" s="286">
        <f>'1-GBP'!AN407+'2b - USD - conv.'!AN407+'3b - EUR - conv.'!AN407</f>
        <v>0</v>
      </c>
      <c r="AO407" s="286">
        <f>'1-GBP'!AO407+'2b - USD - conv.'!AO407+'3b - EUR - conv.'!AO407</f>
        <v>0</v>
      </c>
      <c r="AP407" s="286">
        <f>'1-GBP'!AP407+'2b - USD - conv.'!AP407+'3b - EUR - conv.'!AP407</f>
        <v>0</v>
      </c>
    </row>
    <row r="408" spans="1:42" outlineLevel="2">
      <c r="A408" s="211" t="str">
        <f>A399&amp;"."&amp;A401&amp;"."&amp;A400&amp;"."&amp;B408</f>
        <v>3.c.1.7</v>
      </c>
      <c r="B408">
        <v>7</v>
      </c>
      <c r="C408" t="str">
        <f>'1-GBP'!C408</f>
        <v/>
      </c>
      <c r="D408"/>
      <c r="E408"/>
      <c r="F408"/>
      <c r="G408"/>
      <c r="H408"/>
      <c r="I408"/>
      <c r="J408"/>
      <c r="K408"/>
      <c r="L408"/>
      <c r="M408" s="286">
        <f>'1-GBP'!M408+'2b - USD - conv.'!M408+'3b - EUR - conv.'!M408</f>
        <v>0</v>
      </c>
      <c r="N408" s="286">
        <f>'1-GBP'!N408+'2b - USD - conv.'!N408+'3b - EUR - conv.'!N408</f>
        <v>0</v>
      </c>
      <c r="O408" s="286">
        <f>'1-GBP'!O408+'2b - USD - conv.'!O408+'3b - EUR - conv.'!O408</f>
        <v>0</v>
      </c>
      <c r="P408" s="286">
        <f>'1-GBP'!P408+'2b - USD - conv.'!P408+'3b - EUR - conv.'!P408</f>
        <v>0</v>
      </c>
      <c r="Q408" s="286">
        <f>'1-GBP'!Q408+'2b - USD - conv.'!Q408+'3b - EUR - conv.'!Q408</f>
        <v>0</v>
      </c>
      <c r="R408" s="286">
        <f>'1-GBP'!R408+'2b - USD - conv.'!R408+'3b - EUR - conv.'!R408</f>
        <v>0</v>
      </c>
      <c r="S408" s="286">
        <f>'1-GBP'!S408+'2b - USD - conv.'!S408+'3b - EUR - conv.'!S408</f>
        <v>0</v>
      </c>
      <c r="T408" s="286">
        <f>'1-GBP'!T408+'2b - USD - conv.'!T408+'3b - EUR - conv.'!T408</f>
        <v>0</v>
      </c>
      <c r="U408" s="286">
        <f>'1-GBP'!U408+'2b - USD - conv.'!U408+'3b - EUR - conv.'!U408</f>
        <v>0</v>
      </c>
      <c r="V408" s="286">
        <f>'1-GBP'!V408+'2b - USD - conv.'!V408+'3b - EUR - conv.'!V408</f>
        <v>0</v>
      </c>
      <c r="W408" s="286">
        <f>'1-GBP'!W408+'2b - USD - conv.'!W408+'3b - EUR - conv.'!W408</f>
        <v>0</v>
      </c>
      <c r="X408" s="286">
        <f>'1-GBP'!X408+'2b - USD - conv.'!X408+'3b - EUR - conv.'!X408</f>
        <v>0</v>
      </c>
      <c r="Y408" s="286">
        <f>'1-GBP'!Y408+'2b - USD - conv.'!Y408+'3b - EUR - conv.'!Y408</f>
        <v>0</v>
      </c>
      <c r="Z408" s="286">
        <f>'1-GBP'!Z408+'2b - USD - conv.'!Z408+'3b - EUR - conv.'!Z408</f>
        <v>0</v>
      </c>
      <c r="AA408" s="286">
        <f>'1-GBP'!AA408+'2b - USD - conv.'!AA408+'3b - EUR - conv.'!AA408</f>
        <v>0</v>
      </c>
      <c r="AB408" s="286">
        <f>'1-GBP'!AB408+'2b - USD - conv.'!AB408+'3b - EUR - conv.'!AB408</f>
        <v>0</v>
      </c>
      <c r="AC408" s="286">
        <f>'1-GBP'!AC408+'2b - USD - conv.'!AC408+'3b - EUR - conv.'!AC408</f>
        <v>0</v>
      </c>
      <c r="AD408" s="286">
        <f>'1-GBP'!AD408+'2b - USD - conv.'!AD408+'3b - EUR - conv.'!AD408</f>
        <v>0</v>
      </c>
      <c r="AE408" s="286">
        <f>'1-GBP'!AE408+'2b - USD - conv.'!AE408+'3b - EUR - conv.'!AE408</f>
        <v>0</v>
      </c>
      <c r="AF408" s="286">
        <f>'1-GBP'!AF408+'2b - USD - conv.'!AF408+'3b - EUR - conv.'!AF408</f>
        <v>0</v>
      </c>
      <c r="AG408" s="286">
        <f>'1-GBP'!AG408+'2b - USD - conv.'!AG408+'3b - EUR - conv.'!AG408</f>
        <v>0</v>
      </c>
      <c r="AH408" s="286">
        <f>'1-GBP'!AH408+'2b - USD - conv.'!AH408+'3b - EUR - conv.'!AH408</f>
        <v>0</v>
      </c>
      <c r="AI408" s="286">
        <f>'1-GBP'!AI408+'2b - USD - conv.'!AI408+'3b - EUR - conv.'!AI408</f>
        <v>0</v>
      </c>
      <c r="AJ408" s="286">
        <f>'1-GBP'!AJ408+'2b - USD - conv.'!AJ408+'3b - EUR - conv.'!AJ408</f>
        <v>0</v>
      </c>
      <c r="AK408" s="286">
        <f>'1-GBP'!AK408+'2b - USD - conv.'!AK408+'3b - EUR - conv.'!AK408</f>
        <v>0</v>
      </c>
      <c r="AL408" s="286">
        <f>'1-GBP'!AL408+'2b - USD - conv.'!AL408+'3b - EUR - conv.'!AL408</f>
        <v>0</v>
      </c>
      <c r="AM408" s="286">
        <f>'1-GBP'!AM408+'2b - USD - conv.'!AM408+'3b - EUR - conv.'!AM408</f>
        <v>0</v>
      </c>
      <c r="AN408" s="286">
        <f>'1-GBP'!AN408+'2b - USD - conv.'!AN408+'3b - EUR - conv.'!AN408</f>
        <v>0</v>
      </c>
      <c r="AO408" s="286">
        <f>'1-GBP'!AO408+'2b - USD - conv.'!AO408+'3b - EUR - conv.'!AO408</f>
        <v>0</v>
      </c>
      <c r="AP408" s="286">
        <f>'1-GBP'!AP408+'2b - USD - conv.'!AP408+'3b - EUR - conv.'!AP408</f>
        <v>0</v>
      </c>
    </row>
    <row r="409" spans="1:42" outlineLevel="2">
      <c r="A409" s="211" t="str">
        <f>A399&amp;"."&amp;A401&amp;"."&amp;A400&amp;"."&amp;B409</f>
        <v>3.c.1.8</v>
      </c>
      <c r="B409">
        <v>8</v>
      </c>
      <c r="C409" t="str">
        <f>'1-GBP'!C409</f>
        <v/>
      </c>
      <c r="D409"/>
      <c r="E409"/>
      <c r="F409"/>
      <c r="G409"/>
      <c r="H409"/>
      <c r="I409"/>
      <c r="J409"/>
      <c r="K409"/>
      <c r="L409"/>
      <c r="M409" s="286">
        <f>'1-GBP'!M409+'2b - USD - conv.'!M409+'3b - EUR - conv.'!M409</f>
        <v>0</v>
      </c>
      <c r="N409" s="286">
        <f>'1-GBP'!N409+'2b - USD - conv.'!N409+'3b - EUR - conv.'!N409</f>
        <v>0</v>
      </c>
      <c r="O409" s="286">
        <f>'1-GBP'!O409+'2b - USD - conv.'!O409+'3b - EUR - conv.'!O409</f>
        <v>0</v>
      </c>
      <c r="P409" s="286">
        <f>'1-GBP'!P409+'2b - USD - conv.'!P409+'3b - EUR - conv.'!P409</f>
        <v>0</v>
      </c>
      <c r="Q409" s="286">
        <f>'1-GBP'!Q409+'2b - USD - conv.'!Q409+'3b - EUR - conv.'!Q409</f>
        <v>0</v>
      </c>
      <c r="R409" s="286">
        <f>'1-GBP'!R409+'2b - USD - conv.'!R409+'3b - EUR - conv.'!R409</f>
        <v>0</v>
      </c>
      <c r="S409" s="286">
        <f>'1-GBP'!S409+'2b - USD - conv.'!S409+'3b - EUR - conv.'!S409</f>
        <v>0</v>
      </c>
      <c r="T409" s="286">
        <f>'1-GBP'!T409+'2b - USD - conv.'!T409+'3b - EUR - conv.'!T409</f>
        <v>0</v>
      </c>
      <c r="U409" s="286">
        <f>'1-GBP'!U409+'2b - USD - conv.'!U409+'3b - EUR - conv.'!U409</f>
        <v>0</v>
      </c>
      <c r="V409" s="286">
        <f>'1-GBP'!V409+'2b - USD - conv.'!V409+'3b - EUR - conv.'!V409</f>
        <v>0</v>
      </c>
      <c r="W409" s="286">
        <f>'1-GBP'!W409+'2b - USD - conv.'!W409+'3b - EUR - conv.'!W409</f>
        <v>0</v>
      </c>
      <c r="X409" s="286">
        <f>'1-GBP'!X409+'2b - USD - conv.'!X409+'3b - EUR - conv.'!X409</f>
        <v>0</v>
      </c>
      <c r="Y409" s="286">
        <f>'1-GBP'!Y409+'2b - USD - conv.'!Y409+'3b - EUR - conv.'!Y409</f>
        <v>0</v>
      </c>
      <c r="Z409" s="286">
        <f>'1-GBP'!Z409+'2b - USD - conv.'!Z409+'3b - EUR - conv.'!Z409</f>
        <v>0</v>
      </c>
      <c r="AA409" s="286">
        <f>'1-GBP'!AA409+'2b - USD - conv.'!AA409+'3b - EUR - conv.'!AA409</f>
        <v>0</v>
      </c>
      <c r="AB409" s="286">
        <f>'1-GBP'!AB409+'2b - USD - conv.'!AB409+'3b - EUR - conv.'!AB409</f>
        <v>0</v>
      </c>
      <c r="AC409" s="286">
        <f>'1-GBP'!AC409+'2b - USD - conv.'!AC409+'3b - EUR - conv.'!AC409</f>
        <v>0</v>
      </c>
      <c r="AD409" s="286">
        <f>'1-GBP'!AD409+'2b - USD - conv.'!AD409+'3b - EUR - conv.'!AD409</f>
        <v>0</v>
      </c>
      <c r="AE409" s="286">
        <f>'1-GBP'!AE409+'2b - USD - conv.'!AE409+'3b - EUR - conv.'!AE409</f>
        <v>0</v>
      </c>
      <c r="AF409" s="286">
        <f>'1-GBP'!AF409+'2b - USD - conv.'!AF409+'3b - EUR - conv.'!AF409</f>
        <v>0</v>
      </c>
      <c r="AG409" s="286">
        <f>'1-GBP'!AG409+'2b - USD - conv.'!AG409+'3b - EUR - conv.'!AG409</f>
        <v>0</v>
      </c>
      <c r="AH409" s="286">
        <f>'1-GBP'!AH409+'2b - USD - conv.'!AH409+'3b - EUR - conv.'!AH409</f>
        <v>0</v>
      </c>
      <c r="AI409" s="286">
        <f>'1-GBP'!AI409+'2b - USD - conv.'!AI409+'3b - EUR - conv.'!AI409</f>
        <v>0</v>
      </c>
      <c r="AJ409" s="286">
        <f>'1-GBP'!AJ409+'2b - USD - conv.'!AJ409+'3b - EUR - conv.'!AJ409</f>
        <v>0</v>
      </c>
      <c r="AK409" s="286">
        <f>'1-GBP'!AK409+'2b - USD - conv.'!AK409+'3b - EUR - conv.'!AK409</f>
        <v>0</v>
      </c>
      <c r="AL409" s="286">
        <f>'1-GBP'!AL409+'2b - USD - conv.'!AL409+'3b - EUR - conv.'!AL409</f>
        <v>0</v>
      </c>
      <c r="AM409" s="286">
        <f>'1-GBP'!AM409+'2b - USD - conv.'!AM409+'3b - EUR - conv.'!AM409</f>
        <v>0</v>
      </c>
      <c r="AN409" s="286">
        <f>'1-GBP'!AN409+'2b - USD - conv.'!AN409+'3b - EUR - conv.'!AN409</f>
        <v>0</v>
      </c>
      <c r="AO409" s="286">
        <f>'1-GBP'!AO409+'2b - USD - conv.'!AO409+'3b - EUR - conv.'!AO409</f>
        <v>0</v>
      </c>
      <c r="AP409" s="286">
        <f>'1-GBP'!AP409+'2b - USD - conv.'!AP409+'3b - EUR - conv.'!AP409</f>
        <v>0</v>
      </c>
    </row>
    <row r="410" spans="1:42" outlineLevel="2">
      <c r="A410" s="211" t="str">
        <f>A399&amp;"."&amp;A401&amp;"."&amp;A400&amp;"."&amp;B410</f>
        <v>3.c.1.9</v>
      </c>
      <c r="B410">
        <v>9</v>
      </c>
      <c r="C410" t="str">
        <f>'1-GBP'!C410</f>
        <v/>
      </c>
      <c r="D410"/>
      <c r="E410"/>
      <c r="F410"/>
      <c r="G410"/>
      <c r="H410"/>
      <c r="I410"/>
      <c r="J410"/>
      <c r="K410"/>
      <c r="L410"/>
      <c r="M410" s="286">
        <f>'1-GBP'!M410+'2b - USD - conv.'!M410+'3b - EUR - conv.'!M410</f>
        <v>0</v>
      </c>
      <c r="N410" s="286">
        <f>'1-GBP'!N410+'2b - USD - conv.'!N410+'3b - EUR - conv.'!N410</f>
        <v>0</v>
      </c>
      <c r="O410" s="286">
        <f>'1-GBP'!O410+'2b - USD - conv.'!O410+'3b - EUR - conv.'!O410</f>
        <v>0</v>
      </c>
      <c r="P410" s="286">
        <f>'1-GBP'!P410+'2b - USD - conv.'!P410+'3b - EUR - conv.'!P410</f>
        <v>0</v>
      </c>
      <c r="Q410" s="286">
        <f>'1-GBP'!Q410+'2b - USD - conv.'!Q410+'3b - EUR - conv.'!Q410</f>
        <v>0</v>
      </c>
      <c r="R410" s="286">
        <f>'1-GBP'!R410+'2b - USD - conv.'!R410+'3b - EUR - conv.'!R410</f>
        <v>0</v>
      </c>
      <c r="S410" s="286">
        <f>'1-GBP'!S410+'2b - USD - conv.'!S410+'3b - EUR - conv.'!S410</f>
        <v>0</v>
      </c>
      <c r="T410" s="286">
        <f>'1-GBP'!T410+'2b - USD - conv.'!T410+'3b - EUR - conv.'!T410</f>
        <v>0</v>
      </c>
      <c r="U410" s="286">
        <f>'1-GBP'!U410+'2b - USD - conv.'!U410+'3b - EUR - conv.'!U410</f>
        <v>0</v>
      </c>
      <c r="V410" s="286">
        <f>'1-GBP'!V410+'2b - USD - conv.'!V410+'3b - EUR - conv.'!V410</f>
        <v>0</v>
      </c>
      <c r="W410" s="286">
        <f>'1-GBP'!W410+'2b - USD - conv.'!W410+'3b - EUR - conv.'!W410</f>
        <v>0</v>
      </c>
      <c r="X410" s="286">
        <f>'1-GBP'!X410+'2b - USD - conv.'!X410+'3b - EUR - conv.'!X410</f>
        <v>0</v>
      </c>
      <c r="Y410" s="286">
        <f>'1-GBP'!Y410+'2b - USD - conv.'!Y410+'3b - EUR - conv.'!Y410</f>
        <v>0</v>
      </c>
      <c r="Z410" s="286">
        <f>'1-GBP'!Z410+'2b - USD - conv.'!Z410+'3b - EUR - conv.'!Z410</f>
        <v>0</v>
      </c>
      <c r="AA410" s="286">
        <f>'1-GBP'!AA410+'2b - USD - conv.'!AA410+'3b - EUR - conv.'!AA410</f>
        <v>0</v>
      </c>
      <c r="AB410" s="286">
        <f>'1-GBP'!AB410+'2b - USD - conv.'!AB410+'3b - EUR - conv.'!AB410</f>
        <v>0</v>
      </c>
      <c r="AC410" s="286">
        <f>'1-GBP'!AC410+'2b - USD - conv.'!AC410+'3b - EUR - conv.'!AC410</f>
        <v>0</v>
      </c>
      <c r="AD410" s="286">
        <f>'1-GBP'!AD410+'2b - USD - conv.'!AD410+'3b - EUR - conv.'!AD410</f>
        <v>0</v>
      </c>
      <c r="AE410" s="286">
        <f>'1-GBP'!AE410+'2b - USD - conv.'!AE410+'3b - EUR - conv.'!AE410</f>
        <v>0</v>
      </c>
      <c r="AF410" s="286">
        <f>'1-GBP'!AF410+'2b - USD - conv.'!AF410+'3b - EUR - conv.'!AF410</f>
        <v>0</v>
      </c>
      <c r="AG410" s="286">
        <f>'1-GBP'!AG410+'2b - USD - conv.'!AG410+'3b - EUR - conv.'!AG410</f>
        <v>0</v>
      </c>
      <c r="AH410" s="286">
        <f>'1-GBP'!AH410+'2b - USD - conv.'!AH410+'3b - EUR - conv.'!AH410</f>
        <v>0</v>
      </c>
      <c r="AI410" s="286">
        <f>'1-GBP'!AI410+'2b - USD - conv.'!AI410+'3b - EUR - conv.'!AI410</f>
        <v>0</v>
      </c>
      <c r="AJ410" s="286">
        <f>'1-GBP'!AJ410+'2b - USD - conv.'!AJ410+'3b - EUR - conv.'!AJ410</f>
        <v>0</v>
      </c>
      <c r="AK410" s="286">
        <f>'1-GBP'!AK410+'2b - USD - conv.'!AK410+'3b - EUR - conv.'!AK410</f>
        <v>0</v>
      </c>
      <c r="AL410" s="286">
        <f>'1-GBP'!AL410+'2b - USD - conv.'!AL410+'3b - EUR - conv.'!AL410</f>
        <v>0</v>
      </c>
      <c r="AM410" s="286">
        <f>'1-GBP'!AM410+'2b - USD - conv.'!AM410+'3b - EUR - conv.'!AM410</f>
        <v>0</v>
      </c>
      <c r="AN410" s="286">
        <f>'1-GBP'!AN410+'2b - USD - conv.'!AN410+'3b - EUR - conv.'!AN410</f>
        <v>0</v>
      </c>
      <c r="AO410" s="286">
        <f>'1-GBP'!AO410+'2b - USD - conv.'!AO410+'3b - EUR - conv.'!AO410</f>
        <v>0</v>
      </c>
      <c r="AP410" s="286">
        <f>'1-GBP'!AP410+'2b - USD - conv.'!AP410+'3b - EUR - conv.'!AP410</f>
        <v>0</v>
      </c>
    </row>
    <row r="411" spans="1:42" outlineLevel="2">
      <c r="A411" s="211" t="str">
        <f>A399&amp;"."&amp;A401&amp;"."&amp;A400&amp;"."&amp;B411</f>
        <v>3.c.1.10</v>
      </c>
      <c r="B411">
        <v>10</v>
      </c>
      <c r="C411" t="str">
        <f>'1-GBP'!C411</f>
        <v/>
      </c>
      <c r="D411"/>
      <c r="E411"/>
      <c r="F411"/>
      <c r="G411"/>
      <c r="H411"/>
      <c r="I411"/>
      <c r="J411"/>
      <c r="K411"/>
      <c r="L411"/>
      <c r="M411" s="286">
        <f>'1-GBP'!M411+'2b - USD - conv.'!M411+'3b - EUR - conv.'!M411</f>
        <v>0</v>
      </c>
      <c r="N411" s="286">
        <f>'1-GBP'!N411+'2b - USD - conv.'!N411+'3b - EUR - conv.'!N411</f>
        <v>0</v>
      </c>
      <c r="O411" s="286">
        <f>'1-GBP'!O411+'2b - USD - conv.'!O411+'3b - EUR - conv.'!O411</f>
        <v>0</v>
      </c>
      <c r="P411" s="286">
        <f>'1-GBP'!P411+'2b - USD - conv.'!P411+'3b - EUR - conv.'!P411</f>
        <v>0</v>
      </c>
      <c r="Q411" s="286">
        <f>'1-GBP'!Q411+'2b - USD - conv.'!Q411+'3b - EUR - conv.'!Q411</f>
        <v>0</v>
      </c>
      <c r="R411" s="286">
        <f>'1-GBP'!R411+'2b - USD - conv.'!R411+'3b - EUR - conv.'!R411</f>
        <v>0</v>
      </c>
      <c r="S411" s="286">
        <f>'1-GBP'!S411+'2b - USD - conv.'!S411+'3b - EUR - conv.'!S411</f>
        <v>0</v>
      </c>
      <c r="T411" s="286">
        <f>'1-GBP'!T411+'2b - USD - conv.'!T411+'3b - EUR - conv.'!T411</f>
        <v>0</v>
      </c>
      <c r="U411" s="286">
        <f>'1-GBP'!U411+'2b - USD - conv.'!U411+'3b - EUR - conv.'!U411</f>
        <v>0</v>
      </c>
      <c r="V411" s="286">
        <f>'1-GBP'!V411+'2b - USD - conv.'!V411+'3b - EUR - conv.'!V411</f>
        <v>0</v>
      </c>
      <c r="W411" s="286">
        <f>'1-GBP'!W411+'2b - USD - conv.'!W411+'3b - EUR - conv.'!W411</f>
        <v>0</v>
      </c>
      <c r="X411" s="286">
        <f>'1-GBP'!X411+'2b - USD - conv.'!X411+'3b - EUR - conv.'!X411</f>
        <v>0</v>
      </c>
      <c r="Y411" s="286">
        <f>'1-GBP'!Y411+'2b - USD - conv.'!Y411+'3b - EUR - conv.'!Y411</f>
        <v>0</v>
      </c>
      <c r="Z411" s="286">
        <f>'1-GBP'!Z411+'2b - USD - conv.'!Z411+'3b - EUR - conv.'!Z411</f>
        <v>0</v>
      </c>
      <c r="AA411" s="286">
        <f>'1-GBP'!AA411+'2b - USD - conv.'!AA411+'3b - EUR - conv.'!AA411</f>
        <v>0</v>
      </c>
      <c r="AB411" s="286">
        <f>'1-GBP'!AB411+'2b - USD - conv.'!AB411+'3b - EUR - conv.'!AB411</f>
        <v>0</v>
      </c>
      <c r="AC411" s="286">
        <f>'1-GBP'!AC411+'2b - USD - conv.'!AC411+'3b - EUR - conv.'!AC411</f>
        <v>0</v>
      </c>
      <c r="AD411" s="286">
        <f>'1-GBP'!AD411+'2b - USD - conv.'!AD411+'3b - EUR - conv.'!AD411</f>
        <v>0</v>
      </c>
      <c r="AE411" s="286">
        <f>'1-GBP'!AE411+'2b - USD - conv.'!AE411+'3b - EUR - conv.'!AE411</f>
        <v>0</v>
      </c>
      <c r="AF411" s="286">
        <f>'1-GBP'!AF411+'2b - USD - conv.'!AF411+'3b - EUR - conv.'!AF411</f>
        <v>0</v>
      </c>
      <c r="AG411" s="286">
        <f>'1-GBP'!AG411+'2b - USD - conv.'!AG411+'3b - EUR - conv.'!AG411</f>
        <v>0</v>
      </c>
      <c r="AH411" s="286">
        <f>'1-GBP'!AH411+'2b - USD - conv.'!AH411+'3b - EUR - conv.'!AH411</f>
        <v>0</v>
      </c>
      <c r="AI411" s="286">
        <f>'1-GBP'!AI411+'2b - USD - conv.'!AI411+'3b - EUR - conv.'!AI411</f>
        <v>0</v>
      </c>
      <c r="AJ411" s="286">
        <f>'1-GBP'!AJ411+'2b - USD - conv.'!AJ411+'3b - EUR - conv.'!AJ411</f>
        <v>0</v>
      </c>
      <c r="AK411" s="286">
        <f>'1-GBP'!AK411+'2b - USD - conv.'!AK411+'3b - EUR - conv.'!AK411</f>
        <v>0</v>
      </c>
      <c r="AL411" s="286">
        <f>'1-GBP'!AL411+'2b - USD - conv.'!AL411+'3b - EUR - conv.'!AL411</f>
        <v>0</v>
      </c>
      <c r="AM411" s="286">
        <f>'1-GBP'!AM411+'2b - USD - conv.'!AM411+'3b - EUR - conv.'!AM411</f>
        <v>0</v>
      </c>
      <c r="AN411" s="286">
        <f>'1-GBP'!AN411+'2b - USD - conv.'!AN411+'3b - EUR - conv.'!AN411</f>
        <v>0</v>
      </c>
      <c r="AO411" s="286">
        <f>'1-GBP'!AO411+'2b - USD - conv.'!AO411+'3b - EUR - conv.'!AO411</f>
        <v>0</v>
      </c>
      <c r="AP411" s="286">
        <f>'1-GBP'!AP411+'2b - USD - conv.'!AP411+'3b - EUR - conv.'!AP411</f>
        <v>0</v>
      </c>
    </row>
    <row r="412" spans="1:42" outlineLevel="2">
      <c r="A412" s="211" t="str">
        <f>A399&amp;"."&amp;A401&amp;"."&amp;A400&amp;"."&amp;B412</f>
        <v>3.c.1.11</v>
      </c>
      <c r="B412">
        <v>11</v>
      </c>
      <c r="C412" t="str">
        <f>'1-GBP'!C412</f>
        <v/>
      </c>
      <c r="D412"/>
      <c r="E412"/>
      <c r="F412"/>
      <c r="G412"/>
      <c r="H412"/>
      <c r="I412"/>
      <c r="J412"/>
      <c r="K412"/>
      <c r="L412"/>
      <c r="M412" s="286">
        <f>'1-GBP'!M412+'2b - USD - conv.'!M412+'3b - EUR - conv.'!M412</f>
        <v>0</v>
      </c>
      <c r="N412" s="286">
        <f>'1-GBP'!N412+'2b - USD - conv.'!N412+'3b - EUR - conv.'!N412</f>
        <v>0</v>
      </c>
      <c r="O412" s="286">
        <f>'1-GBP'!O412+'2b - USD - conv.'!O412+'3b - EUR - conv.'!O412</f>
        <v>0</v>
      </c>
      <c r="P412" s="286">
        <f>'1-GBP'!P412+'2b - USD - conv.'!P412+'3b - EUR - conv.'!P412</f>
        <v>0</v>
      </c>
      <c r="Q412" s="286">
        <f>'1-GBP'!Q412+'2b - USD - conv.'!Q412+'3b - EUR - conv.'!Q412</f>
        <v>0</v>
      </c>
      <c r="R412" s="286">
        <f>'1-GBP'!R412+'2b - USD - conv.'!R412+'3b - EUR - conv.'!R412</f>
        <v>0</v>
      </c>
      <c r="S412" s="286">
        <f>'1-GBP'!S412+'2b - USD - conv.'!S412+'3b - EUR - conv.'!S412</f>
        <v>0</v>
      </c>
      <c r="T412" s="286">
        <f>'1-GBP'!T412+'2b - USD - conv.'!T412+'3b - EUR - conv.'!T412</f>
        <v>0</v>
      </c>
      <c r="U412" s="286">
        <f>'1-GBP'!U412+'2b - USD - conv.'!U412+'3b - EUR - conv.'!U412</f>
        <v>0</v>
      </c>
      <c r="V412" s="286">
        <f>'1-GBP'!V412+'2b - USD - conv.'!V412+'3b - EUR - conv.'!V412</f>
        <v>0</v>
      </c>
      <c r="W412" s="286">
        <f>'1-GBP'!W412+'2b - USD - conv.'!W412+'3b - EUR - conv.'!W412</f>
        <v>0</v>
      </c>
      <c r="X412" s="286">
        <f>'1-GBP'!X412+'2b - USD - conv.'!X412+'3b - EUR - conv.'!X412</f>
        <v>0</v>
      </c>
      <c r="Y412" s="286">
        <f>'1-GBP'!Y412+'2b - USD - conv.'!Y412+'3b - EUR - conv.'!Y412</f>
        <v>0</v>
      </c>
      <c r="Z412" s="286">
        <f>'1-GBP'!Z412+'2b - USD - conv.'!Z412+'3b - EUR - conv.'!Z412</f>
        <v>0</v>
      </c>
      <c r="AA412" s="286">
        <f>'1-GBP'!AA412+'2b - USD - conv.'!AA412+'3b - EUR - conv.'!AA412</f>
        <v>0</v>
      </c>
      <c r="AB412" s="286">
        <f>'1-GBP'!AB412+'2b - USD - conv.'!AB412+'3b - EUR - conv.'!AB412</f>
        <v>0</v>
      </c>
      <c r="AC412" s="286">
        <f>'1-GBP'!AC412+'2b - USD - conv.'!AC412+'3b - EUR - conv.'!AC412</f>
        <v>0</v>
      </c>
      <c r="AD412" s="286">
        <f>'1-GBP'!AD412+'2b - USD - conv.'!AD412+'3b - EUR - conv.'!AD412</f>
        <v>0</v>
      </c>
      <c r="AE412" s="286">
        <f>'1-GBP'!AE412+'2b - USD - conv.'!AE412+'3b - EUR - conv.'!AE412</f>
        <v>0</v>
      </c>
      <c r="AF412" s="286">
        <f>'1-GBP'!AF412+'2b - USD - conv.'!AF412+'3b - EUR - conv.'!AF412</f>
        <v>0</v>
      </c>
      <c r="AG412" s="286">
        <f>'1-GBP'!AG412+'2b - USD - conv.'!AG412+'3b - EUR - conv.'!AG412</f>
        <v>0</v>
      </c>
      <c r="AH412" s="286">
        <f>'1-GBP'!AH412+'2b - USD - conv.'!AH412+'3b - EUR - conv.'!AH412</f>
        <v>0</v>
      </c>
      <c r="AI412" s="286">
        <f>'1-GBP'!AI412+'2b - USD - conv.'!AI412+'3b - EUR - conv.'!AI412</f>
        <v>0</v>
      </c>
      <c r="AJ412" s="286">
        <f>'1-GBP'!AJ412+'2b - USD - conv.'!AJ412+'3b - EUR - conv.'!AJ412</f>
        <v>0</v>
      </c>
      <c r="AK412" s="286">
        <f>'1-GBP'!AK412+'2b - USD - conv.'!AK412+'3b - EUR - conv.'!AK412</f>
        <v>0</v>
      </c>
      <c r="AL412" s="286">
        <f>'1-GBP'!AL412+'2b - USD - conv.'!AL412+'3b - EUR - conv.'!AL412</f>
        <v>0</v>
      </c>
      <c r="AM412" s="286">
        <f>'1-GBP'!AM412+'2b - USD - conv.'!AM412+'3b - EUR - conv.'!AM412</f>
        <v>0</v>
      </c>
      <c r="AN412" s="286">
        <f>'1-GBP'!AN412+'2b - USD - conv.'!AN412+'3b - EUR - conv.'!AN412</f>
        <v>0</v>
      </c>
      <c r="AO412" s="286">
        <f>'1-GBP'!AO412+'2b - USD - conv.'!AO412+'3b - EUR - conv.'!AO412</f>
        <v>0</v>
      </c>
      <c r="AP412" s="286">
        <f>'1-GBP'!AP412+'2b - USD - conv.'!AP412+'3b - EUR - conv.'!AP412</f>
        <v>0</v>
      </c>
    </row>
    <row r="413" spans="1:42" outlineLevel="2">
      <c r="A413" s="211" t="str">
        <f>A399&amp;"."&amp;A401&amp;"."&amp;A400&amp;"."&amp;B413</f>
        <v>3.c.1.12</v>
      </c>
      <c r="B413">
        <v>12</v>
      </c>
      <c r="C413" t="str">
        <f>'1-GBP'!C413</f>
        <v/>
      </c>
      <c r="D413"/>
      <c r="E413"/>
      <c r="F413"/>
      <c r="G413"/>
      <c r="H413"/>
      <c r="I413"/>
      <c r="J413"/>
      <c r="K413"/>
      <c r="L413"/>
      <c r="M413" s="286">
        <f>'1-GBP'!M413+'2b - USD - conv.'!M413+'3b - EUR - conv.'!M413</f>
        <v>0</v>
      </c>
      <c r="N413" s="286">
        <f>'1-GBP'!N413+'2b - USD - conv.'!N413+'3b - EUR - conv.'!N413</f>
        <v>0</v>
      </c>
      <c r="O413" s="286">
        <f>'1-GBP'!O413+'2b - USD - conv.'!O413+'3b - EUR - conv.'!O413</f>
        <v>0</v>
      </c>
      <c r="P413" s="286">
        <f>'1-GBP'!P413+'2b - USD - conv.'!P413+'3b - EUR - conv.'!P413</f>
        <v>0</v>
      </c>
      <c r="Q413" s="286">
        <f>'1-GBP'!Q413+'2b - USD - conv.'!Q413+'3b - EUR - conv.'!Q413</f>
        <v>0</v>
      </c>
      <c r="R413" s="286">
        <f>'1-GBP'!R413+'2b - USD - conv.'!R413+'3b - EUR - conv.'!R413</f>
        <v>0</v>
      </c>
      <c r="S413" s="286">
        <f>'1-GBP'!S413+'2b - USD - conv.'!S413+'3b - EUR - conv.'!S413</f>
        <v>0</v>
      </c>
      <c r="T413" s="286">
        <f>'1-GBP'!T413+'2b - USD - conv.'!T413+'3b - EUR - conv.'!T413</f>
        <v>0</v>
      </c>
      <c r="U413" s="286">
        <f>'1-GBP'!U413+'2b - USD - conv.'!U413+'3b - EUR - conv.'!U413</f>
        <v>0</v>
      </c>
      <c r="V413" s="286">
        <f>'1-GBP'!V413+'2b - USD - conv.'!V413+'3b - EUR - conv.'!V413</f>
        <v>0</v>
      </c>
      <c r="W413" s="286">
        <f>'1-GBP'!W413+'2b - USD - conv.'!W413+'3b - EUR - conv.'!W413</f>
        <v>0</v>
      </c>
      <c r="X413" s="286">
        <f>'1-GBP'!X413+'2b - USD - conv.'!X413+'3b - EUR - conv.'!X413</f>
        <v>0</v>
      </c>
      <c r="Y413" s="286">
        <f>'1-GBP'!Y413+'2b - USD - conv.'!Y413+'3b - EUR - conv.'!Y413</f>
        <v>0</v>
      </c>
      <c r="Z413" s="286">
        <f>'1-GBP'!Z413+'2b - USD - conv.'!Z413+'3b - EUR - conv.'!Z413</f>
        <v>0</v>
      </c>
      <c r="AA413" s="286">
        <f>'1-GBP'!AA413+'2b - USD - conv.'!AA413+'3b - EUR - conv.'!AA413</f>
        <v>0</v>
      </c>
      <c r="AB413" s="286">
        <f>'1-GBP'!AB413+'2b - USD - conv.'!AB413+'3b - EUR - conv.'!AB413</f>
        <v>0</v>
      </c>
      <c r="AC413" s="286">
        <f>'1-GBP'!AC413+'2b - USD - conv.'!AC413+'3b - EUR - conv.'!AC413</f>
        <v>0</v>
      </c>
      <c r="AD413" s="286">
        <f>'1-GBP'!AD413+'2b - USD - conv.'!AD413+'3b - EUR - conv.'!AD413</f>
        <v>0</v>
      </c>
      <c r="AE413" s="286">
        <f>'1-GBP'!AE413+'2b - USD - conv.'!AE413+'3b - EUR - conv.'!AE413</f>
        <v>0</v>
      </c>
      <c r="AF413" s="286">
        <f>'1-GBP'!AF413+'2b - USD - conv.'!AF413+'3b - EUR - conv.'!AF413</f>
        <v>0</v>
      </c>
      <c r="AG413" s="286">
        <f>'1-GBP'!AG413+'2b - USD - conv.'!AG413+'3b - EUR - conv.'!AG413</f>
        <v>0</v>
      </c>
      <c r="AH413" s="286">
        <f>'1-GBP'!AH413+'2b - USD - conv.'!AH413+'3b - EUR - conv.'!AH413</f>
        <v>0</v>
      </c>
      <c r="AI413" s="286">
        <f>'1-GBP'!AI413+'2b - USD - conv.'!AI413+'3b - EUR - conv.'!AI413</f>
        <v>0</v>
      </c>
      <c r="AJ413" s="286">
        <f>'1-GBP'!AJ413+'2b - USD - conv.'!AJ413+'3b - EUR - conv.'!AJ413</f>
        <v>0</v>
      </c>
      <c r="AK413" s="286">
        <f>'1-GBP'!AK413+'2b - USD - conv.'!AK413+'3b - EUR - conv.'!AK413</f>
        <v>0</v>
      </c>
      <c r="AL413" s="286">
        <f>'1-GBP'!AL413+'2b - USD - conv.'!AL413+'3b - EUR - conv.'!AL413</f>
        <v>0</v>
      </c>
      <c r="AM413" s="286">
        <f>'1-GBP'!AM413+'2b - USD - conv.'!AM413+'3b - EUR - conv.'!AM413</f>
        <v>0</v>
      </c>
      <c r="AN413" s="286">
        <f>'1-GBP'!AN413+'2b - USD - conv.'!AN413+'3b - EUR - conv.'!AN413</f>
        <v>0</v>
      </c>
      <c r="AO413" s="286">
        <f>'1-GBP'!AO413+'2b - USD - conv.'!AO413+'3b - EUR - conv.'!AO413</f>
        <v>0</v>
      </c>
      <c r="AP413" s="286">
        <f>'1-GBP'!AP413+'2b - USD - conv.'!AP413+'3b - EUR - conv.'!AP413</f>
        <v>0</v>
      </c>
    </row>
    <row r="414" spans="1:42" outlineLevel="1">
      <c r="A414" s="212"/>
      <c r="B414" s="201">
        <f>B413-COUNTIFS(C402:C413,"")</f>
        <v>0</v>
      </c>
      <c r="C414" s="201" t="s">
        <v>285</v>
      </c>
      <c r="D414" s="201"/>
      <c r="E414" s="201"/>
      <c r="F414" s="201"/>
      <c r="G414" s="201"/>
      <c r="H414" s="201"/>
      <c r="I414" s="201"/>
      <c r="J414" s="201"/>
      <c r="K414" s="201"/>
      <c r="L414" s="201"/>
      <c r="M414" s="280">
        <f>SUM(M402:M413)</f>
        <v>0</v>
      </c>
      <c r="N414" s="280">
        <f>SUM(N402:N413)</f>
        <v>0</v>
      </c>
      <c r="O414" s="280">
        <f t="shared" ref="O414:AP414" si="35">SUM(O402:O413)</f>
        <v>0</v>
      </c>
      <c r="P414" s="280">
        <f t="shared" si="35"/>
        <v>0</v>
      </c>
      <c r="Q414" s="280">
        <f t="shared" si="35"/>
        <v>0</v>
      </c>
      <c r="R414" s="280">
        <f t="shared" si="35"/>
        <v>0</v>
      </c>
      <c r="S414" s="280">
        <f t="shared" si="35"/>
        <v>0</v>
      </c>
      <c r="T414" s="280">
        <f t="shared" si="35"/>
        <v>0</v>
      </c>
      <c r="U414" s="280">
        <f t="shared" si="35"/>
        <v>0</v>
      </c>
      <c r="V414" s="280">
        <f t="shared" si="35"/>
        <v>0</v>
      </c>
      <c r="W414" s="280">
        <f t="shared" si="35"/>
        <v>0</v>
      </c>
      <c r="X414" s="280">
        <f t="shared" si="35"/>
        <v>0</v>
      </c>
      <c r="Y414" s="280">
        <f t="shared" si="35"/>
        <v>0</v>
      </c>
      <c r="Z414" s="280">
        <f t="shared" si="35"/>
        <v>0</v>
      </c>
      <c r="AA414" s="280">
        <f t="shared" si="35"/>
        <v>0</v>
      </c>
      <c r="AB414" s="280">
        <f t="shared" si="35"/>
        <v>0</v>
      </c>
      <c r="AC414" s="280">
        <f t="shared" si="35"/>
        <v>0</v>
      </c>
      <c r="AD414" s="280">
        <f t="shared" si="35"/>
        <v>0</v>
      </c>
      <c r="AE414" s="280">
        <f t="shared" si="35"/>
        <v>0</v>
      </c>
      <c r="AF414" s="280">
        <f t="shared" si="35"/>
        <v>0</v>
      </c>
      <c r="AG414" s="280">
        <f t="shared" si="35"/>
        <v>0</v>
      </c>
      <c r="AH414" s="280">
        <f t="shared" si="35"/>
        <v>0</v>
      </c>
      <c r="AI414" s="280">
        <f t="shared" si="35"/>
        <v>0</v>
      </c>
      <c r="AJ414" s="280">
        <f t="shared" si="35"/>
        <v>0</v>
      </c>
      <c r="AK414" s="280">
        <f t="shared" si="35"/>
        <v>0</v>
      </c>
      <c r="AL414" s="280">
        <f t="shared" si="35"/>
        <v>0</v>
      </c>
      <c r="AM414" s="280">
        <f t="shared" si="35"/>
        <v>0</v>
      </c>
      <c r="AN414" s="280">
        <f t="shared" si="35"/>
        <v>0</v>
      </c>
      <c r="AO414" s="280">
        <f t="shared" si="35"/>
        <v>0</v>
      </c>
      <c r="AP414" s="280">
        <f t="shared" si="35"/>
        <v>0</v>
      </c>
    </row>
    <row r="415" spans="1:42" outlineLevel="1">
      <c r="A415" s="211"/>
      <c r="B415"/>
      <c r="C415"/>
      <c r="D415"/>
      <c r="E415"/>
      <c r="F415"/>
      <c r="G415"/>
      <c r="H415"/>
      <c r="I415"/>
      <c r="J415"/>
      <c r="K415"/>
      <c r="L415"/>
      <c r="M415" s="314"/>
      <c r="N415" s="314"/>
      <c r="O415" s="314"/>
      <c r="P415" s="314"/>
      <c r="Q415" s="314"/>
      <c r="R415" s="314"/>
      <c r="S415" s="314"/>
      <c r="T415" s="314"/>
      <c r="U415" s="314"/>
      <c r="V415" s="314"/>
      <c r="W415" s="314"/>
      <c r="X415" s="314"/>
      <c r="Y415" s="314"/>
      <c r="Z415" s="314"/>
      <c r="AA415" s="314"/>
      <c r="AB415" s="314"/>
      <c r="AC415" s="314"/>
      <c r="AD415" s="314"/>
      <c r="AE415" s="314"/>
      <c r="AF415" s="314"/>
      <c r="AG415" s="314"/>
      <c r="AH415" s="314"/>
      <c r="AI415" s="314"/>
      <c r="AJ415" s="314"/>
      <c r="AK415" s="314"/>
      <c r="AL415" s="314"/>
      <c r="AM415" s="314"/>
      <c r="AN415" s="314"/>
      <c r="AO415" s="314"/>
      <c r="AP415" s="314"/>
    </row>
    <row r="416" spans="1:42" outlineLevel="1">
      <c r="A416" s="220" t="s">
        <v>216</v>
      </c>
      <c r="B416" s="220" t="s">
        <v>286</v>
      </c>
      <c r="C416" s="220" t="s">
        <v>284</v>
      </c>
      <c r="D416" s="220"/>
      <c r="E416" s="220"/>
      <c r="F416" s="220"/>
      <c r="G416" s="220"/>
      <c r="H416" s="220"/>
      <c r="I416" s="220"/>
      <c r="J416" s="220"/>
      <c r="K416" s="220"/>
      <c r="L416" s="220"/>
      <c r="M416" s="315"/>
      <c r="N416" s="315"/>
      <c r="O416" s="315"/>
      <c r="P416" s="315"/>
      <c r="Q416" s="315"/>
      <c r="R416" s="315"/>
      <c r="S416" s="315"/>
      <c r="T416" s="315"/>
      <c r="U416" s="315"/>
      <c r="V416" s="315"/>
      <c r="W416" s="315"/>
      <c r="X416" s="315"/>
      <c r="Y416" s="315"/>
      <c r="Z416" s="315"/>
      <c r="AA416" s="315"/>
      <c r="AB416" s="315"/>
      <c r="AC416" s="315"/>
      <c r="AD416" s="315"/>
      <c r="AE416" s="315"/>
      <c r="AF416" s="315"/>
      <c r="AG416" s="315"/>
      <c r="AH416" s="315"/>
      <c r="AI416" s="315"/>
      <c r="AJ416" s="315"/>
      <c r="AK416" s="315"/>
      <c r="AL416" s="315"/>
      <c r="AM416" s="315"/>
      <c r="AN416" s="315"/>
      <c r="AO416" s="315"/>
      <c r="AP416" s="315"/>
    </row>
    <row r="417" spans="1:42" outlineLevel="2">
      <c r="A417" s="211" t="str">
        <f>A399&amp;"."&amp;A416&amp;"."&amp;A400&amp;"."&amp;B417</f>
        <v>3.o.1.1</v>
      </c>
      <c r="B417">
        <v>1</v>
      </c>
      <c r="C417" t="str">
        <f>'1-GBP'!C417</f>
        <v/>
      </c>
      <c r="D417"/>
      <c r="E417"/>
      <c r="F417"/>
      <c r="G417"/>
      <c r="H417"/>
      <c r="I417"/>
      <c r="J417"/>
      <c r="K417"/>
      <c r="L417"/>
      <c r="M417" s="286">
        <f>'1-GBP'!M417+'2b - USD - conv.'!M417+'3b - EUR - conv.'!M417</f>
        <v>0</v>
      </c>
      <c r="N417" s="286">
        <f>'1-GBP'!N417+'2b - USD - conv.'!N417+'3b - EUR - conv.'!N417</f>
        <v>0</v>
      </c>
      <c r="O417" s="286">
        <f>'1-GBP'!O417+'2b - USD - conv.'!O417+'3b - EUR - conv.'!O417</f>
        <v>0</v>
      </c>
      <c r="P417" s="286">
        <f>'1-GBP'!P417+'2b - USD - conv.'!P417+'3b - EUR - conv.'!P417</f>
        <v>0</v>
      </c>
      <c r="Q417" s="286">
        <f>'1-GBP'!Q417+'2b - USD - conv.'!Q417+'3b - EUR - conv.'!Q417</f>
        <v>0</v>
      </c>
      <c r="R417" s="286">
        <f>'1-GBP'!R417+'2b - USD - conv.'!R417+'3b - EUR - conv.'!R417</f>
        <v>0</v>
      </c>
      <c r="S417" s="286">
        <f>'1-GBP'!S417+'2b - USD - conv.'!S417+'3b - EUR - conv.'!S417</f>
        <v>0</v>
      </c>
      <c r="T417" s="286">
        <f>'1-GBP'!T417+'2b - USD - conv.'!T417+'3b - EUR - conv.'!T417</f>
        <v>0</v>
      </c>
      <c r="U417" s="286">
        <f>'1-GBP'!U417+'2b - USD - conv.'!U417+'3b - EUR - conv.'!U417</f>
        <v>0</v>
      </c>
      <c r="V417" s="286">
        <f>'1-GBP'!V417+'2b - USD - conv.'!V417+'3b - EUR - conv.'!V417</f>
        <v>0</v>
      </c>
      <c r="W417" s="286">
        <f>'1-GBP'!W417+'2b - USD - conv.'!W417+'3b - EUR - conv.'!W417</f>
        <v>0</v>
      </c>
      <c r="X417" s="286">
        <f>'1-GBP'!X417+'2b - USD - conv.'!X417+'3b - EUR - conv.'!X417</f>
        <v>0</v>
      </c>
      <c r="Y417" s="286">
        <f>'1-GBP'!Y417+'2b - USD - conv.'!Y417+'3b - EUR - conv.'!Y417</f>
        <v>0</v>
      </c>
      <c r="Z417" s="286">
        <f>'1-GBP'!Z417+'2b - USD - conv.'!Z417+'3b - EUR - conv.'!Z417</f>
        <v>0</v>
      </c>
      <c r="AA417" s="286">
        <f>'1-GBP'!AA417+'2b - USD - conv.'!AA417+'3b - EUR - conv.'!AA417</f>
        <v>0</v>
      </c>
      <c r="AB417" s="286">
        <f>'1-GBP'!AB417+'2b - USD - conv.'!AB417+'3b - EUR - conv.'!AB417</f>
        <v>0</v>
      </c>
      <c r="AC417" s="286">
        <f>'1-GBP'!AC417+'2b - USD - conv.'!AC417+'3b - EUR - conv.'!AC417</f>
        <v>0</v>
      </c>
      <c r="AD417" s="286">
        <f>'1-GBP'!AD417+'2b - USD - conv.'!AD417+'3b - EUR - conv.'!AD417</f>
        <v>0</v>
      </c>
      <c r="AE417" s="286">
        <f>'1-GBP'!AE417+'2b - USD - conv.'!AE417+'3b - EUR - conv.'!AE417</f>
        <v>0</v>
      </c>
      <c r="AF417" s="286">
        <f>'1-GBP'!AF417+'2b - USD - conv.'!AF417+'3b - EUR - conv.'!AF417</f>
        <v>0</v>
      </c>
      <c r="AG417" s="286">
        <f>'1-GBP'!AG417+'2b - USD - conv.'!AG417+'3b - EUR - conv.'!AG417</f>
        <v>0</v>
      </c>
      <c r="AH417" s="286">
        <f>'1-GBP'!AH417+'2b - USD - conv.'!AH417+'3b - EUR - conv.'!AH417</f>
        <v>0</v>
      </c>
      <c r="AI417" s="286">
        <f>'1-GBP'!AI417+'2b - USD - conv.'!AI417+'3b - EUR - conv.'!AI417</f>
        <v>0</v>
      </c>
      <c r="AJ417" s="286">
        <f>'1-GBP'!AJ417+'2b - USD - conv.'!AJ417+'3b - EUR - conv.'!AJ417</f>
        <v>0</v>
      </c>
      <c r="AK417" s="286">
        <f>'1-GBP'!AK417+'2b - USD - conv.'!AK417+'3b - EUR - conv.'!AK417</f>
        <v>0</v>
      </c>
      <c r="AL417" s="286">
        <f>'1-GBP'!AL417+'2b - USD - conv.'!AL417+'3b - EUR - conv.'!AL417</f>
        <v>0</v>
      </c>
      <c r="AM417" s="286">
        <f>'1-GBP'!AM417+'2b - USD - conv.'!AM417+'3b - EUR - conv.'!AM417</f>
        <v>0</v>
      </c>
      <c r="AN417" s="286">
        <f>'1-GBP'!AN417+'2b - USD - conv.'!AN417+'3b - EUR - conv.'!AN417</f>
        <v>0</v>
      </c>
      <c r="AO417" s="286">
        <f>'1-GBP'!AO417+'2b - USD - conv.'!AO417+'3b - EUR - conv.'!AO417</f>
        <v>0</v>
      </c>
      <c r="AP417" s="286">
        <f>'1-GBP'!AP417+'2b - USD - conv.'!AP417+'3b - EUR - conv.'!AP417</f>
        <v>0</v>
      </c>
    </row>
    <row r="418" spans="1:42" outlineLevel="2">
      <c r="A418" s="211" t="str">
        <f>A399&amp;"."&amp;A416&amp;"."&amp;A400&amp;"."&amp;B418</f>
        <v>3.o.1.2</v>
      </c>
      <c r="B418">
        <v>2</v>
      </c>
      <c r="C418" t="str">
        <f>'1-GBP'!C418</f>
        <v/>
      </c>
      <c r="D418"/>
      <c r="E418"/>
      <c r="F418"/>
      <c r="G418"/>
      <c r="H418"/>
      <c r="I418"/>
      <c r="J418"/>
      <c r="K418"/>
      <c r="L418"/>
      <c r="M418" s="286">
        <f>'1-GBP'!M418+'2b - USD - conv.'!M418+'3b - EUR - conv.'!M418</f>
        <v>0</v>
      </c>
      <c r="N418" s="286">
        <f>'1-GBP'!N418+'2b - USD - conv.'!N418+'3b - EUR - conv.'!N418</f>
        <v>0</v>
      </c>
      <c r="O418" s="286">
        <f>'1-GBP'!O418+'2b - USD - conv.'!O418+'3b - EUR - conv.'!O418</f>
        <v>0</v>
      </c>
      <c r="P418" s="286">
        <f>'1-GBP'!P418+'2b - USD - conv.'!P418+'3b - EUR - conv.'!P418</f>
        <v>0</v>
      </c>
      <c r="Q418" s="286">
        <f>'1-GBP'!Q418+'2b - USD - conv.'!Q418+'3b - EUR - conv.'!Q418</f>
        <v>0</v>
      </c>
      <c r="R418" s="286">
        <f>'1-GBP'!R418+'2b - USD - conv.'!R418+'3b - EUR - conv.'!R418</f>
        <v>0</v>
      </c>
      <c r="S418" s="286">
        <f>'1-GBP'!S418+'2b - USD - conv.'!S418+'3b - EUR - conv.'!S418</f>
        <v>0</v>
      </c>
      <c r="T418" s="286">
        <f>'1-GBP'!T418+'2b - USD - conv.'!T418+'3b - EUR - conv.'!T418</f>
        <v>0</v>
      </c>
      <c r="U418" s="286">
        <f>'1-GBP'!U418+'2b - USD - conv.'!U418+'3b - EUR - conv.'!U418</f>
        <v>0</v>
      </c>
      <c r="V418" s="286">
        <f>'1-GBP'!V418+'2b - USD - conv.'!V418+'3b - EUR - conv.'!V418</f>
        <v>0</v>
      </c>
      <c r="W418" s="286">
        <f>'1-GBP'!W418+'2b - USD - conv.'!W418+'3b - EUR - conv.'!W418</f>
        <v>0</v>
      </c>
      <c r="X418" s="286">
        <f>'1-GBP'!X418+'2b - USD - conv.'!X418+'3b - EUR - conv.'!X418</f>
        <v>0</v>
      </c>
      <c r="Y418" s="286">
        <f>'1-GBP'!Y418+'2b - USD - conv.'!Y418+'3b - EUR - conv.'!Y418</f>
        <v>0</v>
      </c>
      <c r="Z418" s="286">
        <f>'1-GBP'!Z418+'2b - USD - conv.'!Z418+'3b - EUR - conv.'!Z418</f>
        <v>0</v>
      </c>
      <c r="AA418" s="286">
        <f>'1-GBP'!AA418+'2b - USD - conv.'!AA418+'3b - EUR - conv.'!AA418</f>
        <v>0</v>
      </c>
      <c r="AB418" s="286">
        <f>'1-GBP'!AB418+'2b - USD - conv.'!AB418+'3b - EUR - conv.'!AB418</f>
        <v>0</v>
      </c>
      <c r="AC418" s="286">
        <f>'1-GBP'!AC418+'2b - USD - conv.'!AC418+'3b - EUR - conv.'!AC418</f>
        <v>0</v>
      </c>
      <c r="AD418" s="286">
        <f>'1-GBP'!AD418+'2b - USD - conv.'!AD418+'3b - EUR - conv.'!AD418</f>
        <v>0</v>
      </c>
      <c r="AE418" s="286">
        <f>'1-GBP'!AE418+'2b - USD - conv.'!AE418+'3b - EUR - conv.'!AE418</f>
        <v>0</v>
      </c>
      <c r="AF418" s="286">
        <f>'1-GBP'!AF418+'2b - USD - conv.'!AF418+'3b - EUR - conv.'!AF418</f>
        <v>0</v>
      </c>
      <c r="AG418" s="286">
        <f>'1-GBP'!AG418+'2b - USD - conv.'!AG418+'3b - EUR - conv.'!AG418</f>
        <v>0</v>
      </c>
      <c r="AH418" s="286">
        <f>'1-GBP'!AH418+'2b - USD - conv.'!AH418+'3b - EUR - conv.'!AH418</f>
        <v>0</v>
      </c>
      <c r="AI418" s="286">
        <f>'1-GBP'!AI418+'2b - USD - conv.'!AI418+'3b - EUR - conv.'!AI418</f>
        <v>0</v>
      </c>
      <c r="AJ418" s="286">
        <f>'1-GBP'!AJ418+'2b - USD - conv.'!AJ418+'3b - EUR - conv.'!AJ418</f>
        <v>0</v>
      </c>
      <c r="AK418" s="286">
        <f>'1-GBP'!AK418+'2b - USD - conv.'!AK418+'3b - EUR - conv.'!AK418</f>
        <v>0</v>
      </c>
      <c r="AL418" s="286">
        <f>'1-GBP'!AL418+'2b - USD - conv.'!AL418+'3b - EUR - conv.'!AL418</f>
        <v>0</v>
      </c>
      <c r="AM418" s="286">
        <f>'1-GBP'!AM418+'2b - USD - conv.'!AM418+'3b - EUR - conv.'!AM418</f>
        <v>0</v>
      </c>
      <c r="AN418" s="286">
        <f>'1-GBP'!AN418+'2b - USD - conv.'!AN418+'3b - EUR - conv.'!AN418</f>
        <v>0</v>
      </c>
      <c r="AO418" s="286">
        <f>'1-GBP'!AO418+'2b - USD - conv.'!AO418+'3b - EUR - conv.'!AO418</f>
        <v>0</v>
      </c>
      <c r="AP418" s="286">
        <f>'1-GBP'!AP418+'2b - USD - conv.'!AP418+'3b - EUR - conv.'!AP418</f>
        <v>0</v>
      </c>
    </row>
    <row r="419" spans="1:42" outlineLevel="2">
      <c r="A419" s="211" t="str">
        <f>A399&amp;"."&amp;A416&amp;"."&amp;A400&amp;"."&amp;B419</f>
        <v>3.o.1.3</v>
      </c>
      <c r="B419">
        <v>3</v>
      </c>
      <c r="C419" t="str">
        <f>'1-GBP'!C419</f>
        <v/>
      </c>
      <c r="D419"/>
      <c r="E419"/>
      <c r="F419"/>
      <c r="G419"/>
      <c r="H419"/>
      <c r="I419"/>
      <c r="J419"/>
      <c r="K419"/>
      <c r="L419"/>
      <c r="M419" s="286">
        <f>'1-GBP'!M419+'2b - USD - conv.'!M419+'3b - EUR - conv.'!M419</f>
        <v>0</v>
      </c>
      <c r="N419" s="286">
        <f>'1-GBP'!N419+'2b - USD - conv.'!N419+'3b - EUR - conv.'!N419</f>
        <v>0</v>
      </c>
      <c r="O419" s="286">
        <f>'1-GBP'!O419+'2b - USD - conv.'!O419+'3b - EUR - conv.'!O419</f>
        <v>0</v>
      </c>
      <c r="P419" s="286">
        <f>'1-GBP'!P419+'2b - USD - conv.'!P419+'3b - EUR - conv.'!P419</f>
        <v>0</v>
      </c>
      <c r="Q419" s="286">
        <f>'1-GBP'!Q419+'2b - USD - conv.'!Q419+'3b - EUR - conv.'!Q419</f>
        <v>0</v>
      </c>
      <c r="R419" s="286">
        <f>'1-GBP'!R419+'2b - USD - conv.'!R419+'3b - EUR - conv.'!R419</f>
        <v>0</v>
      </c>
      <c r="S419" s="286">
        <f>'1-GBP'!S419+'2b - USD - conv.'!S419+'3b - EUR - conv.'!S419</f>
        <v>0</v>
      </c>
      <c r="T419" s="286">
        <f>'1-GBP'!T419+'2b - USD - conv.'!T419+'3b - EUR - conv.'!T419</f>
        <v>0</v>
      </c>
      <c r="U419" s="286">
        <f>'1-GBP'!U419+'2b - USD - conv.'!U419+'3b - EUR - conv.'!U419</f>
        <v>0</v>
      </c>
      <c r="V419" s="286">
        <f>'1-GBP'!V419+'2b - USD - conv.'!V419+'3b - EUR - conv.'!V419</f>
        <v>0</v>
      </c>
      <c r="W419" s="286">
        <f>'1-GBP'!W419+'2b - USD - conv.'!W419+'3b - EUR - conv.'!W419</f>
        <v>0</v>
      </c>
      <c r="X419" s="286">
        <f>'1-GBP'!X419+'2b - USD - conv.'!X419+'3b - EUR - conv.'!X419</f>
        <v>0</v>
      </c>
      <c r="Y419" s="286">
        <f>'1-GBP'!Y419+'2b - USD - conv.'!Y419+'3b - EUR - conv.'!Y419</f>
        <v>0</v>
      </c>
      <c r="Z419" s="286">
        <f>'1-GBP'!Z419+'2b - USD - conv.'!Z419+'3b - EUR - conv.'!Z419</f>
        <v>0</v>
      </c>
      <c r="AA419" s="286">
        <f>'1-GBP'!AA419+'2b - USD - conv.'!AA419+'3b - EUR - conv.'!AA419</f>
        <v>0</v>
      </c>
      <c r="AB419" s="286">
        <f>'1-GBP'!AB419+'2b - USD - conv.'!AB419+'3b - EUR - conv.'!AB419</f>
        <v>0</v>
      </c>
      <c r="AC419" s="286">
        <f>'1-GBP'!AC419+'2b - USD - conv.'!AC419+'3b - EUR - conv.'!AC419</f>
        <v>0</v>
      </c>
      <c r="AD419" s="286">
        <f>'1-GBP'!AD419+'2b - USD - conv.'!AD419+'3b - EUR - conv.'!AD419</f>
        <v>0</v>
      </c>
      <c r="AE419" s="286">
        <f>'1-GBP'!AE419+'2b - USD - conv.'!AE419+'3b - EUR - conv.'!AE419</f>
        <v>0</v>
      </c>
      <c r="AF419" s="286">
        <f>'1-GBP'!AF419+'2b - USD - conv.'!AF419+'3b - EUR - conv.'!AF419</f>
        <v>0</v>
      </c>
      <c r="AG419" s="286">
        <f>'1-GBP'!AG419+'2b - USD - conv.'!AG419+'3b - EUR - conv.'!AG419</f>
        <v>0</v>
      </c>
      <c r="AH419" s="286">
        <f>'1-GBP'!AH419+'2b - USD - conv.'!AH419+'3b - EUR - conv.'!AH419</f>
        <v>0</v>
      </c>
      <c r="AI419" s="286">
        <f>'1-GBP'!AI419+'2b - USD - conv.'!AI419+'3b - EUR - conv.'!AI419</f>
        <v>0</v>
      </c>
      <c r="AJ419" s="286">
        <f>'1-GBP'!AJ419+'2b - USD - conv.'!AJ419+'3b - EUR - conv.'!AJ419</f>
        <v>0</v>
      </c>
      <c r="AK419" s="286">
        <f>'1-GBP'!AK419+'2b - USD - conv.'!AK419+'3b - EUR - conv.'!AK419</f>
        <v>0</v>
      </c>
      <c r="AL419" s="286">
        <f>'1-GBP'!AL419+'2b - USD - conv.'!AL419+'3b - EUR - conv.'!AL419</f>
        <v>0</v>
      </c>
      <c r="AM419" s="286">
        <f>'1-GBP'!AM419+'2b - USD - conv.'!AM419+'3b - EUR - conv.'!AM419</f>
        <v>0</v>
      </c>
      <c r="AN419" s="286">
        <f>'1-GBP'!AN419+'2b - USD - conv.'!AN419+'3b - EUR - conv.'!AN419</f>
        <v>0</v>
      </c>
      <c r="AO419" s="286">
        <f>'1-GBP'!AO419+'2b - USD - conv.'!AO419+'3b - EUR - conv.'!AO419</f>
        <v>0</v>
      </c>
      <c r="AP419" s="286">
        <f>'1-GBP'!AP419+'2b - USD - conv.'!AP419+'3b - EUR - conv.'!AP419</f>
        <v>0</v>
      </c>
    </row>
    <row r="420" spans="1:42" outlineLevel="2">
      <c r="A420" s="211" t="str">
        <f>A399&amp;"."&amp;A416&amp;"."&amp;A400&amp;"."&amp;B420</f>
        <v>3.o.1.4</v>
      </c>
      <c r="B420">
        <v>4</v>
      </c>
      <c r="C420" t="str">
        <f>'1-GBP'!C420</f>
        <v/>
      </c>
      <c r="D420"/>
      <c r="E420"/>
      <c r="F420"/>
      <c r="G420"/>
      <c r="H420"/>
      <c r="I420"/>
      <c r="J420"/>
      <c r="K420"/>
      <c r="L420"/>
      <c r="M420" s="286">
        <f>'1-GBP'!M420+'2b - USD - conv.'!M420+'3b - EUR - conv.'!M420</f>
        <v>0</v>
      </c>
      <c r="N420" s="286">
        <f>'1-GBP'!N420+'2b - USD - conv.'!N420+'3b - EUR - conv.'!N420</f>
        <v>0</v>
      </c>
      <c r="O420" s="286">
        <f>'1-GBP'!O420+'2b - USD - conv.'!O420+'3b - EUR - conv.'!O420</f>
        <v>0</v>
      </c>
      <c r="P420" s="286">
        <f>'1-GBP'!P420+'2b - USD - conv.'!P420+'3b - EUR - conv.'!P420</f>
        <v>0</v>
      </c>
      <c r="Q420" s="286">
        <f>'1-GBP'!Q420+'2b - USD - conv.'!Q420+'3b - EUR - conv.'!Q420</f>
        <v>0</v>
      </c>
      <c r="R420" s="286">
        <f>'1-GBP'!R420+'2b - USD - conv.'!R420+'3b - EUR - conv.'!R420</f>
        <v>0</v>
      </c>
      <c r="S420" s="286">
        <f>'1-GBP'!S420+'2b - USD - conv.'!S420+'3b - EUR - conv.'!S420</f>
        <v>0</v>
      </c>
      <c r="T420" s="286">
        <f>'1-GBP'!T420+'2b - USD - conv.'!T420+'3b - EUR - conv.'!T420</f>
        <v>0</v>
      </c>
      <c r="U420" s="286">
        <f>'1-GBP'!U420+'2b - USD - conv.'!U420+'3b - EUR - conv.'!U420</f>
        <v>0</v>
      </c>
      <c r="V420" s="286">
        <f>'1-GBP'!V420+'2b - USD - conv.'!V420+'3b - EUR - conv.'!V420</f>
        <v>0</v>
      </c>
      <c r="W420" s="286">
        <f>'1-GBP'!W420+'2b - USD - conv.'!W420+'3b - EUR - conv.'!W420</f>
        <v>0</v>
      </c>
      <c r="X420" s="286">
        <f>'1-GBP'!X420+'2b - USD - conv.'!X420+'3b - EUR - conv.'!X420</f>
        <v>0</v>
      </c>
      <c r="Y420" s="286">
        <f>'1-GBP'!Y420+'2b - USD - conv.'!Y420+'3b - EUR - conv.'!Y420</f>
        <v>0</v>
      </c>
      <c r="Z420" s="286">
        <f>'1-GBP'!Z420+'2b - USD - conv.'!Z420+'3b - EUR - conv.'!Z420</f>
        <v>0</v>
      </c>
      <c r="AA420" s="286">
        <f>'1-GBP'!AA420+'2b - USD - conv.'!AA420+'3b - EUR - conv.'!AA420</f>
        <v>0</v>
      </c>
      <c r="AB420" s="286">
        <f>'1-GBP'!AB420+'2b - USD - conv.'!AB420+'3b - EUR - conv.'!AB420</f>
        <v>0</v>
      </c>
      <c r="AC420" s="286">
        <f>'1-GBP'!AC420+'2b - USD - conv.'!AC420+'3b - EUR - conv.'!AC420</f>
        <v>0</v>
      </c>
      <c r="AD420" s="286">
        <f>'1-GBP'!AD420+'2b - USD - conv.'!AD420+'3b - EUR - conv.'!AD420</f>
        <v>0</v>
      </c>
      <c r="AE420" s="286">
        <f>'1-GBP'!AE420+'2b - USD - conv.'!AE420+'3b - EUR - conv.'!AE420</f>
        <v>0</v>
      </c>
      <c r="AF420" s="286">
        <f>'1-GBP'!AF420+'2b - USD - conv.'!AF420+'3b - EUR - conv.'!AF420</f>
        <v>0</v>
      </c>
      <c r="AG420" s="286">
        <f>'1-GBP'!AG420+'2b - USD - conv.'!AG420+'3b - EUR - conv.'!AG420</f>
        <v>0</v>
      </c>
      <c r="AH420" s="286">
        <f>'1-GBP'!AH420+'2b - USD - conv.'!AH420+'3b - EUR - conv.'!AH420</f>
        <v>0</v>
      </c>
      <c r="AI420" s="286">
        <f>'1-GBP'!AI420+'2b - USD - conv.'!AI420+'3b - EUR - conv.'!AI420</f>
        <v>0</v>
      </c>
      <c r="AJ420" s="286">
        <f>'1-GBP'!AJ420+'2b - USD - conv.'!AJ420+'3b - EUR - conv.'!AJ420</f>
        <v>0</v>
      </c>
      <c r="AK420" s="286">
        <f>'1-GBP'!AK420+'2b - USD - conv.'!AK420+'3b - EUR - conv.'!AK420</f>
        <v>0</v>
      </c>
      <c r="AL420" s="286">
        <f>'1-GBP'!AL420+'2b - USD - conv.'!AL420+'3b - EUR - conv.'!AL420</f>
        <v>0</v>
      </c>
      <c r="AM420" s="286">
        <f>'1-GBP'!AM420+'2b - USD - conv.'!AM420+'3b - EUR - conv.'!AM420</f>
        <v>0</v>
      </c>
      <c r="AN420" s="286">
        <f>'1-GBP'!AN420+'2b - USD - conv.'!AN420+'3b - EUR - conv.'!AN420</f>
        <v>0</v>
      </c>
      <c r="AO420" s="286">
        <f>'1-GBP'!AO420+'2b - USD - conv.'!AO420+'3b - EUR - conv.'!AO420</f>
        <v>0</v>
      </c>
      <c r="AP420" s="286">
        <f>'1-GBP'!AP420+'2b - USD - conv.'!AP420+'3b - EUR - conv.'!AP420</f>
        <v>0</v>
      </c>
    </row>
    <row r="421" spans="1:42" outlineLevel="2">
      <c r="A421" s="211" t="str">
        <f>A399&amp;"."&amp;A416&amp;"."&amp;A400&amp;"."&amp;B421</f>
        <v>3.o.1.5</v>
      </c>
      <c r="B421">
        <v>5</v>
      </c>
      <c r="C421" t="str">
        <f>'1-GBP'!C421</f>
        <v/>
      </c>
      <c r="D421"/>
      <c r="E421"/>
      <c r="F421"/>
      <c r="G421"/>
      <c r="H421"/>
      <c r="I421"/>
      <c r="J421"/>
      <c r="K421"/>
      <c r="L421"/>
      <c r="M421" s="286">
        <f>'1-GBP'!M421+'2b - USD - conv.'!M421+'3b - EUR - conv.'!M421</f>
        <v>0</v>
      </c>
      <c r="N421" s="286">
        <f>'1-GBP'!N421+'2b - USD - conv.'!N421+'3b - EUR - conv.'!N421</f>
        <v>0</v>
      </c>
      <c r="O421" s="286">
        <f>'1-GBP'!O421+'2b - USD - conv.'!O421+'3b - EUR - conv.'!O421</f>
        <v>0</v>
      </c>
      <c r="P421" s="286">
        <f>'1-GBP'!P421+'2b - USD - conv.'!P421+'3b - EUR - conv.'!P421</f>
        <v>0</v>
      </c>
      <c r="Q421" s="286">
        <f>'1-GBP'!Q421+'2b - USD - conv.'!Q421+'3b - EUR - conv.'!Q421</f>
        <v>0</v>
      </c>
      <c r="R421" s="286">
        <f>'1-GBP'!R421+'2b - USD - conv.'!R421+'3b - EUR - conv.'!R421</f>
        <v>0</v>
      </c>
      <c r="S421" s="286">
        <f>'1-GBP'!S421+'2b - USD - conv.'!S421+'3b - EUR - conv.'!S421</f>
        <v>0</v>
      </c>
      <c r="T421" s="286">
        <f>'1-GBP'!T421+'2b - USD - conv.'!T421+'3b - EUR - conv.'!T421</f>
        <v>0</v>
      </c>
      <c r="U421" s="286">
        <f>'1-GBP'!U421+'2b - USD - conv.'!U421+'3b - EUR - conv.'!U421</f>
        <v>0</v>
      </c>
      <c r="V421" s="286">
        <f>'1-GBP'!V421+'2b - USD - conv.'!V421+'3b - EUR - conv.'!V421</f>
        <v>0</v>
      </c>
      <c r="W421" s="286">
        <f>'1-GBP'!W421+'2b - USD - conv.'!W421+'3b - EUR - conv.'!W421</f>
        <v>0</v>
      </c>
      <c r="X421" s="286">
        <f>'1-GBP'!X421+'2b - USD - conv.'!X421+'3b - EUR - conv.'!X421</f>
        <v>0</v>
      </c>
      <c r="Y421" s="286">
        <f>'1-GBP'!Y421+'2b - USD - conv.'!Y421+'3b - EUR - conv.'!Y421</f>
        <v>0</v>
      </c>
      <c r="Z421" s="286">
        <f>'1-GBP'!Z421+'2b - USD - conv.'!Z421+'3b - EUR - conv.'!Z421</f>
        <v>0</v>
      </c>
      <c r="AA421" s="286">
        <f>'1-GBP'!AA421+'2b - USD - conv.'!AA421+'3b - EUR - conv.'!AA421</f>
        <v>0</v>
      </c>
      <c r="AB421" s="286">
        <f>'1-GBP'!AB421+'2b - USD - conv.'!AB421+'3b - EUR - conv.'!AB421</f>
        <v>0</v>
      </c>
      <c r="AC421" s="286">
        <f>'1-GBP'!AC421+'2b - USD - conv.'!AC421+'3b - EUR - conv.'!AC421</f>
        <v>0</v>
      </c>
      <c r="AD421" s="286">
        <f>'1-GBP'!AD421+'2b - USD - conv.'!AD421+'3b - EUR - conv.'!AD421</f>
        <v>0</v>
      </c>
      <c r="AE421" s="286">
        <f>'1-GBP'!AE421+'2b - USD - conv.'!AE421+'3b - EUR - conv.'!AE421</f>
        <v>0</v>
      </c>
      <c r="AF421" s="286">
        <f>'1-GBP'!AF421+'2b - USD - conv.'!AF421+'3b - EUR - conv.'!AF421</f>
        <v>0</v>
      </c>
      <c r="AG421" s="286">
        <f>'1-GBP'!AG421+'2b - USD - conv.'!AG421+'3b - EUR - conv.'!AG421</f>
        <v>0</v>
      </c>
      <c r="AH421" s="286">
        <f>'1-GBP'!AH421+'2b - USD - conv.'!AH421+'3b - EUR - conv.'!AH421</f>
        <v>0</v>
      </c>
      <c r="AI421" s="286">
        <f>'1-GBP'!AI421+'2b - USD - conv.'!AI421+'3b - EUR - conv.'!AI421</f>
        <v>0</v>
      </c>
      <c r="AJ421" s="286">
        <f>'1-GBP'!AJ421+'2b - USD - conv.'!AJ421+'3b - EUR - conv.'!AJ421</f>
        <v>0</v>
      </c>
      <c r="AK421" s="286">
        <f>'1-GBP'!AK421+'2b - USD - conv.'!AK421+'3b - EUR - conv.'!AK421</f>
        <v>0</v>
      </c>
      <c r="AL421" s="286">
        <f>'1-GBP'!AL421+'2b - USD - conv.'!AL421+'3b - EUR - conv.'!AL421</f>
        <v>0</v>
      </c>
      <c r="AM421" s="286">
        <f>'1-GBP'!AM421+'2b - USD - conv.'!AM421+'3b - EUR - conv.'!AM421</f>
        <v>0</v>
      </c>
      <c r="AN421" s="286">
        <f>'1-GBP'!AN421+'2b - USD - conv.'!AN421+'3b - EUR - conv.'!AN421</f>
        <v>0</v>
      </c>
      <c r="AO421" s="286">
        <f>'1-GBP'!AO421+'2b - USD - conv.'!AO421+'3b - EUR - conv.'!AO421</f>
        <v>0</v>
      </c>
      <c r="AP421" s="286">
        <f>'1-GBP'!AP421+'2b - USD - conv.'!AP421+'3b - EUR - conv.'!AP421</f>
        <v>0</v>
      </c>
    </row>
    <row r="422" spans="1:42" outlineLevel="2">
      <c r="A422" s="211" t="str">
        <f>A399&amp;"."&amp;A416&amp;"."&amp;A400&amp;"."&amp;B422</f>
        <v>3.o.1.6</v>
      </c>
      <c r="B422">
        <v>6</v>
      </c>
      <c r="C422" t="str">
        <f>'1-GBP'!C422</f>
        <v/>
      </c>
      <c r="D422"/>
      <c r="E422"/>
      <c r="F422"/>
      <c r="G422"/>
      <c r="H422"/>
      <c r="I422"/>
      <c r="J422"/>
      <c r="K422"/>
      <c r="L422"/>
      <c r="M422" s="286">
        <f>'1-GBP'!M422+'2b - USD - conv.'!M422+'3b - EUR - conv.'!M422</f>
        <v>0</v>
      </c>
      <c r="N422" s="286">
        <f>'1-GBP'!N422+'2b - USD - conv.'!N422+'3b - EUR - conv.'!N422</f>
        <v>0</v>
      </c>
      <c r="O422" s="286">
        <f>'1-GBP'!O422+'2b - USD - conv.'!O422+'3b - EUR - conv.'!O422</f>
        <v>0</v>
      </c>
      <c r="P422" s="286">
        <f>'1-GBP'!P422+'2b - USD - conv.'!P422+'3b - EUR - conv.'!P422</f>
        <v>0</v>
      </c>
      <c r="Q422" s="286">
        <f>'1-GBP'!Q422+'2b - USD - conv.'!Q422+'3b - EUR - conv.'!Q422</f>
        <v>0</v>
      </c>
      <c r="R422" s="286">
        <f>'1-GBP'!R422+'2b - USD - conv.'!R422+'3b - EUR - conv.'!R422</f>
        <v>0</v>
      </c>
      <c r="S422" s="286">
        <f>'1-GBP'!S422+'2b - USD - conv.'!S422+'3b - EUR - conv.'!S422</f>
        <v>0</v>
      </c>
      <c r="T422" s="286">
        <f>'1-GBP'!T422+'2b - USD - conv.'!T422+'3b - EUR - conv.'!T422</f>
        <v>0</v>
      </c>
      <c r="U422" s="286">
        <f>'1-GBP'!U422+'2b - USD - conv.'!U422+'3b - EUR - conv.'!U422</f>
        <v>0</v>
      </c>
      <c r="V422" s="286">
        <f>'1-GBP'!V422+'2b - USD - conv.'!V422+'3b - EUR - conv.'!V422</f>
        <v>0</v>
      </c>
      <c r="W422" s="286">
        <f>'1-GBP'!W422+'2b - USD - conv.'!W422+'3b - EUR - conv.'!W422</f>
        <v>0</v>
      </c>
      <c r="X422" s="286">
        <f>'1-GBP'!X422+'2b - USD - conv.'!X422+'3b - EUR - conv.'!X422</f>
        <v>0</v>
      </c>
      <c r="Y422" s="286">
        <f>'1-GBP'!Y422+'2b - USD - conv.'!Y422+'3b - EUR - conv.'!Y422</f>
        <v>0</v>
      </c>
      <c r="Z422" s="286">
        <f>'1-GBP'!Z422+'2b - USD - conv.'!Z422+'3b - EUR - conv.'!Z422</f>
        <v>0</v>
      </c>
      <c r="AA422" s="286">
        <f>'1-GBP'!AA422+'2b - USD - conv.'!AA422+'3b - EUR - conv.'!AA422</f>
        <v>0</v>
      </c>
      <c r="AB422" s="286">
        <f>'1-GBP'!AB422+'2b - USD - conv.'!AB422+'3b - EUR - conv.'!AB422</f>
        <v>0</v>
      </c>
      <c r="AC422" s="286">
        <f>'1-GBP'!AC422+'2b - USD - conv.'!AC422+'3b - EUR - conv.'!AC422</f>
        <v>0</v>
      </c>
      <c r="AD422" s="286">
        <f>'1-GBP'!AD422+'2b - USD - conv.'!AD422+'3b - EUR - conv.'!AD422</f>
        <v>0</v>
      </c>
      <c r="AE422" s="286">
        <f>'1-GBP'!AE422+'2b - USD - conv.'!AE422+'3b - EUR - conv.'!AE422</f>
        <v>0</v>
      </c>
      <c r="AF422" s="286">
        <f>'1-GBP'!AF422+'2b - USD - conv.'!AF422+'3b - EUR - conv.'!AF422</f>
        <v>0</v>
      </c>
      <c r="AG422" s="286">
        <f>'1-GBP'!AG422+'2b - USD - conv.'!AG422+'3b - EUR - conv.'!AG422</f>
        <v>0</v>
      </c>
      <c r="AH422" s="286">
        <f>'1-GBP'!AH422+'2b - USD - conv.'!AH422+'3b - EUR - conv.'!AH422</f>
        <v>0</v>
      </c>
      <c r="AI422" s="286">
        <f>'1-GBP'!AI422+'2b - USD - conv.'!AI422+'3b - EUR - conv.'!AI422</f>
        <v>0</v>
      </c>
      <c r="AJ422" s="286">
        <f>'1-GBP'!AJ422+'2b - USD - conv.'!AJ422+'3b - EUR - conv.'!AJ422</f>
        <v>0</v>
      </c>
      <c r="AK422" s="286">
        <f>'1-GBP'!AK422+'2b - USD - conv.'!AK422+'3b - EUR - conv.'!AK422</f>
        <v>0</v>
      </c>
      <c r="AL422" s="286">
        <f>'1-GBP'!AL422+'2b - USD - conv.'!AL422+'3b - EUR - conv.'!AL422</f>
        <v>0</v>
      </c>
      <c r="AM422" s="286">
        <f>'1-GBP'!AM422+'2b - USD - conv.'!AM422+'3b - EUR - conv.'!AM422</f>
        <v>0</v>
      </c>
      <c r="AN422" s="286">
        <f>'1-GBP'!AN422+'2b - USD - conv.'!AN422+'3b - EUR - conv.'!AN422</f>
        <v>0</v>
      </c>
      <c r="AO422" s="286">
        <f>'1-GBP'!AO422+'2b - USD - conv.'!AO422+'3b - EUR - conv.'!AO422</f>
        <v>0</v>
      </c>
      <c r="AP422" s="286">
        <f>'1-GBP'!AP422+'2b - USD - conv.'!AP422+'3b - EUR - conv.'!AP422</f>
        <v>0</v>
      </c>
    </row>
    <row r="423" spans="1:42" outlineLevel="2">
      <c r="A423" s="211" t="str">
        <f>A399&amp;"."&amp;A416&amp;"."&amp;A400&amp;"."&amp;B423</f>
        <v>3.o.1.7</v>
      </c>
      <c r="B423">
        <v>7</v>
      </c>
      <c r="C423" t="str">
        <f>'1-GBP'!C423</f>
        <v/>
      </c>
      <c r="D423"/>
      <c r="E423"/>
      <c r="F423"/>
      <c r="G423"/>
      <c r="H423"/>
      <c r="I423"/>
      <c r="J423"/>
      <c r="K423"/>
      <c r="L423"/>
      <c r="M423" s="286">
        <f>'1-GBP'!M423+'2b - USD - conv.'!M423+'3b - EUR - conv.'!M423</f>
        <v>0</v>
      </c>
      <c r="N423" s="286">
        <f>'1-GBP'!N423+'2b - USD - conv.'!N423+'3b - EUR - conv.'!N423</f>
        <v>0</v>
      </c>
      <c r="O423" s="286">
        <f>'1-GBP'!O423+'2b - USD - conv.'!O423+'3b - EUR - conv.'!O423</f>
        <v>0</v>
      </c>
      <c r="P423" s="286">
        <f>'1-GBP'!P423+'2b - USD - conv.'!P423+'3b - EUR - conv.'!P423</f>
        <v>0</v>
      </c>
      <c r="Q423" s="286">
        <f>'1-GBP'!Q423+'2b - USD - conv.'!Q423+'3b - EUR - conv.'!Q423</f>
        <v>0</v>
      </c>
      <c r="R423" s="286">
        <f>'1-GBP'!R423+'2b - USD - conv.'!R423+'3b - EUR - conv.'!R423</f>
        <v>0</v>
      </c>
      <c r="S423" s="286">
        <f>'1-GBP'!S423+'2b - USD - conv.'!S423+'3b - EUR - conv.'!S423</f>
        <v>0</v>
      </c>
      <c r="T423" s="286">
        <f>'1-GBP'!T423+'2b - USD - conv.'!T423+'3b - EUR - conv.'!T423</f>
        <v>0</v>
      </c>
      <c r="U423" s="286">
        <f>'1-GBP'!U423+'2b - USD - conv.'!U423+'3b - EUR - conv.'!U423</f>
        <v>0</v>
      </c>
      <c r="V423" s="286">
        <f>'1-GBP'!V423+'2b - USD - conv.'!V423+'3b - EUR - conv.'!V423</f>
        <v>0</v>
      </c>
      <c r="W423" s="286">
        <f>'1-GBP'!W423+'2b - USD - conv.'!W423+'3b - EUR - conv.'!W423</f>
        <v>0</v>
      </c>
      <c r="X423" s="286">
        <f>'1-GBP'!X423+'2b - USD - conv.'!X423+'3b - EUR - conv.'!X423</f>
        <v>0</v>
      </c>
      <c r="Y423" s="286">
        <f>'1-GBP'!Y423+'2b - USD - conv.'!Y423+'3b - EUR - conv.'!Y423</f>
        <v>0</v>
      </c>
      <c r="Z423" s="286">
        <f>'1-GBP'!Z423+'2b - USD - conv.'!Z423+'3b - EUR - conv.'!Z423</f>
        <v>0</v>
      </c>
      <c r="AA423" s="286">
        <f>'1-GBP'!AA423+'2b - USD - conv.'!AA423+'3b - EUR - conv.'!AA423</f>
        <v>0</v>
      </c>
      <c r="AB423" s="286">
        <f>'1-GBP'!AB423+'2b - USD - conv.'!AB423+'3b - EUR - conv.'!AB423</f>
        <v>0</v>
      </c>
      <c r="AC423" s="286">
        <f>'1-GBP'!AC423+'2b - USD - conv.'!AC423+'3b - EUR - conv.'!AC423</f>
        <v>0</v>
      </c>
      <c r="AD423" s="286">
        <f>'1-GBP'!AD423+'2b - USD - conv.'!AD423+'3b - EUR - conv.'!AD423</f>
        <v>0</v>
      </c>
      <c r="AE423" s="286">
        <f>'1-GBP'!AE423+'2b - USD - conv.'!AE423+'3b - EUR - conv.'!AE423</f>
        <v>0</v>
      </c>
      <c r="AF423" s="286">
        <f>'1-GBP'!AF423+'2b - USD - conv.'!AF423+'3b - EUR - conv.'!AF423</f>
        <v>0</v>
      </c>
      <c r="AG423" s="286">
        <f>'1-GBP'!AG423+'2b - USD - conv.'!AG423+'3b - EUR - conv.'!AG423</f>
        <v>0</v>
      </c>
      <c r="AH423" s="286">
        <f>'1-GBP'!AH423+'2b - USD - conv.'!AH423+'3b - EUR - conv.'!AH423</f>
        <v>0</v>
      </c>
      <c r="AI423" s="286">
        <f>'1-GBP'!AI423+'2b - USD - conv.'!AI423+'3b - EUR - conv.'!AI423</f>
        <v>0</v>
      </c>
      <c r="AJ423" s="286">
        <f>'1-GBP'!AJ423+'2b - USD - conv.'!AJ423+'3b - EUR - conv.'!AJ423</f>
        <v>0</v>
      </c>
      <c r="AK423" s="286">
        <f>'1-GBP'!AK423+'2b - USD - conv.'!AK423+'3b - EUR - conv.'!AK423</f>
        <v>0</v>
      </c>
      <c r="AL423" s="286">
        <f>'1-GBP'!AL423+'2b - USD - conv.'!AL423+'3b - EUR - conv.'!AL423</f>
        <v>0</v>
      </c>
      <c r="AM423" s="286">
        <f>'1-GBP'!AM423+'2b - USD - conv.'!AM423+'3b - EUR - conv.'!AM423</f>
        <v>0</v>
      </c>
      <c r="AN423" s="286">
        <f>'1-GBP'!AN423+'2b - USD - conv.'!AN423+'3b - EUR - conv.'!AN423</f>
        <v>0</v>
      </c>
      <c r="AO423" s="286">
        <f>'1-GBP'!AO423+'2b - USD - conv.'!AO423+'3b - EUR - conv.'!AO423</f>
        <v>0</v>
      </c>
      <c r="AP423" s="286">
        <f>'1-GBP'!AP423+'2b - USD - conv.'!AP423+'3b - EUR - conv.'!AP423</f>
        <v>0</v>
      </c>
    </row>
    <row r="424" spans="1:42" outlineLevel="2">
      <c r="A424" s="211" t="str">
        <f>A399&amp;"."&amp;A416&amp;"."&amp;A400&amp;"."&amp;B424</f>
        <v>3.o.1.8</v>
      </c>
      <c r="B424">
        <v>8</v>
      </c>
      <c r="C424" t="str">
        <f>'1-GBP'!C424</f>
        <v/>
      </c>
      <c r="D424"/>
      <c r="E424"/>
      <c r="F424"/>
      <c r="G424"/>
      <c r="H424"/>
      <c r="I424"/>
      <c r="J424"/>
      <c r="K424"/>
      <c r="L424"/>
      <c r="M424" s="286">
        <f>'1-GBP'!M424+'2b - USD - conv.'!M424+'3b - EUR - conv.'!M424</f>
        <v>0</v>
      </c>
      <c r="N424" s="286">
        <f>'1-GBP'!N424+'2b - USD - conv.'!N424+'3b - EUR - conv.'!N424</f>
        <v>0</v>
      </c>
      <c r="O424" s="286">
        <f>'1-GBP'!O424+'2b - USD - conv.'!O424+'3b - EUR - conv.'!O424</f>
        <v>0</v>
      </c>
      <c r="P424" s="286">
        <f>'1-GBP'!P424+'2b - USD - conv.'!P424+'3b - EUR - conv.'!P424</f>
        <v>0</v>
      </c>
      <c r="Q424" s="286">
        <f>'1-GBP'!Q424+'2b - USD - conv.'!Q424+'3b - EUR - conv.'!Q424</f>
        <v>0</v>
      </c>
      <c r="R424" s="286">
        <f>'1-GBP'!R424+'2b - USD - conv.'!R424+'3b - EUR - conv.'!R424</f>
        <v>0</v>
      </c>
      <c r="S424" s="286">
        <f>'1-GBP'!S424+'2b - USD - conv.'!S424+'3b - EUR - conv.'!S424</f>
        <v>0</v>
      </c>
      <c r="T424" s="286">
        <f>'1-GBP'!T424+'2b - USD - conv.'!T424+'3b - EUR - conv.'!T424</f>
        <v>0</v>
      </c>
      <c r="U424" s="286">
        <f>'1-GBP'!U424+'2b - USD - conv.'!U424+'3b - EUR - conv.'!U424</f>
        <v>0</v>
      </c>
      <c r="V424" s="286">
        <f>'1-GBP'!V424+'2b - USD - conv.'!V424+'3b - EUR - conv.'!V424</f>
        <v>0</v>
      </c>
      <c r="W424" s="286">
        <f>'1-GBP'!W424+'2b - USD - conv.'!W424+'3b - EUR - conv.'!W424</f>
        <v>0</v>
      </c>
      <c r="X424" s="286">
        <f>'1-GBP'!X424+'2b - USD - conv.'!X424+'3b - EUR - conv.'!X424</f>
        <v>0</v>
      </c>
      <c r="Y424" s="286">
        <f>'1-GBP'!Y424+'2b - USD - conv.'!Y424+'3b - EUR - conv.'!Y424</f>
        <v>0</v>
      </c>
      <c r="Z424" s="286">
        <f>'1-GBP'!Z424+'2b - USD - conv.'!Z424+'3b - EUR - conv.'!Z424</f>
        <v>0</v>
      </c>
      <c r="AA424" s="286">
        <f>'1-GBP'!AA424+'2b - USD - conv.'!AA424+'3b - EUR - conv.'!AA424</f>
        <v>0</v>
      </c>
      <c r="AB424" s="286">
        <f>'1-GBP'!AB424+'2b - USD - conv.'!AB424+'3b - EUR - conv.'!AB424</f>
        <v>0</v>
      </c>
      <c r="AC424" s="286">
        <f>'1-GBP'!AC424+'2b - USD - conv.'!AC424+'3b - EUR - conv.'!AC424</f>
        <v>0</v>
      </c>
      <c r="AD424" s="286">
        <f>'1-GBP'!AD424+'2b - USD - conv.'!AD424+'3b - EUR - conv.'!AD424</f>
        <v>0</v>
      </c>
      <c r="AE424" s="286">
        <f>'1-GBP'!AE424+'2b - USD - conv.'!AE424+'3b - EUR - conv.'!AE424</f>
        <v>0</v>
      </c>
      <c r="AF424" s="286">
        <f>'1-GBP'!AF424+'2b - USD - conv.'!AF424+'3b - EUR - conv.'!AF424</f>
        <v>0</v>
      </c>
      <c r="AG424" s="286">
        <f>'1-GBP'!AG424+'2b - USD - conv.'!AG424+'3b - EUR - conv.'!AG424</f>
        <v>0</v>
      </c>
      <c r="AH424" s="286">
        <f>'1-GBP'!AH424+'2b - USD - conv.'!AH424+'3b - EUR - conv.'!AH424</f>
        <v>0</v>
      </c>
      <c r="AI424" s="286">
        <f>'1-GBP'!AI424+'2b - USD - conv.'!AI424+'3b - EUR - conv.'!AI424</f>
        <v>0</v>
      </c>
      <c r="AJ424" s="286">
        <f>'1-GBP'!AJ424+'2b - USD - conv.'!AJ424+'3b - EUR - conv.'!AJ424</f>
        <v>0</v>
      </c>
      <c r="AK424" s="286">
        <f>'1-GBP'!AK424+'2b - USD - conv.'!AK424+'3b - EUR - conv.'!AK424</f>
        <v>0</v>
      </c>
      <c r="AL424" s="286">
        <f>'1-GBP'!AL424+'2b - USD - conv.'!AL424+'3b - EUR - conv.'!AL424</f>
        <v>0</v>
      </c>
      <c r="AM424" s="286">
        <f>'1-GBP'!AM424+'2b - USD - conv.'!AM424+'3b - EUR - conv.'!AM424</f>
        <v>0</v>
      </c>
      <c r="AN424" s="286">
        <f>'1-GBP'!AN424+'2b - USD - conv.'!AN424+'3b - EUR - conv.'!AN424</f>
        <v>0</v>
      </c>
      <c r="AO424" s="286">
        <f>'1-GBP'!AO424+'2b - USD - conv.'!AO424+'3b - EUR - conv.'!AO424</f>
        <v>0</v>
      </c>
      <c r="AP424" s="286">
        <f>'1-GBP'!AP424+'2b - USD - conv.'!AP424+'3b - EUR - conv.'!AP424</f>
        <v>0</v>
      </c>
    </row>
    <row r="425" spans="1:42" outlineLevel="2">
      <c r="A425" s="211" t="str">
        <f>A399&amp;"."&amp;A416&amp;"."&amp;A400&amp;"."&amp;B425</f>
        <v>3.o.1.9</v>
      </c>
      <c r="B425">
        <v>9</v>
      </c>
      <c r="C425" t="str">
        <f>'1-GBP'!C425</f>
        <v/>
      </c>
      <c r="D425"/>
      <c r="E425"/>
      <c r="F425"/>
      <c r="G425"/>
      <c r="H425"/>
      <c r="I425"/>
      <c r="J425"/>
      <c r="K425"/>
      <c r="L425"/>
      <c r="M425" s="286">
        <f>'1-GBP'!M425+'2b - USD - conv.'!M425+'3b - EUR - conv.'!M425</f>
        <v>0</v>
      </c>
      <c r="N425" s="286">
        <f>'1-GBP'!N425+'2b - USD - conv.'!N425+'3b - EUR - conv.'!N425</f>
        <v>0</v>
      </c>
      <c r="O425" s="286">
        <f>'1-GBP'!O425+'2b - USD - conv.'!O425+'3b - EUR - conv.'!O425</f>
        <v>0</v>
      </c>
      <c r="P425" s="286">
        <f>'1-GBP'!P425+'2b - USD - conv.'!P425+'3b - EUR - conv.'!P425</f>
        <v>0</v>
      </c>
      <c r="Q425" s="286">
        <f>'1-GBP'!Q425+'2b - USD - conv.'!Q425+'3b - EUR - conv.'!Q425</f>
        <v>0</v>
      </c>
      <c r="R425" s="286">
        <f>'1-GBP'!R425+'2b - USD - conv.'!R425+'3b - EUR - conv.'!R425</f>
        <v>0</v>
      </c>
      <c r="S425" s="286">
        <f>'1-GBP'!S425+'2b - USD - conv.'!S425+'3b - EUR - conv.'!S425</f>
        <v>0</v>
      </c>
      <c r="T425" s="286">
        <f>'1-GBP'!T425+'2b - USD - conv.'!T425+'3b - EUR - conv.'!T425</f>
        <v>0</v>
      </c>
      <c r="U425" s="286">
        <f>'1-GBP'!U425+'2b - USD - conv.'!U425+'3b - EUR - conv.'!U425</f>
        <v>0</v>
      </c>
      <c r="V425" s="286">
        <f>'1-GBP'!V425+'2b - USD - conv.'!V425+'3b - EUR - conv.'!V425</f>
        <v>0</v>
      </c>
      <c r="W425" s="286">
        <f>'1-GBP'!W425+'2b - USD - conv.'!W425+'3b - EUR - conv.'!W425</f>
        <v>0</v>
      </c>
      <c r="X425" s="286">
        <f>'1-GBP'!X425+'2b - USD - conv.'!X425+'3b - EUR - conv.'!X425</f>
        <v>0</v>
      </c>
      <c r="Y425" s="286">
        <f>'1-GBP'!Y425+'2b - USD - conv.'!Y425+'3b - EUR - conv.'!Y425</f>
        <v>0</v>
      </c>
      <c r="Z425" s="286">
        <f>'1-GBP'!Z425+'2b - USD - conv.'!Z425+'3b - EUR - conv.'!Z425</f>
        <v>0</v>
      </c>
      <c r="AA425" s="286">
        <f>'1-GBP'!AA425+'2b - USD - conv.'!AA425+'3b - EUR - conv.'!AA425</f>
        <v>0</v>
      </c>
      <c r="AB425" s="286">
        <f>'1-GBP'!AB425+'2b - USD - conv.'!AB425+'3b - EUR - conv.'!AB425</f>
        <v>0</v>
      </c>
      <c r="AC425" s="286">
        <f>'1-GBP'!AC425+'2b - USD - conv.'!AC425+'3b - EUR - conv.'!AC425</f>
        <v>0</v>
      </c>
      <c r="AD425" s="286">
        <f>'1-GBP'!AD425+'2b - USD - conv.'!AD425+'3b - EUR - conv.'!AD425</f>
        <v>0</v>
      </c>
      <c r="AE425" s="286">
        <f>'1-GBP'!AE425+'2b - USD - conv.'!AE425+'3b - EUR - conv.'!AE425</f>
        <v>0</v>
      </c>
      <c r="AF425" s="286">
        <f>'1-GBP'!AF425+'2b - USD - conv.'!AF425+'3b - EUR - conv.'!AF425</f>
        <v>0</v>
      </c>
      <c r="AG425" s="286">
        <f>'1-GBP'!AG425+'2b - USD - conv.'!AG425+'3b - EUR - conv.'!AG425</f>
        <v>0</v>
      </c>
      <c r="AH425" s="286">
        <f>'1-GBP'!AH425+'2b - USD - conv.'!AH425+'3b - EUR - conv.'!AH425</f>
        <v>0</v>
      </c>
      <c r="AI425" s="286">
        <f>'1-GBP'!AI425+'2b - USD - conv.'!AI425+'3b - EUR - conv.'!AI425</f>
        <v>0</v>
      </c>
      <c r="AJ425" s="286">
        <f>'1-GBP'!AJ425+'2b - USD - conv.'!AJ425+'3b - EUR - conv.'!AJ425</f>
        <v>0</v>
      </c>
      <c r="AK425" s="286">
        <f>'1-GBP'!AK425+'2b - USD - conv.'!AK425+'3b - EUR - conv.'!AK425</f>
        <v>0</v>
      </c>
      <c r="AL425" s="286">
        <f>'1-GBP'!AL425+'2b - USD - conv.'!AL425+'3b - EUR - conv.'!AL425</f>
        <v>0</v>
      </c>
      <c r="AM425" s="286">
        <f>'1-GBP'!AM425+'2b - USD - conv.'!AM425+'3b - EUR - conv.'!AM425</f>
        <v>0</v>
      </c>
      <c r="AN425" s="286">
        <f>'1-GBP'!AN425+'2b - USD - conv.'!AN425+'3b - EUR - conv.'!AN425</f>
        <v>0</v>
      </c>
      <c r="AO425" s="286">
        <f>'1-GBP'!AO425+'2b - USD - conv.'!AO425+'3b - EUR - conv.'!AO425</f>
        <v>0</v>
      </c>
      <c r="AP425" s="286">
        <f>'1-GBP'!AP425+'2b - USD - conv.'!AP425+'3b - EUR - conv.'!AP425</f>
        <v>0</v>
      </c>
    </row>
    <row r="426" spans="1:42" outlineLevel="2">
      <c r="A426" s="211" t="str">
        <f>A399&amp;"."&amp;A416&amp;"."&amp;A400&amp;"."&amp;B426</f>
        <v>3.o.1.10</v>
      </c>
      <c r="B426">
        <v>10</v>
      </c>
      <c r="C426" t="str">
        <f>'1-GBP'!C426</f>
        <v/>
      </c>
      <c r="D426"/>
      <c r="E426"/>
      <c r="F426"/>
      <c r="G426"/>
      <c r="H426"/>
      <c r="I426"/>
      <c r="J426"/>
      <c r="K426"/>
      <c r="L426"/>
      <c r="M426" s="286">
        <f>'1-GBP'!M426+'2b - USD - conv.'!M426+'3b - EUR - conv.'!M426</f>
        <v>0</v>
      </c>
      <c r="N426" s="286">
        <f>'1-GBP'!N426+'2b - USD - conv.'!N426+'3b - EUR - conv.'!N426</f>
        <v>0</v>
      </c>
      <c r="O426" s="286">
        <f>'1-GBP'!O426+'2b - USD - conv.'!O426+'3b - EUR - conv.'!O426</f>
        <v>0</v>
      </c>
      <c r="P426" s="286">
        <f>'1-GBP'!P426+'2b - USD - conv.'!P426+'3b - EUR - conv.'!P426</f>
        <v>0</v>
      </c>
      <c r="Q426" s="286">
        <f>'1-GBP'!Q426+'2b - USD - conv.'!Q426+'3b - EUR - conv.'!Q426</f>
        <v>0</v>
      </c>
      <c r="R426" s="286">
        <f>'1-GBP'!R426+'2b - USD - conv.'!R426+'3b - EUR - conv.'!R426</f>
        <v>0</v>
      </c>
      <c r="S426" s="286">
        <f>'1-GBP'!S426+'2b - USD - conv.'!S426+'3b - EUR - conv.'!S426</f>
        <v>0</v>
      </c>
      <c r="T426" s="286">
        <f>'1-GBP'!T426+'2b - USD - conv.'!T426+'3b - EUR - conv.'!T426</f>
        <v>0</v>
      </c>
      <c r="U426" s="286">
        <f>'1-GBP'!U426+'2b - USD - conv.'!U426+'3b - EUR - conv.'!U426</f>
        <v>0</v>
      </c>
      <c r="V426" s="286">
        <f>'1-GBP'!V426+'2b - USD - conv.'!V426+'3b - EUR - conv.'!V426</f>
        <v>0</v>
      </c>
      <c r="W426" s="286">
        <f>'1-GBP'!W426+'2b - USD - conv.'!W426+'3b - EUR - conv.'!W426</f>
        <v>0</v>
      </c>
      <c r="X426" s="286">
        <f>'1-GBP'!X426+'2b - USD - conv.'!X426+'3b - EUR - conv.'!X426</f>
        <v>0</v>
      </c>
      <c r="Y426" s="286">
        <f>'1-GBP'!Y426+'2b - USD - conv.'!Y426+'3b - EUR - conv.'!Y426</f>
        <v>0</v>
      </c>
      <c r="Z426" s="286">
        <f>'1-GBP'!Z426+'2b - USD - conv.'!Z426+'3b - EUR - conv.'!Z426</f>
        <v>0</v>
      </c>
      <c r="AA426" s="286">
        <f>'1-GBP'!AA426+'2b - USD - conv.'!AA426+'3b - EUR - conv.'!AA426</f>
        <v>0</v>
      </c>
      <c r="AB426" s="286">
        <f>'1-GBP'!AB426+'2b - USD - conv.'!AB426+'3b - EUR - conv.'!AB426</f>
        <v>0</v>
      </c>
      <c r="AC426" s="286">
        <f>'1-GBP'!AC426+'2b - USD - conv.'!AC426+'3b - EUR - conv.'!AC426</f>
        <v>0</v>
      </c>
      <c r="AD426" s="286">
        <f>'1-GBP'!AD426+'2b - USD - conv.'!AD426+'3b - EUR - conv.'!AD426</f>
        <v>0</v>
      </c>
      <c r="AE426" s="286">
        <f>'1-GBP'!AE426+'2b - USD - conv.'!AE426+'3b - EUR - conv.'!AE426</f>
        <v>0</v>
      </c>
      <c r="AF426" s="286">
        <f>'1-GBP'!AF426+'2b - USD - conv.'!AF426+'3b - EUR - conv.'!AF426</f>
        <v>0</v>
      </c>
      <c r="AG426" s="286">
        <f>'1-GBP'!AG426+'2b - USD - conv.'!AG426+'3b - EUR - conv.'!AG426</f>
        <v>0</v>
      </c>
      <c r="AH426" s="286">
        <f>'1-GBP'!AH426+'2b - USD - conv.'!AH426+'3b - EUR - conv.'!AH426</f>
        <v>0</v>
      </c>
      <c r="AI426" s="286">
        <f>'1-GBP'!AI426+'2b - USD - conv.'!AI426+'3b - EUR - conv.'!AI426</f>
        <v>0</v>
      </c>
      <c r="AJ426" s="286">
        <f>'1-GBP'!AJ426+'2b - USD - conv.'!AJ426+'3b - EUR - conv.'!AJ426</f>
        <v>0</v>
      </c>
      <c r="AK426" s="286">
        <f>'1-GBP'!AK426+'2b - USD - conv.'!AK426+'3b - EUR - conv.'!AK426</f>
        <v>0</v>
      </c>
      <c r="AL426" s="286">
        <f>'1-GBP'!AL426+'2b - USD - conv.'!AL426+'3b - EUR - conv.'!AL426</f>
        <v>0</v>
      </c>
      <c r="AM426" s="286">
        <f>'1-GBP'!AM426+'2b - USD - conv.'!AM426+'3b - EUR - conv.'!AM426</f>
        <v>0</v>
      </c>
      <c r="AN426" s="286">
        <f>'1-GBP'!AN426+'2b - USD - conv.'!AN426+'3b - EUR - conv.'!AN426</f>
        <v>0</v>
      </c>
      <c r="AO426" s="286">
        <f>'1-GBP'!AO426+'2b - USD - conv.'!AO426+'3b - EUR - conv.'!AO426</f>
        <v>0</v>
      </c>
      <c r="AP426" s="286">
        <f>'1-GBP'!AP426+'2b - USD - conv.'!AP426+'3b - EUR - conv.'!AP426</f>
        <v>0</v>
      </c>
    </row>
    <row r="427" spans="1:42" outlineLevel="2">
      <c r="A427" s="211" t="str">
        <f>A399&amp;"."&amp;A416&amp;"."&amp;A400&amp;"."&amp;B427</f>
        <v>3.o.1.11</v>
      </c>
      <c r="B427">
        <v>11</v>
      </c>
      <c r="C427" t="str">
        <f>'1-GBP'!C427</f>
        <v/>
      </c>
      <c r="D427"/>
      <c r="E427"/>
      <c r="F427"/>
      <c r="G427"/>
      <c r="H427"/>
      <c r="I427"/>
      <c r="J427"/>
      <c r="K427"/>
      <c r="L427"/>
      <c r="M427" s="286">
        <f>'1-GBP'!M427+'2b - USD - conv.'!M427+'3b - EUR - conv.'!M427</f>
        <v>0</v>
      </c>
      <c r="N427" s="286">
        <f>'1-GBP'!N427+'2b - USD - conv.'!N427+'3b - EUR - conv.'!N427</f>
        <v>0</v>
      </c>
      <c r="O427" s="286">
        <f>'1-GBP'!O427+'2b - USD - conv.'!O427+'3b - EUR - conv.'!O427</f>
        <v>0</v>
      </c>
      <c r="P427" s="286">
        <f>'1-GBP'!P427+'2b - USD - conv.'!P427+'3b - EUR - conv.'!P427</f>
        <v>0</v>
      </c>
      <c r="Q427" s="286">
        <f>'1-GBP'!Q427+'2b - USD - conv.'!Q427+'3b - EUR - conv.'!Q427</f>
        <v>0</v>
      </c>
      <c r="R427" s="286">
        <f>'1-GBP'!R427+'2b - USD - conv.'!R427+'3b - EUR - conv.'!R427</f>
        <v>0</v>
      </c>
      <c r="S427" s="286">
        <f>'1-GBP'!S427+'2b - USD - conv.'!S427+'3b - EUR - conv.'!S427</f>
        <v>0</v>
      </c>
      <c r="T427" s="286">
        <f>'1-GBP'!T427+'2b - USD - conv.'!T427+'3b - EUR - conv.'!T427</f>
        <v>0</v>
      </c>
      <c r="U427" s="286">
        <f>'1-GBP'!U427+'2b - USD - conv.'!U427+'3b - EUR - conv.'!U427</f>
        <v>0</v>
      </c>
      <c r="V427" s="286">
        <f>'1-GBP'!V427+'2b - USD - conv.'!V427+'3b - EUR - conv.'!V427</f>
        <v>0</v>
      </c>
      <c r="W427" s="286">
        <f>'1-GBP'!W427+'2b - USD - conv.'!W427+'3b - EUR - conv.'!W427</f>
        <v>0</v>
      </c>
      <c r="X427" s="286">
        <f>'1-GBP'!X427+'2b - USD - conv.'!X427+'3b - EUR - conv.'!X427</f>
        <v>0</v>
      </c>
      <c r="Y427" s="286">
        <f>'1-GBP'!Y427+'2b - USD - conv.'!Y427+'3b - EUR - conv.'!Y427</f>
        <v>0</v>
      </c>
      <c r="Z427" s="286">
        <f>'1-GBP'!Z427+'2b - USD - conv.'!Z427+'3b - EUR - conv.'!Z427</f>
        <v>0</v>
      </c>
      <c r="AA427" s="286">
        <f>'1-GBP'!AA427+'2b - USD - conv.'!AA427+'3b - EUR - conv.'!AA427</f>
        <v>0</v>
      </c>
      <c r="AB427" s="286">
        <f>'1-GBP'!AB427+'2b - USD - conv.'!AB427+'3b - EUR - conv.'!AB427</f>
        <v>0</v>
      </c>
      <c r="AC427" s="286">
        <f>'1-GBP'!AC427+'2b - USD - conv.'!AC427+'3b - EUR - conv.'!AC427</f>
        <v>0</v>
      </c>
      <c r="AD427" s="286">
        <f>'1-GBP'!AD427+'2b - USD - conv.'!AD427+'3b - EUR - conv.'!AD427</f>
        <v>0</v>
      </c>
      <c r="AE427" s="286">
        <f>'1-GBP'!AE427+'2b - USD - conv.'!AE427+'3b - EUR - conv.'!AE427</f>
        <v>0</v>
      </c>
      <c r="AF427" s="286">
        <f>'1-GBP'!AF427+'2b - USD - conv.'!AF427+'3b - EUR - conv.'!AF427</f>
        <v>0</v>
      </c>
      <c r="AG427" s="286">
        <f>'1-GBP'!AG427+'2b - USD - conv.'!AG427+'3b - EUR - conv.'!AG427</f>
        <v>0</v>
      </c>
      <c r="AH427" s="286">
        <f>'1-GBP'!AH427+'2b - USD - conv.'!AH427+'3b - EUR - conv.'!AH427</f>
        <v>0</v>
      </c>
      <c r="AI427" s="286">
        <f>'1-GBP'!AI427+'2b - USD - conv.'!AI427+'3b - EUR - conv.'!AI427</f>
        <v>0</v>
      </c>
      <c r="AJ427" s="286">
        <f>'1-GBP'!AJ427+'2b - USD - conv.'!AJ427+'3b - EUR - conv.'!AJ427</f>
        <v>0</v>
      </c>
      <c r="AK427" s="286">
        <f>'1-GBP'!AK427+'2b - USD - conv.'!AK427+'3b - EUR - conv.'!AK427</f>
        <v>0</v>
      </c>
      <c r="AL427" s="286">
        <f>'1-GBP'!AL427+'2b - USD - conv.'!AL427+'3b - EUR - conv.'!AL427</f>
        <v>0</v>
      </c>
      <c r="AM427" s="286">
        <f>'1-GBP'!AM427+'2b - USD - conv.'!AM427+'3b - EUR - conv.'!AM427</f>
        <v>0</v>
      </c>
      <c r="AN427" s="286">
        <f>'1-GBP'!AN427+'2b - USD - conv.'!AN427+'3b - EUR - conv.'!AN427</f>
        <v>0</v>
      </c>
      <c r="AO427" s="286">
        <f>'1-GBP'!AO427+'2b - USD - conv.'!AO427+'3b - EUR - conv.'!AO427</f>
        <v>0</v>
      </c>
      <c r="AP427" s="286">
        <f>'1-GBP'!AP427+'2b - USD - conv.'!AP427+'3b - EUR - conv.'!AP427</f>
        <v>0</v>
      </c>
    </row>
    <row r="428" spans="1:42" outlineLevel="2">
      <c r="A428" s="211" t="str">
        <f>A399&amp;"."&amp;A416&amp;"."&amp;A400&amp;"."&amp;B428</f>
        <v>3.o.1.12</v>
      </c>
      <c r="B428">
        <v>12</v>
      </c>
      <c r="C428" t="str">
        <f>'1-GBP'!C428</f>
        <v/>
      </c>
      <c r="D428"/>
      <c r="E428"/>
      <c r="F428"/>
      <c r="G428"/>
      <c r="H428"/>
      <c r="I428"/>
      <c r="J428"/>
      <c r="K428"/>
      <c r="L428"/>
      <c r="M428" s="286">
        <f>'1-GBP'!M428+'2b - USD - conv.'!M428+'3b - EUR - conv.'!M428</f>
        <v>0</v>
      </c>
      <c r="N428" s="286">
        <f>'1-GBP'!N428+'2b - USD - conv.'!N428+'3b - EUR - conv.'!N428</f>
        <v>0</v>
      </c>
      <c r="O428" s="286">
        <f>'1-GBP'!O428+'2b - USD - conv.'!O428+'3b - EUR - conv.'!O428</f>
        <v>0</v>
      </c>
      <c r="P428" s="286">
        <f>'1-GBP'!P428+'2b - USD - conv.'!P428+'3b - EUR - conv.'!P428</f>
        <v>0</v>
      </c>
      <c r="Q428" s="286">
        <f>'1-GBP'!Q428+'2b - USD - conv.'!Q428+'3b - EUR - conv.'!Q428</f>
        <v>0</v>
      </c>
      <c r="R428" s="286">
        <f>'1-GBP'!R428+'2b - USD - conv.'!R428+'3b - EUR - conv.'!R428</f>
        <v>0</v>
      </c>
      <c r="S428" s="286">
        <f>'1-GBP'!S428+'2b - USD - conv.'!S428+'3b - EUR - conv.'!S428</f>
        <v>0</v>
      </c>
      <c r="T428" s="286">
        <f>'1-GBP'!T428+'2b - USD - conv.'!T428+'3b - EUR - conv.'!T428</f>
        <v>0</v>
      </c>
      <c r="U428" s="286">
        <f>'1-GBP'!U428+'2b - USD - conv.'!U428+'3b - EUR - conv.'!U428</f>
        <v>0</v>
      </c>
      <c r="V428" s="286">
        <f>'1-GBP'!V428+'2b - USD - conv.'!V428+'3b - EUR - conv.'!V428</f>
        <v>0</v>
      </c>
      <c r="W428" s="286">
        <f>'1-GBP'!W428+'2b - USD - conv.'!W428+'3b - EUR - conv.'!W428</f>
        <v>0</v>
      </c>
      <c r="X428" s="286">
        <f>'1-GBP'!X428+'2b - USD - conv.'!X428+'3b - EUR - conv.'!X428</f>
        <v>0</v>
      </c>
      <c r="Y428" s="286">
        <f>'1-GBP'!Y428+'2b - USD - conv.'!Y428+'3b - EUR - conv.'!Y428</f>
        <v>0</v>
      </c>
      <c r="Z428" s="286">
        <f>'1-GBP'!Z428+'2b - USD - conv.'!Z428+'3b - EUR - conv.'!Z428</f>
        <v>0</v>
      </c>
      <c r="AA428" s="286">
        <f>'1-GBP'!AA428+'2b - USD - conv.'!AA428+'3b - EUR - conv.'!AA428</f>
        <v>0</v>
      </c>
      <c r="AB428" s="286">
        <f>'1-GBP'!AB428+'2b - USD - conv.'!AB428+'3b - EUR - conv.'!AB428</f>
        <v>0</v>
      </c>
      <c r="AC428" s="286">
        <f>'1-GBP'!AC428+'2b - USD - conv.'!AC428+'3b - EUR - conv.'!AC428</f>
        <v>0</v>
      </c>
      <c r="AD428" s="286">
        <f>'1-GBP'!AD428+'2b - USD - conv.'!AD428+'3b - EUR - conv.'!AD428</f>
        <v>0</v>
      </c>
      <c r="AE428" s="286">
        <f>'1-GBP'!AE428+'2b - USD - conv.'!AE428+'3b - EUR - conv.'!AE428</f>
        <v>0</v>
      </c>
      <c r="AF428" s="286">
        <f>'1-GBP'!AF428+'2b - USD - conv.'!AF428+'3b - EUR - conv.'!AF428</f>
        <v>0</v>
      </c>
      <c r="AG428" s="286">
        <f>'1-GBP'!AG428+'2b - USD - conv.'!AG428+'3b - EUR - conv.'!AG428</f>
        <v>0</v>
      </c>
      <c r="AH428" s="286">
        <f>'1-GBP'!AH428+'2b - USD - conv.'!AH428+'3b - EUR - conv.'!AH428</f>
        <v>0</v>
      </c>
      <c r="AI428" s="286">
        <f>'1-GBP'!AI428+'2b - USD - conv.'!AI428+'3b - EUR - conv.'!AI428</f>
        <v>0</v>
      </c>
      <c r="AJ428" s="286">
        <f>'1-GBP'!AJ428+'2b - USD - conv.'!AJ428+'3b - EUR - conv.'!AJ428</f>
        <v>0</v>
      </c>
      <c r="AK428" s="286">
        <f>'1-GBP'!AK428+'2b - USD - conv.'!AK428+'3b - EUR - conv.'!AK428</f>
        <v>0</v>
      </c>
      <c r="AL428" s="286">
        <f>'1-GBP'!AL428+'2b - USD - conv.'!AL428+'3b - EUR - conv.'!AL428</f>
        <v>0</v>
      </c>
      <c r="AM428" s="286">
        <f>'1-GBP'!AM428+'2b - USD - conv.'!AM428+'3b - EUR - conv.'!AM428</f>
        <v>0</v>
      </c>
      <c r="AN428" s="286">
        <f>'1-GBP'!AN428+'2b - USD - conv.'!AN428+'3b - EUR - conv.'!AN428</f>
        <v>0</v>
      </c>
      <c r="AO428" s="286">
        <f>'1-GBP'!AO428+'2b - USD - conv.'!AO428+'3b - EUR - conv.'!AO428</f>
        <v>0</v>
      </c>
      <c r="AP428" s="286">
        <f>'1-GBP'!AP428+'2b - USD - conv.'!AP428+'3b - EUR - conv.'!AP428</f>
        <v>0</v>
      </c>
    </row>
    <row r="429" spans="1:42" outlineLevel="1">
      <c r="A429" s="212"/>
      <c r="B429" s="201">
        <f>B428-COUNTIFS(C417:C428,"")</f>
        <v>0</v>
      </c>
      <c r="C429" s="201" t="s">
        <v>285</v>
      </c>
      <c r="D429" s="201"/>
      <c r="E429" s="201"/>
      <c r="F429" s="201"/>
      <c r="G429" s="201"/>
      <c r="H429" s="201"/>
      <c r="I429" s="201"/>
      <c r="J429" s="201"/>
      <c r="K429" s="201"/>
      <c r="L429" s="201"/>
      <c r="M429" s="280">
        <f>SUM(M417:M428)</f>
        <v>0</v>
      </c>
      <c r="N429" s="280">
        <f>SUM(N417:N428)</f>
        <v>0</v>
      </c>
      <c r="O429" s="280">
        <f t="shared" ref="O429:AP429" si="36">SUM(O417:O428)</f>
        <v>0</v>
      </c>
      <c r="P429" s="280">
        <f t="shared" si="36"/>
        <v>0</v>
      </c>
      <c r="Q429" s="280">
        <f t="shared" si="36"/>
        <v>0</v>
      </c>
      <c r="R429" s="280">
        <f t="shared" si="36"/>
        <v>0</v>
      </c>
      <c r="S429" s="280">
        <f t="shared" si="36"/>
        <v>0</v>
      </c>
      <c r="T429" s="280">
        <f t="shared" si="36"/>
        <v>0</v>
      </c>
      <c r="U429" s="280">
        <f t="shared" si="36"/>
        <v>0</v>
      </c>
      <c r="V429" s="280">
        <f t="shared" si="36"/>
        <v>0</v>
      </c>
      <c r="W429" s="280">
        <f t="shared" si="36"/>
        <v>0</v>
      </c>
      <c r="X429" s="280">
        <f t="shared" si="36"/>
        <v>0</v>
      </c>
      <c r="Y429" s="280">
        <f t="shared" si="36"/>
        <v>0</v>
      </c>
      <c r="Z429" s="280">
        <f t="shared" si="36"/>
        <v>0</v>
      </c>
      <c r="AA429" s="280">
        <f t="shared" si="36"/>
        <v>0</v>
      </c>
      <c r="AB429" s="280">
        <f t="shared" si="36"/>
        <v>0</v>
      </c>
      <c r="AC429" s="280">
        <f t="shared" si="36"/>
        <v>0</v>
      </c>
      <c r="AD429" s="280">
        <f t="shared" si="36"/>
        <v>0</v>
      </c>
      <c r="AE429" s="280">
        <f t="shared" si="36"/>
        <v>0</v>
      </c>
      <c r="AF429" s="280">
        <f t="shared" si="36"/>
        <v>0</v>
      </c>
      <c r="AG429" s="280">
        <f t="shared" si="36"/>
        <v>0</v>
      </c>
      <c r="AH429" s="280">
        <f t="shared" si="36"/>
        <v>0</v>
      </c>
      <c r="AI429" s="280">
        <f t="shared" si="36"/>
        <v>0</v>
      </c>
      <c r="AJ429" s="280">
        <f t="shared" si="36"/>
        <v>0</v>
      </c>
      <c r="AK429" s="280">
        <f t="shared" si="36"/>
        <v>0</v>
      </c>
      <c r="AL429" s="280">
        <f t="shared" si="36"/>
        <v>0</v>
      </c>
      <c r="AM429" s="280">
        <f t="shared" si="36"/>
        <v>0</v>
      </c>
      <c r="AN429" s="280">
        <f t="shared" si="36"/>
        <v>0</v>
      </c>
      <c r="AO429" s="280">
        <f t="shared" si="36"/>
        <v>0</v>
      </c>
      <c r="AP429" s="280">
        <f t="shared" si="36"/>
        <v>0</v>
      </c>
    </row>
    <row r="430" spans="1:42" outlineLevel="1">
      <c r="A430" s="221"/>
      <c r="B430" s="222"/>
      <c r="C430" s="222"/>
      <c r="D430" s="222"/>
      <c r="E430" s="222"/>
      <c r="F430" s="222"/>
      <c r="G430" s="222"/>
      <c r="H430" s="222"/>
      <c r="I430" s="222"/>
      <c r="J430" s="222"/>
      <c r="K430" s="222"/>
      <c r="L430" s="222"/>
      <c r="M430" s="317"/>
      <c r="N430" s="317"/>
      <c r="O430" s="317"/>
      <c r="P430" s="317"/>
      <c r="Q430" s="317"/>
      <c r="R430" s="317"/>
      <c r="S430" s="317"/>
      <c r="T430" s="317"/>
      <c r="U430" s="317"/>
      <c r="V430" s="317"/>
      <c r="W430" s="317"/>
      <c r="X430" s="317"/>
      <c r="Y430" s="317"/>
      <c r="Z430" s="317"/>
      <c r="AA430" s="317"/>
      <c r="AB430" s="317"/>
      <c r="AC430" s="317"/>
      <c r="AD430" s="317"/>
      <c r="AE430" s="317"/>
      <c r="AF430" s="317"/>
      <c r="AG430" s="317"/>
      <c r="AH430" s="317"/>
      <c r="AI430" s="317"/>
      <c r="AJ430" s="317"/>
      <c r="AK430" s="317"/>
      <c r="AL430" s="317"/>
      <c r="AM430" s="317"/>
      <c r="AN430" s="317"/>
      <c r="AO430" s="317"/>
      <c r="AP430" s="317"/>
    </row>
    <row r="431" spans="1:42" outlineLevel="1">
      <c r="A431" s="220" t="s">
        <v>254</v>
      </c>
      <c r="B431" s="220" t="s">
        <v>287</v>
      </c>
      <c r="C431" s="220" t="s">
        <v>284</v>
      </c>
      <c r="D431" s="220"/>
      <c r="E431" s="220"/>
      <c r="F431" s="220"/>
      <c r="G431" s="220"/>
      <c r="H431" s="220"/>
      <c r="I431" s="220"/>
      <c r="J431" s="220"/>
      <c r="K431" s="220"/>
      <c r="L431" s="220"/>
      <c r="M431" s="315"/>
      <c r="N431" s="315"/>
      <c r="O431" s="315"/>
      <c r="P431" s="315"/>
      <c r="Q431" s="315"/>
      <c r="R431" s="315"/>
      <c r="S431" s="315"/>
      <c r="T431" s="315"/>
      <c r="U431" s="315"/>
      <c r="V431" s="315"/>
      <c r="W431" s="315"/>
      <c r="X431" s="315"/>
      <c r="Y431" s="315"/>
      <c r="Z431" s="315"/>
      <c r="AA431" s="315"/>
      <c r="AB431" s="315"/>
      <c r="AC431" s="315"/>
      <c r="AD431" s="315"/>
      <c r="AE431" s="315"/>
      <c r="AF431" s="315"/>
      <c r="AG431" s="315"/>
      <c r="AH431" s="315"/>
      <c r="AI431" s="315"/>
      <c r="AJ431" s="315"/>
      <c r="AK431" s="315"/>
      <c r="AL431" s="315"/>
      <c r="AM431" s="315"/>
      <c r="AN431" s="315"/>
      <c r="AO431" s="315"/>
      <c r="AP431" s="315"/>
    </row>
    <row r="432" spans="1:42" outlineLevel="2">
      <c r="A432" s="211" t="str">
        <f>A399&amp;"."&amp;A431&amp;"."&amp;A400&amp;"."&amp;B432</f>
        <v>3.d.1.1</v>
      </c>
      <c r="B432">
        <v>1</v>
      </c>
      <c r="C432" t="str">
        <f>'1-GBP'!C432</f>
        <v>Operator PMT</v>
      </c>
      <c r="D432"/>
      <c r="E432"/>
      <c r="F432"/>
      <c r="G432"/>
      <c r="H432"/>
      <c r="I432"/>
      <c r="J432"/>
      <c r="K432"/>
      <c r="L432"/>
      <c r="M432" s="286">
        <f>'1-GBP'!M432+'2b - USD - conv.'!M432+'3b - EUR - conv.'!M432</f>
        <v>0</v>
      </c>
      <c r="N432" s="286">
        <f>'1-GBP'!N432+'2b - USD - conv.'!N432+'3b - EUR - conv.'!N432</f>
        <v>0</v>
      </c>
      <c r="O432" s="286">
        <f>'1-GBP'!O432+'2b - USD - conv.'!O432+'3b - EUR - conv.'!O432</f>
        <v>0</v>
      </c>
      <c r="P432" s="286">
        <f>'1-GBP'!P432+'2b - USD - conv.'!P432+'3b - EUR - conv.'!P432</f>
        <v>0</v>
      </c>
      <c r="Q432" s="286">
        <f>'1-GBP'!Q432+'2b - USD - conv.'!Q432+'3b - EUR - conv.'!Q432</f>
        <v>0</v>
      </c>
      <c r="R432" s="286">
        <f>'1-GBP'!R432+'2b - USD - conv.'!R432+'3b - EUR - conv.'!R432</f>
        <v>0</v>
      </c>
      <c r="S432" s="286">
        <f>'1-GBP'!S432+'2b - USD - conv.'!S432+'3b - EUR - conv.'!S432</f>
        <v>0</v>
      </c>
      <c r="T432" s="286">
        <f>'1-GBP'!T432+'2b - USD - conv.'!T432+'3b - EUR - conv.'!T432</f>
        <v>0</v>
      </c>
      <c r="U432" s="286">
        <f>'1-GBP'!U432+'2b - USD - conv.'!U432+'3b - EUR - conv.'!U432</f>
        <v>0</v>
      </c>
      <c r="V432" s="286">
        <f>'1-GBP'!V432+'2b - USD - conv.'!V432+'3b - EUR - conv.'!V432</f>
        <v>0</v>
      </c>
      <c r="W432" s="286">
        <f>'1-GBP'!W432+'2b - USD - conv.'!W432+'3b - EUR - conv.'!W432</f>
        <v>0</v>
      </c>
      <c r="X432" s="286">
        <f>'1-GBP'!X432+'2b - USD - conv.'!X432+'3b - EUR - conv.'!X432</f>
        <v>0</v>
      </c>
      <c r="Y432" s="286">
        <f>'1-GBP'!Y432+'2b - USD - conv.'!Y432+'3b - EUR - conv.'!Y432</f>
        <v>0</v>
      </c>
      <c r="Z432" s="286">
        <f>'1-GBP'!Z432+'2b - USD - conv.'!Z432+'3b - EUR - conv.'!Z432</f>
        <v>0</v>
      </c>
      <c r="AA432" s="286">
        <f>'1-GBP'!AA432+'2b - USD - conv.'!AA432+'3b - EUR - conv.'!AA432</f>
        <v>0</v>
      </c>
      <c r="AB432" s="286">
        <f>'1-GBP'!AB432+'2b - USD - conv.'!AB432+'3b - EUR - conv.'!AB432</f>
        <v>0</v>
      </c>
      <c r="AC432" s="286">
        <f>'1-GBP'!AC432+'2b - USD - conv.'!AC432+'3b - EUR - conv.'!AC432</f>
        <v>0</v>
      </c>
      <c r="AD432" s="286">
        <f>'1-GBP'!AD432+'2b - USD - conv.'!AD432+'3b - EUR - conv.'!AD432</f>
        <v>0</v>
      </c>
      <c r="AE432" s="286">
        <f>'1-GBP'!AE432+'2b - USD - conv.'!AE432+'3b - EUR - conv.'!AE432</f>
        <v>0</v>
      </c>
      <c r="AF432" s="286">
        <f>'1-GBP'!AF432+'2b - USD - conv.'!AF432+'3b - EUR - conv.'!AF432</f>
        <v>0</v>
      </c>
      <c r="AG432" s="286">
        <f>'1-GBP'!AG432+'2b - USD - conv.'!AG432+'3b - EUR - conv.'!AG432</f>
        <v>0</v>
      </c>
      <c r="AH432" s="286">
        <f>'1-GBP'!AH432+'2b - USD - conv.'!AH432+'3b - EUR - conv.'!AH432</f>
        <v>0</v>
      </c>
      <c r="AI432" s="286">
        <f>'1-GBP'!AI432+'2b - USD - conv.'!AI432+'3b - EUR - conv.'!AI432</f>
        <v>0</v>
      </c>
      <c r="AJ432" s="286">
        <f>'1-GBP'!AJ432+'2b - USD - conv.'!AJ432+'3b - EUR - conv.'!AJ432</f>
        <v>0</v>
      </c>
      <c r="AK432" s="286">
        <f>'1-GBP'!AK432+'2b - USD - conv.'!AK432+'3b - EUR - conv.'!AK432</f>
        <v>0</v>
      </c>
      <c r="AL432" s="286">
        <f>'1-GBP'!AL432+'2b - USD - conv.'!AL432+'3b - EUR - conv.'!AL432</f>
        <v>0</v>
      </c>
      <c r="AM432" s="286">
        <f>'1-GBP'!AM432+'2b - USD - conv.'!AM432+'3b - EUR - conv.'!AM432</f>
        <v>0</v>
      </c>
      <c r="AN432" s="286">
        <f>'1-GBP'!AN432+'2b - USD - conv.'!AN432+'3b - EUR - conv.'!AN432</f>
        <v>0</v>
      </c>
      <c r="AO432" s="286">
        <f>'1-GBP'!AO432+'2b - USD - conv.'!AO432+'3b - EUR - conv.'!AO432</f>
        <v>0</v>
      </c>
      <c r="AP432" s="286">
        <f>'1-GBP'!AP432+'2b - USD - conv.'!AP432+'3b - EUR - conv.'!AP432</f>
        <v>0</v>
      </c>
    </row>
    <row r="433" spans="1:42" outlineLevel="2">
      <c r="A433" s="211" t="str">
        <f>A399&amp;"."&amp;A431&amp;"."&amp;A400&amp;"."&amp;B433</f>
        <v>3.d.1.2</v>
      </c>
      <c r="B433">
        <v>2</v>
      </c>
      <c r="C433" t="str">
        <f>'1-GBP'!C433</f>
        <v>Pre-FEED Contractor</v>
      </c>
      <c r="D433"/>
      <c r="E433"/>
      <c r="F433"/>
      <c r="G433"/>
      <c r="H433"/>
      <c r="I433"/>
      <c r="J433"/>
      <c r="K433"/>
      <c r="L433"/>
      <c r="M433" s="286">
        <f>'1-GBP'!M433+'2b - USD - conv.'!M433+'3b - EUR - conv.'!M433</f>
        <v>0</v>
      </c>
      <c r="N433" s="286">
        <f>'1-GBP'!N433+'2b - USD - conv.'!N433+'3b - EUR - conv.'!N433</f>
        <v>0</v>
      </c>
      <c r="O433" s="286">
        <f>'1-GBP'!O433+'2b - USD - conv.'!O433+'3b - EUR - conv.'!O433</f>
        <v>0</v>
      </c>
      <c r="P433" s="286">
        <f>'1-GBP'!P433+'2b - USD - conv.'!P433+'3b - EUR - conv.'!P433</f>
        <v>0</v>
      </c>
      <c r="Q433" s="286">
        <f>'1-GBP'!Q433+'2b - USD - conv.'!Q433+'3b - EUR - conv.'!Q433</f>
        <v>0</v>
      </c>
      <c r="R433" s="286">
        <f>'1-GBP'!R433+'2b - USD - conv.'!R433+'3b - EUR - conv.'!R433</f>
        <v>0</v>
      </c>
      <c r="S433" s="286">
        <f>'1-GBP'!S433+'2b - USD - conv.'!S433+'3b - EUR - conv.'!S433</f>
        <v>0</v>
      </c>
      <c r="T433" s="286">
        <f>'1-GBP'!T433+'2b - USD - conv.'!T433+'3b - EUR - conv.'!T433</f>
        <v>0</v>
      </c>
      <c r="U433" s="286">
        <f>'1-GBP'!U433+'2b - USD - conv.'!U433+'3b - EUR - conv.'!U433</f>
        <v>0</v>
      </c>
      <c r="V433" s="286">
        <f>'1-GBP'!V433+'2b - USD - conv.'!V433+'3b - EUR - conv.'!V433</f>
        <v>0</v>
      </c>
      <c r="W433" s="286">
        <f>'1-GBP'!W433+'2b - USD - conv.'!W433+'3b - EUR - conv.'!W433</f>
        <v>0</v>
      </c>
      <c r="X433" s="286">
        <f>'1-GBP'!X433+'2b - USD - conv.'!X433+'3b - EUR - conv.'!X433</f>
        <v>0</v>
      </c>
      <c r="Y433" s="286">
        <f>'1-GBP'!Y433+'2b - USD - conv.'!Y433+'3b - EUR - conv.'!Y433</f>
        <v>0</v>
      </c>
      <c r="Z433" s="286">
        <f>'1-GBP'!Z433+'2b - USD - conv.'!Z433+'3b - EUR - conv.'!Z433</f>
        <v>0</v>
      </c>
      <c r="AA433" s="286">
        <f>'1-GBP'!AA433+'2b - USD - conv.'!AA433+'3b - EUR - conv.'!AA433</f>
        <v>0</v>
      </c>
      <c r="AB433" s="286">
        <f>'1-GBP'!AB433+'2b - USD - conv.'!AB433+'3b - EUR - conv.'!AB433</f>
        <v>0</v>
      </c>
      <c r="AC433" s="286">
        <f>'1-GBP'!AC433+'2b - USD - conv.'!AC433+'3b - EUR - conv.'!AC433</f>
        <v>0</v>
      </c>
      <c r="AD433" s="286">
        <f>'1-GBP'!AD433+'2b - USD - conv.'!AD433+'3b - EUR - conv.'!AD433</f>
        <v>0</v>
      </c>
      <c r="AE433" s="286">
        <f>'1-GBP'!AE433+'2b - USD - conv.'!AE433+'3b - EUR - conv.'!AE433</f>
        <v>0</v>
      </c>
      <c r="AF433" s="286">
        <f>'1-GBP'!AF433+'2b - USD - conv.'!AF433+'3b - EUR - conv.'!AF433</f>
        <v>0</v>
      </c>
      <c r="AG433" s="286">
        <f>'1-GBP'!AG433+'2b - USD - conv.'!AG433+'3b - EUR - conv.'!AG433</f>
        <v>0</v>
      </c>
      <c r="AH433" s="286">
        <f>'1-GBP'!AH433+'2b - USD - conv.'!AH433+'3b - EUR - conv.'!AH433</f>
        <v>0</v>
      </c>
      <c r="AI433" s="286">
        <f>'1-GBP'!AI433+'2b - USD - conv.'!AI433+'3b - EUR - conv.'!AI433</f>
        <v>0</v>
      </c>
      <c r="AJ433" s="286">
        <f>'1-GBP'!AJ433+'2b - USD - conv.'!AJ433+'3b - EUR - conv.'!AJ433</f>
        <v>0</v>
      </c>
      <c r="AK433" s="286">
        <f>'1-GBP'!AK433+'2b - USD - conv.'!AK433+'3b - EUR - conv.'!AK433</f>
        <v>0</v>
      </c>
      <c r="AL433" s="286">
        <f>'1-GBP'!AL433+'2b - USD - conv.'!AL433+'3b - EUR - conv.'!AL433</f>
        <v>0</v>
      </c>
      <c r="AM433" s="286">
        <f>'1-GBP'!AM433+'2b - USD - conv.'!AM433+'3b - EUR - conv.'!AM433</f>
        <v>0</v>
      </c>
      <c r="AN433" s="286">
        <f>'1-GBP'!AN433+'2b - USD - conv.'!AN433+'3b - EUR - conv.'!AN433</f>
        <v>0</v>
      </c>
      <c r="AO433" s="286">
        <f>'1-GBP'!AO433+'2b - USD - conv.'!AO433+'3b - EUR - conv.'!AO433</f>
        <v>0</v>
      </c>
      <c r="AP433" s="286">
        <f>'1-GBP'!AP433+'2b - USD - conv.'!AP433+'3b - EUR - conv.'!AP433</f>
        <v>0</v>
      </c>
    </row>
    <row r="434" spans="1:42" outlineLevel="2">
      <c r="A434" s="211" t="str">
        <f>A399&amp;"."&amp;A431&amp;"."&amp;A400&amp;"."&amp;B434</f>
        <v>3.d.1.3</v>
      </c>
      <c r="B434">
        <v>3</v>
      </c>
      <c r="C434" t="str">
        <f>'1-GBP'!C434</f>
        <v>Other</v>
      </c>
      <c r="D434"/>
      <c r="E434"/>
      <c r="F434"/>
      <c r="G434"/>
      <c r="H434"/>
      <c r="I434"/>
      <c r="J434"/>
      <c r="K434"/>
      <c r="L434"/>
      <c r="M434" s="286">
        <f>'1-GBP'!M434+'2b - USD - conv.'!M434+'3b - EUR - conv.'!M434</f>
        <v>0</v>
      </c>
      <c r="N434" s="286">
        <f>'1-GBP'!N434+'2b - USD - conv.'!N434+'3b - EUR - conv.'!N434</f>
        <v>0</v>
      </c>
      <c r="O434" s="286">
        <f>'1-GBP'!O434+'2b - USD - conv.'!O434+'3b - EUR - conv.'!O434</f>
        <v>0</v>
      </c>
      <c r="P434" s="286">
        <f>'1-GBP'!P434+'2b - USD - conv.'!P434+'3b - EUR - conv.'!P434</f>
        <v>0</v>
      </c>
      <c r="Q434" s="286">
        <f>'1-GBP'!Q434+'2b - USD - conv.'!Q434+'3b - EUR - conv.'!Q434</f>
        <v>0</v>
      </c>
      <c r="R434" s="286">
        <f>'1-GBP'!R434+'2b - USD - conv.'!R434+'3b - EUR - conv.'!R434</f>
        <v>0</v>
      </c>
      <c r="S434" s="286">
        <f>'1-GBP'!S434+'2b - USD - conv.'!S434+'3b - EUR - conv.'!S434</f>
        <v>0</v>
      </c>
      <c r="T434" s="286">
        <f>'1-GBP'!T434+'2b - USD - conv.'!T434+'3b - EUR - conv.'!T434</f>
        <v>0</v>
      </c>
      <c r="U434" s="286">
        <f>'1-GBP'!U434+'2b - USD - conv.'!U434+'3b - EUR - conv.'!U434</f>
        <v>0</v>
      </c>
      <c r="V434" s="286">
        <f>'1-GBP'!V434+'2b - USD - conv.'!V434+'3b - EUR - conv.'!V434</f>
        <v>0</v>
      </c>
      <c r="W434" s="286">
        <f>'1-GBP'!W434+'2b - USD - conv.'!W434+'3b - EUR - conv.'!W434</f>
        <v>0</v>
      </c>
      <c r="X434" s="286">
        <f>'1-GBP'!X434+'2b - USD - conv.'!X434+'3b - EUR - conv.'!X434</f>
        <v>0</v>
      </c>
      <c r="Y434" s="286">
        <f>'1-GBP'!Y434+'2b - USD - conv.'!Y434+'3b - EUR - conv.'!Y434</f>
        <v>0</v>
      </c>
      <c r="Z434" s="286">
        <f>'1-GBP'!Z434+'2b - USD - conv.'!Z434+'3b - EUR - conv.'!Z434</f>
        <v>0</v>
      </c>
      <c r="AA434" s="286">
        <f>'1-GBP'!AA434+'2b - USD - conv.'!AA434+'3b - EUR - conv.'!AA434</f>
        <v>0</v>
      </c>
      <c r="AB434" s="286">
        <f>'1-GBP'!AB434+'2b - USD - conv.'!AB434+'3b - EUR - conv.'!AB434</f>
        <v>0</v>
      </c>
      <c r="AC434" s="286">
        <f>'1-GBP'!AC434+'2b - USD - conv.'!AC434+'3b - EUR - conv.'!AC434</f>
        <v>0</v>
      </c>
      <c r="AD434" s="286">
        <f>'1-GBP'!AD434+'2b - USD - conv.'!AD434+'3b - EUR - conv.'!AD434</f>
        <v>0</v>
      </c>
      <c r="AE434" s="286">
        <f>'1-GBP'!AE434+'2b - USD - conv.'!AE434+'3b - EUR - conv.'!AE434</f>
        <v>0</v>
      </c>
      <c r="AF434" s="286">
        <f>'1-GBP'!AF434+'2b - USD - conv.'!AF434+'3b - EUR - conv.'!AF434</f>
        <v>0</v>
      </c>
      <c r="AG434" s="286">
        <f>'1-GBP'!AG434+'2b - USD - conv.'!AG434+'3b - EUR - conv.'!AG434</f>
        <v>0</v>
      </c>
      <c r="AH434" s="286">
        <f>'1-GBP'!AH434+'2b - USD - conv.'!AH434+'3b - EUR - conv.'!AH434</f>
        <v>0</v>
      </c>
      <c r="AI434" s="286">
        <f>'1-GBP'!AI434+'2b - USD - conv.'!AI434+'3b - EUR - conv.'!AI434</f>
        <v>0</v>
      </c>
      <c r="AJ434" s="286">
        <f>'1-GBP'!AJ434+'2b - USD - conv.'!AJ434+'3b - EUR - conv.'!AJ434</f>
        <v>0</v>
      </c>
      <c r="AK434" s="286">
        <f>'1-GBP'!AK434+'2b - USD - conv.'!AK434+'3b - EUR - conv.'!AK434</f>
        <v>0</v>
      </c>
      <c r="AL434" s="286">
        <f>'1-GBP'!AL434+'2b - USD - conv.'!AL434+'3b - EUR - conv.'!AL434</f>
        <v>0</v>
      </c>
      <c r="AM434" s="286">
        <f>'1-GBP'!AM434+'2b - USD - conv.'!AM434+'3b - EUR - conv.'!AM434</f>
        <v>0</v>
      </c>
      <c r="AN434" s="286">
        <f>'1-GBP'!AN434+'2b - USD - conv.'!AN434+'3b - EUR - conv.'!AN434</f>
        <v>0</v>
      </c>
      <c r="AO434" s="286">
        <f>'1-GBP'!AO434+'2b - USD - conv.'!AO434+'3b - EUR - conv.'!AO434</f>
        <v>0</v>
      </c>
      <c r="AP434" s="286">
        <f>'1-GBP'!AP434+'2b - USD - conv.'!AP434+'3b - EUR - conv.'!AP434</f>
        <v>0</v>
      </c>
    </row>
    <row r="435" spans="1:42" outlineLevel="2">
      <c r="A435" s="211" t="str">
        <f>A399&amp;"."&amp;A431&amp;"."&amp;A400&amp;"."&amp;B435</f>
        <v>3.d.1.4</v>
      </c>
      <c r="B435">
        <v>4</v>
      </c>
      <c r="C435" t="str">
        <f>'1-GBP'!C435</f>
        <v>NGV</v>
      </c>
      <c r="D435"/>
      <c r="E435"/>
      <c r="F435"/>
      <c r="G435"/>
      <c r="H435"/>
      <c r="I435"/>
      <c r="J435"/>
      <c r="K435"/>
      <c r="L435"/>
      <c r="M435" s="286">
        <f>'1-GBP'!M435+'2b - USD - conv.'!M435+'3b - EUR - conv.'!M435</f>
        <v>0</v>
      </c>
      <c r="N435" s="286">
        <f>'1-GBP'!N435+'2b - USD - conv.'!N435+'3b - EUR - conv.'!N435</f>
        <v>0</v>
      </c>
      <c r="O435" s="286">
        <f>'1-GBP'!O435+'2b - USD - conv.'!O435+'3b - EUR - conv.'!O435</f>
        <v>0</v>
      </c>
      <c r="P435" s="286">
        <f>'1-GBP'!P435+'2b - USD - conv.'!P435+'3b - EUR - conv.'!P435</f>
        <v>0</v>
      </c>
      <c r="Q435" s="286">
        <f>'1-GBP'!Q435+'2b - USD - conv.'!Q435+'3b - EUR - conv.'!Q435</f>
        <v>0</v>
      </c>
      <c r="R435" s="286">
        <f>'1-GBP'!R435+'2b - USD - conv.'!R435+'3b - EUR - conv.'!R435</f>
        <v>0</v>
      </c>
      <c r="S435" s="286">
        <f>'1-GBP'!S435+'2b - USD - conv.'!S435+'3b - EUR - conv.'!S435</f>
        <v>0</v>
      </c>
      <c r="T435" s="286">
        <f>'1-GBP'!T435+'2b - USD - conv.'!T435+'3b - EUR - conv.'!T435</f>
        <v>0</v>
      </c>
      <c r="U435" s="286">
        <f>'1-GBP'!U435+'2b - USD - conv.'!U435+'3b - EUR - conv.'!U435</f>
        <v>0</v>
      </c>
      <c r="V435" s="286">
        <f>'1-GBP'!V435+'2b - USD - conv.'!V435+'3b - EUR - conv.'!V435</f>
        <v>0</v>
      </c>
      <c r="W435" s="286">
        <f>'1-GBP'!W435+'2b - USD - conv.'!W435+'3b - EUR - conv.'!W435</f>
        <v>0</v>
      </c>
      <c r="X435" s="286">
        <f>'1-GBP'!X435+'2b - USD - conv.'!X435+'3b - EUR - conv.'!X435</f>
        <v>0</v>
      </c>
      <c r="Y435" s="286">
        <f>'1-GBP'!Y435+'2b - USD - conv.'!Y435+'3b - EUR - conv.'!Y435</f>
        <v>0</v>
      </c>
      <c r="Z435" s="286">
        <f>'1-GBP'!Z435+'2b - USD - conv.'!Z435+'3b - EUR - conv.'!Z435</f>
        <v>0</v>
      </c>
      <c r="AA435" s="286">
        <f>'1-GBP'!AA435+'2b - USD - conv.'!AA435+'3b - EUR - conv.'!AA435</f>
        <v>0</v>
      </c>
      <c r="AB435" s="286">
        <f>'1-GBP'!AB435+'2b - USD - conv.'!AB435+'3b - EUR - conv.'!AB435</f>
        <v>0</v>
      </c>
      <c r="AC435" s="286">
        <f>'1-GBP'!AC435+'2b - USD - conv.'!AC435+'3b - EUR - conv.'!AC435</f>
        <v>0</v>
      </c>
      <c r="AD435" s="286">
        <f>'1-GBP'!AD435+'2b - USD - conv.'!AD435+'3b - EUR - conv.'!AD435</f>
        <v>0</v>
      </c>
      <c r="AE435" s="286">
        <f>'1-GBP'!AE435+'2b - USD - conv.'!AE435+'3b - EUR - conv.'!AE435</f>
        <v>0</v>
      </c>
      <c r="AF435" s="286">
        <f>'1-GBP'!AF435+'2b - USD - conv.'!AF435+'3b - EUR - conv.'!AF435</f>
        <v>0</v>
      </c>
      <c r="AG435" s="286">
        <f>'1-GBP'!AG435+'2b - USD - conv.'!AG435+'3b - EUR - conv.'!AG435</f>
        <v>0</v>
      </c>
      <c r="AH435" s="286">
        <f>'1-GBP'!AH435+'2b - USD - conv.'!AH435+'3b - EUR - conv.'!AH435</f>
        <v>0</v>
      </c>
      <c r="AI435" s="286">
        <f>'1-GBP'!AI435+'2b - USD - conv.'!AI435+'3b - EUR - conv.'!AI435</f>
        <v>0</v>
      </c>
      <c r="AJ435" s="286">
        <f>'1-GBP'!AJ435+'2b - USD - conv.'!AJ435+'3b - EUR - conv.'!AJ435</f>
        <v>0</v>
      </c>
      <c r="AK435" s="286">
        <f>'1-GBP'!AK435+'2b - USD - conv.'!AK435+'3b - EUR - conv.'!AK435</f>
        <v>0</v>
      </c>
      <c r="AL435" s="286">
        <f>'1-GBP'!AL435+'2b - USD - conv.'!AL435+'3b - EUR - conv.'!AL435</f>
        <v>0</v>
      </c>
      <c r="AM435" s="286">
        <f>'1-GBP'!AM435+'2b - USD - conv.'!AM435+'3b - EUR - conv.'!AM435</f>
        <v>0</v>
      </c>
      <c r="AN435" s="286">
        <f>'1-GBP'!AN435+'2b - USD - conv.'!AN435+'3b - EUR - conv.'!AN435</f>
        <v>0</v>
      </c>
      <c r="AO435" s="286">
        <f>'1-GBP'!AO435+'2b - USD - conv.'!AO435+'3b - EUR - conv.'!AO435</f>
        <v>0</v>
      </c>
      <c r="AP435" s="286">
        <f>'1-GBP'!AP435+'2b - USD - conv.'!AP435+'3b - EUR - conv.'!AP435</f>
        <v>0</v>
      </c>
    </row>
    <row r="436" spans="1:42" outlineLevel="2">
      <c r="A436" s="211" t="str">
        <f>A399&amp;"."&amp;A431&amp;"."&amp;A400&amp;"."&amp;B436</f>
        <v>3.d.1.5</v>
      </c>
      <c r="B436">
        <v>5</v>
      </c>
      <c r="C436" t="str">
        <f>'1-GBP'!C436</f>
        <v>Other IJV Costs</v>
      </c>
      <c r="D436"/>
      <c r="E436"/>
      <c r="F436"/>
      <c r="G436"/>
      <c r="H436"/>
      <c r="I436"/>
      <c r="J436"/>
      <c r="K436"/>
      <c r="L436"/>
      <c r="M436" s="286">
        <f>'1-GBP'!M436+'2b - USD - conv.'!M436+'3b - EUR - conv.'!M436</f>
        <v>0</v>
      </c>
      <c r="N436" s="286">
        <f>'1-GBP'!N436+'2b - USD - conv.'!N436+'3b - EUR - conv.'!N436</f>
        <v>0</v>
      </c>
      <c r="O436" s="286">
        <f>'1-GBP'!O436+'2b - USD - conv.'!O436+'3b - EUR - conv.'!O436</f>
        <v>0</v>
      </c>
      <c r="P436" s="286">
        <f>'1-GBP'!P436+'2b - USD - conv.'!P436+'3b - EUR - conv.'!P436</f>
        <v>0</v>
      </c>
      <c r="Q436" s="286">
        <f>'1-GBP'!Q436+'2b - USD - conv.'!Q436+'3b - EUR - conv.'!Q436</f>
        <v>0</v>
      </c>
      <c r="R436" s="286">
        <f>'1-GBP'!R436+'2b - USD - conv.'!R436+'3b - EUR - conv.'!R436</f>
        <v>0</v>
      </c>
      <c r="S436" s="286">
        <f>'1-GBP'!S436+'2b - USD - conv.'!S436+'3b - EUR - conv.'!S436</f>
        <v>0</v>
      </c>
      <c r="T436" s="286">
        <f>'1-GBP'!T436+'2b - USD - conv.'!T436+'3b - EUR - conv.'!T436</f>
        <v>0</v>
      </c>
      <c r="U436" s="286">
        <f>'1-GBP'!U436+'2b - USD - conv.'!U436+'3b - EUR - conv.'!U436</f>
        <v>0</v>
      </c>
      <c r="V436" s="286">
        <f>'1-GBP'!V436+'2b - USD - conv.'!V436+'3b - EUR - conv.'!V436</f>
        <v>0</v>
      </c>
      <c r="W436" s="286">
        <f>'1-GBP'!W436+'2b - USD - conv.'!W436+'3b - EUR - conv.'!W436</f>
        <v>0</v>
      </c>
      <c r="X436" s="286">
        <f>'1-GBP'!X436+'2b - USD - conv.'!X436+'3b - EUR - conv.'!X436</f>
        <v>0</v>
      </c>
      <c r="Y436" s="286">
        <f>'1-GBP'!Y436+'2b - USD - conv.'!Y436+'3b - EUR - conv.'!Y436</f>
        <v>0</v>
      </c>
      <c r="Z436" s="286">
        <f>'1-GBP'!Z436+'2b - USD - conv.'!Z436+'3b - EUR - conv.'!Z436</f>
        <v>0</v>
      </c>
      <c r="AA436" s="286">
        <f>'1-GBP'!AA436+'2b - USD - conv.'!AA436+'3b - EUR - conv.'!AA436</f>
        <v>0</v>
      </c>
      <c r="AB436" s="286">
        <f>'1-GBP'!AB436+'2b - USD - conv.'!AB436+'3b - EUR - conv.'!AB436</f>
        <v>0</v>
      </c>
      <c r="AC436" s="286">
        <f>'1-GBP'!AC436+'2b - USD - conv.'!AC436+'3b - EUR - conv.'!AC436</f>
        <v>0</v>
      </c>
      <c r="AD436" s="286">
        <f>'1-GBP'!AD436+'2b - USD - conv.'!AD436+'3b - EUR - conv.'!AD436</f>
        <v>0</v>
      </c>
      <c r="AE436" s="286">
        <f>'1-GBP'!AE436+'2b - USD - conv.'!AE436+'3b - EUR - conv.'!AE436</f>
        <v>0</v>
      </c>
      <c r="AF436" s="286">
        <f>'1-GBP'!AF436+'2b - USD - conv.'!AF436+'3b - EUR - conv.'!AF436</f>
        <v>0</v>
      </c>
      <c r="AG436" s="286">
        <f>'1-GBP'!AG436+'2b - USD - conv.'!AG436+'3b - EUR - conv.'!AG436</f>
        <v>0</v>
      </c>
      <c r="AH436" s="286">
        <f>'1-GBP'!AH436+'2b - USD - conv.'!AH436+'3b - EUR - conv.'!AH436</f>
        <v>0</v>
      </c>
      <c r="AI436" s="286">
        <f>'1-GBP'!AI436+'2b - USD - conv.'!AI436+'3b - EUR - conv.'!AI436</f>
        <v>0</v>
      </c>
      <c r="AJ436" s="286">
        <f>'1-GBP'!AJ436+'2b - USD - conv.'!AJ436+'3b - EUR - conv.'!AJ436</f>
        <v>0</v>
      </c>
      <c r="AK436" s="286">
        <f>'1-GBP'!AK436+'2b - USD - conv.'!AK436+'3b - EUR - conv.'!AK436</f>
        <v>0</v>
      </c>
      <c r="AL436" s="286">
        <f>'1-GBP'!AL436+'2b - USD - conv.'!AL436+'3b - EUR - conv.'!AL436</f>
        <v>0</v>
      </c>
      <c r="AM436" s="286">
        <f>'1-GBP'!AM436+'2b - USD - conv.'!AM436+'3b - EUR - conv.'!AM436</f>
        <v>0</v>
      </c>
      <c r="AN436" s="286">
        <f>'1-GBP'!AN436+'2b - USD - conv.'!AN436+'3b - EUR - conv.'!AN436</f>
        <v>0</v>
      </c>
      <c r="AO436" s="286">
        <f>'1-GBP'!AO436+'2b - USD - conv.'!AO436+'3b - EUR - conv.'!AO436</f>
        <v>0</v>
      </c>
      <c r="AP436" s="286">
        <f>'1-GBP'!AP436+'2b - USD - conv.'!AP436+'3b - EUR - conv.'!AP436</f>
        <v>0</v>
      </c>
    </row>
    <row r="437" spans="1:42" outlineLevel="2">
      <c r="A437" s="211" t="str">
        <f>A399&amp;"."&amp;A431&amp;"."&amp;A400&amp;"."&amp;B437</f>
        <v>3.d.1.6</v>
      </c>
      <c r="B437">
        <v>6</v>
      </c>
      <c r="C437" t="str">
        <f>'1-GBP'!C437</f>
        <v/>
      </c>
      <c r="D437"/>
      <c r="E437"/>
      <c r="F437"/>
      <c r="G437"/>
      <c r="H437"/>
      <c r="I437"/>
      <c r="J437"/>
      <c r="K437"/>
      <c r="L437"/>
      <c r="M437" s="286">
        <f>'1-GBP'!M437+'2b - USD - conv.'!M437+'3b - EUR - conv.'!M437</f>
        <v>0</v>
      </c>
      <c r="N437" s="286">
        <f>'1-GBP'!N437+'2b - USD - conv.'!N437+'3b - EUR - conv.'!N437</f>
        <v>0</v>
      </c>
      <c r="O437" s="286">
        <f>'1-GBP'!O437+'2b - USD - conv.'!O437+'3b - EUR - conv.'!O437</f>
        <v>0</v>
      </c>
      <c r="P437" s="286">
        <f>'1-GBP'!P437+'2b - USD - conv.'!P437+'3b - EUR - conv.'!P437</f>
        <v>0</v>
      </c>
      <c r="Q437" s="286">
        <f>'1-GBP'!Q437+'2b - USD - conv.'!Q437+'3b - EUR - conv.'!Q437</f>
        <v>0</v>
      </c>
      <c r="R437" s="286">
        <f>'1-GBP'!R437+'2b - USD - conv.'!R437+'3b - EUR - conv.'!R437</f>
        <v>0</v>
      </c>
      <c r="S437" s="286">
        <f>'1-GBP'!S437+'2b - USD - conv.'!S437+'3b - EUR - conv.'!S437</f>
        <v>0</v>
      </c>
      <c r="T437" s="286">
        <f>'1-GBP'!T437+'2b - USD - conv.'!T437+'3b - EUR - conv.'!T437</f>
        <v>0</v>
      </c>
      <c r="U437" s="286">
        <f>'1-GBP'!U437+'2b - USD - conv.'!U437+'3b - EUR - conv.'!U437</f>
        <v>0</v>
      </c>
      <c r="V437" s="286">
        <f>'1-GBP'!V437+'2b - USD - conv.'!V437+'3b - EUR - conv.'!V437</f>
        <v>0</v>
      </c>
      <c r="W437" s="286">
        <f>'1-GBP'!W437+'2b - USD - conv.'!W437+'3b - EUR - conv.'!W437</f>
        <v>0</v>
      </c>
      <c r="X437" s="286">
        <f>'1-GBP'!X437+'2b - USD - conv.'!X437+'3b - EUR - conv.'!X437</f>
        <v>0</v>
      </c>
      <c r="Y437" s="286">
        <f>'1-GBP'!Y437+'2b - USD - conv.'!Y437+'3b - EUR - conv.'!Y437</f>
        <v>0</v>
      </c>
      <c r="Z437" s="286">
        <f>'1-GBP'!Z437+'2b - USD - conv.'!Z437+'3b - EUR - conv.'!Z437</f>
        <v>0</v>
      </c>
      <c r="AA437" s="286">
        <f>'1-GBP'!AA437+'2b - USD - conv.'!AA437+'3b - EUR - conv.'!AA437</f>
        <v>0</v>
      </c>
      <c r="AB437" s="286">
        <f>'1-GBP'!AB437+'2b - USD - conv.'!AB437+'3b - EUR - conv.'!AB437</f>
        <v>0</v>
      </c>
      <c r="AC437" s="286">
        <f>'1-GBP'!AC437+'2b - USD - conv.'!AC437+'3b - EUR - conv.'!AC437</f>
        <v>0</v>
      </c>
      <c r="AD437" s="286">
        <f>'1-GBP'!AD437+'2b - USD - conv.'!AD437+'3b - EUR - conv.'!AD437</f>
        <v>0</v>
      </c>
      <c r="AE437" s="286">
        <f>'1-GBP'!AE437+'2b - USD - conv.'!AE437+'3b - EUR - conv.'!AE437</f>
        <v>0</v>
      </c>
      <c r="AF437" s="286">
        <f>'1-GBP'!AF437+'2b - USD - conv.'!AF437+'3b - EUR - conv.'!AF437</f>
        <v>0</v>
      </c>
      <c r="AG437" s="286">
        <f>'1-GBP'!AG437+'2b - USD - conv.'!AG437+'3b - EUR - conv.'!AG437</f>
        <v>0</v>
      </c>
      <c r="AH437" s="286">
        <f>'1-GBP'!AH437+'2b - USD - conv.'!AH437+'3b - EUR - conv.'!AH437</f>
        <v>0</v>
      </c>
      <c r="AI437" s="286">
        <f>'1-GBP'!AI437+'2b - USD - conv.'!AI437+'3b - EUR - conv.'!AI437</f>
        <v>0</v>
      </c>
      <c r="AJ437" s="286">
        <f>'1-GBP'!AJ437+'2b - USD - conv.'!AJ437+'3b - EUR - conv.'!AJ437</f>
        <v>0</v>
      </c>
      <c r="AK437" s="286">
        <f>'1-GBP'!AK437+'2b - USD - conv.'!AK437+'3b - EUR - conv.'!AK437</f>
        <v>0</v>
      </c>
      <c r="AL437" s="286">
        <f>'1-GBP'!AL437+'2b - USD - conv.'!AL437+'3b - EUR - conv.'!AL437</f>
        <v>0</v>
      </c>
      <c r="AM437" s="286">
        <f>'1-GBP'!AM437+'2b - USD - conv.'!AM437+'3b - EUR - conv.'!AM437</f>
        <v>0</v>
      </c>
      <c r="AN437" s="286">
        <f>'1-GBP'!AN437+'2b - USD - conv.'!AN437+'3b - EUR - conv.'!AN437</f>
        <v>0</v>
      </c>
      <c r="AO437" s="286">
        <f>'1-GBP'!AO437+'2b - USD - conv.'!AO437+'3b - EUR - conv.'!AO437</f>
        <v>0</v>
      </c>
      <c r="AP437" s="286">
        <f>'1-GBP'!AP437+'2b - USD - conv.'!AP437+'3b - EUR - conv.'!AP437</f>
        <v>0</v>
      </c>
    </row>
    <row r="438" spans="1:42" outlineLevel="2">
      <c r="A438" s="211" t="str">
        <f>A399&amp;"."&amp;A431&amp;"."&amp;A400&amp;"."&amp;B438</f>
        <v>3.d.1.7</v>
      </c>
      <c r="B438">
        <v>7</v>
      </c>
      <c r="C438" t="str">
        <f>'1-GBP'!C438</f>
        <v/>
      </c>
      <c r="D438"/>
      <c r="E438"/>
      <c r="F438"/>
      <c r="G438"/>
      <c r="H438"/>
      <c r="I438"/>
      <c r="J438"/>
      <c r="K438"/>
      <c r="L438"/>
      <c r="M438" s="286">
        <f>'1-GBP'!M438+'2b - USD - conv.'!M438+'3b - EUR - conv.'!M438</f>
        <v>0</v>
      </c>
      <c r="N438" s="286">
        <f>'1-GBP'!N438+'2b - USD - conv.'!N438+'3b - EUR - conv.'!N438</f>
        <v>0</v>
      </c>
      <c r="O438" s="286">
        <f>'1-GBP'!O438+'2b - USD - conv.'!O438+'3b - EUR - conv.'!O438</f>
        <v>0</v>
      </c>
      <c r="P438" s="286">
        <f>'1-GBP'!P438+'2b - USD - conv.'!P438+'3b - EUR - conv.'!P438</f>
        <v>0</v>
      </c>
      <c r="Q438" s="286">
        <f>'1-GBP'!Q438+'2b - USD - conv.'!Q438+'3b - EUR - conv.'!Q438</f>
        <v>0</v>
      </c>
      <c r="R438" s="286">
        <f>'1-GBP'!R438+'2b - USD - conv.'!R438+'3b - EUR - conv.'!R438</f>
        <v>0</v>
      </c>
      <c r="S438" s="286">
        <f>'1-GBP'!S438+'2b - USD - conv.'!S438+'3b - EUR - conv.'!S438</f>
        <v>0</v>
      </c>
      <c r="T438" s="286">
        <f>'1-GBP'!T438+'2b - USD - conv.'!T438+'3b - EUR - conv.'!T438</f>
        <v>0</v>
      </c>
      <c r="U438" s="286">
        <f>'1-GBP'!U438+'2b - USD - conv.'!U438+'3b - EUR - conv.'!U438</f>
        <v>0</v>
      </c>
      <c r="V438" s="286">
        <f>'1-GBP'!V438+'2b - USD - conv.'!V438+'3b - EUR - conv.'!V438</f>
        <v>0</v>
      </c>
      <c r="W438" s="286">
        <f>'1-GBP'!W438+'2b - USD - conv.'!W438+'3b - EUR - conv.'!W438</f>
        <v>0</v>
      </c>
      <c r="X438" s="286">
        <f>'1-GBP'!X438+'2b - USD - conv.'!X438+'3b - EUR - conv.'!X438</f>
        <v>0</v>
      </c>
      <c r="Y438" s="286">
        <f>'1-GBP'!Y438+'2b - USD - conv.'!Y438+'3b - EUR - conv.'!Y438</f>
        <v>0</v>
      </c>
      <c r="Z438" s="286">
        <f>'1-GBP'!Z438+'2b - USD - conv.'!Z438+'3b - EUR - conv.'!Z438</f>
        <v>0</v>
      </c>
      <c r="AA438" s="286">
        <f>'1-GBP'!AA438+'2b - USD - conv.'!AA438+'3b - EUR - conv.'!AA438</f>
        <v>0</v>
      </c>
      <c r="AB438" s="286">
        <f>'1-GBP'!AB438+'2b - USD - conv.'!AB438+'3b - EUR - conv.'!AB438</f>
        <v>0</v>
      </c>
      <c r="AC438" s="286">
        <f>'1-GBP'!AC438+'2b - USD - conv.'!AC438+'3b - EUR - conv.'!AC438</f>
        <v>0</v>
      </c>
      <c r="AD438" s="286">
        <f>'1-GBP'!AD438+'2b - USD - conv.'!AD438+'3b - EUR - conv.'!AD438</f>
        <v>0</v>
      </c>
      <c r="AE438" s="286">
        <f>'1-GBP'!AE438+'2b - USD - conv.'!AE438+'3b - EUR - conv.'!AE438</f>
        <v>0</v>
      </c>
      <c r="AF438" s="286">
        <f>'1-GBP'!AF438+'2b - USD - conv.'!AF438+'3b - EUR - conv.'!AF438</f>
        <v>0</v>
      </c>
      <c r="AG438" s="286">
        <f>'1-GBP'!AG438+'2b - USD - conv.'!AG438+'3b - EUR - conv.'!AG438</f>
        <v>0</v>
      </c>
      <c r="AH438" s="286">
        <f>'1-GBP'!AH438+'2b - USD - conv.'!AH438+'3b - EUR - conv.'!AH438</f>
        <v>0</v>
      </c>
      <c r="AI438" s="286">
        <f>'1-GBP'!AI438+'2b - USD - conv.'!AI438+'3b - EUR - conv.'!AI438</f>
        <v>0</v>
      </c>
      <c r="AJ438" s="286">
        <f>'1-GBP'!AJ438+'2b - USD - conv.'!AJ438+'3b - EUR - conv.'!AJ438</f>
        <v>0</v>
      </c>
      <c r="AK438" s="286">
        <f>'1-GBP'!AK438+'2b - USD - conv.'!AK438+'3b - EUR - conv.'!AK438</f>
        <v>0</v>
      </c>
      <c r="AL438" s="286">
        <f>'1-GBP'!AL438+'2b - USD - conv.'!AL438+'3b - EUR - conv.'!AL438</f>
        <v>0</v>
      </c>
      <c r="AM438" s="286">
        <f>'1-GBP'!AM438+'2b - USD - conv.'!AM438+'3b - EUR - conv.'!AM438</f>
        <v>0</v>
      </c>
      <c r="AN438" s="286">
        <f>'1-GBP'!AN438+'2b - USD - conv.'!AN438+'3b - EUR - conv.'!AN438</f>
        <v>0</v>
      </c>
      <c r="AO438" s="286">
        <f>'1-GBP'!AO438+'2b - USD - conv.'!AO438+'3b - EUR - conv.'!AO438</f>
        <v>0</v>
      </c>
      <c r="AP438" s="286">
        <f>'1-GBP'!AP438+'2b - USD - conv.'!AP438+'3b - EUR - conv.'!AP438</f>
        <v>0</v>
      </c>
    </row>
    <row r="439" spans="1:42" outlineLevel="2">
      <c r="A439" s="211" t="str">
        <f>A399&amp;"."&amp;A431&amp;"."&amp;A400&amp;"."&amp;B439</f>
        <v>3.d.1.8</v>
      </c>
      <c r="B439">
        <v>8</v>
      </c>
      <c r="C439" t="str">
        <f>'1-GBP'!C439</f>
        <v/>
      </c>
      <c r="D439"/>
      <c r="E439"/>
      <c r="F439"/>
      <c r="G439"/>
      <c r="H439"/>
      <c r="I439"/>
      <c r="J439"/>
      <c r="K439"/>
      <c r="L439"/>
      <c r="M439" s="286">
        <f>'1-GBP'!M439+'2b - USD - conv.'!M439+'3b - EUR - conv.'!M439</f>
        <v>0</v>
      </c>
      <c r="N439" s="286">
        <f>'1-GBP'!N439+'2b - USD - conv.'!N439+'3b - EUR - conv.'!N439</f>
        <v>0</v>
      </c>
      <c r="O439" s="286">
        <f>'1-GBP'!O439+'2b - USD - conv.'!O439+'3b - EUR - conv.'!O439</f>
        <v>0</v>
      </c>
      <c r="P439" s="286">
        <f>'1-GBP'!P439+'2b - USD - conv.'!P439+'3b - EUR - conv.'!P439</f>
        <v>0</v>
      </c>
      <c r="Q439" s="286">
        <f>'1-GBP'!Q439+'2b - USD - conv.'!Q439+'3b - EUR - conv.'!Q439</f>
        <v>0</v>
      </c>
      <c r="R439" s="286">
        <f>'1-GBP'!R439+'2b - USD - conv.'!R439+'3b - EUR - conv.'!R439</f>
        <v>0</v>
      </c>
      <c r="S439" s="286">
        <f>'1-GBP'!S439+'2b - USD - conv.'!S439+'3b - EUR - conv.'!S439</f>
        <v>0</v>
      </c>
      <c r="T439" s="286">
        <f>'1-GBP'!T439+'2b - USD - conv.'!T439+'3b - EUR - conv.'!T439</f>
        <v>0</v>
      </c>
      <c r="U439" s="286">
        <f>'1-GBP'!U439+'2b - USD - conv.'!U439+'3b - EUR - conv.'!U439</f>
        <v>0</v>
      </c>
      <c r="V439" s="286">
        <f>'1-GBP'!V439+'2b - USD - conv.'!V439+'3b - EUR - conv.'!V439</f>
        <v>0</v>
      </c>
      <c r="W439" s="286">
        <f>'1-GBP'!W439+'2b - USD - conv.'!W439+'3b - EUR - conv.'!W439</f>
        <v>0</v>
      </c>
      <c r="X439" s="286">
        <f>'1-GBP'!X439+'2b - USD - conv.'!X439+'3b - EUR - conv.'!X439</f>
        <v>0</v>
      </c>
      <c r="Y439" s="286">
        <f>'1-GBP'!Y439+'2b - USD - conv.'!Y439+'3b - EUR - conv.'!Y439</f>
        <v>0</v>
      </c>
      <c r="Z439" s="286">
        <f>'1-GBP'!Z439+'2b - USD - conv.'!Z439+'3b - EUR - conv.'!Z439</f>
        <v>0</v>
      </c>
      <c r="AA439" s="286">
        <f>'1-GBP'!AA439+'2b - USD - conv.'!AA439+'3b - EUR - conv.'!AA439</f>
        <v>0</v>
      </c>
      <c r="AB439" s="286">
        <f>'1-GBP'!AB439+'2b - USD - conv.'!AB439+'3b - EUR - conv.'!AB439</f>
        <v>0</v>
      </c>
      <c r="AC439" s="286">
        <f>'1-GBP'!AC439+'2b - USD - conv.'!AC439+'3b - EUR - conv.'!AC439</f>
        <v>0</v>
      </c>
      <c r="AD439" s="286">
        <f>'1-GBP'!AD439+'2b - USD - conv.'!AD439+'3b - EUR - conv.'!AD439</f>
        <v>0</v>
      </c>
      <c r="AE439" s="286">
        <f>'1-GBP'!AE439+'2b - USD - conv.'!AE439+'3b - EUR - conv.'!AE439</f>
        <v>0</v>
      </c>
      <c r="AF439" s="286">
        <f>'1-GBP'!AF439+'2b - USD - conv.'!AF439+'3b - EUR - conv.'!AF439</f>
        <v>0</v>
      </c>
      <c r="AG439" s="286">
        <f>'1-GBP'!AG439+'2b - USD - conv.'!AG439+'3b - EUR - conv.'!AG439</f>
        <v>0</v>
      </c>
      <c r="AH439" s="286">
        <f>'1-GBP'!AH439+'2b - USD - conv.'!AH439+'3b - EUR - conv.'!AH439</f>
        <v>0</v>
      </c>
      <c r="AI439" s="286">
        <f>'1-GBP'!AI439+'2b - USD - conv.'!AI439+'3b - EUR - conv.'!AI439</f>
        <v>0</v>
      </c>
      <c r="AJ439" s="286">
        <f>'1-GBP'!AJ439+'2b - USD - conv.'!AJ439+'3b - EUR - conv.'!AJ439</f>
        <v>0</v>
      </c>
      <c r="AK439" s="286">
        <f>'1-GBP'!AK439+'2b - USD - conv.'!AK439+'3b - EUR - conv.'!AK439</f>
        <v>0</v>
      </c>
      <c r="AL439" s="286">
        <f>'1-GBP'!AL439+'2b - USD - conv.'!AL439+'3b - EUR - conv.'!AL439</f>
        <v>0</v>
      </c>
      <c r="AM439" s="286">
        <f>'1-GBP'!AM439+'2b - USD - conv.'!AM439+'3b - EUR - conv.'!AM439</f>
        <v>0</v>
      </c>
      <c r="AN439" s="286">
        <f>'1-GBP'!AN439+'2b - USD - conv.'!AN439+'3b - EUR - conv.'!AN439</f>
        <v>0</v>
      </c>
      <c r="AO439" s="286">
        <f>'1-GBP'!AO439+'2b - USD - conv.'!AO439+'3b - EUR - conv.'!AO439</f>
        <v>0</v>
      </c>
      <c r="AP439" s="286">
        <f>'1-GBP'!AP439+'2b - USD - conv.'!AP439+'3b - EUR - conv.'!AP439</f>
        <v>0</v>
      </c>
    </row>
    <row r="440" spans="1:42" outlineLevel="2">
      <c r="A440" s="211" t="str">
        <f>A399&amp;"."&amp;A431&amp;"."&amp;A400&amp;"."&amp;B440</f>
        <v>3.d.1.9</v>
      </c>
      <c r="B440">
        <v>9</v>
      </c>
      <c r="C440" t="str">
        <f>'1-GBP'!C440</f>
        <v/>
      </c>
      <c r="D440"/>
      <c r="E440"/>
      <c r="F440"/>
      <c r="G440"/>
      <c r="H440"/>
      <c r="I440"/>
      <c r="J440"/>
      <c r="K440"/>
      <c r="L440"/>
      <c r="M440" s="286">
        <f>'1-GBP'!M440+'2b - USD - conv.'!M440+'3b - EUR - conv.'!M440</f>
        <v>0</v>
      </c>
      <c r="N440" s="286">
        <f>'1-GBP'!N440+'2b - USD - conv.'!N440+'3b - EUR - conv.'!N440</f>
        <v>0</v>
      </c>
      <c r="O440" s="286">
        <f>'1-GBP'!O440+'2b - USD - conv.'!O440+'3b - EUR - conv.'!O440</f>
        <v>0</v>
      </c>
      <c r="P440" s="286">
        <f>'1-GBP'!P440+'2b - USD - conv.'!P440+'3b - EUR - conv.'!P440</f>
        <v>0</v>
      </c>
      <c r="Q440" s="286">
        <f>'1-GBP'!Q440+'2b - USD - conv.'!Q440+'3b - EUR - conv.'!Q440</f>
        <v>0</v>
      </c>
      <c r="R440" s="286">
        <f>'1-GBP'!R440+'2b - USD - conv.'!R440+'3b - EUR - conv.'!R440</f>
        <v>0</v>
      </c>
      <c r="S440" s="286">
        <f>'1-GBP'!S440+'2b - USD - conv.'!S440+'3b - EUR - conv.'!S440</f>
        <v>0</v>
      </c>
      <c r="T440" s="286">
        <f>'1-GBP'!T440+'2b - USD - conv.'!T440+'3b - EUR - conv.'!T440</f>
        <v>0</v>
      </c>
      <c r="U440" s="286">
        <f>'1-GBP'!U440+'2b - USD - conv.'!U440+'3b - EUR - conv.'!U440</f>
        <v>0</v>
      </c>
      <c r="V440" s="286">
        <f>'1-GBP'!V440+'2b - USD - conv.'!V440+'3b - EUR - conv.'!V440</f>
        <v>0</v>
      </c>
      <c r="W440" s="286">
        <f>'1-GBP'!W440+'2b - USD - conv.'!W440+'3b - EUR - conv.'!W440</f>
        <v>0</v>
      </c>
      <c r="X440" s="286">
        <f>'1-GBP'!X440+'2b - USD - conv.'!X440+'3b - EUR - conv.'!X440</f>
        <v>0</v>
      </c>
      <c r="Y440" s="286">
        <f>'1-GBP'!Y440+'2b - USD - conv.'!Y440+'3b - EUR - conv.'!Y440</f>
        <v>0</v>
      </c>
      <c r="Z440" s="286">
        <f>'1-GBP'!Z440+'2b - USD - conv.'!Z440+'3b - EUR - conv.'!Z440</f>
        <v>0</v>
      </c>
      <c r="AA440" s="286">
        <f>'1-GBP'!AA440+'2b - USD - conv.'!AA440+'3b - EUR - conv.'!AA440</f>
        <v>0</v>
      </c>
      <c r="AB440" s="286">
        <f>'1-GBP'!AB440+'2b - USD - conv.'!AB440+'3b - EUR - conv.'!AB440</f>
        <v>0</v>
      </c>
      <c r="AC440" s="286">
        <f>'1-GBP'!AC440+'2b - USD - conv.'!AC440+'3b - EUR - conv.'!AC440</f>
        <v>0</v>
      </c>
      <c r="AD440" s="286">
        <f>'1-GBP'!AD440+'2b - USD - conv.'!AD440+'3b - EUR - conv.'!AD440</f>
        <v>0</v>
      </c>
      <c r="AE440" s="286">
        <f>'1-GBP'!AE440+'2b - USD - conv.'!AE440+'3b - EUR - conv.'!AE440</f>
        <v>0</v>
      </c>
      <c r="AF440" s="286">
        <f>'1-GBP'!AF440+'2b - USD - conv.'!AF440+'3b - EUR - conv.'!AF440</f>
        <v>0</v>
      </c>
      <c r="AG440" s="286">
        <f>'1-GBP'!AG440+'2b - USD - conv.'!AG440+'3b - EUR - conv.'!AG440</f>
        <v>0</v>
      </c>
      <c r="AH440" s="286">
        <f>'1-GBP'!AH440+'2b - USD - conv.'!AH440+'3b - EUR - conv.'!AH440</f>
        <v>0</v>
      </c>
      <c r="AI440" s="286">
        <f>'1-GBP'!AI440+'2b - USD - conv.'!AI440+'3b - EUR - conv.'!AI440</f>
        <v>0</v>
      </c>
      <c r="AJ440" s="286">
        <f>'1-GBP'!AJ440+'2b - USD - conv.'!AJ440+'3b - EUR - conv.'!AJ440</f>
        <v>0</v>
      </c>
      <c r="AK440" s="286">
        <f>'1-GBP'!AK440+'2b - USD - conv.'!AK440+'3b - EUR - conv.'!AK440</f>
        <v>0</v>
      </c>
      <c r="AL440" s="286">
        <f>'1-GBP'!AL440+'2b - USD - conv.'!AL440+'3b - EUR - conv.'!AL440</f>
        <v>0</v>
      </c>
      <c r="AM440" s="286">
        <f>'1-GBP'!AM440+'2b - USD - conv.'!AM440+'3b - EUR - conv.'!AM440</f>
        <v>0</v>
      </c>
      <c r="AN440" s="286">
        <f>'1-GBP'!AN440+'2b - USD - conv.'!AN440+'3b - EUR - conv.'!AN440</f>
        <v>0</v>
      </c>
      <c r="AO440" s="286">
        <f>'1-GBP'!AO440+'2b - USD - conv.'!AO440+'3b - EUR - conv.'!AO440</f>
        <v>0</v>
      </c>
      <c r="AP440" s="286">
        <f>'1-GBP'!AP440+'2b - USD - conv.'!AP440+'3b - EUR - conv.'!AP440</f>
        <v>0</v>
      </c>
    </row>
    <row r="441" spans="1:42" outlineLevel="2">
      <c r="A441" s="211" t="str">
        <f>A399&amp;"."&amp;A431&amp;"."&amp;A400&amp;"."&amp;B441</f>
        <v>3.d.1.10</v>
      </c>
      <c r="B441">
        <v>10</v>
      </c>
      <c r="C441" t="str">
        <f>'1-GBP'!C441</f>
        <v/>
      </c>
      <c r="D441"/>
      <c r="E441"/>
      <c r="F441"/>
      <c r="G441"/>
      <c r="H441"/>
      <c r="I441"/>
      <c r="J441"/>
      <c r="K441"/>
      <c r="L441"/>
      <c r="M441" s="286">
        <f>'1-GBP'!M441+'2b - USD - conv.'!M441+'3b - EUR - conv.'!M441</f>
        <v>0</v>
      </c>
      <c r="N441" s="286">
        <f>'1-GBP'!N441+'2b - USD - conv.'!N441+'3b - EUR - conv.'!N441</f>
        <v>0</v>
      </c>
      <c r="O441" s="286">
        <f>'1-GBP'!O441+'2b - USD - conv.'!O441+'3b - EUR - conv.'!O441</f>
        <v>0</v>
      </c>
      <c r="P441" s="286">
        <f>'1-GBP'!P441+'2b - USD - conv.'!P441+'3b - EUR - conv.'!P441</f>
        <v>0</v>
      </c>
      <c r="Q441" s="286">
        <f>'1-GBP'!Q441+'2b - USD - conv.'!Q441+'3b - EUR - conv.'!Q441</f>
        <v>0</v>
      </c>
      <c r="R441" s="286">
        <f>'1-GBP'!R441+'2b - USD - conv.'!R441+'3b - EUR - conv.'!R441</f>
        <v>0</v>
      </c>
      <c r="S441" s="286">
        <f>'1-GBP'!S441+'2b - USD - conv.'!S441+'3b - EUR - conv.'!S441</f>
        <v>0</v>
      </c>
      <c r="T441" s="286">
        <f>'1-GBP'!T441+'2b - USD - conv.'!T441+'3b - EUR - conv.'!T441</f>
        <v>0</v>
      </c>
      <c r="U441" s="286">
        <f>'1-GBP'!U441+'2b - USD - conv.'!U441+'3b - EUR - conv.'!U441</f>
        <v>0</v>
      </c>
      <c r="V441" s="286">
        <f>'1-GBP'!V441+'2b - USD - conv.'!V441+'3b - EUR - conv.'!V441</f>
        <v>0</v>
      </c>
      <c r="W441" s="286">
        <f>'1-GBP'!W441+'2b - USD - conv.'!W441+'3b - EUR - conv.'!W441</f>
        <v>0</v>
      </c>
      <c r="X441" s="286">
        <f>'1-GBP'!X441+'2b - USD - conv.'!X441+'3b - EUR - conv.'!X441</f>
        <v>0</v>
      </c>
      <c r="Y441" s="286">
        <f>'1-GBP'!Y441+'2b - USD - conv.'!Y441+'3b - EUR - conv.'!Y441</f>
        <v>0</v>
      </c>
      <c r="Z441" s="286">
        <f>'1-GBP'!Z441+'2b - USD - conv.'!Z441+'3b - EUR - conv.'!Z441</f>
        <v>0</v>
      </c>
      <c r="AA441" s="286">
        <f>'1-GBP'!AA441+'2b - USD - conv.'!AA441+'3b - EUR - conv.'!AA441</f>
        <v>0</v>
      </c>
      <c r="AB441" s="286">
        <f>'1-GBP'!AB441+'2b - USD - conv.'!AB441+'3b - EUR - conv.'!AB441</f>
        <v>0</v>
      </c>
      <c r="AC441" s="286">
        <f>'1-GBP'!AC441+'2b - USD - conv.'!AC441+'3b - EUR - conv.'!AC441</f>
        <v>0</v>
      </c>
      <c r="AD441" s="286">
        <f>'1-GBP'!AD441+'2b - USD - conv.'!AD441+'3b - EUR - conv.'!AD441</f>
        <v>0</v>
      </c>
      <c r="AE441" s="286">
        <f>'1-GBP'!AE441+'2b - USD - conv.'!AE441+'3b - EUR - conv.'!AE441</f>
        <v>0</v>
      </c>
      <c r="AF441" s="286">
        <f>'1-GBP'!AF441+'2b - USD - conv.'!AF441+'3b - EUR - conv.'!AF441</f>
        <v>0</v>
      </c>
      <c r="AG441" s="286">
        <f>'1-GBP'!AG441+'2b - USD - conv.'!AG441+'3b - EUR - conv.'!AG441</f>
        <v>0</v>
      </c>
      <c r="AH441" s="286">
        <f>'1-GBP'!AH441+'2b - USD - conv.'!AH441+'3b - EUR - conv.'!AH441</f>
        <v>0</v>
      </c>
      <c r="AI441" s="286">
        <f>'1-GBP'!AI441+'2b - USD - conv.'!AI441+'3b - EUR - conv.'!AI441</f>
        <v>0</v>
      </c>
      <c r="AJ441" s="286">
        <f>'1-GBP'!AJ441+'2b - USD - conv.'!AJ441+'3b - EUR - conv.'!AJ441</f>
        <v>0</v>
      </c>
      <c r="AK441" s="286">
        <f>'1-GBP'!AK441+'2b - USD - conv.'!AK441+'3b - EUR - conv.'!AK441</f>
        <v>0</v>
      </c>
      <c r="AL441" s="286">
        <f>'1-GBP'!AL441+'2b - USD - conv.'!AL441+'3b - EUR - conv.'!AL441</f>
        <v>0</v>
      </c>
      <c r="AM441" s="286">
        <f>'1-GBP'!AM441+'2b - USD - conv.'!AM441+'3b - EUR - conv.'!AM441</f>
        <v>0</v>
      </c>
      <c r="AN441" s="286">
        <f>'1-GBP'!AN441+'2b - USD - conv.'!AN441+'3b - EUR - conv.'!AN441</f>
        <v>0</v>
      </c>
      <c r="AO441" s="286">
        <f>'1-GBP'!AO441+'2b - USD - conv.'!AO441+'3b - EUR - conv.'!AO441</f>
        <v>0</v>
      </c>
      <c r="AP441" s="286">
        <f>'1-GBP'!AP441+'2b - USD - conv.'!AP441+'3b - EUR - conv.'!AP441</f>
        <v>0</v>
      </c>
    </row>
    <row r="442" spans="1:42" outlineLevel="2">
      <c r="A442" s="211" t="str">
        <f>A399&amp;"."&amp;A431&amp;"."&amp;A400&amp;"."&amp;B442</f>
        <v>3.d.1.11</v>
      </c>
      <c r="B442">
        <v>11</v>
      </c>
      <c r="C442" t="str">
        <f>'1-GBP'!C442</f>
        <v/>
      </c>
      <c r="D442"/>
      <c r="E442"/>
      <c r="F442"/>
      <c r="G442"/>
      <c r="H442"/>
      <c r="I442"/>
      <c r="J442"/>
      <c r="K442"/>
      <c r="L442"/>
      <c r="M442" s="286">
        <f>'1-GBP'!M442+'2b - USD - conv.'!M442+'3b - EUR - conv.'!M442</f>
        <v>0</v>
      </c>
      <c r="N442" s="286">
        <f>'1-GBP'!N442+'2b - USD - conv.'!N442+'3b - EUR - conv.'!N442</f>
        <v>0</v>
      </c>
      <c r="O442" s="286">
        <f>'1-GBP'!O442+'2b - USD - conv.'!O442+'3b - EUR - conv.'!O442</f>
        <v>0</v>
      </c>
      <c r="P442" s="286">
        <f>'1-GBP'!P442+'2b - USD - conv.'!P442+'3b - EUR - conv.'!P442</f>
        <v>0</v>
      </c>
      <c r="Q442" s="286">
        <f>'1-GBP'!Q442+'2b - USD - conv.'!Q442+'3b - EUR - conv.'!Q442</f>
        <v>0</v>
      </c>
      <c r="R442" s="286">
        <f>'1-GBP'!R442+'2b - USD - conv.'!R442+'3b - EUR - conv.'!R442</f>
        <v>0</v>
      </c>
      <c r="S442" s="286">
        <f>'1-GBP'!S442+'2b - USD - conv.'!S442+'3b - EUR - conv.'!S442</f>
        <v>0</v>
      </c>
      <c r="T442" s="286">
        <f>'1-GBP'!T442+'2b - USD - conv.'!T442+'3b - EUR - conv.'!T442</f>
        <v>0</v>
      </c>
      <c r="U442" s="286">
        <f>'1-GBP'!U442+'2b - USD - conv.'!U442+'3b - EUR - conv.'!U442</f>
        <v>0</v>
      </c>
      <c r="V442" s="286">
        <f>'1-GBP'!V442+'2b - USD - conv.'!V442+'3b - EUR - conv.'!V442</f>
        <v>0</v>
      </c>
      <c r="W442" s="286">
        <f>'1-GBP'!W442+'2b - USD - conv.'!W442+'3b - EUR - conv.'!W442</f>
        <v>0</v>
      </c>
      <c r="X442" s="286">
        <f>'1-GBP'!X442+'2b - USD - conv.'!X442+'3b - EUR - conv.'!X442</f>
        <v>0</v>
      </c>
      <c r="Y442" s="286">
        <f>'1-GBP'!Y442+'2b - USD - conv.'!Y442+'3b - EUR - conv.'!Y442</f>
        <v>0</v>
      </c>
      <c r="Z442" s="286">
        <f>'1-GBP'!Z442+'2b - USD - conv.'!Z442+'3b - EUR - conv.'!Z442</f>
        <v>0</v>
      </c>
      <c r="AA442" s="286">
        <f>'1-GBP'!AA442+'2b - USD - conv.'!AA442+'3b - EUR - conv.'!AA442</f>
        <v>0</v>
      </c>
      <c r="AB442" s="286">
        <f>'1-GBP'!AB442+'2b - USD - conv.'!AB442+'3b - EUR - conv.'!AB442</f>
        <v>0</v>
      </c>
      <c r="AC442" s="286">
        <f>'1-GBP'!AC442+'2b - USD - conv.'!AC442+'3b - EUR - conv.'!AC442</f>
        <v>0</v>
      </c>
      <c r="AD442" s="286">
        <f>'1-GBP'!AD442+'2b - USD - conv.'!AD442+'3b - EUR - conv.'!AD442</f>
        <v>0</v>
      </c>
      <c r="AE442" s="286">
        <f>'1-GBP'!AE442+'2b - USD - conv.'!AE442+'3b - EUR - conv.'!AE442</f>
        <v>0</v>
      </c>
      <c r="AF442" s="286">
        <f>'1-GBP'!AF442+'2b - USD - conv.'!AF442+'3b - EUR - conv.'!AF442</f>
        <v>0</v>
      </c>
      <c r="AG442" s="286">
        <f>'1-GBP'!AG442+'2b - USD - conv.'!AG442+'3b - EUR - conv.'!AG442</f>
        <v>0</v>
      </c>
      <c r="AH442" s="286">
        <f>'1-GBP'!AH442+'2b - USD - conv.'!AH442+'3b - EUR - conv.'!AH442</f>
        <v>0</v>
      </c>
      <c r="AI442" s="286">
        <f>'1-GBP'!AI442+'2b - USD - conv.'!AI442+'3b - EUR - conv.'!AI442</f>
        <v>0</v>
      </c>
      <c r="AJ442" s="286">
        <f>'1-GBP'!AJ442+'2b - USD - conv.'!AJ442+'3b - EUR - conv.'!AJ442</f>
        <v>0</v>
      </c>
      <c r="AK442" s="286">
        <f>'1-GBP'!AK442+'2b - USD - conv.'!AK442+'3b - EUR - conv.'!AK442</f>
        <v>0</v>
      </c>
      <c r="AL442" s="286">
        <f>'1-GBP'!AL442+'2b - USD - conv.'!AL442+'3b - EUR - conv.'!AL442</f>
        <v>0</v>
      </c>
      <c r="AM442" s="286">
        <f>'1-GBP'!AM442+'2b - USD - conv.'!AM442+'3b - EUR - conv.'!AM442</f>
        <v>0</v>
      </c>
      <c r="AN442" s="286">
        <f>'1-GBP'!AN442+'2b - USD - conv.'!AN442+'3b - EUR - conv.'!AN442</f>
        <v>0</v>
      </c>
      <c r="AO442" s="286">
        <f>'1-GBP'!AO442+'2b - USD - conv.'!AO442+'3b - EUR - conv.'!AO442</f>
        <v>0</v>
      </c>
      <c r="AP442" s="286">
        <f>'1-GBP'!AP442+'2b - USD - conv.'!AP442+'3b - EUR - conv.'!AP442</f>
        <v>0</v>
      </c>
    </row>
    <row r="443" spans="1:42" outlineLevel="2">
      <c r="A443" s="211" t="str">
        <f>A399&amp;"."&amp;A431&amp;"."&amp;A400&amp;"."&amp;B443</f>
        <v>3.d.1.12</v>
      </c>
      <c r="B443">
        <v>12</v>
      </c>
      <c r="C443" t="str">
        <f>'1-GBP'!C443</f>
        <v/>
      </c>
      <c r="D443"/>
      <c r="E443"/>
      <c r="F443"/>
      <c r="G443"/>
      <c r="H443"/>
      <c r="I443"/>
      <c r="J443"/>
      <c r="K443"/>
      <c r="L443"/>
      <c r="M443" s="286">
        <f>'1-GBP'!M443+'2b - USD - conv.'!M443+'3b - EUR - conv.'!M443</f>
        <v>0</v>
      </c>
      <c r="N443" s="286">
        <f>'1-GBP'!N443+'2b - USD - conv.'!N443+'3b - EUR - conv.'!N443</f>
        <v>0</v>
      </c>
      <c r="O443" s="286">
        <f>'1-GBP'!O443+'2b - USD - conv.'!O443+'3b - EUR - conv.'!O443</f>
        <v>0</v>
      </c>
      <c r="P443" s="286">
        <f>'1-GBP'!P443+'2b - USD - conv.'!P443+'3b - EUR - conv.'!P443</f>
        <v>0</v>
      </c>
      <c r="Q443" s="286">
        <f>'1-GBP'!Q443+'2b - USD - conv.'!Q443+'3b - EUR - conv.'!Q443</f>
        <v>0</v>
      </c>
      <c r="R443" s="286">
        <f>'1-GBP'!R443+'2b - USD - conv.'!R443+'3b - EUR - conv.'!R443</f>
        <v>0</v>
      </c>
      <c r="S443" s="286">
        <f>'1-GBP'!S443+'2b - USD - conv.'!S443+'3b - EUR - conv.'!S443</f>
        <v>0</v>
      </c>
      <c r="T443" s="286">
        <f>'1-GBP'!T443+'2b - USD - conv.'!T443+'3b - EUR - conv.'!T443</f>
        <v>0</v>
      </c>
      <c r="U443" s="286">
        <f>'1-GBP'!U443+'2b - USD - conv.'!U443+'3b - EUR - conv.'!U443</f>
        <v>0</v>
      </c>
      <c r="V443" s="286">
        <f>'1-GBP'!V443+'2b - USD - conv.'!V443+'3b - EUR - conv.'!V443</f>
        <v>0</v>
      </c>
      <c r="W443" s="286">
        <f>'1-GBP'!W443+'2b - USD - conv.'!W443+'3b - EUR - conv.'!W443</f>
        <v>0</v>
      </c>
      <c r="X443" s="286">
        <f>'1-GBP'!X443+'2b - USD - conv.'!X443+'3b - EUR - conv.'!X443</f>
        <v>0</v>
      </c>
      <c r="Y443" s="286">
        <f>'1-GBP'!Y443+'2b - USD - conv.'!Y443+'3b - EUR - conv.'!Y443</f>
        <v>0</v>
      </c>
      <c r="Z443" s="286">
        <f>'1-GBP'!Z443+'2b - USD - conv.'!Z443+'3b - EUR - conv.'!Z443</f>
        <v>0</v>
      </c>
      <c r="AA443" s="286">
        <f>'1-GBP'!AA443+'2b - USD - conv.'!AA443+'3b - EUR - conv.'!AA443</f>
        <v>0</v>
      </c>
      <c r="AB443" s="286">
        <f>'1-GBP'!AB443+'2b - USD - conv.'!AB443+'3b - EUR - conv.'!AB443</f>
        <v>0</v>
      </c>
      <c r="AC443" s="286">
        <f>'1-GBP'!AC443+'2b - USD - conv.'!AC443+'3b - EUR - conv.'!AC443</f>
        <v>0</v>
      </c>
      <c r="AD443" s="286">
        <f>'1-GBP'!AD443+'2b - USD - conv.'!AD443+'3b - EUR - conv.'!AD443</f>
        <v>0</v>
      </c>
      <c r="AE443" s="286">
        <f>'1-GBP'!AE443+'2b - USD - conv.'!AE443+'3b - EUR - conv.'!AE443</f>
        <v>0</v>
      </c>
      <c r="AF443" s="286">
        <f>'1-GBP'!AF443+'2b - USD - conv.'!AF443+'3b - EUR - conv.'!AF443</f>
        <v>0</v>
      </c>
      <c r="AG443" s="286">
        <f>'1-GBP'!AG443+'2b - USD - conv.'!AG443+'3b - EUR - conv.'!AG443</f>
        <v>0</v>
      </c>
      <c r="AH443" s="286">
        <f>'1-GBP'!AH443+'2b - USD - conv.'!AH443+'3b - EUR - conv.'!AH443</f>
        <v>0</v>
      </c>
      <c r="AI443" s="286">
        <f>'1-GBP'!AI443+'2b - USD - conv.'!AI443+'3b - EUR - conv.'!AI443</f>
        <v>0</v>
      </c>
      <c r="AJ443" s="286">
        <f>'1-GBP'!AJ443+'2b - USD - conv.'!AJ443+'3b - EUR - conv.'!AJ443</f>
        <v>0</v>
      </c>
      <c r="AK443" s="286">
        <f>'1-GBP'!AK443+'2b - USD - conv.'!AK443+'3b - EUR - conv.'!AK443</f>
        <v>0</v>
      </c>
      <c r="AL443" s="286">
        <f>'1-GBP'!AL443+'2b - USD - conv.'!AL443+'3b - EUR - conv.'!AL443</f>
        <v>0</v>
      </c>
      <c r="AM443" s="286">
        <f>'1-GBP'!AM443+'2b - USD - conv.'!AM443+'3b - EUR - conv.'!AM443</f>
        <v>0</v>
      </c>
      <c r="AN443" s="286">
        <f>'1-GBP'!AN443+'2b - USD - conv.'!AN443+'3b - EUR - conv.'!AN443</f>
        <v>0</v>
      </c>
      <c r="AO443" s="286">
        <f>'1-GBP'!AO443+'2b - USD - conv.'!AO443+'3b - EUR - conv.'!AO443</f>
        <v>0</v>
      </c>
      <c r="AP443" s="286">
        <f>'1-GBP'!AP443+'2b - USD - conv.'!AP443+'3b - EUR - conv.'!AP443</f>
        <v>0</v>
      </c>
    </row>
    <row r="444" spans="1:42" outlineLevel="1">
      <c r="A444" s="212"/>
      <c r="B444" s="201">
        <f>B443-COUNTIFS(C432:C443,"")</f>
        <v>5</v>
      </c>
      <c r="C444" s="201" t="s">
        <v>285</v>
      </c>
      <c r="D444" s="201"/>
      <c r="E444" s="201"/>
      <c r="F444" s="201"/>
      <c r="G444" s="201"/>
      <c r="H444" s="201"/>
      <c r="I444" s="201"/>
      <c r="J444" s="201"/>
      <c r="K444" s="201"/>
      <c r="L444" s="201"/>
      <c r="M444" s="280">
        <f>SUM(M432:M443)</f>
        <v>0</v>
      </c>
      <c r="N444" s="280">
        <f>SUM(N432:N443)</f>
        <v>0</v>
      </c>
      <c r="O444" s="280">
        <f t="shared" ref="O444:AP444" si="37">SUM(O432:O443)</f>
        <v>0</v>
      </c>
      <c r="P444" s="280">
        <f t="shared" si="37"/>
        <v>0</v>
      </c>
      <c r="Q444" s="280">
        <f t="shared" si="37"/>
        <v>0</v>
      </c>
      <c r="R444" s="280">
        <f t="shared" si="37"/>
        <v>0</v>
      </c>
      <c r="S444" s="280">
        <f t="shared" si="37"/>
        <v>0</v>
      </c>
      <c r="T444" s="280">
        <f t="shared" si="37"/>
        <v>0</v>
      </c>
      <c r="U444" s="280">
        <f t="shared" si="37"/>
        <v>0</v>
      </c>
      <c r="V444" s="280">
        <f t="shared" si="37"/>
        <v>0</v>
      </c>
      <c r="W444" s="280">
        <f t="shared" si="37"/>
        <v>0</v>
      </c>
      <c r="X444" s="280">
        <f t="shared" si="37"/>
        <v>0</v>
      </c>
      <c r="Y444" s="280">
        <f t="shared" si="37"/>
        <v>0</v>
      </c>
      <c r="Z444" s="280">
        <f t="shared" si="37"/>
        <v>0</v>
      </c>
      <c r="AA444" s="280">
        <f t="shared" si="37"/>
        <v>0</v>
      </c>
      <c r="AB444" s="280">
        <f t="shared" si="37"/>
        <v>0</v>
      </c>
      <c r="AC444" s="280">
        <f t="shared" si="37"/>
        <v>0</v>
      </c>
      <c r="AD444" s="280">
        <f t="shared" si="37"/>
        <v>0</v>
      </c>
      <c r="AE444" s="280">
        <f t="shared" si="37"/>
        <v>0</v>
      </c>
      <c r="AF444" s="280">
        <f t="shared" si="37"/>
        <v>0</v>
      </c>
      <c r="AG444" s="280">
        <f t="shared" si="37"/>
        <v>0</v>
      </c>
      <c r="AH444" s="280">
        <f t="shared" si="37"/>
        <v>0</v>
      </c>
      <c r="AI444" s="280">
        <f t="shared" si="37"/>
        <v>0</v>
      </c>
      <c r="AJ444" s="280">
        <f t="shared" si="37"/>
        <v>0</v>
      </c>
      <c r="AK444" s="280">
        <f t="shared" si="37"/>
        <v>0</v>
      </c>
      <c r="AL444" s="280">
        <f t="shared" si="37"/>
        <v>0</v>
      </c>
      <c r="AM444" s="280">
        <f t="shared" si="37"/>
        <v>0</v>
      </c>
      <c r="AN444" s="280">
        <f t="shared" si="37"/>
        <v>0</v>
      </c>
      <c r="AO444" s="280">
        <f t="shared" si="37"/>
        <v>0</v>
      </c>
      <c r="AP444" s="280">
        <f t="shared" si="37"/>
        <v>0</v>
      </c>
    </row>
    <row r="445" spans="1:42" ht="16.149999999999999" outlineLevel="1" thickBot="1">
      <c r="A445" s="213"/>
      <c r="B445" s="202"/>
      <c r="C445" s="202"/>
      <c r="D445" s="202"/>
      <c r="E445" s="202"/>
      <c r="F445" s="202"/>
      <c r="G445" s="202"/>
      <c r="H445" s="202"/>
      <c r="I445" s="202"/>
      <c r="J445" s="202"/>
      <c r="K445" s="202"/>
      <c r="L445" s="202"/>
      <c r="M445" s="313"/>
      <c r="N445" s="313"/>
      <c r="O445" s="313"/>
      <c r="P445" s="313"/>
      <c r="Q445" s="313"/>
      <c r="R445" s="313"/>
      <c r="S445" s="313"/>
      <c r="T445" s="313"/>
      <c r="U445" s="313"/>
      <c r="V445" s="313"/>
      <c r="W445" s="313"/>
      <c r="X445" s="313"/>
      <c r="Y445" s="313"/>
      <c r="Z445" s="313"/>
      <c r="AA445" s="313"/>
      <c r="AB445" s="313"/>
      <c r="AC445" s="313"/>
      <c r="AD445" s="313"/>
      <c r="AE445" s="313"/>
      <c r="AF445" s="313"/>
      <c r="AG445" s="313"/>
      <c r="AH445" s="313"/>
      <c r="AI445" s="313"/>
      <c r="AJ445" s="313"/>
      <c r="AK445" s="313"/>
      <c r="AL445" s="313"/>
      <c r="AM445" s="313"/>
      <c r="AN445" s="313"/>
      <c r="AO445" s="313"/>
      <c r="AP445" s="313"/>
    </row>
    <row r="446" spans="1:42" ht="16.149999999999999" outlineLevel="1" thickBot="1">
      <c r="A446" s="214" t="s">
        <v>288</v>
      </c>
      <c r="B446" s="203">
        <f>B444+B429+B414</f>
        <v>5</v>
      </c>
      <c r="C446" s="203" t="s">
        <v>289</v>
      </c>
      <c r="D446" s="203"/>
      <c r="E446" s="203"/>
      <c r="F446" s="203"/>
      <c r="G446" s="203" t="str">
        <f>+"Total "&amp;$B399&amp;" "&amp;$B400</f>
        <v>Total Phase 3 Humber Onshore Transportation System</v>
      </c>
      <c r="H446" s="203"/>
      <c r="I446" s="203"/>
      <c r="J446" s="203"/>
      <c r="K446" s="203"/>
      <c r="L446" s="203"/>
      <c r="M446" s="284">
        <f t="shared" ref="M446:AP446" si="38">SUM(M414,M429,M444)</f>
        <v>0</v>
      </c>
      <c r="N446" s="284">
        <f t="shared" si="38"/>
        <v>0</v>
      </c>
      <c r="O446" s="284">
        <f t="shared" si="38"/>
        <v>0</v>
      </c>
      <c r="P446" s="284">
        <f t="shared" si="38"/>
        <v>0</v>
      </c>
      <c r="Q446" s="284">
        <f t="shared" si="38"/>
        <v>0</v>
      </c>
      <c r="R446" s="284">
        <f t="shared" si="38"/>
        <v>0</v>
      </c>
      <c r="S446" s="284">
        <f t="shared" si="38"/>
        <v>0</v>
      </c>
      <c r="T446" s="284">
        <f t="shared" si="38"/>
        <v>0</v>
      </c>
      <c r="U446" s="284">
        <f t="shared" si="38"/>
        <v>0</v>
      </c>
      <c r="V446" s="284">
        <f t="shared" si="38"/>
        <v>0</v>
      </c>
      <c r="W446" s="284">
        <f t="shared" si="38"/>
        <v>0</v>
      </c>
      <c r="X446" s="284">
        <f t="shared" si="38"/>
        <v>0</v>
      </c>
      <c r="Y446" s="284">
        <f t="shared" si="38"/>
        <v>0</v>
      </c>
      <c r="Z446" s="284">
        <f t="shared" si="38"/>
        <v>0</v>
      </c>
      <c r="AA446" s="284">
        <f t="shared" si="38"/>
        <v>0</v>
      </c>
      <c r="AB446" s="284">
        <f t="shared" si="38"/>
        <v>0</v>
      </c>
      <c r="AC446" s="284">
        <f t="shared" si="38"/>
        <v>0</v>
      </c>
      <c r="AD446" s="284">
        <f t="shared" si="38"/>
        <v>0</v>
      </c>
      <c r="AE446" s="284">
        <f t="shared" si="38"/>
        <v>0</v>
      </c>
      <c r="AF446" s="284">
        <f t="shared" si="38"/>
        <v>0</v>
      </c>
      <c r="AG446" s="284">
        <f t="shared" si="38"/>
        <v>0</v>
      </c>
      <c r="AH446" s="284">
        <f t="shared" si="38"/>
        <v>0</v>
      </c>
      <c r="AI446" s="284">
        <f t="shared" si="38"/>
        <v>0</v>
      </c>
      <c r="AJ446" s="284">
        <f t="shared" si="38"/>
        <v>0</v>
      </c>
      <c r="AK446" s="284">
        <f t="shared" si="38"/>
        <v>0</v>
      </c>
      <c r="AL446" s="284">
        <f t="shared" si="38"/>
        <v>0</v>
      </c>
      <c r="AM446" s="284">
        <f t="shared" si="38"/>
        <v>0</v>
      </c>
      <c r="AN446" s="284">
        <f t="shared" si="38"/>
        <v>0</v>
      </c>
      <c r="AO446" s="284">
        <f t="shared" si="38"/>
        <v>0</v>
      </c>
      <c r="AP446" s="284">
        <f t="shared" si="38"/>
        <v>0</v>
      </c>
    </row>
    <row r="447" spans="1:42" collapsed="1">
      <c r="A447" s="211"/>
      <c r="B447"/>
      <c r="C447"/>
      <c r="D447"/>
      <c r="E447"/>
      <c r="F447"/>
      <c r="G447"/>
      <c r="H447"/>
      <c r="I447"/>
      <c r="J447"/>
      <c r="K447"/>
      <c r="L447"/>
      <c r="M447" s="314"/>
      <c r="N447" s="314"/>
      <c r="O447" s="314"/>
      <c r="P447" s="314"/>
      <c r="Q447" s="314"/>
      <c r="R447" s="314"/>
      <c r="S447" s="314"/>
      <c r="T447" s="314"/>
      <c r="U447" s="314"/>
      <c r="V447" s="314"/>
      <c r="W447" s="314"/>
      <c r="X447" s="314"/>
      <c r="Y447" s="314"/>
      <c r="Z447" s="314"/>
      <c r="AA447" s="314"/>
      <c r="AB447" s="314"/>
      <c r="AC447" s="314"/>
      <c r="AD447" s="314"/>
      <c r="AE447" s="314"/>
      <c r="AF447" s="314"/>
      <c r="AG447" s="314"/>
      <c r="AH447" s="314"/>
      <c r="AI447" s="314"/>
      <c r="AJ447" s="314"/>
      <c r="AK447" s="314"/>
      <c r="AL447" s="314"/>
      <c r="AM447" s="314"/>
      <c r="AN447" s="314"/>
      <c r="AO447" s="314"/>
      <c r="AP447" s="314"/>
    </row>
    <row r="448" spans="1:42">
      <c r="A448" s="209" t="str">
        <f>_xlfn.TEXTBEFORE(J448,".")</f>
        <v>3</v>
      </c>
      <c r="B448" s="196" t="str">
        <f>_xlfn.XLOOKUP($A448,Select!$B$4:$B$65,Select!$C$4:$C$65)</f>
        <v>Phase 3</v>
      </c>
      <c r="C448" s="197"/>
      <c r="D448" s="197">
        <f>B463+B478+B493</f>
        <v>6</v>
      </c>
      <c r="E448" s="197" t="s">
        <v>281</v>
      </c>
      <c r="F448" s="197"/>
      <c r="G448" s="197"/>
      <c r="H448" s="197"/>
      <c r="I448" s="197" t="s">
        <v>282</v>
      </c>
      <c r="J448" s="197" t="str">
        <f>Select!$M$13</f>
        <v>3.2</v>
      </c>
      <c r="K448" s="197"/>
      <c r="L448" s="197"/>
      <c r="M448" s="318"/>
      <c r="N448" s="319"/>
      <c r="O448" s="319"/>
      <c r="P448" s="319"/>
      <c r="Q448" s="319"/>
      <c r="R448" s="319"/>
      <c r="S448" s="319"/>
      <c r="T448" s="319"/>
      <c r="U448" s="319"/>
      <c r="V448" s="319"/>
      <c r="W448" s="319"/>
      <c r="X448" s="319"/>
      <c r="Y448" s="319"/>
      <c r="Z448" s="319"/>
      <c r="AA448" s="319"/>
      <c r="AB448" s="319"/>
      <c r="AC448" s="319"/>
      <c r="AD448" s="319"/>
      <c r="AE448" s="319"/>
      <c r="AF448" s="319"/>
      <c r="AG448" s="319"/>
      <c r="AH448" s="319"/>
      <c r="AI448" s="319"/>
      <c r="AJ448" s="319"/>
      <c r="AK448" s="319"/>
      <c r="AL448" s="319"/>
      <c r="AM448" s="319"/>
      <c r="AN448" s="319"/>
      <c r="AO448" s="319"/>
      <c r="AP448" s="319"/>
    </row>
    <row r="449" spans="1:42" outlineLevel="1">
      <c r="A449" s="210" t="str">
        <f>_xlfn.TEXTAFTER(J448,".")</f>
        <v>2</v>
      </c>
      <c r="B449" s="199" t="str">
        <f>_xlfn.XLOOKUP($J448,Select!$K$4:$K$65,Select!$F$4:$F$65)</f>
        <v>CS006 &amp; CS007 Storage Systems</v>
      </c>
      <c r="C449" s="199"/>
      <c r="D449" s="199"/>
      <c r="E449" s="199"/>
      <c r="F449" s="199"/>
      <c r="G449" s="199"/>
      <c r="H449" s="199"/>
      <c r="I449" s="199"/>
      <c r="J449" s="199"/>
      <c r="K449" s="199"/>
      <c r="L449" s="199"/>
      <c r="M449" s="320"/>
      <c r="N449" s="320"/>
      <c r="O449" s="320"/>
      <c r="P449" s="320"/>
      <c r="Q449" s="320"/>
      <c r="R449" s="320"/>
      <c r="S449" s="320"/>
      <c r="T449" s="320"/>
      <c r="U449" s="320"/>
      <c r="V449" s="320"/>
      <c r="W449" s="320"/>
      <c r="X449" s="320"/>
      <c r="Y449" s="320"/>
      <c r="Z449" s="320"/>
      <c r="AA449" s="320"/>
      <c r="AB449" s="320"/>
      <c r="AC449" s="320"/>
      <c r="AD449" s="320"/>
      <c r="AE449" s="320"/>
      <c r="AF449" s="320"/>
      <c r="AG449" s="320"/>
      <c r="AH449" s="320"/>
      <c r="AI449" s="320"/>
      <c r="AJ449" s="320"/>
      <c r="AK449" s="320"/>
      <c r="AL449" s="320"/>
      <c r="AM449" s="320"/>
      <c r="AN449" s="320"/>
      <c r="AO449" s="320"/>
      <c r="AP449" s="320"/>
    </row>
    <row r="450" spans="1:42" outlineLevel="1">
      <c r="A450" s="220" t="s">
        <v>150</v>
      </c>
      <c r="B450" s="220" t="s">
        <v>283</v>
      </c>
      <c r="C450" s="220" t="s">
        <v>284</v>
      </c>
      <c r="D450" s="220"/>
      <c r="E450" s="220"/>
      <c r="F450" s="220"/>
      <c r="G450" s="220"/>
      <c r="H450" s="220"/>
      <c r="I450" s="220"/>
      <c r="J450" s="220"/>
      <c r="K450" s="220"/>
      <c r="L450" s="220"/>
      <c r="M450" s="315"/>
      <c r="N450" s="315"/>
      <c r="O450" s="315"/>
      <c r="P450" s="315"/>
      <c r="Q450" s="315"/>
      <c r="R450" s="315"/>
      <c r="S450" s="315"/>
      <c r="T450" s="315"/>
      <c r="U450" s="315"/>
      <c r="V450" s="315"/>
      <c r="W450" s="315"/>
      <c r="X450" s="315"/>
      <c r="Y450" s="315"/>
      <c r="Z450" s="315"/>
      <c r="AA450" s="315"/>
      <c r="AB450" s="315"/>
      <c r="AC450" s="315"/>
      <c r="AD450" s="315"/>
      <c r="AE450" s="315"/>
      <c r="AF450" s="315"/>
      <c r="AG450" s="315"/>
      <c r="AH450" s="315"/>
      <c r="AI450" s="315"/>
      <c r="AJ450" s="315"/>
      <c r="AK450" s="315"/>
      <c r="AL450" s="315"/>
      <c r="AM450" s="315"/>
      <c r="AN450" s="315"/>
      <c r="AO450" s="315"/>
      <c r="AP450" s="315"/>
    </row>
    <row r="451" spans="1:42" outlineLevel="2">
      <c r="A451" s="211" t="str">
        <f>A448&amp;"."&amp;A450&amp;"."&amp;A449&amp;"."&amp;B451</f>
        <v>3.c.2.1</v>
      </c>
      <c r="B451">
        <v>1</v>
      </c>
      <c r="C451" t="str">
        <f>'1-GBP'!C451</f>
        <v/>
      </c>
      <c r="D451"/>
      <c r="E451"/>
      <c r="F451"/>
      <c r="G451"/>
      <c r="H451"/>
      <c r="I451"/>
      <c r="J451"/>
      <c r="K451"/>
      <c r="L451"/>
      <c r="M451" s="286">
        <f>'1-GBP'!M451+'2b - USD - conv.'!M451+'3b - EUR - conv.'!M451</f>
        <v>0</v>
      </c>
      <c r="N451" s="286">
        <f>'1-GBP'!N451+'2b - USD - conv.'!N451+'3b - EUR - conv.'!N451</f>
        <v>0</v>
      </c>
      <c r="O451" s="286">
        <f>'1-GBP'!O451+'2b - USD - conv.'!O451+'3b - EUR - conv.'!O451</f>
        <v>0</v>
      </c>
      <c r="P451" s="286">
        <f>'1-GBP'!P451+'2b - USD - conv.'!P451+'3b - EUR - conv.'!P451</f>
        <v>0</v>
      </c>
      <c r="Q451" s="286">
        <f>'1-GBP'!Q451+'2b - USD - conv.'!Q451+'3b - EUR - conv.'!Q451</f>
        <v>0</v>
      </c>
      <c r="R451" s="286">
        <f>'1-GBP'!R451+'2b - USD - conv.'!R451+'3b - EUR - conv.'!R451</f>
        <v>0</v>
      </c>
      <c r="S451" s="286">
        <f>'1-GBP'!S451+'2b - USD - conv.'!S451+'3b - EUR - conv.'!S451</f>
        <v>0</v>
      </c>
      <c r="T451" s="286">
        <f>'1-GBP'!T451+'2b - USD - conv.'!T451+'3b - EUR - conv.'!T451</f>
        <v>0</v>
      </c>
      <c r="U451" s="286">
        <f>'1-GBP'!U451+'2b - USD - conv.'!U451+'3b - EUR - conv.'!U451</f>
        <v>0</v>
      </c>
      <c r="V451" s="286">
        <f>'1-GBP'!V451+'2b - USD - conv.'!V451+'3b - EUR - conv.'!V451</f>
        <v>0</v>
      </c>
      <c r="W451" s="286">
        <f>'1-GBP'!W451+'2b - USD - conv.'!W451+'3b - EUR - conv.'!W451</f>
        <v>0</v>
      </c>
      <c r="X451" s="286">
        <f>'1-GBP'!X451+'2b - USD - conv.'!X451+'3b - EUR - conv.'!X451</f>
        <v>0</v>
      </c>
      <c r="Y451" s="286">
        <f>'1-GBP'!Y451+'2b - USD - conv.'!Y451+'3b - EUR - conv.'!Y451</f>
        <v>0</v>
      </c>
      <c r="Z451" s="286">
        <f>'1-GBP'!Z451+'2b - USD - conv.'!Z451+'3b - EUR - conv.'!Z451</f>
        <v>0</v>
      </c>
      <c r="AA451" s="286">
        <f>'1-GBP'!AA451+'2b - USD - conv.'!AA451+'3b - EUR - conv.'!AA451</f>
        <v>0</v>
      </c>
      <c r="AB451" s="286">
        <f>'1-GBP'!AB451+'2b - USD - conv.'!AB451+'3b - EUR - conv.'!AB451</f>
        <v>0</v>
      </c>
      <c r="AC451" s="286">
        <f>'1-GBP'!AC451+'2b - USD - conv.'!AC451+'3b - EUR - conv.'!AC451</f>
        <v>0</v>
      </c>
      <c r="AD451" s="286">
        <f>'1-GBP'!AD451+'2b - USD - conv.'!AD451+'3b - EUR - conv.'!AD451</f>
        <v>0</v>
      </c>
      <c r="AE451" s="286">
        <f>'1-GBP'!AE451+'2b - USD - conv.'!AE451+'3b - EUR - conv.'!AE451</f>
        <v>0</v>
      </c>
      <c r="AF451" s="286">
        <f>'1-GBP'!AF451+'2b - USD - conv.'!AF451+'3b - EUR - conv.'!AF451</f>
        <v>0</v>
      </c>
      <c r="AG451" s="286">
        <f>'1-GBP'!AG451+'2b - USD - conv.'!AG451+'3b - EUR - conv.'!AG451</f>
        <v>0</v>
      </c>
      <c r="AH451" s="286">
        <f>'1-GBP'!AH451+'2b - USD - conv.'!AH451+'3b - EUR - conv.'!AH451</f>
        <v>0</v>
      </c>
      <c r="AI451" s="286">
        <f>'1-GBP'!AI451+'2b - USD - conv.'!AI451+'3b - EUR - conv.'!AI451</f>
        <v>0</v>
      </c>
      <c r="AJ451" s="286">
        <f>'1-GBP'!AJ451+'2b - USD - conv.'!AJ451+'3b - EUR - conv.'!AJ451</f>
        <v>0</v>
      </c>
      <c r="AK451" s="286">
        <f>'1-GBP'!AK451+'2b - USD - conv.'!AK451+'3b - EUR - conv.'!AK451</f>
        <v>0</v>
      </c>
      <c r="AL451" s="286">
        <f>'1-GBP'!AL451+'2b - USD - conv.'!AL451+'3b - EUR - conv.'!AL451</f>
        <v>0</v>
      </c>
      <c r="AM451" s="286">
        <f>'1-GBP'!AM451+'2b - USD - conv.'!AM451+'3b - EUR - conv.'!AM451</f>
        <v>0</v>
      </c>
      <c r="AN451" s="286">
        <f>'1-GBP'!AN451+'2b - USD - conv.'!AN451+'3b - EUR - conv.'!AN451</f>
        <v>0</v>
      </c>
      <c r="AO451" s="286">
        <f>'1-GBP'!AO451+'2b - USD - conv.'!AO451+'3b - EUR - conv.'!AO451</f>
        <v>0</v>
      </c>
      <c r="AP451" s="286">
        <f>'1-GBP'!AP451+'2b - USD - conv.'!AP451+'3b - EUR - conv.'!AP451</f>
        <v>0</v>
      </c>
    </row>
    <row r="452" spans="1:42" outlineLevel="2">
      <c r="A452" s="211" t="str">
        <f>A448&amp;"."&amp;A450&amp;"."&amp;A449&amp;"."&amp;B452</f>
        <v>3.c.2.2</v>
      </c>
      <c r="B452">
        <v>2</v>
      </c>
      <c r="C452" t="str">
        <f>'1-GBP'!C452</f>
        <v/>
      </c>
      <c r="D452"/>
      <c r="E452"/>
      <c r="F452"/>
      <c r="G452"/>
      <c r="H452"/>
      <c r="I452"/>
      <c r="J452"/>
      <c r="K452"/>
      <c r="L452"/>
      <c r="M452" s="286">
        <f>'1-GBP'!M452+'2b - USD - conv.'!M452+'3b - EUR - conv.'!M452</f>
        <v>0</v>
      </c>
      <c r="N452" s="286">
        <f>'1-GBP'!N452+'2b - USD - conv.'!N452+'3b - EUR - conv.'!N452</f>
        <v>0</v>
      </c>
      <c r="O452" s="286">
        <f>'1-GBP'!O452+'2b - USD - conv.'!O452+'3b - EUR - conv.'!O452</f>
        <v>0</v>
      </c>
      <c r="P452" s="286">
        <f>'1-GBP'!P452+'2b - USD - conv.'!P452+'3b - EUR - conv.'!P452</f>
        <v>0</v>
      </c>
      <c r="Q452" s="286">
        <f>'1-GBP'!Q452+'2b - USD - conv.'!Q452+'3b - EUR - conv.'!Q452</f>
        <v>0</v>
      </c>
      <c r="R452" s="286">
        <f>'1-GBP'!R452+'2b - USD - conv.'!R452+'3b - EUR - conv.'!R452</f>
        <v>0</v>
      </c>
      <c r="S452" s="286">
        <f>'1-GBP'!S452+'2b - USD - conv.'!S452+'3b - EUR - conv.'!S452</f>
        <v>0</v>
      </c>
      <c r="T452" s="286">
        <f>'1-GBP'!T452+'2b - USD - conv.'!T452+'3b - EUR - conv.'!T452</f>
        <v>0</v>
      </c>
      <c r="U452" s="286">
        <f>'1-GBP'!U452+'2b - USD - conv.'!U452+'3b - EUR - conv.'!U452</f>
        <v>0</v>
      </c>
      <c r="V452" s="286">
        <f>'1-GBP'!V452+'2b - USD - conv.'!V452+'3b - EUR - conv.'!V452</f>
        <v>0</v>
      </c>
      <c r="W452" s="286">
        <f>'1-GBP'!W452+'2b - USD - conv.'!W452+'3b - EUR - conv.'!W452</f>
        <v>0</v>
      </c>
      <c r="X452" s="286">
        <f>'1-GBP'!X452+'2b - USD - conv.'!X452+'3b - EUR - conv.'!X452</f>
        <v>0</v>
      </c>
      <c r="Y452" s="286">
        <f>'1-GBP'!Y452+'2b - USD - conv.'!Y452+'3b - EUR - conv.'!Y452</f>
        <v>0</v>
      </c>
      <c r="Z452" s="286">
        <f>'1-GBP'!Z452+'2b - USD - conv.'!Z452+'3b - EUR - conv.'!Z452</f>
        <v>0</v>
      </c>
      <c r="AA452" s="286">
        <f>'1-GBP'!AA452+'2b - USD - conv.'!AA452+'3b - EUR - conv.'!AA452</f>
        <v>0</v>
      </c>
      <c r="AB452" s="286">
        <f>'1-GBP'!AB452+'2b - USD - conv.'!AB452+'3b - EUR - conv.'!AB452</f>
        <v>0</v>
      </c>
      <c r="AC452" s="286">
        <f>'1-GBP'!AC452+'2b - USD - conv.'!AC452+'3b - EUR - conv.'!AC452</f>
        <v>0</v>
      </c>
      <c r="AD452" s="286">
        <f>'1-GBP'!AD452+'2b - USD - conv.'!AD452+'3b - EUR - conv.'!AD452</f>
        <v>0</v>
      </c>
      <c r="AE452" s="286">
        <f>'1-GBP'!AE452+'2b - USD - conv.'!AE452+'3b - EUR - conv.'!AE452</f>
        <v>0</v>
      </c>
      <c r="AF452" s="286">
        <f>'1-GBP'!AF452+'2b - USD - conv.'!AF452+'3b - EUR - conv.'!AF452</f>
        <v>0</v>
      </c>
      <c r="AG452" s="286">
        <f>'1-GBP'!AG452+'2b - USD - conv.'!AG452+'3b - EUR - conv.'!AG452</f>
        <v>0</v>
      </c>
      <c r="AH452" s="286">
        <f>'1-GBP'!AH452+'2b - USD - conv.'!AH452+'3b - EUR - conv.'!AH452</f>
        <v>0</v>
      </c>
      <c r="AI452" s="286">
        <f>'1-GBP'!AI452+'2b - USD - conv.'!AI452+'3b - EUR - conv.'!AI452</f>
        <v>0</v>
      </c>
      <c r="AJ452" s="286">
        <f>'1-GBP'!AJ452+'2b - USD - conv.'!AJ452+'3b - EUR - conv.'!AJ452</f>
        <v>0</v>
      </c>
      <c r="AK452" s="286">
        <f>'1-GBP'!AK452+'2b - USD - conv.'!AK452+'3b - EUR - conv.'!AK452</f>
        <v>0</v>
      </c>
      <c r="AL452" s="286">
        <f>'1-GBP'!AL452+'2b - USD - conv.'!AL452+'3b - EUR - conv.'!AL452</f>
        <v>0</v>
      </c>
      <c r="AM452" s="286">
        <f>'1-GBP'!AM452+'2b - USD - conv.'!AM452+'3b - EUR - conv.'!AM452</f>
        <v>0</v>
      </c>
      <c r="AN452" s="286">
        <f>'1-GBP'!AN452+'2b - USD - conv.'!AN452+'3b - EUR - conv.'!AN452</f>
        <v>0</v>
      </c>
      <c r="AO452" s="286">
        <f>'1-GBP'!AO452+'2b - USD - conv.'!AO452+'3b - EUR - conv.'!AO452</f>
        <v>0</v>
      </c>
      <c r="AP452" s="286">
        <f>'1-GBP'!AP452+'2b - USD - conv.'!AP452+'3b - EUR - conv.'!AP452</f>
        <v>0</v>
      </c>
    </row>
    <row r="453" spans="1:42" outlineLevel="2">
      <c r="A453" s="211" t="str">
        <f>A448&amp;"."&amp;A450&amp;"."&amp;A449&amp;"."&amp;B453</f>
        <v>3.c.2.3</v>
      </c>
      <c r="B453">
        <v>3</v>
      </c>
      <c r="C453" t="str">
        <f>'1-GBP'!C453</f>
        <v/>
      </c>
      <c r="D453"/>
      <c r="E453"/>
      <c r="F453"/>
      <c r="G453"/>
      <c r="H453"/>
      <c r="I453"/>
      <c r="J453"/>
      <c r="K453"/>
      <c r="L453"/>
      <c r="M453" s="286">
        <f>'1-GBP'!M453+'2b - USD - conv.'!M453+'3b - EUR - conv.'!M453</f>
        <v>0</v>
      </c>
      <c r="N453" s="286">
        <f>'1-GBP'!N453+'2b - USD - conv.'!N453+'3b - EUR - conv.'!N453</f>
        <v>0</v>
      </c>
      <c r="O453" s="286">
        <f>'1-GBP'!O453+'2b - USD - conv.'!O453+'3b - EUR - conv.'!O453</f>
        <v>0</v>
      </c>
      <c r="P453" s="286">
        <f>'1-GBP'!P453+'2b - USD - conv.'!P453+'3b - EUR - conv.'!P453</f>
        <v>0</v>
      </c>
      <c r="Q453" s="286">
        <f>'1-GBP'!Q453+'2b - USD - conv.'!Q453+'3b - EUR - conv.'!Q453</f>
        <v>0</v>
      </c>
      <c r="R453" s="286">
        <f>'1-GBP'!R453+'2b - USD - conv.'!R453+'3b - EUR - conv.'!R453</f>
        <v>0</v>
      </c>
      <c r="S453" s="286">
        <f>'1-GBP'!S453+'2b - USD - conv.'!S453+'3b - EUR - conv.'!S453</f>
        <v>0</v>
      </c>
      <c r="T453" s="286">
        <f>'1-GBP'!T453+'2b - USD - conv.'!T453+'3b - EUR - conv.'!T453</f>
        <v>0</v>
      </c>
      <c r="U453" s="286">
        <f>'1-GBP'!U453+'2b - USD - conv.'!U453+'3b - EUR - conv.'!U453</f>
        <v>0</v>
      </c>
      <c r="V453" s="286">
        <f>'1-GBP'!V453+'2b - USD - conv.'!V453+'3b - EUR - conv.'!V453</f>
        <v>0</v>
      </c>
      <c r="W453" s="286">
        <f>'1-GBP'!W453+'2b - USD - conv.'!W453+'3b - EUR - conv.'!W453</f>
        <v>0</v>
      </c>
      <c r="X453" s="286">
        <f>'1-GBP'!X453+'2b - USD - conv.'!X453+'3b - EUR - conv.'!X453</f>
        <v>0</v>
      </c>
      <c r="Y453" s="286">
        <f>'1-GBP'!Y453+'2b - USD - conv.'!Y453+'3b - EUR - conv.'!Y453</f>
        <v>0</v>
      </c>
      <c r="Z453" s="286">
        <f>'1-GBP'!Z453+'2b - USD - conv.'!Z453+'3b - EUR - conv.'!Z453</f>
        <v>0</v>
      </c>
      <c r="AA453" s="286">
        <f>'1-GBP'!AA453+'2b - USD - conv.'!AA453+'3b - EUR - conv.'!AA453</f>
        <v>0</v>
      </c>
      <c r="AB453" s="286">
        <f>'1-GBP'!AB453+'2b - USD - conv.'!AB453+'3b - EUR - conv.'!AB453</f>
        <v>0</v>
      </c>
      <c r="AC453" s="286">
        <f>'1-GBP'!AC453+'2b - USD - conv.'!AC453+'3b - EUR - conv.'!AC453</f>
        <v>0</v>
      </c>
      <c r="AD453" s="286">
        <f>'1-GBP'!AD453+'2b - USD - conv.'!AD453+'3b - EUR - conv.'!AD453</f>
        <v>0</v>
      </c>
      <c r="AE453" s="286">
        <f>'1-GBP'!AE453+'2b - USD - conv.'!AE453+'3b - EUR - conv.'!AE453</f>
        <v>0</v>
      </c>
      <c r="AF453" s="286">
        <f>'1-GBP'!AF453+'2b - USD - conv.'!AF453+'3b - EUR - conv.'!AF453</f>
        <v>0</v>
      </c>
      <c r="AG453" s="286">
        <f>'1-GBP'!AG453+'2b - USD - conv.'!AG453+'3b - EUR - conv.'!AG453</f>
        <v>0</v>
      </c>
      <c r="AH453" s="286">
        <f>'1-GBP'!AH453+'2b - USD - conv.'!AH453+'3b - EUR - conv.'!AH453</f>
        <v>0</v>
      </c>
      <c r="AI453" s="286">
        <f>'1-GBP'!AI453+'2b - USD - conv.'!AI453+'3b - EUR - conv.'!AI453</f>
        <v>0</v>
      </c>
      <c r="AJ453" s="286">
        <f>'1-GBP'!AJ453+'2b - USD - conv.'!AJ453+'3b - EUR - conv.'!AJ453</f>
        <v>0</v>
      </c>
      <c r="AK453" s="286">
        <f>'1-GBP'!AK453+'2b - USD - conv.'!AK453+'3b - EUR - conv.'!AK453</f>
        <v>0</v>
      </c>
      <c r="AL453" s="286">
        <f>'1-GBP'!AL453+'2b - USD - conv.'!AL453+'3b - EUR - conv.'!AL453</f>
        <v>0</v>
      </c>
      <c r="AM453" s="286">
        <f>'1-GBP'!AM453+'2b - USD - conv.'!AM453+'3b - EUR - conv.'!AM453</f>
        <v>0</v>
      </c>
      <c r="AN453" s="286">
        <f>'1-GBP'!AN453+'2b - USD - conv.'!AN453+'3b - EUR - conv.'!AN453</f>
        <v>0</v>
      </c>
      <c r="AO453" s="286">
        <f>'1-GBP'!AO453+'2b - USD - conv.'!AO453+'3b - EUR - conv.'!AO453</f>
        <v>0</v>
      </c>
      <c r="AP453" s="286">
        <f>'1-GBP'!AP453+'2b - USD - conv.'!AP453+'3b - EUR - conv.'!AP453</f>
        <v>0</v>
      </c>
    </row>
    <row r="454" spans="1:42" outlineLevel="2">
      <c r="A454" s="211" t="str">
        <f>A448&amp;"."&amp;A450&amp;"."&amp;A449&amp;"."&amp;B454</f>
        <v>3.c.2.4</v>
      </c>
      <c r="B454">
        <v>4</v>
      </c>
      <c r="C454" t="str">
        <f>'1-GBP'!C454</f>
        <v/>
      </c>
      <c r="D454"/>
      <c r="E454"/>
      <c r="F454"/>
      <c r="G454"/>
      <c r="H454"/>
      <c r="I454"/>
      <c r="J454"/>
      <c r="K454"/>
      <c r="L454"/>
      <c r="M454" s="286">
        <f>'1-GBP'!M454+'2b - USD - conv.'!M454+'3b - EUR - conv.'!M454</f>
        <v>0</v>
      </c>
      <c r="N454" s="286">
        <f>'1-GBP'!N454+'2b - USD - conv.'!N454+'3b - EUR - conv.'!N454</f>
        <v>0</v>
      </c>
      <c r="O454" s="286">
        <f>'1-GBP'!O454+'2b - USD - conv.'!O454+'3b - EUR - conv.'!O454</f>
        <v>0</v>
      </c>
      <c r="P454" s="286">
        <f>'1-GBP'!P454+'2b - USD - conv.'!P454+'3b - EUR - conv.'!P454</f>
        <v>0</v>
      </c>
      <c r="Q454" s="286">
        <f>'1-GBP'!Q454+'2b - USD - conv.'!Q454+'3b - EUR - conv.'!Q454</f>
        <v>0</v>
      </c>
      <c r="R454" s="286">
        <f>'1-GBP'!R454+'2b - USD - conv.'!R454+'3b - EUR - conv.'!R454</f>
        <v>0</v>
      </c>
      <c r="S454" s="286">
        <f>'1-GBP'!S454+'2b - USD - conv.'!S454+'3b - EUR - conv.'!S454</f>
        <v>0</v>
      </c>
      <c r="T454" s="286">
        <f>'1-GBP'!T454+'2b - USD - conv.'!T454+'3b - EUR - conv.'!T454</f>
        <v>0</v>
      </c>
      <c r="U454" s="286">
        <f>'1-GBP'!U454+'2b - USD - conv.'!U454+'3b - EUR - conv.'!U454</f>
        <v>0</v>
      </c>
      <c r="V454" s="286">
        <f>'1-GBP'!V454+'2b - USD - conv.'!V454+'3b - EUR - conv.'!V454</f>
        <v>0</v>
      </c>
      <c r="W454" s="286">
        <f>'1-GBP'!W454+'2b - USD - conv.'!W454+'3b - EUR - conv.'!W454</f>
        <v>0</v>
      </c>
      <c r="X454" s="286">
        <f>'1-GBP'!X454+'2b - USD - conv.'!X454+'3b - EUR - conv.'!X454</f>
        <v>0</v>
      </c>
      <c r="Y454" s="286">
        <f>'1-GBP'!Y454+'2b - USD - conv.'!Y454+'3b - EUR - conv.'!Y454</f>
        <v>0</v>
      </c>
      <c r="Z454" s="286">
        <f>'1-GBP'!Z454+'2b - USD - conv.'!Z454+'3b - EUR - conv.'!Z454</f>
        <v>0</v>
      </c>
      <c r="AA454" s="286">
        <f>'1-GBP'!AA454+'2b - USD - conv.'!AA454+'3b - EUR - conv.'!AA454</f>
        <v>0</v>
      </c>
      <c r="AB454" s="286">
        <f>'1-GBP'!AB454+'2b - USD - conv.'!AB454+'3b - EUR - conv.'!AB454</f>
        <v>0</v>
      </c>
      <c r="AC454" s="286">
        <f>'1-GBP'!AC454+'2b - USD - conv.'!AC454+'3b - EUR - conv.'!AC454</f>
        <v>0</v>
      </c>
      <c r="AD454" s="286">
        <f>'1-GBP'!AD454+'2b - USD - conv.'!AD454+'3b - EUR - conv.'!AD454</f>
        <v>0</v>
      </c>
      <c r="AE454" s="286">
        <f>'1-GBP'!AE454+'2b - USD - conv.'!AE454+'3b - EUR - conv.'!AE454</f>
        <v>0</v>
      </c>
      <c r="AF454" s="286">
        <f>'1-GBP'!AF454+'2b - USD - conv.'!AF454+'3b - EUR - conv.'!AF454</f>
        <v>0</v>
      </c>
      <c r="AG454" s="286">
        <f>'1-GBP'!AG454+'2b - USD - conv.'!AG454+'3b - EUR - conv.'!AG454</f>
        <v>0</v>
      </c>
      <c r="AH454" s="286">
        <f>'1-GBP'!AH454+'2b - USD - conv.'!AH454+'3b - EUR - conv.'!AH454</f>
        <v>0</v>
      </c>
      <c r="AI454" s="286">
        <f>'1-GBP'!AI454+'2b - USD - conv.'!AI454+'3b - EUR - conv.'!AI454</f>
        <v>0</v>
      </c>
      <c r="AJ454" s="286">
        <f>'1-GBP'!AJ454+'2b - USD - conv.'!AJ454+'3b - EUR - conv.'!AJ454</f>
        <v>0</v>
      </c>
      <c r="AK454" s="286">
        <f>'1-GBP'!AK454+'2b - USD - conv.'!AK454+'3b - EUR - conv.'!AK454</f>
        <v>0</v>
      </c>
      <c r="AL454" s="286">
        <f>'1-GBP'!AL454+'2b - USD - conv.'!AL454+'3b - EUR - conv.'!AL454</f>
        <v>0</v>
      </c>
      <c r="AM454" s="286">
        <f>'1-GBP'!AM454+'2b - USD - conv.'!AM454+'3b - EUR - conv.'!AM454</f>
        <v>0</v>
      </c>
      <c r="AN454" s="286">
        <f>'1-GBP'!AN454+'2b - USD - conv.'!AN454+'3b - EUR - conv.'!AN454</f>
        <v>0</v>
      </c>
      <c r="AO454" s="286">
        <f>'1-GBP'!AO454+'2b - USD - conv.'!AO454+'3b - EUR - conv.'!AO454</f>
        <v>0</v>
      </c>
      <c r="AP454" s="286">
        <f>'1-GBP'!AP454+'2b - USD - conv.'!AP454+'3b - EUR - conv.'!AP454</f>
        <v>0</v>
      </c>
    </row>
    <row r="455" spans="1:42" outlineLevel="2">
      <c r="A455" s="211" t="str">
        <f>A448&amp;"."&amp;A450&amp;"."&amp;A449&amp;"."&amp;B455</f>
        <v>3.c.2.5</v>
      </c>
      <c r="B455">
        <v>5</v>
      </c>
      <c r="C455" t="str">
        <f>'1-GBP'!C455</f>
        <v/>
      </c>
      <c r="D455"/>
      <c r="E455"/>
      <c r="F455"/>
      <c r="G455"/>
      <c r="H455"/>
      <c r="I455"/>
      <c r="J455"/>
      <c r="K455"/>
      <c r="L455"/>
      <c r="M455" s="286">
        <f>'1-GBP'!M455+'2b - USD - conv.'!M455+'3b - EUR - conv.'!M455</f>
        <v>0</v>
      </c>
      <c r="N455" s="286">
        <f>'1-GBP'!N455+'2b - USD - conv.'!N455+'3b - EUR - conv.'!N455</f>
        <v>0</v>
      </c>
      <c r="O455" s="286">
        <f>'1-GBP'!O455+'2b - USD - conv.'!O455+'3b - EUR - conv.'!O455</f>
        <v>0</v>
      </c>
      <c r="P455" s="286">
        <f>'1-GBP'!P455+'2b - USD - conv.'!P455+'3b - EUR - conv.'!P455</f>
        <v>0</v>
      </c>
      <c r="Q455" s="286">
        <f>'1-GBP'!Q455+'2b - USD - conv.'!Q455+'3b - EUR - conv.'!Q455</f>
        <v>0</v>
      </c>
      <c r="R455" s="286">
        <f>'1-GBP'!R455+'2b - USD - conv.'!R455+'3b - EUR - conv.'!R455</f>
        <v>0</v>
      </c>
      <c r="S455" s="286">
        <f>'1-GBP'!S455+'2b - USD - conv.'!S455+'3b - EUR - conv.'!S455</f>
        <v>0</v>
      </c>
      <c r="T455" s="286">
        <f>'1-GBP'!T455+'2b - USD - conv.'!T455+'3b - EUR - conv.'!T455</f>
        <v>0</v>
      </c>
      <c r="U455" s="286">
        <f>'1-GBP'!U455+'2b - USD - conv.'!U455+'3b - EUR - conv.'!U455</f>
        <v>0</v>
      </c>
      <c r="V455" s="286">
        <f>'1-GBP'!V455+'2b - USD - conv.'!V455+'3b - EUR - conv.'!V455</f>
        <v>0</v>
      </c>
      <c r="W455" s="286">
        <f>'1-GBP'!W455+'2b - USD - conv.'!W455+'3b - EUR - conv.'!W455</f>
        <v>0</v>
      </c>
      <c r="X455" s="286">
        <f>'1-GBP'!X455+'2b - USD - conv.'!X455+'3b - EUR - conv.'!X455</f>
        <v>0</v>
      </c>
      <c r="Y455" s="286">
        <f>'1-GBP'!Y455+'2b - USD - conv.'!Y455+'3b - EUR - conv.'!Y455</f>
        <v>0</v>
      </c>
      <c r="Z455" s="286">
        <f>'1-GBP'!Z455+'2b - USD - conv.'!Z455+'3b - EUR - conv.'!Z455</f>
        <v>0</v>
      </c>
      <c r="AA455" s="286">
        <f>'1-GBP'!AA455+'2b - USD - conv.'!AA455+'3b - EUR - conv.'!AA455</f>
        <v>0</v>
      </c>
      <c r="AB455" s="286">
        <f>'1-GBP'!AB455+'2b - USD - conv.'!AB455+'3b - EUR - conv.'!AB455</f>
        <v>0</v>
      </c>
      <c r="AC455" s="286">
        <f>'1-GBP'!AC455+'2b - USD - conv.'!AC455+'3b - EUR - conv.'!AC455</f>
        <v>0</v>
      </c>
      <c r="AD455" s="286">
        <f>'1-GBP'!AD455+'2b - USD - conv.'!AD455+'3b - EUR - conv.'!AD455</f>
        <v>0</v>
      </c>
      <c r="AE455" s="286">
        <f>'1-GBP'!AE455+'2b - USD - conv.'!AE455+'3b - EUR - conv.'!AE455</f>
        <v>0</v>
      </c>
      <c r="AF455" s="286">
        <f>'1-GBP'!AF455+'2b - USD - conv.'!AF455+'3b - EUR - conv.'!AF455</f>
        <v>0</v>
      </c>
      <c r="AG455" s="286">
        <f>'1-GBP'!AG455+'2b - USD - conv.'!AG455+'3b - EUR - conv.'!AG455</f>
        <v>0</v>
      </c>
      <c r="AH455" s="286">
        <f>'1-GBP'!AH455+'2b - USD - conv.'!AH455+'3b - EUR - conv.'!AH455</f>
        <v>0</v>
      </c>
      <c r="AI455" s="286">
        <f>'1-GBP'!AI455+'2b - USD - conv.'!AI455+'3b - EUR - conv.'!AI455</f>
        <v>0</v>
      </c>
      <c r="AJ455" s="286">
        <f>'1-GBP'!AJ455+'2b - USD - conv.'!AJ455+'3b - EUR - conv.'!AJ455</f>
        <v>0</v>
      </c>
      <c r="AK455" s="286">
        <f>'1-GBP'!AK455+'2b - USD - conv.'!AK455+'3b - EUR - conv.'!AK455</f>
        <v>0</v>
      </c>
      <c r="AL455" s="286">
        <f>'1-GBP'!AL455+'2b - USD - conv.'!AL455+'3b - EUR - conv.'!AL455</f>
        <v>0</v>
      </c>
      <c r="AM455" s="286">
        <f>'1-GBP'!AM455+'2b - USD - conv.'!AM455+'3b - EUR - conv.'!AM455</f>
        <v>0</v>
      </c>
      <c r="AN455" s="286">
        <f>'1-GBP'!AN455+'2b - USD - conv.'!AN455+'3b - EUR - conv.'!AN455</f>
        <v>0</v>
      </c>
      <c r="AO455" s="286">
        <f>'1-GBP'!AO455+'2b - USD - conv.'!AO455+'3b - EUR - conv.'!AO455</f>
        <v>0</v>
      </c>
      <c r="AP455" s="286">
        <f>'1-GBP'!AP455+'2b - USD - conv.'!AP455+'3b - EUR - conv.'!AP455</f>
        <v>0</v>
      </c>
    </row>
    <row r="456" spans="1:42" outlineLevel="2">
      <c r="A456" s="211" t="str">
        <f>A448&amp;"."&amp;A450&amp;"."&amp;A449&amp;"."&amp;B456</f>
        <v>3.c.2.6</v>
      </c>
      <c r="B456">
        <v>6</v>
      </c>
      <c r="C456" t="str">
        <f>'1-GBP'!C456</f>
        <v/>
      </c>
      <c r="D456"/>
      <c r="E456"/>
      <c r="F456"/>
      <c r="G456"/>
      <c r="H456"/>
      <c r="I456"/>
      <c r="J456"/>
      <c r="K456"/>
      <c r="L456"/>
      <c r="M456" s="286">
        <f>'1-GBP'!M456+'2b - USD - conv.'!M456+'3b - EUR - conv.'!M456</f>
        <v>0</v>
      </c>
      <c r="N456" s="286">
        <f>'1-GBP'!N456+'2b - USD - conv.'!N456+'3b - EUR - conv.'!N456</f>
        <v>0</v>
      </c>
      <c r="O456" s="286">
        <f>'1-GBP'!O456+'2b - USD - conv.'!O456+'3b - EUR - conv.'!O456</f>
        <v>0</v>
      </c>
      <c r="P456" s="286">
        <f>'1-GBP'!P456+'2b - USD - conv.'!P456+'3b - EUR - conv.'!P456</f>
        <v>0</v>
      </c>
      <c r="Q456" s="286">
        <f>'1-GBP'!Q456+'2b - USD - conv.'!Q456+'3b - EUR - conv.'!Q456</f>
        <v>0</v>
      </c>
      <c r="R456" s="286">
        <f>'1-GBP'!R456+'2b - USD - conv.'!R456+'3b - EUR - conv.'!R456</f>
        <v>0</v>
      </c>
      <c r="S456" s="286">
        <f>'1-GBP'!S456+'2b - USD - conv.'!S456+'3b - EUR - conv.'!S456</f>
        <v>0</v>
      </c>
      <c r="T456" s="286">
        <f>'1-GBP'!T456+'2b - USD - conv.'!T456+'3b - EUR - conv.'!T456</f>
        <v>0</v>
      </c>
      <c r="U456" s="286">
        <f>'1-GBP'!U456+'2b - USD - conv.'!U456+'3b - EUR - conv.'!U456</f>
        <v>0</v>
      </c>
      <c r="V456" s="286">
        <f>'1-GBP'!V456+'2b - USD - conv.'!V456+'3b - EUR - conv.'!V456</f>
        <v>0</v>
      </c>
      <c r="W456" s="286">
        <f>'1-GBP'!W456+'2b - USD - conv.'!W456+'3b - EUR - conv.'!W456</f>
        <v>0</v>
      </c>
      <c r="X456" s="286">
        <f>'1-GBP'!X456+'2b - USD - conv.'!X456+'3b - EUR - conv.'!X456</f>
        <v>0</v>
      </c>
      <c r="Y456" s="286">
        <f>'1-GBP'!Y456+'2b - USD - conv.'!Y456+'3b - EUR - conv.'!Y456</f>
        <v>0</v>
      </c>
      <c r="Z456" s="286">
        <f>'1-GBP'!Z456+'2b - USD - conv.'!Z456+'3b - EUR - conv.'!Z456</f>
        <v>0</v>
      </c>
      <c r="AA456" s="286">
        <f>'1-GBP'!AA456+'2b - USD - conv.'!AA456+'3b - EUR - conv.'!AA456</f>
        <v>0</v>
      </c>
      <c r="AB456" s="286">
        <f>'1-GBP'!AB456+'2b - USD - conv.'!AB456+'3b - EUR - conv.'!AB456</f>
        <v>0</v>
      </c>
      <c r="AC456" s="286">
        <f>'1-GBP'!AC456+'2b - USD - conv.'!AC456+'3b - EUR - conv.'!AC456</f>
        <v>0</v>
      </c>
      <c r="AD456" s="286">
        <f>'1-GBP'!AD456+'2b - USD - conv.'!AD456+'3b - EUR - conv.'!AD456</f>
        <v>0</v>
      </c>
      <c r="AE456" s="286">
        <f>'1-GBP'!AE456+'2b - USD - conv.'!AE456+'3b - EUR - conv.'!AE456</f>
        <v>0</v>
      </c>
      <c r="AF456" s="286">
        <f>'1-GBP'!AF456+'2b - USD - conv.'!AF456+'3b - EUR - conv.'!AF456</f>
        <v>0</v>
      </c>
      <c r="AG456" s="286">
        <f>'1-GBP'!AG456+'2b - USD - conv.'!AG456+'3b - EUR - conv.'!AG456</f>
        <v>0</v>
      </c>
      <c r="AH456" s="286">
        <f>'1-GBP'!AH456+'2b - USD - conv.'!AH456+'3b - EUR - conv.'!AH456</f>
        <v>0</v>
      </c>
      <c r="AI456" s="286">
        <f>'1-GBP'!AI456+'2b - USD - conv.'!AI456+'3b - EUR - conv.'!AI456</f>
        <v>0</v>
      </c>
      <c r="AJ456" s="286">
        <f>'1-GBP'!AJ456+'2b - USD - conv.'!AJ456+'3b - EUR - conv.'!AJ456</f>
        <v>0</v>
      </c>
      <c r="AK456" s="286">
        <f>'1-GBP'!AK456+'2b - USD - conv.'!AK456+'3b - EUR - conv.'!AK456</f>
        <v>0</v>
      </c>
      <c r="AL456" s="286">
        <f>'1-GBP'!AL456+'2b - USD - conv.'!AL456+'3b - EUR - conv.'!AL456</f>
        <v>0</v>
      </c>
      <c r="AM456" s="286">
        <f>'1-GBP'!AM456+'2b - USD - conv.'!AM456+'3b - EUR - conv.'!AM456</f>
        <v>0</v>
      </c>
      <c r="AN456" s="286">
        <f>'1-GBP'!AN456+'2b - USD - conv.'!AN456+'3b - EUR - conv.'!AN456</f>
        <v>0</v>
      </c>
      <c r="AO456" s="286">
        <f>'1-GBP'!AO456+'2b - USD - conv.'!AO456+'3b - EUR - conv.'!AO456</f>
        <v>0</v>
      </c>
      <c r="AP456" s="286">
        <f>'1-GBP'!AP456+'2b - USD - conv.'!AP456+'3b - EUR - conv.'!AP456</f>
        <v>0</v>
      </c>
    </row>
    <row r="457" spans="1:42" outlineLevel="2">
      <c r="A457" s="211" t="str">
        <f>A448&amp;"."&amp;A450&amp;"."&amp;A449&amp;"."&amp;B457</f>
        <v>3.c.2.7</v>
      </c>
      <c r="B457">
        <v>7</v>
      </c>
      <c r="C457" t="str">
        <f>'1-GBP'!C457</f>
        <v/>
      </c>
      <c r="D457"/>
      <c r="E457"/>
      <c r="F457"/>
      <c r="G457"/>
      <c r="H457"/>
      <c r="I457"/>
      <c r="J457"/>
      <c r="K457"/>
      <c r="L457"/>
      <c r="M457" s="286">
        <f>'1-GBP'!M457+'2b - USD - conv.'!M457+'3b - EUR - conv.'!M457</f>
        <v>0</v>
      </c>
      <c r="N457" s="286">
        <f>'1-GBP'!N457+'2b - USD - conv.'!N457+'3b - EUR - conv.'!N457</f>
        <v>0</v>
      </c>
      <c r="O457" s="286">
        <f>'1-GBP'!O457+'2b - USD - conv.'!O457+'3b - EUR - conv.'!O457</f>
        <v>0</v>
      </c>
      <c r="P457" s="286">
        <f>'1-GBP'!P457+'2b - USD - conv.'!P457+'3b - EUR - conv.'!P457</f>
        <v>0</v>
      </c>
      <c r="Q457" s="286">
        <f>'1-GBP'!Q457+'2b - USD - conv.'!Q457+'3b - EUR - conv.'!Q457</f>
        <v>0</v>
      </c>
      <c r="R457" s="286">
        <f>'1-GBP'!R457+'2b - USD - conv.'!R457+'3b - EUR - conv.'!R457</f>
        <v>0</v>
      </c>
      <c r="S457" s="286">
        <f>'1-GBP'!S457+'2b - USD - conv.'!S457+'3b - EUR - conv.'!S457</f>
        <v>0</v>
      </c>
      <c r="T457" s="286">
        <f>'1-GBP'!T457+'2b - USD - conv.'!T457+'3b - EUR - conv.'!T457</f>
        <v>0</v>
      </c>
      <c r="U457" s="286">
        <f>'1-GBP'!U457+'2b - USD - conv.'!U457+'3b - EUR - conv.'!U457</f>
        <v>0</v>
      </c>
      <c r="V457" s="286">
        <f>'1-GBP'!V457+'2b - USD - conv.'!V457+'3b - EUR - conv.'!V457</f>
        <v>0</v>
      </c>
      <c r="W457" s="286">
        <f>'1-GBP'!W457+'2b - USD - conv.'!W457+'3b - EUR - conv.'!W457</f>
        <v>0</v>
      </c>
      <c r="X457" s="286">
        <f>'1-GBP'!X457+'2b - USD - conv.'!X457+'3b - EUR - conv.'!X457</f>
        <v>0</v>
      </c>
      <c r="Y457" s="286">
        <f>'1-GBP'!Y457+'2b - USD - conv.'!Y457+'3b - EUR - conv.'!Y457</f>
        <v>0</v>
      </c>
      <c r="Z457" s="286">
        <f>'1-GBP'!Z457+'2b - USD - conv.'!Z457+'3b - EUR - conv.'!Z457</f>
        <v>0</v>
      </c>
      <c r="AA457" s="286">
        <f>'1-GBP'!AA457+'2b - USD - conv.'!AA457+'3b - EUR - conv.'!AA457</f>
        <v>0</v>
      </c>
      <c r="AB457" s="286">
        <f>'1-GBP'!AB457+'2b - USD - conv.'!AB457+'3b - EUR - conv.'!AB457</f>
        <v>0</v>
      </c>
      <c r="AC457" s="286">
        <f>'1-GBP'!AC457+'2b - USD - conv.'!AC457+'3b - EUR - conv.'!AC457</f>
        <v>0</v>
      </c>
      <c r="AD457" s="286">
        <f>'1-GBP'!AD457+'2b - USD - conv.'!AD457+'3b - EUR - conv.'!AD457</f>
        <v>0</v>
      </c>
      <c r="AE457" s="286">
        <f>'1-GBP'!AE457+'2b - USD - conv.'!AE457+'3b - EUR - conv.'!AE457</f>
        <v>0</v>
      </c>
      <c r="AF457" s="286">
        <f>'1-GBP'!AF457+'2b - USD - conv.'!AF457+'3b - EUR - conv.'!AF457</f>
        <v>0</v>
      </c>
      <c r="AG457" s="286">
        <f>'1-GBP'!AG457+'2b - USD - conv.'!AG457+'3b - EUR - conv.'!AG457</f>
        <v>0</v>
      </c>
      <c r="AH457" s="286">
        <f>'1-GBP'!AH457+'2b - USD - conv.'!AH457+'3b - EUR - conv.'!AH457</f>
        <v>0</v>
      </c>
      <c r="AI457" s="286">
        <f>'1-GBP'!AI457+'2b - USD - conv.'!AI457+'3b - EUR - conv.'!AI457</f>
        <v>0</v>
      </c>
      <c r="AJ457" s="286">
        <f>'1-GBP'!AJ457+'2b - USD - conv.'!AJ457+'3b - EUR - conv.'!AJ457</f>
        <v>0</v>
      </c>
      <c r="AK457" s="286">
        <f>'1-GBP'!AK457+'2b - USD - conv.'!AK457+'3b - EUR - conv.'!AK457</f>
        <v>0</v>
      </c>
      <c r="AL457" s="286">
        <f>'1-GBP'!AL457+'2b - USD - conv.'!AL457+'3b - EUR - conv.'!AL457</f>
        <v>0</v>
      </c>
      <c r="AM457" s="286">
        <f>'1-GBP'!AM457+'2b - USD - conv.'!AM457+'3b - EUR - conv.'!AM457</f>
        <v>0</v>
      </c>
      <c r="AN457" s="286">
        <f>'1-GBP'!AN457+'2b - USD - conv.'!AN457+'3b - EUR - conv.'!AN457</f>
        <v>0</v>
      </c>
      <c r="AO457" s="286">
        <f>'1-GBP'!AO457+'2b - USD - conv.'!AO457+'3b - EUR - conv.'!AO457</f>
        <v>0</v>
      </c>
      <c r="AP457" s="286">
        <f>'1-GBP'!AP457+'2b - USD - conv.'!AP457+'3b - EUR - conv.'!AP457</f>
        <v>0</v>
      </c>
    </row>
    <row r="458" spans="1:42" outlineLevel="2">
      <c r="A458" s="211" t="str">
        <f>A448&amp;"."&amp;A450&amp;"."&amp;A449&amp;"."&amp;B458</f>
        <v>3.c.2.8</v>
      </c>
      <c r="B458">
        <v>8</v>
      </c>
      <c r="C458" t="str">
        <f>'1-GBP'!C458</f>
        <v/>
      </c>
      <c r="D458"/>
      <c r="E458"/>
      <c r="F458"/>
      <c r="G458"/>
      <c r="H458"/>
      <c r="I458"/>
      <c r="J458"/>
      <c r="K458"/>
      <c r="L458"/>
      <c r="M458" s="286">
        <f>'1-GBP'!M458+'2b - USD - conv.'!M458+'3b - EUR - conv.'!M458</f>
        <v>0</v>
      </c>
      <c r="N458" s="286">
        <f>'1-GBP'!N458+'2b - USD - conv.'!N458+'3b - EUR - conv.'!N458</f>
        <v>0</v>
      </c>
      <c r="O458" s="286">
        <f>'1-GBP'!O458+'2b - USD - conv.'!O458+'3b - EUR - conv.'!O458</f>
        <v>0</v>
      </c>
      <c r="P458" s="286">
        <f>'1-GBP'!P458+'2b - USD - conv.'!P458+'3b - EUR - conv.'!P458</f>
        <v>0</v>
      </c>
      <c r="Q458" s="286">
        <f>'1-GBP'!Q458+'2b - USD - conv.'!Q458+'3b - EUR - conv.'!Q458</f>
        <v>0</v>
      </c>
      <c r="R458" s="286">
        <f>'1-GBP'!R458+'2b - USD - conv.'!R458+'3b - EUR - conv.'!R458</f>
        <v>0</v>
      </c>
      <c r="S458" s="286">
        <f>'1-GBP'!S458+'2b - USD - conv.'!S458+'3b - EUR - conv.'!S458</f>
        <v>0</v>
      </c>
      <c r="T458" s="286">
        <f>'1-GBP'!T458+'2b - USD - conv.'!T458+'3b - EUR - conv.'!T458</f>
        <v>0</v>
      </c>
      <c r="U458" s="286">
        <f>'1-GBP'!U458+'2b - USD - conv.'!U458+'3b - EUR - conv.'!U458</f>
        <v>0</v>
      </c>
      <c r="V458" s="286">
        <f>'1-GBP'!V458+'2b - USD - conv.'!V458+'3b - EUR - conv.'!V458</f>
        <v>0</v>
      </c>
      <c r="W458" s="286">
        <f>'1-GBP'!W458+'2b - USD - conv.'!W458+'3b - EUR - conv.'!W458</f>
        <v>0</v>
      </c>
      <c r="X458" s="286">
        <f>'1-GBP'!X458+'2b - USD - conv.'!X458+'3b - EUR - conv.'!X458</f>
        <v>0</v>
      </c>
      <c r="Y458" s="286">
        <f>'1-GBP'!Y458+'2b - USD - conv.'!Y458+'3b - EUR - conv.'!Y458</f>
        <v>0</v>
      </c>
      <c r="Z458" s="286">
        <f>'1-GBP'!Z458+'2b - USD - conv.'!Z458+'3b - EUR - conv.'!Z458</f>
        <v>0</v>
      </c>
      <c r="AA458" s="286">
        <f>'1-GBP'!AA458+'2b - USD - conv.'!AA458+'3b - EUR - conv.'!AA458</f>
        <v>0</v>
      </c>
      <c r="AB458" s="286">
        <f>'1-GBP'!AB458+'2b - USD - conv.'!AB458+'3b - EUR - conv.'!AB458</f>
        <v>0</v>
      </c>
      <c r="AC458" s="286">
        <f>'1-GBP'!AC458+'2b - USD - conv.'!AC458+'3b - EUR - conv.'!AC458</f>
        <v>0</v>
      </c>
      <c r="AD458" s="286">
        <f>'1-GBP'!AD458+'2b - USD - conv.'!AD458+'3b - EUR - conv.'!AD458</f>
        <v>0</v>
      </c>
      <c r="AE458" s="286">
        <f>'1-GBP'!AE458+'2b - USD - conv.'!AE458+'3b - EUR - conv.'!AE458</f>
        <v>0</v>
      </c>
      <c r="AF458" s="286">
        <f>'1-GBP'!AF458+'2b - USD - conv.'!AF458+'3b - EUR - conv.'!AF458</f>
        <v>0</v>
      </c>
      <c r="AG458" s="286">
        <f>'1-GBP'!AG458+'2b - USD - conv.'!AG458+'3b - EUR - conv.'!AG458</f>
        <v>0</v>
      </c>
      <c r="AH458" s="286">
        <f>'1-GBP'!AH458+'2b - USD - conv.'!AH458+'3b - EUR - conv.'!AH458</f>
        <v>0</v>
      </c>
      <c r="AI458" s="286">
        <f>'1-GBP'!AI458+'2b - USD - conv.'!AI458+'3b - EUR - conv.'!AI458</f>
        <v>0</v>
      </c>
      <c r="AJ458" s="286">
        <f>'1-GBP'!AJ458+'2b - USD - conv.'!AJ458+'3b - EUR - conv.'!AJ458</f>
        <v>0</v>
      </c>
      <c r="AK458" s="286">
        <f>'1-GBP'!AK458+'2b - USD - conv.'!AK458+'3b - EUR - conv.'!AK458</f>
        <v>0</v>
      </c>
      <c r="AL458" s="286">
        <f>'1-GBP'!AL458+'2b - USD - conv.'!AL458+'3b - EUR - conv.'!AL458</f>
        <v>0</v>
      </c>
      <c r="AM458" s="286">
        <f>'1-GBP'!AM458+'2b - USD - conv.'!AM458+'3b - EUR - conv.'!AM458</f>
        <v>0</v>
      </c>
      <c r="AN458" s="286">
        <f>'1-GBP'!AN458+'2b - USD - conv.'!AN458+'3b - EUR - conv.'!AN458</f>
        <v>0</v>
      </c>
      <c r="AO458" s="286">
        <f>'1-GBP'!AO458+'2b - USD - conv.'!AO458+'3b - EUR - conv.'!AO458</f>
        <v>0</v>
      </c>
      <c r="AP458" s="286">
        <f>'1-GBP'!AP458+'2b - USD - conv.'!AP458+'3b - EUR - conv.'!AP458</f>
        <v>0</v>
      </c>
    </row>
    <row r="459" spans="1:42" outlineLevel="2">
      <c r="A459" s="211" t="str">
        <f>A448&amp;"."&amp;A450&amp;"."&amp;A449&amp;"."&amp;B459</f>
        <v>3.c.2.9</v>
      </c>
      <c r="B459">
        <v>9</v>
      </c>
      <c r="C459" t="str">
        <f>'1-GBP'!C459</f>
        <v/>
      </c>
      <c r="D459"/>
      <c r="E459"/>
      <c r="F459"/>
      <c r="G459"/>
      <c r="H459"/>
      <c r="I459"/>
      <c r="J459"/>
      <c r="K459"/>
      <c r="L459"/>
      <c r="M459" s="286">
        <f>'1-GBP'!M459+'2b - USD - conv.'!M459+'3b - EUR - conv.'!M459</f>
        <v>0</v>
      </c>
      <c r="N459" s="286">
        <f>'1-GBP'!N459+'2b - USD - conv.'!N459+'3b - EUR - conv.'!N459</f>
        <v>0</v>
      </c>
      <c r="O459" s="286">
        <f>'1-GBP'!O459+'2b - USD - conv.'!O459+'3b - EUR - conv.'!O459</f>
        <v>0</v>
      </c>
      <c r="P459" s="286">
        <f>'1-GBP'!P459+'2b - USD - conv.'!P459+'3b - EUR - conv.'!P459</f>
        <v>0</v>
      </c>
      <c r="Q459" s="286">
        <f>'1-GBP'!Q459+'2b - USD - conv.'!Q459+'3b - EUR - conv.'!Q459</f>
        <v>0</v>
      </c>
      <c r="R459" s="286">
        <f>'1-GBP'!R459+'2b - USD - conv.'!R459+'3b - EUR - conv.'!R459</f>
        <v>0</v>
      </c>
      <c r="S459" s="286">
        <f>'1-GBP'!S459+'2b - USD - conv.'!S459+'3b - EUR - conv.'!S459</f>
        <v>0</v>
      </c>
      <c r="T459" s="286">
        <f>'1-GBP'!T459+'2b - USD - conv.'!T459+'3b - EUR - conv.'!T459</f>
        <v>0</v>
      </c>
      <c r="U459" s="286">
        <f>'1-GBP'!U459+'2b - USD - conv.'!U459+'3b - EUR - conv.'!U459</f>
        <v>0</v>
      </c>
      <c r="V459" s="286">
        <f>'1-GBP'!V459+'2b - USD - conv.'!V459+'3b - EUR - conv.'!V459</f>
        <v>0</v>
      </c>
      <c r="W459" s="286">
        <f>'1-GBP'!W459+'2b - USD - conv.'!W459+'3b - EUR - conv.'!W459</f>
        <v>0</v>
      </c>
      <c r="X459" s="286">
        <f>'1-GBP'!X459+'2b - USD - conv.'!X459+'3b - EUR - conv.'!X459</f>
        <v>0</v>
      </c>
      <c r="Y459" s="286">
        <f>'1-GBP'!Y459+'2b - USD - conv.'!Y459+'3b - EUR - conv.'!Y459</f>
        <v>0</v>
      </c>
      <c r="Z459" s="286">
        <f>'1-GBP'!Z459+'2b - USD - conv.'!Z459+'3b - EUR - conv.'!Z459</f>
        <v>0</v>
      </c>
      <c r="AA459" s="286">
        <f>'1-GBP'!AA459+'2b - USD - conv.'!AA459+'3b - EUR - conv.'!AA459</f>
        <v>0</v>
      </c>
      <c r="AB459" s="286">
        <f>'1-GBP'!AB459+'2b - USD - conv.'!AB459+'3b - EUR - conv.'!AB459</f>
        <v>0</v>
      </c>
      <c r="AC459" s="286">
        <f>'1-GBP'!AC459+'2b - USD - conv.'!AC459+'3b - EUR - conv.'!AC459</f>
        <v>0</v>
      </c>
      <c r="AD459" s="286">
        <f>'1-GBP'!AD459+'2b - USD - conv.'!AD459+'3b - EUR - conv.'!AD459</f>
        <v>0</v>
      </c>
      <c r="AE459" s="286">
        <f>'1-GBP'!AE459+'2b - USD - conv.'!AE459+'3b - EUR - conv.'!AE459</f>
        <v>0</v>
      </c>
      <c r="AF459" s="286">
        <f>'1-GBP'!AF459+'2b - USD - conv.'!AF459+'3b - EUR - conv.'!AF459</f>
        <v>0</v>
      </c>
      <c r="AG459" s="286">
        <f>'1-GBP'!AG459+'2b - USD - conv.'!AG459+'3b - EUR - conv.'!AG459</f>
        <v>0</v>
      </c>
      <c r="AH459" s="286">
        <f>'1-GBP'!AH459+'2b - USD - conv.'!AH459+'3b - EUR - conv.'!AH459</f>
        <v>0</v>
      </c>
      <c r="AI459" s="286">
        <f>'1-GBP'!AI459+'2b - USD - conv.'!AI459+'3b - EUR - conv.'!AI459</f>
        <v>0</v>
      </c>
      <c r="AJ459" s="286">
        <f>'1-GBP'!AJ459+'2b - USD - conv.'!AJ459+'3b - EUR - conv.'!AJ459</f>
        <v>0</v>
      </c>
      <c r="AK459" s="286">
        <f>'1-GBP'!AK459+'2b - USD - conv.'!AK459+'3b - EUR - conv.'!AK459</f>
        <v>0</v>
      </c>
      <c r="AL459" s="286">
        <f>'1-GBP'!AL459+'2b - USD - conv.'!AL459+'3b - EUR - conv.'!AL459</f>
        <v>0</v>
      </c>
      <c r="AM459" s="286">
        <f>'1-GBP'!AM459+'2b - USD - conv.'!AM459+'3b - EUR - conv.'!AM459</f>
        <v>0</v>
      </c>
      <c r="AN459" s="286">
        <f>'1-GBP'!AN459+'2b - USD - conv.'!AN459+'3b - EUR - conv.'!AN459</f>
        <v>0</v>
      </c>
      <c r="AO459" s="286">
        <f>'1-GBP'!AO459+'2b - USD - conv.'!AO459+'3b - EUR - conv.'!AO459</f>
        <v>0</v>
      </c>
      <c r="AP459" s="286">
        <f>'1-GBP'!AP459+'2b - USD - conv.'!AP459+'3b - EUR - conv.'!AP459</f>
        <v>0</v>
      </c>
    </row>
    <row r="460" spans="1:42" outlineLevel="2">
      <c r="A460" s="211" t="str">
        <f>A448&amp;"."&amp;A450&amp;"."&amp;A449&amp;"."&amp;B460</f>
        <v>3.c.2.10</v>
      </c>
      <c r="B460">
        <v>10</v>
      </c>
      <c r="C460" t="str">
        <f>'1-GBP'!C460</f>
        <v/>
      </c>
      <c r="D460"/>
      <c r="E460"/>
      <c r="F460"/>
      <c r="G460"/>
      <c r="H460"/>
      <c r="I460"/>
      <c r="J460"/>
      <c r="K460"/>
      <c r="L460"/>
      <c r="M460" s="286">
        <f>'1-GBP'!M460+'2b - USD - conv.'!M460+'3b - EUR - conv.'!M460</f>
        <v>0</v>
      </c>
      <c r="N460" s="286">
        <f>'1-GBP'!N460+'2b - USD - conv.'!N460+'3b - EUR - conv.'!N460</f>
        <v>0</v>
      </c>
      <c r="O460" s="286">
        <f>'1-GBP'!O460+'2b - USD - conv.'!O460+'3b - EUR - conv.'!O460</f>
        <v>0</v>
      </c>
      <c r="P460" s="286">
        <f>'1-GBP'!P460+'2b - USD - conv.'!P460+'3b - EUR - conv.'!P460</f>
        <v>0</v>
      </c>
      <c r="Q460" s="286">
        <f>'1-GBP'!Q460+'2b - USD - conv.'!Q460+'3b - EUR - conv.'!Q460</f>
        <v>0</v>
      </c>
      <c r="R460" s="286">
        <f>'1-GBP'!R460+'2b - USD - conv.'!R460+'3b - EUR - conv.'!R460</f>
        <v>0</v>
      </c>
      <c r="S460" s="286">
        <f>'1-GBP'!S460+'2b - USD - conv.'!S460+'3b - EUR - conv.'!S460</f>
        <v>0</v>
      </c>
      <c r="T460" s="286">
        <f>'1-GBP'!T460+'2b - USD - conv.'!T460+'3b - EUR - conv.'!T460</f>
        <v>0</v>
      </c>
      <c r="U460" s="286">
        <f>'1-GBP'!U460+'2b - USD - conv.'!U460+'3b - EUR - conv.'!U460</f>
        <v>0</v>
      </c>
      <c r="V460" s="286">
        <f>'1-GBP'!V460+'2b - USD - conv.'!V460+'3b - EUR - conv.'!V460</f>
        <v>0</v>
      </c>
      <c r="W460" s="286">
        <f>'1-GBP'!W460+'2b - USD - conv.'!W460+'3b - EUR - conv.'!W460</f>
        <v>0</v>
      </c>
      <c r="X460" s="286">
        <f>'1-GBP'!X460+'2b - USD - conv.'!X460+'3b - EUR - conv.'!X460</f>
        <v>0</v>
      </c>
      <c r="Y460" s="286">
        <f>'1-GBP'!Y460+'2b - USD - conv.'!Y460+'3b - EUR - conv.'!Y460</f>
        <v>0</v>
      </c>
      <c r="Z460" s="286">
        <f>'1-GBP'!Z460+'2b - USD - conv.'!Z460+'3b - EUR - conv.'!Z460</f>
        <v>0</v>
      </c>
      <c r="AA460" s="286">
        <f>'1-GBP'!AA460+'2b - USD - conv.'!AA460+'3b - EUR - conv.'!AA460</f>
        <v>0</v>
      </c>
      <c r="AB460" s="286">
        <f>'1-GBP'!AB460+'2b - USD - conv.'!AB460+'3b - EUR - conv.'!AB460</f>
        <v>0</v>
      </c>
      <c r="AC460" s="286">
        <f>'1-GBP'!AC460+'2b - USD - conv.'!AC460+'3b - EUR - conv.'!AC460</f>
        <v>0</v>
      </c>
      <c r="AD460" s="286">
        <f>'1-GBP'!AD460+'2b - USD - conv.'!AD460+'3b - EUR - conv.'!AD460</f>
        <v>0</v>
      </c>
      <c r="AE460" s="286">
        <f>'1-GBP'!AE460+'2b - USD - conv.'!AE460+'3b - EUR - conv.'!AE460</f>
        <v>0</v>
      </c>
      <c r="AF460" s="286">
        <f>'1-GBP'!AF460+'2b - USD - conv.'!AF460+'3b - EUR - conv.'!AF460</f>
        <v>0</v>
      </c>
      <c r="AG460" s="286">
        <f>'1-GBP'!AG460+'2b - USD - conv.'!AG460+'3b - EUR - conv.'!AG460</f>
        <v>0</v>
      </c>
      <c r="AH460" s="286">
        <f>'1-GBP'!AH460+'2b - USD - conv.'!AH460+'3b - EUR - conv.'!AH460</f>
        <v>0</v>
      </c>
      <c r="AI460" s="286">
        <f>'1-GBP'!AI460+'2b - USD - conv.'!AI460+'3b - EUR - conv.'!AI460</f>
        <v>0</v>
      </c>
      <c r="AJ460" s="286">
        <f>'1-GBP'!AJ460+'2b - USD - conv.'!AJ460+'3b - EUR - conv.'!AJ460</f>
        <v>0</v>
      </c>
      <c r="AK460" s="286">
        <f>'1-GBP'!AK460+'2b - USD - conv.'!AK460+'3b - EUR - conv.'!AK460</f>
        <v>0</v>
      </c>
      <c r="AL460" s="286">
        <f>'1-GBP'!AL460+'2b - USD - conv.'!AL460+'3b - EUR - conv.'!AL460</f>
        <v>0</v>
      </c>
      <c r="AM460" s="286">
        <f>'1-GBP'!AM460+'2b - USD - conv.'!AM460+'3b - EUR - conv.'!AM460</f>
        <v>0</v>
      </c>
      <c r="AN460" s="286">
        <f>'1-GBP'!AN460+'2b - USD - conv.'!AN460+'3b - EUR - conv.'!AN460</f>
        <v>0</v>
      </c>
      <c r="AO460" s="286">
        <f>'1-GBP'!AO460+'2b - USD - conv.'!AO460+'3b - EUR - conv.'!AO460</f>
        <v>0</v>
      </c>
      <c r="AP460" s="286">
        <f>'1-GBP'!AP460+'2b - USD - conv.'!AP460+'3b - EUR - conv.'!AP460</f>
        <v>0</v>
      </c>
    </row>
    <row r="461" spans="1:42" outlineLevel="2">
      <c r="A461" s="211" t="str">
        <f>A448&amp;"."&amp;A450&amp;"."&amp;A449&amp;"."&amp;B461</f>
        <v>3.c.2.11</v>
      </c>
      <c r="B461">
        <v>11</v>
      </c>
      <c r="C461" t="str">
        <f>'1-GBP'!C461</f>
        <v/>
      </c>
      <c r="D461"/>
      <c r="E461"/>
      <c r="F461"/>
      <c r="G461"/>
      <c r="H461"/>
      <c r="I461"/>
      <c r="J461"/>
      <c r="K461"/>
      <c r="L461"/>
      <c r="M461" s="286">
        <f>'1-GBP'!M461+'2b - USD - conv.'!M461+'3b - EUR - conv.'!M461</f>
        <v>0</v>
      </c>
      <c r="N461" s="286">
        <f>'1-GBP'!N461+'2b - USD - conv.'!N461+'3b - EUR - conv.'!N461</f>
        <v>0</v>
      </c>
      <c r="O461" s="286">
        <f>'1-GBP'!O461+'2b - USD - conv.'!O461+'3b - EUR - conv.'!O461</f>
        <v>0</v>
      </c>
      <c r="P461" s="286">
        <f>'1-GBP'!P461+'2b - USD - conv.'!P461+'3b - EUR - conv.'!P461</f>
        <v>0</v>
      </c>
      <c r="Q461" s="286">
        <f>'1-GBP'!Q461+'2b - USD - conv.'!Q461+'3b - EUR - conv.'!Q461</f>
        <v>0</v>
      </c>
      <c r="R461" s="286">
        <f>'1-GBP'!R461+'2b - USD - conv.'!R461+'3b - EUR - conv.'!R461</f>
        <v>0</v>
      </c>
      <c r="S461" s="286">
        <f>'1-GBP'!S461+'2b - USD - conv.'!S461+'3b - EUR - conv.'!S461</f>
        <v>0</v>
      </c>
      <c r="T461" s="286">
        <f>'1-GBP'!T461+'2b - USD - conv.'!T461+'3b - EUR - conv.'!T461</f>
        <v>0</v>
      </c>
      <c r="U461" s="286">
        <f>'1-GBP'!U461+'2b - USD - conv.'!U461+'3b - EUR - conv.'!U461</f>
        <v>0</v>
      </c>
      <c r="V461" s="286">
        <f>'1-GBP'!V461+'2b - USD - conv.'!V461+'3b - EUR - conv.'!V461</f>
        <v>0</v>
      </c>
      <c r="W461" s="286">
        <f>'1-GBP'!W461+'2b - USD - conv.'!W461+'3b - EUR - conv.'!W461</f>
        <v>0</v>
      </c>
      <c r="X461" s="286">
        <f>'1-GBP'!X461+'2b - USD - conv.'!X461+'3b - EUR - conv.'!X461</f>
        <v>0</v>
      </c>
      <c r="Y461" s="286">
        <f>'1-GBP'!Y461+'2b - USD - conv.'!Y461+'3b - EUR - conv.'!Y461</f>
        <v>0</v>
      </c>
      <c r="Z461" s="286">
        <f>'1-GBP'!Z461+'2b - USD - conv.'!Z461+'3b - EUR - conv.'!Z461</f>
        <v>0</v>
      </c>
      <c r="AA461" s="286">
        <f>'1-GBP'!AA461+'2b - USD - conv.'!AA461+'3b - EUR - conv.'!AA461</f>
        <v>0</v>
      </c>
      <c r="AB461" s="286">
        <f>'1-GBP'!AB461+'2b - USD - conv.'!AB461+'3b - EUR - conv.'!AB461</f>
        <v>0</v>
      </c>
      <c r="AC461" s="286">
        <f>'1-GBP'!AC461+'2b - USD - conv.'!AC461+'3b - EUR - conv.'!AC461</f>
        <v>0</v>
      </c>
      <c r="AD461" s="286">
        <f>'1-GBP'!AD461+'2b - USD - conv.'!AD461+'3b - EUR - conv.'!AD461</f>
        <v>0</v>
      </c>
      <c r="AE461" s="286">
        <f>'1-GBP'!AE461+'2b - USD - conv.'!AE461+'3b - EUR - conv.'!AE461</f>
        <v>0</v>
      </c>
      <c r="AF461" s="286">
        <f>'1-GBP'!AF461+'2b - USD - conv.'!AF461+'3b - EUR - conv.'!AF461</f>
        <v>0</v>
      </c>
      <c r="AG461" s="286">
        <f>'1-GBP'!AG461+'2b - USD - conv.'!AG461+'3b - EUR - conv.'!AG461</f>
        <v>0</v>
      </c>
      <c r="AH461" s="286">
        <f>'1-GBP'!AH461+'2b - USD - conv.'!AH461+'3b - EUR - conv.'!AH461</f>
        <v>0</v>
      </c>
      <c r="AI461" s="286">
        <f>'1-GBP'!AI461+'2b - USD - conv.'!AI461+'3b - EUR - conv.'!AI461</f>
        <v>0</v>
      </c>
      <c r="AJ461" s="286">
        <f>'1-GBP'!AJ461+'2b - USD - conv.'!AJ461+'3b - EUR - conv.'!AJ461</f>
        <v>0</v>
      </c>
      <c r="AK461" s="286">
        <f>'1-GBP'!AK461+'2b - USD - conv.'!AK461+'3b - EUR - conv.'!AK461</f>
        <v>0</v>
      </c>
      <c r="AL461" s="286">
        <f>'1-GBP'!AL461+'2b - USD - conv.'!AL461+'3b - EUR - conv.'!AL461</f>
        <v>0</v>
      </c>
      <c r="AM461" s="286">
        <f>'1-GBP'!AM461+'2b - USD - conv.'!AM461+'3b - EUR - conv.'!AM461</f>
        <v>0</v>
      </c>
      <c r="AN461" s="286">
        <f>'1-GBP'!AN461+'2b - USD - conv.'!AN461+'3b - EUR - conv.'!AN461</f>
        <v>0</v>
      </c>
      <c r="AO461" s="286">
        <f>'1-GBP'!AO461+'2b - USD - conv.'!AO461+'3b - EUR - conv.'!AO461</f>
        <v>0</v>
      </c>
      <c r="AP461" s="286">
        <f>'1-GBP'!AP461+'2b - USD - conv.'!AP461+'3b - EUR - conv.'!AP461</f>
        <v>0</v>
      </c>
    </row>
    <row r="462" spans="1:42" outlineLevel="2">
      <c r="A462" s="211" t="str">
        <f>A448&amp;"."&amp;A450&amp;"."&amp;A449&amp;"."&amp;B462</f>
        <v>3.c.2.12</v>
      </c>
      <c r="B462">
        <v>12</v>
      </c>
      <c r="C462" t="str">
        <f>'1-GBP'!C462</f>
        <v/>
      </c>
      <c r="D462"/>
      <c r="E462"/>
      <c r="F462"/>
      <c r="G462"/>
      <c r="H462"/>
      <c r="I462"/>
      <c r="J462"/>
      <c r="K462"/>
      <c r="L462"/>
      <c r="M462" s="286">
        <f>'1-GBP'!M462+'2b - USD - conv.'!M462+'3b - EUR - conv.'!M462</f>
        <v>0</v>
      </c>
      <c r="N462" s="286">
        <f>'1-GBP'!N462+'2b - USD - conv.'!N462+'3b - EUR - conv.'!N462</f>
        <v>0</v>
      </c>
      <c r="O462" s="286">
        <f>'1-GBP'!O462+'2b - USD - conv.'!O462+'3b - EUR - conv.'!O462</f>
        <v>0</v>
      </c>
      <c r="P462" s="286">
        <f>'1-GBP'!P462+'2b - USD - conv.'!P462+'3b - EUR - conv.'!P462</f>
        <v>0</v>
      </c>
      <c r="Q462" s="286">
        <f>'1-GBP'!Q462+'2b - USD - conv.'!Q462+'3b - EUR - conv.'!Q462</f>
        <v>0</v>
      </c>
      <c r="R462" s="286">
        <f>'1-GBP'!R462+'2b - USD - conv.'!R462+'3b - EUR - conv.'!R462</f>
        <v>0</v>
      </c>
      <c r="S462" s="286">
        <f>'1-GBP'!S462+'2b - USD - conv.'!S462+'3b - EUR - conv.'!S462</f>
        <v>0</v>
      </c>
      <c r="T462" s="286">
        <f>'1-GBP'!T462+'2b - USD - conv.'!T462+'3b - EUR - conv.'!T462</f>
        <v>0</v>
      </c>
      <c r="U462" s="286">
        <f>'1-GBP'!U462+'2b - USD - conv.'!U462+'3b - EUR - conv.'!U462</f>
        <v>0</v>
      </c>
      <c r="V462" s="286">
        <f>'1-GBP'!V462+'2b - USD - conv.'!V462+'3b - EUR - conv.'!V462</f>
        <v>0</v>
      </c>
      <c r="W462" s="286">
        <f>'1-GBP'!W462+'2b - USD - conv.'!W462+'3b - EUR - conv.'!W462</f>
        <v>0</v>
      </c>
      <c r="X462" s="286">
        <f>'1-GBP'!X462+'2b - USD - conv.'!X462+'3b - EUR - conv.'!X462</f>
        <v>0</v>
      </c>
      <c r="Y462" s="286">
        <f>'1-GBP'!Y462+'2b - USD - conv.'!Y462+'3b - EUR - conv.'!Y462</f>
        <v>0</v>
      </c>
      <c r="Z462" s="286">
        <f>'1-GBP'!Z462+'2b - USD - conv.'!Z462+'3b - EUR - conv.'!Z462</f>
        <v>0</v>
      </c>
      <c r="AA462" s="286">
        <f>'1-GBP'!AA462+'2b - USD - conv.'!AA462+'3b - EUR - conv.'!AA462</f>
        <v>0</v>
      </c>
      <c r="AB462" s="286">
        <f>'1-GBP'!AB462+'2b - USD - conv.'!AB462+'3b - EUR - conv.'!AB462</f>
        <v>0</v>
      </c>
      <c r="AC462" s="286">
        <f>'1-GBP'!AC462+'2b - USD - conv.'!AC462+'3b - EUR - conv.'!AC462</f>
        <v>0</v>
      </c>
      <c r="AD462" s="286">
        <f>'1-GBP'!AD462+'2b - USD - conv.'!AD462+'3b - EUR - conv.'!AD462</f>
        <v>0</v>
      </c>
      <c r="AE462" s="286">
        <f>'1-GBP'!AE462+'2b - USD - conv.'!AE462+'3b - EUR - conv.'!AE462</f>
        <v>0</v>
      </c>
      <c r="AF462" s="286">
        <f>'1-GBP'!AF462+'2b - USD - conv.'!AF462+'3b - EUR - conv.'!AF462</f>
        <v>0</v>
      </c>
      <c r="AG462" s="286">
        <f>'1-GBP'!AG462+'2b - USD - conv.'!AG462+'3b - EUR - conv.'!AG462</f>
        <v>0</v>
      </c>
      <c r="AH462" s="286">
        <f>'1-GBP'!AH462+'2b - USD - conv.'!AH462+'3b - EUR - conv.'!AH462</f>
        <v>0</v>
      </c>
      <c r="AI462" s="286">
        <f>'1-GBP'!AI462+'2b - USD - conv.'!AI462+'3b - EUR - conv.'!AI462</f>
        <v>0</v>
      </c>
      <c r="AJ462" s="286">
        <f>'1-GBP'!AJ462+'2b - USD - conv.'!AJ462+'3b - EUR - conv.'!AJ462</f>
        <v>0</v>
      </c>
      <c r="AK462" s="286">
        <f>'1-GBP'!AK462+'2b - USD - conv.'!AK462+'3b - EUR - conv.'!AK462</f>
        <v>0</v>
      </c>
      <c r="AL462" s="286">
        <f>'1-GBP'!AL462+'2b - USD - conv.'!AL462+'3b - EUR - conv.'!AL462</f>
        <v>0</v>
      </c>
      <c r="AM462" s="286">
        <f>'1-GBP'!AM462+'2b - USD - conv.'!AM462+'3b - EUR - conv.'!AM462</f>
        <v>0</v>
      </c>
      <c r="AN462" s="286">
        <f>'1-GBP'!AN462+'2b - USD - conv.'!AN462+'3b - EUR - conv.'!AN462</f>
        <v>0</v>
      </c>
      <c r="AO462" s="286">
        <f>'1-GBP'!AO462+'2b - USD - conv.'!AO462+'3b - EUR - conv.'!AO462</f>
        <v>0</v>
      </c>
      <c r="AP462" s="286">
        <f>'1-GBP'!AP462+'2b - USD - conv.'!AP462+'3b - EUR - conv.'!AP462</f>
        <v>0</v>
      </c>
    </row>
    <row r="463" spans="1:42" outlineLevel="1">
      <c r="A463" s="212"/>
      <c r="B463" s="201">
        <f>B462-COUNTIFS(C451:C462,"")</f>
        <v>0</v>
      </c>
      <c r="C463" s="201" t="s">
        <v>285</v>
      </c>
      <c r="D463" s="201"/>
      <c r="E463" s="201"/>
      <c r="F463" s="201"/>
      <c r="G463" s="201"/>
      <c r="H463" s="201"/>
      <c r="I463" s="201"/>
      <c r="J463" s="201"/>
      <c r="K463" s="201"/>
      <c r="L463" s="201"/>
      <c r="M463" s="280">
        <f>SUM(M451:M462)</f>
        <v>0</v>
      </c>
      <c r="N463" s="280">
        <f>SUM(N451:N462)</f>
        <v>0</v>
      </c>
      <c r="O463" s="280">
        <f t="shared" ref="O463:AP463" si="39">SUM(O451:O462)</f>
        <v>0</v>
      </c>
      <c r="P463" s="280">
        <f t="shared" si="39"/>
        <v>0</v>
      </c>
      <c r="Q463" s="280">
        <f t="shared" si="39"/>
        <v>0</v>
      </c>
      <c r="R463" s="280">
        <f t="shared" si="39"/>
        <v>0</v>
      </c>
      <c r="S463" s="280">
        <f t="shared" si="39"/>
        <v>0</v>
      </c>
      <c r="T463" s="280">
        <f t="shared" si="39"/>
        <v>0</v>
      </c>
      <c r="U463" s="280">
        <f t="shared" si="39"/>
        <v>0</v>
      </c>
      <c r="V463" s="280">
        <f t="shared" si="39"/>
        <v>0</v>
      </c>
      <c r="W463" s="280">
        <f t="shared" si="39"/>
        <v>0</v>
      </c>
      <c r="X463" s="280">
        <f t="shared" si="39"/>
        <v>0</v>
      </c>
      <c r="Y463" s="280">
        <f t="shared" si="39"/>
        <v>0</v>
      </c>
      <c r="Z463" s="280">
        <f t="shared" si="39"/>
        <v>0</v>
      </c>
      <c r="AA463" s="280">
        <f t="shared" si="39"/>
        <v>0</v>
      </c>
      <c r="AB463" s="280">
        <f t="shared" si="39"/>
        <v>0</v>
      </c>
      <c r="AC463" s="280">
        <f t="shared" si="39"/>
        <v>0</v>
      </c>
      <c r="AD463" s="280">
        <f t="shared" si="39"/>
        <v>0</v>
      </c>
      <c r="AE463" s="280">
        <f t="shared" si="39"/>
        <v>0</v>
      </c>
      <c r="AF463" s="280">
        <f t="shared" si="39"/>
        <v>0</v>
      </c>
      <c r="AG463" s="280">
        <f t="shared" si="39"/>
        <v>0</v>
      </c>
      <c r="AH463" s="280">
        <f t="shared" si="39"/>
        <v>0</v>
      </c>
      <c r="AI463" s="280">
        <f t="shared" si="39"/>
        <v>0</v>
      </c>
      <c r="AJ463" s="280">
        <f t="shared" si="39"/>
        <v>0</v>
      </c>
      <c r="AK463" s="280">
        <f t="shared" si="39"/>
        <v>0</v>
      </c>
      <c r="AL463" s="280">
        <f t="shared" si="39"/>
        <v>0</v>
      </c>
      <c r="AM463" s="280">
        <f t="shared" si="39"/>
        <v>0</v>
      </c>
      <c r="AN463" s="280">
        <f t="shared" si="39"/>
        <v>0</v>
      </c>
      <c r="AO463" s="280">
        <f t="shared" si="39"/>
        <v>0</v>
      </c>
      <c r="AP463" s="280">
        <f t="shared" si="39"/>
        <v>0</v>
      </c>
    </row>
    <row r="464" spans="1:42" outlineLevel="1">
      <c r="M464" s="316"/>
      <c r="N464" s="316"/>
      <c r="O464" s="316"/>
      <c r="P464" s="316"/>
      <c r="Q464" s="316"/>
      <c r="R464" s="316"/>
      <c r="S464" s="316"/>
      <c r="T464" s="316"/>
      <c r="U464" s="316"/>
      <c r="V464" s="316"/>
      <c r="W464" s="316"/>
      <c r="X464" s="316"/>
      <c r="Y464" s="316"/>
      <c r="Z464" s="316"/>
      <c r="AA464" s="316"/>
      <c r="AB464" s="316"/>
      <c r="AC464" s="316"/>
      <c r="AD464" s="316"/>
      <c r="AE464" s="316"/>
      <c r="AF464" s="316"/>
      <c r="AG464" s="316"/>
      <c r="AH464" s="316"/>
      <c r="AI464" s="316"/>
      <c r="AJ464" s="316"/>
      <c r="AK464" s="316"/>
      <c r="AL464" s="316"/>
      <c r="AM464" s="316"/>
      <c r="AN464" s="316"/>
      <c r="AO464" s="316"/>
      <c r="AP464" s="316"/>
    </row>
    <row r="465" spans="1:42" outlineLevel="1">
      <c r="A465" s="220" t="s">
        <v>216</v>
      </c>
      <c r="B465" s="220" t="s">
        <v>286</v>
      </c>
      <c r="C465" s="220" t="s">
        <v>284</v>
      </c>
      <c r="D465" s="220"/>
      <c r="E465" s="220"/>
      <c r="F465" s="220"/>
      <c r="G465" s="220"/>
      <c r="H465" s="220"/>
      <c r="I465" s="220"/>
      <c r="J465" s="220"/>
      <c r="K465" s="220"/>
      <c r="L465" s="220"/>
      <c r="M465" s="315"/>
      <c r="N465" s="315"/>
      <c r="O465" s="315"/>
      <c r="P465" s="315"/>
      <c r="Q465" s="315"/>
      <c r="R465" s="315"/>
      <c r="S465" s="315"/>
      <c r="T465" s="315"/>
      <c r="U465" s="315"/>
      <c r="V465" s="315"/>
      <c r="W465" s="315"/>
      <c r="X465" s="315"/>
      <c r="Y465" s="315"/>
      <c r="Z465" s="315"/>
      <c r="AA465" s="315"/>
      <c r="AB465" s="315"/>
      <c r="AC465" s="315"/>
      <c r="AD465" s="315"/>
      <c r="AE465" s="315"/>
      <c r="AF465" s="315"/>
      <c r="AG465" s="315"/>
      <c r="AH465" s="315"/>
      <c r="AI465" s="315"/>
      <c r="AJ465" s="315"/>
      <c r="AK465" s="315"/>
      <c r="AL465" s="315"/>
      <c r="AM465" s="315"/>
      <c r="AN465" s="315"/>
      <c r="AO465" s="315"/>
      <c r="AP465" s="315"/>
    </row>
    <row r="466" spans="1:42" outlineLevel="2">
      <c r="A466" s="211" t="str">
        <f>A448&amp;"."&amp;A465&amp;"."&amp;A449&amp;"."&amp;B466</f>
        <v>3.o.2.1</v>
      </c>
      <c r="B466">
        <v>1</v>
      </c>
      <c r="C466" t="str">
        <f>'1-GBP'!C466</f>
        <v/>
      </c>
      <c r="D466"/>
      <c r="E466"/>
      <c r="F466"/>
      <c r="G466"/>
      <c r="H466"/>
      <c r="I466"/>
      <c r="J466"/>
      <c r="K466"/>
      <c r="L466"/>
      <c r="M466" s="286">
        <f>'1-GBP'!M466+'2b - USD - conv.'!M466+'3b - EUR - conv.'!M466</f>
        <v>0</v>
      </c>
      <c r="N466" s="286">
        <f>'1-GBP'!N466+'2b - USD - conv.'!N466+'3b - EUR - conv.'!N466</f>
        <v>0</v>
      </c>
      <c r="O466" s="286">
        <f>'1-GBP'!O466+'2b - USD - conv.'!O466+'3b - EUR - conv.'!O466</f>
        <v>0</v>
      </c>
      <c r="P466" s="286">
        <f>'1-GBP'!P466+'2b - USD - conv.'!P466+'3b - EUR - conv.'!P466</f>
        <v>0</v>
      </c>
      <c r="Q466" s="286">
        <f>'1-GBP'!Q466+'2b - USD - conv.'!Q466+'3b - EUR - conv.'!Q466</f>
        <v>0</v>
      </c>
      <c r="R466" s="286">
        <f>'1-GBP'!R466+'2b - USD - conv.'!R466+'3b - EUR - conv.'!R466</f>
        <v>0</v>
      </c>
      <c r="S466" s="286">
        <f>'1-GBP'!S466+'2b - USD - conv.'!S466+'3b - EUR - conv.'!S466</f>
        <v>0</v>
      </c>
      <c r="T466" s="286">
        <f>'1-GBP'!T466+'2b - USD - conv.'!T466+'3b - EUR - conv.'!T466</f>
        <v>0</v>
      </c>
      <c r="U466" s="286">
        <f>'1-GBP'!U466+'2b - USD - conv.'!U466+'3b - EUR - conv.'!U466</f>
        <v>0</v>
      </c>
      <c r="V466" s="286">
        <f>'1-GBP'!V466+'2b - USD - conv.'!V466+'3b - EUR - conv.'!V466</f>
        <v>0</v>
      </c>
      <c r="W466" s="286">
        <f>'1-GBP'!W466+'2b - USD - conv.'!W466+'3b - EUR - conv.'!W466</f>
        <v>0</v>
      </c>
      <c r="X466" s="286">
        <f>'1-GBP'!X466+'2b - USD - conv.'!X466+'3b - EUR - conv.'!X466</f>
        <v>0</v>
      </c>
      <c r="Y466" s="286">
        <f>'1-GBP'!Y466+'2b - USD - conv.'!Y466+'3b - EUR - conv.'!Y466</f>
        <v>0</v>
      </c>
      <c r="Z466" s="286">
        <f>'1-GBP'!Z466+'2b - USD - conv.'!Z466+'3b - EUR - conv.'!Z466</f>
        <v>0</v>
      </c>
      <c r="AA466" s="286">
        <f>'1-GBP'!AA466+'2b - USD - conv.'!AA466+'3b - EUR - conv.'!AA466</f>
        <v>0</v>
      </c>
      <c r="AB466" s="286">
        <f>'1-GBP'!AB466+'2b - USD - conv.'!AB466+'3b - EUR - conv.'!AB466</f>
        <v>0</v>
      </c>
      <c r="AC466" s="286">
        <f>'1-GBP'!AC466+'2b - USD - conv.'!AC466+'3b - EUR - conv.'!AC466</f>
        <v>0</v>
      </c>
      <c r="AD466" s="286">
        <f>'1-GBP'!AD466+'2b - USD - conv.'!AD466+'3b - EUR - conv.'!AD466</f>
        <v>0</v>
      </c>
      <c r="AE466" s="286">
        <f>'1-GBP'!AE466+'2b - USD - conv.'!AE466+'3b - EUR - conv.'!AE466</f>
        <v>0</v>
      </c>
      <c r="AF466" s="286">
        <f>'1-GBP'!AF466+'2b - USD - conv.'!AF466+'3b - EUR - conv.'!AF466</f>
        <v>0</v>
      </c>
      <c r="AG466" s="286">
        <f>'1-GBP'!AG466+'2b - USD - conv.'!AG466+'3b - EUR - conv.'!AG466</f>
        <v>0</v>
      </c>
      <c r="AH466" s="286">
        <f>'1-GBP'!AH466+'2b - USD - conv.'!AH466+'3b - EUR - conv.'!AH466</f>
        <v>0</v>
      </c>
      <c r="AI466" s="286">
        <f>'1-GBP'!AI466+'2b - USD - conv.'!AI466+'3b - EUR - conv.'!AI466</f>
        <v>0</v>
      </c>
      <c r="AJ466" s="286">
        <f>'1-GBP'!AJ466+'2b - USD - conv.'!AJ466+'3b - EUR - conv.'!AJ466</f>
        <v>0</v>
      </c>
      <c r="AK466" s="286">
        <f>'1-GBP'!AK466+'2b - USD - conv.'!AK466+'3b - EUR - conv.'!AK466</f>
        <v>0</v>
      </c>
      <c r="AL466" s="286">
        <f>'1-GBP'!AL466+'2b - USD - conv.'!AL466+'3b - EUR - conv.'!AL466</f>
        <v>0</v>
      </c>
      <c r="AM466" s="286">
        <f>'1-GBP'!AM466+'2b - USD - conv.'!AM466+'3b - EUR - conv.'!AM466</f>
        <v>0</v>
      </c>
      <c r="AN466" s="286">
        <f>'1-GBP'!AN466+'2b - USD - conv.'!AN466+'3b - EUR - conv.'!AN466</f>
        <v>0</v>
      </c>
      <c r="AO466" s="286">
        <f>'1-GBP'!AO466+'2b - USD - conv.'!AO466+'3b - EUR - conv.'!AO466</f>
        <v>0</v>
      </c>
      <c r="AP466" s="286">
        <f>'1-GBP'!AP466+'2b - USD - conv.'!AP466+'3b - EUR - conv.'!AP466</f>
        <v>0</v>
      </c>
    </row>
    <row r="467" spans="1:42" outlineLevel="2">
      <c r="A467" s="211" t="str">
        <f>A448&amp;"."&amp;A465&amp;"."&amp;A449&amp;"."&amp;B467</f>
        <v>3.o.2.2</v>
      </c>
      <c r="B467">
        <v>2</v>
      </c>
      <c r="C467" t="str">
        <f>'1-GBP'!C467</f>
        <v/>
      </c>
      <c r="D467"/>
      <c r="E467"/>
      <c r="F467"/>
      <c r="G467"/>
      <c r="H467"/>
      <c r="I467"/>
      <c r="J467"/>
      <c r="K467"/>
      <c r="L467"/>
      <c r="M467" s="286">
        <f>'1-GBP'!M467+'2b - USD - conv.'!M467+'3b - EUR - conv.'!M467</f>
        <v>0</v>
      </c>
      <c r="N467" s="286">
        <f>'1-GBP'!N467+'2b - USD - conv.'!N467+'3b - EUR - conv.'!N467</f>
        <v>0</v>
      </c>
      <c r="O467" s="286">
        <f>'1-GBP'!O467+'2b - USD - conv.'!O467+'3b - EUR - conv.'!O467</f>
        <v>0</v>
      </c>
      <c r="P467" s="286">
        <f>'1-GBP'!P467+'2b - USD - conv.'!P467+'3b - EUR - conv.'!P467</f>
        <v>0</v>
      </c>
      <c r="Q467" s="286">
        <f>'1-GBP'!Q467+'2b - USD - conv.'!Q467+'3b - EUR - conv.'!Q467</f>
        <v>0</v>
      </c>
      <c r="R467" s="286">
        <f>'1-GBP'!R467+'2b - USD - conv.'!R467+'3b - EUR - conv.'!R467</f>
        <v>0</v>
      </c>
      <c r="S467" s="286">
        <f>'1-GBP'!S467+'2b - USD - conv.'!S467+'3b - EUR - conv.'!S467</f>
        <v>0</v>
      </c>
      <c r="T467" s="286">
        <f>'1-GBP'!T467+'2b - USD - conv.'!T467+'3b - EUR - conv.'!T467</f>
        <v>0</v>
      </c>
      <c r="U467" s="286">
        <f>'1-GBP'!U467+'2b - USD - conv.'!U467+'3b - EUR - conv.'!U467</f>
        <v>0</v>
      </c>
      <c r="V467" s="286">
        <f>'1-GBP'!V467+'2b - USD - conv.'!V467+'3b - EUR - conv.'!V467</f>
        <v>0</v>
      </c>
      <c r="W467" s="286">
        <f>'1-GBP'!W467+'2b - USD - conv.'!W467+'3b - EUR - conv.'!W467</f>
        <v>0</v>
      </c>
      <c r="X467" s="286">
        <f>'1-GBP'!X467+'2b - USD - conv.'!X467+'3b - EUR - conv.'!X467</f>
        <v>0</v>
      </c>
      <c r="Y467" s="286">
        <f>'1-GBP'!Y467+'2b - USD - conv.'!Y467+'3b - EUR - conv.'!Y467</f>
        <v>0</v>
      </c>
      <c r="Z467" s="286">
        <f>'1-GBP'!Z467+'2b - USD - conv.'!Z467+'3b - EUR - conv.'!Z467</f>
        <v>0</v>
      </c>
      <c r="AA467" s="286">
        <f>'1-GBP'!AA467+'2b - USD - conv.'!AA467+'3b - EUR - conv.'!AA467</f>
        <v>0</v>
      </c>
      <c r="AB467" s="286">
        <f>'1-GBP'!AB467+'2b - USD - conv.'!AB467+'3b - EUR - conv.'!AB467</f>
        <v>0</v>
      </c>
      <c r="AC467" s="286">
        <f>'1-GBP'!AC467+'2b - USD - conv.'!AC467+'3b - EUR - conv.'!AC467</f>
        <v>0</v>
      </c>
      <c r="AD467" s="286">
        <f>'1-GBP'!AD467+'2b - USD - conv.'!AD467+'3b - EUR - conv.'!AD467</f>
        <v>0</v>
      </c>
      <c r="AE467" s="286">
        <f>'1-GBP'!AE467+'2b - USD - conv.'!AE467+'3b - EUR - conv.'!AE467</f>
        <v>0</v>
      </c>
      <c r="AF467" s="286">
        <f>'1-GBP'!AF467+'2b - USD - conv.'!AF467+'3b - EUR - conv.'!AF467</f>
        <v>0</v>
      </c>
      <c r="AG467" s="286">
        <f>'1-GBP'!AG467+'2b - USD - conv.'!AG467+'3b - EUR - conv.'!AG467</f>
        <v>0</v>
      </c>
      <c r="AH467" s="286">
        <f>'1-GBP'!AH467+'2b - USD - conv.'!AH467+'3b - EUR - conv.'!AH467</f>
        <v>0</v>
      </c>
      <c r="AI467" s="286">
        <f>'1-GBP'!AI467+'2b - USD - conv.'!AI467+'3b - EUR - conv.'!AI467</f>
        <v>0</v>
      </c>
      <c r="AJ467" s="286">
        <f>'1-GBP'!AJ467+'2b - USD - conv.'!AJ467+'3b - EUR - conv.'!AJ467</f>
        <v>0</v>
      </c>
      <c r="AK467" s="286">
        <f>'1-GBP'!AK467+'2b - USD - conv.'!AK467+'3b - EUR - conv.'!AK467</f>
        <v>0</v>
      </c>
      <c r="AL467" s="286">
        <f>'1-GBP'!AL467+'2b - USD - conv.'!AL467+'3b - EUR - conv.'!AL467</f>
        <v>0</v>
      </c>
      <c r="AM467" s="286">
        <f>'1-GBP'!AM467+'2b - USD - conv.'!AM467+'3b - EUR - conv.'!AM467</f>
        <v>0</v>
      </c>
      <c r="AN467" s="286">
        <f>'1-GBP'!AN467+'2b - USD - conv.'!AN467+'3b - EUR - conv.'!AN467</f>
        <v>0</v>
      </c>
      <c r="AO467" s="286">
        <f>'1-GBP'!AO467+'2b - USD - conv.'!AO467+'3b - EUR - conv.'!AO467</f>
        <v>0</v>
      </c>
      <c r="AP467" s="286">
        <f>'1-GBP'!AP467+'2b - USD - conv.'!AP467+'3b - EUR - conv.'!AP467</f>
        <v>0</v>
      </c>
    </row>
    <row r="468" spans="1:42" outlineLevel="2">
      <c r="A468" s="211" t="str">
        <f>A448&amp;"."&amp;A465&amp;"."&amp;A449&amp;"."&amp;B468</f>
        <v>3.o.2.3</v>
      </c>
      <c r="B468">
        <v>3</v>
      </c>
      <c r="C468" t="str">
        <f>'1-GBP'!C468</f>
        <v/>
      </c>
      <c r="D468"/>
      <c r="E468"/>
      <c r="F468"/>
      <c r="G468"/>
      <c r="H468"/>
      <c r="I468"/>
      <c r="J468"/>
      <c r="K468"/>
      <c r="L468"/>
      <c r="M468" s="286">
        <f>'1-GBP'!M468+'2b - USD - conv.'!M468+'3b - EUR - conv.'!M468</f>
        <v>0</v>
      </c>
      <c r="N468" s="286">
        <f>'1-GBP'!N468+'2b - USD - conv.'!N468+'3b - EUR - conv.'!N468</f>
        <v>0</v>
      </c>
      <c r="O468" s="286">
        <f>'1-GBP'!O468+'2b - USD - conv.'!O468+'3b - EUR - conv.'!O468</f>
        <v>0</v>
      </c>
      <c r="P468" s="286">
        <f>'1-GBP'!P468+'2b - USD - conv.'!P468+'3b - EUR - conv.'!P468</f>
        <v>0</v>
      </c>
      <c r="Q468" s="286">
        <f>'1-GBP'!Q468+'2b - USD - conv.'!Q468+'3b - EUR - conv.'!Q468</f>
        <v>0</v>
      </c>
      <c r="R468" s="286">
        <f>'1-GBP'!R468+'2b - USD - conv.'!R468+'3b - EUR - conv.'!R468</f>
        <v>0</v>
      </c>
      <c r="S468" s="286">
        <f>'1-GBP'!S468+'2b - USD - conv.'!S468+'3b - EUR - conv.'!S468</f>
        <v>0</v>
      </c>
      <c r="T468" s="286">
        <f>'1-GBP'!T468+'2b - USD - conv.'!T468+'3b - EUR - conv.'!T468</f>
        <v>0</v>
      </c>
      <c r="U468" s="286">
        <f>'1-GBP'!U468+'2b - USD - conv.'!U468+'3b - EUR - conv.'!U468</f>
        <v>0</v>
      </c>
      <c r="V468" s="286">
        <f>'1-GBP'!V468+'2b - USD - conv.'!V468+'3b - EUR - conv.'!V468</f>
        <v>0</v>
      </c>
      <c r="W468" s="286">
        <f>'1-GBP'!W468+'2b - USD - conv.'!W468+'3b - EUR - conv.'!W468</f>
        <v>0</v>
      </c>
      <c r="X468" s="286">
        <f>'1-GBP'!X468+'2b - USD - conv.'!X468+'3b - EUR - conv.'!X468</f>
        <v>0</v>
      </c>
      <c r="Y468" s="286">
        <f>'1-GBP'!Y468+'2b - USD - conv.'!Y468+'3b - EUR - conv.'!Y468</f>
        <v>0</v>
      </c>
      <c r="Z468" s="286">
        <f>'1-GBP'!Z468+'2b - USD - conv.'!Z468+'3b - EUR - conv.'!Z468</f>
        <v>0</v>
      </c>
      <c r="AA468" s="286">
        <f>'1-GBP'!AA468+'2b - USD - conv.'!AA468+'3b - EUR - conv.'!AA468</f>
        <v>0</v>
      </c>
      <c r="AB468" s="286">
        <f>'1-GBP'!AB468+'2b - USD - conv.'!AB468+'3b - EUR - conv.'!AB468</f>
        <v>0</v>
      </c>
      <c r="AC468" s="286">
        <f>'1-GBP'!AC468+'2b - USD - conv.'!AC468+'3b - EUR - conv.'!AC468</f>
        <v>0</v>
      </c>
      <c r="AD468" s="286">
        <f>'1-GBP'!AD468+'2b - USD - conv.'!AD468+'3b - EUR - conv.'!AD468</f>
        <v>0</v>
      </c>
      <c r="AE468" s="286">
        <f>'1-GBP'!AE468+'2b - USD - conv.'!AE468+'3b - EUR - conv.'!AE468</f>
        <v>0</v>
      </c>
      <c r="AF468" s="286">
        <f>'1-GBP'!AF468+'2b - USD - conv.'!AF468+'3b - EUR - conv.'!AF468</f>
        <v>0</v>
      </c>
      <c r="AG468" s="286">
        <f>'1-GBP'!AG468+'2b - USD - conv.'!AG468+'3b - EUR - conv.'!AG468</f>
        <v>0</v>
      </c>
      <c r="AH468" s="286">
        <f>'1-GBP'!AH468+'2b - USD - conv.'!AH468+'3b - EUR - conv.'!AH468</f>
        <v>0</v>
      </c>
      <c r="AI468" s="286">
        <f>'1-GBP'!AI468+'2b - USD - conv.'!AI468+'3b - EUR - conv.'!AI468</f>
        <v>0</v>
      </c>
      <c r="AJ468" s="286">
        <f>'1-GBP'!AJ468+'2b - USD - conv.'!AJ468+'3b - EUR - conv.'!AJ468</f>
        <v>0</v>
      </c>
      <c r="AK468" s="286">
        <f>'1-GBP'!AK468+'2b - USD - conv.'!AK468+'3b - EUR - conv.'!AK468</f>
        <v>0</v>
      </c>
      <c r="AL468" s="286">
        <f>'1-GBP'!AL468+'2b - USD - conv.'!AL468+'3b - EUR - conv.'!AL468</f>
        <v>0</v>
      </c>
      <c r="AM468" s="286">
        <f>'1-GBP'!AM468+'2b - USD - conv.'!AM468+'3b - EUR - conv.'!AM468</f>
        <v>0</v>
      </c>
      <c r="AN468" s="286">
        <f>'1-GBP'!AN468+'2b - USD - conv.'!AN468+'3b - EUR - conv.'!AN468</f>
        <v>0</v>
      </c>
      <c r="AO468" s="286">
        <f>'1-GBP'!AO468+'2b - USD - conv.'!AO468+'3b - EUR - conv.'!AO468</f>
        <v>0</v>
      </c>
      <c r="AP468" s="286">
        <f>'1-GBP'!AP468+'2b - USD - conv.'!AP468+'3b - EUR - conv.'!AP468</f>
        <v>0</v>
      </c>
    </row>
    <row r="469" spans="1:42" outlineLevel="2">
      <c r="A469" s="211" t="str">
        <f>A448&amp;"."&amp;A465&amp;"."&amp;A449&amp;"."&amp;B469</f>
        <v>3.o.2.4</v>
      </c>
      <c r="B469">
        <v>4</v>
      </c>
      <c r="C469" t="str">
        <f>'1-GBP'!C469</f>
        <v/>
      </c>
      <c r="D469"/>
      <c r="E469"/>
      <c r="F469"/>
      <c r="G469"/>
      <c r="H469"/>
      <c r="I469"/>
      <c r="J469"/>
      <c r="K469"/>
      <c r="L469"/>
      <c r="M469" s="286">
        <f>'1-GBP'!M469+'2b - USD - conv.'!M469+'3b - EUR - conv.'!M469</f>
        <v>0</v>
      </c>
      <c r="N469" s="286">
        <f>'1-GBP'!N469+'2b - USD - conv.'!N469+'3b - EUR - conv.'!N469</f>
        <v>0</v>
      </c>
      <c r="O469" s="286">
        <f>'1-GBP'!O469+'2b - USD - conv.'!O469+'3b - EUR - conv.'!O469</f>
        <v>0</v>
      </c>
      <c r="P469" s="286">
        <f>'1-GBP'!P469+'2b - USD - conv.'!P469+'3b - EUR - conv.'!P469</f>
        <v>0</v>
      </c>
      <c r="Q469" s="286">
        <f>'1-GBP'!Q469+'2b - USD - conv.'!Q469+'3b - EUR - conv.'!Q469</f>
        <v>0</v>
      </c>
      <c r="R469" s="286">
        <f>'1-GBP'!R469+'2b - USD - conv.'!R469+'3b - EUR - conv.'!R469</f>
        <v>0</v>
      </c>
      <c r="S469" s="286">
        <f>'1-GBP'!S469+'2b - USD - conv.'!S469+'3b - EUR - conv.'!S469</f>
        <v>0</v>
      </c>
      <c r="T469" s="286">
        <f>'1-GBP'!T469+'2b - USD - conv.'!T469+'3b - EUR - conv.'!T469</f>
        <v>0</v>
      </c>
      <c r="U469" s="286">
        <f>'1-GBP'!U469+'2b - USD - conv.'!U469+'3b - EUR - conv.'!U469</f>
        <v>0</v>
      </c>
      <c r="V469" s="286">
        <f>'1-GBP'!V469+'2b - USD - conv.'!V469+'3b - EUR - conv.'!V469</f>
        <v>0</v>
      </c>
      <c r="W469" s="286">
        <f>'1-GBP'!W469+'2b - USD - conv.'!W469+'3b - EUR - conv.'!W469</f>
        <v>0</v>
      </c>
      <c r="X469" s="286">
        <f>'1-GBP'!X469+'2b - USD - conv.'!X469+'3b - EUR - conv.'!X469</f>
        <v>0</v>
      </c>
      <c r="Y469" s="286">
        <f>'1-GBP'!Y469+'2b - USD - conv.'!Y469+'3b - EUR - conv.'!Y469</f>
        <v>0</v>
      </c>
      <c r="Z469" s="286">
        <f>'1-GBP'!Z469+'2b - USD - conv.'!Z469+'3b - EUR - conv.'!Z469</f>
        <v>0</v>
      </c>
      <c r="AA469" s="286">
        <f>'1-GBP'!AA469+'2b - USD - conv.'!AA469+'3b - EUR - conv.'!AA469</f>
        <v>0</v>
      </c>
      <c r="AB469" s="286">
        <f>'1-GBP'!AB469+'2b - USD - conv.'!AB469+'3b - EUR - conv.'!AB469</f>
        <v>0</v>
      </c>
      <c r="AC469" s="286">
        <f>'1-GBP'!AC469+'2b - USD - conv.'!AC469+'3b - EUR - conv.'!AC469</f>
        <v>0</v>
      </c>
      <c r="AD469" s="286">
        <f>'1-GBP'!AD469+'2b - USD - conv.'!AD469+'3b - EUR - conv.'!AD469</f>
        <v>0</v>
      </c>
      <c r="AE469" s="286">
        <f>'1-GBP'!AE469+'2b - USD - conv.'!AE469+'3b - EUR - conv.'!AE469</f>
        <v>0</v>
      </c>
      <c r="AF469" s="286">
        <f>'1-GBP'!AF469+'2b - USD - conv.'!AF469+'3b - EUR - conv.'!AF469</f>
        <v>0</v>
      </c>
      <c r="AG469" s="286">
        <f>'1-GBP'!AG469+'2b - USD - conv.'!AG469+'3b - EUR - conv.'!AG469</f>
        <v>0</v>
      </c>
      <c r="AH469" s="286">
        <f>'1-GBP'!AH469+'2b - USD - conv.'!AH469+'3b - EUR - conv.'!AH469</f>
        <v>0</v>
      </c>
      <c r="AI469" s="286">
        <f>'1-GBP'!AI469+'2b - USD - conv.'!AI469+'3b - EUR - conv.'!AI469</f>
        <v>0</v>
      </c>
      <c r="AJ469" s="286">
        <f>'1-GBP'!AJ469+'2b - USD - conv.'!AJ469+'3b - EUR - conv.'!AJ469</f>
        <v>0</v>
      </c>
      <c r="AK469" s="286">
        <f>'1-GBP'!AK469+'2b - USD - conv.'!AK469+'3b - EUR - conv.'!AK469</f>
        <v>0</v>
      </c>
      <c r="AL469" s="286">
        <f>'1-GBP'!AL469+'2b - USD - conv.'!AL469+'3b - EUR - conv.'!AL469</f>
        <v>0</v>
      </c>
      <c r="AM469" s="286">
        <f>'1-GBP'!AM469+'2b - USD - conv.'!AM469+'3b - EUR - conv.'!AM469</f>
        <v>0</v>
      </c>
      <c r="AN469" s="286">
        <f>'1-GBP'!AN469+'2b - USD - conv.'!AN469+'3b - EUR - conv.'!AN469</f>
        <v>0</v>
      </c>
      <c r="AO469" s="286">
        <f>'1-GBP'!AO469+'2b - USD - conv.'!AO469+'3b - EUR - conv.'!AO469</f>
        <v>0</v>
      </c>
      <c r="AP469" s="286">
        <f>'1-GBP'!AP469+'2b - USD - conv.'!AP469+'3b - EUR - conv.'!AP469</f>
        <v>0</v>
      </c>
    </row>
    <row r="470" spans="1:42" outlineLevel="2">
      <c r="A470" s="211" t="str">
        <f>A448&amp;"."&amp;A465&amp;"."&amp;A449&amp;"."&amp;B470</f>
        <v>3.o.2.5</v>
      </c>
      <c r="B470">
        <v>5</v>
      </c>
      <c r="C470" t="str">
        <f>'1-GBP'!C470</f>
        <v/>
      </c>
      <c r="D470"/>
      <c r="E470"/>
      <c r="F470"/>
      <c r="G470"/>
      <c r="H470"/>
      <c r="I470"/>
      <c r="J470"/>
      <c r="K470"/>
      <c r="L470"/>
      <c r="M470" s="286">
        <f>'1-GBP'!M470+'2b - USD - conv.'!M470+'3b - EUR - conv.'!M470</f>
        <v>0</v>
      </c>
      <c r="N470" s="286">
        <f>'1-GBP'!N470+'2b - USD - conv.'!N470+'3b - EUR - conv.'!N470</f>
        <v>0</v>
      </c>
      <c r="O470" s="286">
        <f>'1-GBP'!O470+'2b - USD - conv.'!O470+'3b - EUR - conv.'!O470</f>
        <v>0</v>
      </c>
      <c r="P470" s="286">
        <f>'1-GBP'!P470+'2b - USD - conv.'!P470+'3b - EUR - conv.'!P470</f>
        <v>0</v>
      </c>
      <c r="Q470" s="286">
        <f>'1-GBP'!Q470+'2b - USD - conv.'!Q470+'3b - EUR - conv.'!Q470</f>
        <v>0</v>
      </c>
      <c r="R470" s="286">
        <f>'1-GBP'!R470+'2b - USD - conv.'!R470+'3b - EUR - conv.'!R470</f>
        <v>0</v>
      </c>
      <c r="S470" s="286">
        <f>'1-GBP'!S470+'2b - USD - conv.'!S470+'3b - EUR - conv.'!S470</f>
        <v>0</v>
      </c>
      <c r="T470" s="286">
        <f>'1-GBP'!T470+'2b - USD - conv.'!T470+'3b - EUR - conv.'!T470</f>
        <v>0</v>
      </c>
      <c r="U470" s="286">
        <f>'1-GBP'!U470+'2b - USD - conv.'!U470+'3b - EUR - conv.'!U470</f>
        <v>0</v>
      </c>
      <c r="V470" s="286">
        <f>'1-GBP'!V470+'2b - USD - conv.'!V470+'3b - EUR - conv.'!V470</f>
        <v>0</v>
      </c>
      <c r="W470" s="286">
        <f>'1-GBP'!W470+'2b - USD - conv.'!W470+'3b - EUR - conv.'!W470</f>
        <v>0</v>
      </c>
      <c r="X470" s="286">
        <f>'1-GBP'!X470+'2b - USD - conv.'!X470+'3b - EUR - conv.'!X470</f>
        <v>0</v>
      </c>
      <c r="Y470" s="286">
        <f>'1-GBP'!Y470+'2b - USD - conv.'!Y470+'3b - EUR - conv.'!Y470</f>
        <v>0</v>
      </c>
      <c r="Z470" s="286">
        <f>'1-GBP'!Z470+'2b - USD - conv.'!Z470+'3b - EUR - conv.'!Z470</f>
        <v>0</v>
      </c>
      <c r="AA470" s="286">
        <f>'1-GBP'!AA470+'2b - USD - conv.'!AA470+'3b - EUR - conv.'!AA470</f>
        <v>0</v>
      </c>
      <c r="AB470" s="286">
        <f>'1-GBP'!AB470+'2b - USD - conv.'!AB470+'3b - EUR - conv.'!AB470</f>
        <v>0</v>
      </c>
      <c r="AC470" s="286">
        <f>'1-GBP'!AC470+'2b - USD - conv.'!AC470+'3b - EUR - conv.'!AC470</f>
        <v>0</v>
      </c>
      <c r="AD470" s="286">
        <f>'1-GBP'!AD470+'2b - USD - conv.'!AD470+'3b - EUR - conv.'!AD470</f>
        <v>0</v>
      </c>
      <c r="AE470" s="286">
        <f>'1-GBP'!AE470+'2b - USD - conv.'!AE470+'3b - EUR - conv.'!AE470</f>
        <v>0</v>
      </c>
      <c r="AF470" s="286">
        <f>'1-GBP'!AF470+'2b - USD - conv.'!AF470+'3b - EUR - conv.'!AF470</f>
        <v>0</v>
      </c>
      <c r="AG470" s="286">
        <f>'1-GBP'!AG470+'2b - USD - conv.'!AG470+'3b - EUR - conv.'!AG470</f>
        <v>0</v>
      </c>
      <c r="AH470" s="286">
        <f>'1-GBP'!AH470+'2b - USD - conv.'!AH470+'3b - EUR - conv.'!AH470</f>
        <v>0</v>
      </c>
      <c r="AI470" s="286">
        <f>'1-GBP'!AI470+'2b - USD - conv.'!AI470+'3b - EUR - conv.'!AI470</f>
        <v>0</v>
      </c>
      <c r="AJ470" s="286">
        <f>'1-GBP'!AJ470+'2b - USD - conv.'!AJ470+'3b - EUR - conv.'!AJ470</f>
        <v>0</v>
      </c>
      <c r="AK470" s="286">
        <f>'1-GBP'!AK470+'2b - USD - conv.'!AK470+'3b - EUR - conv.'!AK470</f>
        <v>0</v>
      </c>
      <c r="AL470" s="286">
        <f>'1-GBP'!AL470+'2b - USD - conv.'!AL470+'3b - EUR - conv.'!AL470</f>
        <v>0</v>
      </c>
      <c r="AM470" s="286">
        <f>'1-GBP'!AM470+'2b - USD - conv.'!AM470+'3b - EUR - conv.'!AM470</f>
        <v>0</v>
      </c>
      <c r="AN470" s="286">
        <f>'1-GBP'!AN470+'2b - USD - conv.'!AN470+'3b - EUR - conv.'!AN470</f>
        <v>0</v>
      </c>
      <c r="AO470" s="286">
        <f>'1-GBP'!AO470+'2b - USD - conv.'!AO470+'3b - EUR - conv.'!AO470</f>
        <v>0</v>
      </c>
      <c r="AP470" s="286">
        <f>'1-GBP'!AP470+'2b - USD - conv.'!AP470+'3b - EUR - conv.'!AP470</f>
        <v>0</v>
      </c>
    </row>
    <row r="471" spans="1:42" outlineLevel="2">
      <c r="A471" s="211" t="str">
        <f>A448&amp;"."&amp;A465&amp;"."&amp;A449&amp;"."&amp;B471</f>
        <v>3.o.2.6</v>
      </c>
      <c r="B471">
        <v>6</v>
      </c>
      <c r="C471" t="str">
        <f>'1-GBP'!C471</f>
        <v/>
      </c>
      <c r="D471"/>
      <c r="E471"/>
      <c r="F471"/>
      <c r="G471"/>
      <c r="H471"/>
      <c r="I471"/>
      <c r="J471"/>
      <c r="K471"/>
      <c r="L471"/>
      <c r="M471" s="286">
        <f>'1-GBP'!M471+'2b - USD - conv.'!M471+'3b - EUR - conv.'!M471</f>
        <v>0</v>
      </c>
      <c r="N471" s="286">
        <f>'1-GBP'!N471+'2b - USD - conv.'!N471+'3b - EUR - conv.'!N471</f>
        <v>0</v>
      </c>
      <c r="O471" s="286">
        <f>'1-GBP'!O471+'2b - USD - conv.'!O471+'3b - EUR - conv.'!O471</f>
        <v>0</v>
      </c>
      <c r="P471" s="286">
        <f>'1-GBP'!P471+'2b - USD - conv.'!P471+'3b - EUR - conv.'!P471</f>
        <v>0</v>
      </c>
      <c r="Q471" s="286">
        <f>'1-GBP'!Q471+'2b - USD - conv.'!Q471+'3b - EUR - conv.'!Q471</f>
        <v>0</v>
      </c>
      <c r="R471" s="286">
        <f>'1-GBP'!R471+'2b - USD - conv.'!R471+'3b - EUR - conv.'!R471</f>
        <v>0</v>
      </c>
      <c r="S471" s="286">
        <f>'1-GBP'!S471+'2b - USD - conv.'!S471+'3b - EUR - conv.'!S471</f>
        <v>0</v>
      </c>
      <c r="T471" s="286">
        <f>'1-GBP'!T471+'2b - USD - conv.'!T471+'3b - EUR - conv.'!T471</f>
        <v>0</v>
      </c>
      <c r="U471" s="286">
        <f>'1-GBP'!U471+'2b - USD - conv.'!U471+'3b - EUR - conv.'!U471</f>
        <v>0</v>
      </c>
      <c r="V471" s="286">
        <f>'1-GBP'!V471+'2b - USD - conv.'!V471+'3b - EUR - conv.'!V471</f>
        <v>0</v>
      </c>
      <c r="W471" s="286">
        <f>'1-GBP'!W471+'2b - USD - conv.'!W471+'3b - EUR - conv.'!W471</f>
        <v>0</v>
      </c>
      <c r="X471" s="286">
        <f>'1-GBP'!X471+'2b - USD - conv.'!X471+'3b - EUR - conv.'!X471</f>
        <v>0</v>
      </c>
      <c r="Y471" s="286">
        <f>'1-GBP'!Y471+'2b - USD - conv.'!Y471+'3b - EUR - conv.'!Y471</f>
        <v>0</v>
      </c>
      <c r="Z471" s="286">
        <f>'1-GBP'!Z471+'2b - USD - conv.'!Z471+'3b - EUR - conv.'!Z471</f>
        <v>0</v>
      </c>
      <c r="AA471" s="286">
        <f>'1-GBP'!AA471+'2b - USD - conv.'!AA471+'3b - EUR - conv.'!AA471</f>
        <v>0</v>
      </c>
      <c r="AB471" s="286">
        <f>'1-GBP'!AB471+'2b - USD - conv.'!AB471+'3b - EUR - conv.'!AB471</f>
        <v>0</v>
      </c>
      <c r="AC471" s="286">
        <f>'1-GBP'!AC471+'2b - USD - conv.'!AC471+'3b - EUR - conv.'!AC471</f>
        <v>0</v>
      </c>
      <c r="AD471" s="286">
        <f>'1-GBP'!AD471+'2b - USD - conv.'!AD471+'3b - EUR - conv.'!AD471</f>
        <v>0</v>
      </c>
      <c r="AE471" s="286">
        <f>'1-GBP'!AE471+'2b - USD - conv.'!AE471+'3b - EUR - conv.'!AE471</f>
        <v>0</v>
      </c>
      <c r="AF471" s="286">
        <f>'1-GBP'!AF471+'2b - USD - conv.'!AF471+'3b - EUR - conv.'!AF471</f>
        <v>0</v>
      </c>
      <c r="AG471" s="286">
        <f>'1-GBP'!AG471+'2b - USD - conv.'!AG471+'3b - EUR - conv.'!AG471</f>
        <v>0</v>
      </c>
      <c r="AH471" s="286">
        <f>'1-GBP'!AH471+'2b - USD - conv.'!AH471+'3b - EUR - conv.'!AH471</f>
        <v>0</v>
      </c>
      <c r="AI471" s="286">
        <f>'1-GBP'!AI471+'2b - USD - conv.'!AI471+'3b - EUR - conv.'!AI471</f>
        <v>0</v>
      </c>
      <c r="AJ471" s="286">
        <f>'1-GBP'!AJ471+'2b - USD - conv.'!AJ471+'3b - EUR - conv.'!AJ471</f>
        <v>0</v>
      </c>
      <c r="AK471" s="286">
        <f>'1-GBP'!AK471+'2b - USD - conv.'!AK471+'3b - EUR - conv.'!AK471</f>
        <v>0</v>
      </c>
      <c r="AL471" s="286">
        <f>'1-GBP'!AL471+'2b - USD - conv.'!AL471+'3b - EUR - conv.'!AL471</f>
        <v>0</v>
      </c>
      <c r="AM471" s="286">
        <f>'1-GBP'!AM471+'2b - USD - conv.'!AM471+'3b - EUR - conv.'!AM471</f>
        <v>0</v>
      </c>
      <c r="AN471" s="286">
        <f>'1-GBP'!AN471+'2b - USD - conv.'!AN471+'3b - EUR - conv.'!AN471</f>
        <v>0</v>
      </c>
      <c r="AO471" s="286">
        <f>'1-GBP'!AO471+'2b - USD - conv.'!AO471+'3b - EUR - conv.'!AO471</f>
        <v>0</v>
      </c>
      <c r="AP471" s="286">
        <f>'1-GBP'!AP471+'2b - USD - conv.'!AP471+'3b - EUR - conv.'!AP471</f>
        <v>0</v>
      </c>
    </row>
    <row r="472" spans="1:42" outlineLevel="2">
      <c r="A472" s="211" t="str">
        <f>A448&amp;"."&amp;A465&amp;"."&amp;A449&amp;"."&amp;B472</f>
        <v>3.o.2.7</v>
      </c>
      <c r="B472">
        <v>7</v>
      </c>
      <c r="C472" t="str">
        <f>'1-GBP'!C472</f>
        <v/>
      </c>
      <c r="D472"/>
      <c r="E472"/>
      <c r="F472"/>
      <c r="G472"/>
      <c r="H472"/>
      <c r="I472"/>
      <c r="J472"/>
      <c r="K472"/>
      <c r="L472"/>
      <c r="M472" s="286">
        <f>'1-GBP'!M472+'2b - USD - conv.'!M472+'3b - EUR - conv.'!M472</f>
        <v>0</v>
      </c>
      <c r="N472" s="286">
        <f>'1-GBP'!N472+'2b - USD - conv.'!N472+'3b - EUR - conv.'!N472</f>
        <v>0</v>
      </c>
      <c r="O472" s="286">
        <f>'1-GBP'!O472+'2b - USD - conv.'!O472+'3b - EUR - conv.'!O472</f>
        <v>0</v>
      </c>
      <c r="P472" s="286">
        <f>'1-GBP'!P472+'2b - USD - conv.'!P472+'3b - EUR - conv.'!P472</f>
        <v>0</v>
      </c>
      <c r="Q472" s="286">
        <f>'1-GBP'!Q472+'2b - USD - conv.'!Q472+'3b - EUR - conv.'!Q472</f>
        <v>0</v>
      </c>
      <c r="R472" s="286">
        <f>'1-GBP'!R472+'2b - USD - conv.'!R472+'3b - EUR - conv.'!R472</f>
        <v>0</v>
      </c>
      <c r="S472" s="286">
        <f>'1-GBP'!S472+'2b - USD - conv.'!S472+'3b - EUR - conv.'!S472</f>
        <v>0</v>
      </c>
      <c r="T472" s="286">
        <f>'1-GBP'!T472+'2b - USD - conv.'!T472+'3b - EUR - conv.'!T472</f>
        <v>0</v>
      </c>
      <c r="U472" s="286">
        <f>'1-GBP'!U472+'2b - USD - conv.'!U472+'3b - EUR - conv.'!U472</f>
        <v>0</v>
      </c>
      <c r="V472" s="286">
        <f>'1-GBP'!V472+'2b - USD - conv.'!V472+'3b - EUR - conv.'!V472</f>
        <v>0</v>
      </c>
      <c r="W472" s="286">
        <f>'1-GBP'!W472+'2b - USD - conv.'!W472+'3b - EUR - conv.'!W472</f>
        <v>0</v>
      </c>
      <c r="X472" s="286">
        <f>'1-GBP'!X472+'2b - USD - conv.'!X472+'3b - EUR - conv.'!X472</f>
        <v>0</v>
      </c>
      <c r="Y472" s="286">
        <f>'1-GBP'!Y472+'2b - USD - conv.'!Y472+'3b - EUR - conv.'!Y472</f>
        <v>0</v>
      </c>
      <c r="Z472" s="286">
        <f>'1-GBP'!Z472+'2b - USD - conv.'!Z472+'3b - EUR - conv.'!Z472</f>
        <v>0</v>
      </c>
      <c r="AA472" s="286">
        <f>'1-GBP'!AA472+'2b - USD - conv.'!AA472+'3b - EUR - conv.'!AA472</f>
        <v>0</v>
      </c>
      <c r="AB472" s="286">
        <f>'1-GBP'!AB472+'2b - USD - conv.'!AB472+'3b - EUR - conv.'!AB472</f>
        <v>0</v>
      </c>
      <c r="AC472" s="286">
        <f>'1-GBP'!AC472+'2b - USD - conv.'!AC472+'3b - EUR - conv.'!AC472</f>
        <v>0</v>
      </c>
      <c r="AD472" s="286">
        <f>'1-GBP'!AD472+'2b - USD - conv.'!AD472+'3b - EUR - conv.'!AD472</f>
        <v>0</v>
      </c>
      <c r="AE472" s="286">
        <f>'1-GBP'!AE472+'2b - USD - conv.'!AE472+'3b - EUR - conv.'!AE472</f>
        <v>0</v>
      </c>
      <c r="AF472" s="286">
        <f>'1-GBP'!AF472+'2b - USD - conv.'!AF472+'3b - EUR - conv.'!AF472</f>
        <v>0</v>
      </c>
      <c r="AG472" s="286">
        <f>'1-GBP'!AG472+'2b - USD - conv.'!AG472+'3b - EUR - conv.'!AG472</f>
        <v>0</v>
      </c>
      <c r="AH472" s="286">
        <f>'1-GBP'!AH472+'2b - USD - conv.'!AH472+'3b - EUR - conv.'!AH472</f>
        <v>0</v>
      </c>
      <c r="AI472" s="286">
        <f>'1-GBP'!AI472+'2b - USD - conv.'!AI472+'3b - EUR - conv.'!AI472</f>
        <v>0</v>
      </c>
      <c r="AJ472" s="286">
        <f>'1-GBP'!AJ472+'2b - USD - conv.'!AJ472+'3b - EUR - conv.'!AJ472</f>
        <v>0</v>
      </c>
      <c r="AK472" s="286">
        <f>'1-GBP'!AK472+'2b - USD - conv.'!AK472+'3b - EUR - conv.'!AK472</f>
        <v>0</v>
      </c>
      <c r="AL472" s="286">
        <f>'1-GBP'!AL472+'2b - USD - conv.'!AL472+'3b - EUR - conv.'!AL472</f>
        <v>0</v>
      </c>
      <c r="AM472" s="286">
        <f>'1-GBP'!AM472+'2b - USD - conv.'!AM472+'3b - EUR - conv.'!AM472</f>
        <v>0</v>
      </c>
      <c r="AN472" s="286">
        <f>'1-GBP'!AN472+'2b - USD - conv.'!AN472+'3b - EUR - conv.'!AN472</f>
        <v>0</v>
      </c>
      <c r="AO472" s="286">
        <f>'1-GBP'!AO472+'2b - USD - conv.'!AO472+'3b - EUR - conv.'!AO472</f>
        <v>0</v>
      </c>
      <c r="AP472" s="286">
        <f>'1-GBP'!AP472+'2b - USD - conv.'!AP472+'3b - EUR - conv.'!AP472</f>
        <v>0</v>
      </c>
    </row>
    <row r="473" spans="1:42" outlineLevel="2">
      <c r="A473" s="211" t="str">
        <f>A448&amp;"."&amp;A465&amp;"."&amp;A449&amp;"."&amp;B473</f>
        <v>3.o.2.8</v>
      </c>
      <c r="B473">
        <v>8</v>
      </c>
      <c r="C473" t="str">
        <f>'1-GBP'!C473</f>
        <v/>
      </c>
      <c r="D473"/>
      <c r="E473"/>
      <c r="F473"/>
      <c r="G473"/>
      <c r="H473"/>
      <c r="I473"/>
      <c r="J473"/>
      <c r="K473"/>
      <c r="L473"/>
      <c r="M473" s="286">
        <f>'1-GBP'!M473+'2b - USD - conv.'!M473+'3b - EUR - conv.'!M473</f>
        <v>0</v>
      </c>
      <c r="N473" s="286">
        <f>'1-GBP'!N473+'2b - USD - conv.'!N473+'3b - EUR - conv.'!N473</f>
        <v>0</v>
      </c>
      <c r="O473" s="286">
        <f>'1-GBP'!O473+'2b - USD - conv.'!O473+'3b - EUR - conv.'!O473</f>
        <v>0</v>
      </c>
      <c r="P473" s="286">
        <f>'1-GBP'!P473+'2b - USD - conv.'!P473+'3b - EUR - conv.'!P473</f>
        <v>0</v>
      </c>
      <c r="Q473" s="286">
        <f>'1-GBP'!Q473+'2b - USD - conv.'!Q473+'3b - EUR - conv.'!Q473</f>
        <v>0</v>
      </c>
      <c r="R473" s="286">
        <f>'1-GBP'!R473+'2b - USD - conv.'!R473+'3b - EUR - conv.'!R473</f>
        <v>0</v>
      </c>
      <c r="S473" s="286">
        <f>'1-GBP'!S473+'2b - USD - conv.'!S473+'3b - EUR - conv.'!S473</f>
        <v>0</v>
      </c>
      <c r="T473" s="286">
        <f>'1-GBP'!T473+'2b - USD - conv.'!T473+'3b - EUR - conv.'!T473</f>
        <v>0</v>
      </c>
      <c r="U473" s="286">
        <f>'1-GBP'!U473+'2b - USD - conv.'!U473+'3b - EUR - conv.'!U473</f>
        <v>0</v>
      </c>
      <c r="V473" s="286">
        <f>'1-GBP'!V473+'2b - USD - conv.'!V473+'3b - EUR - conv.'!V473</f>
        <v>0</v>
      </c>
      <c r="W473" s="286">
        <f>'1-GBP'!W473+'2b - USD - conv.'!W473+'3b - EUR - conv.'!W473</f>
        <v>0</v>
      </c>
      <c r="X473" s="286">
        <f>'1-GBP'!X473+'2b - USD - conv.'!X473+'3b - EUR - conv.'!X473</f>
        <v>0</v>
      </c>
      <c r="Y473" s="286">
        <f>'1-GBP'!Y473+'2b - USD - conv.'!Y473+'3b - EUR - conv.'!Y473</f>
        <v>0</v>
      </c>
      <c r="Z473" s="286">
        <f>'1-GBP'!Z473+'2b - USD - conv.'!Z473+'3b - EUR - conv.'!Z473</f>
        <v>0</v>
      </c>
      <c r="AA473" s="286">
        <f>'1-GBP'!AA473+'2b - USD - conv.'!AA473+'3b - EUR - conv.'!AA473</f>
        <v>0</v>
      </c>
      <c r="AB473" s="286">
        <f>'1-GBP'!AB473+'2b - USD - conv.'!AB473+'3b - EUR - conv.'!AB473</f>
        <v>0</v>
      </c>
      <c r="AC473" s="286">
        <f>'1-GBP'!AC473+'2b - USD - conv.'!AC473+'3b - EUR - conv.'!AC473</f>
        <v>0</v>
      </c>
      <c r="AD473" s="286">
        <f>'1-GBP'!AD473+'2b - USD - conv.'!AD473+'3b - EUR - conv.'!AD473</f>
        <v>0</v>
      </c>
      <c r="AE473" s="286">
        <f>'1-GBP'!AE473+'2b - USD - conv.'!AE473+'3b - EUR - conv.'!AE473</f>
        <v>0</v>
      </c>
      <c r="AF473" s="286">
        <f>'1-GBP'!AF473+'2b - USD - conv.'!AF473+'3b - EUR - conv.'!AF473</f>
        <v>0</v>
      </c>
      <c r="AG473" s="286">
        <f>'1-GBP'!AG473+'2b - USD - conv.'!AG473+'3b - EUR - conv.'!AG473</f>
        <v>0</v>
      </c>
      <c r="AH473" s="286">
        <f>'1-GBP'!AH473+'2b - USD - conv.'!AH473+'3b - EUR - conv.'!AH473</f>
        <v>0</v>
      </c>
      <c r="AI473" s="286">
        <f>'1-GBP'!AI473+'2b - USD - conv.'!AI473+'3b - EUR - conv.'!AI473</f>
        <v>0</v>
      </c>
      <c r="AJ473" s="286">
        <f>'1-GBP'!AJ473+'2b - USD - conv.'!AJ473+'3b - EUR - conv.'!AJ473</f>
        <v>0</v>
      </c>
      <c r="AK473" s="286">
        <f>'1-GBP'!AK473+'2b - USD - conv.'!AK473+'3b - EUR - conv.'!AK473</f>
        <v>0</v>
      </c>
      <c r="AL473" s="286">
        <f>'1-GBP'!AL473+'2b - USD - conv.'!AL473+'3b - EUR - conv.'!AL473</f>
        <v>0</v>
      </c>
      <c r="AM473" s="286">
        <f>'1-GBP'!AM473+'2b - USD - conv.'!AM473+'3b - EUR - conv.'!AM473</f>
        <v>0</v>
      </c>
      <c r="AN473" s="286">
        <f>'1-GBP'!AN473+'2b - USD - conv.'!AN473+'3b - EUR - conv.'!AN473</f>
        <v>0</v>
      </c>
      <c r="AO473" s="286">
        <f>'1-GBP'!AO473+'2b - USD - conv.'!AO473+'3b - EUR - conv.'!AO473</f>
        <v>0</v>
      </c>
      <c r="AP473" s="286">
        <f>'1-GBP'!AP473+'2b - USD - conv.'!AP473+'3b - EUR - conv.'!AP473</f>
        <v>0</v>
      </c>
    </row>
    <row r="474" spans="1:42" outlineLevel="2">
      <c r="A474" s="211" t="str">
        <f>A448&amp;"."&amp;A465&amp;"."&amp;A449&amp;"."&amp;B474</f>
        <v>3.o.2.9</v>
      </c>
      <c r="B474">
        <v>9</v>
      </c>
      <c r="C474" t="str">
        <f>'1-GBP'!C474</f>
        <v/>
      </c>
      <c r="D474"/>
      <c r="E474"/>
      <c r="F474"/>
      <c r="G474"/>
      <c r="H474"/>
      <c r="I474"/>
      <c r="J474"/>
      <c r="K474"/>
      <c r="L474"/>
      <c r="M474" s="286">
        <f>'1-GBP'!M474+'2b - USD - conv.'!M474+'3b - EUR - conv.'!M474</f>
        <v>0</v>
      </c>
      <c r="N474" s="286">
        <f>'1-GBP'!N474+'2b - USD - conv.'!N474+'3b - EUR - conv.'!N474</f>
        <v>0</v>
      </c>
      <c r="O474" s="286">
        <f>'1-GBP'!O474+'2b - USD - conv.'!O474+'3b - EUR - conv.'!O474</f>
        <v>0</v>
      </c>
      <c r="P474" s="286">
        <f>'1-GBP'!P474+'2b - USD - conv.'!P474+'3b - EUR - conv.'!P474</f>
        <v>0</v>
      </c>
      <c r="Q474" s="286">
        <f>'1-GBP'!Q474+'2b - USD - conv.'!Q474+'3b - EUR - conv.'!Q474</f>
        <v>0</v>
      </c>
      <c r="R474" s="286">
        <f>'1-GBP'!R474+'2b - USD - conv.'!R474+'3b - EUR - conv.'!R474</f>
        <v>0</v>
      </c>
      <c r="S474" s="286">
        <f>'1-GBP'!S474+'2b - USD - conv.'!S474+'3b - EUR - conv.'!S474</f>
        <v>0</v>
      </c>
      <c r="T474" s="286">
        <f>'1-GBP'!T474+'2b - USD - conv.'!T474+'3b - EUR - conv.'!T474</f>
        <v>0</v>
      </c>
      <c r="U474" s="286">
        <f>'1-GBP'!U474+'2b - USD - conv.'!U474+'3b - EUR - conv.'!U474</f>
        <v>0</v>
      </c>
      <c r="V474" s="286">
        <f>'1-GBP'!V474+'2b - USD - conv.'!V474+'3b - EUR - conv.'!V474</f>
        <v>0</v>
      </c>
      <c r="W474" s="286">
        <f>'1-GBP'!W474+'2b - USD - conv.'!W474+'3b - EUR - conv.'!W474</f>
        <v>0</v>
      </c>
      <c r="X474" s="286">
        <f>'1-GBP'!X474+'2b - USD - conv.'!X474+'3b - EUR - conv.'!X474</f>
        <v>0</v>
      </c>
      <c r="Y474" s="286">
        <f>'1-GBP'!Y474+'2b - USD - conv.'!Y474+'3b - EUR - conv.'!Y474</f>
        <v>0</v>
      </c>
      <c r="Z474" s="286">
        <f>'1-GBP'!Z474+'2b - USD - conv.'!Z474+'3b - EUR - conv.'!Z474</f>
        <v>0</v>
      </c>
      <c r="AA474" s="286">
        <f>'1-GBP'!AA474+'2b - USD - conv.'!AA474+'3b - EUR - conv.'!AA474</f>
        <v>0</v>
      </c>
      <c r="AB474" s="286">
        <f>'1-GBP'!AB474+'2b - USD - conv.'!AB474+'3b - EUR - conv.'!AB474</f>
        <v>0</v>
      </c>
      <c r="AC474" s="286">
        <f>'1-GBP'!AC474+'2b - USD - conv.'!AC474+'3b - EUR - conv.'!AC474</f>
        <v>0</v>
      </c>
      <c r="AD474" s="286">
        <f>'1-GBP'!AD474+'2b - USD - conv.'!AD474+'3b - EUR - conv.'!AD474</f>
        <v>0</v>
      </c>
      <c r="AE474" s="286">
        <f>'1-GBP'!AE474+'2b - USD - conv.'!AE474+'3b - EUR - conv.'!AE474</f>
        <v>0</v>
      </c>
      <c r="AF474" s="286">
        <f>'1-GBP'!AF474+'2b - USD - conv.'!AF474+'3b - EUR - conv.'!AF474</f>
        <v>0</v>
      </c>
      <c r="AG474" s="286">
        <f>'1-GBP'!AG474+'2b - USD - conv.'!AG474+'3b - EUR - conv.'!AG474</f>
        <v>0</v>
      </c>
      <c r="AH474" s="286">
        <f>'1-GBP'!AH474+'2b - USD - conv.'!AH474+'3b - EUR - conv.'!AH474</f>
        <v>0</v>
      </c>
      <c r="AI474" s="286">
        <f>'1-GBP'!AI474+'2b - USD - conv.'!AI474+'3b - EUR - conv.'!AI474</f>
        <v>0</v>
      </c>
      <c r="AJ474" s="286">
        <f>'1-GBP'!AJ474+'2b - USD - conv.'!AJ474+'3b - EUR - conv.'!AJ474</f>
        <v>0</v>
      </c>
      <c r="AK474" s="286">
        <f>'1-GBP'!AK474+'2b - USD - conv.'!AK474+'3b - EUR - conv.'!AK474</f>
        <v>0</v>
      </c>
      <c r="AL474" s="286">
        <f>'1-GBP'!AL474+'2b - USD - conv.'!AL474+'3b - EUR - conv.'!AL474</f>
        <v>0</v>
      </c>
      <c r="AM474" s="286">
        <f>'1-GBP'!AM474+'2b - USD - conv.'!AM474+'3b - EUR - conv.'!AM474</f>
        <v>0</v>
      </c>
      <c r="AN474" s="286">
        <f>'1-GBP'!AN474+'2b - USD - conv.'!AN474+'3b - EUR - conv.'!AN474</f>
        <v>0</v>
      </c>
      <c r="AO474" s="286">
        <f>'1-GBP'!AO474+'2b - USD - conv.'!AO474+'3b - EUR - conv.'!AO474</f>
        <v>0</v>
      </c>
      <c r="AP474" s="286">
        <f>'1-GBP'!AP474+'2b - USD - conv.'!AP474+'3b - EUR - conv.'!AP474</f>
        <v>0</v>
      </c>
    </row>
    <row r="475" spans="1:42" outlineLevel="2">
      <c r="A475" s="211" t="str">
        <f>A448&amp;"."&amp;A465&amp;"."&amp;A449&amp;"."&amp;B475</f>
        <v>3.o.2.10</v>
      </c>
      <c r="B475">
        <v>10</v>
      </c>
      <c r="C475" t="str">
        <f>'1-GBP'!C475</f>
        <v/>
      </c>
      <c r="D475"/>
      <c r="E475"/>
      <c r="F475"/>
      <c r="G475"/>
      <c r="H475"/>
      <c r="I475"/>
      <c r="J475"/>
      <c r="K475"/>
      <c r="L475"/>
      <c r="M475" s="286">
        <f>'1-GBP'!M475+'2b - USD - conv.'!M475+'3b - EUR - conv.'!M475</f>
        <v>0</v>
      </c>
      <c r="N475" s="286">
        <f>'1-GBP'!N475+'2b - USD - conv.'!N475+'3b - EUR - conv.'!N475</f>
        <v>0</v>
      </c>
      <c r="O475" s="286">
        <f>'1-GBP'!O475+'2b - USD - conv.'!O475+'3b - EUR - conv.'!O475</f>
        <v>0</v>
      </c>
      <c r="P475" s="286">
        <f>'1-GBP'!P475+'2b - USD - conv.'!P475+'3b - EUR - conv.'!P475</f>
        <v>0</v>
      </c>
      <c r="Q475" s="286">
        <f>'1-GBP'!Q475+'2b - USD - conv.'!Q475+'3b - EUR - conv.'!Q475</f>
        <v>0</v>
      </c>
      <c r="R475" s="286">
        <f>'1-GBP'!R475+'2b - USD - conv.'!R475+'3b - EUR - conv.'!R475</f>
        <v>0</v>
      </c>
      <c r="S475" s="286">
        <f>'1-GBP'!S475+'2b - USD - conv.'!S475+'3b - EUR - conv.'!S475</f>
        <v>0</v>
      </c>
      <c r="T475" s="286">
        <f>'1-GBP'!T475+'2b - USD - conv.'!T475+'3b - EUR - conv.'!T475</f>
        <v>0</v>
      </c>
      <c r="U475" s="286">
        <f>'1-GBP'!U475+'2b - USD - conv.'!U475+'3b - EUR - conv.'!U475</f>
        <v>0</v>
      </c>
      <c r="V475" s="286">
        <f>'1-GBP'!V475+'2b - USD - conv.'!V475+'3b - EUR - conv.'!V475</f>
        <v>0</v>
      </c>
      <c r="W475" s="286">
        <f>'1-GBP'!W475+'2b - USD - conv.'!W475+'3b - EUR - conv.'!W475</f>
        <v>0</v>
      </c>
      <c r="X475" s="286">
        <f>'1-GBP'!X475+'2b - USD - conv.'!X475+'3b - EUR - conv.'!X475</f>
        <v>0</v>
      </c>
      <c r="Y475" s="286">
        <f>'1-GBP'!Y475+'2b - USD - conv.'!Y475+'3b - EUR - conv.'!Y475</f>
        <v>0</v>
      </c>
      <c r="Z475" s="286">
        <f>'1-GBP'!Z475+'2b - USD - conv.'!Z475+'3b - EUR - conv.'!Z475</f>
        <v>0</v>
      </c>
      <c r="AA475" s="286">
        <f>'1-GBP'!AA475+'2b - USD - conv.'!AA475+'3b - EUR - conv.'!AA475</f>
        <v>0</v>
      </c>
      <c r="AB475" s="286">
        <f>'1-GBP'!AB475+'2b - USD - conv.'!AB475+'3b - EUR - conv.'!AB475</f>
        <v>0</v>
      </c>
      <c r="AC475" s="286">
        <f>'1-GBP'!AC475+'2b - USD - conv.'!AC475+'3b - EUR - conv.'!AC475</f>
        <v>0</v>
      </c>
      <c r="AD475" s="286">
        <f>'1-GBP'!AD475+'2b - USD - conv.'!AD475+'3b - EUR - conv.'!AD475</f>
        <v>0</v>
      </c>
      <c r="AE475" s="286">
        <f>'1-GBP'!AE475+'2b - USD - conv.'!AE475+'3b - EUR - conv.'!AE475</f>
        <v>0</v>
      </c>
      <c r="AF475" s="286">
        <f>'1-GBP'!AF475+'2b - USD - conv.'!AF475+'3b - EUR - conv.'!AF475</f>
        <v>0</v>
      </c>
      <c r="AG475" s="286">
        <f>'1-GBP'!AG475+'2b - USD - conv.'!AG475+'3b - EUR - conv.'!AG475</f>
        <v>0</v>
      </c>
      <c r="AH475" s="286">
        <f>'1-GBP'!AH475+'2b - USD - conv.'!AH475+'3b - EUR - conv.'!AH475</f>
        <v>0</v>
      </c>
      <c r="AI475" s="286">
        <f>'1-GBP'!AI475+'2b - USD - conv.'!AI475+'3b - EUR - conv.'!AI475</f>
        <v>0</v>
      </c>
      <c r="AJ475" s="286">
        <f>'1-GBP'!AJ475+'2b - USD - conv.'!AJ475+'3b - EUR - conv.'!AJ475</f>
        <v>0</v>
      </c>
      <c r="AK475" s="286">
        <f>'1-GBP'!AK475+'2b - USD - conv.'!AK475+'3b - EUR - conv.'!AK475</f>
        <v>0</v>
      </c>
      <c r="AL475" s="286">
        <f>'1-GBP'!AL475+'2b - USD - conv.'!AL475+'3b - EUR - conv.'!AL475</f>
        <v>0</v>
      </c>
      <c r="AM475" s="286">
        <f>'1-GBP'!AM475+'2b - USD - conv.'!AM475+'3b - EUR - conv.'!AM475</f>
        <v>0</v>
      </c>
      <c r="AN475" s="286">
        <f>'1-GBP'!AN475+'2b - USD - conv.'!AN475+'3b - EUR - conv.'!AN475</f>
        <v>0</v>
      </c>
      <c r="AO475" s="286">
        <f>'1-GBP'!AO475+'2b - USD - conv.'!AO475+'3b - EUR - conv.'!AO475</f>
        <v>0</v>
      </c>
      <c r="AP475" s="286">
        <f>'1-GBP'!AP475+'2b - USD - conv.'!AP475+'3b - EUR - conv.'!AP475</f>
        <v>0</v>
      </c>
    </row>
    <row r="476" spans="1:42" outlineLevel="2">
      <c r="A476" s="211" t="str">
        <f>A448&amp;"."&amp;A465&amp;"."&amp;A449&amp;"."&amp;B476</f>
        <v>3.o.2.11</v>
      </c>
      <c r="B476">
        <v>11</v>
      </c>
      <c r="C476" t="str">
        <f>'1-GBP'!C476</f>
        <v/>
      </c>
      <c r="D476"/>
      <c r="E476"/>
      <c r="F476"/>
      <c r="G476"/>
      <c r="H476"/>
      <c r="I476"/>
      <c r="J476"/>
      <c r="K476"/>
      <c r="L476"/>
      <c r="M476" s="286">
        <f>'1-GBP'!M476+'2b - USD - conv.'!M476+'3b - EUR - conv.'!M476</f>
        <v>0</v>
      </c>
      <c r="N476" s="286">
        <f>'1-GBP'!N476+'2b - USD - conv.'!N476+'3b - EUR - conv.'!N476</f>
        <v>0</v>
      </c>
      <c r="O476" s="286">
        <f>'1-GBP'!O476+'2b - USD - conv.'!O476+'3b - EUR - conv.'!O476</f>
        <v>0</v>
      </c>
      <c r="P476" s="286">
        <f>'1-GBP'!P476+'2b - USD - conv.'!P476+'3b - EUR - conv.'!P476</f>
        <v>0</v>
      </c>
      <c r="Q476" s="286">
        <f>'1-GBP'!Q476+'2b - USD - conv.'!Q476+'3b - EUR - conv.'!Q476</f>
        <v>0</v>
      </c>
      <c r="R476" s="286">
        <f>'1-GBP'!R476+'2b - USD - conv.'!R476+'3b - EUR - conv.'!R476</f>
        <v>0</v>
      </c>
      <c r="S476" s="286">
        <f>'1-GBP'!S476+'2b - USD - conv.'!S476+'3b - EUR - conv.'!S476</f>
        <v>0</v>
      </c>
      <c r="T476" s="286">
        <f>'1-GBP'!T476+'2b - USD - conv.'!T476+'3b - EUR - conv.'!T476</f>
        <v>0</v>
      </c>
      <c r="U476" s="286">
        <f>'1-GBP'!U476+'2b - USD - conv.'!U476+'3b - EUR - conv.'!U476</f>
        <v>0</v>
      </c>
      <c r="V476" s="286">
        <f>'1-GBP'!V476+'2b - USD - conv.'!V476+'3b - EUR - conv.'!V476</f>
        <v>0</v>
      </c>
      <c r="W476" s="286">
        <f>'1-GBP'!W476+'2b - USD - conv.'!W476+'3b - EUR - conv.'!W476</f>
        <v>0</v>
      </c>
      <c r="X476" s="286">
        <f>'1-GBP'!X476+'2b - USD - conv.'!X476+'3b - EUR - conv.'!X476</f>
        <v>0</v>
      </c>
      <c r="Y476" s="286">
        <f>'1-GBP'!Y476+'2b - USD - conv.'!Y476+'3b - EUR - conv.'!Y476</f>
        <v>0</v>
      </c>
      <c r="Z476" s="286">
        <f>'1-GBP'!Z476+'2b - USD - conv.'!Z476+'3b - EUR - conv.'!Z476</f>
        <v>0</v>
      </c>
      <c r="AA476" s="286">
        <f>'1-GBP'!AA476+'2b - USD - conv.'!AA476+'3b - EUR - conv.'!AA476</f>
        <v>0</v>
      </c>
      <c r="AB476" s="286">
        <f>'1-GBP'!AB476+'2b - USD - conv.'!AB476+'3b - EUR - conv.'!AB476</f>
        <v>0</v>
      </c>
      <c r="AC476" s="286">
        <f>'1-GBP'!AC476+'2b - USD - conv.'!AC476+'3b - EUR - conv.'!AC476</f>
        <v>0</v>
      </c>
      <c r="AD476" s="286">
        <f>'1-GBP'!AD476+'2b - USD - conv.'!AD476+'3b - EUR - conv.'!AD476</f>
        <v>0</v>
      </c>
      <c r="AE476" s="286">
        <f>'1-GBP'!AE476+'2b - USD - conv.'!AE476+'3b - EUR - conv.'!AE476</f>
        <v>0</v>
      </c>
      <c r="AF476" s="286">
        <f>'1-GBP'!AF476+'2b - USD - conv.'!AF476+'3b - EUR - conv.'!AF476</f>
        <v>0</v>
      </c>
      <c r="AG476" s="286">
        <f>'1-GBP'!AG476+'2b - USD - conv.'!AG476+'3b - EUR - conv.'!AG476</f>
        <v>0</v>
      </c>
      <c r="AH476" s="286">
        <f>'1-GBP'!AH476+'2b - USD - conv.'!AH476+'3b - EUR - conv.'!AH476</f>
        <v>0</v>
      </c>
      <c r="AI476" s="286">
        <f>'1-GBP'!AI476+'2b - USD - conv.'!AI476+'3b - EUR - conv.'!AI476</f>
        <v>0</v>
      </c>
      <c r="AJ476" s="286">
        <f>'1-GBP'!AJ476+'2b - USD - conv.'!AJ476+'3b - EUR - conv.'!AJ476</f>
        <v>0</v>
      </c>
      <c r="AK476" s="286">
        <f>'1-GBP'!AK476+'2b - USD - conv.'!AK476+'3b - EUR - conv.'!AK476</f>
        <v>0</v>
      </c>
      <c r="AL476" s="286">
        <f>'1-GBP'!AL476+'2b - USD - conv.'!AL476+'3b - EUR - conv.'!AL476</f>
        <v>0</v>
      </c>
      <c r="AM476" s="286">
        <f>'1-GBP'!AM476+'2b - USD - conv.'!AM476+'3b - EUR - conv.'!AM476</f>
        <v>0</v>
      </c>
      <c r="AN476" s="286">
        <f>'1-GBP'!AN476+'2b - USD - conv.'!AN476+'3b - EUR - conv.'!AN476</f>
        <v>0</v>
      </c>
      <c r="AO476" s="286">
        <f>'1-GBP'!AO476+'2b - USD - conv.'!AO476+'3b - EUR - conv.'!AO476</f>
        <v>0</v>
      </c>
      <c r="AP476" s="286">
        <f>'1-GBP'!AP476+'2b - USD - conv.'!AP476+'3b - EUR - conv.'!AP476</f>
        <v>0</v>
      </c>
    </row>
    <row r="477" spans="1:42" outlineLevel="2">
      <c r="A477" s="211" t="str">
        <f>A448&amp;"."&amp;A465&amp;"."&amp;A449&amp;"."&amp;B477</f>
        <v>3.o.2.12</v>
      </c>
      <c r="B477">
        <v>12</v>
      </c>
      <c r="C477" t="str">
        <f>'1-GBP'!C477</f>
        <v/>
      </c>
      <c r="D477"/>
      <c r="E477"/>
      <c r="F477"/>
      <c r="G477"/>
      <c r="H477"/>
      <c r="I477"/>
      <c r="J477"/>
      <c r="K477"/>
      <c r="L477"/>
      <c r="M477" s="286">
        <f>'1-GBP'!M477+'2b - USD - conv.'!M477+'3b - EUR - conv.'!M477</f>
        <v>0</v>
      </c>
      <c r="N477" s="286">
        <f>'1-GBP'!N477+'2b - USD - conv.'!N477+'3b - EUR - conv.'!N477</f>
        <v>0</v>
      </c>
      <c r="O477" s="286">
        <f>'1-GBP'!O477+'2b - USD - conv.'!O477+'3b - EUR - conv.'!O477</f>
        <v>0</v>
      </c>
      <c r="P477" s="286">
        <f>'1-GBP'!P477+'2b - USD - conv.'!P477+'3b - EUR - conv.'!P477</f>
        <v>0</v>
      </c>
      <c r="Q477" s="286">
        <f>'1-GBP'!Q477+'2b - USD - conv.'!Q477+'3b - EUR - conv.'!Q477</f>
        <v>0</v>
      </c>
      <c r="R477" s="286">
        <f>'1-GBP'!R477+'2b - USD - conv.'!R477+'3b - EUR - conv.'!R477</f>
        <v>0</v>
      </c>
      <c r="S477" s="286">
        <f>'1-GBP'!S477+'2b - USD - conv.'!S477+'3b - EUR - conv.'!S477</f>
        <v>0</v>
      </c>
      <c r="T477" s="286">
        <f>'1-GBP'!T477+'2b - USD - conv.'!T477+'3b - EUR - conv.'!T477</f>
        <v>0</v>
      </c>
      <c r="U477" s="286">
        <f>'1-GBP'!U477+'2b - USD - conv.'!U477+'3b - EUR - conv.'!U477</f>
        <v>0</v>
      </c>
      <c r="V477" s="286">
        <f>'1-GBP'!V477+'2b - USD - conv.'!V477+'3b - EUR - conv.'!V477</f>
        <v>0</v>
      </c>
      <c r="W477" s="286">
        <f>'1-GBP'!W477+'2b - USD - conv.'!W477+'3b - EUR - conv.'!W477</f>
        <v>0</v>
      </c>
      <c r="X477" s="286">
        <f>'1-GBP'!X477+'2b - USD - conv.'!X477+'3b - EUR - conv.'!X477</f>
        <v>0</v>
      </c>
      <c r="Y477" s="286">
        <f>'1-GBP'!Y477+'2b - USD - conv.'!Y477+'3b - EUR - conv.'!Y477</f>
        <v>0</v>
      </c>
      <c r="Z477" s="286">
        <f>'1-GBP'!Z477+'2b - USD - conv.'!Z477+'3b - EUR - conv.'!Z477</f>
        <v>0</v>
      </c>
      <c r="AA477" s="286">
        <f>'1-GBP'!AA477+'2b - USD - conv.'!AA477+'3b - EUR - conv.'!AA477</f>
        <v>0</v>
      </c>
      <c r="AB477" s="286">
        <f>'1-GBP'!AB477+'2b - USD - conv.'!AB477+'3b - EUR - conv.'!AB477</f>
        <v>0</v>
      </c>
      <c r="AC477" s="286">
        <f>'1-GBP'!AC477+'2b - USD - conv.'!AC477+'3b - EUR - conv.'!AC477</f>
        <v>0</v>
      </c>
      <c r="AD477" s="286">
        <f>'1-GBP'!AD477+'2b - USD - conv.'!AD477+'3b - EUR - conv.'!AD477</f>
        <v>0</v>
      </c>
      <c r="AE477" s="286">
        <f>'1-GBP'!AE477+'2b - USD - conv.'!AE477+'3b - EUR - conv.'!AE477</f>
        <v>0</v>
      </c>
      <c r="AF477" s="286">
        <f>'1-GBP'!AF477+'2b - USD - conv.'!AF477+'3b - EUR - conv.'!AF477</f>
        <v>0</v>
      </c>
      <c r="AG477" s="286">
        <f>'1-GBP'!AG477+'2b - USD - conv.'!AG477+'3b - EUR - conv.'!AG477</f>
        <v>0</v>
      </c>
      <c r="AH477" s="286">
        <f>'1-GBP'!AH477+'2b - USD - conv.'!AH477+'3b - EUR - conv.'!AH477</f>
        <v>0</v>
      </c>
      <c r="AI477" s="286">
        <f>'1-GBP'!AI477+'2b - USD - conv.'!AI477+'3b - EUR - conv.'!AI477</f>
        <v>0</v>
      </c>
      <c r="AJ477" s="286">
        <f>'1-GBP'!AJ477+'2b - USD - conv.'!AJ477+'3b - EUR - conv.'!AJ477</f>
        <v>0</v>
      </c>
      <c r="AK477" s="286">
        <f>'1-GBP'!AK477+'2b - USD - conv.'!AK477+'3b - EUR - conv.'!AK477</f>
        <v>0</v>
      </c>
      <c r="AL477" s="286">
        <f>'1-GBP'!AL477+'2b - USD - conv.'!AL477+'3b - EUR - conv.'!AL477</f>
        <v>0</v>
      </c>
      <c r="AM477" s="286">
        <f>'1-GBP'!AM477+'2b - USD - conv.'!AM477+'3b - EUR - conv.'!AM477</f>
        <v>0</v>
      </c>
      <c r="AN477" s="286">
        <f>'1-GBP'!AN477+'2b - USD - conv.'!AN477+'3b - EUR - conv.'!AN477</f>
        <v>0</v>
      </c>
      <c r="AO477" s="286">
        <f>'1-GBP'!AO477+'2b - USD - conv.'!AO477+'3b - EUR - conv.'!AO477</f>
        <v>0</v>
      </c>
      <c r="AP477" s="286">
        <f>'1-GBP'!AP477+'2b - USD - conv.'!AP477+'3b - EUR - conv.'!AP477</f>
        <v>0</v>
      </c>
    </row>
    <row r="478" spans="1:42" outlineLevel="1">
      <c r="A478" s="212"/>
      <c r="B478" s="201">
        <f>B477-COUNTIFS(C466:C477,"")</f>
        <v>0</v>
      </c>
      <c r="C478" s="201" t="s">
        <v>285</v>
      </c>
      <c r="D478" s="201"/>
      <c r="E478" s="201"/>
      <c r="F478" s="201"/>
      <c r="G478" s="201"/>
      <c r="H478" s="201"/>
      <c r="I478" s="201"/>
      <c r="J478" s="201"/>
      <c r="K478" s="201"/>
      <c r="L478" s="201"/>
      <c r="M478" s="280">
        <f>SUM(M466:M477)</f>
        <v>0</v>
      </c>
      <c r="N478" s="280">
        <f>SUM(N466:N477)</f>
        <v>0</v>
      </c>
      <c r="O478" s="280">
        <f t="shared" ref="O478:AP478" si="40">SUM(O466:O477)</f>
        <v>0</v>
      </c>
      <c r="P478" s="280">
        <f t="shared" si="40"/>
        <v>0</v>
      </c>
      <c r="Q478" s="280">
        <f t="shared" si="40"/>
        <v>0</v>
      </c>
      <c r="R478" s="280">
        <f t="shared" si="40"/>
        <v>0</v>
      </c>
      <c r="S478" s="280">
        <f t="shared" si="40"/>
        <v>0</v>
      </c>
      <c r="T478" s="280">
        <f t="shared" si="40"/>
        <v>0</v>
      </c>
      <c r="U478" s="280">
        <f t="shared" si="40"/>
        <v>0</v>
      </c>
      <c r="V478" s="280">
        <f t="shared" si="40"/>
        <v>0</v>
      </c>
      <c r="W478" s="280">
        <f t="shared" si="40"/>
        <v>0</v>
      </c>
      <c r="X478" s="280">
        <f t="shared" si="40"/>
        <v>0</v>
      </c>
      <c r="Y478" s="280">
        <f t="shared" si="40"/>
        <v>0</v>
      </c>
      <c r="Z478" s="280">
        <f t="shared" si="40"/>
        <v>0</v>
      </c>
      <c r="AA478" s="280">
        <f t="shared" si="40"/>
        <v>0</v>
      </c>
      <c r="AB478" s="280">
        <f t="shared" si="40"/>
        <v>0</v>
      </c>
      <c r="AC478" s="280">
        <f t="shared" si="40"/>
        <v>0</v>
      </c>
      <c r="AD478" s="280">
        <f t="shared" si="40"/>
        <v>0</v>
      </c>
      <c r="AE478" s="280">
        <f t="shared" si="40"/>
        <v>0</v>
      </c>
      <c r="AF478" s="280">
        <f t="shared" si="40"/>
        <v>0</v>
      </c>
      <c r="AG478" s="280">
        <f t="shared" si="40"/>
        <v>0</v>
      </c>
      <c r="AH478" s="280">
        <f t="shared" si="40"/>
        <v>0</v>
      </c>
      <c r="AI478" s="280">
        <f t="shared" si="40"/>
        <v>0</v>
      </c>
      <c r="AJ478" s="280">
        <f t="shared" si="40"/>
        <v>0</v>
      </c>
      <c r="AK478" s="280">
        <f t="shared" si="40"/>
        <v>0</v>
      </c>
      <c r="AL478" s="280">
        <f t="shared" si="40"/>
        <v>0</v>
      </c>
      <c r="AM478" s="280">
        <f t="shared" si="40"/>
        <v>0</v>
      </c>
      <c r="AN478" s="280">
        <f t="shared" si="40"/>
        <v>0</v>
      </c>
      <c r="AO478" s="280">
        <f t="shared" si="40"/>
        <v>0</v>
      </c>
      <c r="AP478" s="280">
        <f t="shared" si="40"/>
        <v>0</v>
      </c>
    </row>
    <row r="479" spans="1:42" outlineLevel="1">
      <c r="A479" s="221"/>
      <c r="B479" s="222"/>
      <c r="C479" s="222"/>
      <c r="D479" s="222"/>
      <c r="E479" s="222"/>
      <c r="F479" s="222"/>
      <c r="G479" s="222"/>
      <c r="H479" s="222"/>
      <c r="I479" s="222"/>
      <c r="J479" s="222"/>
      <c r="K479" s="222"/>
      <c r="L479" s="222"/>
      <c r="M479" s="317"/>
      <c r="N479" s="317"/>
      <c r="O479" s="317"/>
      <c r="P479" s="317"/>
      <c r="Q479" s="317"/>
      <c r="R479" s="317"/>
      <c r="S479" s="317"/>
      <c r="T479" s="317"/>
      <c r="U479" s="317"/>
      <c r="V479" s="317"/>
      <c r="W479" s="317"/>
      <c r="X479" s="317"/>
      <c r="Y479" s="317"/>
      <c r="Z479" s="317"/>
      <c r="AA479" s="317"/>
      <c r="AB479" s="317"/>
      <c r="AC479" s="317"/>
      <c r="AD479" s="317"/>
      <c r="AE479" s="317"/>
      <c r="AF479" s="317"/>
      <c r="AG479" s="317"/>
      <c r="AH479" s="317"/>
      <c r="AI479" s="317"/>
      <c r="AJ479" s="317"/>
      <c r="AK479" s="317"/>
      <c r="AL479" s="317"/>
      <c r="AM479" s="317"/>
      <c r="AN479" s="317"/>
      <c r="AO479" s="317"/>
      <c r="AP479" s="317"/>
    </row>
    <row r="480" spans="1:42" outlineLevel="1">
      <c r="A480" s="220" t="s">
        <v>254</v>
      </c>
      <c r="B480" s="220" t="s">
        <v>287</v>
      </c>
      <c r="C480" s="220" t="s">
        <v>284</v>
      </c>
      <c r="D480" s="220"/>
      <c r="E480" s="220"/>
      <c r="F480" s="220"/>
      <c r="G480" s="220"/>
      <c r="H480" s="220"/>
      <c r="I480" s="220"/>
      <c r="J480" s="220"/>
      <c r="K480" s="220"/>
      <c r="L480" s="220"/>
      <c r="M480" s="315"/>
      <c r="N480" s="315"/>
      <c r="O480" s="315"/>
      <c r="P480" s="315"/>
      <c r="Q480" s="315"/>
      <c r="R480" s="315"/>
      <c r="S480" s="315"/>
      <c r="T480" s="315"/>
      <c r="U480" s="315"/>
      <c r="V480" s="315"/>
      <c r="W480" s="315"/>
      <c r="X480" s="315"/>
      <c r="Y480" s="315"/>
      <c r="Z480" s="315"/>
      <c r="AA480" s="315"/>
      <c r="AB480" s="315"/>
      <c r="AC480" s="315"/>
      <c r="AD480" s="315"/>
      <c r="AE480" s="315"/>
      <c r="AF480" s="315"/>
      <c r="AG480" s="315"/>
      <c r="AH480" s="315"/>
      <c r="AI480" s="315"/>
      <c r="AJ480" s="315"/>
      <c r="AK480" s="315"/>
      <c r="AL480" s="315"/>
      <c r="AM480" s="315"/>
      <c r="AN480" s="315"/>
      <c r="AO480" s="315"/>
      <c r="AP480" s="315"/>
    </row>
    <row r="481" spans="1:42" outlineLevel="2">
      <c r="A481" s="211" t="str">
        <f>A448&amp;"."&amp;A480&amp;"."&amp;A449&amp;"."&amp;B481</f>
        <v>3.d.2.1</v>
      </c>
      <c r="B481">
        <v>1</v>
      </c>
      <c r="C481" t="str">
        <f>'1-GBP'!C481</f>
        <v>Operator PMT</v>
      </c>
      <c r="D481"/>
      <c r="E481"/>
      <c r="F481"/>
      <c r="G481"/>
      <c r="H481"/>
      <c r="I481"/>
      <c r="J481"/>
      <c r="K481"/>
      <c r="L481"/>
      <c r="M481" s="286">
        <f>'1-GBP'!M481+'2b - USD - conv.'!M481+'3b - EUR - conv.'!M481</f>
        <v>0</v>
      </c>
      <c r="N481" s="286">
        <f>'1-GBP'!N481+'2b - USD - conv.'!N481+'3b - EUR - conv.'!N481</f>
        <v>0</v>
      </c>
      <c r="O481" s="286">
        <f>'1-GBP'!O481+'2b - USD - conv.'!O481+'3b - EUR - conv.'!O481</f>
        <v>0</v>
      </c>
      <c r="P481" s="286">
        <f>'1-GBP'!P481+'2b - USD - conv.'!P481+'3b - EUR - conv.'!P481</f>
        <v>0</v>
      </c>
      <c r="Q481" s="286">
        <f>'1-GBP'!Q481+'2b - USD - conv.'!Q481+'3b - EUR - conv.'!Q481</f>
        <v>0</v>
      </c>
      <c r="R481" s="286">
        <f>'1-GBP'!R481+'2b - USD - conv.'!R481+'3b - EUR - conv.'!R481</f>
        <v>0</v>
      </c>
      <c r="S481" s="286">
        <f>'1-GBP'!S481+'2b - USD - conv.'!S481+'3b - EUR - conv.'!S481</f>
        <v>0</v>
      </c>
      <c r="T481" s="286">
        <f>'1-GBP'!T481+'2b - USD - conv.'!T481+'3b - EUR - conv.'!T481</f>
        <v>0</v>
      </c>
      <c r="U481" s="286">
        <f>'1-GBP'!U481+'2b - USD - conv.'!U481+'3b - EUR - conv.'!U481</f>
        <v>0</v>
      </c>
      <c r="V481" s="286">
        <f>'1-GBP'!V481+'2b - USD - conv.'!V481+'3b - EUR - conv.'!V481</f>
        <v>0</v>
      </c>
      <c r="W481" s="286">
        <f>'1-GBP'!W481+'2b - USD - conv.'!W481+'3b - EUR - conv.'!W481</f>
        <v>0</v>
      </c>
      <c r="X481" s="286">
        <f>'1-GBP'!X481+'2b - USD - conv.'!X481+'3b - EUR - conv.'!X481</f>
        <v>0</v>
      </c>
      <c r="Y481" s="286">
        <f>'1-GBP'!Y481+'2b - USD - conv.'!Y481+'3b - EUR - conv.'!Y481</f>
        <v>0</v>
      </c>
      <c r="Z481" s="286">
        <f>'1-GBP'!Z481+'2b - USD - conv.'!Z481+'3b - EUR - conv.'!Z481</f>
        <v>0</v>
      </c>
      <c r="AA481" s="286">
        <f>'1-GBP'!AA481+'2b - USD - conv.'!AA481+'3b - EUR - conv.'!AA481</f>
        <v>0</v>
      </c>
      <c r="AB481" s="286">
        <f>'1-GBP'!AB481+'2b - USD - conv.'!AB481+'3b - EUR - conv.'!AB481</f>
        <v>0</v>
      </c>
      <c r="AC481" s="286">
        <f>'1-GBP'!AC481+'2b - USD - conv.'!AC481+'3b - EUR - conv.'!AC481</f>
        <v>0</v>
      </c>
      <c r="AD481" s="286">
        <f>'1-GBP'!AD481+'2b - USD - conv.'!AD481+'3b - EUR - conv.'!AD481</f>
        <v>0</v>
      </c>
      <c r="AE481" s="286">
        <f>'1-GBP'!AE481+'2b - USD - conv.'!AE481+'3b - EUR - conv.'!AE481</f>
        <v>0</v>
      </c>
      <c r="AF481" s="286">
        <f>'1-GBP'!AF481+'2b - USD - conv.'!AF481+'3b - EUR - conv.'!AF481</f>
        <v>0</v>
      </c>
      <c r="AG481" s="286">
        <f>'1-GBP'!AG481+'2b - USD - conv.'!AG481+'3b - EUR - conv.'!AG481</f>
        <v>0</v>
      </c>
      <c r="AH481" s="286">
        <f>'1-GBP'!AH481+'2b - USD - conv.'!AH481+'3b - EUR - conv.'!AH481</f>
        <v>0</v>
      </c>
      <c r="AI481" s="286">
        <f>'1-GBP'!AI481+'2b - USD - conv.'!AI481+'3b - EUR - conv.'!AI481</f>
        <v>0</v>
      </c>
      <c r="AJ481" s="286">
        <f>'1-GBP'!AJ481+'2b - USD - conv.'!AJ481+'3b - EUR - conv.'!AJ481</f>
        <v>0</v>
      </c>
      <c r="AK481" s="286">
        <f>'1-GBP'!AK481+'2b - USD - conv.'!AK481+'3b - EUR - conv.'!AK481</f>
        <v>0</v>
      </c>
      <c r="AL481" s="286">
        <f>'1-GBP'!AL481+'2b - USD - conv.'!AL481+'3b - EUR - conv.'!AL481</f>
        <v>0</v>
      </c>
      <c r="AM481" s="286">
        <f>'1-GBP'!AM481+'2b - USD - conv.'!AM481+'3b - EUR - conv.'!AM481</f>
        <v>0</v>
      </c>
      <c r="AN481" s="286">
        <f>'1-GBP'!AN481+'2b - USD - conv.'!AN481+'3b - EUR - conv.'!AN481</f>
        <v>0</v>
      </c>
      <c r="AO481" s="286">
        <f>'1-GBP'!AO481+'2b - USD - conv.'!AO481+'3b - EUR - conv.'!AO481</f>
        <v>0</v>
      </c>
      <c r="AP481" s="286">
        <f>'1-GBP'!AP481+'2b - USD - conv.'!AP481+'3b - EUR - conv.'!AP481</f>
        <v>0</v>
      </c>
    </row>
    <row r="482" spans="1:42" outlineLevel="2">
      <c r="A482" s="211" t="str">
        <f>A448&amp;"."&amp;A480&amp;"."&amp;A449&amp;"."&amp;B482</f>
        <v>3.d.2.2</v>
      </c>
      <c r="B482">
        <v>2</v>
      </c>
      <c r="C482" t="str">
        <f>'1-GBP'!C482</f>
        <v>BC37 appraisal</v>
      </c>
      <c r="D482"/>
      <c r="E482"/>
      <c r="F482"/>
      <c r="G482"/>
      <c r="H482"/>
      <c r="I482"/>
      <c r="J482"/>
      <c r="K482"/>
      <c r="L482"/>
      <c r="M482" s="286">
        <f>'1-GBP'!M482+'2b - USD - conv.'!M482+'3b - EUR - conv.'!M482</f>
        <v>0</v>
      </c>
      <c r="N482" s="286">
        <f>'1-GBP'!N482+'2b - USD - conv.'!N482+'3b - EUR - conv.'!N482</f>
        <v>0</v>
      </c>
      <c r="O482" s="286">
        <f>'1-GBP'!O482+'2b - USD - conv.'!O482+'3b - EUR - conv.'!O482</f>
        <v>0</v>
      </c>
      <c r="P482" s="286">
        <f>'1-GBP'!P482+'2b - USD - conv.'!P482+'3b - EUR - conv.'!P482</f>
        <v>0</v>
      </c>
      <c r="Q482" s="286">
        <f>'1-GBP'!Q482+'2b - USD - conv.'!Q482+'3b - EUR - conv.'!Q482</f>
        <v>0</v>
      </c>
      <c r="R482" s="286">
        <f>'1-GBP'!R482+'2b - USD - conv.'!R482+'3b - EUR - conv.'!R482</f>
        <v>0</v>
      </c>
      <c r="S482" s="286">
        <f>'1-GBP'!S482+'2b - USD - conv.'!S482+'3b - EUR - conv.'!S482</f>
        <v>0</v>
      </c>
      <c r="T482" s="286">
        <f>'1-GBP'!T482+'2b - USD - conv.'!T482+'3b - EUR - conv.'!T482</f>
        <v>0</v>
      </c>
      <c r="U482" s="286">
        <f>'1-GBP'!U482+'2b - USD - conv.'!U482+'3b - EUR - conv.'!U482</f>
        <v>0</v>
      </c>
      <c r="V482" s="286">
        <f>'1-GBP'!V482+'2b - USD - conv.'!V482+'3b - EUR - conv.'!V482</f>
        <v>0</v>
      </c>
      <c r="W482" s="286">
        <f>'1-GBP'!W482+'2b - USD - conv.'!W482+'3b - EUR - conv.'!W482</f>
        <v>0</v>
      </c>
      <c r="X482" s="286">
        <f>'1-GBP'!X482+'2b - USD - conv.'!X482+'3b - EUR - conv.'!X482</f>
        <v>0</v>
      </c>
      <c r="Y482" s="286">
        <f>'1-GBP'!Y482+'2b - USD - conv.'!Y482+'3b - EUR - conv.'!Y482</f>
        <v>0</v>
      </c>
      <c r="Z482" s="286">
        <f>'1-GBP'!Z482+'2b - USD - conv.'!Z482+'3b - EUR - conv.'!Z482</f>
        <v>0</v>
      </c>
      <c r="AA482" s="286">
        <f>'1-GBP'!AA482+'2b - USD - conv.'!AA482+'3b - EUR - conv.'!AA482</f>
        <v>0</v>
      </c>
      <c r="AB482" s="286">
        <f>'1-GBP'!AB482+'2b - USD - conv.'!AB482+'3b - EUR - conv.'!AB482</f>
        <v>0</v>
      </c>
      <c r="AC482" s="286">
        <f>'1-GBP'!AC482+'2b - USD - conv.'!AC482+'3b - EUR - conv.'!AC482</f>
        <v>0</v>
      </c>
      <c r="AD482" s="286">
        <f>'1-GBP'!AD482+'2b - USD - conv.'!AD482+'3b - EUR - conv.'!AD482</f>
        <v>0</v>
      </c>
      <c r="AE482" s="286">
        <f>'1-GBP'!AE482+'2b - USD - conv.'!AE482+'3b - EUR - conv.'!AE482</f>
        <v>0</v>
      </c>
      <c r="AF482" s="286">
        <f>'1-GBP'!AF482+'2b - USD - conv.'!AF482+'3b - EUR - conv.'!AF482</f>
        <v>0</v>
      </c>
      <c r="AG482" s="286">
        <f>'1-GBP'!AG482+'2b - USD - conv.'!AG482+'3b - EUR - conv.'!AG482</f>
        <v>0</v>
      </c>
      <c r="AH482" s="286">
        <f>'1-GBP'!AH482+'2b - USD - conv.'!AH482+'3b - EUR - conv.'!AH482</f>
        <v>0</v>
      </c>
      <c r="AI482" s="286">
        <f>'1-GBP'!AI482+'2b - USD - conv.'!AI482+'3b - EUR - conv.'!AI482</f>
        <v>0</v>
      </c>
      <c r="AJ482" s="286">
        <f>'1-GBP'!AJ482+'2b - USD - conv.'!AJ482+'3b - EUR - conv.'!AJ482</f>
        <v>0</v>
      </c>
      <c r="AK482" s="286">
        <f>'1-GBP'!AK482+'2b - USD - conv.'!AK482+'3b - EUR - conv.'!AK482</f>
        <v>0</v>
      </c>
      <c r="AL482" s="286">
        <f>'1-GBP'!AL482+'2b - USD - conv.'!AL482+'3b - EUR - conv.'!AL482</f>
        <v>0</v>
      </c>
      <c r="AM482" s="286">
        <f>'1-GBP'!AM482+'2b - USD - conv.'!AM482+'3b - EUR - conv.'!AM482</f>
        <v>0</v>
      </c>
      <c r="AN482" s="286">
        <f>'1-GBP'!AN482+'2b - USD - conv.'!AN482+'3b - EUR - conv.'!AN482</f>
        <v>0</v>
      </c>
      <c r="AO482" s="286">
        <f>'1-GBP'!AO482+'2b - USD - conv.'!AO482+'3b - EUR - conv.'!AO482</f>
        <v>0</v>
      </c>
      <c r="AP482" s="286">
        <f>'1-GBP'!AP482+'2b - USD - conv.'!AP482+'3b - EUR - conv.'!AP482</f>
        <v>0</v>
      </c>
    </row>
    <row r="483" spans="1:42" outlineLevel="2">
      <c r="A483" s="211" t="str">
        <f>A448&amp;"."&amp;A480&amp;"."&amp;A449&amp;"."&amp;B483</f>
        <v>3.d.2.3</v>
      </c>
      <c r="B483">
        <v>3</v>
      </c>
      <c r="C483" t="str">
        <f>'1-GBP'!C483</f>
        <v>BC39 appraisal</v>
      </c>
      <c r="D483"/>
      <c r="E483"/>
      <c r="F483"/>
      <c r="G483"/>
      <c r="H483"/>
      <c r="I483"/>
      <c r="J483"/>
      <c r="K483"/>
      <c r="L483"/>
      <c r="M483" s="286">
        <f>'1-GBP'!M483+'2b - USD - conv.'!M483+'3b - EUR - conv.'!M483</f>
        <v>0</v>
      </c>
      <c r="N483" s="286">
        <f>'1-GBP'!N483+'2b - USD - conv.'!N483+'3b - EUR - conv.'!N483</f>
        <v>0</v>
      </c>
      <c r="O483" s="286">
        <f>'1-GBP'!O483+'2b - USD - conv.'!O483+'3b - EUR - conv.'!O483</f>
        <v>0</v>
      </c>
      <c r="P483" s="286">
        <f>'1-GBP'!P483+'2b - USD - conv.'!P483+'3b - EUR - conv.'!P483</f>
        <v>0</v>
      </c>
      <c r="Q483" s="286">
        <f>'1-GBP'!Q483+'2b - USD - conv.'!Q483+'3b - EUR - conv.'!Q483</f>
        <v>0</v>
      </c>
      <c r="R483" s="286">
        <f>'1-GBP'!R483+'2b - USD - conv.'!R483+'3b - EUR - conv.'!R483</f>
        <v>0</v>
      </c>
      <c r="S483" s="286">
        <f>'1-GBP'!S483+'2b - USD - conv.'!S483+'3b - EUR - conv.'!S483</f>
        <v>0</v>
      </c>
      <c r="T483" s="286">
        <f>'1-GBP'!T483+'2b - USD - conv.'!T483+'3b - EUR - conv.'!T483</f>
        <v>0</v>
      </c>
      <c r="U483" s="286">
        <f>'1-GBP'!U483+'2b - USD - conv.'!U483+'3b - EUR - conv.'!U483</f>
        <v>0</v>
      </c>
      <c r="V483" s="286">
        <f>'1-GBP'!V483+'2b - USD - conv.'!V483+'3b - EUR - conv.'!V483</f>
        <v>0</v>
      </c>
      <c r="W483" s="286">
        <f>'1-GBP'!W483+'2b - USD - conv.'!W483+'3b - EUR - conv.'!W483</f>
        <v>0</v>
      </c>
      <c r="X483" s="286">
        <f>'1-GBP'!X483+'2b - USD - conv.'!X483+'3b - EUR - conv.'!X483</f>
        <v>0</v>
      </c>
      <c r="Y483" s="286">
        <f>'1-GBP'!Y483+'2b - USD - conv.'!Y483+'3b - EUR - conv.'!Y483</f>
        <v>0</v>
      </c>
      <c r="Z483" s="286">
        <f>'1-GBP'!Z483+'2b - USD - conv.'!Z483+'3b - EUR - conv.'!Z483</f>
        <v>0</v>
      </c>
      <c r="AA483" s="286">
        <f>'1-GBP'!AA483+'2b - USD - conv.'!AA483+'3b - EUR - conv.'!AA483</f>
        <v>0</v>
      </c>
      <c r="AB483" s="286">
        <f>'1-GBP'!AB483+'2b - USD - conv.'!AB483+'3b - EUR - conv.'!AB483</f>
        <v>0</v>
      </c>
      <c r="AC483" s="286">
        <f>'1-GBP'!AC483+'2b - USD - conv.'!AC483+'3b - EUR - conv.'!AC483</f>
        <v>0</v>
      </c>
      <c r="AD483" s="286">
        <f>'1-GBP'!AD483+'2b - USD - conv.'!AD483+'3b - EUR - conv.'!AD483</f>
        <v>0</v>
      </c>
      <c r="AE483" s="286">
        <f>'1-GBP'!AE483+'2b - USD - conv.'!AE483+'3b - EUR - conv.'!AE483</f>
        <v>0</v>
      </c>
      <c r="AF483" s="286">
        <f>'1-GBP'!AF483+'2b - USD - conv.'!AF483+'3b - EUR - conv.'!AF483</f>
        <v>0</v>
      </c>
      <c r="AG483" s="286">
        <f>'1-GBP'!AG483+'2b - USD - conv.'!AG483+'3b - EUR - conv.'!AG483</f>
        <v>0</v>
      </c>
      <c r="AH483" s="286">
        <f>'1-GBP'!AH483+'2b - USD - conv.'!AH483+'3b - EUR - conv.'!AH483</f>
        <v>0</v>
      </c>
      <c r="AI483" s="286">
        <f>'1-GBP'!AI483+'2b - USD - conv.'!AI483+'3b - EUR - conv.'!AI483</f>
        <v>0</v>
      </c>
      <c r="AJ483" s="286">
        <f>'1-GBP'!AJ483+'2b - USD - conv.'!AJ483+'3b - EUR - conv.'!AJ483</f>
        <v>0</v>
      </c>
      <c r="AK483" s="286">
        <f>'1-GBP'!AK483+'2b - USD - conv.'!AK483+'3b - EUR - conv.'!AK483</f>
        <v>0</v>
      </c>
      <c r="AL483" s="286">
        <f>'1-GBP'!AL483+'2b - USD - conv.'!AL483+'3b - EUR - conv.'!AL483</f>
        <v>0</v>
      </c>
      <c r="AM483" s="286">
        <f>'1-GBP'!AM483+'2b - USD - conv.'!AM483+'3b - EUR - conv.'!AM483</f>
        <v>0</v>
      </c>
      <c r="AN483" s="286">
        <f>'1-GBP'!AN483+'2b - USD - conv.'!AN483+'3b - EUR - conv.'!AN483</f>
        <v>0</v>
      </c>
      <c r="AO483" s="286">
        <f>'1-GBP'!AO483+'2b - USD - conv.'!AO483+'3b - EUR - conv.'!AO483</f>
        <v>0</v>
      </c>
      <c r="AP483" s="286">
        <f>'1-GBP'!AP483+'2b - USD - conv.'!AP483+'3b - EUR - conv.'!AP483</f>
        <v>0</v>
      </c>
    </row>
    <row r="484" spans="1:42" outlineLevel="2">
      <c r="A484" s="211" t="str">
        <f>A448&amp;"."&amp;A480&amp;"."&amp;A449&amp;"."&amp;B484</f>
        <v>3.d.2.4</v>
      </c>
      <c r="B484">
        <v>4</v>
      </c>
      <c r="C484" t="str">
        <f>'1-GBP'!C484</f>
        <v>Other Costs</v>
      </c>
      <c r="D484"/>
      <c r="E484"/>
      <c r="F484"/>
      <c r="G484"/>
      <c r="H484"/>
      <c r="I484"/>
      <c r="J484"/>
      <c r="K484"/>
      <c r="L484"/>
      <c r="M484" s="286">
        <f>'1-GBP'!M484+'2b - USD - conv.'!M484+'3b - EUR - conv.'!M484</f>
        <v>0</v>
      </c>
      <c r="N484" s="286">
        <f>'1-GBP'!N484+'2b - USD - conv.'!N484+'3b - EUR - conv.'!N484</f>
        <v>0</v>
      </c>
      <c r="O484" s="286">
        <f>'1-GBP'!O484+'2b - USD - conv.'!O484+'3b - EUR - conv.'!O484</f>
        <v>0</v>
      </c>
      <c r="P484" s="286">
        <f>'1-GBP'!P484+'2b - USD - conv.'!P484+'3b - EUR - conv.'!P484</f>
        <v>0</v>
      </c>
      <c r="Q484" s="286">
        <f>'1-GBP'!Q484+'2b - USD - conv.'!Q484+'3b - EUR - conv.'!Q484</f>
        <v>0</v>
      </c>
      <c r="R484" s="286">
        <f>'1-GBP'!R484+'2b - USD - conv.'!R484+'3b - EUR - conv.'!R484</f>
        <v>0</v>
      </c>
      <c r="S484" s="286">
        <f>'1-GBP'!S484+'2b - USD - conv.'!S484+'3b - EUR - conv.'!S484</f>
        <v>0</v>
      </c>
      <c r="T484" s="286">
        <f>'1-GBP'!T484+'2b - USD - conv.'!T484+'3b - EUR - conv.'!T484</f>
        <v>0</v>
      </c>
      <c r="U484" s="286">
        <f>'1-GBP'!U484+'2b - USD - conv.'!U484+'3b - EUR - conv.'!U484</f>
        <v>0</v>
      </c>
      <c r="V484" s="286">
        <f>'1-GBP'!V484+'2b - USD - conv.'!V484+'3b - EUR - conv.'!V484</f>
        <v>0</v>
      </c>
      <c r="W484" s="286">
        <f>'1-GBP'!W484+'2b - USD - conv.'!W484+'3b - EUR - conv.'!W484</f>
        <v>0</v>
      </c>
      <c r="X484" s="286">
        <f>'1-GBP'!X484+'2b - USD - conv.'!X484+'3b - EUR - conv.'!X484</f>
        <v>0</v>
      </c>
      <c r="Y484" s="286">
        <f>'1-GBP'!Y484+'2b - USD - conv.'!Y484+'3b - EUR - conv.'!Y484</f>
        <v>0</v>
      </c>
      <c r="Z484" s="286">
        <f>'1-GBP'!Z484+'2b - USD - conv.'!Z484+'3b - EUR - conv.'!Z484</f>
        <v>0</v>
      </c>
      <c r="AA484" s="286">
        <f>'1-GBP'!AA484+'2b - USD - conv.'!AA484+'3b - EUR - conv.'!AA484</f>
        <v>0</v>
      </c>
      <c r="AB484" s="286">
        <f>'1-GBP'!AB484+'2b - USD - conv.'!AB484+'3b - EUR - conv.'!AB484</f>
        <v>0</v>
      </c>
      <c r="AC484" s="286">
        <f>'1-GBP'!AC484+'2b - USD - conv.'!AC484+'3b - EUR - conv.'!AC484</f>
        <v>0</v>
      </c>
      <c r="AD484" s="286">
        <f>'1-GBP'!AD484+'2b - USD - conv.'!AD484+'3b - EUR - conv.'!AD484</f>
        <v>0</v>
      </c>
      <c r="AE484" s="286">
        <f>'1-GBP'!AE484+'2b - USD - conv.'!AE484+'3b - EUR - conv.'!AE484</f>
        <v>0</v>
      </c>
      <c r="AF484" s="286">
        <f>'1-GBP'!AF484+'2b - USD - conv.'!AF484+'3b - EUR - conv.'!AF484</f>
        <v>0</v>
      </c>
      <c r="AG484" s="286">
        <f>'1-GBP'!AG484+'2b - USD - conv.'!AG484+'3b - EUR - conv.'!AG484</f>
        <v>0</v>
      </c>
      <c r="AH484" s="286">
        <f>'1-GBP'!AH484+'2b - USD - conv.'!AH484+'3b - EUR - conv.'!AH484</f>
        <v>0</v>
      </c>
      <c r="AI484" s="286">
        <f>'1-GBP'!AI484+'2b - USD - conv.'!AI484+'3b - EUR - conv.'!AI484</f>
        <v>0</v>
      </c>
      <c r="AJ484" s="286">
        <f>'1-GBP'!AJ484+'2b - USD - conv.'!AJ484+'3b - EUR - conv.'!AJ484</f>
        <v>0</v>
      </c>
      <c r="AK484" s="286">
        <f>'1-GBP'!AK484+'2b - USD - conv.'!AK484+'3b - EUR - conv.'!AK484</f>
        <v>0</v>
      </c>
      <c r="AL484" s="286">
        <f>'1-GBP'!AL484+'2b - USD - conv.'!AL484+'3b - EUR - conv.'!AL484</f>
        <v>0</v>
      </c>
      <c r="AM484" s="286">
        <f>'1-GBP'!AM484+'2b - USD - conv.'!AM484+'3b - EUR - conv.'!AM484</f>
        <v>0</v>
      </c>
      <c r="AN484" s="286">
        <f>'1-GBP'!AN484+'2b - USD - conv.'!AN484+'3b - EUR - conv.'!AN484</f>
        <v>0</v>
      </c>
      <c r="AO484" s="286">
        <f>'1-GBP'!AO484+'2b - USD - conv.'!AO484+'3b - EUR - conv.'!AO484</f>
        <v>0</v>
      </c>
      <c r="AP484" s="286">
        <f>'1-GBP'!AP484+'2b - USD - conv.'!AP484+'3b - EUR - conv.'!AP484</f>
        <v>0</v>
      </c>
    </row>
    <row r="485" spans="1:42" outlineLevel="2">
      <c r="A485" s="211" t="str">
        <f>A448&amp;"."&amp;A480&amp;"."&amp;A449&amp;"."&amp;B485</f>
        <v>3.d.2.5</v>
      </c>
      <c r="B485">
        <v>5</v>
      </c>
      <c r="C485" t="str">
        <f>'1-GBP'!C485</f>
        <v>Other IJV Costs</v>
      </c>
      <c r="D485"/>
      <c r="E485"/>
      <c r="F485"/>
      <c r="G485"/>
      <c r="H485"/>
      <c r="I485"/>
      <c r="J485"/>
      <c r="K485"/>
      <c r="L485"/>
      <c r="M485" s="286">
        <f>'1-GBP'!M485+'2b - USD - conv.'!M485+'3b - EUR - conv.'!M485</f>
        <v>0</v>
      </c>
      <c r="N485" s="286">
        <f>'1-GBP'!N485+'2b - USD - conv.'!N485+'3b - EUR - conv.'!N485</f>
        <v>0</v>
      </c>
      <c r="O485" s="286">
        <f>'1-GBP'!O485+'2b - USD - conv.'!O485+'3b - EUR - conv.'!O485</f>
        <v>0</v>
      </c>
      <c r="P485" s="286">
        <f>'1-GBP'!P485+'2b - USD - conv.'!P485+'3b - EUR - conv.'!P485</f>
        <v>0</v>
      </c>
      <c r="Q485" s="286">
        <f>'1-GBP'!Q485+'2b - USD - conv.'!Q485+'3b - EUR - conv.'!Q485</f>
        <v>0</v>
      </c>
      <c r="R485" s="286">
        <f>'1-GBP'!R485+'2b - USD - conv.'!R485+'3b - EUR - conv.'!R485</f>
        <v>0</v>
      </c>
      <c r="S485" s="286">
        <f>'1-GBP'!S485+'2b - USD - conv.'!S485+'3b - EUR - conv.'!S485</f>
        <v>0</v>
      </c>
      <c r="T485" s="286">
        <f>'1-GBP'!T485+'2b - USD - conv.'!T485+'3b - EUR - conv.'!T485</f>
        <v>0</v>
      </c>
      <c r="U485" s="286">
        <f>'1-GBP'!U485+'2b - USD - conv.'!U485+'3b - EUR - conv.'!U485</f>
        <v>0</v>
      </c>
      <c r="V485" s="286">
        <f>'1-GBP'!V485+'2b - USD - conv.'!V485+'3b - EUR - conv.'!V485</f>
        <v>0</v>
      </c>
      <c r="W485" s="286">
        <f>'1-GBP'!W485+'2b - USD - conv.'!W485+'3b - EUR - conv.'!W485</f>
        <v>0</v>
      </c>
      <c r="X485" s="286">
        <f>'1-GBP'!X485+'2b - USD - conv.'!X485+'3b - EUR - conv.'!X485</f>
        <v>0</v>
      </c>
      <c r="Y485" s="286">
        <f>'1-GBP'!Y485+'2b - USD - conv.'!Y485+'3b - EUR - conv.'!Y485</f>
        <v>0</v>
      </c>
      <c r="Z485" s="286">
        <f>'1-GBP'!Z485+'2b - USD - conv.'!Z485+'3b - EUR - conv.'!Z485</f>
        <v>0</v>
      </c>
      <c r="AA485" s="286">
        <f>'1-GBP'!AA485+'2b - USD - conv.'!AA485+'3b - EUR - conv.'!AA485</f>
        <v>0</v>
      </c>
      <c r="AB485" s="286">
        <f>'1-GBP'!AB485+'2b - USD - conv.'!AB485+'3b - EUR - conv.'!AB485</f>
        <v>0</v>
      </c>
      <c r="AC485" s="286">
        <f>'1-GBP'!AC485+'2b - USD - conv.'!AC485+'3b - EUR - conv.'!AC485</f>
        <v>0</v>
      </c>
      <c r="AD485" s="286">
        <f>'1-GBP'!AD485+'2b - USD - conv.'!AD485+'3b - EUR - conv.'!AD485</f>
        <v>0</v>
      </c>
      <c r="AE485" s="286">
        <f>'1-GBP'!AE485+'2b - USD - conv.'!AE485+'3b - EUR - conv.'!AE485</f>
        <v>0</v>
      </c>
      <c r="AF485" s="286">
        <f>'1-GBP'!AF485+'2b - USD - conv.'!AF485+'3b - EUR - conv.'!AF485</f>
        <v>0</v>
      </c>
      <c r="AG485" s="286">
        <f>'1-GBP'!AG485+'2b - USD - conv.'!AG485+'3b - EUR - conv.'!AG485</f>
        <v>0</v>
      </c>
      <c r="AH485" s="286">
        <f>'1-GBP'!AH485+'2b - USD - conv.'!AH485+'3b - EUR - conv.'!AH485</f>
        <v>0</v>
      </c>
      <c r="AI485" s="286">
        <f>'1-GBP'!AI485+'2b - USD - conv.'!AI485+'3b - EUR - conv.'!AI485</f>
        <v>0</v>
      </c>
      <c r="AJ485" s="286">
        <f>'1-GBP'!AJ485+'2b - USD - conv.'!AJ485+'3b - EUR - conv.'!AJ485</f>
        <v>0</v>
      </c>
      <c r="AK485" s="286">
        <f>'1-GBP'!AK485+'2b - USD - conv.'!AK485+'3b - EUR - conv.'!AK485</f>
        <v>0</v>
      </c>
      <c r="AL485" s="286">
        <f>'1-GBP'!AL485+'2b - USD - conv.'!AL485+'3b - EUR - conv.'!AL485</f>
        <v>0</v>
      </c>
      <c r="AM485" s="286">
        <f>'1-GBP'!AM485+'2b - USD - conv.'!AM485+'3b - EUR - conv.'!AM485</f>
        <v>0</v>
      </c>
      <c r="AN485" s="286">
        <f>'1-GBP'!AN485+'2b - USD - conv.'!AN485+'3b - EUR - conv.'!AN485</f>
        <v>0</v>
      </c>
      <c r="AO485" s="286">
        <f>'1-GBP'!AO485+'2b - USD - conv.'!AO485+'3b - EUR - conv.'!AO485</f>
        <v>0</v>
      </c>
      <c r="AP485" s="286">
        <f>'1-GBP'!AP485+'2b - USD - conv.'!AP485+'3b - EUR - conv.'!AP485</f>
        <v>0</v>
      </c>
    </row>
    <row r="486" spans="1:42" outlineLevel="2">
      <c r="A486" s="211" t="str">
        <f>A448&amp;"."&amp;A480&amp;"."&amp;A449&amp;"."&amp;B486</f>
        <v>3.d.2.6</v>
      </c>
      <c r="B486">
        <v>6</v>
      </c>
      <c r="C486" t="str">
        <f>'1-GBP'!C486</f>
        <v>Contingency</v>
      </c>
      <c r="D486"/>
      <c r="E486"/>
      <c r="F486"/>
      <c r="G486"/>
      <c r="H486"/>
      <c r="I486"/>
      <c r="J486"/>
      <c r="K486"/>
      <c r="L486"/>
      <c r="M486" s="286">
        <f>'1-GBP'!M486+'2b - USD - conv.'!M486+'3b - EUR - conv.'!M486</f>
        <v>0</v>
      </c>
      <c r="N486" s="286">
        <f>'1-GBP'!N486+'2b - USD - conv.'!N486+'3b - EUR - conv.'!N486</f>
        <v>0</v>
      </c>
      <c r="O486" s="286">
        <f>'1-GBP'!O486+'2b - USD - conv.'!O486+'3b - EUR - conv.'!O486</f>
        <v>0</v>
      </c>
      <c r="P486" s="286">
        <f>'1-GBP'!P486+'2b - USD - conv.'!P486+'3b - EUR - conv.'!P486</f>
        <v>0</v>
      </c>
      <c r="Q486" s="286">
        <f>'1-GBP'!Q486+'2b - USD - conv.'!Q486+'3b - EUR - conv.'!Q486</f>
        <v>0</v>
      </c>
      <c r="R486" s="286">
        <f>'1-GBP'!R486+'2b - USD - conv.'!R486+'3b - EUR - conv.'!R486</f>
        <v>0</v>
      </c>
      <c r="S486" s="286">
        <f>'1-GBP'!S486+'2b - USD - conv.'!S486+'3b - EUR - conv.'!S486</f>
        <v>0</v>
      </c>
      <c r="T486" s="286">
        <f>'1-GBP'!T486+'2b - USD - conv.'!T486+'3b - EUR - conv.'!T486</f>
        <v>0</v>
      </c>
      <c r="U486" s="286">
        <f>'1-GBP'!U486+'2b - USD - conv.'!U486+'3b - EUR - conv.'!U486</f>
        <v>0</v>
      </c>
      <c r="V486" s="286">
        <f>'1-GBP'!V486+'2b - USD - conv.'!V486+'3b - EUR - conv.'!V486</f>
        <v>0</v>
      </c>
      <c r="W486" s="286">
        <f>'1-GBP'!W486+'2b - USD - conv.'!W486+'3b - EUR - conv.'!W486</f>
        <v>0</v>
      </c>
      <c r="X486" s="286">
        <f>'1-GBP'!X486+'2b - USD - conv.'!X486+'3b - EUR - conv.'!X486</f>
        <v>0</v>
      </c>
      <c r="Y486" s="286">
        <f>'1-GBP'!Y486+'2b - USD - conv.'!Y486+'3b - EUR - conv.'!Y486</f>
        <v>0</v>
      </c>
      <c r="Z486" s="286">
        <f>'1-GBP'!Z486+'2b - USD - conv.'!Z486+'3b - EUR - conv.'!Z486</f>
        <v>0</v>
      </c>
      <c r="AA486" s="286">
        <f>'1-GBP'!AA486+'2b - USD - conv.'!AA486+'3b - EUR - conv.'!AA486</f>
        <v>0</v>
      </c>
      <c r="AB486" s="286">
        <f>'1-GBP'!AB486+'2b - USD - conv.'!AB486+'3b - EUR - conv.'!AB486</f>
        <v>0</v>
      </c>
      <c r="AC486" s="286">
        <f>'1-GBP'!AC486+'2b - USD - conv.'!AC486+'3b - EUR - conv.'!AC486</f>
        <v>0</v>
      </c>
      <c r="AD486" s="286">
        <f>'1-GBP'!AD486+'2b - USD - conv.'!AD486+'3b - EUR - conv.'!AD486</f>
        <v>0</v>
      </c>
      <c r="AE486" s="286">
        <f>'1-GBP'!AE486+'2b - USD - conv.'!AE486+'3b - EUR - conv.'!AE486</f>
        <v>0</v>
      </c>
      <c r="AF486" s="286">
        <f>'1-GBP'!AF486+'2b - USD - conv.'!AF486+'3b - EUR - conv.'!AF486</f>
        <v>0</v>
      </c>
      <c r="AG486" s="286">
        <f>'1-GBP'!AG486+'2b - USD - conv.'!AG486+'3b - EUR - conv.'!AG486</f>
        <v>0</v>
      </c>
      <c r="AH486" s="286">
        <f>'1-GBP'!AH486+'2b - USD - conv.'!AH486+'3b - EUR - conv.'!AH486</f>
        <v>0</v>
      </c>
      <c r="AI486" s="286">
        <f>'1-GBP'!AI486+'2b - USD - conv.'!AI486+'3b - EUR - conv.'!AI486</f>
        <v>0</v>
      </c>
      <c r="AJ486" s="286">
        <f>'1-GBP'!AJ486+'2b - USD - conv.'!AJ486+'3b - EUR - conv.'!AJ486</f>
        <v>0</v>
      </c>
      <c r="AK486" s="286">
        <f>'1-GBP'!AK486+'2b - USD - conv.'!AK486+'3b - EUR - conv.'!AK486</f>
        <v>0</v>
      </c>
      <c r="AL486" s="286">
        <f>'1-GBP'!AL486+'2b - USD - conv.'!AL486+'3b - EUR - conv.'!AL486</f>
        <v>0</v>
      </c>
      <c r="AM486" s="286">
        <f>'1-GBP'!AM486+'2b - USD - conv.'!AM486+'3b - EUR - conv.'!AM486</f>
        <v>0</v>
      </c>
      <c r="AN486" s="286">
        <f>'1-GBP'!AN486+'2b - USD - conv.'!AN486+'3b - EUR - conv.'!AN486</f>
        <v>0</v>
      </c>
      <c r="AO486" s="286">
        <f>'1-GBP'!AO486+'2b - USD - conv.'!AO486+'3b - EUR - conv.'!AO486</f>
        <v>0</v>
      </c>
      <c r="AP486" s="286">
        <f>'1-GBP'!AP486+'2b - USD - conv.'!AP486+'3b - EUR - conv.'!AP486</f>
        <v>0</v>
      </c>
    </row>
    <row r="487" spans="1:42" outlineLevel="2">
      <c r="A487" s="211" t="str">
        <f>A448&amp;"."&amp;A480&amp;"."&amp;A449&amp;"."&amp;B487</f>
        <v>3.d.2.7</v>
      </c>
      <c r="B487">
        <v>7</v>
      </c>
      <c r="C487" t="str">
        <f>'1-GBP'!C487</f>
        <v/>
      </c>
      <c r="D487"/>
      <c r="E487"/>
      <c r="F487"/>
      <c r="G487"/>
      <c r="H487"/>
      <c r="I487"/>
      <c r="J487"/>
      <c r="K487"/>
      <c r="L487"/>
      <c r="M487" s="286">
        <f>'1-GBP'!M487+'2b - USD - conv.'!M487+'3b - EUR - conv.'!M487</f>
        <v>0</v>
      </c>
      <c r="N487" s="286">
        <f>'1-GBP'!N487+'2b - USD - conv.'!N487+'3b - EUR - conv.'!N487</f>
        <v>0</v>
      </c>
      <c r="O487" s="286">
        <f>'1-GBP'!O487+'2b - USD - conv.'!O487+'3b - EUR - conv.'!O487</f>
        <v>0</v>
      </c>
      <c r="P487" s="286">
        <f>'1-GBP'!P487+'2b - USD - conv.'!P487+'3b - EUR - conv.'!P487</f>
        <v>0</v>
      </c>
      <c r="Q487" s="286">
        <f>'1-GBP'!Q487+'2b - USD - conv.'!Q487+'3b - EUR - conv.'!Q487</f>
        <v>0</v>
      </c>
      <c r="R487" s="286">
        <f>'1-GBP'!R487+'2b - USD - conv.'!R487+'3b - EUR - conv.'!R487</f>
        <v>0</v>
      </c>
      <c r="S487" s="286">
        <f>'1-GBP'!S487+'2b - USD - conv.'!S487+'3b - EUR - conv.'!S487</f>
        <v>0</v>
      </c>
      <c r="T487" s="286">
        <f>'1-GBP'!T487+'2b - USD - conv.'!T487+'3b - EUR - conv.'!T487</f>
        <v>0</v>
      </c>
      <c r="U487" s="286">
        <f>'1-GBP'!U487+'2b - USD - conv.'!U487+'3b - EUR - conv.'!U487</f>
        <v>0</v>
      </c>
      <c r="V487" s="286">
        <f>'1-GBP'!V487+'2b - USD - conv.'!V487+'3b - EUR - conv.'!V487</f>
        <v>0</v>
      </c>
      <c r="W487" s="286">
        <f>'1-GBP'!W487+'2b - USD - conv.'!W487+'3b - EUR - conv.'!W487</f>
        <v>0</v>
      </c>
      <c r="X487" s="286">
        <f>'1-GBP'!X487+'2b - USD - conv.'!X487+'3b - EUR - conv.'!X487</f>
        <v>0</v>
      </c>
      <c r="Y487" s="286">
        <f>'1-GBP'!Y487+'2b - USD - conv.'!Y487+'3b - EUR - conv.'!Y487</f>
        <v>0</v>
      </c>
      <c r="Z487" s="286">
        <f>'1-GBP'!Z487+'2b - USD - conv.'!Z487+'3b - EUR - conv.'!Z487</f>
        <v>0</v>
      </c>
      <c r="AA487" s="286">
        <f>'1-GBP'!AA487+'2b - USD - conv.'!AA487+'3b - EUR - conv.'!AA487</f>
        <v>0</v>
      </c>
      <c r="AB487" s="286">
        <f>'1-GBP'!AB487+'2b - USD - conv.'!AB487+'3b - EUR - conv.'!AB487</f>
        <v>0</v>
      </c>
      <c r="AC487" s="286">
        <f>'1-GBP'!AC487+'2b - USD - conv.'!AC487+'3b - EUR - conv.'!AC487</f>
        <v>0</v>
      </c>
      <c r="AD487" s="286">
        <f>'1-GBP'!AD487+'2b - USD - conv.'!AD487+'3b - EUR - conv.'!AD487</f>
        <v>0</v>
      </c>
      <c r="AE487" s="286">
        <f>'1-GBP'!AE487+'2b - USD - conv.'!AE487+'3b - EUR - conv.'!AE487</f>
        <v>0</v>
      </c>
      <c r="AF487" s="286">
        <f>'1-GBP'!AF487+'2b - USD - conv.'!AF487+'3b - EUR - conv.'!AF487</f>
        <v>0</v>
      </c>
      <c r="AG487" s="286">
        <f>'1-GBP'!AG487+'2b - USD - conv.'!AG487+'3b - EUR - conv.'!AG487</f>
        <v>0</v>
      </c>
      <c r="AH487" s="286">
        <f>'1-GBP'!AH487+'2b - USD - conv.'!AH487+'3b - EUR - conv.'!AH487</f>
        <v>0</v>
      </c>
      <c r="AI487" s="286">
        <f>'1-GBP'!AI487+'2b - USD - conv.'!AI487+'3b - EUR - conv.'!AI487</f>
        <v>0</v>
      </c>
      <c r="AJ487" s="286">
        <f>'1-GBP'!AJ487+'2b - USD - conv.'!AJ487+'3b - EUR - conv.'!AJ487</f>
        <v>0</v>
      </c>
      <c r="AK487" s="286">
        <f>'1-GBP'!AK487+'2b - USD - conv.'!AK487+'3b - EUR - conv.'!AK487</f>
        <v>0</v>
      </c>
      <c r="AL487" s="286">
        <f>'1-GBP'!AL487+'2b - USD - conv.'!AL487+'3b - EUR - conv.'!AL487</f>
        <v>0</v>
      </c>
      <c r="AM487" s="286">
        <f>'1-GBP'!AM487+'2b - USD - conv.'!AM487+'3b - EUR - conv.'!AM487</f>
        <v>0</v>
      </c>
      <c r="AN487" s="286">
        <f>'1-GBP'!AN487+'2b - USD - conv.'!AN487+'3b - EUR - conv.'!AN487</f>
        <v>0</v>
      </c>
      <c r="AO487" s="286">
        <f>'1-GBP'!AO487+'2b - USD - conv.'!AO487+'3b - EUR - conv.'!AO487</f>
        <v>0</v>
      </c>
      <c r="AP487" s="286">
        <f>'1-GBP'!AP487+'2b - USD - conv.'!AP487+'3b - EUR - conv.'!AP487</f>
        <v>0</v>
      </c>
    </row>
    <row r="488" spans="1:42" outlineLevel="2">
      <c r="A488" s="211" t="str">
        <f>A448&amp;"."&amp;A480&amp;"."&amp;A449&amp;"."&amp;B488</f>
        <v>3.d.2.8</v>
      </c>
      <c r="B488">
        <v>8</v>
      </c>
      <c r="C488" t="str">
        <f>'1-GBP'!C488</f>
        <v/>
      </c>
      <c r="D488"/>
      <c r="E488"/>
      <c r="F488"/>
      <c r="G488"/>
      <c r="H488"/>
      <c r="I488"/>
      <c r="J488"/>
      <c r="K488"/>
      <c r="L488"/>
      <c r="M488" s="286">
        <f>'1-GBP'!M488+'2b - USD - conv.'!M488+'3b - EUR - conv.'!M488</f>
        <v>0</v>
      </c>
      <c r="N488" s="286">
        <f>'1-GBP'!N488+'2b - USD - conv.'!N488+'3b - EUR - conv.'!N488</f>
        <v>0</v>
      </c>
      <c r="O488" s="286">
        <f>'1-GBP'!O488+'2b - USD - conv.'!O488+'3b - EUR - conv.'!O488</f>
        <v>0</v>
      </c>
      <c r="P488" s="286">
        <f>'1-GBP'!P488+'2b - USD - conv.'!P488+'3b - EUR - conv.'!P488</f>
        <v>0</v>
      </c>
      <c r="Q488" s="286">
        <f>'1-GBP'!Q488+'2b - USD - conv.'!Q488+'3b - EUR - conv.'!Q488</f>
        <v>0</v>
      </c>
      <c r="R488" s="286">
        <f>'1-GBP'!R488+'2b - USD - conv.'!R488+'3b - EUR - conv.'!R488</f>
        <v>0</v>
      </c>
      <c r="S488" s="286">
        <f>'1-GBP'!S488+'2b - USD - conv.'!S488+'3b - EUR - conv.'!S488</f>
        <v>0</v>
      </c>
      <c r="T488" s="286">
        <f>'1-GBP'!T488+'2b - USD - conv.'!T488+'3b - EUR - conv.'!T488</f>
        <v>0</v>
      </c>
      <c r="U488" s="286">
        <f>'1-GBP'!U488+'2b - USD - conv.'!U488+'3b - EUR - conv.'!U488</f>
        <v>0</v>
      </c>
      <c r="V488" s="286">
        <f>'1-GBP'!V488+'2b - USD - conv.'!V488+'3b - EUR - conv.'!V488</f>
        <v>0</v>
      </c>
      <c r="W488" s="286">
        <f>'1-GBP'!W488+'2b - USD - conv.'!W488+'3b - EUR - conv.'!W488</f>
        <v>0</v>
      </c>
      <c r="X488" s="286">
        <f>'1-GBP'!X488+'2b - USD - conv.'!X488+'3b - EUR - conv.'!X488</f>
        <v>0</v>
      </c>
      <c r="Y488" s="286">
        <f>'1-GBP'!Y488+'2b - USD - conv.'!Y488+'3b - EUR - conv.'!Y488</f>
        <v>0</v>
      </c>
      <c r="Z488" s="286">
        <f>'1-GBP'!Z488+'2b - USD - conv.'!Z488+'3b - EUR - conv.'!Z488</f>
        <v>0</v>
      </c>
      <c r="AA488" s="286">
        <f>'1-GBP'!AA488+'2b - USD - conv.'!AA488+'3b - EUR - conv.'!AA488</f>
        <v>0</v>
      </c>
      <c r="AB488" s="286">
        <f>'1-GBP'!AB488+'2b - USD - conv.'!AB488+'3b - EUR - conv.'!AB488</f>
        <v>0</v>
      </c>
      <c r="AC488" s="286">
        <f>'1-GBP'!AC488+'2b - USD - conv.'!AC488+'3b - EUR - conv.'!AC488</f>
        <v>0</v>
      </c>
      <c r="AD488" s="286">
        <f>'1-GBP'!AD488+'2b - USD - conv.'!AD488+'3b - EUR - conv.'!AD488</f>
        <v>0</v>
      </c>
      <c r="AE488" s="286">
        <f>'1-GBP'!AE488+'2b - USD - conv.'!AE488+'3b - EUR - conv.'!AE488</f>
        <v>0</v>
      </c>
      <c r="AF488" s="286">
        <f>'1-GBP'!AF488+'2b - USD - conv.'!AF488+'3b - EUR - conv.'!AF488</f>
        <v>0</v>
      </c>
      <c r="AG488" s="286">
        <f>'1-GBP'!AG488+'2b - USD - conv.'!AG488+'3b - EUR - conv.'!AG488</f>
        <v>0</v>
      </c>
      <c r="AH488" s="286">
        <f>'1-GBP'!AH488+'2b - USD - conv.'!AH488+'3b - EUR - conv.'!AH488</f>
        <v>0</v>
      </c>
      <c r="AI488" s="286">
        <f>'1-GBP'!AI488+'2b - USD - conv.'!AI488+'3b - EUR - conv.'!AI488</f>
        <v>0</v>
      </c>
      <c r="AJ488" s="286">
        <f>'1-GBP'!AJ488+'2b - USD - conv.'!AJ488+'3b - EUR - conv.'!AJ488</f>
        <v>0</v>
      </c>
      <c r="AK488" s="286">
        <f>'1-GBP'!AK488+'2b - USD - conv.'!AK488+'3b - EUR - conv.'!AK488</f>
        <v>0</v>
      </c>
      <c r="AL488" s="286">
        <f>'1-GBP'!AL488+'2b - USD - conv.'!AL488+'3b - EUR - conv.'!AL488</f>
        <v>0</v>
      </c>
      <c r="AM488" s="286">
        <f>'1-GBP'!AM488+'2b - USD - conv.'!AM488+'3b - EUR - conv.'!AM488</f>
        <v>0</v>
      </c>
      <c r="AN488" s="286">
        <f>'1-GBP'!AN488+'2b - USD - conv.'!AN488+'3b - EUR - conv.'!AN488</f>
        <v>0</v>
      </c>
      <c r="AO488" s="286">
        <f>'1-GBP'!AO488+'2b - USD - conv.'!AO488+'3b - EUR - conv.'!AO488</f>
        <v>0</v>
      </c>
      <c r="AP488" s="286">
        <f>'1-GBP'!AP488+'2b - USD - conv.'!AP488+'3b - EUR - conv.'!AP488</f>
        <v>0</v>
      </c>
    </row>
    <row r="489" spans="1:42" outlineLevel="2">
      <c r="A489" s="211" t="str">
        <f>A448&amp;"."&amp;A480&amp;"."&amp;A449&amp;"."&amp;B489</f>
        <v>3.d.2.9</v>
      </c>
      <c r="B489">
        <v>9</v>
      </c>
      <c r="C489" t="str">
        <f>'1-GBP'!C489</f>
        <v/>
      </c>
      <c r="D489"/>
      <c r="E489"/>
      <c r="F489"/>
      <c r="G489"/>
      <c r="H489"/>
      <c r="I489"/>
      <c r="J489"/>
      <c r="K489"/>
      <c r="L489"/>
      <c r="M489" s="286">
        <f>'1-GBP'!M489+'2b - USD - conv.'!M489+'3b - EUR - conv.'!M489</f>
        <v>0</v>
      </c>
      <c r="N489" s="286">
        <f>'1-GBP'!N489+'2b - USD - conv.'!N489+'3b - EUR - conv.'!N489</f>
        <v>0</v>
      </c>
      <c r="O489" s="286">
        <f>'1-GBP'!O489+'2b - USD - conv.'!O489+'3b - EUR - conv.'!O489</f>
        <v>0</v>
      </c>
      <c r="P489" s="286">
        <f>'1-GBP'!P489+'2b - USD - conv.'!P489+'3b - EUR - conv.'!P489</f>
        <v>0</v>
      </c>
      <c r="Q489" s="286">
        <f>'1-GBP'!Q489+'2b - USD - conv.'!Q489+'3b - EUR - conv.'!Q489</f>
        <v>0</v>
      </c>
      <c r="R489" s="286">
        <f>'1-GBP'!R489+'2b - USD - conv.'!R489+'3b - EUR - conv.'!R489</f>
        <v>0</v>
      </c>
      <c r="S489" s="286">
        <f>'1-GBP'!S489+'2b - USD - conv.'!S489+'3b - EUR - conv.'!S489</f>
        <v>0</v>
      </c>
      <c r="T489" s="286">
        <f>'1-GBP'!T489+'2b - USD - conv.'!T489+'3b - EUR - conv.'!T489</f>
        <v>0</v>
      </c>
      <c r="U489" s="286">
        <f>'1-GBP'!U489+'2b - USD - conv.'!U489+'3b - EUR - conv.'!U489</f>
        <v>0</v>
      </c>
      <c r="V489" s="286">
        <f>'1-GBP'!V489+'2b - USD - conv.'!V489+'3b - EUR - conv.'!V489</f>
        <v>0</v>
      </c>
      <c r="W489" s="286">
        <f>'1-GBP'!W489+'2b - USD - conv.'!W489+'3b - EUR - conv.'!W489</f>
        <v>0</v>
      </c>
      <c r="X489" s="286">
        <f>'1-GBP'!X489+'2b - USD - conv.'!X489+'3b - EUR - conv.'!X489</f>
        <v>0</v>
      </c>
      <c r="Y489" s="286">
        <f>'1-GBP'!Y489+'2b - USD - conv.'!Y489+'3b - EUR - conv.'!Y489</f>
        <v>0</v>
      </c>
      <c r="Z489" s="286">
        <f>'1-GBP'!Z489+'2b - USD - conv.'!Z489+'3b - EUR - conv.'!Z489</f>
        <v>0</v>
      </c>
      <c r="AA489" s="286">
        <f>'1-GBP'!AA489+'2b - USD - conv.'!AA489+'3b - EUR - conv.'!AA489</f>
        <v>0</v>
      </c>
      <c r="AB489" s="286">
        <f>'1-GBP'!AB489+'2b - USD - conv.'!AB489+'3b - EUR - conv.'!AB489</f>
        <v>0</v>
      </c>
      <c r="AC489" s="286">
        <f>'1-GBP'!AC489+'2b - USD - conv.'!AC489+'3b - EUR - conv.'!AC489</f>
        <v>0</v>
      </c>
      <c r="AD489" s="286">
        <f>'1-GBP'!AD489+'2b - USD - conv.'!AD489+'3b - EUR - conv.'!AD489</f>
        <v>0</v>
      </c>
      <c r="AE489" s="286">
        <f>'1-GBP'!AE489+'2b - USD - conv.'!AE489+'3b - EUR - conv.'!AE489</f>
        <v>0</v>
      </c>
      <c r="AF489" s="286">
        <f>'1-GBP'!AF489+'2b - USD - conv.'!AF489+'3b - EUR - conv.'!AF489</f>
        <v>0</v>
      </c>
      <c r="AG489" s="286">
        <f>'1-GBP'!AG489+'2b - USD - conv.'!AG489+'3b - EUR - conv.'!AG489</f>
        <v>0</v>
      </c>
      <c r="AH489" s="286">
        <f>'1-GBP'!AH489+'2b - USD - conv.'!AH489+'3b - EUR - conv.'!AH489</f>
        <v>0</v>
      </c>
      <c r="AI489" s="286">
        <f>'1-GBP'!AI489+'2b - USD - conv.'!AI489+'3b - EUR - conv.'!AI489</f>
        <v>0</v>
      </c>
      <c r="AJ489" s="286">
        <f>'1-GBP'!AJ489+'2b - USD - conv.'!AJ489+'3b - EUR - conv.'!AJ489</f>
        <v>0</v>
      </c>
      <c r="AK489" s="286">
        <f>'1-GBP'!AK489+'2b - USD - conv.'!AK489+'3b - EUR - conv.'!AK489</f>
        <v>0</v>
      </c>
      <c r="AL489" s="286">
        <f>'1-GBP'!AL489+'2b - USD - conv.'!AL489+'3b - EUR - conv.'!AL489</f>
        <v>0</v>
      </c>
      <c r="AM489" s="286">
        <f>'1-GBP'!AM489+'2b - USD - conv.'!AM489+'3b - EUR - conv.'!AM489</f>
        <v>0</v>
      </c>
      <c r="AN489" s="286">
        <f>'1-GBP'!AN489+'2b - USD - conv.'!AN489+'3b - EUR - conv.'!AN489</f>
        <v>0</v>
      </c>
      <c r="AO489" s="286">
        <f>'1-GBP'!AO489+'2b - USD - conv.'!AO489+'3b - EUR - conv.'!AO489</f>
        <v>0</v>
      </c>
      <c r="AP489" s="286">
        <f>'1-GBP'!AP489+'2b - USD - conv.'!AP489+'3b - EUR - conv.'!AP489</f>
        <v>0</v>
      </c>
    </row>
    <row r="490" spans="1:42" outlineLevel="2">
      <c r="A490" s="211" t="str">
        <f>A448&amp;"."&amp;A480&amp;"."&amp;A449&amp;"."&amp;B490</f>
        <v>3.d.2.10</v>
      </c>
      <c r="B490">
        <v>10</v>
      </c>
      <c r="C490" t="str">
        <f>'1-GBP'!C490</f>
        <v/>
      </c>
      <c r="D490"/>
      <c r="E490"/>
      <c r="F490"/>
      <c r="G490"/>
      <c r="H490"/>
      <c r="I490"/>
      <c r="J490"/>
      <c r="K490"/>
      <c r="L490"/>
      <c r="M490" s="286">
        <f>'1-GBP'!M490+'2b - USD - conv.'!M490+'3b - EUR - conv.'!M490</f>
        <v>0</v>
      </c>
      <c r="N490" s="286">
        <f>'1-GBP'!N490+'2b - USD - conv.'!N490+'3b - EUR - conv.'!N490</f>
        <v>0</v>
      </c>
      <c r="O490" s="286">
        <f>'1-GBP'!O490+'2b - USD - conv.'!O490+'3b - EUR - conv.'!O490</f>
        <v>0</v>
      </c>
      <c r="P490" s="286">
        <f>'1-GBP'!P490+'2b - USD - conv.'!P490+'3b - EUR - conv.'!P490</f>
        <v>0</v>
      </c>
      <c r="Q490" s="286">
        <f>'1-GBP'!Q490+'2b - USD - conv.'!Q490+'3b - EUR - conv.'!Q490</f>
        <v>0</v>
      </c>
      <c r="R490" s="286">
        <f>'1-GBP'!R490+'2b - USD - conv.'!R490+'3b - EUR - conv.'!R490</f>
        <v>0</v>
      </c>
      <c r="S490" s="286">
        <f>'1-GBP'!S490+'2b - USD - conv.'!S490+'3b - EUR - conv.'!S490</f>
        <v>0</v>
      </c>
      <c r="T490" s="286">
        <f>'1-GBP'!T490+'2b - USD - conv.'!T490+'3b - EUR - conv.'!T490</f>
        <v>0</v>
      </c>
      <c r="U490" s="286">
        <f>'1-GBP'!U490+'2b - USD - conv.'!U490+'3b - EUR - conv.'!U490</f>
        <v>0</v>
      </c>
      <c r="V490" s="286">
        <f>'1-GBP'!V490+'2b - USD - conv.'!V490+'3b - EUR - conv.'!V490</f>
        <v>0</v>
      </c>
      <c r="W490" s="286">
        <f>'1-GBP'!W490+'2b - USD - conv.'!W490+'3b - EUR - conv.'!W490</f>
        <v>0</v>
      </c>
      <c r="X490" s="286">
        <f>'1-GBP'!X490+'2b - USD - conv.'!X490+'3b - EUR - conv.'!X490</f>
        <v>0</v>
      </c>
      <c r="Y490" s="286">
        <f>'1-GBP'!Y490+'2b - USD - conv.'!Y490+'3b - EUR - conv.'!Y490</f>
        <v>0</v>
      </c>
      <c r="Z490" s="286">
        <f>'1-GBP'!Z490+'2b - USD - conv.'!Z490+'3b - EUR - conv.'!Z490</f>
        <v>0</v>
      </c>
      <c r="AA490" s="286">
        <f>'1-GBP'!AA490+'2b - USD - conv.'!AA490+'3b - EUR - conv.'!AA490</f>
        <v>0</v>
      </c>
      <c r="AB490" s="286">
        <f>'1-GBP'!AB490+'2b - USD - conv.'!AB490+'3b - EUR - conv.'!AB490</f>
        <v>0</v>
      </c>
      <c r="AC490" s="286">
        <f>'1-GBP'!AC490+'2b - USD - conv.'!AC490+'3b - EUR - conv.'!AC490</f>
        <v>0</v>
      </c>
      <c r="AD490" s="286">
        <f>'1-GBP'!AD490+'2b - USD - conv.'!AD490+'3b - EUR - conv.'!AD490</f>
        <v>0</v>
      </c>
      <c r="AE490" s="286">
        <f>'1-GBP'!AE490+'2b - USD - conv.'!AE490+'3b - EUR - conv.'!AE490</f>
        <v>0</v>
      </c>
      <c r="AF490" s="286">
        <f>'1-GBP'!AF490+'2b - USD - conv.'!AF490+'3b - EUR - conv.'!AF490</f>
        <v>0</v>
      </c>
      <c r="AG490" s="286">
        <f>'1-GBP'!AG490+'2b - USD - conv.'!AG490+'3b - EUR - conv.'!AG490</f>
        <v>0</v>
      </c>
      <c r="AH490" s="286">
        <f>'1-GBP'!AH490+'2b - USD - conv.'!AH490+'3b - EUR - conv.'!AH490</f>
        <v>0</v>
      </c>
      <c r="AI490" s="286">
        <f>'1-GBP'!AI490+'2b - USD - conv.'!AI490+'3b - EUR - conv.'!AI490</f>
        <v>0</v>
      </c>
      <c r="AJ490" s="286">
        <f>'1-GBP'!AJ490+'2b - USD - conv.'!AJ490+'3b - EUR - conv.'!AJ490</f>
        <v>0</v>
      </c>
      <c r="AK490" s="286">
        <f>'1-GBP'!AK490+'2b - USD - conv.'!AK490+'3b - EUR - conv.'!AK490</f>
        <v>0</v>
      </c>
      <c r="AL490" s="286">
        <f>'1-GBP'!AL490+'2b - USD - conv.'!AL490+'3b - EUR - conv.'!AL490</f>
        <v>0</v>
      </c>
      <c r="AM490" s="286">
        <f>'1-GBP'!AM490+'2b - USD - conv.'!AM490+'3b - EUR - conv.'!AM490</f>
        <v>0</v>
      </c>
      <c r="AN490" s="286">
        <f>'1-GBP'!AN490+'2b - USD - conv.'!AN490+'3b - EUR - conv.'!AN490</f>
        <v>0</v>
      </c>
      <c r="AO490" s="286">
        <f>'1-GBP'!AO490+'2b - USD - conv.'!AO490+'3b - EUR - conv.'!AO490</f>
        <v>0</v>
      </c>
      <c r="AP490" s="286">
        <f>'1-GBP'!AP490+'2b - USD - conv.'!AP490+'3b - EUR - conv.'!AP490</f>
        <v>0</v>
      </c>
    </row>
    <row r="491" spans="1:42" outlineLevel="2">
      <c r="A491" s="211" t="str">
        <f>A448&amp;"."&amp;A480&amp;"."&amp;A449&amp;"."&amp;B491</f>
        <v>3.d.2.11</v>
      </c>
      <c r="B491">
        <v>11</v>
      </c>
      <c r="C491" t="str">
        <f>'1-GBP'!C491</f>
        <v/>
      </c>
      <c r="D491"/>
      <c r="E491"/>
      <c r="F491"/>
      <c r="G491"/>
      <c r="H491"/>
      <c r="I491"/>
      <c r="J491"/>
      <c r="K491"/>
      <c r="L491"/>
      <c r="M491" s="286">
        <f>'1-GBP'!M491+'2b - USD - conv.'!M491+'3b - EUR - conv.'!M491</f>
        <v>0</v>
      </c>
      <c r="N491" s="286">
        <f>'1-GBP'!N491+'2b - USD - conv.'!N491+'3b - EUR - conv.'!N491</f>
        <v>0</v>
      </c>
      <c r="O491" s="286">
        <f>'1-GBP'!O491+'2b - USD - conv.'!O491+'3b - EUR - conv.'!O491</f>
        <v>0</v>
      </c>
      <c r="P491" s="286">
        <f>'1-GBP'!P491+'2b - USD - conv.'!P491+'3b - EUR - conv.'!P491</f>
        <v>0</v>
      </c>
      <c r="Q491" s="286">
        <f>'1-GBP'!Q491+'2b - USD - conv.'!Q491+'3b - EUR - conv.'!Q491</f>
        <v>0</v>
      </c>
      <c r="R491" s="286">
        <f>'1-GBP'!R491+'2b - USD - conv.'!R491+'3b - EUR - conv.'!R491</f>
        <v>0</v>
      </c>
      <c r="S491" s="286">
        <f>'1-GBP'!S491+'2b - USD - conv.'!S491+'3b - EUR - conv.'!S491</f>
        <v>0</v>
      </c>
      <c r="T491" s="286">
        <f>'1-GBP'!T491+'2b - USD - conv.'!T491+'3b - EUR - conv.'!T491</f>
        <v>0</v>
      </c>
      <c r="U491" s="286">
        <f>'1-GBP'!U491+'2b - USD - conv.'!U491+'3b - EUR - conv.'!U491</f>
        <v>0</v>
      </c>
      <c r="V491" s="286">
        <f>'1-GBP'!V491+'2b - USD - conv.'!V491+'3b - EUR - conv.'!V491</f>
        <v>0</v>
      </c>
      <c r="W491" s="286">
        <f>'1-GBP'!W491+'2b - USD - conv.'!W491+'3b - EUR - conv.'!W491</f>
        <v>0</v>
      </c>
      <c r="X491" s="286">
        <f>'1-GBP'!X491+'2b - USD - conv.'!X491+'3b - EUR - conv.'!X491</f>
        <v>0</v>
      </c>
      <c r="Y491" s="286">
        <f>'1-GBP'!Y491+'2b - USD - conv.'!Y491+'3b - EUR - conv.'!Y491</f>
        <v>0</v>
      </c>
      <c r="Z491" s="286">
        <f>'1-GBP'!Z491+'2b - USD - conv.'!Z491+'3b - EUR - conv.'!Z491</f>
        <v>0</v>
      </c>
      <c r="AA491" s="286">
        <f>'1-GBP'!AA491+'2b - USD - conv.'!AA491+'3b - EUR - conv.'!AA491</f>
        <v>0</v>
      </c>
      <c r="AB491" s="286">
        <f>'1-GBP'!AB491+'2b - USD - conv.'!AB491+'3b - EUR - conv.'!AB491</f>
        <v>0</v>
      </c>
      <c r="AC491" s="286">
        <f>'1-GBP'!AC491+'2b - USD - conv.'!AC491+'3b - EUR - conv.'!AC491</f>
        <v>0</v>
      </c>
      <c r="AD491" s="286">
        <f>'1-GBP'!AD491+'2b - USD - conv.'!AD491+'3b - EUR - conv.'!AD491</f>
        <v>0</v>
      </c>
      <c r="AE491" s="286">
        <f>'1-GBP'!AE491+'2b - USD - conv.'!AE491+'3b - EUR - conv.'!AE491</f>
        <v>0</v>
      </c>
      <c r="AF491" s="286">
        <f>'1-GBP'!AF491+'2b - USD - conv.'!AF491+'3b - EUR - conv.'!AF491</f>
        <v>0</v>
      </c>
      <c r="AG491" s="286">
        <f>'1-GBP'!AG491+'2b - USD - conv.'!AG491+'3b - EUR - conv.'!AG491</f>
        <v>0</v>
      </c>
      <c r="AH491" s="286">
        <f>'1-GBP'!AH491+'2b - USD - conv.'!AH491+'3b - EUR - conv.'!AH491</f>
        <v>0</v>
      </c>
      <c r="AI491" s="286">
        <f>'1-GBP'!AI491+'2b - USD - conv.'!AI491+'3b - EUR - conv.'!AI491</f>
        <v>0</v>
      </c>
      <c r="AJ491" s="286">
        <f>'1-GBP'!AJ491+'2b - USD - conv.'!AJ491+'3b - EUR - conv.'!AJ491</f>
        <v>0</v>
      </c>
      <c r="AK491" s="286">
        <f>'1-GBP'!AK491+'2b - USD - conv.'!AK491+'3b - EUR - conv.'!AK491</f>
        <v>0</v>
      </c>
      <c r="AL491" s="286">
        <f>'1-GBP'!AL491+'2b - USD - conv.'!AL491+'3b - EUR - conv.'!AL491</f>
        <v>0</v>
      </c>
      <c r="AM491" s="286">
        <f>'1-GBP'!AM491+'2b - USD - conv.'!AM491+'3b - EUR - conv.'!AM491</f>
        <v>0</v>
      </c>
      <c r="AN491" s="286">
        <f>'1-GBP'!AN491+'2b - USD - conv.'!AN491+'3b - EUR - conv.'!AN491</f>
        <v>0</v>
      </c>
      <c r="AO491" s="286">
        <f>'1-GBP'!AO491+'2b - USD - conv.'!AO491+'3b - EUR - conv.'!AO491</f>
        <v>0</v>
      </c>
      <c r="AP491" s="286">
        <f>'1-GBP'!AP491+'2b - USD - conv.'!AP491+'3b - EUR - conv.'!AP491</f>
        <v>0</v>
      </c>
    </row>
    <row r="492" spans="1:42" outlineLevel="2">
      <c r="A492" s="211" t="str">
        <f>A448&amp;"."&amp;A480&amp;"."&amp;A449&amp;"."&amp;B492</f>
        <v>3.d.2.12</v>
      </c>
      <c r="B492">
        <v>12</v>
      </c>
      <c r="C492" t="str">
        <f>'1-GBP'!C492</f>
        <v/>
      </c>
      <c r="D492"/>
      <c r="E492"/>
      <c r="F492"/>
      <c r="G492"/>
      <c r="H492"/>
      <c r="I492"/>
      <c r="J492"/>
      <c r="K492"/>
      <c r="L492"/>
      <c r="M492" s="286">
        <f>'1-GBP'!M492+'2b - USD - conv.'!M492+'3b - EUR - conv.'!M492</f>
        <v>0</v>
      </c>
      <c r="N492" s="286">
        <f>'1-GBP'!N492+'2b - USD - conv.'!N492+'3b - EUR - conv.'!N492</f>
        <v>0</v>
      </c>
      <c r="O492" s="286">
        <f>'1-GBP'!O492+'2b - USD - conv.'!O492+'3b - EUR - conv.'!O492</f>
        <v>0</v>
      </c>
      <c r="P492" s="286">
        <f>'1-GBP'!P492+'2b - USD - conv.'!P492+'3b - EUR - conv.'!P492</f>
        <v>0</v>
      </c>
      <c r="Q492" s="286">
        <f>'1-GBP'!Q492+'2b - USD - conv.'!Q492+'3b - EUR - conv.'!Q492</f>
        <v>0</v>
      </c>
      <c r="R492" s="286">
        <f>'1-GBP'!R492+'2b - USD - conv.'!R492+'3b - EUR - conv.'!R492</f>
        <v>0</v>
      </c>
      <c r="S492" s="286">
        <f>'1-GBP'!S492+'2b - USD - conv.'!S492+'3b - EUR - conv.'!S492</f>
        <v>0</v>
      </c>
      <c r="T492" s="286">
        <f>'1-GBP'!T492+'2b - USD - conv.'!T492+'3b - EUR - conv.'!T492</f>
        <v>0</v>
      </c>
      <c r="U492" s="286">
        <f>'1-GBP'!U492+'2b - USD - conv.'!U492+'3b - EUR - conv.'!U492</f>
        <v>0</v>
      </c>
      <c r="V492" s="286">
        <f>'1-GBP'!V492+'2b - USD - conv.'!V492+'3b - EUR - conv.'!V492</f>
        <v>0</v>
      </c>
      <c r="W492" s="286">
        <f>'1-GBP'!W492+'2b - USD - conv.'!W492+'3b - EUR - conv.'!W492</f>
        <v>0</v>
      </c>
      <c r="X492" s="286">
        <f>'1-GBP'!X492+'2b - USD - conv.'!X492+'3b - EUR - conv.'!X492</f>
        <v>0</v>
      </c>
      <c r="Y492" s="286">
        <f>'1-GBP'!Y492+'2b - USD - conv.'!Y492+'3b - EUR - conv.'!Y492</f>
        <v>0</v>
      </c>
      <c r="Z492" s="286">
        <f>'1-GBP'!Z492+'2b - USD - conv.'!Z492+'3b - EUR - conv.'!Z492</f>
        <v>0</v>
      </c>
      <c r="AA492" s="286">
        <f>'1-GBP'!AA492+'2b - USD - conv.'!AA492+'3b - EUR - conv.'!AA492</f>
        <v>0</v>
      </c>
      <c r="AB492" s="286">
        <f>'1-GBP'!AB492+'2b - USD - conv.'!AB492+'3b - EUR - conv.'!AB492</f>
        <v>0</v>
      </c>
      <c r="AC492" s="286">
        <f>'1-GBP'!AC492+'2b - USD - conv.'!AC492+'3b - EUR - conv.'!AC492</f>
        <v>0</v>
      </c>
      <c r="AD492" s="286">
        <f>'1-GBP'!AD492+'2b - USD - conv.'!AD492+'3b - EUR - conv.'!AD492</f>
        <v>0</v>
      </c>
      <c r="AE492" s="286">
        <f>'1-GBP'!AE492+'2b - USD - conv.'!AE492+'3b - EUR - conv.'!AE492</f>
        <v>0</v>
      </c>
      <c r="AF492" s="286">
        <f>'1-GBP'!AF492+'2b - USD - conv.'!AF492+'3b - EUR - conv.'!AF492</f>
        <v>0</v>
      </c>
      <c r="AG492" s="286">
        <f>'1-GBP'!AG492+'2b - USD - conv.'!AG492+'3b - EUR - conv.'!AG492</f>
        <v>0</v>
      </c>
      <c r="AH492" s="286">
        <f>'1-GBP'!AH492+'2b - USD - conv.'!AH492+'3b - EUR - conv.'!AH492</f>
        <v>0</v>
      </c>
      <c r="AI492" s="286">
        <f>'1-GBP'!AI492+'2b - USD - conv.'!AI492+'3b - EUR - conv.'!AI492</f>
        <v>0</v>
      </c>
      <c r="AJ492" s="286">
        <f>'1-GBP'!AJ492+'2b - USD - conv.'!AJ492+'3b - EUR - conv.'!AJ492</f>
        <v>0</v>
      </c>
      <c r="AK492" s="286">
        <f>'1-GBP'!AK492+'2b - USD - conv.'!AK492+'3b - EUR - conv.'!AK492</f>
        <v>0</v>
      </c>
      <c r="AL492" s="286">
        <f>'1-GBP'!AL492+'2b - USD - conv.'!AL492+'3b - EUR - conv.'!AL492</f>
        <v>0</v>
      </c>
      <c r="AM492" s="286">
        <f>'1-GBP'!AM492+'2b - USD - conv.'!AM492+'3b - EUR - conv.'!AM492</f>
        <v>0</v>
      </c>
      <c r="AN492" s="286">
        <f>'1-GBP'!AN492+'2b - USD - conv.'!AN492+'3b - EUR - conv.'!AN492</f>
        <v>0</v>
      </c>
      <c r="AO492" s="286">
        <f>'1-GBP'!AO492+'2b - USD - conv.'!AO492+'3b - EUR - conv.'!AO492</f>
        <v>0</v>
      </c>
      <c r="AP492" s="286">
        <f>'1-GBP'!AP492+'2b - USD - conv.'!AP492+'3b - EUR - conv.'!AP492</f>
        <v>0</v>
      </c>
    </row>
    <row r="493" spans="1:42" outlineLevel="1">
      <c r="A493" s="212"/>
      <c r="B493" s="201">
        <f>B492-COUNTIFS(C481:C492,"")</f>
        <v>6</v>
      </c>
      <c r="C493" s="201" t="s">
        <v>285</v>
      </c>
      <c r="D493" s="201"/>
      <c r="E493" s="201"/>
      <c r="F493" s="201"/>
      <c r="G493" s="201"/>
      <c r="H493" s="201"/>
      <c r="I493" s="201"/>
      <c r="J493" s="201"/>
      <c r="K493" s="201"/>
      <c r="L493" s="201"/>
      <c r="M493" s="280">
        <f>SUM(M481:M492)</f>
        <v>0</v>
      </c>
      <c r="N493" s="280">
        <f>SUM(N481:N492)</f>
        <v>0</v>
      </c>
      <c r="O493" s="280">
        <f t="shared" ref="O493:AP493" si="41">SUM(O481:O492)</f>
        <v>0</v>
      </c>
      <c r="P493" s="280">
        <f t="shared" si="41"/>
        <v>0</v>
      </c>
      <c r="Q493" s="280">
        <f t="shared" si="41"/>
        <v>0</v>
      </c>
      <c r="R493" s="280">
        <f t="shared" si="41"/>
        <v>0</v>
      </c>
      <c r="S493" s="280">
        <f t="shared" si="41"/>
        <v>0</v>
      </c>
      <c r="T493" s="280">
        <f t="shared" si="41"/>
        <v>0</v>
      </c>
      <c r="U493" s="280">
        <f t="shared" si="41"/>
        <v>0</v>
      </c>
      <c r="V493" s="280">
        <f t="shared" si="41"/>
        <v>0</v>
      </c>
      <c r="W493" s="280">
        <f t="shared" si="41"/>
        <v>0</v>
      </c>
      <c r="X493" s="280">
        <f t="shared" si="41"/>
        <v>0</v>
      </c>
      <c r="Y493" s="280">
        <f t="shared" si="41"/>
        <v>0</v>
      </c>
      <c r="Z493" s="280">
        <f t="shared" si="41"/>
        <v>0</v>
      </c>
      <c r="AA493" s="280">
        <f t="shared" si="41"/>
        <v>0</v>
      </c>
      <c r="AB493" s="280">
        <f t="shared" si="41"/>
        <v>0</v>
      </c>
      <c r="AC493" s="280">
        <f t="shared" si="41"/>
        <v>0</v>
      </c>
      <c r="AD493" s="280">
        <f t="shared" si="41"/>
        <v>0</v>
      </c>
      <c r="AE493" s="280">
        <f t="shared" si="41"/>
        <v>0</v>
      </c>
      <c r="AF493" s="280">
        <f t="shared" si="41"/>
        <v>0</v>
      </c>
      <c r="AG493" s="280">
        <f t="shared" si="41"/>
        <v>0</v>
      </c>
      <c r="AH493" s="280">
        <f t="shared" si="41"/>
        <v>0</v>
      </c>
      <c r="AI493" s="280">
        <f t="shared" si="41"/>
        <v>0</v>
      </c>
      <c r="AJ493" s="280">
        <f t="shared" si="41"/>
        <v>0</v>
      </c>
      <c r="AK493" s="280">
        <f t="shared" si="41"/>
        <v>0</v>
      </c>
      <c r="AL493" s="280">
        <f t="shared" si="41"/>
        <v>0</v>
      </c>
      <c r="AM493" s="280">
        <f t="shared" si="41"/>
        <v>0</v>
      </c>
      <c r="AN493" s="280">
        <f t="shared" si="41"/>
        <v>0</v>
      </c>
      <c r="AO493" s="280">
        <f t="shared" si="41"/>
        <v>0</v>
      </c>
      <c r="AP493" s="280">
        <f t="shared" si="41"/>
        <v>0</v>
      </c>
    </row>
    <row r="494" spans="1:42" ht="16.149999999999999" outlineLevel="1" thickBot="1">
      <c r="A494" s="213"/>
      <c r="B494" s="202"/>
      <c r="C494" s="202"/>
      <c r="D494" s="202"/>
      <c r="E494" s="202"/>
      <c r="F494" s="202"/>
      <c r="G494" s="202"/>
      <c r="H494" s="202"/>
      <c r="I494" s="202"/>
      <c r="J494" s="202"/>
      <c r="K494" s="202"/>
      <c r="L494" s="202"/>
      <c r="M494" s="313"/>
      <c r="N494" s="313"/>
      <c r="O494" s="313"/>
      <c r="P494" s="313"/>
      <c r="Q494" s="313"/>
      <c r="R494" s="313"/>
      <c r="S494" s="313"/>
      <c r="T494" s="313"/>
      <c r="U494" s="313"/>
      <c r="V494" s="313"/>
      <c r="W494" s="313"/>
      <c r="X494" s="313"/>
      <c r="Y494" s="313"/>
      <c r="Z494" s="313"/>
      <c r="AA494" s="313"/>
      <c r="AB494" s="313"/>
      <c r="AC494" s="313"/>
      <c r="AD494" s="313"/>
      <c r="AE494" s="313"/>
      <c r="AF494" s="313"/>
      <c r="AG494" s="313"/>
      <c r="AH494" s="313"/>
      <c r="AI494" s="313"/>
      <c r="AJ494" s="313"/>
      <c r="AK494" s="313"/>
      <c r="AL494" s="313"/>
      <c r="AM494" s="313"/>
      <c r="AN494" s="313"/>
      <c r="AO494" s="313"/>
      <c r="AP494" s="313"/>
    </row>
    <row r="495" spans="1:42" ht="16.149999999999999" outlineLevel="1" thickBot="1">
      <c r="A495" s="214" t="s">
        <v>288</v>
      </c>
      <c r="B495" s="203">
        <f>B493+B478+B463</f>
        <v>6</v>
      </c>
      <c r="C495" s="203" t="s">
        <v>289</v>
      </c>
      <c r="D495" s="203"/>
      <c r="E495" s="203"/>
      <c r="F495" s="203"/>
      <c r="G495" s="203" t="str">
        <f>+"Total "&amp;$B448&amp;" "&amp;$B449</f>
        <v>Total Phase 3 CS006 &amp; CS007 Storage Systems</v>
      </c>
      <c r="H495" s="203"/>
      <c r="I495" s="203"/>
      <c r="J495" s="203"/>
      <c r="K495" s="203"/>
      <c r="L495" s="203"/>
      <c r="M495" s="284">
        <f t="shared" ref="M495:AP495" si="42">SUM(M463,M478,M493)</f>
        <v>0</v>
      </c>
      <c r="N495" s="284">
        <f t="shared" si="42"/>
        <v>0</v>
      </c>
      <c r="O495" s="284">
        <f t="shared" si="42"/>
        <v>0</v>
      </c>
      <c r="P495" s="284">
        <f t="shared" si="42"/>
        <v>0</v>
      </c>
      <c r="Q495" s="284">
        <f t="shared" si="42"/>
        <v>0</v>
      </c>
      <c r="R495" s="284">
        <f t="shared" si="42"/>
        <v>0</v>
      </c>
      <c r="S495" s="284">
        <f t="shared" si="42"/>
        <v>0</v>
      </c>
      <c r="T495" s="284">
        <f t="shared" si="42"/>
        <v>0</v>
      </c>
      <c r="U495" s="284">
        <f t="shared" si="42"/>
        <v>0</v>
      </c>
      <c r="V495" s="284">
        <f t="shared" si="42"/>
        <v>0</v>
      </c>
      <c r="W495" s="284">
        <f t="shared" si="42"/>
        <v>0</v>
      </c>
      <c r="X495" s="284">
        <f t="shared" si="42"/>
        <v>0</v>
      </c>
      <c r="Y495" s="284">
        <f t="shared" si="42"/>
        <v>0</v>
      </c>
      <c r="Z495" s="284">
        <f t="shared" si="42"/>
        <v>0</v>
      </c>
      <c r="AA495" s="284">
        <f t="shared" si="42"/>
        <v>0</v>
      </c>
      <c r="AB495" s="284">
        <f t="shared" si="42"/>
        <v>0</v>
      </c>
      <c r="AC495" s="284">
        <f t="shared" si="42"/>
        <v>0</v>
      </c>
      <c r="AD495" s="284">
        <f t="shared" si="42"/>
        <v>0</v>
      </c>
      <c r="AE495" s="284">
        <f t="shared" si="42"/>
        <v>0</v>
      </c>
      <c r="AF495" s="284">
        <f t="shared" si="42"/>
        <v>0</v>
      </c>
      <c r="AG495" s="284">
        <f t="shared" si="42"/>
        <v>0</v>
      </c>
      <c r="AH495" s="284">
        <f t="shared" si="42"/>
        <v>0</v>
      </c>
      <c r="AI495" s="284">
        <f t="shared" si="42"/>
        <v>0</v>
      </c>
      <c r="AJ495" s="284">
        <f t="shared" si="42"/>
        <v>0</v>
      </c>
      <c r="AK495" s="284">
        <f t="shared" si="42"/>
        <v>0</v>
      </c>
      <c r="AL495" s="284">
        <f t="shared" si="42"/>
        <v>0</v>
      </c>
      <c r="AM495" s="284">
        <f t="shared" si="42"/>
        <v>0</v>
      </c>
      <c r="AN495" s="284">
        <f t="shared" si="42"/>
        <v>0</v>
      </c>
      <c r="AO495" s="284">
        <f t="shared" si="42"/>
        <v>0</v>
      </c>
      <c r="AP495" s="284">
        <f t="shared" si="42"/>
        <v>0</v>
      </c>
    </row>
    <row r="496" spans="1:42" collapsed="1">
      <c r="M496" s="316"/>
      <c r="N496" s="316"/>
      <c r="O496" s="316"/>
      <c r="P496" s="316"/>
      <c r="Q496" s="316"/>
      <c r="R496" s="316"/>
      <c r="S496" s="316"/>
      <c r="T496" s="316"/>
      <c r="U496" s="316"/>
      <c r="V496" s="316"/>
      <c r="W496" s="316"/>
      <c r="X496" s="316"/>
      <c r="Y496" s="316"/>
      <c r="Z496" s="316"/>
      <c r="AA496" s="316"/>
      <c r="AB496" s="316"/>
      <c r="AC496" s="316"/>
      <c r="AD496" s="316"/>
      <c r="AE496" s="316"/>
      <c r="AF496" s="316"/>
      <c r="AG496" s="316"/>
      <c r="AH496" s="316"/>
      <c r="AI496" s="316"/>
      <c r="AJ496" s="316"/>
      <c r="AK496" s="316"/>
      <c r="AL496" s="316"/>
      <c r="AM496" s="316"/>
      <c r="AN496" s="316"/>
      <c r="AO496" s="316"/>
      <c r="AP496" s="316"/>
    </row>
    <row r="497" spans="1:42" ht="16.149999999999999" thickBot="1">
      <c r="A497" s="216" t="s">
        <v>285</v>
      </c>
      <c r="B497" s="159"/>
      <c r="C497" s="159"/>
      <c r="D497" s="159"/>
      <c r="E497" s="159"/>
      <c r="F497" s="159"/>
      <c r="G497" s="159"/>
      <c r="H497" s="159"/>
      <c r="I497" s="159"/>
      <c r="J497" s="159"/>
      <c r="K497" s="159"/>
      <c r="L497" s="159"/>
      <c r="M497" s="282">
        <f>M495+M446+M397+M348+M299+M250+M201+M152+M103+M53</f>
        <v>0</v>
      </c>
      <c r="N497" s="282">
        <f t="shared" ref="N497:AP497" si="43">N495+N446+N397+N348+N299+N250+N201+N152+N103+N53</f>
        <v>0</v>
      </c>
      <c r="O497" s="282">
        <f t="shared" si="43"/>
        <v>0</v>
      </c>
      <c r="P497" s="282">
        <f t="shared" si="43"/>
        <v>0</v>
      </c>
      <c r="Q497" s="282">
        <f t="shared" si="43"/>
        <v>0</v>
      </c>
      <c r="R497" s="282">
        <f t="shared" si="43"/>
        <v>0</v>
      </c>
      <c r="S497" s="282">
        <f t="shared" si="43"/>
        <v>0</v>
      </c>
      <c r="T497" s="282">
        <f t="shared" si="43"/>
        <v>0</v>
      </c>
      <c r="U497" s="282">
        <f t="shared" si="43"/>
        <v>0</v>
      </c>
      <c r="V497" s="282">
        <f t="shared" si="43"/>
        <v>0</v>
      </c>
      <c r="W497" s="282">
        <f t="shared" si="43"/>
        <v>0</v>
      </c>
      <c r="X497" s="282">
        <f t="shared" si="43"/>
        <v>0</v>
      </c>
      <c r="Y497" s="282">
        <f t="shared" si="43"/>
        <v>0</v>
      </c>
      <c r="Z497" s="282">
        <f t="shared" si="43"/>
        <v>0</v>
      </c>
      <c r="AA497" s="282">
        <f t="shared" si="43"/>
        <v>0</v>
      </c>
      <c r="AB497" s="282">
        <f t="shared" si="43"/>
        <v>0</v>
      </c>
      <c r="AC497" s="282">
        <f t="shared" si="43"/>
        <v>0</v>
      </c>
      <c r="AD497" s="282">
        <f t="shared" si="43"/>
        <v>0</v>
      </c>
      <c r="AE497" s="282">
        <f t="shared" si="43"/>
        <v>0</v>
      </c>
      <c r="AF497" s="282">
        <f t="shared" si="43"/>
        <v>0</v>
      </c>
      <c r="AG497" s="282">
        <f t="shared" si="43"/>
        <v>0</v>
      </c>
      <c r="AH497" s="282">
        <f t="shared" si="43"/>
        <v>0</v>
      </c>
      <c r="AI497" s="282">
        <f t="shared" si="43"/>
        <v>0</v>
      </c>
      <c r="AJ497" s="282">
        <f t="shared" si="43"/>
        <v>0</v>
      </c>
      <c r="AK497" s="282">
        <f t="shared" si="43"/>
        <v>0</v>
      </c>
      <c r="AL497" s="282">
        <f t="shared" si="43"/>
        <v>0</v>
      </c>
      <c r="AM497" s="282">
        <f t="shared" si="43"/>
        <v>0</v>
      </c>
      <c r="AN497" s="282">
        <f t="shared" si="43"/>
        <v>0</v>
      </c>
      <c r="AO497" s="282">
        <f t="shared" si="43"/>
        <v>0</v>
      </c>
      <c r="AP497" s="282">
        <f t="shared" si="43"/>
        <v>0</v>
      </c>
    </row>
    <row r="498" spans="1:42" ht="16.149999999999999" thickTop="1">
      <c r="A498" s="217"/>
      <c r="B498"/>
      <c r="C498"/>
      <c r="D498"/>
      <c r="E498"/>
      <c r="F498"/>
      <c r="G498"/>
      <c r="H498"/>
      <c r="I498"/>
      <c r="J498"/>
      <c r="K498"/>
      <c r="L498"/>
      <c r="M498"/>
      <c r="N498"/>
      <c r="O498"/>
      <c r="P498"/>
      <c r="Q498"/>
      <c r="R498"/>
      <c r="S498"/>
      <c r="T498"/>
      <c r="U498"/>
      <c r="V498"/>
      <c r="W498"/>
      <c r="X498"/>
      <c r="Y498"/>
      <c r="Z498"/>
      <c r="AA498"/>
      <c r="AB498"/>
      <c r="AC498"/>
      <c r="AD498"/>
      <c r="AE498"/>
      <c r="AF498"/>
      <c r="AG498"/>
      <c r="AH498"/>
      <c r="AI498"/>
      <c r="AJ498"/>
      <c r="AK498"/>
      <c r="AL498"/>
      <c r="AM498"/>
      <c r="AN498"/>
      <c r="AO498"/>
      <c r="AP498"/>
    </row>
    <row r="499" spans="1:42">
      <c r="A499" s="217"/>
      <c r="B499"/>
      <c r="C499"/>
      <c r="D499"/>
      <c r="E499"/>
      <c r="F499"/>
      <c r="G499"/>
      <c r="H499"/>
      <c r="I499"/>
      <c r="J499"/>
      <c r="K499"/>
      <c r="L499"/>
      <c r="M499"/>
      <c r="N499"/>
      <c r="O499"/>
      <c r="P499"/>
      <c r="Q499"/>
      <c r="R499"/>
      <c r="S499"/>
      <c r="T499"/>
      <c r="U499"/>
      <c r="V499"/>
      <c r="W499"/>
      <c r="X499"/>
      <c r="Y499"/>
      <c r="Z499"/>
      <c r="AA499"/>
      <c r="AB499"/>
      <c r="AC499"/>
      <c r="AD499"/>
      <c r="AE499"/>
      <c r="AF499"/>
      <c r="AG499"/>
      <c r="AH499"/>
      <c r="AI499"/>
      <c r="AJ499"/>
      <c r="AK499"/>
      <c r="AL499"/>
      <c r="AM499"/>
      <c r="AN499"/>
      <c r="AO499"/>
      <c r="AP499"/>
    </row>
    <row r="500" spans="1:42">
      <c r="A500" s="220" t="s">
        <v>290</v>
      </c>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c r="AA500" s="220"/>
      <c r="AB500" s="220"/>
      <c r="AC500" s="220"/>
      <c r="AD500" s="220"/>
      <c r="AE500" s="220"/>
      <c r="AF500" s="220"/>
      <c r="AG500" s="220"/>
      <c r="AH500" s="220"/>
      <c r="AI500" s="220"/>
      <c r="AJ500" s="220"/>
      <c r="AK500" s="220"/>
      <c r="AL500" s="220"/>
      <c r="AM500" s="220"/>
      <c r="AN500" s="220"/>
      <c r="AO500" s="220"/>
      <c r="AP500" s="220"/>
    </row>
    <row r="501" spans="1:42">
      <c r="A501" s="217"/>
      <c r="B501"/>
      <c r="C501"/>
      <c r="D501"/>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row>
    <row r="502" spans="1:42">
      <c r="A502" s="253" t="s">
        <v>291</v>
      </c>
      <c r="B502" s="250"/>
      <c r="C502" s="250"/>
      <c r="D502" s="250"/>
      <c r="E502" s="250"/>
      <c r="F502" s="250"/>
      <c r="G502" s="250"/>
      <c r="H502" s="250"/>
      <c r="I502" s="250"/>
      <c r="J502" s="250"/>
      <c r="K502" s="250"/>
      <c r="L502" s="250"/>
      <c r="M502" s="250"/>
      <c r="N502" s="250"/>
      <c r="O502" s="250"/>
      <c r="P502" s="250"/>
      <c r="Q502" s="250"/>
      <c r="R502" s="250"/>
      <c r="S502" s="250"/>
      <c r="T502" s="250"/>
      <c r="U502" s="250"/>
      <c r="V502" s="250"/>
      <c r="W502" s="250"/>
      <c r="X502" s="250"/>
      <c r="Y502" s="250"/>
      <c r="Z502" s="250"/>
      <c r="AA502" s="250"/>
      <c r="AB502" s="250"/>
      <c r="AC502" s="250"/>
      <c r="AD502" s="250"/>
      <c r="AE502" s="250"/>
      <c r="AF502" s="250"/>
      <c r="AG502" s="250"/>
      <c r="AH502" s="250"/>
      <c r="AI502" s="250"/>
      <c r="AJ502" s="250"/>
      <c r="AK502" s="250"/>
      <c r="AL502" s="250"/>
      <c r="AM502" s="250"/>
      <c r="AN502" s="250"/>
      <c r="AO502" s="250"/>
      <c r="AP502" s="250"/>
    </row>
    <row r="503" spans="1:42" outlineLevel="1">
      <c r="A503" s="217" t="s">
        <v>348</v>
      </c>
      <c r="B503"/>
      <c r="C503"/>
      <c r="D503"/>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row>
    <row r="504" spans="1:42" outlineLevel="1">
      <c r="A504" s="217" t="s">
        <v>293</v>
      </c>
      <c r="B504"/>
      <c r="C504"/>
      <c r="D504"/>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row>
    <row r="505" spans="1:42" outlineLevel="1">
      <c r="A505" s="217"/>
      <c r="B505"/>
      <c r="C505"/>
      <c r="D50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row>
    <row r="506" spans="1:42" outlineLevel="1">
      <c r="A506" s="217"/>
      <c r="B506"/>
      <c r="C506"/>
      <c r="D50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row>
    <row r="507" spans="1:42">
      <c r="A507" s="252" t="s">
        <v>294</v>
      </c>
      <c r="B507" s="251"/>
      <c r="C507" s="251"/>
      <c r="D507" s="251"/>
      <c r="E507" s="251"/>
      <c r="F507" s="251"/>
      <c r="G507" s="251"/>
      <c r="H507" s="251"/>
      <c r="I507" s="251"/>
      <c r="J507" s="251"/>
      <c r="K507" s="251"/>
      <c r="L507" s="251"/>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row>
    <row r="508" spans="1:42" outlineLevel="1"/>
    <row r="509" spans="1:42" outlineLevel="1"/>
    <row r="510" spans="1:42" outlineLevel="1"/>
    <row r="511" spans="1:42" outlineLevel="1"/>
    <row r="512" spans="1:42" s="260" customFormat="1" ht="14.25">
      <c r="A512" s="218" t="s">
        <v>295</v>
      </c>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878DC-BEBB-46FA-887C-05871D2AD906}">
  <sheetPr codeName="Sheet17">
    <tabColor theme="4" tint="0.79998168889431442"/>
    <outlinePr summaryBelow="0"/>
  </sheetPr>
  <dimension ref="A1:EF512"/>
  <sheetViews>
    <sheetView topLeftCell="R467" zoomScale="90" zoomScaleNormal="90" workbookViewId="0">
      <selection activeCell="A512" sqref="A512:XFD512"/>
    </sheetView>
  </sheetViews>
  <sheetFormatPr defaultRowHeight="15.75" outlineLevelRow="2"/>
  <cols>
    <col min="1" max="1" width="9.25" style="7" customWidth="1"/>
    <col min="2" max="2" width="5.75" style="7" customWidth="1"/>
    <col min="3" max="3" width="18.5" style="7" customWidth="1"/>
    <col min="4" max="10" width="8.625" style="7" customWidth="1"/>
    <col min="11" max="11" width="20.75" style="7" customWidth="1"/>
    <col min="12" max="12" width="8.875" style="7" customWidth="1"/>
    <col min="13" max="13" width="11.5" style="7" customWidth="1"/>
    <col min="14" max="16" width="12.625" style="7" customWidth="1"/>
    <col min="17" max="18" width="10.5" style="7" customWidth="1"/>
    <col min="19" max="20" width="11.375" style="7" customWidth="1"/>
    <col min="21" max="136" width="11.25" style="7" customWidth="1"/>
  </cols>
  <sheetData>
    <row r="1" spans="1:42">
      <c r="A1" s="240" t="s">
        <v>349</v>
      </c>
      <c r="B1" s="33"/>
      <c r="C1" s="33"/>
      <c r="D1" s="33"/>
      <c r="E1" s="33"/>
      <c r="F1" s="33"/>
      <c r="G1" s="33"/>
      <c r="H1" s="33"/>
      <c r="I1" s="33"/>
      <c r="J1" s="33"/>
      <c r="K1" s="185"/>
      <c r="L1" s="185"/>
      <c r="M1" s="191" t="str">
        <f>_xlfn.XLOOKUP(M$2,'Cover Sheet'!$B$25:$B$60,'Cover Sheet'!$E$25:$E$60)</f>
        <v>Previous Year</v>
      </c>
      <c r="N1" s="191" t="str">
        <f>_xlfn.XLOOKUP(N$2,'Cover Sheet'!$B$25:$B$60,'Cover Sheet'!$E$25:$E$60)</f>
        <v>Current year</v>
      </c>
      <c r="O1" s="191" t="str">
        <f>_xlfn.XLOOKUP(O$2,'Cover Sheet'!$B$25:$B$60,'Cover Sheet'!$E$25:$E$60)</f>
        <v>Forecast</v>
      </c>
      <c r="P1" s="191" t="str">
        <f>_xlfn.XLOOKUP(P$2,'Cover Sheet'!$B$25:$B$60,'Cover Sheet'!$E$25:$E$60)</f>
        <v>Forecast</v>
      </c>
      <c r="Q1" s="191" t="str">
        <f>_xlfn.XLOOKUP(Q$2,'Cover Sheet'!$B$25:$B$60,'Cover Sheet'!$E$25:$E$60)</f>
        <v>Forecast</v>
      </c>
      <c r="R1" s="191" t="str">
        <f>_xlfn.XLOOKUP(R$2,'Cover Sheet'!$B$25:$B$60,'Cover Sheet'!$E$25:$E$60)</f>
        <v>Forecast</v>
      </c>
      <c r="S1" s="191" t="str">
        <f>_xlfn.XLOOKUP(S$2,'Cover Sheet'!$B$25:$B$60,'Cover Sheet'!$E$25:$E$60)</f>
        <v>Forecast</v>
      </c>
      <c r="T1" s="191" t="str">
        <f>_xlfn.XLOOKUP(T$2,'Cover Sheet'!$B$25:$B$60,'Cover Sheet'!$E$25:$E$60)</f>
        <v>Forecast</v>
      </c>
      <c r="U1" s="191" t="str">
        <f>_xlfn.XLOOKUP(U$2,'Cover Sheet'!$B$25:$B$60,'Cover Sheet'!$E$25:$E$60)</f>
        <v>Forecast</v>
      </c>
      <c r="V1" s="191" t="str">
        <f>_xlfn.XLOOKUP(V$2,'Cover Sheet'!$B$25:$B$60,'Cover Sheet'!$E$25:$E$60)</f>
        <v>Forecast</v>
      </c>
      <c r="W1" s="191" t="str">
        <f>_xlfn.XLOOKUP(W$2,'Cover Sheet'!$B$25:$B$60,'Cover Sheet'!$E$25:$E$60)</f>
        <v>Forecast</v>
      </c>
      <c r="X1" s="191" t="str">
        <f>_xlfn.XLOOKUP(X$2,'Cover Sheet'!$B$25:$B$60,'Cover Sheet'!$E$25:$E$60)</f>
        <v>Forecast</v>
      </c>
      <c r="Y1" s="191" t="str">
        <f>_xlfn.XLOOKUP(Y$2,'Cover Sheet'!$B$25:$B$60,'Cover Sheet'!$E$25:$E$60)</f>
        <v>Forecast</v>
      </c>
      <c r="Z1" s="191" t="str">
        <f>_xlfn.XLOOKUP(Z$2,'Cover Sheet'!$B$25:$B$60,'Cover Sheet'!$E$25:$E$60)</f>
        <v>Forecast</v>
      </c>
      <c r="AA1" s="191" t="str">
        <f>_xlfn.XLOOKUP(AA$2,'Cover Sheet'!$B$25:$B$60,'Cover Sheet'!$E$25:$E$60)</f>
        <v>Forecast</v>
      </c>
      <c r="AB1" s="191" t="str">
        <f>_xlfn.XLOOKUP(AB$2,'Cover Sheet'!$B$25:$B$60,'Cover Sheet'!$E$25:$E$60)</f>
        <v>Forecast</v>
      </c>
      <c r="AC1" s="191" t="str">
        <f>_xlfn.XLOOKUP(AC$2,'Cover Sheet'!$B$25:$B$60,'Cover Sheet'!$E$25:$E$60)</f>
        <v>Forecast</v>
      </c>
      <c r="AD1" s="191" t="str">
        <f>_xlfn.XLOOKUP(AD$2,'Cover Sheet'!$B$25:$B$60,'Cover Sheet'!$E$25:$E$60)</f>
        <v>Forecast</v>
      </c>
      <c r="AE1" s="191" t="str">
        <f>_xlfn.XLOOKUP(AE$2,'Cover Sheet'!$B$25:$B$60,'Cover Sheet'!$E$25:$E$60)</f>
        <v>Forecast</v>
      </c>
      <c r="AF1" s="191" t="str">
        <f>_xlfn.XLOOKUP(AF$2,'Cover Sheet'!$B$25:$B$60,'Cover Sheet'!$E$25:$E$60)</f>
        <v>Forecast</v>
      </c>
      <c r="AG1" s="191" t="str">
        <f>_xlfn.XLOOKUP(AG$2,'Cover Sheet'!$B$25:$B$60,'Cover Sheet'!$E$25:$E$60)</f>
        <v>Forecast</v>
      </c>
      <c r="AH1" s="191" t="str">
        <f>_xlfn.XLOOKUP(AH$2,'Cover Sheet'!$B$25:$B$60,'Cover Sheet'!$E$25:$E$60)</f>
        <v>Forecast</v>
      </c>
      <c r="AI1" s="191" t="str">
        <f>_xlfn.XLOOKUP(AI$2,'Cover Sheet'!$B$25:$B$60,'Cover Sheet'!$E$25:$E$60)</f>
        <v>Forecast</v>
      </c>
      <c r="AJ1" s="191" t="str">
        <f>_xlfn.XLOOKUP(AJ$2,'Cover Sheet'!$B$25:$B$60,'Cover Sheet'!$E$25:$E$60)</f>
        <v>Forecast</v>
      </c>
      <c r="AK1" s="191" t="str">
        <f>_xlfn.XLOOKUP(AK$2,'Cover Sheet'!$B$25:$B$60,'Cover Sheet'!$E$25:$E$60)</f>
        <v>Forecast</v>
      </c>
      <c r="AL1" s="191" t="str">
        <f>_xlfn.XLOOKUP(AL$2,'Cover Sheet'!$B$25:$B$60,'Cover Sheet'!$E$25:$E$60)</f>
        <v>Forecast</v>
      </c>
      <c r="AM1" s="191" t="str">
        <f>_xlfn.XLOOKUP(AM$2,'Cover Sheet'!$B$25:$B$60,'Cover Sheet'!$E$25:$E$60)</f>
        <v>Forecast</v>
      </c>
      <c r="AN1" s="191" t="str">
        <f>_xlfn.XLOOKUP(AN$2,'Cover Sheet'!$B$25:$B$60,'Cover Sheet'!$E$25:$E$60)</f>
        <v>Forecast</v>
      </c>
      <c r="AO1" s="191" t="str">
        <f>_xlfn.XLOOKUP(AO$2,'Cover Sheet'!$B$25:$B$60,'Cover Sheet'!$E$25:$E$60)</f>
        <v>Forecast</v>
      </c>
      <c r="AP1" s="279" t="str">
        <f>_xlfn.XLOOKUP(AP$2,'Cover Sheet'!$B$25:$B$60,'Cover Sheet'!$E$25:$E$60)</f>
        <v>Forecast</v>
      </c>
    </row>
    <row r="2" spans="1:42" s="41" customFormat="1">
      <c r="A2" s="240" t="s">
        <v>350</v>
      </c>
      <c r="B2" s="182"/>
      <c r="C2" s="182"/>
      <c r="D2" s="182"/>
      <c r="E2" s="182"/>
      <c r="F2" s="182"/>
      <c r="G2" s="182"/>
      <c r="H2" s="182"/>
      <c r="I2" s="182"/>
      <c r="J2" s="182"/>
      <c r="K2" s="224"/>
      <c r="L2" s="224"/>
      <c r="M2" s="275">
        <f t="shared" ref="M2:AP2" si="0">DATE(M4-1,4,1)</f>
        <v>45383</v>
      </c>
      <c r="N2" s="275">
        <f t="shared" si="0"/>
        <v>45748</v>
      </c>
      <c r="O2" s="275">
        <f t="shared" si="0"/>
        <v>46113</v>
      </c>
      <c r="P2" s="275">
        <f t="shared" si="0"/>
        <v>46478</v>
      </c>
      <c r="Q2" s="275">
        <f t="shared" si="0"/>
        <v>46844</v>
      </c>
      <c r="R2" s="275">
        <f t="shared" si="0"/>
        <v>47209</v>
      </c>
      <c r="S2" s="275">
        <f t="shared" si="0"/>
        <v>47574</v>
      </c>
      <c r="T2" s="275">
        <f t="shared" si="0"/>
        <v>47939</v>
      </c>
      <c r="U2" s="275">
        <f t="shared" si="0"/>
        <v>48305</v>
      </c>
      <c r="V2" s="275">
        <f t="shared" si="0"/>
        <v>48670</v>
      </c>
      <c r="W2" s="275">
        <f t="shared" si="0"/>
        <v>49035</v>
      </c>
      <c r="X2" s="275">
        <f t="shared" si="0"/>
        <v>49400</v>
      </c>
      <c r="Y2" s="275">
        <f t="shared" si="0"/>
        <v>49766</v>
      </c>
      <c r="Z2" s="275">
        <f t="shared" si="0"/>
        <v>50131</v>
      </c>
      <c r="AA2" s="275">
        <f t="shared" si="0"/>
        <v>50496</v>
      </c>
      <c r="AB2" s="275">
        <f t="shared" si="0"/>
        <v>50861</v>
      </c>
      <c r="AC2" s="275">
        <f t="shared" si="0"/>
        <v>51227</v>
      </c>
      <c r="AD2" s="275">
        <f t="shared" si="0"/>
        <v>51592</v>
      </c>
      <c r="AE2" s="275">
        <f t="shared" si="0"/>
        <v>51957</v>
      </c>
      <c r="AF2" s="275">
        <f t="shared" si="0"/>
        <v>52322</v>
      </c>
      <c r="AG2" s="275">
        <f t="shared" si="0"/>
        <v>52688</v>
      </c>
      <c r="AH2" s="275">
        <f t="shared" si="0"/>
        <v>53053</v>
      </c>
      <c r="AI2" s="275">
        <f t="shared" si="0"/>
        <v>53418</v>
      </c>
      <c r="AJ2" s="275">
        <f t="shared" si="0"/>
        <v>53783</v>
      </c>
      <c r="AK2" s="275">
        <f t="shared" si="0"/>
        <v>54149</v>
      </c>
      <c r="AL2" s="275">
        <f t="shared" si="0"/>
        <v>54514</v>
      </c>
      <c r="AM2" s="275">
        <f t="shared" si="0"/>
        <v>54879</v>
      </c>
      <c r="AN2" s="275">
        <f t="shared" si="0"/>
        <v>55244</v>
      </c>
      <c r="AO2" s="275">
        <f t="shared" si="0"/>
        <v>55610</v>
      </c>
      <c r="AP2" s="278">
        <f t="shared" si="0"/>
        <v>55975</v>
      </c>
    </row>
    <row r="3" spans="1:42" s="41" customFormat="1">
      <c r="A3" s="240" t="s">
        <v>278</v>
      </c>
      <c r="B3" s="182"/>
      <c r="C3" s="182"/>
      <c r="D3" s="182"/>
      <c r="E3" s="225"/>
      <c r="F3" s="182"/>
      <c r="G3" s="182"/>
      <c r="H3" s="182"/>
      <c r="I3" s="182"/>
      <c r="J3" s="182"/>
      <c r="K3" s="224"/>
      <c r="L3" s="224"/>
      <c r="M3" s="275">
        <f t="shared" ref="M3:AP3" si="1">DATE(M4,3,31)</f>
        <v>45747</v>
      </c>
      <c r="N3" s="275">
        <f t="shared" si="1"/>
        <v>46112</v>
      </c>
      <c r="O3" s="275">
        <f t="shared" si="1"/>
        <v>46477</v>
      </c>
      <c r="P3" s="275">
        <f t="shared" si="1"/>
        <v>46843</v>
      </c>
      <c r="Q3" s="275">
        <f t="shared" si="1"/>
        <v>47208</v>
      </c>
      <c r="R3" s="275">
        <f t="shared" si="1"/>
        <v>47573</v>
      </c>
      <c r="S3" s="275">
        <f t="shared" si="1"/>
        <v>47938</v>
      </c>
      <c r="T3" s="275">
        <f t="shared" si="1"/>
        <v>48304</v>
      </c>
      <c r="U3" s="275">
        <f t="shared" si="1"/>
        <v>48669</v>
      </c>
      <c r="V3" s="275">
        <f t="shared" si="1"/>
        <v>49034</v>
      </c>
      <c r="W3" s="275">
        <f t="shared" si="1"/>
        <v>49399</v>
      </c>
      <c r="X3" s="275">
        <f t="shared" si="1"/>
        <v>49765</v>
      </c>
      <c r="Y3" s="275">
        <f t="shared" si="1"/>
        <v>50130</v>
      </c>
      <c r="Z3" s="275">
        <f t="shared" si="1"/>
        <v>50495</v>
      </c>
      <c r="AA3" s="275">
        <f t="shared" si="1"/>
        <v>50860</v>
      </c>
      <c r="AB3" s="275">
        <f t="shared" si="1"/>
        <v>51226</v>
      </c>
      <c r="AC3" s="275">
        <f t="shared" si="1"/>
        <v>51591</v>
      </c>
      <c r="AD3" s="275">
        <f t="shared" si="1"/>
        <v>51956</v>
      </c>
      <c r="AE3" s="275">
        <f t="shared" si="1"/>
        <v>52321</v>
      </c>
      <c r="AF3" s="275">
        <f t="shared" si="1"/>
        <v>52687</v>
      </c>
      <c r="AG3" s="275">
        <f t="shared" si="1"/>
        <v>53052</v>
      </c>
      <c r="AH3" s="275">
        <f t="shared" si="1"/>
        <v>53417</v>
      </c>
      <c r="AI3" s="275">
        <f t="shared" si="1"/>
        <v>53782</v>
      </c>
      <c r="AJ3" s="275">
        <f t="shared" si="1"/>
        <v>54148</v>
      </c>
      <c r="AK3" s="275">
        <f t="shared" si="1"/>
        <v>54513</v>
      </c>
      <c r="AL3" s="275">
        <f t="shared" si="1"/>
        <v>54878</v>
      </c>
      <c r="AM3" s="275">
        <f t="shared" si="1"/>
        <v>55243</v>
      </c>
      <c r="AN3" s="275">
        <f t="shared" si="1"/>
        <v>55609</v>
      </c>
      <c r="AO3" s="275">
        <f t="shared" si="1"/>
        <v>55974</v>
      </c>
      <c r="AP3" s="278">
        <f t="shared" si="1"/>
        <v>56339</v>
      </c>
    </row>
    <row r="4" spans="1:42">
      <c r="A4" s="240" t="str">
        <f>Licensee</f>
        <v>NEP</v>
      </c>
      <c r="B4" s="188"/>
      <c r="C4" s="189"/>
      <c r="D4" s="33"/>
      <c r="E4" s="33"/>
      <c r="F4" s="188"/>
      <c r="G4" s="188"/>
      <c r="H4" s="188"/>
      <c r="I4" s="188"/>
      <c r="J4" s="188"/>
      <c r="K4" s="188"/>
      <c r="L4" s="190"/>
      <c r="M4" s="191">
        <v>2025</v>
      </c>
      <c r="N4" s="191">
        <f>M4+1</f>
        <v>2026</v>
      </c>
      <c r="O4" s="191">
        <f t="shared" ref="O4:AP4" si="2">N4+1</f>
        <v>2027</v>
      </c>
      <c r="P4" s="191">
        <f t="shared" si="2"/>
        <v>2028</v>
      </c>
      <c r="Q4" s="191">
        <f t="shared" si="2"/>
        <v>2029</v>
      </c>
      <c r="R4" s="191">
        <f t="shared" si="2"/>
        <v>2030</v>
      </c>
      <c r="S4" s="191">
        <f t="shared" si="2"/>
        <v>2031</v>
      </c>
      <c r="T4" s="191">
        <f t="shared" si="2"/>
        <v>2032</v>
      </c>
      <c r="U4" s="191">
        <f t="shared" si="2"/>
        <v>2033</v>
      </c>
      <c r="V4" s="191">
        <f t="shared" si="2"/>
        <v>2034</v>
      </c>
      <c r="W4" s="191">
        <f t="shared" si="2"/>
        <v>2035</v>
      </c>
      <c r="X4" s="191">
        <f t="shared" si="2"/>
        <v>2036</v>
      </c>
      <c r="Y4" s="191">
        <f t="shared" si="2"/>
        <v>2037</v>
      </c>
      <c r="Z4" s="191">
        <f t="shared" si="2"/>
        <v>2038</v>
      </c>
      <c r="AA4" s="191">
        <f t="shared" si="2"/>
        <v>2039</v>
      </c>
      <c r="AB4" s="191">
        <f t="shared" si="2"/>
        <v>2040</v>
      </c>
      <c r="AC4" s="191">
        <f t="shared" si="2"/>
        <v>2041</v>
      </c>
      <c r="AD4" s="191">
        <f t="shared" si="2"/>
        <v>2042</v>
      </c>
      <c r="AE4" s="191">
        <f t="shared" si="2"/>
        <v>2043</v>
      </c>
      <c r="AF4" s="191">
        <f t="shared" si="2"/>
        <v>2044</v>
      </c>
      <c r="AG4" s="191">
        <f t="shared" si="2"/>
        <v>2045</v>
      </c>
      <c r="AH4" s="191">
        <f t="shared" si="2"/>
        <v>2046</v>
      </c>
      <c r="AI4" s="191">
        <f t="shared" si="2"/>
        <v>2047</v>
      </c>
      <c r="AJ4" s="191">
        <f t="shared" si="2"/>
        <v>2048</v>
      </c>
      <c r="AK4" s="191">
        <f t="shared" si="2"/>
        <v>2049</v>
      </c>
      <c r="AL4" s="191">
        <f t="shared" si="2"/>
        <v>2050</v>
      </c>
      <c r="AM4" s="191">
        <f t="shared" si="2"/>
        <v>2051</v>
      </c>
      <c r="AN4" s="191">
        <f t="shared" si="2"/>
        <v>2052</v>
      </c>
      <c r="AO4" s="191">
        <f t="shared" si="2"/>
        <v>2053</v>
      </c>
      <c r="AP4" s="279">
        <f t="shared" si="2"/>
        <v>2054</v>
      </c>
    </row>
    <row r="5" spans="1:42">
      <c r="A5" s="241"/>
      <c r="B5" s="193"/>
      <c r="C5" s="193"/>
      <c r="D5" s="33"/>
      <c r="E5" s="33"/>
      <c r="F5" s="193"/>
      <c r="G5" s="193"/>
      <c r="H5" s="193"/>
      <c r="I5" s="193"/>
      <c r="J5" s="193"/>
      <c r="K5" s="193"/>
      <c r="L5" s="194"/>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row>
    <row r="6" spans="1:42">
      <c r="A6" s="209" t="str">
        <f>_xlfn.TEXTBEFORE(J6,".")</f>
        <v>1</v>
      </c>
      <c r="B6" s="196" t="str">
        <f>_xlfn.XLOOKUP(A6,Select!$B$4:$B$65,Select!$C$4:$C$65)</f>
        <v>Phase 1</v>
      </c>
      <c r="C6" s="197"/>
      <c r="D6" s="197">
        <f>B21+B36+B51</f>
        <v>7</v>
      </c>
      <c r="E6" s="197" t="s">
        <v>281</v>
      </c>
      <c r="F6" s="197"/>
      <c r="G6" s="197"/>
      <c r="H6" s="197"/>
      <c r="I6" s="197" t="s">
        <v>282</v>
      </c>
      <c r="J6" s="197" t="str">
        <f>Select!$M$4</f>
        <v>1.1</v>
      </c>
      <c r="K6" s="197"/>
      <c r="L6" s="197"/>
      <c r="M6" s="197"/>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row>
    <row r="7" spans="1:42" outlineLevel="1">
      <c r="A7" s="210" t="str">
        <f>_xlfn.TEXTAFTER(J6,".")</f>
        <v>1</v>
      </c>
      <c r="B7" s="199" t="str">
        <f>_xlfn.XLOOKUP($J6,Select!$K$4:$K$65,Select!$F$4:$F$65)</f>
        <v>Teesside Onshore Transportation System</v>
      </c>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199"/>
      <c r="AH7" s="199"/>
      <c r="AI7" s="199"/>
      <c r="AJ7" s="199"/>
      <c r="AK7" s="199"/>
      <c r="AL7" s="199"/>
      <c r="AM7" s="199"/>
      <c r="AN7" s="199"/>
      <c r="AO7" s="199"/>
      <c r="AP7" s="199"/>
    </row>
    <row r="8" spans="1:42" ht="15.75" customHeight="1" outlineLevel="1">
      <c r="A8" s="220" t="s">
        <v>150</v>
      </c>
      <c r="B8" s="220" t="s">
        <v>283</v>
      </c>
      <c r="C8" s="220" t="s">
        <v>284</v>
      </c>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row>
    <row r="9" spans="1:42" outlineLevel="2">
      <c r="A9" s="211" t="str">
        <f>A6&amp;"."&amp;A8&amp;"."&amp;A7&amp;"."&amp;B9</f>
        <v>1.c.1.1</v>
      </c>
      <c r="B9">
        <v>1</v>
      </c>
      <c r="C9" t="str">
        <f>'1-GBP'!C9</f>
        <v>HP Compression &amp; Export System (EPCC)</v>
      </c>
      <c r="D9"/>
      <c r="E9"/>
      <c r="F9"/>
      <c r="G9"/>
      <c r="H9"/>
      <c r="I9"/>
      <c r="J9"/>
      <c r="K9"/>
      <c r="L9" t="str">
        <f>LEFT(_xlfn.TEXTAFTER('6b - Tot real (CPIH) costs'!A9,"."),1)</f>
        <v>c</v>
      </c>
      <c r="M9" s="286">
        <f>IF('4 - Inflation'!K$17=0,0,'6a - Tot nominal costs'!M9/'4 - Inflation'!K$17)</f>
        <v>0</v>
      </c>
      <c r="N9" s="286">
        <f>IF('4 - Inflation'!L$17=0,0,'6a - Tot nominal costs'!N9/'4 - Inflation'!L$17)</f>
        <v>0</v>
      </c>
      <c r="O9" s="286">
        <f>IF('4 - Inflation'!M$17=0,0,'6a - Tot nominal costs'!O9/'4 - Inflation'!M$17)</f>
        <v>0</v>
      </c>
      <c r="P9" s="286">
        <f>IF('4 - Inflation'!N$17=0,0,'6a - Tot nominal costs'!P9/'4 - Inflation'!N$17)</f>
        <v>0</v>
      </c>
      <c r="Q9" s="286">
        <f>IF('4 - Inflation'!O$17=0,0,'6a - Tot nominal costs'!Q9/'4 - Inflation'!O$17)</f>
        <v>0</v>
      </c>
      <c r="R9" s="286">
        <f>IF('4 - Inflation'!P$17=0,0,'6a - Tot nominal costs'!R9/'4 - Inflation'!P$17)</f>
        <v>0</v>
      </c>
      <c r="S9" s="286">
        <f>IF('4 - Inflation'!Q$17=0,0,'6a - Tot nominal costs'!S9/'4 - Inflation'!Q$17)</f>
        <v>0</v>
      </c>
      <c r="T9" s="286">
        <f>IF('4 - Inflation'!R$17=0,0,'6a - Tot nominal costs'!T9/'4 - Inflation'!R$17)</f>
        <v>0</v>
      </c>
      <c r="U9" s="286">
        <f>IF('4 - Inflation'!S$17=0,0,'6a - Tot nominal costs'!U9/'4 - Inflation'!S$17)</f>
        <v>0</v>
      </c>
      <c r="V9" s="286">
        <f>IF('4 - Inflation'!T$17=0,0,'6a - Tot nominal costs'!V9/'4 - Inflation'!T$17)</f>
        <v>0</v>
      </c>
      <c r="W9" s="286">
        <f>IF('4 - Inflation'!U$17=0,0,'6a - Tot nominal costs'!W9/'4 - Inflation'!U$17)</f>
        <v>0</v>
      </c>
      <c r="X9" s="286">
        <f>IF('4 - Inflation'!V$17=0,0,'6a - Tot nominal costs'!X9/'4 - Inflation'!V$17)</f>
        <v>0</v>
      </c>
      <c r="Y9" s="286">
        <f>IF('4 - Inflation'!W$17=0,0,'6a - Tot nominal costs'!Y9/'4 - Inflation'!W$17)</f>
        <v>0</v>
      </c>
      <c r="Z9" s="286">
        <f>IF('4 - Inflation'!X$17=0,0,'6a - Tot nominal costs'!Z9/'4 - Inflation'!X$17)</f>
        <v>0</v>
      </c>
      <c r="AA9" s="286">
        <f>IF('4 - Inflation'!Y$17=0,0,'6a - Tot nominal costs'!AA9/'4 - Inflation'!Y$17)</f>
        <v>0</v>
      </c>
      <c r="AB9" s="286">
        <f>IF('4 - Inflation'!Z$17=0,0,'6a - Tot nominal costs'!AB9/'4 - Inflation'!Z$17)</f>
        <v>0</v>
      </c>
      <c r="AC9" s="286">
        <f>IF('4 - Inflation'!AA$17=0,0,'6a - Tot nominal costs'!AC9/'4 - Inflation'!AA$17)</f>
        <v>0</v>
      </c>
      <c r="AD9" s="286">
        <f>IF('4 - Inflation'!AB$17=0,0,'6a - Tot nominal costs'!AD9/'4 - Inflation'!AB$17)</f>
        <v>0</v>
      </c>
      <c r="AE9" s="286">
        <f>IF('4 - Inflation'!AC$17=0,0,'6a - Tot nominal costs'!AE9/'4 - Inflation'!AC$17)</f>
        <v>0</v>
      </c>
      <c r="AF9" s="286">
        <f>IF('4 - Inflation'!AD$17=0,0,'6a - Tot nominal costs'!AF9/'4 - Inflation'!AD$17)</f>
        <v>0</v>
      </c>
      <c r="AG9" s="286">
        <f>IF('4 - Inflation'!AE$17=0,0,'6a - Tot nominal costs'!AG9/'4 - Inflation'!AE$17)</f>
        <v>0</v>
      </c>
      <c r="AH9" s="286">
        <f>IF('4 - Inflation'!AF$17=0,0,'6a - Tot nominal costs'!AH9/'4 - Inflation'!AF$17)</f>
        <v>0</v>
      </c>
      <c r="AI9" s="286">
        <f>IF('4 - Inflation'!AG$17=0,0,'6a - Tot nominal costs'!AI9/'4 - Inflation'!AG$17)</f>
        <v>0</v>
      </c>
      <c r="AJ9" s="286">
        <f>IF('4 - Inflation'!AH$17=0,0,'6a - Tot nominal costs'!AJ9/'4 - Inflation'!AH$17)</f>
        <v>0</v>
      </c>
      <c r="AK9" s="286">
        <f>IF('4 - Inflation'!AI$17=0,0,'6a - Tot nominal costs'!AK9/'4 - Inflation'!AI$17)</f>
        <v>0</v>
      </c>
      <c r="AL9" s="286">
        <f>IF('4 - Inflation'!AJ$17=0,0,'6a - Tot nominal costs'!AL9/'4 - Inflation'!AJ$17)</f>
        <v>0</v>
      </c>
      <c r="AM9" s="286">
        <f>IF('4 - Inflation'!AK$17=0,0,'6a - Tot nominal costs'!AM9/'4 - Inflation'!AK$17)</f>
        <v>0</v>
      </c>
      <c r="AN9" s="286">
        <f>IF('4 - Inflation'!AL$17=0,0,'6a - Tot nominal costs'!AN9/'4 - Inflation'!AL$17)</f>
        <v>0</v>
      </c>
      <c r="AO9" s="286">
        <f>IF('4 - Inflation'!AM$17=0,0,'6a - Tot nominal costs'!AO9/'4 - Inflation'!AM$17)</f>
        <v>0</v>
      </c>
      <c r="AP9" s="286">
        <f>IF('4 - Inflation'!AN$17=0,0,'6a - Tot nominal costs'!AP9/'4 - Inflation'!AN$17)</f>
        <v>0</v>
      </c>
    </row>
    <row r="10" spans="1:42" outlineLevel="2">
      <c r="A10" s="211" t="str">
        <f>A6&amp;"."&amp;A8&amp;"."&amp;A7&amp;"."&amp;B10</f>
        <v>1.c.1.2</v>
      </c>
      <c r="B10">
        <v>2</v>
      </c>
      <c r="C10" t="str">
        <f>'1-GBP'!C10</f>
        <v>OSBL EPCM</v>
      </c>
      <c r="D10"/>
      <c r="E10"/>
      <c r="F10"/>
      <c r="G10"/>
      <c r="H10"/>
      <c r="I10"/>
      <c r="J10"/>
      <c r="K10"/>
      <c r="L10" t="str">
        <f>LEFT(_xlfn.TEXTAFTER('6b - Tot real (CPIH) costs'!A10,"."),1)</f>
        <v>c</v>
      </c>
      <c r="M10" s="286">
        <f>IF('4 - Inflation'!K$17=0,0,'6a - Tot nominal costs'!M10/'4 - Inflation'!K$17)</f>
        <v>0</v>
      </c>
      <c r="N10" s="286">
        <f>IF('4 - Inflation'!L$17=0,0,'6a - Tot nominal costs'!N10/'4 - Inflation'!L$17)</f>
        <v>0</v>
      </c>
      <c r="O10" s="286">
        <f>IF('4 - Inflation'!M$17=0,0,'6a - Tot nominal costs'!O10/'4 - Inflation'!M$17)</f>
        <v>0</v>
      </c>
      <c r="P10" s="286">
        <f>IF('4 - Inflation'!N$17=0,0,'6a - Tot nominal costs'!P10/'4 - Inflation'!N$17)</f>
        <v>0</v>
      </c>
      <c r="Q10" s="286">
        <f>IF('4 - Inflation'!O$17=0,0,'6a - Tot nominal costs'!Q10/'4 - Inflation'!O$17)</f>
        <v>0</v>
      </c>
      <c r="R10" s="286">
        <f>IF('4 - Inflation'!P$17=0,0,'6a - Tot nominal costs'!R10/'4 - Inflation'!P$17)</f>
        <v>0</v>
      </c>
      <c r="S10" s="286">
        <f>IF('4 - Inflation'!Q$17=0,0,'6a - Tot nominal costs'!S10/'4 - Inflation'!Q$17)</f>
        <v>0</v>
      </c>
      <c r="T10" s="286">
        <f>IF('4 - Inflation'!R$17=0,0,'6a - Tot nominal costs'!T10/'4 - Inflation'!R$17)</f>
        <v>0</v>
      </c>
      <c r="U10" s="286">
        <f>IF('4 - Inflation'!S$17=0,0,'6a - Tot nominal costs'!U10/'4 - Inflation'!S$17)</f>
        <v>0</v>
      </c>
      <c r="V10" s="286">
        <f>IF('4 - Inflation'!T$17=0,0,'6a - Tot nominal costs'!V10/'4 - Inflation'!T$17)</f>
        <v>0</v>
      </c>
      <c r="W10" s="286">
        <f>IF('4 - Inflation'!U$17=0,0,'6a - Tot nominal costs'!W10/'4 - Inflation'!U$17)</f>
        <v>0</v>
      </c>
      <c r="X10" s="286">
        <f>IF('4 - Inflation'!V$17=0,0,'6a - Tot nominal costs'!X10/'4 - Inflation'!V$17)</f>
        <v>0</v>
      </c>
      <c r="Y10" s="286">
        <f>IF('4 - Inflation'!W$17=0,0,'6a - Tot nominal costs'!Y10/'4 - Inflation'!W$17)</f>
        <v>0</v>
      </c>
      <c r="Z10" s="286">
        <f>IF('4 - Inflation'!X$17=0,0,'6a - Tot nominal costs'!Z10/'4 - Inflation'!X$17)</f>
        <v>0</v>
      </c>
      <c r="AA10" s="286">
        <f>IF('4 - Inflation'!Y$17=0,0,'6a - Tot nominal costs'!AA10/'4 - Inflation'!Y$17)</f>
        <v>0</v>
      </c>
      <c r="AB10" s="286">
        <f>IF('4 - Inflation'!Z$17=0,0,'6a - Tot nominal costs'!AB10/'4 - Inflation'!Z$17)</f>
        <v>0</v>
      </c>
      <c r="AC10" s="286">
        <f>IF('4 - Inflation'!AA$17=0,0,'6a - Tot nominal costs'!AC10/'4 - Inflation'!AA$17)</f>
        <v>0</v>
      </c>
      <c r="AD10" s="286">
        <f>IF('4 - Inflation'!AB$17=0,0,'6a - Tot nominal costs'!AD10/'4 - Inflation'!AB$17)</f>
        <v>0</v>
      </c>
      <c r="AE10" s="286">
        <f>IF('4 - Inflation'!AC$17=0,0,'6a - Tot nominal costs'!AE10/'4 - Inflation'!AC$17)</f>
        <v>0</v>
      </c>
      <c r="AF10" s="286">
        <f>IF('4 - Inflation'!AD$17=0,0,'6a - Tot nominal costs'!AF10/'4 - Inflation'!AD$17)</f>
        <v>0</v>
      </c>
      <c r="AG10" s="286">
        <f>IF('4 - Inflation'!AE$17=0,0,'6a - Tot nominal costs'!AG10/'4 - Inflation'!AE$17)</f>
        <v>0</v>
      </c>
      <c r="AH10" s="286">
        <f>IF('4 - Inflation'!AF$17=0,0,'6a - Tot nominal costs'!AH10/'4 - Inflation'!AF$17)</f>
        <v>0</v>
      </c>
      <c r="AI10" s="286">
        <f>IF('4 - Inflation'!AG$17=0,0,'6a - Tot nominal costs'!AI10/'4 - Inflation'!AG$17)</f>
        <v>0</v>
      </c>
      <c r="AJ10" s="286">
        <f>IF('4 - Inflation'!AH$17=0,0,'6a - Tot nominal costs'!AJ10/'4 - Inflation'!AH$17)</f>
        <v>0</v>
      </c>
      <c r="AK10" s="286">
        <f>IF('4 - Inflation'!AI$17=0,0,'6a - Tot nominal costs'!AK10/'4 - Inflation'!AI$17)</f>
        <v>0</v>
      </c>
      <c r="AL10" s="286">
        <f>IF('4 - Inflation'!AJ$17=0,0,'6a - Tot nominal costs'!AL10/'4 - Inflation'!AJ$17)</f>
        <v>0</v>
      </c>
      <c r="AM10" s="286">
        <f>IF('4 - Inflation'!AK$17=0,0,'6a - Tot nominal costs'!AM10/'4 - Inflation'!AK$17)</f>
        <v>0</v>
      </c>
      <c r="AN10" s="286">
        <f>IF('4 - Inflation'!AL$17=0,0,'6a - Tot nominal costs'!AN10/'4 - Inflation'!AL$17)</f>
        <v>0</v>
      </c>
      <c r="AO10" s="286">
        <f>IF('4 - Inflation'!AM$17=0,0,'6a - Tot nominal costs'!AO10/'4 - Inflation'!AM$17)</f>
        <v>0</v>
      </c>
      <c r="AP10" s="286">
        <f>IF('4 - Inflation'!AN$17=0,0,'6a - Tot nominal costs'!AP10/'4 - Inflation'!AN$17)</f>
        <v>0</v>
      </c>
    </row>
    <row r="11" spans="1:42" outlineLevel="2">
      <c r="A11" s="211" t="str">
        <f>A6&amp;"."&amp;A8&amp;"."&amp;A7&amp;"."&amp;B11</f>
        <v>1.c.1.3</v>
      </c>
      <c r="B11">
        <v>3</v>
      </c>
      <c r="C11" t="str">
        <f>'1-GBP'!C11</f>
        <v>OSBL procurement &amp; construction</v>
      </c>
      <c r="D11"/>
      <c r="E11"/>
      <c r="F11"/>
      <c r="G11"/>
      <c r="H11"/>
      <c r="I11"/>
      <c r="J11"/>
      <c r="K11"/>
      <c r="L11" t="str">
        <f>LEFT(_xlfn.TEXTAFTER('6b - Tot real (CPIH) costs'!A11,"."),1)</f>
        <v>c</v>
      </c>
      <c r="M11" s="286">
        <f>IF('4 - Inflation'!K$17=0,0,'6a - Tot nominal costs'!M11/'4 - Inflation'!K$17)</f>
        <v>0</v>
      </c>
      <c r="N11" s="286">
        <f>IF('4 - Inflation'!L$17=0,0,'6a - Tot nominal costs'!N11/'4 - Inflation'!L$17)</f>
        <v>0</v>
      </c>
      <c r="O11" s="286">
        <f>IF('4 - Inflation'!M$17=0,0,'6a - Tot nominal costs'!O11/'4 - Inflation'!M$17)</f>
        <v>0</v>
      </c>
      <c r="P11" s="286">
        <f>IF('4 - Inflation'!N$17=0,0,'6a - Tot nominal costs'!P11/'4 - Inflation'!N$17)</f>
        <v>0</v>
      </c>
      <c r="Q11" s="286">
        <f>IF('4 - Inflation'!O$17=0,0,'6a - Tot nominal costs'!Q11/'4 - Inflation'!O$17)</f>
        <v>0</v>
      </c>
      <c r="R11" s="286">
        <f>IF('4 - Inflation'!P$17=0,0,'6a - Tot nominal costs'!R11/'4 - Inflation'!P$17)</f>
        <v>0</v>
      </c>
      <c r="S11" s="286">
        <f>IF('4 - Inflation'!Q$17=0,0,'6a - Tot nominal costs'!S11/'4 - Inflation'!Q$17)</f>
        <v>0</v>
      </c>
      <c r="T11" s="286">
        <f>IF('4 - Inflation'!R$17=0,0,'6a - Tot nominal costs'!T11/'4 - Inflation'!R$17)</f>
        <v>0</v>
      </c>
      <c r="U11" s="286">
        <f>IF('4 - Inflation'!S$17=0,0,'6a - Tot nominal costs'!U11/'4 - Inflation'!S$17)</f>
        <v>0</v>
      </c>
      <c r="V11" s="286">
        <f>IF('4 - Inflation'!T$17=0,0,'6a - Tot nominal costs'!V11/'4 - Inflation'!T$17)</f>
        <v>0</v>
      </c>
      <c r="W11" s="286">
        <f>IF('4 - Inflation'!U$17=0,0,'6a - Tot nominal costs'!W11/'4 - Inflation'!U$17)</f>
        <v>0</v>
      </c>
      <c r="X11" s="286">
        <f>IF('4 - Inflation'!V$17=0,0,'6a - Tot nominal costs'!X11/'4 - Inflation'!V$17)</f>
        <v>0</v>
      </c>
      <c r="Y11" s="286">
        <f>IF('4 - Inflation'!W$17=0,0,'6a - Tot nominal costs'!Y11/'4 - Inflation'!W$17)</f>
        <v>0</v>
      </c>
      <c r="Z11" s="286">
        <f>IF('4 - Inflation'!X$17=0,0,'6a - Tot nominal costs'!Z11/'4 - Inflation'!X$17)</f>
        <v>0</v>
      </c>
      <c r="AA11" s="286">
        <f>IF('4 - Inflation'!Y$17=0,0,'6a - Tot nominal costs'!AA11/'4 - Inflation'!Y$17)</f>
        <v>0</v>
      </c>
      <c r="AB11" s="286">
        <f>IF('4 - Inflation'!Z$17=0,0,'6a - Tot nominal costs'!AB11/'4 - Inflation'!Z$17)</f>
        <v>0</v>
      </c>
      <c r="AC11" s="286">
        <f>IF('4 - Inflation'!AA$17=0,0,'6a - Tot nominal costs'!AC11/'4 - Inflation'!AA$17)</f>
        <v>0</v>
      </c>
      <c r="AD11" s="286">
        <f>IF('4 - Inflation'!AB$17=0,0,'6a - Tot nominal costs'!AD11/'4 - Inflation'!AB$17)</f>
        <v>0</v>
      </c>
      <c r="AE11" s="286">
        <f>IF('4 - Inflation'!AC$17=0,0,'6a - Tot nominal costs'!AE11/'4 - Inflation'!AC$17)</f>
        <v>0</v>
      </c>
      <c r="AF11" s="286">
        <f>IF('4 - Inflation'!AD$17=0,0,'6a - Tot nominal costs'!AF11/'4 - Inflation'!AD$17)</f>
        <v>0</v>
      </c>
      <c r="AG11" s="286">
        <f>IF('4 - Inflation'!AE$17=0,0,'6a - Tot nominal costs'!AG11/'4 - Inflation'!AE$17)</f>
        <v>0</v>
      </c>
      <c r="AH11" s="286">
        <f>IF('4 - Inflation'!AF$17=0,0,'6a - Tot nominal costs'!AH11/'4 - Inflation'!AF$17)</f>
        <v>0</v>
      </c>
      <c r="AI11" s="286">
        <f>IF('4 - Inflation'!AG$17=0,0,'6a - Tot nominal costs'!AI11/'4 - Inflation'!AG$17)</f>
        <v>0</v>
      </c>
      <c r="AJ11" s="286">
        <f>IF('4 - Inflation'!AH$17=0,0,'6a - Tot nominal costs'!AJ11/'4 - Inflation'!AH$17)</f>
        <v>0</v>
      </c>
      <c r="AK11" s="286">
        <f>IF('4 - Inflation'!AI$17=0,0,'6a - Tot nominal costs'!AK11/'4 - Inflation'!AI$17)</f>
        <v>0</v>
      </c>
      <c r="AL11" s="286">
        <f>IF('4 - Inflation'!AJ$17=0,0,'6a - Tot nominal costs'!AL11/'4 - Inflation'!AJ$17)</f>
        <v>0</v>
      </c>
      <c r="AM11" s="286">
        <f>IF('4 - Inflation'!AK$17=0,0,'6a - Tot nominal costs'!AM11/'4 - Inflation'!AK$17)</f>
        <v>0</v>
      </c>
      <c r="AN11" s="286">
        <f>IF('4 - Inflation'!AL$17=0,0,'6a - Tot nominal costs'!AN11/'4 - Inflation'!AL$17)</f>
        <v>0</v>
      </c>
      <c r="AO11" s="286">
        <f>IF('4 - Inflation'!AM$17=0,0,'6a - Tot nominal costs'!AO11/'4 - Inflation'!AM$17)</f>
        <v>0</v>
      </c>
      <c r="AP11" s="286">
        <f>IF('4 - Inflation'!AN$17=0,0,'6a - Tot nominal costs'!AP11/'4 - Inflation'!AN$17)</f>
        <v>0</v>
      </c>
    </row>
    <row r="12" spans="1:42" outlineLevel="2">
      <c r="A12" s="211" t="str">
        <f>A6&amp;"."&amp;A8&amp;"."&amp;A7&amp;"."&amp;B12</f>
        <v>1.c.1.4</v>
      </c>
      <c r="B12">
        <v>4</v>
      </c>
      <c r="C12" t="str">
        <f>'1-GBP'!C12</f>
        <v/>
      </c>
      <c r="D12"/>
      <c r="E12"/>
      <c r="F12"/>
      <c r="G12"/>
      <c r="H12"/>
      <c r="I12"/>
      <c r="J12"/>
      <c r="K12"/>
      <c r="L12" t="str">
        <f>LEFT(_xlfn.TEXTAFTER('6b - Tot real (CPIH) costs'!A12,"."),1)</f>
        <v>c</v>
      </c>
      <c r="M12" s="286">
        <f>IF('4 - Inflation'!K$17=0,0,'6a - Tot nominal costs'!M12/'4 - Inflation'!K$17)</f>
        <v>0</v>
      </c>
      <c r="N12" s="286">
        <f>IF('4 - Inflation'!L$17=0,0,'6a - Tot nominal costs'!N12/'4 - Inflation'!L$17)</f>
        <v>0</v>
      </c>
      <c r="O12" s="286">
        <f>IF('4 - Inflation'!M$17=0,0,'6a - Tot nominal costs'!O12/'4 - Inflation'!M$17)</f>
        <v>0</v>
      </c>
      <c r="P12" s="286">
        <f>IF('4 - Inflation'!N$17=0,0,'6a - Tot nominal costs'!P12/'4 - Inflation'!N$17)</f>
        <v>0</v>
      </c>
      <c r="Q12" s="286">
        <f>IF('4 - Inflation'!O$17=0,0,'6a - Tot nominal costs'!Q12/'4 - Inflation'!O$17)</f>
        <v>0</v>
      </c>
      <c r="R12" s="286">
        <f>IF('4 - Inflation'!P$17=0,0,'6a - Tot nominal costs'!R12/'4 - Inflation'!P$17)</f>
        <v>0</v>
      </c>
      <c r="S12" s="286">
        <f>IF('4 - Inflation'!Q$17=0,0,'6a - Tot nominal costs'!S12/'4 - Inflation'!Q$17)</f>
        <v>0</v>
      </c>
      <c r="T12" s="286">
        <f>IF('4 - Inflation'!R$17=0,0,'6a - Tot nominal costs'!T12/'4 - Inflation'!R$17)</f>
        <v>0</v>
      </c>
      <c r="U12" s="286">
        <f>IF('4 - Inflation'!S$17=0,0,'6a - Tot nominal costs'!U12/'4 - Inflation'!S$17)</f>
        <v>0</v>
      </c>
      <c r="V12" s="286">
        <f>IF('4 - Inflation'!T$17=0,0,'6a - Tot nominal costs'!V12/'4 - Inflation'!T$17)</f>
        <v>0</v>
      </c>
      <c r="W12" s="286">
        <f>IF('4 - Inflation'!U$17=0,0,'6a - Tot nominal costs'!W12/'4 - Inflation'!U$17)</f>
        <v>0</v>
      </c>
      <c r="X12" s="286">
        <f>IF('4 - Inflation'!V$17=0,0,'6a - Tot nominal costs'!X12/'4 - Inflation'!V$17)</f>
        <v>0</v>
      </c>
      <c r="Y12" s="286">
        <f>IF('4 - Inflation'!W$17=0,0,'6a - Tot nominal costs'!Y12/'4 - Inflation'!W$17)</f>
        <v>0</v>
      </c>
      <c r="Z12" s="286">
        <f>IF('4 - Inflation'!X$17=0,0,'6a - Tot nominal costs'!Z12/'4 - Inflation'!X$17)</f>
        <v>0</v>
      </c>
      <c r="AA12" s="286">
        <f>IF('4 - Inflation'!Y$17=0,0,'6a - Tot nominal costs'!AA12/'4 - Inflation'!Y$17)</f>
        <v>0</v>
      </c>
      <c r="AB12" s="286">
        <f>IF('4 - Inflation'!Z$17=0,0,'6a - Tot nominal costs'!AB12/'4 - Inflation'!Z$17)</f>
        <v>0</v>
      </c>
      <c r="AC12" s="286">
        <f>IF('4 - Inflation'!AA$17=0,0,'6a - Tot nominal costs'!AC12/'4 - Inflation'!AA$17)</f>
        <v>0</v>
      </c>
      <c r="AD12" s="286">
        <f>IF('4 - Inflation'!AB$17=0,0,'6a - Tot nominal costs'!AD12/'4 - Inflation'!AB$17)</f>
        <v>0</v>
      </c>
      <c r="AE12" s="286">
        <f>IF('4 - Inflation'!AC$17=0,0,'6a - Tot nominal costs'!AE12/'4 - Inflation'!AC$17)</f>
        <v>0</v>
      </c>
      <c r="AF12" s="286">
        <f>IF('4 - Inflation'!AD$17=0,0,'6a - Tot nominal costs'!AF12/'4 - Inflation'!AD$17)</f>
        <v>0</v>
      </c>
      <c r="AG12" s="286">
        <f>IF('4 - Inflation'!AE$17=0,0,'6a - Tot nominal costs'!AG12/'4 - Inflation'!AE$17)</f>
        <v>0</v>
      </c>
      <c r="AH12" s="286">
        <f>IF('4 - Inflation'!AF$17=0,0,'6a - Tot nominal costs'!AH12/'4 - Inflation'!AF$17)</f>
        <v>0</v>
      </c>
      <c r="AI12" s="286">
        <f>IF('4 - Inflation'!AG$17=0,0,'6a - Tot nominal costs'!AI12/'4 - Inflation'!AG$17)</f>
        <v>0</v>
      </c>
      <c r="AJ12" s="286">
        <f>IF('4 - Inflation'!AH$17=0,0,'6a - Tot nominal costs'!AJ12/'4 - Inflation'!AH$17)</f>
        <v>0</v>
      </c>
      <c r="AK12" s="286">
        <f>IF('4 - Inflation'!AI$17=0,0,'6a - Tot nominal costs'!AK12/'4 - Inflation'!AI$17)</f>
        <v>0</v>
      </c>
      <c r="AL12" s="286">
        <f>IF('4 - Inflation'!AJ$17=0,0,'6a - Tot nominal costs'!AL12/'4 - Inflation'!AJ$17)</f>
        <v>0</v>
      </c>
      <c r="AM12" s="286">
        <f>IF('4 - Inflation'!AK$17=0,0,'6a - Tot nominal costs'!AM12/'4 - Inflation'!AK$17)</f>
        <v>0</v>
      </c>
      <c r="AN12" s="286">
        <f>IF('4 - Inflation'!AL$17=0,0,'6a - Tot nominal costs'!AN12/'4 - Inflation'!AL$17)</f>
        <v>0</v>
      </c>
      <c r="AO12" s="286">
        <f>IF('4 - Inflation'!AM$17=0,0,'6a - Tot nominal costs'!AO12/'4 - Inflation'!AM$17)</f>
        <v>0</v>
      </c>
      <c r="AP12" s="286">
        <f>IF('4 - Inflation'!AN$17=0,0,'6a - Tot nominal costs'!AP12/'4 - Inflation'!AN$17)</f>
        <v>0</v>
      </c>
    </row>
    <row r="13" spans="1:42" outlineLevel="2">
      <c r="A13" s="211" t="str">
        <f>A6&amp;"."&amp;A8&amp;"."&amp;A7&amp;"."&amp;B13</f>
        <v>1.c.1.5</v>
      </c>
      <c r="B13">
        <v>5</v>
      </c>
      <c r="C13" t="str">
        <f>'1-GBP'!C13</f>
        <v/>
      </c>
      <c r="D13"/>
      <c r="E13"/>
      <c r="F13"/>
      <c r="G13"/>
      <c r="H13"/>
      <c r="I13"/>
      <c r="J13"/>
      <c r="K13"/>
      <c r="L13" t="str">
        <f>LEFT(_xlfn.TEXTAFTER('6b - Tot real (CPIH) costs'!A13,"."),1)</f>
        <v>c</v>
      </c>
      <c r="M13" s="286">
        <f>IF('4 - Inflation'!K$17=0,0,'6a - Tot nominal costs'!M13/'4 - Inflation'!K$17)</f>
        <v>0</v>
      </c>
      <c r="N13" s="286">
        <f>IF('4 - Inflation'!L$17=0,0,'6a - Tot nominal costs'!N13/'4 - Inflation'!L$17)</f>
        <v>0</v>
      </c>
      <c r="O13" s="286">
        <f>IF('4 - Inflation'!M$17=0,0,'6a - Tot nominal costs'!O13/'4 - Inflation'!M$17)</f>
        <v>0</v>
      </c>
      <c r="P13" s="286">
        <f>IF('4 - Inflation'!N$17=0,0,'6a - Tot nominal costs'!P13/'4 - Inflation'!N$17)</f>
        <v>0</v>
      </c>
      <c r="Q13" s="286">
        <f>IF('4 - Inflation'!O$17=0,0,'6a - Tot nominal costs'!Q13/'4 - Inflation'!O$17)</f>
        <v>0</v>
      </c>
      <c r="R13" s="286">
        <f>IF('4 - Inflation'!P$17=0,0,'6a - Tot nominal costs'!R13/'4 - Inflation'!P$17)</f>
        <v>0</v>
      </c>
      <c r="S13" s="286">
        <f>IF('4 - Inflation'!Q$17=0,0,'6a - Tot nominal costs'!S13/'4 - Inflation'!Q$17)</f>
        <v>0</v>
      </c>
      <c r="T13" s="286">
        <f>IF('4 - Inflation'!R$17=0,0,'6a - Tot nominal costs'!T13/'4 - Inflation'!R$17)</f>
        <v>0</v>
      </c>
      <c r="U13" s="286">
        <f>IF('4 - Inflation'!S$17=0,0,'6a - Tot nominal costs'!U13/'4 - Inflation'!S$17)</f>
        <v>0</v>
      </c>
      <c r="V13" s="286">
        <f>IF('4 - Inflation'!T$17=0,0,'6a - Tot nominal costs'!V13/'4 - Inflation'!T$17)</f>
        <v>0</v>
      </c>
      <c r="W13" s="286">
        <f>IF('4 - Inflation'!U$17=0,0,'6a - Tot nominal costs'!W13/'4 - Inflation'!U$17)</f>
        <v>0</v>
      </c>
      <c r="X13" s="286">
        <f>IF('4 - Inflation'!V$17=0,0,'6a - Tot nominal costs'!X13/'4 - Inflation'!V$17)</f>
        <v>0</v>
      </c>
      <c r="Y13" s="286">
        <f>IF('4 - Inflation'!W$17=0,0,'6a - Tot nominal costs'!Y13/'4 - Inflation'!W$17)</f>
        <v>0</v>
      </c>
      <c r="Z13" s="286">
        <f>IF('4 - Inflation'!X$17=0,0,'6a - Tot nominal costs'!Z13/'4 - Inflation'!X$17)</f>
        <v>0</v>
      </c>
      <c r="AA13" s="286">
        <f>IF('4 - Inflation'!Y$17=0,0,'6a - Tot nominal costs'!AA13/'4 - Inflation'!Y$17)</f>
        <v>0</v>
      </c>
      <c r="AB13" s="286">
        <f>IF('4 - Inflation'!Z$17=0,0,'6a - Tot nominal costs'!AB13/'4 - Inflation'!Z$17)</f>
        <v>0</v>
      </c>
      <c r="AC13" s="286">
        <f>IF('4 - Inflation'!AA$17=0,0,'6a - Tot nominal costs'!AC13/'4 - Inflation'!AA$17)</f>
        <v>0</v>
      </c>
      <c r="AD13" s="286">
        <f>IF('4 - Inflation'!AB$17=0,0,'6a - Tot nominal costs'!AD13/'4 - Inflation'!AB$17)</f>
        <v>0</v>
      </c>
      <c r="AE13" s="286">
        <f>IF('4 - Inflation'!AC$17=0,0,'6a - Tot nominal costs'!AE13/'4 - Inflation'!AC$17)</f>
        <v>0</v>
      </c>
      <c r="AF13" s="286">
        <f>IF('4 - Inflation'!AD$17=0,0,'6a - Tot nominal costs'!AF13/'4 - Inflation'!AD$17)</f>
        <v>0</v>
      </c>
      <c r="AG13" s="286">
        <f>IF('4 - Inflation'!AE$17=0,0,'6a - Tot nominal costs'!AG13/'4 - Inflation'!AE$17)</f>
        <v>0</v>
      </c>
      <c r="AH13" s="286">
        <f>IF('4 - Inflation'!AF$17=0,0,'6a - Tot nominal costs'!AH13/'4 - Inflation'!AF$17)</f>
        <v>0</v>
      </c>
      <c r="AI13" s="286">
        <f>IF('4 - Inflation'!AG$17=0,0,'6a - Tot nominal costs'!AI13/'4 - Inflation'!AG$17)</f>
        <v>0</v>
      </c>
      <c r="AJ13" s="286">
        <f>IF('4 - Inflation'!AH$17=0,0,'6a - Tot nominal costs'!AJ13/'4 - Inflation'!AH$17)</f>
        <v>0</v>
      </c>
      <c r="AK13" s="286">
        <f>IF('4 - Inflation'!AI$17=0,0,'6a - Tot nominal costs'!AK13/'4 - Inflation'!AI$17)</f>
        <v>0</v>
      </c>
      <c r="AL13" s="286">
        <f>IF('4 - Inflation'!AJ$17=0,0,'6a - Tot nominal costs'!AL13/'4 - Inflation'!AJ$17)</f>
        <v>0</v>
      </c>
      <c r="AM13" s="286">
        <f>IF('4 - Inflation'!AK$17=0,0,'6a - Tot nominal costs'!AM13/'4 - Inflation'!AK$17)</f>
        <v>0</v>
      </c>
      <c r="AN13" s="286">
        <f>IF('4 - Inflation'!AL$17=0,0,'6a - Tot nominal costs'!AN13/'4 - Inflation'!AL$17)</f>
        <v>0</v>
      </c>
      <c r="AO13" s="286">
        <f>IF('4 - Inflation'!AM$17=0,0,'6a - Tot nominal costs'!AO13/'4 - Inflation'!AM$17)</f>
        <v>0</v>
      </c>
      <c r="AP13" s="286">
        <f>IF('4 - Inflation'!AN$17=0,0,'6a - Tot nominal costs'!AP13/'4 - Inflation'!AN$17)</f>
        <v>0</v>
      </c>
    </row>
    <row r="14" spans="1:42" outlineLevel="2">
      <c r="A14" s="211" t="str">
        <f>A6&amp;"."&amp;A8&amp;"."&amp;A7&amp;"."&amp;B14</f>
        <v>1.c.1.6</v>
      </c>
      <c r="B14">
        <v>6</v>
      </c>
      <c r="C14" t="str">
        <f>'1-GBP'!C14</f>
        <v/>
      </c>
      <c r="D14"/>
      <c r="E14"/>
      <c r="F14"/>
      <c r="G14"/>
      <c r="H14"/>
      <c r="I14"/>
      <c r="J14"/>
      <c r="K14"/>
      <c r="L14" t="str">
        <f>LEFT(_xlfn.TEXTAFTER('6b - Tot real (CPIH) costs'!A14,"."),1)</f>
        <v>c</v>
      </c>
      <c r="M14" s="286">
        <f>IF('4 - Inflation'!K$17=0,0,'6a - Tot nominal costs'!M14/'4 - Inflation'!K$17)</f>
        <v>0</v>
      </c>
      <c r="N14" s="286">
        <f>IF('4 - Inflation'!L$17=0,0,'6a - Tot nominal costs'!N14/'4 - Inflation'!L$17)</f>
        <v>0</v>
      </c>
      <c r="O14" s="286">
        <f>IF('4 - Inflation'!M$17=0,0,'6a - Tot nominal costs'!O14/'4 - Inflation'!M$17)</f>
        <v>0</v>
      </c>
      <c r="P14" s="286">
        <f>IF('4 - Inflation'!N$17=0,0,'6a - Tot nominal costs'!P14/'4 - Inflation'!N$17)</f>
        <v>0</v>
      </c>
      <c r="Q14" s="286">
        <f>IF('4 - Inflation'!O$17=0,0,'6a - Tot nominal costs'!Q14/'4 - Inflation'!O$17)</f>
        <v>0</v>
      </c>
      <c r="R14" s="286">
        <f>IF('4 - Inflation'!P$17=0,0,'6a - Tot nominal costs'!R14/'4 - Inflation'!P$17)</f>
        <v>0</v>
      </c>
      <c r="S14" s="286">
        <f>IF('4 - Inflation'!Q$17=0,0,'6a - Tot nominal costs'!S14/'4 - Inflation'!Q$17)</f>
        <v>0</v>
      </c>
      <c r="T14" s="286">
        <f>IF('4 - Inflation'!R$17=0,0,'6a - Tot nominal costs'!T14/'4 - Inflation'!R$17)</f>
        <v>0</v>
      </c>
      <c r="U14" s="286">
        <f>IF('4 - Inflation'!S$17=0,0,'6a - Tot nominal costs'!U14/'4 - Inflation'!S$17)</f>
        <v>0</v>
      </c>
      <c r="V14" s="286">
        <f>IF('4 - Inflation'!T$17=0,0,'6a - Tot nominal costs'!V14/'4 - Inflation'!T$17)</f>
        <v>0</v>
      </c>
      <c r="W14" s="286">
        <f>IF('4 - Inflation'!U$17=0,0,'6a - Tot nominal costs'!W14/'4 - Inflation'!U$17)</f>
        <v>0</v>
      </c>
      <c r="X14" s="286">
        <f>IF('4 - Inflation'!V$17=0,0,'6a - Tot nominal costs'!X14/'4 - Inflation'!V$17)</f>
        <v>0</v>
      </c>
      <c r="Y14" s="286">
        <f>IF('4 - Inflation'!W$17=0,0,'6a - Tot nominal costs'!Y14/'4 - Inflation'!W$17)</f>
        <v>0</v>
      </c>
      <c r="Z14" s="286">
        <f>IF('4 - Inflation'!X$17=0,0,'6a - Tot nominal costs'!Z14/'4 - Inflation'!X$17)</f>
        <v>0</v>
      </c>
      <c r="AA14" s="286">
        <f>IF('4 - Inflation'!Y$17=0,0,'6a - Tot nominal costs'!AA14/'4 - Inflation'!Y$17)</f>
        <v>0</v>
      </c>
      <c r="AB14" s="286">
        <f>IF('4 - Inflation'!Z$17=0,0,'6a - Tot nominal costs'!AB14/'4 - Inflation'!Z$17)</f>
        <v>0</v>
      </c>
      <c r="AC14" s="286">
        <f>IF('4 - Inflation'!AA$17=0,0,'6a - Tot nominal costs'!AC14/'4 - Inflation'!AA$17)</f>
        <v>0</v>
      </c>
      <c r="AD14" s="286">
        <f>IF('4 - Inflation'!AB$17=0,0,'6a - Tot nominal costs'!AD14/'4 - Inflation'!AB$17)</f>
        <v>0</v>
      </c>
      <c r="AE14" s="286">
        <f>IF('4 - Inflation'!AC$17=0,0,'6a - Tot nominal costs'!AE14/'4 - Inflation'!AC$17)</f>
        <v>0</v>
      </c>
      <c r="AF14" s="286">
        <f>IF('4 - Inflation'!AD$17=0,0,'6a - Tot nominal costs'!AF14/'4 - Inflation'!AD$17)</f>
        <v>0</v>
      </c>
      <c r="AG14" s="286">
        <f>IF('4 - Inflation'!AE$17=0,0,'6a - Tot nominal costs'!AG14/'4 - Inflation'!AE$17)</f>
        <v>0</v>
      </c>
      <c r="AH14" s="286">
        <f>IF('4 - Inflation'!AF$17=0,0,'6a - Tot nominal costs'!AH14/'4 - Inflation'!AF$17)</f>
        <v>0</v>
      </c>
      <c r="AI14" s="286">
        <f>IF('4 - Inflation'!AG$17=0,0,'6a - Tot nominal costs'!AI14/'4 - Inflation'!AG$17)</f>
        <v>0</v>
      </c>
      <c r="AJ14" s="286">
        <f>IF('4 - Inflation'!AH$17=0,0,'6a - Tot nominal costs'!AJ14/'4 - Inflation'!AH$17)</f>
        <v>0</v>
      </c>
      <c r="AK14" s="286">
        <f>IF('4 - Inflation'!AI$17=0,0,'6a - Tot nominal costs'!AK14/'4 - Inflation'!AI$17)</f>
        <v>0</v>
      </c>
      <c r="AL14" s="286">
        <f>IF('4 - Inflation'!AJ$17=0,0,'6a - Tot nominal costs'!AL14/'4 - Inflation'!AJ$17)</f>
        <v>0</v>
      </c>
      <c r="AM14" s="286">
        <f>IF('4 - Inflation'!AK$17=0,0,'6a - Tot nominal costs'!AM14/'4 - Inflation'!AK$17)</f>
        <v>0</v>
      </c>
      <c r="AN14" s="286">
        <f>IF('4 - Inflation'!AL$17=0,0,'6a - Tot nominal costs'!AN14/'4 - Inflation'!AL$17)</f>
        <v>0</v>
      </c>
      <c r="AO14" s="286">
        <f>IF('4 - Inflation'!AM$17=0,0,'6a - Tot nominal costs'!AO14/'4 - Inflation'!AM$17)</f>
        <v>0</v>
      </c>
      <c r="AP14" s="286">
        <f>IF('4 - Inflation'!AN$17=0,0,'6a - Tot nominal costs'!AP14/'4 - Inflation'!AN$17)</f>
        <v>0</v>
      </c>
    </row>
    <row r="15" spans="1:42" outlineLevel="2">
      <c r="A15" s="211" t="str">
        <f>A6&amp;"."&amp;A8&amp;"."&amp;A7&amp;"."&amp;B15</f>
        <v>1.c.1.7</v>
      </c>
      <c r="B15">
        <v>7</v>
      </c>
      <c r="C15" t="str">
        <f>'1-GBP'!C15</f>
        <v/>
      </c>
      <c r="D15"/>
      <c r="E15"/>
      <c r="F15"/>
      <c r="G15"/>
      <c r="H15"/>
      <c r="I15"/>
      <c r="J15"/>
      <c r="K15"/>
      <c r="L15" t="str">
        <f>LEFT(_xlfn.TEXTAFTER('6b - Tot real (CPIH) costs'!A15,"."),1)</f>
        <v>c</v>
      </c>
      <c r="M15" s="286">
        <f>IF('4 - Inflation'!K$17=0,0,'6a - Tot nominal costs'!M15/'4 - Inflation'!K$17)</f>
        <v>0</v>
      </c>
      <c r="N15" s="286">
        <f>IF('4 - Inflation'!L$17=0,0,'6a - Tot nominal costs'!N15/'4 - Inflation'!L$17)</f>
        <v>0</v>
      </c>
      <c r="O15" s="286">
        <f>IF('4 - Inflation'!M$17=0,0,'6a - Tot nominal costs'!O15/'4 - Inflation'!M$17)</f>
        <v>0</v>
      </c>
      <c r="P15" s="286">
        <f>IF('4 - Inflation'!N$17=0,0,'6a - Tot nominal costs'!P15/'4 - Inflation'!N$17)</f>
        <v>0</v>
      </c>
      <c r="Q15" s="286">
        <f>IF('4 - Inflation'!O$17=0,0,'6a - Tot nominal costs'!Q15/'4 - Inflation'!O$17)</f>
        <v>0</v>
      </c>
      <c r="R15" s="286">
        <f>IF('4 - Inflation'!P$17=0,0,'6a - Tot nominal costs'!R15/'4 - Inflation'!P$17)</f>
        <v>0</v>
      </c>
      <c r="S15" s="286">
        <f>IF('4 - Inflation'!Q$17=0,0,'6a - Tot nominal costs'!S15/'4 - Inflation'!Q$17)</f>
        <v>0</v>
      </c>
      <c r="T15" s="286">
        <f>IF('4 - Inflation'!R$17=0,0,'6a - Tot nominal costs'!T15/'4 - Inflation'!R$17)</f>
        <v>0</v>
      </c>
      <c r="U15" s="286">
        <f>IF('4 - Inflation'!S$17=0,0,'6a - Tot nominal costs'!U15/'4 - Inflation'!S$17)</f>
        <v>0</v>
      </c>
      <c r="V15" s="286">
        <f>IF('4 - Inflation'!T$17=0,0,'6a - Tot nominal costs'!V15/'4 - Inflation'!T$17)</f>
        <v>0</v>
      </c>
      <c r="W15" s="286">
        <f>IF('4 - Inflation'!U$17=0,0,'6a - Tot nominal costs'!W15/'4 - Inflation'!U$17)</f>
        <v>0</v>
      </c>
      <c r="X15" s="286">
        <f>IF('4 - Inflation'!V$17=0,0,'6a - Tot nominal costs'!X15/'4 - Inflation'!V$17)</f>
        <v>0</v>
      </c>
      <c r="Y15" s="286">
        <f>IF('4 - Inflation'!W$17=0,0,'6a - Tot nominal costs'!Y15/'4 - Inflation'!W$17)</f>
        <v>0</v>
      </c>
      <c r="Z15" s="286">
        <f>IF('4 - Inflation'!X$17=0,0,'6a - Tot nominal costs'!Z15/'4 - Inflation'!X$17)</f>
        <v>0</v>
      </c>
      <c r="AA15" s="286">
        <f>IF('4 - Inflation'!Y$17=0,0,'6a - Tot nominal costs'!AA15/'4 - Inflation'!Y$17)</f>
        <v>0</v>
      </c>
      <c r="AB15" s="286">
        <f>IF('4 - Inflation'!Z$17=0,0,'6a - Tot nominal costs'!AB15/'4 - Inflation'!Z$17)</f>
        <v>0</v>
      </c>
      <c r="AC15" s="286">
        <f>IF('4 - Inflation'!AA$17=0,0,'6a - Tot nominal costs'!AC15/'4 - Inflation'!AA$17)</f>
        <v>0</v>
      </c>
      <c r="AD15" s="286">
        <f>IF('4 - Inflation'!AB$17=0,0,'6a - Tot nominal costs'!AD15/'4 - Inflation'!AB$17)</f>
        <v>0</v>
      </c>
      <c r="AE15" s="286">
        <f>IF('4 - Inflation'!AC$17=0,0,'6a - Tot nominal costs'!AE15/'4 - Inflation'!AC$17)</f>
        <v>0</v>
      </c>
      <c r="AF15" s="286">
        <f>IF('4 - Inflation'!AD$17=0,0,'6a - Tot nominal costs'!AF15/'4 - Inflation'!AD$17)</f>
        <v>0</v>
      </c>
      <c r="AG15" s="286">
        <f>IF('4 - Inflation'!AE$17=0,0,'6a - Tot nominal costs'!AG15/'4 - Inflation'!AE$17)</f>
        <v>0</v>
      </c>
      <c r="AH15" s="286">
        <f>IF('4 - Inflation'!AF$17=0,0,'6a - Tot nominal costs'!AH15/'4 - Inflation'!AF$17)</f>
        <v>0</v>
      </c>
      <c r="AI15" s="286">
        <f>IF('4 - Inflation'!AG$17=0,0,'6a - Tot nominal costs'!AI15/'4 - Inflation'!AG$17)</f>
        <v>0</v>
      </c>
      <c r="AJ15" s="286">
        <f>IF('4 - Inflation'!AH$17=0,0,'6a - Tot nominal costs'!AJ15/'4 - Inflation'!AH$17)</f>
        <v>0</v>
      </c>
      <c r="AK15" s="286">
        <f>IF('4 - Inflation'!AI$17=0,0,'6a - Tot nominal costs'!AK15/'4 - Inflation'!AI$17)</f>
        <v>0</v>
      </c>
      <c r="AL15" s="286">
        <f>IF('4 - Inflation'!AJ$17=0,0,'6a - Tot nominal costs'!AL15/'4 - Inflation'!AJ$17)</f>
        <v>0</v>
      </c>
      <c r="AM15" s="286">
        <f>IF('4 - Inflation'!AK$17=0,0,'6a - Tot nominal costs'!AM15/'4 - Inflation'!AK$17)</f>
        <v>0</v>
      </c>
      <c r="AN15" s="286">
        <f>IF('4 - Inflation'!AL$17=0,0,'6a - Tot nominal costs'!AN15/'4 - Inflation'!AL$17)</f>
        <v>0</v>
      </c>
      <c r="AO15" s="286">
        <f>IF('4 - Inflation'!AM$17=0,0,'6a - Tot nominal costs'!AO15/'4 - Inflation'!AM$17)</f>
        <v>0</v>
      </c>
      <c r="AP15" s="286">
        <f>IF('4 - Inflation'!AN$17=0,0,'6a - Tot nominal costs'!AP15/'4 - Inflation'!AN$17)</f>
        <v>0</v>
      </c>
    </row>
    <row r="16" spans="1:42" outlineLevel="2">
      <c r="A16" s="211" t="str">
        <f>A6&amp;"."&amp;A8&amp;"."&amp;A7&amp;"."&amp;B16</f>
        <v>1.c.1.8</v>
      </c>
      <c r="B16">
        <v>8</v>
      </c>
      <c r="C16" t="str">
        <f>'1-GBP'!C16</f>
        <v/>
      </c>
      <c r="D16"/>
      <c r="E16"/>
      <c r="F16"/>
      <c r="G16"/>
      <c r="H16"/>
      <c r="I16"/>
      <c r="J16"/>
      <c r="K16"/>
      <c r="L16" t="str">
        <f>LEFT(_xlfn.TEXTAFTER('6b - Tot real (CPIH) costs'!A16,"."),1)</f>
        <v>c</v>
      </c>
      <c r="M16" s="286">
        <f>IF('4 - Inflation'!K$17=0,0,'6a - Tot nominal costs'!M16/'4 - Inflation'!K$17)</f>
        <v>0</v>
      </c>
      <c r="N16" s="286">
        <f>IF('4 - Inflation'!L$17=0,0,'6a - Tot nominal costs'!N16/'4 - Inflation'!L$17)</f>
        <v>0</v>
      </c>
      <c r="O16" s="286">
        <f>IF('4 - Inflation'!M$17=0,0,'6a - Tot nominal costs'!O16/'4 - Inflation'!M$17)</f>
        <v>0</v>
      </c>
      <c r="P16" s="286">
        <f>IF('4 - Inflation'!N$17=0,0,'6a - Tot nominal costs'!P16/'4 - Inflation'!N$17)</f>
        <v>0</v>
      </c>
      <c r="Q16" s="286">
        <f>IF('4 - Inflation'!O$17=0,0,'6a - Tot nominal costs'!Q16/'4 - Inflation'!O$17)</f>
        <v>0</v>
      </c>
      <c r="R16" s="286">
        <f>IF('4 - Inflation'!P$17=0,0,'6a - Tot nominal costs'!R16/'4 - Inflation'!P$17)</f>
        <v>0</v>
      </c>
      <c r="S16" s="286">
        <f>IF('4 - Inflation'!Q$17=0,0,'6a - Tot nominal costs'!S16/'4 - Inflation'!Q$17)</f>
        <v>0</v>
      </c>
      <c r="T16" s="286">
        <f>IF('4 - Inflation'!R$17=0,0,'6a - Tot nominal costs'!T16/'4 - Inflation'!R$17)</f>
        <v>0</v>
      </c>
      <c r="U16" s="286">
        <f>IF('4 - Inflation'!S$17=0,0,'6a - Tot nominal costs'!U16/'4 - Inflation'!S$17)</f>
        <v>0</v>
      </c>
      <c r="V16" s="286">
        <f>IF('4 - Inflation'!T$17=0,0,'6a - Tot nominal costs'!V16/'4 - Inflation'!T$17)</f>
        <v>0</v>
      </c>
      <c r="W16" s="286">
        <f>IF('4 - Inflation'!U$17=0,0,'6a - Tot nominal costs'!W16/'4 - Inflation'!U$17)</f>
        <v>0</v>
      </c>
      <c r="X16" s="286">
        <f>IF('4 - Inflation'!V$17=0,0,'6a - Tot nominal costs'!X16/'4 - Inflation'!V$17)</f>
        <v>0</v>
      </c>
      <c r="Y16" s="286">
        <f>IF('4 - Inflation'!W$17=0,0,'6a - Tot nominal costs'!Y16/'4 - Inflation'!W$17)</f>
        <v>0</v>
      </c>
      <c r="Z16" s="286">
        <f>IF('4 - Inflation'!X$17=0,0,'6a - Tot nominal costs'!Z16/'4 - Inflation'!X$17)</f>
        <v>0</v>
      </c>
      <c r="AA16" s="286">
        <f>IF('4 - Inflation'!Y$17=0,0,'6a - Tot nominal costs'!AA16/'4 - Inflation'!Y$17)</f>
        <v>0</v>
      </c>
      <c r="AB16" s="286">
        <f>IF('4 - Inflation'!Z$17=0,0,'6a - Tot nominal costs'!AB16/'4 - Inflation'!Z$17)</f>
        <v>0</v>
      </c>
      <c r="AC16" s="286">
        <f>IF('4 - Inflation'!AA$17=0,0,'6a - Tot nominal costs'!AC16/'4 - Inflation'!AA$17)</f>
        <v>0</v>
      </c>
      <c r="AD16" s="286">
        <f>IF('4 - Inflation'!AB$17=0,0,'6a - Tot nominal costs'!AD16/'4 - Inflation'!AB$17)</f>
        <v>0</v>
      </c>
      <c r="AE16" s="286">
        <f>IF('4 - Inflation'!AC$17=0,0,'6a - Tot nominal costs'!AE16/'4 - Inflation'!AC$17)</f>
        <v>0</v>
      </c>
      <c r="AF16" s="286">
        <f>IF('4 - Inflation'!AD$17=0,0,'6a - Tot nominal costs'!AF16/'4 - Inflation'!AD$17)</f>
        <v>0</v>
      </c>
      <c r="AG16" s="286">
        <f>IF('4 - Inflation'!AE$17=0,0,'6a - Tot nominal costs'!AG16/'4 - Inflation'!AE$17)</f>
        <v>0</v>
      </c>
      <c r="AH16" s="286">
        <f>IF('4 - Inflation'!AF$17=0,0,'6a - Tot nominal costs'!AH16/'4 - Inflation'!AF$17)</f>
        <v>0</v>
      </c>
      <c r="AI16" s="286">
        <f>IF('4 - Inflation'!AG$17=0,0,'6a - Tot nominal costs'!AI16/'4 - Inflation'!AG$17)</f>
        <v>0</v>
      </c>
      <c r="AJ16" s="286">
        <f>IF('4 - Inflation'!AH$17=0,0,'6a - Tot nominal costs'!AJ16/'4 - Inflation'!AH$17)</f>
        <v>0</v>
      </c>
      <c r="AK16" s="286">
        <f>IF('4 - Inflation'!AI$17=0,0,'6a - Tot nominal costs'!AK16/'4 - Inflation'!AI$17)</f>
        <v>0</v>
      </c>
      <c r="AL16" s="286">
        <f>IF('4 - Inflation'!AJ$17=0,0,'6a - Tot nominal costs'!AL16/'4 - Inflation'!AJ$17)</f>
        <v>0</v>
      </c>
      <c r="AM16" s="286">
        <f>IF('4 - Inflation'!AK$17=0,0,'6a - Tot nominal costs'!AM16/'4 - Inflation'!AK$17)</f>
        <v>0</v>
      </c>
      <c r="AN16" s="286">
        <f>IF('4 - Inflation'!AL$17=0,0,'6a - Tot nominal costs'!AN16/'4 - Inflation'!AL$17)</f>
        <v>0</v>
      </c>
      <c r="AO16" s="286">
        <f>IF('4 - Inflation'!AM$17=0,0,'6a - Tot nominal costs'!AO16/'4 - Inflation'!AM$17)</f>
        <v>0</v>
      </c>
      <c r="AP16" s="286">
        <f>IF('4 - Inflation'!AN$17=0,0,'6a - Tot nominal costs'!AP16/'4 - Inflation'!AN$17)</f>
        <v>0</v>
      </c>
    </row>
    <row r="17" spans="1:42" outlineLevel="2">
      <c r="A17" s="211" t="str">
        <f>A6&amp;"."&amp;A8&amp;"."&amp;A7&amp;"."&amp;B17</f>
        <v>1.c.1.9</v>
      </c>
      <c r="B17">
        <v>9</v>
      </c>
      <c r="C17" t="str">
        <f>'1-GBP'!C17</f>
        <v/>
      </c>
      <c r="D17"/>
      <c r="E17"/>
      <c r="F17"/>
      <c r="G17"/>
      <c r="H17"/>
      <c r="I17"/>
      <c r="J17"/>
      <c r="K17"/>
      <c r="L17" t="str">
        <f>LEFT(_xlfn.TEXTAFTER('6b - Tot real (CPIH) costs'!A17,"."),1)</f>
        <v>c</v>
      </c>
      <c r="M17" s="286">
        <f>IF('4 - Inflation'!K$17=0,0,'6a - Tot nominal costs'!M17/'4 - Inflation'!K$17)</f>
        <v>0</v>
      </c>
      <c r="N17" s="286">
        <f>IF('4 - Inflation'!L$17=0,0,'6a - Tot nominal costs'!N17/'4 - Inflation'!L$17)</f>
        <v>0</v>
      </c>
      <c r="O17" s="286">
        <f>IF('4 - Inflation'!M$17=0,0,'6a - Tot nominal costs'!O17/'4 - Inflation'!M$17)</f>
        <v>0</v>
      </c>
      <c r="P17" s="286">
        <f>IF('4 - Inflation'!N$17=0,0,'6a - Tot nominal costs'!P17/'4 - Inflation'!N$17)</f>
        <v>0</v>
      </c>
      <c r="Q17" s="286">
        <f>IF('4 - Inflation'!O$17=0,0,'6a - Tot nominal costs'!Q17/'4 - Inflation'!O$17)</f>
        <v>0</v>
      </c>
      <c r="R17" s="286">
        <f>IF('4 - Inflation'!P$17=0,0,'6a - Tot nominal costs'!R17/'4 - Inflation'!P$17)</f>
        <v>0</v>
      </c>
      <c r="S17" s="286">
        <f>IF('4 - Inflation'!Q$17=0,0,'6a - Tot nominal costs'!S17/'4 - Inflation'!Q$17)</f>
        <v>0</v>
      </c>
      <c r="T17" s="286">
        <f>IF('4 - Inflation'!R$17=0,0,'6a - Tot nominal costs'!T17/'4 - Inflation'!R$17)</f>
        <v>0</v>
      </c>
      <c r="U17" s="286">
        <f>IF('4 - Inflation'!S$17=0,0,'6a - Tot nominal costs'!U17/'4 - Inflation'!S$17)</f>
        <v>0</v>
      </c>
      <c r="V17" s="286">
        <f>IF('4 - Inflation'!T$17=0,0,'6a - Tot nominal costs'!V17/'4 - Inflation'!T$17)</f>
        <v>0</v>
      </c>
      <c r="W17" s="286">
        <f>IF('4 - Inflation'!U$17=0,0,'6a - Tot nominal costs'!W17/'4 - Inflation'!U$17)</f>
        <v>0</v>
      </c>
      <c r="X17" s="286">
        <f>IF('4 - Inflation'!V$17=0,0,'6a - Tot nominal costs'!X17/'4 - Inflation'!V$17)</f>
        <v>0</v>
      </c>
      <c r="Y17" s="286">
        <f>IF('4 - Inflation'!W$17=0,0,'6a - Tot nominal costs'!Y17/'4 - Inflation'!W$17)</f>
        <v>0</v>
      </c>
      <c r="Z17" s="286">
        <f>IF('4 - Inflation'!X$17=0,0,'6a - Tot nominal costs'!Z17/'4 - Inflation'!X$17)</f>
        <v>0</v>
      </c>
      <c r="AA17" s="286">
        <f>IF('4 - Inflation'!Y$17=0,0,'6a - Tot nominal costs'!AA17/'4 - Inflation'!Y$17)</f>
        <v>0</v>
      </c>
      <c r="AB17" s="286">
        <f>IF('4 - Inflation'!Z$17=0,0,'6a - Tot nominal costs'!AB17/'4 - Inflation'!Z$17)</f>
        <v>0</v>
      </c>
      <c r="AC17" s="286">
        <f>IF('4 - Inflation'!AA$17=0,0,'6a - Tot nominal costs'!AC17/'4 - Inflation'!AA$17)</f>
        <v>0</v>
      </c>
      <c r="AD17" s="286">
        <f>IF('4 - Inflation'!AB$17=0,0,'6a - Tot nominal costs'!AD17/'4 - Inflation'!AB$17)</f>
        <v>0</v>
      </c>
      <c r="AE17" s="286">
        <f>IF('4 - Inflation'!AC$17=0,0,'6a - Tot nominal costs'!AE17/'4 - Inflation'!AC$17)</f>
        <v>0</v>
      </c>
      <c r="AF17" s="286">
        <f>IF('4 - Inflation'!AD$17=0,0,'6a - Tot nominal costs'!AF17/'4 - Inflation'!AD$17)</f>
        <v>0</v>
      </c>
      <c r="AG17" s="286">
        <f>IF('4 - Inflation'!AE$17=0,0,'6a - Tot nominal costs'!AG17/'4 - Inflation'!AE$17)</f>
        <v>0</v>
      </c>
      <c r="AH17" s="286">
        <f>IF('4 - Inflation'!AF$17=0,0,'6a - Tot nominal costs'!AH17/'4 - Inflation'!AF$17)</f>
        <v>0</v>
      </c>
      <c r="AI17" s="286">
        <f>IF('4 - Inflation'!AG$17=0,0,'6a - Tot nominal costs'!AI17/'4 - Inflation'!AG$17)</f>
        <v>0</v>
      </c>
      <c r="AJ17" s="286">
        <f>IF('4 - Inflation'!AH$17=0,0,'6a - Tot nominal costs'!AJ17/'4 - Inflation'!AH$17)</f>
        <v>0</v>
      </c>
      <c r="AK17" s="286">
        <f>IF('4 - Inflation'!AI$17=0,0,'6a - Tot nominal costs'!AK17/'4 - Inflation'!AI$17)</f>
        <v>0</v>
      </c>
      <c r="AL17" s="286">
        <f>IF('4 - Inflation'!AJ$17=0,0,'6a - Tot nominal costs'!AL17/'4 - Inflation'!AJ$17)</f>
        <v>0</v>
      </c>
      <c r="AM17" s="286">
        <f>IF('4 - Inflation'!AK$17=0,0,'6a - Tot nominal costs'!AM17/'4 - Inflation'!AK$17)</f>
        <v>0</v>
      </c>
      <c r="AN17" s="286">
        <f>IF('4 - Inflation'!AL$17=0,0,'6a - Tot nominal costs'!AN17/'4 - Inflation'!AL$17)</f>
        <v>0</v>
      </c>
      <c r="AO17" s="286">
        <f>IF('4 - Inflation'!AM$17=0,0,'6a - Tot nominal costs'!AO17/'4 - Inflation'!AM$17)</f>
        <v>0</v>
      </c>
      <c r="AP17" s="286">
        <f>IF('4 - Inflation'!AN$17=0,0,'6a - Tot nominal costs'!AP17/'4 - Inflation'!AN$17)</f>
        <v>0</v>
      </c>
    </row>
    <row r="18" spans="1:42" outlineLevel="2">
      <c r="A18" s="211" t="str">
        <f>A6&amp;"."&amp;A8&amp;"."&amp;A7&amp;"."&amp;B18</f>
        <v>1.c.1.10</v>
      </c>
      <c r="B18">
        <v>10</v>
      </c>
      <c r="C18" t="str">
        <f>'1-GBP'!C18</f>
        <v/>
      </c>
      <c r="D18"/>
      <c r="E18"/>
      <c r="F18"/>
      <c r="G18"/>
      <c r="H18"/>
      <c r="I18"/>
      <c r="J18"/>
      <c r="K18"/>
      <c r="L18" t="str">
        <f>LEFT(_xlfn.TEXTAFTER('6b - Tot real (CPIH) costs'!A18,"."),1)</f>
        <v>c</v>
      </c>
      <c r="M18" s="286">
        <f>IF('4 - Inflation'!K$17=0,0,'6a - Tot nominal costs'!M18/'4 - Inflation'!K$17)</f>
        <v>0</v>
      </c>
      <c r="N18" s="286">
        <f>IF('4 - Inflation'!L$17=0,0,'6a - Tot nominal costs'!N18/'4 - Inflation'!L$17)</f>
        <v>0</v>
      </c>
      <c r="O18" s="286">
        <f>IF('4 - Inflation'!M$17=0,0,'6a - Tot nominal costs'!O18/'4 - Inflation'!M$17)</f>
        <v>0</v>
      </c>
      <c r="P18" s="286">
        <f>IF('4 - Inflation'!N$17=0,0,'6a - Tot nominal costs'!P18/'4 - Inflation'!N$17)</f>
        <v>0</v>
      </c>
      <c r="Q18" s="286">
        <f>IF('4 - Inflation'!O$17=0,0,'6a - Tot nominal costs'!Q18/'4 - Inflation'!O$17)</f>
        <v>0</v>
      </c>
      <c r="R18" s="286">
        <f>IF('4 - Inflation'!P$17=0,0,'6a - Tot nominal costs'!R18/'4 - Inflation'!P$17)</f>
        <v>0</v>
      </c>
      <c r="S18" s="286">
        <f>IF('4 - Inflation'!Q$17=0,0,'6a - Tot nominal costs'!S18/'4 - Inflation'!Q$17)</f>
        <v>0</v>
      </c>
      <c r="T18" s="286">
        <f>IF('4 - Inflation'!R$17=0,0,'6a - Tot nominal costs'!T18/'4 - Inflation'!R$17)</f>
        <v>0</v>
      </c>
      <c r="U18" s="286">
        <f>IF('4 - Inflation'!S$17=0,0,'6a - Tot nominal costs'!U18/'4 - Inflation'!S$17)</f>
        <v>0</v>
      </c>
      <c r="V18" s="286">
        <f>IF('4 - Inflation'!T$17=0,0,'6a - Tot nominal costs'!V18/'4 - Inflation'!T$17)</f>
        <v>0</v>
      </c>
      <c r="W18" s="286">
        <f>IF('4 - Inflation'!U$17=0,0,'6a - Tot nominal costs'!W18/'4 - Inflation'!U$17)</f>
        <v>0</v>
      </c>
      <c r="X18" s="286">
        <f>IF('4 - Inflation'!V$17=0,0,'6a - Tot nominal costs'!X18/'4 - Inflation'!V$17)</f>
        <v>0</v>
      </c>
      <c r="Y18" s="286">
        <f>IF('4 - Inflation'!W$17=0,0,'6a - Tot nominal costs'!Y18/'4 - Inflation'!W$17)</f>
        <v>0</v>
      </c>
      <c r="Z18" s="286">
        <f>IF('4 - Inflation'!X$17=0,0,'6a - Tot nominal costs'!Z18/'4 - Inflation'!X$17)</f>
        <v>0</v>
      </c>
      <c r="AA18" s="286">
        <f>IF('4 - Inflation'!Y$17=0,0,'6a - Tot nominal costs'!AA18/'4 - Inflation'!Y$17)</f>
        <v>0</v>
      </c>
      <c r="AB18" s="286">
        <f>IF('4 - Inflation'!Z$17=0,0,'6a - Tot nominal costs'!AB18/'4 - Inflation'!Z$17)</f>
        <v>0</v>
      </c>
      <c r="AC18" s="286">
        <f>IF('4 - Inflation'!AA$17=0,0,'6a - Tot nominal costs'!AC18/'4 - Inflation'!AA$17)</f>
        <v>0</v>
      </c>
      <c r="AD18" s="286">
        <f>IF('4 - Inflation'!AB$17=0,0,'6a - Tot nominal costs'!AD18/'4 - Inflation'!AB$17)</f>
        <v>0</v>
      </c>
      <c r="AE18" s="286">
        <f>IF('4 - Inflation'!AC$17=0,0,'6a - Tot nominal costs'!AE18/'4 - Inflation'!AC$17)</f>
        <v>0</v>
      </c>
      <c r="AF18" s="286">
        <f>IF('4 - Inflation'!AD$17=0,0,'6a - Tot nominal costs'!AF18/'4 - Inflation'!AD$17)</f>
        <v>0</v>
      </c>
      <c r="AG18" s="286">
        <f>IF('4 - Inflation'!AE$17=0,0,'6a - Tot nominal costs'!AG18/'4 - Inflation'!AE$17)</f>
        <v>0</v>
      </c>
      <c r="AH18" s="286">
        <f>IF('4 - Inflation'!AF$17=0,0,'6a - Tot nominal costs'!AH18/'4 - Inflation'!AF$17)</f>
        <v>0</v>
      </c>
      <c r="AI18" s="286">
        <f>IF('4 - Inflation'!AG$17=0,0,'6a - Tot nominal costs'!AI18/'4 - Inflation'!AG$17)</f>
        <v>0</v>
      </c>
      <c r="AJ18" s="286">
        <f>IF('4 - Inflation'!AH$17=0,0,'6a - Tot nominal costs'!AJ18/'4 - Inflation'!AH$17)</f>
        <v>0</v>
      </c>
      <c r="AK18" s="286">
        <f>IF('4 - Inflation'!AI$17=0,0,'6a - Tot nominal costs'!AK18/'4 - Inflation'!AI$17)</f>
        <v>0</v>
      </c>
      <c r="AL18" s="286">
        <f>IF('4 - Inflation'!AJ$17=0,0,'6a - Tot nominal costs'!AL18/'4 - Inflation'!AJ$17)</f>
        <v>0</v>
      </c>
      <c r="AM18" s="286">
        <f>IF('4 - Inflation'!AK$17=0,0,'6a - Tot nominal costs'!AM18/'4 - Inflation'!AK$17)</f>
        <v>0</v>
      </c>
      <c r="AN18" s="286">
        <f>IF('4 - Inflation'!AL$17=0,0,'6a - Tot nominal costs'!AN18/'4 - Inflation'!AL$17)</f>
        <v>0</v>
      </c>
      <c r="AO18" s="286">
        <f>IF('4 - Inflation'!AM$17=0,0,'6a - Tot nominal costs'!AO18/'4 - Inflation'!AM$17)</f>
        <v>0</v>
      </c>
      <c r="AP18" s="286">
        <f>IF('4 - Inflation'!AN$17=0,0,'6a - Tot nominal costs'!AP18/'4 - Inflation'!AN$17)</f>
        <v>0</v>
      </c>
    </row>
    <row r="19" spans="1:42" outlineLevel="2">
      <c r="A19" s="211" t="str">
        <f>A6&amp;"."&amp;A8&amp;"."&amp;A7&amp;"."&amp;B19</f>
        <v>1.c.1.11</v>
      </c>
      <c r="B19">
        <v>11</v>
      </c>
      <c r="C19" t="str">
        <f>'1-GBP'!C19</f>
        <v/>
      </c>
      <c r="D19"/>
      <c r="E19"/>
      <c r="F19"/>
      <c r="G19"/>
      <c r="H19"/>
      <c r="I19"/>
      <c r="J19"/>
      <c r="K19"/>
      <c r="L19" t="str">
        <f>LEFT(_xlfn.TEXTAFTER('6b - Tot real (CPIH) costs'!A19,"."),1)</f>
        <v>c</v>
      </c>
      <c r="M19" s="286">
        <f>IF('4 - Inflation'!K$17=0,0,'6a - Tot nominal costs'!M19/'4 - Inflation'!K$17)</f>
        <v>0</v>
      </c>
      <c r="N19" s="286">
        <f>IF('4 - Inflation'!L$17=0,0,'6a - Tot nominal costs'!N19/'4 - Inflation'!L$17)</f>
        <v>0</v>
      </c>
      <c r="O19" s="286">
        <f>IF('4 - Inflation'!M$17=0,0,'6a - Tot nominal costs'!O19/'4 - Inflation'!M$17)</f>
        <v>0</v>
      </c>
      <c r="P19" s="286">
        <f>IF('4 - Inflation'!N$17=0,0,'6a - Tot nominal costs'!P19/'4 - Inflation'!N$17)</f>
        <v>0</v>
      </c>
      <c r="Q19" s="286">
        <f>IF('4 - Inflation'!O$17=0,0,'6a - Tot nominal costs'!Q19/'4 - Inflation'!O$17)</f>
        <v>0</v>
      </c>
      <c r="R19" s="286">
        <f>IF('4 - Inflation'!P$17=0,0,'6a - Tot nominal costs'!R19/'4 - Inflation'!P$17)</f>
        <v>0</v>
      </c>
      <c r="S19" s="286">
        <f>IF('4 - Inflation'!Q$17=0,0,'6a - Tot nominal costs'!S19/'4 - Inflation'!Q$17)</f>
        <v>0</v>
      </c>
      <c r="T19" s="286">
        <f>IF('4 - Inflation'!R$17=0,0,'6a - Tot nominal costs'!T19/'4 - Inflation'!R$17)</f>
        <v>0</v>
      </c>
      <c r="U19" s="286">
        <f>IF('4 - Inflation'!S$17=0,0,'6a - Tot nominal costs'!U19/'4 - Inflation'!S$17)</f>
        <v>0</v>
      </c>
      <c r="V19" s="286">
        <f>IF('4 - Inflation'!T$17=0,0,'6a - Tot nominal costs'!V19/'4 - Inflation'!T$17)</f>
        <v>0</v>
      </c>
      <c r="W19" s="286">
        <f>IF('4 - Inflation'!U$17=0,0,'6a - Tot nominal costs'!W19/'4 - Inflation'!U$17)</f>
        <v>0</v>
      </c>
      <c r="X19" s="286">
        <f>IF('4 - Inflation'!V$17=0,0,'6a - Tot nominal costs'!X19/'4 - Inflation'!V$17)</f>
        <v>0</v>
      </c>
      <c r="Y19" s="286">
        <f>IF('4 - Inflation'!W$17=0,0,'6a - Tot nominal costs'!Y19/'4 - Inflation'!W$17)</f>
        <v>0</v>
      </c>
      <c r="Z19" s="286">
        <f>IF('4 - Inflation'!X$17=0,0,'6a - Tot nominal costs'!Z19/'4 - Inflation'!X$17)</f>
        <v>0</v>
      </c>
      <c r="AA19" s="286">
        <f>IF('4 - Inflation'!Y$17=0,0,'6a - Tot nominal costs'!AA19/'4 - Inflation'!Y$17)</f>
        <v>0</v>
      </c>
      <c r="AB19" s="286">
        <f>IF('4 - Inflation'!Z$17=0,0,'6a - Tot nominal costs'!AB19/'4 - Inflation'!Z$17)</f>
        <v>0</v>
      </c>
      <c r="AC19" s="286">
        <f>IF('4 - Inflation'!AA$17=0,0,'6a - Tot nominal costs'!AC19/'4 - Inflation'!AA$17)</f>
        <v>0</v>
      </c>
      <c r="AD19" s="286">
        <f>IF('4 - Inflation'!AB$17=0,0,'6a - Tot nominal costs'!AD19/'4 - Inflation'!AB$17)</f>
        <v>0</v>
      </c>
      <c r="AE19" s="286">
        <f>IF('4 - Inflation'!AC$17=0,0,'6a - Tot nominal costs'!AE19/'4 - Inflation'!AC$17)</f>
        <v>0</v>
      </c>
      <c r="AF19" s="286">
        <f>IF('4 - Inflation'!AD$17=0,0,'6a - Tot nominal costs'!AF19/'4 - Inflation'!AD$17)</f>
        <v>0</v>
      </c>
      <c r="AG19" s="286">
        <f>IF('4 - Inflation'!AE$17=0,0,'6a - Tot nominal costs'!AG19/'4 - Inflation'!AE$17)</f>
        <v>0</v>
      </c>
      <c r="AH19" s="286">
        <f>IF('4 - Inflation'!AF$17=0,0,'6a - Tot nominal costs'!AH19/'4 - Inflation'!AF$17)</f>
        <v>0</v>
      </c>
      <c r="AI19" s="286">
        <f>IF('4 - Inflation'!AG$17=0,0,'6a - Tot nominal costs'!AI19/'4 - Inflation'!AG$17)</f>
        <v>0</v>
      </c>
      <c r="AJ19" s="286">
        <f>IF('4 - Inflation'!AH$17=0,0,'6a - Tot nominal costs'!AJ19/'4 - Inflation'!AH$17)</f>
        <v>0</v>
      </c>
      <c r="AK19" s="286">
        <f>IF('4 - Inflation'!AI$17=0,0,'6a - Tot nominal costs'!AK19/'4 - Inflation'!AI$17)</f>
        <v>0</v>
      </c>
      <c r="AL19" s="286">
        <f>IF('4 - Inflation'!AJ$17=0,0,'6a - Tot nominal costs'!AL19/'4 - Inflation'!AJ$17)</f>
        <v>0</v>
      </c>
      <c r="AM19" s="286">
        <f>IF('4 - Inflation'!AK$17=0,0,'6a - Tot nominal costs'!AM19/'4 - Inflation'!AK$17)</f>
        <v>0</v>
      </c>
      <c r="AN19" s="286">
        <f>IF('4 - Inflation'!AL$17=0,0,'6a - Tot nominal costs'!AN19/'4 - Inflation'!AL$17)</f>
        <v>0</v>
      </c>
      <c r="AO19" s="286">
        <f>IF('4 - Inflation'!AM$17=0,0,'6a - Tot nominal costs'!AO19/'4 - Inflation'!AM$17)</f>
        <v>0</v>
      </c>
      <c r="AP19" s="286">
        <f>IF('4 - Inflation'!AN$17=0,0,'6a - Tot nominal costs'!AP19/'4 - Inflation'!AN$17)</f>
        <v>0</v>
      </c>
    </row>
    <row r="20" spans="1:42" outlineLevel="2">
      <c r="A20" s="211" t="str">
        <f>A6&amp;"."&amp;A8&amp;"."&amp;A7&amp;"."&amp;B20</f>
        <v>1.c.1.12</v>
      </c>
      <c r="B20">
        <v>12</v>
      </c>
      <c r="C20" t="str">
        <f>'1-GBP'!C20</f>
        <v/>
      </c>
      <c r="D20"/>
      <c r="E20"/>
      <c r="F20"/>
      <c r="G20"/>
      <c r="H20"/>
      <c r="I20"/>
      <c r="J20"/>
      <c r="K20"/>
      <c r="L20" t="str">
        <f>LEFT(_xlfn.TEXTAFTER('6b - Tot real (CPIH) costs'!A20,"."),1)</f>
        <v>c</v>
      </c>
      <c r="M20" s="286">
        <f>IF('4 - Inflation'!K$17=0,0,'6a - Tot nominal costs'!M20/'4 - Inflation'!K$17)</f>
        <v>0</v>
      </c>
      <c r="N20" s="286">
        <f>IF('4 - Inflation'!L$17=0,0,'6a - Tot nominal costs'!N20/'4 - Inflation'!L$17)</f>
        <v>0</v>
      </c>
      <c r="O20" s="286">
        <f>IF('4 - Inflation'!M$17=0,0,'6a - Tot nominal costs'!O20/'4 - Inflation'!M$17)</f>
        <v>0</v>
      </c>
      <c r="P20" s="286">
        <f>IF('4 - Inflation'!N$17=0,0,'6a - Tot nominal costs'!P20/'4 - Inflation'!N$17)</f>
        <v>0</v>
      </c>
      <c r="Q20" s="286">
        <f>IF('4 - Inflation'!O$17=0,0,'6a - Tot nominal costs'!Q20/'4 - Inflation'!O$17)</f>
        <v>0</v>
      </c>
      <c r="R20" s="286">
        <f>IF('4 - Inflation'!P$17=0,0,'6a - Tot nominal costs'!R20/'4 - Inflation'!P$17)</f>
        <v>0</v>
      </c>
      <c r="S20" s="286">
        <f>IF('4 - Inflation'!Q$17=0,0,'6a - Tot nominal costs'!S20/'4 - Inflation'!Q$17)</f>
        <v>0</v>
      </c>
      <c r="T20" s="286">
        <f>IF('4 - Inflation'!R$17=0,0,'6a - Tot nominal costs'!T20/'4 - Inflation'!R$17)</f>
        <v>0</v>
      </c>
      <c r="U20" s="286">
        <f>IF('4 - Inflation'!S$17=0,0,'6a - Tot nominal costs'!U20/'4 - Inflation'!S$17)</f>
        <v>0</v>
      </c>
      <c r="V20" s="286">
        <f>IF('4 - Inflation'!T$17=0,0,'6a - Tot nominal costs'!V20/'4 - Inflation'!T$17)</f>
        <v>0</v>
      </c>
      <c r="W20" s="286">
        <f>IF('4 - Inflation'!U$17=0,0,'6a - Tot nominal costs'!W20/'4 - Inflation'!U$17)</f>
        <v>0</v>
      </c>
      <c r="X20" s="286">
        <f>IF('4 - Inflation'!V$17=0,0,'6a - Tot nominal costs'!X20/'4 - Inflation'!V$17)</f>
        <v>0</v>
      </c>
      <c r="Y20" s="286">
        <f>IF('4 - Inflation'!W$17=0,0,'6a - Tot nominal costs'!Y20/'4 - Inflation'!W$17)</f>
        <v>0</v>
      </c>
      <c r="Z20" s="286">
        <f>IF('4 - Inflation'!X$17=0,0,'6a - Tot nominal costs'!Z20/'4 - Inflation'!X$17)</f>
        <v>0</v>
      </c>
      <c r="AA20" s="286">
        <f>IF('4 - Inflation'!Y$17=0,0,'6a - Tot nominal costs'!AA20/'4 - Inflation'!Y$17)</f>
        <v>0</v>
      </c>
      <c r="AB20" s="286">
        <f>IF('4 - Inflation'!Z$17=0,0,'6a - Tot nominal costs'!AB20/'4 - Inflation'!Z$17)</f>
        <v>0</v>
      </c>
      <c r="AC20" s="286">
        <f>IF('4 - Inflation'!AA$17=0,0,'6a - Tot nominal costs'!AC20/'4 - Inflation'!AA$17)</f>
        <v>0</v>
      </c>
      <c r="AD20" s="286">
        <f>IF('4 - Inflation'!AB$17=0,0,'6a - Tot nominal costs'!AD20/'4 - Inflation'!AB$17)</f>
        <v>0</v>
      </c>
      <c r="AE20" s="286">
        <f>IF('4 - Inflation'!AC$17=0,0,'6a - Tot nominal costs'!AE20/'4 - Inflation'!AC$17)</f>
        <v>0</v>
      </c>
      <c r="AF20" s="286">
        <f>IF('4 - Inflation'!AD$17=0,0,'6a - Tot nominal costs'!AF20/'4 - Inflation'!AD$17)</f>
        <v>0</v>
      </c>
      <c r="AG20" s="286">
        <f>IF('4 - Inflation'!AE$17=0,0,'6a - Tot nominal costs'!AG20/'4 - Inflation'!AE$17)</f>
        <v>0</v>
      </c>
      <c r="AH20" s="286">
        <f>IF('4 - Inflation'!AF$17=0,0,'6a - Tot nominal costs'!AH20/'4 - Inflation'!AF$17)</f>
        <v>0</v>
      </c>
      <c r="AI20" s="286">
        <f>IF('4 - Inflation'!AG$17=0,0,'6a - Tot nominal costs'!AI20/'4 - Inflation'!AG$17)</f>
        <v>0</v>
      </c>
      <c r="AJ20" s="286">
        <f>IF('4 - Inflation'!AH$17=0,0,'6a - Tot nominal costs'!AJ20/'4 - Inflation'!AH$17)</f>
        <v>0</v>
      </c>
      <c r="AK20" s="286">
        <f>IF('4 - Inflation'!AI$17=0,0,'6a - Tot nominal costs'!AK20/'4 - Inflation'!AI$17)</f>
        <v>0</v>
      </c>
      <c r="AL20" s="286">
        <f>IF('4 - Inflation'!AJ$17=0,0,'6a - Tot nominal costs'!AL20/'4 - Inflation'!AJ$17)</f>
        <v>0</v>
      </c>
      <c r="AM20" s="286">
        <f>IF('4 - Inflation'!AK$17=0,0,'6a - Tot nominal costs'!AM20/'4 - Inflation'!AK$17)</f>
        <v>0</v>
      </c>
      <c r="AN20" s="286">
        <f>IF('4 - Inflation'!AL$17=0,0,'6a - Tot nominal costs'!AN20/'4 - Inflation'!AL$17)</f>
        <v>0</v>
      </c>
      <c r="AO20" s="286">
        <f>IF('4 - Inflation'!AM$17=0,0,'6a - Tot nominal costs'!AO20/'4 - Inflation'!AM$17)</f>
        <v>0</v>
      </c>
      <c r="AP20" s="286">
        <f>IF('4 - Inflation'!AN$17=0,0,'6a - Tot nominal costs'!AP20/'4 - Inflation'!AN$17)</f>
        <v>0</v>
      </c>
    </row>
    <row r="21" spans="1:42" outlineLevel="1">
      <c r="A21" s="212"/>
      <c r="B21" s="201">
        <f>B20-COUNTIFS(C9:C20,"")</f>
        <v>3</v>
      </c>
      <c r="C21" s="201" t="s">
        <v>285</v>
      </c>
      <c r="D21" s="201"/>
      <c r="E21" s="201"/>
      <c r="F21" s="201"/>
      <c r="G21" s="201"/>
      <c r="H21" s="201"/>
      <c r="I21" s="201"/>
      <c r="J21" s="201"/>
      <c r="K21" s="201"/>
      <c r="L21" s="201"/>
      <c r="M21" s="280">
        <f>SUM(M9:M20)</f>
        <v>0</v>
      </c>
      <c r="N21" s="280">
        <f>SUM(N9:N20)</f>
        <v>0</v>
      </c>
      <c r="O21" s="280">
        <f t="shared" ref="O21:AP21" si="3">SUM(O9:O20)</f>
        <v>0</v>
      </c>
      <c r="P21" s="280">
        <f t="shared" si="3"/>
        <v>0</v>
      </c>
      <c r="Q21" s="280">
        <f t="shared" si="3"/>
        <v>0</v>
      </c>
      <c r="R21" s="280">
        <f t="shared" si="3"/>
        <v>0</v>
      </c>
      <c r="S21" s="280">
        <f t="shared" si="3"/>
        <v>0</v>
      </c>
      <c r="T21" s="280">
        <f t="shared" si="3"/>
        <v>0</v>
      </c>
      <c r="U21" s="280">
        <f t="shared" si="3"/>
        <v>0</v>
      </c>
      <c r="V21" s="280">
        <f t="shared" si="3"/>
        <v>0</v>
      </c>
      <c r="W21" s="280">
        <f t="shared" si="3"/>
        <v>0</v>
      </c>
      <c r="X21" s="280">
        <f t="shared" si="3"/>
        <v>0</v>
      </c>
      <c r="Y21" s="280">
        <f t="shared" si="3"/>
        <v>0</v>
      </c>
      <c r="Z21" s="280">
        <f t="shared" si="3"/>
        <v>0</v>
      </c>
      <c r="AA21" s="280">
        <f t="shared" si="3"/>
        <v>0</v>
      </c>
      <c r="AB21" s="280">
        <f t="shared" si="3"/>
        <v>0</v>
      </c>
      <c r="AC21" s="280">
        <f t="shared" si="3"/>
        <v>0</v>
      </c>
      <c r="AD21" s="280">
        <f t="shared" si="3"/>
        <v>0</v>
      </c>
      <c r="AE21" s="280">
        <f t="shared" si="3"/>
        <v>0</v>
      </c>
      <c r="AF21" s="280">
        <f t="shared" si="3"/>
        <v>0</v>
      </c>
      <c r="AG21" s="280">
        <f t="shared" si="3"/>
        <v>0</v>
      </c>
      <c r="AH21" s="280">
        <f t="shared" si="3"/>
        <v>0</v>
      </c>
      <c r="AI21" s="280">
        <f t="shared" si="3"/>
        <v>0</v>
      </c>
      <c r="AJ21" s="280">
        <f t="shared" si="3"/>
        <v>0</v>
      </c>
      <c r="AK21" s="280">
        <f t="shared" si="3"/>
        <v>0</v>
      </c>
      <c r="AL21" s="280">
        <f t="shared" si="3"/>
        <v>0</v>
      </c>
      <c r="AM21" s="280">
        <f t="shared" si="3"/>
        <v>0</v>
      </c>
      <c r="AN21" s="280">
        <f t="shared" si="3"/>
        <v>0</v>
      </c>
      <c r="AO21" s="280">
        <f t="shared" si="3"/>
        <v>0</v>
      </c>
      <c r="AP21" s="280">
        <f t="shared" si="3"/>
        <v>0</v>
      </c>
    </row>
    <row r="22" spans="1:42" outlineLevel="1">
      <c r="A22" s="211"/>
      <c r="B22"/>
      <c r="C22"/>
      <c r="D22"/>
      <c r="E22"/>
      <c r="F22"/>
      <c r="G22"/>
      <c r="H22"/>
      <c r="I22"/>
      <c r="J22"/>
      <c r="K22"/>
      <c r="L22"/>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row>
    <row r="23" spans="1:42" outlineLevel="1">
      <c r="A23" s="220" t="s">
        <v>216</v>
      </c>
      <c r="B23" s="220" t="s">
        <v>286</v>
      </c>
      <c r="C23" s="220" t="s">
        <v>284</v>
      </c>
      <c r="D23" s="220"/>
      <c r="E23" s="220"/>
      <c r="F23" s="220"/>
      <c r="G23" s="220"/>
      <c r="H23" s="220"/>
      <c r="I23" s="220"/>
      <c r="J23" s="220"/>
      <c r="K23" s="220"/>
      <c r="L23" s="220"/>
      <c r="M23" s="244"/>
      <c r="N23" s="244"/>
      <c r="O23" s="244"/>
      <c r="P23" s="244"/>
      <c r="Q23" s="244"/>
      <c r="R23" s="244"/>
      <c r="S23" s="244"/>
      <c r="T23" s="244"/>
      <c r="U23" s="244"/>
      <c r="V23" s="244"/>
      <c r="W23" s="244"/>
      <c r="X23" s="244"/>
      <c r="Y23" s="244"/>
      <c r="Z23" s="244"/>
      <c r="AA23" s="244"/>
      <c r="AB23" s="244"/>
      <c r="AC23" s="244"/>
      <c r="AD23" s="244"/>
      <c r="AE23" s="244"/>
      <c r="AF23" s="244"/>
      <c r="AG23" s="244"/>
      <c r="AH23" s="244"/>
      <c r="AI23" s="244"/>
      <c r="AJ23" s="244"/>
      <c r="AK23" s="244"/>
      <c r="AL23" s="244"/>
      <c r="AM23" s="244"/>
      <c r="AN23" s="244"/>
      <c r="AO23" s="244"/>
      <c r="AP23" s="244"/>
    </row>
    <row r="24" spans="1:42" outlineLevel="2">
      <c r="A24" s="211" t="str">
        <f>A6&amp;"."&amp;A23&amp;"."&amp;A7&amp;"."&amp;B24</f>
        <v>1.o.1.1</v>
      </c>
      <c r="B24">
        <v>1</v>
      </c>
      <c r="C24" t="str">
        <f>'1-GBP'!C24</f>
        <v>Fixed</v>
      </c>
      <c r="D24"/>
      <c r="E24"/>
      <c r="F24"/>
      <c r="G24"/>
      <c r="H24"/>
      <c r="I24"/>
      <c r="J24"/>
      <c r="K24"/>
      <c r="L24" t="str">
        <f>LEFT(_xlfn.TEXTAFTER('6b - Tot real (CPIH) costs'!A24,"."),1)</f>
        <v>o</v>
      </c>
      <c r="M24" s="286">
        <f>IF('4 - Inflation'!K$17=0,0,'6a - Tot nominal costs'!M24/'4 - Inflation'!K$17)</f>
        <v>0</v>
      </c>
      <c r="N24" s="286">
        <f>IF('4 - Inflation'!L$17=0,0,'6a - Tot nominal costs'!N24/'4 - Inflation'!L$17)</f>
        <v>0</v>
      </c>
      <c r="O24" s="286">
        <f>IF('4 - Inflation'!M$17=0,0,'6a - Tot nominal costs'!O24/'4 - Inflation'!M$17)</f>
        <v>0</v>
      </c>
      <c r="P24" s="286">
        <f>IF('4 - Inflation'!N$17=0,0,'6a - Tot nominal costs'!P24/'4 - Inflation'!N$17)</f>
        <v>0</v>
      </c>
      <c r="Q24" s="286">
        <f>IF('4 - Inflation'!O$17=0,0,'6a - Tot nominal costs'!Q24/'4 - Inflation'!O$17)</f>
        <v>0</v>
      </c>
      <c r="R24" s="286">
        <f>IF('4 - Inflation'!P$17=0,0,'6a - Tot nominal costs'!R24/'4 - Inflation'!P$17)</f>
        <v>0</v>
      </c>
      <c r="S24" s="286">
        <f>IF('4 - Inflation'!Q$17=0,0,'6a - Tot nominal costs'!S24/'4 - Inflation'!Q$17)</f>
        <v>0</v>
      </c>
      <c r="T24" s="286">
        <f>IF('4 - Inflation'!R$17=0,0,'6a - Tot nominal costs'!T24/'4 - Inflation'!R$17)</f>
        <v>0</v>
      </c>
      <c r="U24" s="286">
        <f>IF('4 - Inflation'!S$17=0,0,'6a - Tot nominal costs'!U24/'4 - Inflation'!S$17)</f>
        <v>0</v>
      </c>
      <c r="V24" s="286">
        <f>IF('4 - Inflation'!T$17=0,0,'6a - Tot nominal costs'!V24/'4 - Inflation'!T$17)</f>
        <v>0</v>
      </c>
      <c r="W24" s="286">
        <f>IF('4 - Inflation'!U$17=0,0,'6a - Tot nominal costs'!W24/'4 - Inflation'!U$17)</f>
        <v>0</v>
      </c>
      <c r="X24" s="286">
        <f>IF('4 - Inflation'!V$17=0,0,'6a - Tot nominal costs'!X24/'4 - Inflation'!V$17)</f>
        <v>0</v>
      </c>
      <c r="Y24" s="286">
        <f>IF('4 - Inflation'!W$17=0,0,'6a - Tot nominal costs'!Y24/'4 - Inflation'!W$17)</f>
        <v>0</v>
      </c>
      <c r="Z24" s="286">
        <f>IF('4 - Inflation'!X$17=0,0,'6a - Tot nominal costs'!Z24/'4 - Inflation'!X$17)</f>
        <v>0</v>
      </c>
      <c r="AA24" s="286">
        <f>IF('4 - Inflation'!Y$17=0,0,'6a - Tot nominal costs'!AA24/'4 - Inflation'!Y$17)</f>
        <v>0</v>
      </c>
      <c r="AB24" s="286">
        <f>IF('4 - Inflation'!Z$17=0,0,'6a - Tot nominal costs'!AB24/'4 - Inflation'!Z$17)</f>
        <v>0</v>
      </c>
      <c r="AC24" s="286">
        <f>IF('4 - Inflation'!AA$17=0,0,'6a - Tot nominal costs'!AC24/'4 - Inflation'!AA$17)</f>
        <v>0</v>
      </c>
      <c r="AD24" s="286">
        <f>IF('4 - Inflation'!AB$17=0,0,'6a - Tot nominal costs'!AD24/'4 - Inflation'!AB$17)</f>
        <v>0</v>
      </c>
      <c r="AE24" s="286">
        <f>IF('4 - Inflation'!AC$17=0,0,'6a - Tot nominal costs'!AE24/'4 - Inflation'!AC$17)</f>
        <v>0</v>
      </c>
      <c r="AF24" s="286">
        <f>IF('4 - Inflation'!AD$17=0,0,'6a - Tot nominal costs'!AF24/'4 - Inflation'!AD$17)</f>
        <v>0</v>
      </c>
      <c r="AG24" s="286">
        <f>IF('4 - Inflation'!AE$17=0,0,'6a - Tot nominal costs'!AG24/'4 - Inflation'!AE$17)</f>
        <v>0</v>
      </c>
      <c r="AH24" s="286">
        <f>IF('4 - Inflation'!AF$17=0,0,'6a - Tot nominal costs'!AH24/'4 - Inflation'!AF$17)</f>
        <v>0</v>
      </c>
      <c r="AI24" s="286">
        <f>IF('4 - Inflation'!AG$17=0,0,'6a - Tot nominal costs'!AI24/'4 - Inflation'!AG$17)</f>
        <v>0</v>
      </c>
      <c r="AJ24" s="286">
        <f>IF('4 - Inflation'!AH$17=0,0,'6a - Tot nominal costs'!AJ24/'4 - Inflation'!AH$17)</f>
        <v>0</v>
      </c>
      <c r="AK24" s="286">
        <f>IF('4 - Inflation'!AI$17=0,0,'6a - Tot nominal costs'!AK24/'4 - Inflation'!AI$17)</f>
        <v>0</v>
      </c>
      <c r="AL24" s="286">
        <f>IF('4 - Inflation'!AJ$17=0,0,'6a - Tot nominal costs'!AL24/'4 - Inflation'!AJ$17)</f>
        <v>0</v>
      </c>
      <c r="AM24" s="286">
        <f>IF('4 - Inflation'!AK$17=0,0,'6a - Tot nominal costs'!AM24/'4 - Inflation'!AK$17)</f>
        <v>0</v>
      </c>
      <c r="AN24" s="286">
        <f>IF('4 - Inflation'!AL$17=0,0,'6a - Tot nominal costs'!AN24/'4 - Inflation'!AL$17)</f>
        <v>0</v>
      </c>
      <c r="AO24" s="286">
        <f>IF('4 - Inflation'!AM$17=0,0,'6a - Tot nominal costs'!AO24/'4 - Inflation'!AM$17)</f>
        <v>0</v>
      </c>
      <c r="AP24" s="286">
        <f>IF('4 - Inflation'!AN$17=0,0,'6a - Tot nominal costs'!AP24/'4 - Inflation'!AN$17)</f>
        <v>0</v>
      </c>
    </row>
    <row r="25" spans="1:42" outlineLevel="2">
      <c r="A25" s="211" t="str">
        <f>A6&amp;"."&amp;A23&amp;"."&amp;A7&amp;"."&amp;B25</f>
        <v>1.o.1.2</v>
      </c>
      <c r="B25">
        <v>2</v>
      </c>
      <c r="C25" t="str">
        <f>'1-GBP'!C25</f>
        <v>Variable</v>
      </c>
      <c r="D25"/>
      <c r="E25"/>
      <c r="F25"/>
      <c r="G25"/>
      <c r="H25"/>
      <c r="I25"/>
      <c r="J25"/>
      <c r="K25"/>
      <c r="L25" t="str">
        <f>LEFT(_xlfn.TEXTAFTER('6b - Tot real (CPIH) costs'!A25,"."),1)</f>
        <v>o</v>
      </c>
      <c r="M25" s="286">
        <f>IF('4 - Inflation'!K$17=0,0,'6a - Tot nominal costs'!M25/'4 - Inflation'!K$17)</f>
        <v>0</v>
      </c>
      <c r="N25" s="286">
        <f>IF('4 - Inflation'!L$17=0,0,'6a - Tot nominal costs'!N25/'4 - Inflation'!L$17)</f>
        <v>0</v>
      </c>
      <c r="O25" s="286">
        <f>IF('4 - Inflation'!M$17=0,0,'6a - Tot nominal costs'!O25/'4 - Inflation'!M$17)</f>
        <v>0</v>
      </c>
      <c r="P25" s="286">
        <f>IF('4 - Inflation'!N$17=0,0,'6a - Tot nominal costs'!P25/'4 - Inflation'!N$17)</f>
        <v>0</v>
      </c>
      <c r="Q25" s="286">
        <f>IF('4 - Inflation'!O$17=0,0,'6a - Tot nominal costs'!Q25/'4 - Inflation'!O$17)</f>
        <v>0</v>
      </c>
      <c r="R25" s="286">
        <f>IF('4 - Inflation'!P$17=0,0,'6a - Tot nominal costs'!R25/'4 - Inflation'!P$17)</f>
        <v>0</v>
      </c>
      <c r="S25" s="286">
        <f>IF('4 - Inflation'!Q$17=0,0,'6a - Tot nominal costs'!S25/'4 - Inflation'!Q$17)</f>
        <v>0</v>
      </c>
      <c r="T25" s="286">
        <f>IF('4 - Inflation'!R$17=0,0,'6a - Tot nominal costs'!T25/'4 - Inflation'!R$17)</f>
        <v>0</v>
      </c>
      <c r="U25" s="286">
        <f>IF('4 - Inflation'!S$17=0,0,'6a - Tot nominal costs'!U25/'4 - Inflation'!S$17)</f>
        <v>0</v>
      </c>
      <c r="V25" s="286">
        <f>IF('4 - Inflation'!T$17=0,0,'6a - Tot nominal costs'!V25/'4 - Inflation'!T$17)</f>
        <v>0</v>
      </c>
      <c r="W25" s="286">
        <f>IF('4 - Inflation'!U$17=0,0,'6a - Tot nominal costs'!W25/'4 - Inflation'!U$17)</f>
        <v>0</v>
      </c>
      <c r="X25" s="286">
        <f>IF('4 - Inflation'!V$17=0,0,'6a - Tot nominal costs'!X25/'4 - Inflation'!V$17)</f>
        <v>0</v>
      </c>
      <c r="Y25" s="286">
        <f>IF('4 - Inflation'!W$17=0,0,'6a - Tot nominal costs'!Y25/'4 - Inflation'!W$17)</f>
        <v>0</v>
      </c>
      <c r="Z25" s="286">
        <f>IF('4 - Inflation'!X$17=0,0,'6a - Tot nominal costs'!Z25/'4 - Inflation'!X$17)</f>
        <v>0</v>
      </c>
      <c r="AA25" s="286">
        <f>IF('4 - Inflation'!Y$17=0,0,'6a - Tot nominal costs'!AA25/'4 - Inflation'!Y$17)</f>
        <v>0</v>
      </c>
      <c r="AB25" s="286">
        <f>IF('4 - Inflation'!Z$17=0,0,'6a - Tot nominal costs'!AB25/'4 - Inflation'!Z$17)</f>
        <v>0</v>
      </c>
      <c r="AC25" s="286">
        <f>IF('4 - Inflation'!AA$17=0,0,'6a - Tot nominal costs'!AC25/'4 - Inflation'!AA$17)</f>
        <v>0</v>
      </c>
      <c r="AD25" s="286">
        <f>IF('4 - Inflation'!AB$17=0,0,'6a - Tot nominal costs'!AD25/'4 - Inflation'!AB$17)</f>
        <v>0</v>
      </c>
      <c r="AE25" s="286">
        <f>IF('4 - Inflation'!AC$17=0,0,'6a - Tot nominal costs'!AE25/'4 - Inflation'!AC$17)</f>
        <v>0</v>
      </c>
      <c r="AF25" s="286">
        <f>IF('4 - Inflation'!AD$17=0,0,'6a - Tot nominal costs'!AF25/'4 - Inflation'!AD$17)</f>
        <v>0</v>
      </c>
      <c r="AG25" s="286">
        <f>IF('4 - Inflation'!AE$17=0,0,'6a - Tot nominal costs'!AG25/'4 - Inflation'!AE$17)</f>
        <v>0</v>
      </c>
      <c r="AH25" s="286">
        <f>IF('4 - Inflation'!AF$17=0,0,'6a - Tot nominal costs'!AH25/'4 - Inflation'!AF$17)</f>
        <v>0</v>
      </c>
      <c r="AI25" s="286">
        <f>IF('4 - Inflation'!AG$17=0,0,'6a - Tot nominal costs'!AI25/'4 - Inflation'!AG$17)</f>
        <v>0</v>
      </c>
      <c r="AJ25" s="286">
        <f>IF('4 - Inflation'!AH$17=0,0,'6a - Tot nominal costs'!AJ25/'4 - Inflation'!AH$17)</f>
        <v>0</v>
      </c>
      <c r="AK25" s="286">
        <f>IF('4 - Inflation'!AI$17=0,0,'6a - Tot nominal costs'!AK25/'4 - Inflation'!AI$17)</f>
        <v>0</v>
      </c>
      <c r="AL25" s="286">
        <f>IF('4 - Inflation'!AJ$17=0,0,'6a - Tot nominal costs'!AL25/'4 - Inflation'!AJ$17)</f>
        <v>0</v>
      </c>
      <c r="AM25" s="286">
        <f>IF('4 - Inflation'!AK$17=0,0,'6a - Tot nominal costs'!AM25/'4 - Inflation'!AK$17)</f>
        <v>0</v>
      </c>
      <c r="AN25" s="286">
        <f>IF('4 - Inflation'!AL$17=0,0,'6a - Tot nominal costs'!AN25/'4 - Inflation'!AL$17)</f>
        <v>0</v>
      </c>
      <c r="AO25" s="286">
        <f>IF('4 - Inflation'!AM$17=0,0,'6a - Tot nominal costs'!AO25/'4 - Inflation'!AM$17)</f>
        <v>0</v>
      </c>
      <c r="AP25" s="286">
        <f>IF('4 - Inflation'!AN$17=0,0,'6a - Tot nominal costs'!AP25/'4 - Inflation'!AN$17)</f>
        <v>0</v>
      </c>
    </row>
    <row r="26" spans="1:42" outlineLevel="2">
      <c r="A26" s="211" t="str">
        <f>A6&amp;"."&amp;A23&amp;"."&amp;A7&amp;"."&amp;B26</f>
        <v>1.o.1.3</v>
      </c>
      <c r="B26">
        <v>3</v>
      </c>
      <c r="C26" t="str">
        <f>'1-GBP'!C26</f>
        <v>Common Facilities - Fixed</v>
      </c>
      <c r="D26"/>
      <c r="E26"/>
      <c r="F26"/>
      <c r="G26"/>
      <c r="H26"/>
      <c r="I26"/>
      <c r="J26"/>
      <c r="K26"/>
      <c r="L26" t="str">
        <f>LEFT(_xlfn.TEXTAFTER('6b - Tot real (CPIH) costs'!A26,"."),1)</f>
        <v>o</v>
      </c>
      <c r="M26" s="286">
        <f>IF('4 - Inflation'!K$17=0,0,'6a - Tot nominal costs'!M26/'4 - Inflation'!K$17)</f>
        <v>0</v>
      </c>
      <c r="N26" s="286">
        <f>IF('4 - Inflation'!L$17=0,0,'6a - Tot nominal costs'!N26/'4 - Inflation'!L$17)</f>
        <v>0</v>
      </c>
      <c r="O26" s="286">
        <f>IF('4 - Inflation'!M$17=0,0,'6a - Tot nominal costs'!O26/'4 - Inflation'!M$17)</f>
        <v>0</v>
      </c>
      <c r="P26" s="286">
        <f>IF('4 - Inflation'!N$17=0,0,'6a - Tot nominal costs'!P26/'4 - Inflation'!N$17)</f>
        <v>0</v>
      </c>
      <c r="Q26" s="286">
        <f>IF('4 - Inflation'!O$17=0,0,'6a - Tot nominal costs'!Q26/'4 - Inflation'!O$17)</f>
        <v>0</v>
      </c>
      <c r="R26" s="286">
        <f>IF('4 - Inflation'!P$17=0,0,'6a - Tot nominal costs'!R26/'4 - Inflation'!P$17)</f>
        <v>0</v>
      </c>
      <c r="S26" s="286">
        <f>IF('4 - Inflation'!Q$17=0,0,'6a - Tot nominal costs'!S26/'4 - Inflation'!Q$17)</f>
        <v>0</v>
      </c>
      <c r="T26" s="286">
        <f>IF('4 - Inflation'!R$17=0,0,'6a - Tot nominal costs'!T26/'4 - Inflation'!R$17)</f>
        <v>0</v>
      </c>
      <c r="U26" s="286">
        <f>IF('4 - Inflation'!S$17=0,0,'6a - Tot nominal costs'!U26/'4 - Inflation'!S$17)</f>
        <v>0</v>
      </c>
      <c r="V26" s="286">
        <f>IF('4 - Inflation'!T$17=0,0,'6a - Tot nominal costs'!V26/'4 - Inflation'!T$17)</f>
        <v>0</v>
      </c>
      <c r="W26" s="286">
        <f>IF('4 - Inflation'!U$17=0,0,'6a - Tot nominal costs'!W26/'4 - Inflation'!U$17)</f>
        <v>0</v>
      </c>
      <c r="X26" s="286">
        <f>IF('4 - Inflation'!V$17=0,0,'6a - Tot nominal costs'!X26/'4 - Inflation'!V$17)</f>
        <v>0</v>
      </c>
      <c r="Y26" s="286">
        <f>IF('4 - Inflation'!W$17=0,0,'6a - Tot nominal costs'!Y26/'4 - Inflation'!W$17)</f>
        <v>0</v>
      </c>
      <c r="Z26" s="286">
        <f>IF('4 - Inflation'!X$17=0,0,'6a - Tot nominal costs'!Z26/'4 - Inflation'!X$17)</f>
        <v>0</v>
      </c>
      <c r="AA26" s="286">
        <f>IF('4 - Inflation'!Y$17=0,0,'6a - Tot nominal costs'!AA26/'4 - Inflation'!Y$17)</f>
        <v>0</v>
      </c>
      <c r="AB26" s="286">
        <f>IF('4 - Inflation'!Z$17=0,0,'6a - Tot nominal costs'!AB26/'4 - Inflation'!Z$17)</f>
        <v>0</v>
      </c>
      <c r="AC26" s="286">
        <f>IF('4 - Inflation'!AA$17=0,0,'6a - Tot nominal costs'!AC26/'4 - Inflation'!AA$17)</f>
        <v>0</v>
      </c>
      <c r="AD26" s="286">
        <f>IF('4 - Inflation'!AB$17=0,0,'6a - Tot nominal costs'!AD26/'4 - Inflation'!AB$17)</f>
        <v>0</v>
      </c>
      <c r="AE26" s="286">
        <f>IF('4 - Inflation'!AC$17=0,0,'6a - Tot nominal costs'!AE26/'4 - Inflation'!AC$17)</f>
        <v>0</v>
      </c>
      <c r="AF26" s="286">
        <f>IF('4 - Inflation'!AD$17=0,0,'6a - Tot nominal costs'!AF26/'4 - Inflation'!AD$17)</f>
        <v>0</v>
      </c>
      <c r="AG26" s="286">
        <f>IF('4 - Inflation'!AE$17=0,0,'6a - Tot nominal costs'!AG26/'4 - Inflation'!AE$17)</f>
        <v>0</v>
      </c>
      <c r="AH26" s="286">
        <f>IF('4 - Inflation'!AF$17=0,0,'6a - Tot nominal costs'!AH26/'4 - Inflation'!AF$17)</f>
        <v>0</v>
      </c>
      <c r="AI26" s="286">
        <f>IF('4 - Inflation'!AG$17=0,0,'6a - Tot nominal costs'!AI26/'4 - Inflation'!AG$17)</f>
        <v>0</v>
      </c>
      <c r="AJ26" s="286">
        <f>IF('4 - Inflation'!AH$17=0,0,'6a - Tot nominal costs'!AJ26/'4 - Inflation'!AH$17)</f>
        <v>0</v>
      </c>
      <c r="AK26" s="286">
        <f>IF('4 - Inflation'!AI$17=0,0,'6a - Tot nominal costs'!AK26/'4 - Inflation'!AI$17)</f>
        <v>0</v>
      </c>
      <c r="AL26" s="286">
        <f>IF('4 - Inflation'!AJ$17=0,0,'6a - Tot nominal costs'!AL26/'4 - Inflation'!AJ$17)</f>
        <v>0</v>
      </c>
      <c r="AM26" s="286">
        <f>IF('4 - Inflation'!AK$17=0,0,'6a - Tot nominal costs'!AM26/'4 - Inflation'!AK$17)</f>
        <v>0</v>
      </c>
      <c r="AN26" s="286">
        <f>IF('4 - Inflation'!AL$17=0,0,'6a - Tot nominal costs'!AN26/'4 - Inflation'!AL$17)</f>
        <v>0</v>
      </c>
      <c r="AO26" s="286">
        <f>IF('4 - Inflation'!AM$17=0,0,'6a - Tot nominal costs'!AO26/'4 - Inflation'!AM$17)</f>
        <v>0</v>
      </c>
      <c r="AP26" s="286">
        <f>IF('4 - Inflation'!AN$17=0,0,'6a - Tot nominal costs'!AP26/'4 - Inflation'!AN$17)</f>
        <v>0</v>
      </c>
    </row>
    <row r="27" spans="1:42" outlineLevel="2">
      <c r="A27" s="211" t="str">
        <f>A6&amp;"."&amp;A23&amp;"."&amp;A7&amp;"."&amp;B27</f>
        <v>1.o.1.4</v>
      </c>
      <c r="B27">
        <v>4</v>
      </c>
      <c r="C27" t="str">
        <f>'1-GBP'!C27</f>
        <v>Common Facilities - Operating/Variable</v>
      </c>
      <c r="D27"/>
      <c r="E27"/>
      <c r="F27"/>
      <c r="G27"/>
      <c r="H27"/>
      <c r="I27"/>
      <c r="J27"/>
      <c r="K27"/>
      <c r="L27" t="str">
        <f>LEFT(_xlfn.TEXTAFTER('6b - Tot real (CPIH) costs'!A27,"."),1)</f>
        <v>o</v>
      </c>
      <c r="M27" s="286">
        <f>IF('4 - Inflation'!K$17=0,0,'6a - Tot nominal costs'!M27/'4 - Inflation'!K$17)</f>
        <v>0</v>
      </c>
      <c r="N27" s="286">
        <f>IF('4 - Inflation'!L$17=0,0,'6a - Tot nominal costs'!N27/'4 - Inflation'!L$17)</f>
        <v>0</v>
      </c>
      <c r="O27" s="286">
        <f>IF('4 - Inflation'!M$17=0,0,'6a - Tot nominal costs'!O27/'4 - Inflation'!M$17)</f>
        <v>0</v>
      </c>
      <c r="P27" s="286">
        <f>IF('4 - Inflation'!N$17=0,0,'6a - Tot nominal costs'!P27/'4 - Inflation'!N$17)</f>
        <v>0</v>
      </c>
      <c r="Q27" s="286">
        <f>IF('4 - Inflation'!O$17=0,0,'6a - Tot nominal costs'!Q27/'4 - Inflation'!O$17)</f>
        <v>0</v>
      </c>
      <c r="R27" s="286">
        <f>IF('4 - Inflation'!P$17=0,0,'6a - Tot nominal costs'!R27/'4 - Inflation'!P$17)</f>
        <v>0</v>
      </c>
      <c r="S27" s="286">
        <f>IF('4 - Inflation'!Q$17=0,0,'6a - Tot nominal costs'!S27/'4 - Inflation'!Q$17)</f>
        <v>0</v>
      </c>
      <c r="T27" s="286">
        <f>IF('4 - Inflation'!R$17=0,0,'6a - Tot nominal costs'!T27/'4 - Inflation'!R$17)</f>
        <v>0</v>
      </c>
      <c r="U27" s="286">
        <f>IF('4 - Inflation'!S$17=0,0,'6a - Tot nominal costs'!U27/'4 - Inflation'!S$17)</f>
        <v>0</v>
      </c>
      <c r="V27" s="286">
        <f>IF('4 - Inflation'!T$17=0,0,'6a - Tot nominal costs'!V27/'4 - Inflation'!T$17)</f>
        <v>0</v>
      </c>
      <c r="W27" s="286">
        <f>IF('4 - Inflation'!U$17=0,0,'6a - Tot nominal costs'!W27/'4 - Inflation'!U$17)</f>
        <v>0</v>
      </c>
      <c r="X27" s="286">
        <f>IF('4 - Inflation'!V$17=0,0,'6a - Tot nominal costs'!X27/'4 - Inflation'!V$17)</f>
        <v>0</v>
      </c>
      <c r="Y27" s="286">
        <f>IF('4 - Inflation'!W$17=0,0,'6a - Tot nominal costs'!Y27/'4 - Inflation'!W$17)</f>
        <v>0</v>
      </c>
      <c r="Z27" s="286">
        <f>IF('4 - Inflation'!X$17=0,0,'6a - Tot nominal costs'!Z27/'4 - Inflation'!X$17)</f>
        <v>0</v>
      </c>
      <c r="AA27" s="286">
        <f>IF('4 - Inflation'!Y$17=0,0,'6a - Tot nominal costs'!AA27/'4 - Inflation'!Y$17)</f>
        <v>0</v>
      </c>
      <c r="AB27" s="286">
        <f>IF('4 - Inflation'!Z$17=0,0,'6a - Tot nominal costs'!AB27/'4 - Inflation'!Z$17)</f>
        <v>0</v>
      </c>
      <c r="AC27" s="286">
        <f>IF('4 - Inflation'!AA$17=0,0,'6a - Tot nominal costs'!AC27/'4 - Inflation'!AA$17)</f>
        <v>0</v>
      </c>
      <c r="AD27" s="286">
        <f>IF('4 - Inflation'!AB$17=0,0,'6a - Tot nominal costs'!AD27/'4 - Inflation'!AB$17)</f>
        <v>0</v>
      </c>
      <c r="AE27" s="286">
        <f>IF('4 - Inflation'!AC$17=0,0,'6a - Tot nominal costs'!AE27/'4 - Inflation'!AC$17)</f>
        <v>0</v>
      </c>
      <c r="AF27" s="286">
        <f>IF('4 - Inflation'!AD$17=0,0,'6a - Tot nominal costs'!AF27/'4 - Inflation'!AD$17)</f>
        <v>0</v>
      </c>
      <c r="AG27" s="286">
        <f>IF('4 - Inflation'!AE$17=0,0,'6a - Tot nominal costs'!AG27/'4 - Inflation'!AE$17)</f>
        <v>0</v>
      </c>
      <c r="AH27" s="286">
        <f>IF('4 - Inflation'!AF$17=0,0,'6a - Tot nominal costs'!AH27/'4 - Inflation'!AF$17)</f>
        <v>0</v>
      </c>
      <c r="AI27" s="286">
        <f>IF('4 - Inflation'!AG$17=0,0,'6a - Tot nominal costs'!AI27/'4 - Inflation'!AG$17)</f>
        <v>0</v>
      </c>
      <c r="AJ27" s="286">
        <f>IF('4 - Inflation'!AH$17=0,0,'6a - Tot nominal costs'!AJ27/'4 - Inflation'!AH$17)</f>
        <v>0</v>
      </c>
      <c r="AK27" s="286">
        <f>IF('4 - Inflation'!AI$17=0,0,'6a - Tot nominal costs'!AK27/'4 - Inflation'!AI$17)</f>
        <v>0</v>
      </c>
      <c r="AL27" s="286">
        <f>IF('4 - Inflation'!AJ$17=0,0,'6a - Tot nominal costs'!AL27/'4 - Inflation'!AJ$17)</f>
        <v>0</v>
      </c>
      <c r="AM27" s="286">
        <f>IF('4 - Inflation'!AK$17=0,0,'6a - Tot nominal costs'!AM27/'4 - Inflation'!AK$17)</f>
        <v>0</v>
      </c>
      <c r="AN27" s="286">
        <f>IF('4 - Inflation'!AL$17=0,0,'6a - Tot nominal costs'!AN27/'4 - Inflation'!AL$17)</f>
        <v>0</v>
      </c>
      <c r="AO27" s="286">
        <f>IF('4 - Inflation'!AM$17=0,0,'6a - Tot nominal costs'!AO27/'4 - Inflation'!AM$17)</f>
        <v>0</v>
      </c>
      <c r="AP27" s="286">
        <f>IF('4 - Inflation'!AN$17=0,0,'6a - Tot nominal costs'!AP27/'4 - Inflation'!AN$17)</f>
        <v>0</v>
      </c>
    </row>
    <row r="28" spans="1:42" outlineLevel="2">
      <c r="A28" s="211" t="str">
        <f>A6&amp;"."&amp;A23&amp;"."&amp;A7&amp;"."&amp;B28</f>
        <v>1.o.1.5</v>
      </c>
      <c r="B28">
        <v>5</v>
      </c>
      <c r="C28" t="str">
        <f>'1-GBP'!C28</f>
        <v/>
      </c>
      <c r="D28"/>
      <c r="E28"/>
      <c r="F28"/>
      <c r="G28"/>
      <c r="H28"/>
      <c r="I28"/>
      <c r="J28"/>
      <c r="K28"/>
      <c r="L28" t="str">
        <f>LEFT(_xlfn.TEXTAFTER('6b - Tot real (CPIH) costs'!A28,"."),1)</f>
        <v>o</v>
      </c>
      <c r="M28" s="286">
        <f>IF('4 - Inflation'!K$17=0,0,'6a - Tot nominal costs'!M28/'4 - Inflation'!K$17)</f>
        <v>0</v>
      </c>
      <c r="N28" s="286">
        <f>IF('4 - Inflation'!L$17=0,0,'6a - Tot nominal costs'!N28/'4 - Inflation'!L$17)</f>
        <v>0</v>
      </c>
      <c r="O28" s="286">
        <f>IF('4 - Inflation'!M$17=0,0,'6a - Tot nominal costs'!O28/'4 - Inflation'!M$17)</f>
        <v>0</v>
      </c>
      <c r="P28" s="286">
        <f>IF('4 - Inflation'!N$17=0,0,'6a - Tot nominal costs'!P28/'4 - Inflation'!N$17)</f>
        <v>0</v>
      </c>
      <c r="Q28" s="286">
        <f>IF('4 - Inflation'!O$17=0,0,'6a - Tot nominal costs'!Q28/'4 - Inflation'!O$17)</f>
        <v>0</v>
      </c>
      <c r="R28" s="286">
        <f>IF('4 - Inflation'!P$17=0,0,'6a - Tot nominal costs'!R28/'4 - Inflation'!P$17)</f>
        <v>0</v>
      </c>
      <c r="S28" s="286">
        <f>IF('4 - Inflation'!Q$17=0,0,'6a - Tot nominal costs'!S28/'4 - Inflation'!Q$17)</f>
        <v>0</v>
      </c>
      <c r="T28" s="286">
        <f>IF('4 - Inflation'!R$17=0,0,'6a - Tot nominal costs'!T28/'4 - Inflation'!R$17)</f>
        <v>0</v>
      </c>
      <c r="U28" s="286">
        <f>IF('4 - Inflation'!S$17=0,0,'6a - Tot nominal costs'!U28/'4 - Inflation'!S$17)</f>
        <v>0</v>
      </c>
      <c r="V28" s="286">
        <f>IF('4 - Inflation'!T$17=0,0,'6a - Tot nominal costs'!V28/'4 - Inflation'!T$17)</f>
        <v>0</v>
      </c>
      <c r="W28" s="286">
        <f>IF('4 - Inflation'!U$17=0,0,'6a - Tot nominal costs'!W28/'4 - Inflation'!U$17)</f>
        <v>0</v>
      </c>
      <c r="X28" s="286">
        <f>IF('4 - Inflation'!V$17=0,0,'6a - Tot nominal costs'!X28/'4 - Inflation'!V$17)</f>
        <v>0</v>
      </c>
      <c r="Y28" s="286">
        <f>IF('4 - Inflation'!W$17=0,0,'6a - Tot nominal costs'!Y28/'4 - Inflation'!W$17)</f>
        <v>0</v>
      </c>
      <c r="Z28" s="286">
        <f>IF('4 - Inflation'!X$17=0,0,'6a - Tot nominal costs'!Z28/'4 - Inflation'!X$17)</f>
        <v>0</v>
      </c>
      <c r="AA28" s="286">
        <f>IF('4 - Inflation'!Y$17=0,0,'6a - Tot nominal costs'!AA28/'4 - Inflation'!Y$17)</f>
        <v>0</v>
      </c>
      <c r="AB28" s="286">
        <f>IF('4 - Inflation'!Z$17=0,0,'6a - Tot nominal costs'!AB28/'4 - Inflation'!Z$17)</f>
        <v>0</v>
      </c>
      <c r="AC28" s="286">
        <f>IF('4 - Inflation'!AA$17=0,0,'6a - Tot nominal costs'!AC28/'4 - Inflation'!AA$17)</f>
        <v>0</v>
      </c>
      <c r="AD28" s="286">
        <f>IF('4 - Inflation'!AB$17=0,0,'6a - Tot nominal costs'!AD28/'4 - Inflation'!AB$17)</f>
        <v>0</v>
      </c>
      <c r="AE28" s="286">
        <f>IF('4 - Inflation'!AC$17=0,0,'6a - Tot nominal costs'!AE28/'4 - Inflation'!AC$17)</f>
        <v>0</v>
      </c>
      <c r="AF28" s="286">
        <f>IF('4 - Inflation'!AD$17=0,0,'6a - Tot nominal costs'!AF28/'4 - Inflation'!AD$17)</f>
        <v>0</v>
      </c>
      <c r="AG28" s="286">
        <f>IF('4 - Inflation'!AE$17=0,0,'6a - Tot nominal costs'!AG28/'4 - Inflation'!AE$17)</f>
        <v>0</v>
      </c>
      <c r="AH28" s="286">
        <f>IF('4 - Inflation'!AF$17=0,0,'6a - Tot nominal costs'!AH28/'4 - Inflation'!AF$17)</f>
        <v>0</v>
      </c>
      <c r="AI28" s="286">
        <f>IF('4 - Inflation'!AG$17=0,0,'6a - Tot nominal costs'!AI28/'4 - Inflation'!AG$17)</f>
        <v>0</v>
      </c>
      <c r="AJ28" s="286">
        <f>IF('4 - Inflation'!AH$17=0,0,'6a - Tot nominal costs'!AJ28/'4 - Inflation'!AH$17)</f>
        <v>0</v>
      </c>
      <c r="AK28" s="286">
        <f>IF('4 - Inflation'!AI$17=0,0,'6a - Tot nominal costs'!AK28/'4 - Inflation'!AI$17)</f>
        <v>0</v>
      </c>
      <c r="AL28" s="286">
        <f>IF('4 - Inflation'!AJ$17=0,0,'6a - Tot nominal costs'!AL28/'4 - Inflation'!AJ$17)</f>
        <v>0</v>
      </c>
      <c r="AM28" s="286">
        <f>IF('4 - Inflation'!AK$17=0,0,'6a - Tot nominal costs'!AM28/'4 - Inflation'!AK$17)</f>
        <v>0</v>
      </c>
      <c r="AN28" s="286">
        <f>IF('4 - Inflation'!AL$17=0,0,'6a - Tot nominal costs'!AN28/'4 - Inflation'!AL$17)</f>
        <v>0</v>
      </c>
      <c r="AO28" s="286">
        <f>IF('4 - Inflation'!AM$17=0,0,'6a - Tot nominal costs'!AO28/'4 - Inflation'!AM$17)</f>
        <v>0</v>
      </c>
      <c r="AP28" s="286">
        <f>IF('4 - Inflation'!AN$17=0,0,'6a - Tot nominal costs'!AP28/'4 - Inflation'!AN$17)</f>
        <v>0</v>
      </c>
    </row>
    <row r="29" spans="1:42" outlineLevel="2">
      <c r="A29" s="211" t="str">
        <f>A6&amp;"."&amp;A23&amp;"."&amp;A7&amp;"."&amp;B29</f>
        <v>1.o.1.6</v>
      </c>
      <c r="B29">
        <v>6</v>
      </c>
      <c r="C29" t="str">
        <f>'1-GBP'!C29</f>
        <v/>
      </c>
      <c r="D29"/>
      <c r="E29"/>
      <c r="F29"/>
      <c r="G29"/>
      <c r="H29"/>
      <c r="I29"/>
      <c r="J29"/>
      <c r="K29"/>
      <c r="L29" t="str">
        <f>LEFT(_xlfn.TEXTAFTER('6b - Tot real (CPIH) costs'!A29,"."),1)</f>
        <v>o</v>
      </c>
      <c r="M29" s="286">
        <f>IF('4 - Inflation'!K$17=0,0,'6a - Tot nominal costs'!M29/'4 - Inflation'!K$17)</f>
        <v>0</v>
      </c>
      <c r="N29" s="286">
        <f>IF('4 - Inflation'!L$17=0,0,'6a - Tot nominal costs'!N29/'4 - Inflation'!L$17)</f>
        <v>0</v>
      </c>
      <c r="O29" s="286">
        <f>IF('4 - Inflation'!M$17=0,0,'6a - Tot nominal costs'!O29/'4 - Inflation'!M$17)</f>
        <v>0</v>
      </c>
      <c r="P29" s="286">
        <f>IF('4 - Inflation'!N$17=0,0,'6a - Tot nominal costs'!P29/'4 - Inflation'!N$17)</f>
        <v>0</v>
      </c>
      <c r="Q29" s="286">
        <f>IF('4 - Inflation'!O$17=0,0,'6a - Tot nominal costs'!Q29/'4 - Inflation'!O$17)</f>
        <v>0</v>
      </c>
      <c r="R29" s="286">
        <f>IF('4 - Inflation'!P$17=0,0,'6a - Tot nominal costs'!R29/'4 - Inflation'!P$17)</f>
        <v>0</v>
      </c>
      <c r="S29" s="286">
        <f>IF('4 - Inflation'!Q$17=0,0,'6a - Tot nominal costs'!S29/'4 - Inflation'!Q$17)</f>
        <v>0</v>
      </c>
      <c r="T29" s="286">
        <f>IF('4 - Inflation'!R$17=0,0,'6a - Tot nominal costs'!T29/'4 - Inflation'!R$17)</f>
        <v>0</v>
      </c>
      <c r="U29" s="286">
        <f>IF('4 - Inflation'!S$17=0,0,'6a - Tot nominal costs'!U29/'4 - Inflation'!S$17)</f>
        <v>0</v>
      </c>
      <c r="V29" s="286">
        <f>IF('4 - Inflation'!T$17=0,0,'6a - Tot nominal costs'!V29/'4 - Inflation'!T$17)</f>
        <v>0</v>
      </c>
      <c r="W29" s="286">
        <f>IF('4 - Inflation'!U$17=0,0,'6a - Tot nominal costs'!W29/'4 - Inflation'!U$17)</f>
        <v>0</v>
      </c>
      <c r="X29" s="286">
        <f>IF('4 - Inflation'!V$17=0,0,'6a - Tot nominal costs'!X29/'4 - Inflation'!V$17)</f>
        <v>0</v>
      </c>
      <c r="Y29" s="286">
        <f>IF('4 - Inflation'!W$17=0,0,'6a - Tot nominal costs'!Y29/'4 - Inflation'!W$17)</f>
        <v>0</v>
      </c>
      <c r="Z29" s="286">
        <f>IF('4 - Inflation'!X$17=0,0,'6a - Tot nominal costs'!Z29/'4 - Inflation'!X$17)</f>
        <v>0</v>
      </c>
      <c r="AA29" s="286">
        <f>IF('4 - Inflation'!Y$17=0,0,'6a - Tot nominal costs'!AA29/'4 - Inflation'!Y$17)</f>
        <v>0</v>
      </c>
      <c r="AB29" s="286">
        <f>IF('4 - Inflation'!Z$17=0,0,'6a - Tot nominal costs'!AB29/'4 - Inflation'!Z$17)</f>
        <v>0</v>
      </c>
      <c r="AC29" s="286">
        <f>IF('4 - Inflation'!AA$17=0,0,'6a - Tot nominal costs'!AC29/'4 - Inflation'!AA$17)</f>
        <v>0</v>
      </c>
      <c r="AD29" s="286">
        <f>IF('4 - Inflation'!AB$17=0,0,'6a - Tot nominal costs'!AD29/'4 - Inflation'!AB$17)</f>
        <v>0</v>
      </c>
      <c r="AE29" s="286">
        <f>IF('4 - Inflation'!AC$17=0,0,'6a - Tot nominal costs'!AE29/'4 - Inflation'!AC$17)</f>
        <v>0</v>
      </c>
      <c r="AF29" s="286">
        <f>IF('4 - Inflation'!AD$17=0,0,'6a - Tot nominal costs'!AF29/'4 - Inflation'!AD$17)</f>
        <v>0</v>
      </c>
      <c r="AG29" s="286">
        <f>IF('4 - Inflation'!AE$17=0,0,'6a - Tot nominal costs'!AG29/'4 - Inflation'!AE$17)</f>
        <v>0</v>
      </c>
      <c r="AH29" s="286">
        <f>IF('4 - Inflation'!AF$17=0,0,'6a - Tot nominal costs'!AH29/'4 - Inflation'!AF$17)</f>
        <v>0</v>
      </c>
      <c r="AI29" s="286">
        <f>IF('4 - Inflation'!AG$17=0,0,'6a - Tot nominal costs'!AI29/'4 - Inflation'!AG$17)</f>
        <v>0</v>
      </c>
      <c r="AJ29" s="286">
        <f>IF('4 - Inflation'!AH$17=0,0,'6a - Tot nominal costs'!AJ29/'4 - Inflation'!AH$17)</f>
        <v>0</v>
      </c>
      <c r="AK29" s="286">
        <f>IF('4 - Inflation'!AI$17=0,0,'6a - Tot nominal costs'!AK29/'4 - Inflation'!AI$17)</f>
        <v>0</v>
      </c>
      <c r="AL29" s="286">
        <f>IF('4 - Inflation'!AJ$17=0,0,'6a - Tot nominal costs'!AL29/'4 - Inflation'!AJ$17)</f>
        <v>0</v>
      </c>
      <c r="AM29" s="286">
        <f>IF('4 - Inflation'!AK$17=0,0,'6a - Tot nominal costs'!AM29/'4 - Inflation'!AK$17)</f>
        <v>0</v>
      </c>
      <c r="AN29" s="286">
        <f>IF('4 - Inflation'!AL$17=0,0,'6a - Tot nominal costs'!AN29/'4 - Inflation'!AL$17)</f>
        <v>0</v>
      </c>
      <c r="AO29" s="286">
        <f>IF('4 - Inflation'!AM$17=0,0,'6a - Tot nominal costs'!AO29/'4 - Inflation'!AM$17)</f>
        <v>0</v>
      </c>
      <c r="AP29" s="286">
        <f>IF('4 - Inflation'!AN$17=0,0,'6a - Tot nominal costs'!AP29/'4 - Inflation'!AN$17)</f>
        <v>0</v>
      </c>
    </row>
    <row r="30" spans="1:42" outlineLevel="2">
      <c r="A30" s="211" t="str">
        <f>A6&amp;"."&amp;A23&amp;"."&amp;A7&amp;"."&amp;B30</f>
        <v>1.o.1.7</v>
      </c>
      <c r="B30">
        <v>7</v>
      </c>
      <c r="C30" t="str">
        <f>'1-GBP'!C30</f>
        <v/>
      </c>
      <c r="D30"/>
      <c r="E30"/>
      <c r="F30"/>
      <c r="G30"/>
      <c r="H30"/>
      <c r="I30"/>
      <c r="J30"/>
      <c r="K30"/>
      <c r="L30" t="str">
        <f>LEFT(_xlfn.TEXTAFTER('6b - Tot real (CPIH) costs'!A30,"."),1)</f>
        <v>o</v>
      </c>
      <c r="M30" s="286">
        <f>IF('4 - Inflation'!K$17=0,0,'6a - Tot nominal costs'!M30/'4 - Inflation'!K$17)</f>
        <v>0</v>
      </c>
      <c r="N30" s="286">
        <f>IF('4 - Inflation'!L$17=0,0,'6a - Tot nominal costs'!N30/'4 - Inflation'!L$17)</f>
        <v>0</v>
      </c>
      <c r="O30" s="286">
        <f>IF('4 - Inflation'!M$17=0,0,'6a - Tot nominal costs'!O30/'4 - Inflation'!M$17)</f>
        <v>0</v>
      </c>
      <c r="P30" s="286">
        <f>IF('4 - Inflation'!N$17=0,0,'6a - Tot nominal costs'!P30/'4 - Inflation'!N$17)</f>
        <v>0</v>
      </c>
      <c r="Q30" s="286">
        <f>IF('4 - Inflation'!O$17=0,0,'6a - Tot nominal costs'!Q30/'4 - Inflation'!O$17)</f>
        <v>0</v>
      </c>
      <c r="R30" s="286">
        <f>IF('4 - Inflation'!P$17=0,0,'6a - Tot nominal costs'!R30/'4 - Inflation'!P$17)</f>
        <v>0</v>
      </c>
      <c r="S30" s="286">
        <f>IF('4 - Inflation'!Q$17=0,0,'6a - Tot nominal costs'!S30/'4 - Inflation'!Q$17)</f>
        <v>0</v>
      </c>
      <c r="T30" s="286">
        <f>IF('4 - Inflation'!R$17=0,0,'6a - Tot nominal costs'!T30/'4 - Inflation'!R$17)</f>
        <v>0</v>
      </c>
      <c r="U30" s="286">
        <f>IF('4 - Inflation'!S$17=0,0,'6a - Tot nominal costs'!U30/'4 - Inflation'!S$17)</f>
        <v>0</v>
      </c>
      <c r="V30" s="286">
        <f>IF('4 - Inflation'!T$17=0,0,'6a - Tot nominal costs'!V30/'4 - Inflation'!T$17)</f>
        <v>0</v>
      </c>
      <c r="W30" s="286">
        <f>IF('4 - Inflation'!U$17=0,0,'6a - Tot nominal costs'!W30/'4 - Inflation'!U$17)</f>
        <v>0</v>
      </c>
      <c r="X30" s="286">
        <f>IF('4 - Inflation'!V$17=0,0,'6a - Tot nominal costs'!X30/'4 - Inflation'!V$17)</f>
        <v>0</v>
      </c>
      <c r="Y30" s="286">
        <f>IF('4 - Inflation'!W$17=0,0,'6a - Tot nominal costs'!Y30/'4 - Inflation'!W$17)</f>
        <v>0</v>
      </c>
      <c r="Z30" s="286">
        <f>IF('4 - Inflation'!X$17=0,0,'6a - Tot nominal costs'!Z30/'4 - Inflation'!X$17)</f>
        <v>0</v>
      </c>
      <c r="AA30" s="286">
        <f>IF('4 - Inflation'!Y$17=0,0,'6a - Tot nominal costs'!AA30/'4 - Inflation'!Y$17)</f>
        <v>0</v>
      </c>
      <c r="AB30" s="286">
        <f>IF('4 - Inflation'!Z$17=0,0,'6a - Tot nominal costs'!AB30/'4 - Inflation'!Z$17)</f>
        <v>0</v>
      </c>
      <c r="AC30" s="286">
        <f>IF('4 - Inflation'!AA$17=0,0,'6a - Tot nominal costs'!AC30/'4 - Inflation'!AA$17)</f>
        <v>0</v>
      </c>
      <c r="AD30" s="286">
        <f>IF('4 - Inflation'!AB$17=0,0,'6a - Tot nominal costs'!AD30/'4 - Inflation'!AB$17)</f>
        <v>0</v>
      </c>
      <c r="AE30" s="286">
        <f>IF('4 - Inflation'!AC$17=0,0,'6a - Tot nominal costs'!AE30/'4 - Inflation'!AC$17)</f>
        <v>0</v>
      </c>
      <c r="AF30" s="286">
        <f>IF('4 - Inflation'!AD$17=0,0,'6a - Tot nominal costs'!AF30/'4 - Inflation'!AD$17)</f>
        <v>0</v>
      </c>
      <c r="AG30" s="286">
        <f>IF('4 - Inflation'!AE$17=0,0,'6a - Tot nominal costs'!AG30/'4 - Inflation'!AE$17)</f>
        <v>0</v>
      </c>
      <c r="AH30" s="286">
        <f>IF('4 - Inflation'!AF$17=0,0,'6a - Tot nominal costs'!AH30/'4 - Inflation'!AF$17)</f>
        <v>0</v>
      </c>
      <c r="AI30" s="286">
        <f>IF('4 - Inflation'!AG$17=0,0,'6a - Tot nominal costs'!AI30/'4 - Inflation'!AG$17)</f>
        <v>0</v>
      </c>
      <c r="AJ30" s="286">
        <f>IF('4 - Inflation'!AH$17=0,0,'6a - Tot nominal costs'!AJ30/'4 - Inflation'!AH$17)</f>
        <v>0</v>
      </c>
      <c r="AK30" s="286">
        <f>IF('4 - Inflation'!AI$17=0,0,'6a - Tot nominal costs'!AK30/'4 - Inflation'!AI$17)</f>
        <v>0</v>
      </c>
      <c r="AL30" s="286">
        <f>IF('4 - Inflation'!AJ$17=0,0,'6a - Tot nominal costs'!AL30/'4 - Inflation'!AJ$17)</f>
        <v>0</v>
      </c>
      <c r="AM30" s="286">
        <f>IF('4 - Inflation'!AK$17=0,0,'6a - Tot nominal costs'!AM30/'4 - Inflation'!AK$17)</f>
        <v>0</v>
      </c>
      <c r="AN30" s="286">
        <f>IF('4 - Inflation'!AL$17=0,0,'6a - Tot nominal costs'!AN30/'4 - Inflation'!AL$17)</f>
        <v>0</v>
      </c>
      <c r="AO30" s="286">
        <f>IF('4 - Inflation'!AM$17=0,0,'6a - Tot nominal costs'!AO30/'4 - Inflation'!AM$17)</f>
        <v>0</v>
      </c>
      <c r="AP30" s="286">
        <f>IF('4 - Inflation'!AN$17=0,0,'6a - Tot nominal costs'!AP30/'4 - Inflation'!AN$17)</f>
        <v>0</v>
      </c>
    </row>
    <row r="31" spans="1:42" outlineLevel="2">
      <c r="A31" s="211" t="str">
        <f>A6&amp;"."&amp;A23&amp;"."&amp;A7&amp;"."&amp;B31</f>
        <v>1.o.1.8</v>
      </c>
      <c r="B31">
        <v>8</v>
      </c>
      <c r="C31" t="str">
        <f>'1-GBP'!C31</f>
        <v/>
      </c>
      <c r="D31"/>
      <c r="E31"/>
      <c r="F31"/>
      <c r="G31"/>
      <c r="H31"/>
      <c r="I31"/>
      <c r="J31"/>
      <c r="K31"/>
      <c r="L31" t="str">
        <f>LEFT(_xlfn.TEXTAFTER('6b - Tot real (CPIH) costs'!A31,"."),1)</f>
        <v>o</v>
      </c>
      <c r="M31" s="286">
        <f>IF('4 - Inflation'!K$17=0,0,'6a - Tot nominal costs'!M31/'4 - Inflation'!K$17)</f>
        <v>0</v>
      </c>
      <c r="N31" s="286">
        <f>IF('4 - Inflation'!L$17=0,0,'6a - Tot nominal costs'!N31/'4 - Inflation'!L$17)</f>
        <v>0</v>
      </c>
      <c r="O31" s="286">
        <f>IF('4 - Inflation'!M$17=0,0,'6a - Tot nominal costs'!O31/'4 - Inflation'!M$17)</f>
        <v>0</v>
      </c>
      <c r="P31" s="286">
        <f>IF('4 - Inflation'!N$17=0,0,'6a - Tot nominal costs'!P31/'4 - Inflation'!N$17)</f>
        <v>0</v>
      </c>
      <c r="Q31" s="286">
        <f>IF('4 - Inflation'!O$17=0,0,'6a - Tot nominal costs'!Q31/'4 - Inflation'!O$17)</f>
        <v>0</v>
      </c>
      <c r="R31" s="286">
        <f>IF('4 - Inflation'!P$17=0,0,'6a - Tot nominal costs'!R31/'4 - Inflation'!P$17)</f>
        <v>0</v>
      </c>
      <c r="S31" s="286">
        <f>IF('4 - Inflation'!Q$17=0,0,'6a - Tot nominal costs'!S31/'4 - Inflation'!Q$17)</f>
        <v>0</v>
      </c>
      <c r="T31" s="286">
        <f>IF('4 - Inflation'!R$17=0,0,'6a - Tot nominal costs'!T31/'4 - Inflation'!R$17)</f>
        <v>0</v>
      </c>
      <c r="U31" s="286">
        <f>IF('4 - Inflation'!S$17=0,0,'6a - Tot nominal costs'!U31/'4 - Inflation'!S$17)</f>
        <v>0</v>
      </c>
      <c r="V31" s="286">
        <f>IF('4 - Inflation'!T$17=0,0,'6a - Tot nominal costs'!V31/'4 - Inflation'!T$17)</f>
        <v>0</v>
      </c>
      <c r="W31" s="286">
        <f>IF('4 - Inflation'!U$17=0,0,'6a - Tot nominal costs'!W31/'4 - Inflation'!U$17)</f>
        <v>0</v>
      </c>
      <c r="X31" s="286">
        <f>IF('4 - Inflation'!V$17=0,0,'6a - Tot nominal costs'!X31/'4 - Inflation'!V$17)</f>
        <v>0</v>
      </c>
      <c r="Y31" s="286">
        <f>IF('4 - Inflation'!W$17=0,0,'6a - Tot nominal costs'!Y31/'4 - Inflation'!W$17)</f>
        <v>0</v>
      </c>
      <c r="Z31" s="286">
        <f>IF('4 - Inflation'!X$17=0,0,'6a - Tot nominal costs'!Z31/'4 - Inflation'!X$17)</f>
        <v>0</v>
      </c>
      <c r="AA31" s="286">
        <f>IF('4 - Inflation'!Y$17=0,0,'6a - Tot nominal costs'!AA31/'4 - Inflation'!Y$17)</f>
        <v>0</v>
      </c>
      <c r="AB31" s="286">
        <f>IF('4 - Inflation'!Z$17=0,0,'6a - Tot nominal costs'!AB31/'4 - Inflation'!Z$17)</f>
        <v>0</v>
      </c>
      <c r="AC31" s="286">
        <f>IF('4 - Inflation'!AA$17=0,0,'6a - Tot nominal costs'!AC31/'4 - Inflation'!AA$17)</f>
        <v>0</v>
      </c>
      <c r="AD31" s="286">
        <f>IF('4 - Inflation'!AB$17=0,0,'6a - Tot nominal costs'!AD31/'4 - Inflation'!AB$17)</f>
        <v>0</v>
      </c>
      <c r="AE31" s="286">
        <f>IF('4 - Inflation'!AC$17=0,0,'6a - Tot nominal costs'!AE31/'4 - Inflation'!AC$17)</f>
        <v>0</v>
      </c>
      <c r="AF31" s="286">
        <f>IF('4 - Inflation'!AD$17=0,0,'6a - Tot nominal costs'!AF31/'4 - Inflation'!AD$17)</f>
        <v>0</v>
      </c>
      <c r="AG31" s="286">
        <f>IF('4 - Inflation'!AE$17=0,0,'6a - Tot nominal costs'!AG31/'4 - Inflation'!AE$17)</f>
        <v>0</v>
      </c>
      <c r="AH31" s="286">
        <f>IF('4 - Inflation'!AF$17=0,0,'6a - Tot nominal costs'!AH31/'4 - Inflation'!AF$17)</f>
        <v>0</v>
      </c>
      <c r="AI31" s="286">
        <f>IF('4 - Inflation'!AG$17=0,0,'6a - Tot nominal costs'!AI31/'4 - Inflation'!AG$17)</f>
        <v>0</v>
      </c>
      <c r="AJ31" s="286">
        <f>IF('4 - Inflation'!AH$17=0,0,'6a - Tot nominal costs'!AJ31/'4 - Inflation'!AH$17)</f>
        <v>0</v>
      </c>
      <c r="AK31" s="286">
        <f>IF('4 - Inflation'!AI$17=0,0,'6a - Tot nominal costs'!AK31/'4 - Inflation'!AI$17)</f>
        <v>0</v>
      </c>
      <c r="AL31" s="286">
        <f>IF('4 - Inflation'!AJ$17=0,0,'6a - Tot nominal costs'!AL31/'4 - Inflation'!AJ$17)</f>
        <v>0</v>
      </c>
      <c r="AM31" s="286">
        <f>IF('4 - Inflation'!AK$17=0,0,'6a - Tot nominal costs'!AM31/'4 - Inflation'!AK$17)</f>
        <v>0</v>
      </c>
      <c r="AN31" s="286">
        <f>IF('4 - Inflation'!AL$17=0,0,'6a - Tot nominal costs'!AN31/'4 - Inflation'!AL$17)</f>
        <v>0</v>
      </c>
      <c r="AO31" s="286">
        <f>IF('4 - Inflation'!AM$17=0,0,'6a - Tot nominal costs'!AO31/'4 - Inflation'!AM$17)</f>
        <v>0</v>
      </c>
      <c r="AP31" s="286">
        <f>IF('4 - Inflation'!AN$17=0,0,'6a - Tot nominal costs'!AP31/'4 - Inflation'!AN$17)</f>
        <v>0</v>
      </c>
    </row>
    <row r="32" spans="1:42" outlineLevel="2">
      <c r="A32" s="211" t="str">
        <f>A6&amp;"."&amp;A23&amp;"."&amp;A7&amp;"."&amp;B32</f>
        <v>1.o.1.9</v>
      </c>
      <c r="B32">
        <v>9</v>
      </c>
      <c r="C32" t="str">
        <f>'1-GBP'!C32</f>
        <v/>
      </c>
      <c r="D32"/>
      <c r="E32"/>
      <c r="F32"/>
      <c r="G32"/>
      <c r="H32"/>
      <c r="I32"/>
      <c r="J32"/>
      <c r="K32"/>
      <c r="L32" t="str">
        <f>LEFT(_xlfn.TEXTAFTER('6b - Tot real (CPIH) costs'!A32,"."),1)</f>
        <v>o</v>
      </c>
      <c r="M32" s="286">
        <f>IF('4 - Inflation'!K$17=0,0,'6a - Tot nominal costs'!M32/'4 - Inflation'!K$17)</f>
        <v>0</v>
      </c>
      <c r="N32" s="286">
        <f>IF('4 - Inflation'!L$17=0,0,'6a - Tot nominal costs'!N32/'4 - Inflation'!L$17)</f>
        <v>0</v>
      </c>
      <c r="O32" s="286">
        <f>IF('4 - Inflation'!M$17=0,0,'6a - Tot nominal costs'!O32/'4 - Inflation'!M$17)</f>
        <v>0</v>
      </c>
      <c r="P32" s="286">
        <f>IF('4 - Inflation'!N$17=0,0,'6a - Tot nominal costs'!P32/'4 - Inflation'!N$17)</f>
        <v>0</v>
      </c>
      <c r="Q32" s="286">
        <f>IF('4 - Inflation'!O$17=0,0,'6a - Tot nominal costs'!Q32/'4 - Inflation'!O$17)</f>
        <v>0</v>
      </c>
      <c r="R32" s="286">
        <f>IF('4 - Inflation'!P$17=0,0,'6a - Tot nominal costs'!R32/'4 - Inflation'!P$17)</f>
        <v>0</v>
      </c>
      <c r="S32" s="286">
        <f>IF('4 - Inflation'!Q$17=0,0,'6a - Tot nominal costs'!S32/'4 - Inflation'!Q$17)</f>
        <v>0</v>
      </c>
      <c r="T32" s="286">
        <f>IF('4 - Inflation'!R$17=0,0,'6a - Tot nominal costs'!T32/'4 - Inflation'!R$17)</f>
        <v>0</v>
      </c>
      <c r="U32" s="286">
        <f>IF('4 - Inflation'!S$17=0,0,'6a - Tot nominal costs'!U32/'4 - Inflation'!S$17)</f>
        <v>0</v>
      </c>
      <c r="V32" s="286">
        <f>IF('4 - Inflation'!T$17=0,0,'6a - Tot nominal costs'!V32/'4 - Inflation'!T$17)</f>
        <v>0</v>
      </c>
      <c r="W32" s="286">
        <f>IF('4 - Inflation'!U$17=0,0,'6a - Tot nominal costs'!W32/'4 - Inflation'!U$17)</f>
        <v>0</v>
      </c>
      <c r="X32" s="286">
        <f>IF('4 - Inflation'!V$17=0,0,'6a - Tot nominal costs'!X32/'4 - Inflation'!V$17)</f>
        <v>0</v>
      </c>
      <c r="Y32" s="286">
        <f>IF('4 - Inflation'!W$17=0,0,'6a - Tot nominal costs'!Y32/'4 - Inflation'!W$17)</f>
        <v>0</v>
      </c>
      <c r="Z32" s="286">
        <f>IF('4 - Inflation'!X$17=0,0,'6a - Tot nominal costs'!Z32/'4 - Inflation'!X$17)</f>
        <v>0</v>
      </c>
      <c r="AA32" s="286">
        <f>IF('4 - Inflation'!Y$17=0,0,'6a - Tot nominal costs'!AA32/'4 - Inflation'!Y$17)</f>
        <v>0</v>
      </c>
      <c r="AB32" s="286">
        <f>IF('4 - Inflation'!Z$17=0,0,'6a - Tot nominal costs'!AB32/'4 - Inflation'!Z$17)</f>
        <v>0</v>
      </c>
      <c r="AC32" s="286">
        <f>IF('4 - Inflation'!AA$17=0,0,'6a - Tot nominal costs'!AC32/'4 - Inflation'!AA$17)</f>
        <v>0</v>
      </c>
      <c r="AD32" s="286">
        <f>IF('4 - Inflation'!AB$17=0,0,'6a - Tot nominal costs'!AD32/'4 - Inflation'!AB$17)</f>
        <v>0</v>
      </c>
      <c r="AE32" s="286">
        <f>IF('4 - Inflation'!AC$17=0,0,'6a - Tot nominal costs'!AE32/'4 - Inflation'!AC$17)</f>
        <v>0</v>
      </c>
      <c r="AF32" s="286">
        <f>IF('4 - Inflation'!AD$17=0,0,'6a - Tot nominal costs'!AF32/'4 - Inflation'!AD$17)</f>
        <v>0</v>
      </c>
      <c r="AG32" s="286">
        <f>IF('4 - Inflation'!AE$17=0,0,'6a - Tot nominal costs'!AG32/'4 - Inflation'!AE$17)</f>
        <v>0</v>
      </c>
      <c r="AH32" s="286">
        <f>IF('4 - Inflation'!AF$17=0,0,'6a - Tot nominal costs'!AH32/'4 - Inflation'!AF$17)</f>
        <v>0</v>
      </c>
      <c r="AI32" s="286">
        <f>IF('4 - Inflation'!AG$17=0,0,'6a - Tot nominal costs'!AI32/'4 - Inflation'!AG$17)</f>
        <v>0</v>
      </c>
      <c r="AJ32" s="286">
        <f>IF('4 - Inflation'!AH$17=0,0,'6a - Tot nominal costs'!AJ32/'4 - Inflation'!AH$17)</f>
        <v>0</v>
      </c>
      <c r="AK32" s="286">
        <f>IF('4 - Inflation'!AI$17=0,0,'6a - Tot nominal costs'!AK32/'4 - Inflation'!AI$17)</f>
        <v>0</v>
      </c>
      <c r="AL32" s="286">
        <f>IF('4 - Inflation'!AJ$17=0,0,'6a - Tot nominal costs'!AL32/'4 - Inflation'!AJ$17)</f>
        <v>0</v>
      </c>
      <c r="AM32" s="286">
        <f>IF('4 - Inflation'!AK$17=0,0,'6a - Tot nominal costs'!AM32/'4 - Inflation'!AK$17)</f>
        <v>0</v>
      </c>
      <c r="AN32" s="286">
        <f>IF('4 - Inflation'!AL$17=0,0,'6a - Tot nominal costs'!AN32/'4 - Inflation'!AL$17)</f>
        <v>0</v>
      </c>
      <c r="AO32" s="286">
        <f>IF('4 - Inflation'!AM$17=0,0,'6a - Tot nominal costs'!AO32/'4 - Inflation'!AM$17)</f>
        <v>0</v>
      </c>
      <c r="AP32" s="286">
        <f>IF('4 - Inflation'!AN$17=0,0,'6a - Tot nominal costs'!AP32/'4 - Inflation'!AN$17)</f>
        <v>0</v>
      </c>
    </row>
    <row r="33" spans="1:42" outlineLevel="2">
      <c r="A33" s="211" t="str">
        <f>A6&amp;"."&amp;A23&amp;"."&amp;A7&amp;"."&amp;B33</f>
        <v>1.o.1.10</v>
      </c>
      <c r="B33">
        <v>10</v>
      </c>
      <c r="C33" t="str">
        <f>'1-GBP'!C33</f>
        <v/>
      </c>
      <c r="D33"/>
      <c r="E33"/>
      <c r="F33"/>
      <c r="G33"/>
      <c r="H33"/>
      <c r="I33"/>
      <c r="J33"/>
      <c r="K33"/>
      <c r="L33" t="str">
        <f>LEFT(_xlfn.TEXTAFTER('6b - Tot real (CPIH) costs'!A33,"."),1)</f>
        <v>o</v>
      </c>
      <c r="M33" s="286">
        <f>IF('4 - Inflation'!K$17=0,0,'6a - Tot nominal costs'!M33/'4 - Inflation'!K$17)</f>
        <v>0</v>
      </c>
      <c r="N33" s="286">
        <f>IF('4 - Inflation'!L$17=0,0,'6a - Tot nominal costs'!N33/'4 - Inflation'!L$17)</f>
        <v>0</v>
      </c>
      <c r="O33" s="286">
        <f>IF('4 - Inflation'!M$17=0,0,'6a - Tot nominal costs'!O33/'4 - Inflation'!M$17)</f>
        <v>0</v>
      </c>
      <c r="P33" s="286">
        <f>IF('4 - Inflation'!N$17=0,0,'6a - Tot nominal costs'!P33/'4 - Inflation'!N$17)</f>
        <v>0</v>
      </c>
      <c r="Q33" s="286">
        <f>IF('4 - Inflation'!O$17=0,0,'6a - Tot nominal costs'!Q33/'4 - Inflation'!O$17)</f>
        <v>0</v>
      </c>
      <c r="R33" s="286">
        <f>IF('4 - Inflation'!P$17=0,0,'6a - Tot nominal costs'!R33/'4 - Inflation'!P$17)</f>
        <v>0</v>
      </c>
      <c r="S33" s="286">
        <f>IF('4 - Inflation'!Q$17=0,0,'6a - Tot nominal costs'!S33/'4 - Inflation'!Q$17)</f>
        <v>0</v>
      </c>
      <c r="T33" s="286">
        <f>IF('4 - Inflation'!R$17=0,0,'6a - Tot nominal costs'!T33/'4 - Inflation'!R$17)</f>
        <v>0</v>
      </c>
      <c r="U33" s="286">
        <f>IF('4 - Inflation'!S$17=0,0,'6a - Tot nominal costs'!U33/'4 - Inflation'!S$17)</f>
        <v>0</v>
      </c>
      <c r="V33" s="286">
        <f>IF('4 - Inflation'!T$17=0,0,'6a - Tot nominal costs'!V33/'4 - Inflation'!T$17)</f>
        <v>0</v>
      </c>
      <c r="W33" s="286">
        <f>IF('4 - Inflation'!U$17=0,0,'6a - Tot nominal costs'!W33/'4 - Inflation'!U$17)</f>
        <v>0</v>
      </c>
      <c r="X33" s="286">
        <f>IF('4 - Inflation'!V$17=0,0,'6a - Tot nominal costs'!X33/'4 - Inflation'!V$17)</f>
        <v>0</v>
      </c>
      <c r="Y33" s="286">
        <f>IF('4 - Inflation'!W$17=0,0,'6a - Tot nominal costs'!Y33/'4 - Inflation'!W$17)</f>
        <v>0</v>
      </c>
      <c r="Z33" s="286">
        <f>IF('4 - Inflation'!X$17=0,0,'6a - Tot nominal costs'!Z33/'4 - Inflation'!X$17)</f>
        <v>0</v>
      </c>
      <c r="AA33" s="286">
        <f>IF('4 - Inflation'!Y$17=0,0,'6a - Tot nominal costs'!AA33/'4 - Inflation'!Y$17)</f>
        <v>0</v>
      </c>
      <c r="AB33" s="286">
        <f>IF('4 - Inflation'!Z$17=0,0,'6a - Tot nominal costs'!AB33/'4 - Inflation'!Z$17)</f>
        <v>0</v>
      </c>
      <c r="AC33" s="286">
        <f>IF('4 - Inflation'!AA$17=0,0,'6a - Tot nominal costs'!AC33/'4 - Inflation'!AA$17)</f>
        <v>0</v>
      </c>
      <c r="AD33" s="286">
        <f>IF('4 - Inflation'!AB$17=0,0,'6a - Tot nominal costs'!AD33/'4 - Inflation'!AB$17)</f>
        <v>0</v>
      </c>
      <c r="AE33" s="286">
        <f>IF('4 - Inflation'!AC$17=0,0,'6a - Tot nominal costs'!AE33/'4 - Inflation'!AC$17)</f>
        <v>0</v>
      </c>
      <c r="AF33" s="286">
        <f>IF('4 - Inflation'!AD$17=0,0,'6a - Tot nominal costs'!AF33/'4 - Inflation'!AD$17)</f>
        <v>0</v>
      </c>
      <c r="AG33" s="286">
        <f>IF('4 - Inflation'!AE$17=0,0,'6a - Tot nominal costs'!AG33/'4 - Inflation'!AE$17)</f>
        <v>0</v>
      </c>
      <c r="AH33" s="286">
        <f>IF('4 - Inflation'!AF$17=0,0,'6a - Tot nominal costs'!AH33/'4 - Inflation'!AF$17)</f>
        <v>0</v>
      </c>
      <c r="AI33" s="286">
        <f>IF('4 - Inflation'!AG$17=0,0,'6a - Tot nominal costs'!AI33/'4 - Inflation'!AG$17)</f>
        <v>0</v>
      </c>
      <c r="AJ33" s="286">
        <f>IF('4 - Inflation'!AH$17=0,0,'6a - Tot nominal costs'!AJ33/'4 - Inflation'!AH$17)</f>
        <v>0</v>
      </c>
      <c r="AK33" s="286">
        <f>IF('4 - Inflation'!AI$17=0,0,'6a - Tot nominal costs'!AK33/'4 - Inflation'!AI$17)</f>
        <v>0</v>
      </c>
      <c r="AL33" s="286">
        <f>IF('4 - Inflation'!AJ$17=0,0,'6a - Tot nominal costs'!AL33/'4 - Inflation'!AJ$17)</f>
        <v>0</v>
      </c>
      <c r="AM33" s="286">
        <f>IF('4 - Inflation'!AK$17=0,0,'6a - Tot nominal costs'!AM33/'4 - Inflation'!AK$17)</f>
        <v>0</v>
      </c>
      <c r="AN33" s="286">
        <f>IF('4 - Inflation'!AL$17=0,0,'6a - Tot nominal costs'!AN33/'4 - Inflation'!AL$17)</f>
        <v>0</v>
      </c>
      <c r="AO33" s="286">
        <f>IF('4 - Inflation'!AM$17=0,0,'6a - Tot nominal costs'!AO33/'4 - Inflation'!AM$17)</f>
        <v>0</v>
      </c>
      <c r="AP33" s="286">
        <f>IF('4 - Inflation'!AN$17=0,0,'6a - Tot nominal costs'!AP33/'4 - Inflation'!AN$17)</f>
        <v>0</v>
      </c>
    </row>
    <row r="34" spans="1:42" outlineLevel="2">
      <c r="A34" s="211" t="str">
        <f>A6&amp;"."&amp;A23&amp;"."&amp;A7&amp;"."&amp;B34</f>
        <v>1.o.1.11</v>
      </c>
      <c r="B34">
        <v>11</v>
      </c>
      <c r="C34" t="str">
        <f>'1-GBP'!C34</f>
        <v/>
      </c>
      <c r="D34"/>
      <c r="E34"/>
      <c r="F34"/>
      <c r="G34"/>
      <c r="H34"/>
      <c r="I34"/>
      <c r="J34"/>
      <c r="K34"/>
      <c r="L34" t="str">
        <f>LEFT(_xlfn.TEXTAFTER('6b - Tot real (CPIH) costs'!A34,"."),1)</f>
        <v>o</v>
      </c>
      <c r="M34" s="286">
        <f>IF('4 - Inflation'!K$17=0,0,'6a - Tot nominal costs'!M34/'4 - Inflation'!K$17)</f>
        <v>0</v>
      </c>
      <c r="N34" s="286">
        <f>IF('4 - Inflation'!L$17=0,0,'6a - Tot nominal costs'!N34/'4 - Inflation'!L$17)</f>
        <v>0</v>
      </c>
      <c r="O34" s="286">
        <f>IF('4 - Inflation'!M$17=0,0,'6a - Tot nominal costs'!O34/'4 - Inflation'!M$17)</f>
        <v>0</v>
      </c>
      <c r="P34" s="286">
        <f>IF('4 - Inflation'!N$17=0,0,'6a - Tot nominal costs'!P34/'4 - Inflation'!N$17)</f>
        <v>0</v>
      </c>
      <c r="Q34" s="286">
        <f>IF('4 - Inflation'!O$17=0,0,'6a - Tot nominal costs'!Q34/'4 - Inflation'!O$17)</f>
        <v>0</v>
      </c>
      <c r="R34" s="286">
        <f>IF('4 - Inflation'!P$17=0,0,'6a - Tot nominal costs'!R34/'4 - Inflation'!P$17)</f>
        <v>0</v>
      </c>
      <c r="S34" s="286">
        <f>IF('4 - Inflation'!Q$17=0,0,'6a - Tot nominal costs'!S34/'4 - Inflation'!Q$17)</f>
        <v>0</v>
      </c>
      <c r="T34" s="286">
        <f>IF('4 - Inflation'!R$17=0,0,'6a - Tot nominal costs'!T34/'4 - Inflation'!R$17)</f>
        <v>0</v>
      </c>
      <c r="U34" s="286">
        <f>IF('4 - Inflation'!S$17=0,0,'6a - Tot nominal costs'!U34/'4 - Inflation'!S$17)</f>
        <v>0</v>
      </c>
      <c r="V34" s="286">
        <f>IF('4 - Inflation'!T$17=0,0,'6a - Tot nominal costs'!V34/'4 - Inflation'!T$17)</f>
        <v>0</v>
      </c>
      <c r="W34" s="286">
        <f>IF('4 - Inflation'!U$17=0,0,'6a - Tot nominal costs'!W34/'4 - Inflation'!U$17)</f>
        <v>0</v>
      </c>
      <c r="X34" s="286">
        <f>IF('4 - Inflation'!V$17=0,0,'6a - Tot nominal costs'!X34/'4 - Inflation'!V$17)</f>
        <v>0</v>
      </c>
      <c r="Y34" s="286">
        <f>IF('4 - Inflation'!W$17=0,0,'6a - Tot nominal costs'!Y34/'4 - Inflation'!W$17)</f>
        <v>0</v>
      </c>
      <c r="Z34" s="286">
        <f>IF('4 - Inflation'!X$17=0,0,'6a - Tot nominal costs'!Z34/'4 - Inflation'!X$17)</f>
        <v>0</v>
      </c>
      <c r="AA34" s="286">
        <f>IF('4 - Inflation'!Y$17=0,0,'6a - Tot nominal costs'!AA34/'4 - Inflation'!Y$17)</f>
        <v>0</v>
      </c>
      <c r="AB34" s="286">
        <f>IF('4 - Inflation'!Z$17=0,0,'6a - Tot nominal costs'!AB34/'4 - Inflation'!Z$17)</f>
        <v>0</v>
      </c>
      <c r="AC34" s="286">
        <f>IF('4 - Inflation'!AA$17=0,0,'6a - Tot nominal costs'!AC34/'4 - Inflation'!AA$17)</f>
        <v>0</v>
      </c>
      <c r="AD34" s="286">
        <f>IF('4 - Inflation'!AB$17=0,0,'6a - Tot nominal costs'!AD34/'4 - Inflation'!AB$17)</f>
        <v>0</v>
      </c>
      <c r="AE34" s="286">
        <f>IF('4 - Inflation'!AC$17=0,0,'6a - Tot nominal costs'!AE34/'4 - Inflation'!AC$17)</f>
        <v>0</v>
      </c>
      <c r="AF34" s="286">
        <f>IF('4 - Inflation'!AD$17=0,0,'6a - Tot nominal costs'!AF34/'4 - Inflation'!AD$17)</f>
        <v>0</v>
      </c>
      <c r="AG34" s="286">
        <f>IF('4 - Inflation'!AE$17=0,0,'6a - Tot nominal costs'!AG34/'4 - Inflation'!AE$17)</f>
        <v>0</v>
      </c>
      <c r="AH34" s="286">
        <f>IF('4 - Inflation'!AF$17=0,0,'6a - Tot nominal costs'!AH34/'4 - Inflation'!AF$17)</f>
        <v>0</v>
      </c>
      <c r="AI34" s="286">
        <f>IF('4 - Inflation'!AG$17=0,0,'6a - Tot nominal costs'!AI34/'4 - Inflation'!AG$17)</f>
        <v>0</v>
      </c>
      <c r="AJ34" s="286">
        <f>IF('4 - Inflation'!AH$17=0,0,'6a - Tot nominal costs'!AJ34/'4 - Inflation'!AH$17)</f>
        <v>0</v>
      </c>
      <c r="AK34" s="286">
        <f>IF('4 - Inflation'!AI$17=0,0,'6a - Tot nominal costs'!AK34/'4 - Inflation'!AI$17)</f>
        <v>0</v>
      </c>
      <c r="AL34" s="286">
        <f>IF('4 - Inflation'!AJ$17=0,0,'6a - Tot nominal costs'!AL34/'4 - Inflation'!AJ$17)</f>
        <v>0</v>
      </c>
      <c r="AM34" s="286">
        <f>IF('4 - Inflation'!AK$17=0,0,'6a - Tot nominal costs'!AM34/'4 - Inflation'!AK$17)</f>
        <v>0</v>
      </c>
      <c r="AN34" s="286">
        <f>IF('4 - Inflation'!AL$17=0,0,'6a - Tot nominal costs'!AN34/'4 - Inflation'!AL$17)</f>
        <v>0</v>
      </c>
      <c r="AO34" s="286">
        <f>IF('4 - Inflation'!AM$17=0,0,'6a - Tot nominal costs'!AO34/'4 - Inflation'!AM$17)</f>
        <v>0</v>
      </c>
      <c r="AP34" s="286">
        <f>IF('4 - Inflation'!AN$17=0,0,'6a - Tot nominal costs'!AP34/'4 - Inflation'!AN$17)</f>
        <v>0</v>
      </c>
    </row>
    <row r="35" spans="1:42" outlineLevel="2">
      <c r="A35" s="211" t="str">
        <f>A6&amp;"."&amp;A23&amp;"."&amp;A7&amp;"."&amp;B35</f>
        <v>1.o.1.12</v>
      </c>
      <c r="B35">
        <v>12</v>
      </c>
      <c r="C35" t="str">
        <f>'1-GBP'!C35</f>
        <v/>
      </c>
      <c r="D35"/>
      <c r="E35"/>
      <c r="F35"/>
      <c r="G35"/>
      <c r="H35"/>
      <c r="I35"/>
      <c r="J35"/>
      <c r="K35"/>
      <c r="L35" t="str">
        <f>LEFT(_xlfn.TEXTAFTER('6b - Tot real (CPIH) costs'!A35,"."),1)</f>
        <v>o</v>
      </c>
      <c r="M35" s="286">
        <f>IF('4 - Inflation'!K$17=0,0,'6a - Tot nominal costs'!M35/'4 - Inflation'!K$17)</f>
        <v>0</v>
      </c>
      <c r="N35" s="286">
        <f>IF('4 - Inflation'!L$17=0,0,'6a - Tot nominal costs'!N35/'4 - Inflation'!L$17)</f>
        <v>0</v>
      </c>
      <c r="O35" s="286">
        <f>IF('4 - Inflation'!M$17=0,0,'6a - Tot nominal costs'!O35/'4 - Inflation'!M$17)</f>
        <v>0</v>
      </c>
      <c r="P35" s="286">
        <f>IF('4 - Inflation'!N$17=0,0,'6a - Tot nominal costs'!P35/'4 - Inflation'!N$17)</f>
        <v>0</v>
      </c>
      <c r="Q35" s="286">
        <f>IF('4 - Inflation'!O$17=0,0,'6a - Tot nominal costs'!Q35/'4 - Inflation'!O$17)</f>
        <v>0</v>
      </c>
      <c r="R35" s="286">
        <f>IF('4 - Inflation'!P$17=0,0,'6a - Tot nominal costs'!R35/'4 - Inflation'!P$17)</f>
        <v>0</v>
      </c>
      <c r="S35" s="286">
        <f>IF('4 - Inflation'!Q$17=0,0,'6a - Tot nominal costs'!S35/'4 - Inflation'!Q$17)</f>
        <v>0</v>
      </c>
      <c r="T35" s="286">
        <f>IF('4 - Inflation'!R$17=0,0,'6a - Tot nominal costs'!T35/'4 - Inflation'!R$17)</f>
        <v>0</v>
      </c>
      <c r="U35" s="286">
        <f>IF('4 - Inflation'!S$17=0,0,'6a - Tot nominal costs'!U35/'4 - Inflation'!S$17)</f>
        <v>0</v>
      </c>
      <c r="V35" s="286">
        <f>IF('4 - Inflation'!T$17=0,0,'6a - Tot nominal costs'!V35/'4 - Inflation'!T$17)</f>
        <v>0</v>
      </c>
      <c r="W35" s="286">
        <f>IF('4 - Inflation'!U$17=0,0,'6a - Tot nominal costs'!W35/'4 - Inflation'!U$17)</f>
        <v>0</v>
      </c>
      <c r="X35" s="286">
        <f>IF('4 - Inflation'!V$17=0,0,'6a - Tot nominal costs'!X35/'4 - Inflation'!V$17)</f>
        <v>0</v>
      </c>
      <c r="Y35" s="286">
        <f>IF('4 - Inflation'!W$17=0,0,'6a - Tot nominal costs'!Y35/'4 - Inflation'!W$17)</f>
        <v>0</v>
      </c>
      <c r="Z35" s="286">
        <f>IF('4 - Inflation'!X$17=0,0,'6a - Tot nominal costs'!Z35/'4 - Inflation'!X$17)</f>
        <v>0</v>
      </c>
      <c r="AA35" s="286">
        <f>IF('4 - Inflation'!Y$17=0,0,'6a - Tot nominal costs'!AA35/'4 - Inflation'!Y$17)</f>
        <v>0</v>
      </c>
      <c r="AB35" s="286">
        <f>IF('4 - Inflation'!Z$17=0,0,'6a - Tot nominal costs'!AB35/'4 - Inflation'!Z$17)</f>
        <v>0</v>
      </c>
      <c r="AC35" s="286">
        <f>IF('4 - Inflation'!AA$17=0,0,'6a - Tot nominal costs'!AC35/'4 - Inflation'!AA$17)</f>
        <v>0</v>
      </c>
      <c r="AD35" s="286">
        <f>IF('4 - Inflation'!AB$17=0,0,'6a - Tot nominal costs'!AD35/'4 - Inflation'!AB$17)</f>
        <v>0</v>
      </c>
      <c r="AE35" s="286">
        <f>IF('4 - Inflation'!AC$17=0,0,'6a - Tot nominal costs'!AE35/'4 - Inflation'!AC$17)</f>
        <v>0</v>
      </c>
      <c r="AF35" s="286">
        <f>IF('4 - Inflation'!AD$17=0,0,'6a - Tot nominal costs'!AF35/'4 - Inflation'!AD$17)</f>
        <v>0</v>
      </c>
      <c r="AG35" s="286">
        <f>IF('4 - Inflation'!AE$17=0,0,'6a - Tot nominal costs'!AG35/'4 - Inflation'!AE$17)</f>
        <v>0</v>
      </c>
      <c r="AH35" s="286">
        <f>IF('4 - Inflation'!AF$17=0,0,'6a - Tot nominal costs'!AH35/'4 - Inflation'!AF$17)</f>
        <v>0</v>
      </c>
      <c r="AI35" s="286">
        <f>IF('4 - Inflation'!AG$17=0,0,'6a - Tot nominal costs'!AI35/'4 - Inflation'!AG$17)</f>
        <v>0</v>
      </c>
      <c r="AJ35" s="286">
        <f>IF('4 - Inflation'!AH$17=0,0,'6a - Tot nominal costs'!AJ35/'4 - Inflation'!AH$17)</f>
        <v>0</v>
      </c>
      <c r="AK35" s="286">
        <f>IF('4 - Inflation'!AI$17=0,0,'6a - Tot nominal costs'!AK35/'4 - Inflation'!AI$17)</f>
        <v>0</v>
      </c>
      <c r="AL35" s="286">
        <f>IF('4 - Inflation'!AJ$17=0,0,'6a - Tot nominal costs'!AL35/'4 - Inflation'!AJ$17)</f>
        <v>0</v>
      </c>
      <c r="AM35" s="286">
        <f>IF('4 - Inflation'!AK$17=0,0,'6a - Tot nominal costs'!AM35/'4 - Inflation'!AK$17)</f>
        <v>0</v>
      </c>
      <c r="AN35" s="286">
        <f>IF('4 - Inflation'!AL$17=0,0,'6a - Tot nominal costs'!AN35/'4 - Inflation'!AL$17)</f>
        <v>0</v>
      </c>
      <c r="AO35" s="286">
        <f>IF('4 - Inflation'!AM$17=0,0,'6a - Tot nominal costs'!AO35/'4 - Inflation'!AM$17)</f>
        <v>0</v>
      </c>
      <c r="AP35" s="286">
        <f>IF('4 - Inflation'!AN$17=0,0,'6a - Tot nominal costs'!AP35/'4 - Inflation'!AN$17)</f>
        <v>0</v>
      </c>
    </row>
    <row r="36" spans="1:42" outlineLevel="1">
      <c r="A36" s="212"/>
      <c r="B36" s="201">
        <f>B35-COUNTIFS(C24:C35,"")</f>
        <v>4</v>
      </c>
      <c r="C36" s="201" t="s">
        <v>285</v>
      </c>
      <c r="D36" s="201"/>
      <c r="E36" s="201"/>
      <c r="F36" s="201"/>
      <c r="G36" s="201"/>
      <c r="H36" s="201"/>
      <c r="I36" s="201"/>
      <c r="J36" s="201"/>
      <c r="K36" s="201"/>
      <c r="L36" s="201"/>
      <c r="M36" s="280">
        <f t="shared" ref="M36:AP36" si="4">SUM(M24:M35)</f>
        <v>0</v>
      </c>
      <c r="N36" s="280">
        <f t="shared" si="4"/>
        <v>0</v>
      </c>
      <c r="O36" s="280">
        <f t="shared" si="4"/>
        <v>0</v>
      </c>
      <c r="P36" s="280">
        <f t="shared" si="4"/>
        <v>0</v>
      </c>
      <c r="Q36" s="280">
        <f t="shared" si="4"/>
        <v>0</v>
      </c>
      <c r="R36" s="280">
        <f t="shared" si="4"/>
        <v>0</v>
      </c>
      <c r="S36" s="280">
        <f t="shared" si="4"/>
        <v>0</v>
      </c>
      <c r="T36" s="280">
        <f t="shared" si="4"/>
        <v>0</v>
      </c>
      <c r="U36" s="280">
        <f t="shared" si="4"/>
        <v>0</v>
      </c>
      <c r="V36" s="280">
        <f t="shared" si="4"/>
        <v>0</v>
      </c>
      <c r="W36" s="280">
        <f t="shared" si="4"/>
        <v>0</v>
      </c>
      <c r="X36" s="280">
        <f t="shared" si="4"/>
        <v>0</v>
      </c>
      <c r="Y36" s="280">
        <f t="shared" si="4"/>
        <v>0</v>
      </c>
      <c r="Z36" s="280">
        <f t="shared" si="4"/>
        <v>0</v>
      </c>
      <c r="AA36" s="280">
        <f t="shared" si="4"/>
        <v>0</v>
      </c>
      <c r="AB36" s="280">
        <f t="shared" si="4"/>
        <v>0</v>
      </c>
      <c r="AC36" s="280">
        <f t="shared" si="4"/>
        <v>0</v>
      </c>
      <c r="AD36" s="280">
        <f t="shared" si="4"/>
        <v>0</v>
      </c>
      <c r="AE36" s="280">
        <f t="shared" si="4"/>
        <v>0</v>
      </c>
      <c r="AF36" s="280">
        <f t="shared" si="4"/>
        <v>0</v>
      </c>
      <c r="AG36" s="280">
        <f t="shared" si="4"/>
        <v>0</v>
      </c>
      <c r="AH36" s="280">
        <f t="shared" si="4"/>
        <v>0</v>
      </c>
      <c r="AI36" s="280">
        <f t="shared" si="4"/>
        <v>0</v>
      </c>
      <c r="AJ36" s="280">
        <f t="shared" si="4"/>
        <v>0</v>
      </c>
      <c r="AK36" s="280">
        <f t="shared" si="4"/>
        <v>0</v>
      </c>
      <c r="AL36" s="280">
        <f t="shared" si="4"/>
        <v>0</v>
      </c>
      <c r="AM36" s="280">
        <f t="shared" si="4"/>
        <v>0</v>
      </c>
      <c r="AN36" s="280">
        <f t="shared" si="4"/>
        <v>0</v>
      </c>
      <c r="AO36" s="280">
        <f t="shared" si="4"/>
        <v>0</v>
      </c>
      <c r="AP36" s="280">
        <f t="shared" si="4"/>
        <v>0</v>
      </c>
    </row>
    <row r="37" spans="1:42" outlineLevel="1">
      <c r="A37" s="221"/>
      <c r="B37" s="222"/>
      <c r="C37" s="222"/>
      <c r="D37" s="222"/>
      <c r="E37" s="222"/>
      <c r="F37" s="222"/>
      <c r="G37" s="222"/>
      <c r="H37" s="222"/>
      <c r="I37" s="222"/>
      <c r="J37" s="222"/>
      <c r="K37" s="222"/>
      <c r="L37" s="222"/>
      <c r="M37" s="245"/>
      <c r="N37" s="245"/>
      <c r="O37" s="245"/>
      <c r="P37" s="245"/>
      <c r="Q37" s="245"/>
      <c r="R37" s="245"/>
      <c r="S37" s="245"/>
      <c r="T37" s="245"/>
      <c r="U37" s="245"/>
      <c r="V37" s="245"/>
      <c r="W37" s="245"/>
      <c r="X37" s="245"/>
      <c r="Y37" s="245"/>
      <c r="Z37" s="245"/>
      <c r="AA37" s="245"/>
      <c r="AB37" s="245"/>
      <c r="AC37" s="245"/>
      <c r="AD37" s="245"/>
      <c r="AE37" s="245"/>
      <c r="AF37" s="245"/>
      <c r="AG37" s="245"/>
      <c r="AH37" s="245"/>
      <c r="AI37" s="245"/>
      <c r="AJ37" s="245"/>
      <c r="AK37" s="245"/>
      <c r="AL37" s="245"/>
      <c r="AM37" s="245"/>
      <c r="AN37" s="245"/>
      <c r="AO37" s="245"/>
      <c r="AP37" s="245"/>
    </row>
    <row r="38" spans="1:42" outlineLevel="1">
      <c r="A38" s="220" t="s">
        <v>254</v>
      </c>
      <c r="B38" s="220" t="s">
        <v>287</v>
      </c>
      <c r="C38" s="220" t="s">
        <v>284</v>
      </c>
      <c r="D38" s="220"/>
      <c r="E38" s="220"/>
      <c r="F38" s="220"/>
      <c r="G38" s="220"/>
      <c r="H38" s="220"/>
      <c r="I38" s="220"/>
      <c r="J38" s="220"/>
      <c r="K38" s="220"/>
      <c r="L38" s="220"/>
      <c r="M38" s="244"/>
      <c r="N38" s="244"/>
      <c r="O38" s="244"/>
      <c r="P38" s="244"/>
      <c r="Q38" s="244"/>
      <c r="R38" s="244"/>
      <c r="S38" s="244"/>
      <c r="T38" s="244"/>
      <c r="U38" s="244"/>
      <c r="V38" s="244"/>
      <c r="W38" s="244"/>
      <c r="X38" s="244"/>
      <c r="Y38" s="244"/>
      <c r="Z38" s="244"/>
      <c r="AA38" s="244"/>
      <c r="AB38" s="244"/>
      <c r="AC38" s="244"/>
      <c r="AD38" s="244"/>
      <c r="AE38" s="244"/>
      <c r="AF38" s="244"/>
      <c r="AG38" s="244"/>
      <c r="AH38" s="244"/>
      <c r="AI38" s="244"/>
      <c r="AJ38" s="244"/>
      <c r="AK38" s="244"/>
      <c r="AL38" s="244"/>
      <c r="AM38" s="244"/>
      <c r="AN38" s="244"/>
      <c r="AO38" s="244"/>
      <c r="AP38" s="244"/>
    </row>
    <row r="39" spans="1:42" outlineLevel="2">
      <c r="A39" s="211" t="str">
        <f>A6&amp;"."&amp;A38&amp;"."&amp;A7&amp;"."&amp;B39</f>
        <v>1.d.1.1</v>
      </c>
      <c r="B39">
        <v>1</v>
      </c>
      <c r="C39" t="str">
        <f>'1-GBP'!C39</f>
        <v/>
      </c>
      <c r="D39"/>
      <c r="E39"/>
      <c r="F39"/>
      <c r="G39"/>
      <c r="H39"/>
      <c r="I39"/>
      <c r="J39"/>
      <c r="K39"/>
      <c r="L39" t="str">
        <f>LEFT(_xlfn.TEXTAFTER('6b - Tot real (CPIH) costs'!A39,"."),1)</f>
        <v>d</v>
      </c>
      <c r="M39" s="286">
        <f>IF('4 - Inflation'!K$17=0,0,'6a - Tot nominal costs'!M39/'4 - Inflation'!K$17)</f>
        <v>0</v>
      </c>
      <c r="N39" s="286">
        <f>IF('4 - Inflation'!L$17=0,0,'6a - Tot nominal costs'!N39/'4 - Inflation'!L$17)</f>
        <v>0</v>
      </c>
      <c r="O39" s="286">
        <f>IF('4 - Inflation'!M$17=0,0,'6a - Tot nominal costs'!O39/'4 - Inflation'!M$17)</f>
        <v>0</v>
      </c>
      <c r="P39" s="286">
        <f>IF('4 - Inflation'!N$17=0,0,'6a - Tot nominal costs'!P39/'4 - Inflation'!N$17)</f>
        <v>0</v>
      </c>
      <c r="Q39" s="286">
        <f>IF('4 - Inflation'!O$17=0,0,'6a - Tot nominal costs'!Q39/'4 - Inflation'!O$17)</f>
        <v>0</v>
      </c>
      <c r="R39" s="286">
        <f>IF('4 - Inflation'!P$17=0,0,'6a - Tot nominal costs'!R39/'4 - Inflation'!P$17)</f>
        <v>0</v>
      </c>
      <c r="S39" s="286">
        <f>IF('4 - Inflation'!Q$17=0,0,'6a - Tot nominal costs'!S39/'4 - Inflation'!Q$17)</f>
        <v>0</v>
      </c>
      <c r="T39" s="286">
        <f>IF('4 - Inflation'!R$17=0,0,'6a - Tot nominal costs'!T39/'4 - Inflation'!R$17)</f>
        <v>0</v>
      </c>
      <c r="U39" s="286">
        <f>IF('4 - Inflation'!S$17=0,0,'6a - Tot nominal costs'!U39/'4 - Inflation'!S$17)</f>
        <v>0</v>
      </c>
      <c r="V39" s="286">
        <f>IF('4 - Inflation'!T$17=0,0,'6a - Tot nominal costs'!V39/'4 - Inflation'!T$17)</f>
        <v>0</v>
      </c>
      <c r="W39" s="286">
        <f>IF('4 - Inflation'!U$17=0,0,'6a - Tot nominal costs'!W39/'4 - Inflation'!U$17)</f>
        <v>0</v>
      </c>
      <c r="X39" s="286">
        <f>IF('4 - Inflation'!V$17=0,0,'6a - Tot nominal costs'!X39/'4 - Inflation'!V$17)</f>
        <v>0</v>
      </c>
      <c r="Y39" s="286">
        <f>IF('4 - Inflation'!W$17=0,0,'6a - Tot nominal costs'!Y39/'4 - Inflation'!W$17)</f>
        <v>0</v>
      </c>
      <c r="Z39" s="286">
        <f>IF('4 - Inflation'!X$17=0,0,'6a - Tot nominal costs'!Z39/'4 - Inflation'!X$17)</f>
        <v>0</v>
      </c>
      <c r="AA39" s="286">
        <f>IF('4 - Inflation'!Y$17=0,0,'6a - Tot nominal costs'!AA39/'4 - Inflation'!Y$17)</f>
        <v>0</v>
      </c>
      <c r="AB39" s="286">
        <f>IF('4 - Inflation'!Z$17=0,0,'6a - Tot nominal costs'!AB39/'4 - Inflation'!Z$17)</f>
        <v>0</v>
      </c>
      <c r="AC39" s="286">
        <f>IF('4 - Inflation'!AA$17=0,0,'6a - Tot nominal costs'!AC39/'4 - Inflation'!AA$17)</f>
        <v>0</v>
      </c>
      <c r="AD39" s="286">
        <f>IF('4 - Inflation'!AB$17=0,0,'6a - Tot nominal costs'!AD39/'4 - Inflation'!AB$17)</f>
        <v>0</v>
      </c>
      <c r="AE39" s="286">
        <f>IF('4 - Inflation'!AC$17=0,0,'6a - Tot nominal costs'!AE39/'4 - Inflation'!AC$17)</f>
        <v>0</v>
      </c>
      <c r="AF39" s="286">
        <f>IF('4 - Inflation'!AD$17=0,0,'6a - Tot nominal costs'!AF39/'4 - Inflation'!AD$17)</f>
        <v>0</v>
      </c>
      <c r="AG39" s="286">
        <f>IF('4 - Inflation'!AE$17=0,0,'6a - Tot nominal costs'!AG39/'4 - Inflation'!AE$17)</f>
        <v>0</v>
      </c>
      <c r="AH39" s="286">
        <f>IF('4 - Inflation'!AF$17=0,0,'6a - Tot nominal costs'!AH39/'4 - Inflation'!AF$17)</f>
        <v>0</v>
      </c>
      <c r="AI39" s="286">
        <f>IF('4 - Inflation'!AG$17=0,0,'6a - Tot nominal costs'!AI39/'4 - Inflation'!AG$17)</f>
        <v>0</v>
      </c>
      <c r="AJ39" s="286">
        <f>IF('4 - Inflation'!AH$17=0,0,'6a - Tot nominal costs'!AJ39/'4 - Inflation'!AH$17)</f>
        <v>0</v>
      </c>
      <c r="AK39" s="286">
        <f>IF('4 - Inflation'!AI$17=0,0,'6a - Tot nominal costs'!AK39/'4 - Inflation'!AI$17)</f>
        <v>0</v>
      </c>
      <c r="AL39" s="286">
        <f>IF('4 - Inflation'!AJ$17=0,0,'6a - Tot nominal costs'!AL39/'4 - Inflation'!AJ$17)</f>
        <v>0</v>
      </c>
      <c r="AM39" s="286">
        <f>IF('4 - Inflation'!AK$17=0,0,'6a - Tot nominal costs'!AM39/'4 - Inflation'!AK$17)</f>
        <v>0</v>
      </c>
      <c r="AN39" s="286">
        <f>IF('4 - Inflation'!AL$17=0,0,'6a - Tot nominal costs'!AN39/'4 - Inflation'!AL$17)</f>
        <v>0</v>
      </c>
      <c r="AO39" s="286">
        <f>IF('4 - Inflation'!AM$17=0,0,'6a - Tot nominal costs'!AO39/'4 - Inflation'!AM$17)</f>
        <v>0</v>
      </c>
      <c r="AP39" s="286">
        <f>IF('4 - Inflation'!AN$17=0,0,'6a - Tot nominal costs'!AP39/'4 - Inflation'!AN$17)</f>
        <v>0</v>
      </c>
    </row>
    <row r="40" spans="1:42" outlineLevel="2">
      <c r="A40" s="211" t="str">
        <f>A6&amp;"."&amp;A38&amp;"."&amp;A7&amp;"."&amp;B40</f>
        <v>1.d.1.2</v>
      </c>
      <c r="B40">
        <v>2</v>
      </c>
      <c r="C40" t="str">
        <f>'1-GBP'!C40</f>
        <v/>
      </c>
      <c r="D40"/>
      <c r="E40"/>
      <c r="F40"/>
      <c r="G40"/>
      <c r="H40"/>
      <c r="I40"/>
      <c r="J40"/>
      <c r="K40"/>
      <c r="L40" t="str">
        <f>LEFT(_xlfn.TEXTAFTER('6b - Tot real (CPIH) costs'!A40,"."),1)</f>
        <v>d</v>
      </c>
      <c r="M40" s="286">
        <f>IF('4 - Inflation'!K$17=0,0,'6a - Tot nominal costs'!M40/'4 - Inflation'!K$17)</f>
        <v>0</v>
      </c>
      <c r="N40" s="286">
        <f>IF('4 - Inflation'!L$17=0,0,'6a - Tot nominal costs'!N40/'4 - Inflation'!L$17)</f>
        <v>0</v>
      </c>
      <c r="O40" s="286">
        <f>IF('4 - Inflation'!M$17=0,0,'6a - Tot nominal costs'!O40/'4 - Inflation'!M$17)</f>
        <v>0</v>
      </c>
      <c r="P40" s="286">
        <f>IF('4 - Inflation'!N$17=0,0,'6a - Tot nominal costs'!P40/'4 - Inflation'!N$17)</f>
        <v>0</v>
      </c>
      <c r="Q40" s="286">
        <f>IF('4 - Inflation'!O$17=0,0,'6a - Tot nominal costs'!Q40/'4 - Inflation'!O$17)</f>
        <v>0</v>
      </c>
      <c r="R40" s="286">
        <f>IF('4 - Inflation'!P$17=0,0,'6a - Tot nominal costs'!R40/'4 - Inflation'!P$17)</f>
        <v>0</v>
      </c>
      <c r="S40" s="286">
        <f>IF('4 - Inflation'!Q$17=0,0,'6a - Tot nominal costs'!S40/'4 - Inflation'!Q$17)</f>
        <v>0</v>
      </c>
      <c r="T40" s="286">
        <f>IF('4 - Inflation'!R$17=0,0,'6a - Tot nominal costs'!T40/'4 - Inflation'!R$17)</f>
        <v>0</v>
      </c>
      <c r="U40" s="286">
        <f>IF('4 - Inflation'!S$17=0,0,'6a - Tot nominal costs'!U40/'4 - Inflation'!S$17)</f>
        <v>0</v>
      </c>
      <c r="V40" s="286">
        <f>IF('4 - Inflation'!T$17=0,0,'6a - Tot nominal costs'!V40/'4 - Inflation'!T$17)</f>
        <v>0</v>
      </c>
      <c r="W40" s="286">
        <f>IF('4 - Inflation'!U$17=0,0,'6a - Tot nominal costs'!W40/'4 - Inflation'!U$17)</f>
        <v>0</v>
      </c>
      <c r="X40" s="286">
        <f>IF('4 - Inflation'!V$17=0,0,'6a - Tot nominal costs'!X40/'4 - Inflation'!V$17)</f>
        <v>0</v>
      </c>
      <c r="Y40" s="286">
        <f>IF('4 - Inflation'!W$17=0,0,'6a - Tot nominal costs'!Y40/'4 - Inflation'!W$17)</f>
        <v>0</v>
      </c>
      <c r="Z40" s="286">
        <f>IF('4 - Inflation'!X$17=0,0,'6a - Tot nominal costs'!Z40/'4 - Inflation'!X$17)</f>
        <v>0</v>
      </c>
      <c r="AA40" s="286">
        <f>IF('4 - Inflation'!Y$17=0,0,'6a - Tot nominal costs'!AA40/'4 - Inflation'!Y$17)</f>
        <v>0</v>
      </c>
      <c r="AB40" s="286">
        <f>IF('4 - Inflation'!Z$17=0,0,'6a - Tot nominal costs'!AB40/'4 - Inflation'!Z$17)</f>
        <v>0</v>
      </c>
      <c r="AC40" s="286">
        <f>IF('4 - Inflation'!AA$17=0,0,'6a - Tot nominal costs'!AC40/'4 - Inflation'!AA$17)</f>
        <v>0</v>
      </c>
      <c r="AD40" s="286">
        <f>IF('4 - Inflation'!AB$17=0,0,'6a - Tot nominal costs'!AD40/'4 - Inflation'!AB$17)</f>
        <v>0</v>
      </c>
      <c r="AE40" s="286">
        <f>IF('4 - Inflation'!AC$17=0,0,'6a - Tot nominal costs'!AE40/'4 - Inflation'!AC$17)</f>
        <v>0</v>
      </c>
      <c r="AF40" s="286">
        <f>IF('4 - Inflation'!AD$17=0,0,'6a - Tot nominal costs'!AF40/'4 - Inflation'!AD$17)</f>
        <v>0</v>
      </c>
      <c r="AG40" s="286">
        <f>IF('4 - Inflation'!AE$17=0,0,'6a - Tot nominal costs'!AG40/'4 - Inflation'!AE$17)</f>
        <v>0</v>
      </c>
      <c r="AH40" s="286">
        <f>IF('4 - Inflation'!AF$17=0,0,'6a - Tot nominal costs'!AH40/'4 - Inflation'!AF$17)</f>
        <v>0</v>
      </c>
      <c r="AI40" s="286">
        <f>IF('4 - Inflation'!AG$17=0,0,'6a - Tot nominal costs'!AI40/'4 - Inflation'!AG$17)</f>
        <v>0</v>
      </c>
      <c r="AJ40" s="286">
        <f>IF('4 - Inflation'!AH$17=0,0,'6a - Tot nominal costs'!AJ40/'4 - Inflation'!AH$17)</f>
        <v>0</v>
      </c>
      <c r="AK40" s="286">
        <f>IF('4 - Inflation'!AI$17=0,0,'6a - Tot nominal costs'!AK40/'4 - Inflation'!AI$17)</f>
        <v>0</v>
      </c>
      <c r="AL40" s="286">
        <f>IF('4 - Inflation'!AJ$17=0,0,'6a - Tot nominal costs'!AL40/'4 - Inflation'!AJ$17)</f>
        <v>0</v>
      </c>
      <c r="AM40" s="286">
        <f>IF('4 - Inflation'!AK$17=0,0,'6a - Tot nominal costs'!AM40/'4 - Inflation'!AK$17)</f>
        <v>0</v>
      </c>
      <c r="AN40" s="286">
        <f>IF('4 - Inflation'!AL$17=0,0,'6a - Tot nominal costs'!AN40/'4 - Inflation'!AL$17)</f>
        <v>0</v>
      </c>
      <c r="AO40" s="286">
        <f>IF('4 - Inflation'!AM$17=0,0,'6a - Tot nominal costs'!AO40/'4 - Inflation'!AM$17)</f>
        <v>0</v>
      </c>
      <c r="AP40" s="286">
        <f>IF('4 - Inflation'!AN$17=0,0,'6a - Tot nominal costs'!AP40/'4 - Inflation'!AN$17)</f>
        <v>0</v>
      </c>
    </row>
    <row r="41" spans="1:42" outlineLevel="2">
      <c r="A41" s="211" t="str">
        <f>A6&amp;"."&amp;A38&amp;"."&amp;A7&amp;"."&amp;B41</f>
        <v>1.d.1.3</v>
      </c>
      <c r="B41">
        <v>3</v>
      </c>
      <c r="C41" t="str">
        <f>'1-GBP'!C41</f>
        <v/>
      </c>
      <c r="D41"/>
      <c r="E41"/>
      <c r="F41"/>
      <c r="G41"/>
      <c r="H41"/>
      <c r="I41"/>
      <c r="J41"/>
      <c r="K41"/>
      <c r="L41" t="str">
        <f>LEFT(_xlfn.TEXTAFTER('6b - Tot real (CPIH) costs'!A41,"."),1)</f>
        <v>d</v>
      </c>
      <c r="M41" s="286">
        <f>IF('4 - Inflation'!K$17=0,0,'6a - Tot nominal costs'!M41/'4 - Inflation'!K$17)</f>
        <v>0</v>
      </c>
      <c r="N41" s="286">
        <f>IF('4 - Inflation'!L$17=0,0,'6a - Tot nominal costs'!N41/'4 - Inflation'!L$17)</f>
        <v>0</v>
      </c>
      <c r="O41" s="286">
        <f>IF('4 - Inflation'!M$17=0,0,'6a - Tot nominal costs'!O41/'4 - Inflation'!M$17)</f>
        <v>0</v>
      </c>
      <c r="P41" s="286">
        <f>IF('4 - Inflation'!N$17=0,0,'6a - Tot nominal costs'!P41/'4 - Inflation'!N$17)</f>
        <v>0</v>
      </c>
      <c r="Q41" s="286">
        <f>IF('4 - Inflation'!O$17=0,0,'6a - Tot nominal costs'!Q41/'4 - Inflation'!O$17)</f>
        <v>0</v>
      </c>
      <c r="R41" s="286">
        <f>IF('4 - Inflation'!P$17=0,0,'6a - Tot nominal costs'!R41/'4 - Inflation'!P$17)</f>
        <v>0</v>
      </c>
      <c r="S41" s="286">
        <f>IF('4 - Inflation'!Q$17=0,0,'6a - Tot nominal costs'!S41/'4 - Inflation'!Q$17)</f>
        <v>0</v>
      </c>
      <c r="T41" s="286">
        <f>IF('4 - Inflation'!R$17=0,0,'6a - Tot nominal costs'!T41/'4 - Inflation'!R$17)</f>
        <v>0</v>
      </c>
      <c r="U41" s="286">
        <f>IF('4 - Inflation'!S$17=0,0,'6a - Tot nominal costs'!U41/'4 - Inflation'!S$17)</f>
        <v>0</v>
      </c>
      <c r="V41" s="286">
        <f>IF('4 - Inflation'!T$17=0,0,'6a - Tot nominal costs'!V41/'4 - Inflation'!T$17)</f>
        <v>0</v>
      </c>
      <c r="W41" s="286">
        <f>IF('4 - Inflation'!U$17=0,0,'6a - Tot nominal costs'!W41/'4 - Inflation'!U$17)</f>
        <v>0</v>
      </c>
      <c r="X41" s="286">
        <f>IF('4 - Inflation'!V$17=0,0,'6a - Tot nominal costs'!X41/'4 - Inflation'!V$17)</f>
        <v>0</v>
      </c>
      <c r="Y41" s="286">
        <f>IF('4 - Inflation'!W$17=0,0,'6a - Tot nominal costs'!Y41/'4 - Inflation'!W$17)</f>
        <v>0</v>
      </c>
      <c r="Z41" s="286">
        <f>IF('4 - Inflation'!X$17=0,0,'6a - Tot nominal costs'!Z41/'4 - Inflation'!X$17)</f>
        <v>0</v>
      </c>
      <c r="AA41" s="286">
        <f>IF('4 - Inflation'!Y$17=0,0,'6a - Tot nominal costs'!AA41/'4 - Inflation'!Y$17)</f>
        <v>0</v>
      </c>
      <c r="AB41" s="286">
        <f>IF('4 - Inflation'!Z$17=0,0,'6a - Tot nominal costs'!AB41/'4 - Inflation'!Z$17)</f>
        <v>0</v>
      </c>
      <c r="AC41" s="286">
        <f>IF('4 - Inflation'!AA$17=0,0,'6a - Tot nominal costs'!AC41/'4 - Inflation'!AA$17)</f>
        <v>0</v>
      </c>
      <c r="AD41" s="286">
        <f>IF('4 - Inflation'!AB$17=0,0,'6a - Tot nominal costs'!AD41/'4 - Inflation'!AB$17)</f>
        <v>0</v>
      </c>
      <c r="AE41" s="286">
        <f>IF('4 - Inflation'!AC$17=0,0,'6a - Tot nominal costs'!AE41/'4 - Inflation'!AC$17)</f>
        <v>0</v>
      </c>
      <c r="AF41" s="286">
        <f>IF('4 - Inflation'!AD$17=0,0,'6a - Tot nominal costs'!AF41/'4 - Inflation'!AD$17)</f>
        <v>0</v>
      </c>
      <c r="AG41" s="286">
        <f>IF('4 - Inflation'!AE$17=0,0,'6a - Tot nominal costs'!AG41/'4 - Inflation'!AE$17)</f>
        <v>0</v>
      </c>
      <c r="AH41" s="286">
        <f>IF('4 - Inflation'!AF$17=0,0,'6a - Tot nominal costs'!AH41/'4 - Inflation'!AF$17)</f>
        <v>0</v>
      </c>
      <c r="AI41" s="286">
        <f>IF('4 - Inflation'!AG$17=0,0,'6a - Tot nominal costs'!AI41/'4 - Inflation'!AG$17)</f>
        <v>0</v>
      </c>
      <c r="AJ41" s="286">
        <f>IF('4 - Inflation'!AH$17=0,0,'6a - Tot nominal costs'!AJ41/'4 - Inflation'!AH$17)</f>
        <v>0</v>
      </c>
      <c r="AK41" s="286">
        <f>IF('4 - Inflation'!AI$17=0,0,'6a - Tot nominal costs'!AK41/'4 - Inflation'!AI$17)</f>
        <v>0</v>
      </c>
      <c r="AL41" s="286">
        <f>IF('4 - Inflation'!AJ$17=0,0,'6a - Tot nominal costs'!AL41/'4 - Inflation'!AJ$17)</f>
        <v>0</v>
      </c>
      <c r="AM41" s="286">
        <f>IF('4 - Inflation'!AK$17=0,0,'6a - Tot nominal costs'!AM41/'4 - Inflation'!AK$17)</f>
        <v>0</v>
      </c>
      <c r="AN41" s="286">
        <f>IF('4 - Inflation'!AL$17=0,0,'6a - Tot nominal costs'!AN41/'4 - Inflation'!AL$17)</f>
        <v>0</v>
      </c>
      <c r="AO41" s="286">
        <f>IF('4 - Inflation'!AM$17=0,0,'6a - Tot nominal costs'!AO41/'4 - Inflation'!AM$17)</f>
        <v>0</v>
      </c>
      <c r="AP41" s="286">
        <f>IF('4 - Inflation'!AN$17=0,0,'6a - Tot nominal costs'!AP41/'4 - Inflation'!AN$17)</f>
        <v>0</v>
      </c>
    </row>
    <row r="42" spans="1:42" outlineLevel="2">
      <c r="A42" s="211" t="str">
        <f>A6&amp;"."&amp;A38&amp;"."&amp;A7&amp;"."&amp;B42</f>
        <v>1.d.1.4</v>
      </c>
      <c r="B42">
        <v>4</v>
      </c>
      <c r="C42" t="str">
        <f>'1-GBP'!C42</f>
        <v/>
      </c>
      <c r="D42"/>
      <c r="E42"/>
      <c r="F42"/>
      <c r="G42"/>
      <c r="H42"/>
      <c r="I42"/>
      <c r="J42"/>
      <c r="K42"/>
      <c r="L42" t="str">
        <f>LEFT(_xlfn.TEXTAFTER('6b - Tot real (CPIH) costs'!A42,"."),1)</f>
        <v>d</v>
      </c>
      <c r="M42" s="286">
        <f>IF('4 - Inflation'!K$17=0,0,'6a - Tot nominal costs'!M42/'4 - Inflation'!K$17)</f>
        <v>0</v>
      </c>
      <c r="N42" s="286">
        <f>IF('4 - Inflation'!L$17=0,0,'6a - Tot nominal costs'!N42/'4 - Inflation'!L$17)</f>
        <v>0</v>
      </c>
      <c r="O42" s="286">
        <f>IF('4 - Inflation'!M$17=0,0,'6a - Tot nominal costs'!O42/'4 - Inflation'!M$17)</f>
        <v>0</v>
      </c>
      <c r="P42" s="286">
        <f>IF('4 - Inflation'!N$17=0,0,'6a - Tot nominal costs'!P42/'4 - Inflation'!N$17)</f>
        <v>0</v>
      </c>
      <c r="Q42" s="286">
        <f>IF('4 - Inflation'!O$17=0,0,'6a - Tot nominal costs'!Q42/'4 - Inflation'!O$17)</f>
        <v>0</v>
      </c>
      <c r="R42" s="286">
        <f>IF('4 - Inflation'!P$17=0,0,'6a - Tot nominal costs'!R42/'4 - Inflation'!P$17)</f>
        <v>0</v>
      </c>
      <c r="S42" s="286">
        <f>IF('4 - Inflation'!Q$17=0,0,'6a - Tot nominal costs'!S42/'4 - Inflation'!Q$17)</f>
        <v>0</v>
      </c>
      <c r="T42" s="286">
        <f>IF('4 - Inflation'!R$17=0,0,'6a - Tot nominal costs'!T42/'4 - Inflation'!R$17)</f>
        <v>0</v>
      </c>
      <c r="U42" s="286">
        <f>IF('4 - Inflation'!S$17=0,0,'6a - Tot nominal costs'!U42/'4 - Inflation'!S$17)</f>
        <v>0</v>
      </c>
      <c r="V42" s="286">
        <f>IF('4 - Inflation'!T$17=0,0,'6a - Tot nominal costs'!V42/'4 - Inflation'!T$17)</f>
        <v>0</v>
      </c>
      <c r="W42" s="286">
        <f>IF('4 - Inflation'!U$17=0,0,'6a - Tot nominal costs'!W42/'4 - Inflation'!U$17)</f>
        <v>0</v>
      </c>
      <c r="X42" s="286">
        <f>IF('4 - Inflation'!V$17=0,0,'6a - Tot nominal costs'!X42/'4 - Inflation'!V$17)</f>
        <v>0</v>
      </c>
      <c r="Y42" s="286">
        <f>IF('4 - Inflation'!W$17=0,0,'6a - Tot nominal costs'!Y42/'4 - Inflation'!W$17)</f>
        <v>0</v>
      </c>
      <c r="Z42" s="286">
        <f>IF('4 - Inflation'!X$17=0,0,'6a - Tot nominal costs'!Z42/'4 - Inflation'!X$17)</f>
        <v>0</v>
      </c>
      <c r="AA42" s="286">
        <f>IF('4 - Inflation'!Y$17=0,0,'6a - Tot nominal costs'!AA42/'4 - Inflation'!Y$17)</f>
        <v>0</v>
      </c>
      <c r="AB42" s="286">
        <f>IF('4 - Inflation'!Z$17=0,0,'6a - Tot nominal costs'!AB42/'4 - Inflation'!Z$17)</f>
        <v>0</v>
      </c>
      <c r="AC42" s="286">
        <f>IF('4 - Inflation'!AA$17=0,0,'6a - Tot nominal costs'!AC42/'4 - Inflation'!AA$17)</f>
        <v>0</v>
      </c>
      <c r="AD42" s="286">
        <f>IF('4 - Inflation'!AB$17=0,0,'6a - Tot nominal costs'!AD42/'4 - Inflation'!AB$17)</f>
        <v>0</v>
      </c>
      <c r="AE42" s="286">
        <f>IF('4 - Inflation'!AC$17=0,0,'6a - Tot nominal costs'!AE42/'4 - Inflation'!AC$17)</f>
        <v>0</v>
      </c>
      <c r="AF42" s="286">
        <f>IF('4 - Inflation'!AD$17=0,0,'6a - Tot nominal costs'!AF42/'4 - Inflation'!AD$17)</f>
        <v>0</v>
      </c>
      <c r="AG42" s="286">
        <f>IF('4 - Inflation'!AE$17=0,0,'6a - Tot nominal costs'!AG42/'4 - Inflation'!AE$17)</f>
        <v>0</v>
      </c>
      <c r="AH42" s="286">
        <f>IF('4 - Inflation'!AF$17=0,0,'6a - Tot nominal costs'!AH42/'4 - Inflation'!AF$17)</f>
        <v>0</v>
      </c>
      <c r="AI42" s="286">
        <f>IF('4 - Inflation'!AG$17=0,0,'6a - Tot nominal costs'!AI42/'4 - Inflation'!AG$17)</f>
        <v>0</v>
      </c>
      <c r="AJ42" s="286">
        <f>IF('4 - Inflation'!AH$17=0,0,'6a - Tot nominal costs'!AJ42/'4 - Inflation'!AH$17)</f>
        <v>0</v>
      </c>
      <c r="AK42" s="286">
        <f>IF('4 - Inflation'!AI$17=0,0,'6a - Tot nominal costs'!AK42/'4 - Inflation'!AI$17)</f>
        <v>0</v>
      </c>
      <c r="AL42" s="286">
        <f>IF('4 - Inflation'!AJ$17=0,0,'6a - Tot nominal costs'!AL42/'4 - Inflation'!AJ$17)</f>
        <v>0</v>
      </c>
      <c r="AM42" s="286">
        <f>IF('4 - Inflation'!AK$17=0,0,'6a - Tot nominal costs'!AM42/'4 - Inflation'!AK$17)</f>
        <v>0</v>
      </c>
      <c r="AN42" s="286">
        <f>IF('4 - Inflation'!AL$17=0,0,'6a - Tot nominal costs'!AN42/'4 - Inflation'!AL$17)</f>
        <v>0</v>
      </c>
      <c r="AO42" s="286">
        <f>IF('4 - Inflation'!AM$17=0,0,'6a - Tot nominal costs'!AO42/'4 - Inflation'!AM$17)</f>
        <v>0</v>
      </c>
      <c r="AP42" s="286">
        <f>IF('4 - Inflation'!AN$17=0,0,'6a - Tot nominal costs'!AP42/'4 - Inflation'!AN$17)</f>
        <v>0</v>
      </c>
    </row>
    <row r="43" spans="1:42" outlineLevel="2">
      <c r="A43" s="211" t="str">
        <f>A6&amp;"."&amp;A38&amp;"."&amp;A7&amp;"."&amp;B43</f>
        <v>1.d.1.5</v>
      </c>
      <c r="B43">
        <v>5</v>
      </c>
      <c r="C43" t="str">
        <f>'1-GBP'!C43</f>
        <v/>
      </c>
      <c r="D43"/>
      <c r="E43"/>
      <c r="F43"/>
      <c r="G43"/>
      <c r="H43"/>
      <c r="I43"/>
      <c r="J43"/>
      <c r="K43"/>
      <c r="L43" t="str">
        <f>LEFT(_xlfn.TEXTAFTER('6b - Tot real (CPIH) costs'!A43,"."),1)</f>
        <v>d</v>
      </c>
      <c r="M43" s="286">
        <f>IF('4 - Inflation'!K$17=0,0,'6a - Tot nominal costs'!M43/'4 - Inflation'!K$17)</f>
        <v>0</v>
      </c>
      <c r="N43" s="286">
        <f>IF('4 - Inflation'!L$17=0,0,'6a - Tot nominal costs'!N43/'4 - Inflation'!L$17)</f>
        <v>0</v>
      </c>
      <c r="O43" s="286">
        <f>IF('4 - Inflation'!M$17=0,0,'6a - Tot nominal costs'!O43/'4 - Inflation'!M$17)</f>
        <v>0</v>
      </c>
      <c r="P43" s="286">
        <f>IF('4 - Inflation'!N$17=0,0,'6a - Tot nominal costs'!P43/'4 - Inflation'!N$17)</f>
        <v>0</v>
      </c>
      <c r="Q43" s="286">
        <f>IF('4 - Inflation'!O$17=0,0,'6a - Tot nominal costs'!Q43/'4 - Inflation'!O$17)</f>
        <v>0</v>
      </c>
      <c r="R43" s="286">
        <f>IF('4 - Inflation'!P$17=0,0,'6a - Tot nominal costs'!R43/'4 - Inflation'!P$17)</f>
        <v>0</v>
      </c>
      <c r="S43" s="286">
        <f>IF('4 - Inflation'!Q$17=0,0,'6a - Tot nominal costs'!S43/'4 - Inflation'!Q$17)</f>
        <v>0</v>
      </c>
      <c r="T43" s="286">
        <f>IF('4 - Inflation'!R$17=0,0,'6a - Tot nominal costs'!T43/'4 - Inflation'!R$17)</f>
        <v>0</v>
      </c>
      <c r="U43" s="286">
        <f>IF('4 - Inflation'!S$17=0,0,'6a - Tot nominal costs'!U43/'4 - Inflation'!S$17)</f>
        <v>0</v>
      </c>
      <c r="V43" s="286">
        <f>IF('4 - Inflation'!T$17=0,0,'6a - Tot nominal costs'!V43/'4 - Inflation'!T$17)</f>
        <v>0</v>
      </c>
      <c r="W43" s="286">
        <f>IF('4 - Inflation'!U$17=0,0,'6a - Tot nominal costs'!W43/'4 - Inflation'!U$17)</f>
        <v>0</v>
      </c>
      <c r="X43" s="286">
        <f>IF('4 - Inflation'!V$17=0,0,'6a - Tot nominal costs'!X43/'4 - Inflation'!V$17)</f>
        <v>0</v>
      </c>
      <c r="Y43" s="286">
        <f>IF('4 - Inflation'!W$17=0,0,'6a - Tot nominal costs'!Y43/'4 - Inflation'!W$17)</f>
        <v>0</v>
      </c>
      <c r="Z43" s="286">
        <f>IF('4 - Inflation'!X$17=0,0,'6a - Tot nominal costs'!Z43/'4 - Inflation'!X$17)</f>
        <v>0</v>
      </c>
      <c r="AA43" s="286">
        <f>IF('4 - Inflation'!Y$17=0,0,'6a - Tot nominal costs'!AA43/'4 - Inflation'!Y$17)</f>
        <v>0</v>
      </c>
      <c r="AB43" s="286">
        <f>IF('4 - Inflation'!Z$17=0,0,'6a - Tot nominal costs'!AB43/'4 - Inflation'!Z$17)</f>
        <v>0</v>
      </c>
      <c r="AC43" s="286">
        <f>IF('4 - Inflation'!AA$17=0,0,'6a - Tot nominal costs'!AC43/'4 - Inflation'!AA$17)</f>
        <v>0</v>
      </c>
      <c r="AD43" s="286">
        <f>IF('4 - Inflation'!AB$17=0,0,'6a - Tot nominal costs'!AD43/'4 - Inflation'!AB$17)</f>
        <v>0</v>
      </c>
      <c r="AE43" s="286">
        <f>IF('4 - Inflation'!AC$17=0,0,'6a - Tot nominal costs'!AE43/'4 - Inflation'!AC$17)</f>
        <v>0</v>
      </c>
      <c r="AF43" s="286">
        <f>IF('4 - Inflation'!AD$17=0,0,'6a - Tot nominal costs'!AF43/'4 - Inflation'!AD$17)</f>
        <v>0</v>
      </c>
      <c r="AG43" s="286">
        <f>IF('4 - Inflation'!AE$17=0,0,'6a - Tot nominal costs'!AG43/'4 - Inflation'!AE$17)</f>
        <v>0</v>
      </c>
      <c r="AH43" s="286">
        <f>IF('4 - Inflation'!AF$17=0,0,'6a - Tot nominal costs'!AH43/'4 - Inflation'!AF$17)</f>
        <v>0</v>
      </c>
      <c r="AI43" s="286">
        <f>IF('4 - Inflation'!AG$17=0,0,'6a - Tot nominal costs'!AI43/'4 - Inflation'!AG$17)</f>
        <v>0</v>
      </c>
      <c r="AJ43" s="286">
        <f>IF('4 - Inflation'!AH$17=0,0,'6a - Tot nominal costs'!AJ43/'4 - Inflation'!AH$17)</f>
        <v>0</v>
      </c>
      <c r="AK43" s="286">
        <f>IF('4 - Inflation'!AI$17=0,0,'6a - Tot nominal costs'!AK43/'4 - Inflation'!AI$17)</f>
        <v>0</v>
      </c>
      <c r="AL43" s="286">
        <f>IF('4 - Inflation'!AJ$17=0,0,'6a - Tot nominal costs'!AL43/'4 - Inflation'!AJ$17)</f>
        <v>0</v>
      </c>
      <c r="AM43" s="286">
        <f>IF('4 - Inflation'!AK$17=0,0,'6a - Tot nominal costs'!AM43/'4 - Inflation'!AK$17)</f>
        <v>0</v>
      </c>
      <c r="AN43" s="286">
        <f>IF('4 - Inflation'!AL$17=0,0,'6a - Tot nominal costs'!AN43/'4 - Inflation'!AL$17)</f>
        <v>0</v>
      </c>
      <c r="AO43" s="286">
        <f>IF('4 - Inflation'!AM$17=0,0,'6a - Tot nominal costs'!AO43/'4 - Inflation'!AM$17)</f>
        <v>0</v>
      </c>
      <c r="AP43" s="286">
        <f>IF('4 - Inflation'!AN$17=0,0,'6a - Tot nominal costs'!AP43/'4 - Inflation'!AN$17)</f>
        <v>0</v>
      </c>
    </row>
    <row r="44" spans="1:42" outlineLevel="2">
      <c r="A44" s="211" t="str">
        <f>A6&amp;"."&amp;A38&amp;"."&amp;A7&amp;"."&amp;B44</f>
        <v>1.d.1.6</v>
      </c>
      <c r="B44">
        <v>6</v>
      </c>
      <c r="C44" t="str">
        <f>'1-GBP'!C44</f>
        <v/>
      </c>
      <c r="D44"/>
      <c r="E44"/>
      <c r="F44"/>
      <c r="G44"/>
      <c r="H44"/>
      <c r="I44"/>
      <c r="J44"/>
      <c r="K44"/>
      <c r="L44" t="str">
        <f>LEFT(_xlfn.TEXTAFTER('6b - Tot real (CPIH) costs'!A44,"."),1)</f>
        <v>d</v>
      </c>
      <c r="M44" s="286">
        <f>IF('4 - Inflation'!K$17=0,0,'6a - Tot nominal costs'!M44/'4 - Inflation'!K$17)</f>
        <v>0</v>
      </c>
      <c r="N44" s="286">
        <f>IF('4 - Inflation'!L$17=0,0,'6a - Tot nominal costs'!N44/'4 - Inflation'!L$17)</f>
        <v>0</v>
      </c>
      <c r="O44" s="286">
        <f>IF('4 - Inflation'!M$17=0,0,'6a - Tot nominal costs'!O44/'4 - Inflation'!M$17)</f>
        <v>0</v>
      </c>
      <c r="P44" s="286">
        <f>IF('4 - Inflation'!N$17=0,0,'6a - Tot nominal costs'!P44/'4 - Inflation'!N$17)</f>
        <v>0</v>
      </c>
      <c r="Q44" s="286">
        <f>IF('4 - Inflation'!O$17=0,0,'6a - Tot nominal costs'!Q44/'4 - Inflation'!O$17)</f>
        <v>0</v>
      </c>
      <c r="R44" s="286">
        <f>IF('4 - Inflation'!P$17=0,0,'6a - Tot nominal costs'!R44/'4 - Inflation'!P$17)</f>
        <v>0</v>
      </c>
      <c r="S44" s="286">
        <f>IF('4 - Inflation'!Q$17=0,0,'6a - Tot nominal costs'!S44/'4 - Inflation'!Q$17)</f>
        <v>0</v>
      </c>
      <c r="T44" s="286">
        <f>IF('4 - Inflation'!R$17=0,0,'6a - Tot nominal costs'!T44/'4 - Inflation'!R$17)</f>
        <v>0</v>
      </c>
      <c r="U44" s="286">
        <f>IF('4 - Inflation'!S$17=0,0,'6a - Tot nominal costs'!U44/'4 - Inflation'!S$17)</f>
        <v>0</v>
      </c>
      <c r="V44" s="286">
        <f>IF('4 - Inflation'!T$17=0,0,'6a - Tot nominal costs'!V44/'4 - Inflation'!T$17)</f>
        <v>0</v>
      </c>
      <c r="W44" s="286">
        <f>IF('4 - Inflation'!U$17=0,0,'6a - Tot nominal costs'!W44/'4 - Inflation'!U$17)</f>
        <v>0</v>
      </c>
      <c r="X44" s="286">
        <f>IF('4 - Inflation'!V$17=0,0,'6a - Tot nominal costs'!X44/'4 - Inflation'!V$17)</f>
        <v>0</v>
      </c>
      <c r="Y44" s="286">
        <f>IF('4 - Inflation'!W$17=0,0,'6a - Tot nominal costs'!Y44/'4 - Inflation'!W$17)</f>
        <v>0</v>
      </c>
      <c r="Z44" s="286">
        <f>IF('4 - Inflation'!X$17=0,0,'6a - Tot nominal costs'!Z44/'4 - Inflation'!X$17)</f>
        <v>0</v>
      </c>
      <c r="AA44" s="286">
        <f>IF('4 - Inflation'!Y$17=0,0,'6a - Tot nominal costs'!AA44/'4 - Inflation'!Y$17)</f>
        <v>0</v>
      </c>
      <c r="AB44" s="286">
        <f>IF('4 - Inflation'!Z$17=0,0,'6a - Tot nominal costs'!AB44/'4 - Inflation'!Z$17)</f>
        <v>0</v>
      </c>
      <c r="AC44" s="286">
        <f>IF('4 - Inflation'!AA$17=0,0,'6a - Tot nominal costs'!AC44/'4 - Inflation'!AA$17)</f>
        <v>0</v>
      </c>
      <c r="AD44" s="286">
        <f>IF('4 - Inflation'!AB$17=0,0,'6a - Tot nominal costs'!AD44/'4 - Inflation'!AB$17)</f>
        <v>0</v>
      </c>
      <c r="AE44" s="286">
        <f>IF('4 - Inflation'!AC$17=0,0,'6a - Tot nominal costs'!AE44/'4 - Inflation'!AC$17)</f>
        <v>0</v>
      </c>
      <c r="AF44" s="286">
        <f>IF('4 - Inflation'!AD$17=0,0,'6a - Tot nominal costs'!AF44/'4 - Inflation'!AD$17)</f>
        <v>0</v>
      </c>
      <c r="AG44" s="286">
        <f>IF('4 - Inflation'!AE$17=0,0,'6a - Tot nominal costs'!AG44/'4 - Inflation'!AE$17)</f>
        <v>0</v>
      </c>
      <c r="AH44" s="286">
        <f>IF('4 - Inflation'!AF$17=0,0,'6a - Tot nominal costs'!AH44/'4 - Inflation'!AF$17)</f>
        <v>0</v>
      </c>
      <c r="AI44" s="286">
        <f>IF('4 - Inflation'!AG$17=0,0,'6a - Tot nominal costs'!AI44/'4 - Inflation'!AG$17)</f>
        <v>0</v>
      </c>
      <c r="AJ44" s="286">
        <f>IF('4 - Inflation'!AH$17=0,0,'6a - Tot nominal costs'!AJ44/'4 - Inflation'!AH$17)</f>
        <v>0</v>
      </c>
      <c r="AK44" s="286">
        <f>IF('4 - Inflation'!AI$17=0,0,'6a - Tot nominal costs'!AK44/'4 - Inflation'!AI$17)</f>
        <v>0</v>
      </c>
      <c r="AL44" s="286">
        <f>IF('4 - Inflation'!AJ$17=0,0,'6a - Tot nominal costs'!AL44/'4 - Inflation'!AJ$17)</f>
        <v>0</v>
      </c>
      <c r="AM44" s="286">
        <f>IF('4 - Inflation'!AK$17=0,0,'6a - Tot nominal costs'!AM44/'4 - Inflation'!AK$17)</f>
        <v>0</v>
      </c>
      <c r="AN44" s="286">
        <f>IF('4 - Inflation'!AL$17=0,0,'6a - Tot nominal costs'!AN44/'4 - Inflation'!AL$17)</f>
        <v>0</v>
      </c>
      <c r="AO44" s="286">
        <f>IF('4 - Inflation'!AM$17=0,0,'6a - Tot nominal costs'!AO44/'4 - Inflation'!AM$17)</f>
        <v>0</v>
      </c>
      <c r="AP44" s="286">
        <f>IF('4 - Inflation'!AN$17=0,0,'6a - Tot nominal costs'!AP44/'4 - Inflation'!AN$17)</f>
        <v>0</v>
      </c>
    </row>
    <row r="45" spans="1:42" outlineLevel="2">
      <c r="A45" s="211" t="str">
        <f>A6&amp;"."&amp;A38&amp;"."&amp;A7&amp;"."&amp;B45</f>
        <v>1.d.1.7</v>
      </c>
      <c r="B45">
        <v>7</v>
      </c>
      <c r="C45" t="str">
        <f>'1-GBP'!C45</f>
        <v/>
      </c>
      <c r="D45"/>
      <c r="E45"/>
      <c r="F45"/>
      <c r="G45"/>
      <c r="H45"/>
      <c r="I45"/>
      <c r="J45"/>
      <c r="K45"/>
      <c r="L45" t="str">
        <f>LEFT(_xlfn.TEXTAFTER('6b - Tot real (CPIH) costs'!A45,"."),1)</f>
        <v>d</v>
      </c>
      <c r="M45" s="286">
        <f>IF('4 - Inflation'!K$17=0,0,'6a - Tot nominal costs'!M45/'4 - Inflation'!K$17)</f>
        <v>0</v>
      </c>
      <c r="N45" s="286">
        <f>IF('4 - Inflation'!L$17=0,0,'6a - Tot nominal costs'!N45/'4 - Inflation'!L$17)</f>
        <v>0</v>
      </c>
      <c r="O45" s="286">
        <f>IF('4 - Inflation'!M$17=0,0,'6a - Tot nominal costs'!O45/'4 - Inflation'!M$17)</f>
        <v>0</v>
      </c>
      <c r="P45" s="286">
        <f>IF('4 - Inflation'!N$17=0,0,'6a - Tot nominal costs'!P45/'4 - Inflation'!N$17)</f>
        <v>0</v>
      </c>
      <c r="Q45" s="286">
        <f>IF('4 - Inflation'!O$17=0,0,'6a - Tot nominal costs'!Q45/'4 - Inflation'!O$17)</f>
        <v>0</v>
      </c>
      <c r="R45" s="286">
        <f>IF('4 - Inflation'!P$17=0,0,'6a - Tot nominal costs'!R45/'4 - Inflation'!P$17)</f>
        <v>0</v>
      </c>
      <c r="S45" s="286">
        <f>IF('4 - Inflation'!Q$17=0,0,'6a - Tot nominal costs'!S45/'4 - Inflation'!Q$17)</f>
        <v>0</v>
      </c>
      <c r="T45" s="286">
        <f>IF('4 - Inflation'!R$17=0,0,'6a - Tot nominal costs'!T45/'4 - Inflation'!R$17)</f>
        <v>0</v>
      </c>
      <c r="U45" s="286">
        <f>IF('4 - Inflation'!S$17=0,0,'6a - Tot nominal costs'!U45/'4 - Inflation'!S$17)</f>
        <v>0</v>
      </c>
      <c r="V45" s="286">
        <f>IF('4 - Inflation'!T$17=0,0,'6a - Tot nominal costs'!V45/'4 - Inflation'!T$17)</f>
        <v>0</v>
      </c>
      <c r="W45" s="286">
        <f>IF('4 - Inflation'!U$17=0,0,'6a - Tot nominal costs'!W45/'4 - Inflation'!U$17)</f>
        <v>0</v>
      </c>
      <c r="X45" s="286">
        <f>IF('4 - Inflation'!V$17=0,0,'6a - Tot nominal costs'!X45/'4 - Inflation'!V$17)</f>
        <v>0</v>
      </c>
      <c r="Y45" s="286">
        <f>IF('4 - Inflation'!W$17=0,0,'6a - Tot nominal costs'!Y45/'4 - Inflation'!W$17)</f>
        <v>0</v>
      </c>
      <c r="Z45" s="286">
        <f>IF('4 - Inflation'!X$17=0,0,'6a - Tot nominal costs'!Z45/'4 - Inflation'!X$17)</f>
        <v>0</v>
      </c>
      <c r="AA45" s="286">
        <f>IF('4 - Inflation'!Y$17=0,0,'6a - Tot nominal costs'!AA45/'4 - Inflation'!Y$17)</f>
        <v>0</v>
      </c>
      <c r="AB45" s="286">
        <f>IF('4 - Inflation'!Z$17=0,0,'6a - Tot nominal costs'!AB45/'4 - Inflation'!Z$17)</f>
        <v>0</v>
      </c>
      <c r="AC45" s="286">
        <f>IF('4 - Inflation'!AA$17=0,0,'6a - Tot nominal costs'!AC45/'4 - Inflation'!AA$17)</f>
        <v>0</v>
      </c>
      <c r="AD45" s="286">
        <f>IF('4 - Inflation'!AB$17=0,0,'6a - Tot nominal costs'!AD45/'4 - Inflation'!AB$17)</f>
        <v>0</v>
      </c>
      <c r="AE45" s="286">
        <f>IF('4 - Inflation'!AC$17=0,0,'6a - Tot nominal costs'!AE45/'4 - Inflation'!AC$17)</f>
        <v>0</v>
      </c>
      <c r="AF45" s="286">
        <f>IF('4 - Inflation'!AD$17=0,0,'6a - Tot nominal costs'!AF45/'4 - Inflation'!AD$17)</f>
        <v>0</v>
      </c>
      <c r="AG45" s="286">
        <f>IF('4 - Inflation'!AE$17=0,0,'6a - Tot nominal costs'!AG45/'4 - Inflation'!AE$17)</f>
        <v>0</v>
      </c>
      <c r="AH45" s="286">
        <f>IF('4 - Inflation'!AF$17=0,0,'6a - Tot nominal costs'!AH45/'4 - Inflation'!AF$17)</f>
        <v>0</v>
      </c>
      <c r="AI45" s="286">
        <f>IF('4 - Inflation'!AG$17=0,0,'6a - Tot nominal costs'!AI45/'4 - Inflation'!AG$17)</f>
        <v>0</v>
      </c>
      <c r="AJ45" s="286">
        <f>IF('4 - Inflation'!AH$17=0,0,'6a - Tot nominal costs'!AJ45/'4 - Inflation'!AH$17)</f>
        <v>0</v>
      </c>
      <c r="AK45" s="286">
        <f>IF('4 - Inflation'!AI$17=0,0,'6a - Tot nominal costs'!AK45/'4 - Inflation'!AI$17)</f>
        <v>0</v>
      </c>
      <c r="AL45" s="286">
        <f>IF('4 - Inflation'!AJ$17=0,0,'6a - Tot nominal costs'!AL45/'4 - Inflation'!AJ$17)</f>
        <v>0</v>
      </c>
      <c r="AM45" s="286">
        <f>IF('4 - Inflation'!AK$17=0,0,'6a - Tot nominal costs'!AM45/'4 - Inflation'!AK$17)</f>
        <v>0</v>
      </c>
      <c r="AN45" s="286">
        <f>IF('4 - Inflation'!AL$17=0,0,'6a - Tot nominal costs'!AN45/'4 - Inflation'!AL$17)</f>
        <v>0</v>
      </c>
      <c r="AO45" s="286">
        <f>IF('4 - Inflation'!AM$17=0,0,'6a - Tot nominal costs'!AO45/'4 - Inflation'!AM$17)</f>
        <v>0</v>
      </c>
      <c r="AP45" s="286">
        <f>IF('4 - Inflation'!AN$17=0,0,'6a - Tot nominal costs'!AP45/'4 - Inflation'!AN$17)</f>
        <v>0</v>
      </c>
    </row>
    <row r="46" spans="1:42" outlineLevel="2">
      <c r="A46" s="211" t="str">
        <f>A6&amp;"."&amp;A38&amp;"."&amp;A7&amp;"."&amp;B46</f>
        <v>1.d.1.8</v>
      </c>
      <c r="B46">
        <v>8</v>
      </c>
      <c r="C46" t="str">
        <f>'1-GBP'!C46</f>
        <v/>
      </c>
      <c r="D46"/>
      <c r="E46"/>
      <c r="F46"/>
      <c r="G46"/>
      <c r="H46"/>
      <c r="I46"/>
      <c r="J46"/>
      <c r="K46"/>
      <c r="L46" t="str">
        <f>LEFT(_xlfn.TEXTAFTER('6b - Tot real (CPIH) costs'!A46,"."),1)</f>
        <v>d</v>
      </c>
      <c r="M46" s="286">
        <f>IF('4 - Inflation'!K$17=0,0,'6a - Tot nominal costs'!M46/'4 - Inflation'!K$17)</f>
        <v>0</v>
      </c>
      <c r="N46" s="286">
        <f>IF('4 - Inflation'!L$17=0,0,'6a - Tot nominal costs'!N46/'4 - Inflation'!L$17)</f>
        <v>0</v>
      </c>
      <c r="O46" s="286">
        <f>IF('4 - Inflation'!M$17=0,0,'6a - Tot nominal costs'!O46/'4 - Inflation'!M$17)</f>
        <v>0</v>
      </c>
      <c r="P46" s="286">
        <f>IF('4 - Inflation'!N$17=0,0,'6a - Tot nominal costs'!P46/'4 - Inflation'!N$17)</f>
        <v>0</v>
      </c>
      <c r="Q46" s="286">
        <f>IF('4 - Inflation'!O$17=0,0,'6a - Tot nominal costs'!Q46/'4 - Inflation'!O$17)</f>
        <v>0</v>
      </c>
      <c r="R46" s="286">
        <f>IF('4 - Inflation'!P$17=0,0,'6a - Tot nominal costs'!R46/'4 - Inflation'!P$17)</f>
        <v>0</v>
      </c>
      <c r="S46" s="286">
        <f>IF('4 - Inflation'!Q$17=0,0,'6a - Tot nominal costs'!S46/'4 - Inflation'!Q$17)</f>
        <v>0</v>
      </c>
      <c r="T46" s="286">
        <f>IF('4 - Inflation'!R$17=0,0,'6a - Tot nominal costs'!T46/'4 - Inflation'!R$17)</f>
        <v>0</v>
      </c>
      <c r="U46" s="286">
        <f>IF('4 - Inflation'!S$17=0,0,'6a - Tot nominal costs'!U46/'4 - Inflation'!S$17)</f>
        <v>0</v>
      </c>
      <c r="V46" s="286">
        <f>IF('4 - Inflation'!T$17=0,0,'6a - Tot nominal costs'!V46/'4 - Inflation'!T$17)</f>
        <v>0</v>
      </c>
      <c r="W46" s="286">
        <f>IF('4 - Inflation'!U$17=0,0,'6a - Tot nominal costs'!W46/'4 - Inflation'!U$17)</f>
        <v>0</v>
      </c>
      <c r="X46" s="286">
        <f>IF('4 - Inflation'!V$17=0,0,'6a - Tot nominal costs'!X46/'4 - Inflation'!V$17)</f>
        <v>0</v>
      </c>
      <c r="Y46" s="286">
        <f>IF('4 - Inflation'!W$17=0,0,'6a - Tot nominal costs'!Y46/'4 - Inflation'!W$17)</f>
        <v>0</v>
      </c>
      <c r="Z46" s="286">
        <f>IF('4 - Inflation'!X$17=0,0,'6a - Tot nominal costs'!Z46/'4 - Inflation'!X$17)</f>
        <v>0</v>
      </c>
      <c r="AA46" s="286">
        <f>IF('4 - Inflation'!Y$17=0,0,'6a - Tot nominal costs'!AA46/'4 - Inflation'!Y$17)</f>
        <v>0</v>
      </c>
      <c r="AB46" s="286">
        <f>IF('4 - Inflation'!Z$17=0,0,'6a - Tot nominal costs'!AB46/'4 - Inflation'!Z$17)</f>
        <v>0</v>
      </c>
      <c r="AC46" s="286">
        <f>IF('4 - Inflation'!AA$17=0,0,'6a - Tot nominal costs'!AC46/'4 - Inflation'!AA$17)</f>
        <v>0</v>
      </c>
      <c r="AD46" s="286">
        <f>IF('4 - Inflation'!AB$17=0,0,'6a - Tot nominal costs'!AD46/'4 - Inflation'!AB$17)</f>
        <v>0</v>
      </c>
      <c r="AE46" s="286">
        <f>IF('4 - Inflation'!AC$17=0,0,'6a - Tot nominal costs'!AE46/'4 - Inflation'!AC$17)</f>
        <v>0</v>
      </c>
      <c r="AF46" s="286">
        <f>IF('4 - Inflation'!AD$17=0,0,'6a - Tot nominal costs'!AF46/'4 - Inflation'!AD$17)</f>
        <v>0</v>
      </c>
      <c r="AG46" s="286">
        <f>IF('4 - Inflation'!AE$17=0,0,'6a - Tot nominal costs'!AG46/'4 - Inflation'!AE$17)</f>
        <v>0</v>
      </c>
      <c r="AH46" s="286">
        <f>IF('4 - Inflation'!AF$17=0,0,'6a - Tot nominal costs'!AH46/'4 - Inflation'!AF$17)</f>
        <v>0</v>
      </c>
      <c r="AI46" s="286">
        <f>IF('4 - Inflation'!AG$17=0,0,'6a - Tot nominal costs'!AI46/'4 - Inflation'!AG$17)</f>
        <v>0</v>
      </c>
      <c r="AJ46" s="286">
        <f>IF('4 - Inflation'!AH$17=0,0,'6a - Tot nominal costs'!AJ46/'4 - Inflation'!AH$17)</f>
        <v>0</v>
      </c>
      <c r="AK46" s="286">
        <f>IF('4 - Inflation'!AI$17=0,0,'6a - Tot nominal costs'!AK46/'4 - Inflation'!AI$17)</f>
        <v>0</v>
      </c>
      <c r="AL46" s="286">
        <f>IF('4 - Inflation'!AJ$17=0,0,'6a - Tot nominal costs'!AL46/'4 - Inflation'!AJ$17)</f>
        <v>0</v>
      </c>
      <c r="AM46" s="286">
        <f>IF('4 - Inflation'!AK$17=0,0,'6a - Tot nominal costs'!AM46/'4 - Inflation'!AK$17)</f>
        <v>0</v>
      </c>
      <c r="AN46" s="286">
        <f>IF('4 - Inflation'!AL$17=0,0,'6a - Tot nominal costs'!AN46/'4 - Inflation'!AL$17)</f>
        <v>0</v>
      </c>
      <c r="AO46" s="286">
        <f>IF('4 - Inflation'!AM$17=0,0,'6a - Tot nominal costs'!AO46/'4 - Inflation'!AM$17)</f>
        <v>0</v>
      </c>
      <c r="AP46" s="286">
        <f>IF('4 - Inflation'!AN$17=0,0,'6a - Tot nominal costs'!AP46/'4 - Inflation'!AN$17)</f>
        <v>0</v>
      </c>
    </row>
    <row r="47" spans="1:42" outlineLevel="2">
      <c r="A47" s="211" t="str">
        <f>A6&amp;"."&amp;A38&amp;"."&amp;A7&amp;"."&amp;B47</f>
        <v>1.d.1.9</v>
      </c>
      <c r="B47">
        <v>9</v>
      </c>
      <c r="C47" t="str">
        <f>'1-GBP'!C47</f>
        <v/>
      </c>
      <c r="D47"/>
      <c r="E47"/>
      <c r="F47"/>
      <c r="G47"/>
      <c r="H47"/>
      <c r="I47"/>
      <c r="J47"/>
      <c r="K47"/>
      <c r="L47" t="str">
        <f>LEFT(_xlfn.TEXTAFTER('6b - Tot real (CPIH) costs'!A47,"."),1)</f>
        <v>d</v>
      </c>
      <c r="M47" s="286">
        <f>IF('4 - Inflation'!K$17=0,0,'6a - Tot nominal costs'!M47/'4 - Inflation'!K$17)</f>
        <v>0</v>
      </c>
      <c r="N47" s="286">
        <f>IF('4 - Inflation'!L$17=0,0,'6a - Tot nominal costs'!N47/'4 - Inflation'!L$17)</f>
        <v>0</v>
      </c>
      <c r="O47" s="286">
        <f>IF('4 - Inflation'!M$17=0,0,'6a - Tot nominal costs'!O47/'4 - Inflation'!M$17)</f>
        <v>0</v>
      </c>
      <c r="P47" s="286">
        <f>IF('4 - Inflation'!N$17=0,0,'6a - Tot nominal costs'!P47/'4 - Inflation'!N$17)</f>
        <v>0</v>
      </c>
      <c r="Q47" s="286">
        <f>IF('4 - Inflation'!O$17=0,0,'6a - Tot nominal costs'!Q47/'4 - Inflation'!O$17)</f>
        <v>0</v>
      </c>
      <c r="R47" s="286">
        <f>IF('4 - Inflation'!P$17=0,0,'6a - Tot nominal costs'!R47/'4 - Inflation'!P$17)</f>
        <v>0</v>
      </c>
      <c r="S47" s="286">
        <f>IF('4 - Inflation'!Q$17=0,0,'6a - Tot nominal costs'!S47/'4 - Inflation'!Q$17)</f>
        <v>0</v>
      </c>
      <c r="T47" s="286">
        <f>IF('4 - Inflation'!R$17=0,0,'6a - Tot nominal costs'!T47/'4 - Inflation'!R$17)</f>
        <v>0</v>
      </c>
      <c r="U47" s="286">
        <f>IF('4 - Inflation'!S$17=0,0,'6a - Tot nominal costs'!U47/'4 - Inflation'!S$17)</f>
        <v>0</v>
      </c>
      <c r="V47" s="286">
        <f>IF('4 - Inflation'!T$17=0,0,'6a - Tot nominal costs'!V47/'4 - Inflation'!T$17)</f>
        <v>0</v>
      </c>
      <c r="W47" s="286">
        <f>IF('4 - Inflation'!U$17=0,0,'6a - Tot nominal costs'!W47/'4 - Inflation'!U$17)</f>
        <v>0</v>
      </c>
      <c r="X47" s="286">
        <f>IF('4 - Inflation'!V$17=0,0,'6a - Tot nominal costs'!X47/'4 - Inflation'!V$17)</f>
        <v>0</v>
      </c>
      <c r="Y47" s="286">
        <f>IF('4 - Inflation'!W$17=0,0,'6a - Tot nominal costs'!Y47/'4 - Inflation'!W$17)</f>
        <v>0</v>
      </c>
      <c r="Z47" s="286">
        <f>IF('4 - Inflation'!X$17=0,0,'6a - Tot nominal costs'!Z47/'4 - Inflation'!X$17)</f>
        <v>0</v>
      </c>
      <c r="AA47" s="286">
        <f>IF('4 - Inflation'!Y$17=0,0,'6a - Tot nominal costs'!AA47/'4 - Inflation'!Y$17)</f>
        <v>0</v>
      </c>
      <c r="AB47" s="286">
        <f>IF('4 - Inflation'!Z$17=0,0,'6a - Tot nominal costs'!AB47/'4 - Inflation'!Z$17)</f>
        <v>0</v>
      </c>
      <c r="AC47" s="286">
        <f>IF('4 - Inflation'!AA$17=0,0,'6a - Tot nominal costs'!AC47/'4 - Inflation'!AA$17)</f>
        <v>0</v>
      </c>
      <c r="AD47" s="286">
        <f>IF('4 - Inflation'!AB$17=0,0,'6a - Tot nominal costs'!AD47/'4 - Inflation'!AB$17)</f>
        <v>0</v>
      </c>
      <c r="AE47" s="286">
        <f>IF('4 - Inflation'!AC$17=0,0,'6a - Tot nominal costs'!AE47/'4 - Inflation'!AC$17)</f>
        <v>0</v>
      </c>
      <c r="AF47" s="286">
        <f>IF('4 - Inflation'!AD$17=0,0,'6a - Tot nominal costs'!AF47/'4 - Inflation'!AD$17)</f>
        <v>0</v>
      </c>
      <c r="AG47" s="286">
        <f>IF('4 - Inflation'!AE$17=0,0,'6a - Tot nominal costs'!AG47/'4 - Inflation'!AE$17)</f>
        <v>0</v>
      </c>
      <c r="AH47" s="286">
        <f>IF('4 - Inflation'!AF$17=0,0,'6a - Tot nominal costs'!AH47/'4 - Inflation'!AF$17)</f>
        <v>0</v>
      </c>
      <c r="AI47" s="286">
        <f>IF('4 - Inflation'!AG$17=0,0,'6a - Tot nominal costs'!AI47/'4 - Inflation'!AG$17)</f>
        <v>0</v>
      </c>
      <c r="AJ47" s="286">
        <f>IF('4 - Inflation'!AH$17=0,0,'6a - Tot nominal costs'!AJ47/'4 - Inflation'!AH$17)</f>
        <v>0</v>
      </c>
      <c r="AK47" s="286">
        <f>IF('4 - Inflation'!AI$17=0,0,'6a - Tot nominal costs'!AK47/'4 - Inflation'!AI$17)</f>
        <v>0</v>
      </c>
      <c r="AL47" s="286">
        <f>IF('4 - Inflation'!AJ$17=0,0,'6a - Tot nominal costs'!AL47/'4 - Inflation'!AJ$17)</f>
        <v>0</v>
      </c>
      <c r="AM47" s="286">
        <f>IF('4 - Inflation'!AK$17=0,0,'6a - Tot nominal costs'!AM47/'4 - Inflation'!AK$17)</f>
        <v>0</v>
      </c>
      <c r="AN47" s="286">
        <f>IF('4 - Inflation'!AL$17=0,0,'6a - Tot nominal costs'!AN47/'4 - Inflation'!AL$17)</f>
        <v>0</v>
      </c>
      <c r="AO47" s="286">
        <f>IF('4 - Inflation'!AM$17=0,0,'6a - Tot nominal costs'!AO47/'4 - Inflation'!AM$17)</f>
        <v>0</v>
      </c>
      <c r="AP47" s="286">
        <f>IF('4 - Inflation'!AN$17=0,0,'6a - Tot nominal costs'!AP47/'4 - Inflation'!AN$17)</f>
        <v>0</v>
      </c>
    </row>
    <row r="48" spans="1:42" outlineLevel="2">
      <c r="A48" s="211" t="str">
        <f>A6&amp;"."&amp;A38&amp;"."&amp;A7&amp;"."&amp;B48</f>
        <v>1.d.1.10</v>
      </c>
      <c r="B48">
        <v>10</v>
      </c>
      <c r="C48" t="str">
        <f>'1-GBP'!C48</f>
        <v/>
      </c>
      <c r="D48"/>
      <c r="E48"/>
      <c r="F48"/>
      <c r="G48"/>
      <c r="H48"/>
      <c r="I48"/>
      <c r="J48"/>
      <c r="K48"/>
      <c r="L48" t="str">
        <f>LEFT(_xlfn.TEXTAFTER('6b - Tot real (CPIH) costs'!A48,"."),1)</f>
        <v>d</v>
      </c>
      <c r="M48" s="286">
        <f>IF('4 - Inflation'!K$17=0,0,'6a - Tot nominal costs'!M48/'4 - Inflation'!K$17)</f>
        <v>0</v>
      </c>
      <c r="N48" s="286">
        <f>IF('4 - Inflation'!L$17=0,0,'6a - Tot nominal costs'!N48/'4 - Inflation'!L$17)</f>
        <v>0</v>
      </c>
      <c r="O48" s="286">
        <f>IF('4 - Inflation'!M$17=0,0,'6a - Tot nominal costs'!O48/'4 - Inflation'!M$17)</f>
        <v>0</v>
      </c>
      <c r="P48" s="286">
        <f>IF('4 - Inflation'!N$17=0,0,'6a - Tot nominal costs'!P48/'4 - Inflation'!N$17)</f>
        <v>0</v>
      </c>
      <c r="Q48" s="286">
        <f>IF('4 - Inflation'!O$17=0,0,'6a - Tot nominal costs'!Q48/'4 - Inflation'!O$17)</f>
        <v>0</v>
      </c>
      <c r="R48" s="286">
        <f>IF('4 - Inflation'!P$17=0,0,'6a - Tot nominal costs'!R48/'4 - Inflation'!P$17)</f>
        <v>0</v>
      </c>
      <c r="S48" s="286">
        <f>IF('4 - Inflation'!Q$17=0,0,'6a - Tot nominal costs'!S48/'4 - Inflation'!Q$17)</f>
        <v>0</v>
      </c>
      <c r="T48" s="286">
        <f>IF('4 - Inflation'!R$17=0,0,'6a - Tot nominal costs'!T48/'4 - Inflation'!R$17)</f>
        <v>0</v>
      </c>
      <c r="U48" s="286">
        <f>IF('4 - Inflation'!S$17=0,0,'6a - Tot nominal costs'!U48/'4 - Inflation'!S$17)</f>
        <v>0</v>
      </c>
      <c r="V48" s="286">
        <f>IF('4 - Inflation'!T$17=0,0,'6a - Tot nominal costs'!V48/'4 - Inflation'!T$17)</f>
        <v>0</v>
      </c>
      <c r="W48" s="286">
        <f>IF('4 - Inflation'!U$17=0,0,'6a - Tot nominal costs'!W48/'4 - Inflation'!U$17)</f>
        <v>0</v>
      </c>
      <c r="X48" s="286">
        <f>IF('4 - Inflation'!V$17=0,0,'6a - Tot nominal costs'!X48/'4 - Inflation'!V$17)</f>
        <v>0</v>
      </c>
      <c r="Y48" s="286">
        <f>IF('4 - Inflation'!W$17=0,0,'6a - Tot nominal costs'!Y48/'4 - Inflation'!W$17)</f>
        <v>0</v>
      </c>
      <c r="Z48" s="286">
        <f>IF('4 - Inflation'!X$17=0,0,'6a - Tot nominal costs'!Z48/'4 - Inflation'!X$17)</f>
        <v>0</v>
      </c>
      <c r="AA48" s="286">
        <f>IF('4 - Inflation'!Y$17=0,0,'6a - Tot nominal costs'!AA48/'4 - Inflation'!Y$17)</f>
        <v>0</v>
      </c>
      <c r="AB48" s="286">
        <f>IF('4 - Inflation'!Z$17=0,0,'6a - Tot nominal costs'!AB48/'4 - Inflation'!Z$17)</f>
        <v>0</v>
      </c>
      <c r="AC48" s="286">
        <f>IF('4 - Inflation'!AA$17=0,0,'6a - Tot nominal costs'!AC48/'4 - Inflation'!AA$17)</f>
        <v>0</v>
      </c>
      <c r="AD48" s="286">
        <f>IF('4 - Inflation'!AB$17=0,0,'6a - Tot nominal costs'!AD48/'4 - Inflation'!AB$17)</f>
        <v>0</v>
      </c>
      <c r="AE48" s="286">
        <f>IF('4 - Inflation'!AC$17=0,0,'6a - Tot nominal costs'!AE48/'4 - Inflation'!AC$17)</f>
        <v>0</v>
      </c>
      <c r="AF48" s="286">
        <f>IF('4 - Inflation'!AD$17=0,0,'6a - Tot nominal costs'!AF48/'4 - Inflation'!AD$17)</f>
        <v>0</v>
      </c>
      <c r="AG48" s="286">
        <f>IF('4 - Inflation'!AE$17=0,0,'6a - Tot nominal costs'!AG48/'4 - Inflation'!AE$17)</f>
        <v>0</v>
      </c>
      <c r="AH48" s="286">
        <f>IF('4 - Inflation'!AF$17=0,0,'6a - Tot nominal costs'!AH48/'4 - Inflation'!AF$17)</f>
        <v>0</v>
      </c>
      <c r="AI48" s="286">
        <f>IF('4 - Inflation'!AG$17=0,0,'6a - Tot nominal costs'!AI48/'4 - Inflation'!AG$17)</f>
        <v>0</v>
      </c>
      <c r="AJ48" s="286">
        <f>IF('4 - Inflation'!AH$17=0,0,'6a - Tot nominal costs'!AJ48/'4 - Inflation'!AH$17)</f>
        <v>0</v>
      </c>
      <c r="AK48" s="286">
        <f>IF('4 - Inflation'!AI$17=0,0,'6a - Tot nominal costs'!AK48/'4 - Inflation'!AI$17)</f>
        <v>0</v>
      </c>
      <c r="AL48" s="286">
        <f>IF('4 - Inflation'!AJ$17=0,0,'6a - Tot nominal costs'!AL48/'4 - Inflation'!AJ$17)</f>
        <v>0</v>
      </c>
      <c r="AM48" s="286">
        <f>IF('4 - Inflation'!AK$17=0,0,'6a - Tot nominal costs'!AM48/'4 - Inflation'!AK$17)</f>
        <v>0</v>
      </c>
      <c r="AN48" s="286">
        <f>IF('4 - Inflation'!AL$17=0,0,'6a - Tot nominal costs'!AN48/'4 - Inflation'!AL$17)</f>
        <v>0</v>
      </c>
      <c r="AO48" s="286">
        <f>IF('4 - Inflation'!AM$17=0,0,'6a - Tot nominal costs'!AO48/'4 - Inflation'!AM$17)</f>
        <v>0</v>
      </c>
      <c r="AP48" s="286">
        <f>IF('4 - Inflation'!AN$17=0,0,'6a - Tot nominal costs'!AP48/'4 - Inflation'!AN$17)</f>
        <v>0</v>
      </c>
    </row>
    <row r="49" spans="1:42" outlineLevel="2">
      <c r="A49" s="211" t="str">
        <f>A6&amp;"."&amp;A38&amp;"."&amp;A7&amp;"."&amp;B49</f>
        <v>1.d.1.11</v>
      </c>
      <c r="B49">
        <v>11</v>
      </c>
      <c r="C49" t="str">
        <f>'1-GBP'!C49</f>
        <v/>
      </c>
      <c r="D49"/>
      <c r="E49"/>
      <c r="F49"/>
      <c r="G49"/>
      <c r="H49"/>
      <c r="I49"/>
      <c r="J49"/>
      <c r="K49"/>
      <c r="L49" t="str">
        <f>LEFT(_xlfn.TEXTAFTER('6b - Tot real (CPIH) costs'!A49,"."),1)</f>
        <v>d</v>
      </c>
      <c r="M49" s="286">
        <f>IF('4 - Inflation'!K$17=0,0,'6a - Tot nominal costs'!M49/'4 - Inflation'!K$17)</f>
        <v>0</v>
      </c>
      <c r="N49" s="286">
        <f>IF('4 - Inflation'!L$17=0,0,'6a - Tot nominal costs'!N49/'4 - Inflation'!L$17)</f>
        <v>0</v>
      </c>
      <c r="O49" s="286">
        <f>IF('4 - Inflation'!M$17=0,0,'6a - Tot nominal costs'!O49/'4 - Inflation'!M$17)</f>
        <v>0</v>
      </c>
      <c r="P49" s="286">
        <f>IF('4 - Inflation'!N$17=0,0,'6a - Tot nominal costs'!P49/'4 - Inflation'!N$17)</f>
        <v>0</v>
      </c>
      <c r="Q49" s="286">
        <f>IF('4 - Inflation'!O$17=0,0,'6a - Tot nominal costs'!Q49/'4 - Inflation'!O$17)</f>
        <v>0</v>
      </c>
      <c r="R49" s="286">
        <f>IF('4 - Inflation'!P$17=0,0,'6a - Tot nominal costs'!R49/'4 - Inflation'!P$17)</f>
        <v>0</v>
      </c>
      <c r="S49" s="286">
        <f>IF('4 - Inflation'!Q$17=0,0,'6a - Tot nominal costs'!S49/'4 - Inflation'!Q$17)</f>
        <v>0</v>
      </c>
      <c r="T49" s="286">
        <f>IF('4 - Inflation'!R$17=0,0,'6a - Tot nominal costs'!T49/'4 - Inflation'!R$17)</f>
        <v>0</v>
      </c>
      <c r="U49" s="286">
        <f>IF('4 - Inflation'!S$17=0,0,'6a - Tot nominal costs'!U49/'4 - Inflation'!S$17)</f>
        <v>0</v>
      </c>
      <c r="V49" s="286">
        <f>IF('4 - Inflation'!T$17=0,0,'6a - Tot nominal costs'!V49/'4 - Inflation'!T$17)</f>
        <v>0</v>
      </c>
      <c r="W49" s="286">
        <f>IF('4 - Inflation'!U$17=0,0,'6a - Tot nominal costs'!W49/'4 - Inflation'!U$17)</f>
        <v>0</v>
      </c>
      <c r="X49" s="286">
        <f>IF('4 - Inflation'!V$17=0,0,'6a - Tot nominal costs'!X49/'4 - Inflation'!V$17)</f>
        <v>0</v>
      </c>
      <c r="Y49" s="286">
        <f>IF('4 - Inflation'!W$17=0,0,'6a - Tot nominal costs'!Y49/'4 - Inflation'!W$17)</f>
        <v>0</v>
      </c>
      <c r="Z49" s="286">
        <f>IF('4 - Inflation'!X$17=0,0,'6a - Tot nominal costs'!Z49/'4 - Inflation'!X$17)</f>
        <v>0</v>
      </c>
      <c r="AA49" s="286">
        <f>IF('4 - Inflation'!Y$17=0,0,'6a - Tot nominal costs'!AA49/'4 - Inflation'!Y$17)</f>
        <v>0</v>
      </c>
      <c r="AB49" s="286">
        <f>IF('4 - Inflation'!Z$17=0,0,'6a - Tot nominal costs'!AB49/'4 - Inflation'!Z$17)</f>
        <v>0</v>
      </c>
      <c r="AC49" s="286">
        <f>IF('4 - Inflation'!AA$17=0,0,'6a - Tot nominal costs'!AC49/'4 - Inflation'!AA$17)</f>
        <v>0</v>
      </c>
      <c r="AD49" s="286">
        <f>IF('4 - Inflation'!AB$17=0,0,'6a - Tot nominal costs'!AD49/'4 - Inflation'!AB$17)</f>
        <v>0</v>
      </c>
      <c r="AE49" s="286">
        <f>IF('4 - Inflation'!AC$17=0,0,'6a - Tot nominal costs'!AE49/'4 - Inflation'!AC$17)</f>
        <v>0</v>
      </c>
      <c r="AF49" s="286">
        <f>IF('4 - Inflation'!AD$17=0,0,'6a - Tot nominal costs'!AF49/'4 - Inflation'!AD$17)</f>
        <v>0</v>
      </c>
      <c r="AG49" s="286">
        <f>IF('4 - Inflation'!AE$17=0,0,'6a - Tot nominal costs'!AG49/'4 - Inflation'!AE$17)</f>
        <v>0</v>
      </c>
      <c r="AH49" s="286">
        <f>IF('4 - Inflation'!AF$17=0,0,'6a - Tot nominal costs'!AH49/'4 - Inflation'!AF$17)</f>
        <v>0</v>
      </c>
      <c r="AI49" s="286">
        <f>IF('4 - Inflation'!AG$17=0,0,'6a - Tot nominal costs'!AI49/'4 - Inflation'!AG$17)</f>
        <v>0</v>
      </c>
      <c r="AJ49" s="286">
        <f>IF('4 - Inflation'!AH$17=0,0,'6a - Tot nominal costs'!AJ49/'4 - Inflation'!AH$17)</f>
        <v>0</v>
      </c>
      <c r="AK49" s="286">
        <f>IF('4 - Inflation'!AI$17=0,0,'6a - Tot nominal costs'!AK49/'4 - Inflation'!AI$17)</f>
        <v>0</v>
      </c>
      <c r="AL49" s="286">
        <f>IF('4 - Inflation'!AJ$17=0,0,'6a - Tot nominal costs'!AL49/'4 - Inflation'!AJ$17)</f>
        <v>0</v>
      </c>
      <c r="AM49" s="286">
        <f>IF('4 - Inflation'!AK$17=0,0,'6a - Tot nominal costs'!AM49/'4 - Inflation'!AK$17)</f>
        <v>0</v>
      </c>
      <c r="AN49" s="286">
        <f>IF('4 - Inflation'!AL$17=0,0,'6a - Tot nominal costs'!AN49/'4 - Inflation'!AL$17)</f>
        <v>0</v>
      </c>
      <c r="AO49" s="286">
        <f>IF('4 - Inflation'!AM$17=0,0,'6a - Tot nominal costs'!AO49/'4 - Inflation'!AM$17)</f>
        <v>0</v>
      </c>
      <c r="AP49" s="286">
        <f>IF('4 - Inflation'!AN$17=0,0,'6a - Tot nominal costs'!AP49/'4 - Inflation'!AN$17)</f>
        <v>0</v>
      </c>
    </row>
    <row r="50" spans="1:42" outlineLevel="2">
      <c r="A50" s="211" t="str">
        <f>A6&amp;"."&amp;A38&amp;"."&amp;A7&amp;"."&amp;B50</f>
        <v>1.d.1.12</v>
      </c>
      <c r="B50">
        <v>12</v>
      </c>
      <c r="C50" t="str">
        <f>'1-GBP'!C50</f>
        <v/>
      </c>
      <c r="D50"/>
      <c r="E50"/>
      <c r="F50"/>
      <c r="G50"/>
      <c r="H50"/>
      <c r="I50"/>
      <c r="J50"/>
      <c r="K50"/>
      <c r="L50" t="str">
        <f>LEFT(_xlfn.TEXTAFTER('6b - Tot real (CPIH) costs'!A50,"."),1)</f>
        <v>d</v>
      </c>
      <c r="M50" s="286">
        <f>IF('4 - Inflation'!K$17=0,0,'6a - Tot nominal costs'!M50/'4 - Inflation'!K$17)</f>
        <v>0</v>
      </c>
      <c r="N50" s="286">
        <f>IF('4 - Inflation'!L$17=0,0,'6a - Tot nominal costs'!N50/'4 - Inflation'!L$17)</f>
        <v>0</v>
      </c>
      <c r="O50" s="286">
        <f>IF('4 - Inflation'!M$17=0,0,'6a - Tot nominal costs'!O50/'4 - Inflation'!M$17)</f>
        <v>0</v>
      </c>
      <c r="P50" s="286">
        <f>IF('4 - Inflation'!N$17=0,0,'6a - Tot nominal costs'!P50/'4 - Inflation'!N$17)</f>
        <v>0</v>
      </c>
      <c r="Q50" s="286">
        <f>IF('4 - Inflation'!O$17=0,0,'6a - Tot nominal costs'!Q50/'4 - Inflation'!O$17)</f>
        <v>0</v>
      </c>
      <c r="R50" s="286">
        <f>IF('4 - Inflation'!P$17=0,0,'6a - Tot nominal costs'!R50/'4 - Inflation'!P$17)</f>
        <v>0</v>
      </c>
      <c r="S50" s="286">
        <f>IF('4 - Inflation'!Q$17=0,0,'6a - Tot nominal costs'!S50/'4 - Inflation'!Q$17)</f>
        <v>0</v>
      </c>
      <c r="T50" s="286">
        <f>IF('4 - Inflation'!R$17=0,0,'6a - Tot nominal costs'!T50/'4 - Inflation'!R$17)</f>
        <v>0</v>
      </c>
      <c r="U50" s="286">
        <f>IF('4 - Inflation'!S$17=0,0,'6a - Tot nominal costs'!U50/'4 - Inflation'!S$17)</f>
        <v>0</v>
      </c>
      <c r="V50" s="286">
        <f>IF('4 - Inflation'!T$17=0,0,'6a - Tot nominal costs'!V50/'4 - Inflation'!T$17)</f>
        <v>0</v>
      </c>
      <c r="W50" s="286">
        <f>IF('4 - Inflation'!U$17=0,0,'6a - Tot nominal costs'!W50/'4 - Inflation'!U$17)</f>
        <v>0</v>
      </c>
      <c r="X50" s="286">
        <f>IF('4 - Inflation'!V$17=0,0,'6a - Tot nominal costs'!X50/'4 - Inflation'!V$17)</f>
        <v>0</v>
      </c>
      <c r="Y50" s="286">
        <f>IF('4 - Inflation'!W$17=0,0,'6a - Tot nominal costs'!Y50/'4 - Inflation'!W$17)</f>
        <v>0</v>
      </c>
      <c r="Z50" s="286">
        <f>IF('4 - Inflation'!X$17=0,0,'6a - Tot nominal costs'!Z50/'4 - Inflation'!X$17)</f>
        <v>0</v>
      </c>
      <c r="AA50" s="286">
        <f>IF('4 - Inflation'!Y$17=0,0,'6a - Tot nominal costs'!AA50/'4 - Inflation'!Y$17)</f>
        <v>0</v>
      </c>
      <c r="AB50" s="286">
        <f>IF('4 - Inflation'!Z$17=0,0,'6a - Tot nominal costs'!AB50/'4 - Inflation'!Z$17)</f>
        <v>0</v>
      </c>
      <c r="AC50" s="286">
        <f>IF('4 - Inflation'!AA$17=0,0,'6a - Tot nominal costs'!AC50/'4 - Inflation'!AA$17)</f>
        <v>0</v>
      </c>
      <c r="AD50" s="286">
        <f>IF('4 - Inflation'!AB$17=0,0,'6a - Tot nominal costs'!AD50/'4 - Inflation'!AB$17)</f>
        <v>0</v>
      </c>
      <c r="AE50" s="286">
        <f>IF('4 - Inflation'!AC$17=0,0,'6a - Tot nominal costs'!AE50/'4 - Inflation'!AC$17)</f>
        <v>0</v>
      </c>
      <c r="AF50" s="286">
        <f>IF('4 - Inflation'!AD$17=0,0,'6a - Tot nominal costs'!AF50/'4 - Inflation'!AD$17)</f>
        <v>0</v>
      </c>
      <c r="AG50" s="286">
        <f>IF('4 - Inflation'!AE$17=0,0,'6a - Tot nominal costs'!AG50/'4 - Inflation'!AE$17)</f>
        <v>0</v>
      </c>
      <c r="AH50" s="286">
        <f>IF('4 - Inflation'!AF$17=0,0,'6a - Tot nominal costs'!AH50/'4 - Inflation'!AF$17)</f>
        <v>0</v>
      </c>
      <c r="AI50" s="286">
        <f>IF('4 - Inflation'!AG$17=0,0,'6a - Tot nominal costs'!AI50/'4 - Inflation'!AG$17)</f>
        <v>0</v>
      </c>
      <c r="AJ50" s="286">
        <f>IF('4 - Inflation'!AH$17=0,0,'6a - Tot nominal costs'!AJ50/'4 - Inflation'!AH$17)</f>
        <v>0</v>
      </c>
      <c r="AK50" s="286">
        <f>IF('4 - Inflation'!AI$17=0,0,'6a - Tot nominal costs'!AK50/'4 - Inflation'!AI$17)</f>
        <v>0</v>
      </c>
      <c r="AL50" s="286">
        <f>IF('4 - Inflation'!AJ$17=0,0,'6a - Tot nominal costs'!AL50/'4 - Inflation'!AJ$17)</f>
        <v>0</v>
      </c>
      <c r="AM50" s="286">
        <f>IF('4 - Inflation'!AK$17=0,0,'6a - Tot nominal costs'!AM50/'4 - Inflation'!AK$17)</f>
        <v>0</v>
      </c>
      <c r="AN50" s="286">
        <f>IF('4 - Inflation'!AL$17=0,0,'6a - Tot nominal costs'!AN50/'4 - Inflation'!AL$17)</f>
        <v>0</v>
      </c>
      <c r="AO50" s="286">
        <f>IF('4 - Inflation'!AM$17=0,0,'6a - Tot nominal costs'!AO50/'4 - Inflation'!AM$17)</f>
        <v>0</v>
      </c>
      <c r="AP50" s="286">
        <f>IF('4 - Inflation'!AN$17=0,0,'6a - Tot nominal costs'!AP50/'4 - Inflation'!AN$17)</f>
        <v>0</v>
      </c>
    </row>
    <row r="51" spans="1:42" outlineLevel="1">
      <c r="A51" s="212"/>
      <c r="B51" s="201">
        <f>B50-COUNTIFS(C39:C50,"")</f>
        <v>0</v>
      </c>
      <c r="C51" s="201" t="s">
        <v>285</v>
      </c>
      <c r="D51" s="201"/>
      <c r="E51" s="201"/>
      <c r="F51" s="201"/>
      <c r="G51" s="201"/>
      <c r="H51" s="201"/>
      <c r="I51" s="201"/>
      <c r="J51" s="201"/>
      <c r="K51" s="201"/>
      <c r="L51" s="201"/>
      <c r="M51" s="280">
        <f>SUM(M39:M50)</f>
        <v>0</v>
      </c>
      <c r="N51" s="280">
        <f>SUM(N39:N50)</f>
        <v>0</v>
      </c>
      <c r="O51" s="280">
        <f t="shared" ref="O51:AP51" si="5">SUM(O39:O50)</f>
        <v>0</v>
      </c>
      <c r="P51" s="280">
        <f t="shared" si="5"/>
        <v>0</v>
      </c>
      <c r="Q51" s="280">
        <f t="shared" si="5"/>
        <v>0</v>
      </c>
      <c r="R51" s="280">
        <f t="shared" si="5"/>
        <v>0</v>
      </c>
      <c r="S51" s="280">
        <f t="shared" si="5"/>
        <v>0</v>
      </c>
      <c r="T51" s="280">
        <f t="shared" si="5"/>
        <v>0</v>
      </c>
      <c r="U51" s="280">
        <f t="shared" si="5"/>
        <v>0</v>
      </c>
      <c r="V51" s="280">
        <f t="shared" si="5"/>
        <v>0</v>
      </c>
      <c r="W51" s="280">
        <f t="shared" si="5"/>
        <v>0</v>
      </c>
      <c r="X51" s="280">
        <f t="shared" si="5"/>
        <v>0</v>
      </c>
      <c r="Y51" s="280">
        <f t="shared" si="5"/>
        <v>0</v>
      </c>
      <c r="Z51" s="280">
        <f t="shared" si="5"/>
        <v>0</v>
      </c>
      <c r="AA51" s="280">
        <f t="shared" si="5"/>
        <v>0</v>
      </c>
      <c r="AB51" s="280">
        <f t="shared" si="5"/>
        <v>0</v>
      </c>
      <c r="AC51" s="280">
        <f t="shared" si="5"/>
        <v>0</v>
      </c>
      <c r="AD51" s="280">
        <f t="shared" si="5"/>
        <v>0</v>
      </c>
      <c r="AE51" s="280">
        <f t="shared" si="5"/>
        <v>0</v>
      </c>
      <c r="AF51" s="280">
        <f t="shared" si="5"/>
        <v>0</v>
      </c>
      <c r="AG51" s="280">
        <f t="shared" si="5"/>
        <v>0</v>
      </c>
      <c r="AH51" s="280">
        <f t="shared" si="5"/>
        <v>0</v>
      </c>
      <c r="AI51" s="280">
        <f t="shared" si="5"/>
        <v>0</v>
      </c>
      <c r="AJ51" s="280">
        <f t="shared" si="5"/>
        <v>0</v>
      </c>
      <c r="AK51" s="280">
        <f t="shared" si="5"/>
        <v>0</v>
      </c>
      <c r="AL51" s="280">
        <f t="shared" si="5"/>
        <v>0</v>
      </c>
      <c r="AM51" s="280">
        <f t="shared" si="5"/>
        <v>0</v>
      </c>
      <c r="AN51" s="280">
        <f t="shared" si="5"/>
        <v>0</v>
      </c>
      <c r="AO51" s="280">
        <f t="shared" si="5"/>
        <v>0</v>
      </c>
      <c r="AP51" s="280">
        <f t="shared" si="5"/>
        <v>0</v>
      </c>
    </row>
    <row r="52" spans="1:42" ht="16.149999999999999" outlineLevel="1" thickBot="1">
      <c r="A52" s="213"/>
      <c r="B52" s="202"/>
      <c r="C52" s="202"/>
      <c r="D52" s="202"/>
      <c r="E52" s="202"/>
      <c r="F52" s="202"/>
      <c r="G52" s="202"/>
      <c r="H52" s="202"/>
      <c r="I52" s="202"/>
      <c r="J52" s="202"/>
      <c r="K52" s="202"/>
      <c r="L52" s="202"/>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row>
    <row r="53" spans="1:42" ht="16.149999999999999" outlineLevel="1" thickBot="1">
      <c r="A53" s="214" t="s">
        <v>288</v>
      </c>
      <c r="B53" s="203">
        <f>B51+B36+B21</f>
        <v>7</v>
      </c>
      <c r="C53" s="203" t="s">
        <v>289</v>
      </c>
      <c r="D53" s="203"/>
      <c r="E53" s="203"/>
      <c r="F53" s="203"/>
      <c r="G53" s="203" t="str">
        <f>+"Total "&amp;$B6&amp;" "&amp;$B7</f>
        <v>Total Phase 1 Teesside Onshore Transportation System</v>
      </c>
      <c r="H53" s="203"/>
      <c r="I53" s="203"/>
      <c r="J53" s="203"/>
      <c r="K53" s="203"/>
      <c r="L53" s="203"/>
      <c r="M53" s="283">
        <f t="shared" ref="M53:AP53" si="6">SUM(M21,M36,M51)</f>
        <v>0</v>
      </c>
      <c r="N53" s="284">
        <f t="shared" si="6"/>
        <v>0</v>
      </c>
      <c r="O53" s="284">
        <f t="shared" si="6"/>
        <v>0</v>
      </c>
      <c r="P53" s="284">
        <f t="shared" si="6"/>
        <v>0</v>
      </c>
      <c r="Q53" s="284">
        <f t="shared" si="6"/>
        <v>0</v>
      </c>
      <c r="R53" s="284">
        <f t="shared" si="6"/>
        <v>0</v>
      </c>
      <c r="S53" s="284">
        <f t="shared" si="6"/>
        <v>0</v>
      </c>
      <c r="T53" s="284">
        <f t="shared" si="6"/>
        <v>0</v>
      </c>
      <c r="U53" s="284">
        <f t="shared" si="6"/>
        <v>0</v>
      </c>
      <c r="V53" s="284">
        <f t="shared" si="6"/>
        <v>0</v>
      </c>
      <c r="W53" s="284">
        <f t="shared" si="6"/>
        <v>0</v>
      </c>
      <c r="X53" s="284">
        <f t="shared" si="6"/>
        <v>0</v>
      </c>
      <c r="Y53" s="284">
        <f t="shared" si="6"/>
        <v>0</v>
      </c>
      <c r="Z53" s="284">
        <f t="shared" si="6"/>
        <v>0</v>
      </c>
      <c r="AA53" s="284">
        <f t="shared" si="6"/>
        <v>0</v>
      </c>
      <c r="AB53" s="284">
        <f t="shared" si="6"/>
        <v>0</v>
      </c>
      <c r="AC53" s="284">
        <f t="shared" si="6"/>
        <v>0</v>
      </c>
      <c r="AD53" s="284">
        <f t="shared" si="6"/>
        <v>0</v>
      </c>
      <c r="AE53" s="284">
        <f t="shared" si="6"/>
        <v>0</v>
      </c>
      <c r="AF53" s="284">
        <f t="shared" si="6"/>
        <v>0</v>
      </c>
      <c r="AG53" s="284">
        <f t="shared" si="6"/>
        <v>0</v>
      </c>
      <c r="AH53" s="284">
        <f t="shared" si="6"/>
        <v>0</v>
      </c>
      <c r="AI53" s="284">
        <f t="shared" si="6"/>
        <v>0</v>
      </c>
      <c r="AJ53" s="284">
        <f t="shared" si="6"/>
        <v>0</v>
      </c>
      <c r="AK53" s="284">
        <f t="shared" si="6"/>
        <v>0</v>
      </c>
      <c r="AL53" s="284">
        <f t="shared" si="6"/>
        <v>0</v>
      </c>
      <c r="AM53" s="284">
        <f t="shared" si="6"/>
        <v>0</v>
      </c>
      <c r="AN53" s="284">
        <f t="shared" si="6"/>
        <v>0</v>
      </c>
      <c r="AO53" s="284">
        <f t="shared" si="6"/>
        <v>0</v>
      </c>
      <c r="AP53" s="284">
        <f t="shared" si="6"/>
        <v>0</v>
      </c>
    </row>
    <row r="54" spans="1:42" outlineLevel="1">
      <c r="A54" s="211"/>
      <c r="B54"/>
      <c r="C54"/>
      <c r="D54"/>
      <c r="E54"/>
      <c r="F54"/>
      <c r="G54"/>
      <c r="H54"/>
      <c r="I54"/>
      <c r="J54"/>
      <c r="K54"/>
      <c r="L54"/>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row>
    <row r="55" spans="1:42">
      <c r="A55" s="211"/>
      <c r="B55"/>
      <c r="C55"/>
      <c r="D55"/>
      <c r="E55"/>
      <c r="F55"/>
      <c r="G55"/>
      <c r="H55"/>
      <c r="I55"/>
      <c r="J55"/>
      <c r="K55"/>
      <c r="L55"/>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row>
    <row r="56" spans="1:42">
      <c r="A56" s="209" t="str">
        <f>_xlfn.TEXTBEFORE(J56,".")</f>
        <v>1</v>
      </c>
      <c r="B56" s="196" t="str">
        <f>_xlfn.XLOOKUP(A56,Select!$B$4:$B$65,Select!$C$4:$C$65)</f>
        <v>Phase 1</v>
      </c>
      <c r="C56" s="197"/>
      <c r="D56" s="197">
        <f>B71+B86+B101</f>
        <v>8</v>
      </c>
      <c r="E56" s="197" t="s">
        <v>281</v>
      </c>
      <c r="F56" s="197"/>
      <c r="G56" s="197"/>
      <c r="H56" s="197"/>
      <c r="I56" s="197" t="s">
        <v>282</v>
      </c>
      <c r="J56" s="197" t="str">
        <f>Select!$M$5</f>
        <v>1.2</v>
      </c>
      <c r="K56" s="197"/>
      <c r="L56" s="197"/>
      <c r="M56" s="247"/>
      <c r="N56" s="248"/>
      <c r="O56" s="248"/>
      <c r="P56" s="248"/>
      <c r="Q56" s="248"/>
      <c r="R56" s="248"/>
      <c r="S56" s="248"/>
      <c r="T56" s="248"/>
      <c r="U56" s="248"/>
      <c r="V56" s="248"/>
      <c r="W56" s="248"/>
      <c r="X56" s="248"/>
      <c r="Y56" s="248"/>
      <c r="Z56" s="248"/>
      <c r="AA56" s="248"/>
      <c r="AB56" s="248"/>
      <c r="AC56" s="248"/>
      <c r="AD56" s="248"/>
      <c r="AE56" s="248"/>
      <c r="AF56" s="248"/>
      <c r="AG56" s="248"/>
      <c r="AH56" s="248"/>
      <c r="AI56" s="248"/>
      <c r="AJ56" s="248"/>
      <c r="AK56" s="248"/>
      <c r="AL56" s="248"/>
      <c r="AM56" s="248"/>
      <c r="AN56" s="248"/>
      <c r="AO56" s="248"/>
      <c r="AP56" s="248"/>
    </row>
    <row r="57" spans="1:42" outlineLevel="1">
      <c r="A57" s="210" t="str">
        <f>_xlfn.TEXTAFTER(J56,".")</f>
        <v>2</v>
      </c>
      <c r="B57" s="199" t="str">
        <f>_xlfn.XLOOKUP($J56,Select!$K$4:$K$65,Select!$F$4:$F$65)</f>
        <v>Teesside Offshore Transportation System</v>
      </c>
      <c r="C57" s="199"/>
      <c r="D57" s="199"/>
      <c r="E57" s="199"/>
      <c r="F57" s="199"/>
      <c r="G57" s="199"/>
      <c r="H57" s="199"/>
      <c r="I57" s="199"/>
      <c r="J57" s="199"/>
      <c r="K57" s="199"/>
      <c r="L57" s="19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row>
    <row r="58" spans="1:42" outlineLevel="1">
      <c r="A58" s="220" t="s">
        <v>150</v>
      </c>
      <c r="B58" s="220" t="s">
        <v>283</v>
      </c>
      <c r="C58" s="220" t="s">
        <v>284</v>
      </c>
      <c r="D58" s="220"/>
      <c r="E58" s="220"/>
      <c r="F58" s="220"/>
      <c r="G58" s="220"/>
      <c r="H58" s="220"/>
      <c r="I58" s="220"/>
      <c r="J58" s="220"/>
      <c r="K58" s="220"/>
      <c r="L58" s="220"/>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row>
    <row r="59" spans="1:42" outlineLevel="2">
      <c r="A59" s="211" t="str">
        <f>A56&amp;"."&amp;A58&amp;"."&amp;A57&amp;"."&amp;B59</f>
        <v>1.c.2.1</v>
      </c>
      <c r="B59">
        <v>1</v>
      </c>
      <c r="C59" t="str">
        <f>'1-GBP'!C59</f>
        <v>EPCI #1 : Pipeline Installation &amp; Landfall</v>
      </c>
      <c r="D59"/>
      <c r="E59"/>
      <c r="F59"/>
      <c r="G59"/>
      <c r="H59"/>
      <c r="I59"/>
      <c r="J59"/>
      <c r="K59"/>
      <c r="L59" t="str">
        <f>LEFT(_xlfn.TEXTAFTER('6b - Tot real (CPIH) costs'!A59,"."),1)</f>
        <v>c</v>
      </c>
      <c r="M59" s="286">
        <f>IF('4 - Inflation'!K$17=0,0,'6a - Tot nominal costs'!M59/'4 - Inflation'!K$17)</f>
        <v>0</v>
      </c>
      <c r="N59" s="286">
        <f>IF('4 - Inflation'!L$17=0,0,'6a - Tot nominal costs'!N59/'4 - Inflation'!L$17)</f>
        <v>0</v>
      </c>
      <c r="O59" s="286">
        <f>IF('4 - Inflation'!M$17=0,0,'6a - Tot nominal costs'!O59/'4 - Inflation'!M$17)</f>
        <v>0</v>
      </c>
      <c r="P59" s="286">
        <f>IF('4 - Inflation'!N$17=0,0,'6a - Tot nominal costs'!P59/'4 - Inflation'!N$17)</f>
        <v>0</v>
      </c>
      <c r="Q59" s="286">
        <f>IF('4 - Inflation'!O$17=0,0,'6a - Tot nominal costs'!Q59/'4 - Inflation'!O$17)</f>
        <v>0</v>
      </c>
      <c r="R59" s="286">
        <f>IF('4 - Inflation'!P$17=0,0,'6a - Tot nominal costs'!R59/'4 - Inflation'!P$17)</f>
        <v>0</v>
      </c>
      <c r="S59" s="286">
        <f>IF('4 - Inflation'!Q$17=0,0,'6a - Tot nominal costs'!S59/'4 - Inflation'!Q$17)</f>
        <v>0</v>
      </c>
      <c r="T59" s="286">
        <f>IF('4 - Inflation'!R$17=0,0,'6a - Tot nominal costs'!T59/'4 - Inflation'!R$17)</f>
        <v>0</v>
      </c>
      <c r="U59" s="286">
        <f>IF('4 - Inflation'!S$17=0,0,'6a - Tot nominal costs'!U59/'4 - Inflation'!S$17)</f>
        <v>0</v>
      </c>
      <c r="V59" s="286">
        <f>IF('4 - Inflation'!T$17=0,0,'6a - Tot nominal costs'!V59/'4 - Inflation'!T$17)</f>
        <v>0</v>
      </c>
      <c r="W59" s="286">
        <f>IF('4 - Inflation'!U$17=0,0,'6a - Tot nominal costs'!W59/'4 - Inflation'!U$17)</f>
        <v>0</v>
      </c>
      <c r="X59" s="286">
        <f>IF('4 - Inflation'!V$17=0,0,'6a - Tot nominal costs'!X59/'4 - Inflation'!V$17)</f>
        <v>0</v>
      </c>
      <c r="Y59" s="286">
        <f>IF('4 - Inflation'!W$17=0,0,'6a - Tot nominal costs'!Y59/'4 - Inflation'!W$17)</f>
        <v>0</v>
      </c>
      <c r="Z59" s="286">
        <f>IF('4 - Inflation'!X$17=0,0,'6a - Tot nominal costs'!Z59/'4 - Inflation'!X$17)</f>
        <v>0</v>
      </c>
      <c r="AA59" s="286">
        <f>IF('4 - Inflation'!Y$17=0,0,'6a - Tot nominal costs'!AA59/'4 - Inflation'!Y$17)</f>
        <v>0</v>
      </c>
      <c r="AB59" s="286">
        <f>IF('4 - Inflation'!Z$17=0,0,'6a - Tot nominal costs'!AB59/'4 - Inflation'!Z$17)</f>
        <v>0</v>
      </c>
      <c r="AC59" s="286">
        <f>IF('4 - Inflation'!AA$17=0,0,'6a - Tot nominal costs'!AC59/'4 - Inflation'!AA$17)</f>
        <v>0</v>
      </c>
      <c r="AD59" s="286">
        <f>IF('4 - Inflation'!AB$17=0,0,'6a - Tot nominal costs'!AD59/'4 - Inflation'!AB$17)</f>
        <v>0</v>
      </c>
      <c r="AE59" s="286">
        <f>IF('4 - Inflation'!AC$17=0,0,'6a - Tot nominal costs'!AE59/'4 - Inflation'!AC$17)</f>
        <v>0</v>
      </c>
      <c r="AF59" s="286">
        <f>IF('4 - Inflation'!AD$17=0,0,'6a - Tot nominal costs'!AF59/'4 - Inflation'!AD$17)</f>
        <v>0</v>
      </c>
      <c r="AG59" s="286">
        <f>IF('4 - Inflation'!AE$17=0,0,'6a - Tot nominal costs'!AG59/'4 - Inflation'!AE$17)</f>
        <v>0</v>
      </c>
      <c r="AH59" s="286">
        <f>IF('4 - Inflation'!AF$17=0,0,'6a - Tot nominal costs'!AH59/'4 - Inflation'!AF$17)</f>
        <v>0</v>
      </c>
      <c r="AI59" s="286">
        <f>IF('4 - Inflation'!AG$17=0,0,'6a - Tot nominal costs'!AI59/'4 - Inflation'!AG$17)</f>
        <v>0</v>
      </c>
      <c r="AJ59" s="286">
        <f>IF('4 - Inflation'!AH$17=0,0,'6a - Tot nominal costs'!AJ59/'4 - Inflation'!AH$17)</f>
        <v>0</v>
      </c>
      <c r="AK59" s="286">
        <f>IF('4 - Inflation'!AI$17=0,0,'6a - Tot nominal costs'!AK59/'4 - Inflation'!AI$17)</f>
        <v>0</v>
      </c>
      <c r="AL59" s="286">
        <f>IF('4 - Inflation'!AJ$17=0,0,'6a - Tot nominal costs'!AL59/'4 - Inflation'!AJ$17)</f>
        <v>0</v>
      </c>
      <c r="AM59" s="286">
        <f>IF('4 - Inflation'!AK$17=0,0,'6a - Tot nominal costs'!AM59/'4 - Inflation'!AK$17)</f>
        <v>0</v>
      </c>
      <c r="AN59" s="286">
        <f>IF('4 - Inflation'!AL$17=0,0,'6a - Tot nominal costs'!AN59/'4 - Inflation'!AL$17)</f>
        <v>0</v>
      </c>
      <c r="AO59" s="286">
        <f>IF('4 - Inflation'!AM$17=0,0,'6a - Tot nominal costs'!AO59/'4 - Inflation'!AM$17)</f>
        <v>0</v>
      </c>
      <c r="AP59" s="286">
        <f>IF('4 - Inflation'!AN$17=0,0,'6a - Tot nominal costs'!AP59/'4 - Inflation'!AN$17)</f>
        <v>0</v>
      </c>
    </row>
    <row r="60" spans="1:42" outlineLevel="2">
      <c r="A60" s="211" t="str">
        <f>A56&amp;"."&amp;A58&amp;"."&amp;A57&amp;"."&amp;B60</f>
        <v>1.c.2.2</v>
      </c>
      <c r="B60">
        <v>2</v>
      </c>
      <c r="C60" t="str">
        <f>'1-GBP'!C60</f>
        <v>EPCI #2 :  SPS supply and Install (include flowline)</v>
      </c>
      <c r="D60"/>
      <c r="E60"/>
      <c r="F60"/>
      <c r="G60"/>
      <c r="H60"/>
      <c r="I60"/>
      <c r="J60"/>
      <c r="K60"/>
      <c r="L60" t="str">
        <f>LEFT(_xlfn.TEXTAFTER('6b - Tot real (CPIH) costs'!A60,"."),1)</f>
        <v>c</v>
      </c>
      <c r="M60" s="286">
        <f>IF('4 - Inflation'!K$17=0,0,'6a - Tot nominal costs'!M60/'4 - Inflation'!K$17)</f>
        <v>0</v>
      </c>
      <c r="N60" s="286">
        <f>IF('4 - Inflation'!L$17=0,0,'6a - Tot nominal costs'!N60/'4 - Inflation'!L$17)</f>
        <v>0</v>
      </c>
      <c r="O60" s="286">
        <f>IF('4 - Inflation'!M$17=0,0,'6a - Tot nominal costs'!O60/'4 - Inflation'!M$17)</f>
        <v>0</v>
      </c>
      <c r="P60" s="286">
        <f>IF('4 - Inflation'!N$17=0,0,'6a - Tot nominal costs'!P60/'4 - Inflation'!N$17)</f>
        <v>0</v>
      </c>
      <c r="Q60" s="286">
        <f>IF('4 - Inflation'!O$17=0,0,'6a - Tot nominal costs'!Q60/'4 - Inflation'!O$17)</f>
        <v>0</v>
      </c>
      <c r="R60" s="286">
        <f>IF('4 - Inflation'!P$17=0,0,'6a - Tot nominal costs'!R60/'4 - Inflation'!P$17)</f>
        <v>0</v>
      </c>
      <c r="S60" s="286">
        <f>IF('4 - Inflation'!Q$17=0,0,'6a - Tot nominal costs'!S60/'4 - Inflation'!Q$17)</f>
        <v>0</v>
      </c>
      <c r="T60" s="286">
        <f>IF('4 - Inflation'!R$17=0,0,'6a - Tot nominal costs'!T60/'4 - Inflation'!R$17)</f>
        <v>0</v>
      </c>
      <c r="U60" s="286">
        <f>IF('4 - Inflation'!S$17=0,0,'6a - Tot nominal costs'!U60/'4 - Inflation'!S$17)</f>
        <v>0</v>
      </c>
      <c r="V60" s="286">
        <f>IF('4 - Inflation'!T$17=0,0,'6a - Tot nominal costs'!V60/'4 - Inflation'!T$17)</f>
        <v>0</v>
      </c>
      <c r="W60" s="286">
        <f>IF('4 - Inflation'!U$17=0,0,'6a - Tot nominal costs'!W60/'4 - Inflation'!U$17)</f>
        <v>0</v>
      </c>
      <c r="X60" s="286">
        <f>IF('4 - Inflation'!V$17=0,0,'6a - Tot nominal costs'!X60/'4 - Inflation'!V$17)</f>
        <v>0</v>
      </c>
      <c r="Y60" s="286">
        <f>IF('4 - Inflation'!W$17=0,0,'6a - Tot nominal costs'!Y60/'4 - Inflation'!W$17)</f>
        <v>0</v>
      </c>
      <c r="Z60" s="286">
        <f>IF('4 - Inflation'!X$17=0,0,'6a - Tot nominal costs'!Z60/'4 - Inflation'!X$17)</f>
        <v>0</v>
      </c>
      <c r="AA60" s="286">
        <f>IF('4 - Inflation'!Y$17=0,0,'6a - Tot nominal costs'!AA60/'4 - Inflation'!Y$17)</f>
        <v>0</v>
      </c>
      <c r="AB60" s="286">
        <f>IF('4 - Inflation'!Z$17=0,0,'6a - Tot nominal costs'!AB60/'4 - Inflation'!Z$17)</f>
        <v>0</v>
      </c>
      <c r="AC60" s="286">
        <f>IF('4 - Inflation'!AA$17=0,0,'6a - Tot nominal costs'!AC60/'4 - Inflation'!AA$17)</f>
        <v>0</v>
      </c>
      <c r="AD60" s="286">
        <f>IF('4 - Inflation'!AB$17=0,0,'6a - Tot nominal costs'!AD60/'4 - Inflation'!AB$17)</f>
        <v>0</v>
      </c>
      <c r="AE60" s="286">
        <f>IF('4 - Inflation'!AC$17=0,0,'6a - Tot nominal costs'!AE60/'4 - Inflation'!AC$17)</f>
        <v>0</v>
      </c>
      <c r="AF60" s="286">
        <f>IF('4 - Inflation'!AD$17=0,0,'6a - Tot nominal costs'!AF60/'4 - Inflation'!AD$17)</f>
        <v>0</v>
      </c>
      <c r="AG60" s="286">
        <f>IF('4 - Inflation'!AE$17=0,0,'6a - Tot nominal costs'!AG60/'4 - Inflation'!AE$17)</f>
        <v>0</v>
      </c>
      <c r="AH60" s="286">
        <f>IF('4 - Inflation'!AF$17=0,0,'6a - Tot nominal costs'!AH60/'4 - Inflation'!AF$17)</f>
        <v>0</v>
      </c>
      <c r="AI60" s="286">
        <f>IF('4 - Inflation'!AG$17=0,0,'6a - Tot nominal costs'!AI60/'4 - Inflation'!AG$17)</f>
        <v>0</v>
      </c>
      <c r="AJ60" s="286">
        <f>IF('4 - Inflation'!AH$17=0,0,'6a - Tot nominal costs'!AJ60/'4 - Inflation'!AH$17)</f>
        <v>0</v>
      </c>
      <c r="AK60" s="286">
        <f>IF('4 - Inflation'!AI$17=0,0,'6a - Tot nominal costs'!AK60/'4 - Inflation'!AI$17)</f>
        <v>0</v>
      </c>
      <c r="AL60" s="286">
        <f>IF('4 - Inflation'!AJ$17=0,0,'6a - Tot nominal costs'!AL60/'4 - Inflation'!AJ$17)</f>
        <v>0</v>
      </c>
      <c r="AM60" s="286">
        <f>IF('4 - Inflation'!AK$17=0,0,'6a - Tot nominal costs'!AM60/'4 - Inflation'!AK$17)</f>
        <v>0</v>
      </c>
      <c r="AN60" s="286">
        <f>IF('4 - Inflation'!AL$17=0,0,'6a - Tot nominal costs'!AN60/'4 - Inflation'!AL$17)</f>
        <v>0</v>
      </c>
      <c r="AO60" s="286">
        <f>IF('4 - Inflation'!AM$17=0,0,'6a - Tot nominal costs'!AO60/'4 - Inflation'!AM$17)</f>
        <v>0</v>
      </c>
      <c r="AP60" s="286">
        <f>IF('4 - Inflation'!AN$17=0,0,'6a - Tot nominal costs'!AP60/'4 - Inflation'!AN$17)</f>
        <v>0</v>
      </c>
    </row>
    <row r="61" spans="1:42" outlineLevel="2">
      <c r="A61" s="211" t="str">
        <f>A56&amp;"."&amp;A58&amp;"."&amp;A57&amp;"."&amp;B61</f>
        <v>1.c.2.3</v>
      </c>
      <c r="B61">
        <v>3</v>
      </c>
      <c r="C61" t="str">
        <f>'1-GBP'!C61</f>
        <v>EPCI #3 : Power &amp; communications cable</v>
      </c>
      <c r="D61"/>
      <c r="E61"/>
      <c r="F61"/>
      <c r="G61"/>
      <c r="H61"/>
      <c r="I61"/>
      <c r="J61"/>
      <c r="K61"/>
      <c r="L61" t="str">
        <f>LEFT(_xlfn.TEXTAFTER('6b - Tot real (CPIH) costs'!A61,"."),1)</f>
        <v>c</v>
      </c>
      <c r="M61" s="286">
        <f>IF('4 - Inflation'!K$17=0,0,'6a - Tot nominal costs'!M61/'4 - Inflation'!K$17)</f>
        <v>0</v>
      </c>
      <c r="N61" s="286">
        <f>IF('4 - Inflation'!L$17=0,0,'6a - Tot nominal costs'!N61/'4 - Inflation'!L$17)</f>
        <v>0</v>
      </c>
      <c r="O61" s="286">
        <f>IF('4 - Inflation'!M$17=0,0,'6a - Tot nominal costs'!O61/'4 - Inflation'!M$17)</f>
        <v>0</v>
      </c>
      <c r="P61" s="286">
        <f>IF('4 - Inflation'!N$17=0,0,'6a - Tot nominal costs'!P61/'4 - Inflation'!N$17)</f>
        <v>0</v>
      </c>
      <c r="Q61" s="286">
        <f>IF('4 - Inflation'!O$17=0,0,'6a - Tot nominal costs'!Q61/'4 - Inflation'!O$17)</f>
        <v>0</v>
      </c>
      <c r="R61" s="286">
        <f>IF('4 - Inflation'!P$17=0,0,'6a - Tot nominal costs'!R61/'4 - Inflation'!P$17)</f>
        <v>0</v>
      </c>
      <c r="S61" s="286">
        <f>IF('4 - Inflation'!Q$17=0,0,'6a - Tot nominal costs'!S61/'4 - Inflation'!Q$17)</f>
        <v>0</v>
      </c>
      <c r="T61" s="286">
        <f>IF('4 - Inflation'!R$17=0,0,'6a - Tot nominal costs'!T61/'4 - Inflation'!R$17)</f>
        <v>0</v>
      </c>
      <c r="U61" s="286">
        <f>IF('4 - Inflation'!S$17=0,0,'6a - Tot nominal costs'!U61/'4 - Inflation'!S$17)</f>
        <v>0</v>
      </c>
      <c r="V61" s="286">
        <f>IF('4 - Inflation'!T$17=0,0,'6a - Tot nominal costs'!V61/'4 - Inflation'!T$17)</f>
        <v>0</v>
      </c>
      <c r="W61" s="286">
        <f>IF('4 - Inflation'!U$17=0,0,'6a - Tot nominal costs'!W61/'4 - Inflation'!U$17)</f>
        <v>0</v>
      </c>
      <c r="X61" s="286">
        <f>IF('4 - Inflation'!V$17=0,0,'6a - Tot nominal costs'!X61/'4 - Inflation'!V$17)</f>
        <v>0</v>
      </c>
      <c r="Y61" s="286">
        <f>IF('4 - Inflation'!W$17=0,0,'6a - Tot nominal costs'!Y61/'4 - Inflation'!W$17)</f>
        <v>0</v>
      </c>
      <c r="Z61" s="286">
        <f>IF('4 - Inflation'!X$17=0,0,'6a - Tot nominal costs'!Z61/'4 - Inflation'!X$17)</f>
        <v>0</v>
      </c>
      <c r="AA61" s="286">
        <f>IF('4 - Inflation'!Y$17=0,0,'6a - Tot nominal costs'!AA61/'4 - Inflation'!Y$17)</f>
        <v>0</v>
      </c>
      <c r="AB61" s="286">
        <f>IF('4 - Inflation'!Z$17=0,0,'6a - Tot nominal costs'!AB61/'4 - Inflation'!Z$17)</f>
        <v>0</v>
      </c>
      <c r="AC61" s="286">
        <f>IF('4 - Inflation'!AA$17=0,0,'6a - Tot nominal costs'!AC61/'4 - Inflation'!AA$17)</f>
        <v>0</v>
      </c>
      <c r="AD61" s="286">
        <f>IF('4 - Inflation'!AB$17=0,0,'6a - Tot nominal costs'!AD61/'4 - Inflation'!AB$17)</f>
        <v>0</v>
      </c>
      <c r="AE61" s="286">
        <f>IF('4 - Inflation'!AC$17=0,0,'6a - Tot nominal costs'!AE61/'4 - Inflation'!AC$17)</f>
        <v>0</v>
      </c>
      <c r="AF61" s="286">
        <f>IF('4 - Inflation'!AD$17=0,0,'6a - Tot nominal costs'!AF61/'4 - Inflation'!AD$17)</f>
        <v>0</v>
      </c>
      <c r="AG61" s="286">
        <f>IF('4 - Inflation'!AE$17=0,0,'6a - Tot nominal costs'!AG61/'4 - Inflation'!AE$17)</f>
        <v>0</v>
      </c>
      <c r="AH61" s="286">
        <f>IF('4 - Inflation'!AF$17=0,0,'6a - Tot nominal costs'!AH61/'4 - Inflation'!AF$17)</f>
        <v>0</v>
      </c>
      <c r="AI61" s="286">
        <f>IF('4 - Inflation'!AG$17=0,0,'6a - Tot nominal costs'!AI61/'4 - Inflation'!AG$17)</f>
        <v>0</v>
      </c>
      <c r="AJ61" s="286">
        <f>IF('4 - Inflation'!AH$17=0,0,'6a - Tot nominal costs'!AJ61/'4 - Inflation'!AH$17)</f>
        <v>0</v>
      </c>
      <c r="AK61" s="286">
        <f>IF('4 - Inflation'!AI$17=0,0,'6a - Tot nominal costs'!AK61/'4 - Inflation'!AI$17)</f>
        <v>0</v>
      </c>
      <c r="AL61" s="286">
        <f>IF('4 - Inflation'!AJ$17=0,0,'6a - Tot nominal costs'!AL61/'4 - Inflation'!AJ$17)</f>
        <v>0</v>
      </c>
      <c r="AM61" s="286">
        <f>IF('4 - Inflation'!AK$17=0,0,'6a - Tot nominal costs'!AM61/'4 - Inflation'!AK$17)</f>
        <v>0</v>
      </c>
      <c r="AN61" s="286">
        <f>IF('4 - Inflation'!AL$17=0,0,'6a - Tot nominal costs'!AN61/'4 - Inflation'!AL$17)</f>
        <v>0</v>
      </c>
      <c r="AO61" s="286">
        <f>IF('4 - Inflation'!AM$17=0,0,'6a - Tot nominal costs'!AO61/'4 - Inflation'!AM$17)</f>
        <v>0</v>
      </c>
      <c r="AP61" s="286">
        <f>IF('4 - Inflation'!AN$17=0,0,'6a - Tot nominal costs'!AP61/'4 - Inflation'!AN$17)</f>
        <v>0</v>
      </c>
    </row>
    <row r="62" spans="1:42" outlineLevel="2">
      <c r="A62" s="211" t="str">
        <f>A56&amp;"."&amp;A58&amp;"."&amp;A57&amp;"."&amp;B62</f>
        <v>1.c.2.4</v>
      </c>
      <c r="B62">
        <v>4</v>
      </c>
      <c r="C62" t="str">
        <f>'1-GBP'!C62</f>
        <v>Linepipe fabrication and supply</v>
      </c>
      <c r="D62"/>
      <c r="E62"/>
      <c r="F62"/>
      <c r="G62"/>
      <c r="H62"/>
      <c r="I62"/>
      <c r="J62"/>
      <c r="K62"/>
      <c r="L62" t="str">
        <f>LEFT(_xlfn.TEXTAFTER('6b - Tot real (CPIH) costs'!A62,"."),1)</f>
        <v>c</v>
      </c>
      <c r="M62" s="286">
        <f>IF('4 - Inflation'!K$17=0,0,'6a - Tot nominal costs'!M62/'4 - Inflation'!K$17)</f>
        <v>0</v>
      </c>
      <c r="N62" s="286">
        <f>IF('4 - Inflation'!L$17=0,0,'6a - Tot nominal costs'!N62/'4 - Inflation'!L$17)</f>
        <v>0</v>
      </c>
      <c r="O62" s="286">
        <f>IF('4 - Inflation'!M$17=0,0,'6a - Tot nominal costs'!O62/'4 - Inflation'!M$17)</f>
        <v>0</v>
      </c>
      <c r="P62" s="286">
        <f>IF('4 - Inflation'!N$17=0,0,'6a - Tot nominal costs'!P62/'4 - Inflation'!N$17)</f>
        <v>0</v>
      </c>
      <c r="Q62" s="286">
        <f>IF('4 - Inflation'!O$17=0,0,'6a - Tot nominal costs'!Q62/'4 - Inflation'!O$17)</f>
        <v>0</v>
      </c>
      <c r="R62" s="286">
        <f>IF('4 - Inflation'!P$17=0,0,'6a - Tot nominal costs'!R62/'4 - Inflation'!P$17)</f>
        <v>0</v>
      </c>
      <c r="S62" s="286">
        <f>IF('4 - Inflation'!Q$17=0,0,'6a - Tot nominal costs'!S62/'4 - Inflation'!Q$17)</f>
        <v>0</v>
      </c>
      <c r="T62" s="286">
        <f>IF('4 - Inflation'!R$17=0,0,'6a - Tot nominal costs'!T62/'4 - Inflation'!R$17)</f>
        <v>0</v>
      </c>
      <c r="U62" s="286">
        <f>IF('4 - Inflation'!S$17=0,0,'6a - Tot nominal costs'!U62/'4 - Inflation'!S$17)</f>
        <v>0</v>
      </c>
      <c r="V62" s="286">
        <f>IF('4 - Inflation'!T$17=0,0,'6a - Tot nominal costs'!V62/'4 - Inflation'!T$17)</f>
        <v>0</v>
      </c>
      <c r="W62" s="286">
        <f>IF('4 - Inflation'!U$17=0,0,'6a - Tot nominal costs'!W62/'4 - Inflation'!U$17)</f>
        <v>0</v>
      </c>
      <c r="X62" s="286">
        <f>IF('4 - Inflation'!V$17=0,0,'6a - Tot nominal costs'!X62/'4 - Inflation'!V$17)</f>
        <v>0</v>
      </c>
      <c r="Y62" s="286">
        <f>IF('4 - Inflation'!W$17=0,0,'6a - Tot nominal costs'!Y62/'4 - Inflation'!W$17)</f>
        <v>0</v>
      </c>
      <c r="Z62" s="286">
        <f>IF('4 - Inflation'!X$17=0,0,'6a - Tot nominal costs'!Z62/'4 - Inflation'!X$17)</f>
        <v>0</v>
      </c>
      <c r="AA62" s="286">
        <f>IF('4 - Inflation'!Y$17=0,0,'6a - Tot nominal costs'!AA62/'4 - Inflation'!Y$17)</f>
        <v>0</v>
      </c>
      <c r="AB62" s="286">
        <f>IF('4 - Inflation'!Z$17=0,0,'6a - Tot nominal costs'!AB62/'4 - Inflation'!Z$17)</f>
        <v>0</v>
      </c>
      <c r="AC62" s="286">
        <f>IF('4 - Inflation'!AA$17=0,0,'6a - Tot nominal costs'!AC62/'4 - Inflation'!AA$17)</f>
        <v>0</v>
      </c>
      <c r="AD62" s="286">
        <f>IF('4 - Inflation'!AB$17=0,0,'6a - Tot nominal costs'!AD62/'4 - Inflation'!AB$17)</f>
        <v>0</v>
      </c>
      <c r="AE62" s="286">
        <f>IF('4 - Inflation'!AC$17=0,0,'6a - Tot nominal costs'!AE62/'4 - Inflation'!AC$17)</f>
        <v>0</v>
      </c>
      <c r="AF62" s="286">
        <f>IF('4 - Inflation'!AD$17=0,0,'6a - Tot nominal costs'!AF62/'4 - Inflation'!AD$17)</f>
        <v>0</v>
      </c>
      <c r="AG62" s="286">
        <f>IF('4 - Inflation'!AE$17=0,0,'6a - Tot nominal costs'!AG62/'4 - Inflation'!AE$17)</f>
        <v>0</v>
      </c>
      <c r="AH62" s="286">
        <f>IF('4 - Inflation'!AF$17=0,0,'6a - Tot nominal costs'!AH62/'4 - Inflation'!AF$17)</f>
        <v>0</v>
      </c>
      <c r="AI62" s="286">
        <f>IF('4 - Inflation'!AG$17=0,0,'6a - Tot nominal costs'!AI62/'4 - Inflation'!AG$17)</f>
        <v>0</v>
      </c>
      <c r="AJ62" s="286">
        <f>IF('4 - Inflation'!AH$17=0,0,'6a - Tot nominal costs'!AJ62/'4 - Inflation'!AH$17)</f>
        <v>0</v>
      </c>
      <c r="AK62" s="286">
        <f>IF('4 - Inflation'!AI$17=0,0,'6a - Tot nominal costs'!AK62/'4 - Inflation'!AI$17)</f>
        <v>0</v>
      </c>
      <c r="AL62" s="286">
        <f>IF('4 - Inflation'!AJ$17=0,0,'6a - Tot nominal costs'!AL62/'4 - Inflation'!AJ$17)</f>
        <v>0</v>
      </c>
      <c r="AM62" s="286">
        <f>IF('4 - Inflation'!AK$17=0,0,'6a - Tot nominal costs'!AM62/'4 - Inflation'!AK$17)</f>
        <v>0</v>
      </c>
      <c r="AN62" s="286">
        <f>IF('4 - Inflation'!AL$17=0,0,'6a - Tot nominal costs'!AN62/'4 - Inflation'!AL$17)</f>
        <v>0</v>
      </c>
      <c r="AO62" s="286">
        <f>IF('4 - Inflation'!AM$17=0,0,'6a - Tot nominal costs'!AO62/'4 - Inflation'!AM$17)</f>
        <v>0</v>
      </c>
      <c r="AP62" s="286">
        <f>IF('4 - Inflation'!AN$17=0,0,'6a - Tot nominal costs'!AP62/'4 - Inflation'!AN$17)</f>
        <v>0</v>
      </c>
    </row>
    <row r="63" spans="1:42" outlineLevel="2">
      <c r="A63" s="211" t="str">
        <f>A56&amp;"."&amp;A58&amp;"."&amp;A57&amp;"."&amp;B63</f>
        <v>1.c.2.5</v>
      </c>
      <c r="B63">
        <v>5</v>
      </c>
      <c r="C63" t="str">
        <f>'1-GBP'!C63</f>
        <v>Offshore Systems Engineering</v>
      </c>
      <c r="D63"/>
      <c r="E63"/>
      <c r="F63"/>
      <c r="G63"/>
      <c r="H63"/>
      <c r="I63"/>
      <c r="J63"/>
      <c r="K63"/>
      <c r="L63" t="str">
        <f>LEFT(_xlfn.TEXTAFTER('6b - Tot real (CPIH) costs'!A63,"."),1)</f>
        <v>c</v>
      </c>
      <c r="M63" s="286">
        <f>IF('4 - Inflation'!K$17=0,0,'6a - Tot nominal costs'!M63/'4 - Inflation'!K$17)</f>
        <v>0</v>
      </c>
      <c r="N63" s="286">
        <f>IF('4 - Inflation'!L$17=0,0,'6a - Tot nominal costs'!N63/'4 - Inflation'!L$17)</f>
        <v>0</v>
      </c>
      <c r="O63" s="286">
        <f>IF('4 - Inflation'!M$17=0,0,'6a - Tot nominal costs'!O63/'4 - Inflation'!M$17)</f>
        <v>0</v>
      </c>
      <c r="P63" s="286">
        <f>IF('4 - Inflation'!N$17=0,0,'6a - Tot nominal costs'!P63/'4 - Inflation'!N$17)</f>
        <v>0</v>
      </c>
      <c r="Q63" s="286">
        <f>IF('4 - Inflation'!O$17=0,0,'6a - Tot nominal costs'!Q63/'4 - Inflation'!O$17)</f>
        <v>0</v>
      </c>
      <c r="R63" s="286">
        <f>IF('4 - Inflation'!P$17=0,0,'6a - Tot nominal costs'!R63/'4 - Inflation'!P$17)</f>
        <v>0</v>
      </c>
      <c r="S63" s="286">
        <f>IF('4 - Inflation'!Q$17=0,0,'6a - Tot nominal costs'!S63/'4 - Inflation'!Q$17)</f>
        <v>0</v>
      </c>
      <c r="T63" s="286">
        <f>IF('4 - Inflation'!R$17=0,0,'6a - Tot nominal costs'!T63/'4 - Inflation'!R$17)</f>
        <v>0</v>
      </c>
      <c r="U63" s="286">
        <f>IF('4 - Inflation'!S$17=0,0,'6a - Tot nominal costs'!U63/'4 - Inflation'!S$17)</f>
        <v>0</v>
      </c>
      <c r="V63" s="286">
        <f>IF('4 - Inflation'!T$17=0,0,'6a - Tot nominal costs'!V63/'4 - Inflation'!T$17)</f>
        <v>0</v>
      </c>
      <c r="W63" s="286">
        <f>IF('4 - Inflation'!U$17=0,0,'6a - Tot nominal costs'!W63/'4 - Inflation'!U$17)</f>
        <v>0</v>
      </c>
      <c r="X63" s="286">
        <f>IF('4 - Inflation'!V$17=0,0,'6a - Tot nominal costs'!X63/'4 - Inflation'!V$17)</f>
        <v>0</v>
      </c>
      <c r="Y63" s="286">
        <f>IF('4 - Inflation'!W$17=0,0,'6a - Tot nominal costs'!Y63/'4 - Inflation'!W$17)</f>
        <v>0</v>
      </c>
      <c r="Z63" s="286">
        <f>IF('4 - Inflation'!X$17=0,0,'6a - Tot nominal costs'!Z63/'4 - Inflation'!X$17)</f>
        <v>0</v>
      </c>
      <c r="AA63" s="286">
        <f>IF('4 - Inflation'!Y$17=0,0,'6a - Tot nominal costs'!AA63/'4 - Inflation'!Y$17)</f>
        <v>0</v>
      </c>
      <c r="AB63" s="286">
        <f>IF('4 - Inflation'!Z$17=0,0,'6a - Tot nominal costs'!AB63/'4 - Inflation'!Z$17)</f>
        <v>0</v>
      </c>
      <c r="AC63" s="286">
        <f>IF('4 - Inflation'!AA$17=0,0,'6a - Tot nominal costs'!AC63/'4 - Inflation'!AA$17)</f>
        <v>0</v>
      </c>
      <c r="AD63" s="286">
        <f>IF('4 - Inflation'!AB$17=0,0,'6a - Tot nominal costs'!AD63/'4 - Inflation'!AB$17)</f>
        <v>0</v>
      </c>
      <c r="AE63" s="286">
        <f>IF('4 - Inflation'!AC$17=0,0,'6a - Tot nominal costs'!AE63/'4 - Inflation'!AC$17)</f>
        <v>0</v>
      </c>
      <c r="AF63" s="286">
        <f>IF('4 - Inflation'!AD$17=0,0,'6a - Tot nominal costs'!AF63/'4 - Inflation'!AD$17)</f>
        <v>0</v>
      </c>
      <c r="AG63" s="286">
        <f>IF('4 - Inflation'!AE$17=0,0,'6a - Tot nominal costs'!AG63/'4 - Inflation'!AE$17)</f>
        <v>0</v>
      </c>
      <c r="AH63" s="286">
        <f>IF('4 - Inflation'!AF$17=0,0,'6a - Tot nominal costs'!AH63/'4 - Inflation'!AF$17)</f>
        <v>0</v>
      </c>
      <c r="AI63" s="286">
        <f>IF('4 - Inflation'!AG$17=0,0,'6a - Tot nominal costs'!AI63/'4 - Inflation'!AG$17)</f>
        <v>0</v>
      </c>
      <c r="AJ63" s="286">
        <f>IF('4 - Inflation'!AH$17=0,0,'6a - Tot nominal costs'!AJ63/'4 - Inflation'!AH$17)</f>
        <v>0</v>
      </c>
      <c r="AK63" s="286">
        <f>IF('4 - Inflation'!AI$17=0,0,'6a - Tot nominal costs'!AK63/'4 - Inflation'!AI$17)</f>
        <v>0</v>
      </c>
      <c r="AL63" s="286">
        <f>IF('4 - Inflation'!AJ$17=0,0,'6a - Tot nominal costs'!AL63/'4 - Inflation'!AJ$17)</f>
        <v>0</v>
      </c>
      <c r="AM63" s="286">
        <f>IF('4 - Inflation'!AK$17=0,0,'6a - Tot nominal costs'!AM63/'4 - Inflation'!AK$17)</f>
        <v>0</v>
      </c>
      <c r="AN63" s="286">
        <f>IF('4 - Inflation'!AL$17=0,0,'6a - Tot nominal costs'!AN63/'4 - Inflation'!AL$17)</f>
        <v>0</v>
      </c>
      <c r="AO63" s="286">
        <f>IF('4 - Inflation'!AM$17=0,0,'6a - Tot nominal costs'!AO63/'4 - Inflation'!AM$17)</f>
        <v>0</v>
      </c>
      <c r="AP63" s="286">
        <f>IF('4 - Inflation'!AN$17=0,0,'6a - Tot nominal costs'!AP63/'4 - Inflation'!AN$17)</f>
        <v>0</v>
      </c>
    </row>
    <row r="64" spans="1:42" outlineLevel="2">
      <c r="A64" s="211" t="str">
        <f>A56&amp;"."&amp;A58&amp;"."&amp;A57&amp;"."&amp;B64</f>
        <v>1.c.2.6</v>
      </c>
      <c r="B64">
        <v>6</v>
      </c>
      <c r="C64" t="str">
        <f>'1-GBP'!C64</f>
        <v>Tier 2 Contract</v>
      </c>
      <c r="D64"/>
      <c r="E64"/>
      <c r="F64"/>
      <c r="G64"/>
      <c r="H64"/>
      <c r="I64"/>
      <c r="J64"/>
      <c r="K64"/>
      <c r="L64" t="str">
        <f>LEFT(_xlfn.TEXTAFTER('6b - Tot real (CPIH) costs'!A64,"."),1)</f>
        <v>c</v>
      </c>
      <c r="M64" s="286">
        <f>IF('4 - Inflation'!K$17=0,0,'6a - Tot nominal costs'!M64/'4 - Inflation'!K$17)</f>
        <v>0</v>
      </c>
      <c r="N64" s="286">
        <f>IF('4 - Inflation'!L$17=0,0,'6a - Tot nominal costs'!N64/'4 - Inflation'!L$17)</f>
        <v>0</v>
      </c>
      <c r="O64" s="286">
        <f>IF('4 - Inflation'!M$17=0,0,'6a - Tot nominal costs'!O64/'4 - Inflation'!M$17)</f>
        <v>0</v>
      </c>
      <c r="P64" s="286">
        <f>IF('4 - Inflation'!N$17=0,0,'6a - Tot nominal costs'!P64/'4 - Inflation'!N$17)</f>
        <v>0</v>
      </c>
      <c r="Q64" s="286">
        <f>IF('4 - Inflation'!O$17=0,0,'6a - Tot nominal costs'!Q64/'4 - Inflation'!O$17)</f>
        <v>0</v>
      </c>
      <c r="R64" s="286">
        <f>IF('4 - Inflation'!P$17=0,0,'6a - Tot nominal costs'!R64/'4 - Inflation'!P$17)</f>
        <v>0</v>
      </c>
      <c r="S64" s="286">
        <f>IF('4 - Inflation'!Q$17=0,0,'6a - Tot nominal costs'!S64/'4 - Inflation'!Q$17)</f>
        <v>0</v>
      </c>
      <c r="T64" s="286">
        <f>IF('4 - Inflation'!R$17=0,0,'6a - Tot nominal costs'!T64/'4 - Inflation'!R$17)</f>
        <v>0</v>
      </c>
      <c r="U64" s="286">
        <f>IF('4 - Inflation'!S$17=0,0,'6a - Tot nominal costs'!U64/'4 - Inflation'!S$17)</f>
        <v>0</v>
      </c>
      <c r="V64" s="286">
        <f>IF('4 - Inflation'!T$17=0,0,'6a - Tot nominal costs'!V64/'4 - Inflation'!T$17)</f>
        <v>0</v>
      </c>
      <c r="W64" s="286">
        <f>IF('4 - Inflation'!U$17=0,0,'6a - Tot nominal costs'!W64/'4 - Inflation'!U$17)</f>
        <v>0</v>
      </c>
      <c r="X64" s="286">
        <f>IF('4 - Inflation'!V$17=0,0,'6a - Tot nominal costs'!X64/'4 - Inflation'!V$17)</f>
        <v>0</v>
      </c>
      <c r="Y64" s="286">
        <f>IF('4 - Inflation'!W$17=0,0,'6a - Tot nominal costs'!Y64/'4 - Inflation'!W$17)</f>
        <v>0</v>
      </c>
      <c r="Z64" s="286">
        <f>IF('4 - Inflation'!X$17=0,0,'6a - Tot nominal costs'!Z64/'4 - Inflation'!X$17)</f>
        <v>0</v>
      </c>
      <c r="AA64" s="286">
        <f>IF('4 - Inflation'!Y$17=0,0,'6a - Tot nominal costs'!AA64/'4 - Inflation'!Y$17)</f>
        <v>0</v>
      </c>
      <c r="AB64" s="286">
        <f>IF('4 - Inflation'!Z$17=0,0,'6a - Tot nominal costs'!AB64/'4 - Inflation'!Z$17)</f>
        <v>0</v>
      </c>
      <c r="AC64" s="286">
        <f>IF('4 - Inflation'!AA$17=0,0,'6a - Tot nominal costs'!AC64/'4 - Inflation'!AA$17)</f>
        <v>0</v>
      </c>
      <c r="AD64" s="286">
        <f>IF('4 - Inflation'!AB$17=0,0,'6a - Tot nominal costs'!AD64/'4 - Inflation'!AB$17)</f>
        <v>0</v>
      </c>
      <c r="AE64" s="286">
        <f>IF('4 - Inflation'!AC$17=0,0,'6a - Tot nominal costs'!AE64/'4 - Inflation'!AC$17)</f>
        <v>0</v>
      </c>
      <c r="AF64" s="286">
        <f>IF('4 - Inflation'!AD$17=0,0,'6a - Tot nominal costs'!AF64/'4 - Inflation'!AD$17)</f>
        <v>0</v>
      </c>
      <c r="AG64" s="286">
        <f>IF('4 - Inflation'!AE$17=0,0,'6a - Tot nominal costs'!AG64/'4 - Inflation'!AE$17)</f>
        <v>0</v>
      </c>
      <c r="AH64" s="286">
        <f>IF('4 - Inflation'!AF$17=0,0,'6a - Tot nominal costs'!AH64/'4 - Inflation'!AF$17)</f>
        <v>0</v>
      </c>
      <c r="AI64" s="286">
        <f>IF('4 - Inflation'!AG$17=0,0,'6a - Tot nominal costs'!AI64/'4 - Inflation'!AG$17)</f>
        <v>0</v>
      </c>
      <c r="AJ64" s="286">
        <f>IF('4 - Inflation'!AH$17=0,0,'6a - Tot nominal costs'!AJ64/'4 - Inflation'!AH$17)</f>
        <v>0</v>
      </c>
      <c r="AK64" s="286">
        <f>IF('4 - Inflation'!AI$17=0,0,'6a - Tot nominal costs'!AK64/'4 - Inflation'!AI$17)</f>
        <v>0</v>
      </c>
      <c r="AL64" s="286">
        <f>IF('4 - Inflation'!AJ$17=0,0,'6a - Tot nominal costs'!AL64/'4 - Inflation'!AJ$17)</f>
        <v>0</v>
      </c>
      <c r="AM64" s="286">
        <f>IF('4 - Inflation'!AK$17=0,0,'6a - Tot nominal costs'!AM64/'4 - Inflation'!AK$17)</f>
        <v>0</v>
      </c>
      <c r="AN64" s="286">
        <f>IF('4 - Inflation'!AL$17=0,0,'6a - Tot nominal costs'!AN64/'4 - Inflation'!AL$17)</f>
        <v>0</v>
      </c>
      <c r="AO64" s="286">
        <f>IF('4 - Inflation'!AM$17=0,0,'6a - Tot nominal costs'!AO64/'4 - Inflation'!AM$17)</f>
        <v>0</v>
      </c>
      <c r="AP64" s="286">
        <f>IF('4 - Inflation'!AN$17=0,0,'6a - Tot nominal costs'!AP64/'4 - Inflation'!AN$17)</f>
        <v>0</v>
      </c>
    </row>
    <row r="65" spans="1:42" outlineLevel="2">
      <c r="A65" s="211" t="str">
        <f>A56&amp;"."&amp;A58&amp;"."&amp;A57&amp;"."&amp;B65</f>
        <v>1.c.2.7</v>
      </c>
      <c r="B65">
        <v>7</v>
      </c>
      <c r="C65" t="str">
        <f>'1-GBP'!C65</f>
        <v/>
      </c>
      <c r="D65"/>
      <c r="E65"/>
      <c r="F65"/>
      <c r="G65"/>
      <c r="H65"/>
      <c r="I65"/>
      <c r="J65"/>
      <c r="K65"/>
      <c r="L65" t="str">
        <f>LEFT(_xlfn.TEXTAFTER('6b - Tot real (CPIH) costs'!A65,"."),1)</f>
        <v>c</v>
      </c>
      <c r="M65" s="286">
        <f>IF('4 - Inflation'!K$17=0,0,'6a - Tot nominal costs'!M65/'4 - Inflation'!K$17)</f>
        <v>0</v>
      </c>
      <c r="N65" s="286">
        <f>IF('4 - Inflation'!L$17=0,0,'6a - Tot nominal costs'!N65/'4 - Inflation'!L$17)</f>
        <v>0</v>
      </c>
      <c r="O65" s="286">
        <f>IF('4 - Inflation'!M$17=0,0,'6a - Tot nominal costs'!O65/'4 - Inflation'!M$17)</f>
        <v>0</v>
      </c>
      <c r="P65" s="286">
        <f>IF('4 - Inflation'!N$17=0,0,'6a - Tot nominal costs'!P65/'4 - Inflation'!N$17)</f>
        <v>0</v>
      </c>
      <c r="Q65" s="286">
        <f>IF('4 - Inflation'!O$17=0,0,'6a - Tot nominal costs'!Q65/'4 - Inflation'!O$17)</f>
        <v>0</v>
      </c>
      <c r="R65" s="286">
        <f>IF('4 - Inflation'!P$17=0,0,'6a - Tot nominal costs'!R65/'4 - Inflation'!P$17)</f>
        <v>0</v>
      </c>
      <c r="S65" s="286">
        <f>IF('4 - Inflation'!Q$17=0,0,'6a - Tot nominal costs'!S65/'4 - Inflation'!Q$17)</f>
        <v>0</v>
      </c>
      <c r="T65" s="286">
        <f>IF('4 - Inflation'!R$17=0,0,'6a - Tot nominal costs'!T65/'4 - Inflation'!R$17)</f>
        <v>0</v>
      </c>
      <c r="U65" s="286">
        <f>IF('4 - Inflation'!S$17=0,0,'6a - Tot nominal costs'!U65/'4 - Inflation'!S$17)</f>
        <v>0</v>
      </c>
      <c r="V65" s="286">
        <f>IF('4 - Inflation'!T$17=0,0,'6a - Tot nominal costs'!V65/'4 - Inflation'!T$17)</f>
        <v>0</v>
      </c>
      <c r="W65" s="286">
        <f>IF('4 - Inflation'!U$17=0,0,'6a - Tot nominal costs'!W65/'4 - Inflation'!U$17)</f>
        <v>0</v>
      </c>
      <c r="X65" s="286">
        <f>IF('4 - Inflation'!V$17=0,0,'6a - Tot nominal costs'!X65/'4 - Inflation'!V$17)</f>
        <v>0</v>
      </c>
      <c r="Y65" s="286">
        <f>IF('4 - Inflation'!W$17=0,0,'6a - Tot nominal costs'!Y65/'4 - Inflation'!W$17)</f>
        <v>0</v>
      </c>
      <c r="Z65" s="286">
        <f>IF('4 - Inflation'!X$17=0,0,'6a - Tot nominal costs'!Z65/'4 - Inflation'!X$17)</f>
        <v>0</v>
      </c>
      <c r="AA65" s="286">
        <f>IF('4 - Inflation'!Y$17=0,0,'6a - Tot nominal costs'!AA65/'4 - Inflation'!Y$17)</f>
        <v>0</v>
      </c>
      <c r="AB65" s="286">
        <f>IF('4 - Inflation'!Z$17=0,0,'6a - Tot nominal costs'!AB65/'4 - Inflation'!Z$17)</f>
        <v>0</v>
      </c>
      <c r="AC65" s="286">
        <f>IF('4 - Inflation'!AA$17=0,0,'6a - Tot nominal costs'!AC65/'4 - Inflation'!AA$17)</f>
        <v>0</v>
      </c>
      <c r="AD65" s="286">
        <f>IF('4 - Inflation'!AB$17=0,0,'6a - Tot nominal costs'!AD65/'4 - Inflation'!AB$17)</f>
        <v>0</v>
      </c>
      <c r="AE65" s="286">
        <f>IF('4 - Inflation'!AC$17=0,0,'6a - Tot nominal costs'!AE65/'4 - Inflation'!AC$17)</f>
        <v>0</v>
      </c>
      <c r="AF65" s="286">
        <f>IF('4 - Inflation'!AD$17=0,0,'6a - Tot nominal costs'!AF65/'4 - Inflation'!AD$17)</f>
        <v>0</v>
      </c>
      <c r="AG65" s="286">
        <f>IF('4 - Inflation'!AE$17=0,0,'6a - Tot nominal costs'!AG65/'4 - Inflation'!AE$17)</f>
        <v>0</v>
      </c>
      <c r="AH65" s="286">
        <f>IF('4 - Inflation'!AF$17=0,0,'6a - Tot nominal costs'!AH65/'4 - Inflation'!AF$17)</f>
        <v>0</v>
      </c>
      <c r="AI65" s="286">
        <f>IF('4 - Inflation'!AG$17=0,0,'6a - Tot nominal costs'!AI65/'4 - Inflation'!AG$17)</f>
        <v>0</v>
      </c>
      <c r="AJ65" s="286">
        <f>IF('4 - Inflation'!AH$17=0,0,'6a - Tot nominal costs'!AJ65/'4 - Inflation'!AH$17)</f>
        <v>0</v>
      </c>
      <c r="AK65" s="286">
        <f>IF('4 - Inflation'!AI$17=0,0,'6a - Tot nominal costs'!AK65/'4 - Inflation'!AI$17)</f>
        <v>0</v>
      </c>
      <c r="AL65" s="286">
        <f>IF('4 - Inflation'!AJ$17=0,0,'6a - Tot nominal costs'!AL65/'4 - Inflation'!AJ$17)</f>
        <v>0</v>
      </c>
      <c r="AM65" s="286">
        <f>IF('4 - Inflation'!AK$17=0,0,'6a - Tot nominal costs'!AM65/'4 - Inflation'!AK$17)</f>
        <v>0</v>
      </c>
      <c r="AN65" s="286">
        <f>IF('4 - Inflation'!AL$17=0,0,'6a - Tot nominal costs'!AN65/'4 - Inflation'!AL$17)</f>
        <v>0</v>
      </c>
      <c r="AO65" s="286">
        <f>IF('4 - Inflation'!AM$17=0,0,'6a - Tot nominal costs'!AO65/'4 - Inflation'!AM$17)</f>
        <v>0</v>
      </c>
      <c r="AP65" s="286">
        <f>IF('4 - Inflation'!AN$17=0,0,'6a - Tot nominal costs'!AP65/'4 - Inflation'!AN$17)</f>
        <v>0</v>
      </c>
    </row>
    <row r="66" spans="1:42" outlineLevel="2">
      <c r="A66" s="211" t="str">
        <f>A56&amp;"."&amp;A58&amp;"."&amp;A57&amp;"."&amp;B66</f>
        <v>1.c.2.8</v>
      </c>
      <c r="B66">
        <v>8</v>
      </c>
      <c r="C66" t="str">
        <f>'1-GBP'!C66</f>
        <v/>
      </c>
      <c r="D66"/>
      <c r="E66"/>
      <c r="F66"/>
      <c r="G66"/>
      <c r="H66"/>
      <c r="I66"/>
      <c r="J66"/>
      <c r="K66"/>
      <c r="L66" t="str">
        <f>LEFT(_xlfn.TEXTAFTER('6b - Tot real (CPIH) costs'!A66,"."),1)</f>
        <v>c</v>
      </c>
      <c r="M66" s="286">
        <f>IF('4 - Inflation'!K$17=0,0,'6a - Tot nominal costs'!M66/'4 - Inflation'!K$17)</f>
        <v>0</v>
      </c>
      <c r="N66" s="286">
        <f>IF('4 - Inflation'!L$17=0,0,'6a - Tot nominal costs'!N66/'4 - Inflation'!L$17)</f>
        <v>0</v>
      </c>
      <c r="O66" s="286">
        <f>IF('4 - Inflation'!M$17=0,0,'6a - Tot nominal costs'!O66/'4 - Inflation'!M$17)</f>
        <v>0</v>
      </c>
      <c r="P66" s="286">
        <f>IF('4 - Inflation'!N$17=0,0,'6a - Tot nominal costs'!P66/'4 - Inflation'!N$17)</f>
        <v>0</v>
      </c>
      <c r="Q66" s="286">
        <f>IF('4 - Inflation'!O$17=0,0,'6a - Tot nominal costs'!Q66/'4 - Inflation'!O$17)</f>
        <v>0</v>
      </c>
      <c r="R66" s="286">
        <f>IF('4 - Inflation'!P$17=0,0,'6a - Tot nominal costs'!R66/'4 - Inflation'!P$17)</f>
        <v>0</v>
      </c>
      <c r="S66" s="286">
        <f>IF('4 - Inflation'!Q$17=0,0,'6a - Tot nominal costs'!S66/'4 - Inflation'!Q$17)</f>
        <v>0</v>
      </c>
      <c r="T66" s="286">
        <f>IF('4 - Inflation'!R$17=0,0,'6a - Tot nominal costs'!T66/'4 - Inflation'!R$17)</f>
        <v>0</v>
      </c>
      <c r="U66" s="286">
        <f>IF('4 - Inflation'!S$17=0,0,'6a - Tot nominal costs'!U66/'4 - Inflation'!S$17)</f>
        <v>0</v>
      </c>
      <c r="V66" s="286">
        <f>IF('4 - Inflation'!T$17=0,0,'6a - Tot nominal costs'!V66/'4 - Inflation'!T$17)</f>
        <v>0</v>
      </c>
      <c r="W66" s="286">
        <f>IF('4 - Inflation'!U$17=0,0,'6a - Tot nominal costs'!W66/'4 - Inflation'!U$17)</f>
        <v>0</v>
      </c>
      <c r="X66" s="286">
        <f>IF('4 - Inflation'!V$17=0,0,'6a - Tot nominal costs'!X66/'4 - Inflation'!V$17)</f>
        <v>0</v>
      </c>
      <c r="Y66" s="286">
        <f>IF('4 - Inflation'!W$17=0,0,'6a - Tot nominal costs'!Y66/'4 - Inflation'!W$17)</f>
        <v>0</v>
      </c>
      <c r="Z66" s="286">
        <f>IF('4 - Inflation'!X$17=0,0,'6a - Tot nominal costs'!Z66/'4 - Inflation'!X$17)</f>
        <v>0</v>
      </c>
      <c r="AA66" s="286">
        <f>IF('4 - Inflation'!Y$17=0,0,'6a - Tot nominal costs'!AA66/'4 - Inflation'!Y$17)</f>
        <v>0</v>
      </c>
      <c r="AB66" s="286">
        <f>IF('4 - Inflation'!Z$17=0,0,'6a - Tot nominal costs'!AB66/'4 - Inflation'!Z$17)</f>
        <v>0</v>
      </c>
      <c r="AC66" s="286">
        <f>IF('4 - Inflation'!AA$17=0,0,'6a - Tot nominal costs'!AC66/'4 - Inflation'!AA$17)</f>
        <v>0</v>
      </c>
      <c r="AD66" s="286">
        <f>IF('4 - Inflation'!AB$17=0,0,'6a - Tot nominal costs'!AD66/'4 - Inflation'!AB$17)</f>
        <v>0</v>
      </c>
      <c r="AE66" s="286">
        <f>IF('4 - Inflation'!AC$17=0,0,'6a - Tot nominal costs'!AE66/'4 - Inflation'!AC$17)</f>
        <v>0</v>
      </c>
      <c r="AF66" s="286">
        <f>IF('4 - Inflation'!AD$17=0,0,'6a - Tot nominal costs'!AF66/'4 - Inflation'!AD$17)</f>
        <v>0</v>
      </c>
      <c r="AG66" s="286">
        <f>IF('4 - Inflation'!AE$17=0,0,'6a - Tot nominal costs'!AG66/'4 - Inflation'!AE$17)</f>
        <v>0</v>
      </c>
      <c r="AH66" s="286">
        <f>IF('4 - Inflation'!AF$17=0,0,'6a - Tot nominal costs'!AH66/'4 - Inflation'!AF$17)</f>
        <v>0</v>
      </c>
      <c r="AI66" s="286">
        <f>IF('4 - Inflation'!AG$17=0,0,'6a - Tot nominal costs'!AI66/'4 - Inflation'!AG$17)</f>
        <v>0</v>
      </c>
      <c r="AJ66" s="286">
        <f>IF('4 - Inflation'!AH$17=0,0,'6a - Tot nominal costs'!AJ66/'4 - Inflation'!AH$17)</f>
        <v>0</v>
      </c>
      <c r="AK66" s="286">
        <f>IF('4 - Inflation'!AI$17=0,0,'6a - Tot nominal costs'!AK66/'4 - Inflation'!AI$17)</f>
        <v>0</v>
      </c>
      <c r="AL66" s="286">
        <f>IF('4 - Inflation'!AJ$17=0,0,'6a - Tot nominal costs'!AL66/'4 - Inflation'!AJ$17)</f>
        <v>0</v>
      </c>
      <c r="AM66" s="286">
        <f>IF('4 - Inflation'!AK$17=0,0,'6a - Tot nominal costs'!AM66/'4 - Inflation'!AK$17)</f>
        <v>0</v>
      </c>
      <c r="AN66" s="286">
        <f>IF('4 - Inflation'!AL$17=0,0,'6a - Tot nominal costs'!AN66/'4 - Inflation'!AL$17)</f>
        <v>0</v>
      </c>
      <c r="AO66" s="286">
        <f>IF('4 - Inflation'!AM$17=0,0,'6a - Tot nominal costs'!AO66/'4 - Inflation'!AM$17)</f>
        <v>0</v>
      </c>
      <c r="AP66" s="286">
        <f>IF('4 - Inflation'!AN$17=0,0,'6a - Tot nominal costs'!AP66/'4 - Inflation'!AN$17)</f>
        <v>0</v>
      </c>
    </row>
    <row r="67" spans="1:42" outlineLevel="2">
      <c r="A67" s="211" t="str">
        <f>A56&amp;"."&amp;A58&amp;"."&amp;A57&amp;"."&amp;B67</f>
        <v>1.c.2.9</v>
      </c>
      <c r="B67">
        <v>9</v>
      </c>
      <c r="C67" t="str">
        <f>'1-GBP'!C67</f>
        <v/>
      </c>
      <c r="D67"/>
      <c r="E67"/>
      <c r="F67"/>
      <c r="G67"/>
      <c r="H67"/>
      <c r="I67"/>
      <c r="J67"/>
      <c r="K67"/>
      <c r="L67" t="str">
        <f>LEFT(_xlfn.TEXTAFTER('6b - Tot real (CPIH) costs'!A67,"."),1)</f>
        <v>c</v>
      </c>
      <c r="M67" s="286">
        <f>IF('4 - Inflation'!K$17=0,0,'6a - Tot nominal costs'!M67/'4 - Inflation'!K$17)</f>
        <v>0</v>
      </c>
      <c r="N67" s="286">
        <f>IF('4 - Inflation'!L$17=0,0,'6a - Tot nominal costs'!N67/'4 - Inflation'!L$17)</f>
        <v>0</v>
      </c>
      <c r="O67" s="286">
        <f>IF('4 - Inflation'!M$17=0,0,'6a - Tot nominal costs'!O67/'4 - Inflation'!M$17)</f>
        <v>0</v>
      </c>
      <c r="P67" s="286">
        <f>IF('4 - Inflation'!N$17=0,0,'6a - Tot nominal costs'!P67/'4 - Inflation'!N$17)</f>
        <v>0</v>
      </c>
      <c r="Q67" s="286">
        <f>IF('4 - Inflation'!O$17=0,0,'6a - Tot nominal costs'!Q67/'4 - Inflation'!O$17)</f>
        <v>0</v>
      </c>
      <c r="R67" s="286">
        <f>IF('4 - Inflation'!P$17=0,0,'6a - Tot nominal costs'!R67/'4 - Inflation'!P$17)</f>
        <v>0</v>
      </c>
      <c r="S67" s="286">
        <f>IF('4 - Inflation'!Q$17=0,0,'6a - Tot nominal costs'!S67/'4 - Inflation'!Q$17)</f>
        <v>0</v>
      </c>
      <c r="T67" s="286">
        <f>IF('4 - Inflation'!R$17=0,0,'6a - Tot nominal costs'!T67/'4 - Inflation'!R$17)</f>
        <v>0</v>
      </c>
      <c r="U67" s="286">
        <f>IF('4 - Inflation'!S$17=0,0,'6a - Tot nominal costs'!U67/'4 - Inflation'!S$17)</f>
        <v>0</v>
      </c>
      <c r="V67" s="286">
        <f>IF('4 - Inflation'!T$17=0,0,'6a - Tot nominal costs'!V67/'4 - Inflation'!T$17)</f>
        <v>0</v>
      </c>
      <c r="W67" s="286">
        <f>IF('4 - Inflation'!U$17=0,0,'6a - Tot nominal costs'!W67/'4 - Inflation'!U$17)</f>
        <v>0</v>
      </c>
      <c r="X67" s="286">
        <f>IF('4 - Inflation'!V$17=0,0,'6a - Tot nominal costs'!X67/'4 - Inflation'!V$17)</f>
        <v>0</v>
      </c>
      <c r="Y67" s="286">
        <f>IF('4 - Inflation'!W$17=0,0,'6a - Tot nominal costs'!Y67/'4 - Inflation'!W$17)</f>
        <v>0</v>
      </c>
      <c r="Z67" s="286">
        <f>IF('4 - Inflation'!X$17=0,0,'6a - Tot nominal costs'!Z67/'4 - Inflation'!X$17)</f>
        <v>0</v>
      </c>
      <c r="AA67" s="286">
        <f>IF('4 - Inflation'!Y$17=0,0,'6a - Tot nominal costs'!AA67/'4 - Inflation'!Y$17)</f>
        <v>0</v>
      </c>
      <c r="AB67" s="286">
        <f>IF('4 - Inflation'!Z$17=0,0,'6a - Tot nominal costs'!AB67/'4 - Inflation'!Z$17)</f>
        <v>0</v>
      </c>
      <c r="AC67" s="286">
        <f>IF('4 - Inflation'!AA$17=0,0,'6a - Tot nominal costs'!AC67/'4 - Inflation'!AA$17)</f>
        <v>0</v>
      </c>
      <c r="AD67" s="286">
        <f>IF('4 - Inflation'!AB$17=0,0,'6a - Tot nominal costs'!AD67/'4 - Inflation'!AB$17)</f>
        <v>0</v>
      </c>
      <c r="AE67" s="286">
        <f>IF('4 - Inflation'!AC$17=0,0,'6a - Tot nominal costs'!AE67/'4 - Inflation'!AC$17)</f>
        <v>0</v>
      </c>
      <c r="AF67" s="286">
        <f>IF('4 - Inflation'!AD$17=0,0,'6a - Tot nominal costs'!AF67/'4 - Inflation'!AD$17)</f>
        <v>0</v>
      </c>
      <c r="AG67" s="286">
        <f>IF('4 - Inflation'!AE$17=0,0,'6a - Tot nominal costs'!AG67/'4 - Inflation'!AE$17)</f>
        <v>0</v>
      </c>
      <c r="AH67" s="286">
        <f>IF('4 - Inflation'!AF$17=0,0,'6a - Tot nominal costs'!AH67/'4 - Inflation'!AF$17)</f>
        <v>0</v>
      </c>
      <c r="AI67" s="286">
        <f>IF('4 - Inflation'!AG$17=0,0,'6a - Tot nominal costs'!AI67/'4 - Inflation'!AG$17)</f>
        <v>0</v>
      </c>
      <c r="AJ67" s="286">
        <f>IF('4 - Inflation'!AH$17=0,0,'6a - Tot nominal costs'!AJ67/'4 - Inflation'!AH$17)</f>
        <v>0</v>
      </c>
      <c r="AK67" s="286">
        <f>IF('4 - Inflation'!AI$17=0,0,'6a - Tot nominal costs'!AK67/'4 - Inflation'!AI$17)</f>
        <v>0</v>
      </c>
      <c r="AL67" s="286">
        <f>IF('4 - Inflation'!AJ$17=0,0,'6a - Tot nominal costs'!AL67/'4 - Inflation'!AJ$17)</f>
        <v>0</v>
      </c>
      <c r="AM67" s="286">
        <f>IF('4 - Inflation'!AK$17=0,0,'6a - Tot nominal costs'!AM67/'4 - Inflation'!AK$17)</f>
        <v>0</v>
      </c>
      <c r="AN67" s="286">
        <f>IF('4 - Inflation'!AL$17=0,0,'6a - Tot nominal costs'!AN67/'4 - Inflation'!AL$17)</f>
        <v>0</v>
      </c>
      <c r="AO67" s="286">
        <f>IF('4 - Inflation'!AM$17=0,0,'6a - Tot nominal costs'!AO67/'4 - Inflation'!AM$17)</f>
        <v>0</v>
      </c>
      <c r="AP67" s="286">
        <f>IF('4 - Inflation'!AN$17=0,0,'6a - Tot nominal costs'!AP67/'4 - Inflation'!AN$17)</f>
        <v>0</v>
      </c>
    </row>
    <row r="68" spans="1:42" outlineLevel="2">
      <c r="A68" s="211" t="str">
        <f>A56&amp;"."&amp;A58&amp;"."&amp;A57&amp;"."&amp;B68</f>
        <v>1.c.2.10</v>
      </c>
      <c r="B68">
        <v>10</v>
      </c>
      <c r="C68" t="str">
        <f>'1-GBP'!C68</f>
        <v/>
      </c>
      <c r="D68"/>
      <c r="E68"/>
      <c r="F68"/>
      <c r="G68"/>
      <c r="H68"/>
      <c r="I68"/>
      <c r="J68"/>
      <c r="K68"/>
      <c r="L68" t="str">
        <f>LEFT(_xlfn.TEXTAFTER('6b - Tot real (CPIH) costs'!A68,"."),1)</f>
        <v>c</v>
      </c>
      <c r="M68" s="286">
        <f>IF('4 - Inflation'!K$17=0,0,'6a - Tot nominal costs'!M68/'4 - Inflation'!K$17)</f>
        <v>0</v>
      </c>
      <c r="N68" s="286">
        <f>IF('4 - Inflation'!L$17=0,0,'6a - Tot nominal costs'!N68/'4 - Inflation'!L$17)</f>
        <v>0</v>
      </c>
      <c r="O68" s="286">
        <f>IF('4 - Inflation'!M$17=0,0,'6a - Tot nominal costs'!O68/'4 - Inflation'!M$17)</f>
        <v>0</v>
      </c>
      <c r="P68" s="286">
        <f>IF('4 - Inflation'!N$17=0,0,'6a - Tot nominal costs'!P68/'4 - Inflation'!N$17)</f>
        <v>0</v>
      </c>
      <c r="Q68" s="286">
        <f>IF('4 - Inflation'!O$17=0,0,'6a - Tot nominal costs'!Q68/'4 - Inflation'!O$17)</f>
        <v>0</v>
      </c>
      <c r="R68" s="286">
        <f>IF('4 - Inflation'!P$17=0,0,'6a - Tot nominal costs'!R68/'4 - Inflation'!P$17)</f>
        <v>0</v>
      </c>
      <c r="S68" s="286">
        <f>IF('4 - Inflation'!Q$17=0,0,'6a - Tot nominal costs'!S68/'4 - Inflation'!Q$17)</f>
        <v>0</v>
      </c>
      <c r="T68" s="286">
        <f>IF('4 - Inflation'!R$17=0,0,'6a - Tot nominal costs'!T68/'4 - Inflation'!R$17)</f>
        <v>0</v>
      </c>
      <c r="U68" s="286">
        <f>IF('4 - Inflation'!S$17=0,0,'6a - Tot nominal costs'!U68/'4 - Inflation'!S$17)</f>
        <v>0</v>
      </c>
      <c r="V68" s="286">
        <f>IF('4 - Inflation'!T$17=0,0,'6a - Tot nominal costs'!V68/'4 - Inflation'!T$17)</f>
        <v>0</v>
      </c>
      <c r="W68" s="286">
        <f>IF('4 - Inflation'!U$17=0,0,'6a - Tot nominal costs'!W68/'4 - Inflation'!U$17)</f>
        <v>0</v>
      </c>
      <c r="X68" s="286">
        <f>IF('4 - Inflation'!V$17=0,0,'6a - Tot nominal costs'!X68/'4 - Inflation'!V$17)</f>
        <v>0</v>
      </c>
      <c r="Y68" s="286">
        <f>IF('4 - Inflation'!W$17=0,0,'6a - Tot nominal costs'!Y68/'4 - Inflation'!W$17)</f>
        <v>0</v>
      </c>
      <c r="Z68" s="286">
        <f>IF('4 - Inflation'!X$17=0,0,'6a - Tot nominal costs'!Z68/'4 - Inflation'!X$17)</f>
        <v>0</v>
      </c>
      <c r="AA68" s="286">
        <f>IF('4 - Inflation'!Y$17=0,0,'6a - Tot nominal costs'!AA68/'4 - Inflation'!Y$17)</f>
        <v>0</v>
      </c>
      <c r="AB68" s="286">
        <f>IF('4 - Inflation'!Z$17=0,0,'6a - Tot nominal costs'!AB68/'4 - Inflation'!Z$17)</f>
        <v>0</v>
      </c>
      <c r="AC68" s="286">
        <f>IF('4 - Inflation'!AA$17=0,0,'6a - Tot nominal costs'!AC68/'4 - Inflation'!AA$17)</f>
        <v>0</v>
      </c>
      <c r="AD68" s="286">
        <f>IF('4 - Inflation'!AB$17=0,0,'6a - Tot nominal costs'!AD68/'4 - Inflation'!AB$17)</f>
        <v>0</v>
      </c>
      <c r="AE68" s="286">
        <f>IF('4 - Inflation'!AC$17=0,0,'6a - Tot nominal costs'!AE68/'4 - Inflation'!AC$17)</f>
        <v>0</v>
      </c>
      <c r="AF68" s="286">
        <f>IF('4 - Inflation'!AD$17=0,0,'6a - Tot nominal costs'!AF68/'4 - Inflation'!AD$17)</f>
        <v>0</v>
      </c>
      <c r="AG68" s="286">
        <f>IF('4 - Inflation'!AE$17=0,0,'6a - Tot nominal costs'!AG68/'4 - Inflation'!AE$17)</f>
        <v>0</v>
      </c>
      <c r="AH68" s="286">
        <f>IF('4 - Inflation'!AF$17=0,0,'6a - Tot nominal costs'!AH68/'4 - Inflation'!AF$17)</f>
        <v>0</v>
      </c>
      <c r="AI68" s="286">
        <f>IF('4 - Inflation'!AG$17=0,0,'6a - Tot nominal costs'!AI68/'4 - Inflation'!AG$17)</f>
        <v>0</v>
      </c>
      <c r="AJ68" s="286">
        <f>IF('4 - Inflation'!AH$17=0,0,'6a - Tot nominal costs'!AJ68/'4 - Inflation'!AH$17)</f>
        <v>0</v>
      </c>
      <c r="AK68" s="286">
        <f>IF('4 - Inflation'!AI$17=0,0,'6a - Tot nominal costs'!AK68/'4 - Inflation'!AI$17)</f>
        <v>0</v>
      </c>
      <c r="AL68" s="286">
        <f>IF('4 - Inflation'!AJ$17=0,0,'6a - Tot nominal costs'!AL68/'4 - Inflation'!AJ$17)</f>
        <v>0</v>
      </c>
      <c r="AM68" s="286">
        <f>IF('4 - Inflation'!AK$17=0,0,'6a - Tot nominal costs'!AM68/'4 - Inflation'!AK$17)</f>
        <v>0</v>
      </c>
      <c r="AN68" s="286">
        <f>IF('4 - Inflation'!AL$17=0,0,'6a - Tot nominal costs'!AN68/'4 - Inflation'!AL$17)</f>
        <v>0</v>
      </c>
      <c r="AO68" s="286">
        <f>IF('4 - Inflation'!AM$17=0,0,'6a - Tot nominal costs'!AO68/'4 - Inflation'!AM$17)</f>
        <v>0</v>
      </c>
      <c r="AP68" s="286">
        <f>IF('4 - Inflation'!AN$17=0,0,'6a - Tot nominal costs'!AP68/'4 - Inflation'!AN$17)</f>
        <v>0</v>
      </c>
    </row>
    <row r="69" spans="1:42" outlineLevel="2">
      <c r="A69" s="211" t="str">
        <f>A56&amp;"."&amp;A58&amp;"."&amp;A57&amp;"."&amp;B69</f>
        <v>1.c.2.11</v>
      </c>
      <c r="B69">
        <v>11</v>
      </c>
      <c r="C69" t="str">
        <f>'1-GBP'!C69</f>
        <v/>
      </c>
      <c r="D69"/>
      <c r="E69"/>
      <c r="F69"/>
      <c r="G69"/>
      <c r="H69"/>
      <c r="I69"/>
      <c r="J69"/>
      <c r="K69"/>
      <c r="L69" t="str">
        <f>LEFT(_xlfn.TEXTAFTER('6b - Tot real (CPIH) costs'!A69,"."),1)</f>
        <v>c</v>
      </c>
      <c r="M69" s="286">
        <f>IF('4 - Inflation'!K$17=0,0,'6a - Tot nominal costs'!M69/'4 - Inflation'!K$17)</f>
        <v>0</v>
      </c>
      <c r="N69" s="286">
        <f>IF('4 - Inflation'!L$17=0,0,'6a - Tot nominal costs'!N69/'4 - Inflation'!L$17)</f>
        <v>0</v>
      </c>
      <c r="O69" s="286">
        <f>IF('4 - Inflation'!M$17=0,0,'6a - Tot nominal costs'!O69/'4 - Inflation'!M$17)</f>
        <v>0</v>
      </c>
      <c r="P69" s="286">
        <f>IF('4 - Inflation'!N$17=0,0,'6a - Tot nominal costs'!P69/'4 - Inflation'!N$17)</f>
        <v>0</v>
      </c>
      <c r="Q69" s="286">
        <f>IF('4 - Inflation'!O$17=0,0,'6a - Tot nominal costs'!Q69/'4 - Inflation'!O$17)</f>
        <v>0</v>
      </c>
      <c r="R69" s="286">
        <f>IF('4 - Inflation'!P$17=0,0,'6a - Tot nominal costs'!R69/'4 - Inflation'!P$17)</f>
        <v>0</v>
      </c>
      <c r="S69" s="286">
        <f>IF('4 - Inflation'!Q$17=0,0,'6a - Tot nominal costs'!S69/'4 - Inflation'!Q$17)</f>
        <v>0</v>
      </c>
      <c r="T69" s="286">
        <f>IF('4 - Inflation'!R$17=0,0,'6a - Tot nominal costs'!T69/'4 - Inflation'!R$17)</f>
        <v>0</v>
      </c>
      <c r="U69" s="286">
        <f>IF('4 - Inflation'!S$17=0,0,'6a - Tot nominal costs'!U69/'4 - Inflation'!S$17)</f>
        <v>0</v>
      </c>
      <c r="V69" s="286">
        <f>IF('4 - Inflation'!T$17=0,0,'6a - Tot nominal costs'!V69/'4 - Inflation'!T$17)</f>
        <v>0</v>
      </c>
      <c r="W69" s="286">
        <f>IF('4 - Inflation'!U$17=0,0,'6a - Tot nominal costs'!W69/'4 - Inflation'!U$17)</f>
        <v>0</v>
      </c>
      <c r="X69" s="286">
        <f>IF('4 - Inflation'!V$17=0,0,'6a - Tot nominal costs'!X69/'4 - Inflation'!V$17)</f>
        <v>0</v>
      </c>
      <c r="Y69" s="286">
        <f>IF('4 - Inflation'!W$17=0,0,'6a - Tot nominal costs'!Y69/'4 - Inflation'!W$17)</f>
        <v>0</v>
      </c>
      <c r="Z69" s="286">
        <f>IF('4 - Inflation'!X$17=0,0,'6a - Tot nominal costs'!Z69/'4 - Inflation'!X$17)</f>
        <v>0</v>
      </c>
      <c r="AA69" s="286">
        <f>IF('4 - Inflation'!Y$17=0,0,'6a - Tot nominal costs'!AA69/'4 - Inflation'!Y$17)</f>
        <v>0</v>
      </c>
      <c r="AB69" s="286">
        <f>IF('4 - Inflation'!Z$17=0,0,'6a - Tot nominal costs'!AB69/'4 - Inflation'!Z$17)</f>
        <v>0</v>
      </c>
      <c r="AC69" s="286">
        <f>IF('4 - Inflation'!AA$17=0,0,'6a - Tot nominal costs'!AC69/'4 - Inflation'!AA$17)</f>
        <v>0</v>
      </c>
      <c r="AD69" s="286">
        <f>IF('4 - Inflation'!AB$17=0,0,'6a - Tot nominal costs'!AD69/'4 - Inflation'!AB$17)</f>
        <v>0</v>
      </c>
      <c r="AE69" s="286">
        <f>IF('4 - Inflation'!AC$17=0,0,'6a - Tot nominal costs'!AE69/'4 - Inflation'!AC$17)</f>
        <v>0</v>
      </c>
      <c r="AF69" s="286">
        <f>IF('4 - Inflation'!AD$17=0,0,'6a - Tot nominal costs'!AF69/'4 - Inflation'!AD$17)</f>
        <v>0</v>
      </c>
      <c r="AG69" s="286">
        <f>IF('4 - Inflation'!AE$17=0,0,'6a - Tot nominal costs'!AG69/'4 - Inflation'!AE$17)</f>
        <v>0</v>
      </c>
      <c r="AH69" s="286">
        <f>IF('4 - Inflation'!AF$17=0,0,'6a - Tot nominal costs'!AH69/'4 - Inflation'!AF$17)</f>
        <v>0</v>
      </c>
      <c r="AI69" s="286">
        <f>IF('4 - Inflation'!AG$17=0,0,'6a - Tot nominal costs'!AI69/'4 - Inflation'!AG$17)</f>
        <v>0</v>
      </c>
      <c r="AJ69" s="286">
        <f>IF('4 - Inflation'!AH$17=0,0,'6a - Tot nominal costs'!AJ69/'4 - Inflation'!AH$17)</f>
        <v>0</v>
      </c>
      <c r="AK69" s="286">
        <f>IF('4 - Inflation'!AI$17=0,0,'6a - Tot nominal costs'!AK69/'4 - Inflation'!AI$17)</f>
        <v>0</v>
      </c>
      <c r="AL69" s="286">
        <f>IF('4 - Inflation'!AJ$17=0,0,'6a - Tot nominal costs'!AL69/'4 - Inflation'!AJ$17)</f>
        <v>0</v>
      </c>
      <c r="AM69" s="286">
        <f>IF('4 - Inflation'!AK$17=0,0,'6a - Tot nominal costs'!AM69/'4 - Inflation'!AK$17)</f>
        <v>0</v>
      </c>
      <c r="AN69" s="286">
        <f>IF('4 - Inflation'!AL$17=0,0,'6a - Tot nominal costs'!AN69/'4 - Inflation'!AL$17)</f>
        <v>0</v>
      </c>
      <c r="AO69" s="286">
        <f>IF('4 - Inflation'!AM$17=0,0,'6a - Tot nominal costs'!AO69/'4 - Inflation'!AM$17)</f>
        <v>0</v>
      </c>
      <c r="AP69" s="286">
        <f>IF('4 - Inflation'!AN$17=0,0,'6a - Tot nominal costs'!AP69/'4 - Inflation'!AN$17)</f>
        <v>0</v>
      </c>
    </row>
    <row r="70" spans="1:42" outlineLevel="2">
      <c r="A70" s="211" t="str">
        <f>A56&amp;"."&amp;A58&amp;"."&amp;A57&amp;"."&amp;B70</f>
        <v>1.c.2.12</v>
      </c>
      <c r="B70">
        <v>12</v>
      </c>
      <c r="C70" t="str">
        <f>'1-GBP'!C70</f>
        <v/>
      </c>
      <c r="D70"/>
      <c r="E70"/>
      <c r="F70"/>
      <c r="G70"/>
      <c r="H70"/>
      <c r="I70"/>
      <c r="J70"/>
      <c r="K70"/>
      <c r="L70" t="str">
        <f>LEFT(_xlfn.TEXTAFTER('6b - Tot real (CPIH) costs'!A70,"."),1)</f>
        <v>c</v>
      </c>
      <c r="M70" s="286">
        <f>IF('4 - Inflation'!K$17=0,0,'6a - Tot nominal costs'!M70/'4 - Inflation'!K$17)</f>
        <v>0</v>
      </c>
      <c r="N70" s="286">
        <f>IF('4 - Inflation'!L$17=0,0,'6a - Tot nominal costs'!N70/'4 - Inflation'!L$17)</f>
        <v>0</v>
      </c>
      <c r="O70" s="286">
        <f>IF('4 - Inflation'!M$17=0,0,'6a - Tot nominal costs'!O70/'4 - Inflation'!M$17)</f>
        <v>0</v>
      </c>
      <c r="P70" s="286">
        <f>IF('4 - Inflation'!N$17=0,0,'6a - Tot nominal costs'!P70/'4 - Inflation'!N$17)</f>
        <v>0</v>
      </c>
      <c r="Q70" s="286">
        <f>IF('4 - Inflation'!O$17=0,0,'6a - Tot nominal costs'!Q70/'4 - Inflation'!O$17)</f>
        <v>0</v>
      </c>
      <c r="R70" s="286">
        <f>IF('4 - Inflation'!P$17=0,0,'6a - Tot nominal costs'!R70/'4 - Inflation'!P$17)</f>
        <v>0</v>
      </c>
      <c r="S70" s="286">
        <f>IF('4 - Inflation'!Q$17=0,0,'6a - Tot nominal costs'!S70/'4 - Inflation'!Q$17)</f>
        <v>0</v>
      </c>
      <c r="T70" s="286">
        <f>IF('4 - Inflation'!R$17=0,0,'6a - Tot nominal costs'!T70/'4 - Inflation'!R$17)</f>
        <v>0</v>
      </c>
      <c r="U70" s="286">
        <f>IF('4 - Inflation'!S$17=0,0,'6a - Tot nominal costs'!U70/'4 - Inflation'!S$17)</f>
        <v>0</v>
      </c>
      <c r="V70" s="286">
        <f>IF('4 - Inflation'!T$17=0,0,'6a - Tot nominal costs'!V70/'4 - Inflation'!T$17)</f>
        <v>0</v>
      </c>
      <c r="W70" s="286">
        <f>IF('4 - Inflation'!U$17=0,0,'6a - Tot nominal costs'!W70/'4 - Inflation'!U$17)</f>
        <v>0</v>
      </c>
      <c r="X70" s="286">
        <f>IF('4 - Inflation'!V$17=0,0,'6a - Tot nominal costs'!X70/'4 - Inflation'!V$17)</f>
        <v>0</v>
      </c>
      <c r="Y70" s="286">
        <f>IF('4 - Inflation'!W$17=0,0,'6a - Tot nominal costs'!Y70/'4 - Inflation'!W$17)</f>
        <v>0</v>
      </c>
      <c r="Z70" s="286">
        <f>IF('4 - Inflation'!X$17=0,0,'6a - Tot nominal costs'!Z70/'4 - Inflation'!X$17)</f>
        <v>0</v>
      </c>
      <c r="AA70" s="286">
        <f>IF('4 - Inflation'!Y$17=0,0,'6a - Tot nominal costs'!AA70/'4 - Inflation'!Y$17)</f>
        <v>0</v>
      </c>
      <c r="AB70" s="286">
        <f>IF('4 - Inflation'!Z$17=0,0,'6a - Tot nominal costs'!AB70/'4 - Inflation'!Z$17)</f>
        <v>0</v>
      </c>
      <c r="AC70" s="286">
        <f>IF('4 - Inflation'!AA$17=0,0,'6a - Tot nominal costs'!AC70/'4 - Inflation'!AA$17)</f>
        <v>0</v>
      </c>
      <c r="AD70" s="286">
        <f>IF('4 - Inflation'!AB$17=0,0,'6a - Tot nominal costs'!AD70/'4 - Inflation'!AB$17)</f>
        <v>0</v>
      </c>
      <c r="AE70" s="286">
        <f>IF('4 - Inflation'!AC$17=0,0,'6a - Tot nominal costs'!AE70/'4 - Inflation'!AC$17)</f>
        <v>0</v>
      </c>
      <c r="AF70" s="286">
        <f>IF('4 - Inflation'!AD$17=0,0,'6a - Tot nominal costs'!AF70/'4 - Inflation'!AD$17)</f>
        <v>0</v>
      </c>
      <c r="AG70" s="286">
        <f>IF('4 - Inflation'!AE$17=0,0,'6a - Tot nominal costs'!AG70/'4 - Inflation'!AE$17)</f>
        <v>0</v>
      </c>
      <c r="AH70" s="286">
        <f>IF('4 - Inflation'!AF$17=0,0,'6a - Tot nominal costs'!AH70/'4 - Inflation'!AF$17)</f>
        <v>0</v>
      </c>
      <c r="AI70" s="286">
        <f>IF('4 - Inflation'!AG$17=0,0,'6a - Tot nominal costs'!AI70/'4 - Inflation'!AG$17)</f>
        <v>0</v>
      </c>
      <c r="AJ70" s="286">
        <f>IF('4 - Inflation'!AH$17=0,0,'6a - Tot nominal costs'!AJ70/'4 - Inflation'!AH$17)</f>
        <v>0</v>
      </c>
      <c r="AK70" s="286">
        <f>IF('4 - Inflation'!AI$17=0,0,'6a - Tot nominal costs'!AK70/'4 - Inflation'!AI$17)</f>
        <v>0</v>
      </c>
      <c r="AL70" s="286">
        <f>IF('4 - Inflation'!AJ$17=0,0,'6a - Tot nominal costs'!AL70/'4 - Inflation'!AJ$17)</f>
        <v>0</v>
      </c>
      <c r="AM70" s="286">
        <f>IF('4 - Inflation'!AK$17=0,0,'6a - Tot nominal costs'!AM70/'4 - Inflation'!AK$17)</f>
        <v>0</v>
      </c>
      <c r="AN70" s="286">
        <f>IF('4 - Inflation'!AL$17=0,0,'6a - Tot nominal costs'!AN70/'4 - Inflation'!AL$17)</f>
        <v>0</v>
      </c>
      <c r="AO70" s="286">
        <f>IF('4 - Inflation'!AM$17=0,0,'6a - Tot nominal costs'!AO70/'4 - Inflation'!AM$17)</f>
        <v>0</v>
      </c>
      <c r="AP70" s="286">
        <f>IF('4 - Inflation'!AN$17=0,0,'6a - Tot nominal costs'!AP70/'4 - Inflation'!AN$17)</f>
        <v>0</v>
      </c>
    </row>
    <row r="71" spans="1:42" outlineLevel="1">
      <c r="A71" s="212"/>
      <c r="B71" s="201">
        <f>B70-COUNTIFS(C59:C70,"")</f>
        <v>6</v>
      </c>
      <c r="C71" s="201" t="s">
        <v>285</v>
      </c>
      <c r="D71" s="201"/>
      <c r="E71" s="201"/>
      <c r="F71" s="201"/>
      <c r="G71" s="201"/>
      <c r="H71" s="201"/>
      <c r="I71" s="201"/>
      <c r="J71" s="201"/>
      <c r="K71" s="201"/>
      <c r="L71" s="201"/>
      <c r="M71" s="280">
        <f>SUM(M59:M70)</f>
        <v>0</v>
      </c>
      <c r="N71" s="280">
        <f t="shared" ref="N71:AP71" si="7">SUM(N59:N70)</f>
        <v>0</v>
      </c>
      <c r="O71" s="280">
        <f t="shared" si="7"/>
        <v>0</v>
      </c>
      <c r="P71" s="280">
        <f t="shared" si="7"/>
        <v>0</v>
      </c>
      <c r="Q71" s="280">
        <f t="shared" si="7"/>
        <v>0</v>
      </c>
      <c r="R71" s="280">
        <f t="shared" si="7"/>
        <v>0</v>
      </c>
      <c r="S71" s="280">
        <f t="shared" si="7"/>
        <v>0</v>
      </c>
      <c r="T71" s="280">
        <f t="shared" si="7"/>
        <v>0</v>
      </c>
      <c r="U71" s="280">
        <f t="shared" si="7"/>
        <v>0</v>
      </c>
      <c r="V71" s="280">
        <f t="shared" si="7"/>
        <v>0</v>
      </c>
      <c r="W71" s="280">
        <f t="shared" si="7"/>
        <v>0</v>
      </c>
      <c r="X71" s="280">
        <f t="shared" si="7"/>
        <v>0</v>
      </c>
      <c r="Y71" s="280">
        <f t="shared" si="7"/>
        <v>0</v>
      </c>
      <c r="Z71" s="280">
        <f t="shared" si="7"/>
        <v>0</v>
      </c>
      <c r="AA71" s="280">
        <f t="shared" si="7"/>
        <v>0</v>
      </c>
      <c r="AB71" s="280">
        <f t="shared" si="7"/>
        <v>0</v>
      </c>
      <c r="AC71" s="280">
        <f t="shared" si="7"/>
        <v>0</v>
      </c>
      <c r="AD71" s="280">
        <f t="shared" si="7"/>
        <v>0</v>
      </c>
      <c r="AE71" s="280">
        <f t="shared" si="7"/>
        <v>0</v>
      </c>
      <c r="AF71" s="280">
        <f t="shared" si="7"/>
        <v>0</v>
      </c>
      <c r="AG71" s="280">
        <f t="shared" si="7"/>
        <v>0</v>
      </c>
      <c r="AH71" s="280">
        <f t="shared" si="7"/>
        <v>0</v>
      </c>
      <c r="AI71" s="280">
        <f t="shared" si="7"/>
        <v>0</v>
      </c>
      <c r="AJ71" s="280">
        <f t="shared" si="7"/>
        <v>0</v>
      </c>
      <c r="AK71" s="280">
        <f t="shared" si="7"/>
        <v>0</v>
      </c>
      <c r="AL71" s="280">
        <f t="shared" si="7"/>
        <v>0</v>
      </c>
      <c r="AM71" s="280">
        <f t="shared" si="7"/>
        <v>0</v>
      </c>
      <c r="AN71" s="280">
        <f t="shared" si="7"/>
        <v>0</v>
      </c>
      <c r="AO71" s="280">
        <f t="shared" si="7"/>
        <v>0</v>
      </c>
      <c r="AP71" s="280">
        <f t="shared" si="7"/>
        <v>0</v>
      </c>
    </row>
    <row r="72" spans="1:42" outlineLevel="1">
      <c r="A72" s="211"/>
      <c r="B72"/>
      <c r="C72"/>
      <c r="D72"/>
      <c r="E72"/>
      <c r="F72"/>
      <c r="G72"/>
      <c r="H72"/>
      <c r="I72"/>
      <c r="J72"/>
      <c r="K72"/>
      <c r="L72"/>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row>
    <row r="73" spans="1:42" outlineLevel="1">
      <c r="A73" s="220" t="s">
        <v>216</v>
      </c>
      <c r="B73" s="220" t="s">
        <v>286</v>
      </c>
      <c r="C73" s="220" t="s">
        <v>284</v>
      </c>
      <c r="D73" s="220"/>
      <c r="E73" s="220"/>
      <c r="F73" s="220"/>
      <c r="G73" s="220"/>
      <c r="H73" s="220"/>
      <c r="I73" s="220"/>
      <c r="J73" s="220"/>
      <c r="K73" s="220"/>
      <c r="L73" s="220"/>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row>
    <row r="74" spans="1:42" outlineLevel="2">
      <c r="A74" s="211" t="str">
        <f>A56&amp;"."&amp;A73&amp;"."&amp;A57&amp;"."&amp;B74</f>
        <v>1.o.2.1</v>
      </c>
      <c r="B74">
        <v>1</v>
      </c>
      <c r="C74" t="str">
        <f>'1-GBP'!C74</f>
        <v>Fixed</v>
      </c>
      <c r="D74"/>
      <c r="E74"/>
      <c r="F74"/>
      <c r="G74"/>
      <c r="H74"/>
      <c r="I74"/>
      <c r="J74"/>
      <c r="K74"/>
      <c r="L74" t="str">
        <f>LEFT(_xlfn.TEXTAFTER('6b - Tot real (CPIH) costs'!A74,"."),1)</f>
        <v>o</v>
      </c>
      <c r="M74" s="286">
        <f>IF('4 - Inflation'!K$17=0,0,'6a - Tot nominal costs'!M74/'4 - Inflation'!K$17)</f>
        <v>0</v>
      </c>
      <c r="N74" s="286">
        <f>IF('4 - Inflation'!L$17=0,0,'6a - Tot nominal costs'!N74/'4 - Inflation'!L$17)</f>
        <v>0</v>
      </c>
      <c r="O74" s="286">
        <f>IF('4 - Inflation'!M$17=0,0,'6a - Tot nominal costs'!O74/'4 - Inflation'!M$17)</f>
        <v>0</v>
      </c>
      <c r="P74" s="286">
        <f>IF('4 - Inflation'!N$17=0,0,'6a - Tot nominal costs'!P74/'4 - Inflation'!N$17)</f>
        <v>0</v>
      </c>
      <c r="Q74" s="286">
        <f>IF('4 - Inflation'!O$17=0,0,'6a - Tot nominal costs'!Q74/'4 - Inflation'!O$17)</f>
        <v>0</v>
      </c>
      <c r="R74" s="286">
        <f>IF('4 - Inflation'!P$17=0,0,'6a - Tot nominal costs'!R74/'4 - Inflation'!P$17)</f>
        <v>0</v>
      </c>
      <c r="S74" s="286">
        <f>IF('4 - Inflation'!Q$17=0,0,'6a - Tot nominal costs'!S74/'4 - Inflation'!Q$17)</f>
        <v>0</v>
      </c>
      <c r="T74" s="286">
        <f>IF('4 - Inflation'!R$17=0,0,'6a - Tot nominal costs'!T74/'4 - Inflation'!R$17)</f>
        <v>0</v>
      </c>
      <c r="U74" s="286">
        <f>IF('4 - Inflation'!S$17=0,0,'6a - Tot nominal costs'!U74/'4 - Inflation'!S$17)</f>
        <v>0</v>
      </c>
      <c r="V74" s="286">
        <f>IF('4 - Inflation'!T$17=0,0,'6a - Tot nominal costs'!V74/'4 - Inflation'!T$17)</f>
        <v>0</v>
      </c>
      <c r="W74" s="286">
        <f>IF('4 - Inflation'!U$17=0,0,'6a - Tot nominal costs'!W74/'4 - Inflation'!U$17)</f>
        <v>0</v>
      </c>
      <c r="X74" s="286">
        <f>IF('4 - Inflation'!V$17=0,0,'6a - Tot nominal costs'!X74/'4 - Inflation'!V$17)</f>
        <v>0</v>
      </c>
      <c r="Y74" s="286">
        <f>IF('4 - Inflation'!W$17=0,0,'6a - Tot nominal costs'!Y74/'4 - Inflation'!W$17)</f>
        <v>0</v>
      </c>
      <c r="Z74" s="286">
        <f>IF('4 - Inflation'!X$17=0,0,'6a - Tot nominal costs'!Z74/'4 - Inflation'!X$17)</f>
        <v>0</v>
      </c>
      <c r="AA74" s="286">
        <f>IF('4 - Inflation'!Y$17=0,0,'6a - Tot nominal costs'!AA74/'4 - Inflation'!Y$17)</f>
        <v>0</v>
      </c>
      <c r="AB74" s="286">
        <f>IF('4 - Inflation'!Z$17=0,0,'6a - Tot nominal costs'!AB74/'4 - Inflation'!Z$17)</f>
        <v>0</v>
      </c>
      <c r="AC74" s="286">
        <f>IF('4 - Inflation'!AA$17=0,0,'6a - Tot nominal costs'!AC74/'4 - Inflation'!AA$17)</f>
        <v>0</v>
      </c>
      <c r="AD74" s="286">
        <f>IF('4 - Inflation'!AB$17=0,0,'6a - Tot nominal costs'!AD74/'4 - Inflation'!AB$17)</f>
        <v>0</v>
      </c>
      <c r="AE74" s="286">
        <f>IF('4 - Inflation'!AC$17=0,0,'6a - Tot nominal costs'!AE74/'4 - Inflation'!AC$17)</f>
        <v>0</v>
      </c>
      <c r="AF74" s="286">
        <f>IF('4 - Inflation'!AD$17=0,0,'6a - Tot nominal costs'!AF74/'4 - Inflation'!AD$17)</f>
        <v>0</v>
      </c>
      <c r="AG74" s="286">
        <f>IF('4 - Inflation'!AE$17=0,0,'6a - Tot nominal costs'!AG74/'4 - Inflation'!AE$17)</f>
        <v>0</v>
      </c>
      <c r="AH74" s="286">
        <f>IF('4 - Inflation'!AF$17=0,0,'6a - Tot nominal costs'!AH74/'4 - Inflation'!AF$17)</f>
        <v>0</v>
      </c>
      <c r="AI74" s="286">
        <f>IF('4 - Inflation'!AG$17=0,0,'6a - Tot nominal costs'!AI74/'4 - Inflation'!AG$17)</f>
        <v>0</v>
      </c>
      <c r="AJ74" s="286">
        <f>IF('4 - Inflation'!AH$17=0,0,'6a - Tot nominal costs'!AJ74/'4 - Inflation'!AH$17)</f>
        <v>0</v>
      </c>
      <c r="AK74" s="286">
        <f>IF('4 - Inflation'!AI$17=0,0,'6a - Tot nominal costs'!AK74/'4 - Inflation'!AI$17)</f>
        <v>0</v>
      </c>
      <c r="AL74" s="286">
        <f>IF('4 - Inflation'!AJ$17=0,0,'6a - Tot nominal costs'!AL74/'4 - Inflation'!AJ$17)</f>
        <v>0</v>
      </c>
      <c r="AM74" s="286">
        <f>IF('4 - Inflation'!AK$17=0,0,'6a - Tot nominal costs'!AM74/'4 - Inflation'!AK$17)</f>
        <v>0</v>
      </c>
      <c r="AN74" s="286">
        <f>IF('4 - Inflation'!AL$17=0,0,'6a - Tot nominal costs'!AN74/'4 - Inflation'!AL$17)</f>
        <v>0</v>
      </c>
      <c r="AO74" s="286">
        <f>IF('4 - Inflation'!AM$17=0,0,'6a - Tot nominal costs'!AO74/'4 - Inflation'!AM$17)</f>
        <v>0</v>
      </c>
      <c r="AP74" s="286">
        <f>IF('4 - Inflation'!AN$17=0,0,'6a - Tot nominal costs'!AP74/'4 - Inflation'!AN$17)</f>
        <v>0</v>
      </c>
    </row>
    <row r="75" spans="1:42" outlineLevel="2">
      <c r="A75" s="211" t="str">
        <f>A56&amp;"."&amp;A73&amp;"."&amp;A57&amp;"."&amp;B75</f>
        <v>1.o.2.2</v>
      </c>
      <c r="B75">
        <v>2</v>
      </c>
      <c r="C75" t="str">
        <f>'1-GBP'!C75</f>
        <v>Variable</v>
      </c>
      <c r="D75"/>
      <c r="E75"/>
      <c r="F75"/>
      <c r="G75"/>
      <c r="H75"/>
      <c r="I75"/>
      <c r="J75"/>
      <c r="K75"/>
      <c r="L75" t="str">
        <f>LEFT(_xlfn.TEXTAFTER('6b - Tot real (CPIH) costs'!A75,"."),1)</f>
        <v>o</v>
      </c>
      <c r="M75" s="286">
        <f>IF('4 - Inflation'!K$17=0,0,'6a - Tot nominal costs'!M75/'4 - Inflation'!K$17)</f>
        <v>0</v>
      </c>
      <c r="N75" s="286">
        <f>IF('4 - Inflation'!L$17=0,0,'6a - Tot nominal costs'!N75/'4 - Inflation'!L$17)</f>
        <v>0</v>
      </c>
      <c r="O75" s="286">
        <f>IF('4 - Inflation'!M$17=0,0,'6a - Tot nominal costs'!O75/'4 - Inflation'!M$17)</f>
        <v>0</v>
      </c>
      <c r="P75" s="286">
        <f>IF('4 - Inflation'!N$17=0,0,'6a - Tot nominal costs'!P75/'4 - Inflation'!N$17)</f>
        <v>0</v>
      </c>
      <c r="Q75" s="286">
        <f>IF('4 - Inflation'!O$17=0,0,'6a - Tot nominal costs'!Q75/'4 - Inflation'!O$17)</f>
        <v>0</v>
      </c>
      <c r="R75" s="286">
        <f>IF('4 - Inflation'!P$17=0,0,'6a - Tot nominal costs'!R75/'4 - Inflation'!P$17)</f>
        <v>0</v>
      </c>
      <c r="S75" s="286">
        <f>IF('4 - Inflation'!Q$17=0,0,'6a - Tot nominal costs'!S75/'4 - Inflation'!Q$17)</f>
        <v>0</v>
      </c>
      <c r="T75" s="286">
        <f>IF('4 - Inflation'!R$17=0,0,'6a - Tot nominal costs'!T75/'4 - Inflation'!R$17)</f>
        <v>0</v>
      </c>
      <c r="U75" s="286">
        <f>IF('4 - Inflation'!S$17=0,0,'6a - Tot nominal costs'!U75/'4 - Inflation'!S$17)</f>
        <v>0</v>
      </c>
      <c r="V75" s="286">
        <f>IF('4 - Inflation'!T$17=0,0,'6a - Tot nominal costs'!V75/'4 - Inflation'!T$17)</f>
        <v>0</v>
      </c>
      <c r="W75" s="286">
        <f>IF('4 - Inflation'!U$17=0,0,'6a - Tot nominal costs'!W75/'4 - Inflation'!U$17)</f>
        <v>0</v>
      </c>
      <c r="X75" s="286">
        <f>IF('4 - Inflation'!V$17=0,0,'6a - Tot nominal costs'!X75/'4 - Inflation'!V$17)</f>
        <v>0</v>
      </c>
      <c r="Y75" s="286">
        <f>IF('4 - Inflation'!W$17=0,0,'6a - Tot nominal costs'!Y75/'4 - Inflation'!W$17)</f>
        <v>0</v>
      </c>
      <c r="Z75" s="286">
        <f>IF('4 - Inflation'!X$17=0,0,'6a - Tot nominal costs'!Z75/'4 - Inflation'!X$17)</f>
        <v>0</v>
      </c>
      <c r="AA75" s="286">
        <f>IF('4 - Inflation'!Y$17=0,0,'6a - Tot nominal costs'!AA75/'4 - Inflation'!Y$17)</f>
        <v>0</v>
      </c>
      <c r="AB75" s="286">
        <f>IF('4 - Inflation'!Z$17=0,0,'6a - Tot nominal costs'!AB75/'4 - Inflation'!Z$17)</f>
        <v>0</v>
      </c>
      <c r="AC75" s="286">
        <f>IF('4 - Inflation'!AA$17=0,0,'6a - Tot nominal costs'!AC75/'4 - Inflation'!AA$17)</f>
        <v>0</v>
      </c>
      <c r="AD75" s="286">
        <f>IF('4 - Inflation'!AB$17=0,0,'6a - Tot nominal costs'!AD75/'4 - Inflation'!AB$17)</f>
        <v>0</v>
      </c>
      <c r="AE75" s="286">
        <f>IF('4 - Inflation'!AC$17=0,0,'6a - Tot nominal costs'!AE75/'4 - Inflation'!AC$17)</f>
        <v>0</v>
      </c>
      <c r="AF75" s="286">
        <f>IF('4 - Inflation'!AD$17=0,0,'6a - Tot nominal costs'!AF75/'4 - Inflation'!AD$17)</f>
        <v>0</v>
      </c>
      <c r="AG75" s="286">
        <f>IF('4 - Inflation'!AE$17=0,0,'6a - Tot nominal costs'!AG75/'4 - Inflation'!AE$17)</f>
        <v>0</v>
      </c>
      <c r="AH75" s="286">
        <f>IF('4 - Inflation'!AF$17=0,0,'6a - Tot nominal costs'!AH75/'4 - Inflation'!AF$17)</f>
        <v>0</v>
      </c>
      <c r="AI75" s="286">
        <f>IF('4 - Inflation'!AG$17=0,0,'6a - Tot nominal costs'!AI75/'4 - Inflation'!AG$17)</f>
        <v>0</v>
      </c>
      <c r="AJ75" s="286">
        <f>IF('4 - Inflation'!AH$17=0,0,'6a - Tot nominal costs'!AJ75/'4 - Inflation'!AH$17)</f>
        <v>0</v>
      </c>
      <c r="AK75" s="286">
        <f>IF('4 - Inflation'!AI$17=0,0,'6a - Tot nominal costs'!AK75/'4 - Inflation'!AI$17)</f>
        <v>0</v>
      </c>
      <c r="AL75" s="286">
        <f>IF('4 - Inflation'!AJ$17=0,0,'6a - Tot nominal costs'!AL75/'4 - Inflation'!AJ$17)</f>
        <v>0</v>
      </c>
      <c r="AM75" s="286">
        <f>IF('4 - Inflation'!AK$17=0,0,'6a - Tot nominal costs'!AM75/'4 - Inflation'!AK$17)</f>
        <v>0</v>
      </c>
      <c r="AN75" s="286">
        <f>IF('4 - Inflation'!AL$17=0,0,'6a - Tot nominal costs'!AN75/'4 - Inflation'!AL$17)</f>
        <v>0</v>
      </c>
      <c r="AO75" s="286">
        <f>IF('4 - Inflation'!AM$17=0,0,'6a - Tot nominal costs'!AO75/'4 - Inflation'!AM$17)</f>
        <v>0</v>
      </c>
      <c r="AP75" s="286">
        <f>IF('4 - Inflation'!AN$17=0,0,'6a - Tot nominal costs'!AP75/'4 - Inflation'!AN$17)</f>
        <v>0</v>
      </c>
    </row>
    <row r="76" spans="1:42" outlineLevel="2">
      <c r="A76" s="211" t="str">
        <f>A56&amp;"."&amp;A73&amp;"."&amp;A57&amp;"."&amp;B76</f>
        <v>1.o.2.3</v>
      </c>
      <c r="B76">
        <v>3</v>
      </c>
      <c r="C76" t="str">
        <f>'1-GBP'!C76</f>
        <v/>
      </c>
      <c r="D76"/>
      <c r="E76"/>
      <c r="F76"/>
      <c r="G76"/>
      <c r="H76"/>
      <c r="I76"/>
      <c r="J76"/>
      <c r="K76"/>
      <c r="L76" t="str">
        <f>LEFT(_xlfn.TEXTAFTER('6b - Tot real (CPIH) costs'!A76,"."),1)</f>
        <v>o</v>
      </c>
      <c r="M76" s="286">
        <f>IF('4 - Inflation'!K$17=0,0,'6a - Tot nominal costs'!M76/'4 - Inflation'!K$17)</f>
        <v>0</v>
      </c>
      <c r="N76" s="286">
        <f>IF('4 - Inflation'!L$17=0,0,'6a - Tot nominal costs'!N76/'4 - Inflation'!L$17)</f>
        <v>0</v>
      </c>
      <c r="O76" s="286">
        <f>IF('4 - Inflation'!M$17=0,0,'6a - Tot nominal costs'!O76/'4 - Inflation'!M$17)</f>
        <v>0</v>
      </c>
      <c r="P76" s="286">
        <f>IF('4 - Inflation'!N$17=0,0,'6a - Tot nominal costs'!P76/'4 - Inflation'!N$17)</f>
        <v>0</v>
      </c>
      <c r="Q76" s="286">
        <f>IF('4 - Inflation'!O$17=0,0,'6a - Tot nominal costs'!Q76/'4 - Inflation'!O$17)</f>
        <v>0</v>
      </c>
      <c r="R76" s="286">
        <f>IF('4 - Inflation'!P$17=0,0,'6a - Tot nominal costs'!R76/'4 - Inflation'!P$17)</f>
        <v>0</v>
      </c>
      <c r="S76" s="286">
        <f>IF('4 - Inflation'!Q$17=0,0,'6a - Tot nominal costs'!S76/'4 - Inflation'!Q$17)</f>
        <v>0</v>
      </c>
      <c r="T76" s="286">
        <f>IF('4 - Inflation'!R$17=0,0,'6a - Tot nominal costs'!T76/'4 - Inflation'!R$17)</f>
        <v>0</v>
      </c>
      <c r="U76" s="286">
        <f>IF('4 - Inflation'!S$17=0,0,'6a - Tot nominal costs'!U76/'4 - Inflation'!S$17)</f>
        <v>0</v>
      </c>
      <c r="V76" s="286">
        <f>IF('4 - Inflation'!T$17=0,0,'6a - Tot nominal costs'!V76/'4 - Inflation'!T$17)</f>
        <v>0</v>
      </c>
      <c r="W76" s="286">
        <f>IF('4 - Inflation'!U$17=0,0,'6a - Tot nominal costs'!W76/'4 - Inflation'!U$17)</f>
        <v>0</v>
      </c>
      <c r="X76" s="286">
        <f>IF('4 - Inflation'!V$17=0,0,'6a - Tot nominal costs'!X76/'4 - Inflation'!V$17)</f>
        <v>0</v>
      </c>
      <c r="Y76" s="286">
        <f>IF('4 - Inflation'!W$17=0,0,'6a - Tot nominal costs'!Y76/'4 - Inflation'!W$17)</f>
        <v>0</v>
      </c>
      <c r="Z76" s="286">
        <f>IF('4 - Inflation'!X$17=0,0,'6a - Tot nominal costs'!Z76/'4 - Inflation'!X$17)</f>
        <v>0</v>
      </c>
      <c r="AA76" s="286">
        <f>IF('4 - Inflation'!Y$17=0,0,'6a - Tot nominal costs'!AA76/'4 - Inflation'!Y$17)</f>
        <v>0</v>
      </c>
      <c r="AB76" s="286">
        <f>IF('4 - Inflation'!Z$17=0,0,'6a - Tot nominal costs'!AB76/'4 - Inflation'!Z$17)</f>
        <v>0</v>
      </c>
      <c r="AC76" s="286">
        <f>IF('4 - Inflation'!AA$17=0,0,'6a - Tot nominal costs'!AC76/'4 - Inflation'!AA$17)</f>
        <v>0</v>
      </c>
      <c r="AD76" s="286">
        <f>IF('4 - Inflation'!AB$17=0,0,'6a - Tot nominal costs'!AD76/'4 - Inflation'!AB$17)</f>
        <v>0</v>
      </c>
      <c r="AE76" s="286">
        <f>IF('4 - Inflation'!AC$17=0,0,'6a - Tot nominal costs'!AE76/'4 - Inflation'!AC$17)</f>
        <v>0</v>
      </c>
      <c r="AF76" s="286">
        <f>IF('4 - Inflation'!AD$17=0,0,'6a - Tot nominal costs'!AF76/'4 - Inflation'!AD$17)</f>
        <v>0</v>
      </c>
      <c r="AG76" s="286">
        <f>IF('4 - Inflation'!AE$17=0,0,'6a - Tot nominal costs'!AG76/'4 - Inflation'!AE$17)</f>
        <v>0</v>
      </c>
      <c r="AH76" s="286">
        <f>IF('4 - Inflation'!AF$17=0,0,'6a - Tot nominal costs'!AH76/'4 - Inflation'!AF$17)</f>
        <v>0</v>
      </c>
      <c r="AI76" s="286">
        <f>IF('4 - Inflation'!AG$17=0,0,'6a - Tot nominal costs'!AI76/'4 - Inflation'!AG$17)</f>
        <v>0</v>
      </c>
      <c r="AJ76" s="286">
        <f>IF('4 - Inflation'!AH$17=0,0,'6a - Tot nominal costs'!AJ76/'4 - Inflation'!AH$17)</f>
        <v>0</v>
      </c>
      <c r="AK76" s="286">
        <f>IF('4 - Inflation'!AI$17=0,0,'6a - Tot nominal costs'!AK76/'4 - Inflation'!AI$17)</f>
        <v>0</v>
      </c>
      <c r="AL76" s="286">
        <f>IF('4 - Inflation'!AJ$17=0,0,'6a - Tot nominal costs'!AL76/'4 - Inflation'!AJ$17)</f>
        <v>0</v>
      </c>
      <c r="AM76" s="286">
        <f>IF('4 - Inflation'!AK$17=0,0,'6a - Tot nominal costs'!AM76/'4 - Inflation'!AK$17)</f>
        <v>0</v>
      </c>
      <c r="AN76" s="286">
        <f>IF('4 - Inflation'!AL$17=0,0,'6a - Tot nominal costs'!AN76/'4 - Inflation'!AL$17)</f>
        <v>0</v>
      </c>
      <c r="AO76" s="286">
        <f>IF('4 - Inflation'!AM$17=0,0,'6a - Tot nominal costs'!AO76/'4 - Inflation'!AM$17)</f>
        <v>0</v>
      </c>
      <c r="AP76" s="286">
        <f>IF('4 - Inflation'!AN$17=0,0,'6a - Tot nominal costs'!AP76/'4 - Inflation'!AN$17)</f>
        <v>0</v>
      </c>
    </row>
    <row r="77" spans="1:42" outlineLevel="2">
      <c r="A77" s="211" t="str">
        <f>A56&amp;"."&amp;A73&amp;"."&amp;A57&amp;"."&amp;B77</f>
        <v>1.o.2.4</v>
      </c>
      <c r="B77">
        <v>4</v>
      </c>
      <c r="C77" t="str">
        <f>'1-GBP'!C77</f>
        <v/>
      </c>
      <c r="D77"/>
      <c r="E77"/>
      <c r="F77"/>
      <c r="G77"/>
      <c r="H77"/>
      <c r="I77"/>
      <c r="J77"/>
      <c r="K77"/>
      <c r="L77" t="str">
        <f>LEFT(_xlfn.TEXTAFTER('6b - Tot real (CPIH) costs'!A77,"."),1)</f>
        <v>o</v>
      </c>
      <c r="M77" s="286">
        <f>IF('4 - Inflation'!K$17=0,0,'6a - Tot nominal costs'!M77/'4 - Inflation'!K$17)</f>
        <v>0</v>
      </c>
      <c r="N77" s="286">
        <f>IF('4 - Inflation'!L$17=0,0,'6a - Tot nominal costs'!N77/'4 - Inflation'!L$17)</f>
        <v>0</v>
      </c>
      <c r="O77" s="286">
        <f>IF('4 - Inflation'!M$17=0,0,'6a - Tot nominal costs'!O77/'4 - Inflation'!M$17)</f>
        <v>0</v>
      </c>
      <c r="P77" s="286">
        <f>IF('4 - Inflation'!N$17=0,0,'6a - Tot nominal costs'!P77/'4 - Inflation'!N$17)</f>
        <v>0</v>
      </c>
      <c r="Q77" s="286">
        <f>IF('4 - Inflation'!O$17=0,0,'6a - Tot nominal costs'!Q77/'4 - Inflation'!O$17)</f>
        <v>0</v>
      </c>
      <c r="R77" s="286">
        <f>IF('4 - Inflation'!P$17=0,0,'6a - Tot nominal costs'!R77/'4 - Inflation'!P$17)</f>
        <v>0</v>
      </c>
      <c r="S77" s="286">
        <f>IF('4 - Inflation'!Q$17=0,0,'6a - Tot nominal costs'!S77/'4 - Inflation'!Q$17)</f>
        <v>0</v>
      </c>
      <c r="T77" s="286">
        <f>IF('4 - Inflation'!R$17=0,0,'6a - Tot nominal costs'!T77/'4 - Inflation'!R$17)</f>
        <v>0</v>
      </c>
      <c r="U77" s="286">
        <f>IF('4 - Inflation'!S$17=0,0,'6a - Tot nominal costs'!U77/'4 - Inflation'!S$17)</f>
        <v>0</v>
      </c>
      <c r="V77" s="286">
        <f>IF('4 - Inflation'!T$17=0,0,'6a - Tot nominal costs'!V77/'4 - Inflation'!T$17)</f>
        <v>0</v>
      </c>
      <c r="W77" s="286">
        <f>IF('4 - Inflation'!U$17=0,0,'6a - Tot nominal costs'!W77/'4 - Inflation'!U$17)</f>
        <v>0</v>
      </c>
      <c r="X77" s="286">
        <f>IF('4 - Inflation'!V$17=0,0,'6a - Tot nominal costs'!X77/'4 - Inflation'!V$17)</f>
        <v>0</v>
      </c>
      <c r="Y77" s="286">
        <f>IF('4 - Inflation'!W$17=0,0,'6a - Tot nominal costs'!Y77/'4 - Inflation'!W$17)</f>
        <v>0</v>
      </c>
      <c r="Z77" s="286">
        <f>IF('4 - Inflation'!X$17=0,0,'6a - Tot nominal costs'!Z77/'4 - Inflation'!X$17)</f>
        <v>0</v>
      </c>
      <c r="AA77" s="286">
        <f>IF('4 - Inflation'!Y$17=0,0,'6a - Tot nominal costs'!AA77/'4 - Inflation'!Y$17)</f>
        <v>0</v>
      </c>
      <c r="AB77" s="286">
        <f>IF('4 - Inflation'!Z$17=0,0,'6a - Tot nominal costs'!AB77/'4 - Inflation'!Z$17)</f>
        <v>0</v>
      </c>
      <c r="AC77" s="286">
        <f>IF('4 - Inflation'!AA$17=0,0,'6a - Tot nominal costs'!AC77/'4 - Inflation'!AA$17)</f>
        <v>0</v>
      </c>
      <c r="AD77" s="286">
        <f>IF('4 - Inflation'!AB$17=0,0,'6a - Tot nominal costs'!AD77/'4 - Inflation'!AB$17)</f>
        <v>0</v>
      </c>
      <c r="AE77" s="286">
        <f>IF('4 - Inflation'!AC$17=0,0,'6a - Tot nominal costs'!AE77/'4 - Inflation'!AC$17)</f>
        <v>0</v>
      </c>
      <c r="AF77" s="286">
        <f>IF('4 - Inflation'!AD$17=0,0,'6a - Tot nominal costs'!AF77/'4 - Inflation'!AD$17)</f>
        <v>0</v>
      </c>
      <c r="AG77" s="286">
        <f>IF('4 - Inflation'!AE$17=0,0,'6a - Tot nominal costs'!AG77/'4 - Inflation'!AE$17)</f>
        <v>0</v>
      </c>
      <c r="AH77" s="286">
        <f>IF('4 - Inflation'!AF$17=0,0,'6a - Tot nominal costs'!AH77/'4 - Inflation'!AF$17)</f>
        <v>0</v>
      </c>
      <c r="AI77" s="286">
        <f>IF('4 - Inflation'!AG$17=0,0,'6a - Tot nominal costs'!AI77/'4 - Inflation'!AG$17)</f>
        <v>0</v>
      </c>
      <c r="AJ77" s="286">
        <f>IF('4 - Inflation'!AH$17=0,0,'6a - Tot nominal costs'!AJ77/'4 - Inflation'!AH$17)</f>
        <v>0</v>
      </c>
      <c r="AK77" s="286">
        <f>IF('4 - Inflation'!AI$17=0,0,'6a - Tot nominal costs'!AK77/'4 - Inflation'!AI$17)</f>
        <v>0</v>
      </c>
      <c r="AL77" s="286">
        <f>IF('4 - Inflation'!AJ$17=0,0,'6a - Tot nominal costs'!AL77/'4 - Inflation'!AJ$17)</f>
        <v>0</v>
      </c>
      <c r="AM77" s="286">
        <f>IF('4 - Inflation'!AK$17=0,0,'6a - Tot nominal costs'!AM77/'4 - Inflation'!AK$17)</f>
        <v>0</v>
      </c>
      <c r="AN77" s="286">
        <f>IF('4 - Inflation'!AL$17=0,0,'6a - Tot nominal costs'!AN77/'4 - Inflation'!AL$17)</f>
        <v>0</v>
      </c>
      <c r="AO77" s="286">
        <f>IF('4 - Inflation'!AM$17=0,0,'6a - Tot nominal costs'!AO77/'4 - Inflation'!AM$17)</f>
        <v>0</v>
      </c>
      <c r="AP77" s="286">
        <f>IF('4 - Inflation'!AN$17=0,0,'6a - Tot nominal costs'!AP77/'4 - Inflation'!AN$17)</f>
        <v>0</v>
      </c>
    </row>
    <row r="78" spans="1:42" outlineLevel="2">
      <c r="A78" s="211" t="str">
        <f>A56&amp;"."&amp;A73&amp;"."&amp;A57&amp;"."&amp;B78</f>
        <v>1.o.2.5</v>
      </c>
      <c r="B78">
        <v>5</v>
      </c>
      <c r="C78" t="str">
        <f>'1-GBP'!C78</f>
        <v/>
      </c>
      <c r="D78"/>
      <c r="E78"/>
      <c r="F78"/>
      <c r="G78"/>
      <c r="H78"/>
      <c r="I78"/>
      <c r="J78"/>
      <c r="K78"/>
      <c r="L78" t="str">
        <f>LEFT(_xlfn.TEXTAFTER('6b - Tot real (CPIH) costs'!A78,"."),1)</f>
        <v>o</v>
      </c>
      <c r="M78" s="286">
        <f>IF('4 - Inflation'!K$17=0,0,'6a - Tot nominal costs'!M78/'4 - Inflation'!K$17)</f>
        <v>0</v>
      </c>
      <c r="N78" s="286">
        <f>IF('4 - Inflation'!L$17=0,0,'6a - Tot nominal costs'!N78/'4 - Inflation'!L$17)</f>
        <v>0</v>
      </c>
      <c r="O78" s="286">
        <f>IF('4 - Inflation'!M$17=0,0,'6a - Tot nominal costs'!O78/'4 - Inflation'!M$17)</f>
        <v>0</v>
      </c>
      <c r="P78" s="286">
        <f>IF('4 - Inflation'!N$17=0,0,'6a - Tot nominal costs'!P78/'4 - Inflation'!N$17)</f>
        <v>0</v>
      </c>
      <c r="Q78" s="286">
        <f>IF('4 - Inflation'!O$17=0,0,'6a - Tot nominal costs'!Q78/'4 - Inflation'!O$17)</f>
        <v>0</v>
      </c>
      <c r="R78" s="286">
        <f>IF('4 - Inflation'!P$17=0,0,'6a - Tot nominal costs'!R78/'4 - Inflation'!P$17)</f>
        <v>0</v>
      </c>
      <c r="S78" s="286">
        <f>IF('4 - Inflation'!Q$17=0,0,'6a - Tot nominal costs'!S78/'4 - Inflation'!Q$17)</f>
        <v>0</v>
      </c>
      <c r="T78" s="286">
        <f>IF('4 - Inflation'!R$17=0,0,'6a - Tot nominal costs'!T78/'4 - Inflation'!R$17)</f>
        <v>0</v>
      </c>
      <c r="U78" s="286">
        <f>IF('4 - Inflation'!S$17=0,0,'6a - Tot nominal costs'!U78/'4 - Inflation'!S$17)</f>
        <v>0</v>
      </c>
      <c r="V78" s="286">
        <f>IF('4 - Inflation'!T$17=0,0,'6a - Tot nominal costs'!V78/'4 - Inflation'!T$17)</f>
        <v>0</v>
      </c>
      <c r="W78" s="286">
        <f>IF('4 - Inflation'!U$17=0,0,'6a - Tot nominal costs'!W78/'4 - Inflation'!U$17)</f>
        <v>0</v>
      </c>
      <c r="X78" s="286">
        <f>IF('4 - Inflation'!V$17=0,0,'6a - Tot nominal costs'!X78/'4 - Inflation'!V$17)</f>
        <v>0</v>
      </c>
      <c r="Y78" s="286">
        <f>IF('4 - Inflation'!W$17=0,0,'6a - Tot nominal costs'!Y78/'4 - Inflation'!W$17)</f>
        <v>0</v>
      </c>
      <c r="Z78" s="286">
        <f>IF('4 - Inflation'!X$17=0,0,'6a - Tot nominal costs'!Z78/'4 - Inflation'!X$17)</f>
        <v>0</v>
      </c>
      <c r="AA78" s="286">
        <f>IF('4 - Inflation'!Y$17=0,0,'6a - Tot nominal costs'!AA78/'4 - Inflation'!Y$17)</f>
        <v>0</v>
      </c>
      <c r="AB78" s="286">
        <f>IF('4 - Inflation'!Z$17=0,0,'6a - Tot nominal costs'!AB78/'4 - Inflation'!Z$17)</f>
        <v>0</v>
      </c>
      <c r="AC78" s="286">
        <f>IF('4 - Inflation'!AA$17=0,0,'6a - Tot nominal costs'!AC78/'4 - Inflation'!AA$17)</f>
        <v>0</v>
      </c>
      <c r="AD78" s="286">
        <f>IF('4 - Inflation'!AB$17=0,0,'6a - Tot nominal costs'!AD78/'4 - Inflation'!AB$17)</f>
        <v>0</v>
      </c>
      <c r="AE78" s="286">
        <f>IF('4 - Inflation'!AC$17=0,0,'6a - Tot nominal costs'!AE78/'4 - Inflation'!AC$17)</f>
        <v>0</v>
      </c>
      <c r="AF78" s="286">
        <f>IF('4 - Inflation'!AD$17=0,0,'6a - Tot nominal costs'!AF78/'4 - Inflation'!AD$17)</f>
        <v>0</v>
      </c>
      <c r="AG78" s="286">
        <f>IF('4 - Inflation'!AE$17=0,0,'6a - Tot nominal costs'!AG78/'4 - Inflation'!AE$17)</f>
        <v>0</v>
      </c>
      <c r="AH78" s="286">
        <f>IF('4 - Inflation'!AF$17=0,0,'6a - Tot nominal costs'!AH78/'4 - Inflation'!AF$17)</f>
        <v>0</v>
      </c>
      <c r="AI78" s="286">
        <f>IF('4 - Inflation'!AG$17=0,0,'6a - Tot nominal costs'!AI78/'4 - Inflation'!AG$17)</f>
        <v>0</v>
      </c>
      <c r="AJ78" s="286">
        <f>IF('4 - Inflation'!AH$17=0,0,'6a - Tot nominal costs'!AJ78/'4 - Inflation'!AH$17)</f>
        <v>0</v>
      </c>
      <c r="AK78" s="286">
        <f>IF('4 - Inflation'!AI$17=0,0,'6a - Tot nominal costs'!AK78/'4 - Inflation'!AI$17)</f>
        <v>0</v>
      </c>
      <c r="AL78" s="286">
        <f>IF('4 - Inflation'!AJ$17=0,0,'6a - Tot nominal costs'!AL78/'4 - Inflation'!AJ$17)</f>
        <v>0</v>
      </c>
      <c r="AM78" s="286">
        <f>IF('4 - Inflation'!AK$17=0,0,'6a - Tot nominal costs'!AM78/'4 - Inflation'!AK$17)</f>
        <v>0</v>
      </c>
      <c r="AN78" s="286">
        <f>IF('4 - Inflation'!AL$17=0,0,'6a - Tot nominal costs'!AN78/'4 - Inflation'!AL$17)</f>
        <v>0</v>
      </c>
      <c r="AO78" s="286">
        <f>IF('4 - Inflation'!AM$17=0,0,'6a - Tot nominal costs'!AO78/'4 - Inflation'!AM$17)</f>
        <v>0</v>
      </c>
      <c r="AP78" s="286">
        <f>IF('4 - Inflation'!AN$17=0,0,'6a - Tot nominal costs'!AP78/'4 - Inflation'!AN$17)</f>
        <v>0</v>
      </c>
    </row>
    <row r="79" spans="1:42" outlineLevel="2">
      <c r="A79" s="211" t="str">
        <f>A56&amp;"."&amp;A73&amp;"."&amp;A57&amp;"."&amp;B79</f>
        <v>1.o.2.6</v>
      </c>
      <c r="B79">
        <v>6</v>
      </c>
      <c r="C79" t="str">
        <f>'1-GBP'!C79</f>
        <v/>
      </c>
      <c r="D79"/>
      <c r="E79"/>
      <c r="F79"/>
      <c r="G79"/>
      <c r="H79"/>
      <c r="I79"/>
      <c r="J79"/>
      <c r="K79"/>
      <c r="L79" t="str">
        <f>LEFT(_xlfn.TEXTAFTER('6b - Tot real (CPIH) costs'!A79,"."),1)</f>
        <v>o</v>
      </c>
      <c r="M79" s="286">
        <f>IF('4 - Inflation'!K$17=0,0,'6a - Tot nominal costs'!M79/'4 - Inflation'!K$17)</f>
        <v>0</v>
      </c>
      <c r="N79" s="286">
        <f>IF('4 - Inflation'!L$17=0,0,'6a - Tot nominal costs'!N79/'4 - Inflation'!L$17)</f>
        <v>0</v>
      </c>
      <c r="O79" s="286">
        <f>IF('4 - Inflation'!M$17=0,0,'6a - Tot nominal costs'!O79/'4 - Inflation'!M$17)</f>
        <v>0</v>
      </c>
      <c r="P79" s="286">
        <f>IF('4 - Inflation'!N$17=0,0,'6a - Tot nominal costs'!P79/'4 - Inflation'!N$17)</f>
        <v>0</v>
      </c>
      <c r="Q79" s="286">
        <f>IF('4 - Inflation'!O$17=0,0,'6a - Tot nominal costs'!Q79/'4 - Inflation'!O$17)</f>
        <v>0</v>
      </c>
      <c r="R79" s="286">
        <f>IF('4 - Inflation'!P$17=0,0,'6a - Tot nominal costs'!R79/'4 - Inflation'!P$17)</f>
        <v>0</v>
      </c>
      <c r="S79" s="286">
        <f>IF('4 - Inflation'!Q$17=0,0,'6a - Tot nominal costs'!S79/'4 - Inflation'!Q$17)</f>
        <v>0</v>
      </c>
      <c r="T79" s="286">
        <f>IF('4 - Inflation'!R$17=0,0,'6a - Tot nominal costs'!T79/'4 - Inflation'!R$17)</f>
        <v>0</v>
      </c>
      <c r="U79" s="286">
        <f>IF('4 - Inflation'!S$17=0,0,'6a - Tot nominal costs'!U79/'4 - Inflation'!S$17)</f>
        <v>0</v>
      </c>
      <c r="V79" s="286">
        <f>IF('4 - Inflation'!T$17=0,0,'6a - Tot nominal costs'!V79/'4 - Inflation'!T$17)</f>
        <v>0</v>
      </c>
      <c r="W79" s="286">
        <f>IF('4 - Inflation'!U$17=0,0,'6a - Tot nominal costs'!W79/'4 - Inflation'!U$17)</f>
        <v>0</v>
      </c>
      <c r="X79" s="286">
        <f>IF('4 - Inflation'!V$17=0,0,'6a - Tot nominal costs'!X79/'4 - Inflation'!V$17)</f>
        <v>0</v>
      </c>
      <c r="Y79" s="286">
        <f>IF('4 - Inflation'!W$17=0,0,'6a - Tot nominal costs'!Y79/'4 - Inflation'!W$17)</f>
        <v>0</v>
      </c>
      <c r="Z79" s="286">
        <f>IF('4 - Inflation'!X$17=0,0,'6a - Tot nominal costs'!Z79/'4 - Inflation'!X$17)</f>
        <v>0</v>
      </c>
      <c r="AA79" s="286">
        <f>IF('4 - Inflation'!Y$17=0,0,'6a - Tot nominal costs'!AA79/'4 - Inflation'!Y$17)</f>
        <v>0</v>
      </c>
      <c r="AB79" s="286">
        <f>IF('4 - Inflation'!Z$17=0,0,'6a - Tot nominal costs'!AB79/'4 - Inflation'!Z$17)</f>
        <v>0</v>
      </c>
      <c r="AC79" s="286">
        <f>IF('4 - Inflation'!AA$17=0,0,'6a - Tot nominal costs'!AC79/'4 - Inflation'!AA$17)</f>
        <v>0</v>
      </c>
      <c r="AD79" s="286">
        <f>IF('4 - Inflation'!AB$17=0,0,'6a - Tot nominal costs'!AD79/'4 - Inflation'!AB$17)</f>
        <v>0</v>
      </c>
      <c r="AE79" s="286">
        <f>IF('4 - Inflation'!AC$17=0,0,'6a - Tot nominal costs'!AE79/'4 - Inflation'!AC$17)</f>
        <v>0</v>
      </c>
      <c r="AF79" s="286">
        <f>IF('4 - Inflation'!AD$17=0,0,'6a - Tot nominal costs'!AF79/'4 - Inflation'!AD$17)</f>
        <v>0</v>
      </c>
      <c r="AG79" s="286">
        <f>IF('4 - Inflation'!AE$17=0,0,'6a - Tot nominal costs'!AG79/'4 - Inflation'!AE$17)</f>
        <v>0</v>
      </c>
      <c r="AH79" s="286">
        <f>IF('4 - Inflation'!AF$17=0,0,'6a - Tot nominal costs'!AH79/'4 - Inflation'!AF$17)</f>
        <v>0</v>
      </c>
      <c r="AI79" s="286">
        <f>IF('4 - Inflation'!AG$17=0,0,'6a - Tot nominal costs'!AI79/'4 - Inflation'!AG$17)</f>
        <v>0</v>
      </c>
      <c r="AJ79" s="286">
        <f>IF('4 - Inflation'!AH$17=0,0,'6a - Tot nominal costs'!AJ79/'4 - Inflation'!AH$17)</f>
        <v>0</v>
      </c>
      <c r="AK79" s="286">
        <f>IF('4 - Inflation'!AI$17=0,0,'6a - Tot nominal costs'!AK79/'4 - Inflation'!AI$17)</f>
        <v>0</v>
      </c>
      <c r="AL79" s="286">
        <f>IF('4 - Inflation'!AJ$17=0,0,'6a - Tot nominal costs'!AL79/'4 - Inflation'!AJ$17)</f>
        <v>0</v>
      </c>
      <c r="AM79" s="286">
        <f>IF('4 - Inflation'!AK$17=0,0,'6a - Tot nominal costs'!AM79/'4 - Inflation'!AK$17)</f>
        <v>0</v>
      </c>
      <c r="AN79" s="286">
        <f>IF('4 - Inflation'!AL$17=0,0,'6a - Tot nominal costs'!AN79/'4 - Inflation'!AL$17)</f>
        <v>0</v>
      </c>
      <c r="AO79" s="286">
        <f>IF('4 - Inflation'!AM$17=0,0,'6a - Tot nominal costs'!AO79/'4 - Inflation'!AM$17)</f>
        <v>0</v>
      </c>
      <c r="AP79" s="286">
        <f>IF('4 - Inflation'!AN$17=0,0,'6a - Tot nominal costs'!AP79/'4 - Inflation'!AN$17)</f>
        <v>0</v>
      </c>
    </row>
    <row r="80" spans="1:42" outlineLevel="2">
      <c r="A80" s="211" t="str">
        <f>A56&amp;"."&amp;A73&amp;"."&amp;A57&amp;"."&amp;B80</f>
        <v>1.o.2.7</v>
      </c>
      <c r="B80">
        <v>7</v>
      </c>
      <c r="C80" t="str">
        <f>'1-GBP'!C80</f>
        <v/>
      </c>
      <c r="D80"/>
      <c r="E80"/>
      <c r="F80"/>
      <c r="G80"/>
      <c r="H80"/>
      <c r="I80"/>
      <c r="J80"/>
      <c r="K80"/>
      <c r="L80" t="str">
        <f>LEFT(_xlfn.TEXTAFTER('6b - Tot real (CPIH) costs'!A80,"."),1)</f>
        <v>o</v>
      </c>
      <c r="M80" s="286">
        <f>IF('4 - Inflation'!K$17=0,0,'6a - Tot nominal costs'!M80/'4 - Inflation'!K$17)</f>
        <v>0</v>
      </c>
      <c r="N80" s="286">
        <f>IF('4 - Inflation'!L$17=0,0,'6a - Tot nominal costs'!N80/'4 - Inflation'!L$17)</f>
        <v>0</v>
      </c>
      <c r="O80" s="286">
        <f>IF('4 - Inflation'!M$17=0,0,'6a - Tot nominal costs'!O80/'4 - Inflation'!M$17)</f>
        <v>0</v>
      </c>
      <c r="P80" s="286">
        <f>IF('4 - Inflation'!N$17=0,0,'6a - Tot nominal costs'!P80/'4 - Inflation'!N$17)</f>
        <v>0</v>
      </c>
      <c r="Q80" s="286">
        <f>IF('4 - Inflation'!O$17=0,0,'6a - Tot nominal costs'!Q80/'4 - Inflation'!O$17)</f>
        <v>0</v>
      </c>
      <c r="R80" s="286">
        <f>IF('4 - Inflation'!P$17=0,0,'6a - Tot nominal costs'!R80/'4 - Inflation'!P$17)</f>
        <v>0</v>
      </c>
      <c r="S80" s="286">
        <f>IF('4 - Inflation'!Q$17=0,0,'6a - Tot nominal costs'!S80/'4 - Inflation'!Q$17)</f>
        <v>0</v>
      </c>
      <c r="T80" s="286">
        <f>IF('4 - Inflation'!R$17=0,0,'6a - Tot nominal costs'!T80/'4 - Inflation'!R$17)</f>
        <v>0</v>
      </c>
      <c r="U80" s="286">
        <f>IF('4 - Inflation'!S$17=0,0,'6a - Tot nominal costs'!U80/'4 - Inflation'!S$17)</f>
        <v>0</v>
      </c>
      <c r="V80" s="286">
        <f>IF('4 - Inflation'!T$17=0,0,'6a - Tot nominal costs'!V80/'4 - Inflation'!T$17)</f>
        <v>0</v>
      </c>
      <c r="W80" s="286">
        <f>IF('4 - Inflation'!U$17=0,0,'6a - Tot nominal costs'!W80/'4 - Inflation'!U$17)</f>
        <v>0</v>
      </c>
      <c r="X80" s="286">
        <f>IF('4 - Inflation'!V$17=0,0,'6a - Tot nominal costs'!X80/'4 - Inflation'!V$17)</f>
        <v>0</v>
      </c>
      <c r="Y80" s="286">
        <f>IF('4 - Inflation'!W$17=0,0,'6a - Tot nominal costs'!Y80/'4 - Inflation'!W$17)</f>
        <v>0</v>
      </c>
      <c r="Z80" s="286">
        <f>IF('4 - Inflation'!X$17=0,0,'6a - Tot nominal costs'!Z80/'4 - Inflation'!X$17)</f>
        <v>0</v>
      </c>
      <c r="AA80" s="286">
        <f>IF('4 - Inflation'!Y$17=0,0,'6a - Tot nominal costs'!AA80/'4 - Inflation'!Y$17)</f>
        <v>0</v>
      </c>
      <c r="AB80" s="286">
        <f>IF('4 - Inflation'!Z$17=0,0,'6a - Tot nominal costs'!AB80/'4 - Inflation'!Z$17)</f>
        <v>0</v>
      </c>
      <c r="AC80" s="286">
        <f>IF('4 - Inflation'!AA$17=0,0,'6a - Tot nominal costs'!AC80/'4 - Inflation'!AA$17)</f>
        <v>0</v>
      </c>
      <c r="AD80" s="286">
        <f>IF('4 - Inflation'!AB$17=0,0,'6a - Tot nominal costs'!AD80/'4 - Inflation'!AB$17)</f>
        <v>0</v>
      </c>
      <c r="AE80" s="286">
        <f>IF('4 - Inflation'!AC$17=0,0,'6a - Tot nominal costs'!AE80/'4 - Inflation'!AC$17)</f>
        <v>0</v>
      </c>
      <c r="AF80" s="286">
        <f>IF('4 - Inflation'!AD$17=0,0,'6a - Tot nominal costs'!AF80/'4 - Inflation'!AD$17)</f>
        <v>0</v>
      </c>
      <c r="AG80" s="286">
        <f>IF('4 - Inflation'!AE$17=0,0,'6a - Tot nominal costs'!AG80/'4 - Inflation'!AE$17)</f>
        <v>0</v>
      </c>
      <c r="AH80" s="286">
        <f>IF('4 - Inflation'!AF$17=0,0,'6a - Tot nominal costs'!AH80/'4 - Inflation'!AF$17)</f>
        <v>0</v>
      </c>
      <c r="AI80" s="286">
        <f>IF('4 - Inflation'!AG$17=0,0,'6a - Tot nominal costs'!AI80/'4 - Inflation'!AG$17)</f>
        <v>0</v>
      </c>
      <c r="AJ80" s="286">
        <f>IF('4 - Inflation'!AH$17=0,0,'6a - Tot nominal costs'!AJ80/'4 - Inflation'!AH$17)</f>
        <v>0</v>
      </c>
      <c r="AK80" s="286">
        <f>IF('4 - Inflation'!AI$17=0,0,'6a - Tot nominal costs'!AK80/'4 - Inflation'!AI$17)</f>
        <v>0</v>
      </c>
      <c r="AL80" s="286">
        <f>IF('4 - Inflation'!AJ$17=0,0,'6a - Tot nominal costs'!AL80/'4 - Inflation'!AJ$17)</f>
        <v>0</v>
      </c>
      <c r="AM80" s="286">
        <f>IF('4 - Inflation'!AK$17=0,0,'6a - Tot nominal costs'!AM80/'4 - Inflation'!AK$17)</f>
        <v>0</v>
      </c>
      <c r="AN80" s="286">
        <f>IF('4 - Inflation'!AL$17=0,0,'6a - Tot nominal costs'!AN80/'4 - Inflation'!AL$17)</f>
        <v>0</v>
      </c>
      <c r="AO80" s="286">
        <f>IF('4 - Inflation'!AM$17=0,0,'6a - Tot nominal costs'!AO80/'4 - Inflation'!AM$17)</f>
        <v>0</v>
      </c>
      <c r="AP80" s="286">
        <f>IF('4 - Inflation'!AN$17=0,0,'6a - Tot nominal costs'!AP80/'4 - Inflation'!AN$17)</f>
        <v>0</v>
      </c>
    </row>
    <row r="81" spans="1:42" outlineLevel="2">
      <c r="A81" s="211" t="str">
        <f>A56&amp;"."&amp;A73&amp;"."&amp;A57&amp;"."&amp;B81</f>
        <v>1.o.2.8</v>
      </c>
      <c r="B81">
        <v>8</v>
      </c>
      <c r="C81" t="str">
        <f>'1-GBP'!C81</f>
        <v/>
      </c>
      <c r="D81"/>
      <c r="E81"/>
      <c r="F81"/>
      <c r="G81"/>
      <c r="H81"/>
      <c r="I81"/>
      <c r="J81"/>
      <c r="K81"/>
      <c r="L81" t="str">
        <f>LEFT(_xlfn.TEXTAFTER('6b - Tot real (CPIH) costs'!A81,"."),1)</f>
        <v>o</v>
      </c>
      <c r="M81" s="286">
        <f>IF('4 - Inflation'!K$17=0,0,'6a - Tot nominal costs'!M81/'4 - Inflation'!K$17)</f>
        <v>0</v>
      </c>
      <c r="N81" s="286">
        <f>IF('4 - Inflation'!L$17=0,0,'6a - Tot nominal costs'!N81/'4 - Inflation'!L$17)</f>
        <v>0</v>
      </c>
      <c r="O81" s="286">
        <f>IF('4 - Inflation'!M$17=0,0,'6a - Tot nominal costs'!O81/'4 - Inflation'!M$17)</f>
        <v>0</v>
      </c>
      <c r="P81" s="286">
        <f>IF('4 - Inflation'!N$17=0,0,'6a - Tot nominal costs'!P81/'4 - Inflation'!N$17)</f>
        <v>0</v>
      </c>
      <c r="Q81" s="286">
        <f>IF('4 - Inflation'!O$17=0,0,'6a - Tot nominal costs'!Q81/'4 - Inflation'!O$17)</f>
        <v>0</v>
      </c>
      <c r="R81" s="286">
        <f>IF('4 - Inflation'!P$17=0,0,'6a - Tot nominal costs'!R81/'4 - Inflation'!P$17)</f>
        <v>0</v>
      </c>
      <c r="S81" s="286">
        <f>IF('4 - Inflation'!Q$17=0,0,'6a - Tot nominal costs'!S81/'4 - Inflation'!Q$17)</f>
        <v>0</v>
      </c>
      <c r="T81" s="286">
        <f>IF('4 - Inflation'!R$17=0,0,'6a - Tot nominal costs'!T81/'4 - Inflation'!R$17)</f>
        <v>0</v>
      </c>
      <c r="U81" s="286">
        <f>IF('4 - Inflation'!S$17=0,0,'6a - Tot nominal costs'!U81/'4 - Inflation'!S$17)</f>
        <v>0</v>
      </c>
      <c r="V81" s="286">
        <f>IF('4 - Inflation'!T$17=0,0,'6a - Tot nominal costs'!V81/'4 - Inflation'!T$17)</f>
        <v>0</v>
      </c>
      <c r="W81" s="286">
        <f>IF('4 - Inflation'!U$17=0,0,'6a - Tot nominal costs'!W81/'4 - Inflation'!U$17)</f>
        <v>0</v>
      </c>
      <c r="X81" s="286">
        <f>IF('4 - Inflation'!V$17=0,0,'6a - Tot nominal costs'!X81/'4 - Inflation'!V$17)</f>
        <v>0</v>
      </c>
      <c r="Y81" s="286">
        <f>IF('4 - Inflation'!W$17=0,0,'6a - Tot nominal costs'!Y81/'4 - Inflation'!W$17)</f>
        <v>0</v>
      </c>
      <c r="Z81" s="286">
        <f>IF('4 - Inflation'!X$17=0,0,'6a - Tot nominal costs'!Z81/'4 - Inflation'!X$17)</f>
        <v>0</v>
      </c>
      <c r="AA81" s="286">
        <f>IF('4 - Inflation'!Y$17=0,0,'6a - Tot nominal costs'!AA81/'4 - Inflation'!Y$17)</f>
        <v>0</v>
      </c>
      <c r="AB81" s="286">
        <f>IF('4 - Inflation'!Z$17=0,0,'6a - Tot nominal costs'!AB81/'4 - Inflation'!Z$17)</f>
        <v>0</v>
      </c>
      <c r="AC81" s="286">
        <f>IF('4 - Inflation'!AA$17=0,0,'6a - Tot nominal costs'!AC81/'4 - Inflation'!AA$17)</f>
        <v>0</v>
      </c>
      <c r="AD81" s="286">
        <f>IF('4 - Inflation'!AB$17=0,0,'6a - Tot nominal costs'!AD81/'4 - Inflation'!AB$17)</f>
        <v>0</v>
      </c>
      <c r="AE81" s="286">
        <f>IF('4 - Inflation'!AC$17=0,0,'6a - Tot nominal costs'!AE81/'4 - Inflation'!AC$17)</f>
        <v>0</v>
      </c>
      <c r="AF81" s="286">
        <f>IF('4 - Inflation'!AD$17=0,0,'6a - Tot nominal costs'!AF81/'4 - Inflation'!AD$17)</f>
        <v>0</v>
      </c>
      <c r="AG81" s="286">
        <f>IF('4 - Inflation'!AE$17=0,0,'6a - Tot nominal costs'!AG81/'4 - Inflation'!AE$17)</f>
        <v>0</v>
      </c>
      <c r="AH81" s="286">
        <f>IF('4 - Inflation'!AF$17=0,0,'6a - Tot nominal costs'!AH81/'4 - Inflation'!AF$17)</f>
        <v>0</v>
      </c>
      <c r="AI81" s="286">
        <f>IF('4 - Inflation'!AG$17=0,0,'6a - Tot nominal costs'!AI81/'4 - Inflation'!AG$17)</f>
        <v>0</v>
      </c>
      <c r="AJ81" s="286">
        <f>IF('4 - Inflation'!AH$17=0,0,'6a - Tot nominal costs'!AJ81/'4 - Inflation'!AH$17)</f>
        <v>0</v>
      </c>
      <c r="AK81" s="286">
        <f>IF('4 - Inflation'!AI$17=0,0,'6a - Tot nominal costs'!AK81/'4 - Inflation'!AI$17)</f>
        <v>0</v>
      </c>
      <c r="AL81" s="286">
        <f>IF('4 - Inflation'!AJ$17=0,0,'6a - Tot nominal costs'!AL81/'4 - Inflation'!AJ$17)</f>
        <v>0</v>
      </c>
      <c r="AM81" s="286">
        <f>IF('4 - Inflation'!AK$17=0,0,'6a - Tot nominal costs'!AM81/'4 - Inflation'!AK$17)</f>
        <v>0</v>
      </c>
      <c r="AN81" s="286">
        <f>IF('4 - Inflation'!AL$17=0,0,'6a - Tot nominal costs'!AN81/'4 - Inflation'!AL$17)</f>
        <v>0</v>
      </c>
      <c r="AO81" s="286">
        <f>IF('4 - Inflation'!AM$17=0,0,'6a - Tot nominal costs'!AO81/'4 - Inflation'!AM$17)</f>
        <v>0</v>
      </c>
      <c r="AP81" s="286">
        <f>IF('4 - Inflation'!AN$17=0,0,'6a - Tot nominal costs'!AP81/'4 - Inflation'!AN$17)</f>
        <v>0</v>
      </c>
    </row>
    <row r="82" spans="1:42" outlineLevel="2">
      <c r="A82" s="211" t="str">
        <f>A56&amp;"."&amp;A73&amp;"."&amp;A57&amp;"."&amp;B82</f>
        <v>1.o.2.9</v>
      </c>
      <c r="B82">
        <v>9</v>
      </c>
      <c r="C82" t="str">
        <f>'1-GBP'!C82</f>
        <v/>
      </c>
      <c r="D82"/>
      <c r="E82"/>
      <c r="F82"/>
      <c r="G82"/>
      <c r="H82"/>
      <c r="I82"/>
      <c r="J82"/>
      <c r="K82"/>
      <c r="L82" t="str">
        <f>LEFT(_xlfn.TEXTAFTER('6b - Tot real (CPIH) costs'!A82,"."),1)</f>
        <v>o</v>
      </c>
      <c r="M82" s="286">
        <f>IF('4 - Inflation'!K$17=0,0,'6a - Tot nominal costs'!M82/'4 - Inflation'!K$17)</f>
        <v>0</v>
      </c>
      <c r="N82" s="286">
        <f>IF('4 - Inflation'!L$17=0,0,'6a - Tot nominal costs'!N82/'4 - Inflation'!L$17)</f>
        <v>0</v>
      </c>
      <c r="O82" s="286">
        <f>IF('4 - Inflation'!M$17=0,0,'6a - Tot nominal costs'!O82/'4 - Inflation'!M$17)</f>
        <v>0</v>
      </c>
      <c r="P82" s="286">
        <f>IF('4 - Inflation'!N$17=0,0,'6a - Tot nominal costs'!P82/'4 - Inflation'!N$17)</f>
        <v>0</v>
      </c>
      <c r="Q82" s="286">
        <f>IF('4 - Inflation'!O$17=0,0,'6a - Tot nominal costs'!Q82/'4 - Inflation'!O$17)</f>
        <v>0</v>
      </c>
      <c r="R82" s="286">
        <f>IF('4 - Inflation'!P$17=0,0,'6a - Tot nominal costs'!R82/'4 - Inflation'!P$17)</f>
        <v>0</v>
      </c>
      <c r="S82" s="286">
        <f>IF('4 - Inflation'!Q$17=0,0,'6a - Tot nominal costs'!S82/'4 - Inflation'!Q$17)</f>
        <v>0</v>
      </c>
      <c r="T82" s="286">
        <f>IF('4 - Inflation'!R$17=0,0,'6a - Tot nominal costs'!T82/'4 - Inflation'!R$17)</f>
        <v>0</v>
      </c>
      <c r="U82" s="286">
        <f>IF('4 - Inflation'!S$17=0,0,'6a - Tot nominal costs'!U82/'4 - Inflation'!S$17)</f>
        <v>0</v>
      </c>
      <c r="V82" s="286">
        <f>IF('4 - Inflation'!T$17=0,0,'6a - Tot nominal costs'!V82/'4 - Inflation'!T$17)</f>
        <v>0</v>
      </c>
      <c r="W82" s="286">
        <f>IF('4 - Inflation'!U$17=0,0,'6a - Tot nominal costs'!W82/'4 - Inflation'!U$17)</f>
        <v>0</v>
      </c>
      <c r="X82" s="286">
        <f>IF('4 - Inflation'!V$17=0,0,'6a - Tot nominal costs'!X82/'4 - Inflation'!V$17)</f>
        <v>0</v>
      </c>
      <c r="Y82" s="286">
        <f>IF('4 - Inflation'!W$17=0,0,'6a - Tot nominal costs'!Y82/'4 - Inflation'!W$17)</f>
        <v>0</v>
      </c>
      <c r="Z82" s="286">
        <f>IF('4 - Inflation'!X$17=0,0,'6a - Tot nominal costs'!Z82/'4 - Inflation'!X$17)</f>
        <v>0</v>
      </c>
      <c r="AA82" s="286">
        <f>IF('4 - Inflation'!Y$17=0,0,'6a - Tot nominal costs'!AA82/'4 - Inflation'!Y$17)</f>
        <v>0</v>
      </c>
      <c r="AB82" s="286">
        <f>IF('4 - Inflation'!Z$17=0,0,'6a - Tot nominal costs'!AB82/'4 - Inflation'!Z$17)</f>
        <v>0</v>
      </c>
      <c r="AC82" s="286">
        <f>IF('4 - Inflation'!AA$17=0,0,'6a - Tot nominal costs'!AC82/'4 - Inflation'!AA$17)</f>
        <v>0</v>
      </c>
      <c r="AD82" s="286">
        <f>IF('4 - Inflation'!AB$17=0,0,'6a - Tot nominal costs'!AD82/'4 - Inflation'!AB$17)</f>
        <v>0</v>
      </c>
      <c r="AE82" s="286">
        <f>IF('4 - Inflation'!AC$17=0,0,'6a - Tot nominal costs'!AE82/'4 - Inflation'!AC$17)</f>
        <v>0</v>
      </c>
      <c r="AF82" s="286">
        <f>IF('4 - Inflation'!AD$17=0,0,'6a - Tot nominal costs'!AF82/'4 - Inflation'!AD$17)</f>
        <v>0</v>
      </c>
      <c r="AG82" s="286">
        <f>IF('4 - Inflation'!AE$17=0,0,'6a - Tot nominal costs'!AG82/'4 - Inflation'!AE$17)</f>
        <v>0</v>
      </c>
      <c r="AH82" s="286">
        <f>IF('4 - Inflation'!AF$17=0,0,'6a - Tot nominal costs'!AH82/'4 - Inflation'!AF$17)</f>
        <v>0</v>
      </c>
      <c r="AI82" s="286">
        <f>IF('4 - Inflation'!AG$17=0,0,'6a - Tot nominal costs'!AI82/'4 - Inflation'!AG$17)</f>
        <v>0</v>
      </c>
      <c r="AJ82" s="286">
        <f>IF('4 - Inflation'!AH$17=0,0,'6a - Tot nominal costs'!AJ82/'4 - Inflation'!AH$17)</f>
        <v>0</v>
      </c>
      <c r="AK82" s="286">
        <f>IF('4 - Inflation'!AI$17=0,0,'6a - Tot nominal costs'!AK82/'4 - Inflation'!AI$17)</f>
        <v>0</v>
      </c>
      <c r="AL82" s="286">
        <f>IF('4 - Inflation'!AJ$17=0,0,'6a - Tot nominal costs'!AL82/'4 - Inflation'!AJ$17)</f>
        <v>0</v>
      </c>
      <c r="AM82" s="286">
        <f>IF('4 - Inflation'!AK$17=0,0,'6a - Tot nominal costs'!AM82/'4 - Inflation'!AK$17)</f>
        <v>0</v>
      </c>
      <c r="AN82" s="286">
        <f>IF('4 - Inflation'!AL$17=0,0,'6a - Tot nominal costs'!AN82/'4 - Inflation'!AL$17)</f>
        <v>0</v>
      </c>
      <c r="AO82" s="286">
        <f>IF('4 - Inflation'!AM$17=0,0,'6a - Tot nominal costs'!AO82/'4 - Inflation'!AM$17)</f>
        <v>0</v>
      </c>
      <c r="AP82" s="286">
        <f>IF('4 - Inflation'!AN$17=0,0,'6a - Tot nominal costs'!AP82/'4 - Inflation'!AN$17)</f>
        <v>0</v>
      </c>
    </row>
    <row r="83" spans="1:42" outlineLevel="2">
      <c r="A83" s="211" t="str">
        <f>A56&amp;"."&amp;A73&amp;"."&amp;A57&amp;"."&amp;B83</f>
        <v>1.o.2.10</v>
      </c>
      <c r="B83">
        <v>10</v>
      </c>
      <c r="C83" t="str">
        <f>'1-GBP'!C83</f>
        <v/>
      </c>
      <c r="D83"/>
      <c r="E83"/>
      <c r="F83"/>
      <c r="G83"/>
      <c r="H83"/>
      <c r="I83"/>
      <c r="J83"/>
      <c r="K83"/>
      <c r="L83" t="str">
        <f>LEFT(_xlfn.TEXTAFTER('6b - Tot real (CPIH) costs'!A83,"."),1)</f>
        <v>o</v>
      </c>
      <c r="M83" s="286">
        <f>IF('4 - Inflation'!K$17=0,0,'6a - Tot nominal costs'!M83/'4 - Inflation'!K$17)</f>
        <v>0</v>
      </c>
      <c r="N83" s="286">
        <f>IF('4 - Inflation'!L$17=0,0,'6a - Tot nominal costs'!N83/'4 - Inflation'!L$17)</f>
        <v>0</v>
      </c>
      <c r="O83" s="286">
        <f>IF('4 - Inflation'!M$17=0,0,'6a - Tot nominal costs'!O83/'4 - Inflation'!M$17)</f>
        <v>0</v>
      </c>
      <c r="P83" s="286">
        <f>IF('4 - Inflation'!N$17=0,0,'6a - Tot nominal costs'!P83/'4 - Inflation'!N$17)</f>
        <v>0</v>
      </c>
      <c r="Q83" s="286">
        <f>IF('4 - Inflation'!O$17=0,0,'6a - Tot nominal costs'!Q83/'4 - Inflation'!O$17)</f>
        <v>0</v>
      </c>
      <c r="R83" s="286">
        <f>IF('4 - Inflation'!P$17=0,0,'6a - Tot nominal costs'!R83/'4 - Inflation'!P$17)</f>
        <v>0</v>
      </c>
      <c r="S83" s="286">
        <f>IF('4 - Inflation'!Q$17=0,0,'6a - Tot nominal costs'!S83/'4 - Inflation'!Q$17)</f>
        <v>0</v>
      </c>
      <c r="T83" s="286">
        <f>IF('4 - Inflation'!R$17=0,0,'6a - Tot nominal costs'!T83/'4 - Inflation'!R$17)</f>
        <v>0</v>
      </c>
      <c r="U83" s="286">
        <f>IF('4 - Inflation'!S$17=0,0,'6a - Tot nominal costs'!U83/'4 - Inflation'!S$17)</f>
        <v>0</v>
      </c>
      <c r="V83" s="286">
        <f>IF('4 - Inflation'!T$17=0,0,'6a - Tot nominal costs'!V83/'4 - Inflation'!T$17)</f>
        <v>0</v>
      </c>
      <c r="W83" s="286">
        <f>IF('4 - Inflation'!U$17=0,0,'6a - Tot nominal costs'!W83/'4 - Inflation'!U$17)</f>
        <v>0</v>
      </c>
      <c r="X83" s="286">
        <f>IF('4 - Inflation'!V$17=0,0,'6a - Tot nominal costs'!X83/'4 - Inflation'!V$17)</f>
        <v>0</v>
      </c>
      <c r="Y83" s="286">
        <f>IF('4 - Inflation'!W$17=0,0,'6a - Tot nominal costs'!Y83/'4 - Inflation'!W$17)</f>
        <v>0</v>
      </c>
      <c r="Z83" s="286">
        <f>IF('4 - Inflation'!X$17=0,0,'6a - Tot nominal costs'!Z83/'4 - Inflation'!X$17)</f>
        <v>0</v>
      </c>
      <c r="AA83" s="286">
        <f>IF('4 - Inflation'!Y$17=0,0,'6a - Tot nominal costs'!AA83/'4 - Inflation'!Y$17)</f>
        <v>0</v>
      </c>
      <c r="AB83" s="286">
        <f>IF('4 - Inflation'!Z$17=0,0,'6a - Tot nominal costs'!AB83/'4 - Inflation'!Z$17)</f>
        <v>0</v>
      </c>
      <c r="AC83" s="286">
        <f>IF('4 - Inflation'!AA$17=0,0,'6a - Tot nominal costs'!AC83/'4 - Inflation'!AA$17)</f>
        <v>0</v>
      </c>
      <c r="AD83" s="286">
        <f>IF('4 - Inflation'!AB$17=0,0,'6a - Tot nominal costs'!AD83/'4 - Inflation'!AB$17)</f>
        <v>0</v>
      </c>
      <c r="AE83" s="286">
        <f>IF('4 - Inflation'!AC$17=0,0,'6a - Tot nominal costs'!AE83/'4 - Inflation'!AC$17)</f>
        <v>0</v>
      </c>
      <c r="AF83" s="286">
        <f>IF('4 - Inflation'!AD$17=0,0,'6a - Tot nominal costs'!AF83/'4 - Inflation'!AD$17)</f>
        <v>0</v>
      </c>
      <c r="AG83" s="286">
        <f>IF('4 - Inflation'!AE$17=0,0,'6a - Tot nominal costs'!AG83/'4 - Inflation'!AE$17)</f>
        <v>0</v>
      </c>
      <c r="AH83" s="286">
        <f>IF('4 - Inflation'!AF$17=0,0,'6a - Tot nominal costs'!AH83/'4 - Inflation'!AF$17)</f>
        <v>0</v>
      </c>
      <c r="AI83" s="286">
        <f>IF('4 - Inflation'!AG$17=0,0,'6a - Tot nominal costs'!AI83/'4 - Inflation'!AG$17)</f>
        <v>0</v>
      </c>
      <c r="AJ83" s="286">
        <f>IF('4 - Inflation'!AH$17=0,0,'6a - Tot nominal costs'!AJ83/'4 - Inflation'!AH$17)</f>
        <v>0</v>
      </c>
      <c r="AK83" s="286">
        <f>IF('4 - Inflation'!AI$17=0,0,'6a - Tot nominal costs'!AK83/'4 - Inflation'!AI$17)</f>
        <v>0</v>
      </c>
      <c r="AL83" s="286">
        <f>IF('4 - Inflation'!AJ$17=0,0,'6a - Tot nominal costs'!AL83/'4 - Inflation'!AJ$17)</f>
        <v>0</v>
      </c>
      <c r="AM83" s="286">
        <f>IF('4 - Inflation'!AK$17=0,0,'6a - Tot nominal costs'!AM83/'4 - Inflation'!AK$17)</f>
        <v>0</v>
      </c>
      <c r="AN83" s="286">
        <f>IF('4 - Inflation'!AL$17=0,0,'6a - Tot nominal costs'!AN83/'4 - Inflation'!AL$17)</f>
        <v>0</v>
      </c>
      <c r="AO83" s="286">
        <f>IF('4 - Inflation'!AM$17=0,0,'6a - Tot nominal costs'!AO83/'4 - Inflation'!AM$17)</f>
        <v>0</v>
      </c>
      <c r="AP83" s="286">
        <f>IF('4 - Inflation'!AN$17=0,0,'6a - Tot nominal costs'!AP83/'4 - Inflation'!AN$17)</f>
        <v>0</v>
      </c>
    </row>
    <row r="84" spans="1:42" outlineLevel="2">
      <c r="A84" s="211" t="str">
        <f>A56&amp;"."&amp;A73&amp;"."&amp;A57&amp;"."&amp;B84</f>
        <v>1.o.2.11</v>
      </c>
      <c r="B84">
        <v>11</v>
      </c>
      <c r="C84" t="str">
        <f>'1-GBP'!C84</f>
        <v/>
      </c>
      <c r="D84"/>
      <c r="E84"/>
      <c r="F84"/>
      <c r="G84"/>
      <c r="H84"/>
      <c r="I84"/>
      <c r="J84"/>
      <c r="K84"/>
      <c r="L84" t="str">
        <f>LEFT(_xlfn.TEXTAFTER('6b - Tot real (CPIH) costs'!A84,"."),1)</f>
        <v>o</v>
      </c>
      <c r="M84" s="286">
        <f>IF('4 - Inflation'!K$17=0,0,'6a - Tot nominal costs'!M84/'4 - Inflation'!K$17)</f>
        <v>0</v>
      </c>
      <c r="N84" s="286">
        <f>IF('4 - Inflation'!L$17=0,0,'6a - Tot nominal costs'!N84/'4 - Inflation'!L$17)</f>
        <v>0</v>
      </c>
      <c r="O84" s="286">
        <f>IF('4 - Inflation'!M$17=0,0,'6a - Tot nominal costs'!O84/'4 - Inflation'!M$17)</f>
        <v>0</v>
      </c>
      <c r="P84" s="286">
        <f>IF('4 - Inflation'!N$17=0,0,'6a - Tot nominal costs'!P84/'4 - Inflation'!N$17)</f>
        <v>0</v>
      </c>
      <c r="Q84" s="286">
        <f>IF('4 - Inflation'!O$17=0,0,'6a - Tot nominal costs'!Q84/'4 - Inflation'!O$17)</f>
        <v>0</v>
      </c>
      <c r="R84" s="286">
        <f>IF('4 - Inflation'!P$17=0,0,'6a - Tot nominal costs'!R84/'4 - Inflation'!P$17)</f>
        <v>0</v>
      </c>
      <c r="S84" s="286">
        <f>IF('4 - Inflation'!Q$17=0,0,'6a - Tot nominal costs'!S84/'4 - Inflation'!Q$17)</f>
        <v>0</v>
      </c>
      <c r="T84" s="286">
        <f>IF('4 - Inflation'!R$17=0,0,'6a - Tot nominal costs'!T84/'4 - Inflation'!R$17)</f>
        <v>0</v>
      </c>
      <c r="U84" s="286">
        <f>IF('4 - Inflation'!S$17=0,0,'6a - Tot nominal costs'!U84/'4 - Inflation'!S$17)</f>
        <v>0</v>
      </c>
      <c r="V84" s="286">
        <f>IF('4 - Inflation'!T$17=0,0,'6a - Tot nominal costs'!V84/'4 - Inflation'!T$17)</f>
        <v>0</v>
      </c>
      <c r="W84" s="286">
        <f>IF('4 - Inflation'!U$17=0,0,'6a - Tot nominal costs'!W84/'4 - Inflation'!U$17)</f>
        <v>0</v>
      </c>
      <c r="X84" s="286">
        <f>IF('4 - Inflation'!V$17=0,0,'6a - Tot nominal costs'!X84/'4 - Inflation'!V$17)</f>
        <v>0</v>
      </c>
      <c r="Y84" s="286">
        <f>IF('4 - Inflation'!W$17=0,0,'6a - Tot nominal costs'!Y84/'4 - Inflation'!W$17)</f>
        <v>0</v>
      </c>
      <c r="Z84" s="286">
        <f>IF('4 - Inflation'!X$17=0,0,'6a - Tot nominal costs'!Z84/'4 - Inflation'!X$17)</f>
        <v>0</v>
      </c>
      <c r="AA84" s="286">
        <f>IF('4 - Inflation'!Y$17=0,0,'6a - Tot nominal costs'!AA84/'4 - Inflation'!Y$17)</f>
        <v>0</v>
      </c>
      <c r="AB84" s="286">
        <f>IF('4 - Inflation'!Z$17=0,0,'6a - Tot nominal costs'!AB84/'4 - Inflation'!Z$17)</f>
        <v>0</v>
      </c>
      <c r="AC84" s="286">
        <f>IF('4 - Inflation'!AA$17=0,0,'6a - Tot nominal costs'!AC84/'4 - Inflation'!AA$17)</f>
        <v>0</v>
      </c>
      <c r="AD84" s="286">
        <f>IF('4 - Inflation'!AB$17=0,0,'6a - Tot nominal costs'!AD84/'4 - Inflation'!AB$17)</f>
        <v>0</v>
      </c>
      <c r="AE84" s="286">
        <f>IF('4 - Inflation'!AC$17=0,0,'6a - Tot nominal costs'!AE84/'4 - Inflation'!AC$17)</f>
        <v>0</v>
      </c>
      <c r="AF84" s="286">
        <f>IF('4 - Inflation'!AD$17=0,0,'6a - Tot nominal costs'!AF84/'4 - Inflation'!AD$17)</f>
        <v>0</v>
      </c>
      <c r="AG84" s="286">
        <f>IF('4 - Inflation'!AE$17=0,0,'6a - Tot nominal costs'!AG84/'4 - Inflation'!AE$17)</f>
        <v>0</v>
      </c>
      <c r="AH84" s="286">
        <f>IF('4 - Inflation'!AF$17=0,0,'6a - Tot nominal costs'!AH84/'4 - Inflation'!AF$17)</f>
        <v>0</v>
      </c>
      <c r="AI84" s="286">
        <f>IF('4 - Inflation'!AG$17=0,0,'6a - Tot nominal costs'!AI84/'4 - Inflation'!AG$17)</f>
        <v>0</v>
      </c>
      <c r="AJ84" s="286">
        <f>IF('4 - Inflation'!AH$17=0,0,'6a - Tot nominal costs'!AJ84/'4 - Inflation'!AH$17)</f>
        <v>0</v>
      </c>
      <c r="AK84" s="286">
        <f>IF('4 - Inflation'!AI$17=0,0,'6a - Tot nominal costs'!AK84/'4 - Inflation'!AI$17)</f>
        <v>0</v>
      </c>
      <c r="AL84" s="286">
        <f>IF('4 - Inflation'!AJ$17=0,0,'6a - Tot nominal costs'!AL84/'4 - Inflation'!AJ$17)</f>
        <v>0</v>
      </c>
      <c r="AM84" s="286">
        <f>IF('4 - Inflation'!AK$17=0,0,'6a - Tot nominal costs'!AM84/'4 - Inflation'!AK$17)</f>
        <v>0</v>
      </c>
      <c r="AN84" s="286">
        <f>IF('4 - Inflation'!AL$17=0,0,'6a - Tot nominal costs'!AN84/'4 - Inflation'!AL$17)</f>
        <v>0</v>
      </c>
      <c r="AO84" s="286">
        <f>IF('4 - Inflation'!AM$17=0,0,'6a - Tot nominal costs'!AO84/'4 - Inflation'!AM$17)</f>
        <v>0</v>
      </c>
      <c r="AP84" s="286">
        <f>IF('4 - Inflation'!AN$17=0,0,'6a - Tot nominal costs'!AP84/'4 - Inflation'!AN$17)</f>
        <v>0</v>
      </c>
    </row>
    <row r="85" spans="1:42" outlineLevel="2">
      <c r="A85" s="211" t="str">
        <f>A56&amp;"."&amp;A73&amp;"."&amp;A57&amp;"."&amp;B85</f>
        <v>1.o.2.12</v>
      </c>
      <c r="B85">
        <v>12</v>
      </c>
      <c r="C85" t="str">
        <f>'1-GBP'!C85</f>
        <v/>
      </c>
      <c r="D85"/>
      <c r="E85"/>
      <c r="F85"/>
      <c r="G85"/>
      <c r="H85"/>
      <c r="I85"/>
      <c r="J85"/>
      <c r="K85"/>
      <c r="L85" t="str">
        <f>LEFT(_xlfn.TEXTAFTER('6b - Tot real (CPIH) costs'!A85,"."),1)</f>
        <v>o</v>
      </c>
      <c r="M85" s="286">
        <f>IF('4 - Inflation'!K$17=0,0,'6a - Tot nominal costs'!M85/'4 - Inflation'!K$17)</f>
        <v>0</v>
      </c>
      <c r="N85" s="286">
        <f>IF('4 - Inflation'!L$17=0,0,'6a - Tot nominal costs'!N85/'4 - Inflation'!L$17)</f>
        <v>0</v>
      </c>
      <c r="O85" s="286">
        <f>IF('4 - Inflation'!M$17=0,0,'6a - Tot nominal costs'!O85/'4 - Inflation'!M$17)</f>
        <v>0</v>
      </c>
      <c r="P85" s="286">
        <f>IF('4 - Inflation'!N$17=0,0,'6a - Tot nominal costs'!P85/'4 - Inflation'!N$17)</f>
        <v>0</v>
      </c>
      <c r="Q85" s="286">
        <f>IF('4 - Inflation'!O$17=0,0,'6a - Tot nominal costs'!Q85/'4 - Inflation'!O$17)</f>
        <v>0</v>
      </c>
      <c r="R85" s="286">
        <f>IF('4 - Inflation'!P$17=0,0,'6a - Tot nominal costs'!R85/'4 - Inflation'!P$17)</f>
        <v>0</v>
      </c>
      <c r="S85" s="286">
        <f>IF('4 - Inflation'!Q$17=0,0,'6a - Tot nominal costs'!S85/'4 - Inflation'!Q$17)</f>
        <v>0</v>
      </c>
      <c r="T85" s="286">
        <f>IF('4 - Inflation'!R$17=0,0,'6a - Tot nominal costs'!T85/'4 - Inflation'!R$17)</f>
        <v>0</v>
      </c>
      <c r="U85" s="286">
        <f>IF('4 - Inflation'!S$17=0,0,'6a - Tot nominal costs'!U85/'4 - Inflation'!S$17)</f>
        <v>0</v>
      </c>
      <c r="V85" s="286">
        <f>IF('4 - Inflation'!T$17=0,0,'6a - Tot nominal costs'!V85/'4 - Inflation'!T$17)</f>
        <v>0</v>
      </c>
      <c r="W85" s="286">
        <f>IF('4 - Inflation'!U$17=0,0,'6a - Tot nominal costs'!W85/'4 - Inflation'!U$17)</f>
        <v>0</v>
      </c>
      <c r="X85" s="286">
        <f>IF('4 - Inflation'!V$17=0,0,'6a - Tot nominal costs'!X85/'4 - Inflation'!V$17)</f>
        <v>0</v>
      </c>
      <c r="Y85" s="286">
        <f>IF('4 - Inflation'!W$17=0,0,'6a - Tot nominal costs'!Y85/'4 - Inflation'!W$17)</f>
        <v>0</v>
      </c>
      <c r="Z85" s="286">
        <f>IF('4 - Inflation'!X$17=0,0,'6a - Tot nominal costs'!Z85/'4 - Inflation'!X$17)</f>
        <v>0</v>
      </c>
      <c r="AA85" s="286">
        <f>IF('4 - Inflation'!Y$17=0,0,'6a - Tot nominal costs'!AA85/'4 - Inflation'!Y$17)</f>
        <v>0</v>
      </c>
      <c r="AB85" s="286">
        <f>IF('4 - Inflation'!Z$17=0,0,'6a - Tot nominal costs'!AB85/'4 - Inflation'!Z$17)</f>
        <v>0</v>
      </c>
      <c r="AC85" s="286">
        <f>IF('4 - Inflation'!AA$17=0,0,'6a - Tot nominal costs'!AC85/'4 - Inflation'!AA$17)</f>
        <v>0</v>
      </c>
      <c r="AD85" s="286">
        <f>IF('4 - Inflation'!AB$17=0,0,'6a - Tot nominal costs'!AD85/'4 - Inflation'!AB$17)</f>
        <v>0</v>
      </c>
      <c r="AE85" s="286">
        <f>IF('4 - Inflation'!AC$17=0,0,'6a - Tot nominal costs'!AE85/'4 - Inflation'!AC$17)</f>
        <v>0</v>
      </c>
      <c r="AF85" s="286">
        <f>IF('4 - Inflation'!AD$17=0,0,'6a - Tot nominal costs'!AF85/'4 - Inflation'!AD$17)</f>
        <v>0</v>
      </c>
      <c r="AG85" s="286">
        <f>IF('4 - Inflation'!AE$17=0,0,'6a - Tot nominal costs'!AG85/'4 - Inflation'!AE$17)</f>
        <v>0</v>
      </c>
      <c r="AH85" s="286">
        <f>IF('4 - Inflation'!AF$17=0,0,'6a - Tot nominal costs'!AH85/'4 - Inflation'!AF$17)</f>
        <v>0</v>
      </c>
      <c r="AI85" s="286">
        <f>IF('4 - Inflation'!AG$17=0,0,'6a - Tot nominal costs'!AI85/'4 - Inflation'!AG$17)</f>
        <v>0</v>
      </c>
      <c r="AJ85" s="286">
        <f>IF('4 - Inflation'!AH$17=0,0,'6a - Tot nominal costs'!AJ85/'4 - Inflation'!AH$17)</f>
        <v>0</v>
      </c>
      <c r="AK85" s="286">
        <f>IF('4 - Inflation'!AI$17=0,0,'6a - Tot nominal costs'!AK85/'4 - Inflation'!AI$17)</f>
        <v>0</v>
      </c>
      <c r="AL85" s="286">
        <f>IF('4 - Inflation'!AJ$17=0,0,'6a - Tot nominal costs'!AL85/'4 - Inflation'!AJ$17)</f>
        <v>0</v>
      </c>
      <c r="AM85" s="286">
        <f>IF('4 - Inflation'!AK$17=0,0,'6a - Tot nominal costs'!AM85/'4 - Inflation'!AK$17)</f>
        <v>0</v>
      </c>
      <c r="AN85" s="286">
        <f>IF('4 - Inflation'!AL$17=0,0,'6a - Tot nominal costs'!AN85/'4 - Inflation'!AL$17)</f>
        <v>0</v>
      </c>
      <c r="AO85" s="286">
        <f>IF('4 - Inflation'!AM$17=0,0,'6a - Tot nominal costs'!AO85/'4 - Inflation'!AM$17)</f>
        <v>0</v>
      </c>
      <c r="AP85" s="286">
        <f>IF('4 - Inflation'!AN$17=0,0,'6a - Tot nominal costs'!AP85/'4 - Inflation'!AN$17)</f>
        <v>0</v>
      </c>
    </row>
    <row r="86" spans="1:42" outlineLevel="1">
      <c r="A86" s="212"/>
      <c r="B86" s="201">
        <f>B85-COUNTIFS(C74:C85,"")</f>
        <v>2</v>
      </c>
      <c r="C86" s="201" t="s">
        <v>285</v>
      </c>
      <c r="D86" s="201"/>
      <c r="E86" s="201"/>
      <c r="F86" s="201"/>
      <c r="G86" s="201"/>
      <c r="H86" s="201"/>
      <c r="I86" s="201"/>
      <c r="J86" s="201"/>
      <c r="K86" s="201"/>
      <c r="L86" s="201"/>
      <c r="M86" s="280">
        <f>SUM(M74:M85)</f>
        <v>0</v>
      </c>
      <c r="N86" s="280">
        <f t="shared" ref="N86:AP86" si="8">SUM(N74:N85)</f>
        <v>0</v>
      </c>
      <c r="O86" s="280">
        <f t="shared" si="8"/>
        <v>0</v>
      </c>
      <c r="P86" s="280">
        <f t="shared" si="8"/>
        <v>0</v>
      </c>
      <c r="Q86" s="280">
        <f t="shared" si="8"/>
        <v>0</v>
      </c>
      <c r="R86" s="280">
        <f t="shared" si="8"/>
        <v>0</v>
      </c>
      <c r="S86" s="280">
        <f t="shared" si="8"/>
        <v>0</v>
      </c>
      <c r="T86" s="280">
        <f t="shared" si="8"/>
        <v>0</v>
      </c>
      <c r="U86" s="280">
        <f t="shared" si="8"/>
        <v>0</v>
      </c>
      <c r="V86" s="280">
        <f t="shared" si="8"/>
        <v>0</v>
      </c>
      <c r="W86" s="280">
        <f t="shared" si="8"/>
        <v>0</v>
      </c>
      <c r="X86" s="280">
        <f t="shared" si="8"/>
        <v>0</v>
      </c>
      <c r="Y86" s="280">
        <f t="shared" si="8"/>
        <v>0</v>
      </c>
      <c r="Z86" s="280">
        <f t="shared" si="8"/>
        <v>0</v>
      </c>
      <c r="AA86" s="280">
        <f t="shared" si="8"/>
        <v>0</v>
      </c>
      <c r="AB86" s="280">
        <f t="shared" si="8"/>
        <v>0</v>
      </c>
      <c r="AC86" s="280">
        <f t="shared" si="8"/>
        <v>0</v>
      </c>
      <c r="AD86" s="280">
        <f t="shared" si="8"/>
        <v>0</v>
      </c>
      <c r="AE86" s="280">
        <f t="shared" si="8"/>
        <v>0</v>
      </c>
      <c r="AF86" s="280">
        <f t="shared" si="8"/>
        <v>0</v>
      </c>
      <c r="AG86" s="280">
        <f t="shared" si="8"/>
        <v>0</v>
      </c>
      <c r="AH86" s="280">
        <f t="shared" si="8"/>
        <v>0</v>
      </c>
      <c r="AI86" s="280">
        <f t="shared" si="8"/>
        <v>0</v>
      </c>
      <c r="AJ86" s="280">
        <f t="shared" si="8"/>
        <v>0</v>
      </c>
      <c r="AK86" s="280">
        <f t="shared" si="8"/>
        <v>0</v>
      </c>
      <c r="AL86" s="280">
        <f t="shared" si="8"/>
        <v>0</v>
      </c>
      <c r="AM86" s="280">
        <f t="shared" si="8"/>
        <v>0</v>
      </c>
      <c r="AN86" s="280">
        <f t="shared" si="8"/>
        <v>0</v>
      </c>
      <c r="AO86" s="280">
        <f t="shared" si="8"/>
        <v>0</v>
      </c>
      <c r="AP86" s="280">
        <f t="shared" si="8"/>
        <v>0</v>
      </c>
    </row>
    <row r="87" spans="1:42" outlineLevel="1">
      <c r="A87" s="221"/>
      <c r="B87" s="222"/>
      <c r="C87" s="222"/>
      <c r="D87" s="222"/>
      <c r="E87" s="222"/>
      <c r="F87" s="222"/>
      <c r="G87" s="222"/>
      <c r="H87" s="222"/>
      <c r="I87" s="222"/>
      <c r="J87" s="222"/>
      <c r="K87" s="222"/>
      <c r="L87" s="222"/>
      <c r="M87" s="245"/>
      <c r="N87" s="245"/>
      <c r="O87" s="245"/>
      <c r="P87" s="245"/>
      <c r="Q87" s="245"/>
      <c r="R87" s="245"/>
      <c r="S87" s="245"/>
      <c r="T87" s="245"/>
      <c r="U87" s="245"/>
      <c r="V87" s="245"/>
      <c r="W87" s="245"/>
      <c r="X87" s="245"/>
      <c r="Y87" s="245"/>
      <c r="Z87" s="245"/>
      <c r="AA87" s="245"/>
      <c r="AB87" s="245"/>
      <c r="AC87" s="245"/>
      <c r="AD87" s="245"/>
      <c r="AE87" s="245"/>
      <c r="AF87" s="245"/>
      <c r="AG87" s="245"/>
      <c r="AH87" s="245"/>
      <c r="AI87" s="245"/>
      <c r="AJ87" s="245"/>
      <c r="AK87" s="245"/>
      <c r="AL87" s="245"/>
      <c r="AM87" s="245"/>
      <c r="AN87" s="245"/>
      <c r="AO87" s="245"/>
      <c r="AP87" s="245"/>
    </row>
    <row r="88" spans="1:42" outlineLevel="1">
      <c r="A88" s="220" t="s">
        <v>254</v>
      </c>
      <c r="B88" s="220" t="s">
        <v>287</v>
      </c>
      <c r="C88" s="220" t="s">
        <v>284</v>
      </c>
      <c r="D88" s="220"/>
      <c r="E88" s="220"/>
      <c r="F88" s="220"/>
      <c r="G88" s="220"/>
      <c r="H88" s="220"/>
      <c r="I88" s="220"/>
      <c r="J88" s="220"/>
      <c r="K88" s="220"/>
      <c r="L88" s="220"/>
      <c r="M88" s="244"/>
      <c r="N88" s="244"/>
      <c r="O88" s="244"/>
      <c r="P88" s="244"/>
      <c r="Q88" s="244"/>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row>
    <row r="89" spans="1:42" outlineLevel="2">
      <c r="A89" s="211" t="str">
        <f>A56&amp;"."&amp;A88&amp;"."&amp;A57&amp;"."&amp;B89</f>
        <v>1.d.2.1</v>
      </c>
      <c r="B89">
        <v>1</v>
      </c>
      <c r="C89" t="str">
        <f>'1-GBP'!C89</f>
        <v/>
      </c>
      <c r="D89"/>
      <c r="E89"/>
      <c r="F89"/>
      <c r="G89"/>
      <c r="H89"/>
      <c r="I89"/>
      <c r="J89"/>
      <c r="K89"/>
      <c r="L89" t="str">
        <f>LEFT(_xlfn.TEXTAFTER('6b - Tot real (CPIH) costs'!A89,"."),1)</f>
        <v>d</v>
      </c>
      <c r="M89" s="286">
        <f>IF('4 - Inflation'!K$17=0,0,'6a - Tot nominal costs'!M89/'4 - Inflation'!K$17)</f>
        <v>0</v>
      </c>
      <c r="N89" s="286">
        <f>IF('4 - Inflation'!L$17=0,0,'6a - Tot nominal costs'!N89/'4 - Inflation'!L$17)</f>
        <v>0</v>
      </c>
      <c r="O89" s="286">
        <f>IF('4 - Inflation'!M$17=0,0,'6a - Tot nominal costs'!O89/'4 - Inflation'!M$17)</f>
        <v>0</v>
      </c>
      <c r="P89" s="286">
        <f>IF('4 - Inflation'!N$17=0,0,'6a - Tot nominal costs'!P89/'4 - Inflation'!N$17)</f>
        <v>0</v>
      </c>
      <c r="Q89" s="286">
        <f>IF('4 - Inflation'!O$17=0,0,'6a - Tot nominal costs'!Q89/'4 - Inflation'!O$17)</f>
        <v>0</v>
      </c>
      <c r="R89" s="286">
        <f>IF('4 - Inflation'!P$17=0,0,'6a - Tot nominal costs'!R89/'4 - Inflation'!P$17)</f>
        <v>0</v>
      </c>
      <c r="S89" s="286">
        <f>IF('4 - Inflation'!Q$17=0,0,'6a - Tot nominal costs'!S89/'4 - Inflation'!Q$17)</f>
        <v>0</v>
      </c>
      <c r="T89" s="286">
        <f>IF('4 - Inflation'!R$17=0,0,'6a - Tot nominal costs'!T89/'4 - Inflation'!R$17)</f>
        <v>0</v>
      </c>
      <c r="U89" s="286">
        <f>IF('4 - Inflation'!S$17=0,0,'6a - Tot nominal costs'!U89/'4 - Inflation'!S$17)</f>
        <v>0</v>
      </c>
      <c r="V89" s="286">
        <f>IF('4 - Inflation'!T$17=0,0,'6a - Tot nominal costs'!V89/'4 - Inflation'!T$17)</f>
        <v>0</v>
      </c>
      <c r="W89" s="286">
        <f>IF('4 - Inflation'!U$17=0,0,'6a - Tot nominal costs'!W89/'4 - Inflation'!U$17)</f>
        <v>0</v>
      </c>
      <c r="X89" s="286">
        <f>IF('4 - Inflation'!V$17=0,0,'6a - Tot nominal costs'!X89/'4 - Inflation'!V$17)</f>
        <v>0</v>
      </c>
      <c r="Y89" s="286">
        <f>IF('4 - Inflation'!W$17=0,0,'6a - Tot nominal costs'!Y89/'4 - Inflation'!W$17)</f>
        <v>0</v>
      </c>
      <c r="Z89" s="286">
        <f>IF('4 - Inflation'!X$17=0,0,'6a - Tot nominal costs'!Z89/'4 - Inflation'!X$17)</f>
        <v>0</v>
      </c>
      <c r="AA89" s="286">
        <f>IF('4 - Inflation'!Y$17=0,0,'6a - Tot nominal costs'!AA89/'4 - Inflation'!Y$17)</f>
        <v>0</v>
      </c>
      <c r="AB89" s="286">
        <f>IF('4 - Inflation'!Z$17=0,0,'6a - Tot nominal costs'!AB89/'4 - Inflation'!Z$17)</f>
        <v>0</v>
      </c>
      <c r="AC89" s="286">
        <f>IF('4 - Inflation'!AA$17=0,0,'6a - Tot nominal costs'!AC89/'4 - Inflation'!AA$17)</f>
        <v>0</v>
      </c>
      <c r="AD89" s="286">
        <f>IF('4 - Inflation'!AB$17=0,0,'6a - Tot nominal costs'!AD89/'4 - Inflation'!AB$17)</f>
        <v>0</v>
      </c>
      <c r="AE89" s="286">
        <f>IF('4 - Inflation'!AC$17=0,0,'6a - Tot nominal costs'!AE89/'4 - Inflation'!AC$17)</f>
        <v>0</v>
      </c>
      <c r="AF89" s="286">
        <f>IF('4 - Inflation'!AD$17=0,0,'6a - Tot nominal costs'!AF89/'4 - Inflation'!AD$17)</f>
        <v>0</v>
      </c>
      <c r="AG89" s="286">
        <f>IF('4 - Inflation'!AE$17=0,0,'6a - Tot nominal costs'!AG89/'4 - Inflation'!AE$17)</f>
        <v>0</v>
      </c>
      <c r="AH89" s="286">
        <f>IF('4 - Inflation'!AF$17=0,0,'6a - Tot nominal costs'!AH89/'4 - Inflation'!AF$17)</f>
        <v>0</v>
      </c>
      <c r="AI89" s="286">
        <f>IF('4 - Inflation'!AG$17=0,0,'6a - Tot nominal costs'!AI89/'4 - Inflation'!AG$17)</f>
        <v>0</v>
      </c>
      <c r="AJ89" s="286">
        <f>IF('4 - Inflation'!AH$17=0,0,'6a - Tot nominal costs'!AJ89/'4 - Inflation'!AH$17)</f>
        <v>0</v>
      </c>
      <c r="AK89" s="286">
        <f>IF('4 - Inflation'!AI$17=0,0,'6a - Tot nominal costs'!AK89/'4 - Inflation'!AI$17)</f>
        <v>0</v>
      </c>
      <c r="AL89" s="286">
        <f>IF('4 - Inflation'!AJ$17=0,0,'6a - Tot nominal costs'!AL89/'4 - Inflation'!AJ$17)</f>
        <v>0</v>
      </c>
      <c r="AM89" s="286">
        <f>IF('4 - Inflation'!AK$17=0,0,'6a - Tot nominal costs'!AM89/'4 - Inflation'!AK$17)</f>
        <v>0</v>
      </c>
      <c r="AN89" s="286">
        <f>IF('4 - Inflation'!AL$17=0,0,'6a - Tot nominal costs'!AN89/'4 - Inflation'!AL$17)</f>
        <v>0</v>
      </c>
      <c r="AO89" s="286">
        <f>IF('4 - Inflation'!AM$17=0,0,'6a - Tot nominal costs'!AO89/'4 - Inflation'!AM$17)</f>
        <v>0</v>
      </c>
      <c r="AP89" s="286">
        <f>IF('4 - Inflation'!AN$17=0,0,'6a - Tot nominal costs'!AP89/'4 - Inflation'!AN$17)</f>
        <v>0</v>
      </c>
    </row>
    <row r="90" spans="1:42" outlineLevel="2">
      <c r="A90" s="211" t="str">
        <f>A56&amp;"."&amp;A88&amp;"."&amp;A57&amp;"."&amp;B90</f>
        <v>1.d.2.2</v>
      </c>
      <c r="B90">
        <v>2</v>
      </c>
      <c r="C90" t="str">
        <f>'1-GBP'!C90</f>
        <v/>
      </c>
      <c r="D90"/>
      <c r="E90"/>
      <c r="F90"/>
      <c r="G90"/>
      <c r="H90"/>
      <c r="I90"/>
      <c r="J90"/>
      <c r="K90"/>
      <c r="L90" t="str">
        <f>LEFT(_xlfn.TEXTAFTER('6b - Tot real (CPIH) costs'!A90,"."),1)</f>
        <v>d</v>
      </c>
      <c r="M90" s="286">
        <f>IF('4 - Inflation'!K$17=0,0,'6a - Tot nominal costs'!M90/'4 - Inflation'!K$17)</f>
        <v>0</v>
      </c>
      <c r="N90" s="286">
        <f>IF('4 - Inflation'!L$17=0,0,'6a - Tot nominal costs'!N90/'4 - Inflation'!L$17)</f>
        <v>0</v>
      </c>
      <c r="O90" s="286">
        <f>IF('4 - Inflation'!M$17=0,0,'6a - Tot nominal costs'!O90/'4 - Inflation'!M$17)</f>
        <v>0</v>
      </c>
      <c r="P90" s="286">
        <f>IF('4 - Inflation'!N$17=0,0,'6a - Tot nominal costs'!P90/'4 - Inflation'!N$17)</f>
        <v>0</v>
      </c>
      <c r="Q90" s="286">
        <f>IF('4 - Inflation'!O$17=0,0,'6a - Tot nominal costs'!Q90/'4 - Inflation'!O$17)</f>
        <v>0</v>
      </c>
      <c r="R90" s="286">
        <f>IF('4 - Inflation'!P$17=0,0,'6a - Tot nominal costs'!R90/'4 - Inflation'!P$17)</f>
        <v>0</v>
      </c>
      <c r="S90" s="286">
        <f>IF('4 - Inflation'!Q$17=0,0,'6a - Tot nominal costs'!S90/'4 - Inflation'!Q$17)</f>
        <v>0</v>
      </c>
      <c r="T90" s="286">
        <f>IF('4 - Inflation'!R$17=0,0,'6a - Tot nominal costs'!T90/'4 - Inflation'!R$17)</f>
        <v>0</v>
      </c>
      <c r="U90" s="286">
        <f>IF('4 - Inflation'!S$17=0,0,'6a - Tot nominal costs'!U90/'4 - Inflation'!S$17)</f>
        <v>0</v>
      </c>
      <c r="V90" s="286">
        <f>IF('4 - Inflation'!T$17=0,0,'6a - Tot nominal costs'!V90/'4 - Inflation'!T$17)</f>
        <v>0</v>
      </c>
      <c r="W90" s="286">
        <f>IF('4 - Inflation'!U$17=0,0,'6a - Tot nominal costs'!W90/'4 - Inflation'!U$17)</f>
        <v>0</v>
      </c>
      <c r="X90" s="286">
        <f>IF('4 - Inflation'!V$17=0,0,'6a - Tot nominal costs'!X90/'4 - Inflation'!V$17)</f>
        <v>0</v>
      </c>
      <c r="Y90" s="286">
        <f>IF('4 - Inflation'!W$17=0,0,'6a - Tot nominal costs'!Y90/'4 - Inflation'!W$17)</f>
        <v>0</v>
      </c>
      <c r="Z90" s="286">
        <f>IF('4 - Inflation'!X$17=0,0,'6a - Tot nominal costs'!Z90/'4 - Inflation'!X$17)</f>
        <v>0</v>
      </c>
      <c r="AA90" s="286">
        <f>IF('4 - Inflation'!Y$17=0,0,'6a - Tot nominal costs'!AA90/'4 - Inflation'!Y$17)</f>
        <v>0</v>
      </c>
      <c r="AB90" s="286">
        <f>IF('4 - Inflation'!Z$17=0,0,'6a - Tot nominal costs'!AB90/'4 - Inflation'!Z$17)</f>
        <v>0</v>
      </c>
      <c r="AC90" s="286">
        <f>IF('4 - Inflation'!AA$17=0,0,'6a - Tot nominal costs'!AC90/'4 - Inflation'!AA$17)</f>
        <v>0</v>
      </c>
      <c r="AD90" s="286">
        <f>IF('4 - Inflation'!AB$17=0,0,'6a - Tot nominal costs'!AD90/'4 - Inflation'!AB$17)</f>
        <v>0</v>
      </c>
      <c r="AE90" s="286">
        <f>IF('4 - Inflation'!AC$17=0,0,'6a - Tot nominal costs'!AE90/'4 - Inflation'!AC$17)</f>
        <v>0</v>
      </c>
      <c r="AF90" s="286">
        <f>IF('4 - Inflation'!AD$17=0,0,'6a - Tot nominal costs'!AF90/'4 - Inflation'!AD$17)</f>
        <v>0</v>
      </c>
      <c r="AG90" s="286">
        <f>IF('4 - Inflation'!AE$17=0,0,'6a - Tot nominal costs'!AG90/'4 - Inflation'!AE$17)</f>
        <v>0</v>
      </c>
      <c r="AH90" s="286">
        <f>IF('4 - Inflation'!AF$17=0,0,'6a - Tot nominal costs'!AH90/'4 - Inflation'!AF$17)</f>
        <v>0</v>
      </c>
      <c r="AI90" s="286">
        <f>IF('4 - Inflation'!AG$17=0,0,'6a - Tot nominal costs'!AI90/'4 - Inflation'!AG$17)</f>
        <v>0</v>
      </c>
      <c r="AJ90" s="286">
        <f>IF('4 - Inflation'!AH$17=0,0,'6a - Tot nominal costs'!AJ90/'4 - Inflation'!AH$17)</f>
        <v>0</v>
      </c>
      <c r="AK90" s="286">
        <f>IF('4 - Inflation'!AI$17=0,0,'6a - Tot nominal costs'!AK90/'4 - Inflation'!AI$17)</f>
        <v>0</v>
      </c>
      <c r="AL90" s="286">
        <f>IF('4 - Inflation'!AJ$17=0,0,'6a - Tot nominal costs'!AL90/'4 - Inflation'!AJ$17)</f>
        <v>0</v>
      </c>
      <c r="AM90" s="286">
        <f>IF('4 - Inflation'!AK$17=0,0,'6a - Tot nominal costs'!AM90/'4 - Inflation'!AK$17)</f>
        <v>0</v>
      </c>
      <c r="AN90" s="286">
        <f>IF('4 - Inflation'!AL$17=0,0,'6a - Tot nominal costs'!AN90/'4 - Inflation'!AL$17)</f>
        <v>0</v>
      </c>
      <c r="AO90" s="286">
        <f>IF('4 - Inflation'!AM$17=0,0,'6a - Tot nominal costs'!AO90/'4 - Inflation'!AM$17)</f>
        <v>0</v>
      </c>
      <c r="AP90" s="286">
        <f>IF('4 - Inflation'!AN$17=0,0,'6a - Tot nominal costs'!AP90/'4 - Inflation'!AN$17)</f>
        <v>0</v>
      </c>
    </row>
    <row r="91" spans="1:42" outlineLevel="2">
      <c r="A91" s="211" t="str">
        <f>A56&amp;"."&amp;A88&amp;"."&amp;A57&amp;"."&amp;B91</f>
        <v>1.d.2.3</v>
      </c>
      <c r="B91">
        <v>3</v>
      </c>
      <c r="C91" t="str">
        <f>'1-GBP'!C91</f>
        <v/>
      </c>
      <c r="D91"/>
      <c r="E91"/>
      <c r="F91"/>
      <c r="G91"/>
      <c r="H91"/>
      <c r="I91"/>
      <c r="J91"/>
      <c r="K91"/>
      <c r="L91" t="str">
        <f>LEFT(_xlfn.TEXTAFTER('6b - Tot real (CPIH) costs'!A91,"."),1)</f>
        <v>d</v>
      </c>
      <c r="M91" s="286">
        <f>IF('4 - Inflation'!K$17=0,0,'6a - Tot nominal costs'!M91/'4 - Inflation'!K$17)</f>
        <v>0</v>
      </c>
      <c r="N91" s="286">
        <f>IF('4 - Inflation'!L$17=0,0,'6a - Tot nominal costs'!N91/'4 - Inflation'!L$17)</f>
        <v>0</v>
      </c>
      <c r="O91" s="286">
        <f>IF('4 - Inflation'!M$17=0,0,'6a - Tot nominal costs'!O91/'4 - Inflation'!M$17)</f>
        <v>0</v>
      </c>
      <c r="P91" s="286">
        <f>IF('4 - Inflation'!N$17=0,0,'6a - Tot nominal costs'!P91/'4 - Inflation'!N$17)</f>
        <v>0</v>
      </c>
      <c r="Q91" s="286">
        <f>IF('4 - Inflation'!O$17=0,0,'6a - Tot nominal costs'!Q91/'4 - Inflation'!O$17)</f>
        <v>0</v>
      </c>
      <c r="R91" s="286">
        <f>IF('4 - Inflation'!P$17=0,0,'6a - Tot nominal costs'!R91/'4 - Inflation'!P$17)</f>
        <v>0</v>
      </c>
      <c r="S91" s="286">
        <f>IF('4 - Inflation'!Q$17=0,0,'6a - Tot nominal costs'!S91/'4 - Inflation'!Q$17)</f>
        <v>0</v>
      </c>
      <c r="T91" s="286">
        <f>IF('4 - Inflation'!R$17=0,0,'6a - Tot nominal costs'!T91/'4 - Inflation'!R$17)</f>
        <v>0</v>
      </c>
      <c r="U91" s="286">
        <f>IF('4 - Inflation'!S$17=0,0,'6a - Tot nominal costs'!U91/'4 - Inflation'!S$17)</f>
        <v>0</v>
      </c>
      <c r="V91" s="286">
        <f>IF('4 - Inflation'!T$17=0,0,'6a - Tot nominal costs'!V91/'4 - Inflation'!T$17)</f>
        <v>0</v>
      </c>
      <c r="W91" s="286">
        <f>IF('4 - Inflation'!U$17=0,0,'6a - Tot nominal costs'!W91/'4 - Inflation'!U$17)</f>
        <v>0</v>
      </c>
      <c r="X91" s="286">
        <f>IF('4 - Inflation'!V$17=0,0,'6a - Tot nominal costs'!X91/'4 - Inflation'!V$17)</f>
        <v>0</v>
      </c>
      <c r="Y91" s="286">
        <f>IF('4 - Inflation'!W$17=0,0,'6a - Tot nominal costs'!Y91/'4 - Inflation'!W$17)</f>
        <v>0</v>
      </c>
      <c r="Z91" s="286">
        <f>IF('4 - Inflation'!X$17=0,0,'6a - Tot nominal costs'!Z91/'4 - Inflation'!X$17)</f>
        <v>0</v>
      </c>
      <c r="AA91" s="286">
        <f>IF('4 - Inflation'!Y$17=0,0,'6a - Tot nominal costs'!AA91/'4 - Inflation'!Y$17)</f>
        <v>0</v>
      </c>
      <c r="AB91" s="286">
        <f>IF('4 - Inflation'!Z$17=0,0,'6a - Tot nominal costs'!AB91/'4 - Inflation'!Z$17)</f>
        <v>0</v>
      </c>
      <c r="AC91" s="286">
        <f>IF('4 - Inflation'!AA$17=0,0,'6a - Tot nominal costs'!AC91/'4 - Inflation'!AA$17)</f>
        <v>0</v>
      </c>
      <c r="AD91" s="286">
        <f>IF('4 - Inflation'!AB$17=0,0,'6a - Tot nominal costs'!AD91/'4 - Inflation'!AB$17)</f>
        <v>0</v>
      </c>
      <c r="AE91" s="286">
        <f>IF('4 - Inflation'!AC$17=0,0,'6a - Tot nominal costs'!AE91/'4 - Inflation'!AC$17)</f>
        <v>0</v>
      </c>
      <c r="AF91" s="286">
        <f>IF('4 - Inflation'!AD$17=0,0,'6a - Tot nominal costs'!AF91/'4 - Inflation'!AD$17)</f>
        <v>0</v>
      </c>
      <c r="AG91" s="286">
        <f>IF('4 - Inflation'!AE$17=0,0,'6a - Tot nominal costs'!AG91/'4 - Inflation'!AE$17)</f>
        <v>0</v>
      </c>
      <c r="AH91" s="286">
        <f>IF('4 - Inflation'!AF$17=0,0,'6a - Tot nominal costs'!AH91/'4 - Inflation'!AF$17)</f>
        <v>0</v>
      </c>
      <c r="AI91" s="286">
        <f>IF('4 - Inflation'!AG$17=0,0,'6a - Tot nominal costs'!AI91/'4 - Inflation'!AG$17)</f>
        <v>0</v>
      </c>
      <c r="AJ91" s="286">
        <f>IF('4 - Inflation'!AH$17=0,0,'6a - Tot nominal costs'!AJ91/'4 - Inflation'!AH$17)</f>
        <v>0</v>
      </c>
      <c r="AK91" s="286">
        <f>IF('4 - Inflation'!AI$17=0,0,'6a - Tot nominal costs'!AK91/'4 - Inflation'!AI$17)</f>
        <v>0</v>
      </c>
      <c r="AL91" s="286">
        <f>IF('4 - Inflation'!AJ$17=0,0,'6a - Tot nominal costs'!AL91/'4 - Inflation'!AJ$17)</f>
        <v>0</v>
      </c>
      <c r="AM91" s="286">
        <f>IF('4 - Inflation'!AK$17=0,0,'6a - Tot nominal costs'!AM91/'4 - Inflation'!AK$17)</f>
        <v>0</v>
      </c>
      <c r="AN91" s="286">
        <f>IF('4 - Inflation'!AL$17=0,0,'6a - Tot nominal costs'!AN91/'4 - Inflation'!AL$17)</f>
        <v>0</v>
      </c>
      <c r="AO91" s="286">
        <f>IF('4 - Inflation'!AM$17=0,0,'6a - Tot nominal costs'!AO91/'4 - Inflation'!AM$17)</f>
        <v>0</v>
      </c>
      <c r="AP91" s="286">
        <f>IF('4 - Inflation'!AN$17=0,0,'6a - Tot nominal costs'!AP91/'4 - Inflation'!AN$17)</f>
        <v>0</v>
      </c>
    </row>
    <row r="92" spans="1:42" outlineLevel="2">
      <c r="A92" s="211" t="str">
        <f>A56&amp;"."&amp;A88&amp;"."&amp;A57&amp;"."&amp;B92</f>
        <v>1.d.2.4</v>
      </c>
      <c r="B92">
        <v>4</v>
      </c>
      <c r="C92" t="str">
        <f>'1-GBP'!C92</f>
        <v/>
      </c>
      <c r="D92"/>
      <c r="E92"/>
      <c r="F92"/>
      <c r="G92"/>
      <c r="H92"/>
      <c r="I92"/>
      <c r="J92"/>
      <c r="K92"/>
      <c r="L92" t="str">
        <f>LEFT(_xlfn.TEXTAFTER('6b - Tot real (CPIH) costs'!A92,"."),1)</f>
        <v>d</v>
      </c>
      <c r="M92" s="286">
        <f>IF('4 - Inflation'!K$17=0,0,'6a - Tot nominal costs'!M92/'4 - Inflation'!K$17)</f>
        <v>0</v>
      </c>
      <c r="N92" s="286">
        <f>IF('4 - Inflation'!L$17=0,0,'6a - Tot nominal costs'!N92/'4 - Inflation'!L$17)</f>
        <v>0</v>
      </c>
      <c r="O92" s="286">
        <f>IF('4 - Inflation'!M$17=0,0,'6a - Tot nominal costs'!O92/'4 - Inflation'!M$17)</f>
        <v>0</v>
      </c>
      <c r="P92" s="286">
        <f>IF('4 - Inflation'!N$17=0,0,'6a - Tot nominal costs'!P92/'4 - Inflation'!N$17)</f>
        <v>0</v>
      </c>
      <c r="Q92" s="286">
        <f>IF('4 - Inflation'!O$17=0,0,'6a - Tot nominal costs'!Q92/'4 - Inflation'!O$17)</f>
        <v>0</v>
      </c>
      <c r="R92" s="286">
        <f>IF('4 - Inflation'!P$17=0,0,'6a - Tot nominal costs'!R92/'4 - Inflation'!P$17)</f>
        <v>0</v>
      </c>
      <c r="S92" s="286">
        <f>IF('4 - Inflation'!Q$17=0,0,'6a - Tot nominal costs'!S92/'4 - Inflation'!Q$17)</f>
        <v>0</v>
      </c>
      <c r="T92" s="286">
        <f>IF('4 - Inflation'!R$17=0,0,'6a - Tot nominal costs'!T92/'4 - Inflation'!R$17)</f>
        <v>0</v>
      </c>
      <c r="U92" s="286">
        <f>IF('4 - Inflation'!S$17=0,0,'6a - Tot nominal costs'!U92/'4 - Inflation'!S$17)</f>
        <v>0</v>
      </c>
      <c r="V92" s="286">
        <f>IF('4 - Inflation'!T$17=0,0,'6a - Tot nominal costs'!V92/'4 - Inflation'!T$17)</f>
        <v>0</v>
      </c>
      <c r="W92" s="286">
        <f>IF('4 - Inflation'!U$17=0,0,'6a - Tot nominal costs'!W92/'4 - Inflation'!U$17)</f>
        <v>0</v>
      </c>
      <c r="X92" s="286">
        <f>IF('4 - Inflation'!V$17=0,0,'6a - Tot nominal costs'!X92/'4 - Inflation'!V$17)</f>
        <v>0</v>
      </c>
      <c r="Y92" s="286">
        <f>IF('4 - Inflation'!W$17=0,0,'6a - Tot nominal costs'!Y92/'4 - Inflation'!W$17)</f>
        <v>0</v>
      </c>
      <c r="Z92" s="286">
        <f>IF('4 - Inflation'!X$17=0,0,'6a - Tot nominal costs'!Z92/'4 - Inflation'!X$17)</f>
        <v>0</v>
      </c>
      <c r="AA92" s="286">
        <f>IF('4 - Inflation'!Y$17=0,0,'6a - Tot nominal costs'!AA92/'4 - Inflation'!Y$17)</f>
        <v>0</v>
      </c>
      <c r="AB92" s="286">
        <f>IF('4 - Inflation'!Z$17=0,0,'6a - Tot nominal costs'!AB92/'4 - Inflation'!Z$17)</f>
        <v>0</v>
      </c>
      <c r="AC92" s="286">
        <f>IF('4 - Inflation'!AA$17=0,0,'6a - Tot nominal costs'!AC92/'4 - Inflation'!AA$17)</f>
        <v>0</v>
      </c>
      <c r="AD92" s="286">
        <f>IF('4 - Inflation'!AB$17=0,0,'6a - Tot nominal costs'!AD92/'4 - Inflation'!AB$17)</f>
        <v>0</v>
      </c>
      <c r="AE92" s="286">
        <f>IF('4 - Inflation'!AC$17=0,0,'6a - Tot nominal costs'!AE92/'4 - Inflation'!AC$17)</f>
        <v>0</v>
      </c>
      <c r="AF92" s="286">
        <f>IF('4 - Inflation'!AD$17=0,0,'6a - Tot nominal costs'!AF92/'4 - Inflation'!AD$17)</f>
        <v>0</v>
      </c>
      <c r="AG92" s="286">
        <f>IF('4 - Inflation'!AE$17=0,0,'6a - Tot nominal costs'!AG92/'4 - Inflation'!AE$17)</f>
        <v>0</v>
      </c>
      <c r="AH92" s="286">
        <f>IF('4 - Inflation'!AF$17=0,0,'6a - Tot nominal costs'!AH92/'4 - Inflation'!AF$17)</f>
        <v>0</v>
      </c>
      <c r="AI92" s="286">
        <f>IF('4 - Inflation'!AG$17=0,0,'6a - Tot nominal costs'!AI92/'4 - Inflation'!AG$17)</f>
        <v>0</v>
      </c>
      <c r="AJ92" s="286">
        <f>IF('4 - Inflation'!AH$17=0,0,'6a - Tot nominal costs'!AJ92/'4 - Inflation'!AH$17)</f>
        <v>0</v>
      </c>
      <c r="AK92" s="286">
        <f>IF('4 - Inflation'!AI$17=0,0,'6a - Tot nominal costs'!AK92/'4 - Inflation'!AI$17)</f>
        <v>0</v>
      </c>
      <c r="AL92" s="286">
        <f>IF('4 - Inflation'!AJ$17=0,0,'6a - Tot nominal costs'!AL92/'4 - Inflation'!AJ$17)</f>
        <v>0</v>
      </c>
      <c r="AM92" s="286">
        <f>IF('4 - Inflation'!AK$17=0,0,'6a - Tot nominal costs'!AM92/'4 - Inflation'!AK$17)</f>
        <v>0</v>
      </c>
      <c r="AN92" s="286">
        <f>IF('4 - Inflation'!AL$17=0,0,'6a - Tot nominal costs'!AN92/'4 - Inflation'!AL$17)</f>
        <v>0</v>
      </c>
      <c r="AO92" s="286">
        <f>IF('4 - Inflation'!AM$17=0,0,'6a - Tot nominal costs'!AO92/'4 - Inflation'!AM$17)</f>
        <v>0</v>
      </c>
      <c r="AP92" s="286">
        <f>IF('4 - Inflation'!AN$17=0,0,'6a - Tot nominal costs'!AP92/'4 - Inflation'!AN$17)</f>
        <v>0</v>
      </c>
    </row>
    <row r="93" spans="1:42" outlineLevel="2">
      <c r="A93" s="211" t="str">
        <f>A56&amp;"."&amp;A88&amp;"."&amp;A57&amp;"."&amp;B93</f>
        <v>1.d.2.5</v>
      </c>
      <c r="B93">
        <v>5</v>
      </c>
      <c r="C93" t="str">
        <f>'1-GBP'!C93</f>
        <v/>
      </c>
      <c r="D93"/>
      <c r="E93"/>
      <c r="F93"/>
      <c r="G93"/>
      <c r="H93"/>
      <c r="I93"/>
      <c r="J93"/>
      <c r="K93"/>
      <c r="L93" t="str">
        <f>LEFT(_xlfn.TEXTAFTER('6b - Tot real (CPIH) costs'!A93,"."),1)</f>
        <v>d</v>
      </c>
      <c r="M93" s="286">
        <f>IF('4 - Inflation'!K$17=0,0,'6a - Tot nominal costs'!M93/'4 - Inflation'!K$17)</f>
        <v>0</v>
      </c>
      <c r="N93" s="286">
        <f>IF('4 - Inflation'!L$17=0,0,'6a - Tot nominal costs'!N93/'4 - Inflation'!L$17)</f>
        <v>0</v>
      </c>
      <c r="O93" s="286">
        <f>IF('4 - Inflation'!M$17=0,0,'6a - Tot nominal costs'!O93/'4 - Inflation'!M$17)</f>
        <v>0</v>
      </c>
      <c r="P93" s="286">
        <f>IF('4 - Inflation'!N$17=0,0,'6a - Tot nominal costs'!P93/'4 - Inflation'!N$17)</f>
        <v>0</v>
      </c>
      <c r="Q93" s="286">
        <f>IF('4 - Inflation'!O$17=0,0,'6a - Tot nominal costs'!Q93/'4 - Inflation'!O$17)</f>
        <v>0</v>
      </c>
      <c r="R93" s="286">
        <f>IF('4 - Inflation'!P$17=0,0,'6a - Tot nominal costs'!R93/'4 - Inflation'!P$17)</f>
        <v>0</v>
      </c>
      <c r="S93" s="286">
        <f>IF('4 - Inflation'!Q$17=0,0,'6a - Tot nominal costs'!S93/'4 - Inflation'!Q$17)</f>
        <v>0</v>
      </c>
      <c r="T93" s="286">
        <f>IF('4 - Inflation'!R$17=0,0,'6a - Tot nominal costs'!T93/'4 - Inflation'!R$17)</f>
        <v>0</v>
      </c>
      <c r="U93" s="286">
        <f>IF('4 - Inflation'!S$17=0,0,'6a - Tot nominal costs'!U93/'4 - Inflation'!S$17)</f>
        <v>0</v>
      </c>
      <c r="V93" s="286">
        <f>IF('4 - Inflation'!T$17=0,0,'6a - Tot nominal costs'!V93/'4 - Inflation'!T$17)</f>
        <v>0</v>
      </c>
      <c r="W93" s="286">
        <f>IF('4 - Inflation'!U$17=0,0,'6a - Tot nominal costs'!W93/'4 - Inflation'!U$17)</f>
        <v>0</v>
      </c>
      <c r="X93" s="286">
        <f>IF('4 - Inflation'!V$17=0,0,'6a - Tot nominal costs'!X93/'4 - Inflation'!V$17)</f>
        <v>0</v>
      </c>
      <c r="Y93" s="286">
        <f>IF('4 - Inflation'!W$17=0,0,'6a - Tot nominal costs'!Y93/'4 - Inflation'!W$17)</f>
        <v>0</v>
      </c>
      <c r="Z93" s="286">
        <f>IF('4 - Inflation'!X$17=0,0,'6a - Tot nominal costs'!Z93/'4 - Inflation'!X$17)</f>
        <v>0</v>
      </c>
      <c r="AA93" s="286">
        <f>IF('4 - Inflation'!Y$17=0,0,'6a - Tot nominal costs'!AA93/'4 - Inflation'!Y$17)</f>
        <v>0</v>
      </c>
      <c r="AB93" s="286">
        <f>IF('4 - Inflation'!Z$17=0,0,'6a - Tot nominal costs'!AB93/'4 - Inflation'!Z$17)</f>
        <v>0</v>
      </c>
      <c r="AC93" s="286">
        <f>IF('4 - Inflation'!AA$17=0,0,'6a - Tot nominal costs'!AC93/'4 - Inflation'!AA$17)</f>
        <v>0</v>
      </c>
      <c r="AD93" s="286">
        <f>IF('4 - Inflation'!AB$17=0,0,'6a - Tot nominal costs'!AD93/'4 - Inflation'!AB$17)</f>
        <v>0</v>
      </c>
      <c r="AE93" s="286">
        <f>IF('4 - Inflation'!AC$17=0,0,'6a - Tot nominal costs'!AE93/'4 - Inflation'!AC$17)</f>
        <v>0</v>
      </c>
      <c r="AF93" s="286">
        <f>IF('4 - Inflation'!AD$17=0,0,'6a - Tot nominal costs'!AF93/'4 - Inflation'!AD$17)</f>
        <v>0</v>
      </c>
      <c r="AG93" s="286">
        <f>IF('4 - Inflation'!AE$17=0,0,'6a - Tot nominal costs'!AG93/'4 - Inflation'!AE$17)</f>
        <v>0</v>
      </c>
      <c r="AH93" s="286">
        <f>IF('4 - Inflation'!AF$17=0,0,'6a - Tot nominal costs'!AH93/'4 - Inflation'!AF$17)</f>
        <v>0</v>
      </c>
      <c r="AI93" s="286">
        <f>IF('4 - Inflation'!AG$17=0,0,'6a - Tot nominal costs'!AI93/'4 - Inflation'!AG$17)</f>
        <v>0</v>
      </c>
      <c r="AJ93" s="286">
        <f>IF('4 - Inflation'!AH$17=0,0,'6a - Tot nominal costs'!AJ93/'4 - Inflation'!AH$17)</f>
        <v>0</v>
      </c>
      <c r="AK93" s="286">
        <f>IF('4 - Inflation'!AI$17=0,0,'6a - Tot nominal costs'!AK93/'4 - Inflation'!AI$17)</f>
        <v>0</v>
      </c>
      <c r="AL93" s="286">
        <f>IF('4 - Inflation'!AJ$17=0,0,'6a - Tot nominal costs'!AL93/'4 - Inflation'!AJ$17)</f>
        <v>0</v>
      </c>
      <c r="AM93" s="286">
        <f>IF('4 - Inflation'!AK$17=0,0,'6a - Tot nominal costs'!AM93/'4 - Inflation'!AK$17)</f>
        <v>0</v>
      </c>
      <c r="AN93" s="286">
        <f>IF('4 - Inflation'!AL$17=0,0,'6a - Tot nominal costs'!AN93/'4 - Inflation'!AL$17)</f>
        <v>0</v>
      </c>
      <c r="AO93" s="286">
        <f>IF('4 - Inflation'!AM$17=0,0,'6a - Tot nominal costs'!AO93/'4 - Inflation'!AM$17)</f>
        <v>0</v>
      </c>
      <c r="AP93" s="286">
        <f>IF('4 - Inflation'!AN$17=0,0,'6a - Tot nominal costs'!AP93/'4 - Inflation'!AN$17)</f>
        <v>0</v>
      </c>
    </row>
    <row r="94" spans="1:42" outlineLevel="2">
      <c r="A94" s="211" t="str">
        <f>A56&amp;"."&amp;A88&amp;"."&amp;A57&amp;"."&amp;B94</f>
        <v>1.d.2.6</v>
      </c>
      <c r="B94">
        <v>6</v>
      </c>
      <c r="C94" t="str">
        <f>'1-GBP'!C94</f>
        <v/>
      </c>
      <c r="D94"/>
      <c r="E94"/>
      <c r="F94"/>
      <c r="G94"/>
      <c r="H94"/>
      <c r="I94"/>
      <c r="J94"/>
      <c r="K94"/>
      <c r="L94" t="str">
        <f>LEFT(_xlfn.TEXTAFTER('6b - Tot real (CPIH) costs'!A94,"."),1)</f>
        <v>d</v>
      </c>
      <c r="M94" s="286">
        <f>IF('4 - Inflation'!K$17=0,0,'6a - Tot nominal costs'!M94/'4 - Inflation'!K$17)</f>
        <v>0</v>
      </c>
      <c r="N94" s="286">
        <f>IF('4 - Inflation'!L$17=0,0,'6a - Tot nominal costs'!N94/'4 - Inflation'!L$17)</f>
        <v>0</v>
      </c>
      <c r="O94" s="286">
        <f>IF('4 - Inflation'!M$17=0,0,'6a - Tot nominal costs'!O94/'4 - Inflation'!M$17)</f>
        <v>0</v>
      </c>
      <c r="P94" s="286">
        <f>IF('4 - Inflation'!N$17=0,0,'6a - Tot nominal costs'!P94/'4 - Inflation'!N$17)</f>
        <v>0</v>
      </c>
      <c r="Q94" s="286">
        <f>IF('4 - Inflation'!O$17=0,0,'6a - Tot nominal costs'!Q94/'4 - Inflation'!O$17)</f>
        <v>0</v>
      </c>
      <c r="R94" s="286">
        <f>IF('4 - Inflation'!P$17=0,0,'6a - Tot nominal costs'!R94/'4 - Inflation'!P$17)</f>
        <v>0</v>
      </c>
      <c r="S94" s="286">
        <f>IF('4 - Inflation'!Q$17=0,0,'6a - Tot nominal costs'!S94/'4 - Inflation'!Q$17)</f>
        <v>0</v>
      </c>
      <c r="T94" s="286">
        <f>IF('4 - Inflation'!R$17=0,0,'6a - Tot nominal costs'!T94/'4 - Inflation'!R$17)</f>
        <v>0</v>
      </c>
      <c r="U94" s="286">
        <f>IF('4 - Inflation'!S$17=0,0,'6a - Tot nominal costs'!U94/'4 - Inflation'!S$17)</f>
        <v>0</v>
      </c>
      <c r="V94" s="286">
        <f>IF('4 - Inflation'!T$17=0,0,'6a - Tot nominal costs'!V94/'4 - Inflation'!T$17)</f>
        <v>0</v>
      </c>
      <c r="W94" s="286">
        <f>IF('4 - Inflation'!U$17=0,0,'6a - Tot nominal costs'!W94/'4 - Inflation'!U$17)</f>
        <v>0</v>
      </c>
      <c r="X94" s="286">
        <f>IF('4 - Inflation'!V$17=0,0,'6a - Tot nominal costs'!X94/'4 - Inflation'!V$17)</f>
        <v>0</v>
      </c>
      <c r="Y94" s="286">
        <f>IF('4 - Inflation'!W$17=0,0,'6a - Tot nominal costs'!Y94/'4 - Inflation'!W$17)</f>
        <v>0</v>
      </c>
      <c r="Z94" s="286">
        <f>IF('4 - Inflation'!X$17=0,0,'6a - Tot nominal costs'!Z94/'4 - Inflation'!X$17)</f>
        <v>0</v>
      </c>
      <c r="AA94" s="286">
        <f>IF('4 - Inflation'!Y$17=0,0,'6a - Tot nominal costs'!AA94/'4 - Inflation'!Y$17)</f>
        <v>0</v>
      </c>
      <c r="AB94" s="286">
        <f>IF('4 - Inflation'!Z$17=0,0,'6a - Tot nominal costs'!AB94/'4 - Inflation'!Z$17)</f>
        <v>0</v>
      </c>
      <c r="AC94" s="286">
        <f>IF('4 - Inflation'!AA$17=0,0,'6a - Tot nominal costs'!AC94/'4 - Inflation'!AA$17)</f>
        <v>0</v>
      </c>
      <c r="AD94" s="286">
        <f>IF('4 - Inflation'!AB$17=0,0,'6a - Tot nominal costs'!AD94/'4 - Inflation'!AB$17)</f>
        <v>0</v>
      </c>
      <c r="AE94" s="286">
        <f>IF('4 - Inflation'!AC$17=0,0,'6a - Tot nominal costs'!AE94/'4 - Inflation'!AC$17)</f>
        <v>0</v>
      </c>
      <c r="AF94" s="286">
        <f>IF('4 - Inflation'!AD$17=0,0,'6a - Tot nominal costs'!AF94/'4 - Inflation'!AD$17)</f>
        <v>0</v>
      </c>
      <c r="AG94" s="286">
        <f>IF('4 - Inflation'!AE$17=0,0,'6a - Tot nominal costs'!AG94/'4 - Inflation'!AE$17)</f>
        <v>0</v>
      </c>
      <c r="AH94" s="286">
        <f>IF('4 - Inflation'!AF$17=0,0,'6a - Tot nominal costs'!AH94/'4 - Inflation'!AF$17)</f>
        <v>0</v>
      </c>
      <c r="AI94" s="286">
        <f>IF('4 - Inflation'!AG$17=0,0,'6a - Tot nominal costs'!AI94/'4 - Inflation'!AG$17)</f>
        <v>0</v>
      </c>
      <c r="AJ94" s="286">
        <f>IF('4 - Inflation'!AH$17=0,0,'6a - Tot nominal costs'!AJ94/'4 - Inflation'!AH$17)</f>
        <v>0</v>
      </c>
      <c r="AK94" s="286">
        <f>IF('4 - Inflation'!AI$17=0,0,'6a - Tot nominal costs'!AK94/'4 - Inflation'!AI$17)</f>
        <v>0</v>
      </c>
      <c r="AL94" s="286">
        <f>IF('4 - Inflation'!AJ$17=0,0,'6a - Tot nominal costs'!AL94/'4 - Inflation'!AJ$17)</f>
        <v>0</v>
      </c>
      <c r="AM94" s="286">
        <f>IF('4 - Inflation'!AK$17=0,0,'6a - Tot nominal costs'!AM94/'4 - Inflation'!AK$17)</f>
        <v>0</v>
      </c>
      <c r="AN94" s="286">
        <f>IF('4 - Inflation'!AL$17=0,0,'6a - Tot nominal costs'!AN94/'4 - Inflation'!AL$17)</f>
        <v>0</v>
      </c>
      <c r="AO94" s="286">
        <f>IF('4 - Inflation'!AM$17=0,0,'6a - Tot nominal costs'!AO94/'4 - Inflation'!AM$17)</f>
        <v>0</v>
      </c>
      <c r="AP94" s="286">
        <f>IF('4 - Inflation'!AN$17=0,0,'6a - Tot nominal costs'!AP94/'4 - Inflation'!AN$17)</f>
        <v>0</v>
      </c>
    </row>
    <row r="95" spans="1:42" outlineLevel="2">
      <c r="A95" s="211" t="str">
        <f>A56&amp;"."&amp;A88&amp;"."&amp;A57&amp;"."&amp;B95</f>
        <v>1.d.2.7</v>
      </c>
      <c r="B95">
        <v>7</v>
      </c>
      <c r="C95" t="str">
        <f>'1-GBP'!C95</f>
        <v/>
      </c>
      <c r="D95"/>
      <c r="E95"/>
      <c r="F95"/>
      <c r="G95"/>
      <c r="H95"/>
      <c r="I95"/>
      <c r="J95"/>
      <c r="K95"/>
      <c r="L95" t="str">
        <f>LEFT(_xlfn.TEXTAFTER('6b - Tot real (CPIH) costs'!A95,"."),1)</f>
        <v>d</v>
      </c>
      <c r="M95" s="286">
        <f>IF('4 - Inflation'!K$17=0,0,'6a - Tot nominal costs'!M95/'4 - Inflation'!K$17)</f>
        <v>0</v>
      </c>
      <c r="N95" s="286">
        <f>IF('4 - Inflation'!L$17=0,0,'6a - Tot nominal costs'!N95/'4 - Inflation'!L$17)</f>
        <v>0</v>
      </c>
      <c r="O95" s="286">
        <f>IF('4 - Inflation'!M$17=0,0,'6a - Tot nominal costs'!O95/'4 - Inflation'!M$17)</f>
        <v>0</v>
      </c>
      <c r="P95" s="286">
        <f>IF('4 - Inflation'!N$17=0,0,'6a - Tot nominal costs'!P95/'4 - Inflation'!N$17)</f>
        <v>0</v>
      </c>
      <c r="Q95" s="286">
        <f>IF('4 - Inflation'!O$17=0,0,'6a - Tot nominal costs'!Q95/'4 - Inflation'!O$17)</f>
        <v>0</v>
      </c>
      <c r="R95" s="286">
        <f>IF('4 - Inflation'!P$17=0,0,'6a - Tot nominal costs'!R95/'4 - Inflation'!P$17)</f>
        <v>0</v>
      </c>
      <c r="S95" s="286">
        <f>IF('4 - Inflation'!Q$17=0,0,'6a - Tot nominal costs'!S95/'4 - Inflation'!Q$17)</f>
        <v>0</v>
      </c>
      <c r="T95" s="286">
        <f>IF('4 - Inflation'!R$17=0,0,'6a - Tot nominal costs'!T95/'4 - Inflation'!R$17)</f>
        <v>0</v>
      </c>
      <c r="U95" s="286">
        <f>IF('4 - Inflation'!S$17=0,0,'6a - Tot nominal costs'!U95/'4 - Inflation'!S$17)</f>
        <v>0</v>
      </c>
      <c r="V95" s="286">
        <f>IF('4 - Inflation'!T$17=0,0,'6a - Tot nominal costs'!V95/'4 - Inflation'!T$17)</f>
        <v>0</v>
      </c>
      <c r="W95" s="286">
        <f>IF('4 - Inflation'!U$17=0,0,'6a - Tot nominal costs'!W95/'4 - Inflation'!U$17)</f>
        <v>0</v>
      </c>
      <c r="X95" s="286">
        <f>IF('4 - Inflation'!V$17=0,0,'6a - Tot nominal costs'!X95/'4 - Inflation'!V$17)</f>
        <v>0</v>
      </c>
      <c r="Y95" s="286">
        <f>IF('4 - Inflation'!W$17=0,0,'6a - Tot nominal costs'!Y95/'4 - Inflation'!W$17)</f>
        <v>0</v>
      </c>
      <c r="Z95" s="286">
        <f>IF('4 - Inflation'!X$17=0,0,'6a - Tot nominal costs'!Z95/'4 - Inflation'!X$17)</f>
        <v>0</v>
      </c>
      <c r="AA95" s="286">
        <f>IF('4 - Inflation'!Y$17=0,0,'6a - Tot nominal costs'!AA95/'4 - Inflation'!Y$17)</f>
        <v>0</v>
      </c>
      <c r="AB95" s="286">
        <f>IF('4 - Inflation'!Z$17=0,0,'6a - Tot nominal costs'!AB95/'4 - Inflation'!Z$17)</f>
        <v>0</v>
      </c>
      <c r="AC95" s="286">
        <f>IF('4 - Inflation'!AA$17=0,0,'6a - Tot nominal costs'!AC95/'4 - Inflation'!AA$17)</f>
        <v>0</v>
      </c>
      <c r="AD95" s="286">
        <f>IF('4 - Inflation'!AB$17=0,0,'6a - Tot nominal costs'!AD95/'4 - Inflation'!AB$17)</f>
        <v>0</v>
      </c>
      <c r="AE95" s="286">
        <f>IF('4 - Inflation'!AC$17=0,0,'6a - Tot nominal costs'!AE95/'4 - Inflation'!AC$17)</f>
        <v>0</v>
      </c>
      <c r="AF95" s="286">
        <f>IF('4 - Inflation'!AD$17=0,0,'6a - Tot nominal costs'!AF95/'4 - Inflation'!AD$17)</f>
        <v>0</v>
      </c>
      <c r="AG95" s="286">
        <f>IF('4 - Inflation'!AE$17=0,0,'6a - Tot nominal costs'!AG95/'4 - Inflation'!AE$17)</f>
        <v>0</v>
      </c>
      <c r="AH95" s="286">
        <f>IF('4 - Inflation'!AF$17=0,0,'6a - Tot nominal costs'!AH95/'4 - Inflation'!AF$17)</f>
        <v>0</v>
      </c>
      <c r="AI95" s="286">
        <f>IF('4 - Inflation'!AG$17=0,0,'6a - Tot nominal costs'!AI95/'4 - Inflation'!AG$17)</f>
        <v>0</v>
      </c>
      <c r="AJ95" s="286">
        <f>IF('4 - Inflation'!AH$17=0,0,'6a - Tot nominal costs'!AJ95/'4 - Inflation'!AH$17)</f>
        <v>0</v>
      </c>
      <c r="AK95" s="286">
        <f>IF('4 - Inflation'!AI$17=0,0,'6a - Tot nominal costs'!AK95/'4 - Inflation'!AI$17)</f>
        <v>0</v>
      </c>
      <c r="AL95" s="286">
        <f>IF('4 - Inflation'!AJ$17=0,0,'6a - Tot nominal costs'!AL95/'4 - Inflation'!AJ$17)</f>
        <v>0</v>
      </c>
      <c r="AM95" s="286">
        <f>IF('4 - Inflation'!AK$17=0,0,'6a - Tot nominal costs'!AM95/'4 - Inflation'!AK$17)</f>
        <v>0</v>
      </c>
      <c r="AN95" s="286">
        <f>IF('4 - Inflation'!AL$17=0,0,'6a - Tot nominal costs'!AN95/'4 - Inflation'!AL$17)</f>
        <v>0</v>
      </c>
      <c r="AO95" s="286">
        <f>IF('4 - Inflation'!AM$17=0,0,'6a - Tot nominal costs'!AO95/'4 - Inflation'!AM$17)</f>
        <v>0</v>
      </c>
      <c r="AP95" s="286">
        <f>IF('4 - Inflation'!AN$17=0,0,'6a - Tot nominal costs'!AP95/'4 - Inflation'!AN$17)</f>
        <v>0</v>
      </c>
    </row>
    <row r="96" spans="1:42" outlineLevel="2">
      <c r="A96" s="211" t="str">
        <f>A56&amp;"."&amp;A88&amp;"."&amp;A57&amp;"."&amp;B96</f>
        <v>1.d.2.8</v>
      </c>
      <c r="B96">
        <v>8</v>
      </c>
      <c r="C96" t="str">
        <f>'1-GBP'!C96</f>
        <v/>
      </c>
      <c r="D96"/>
      <c r="E96"/>
      <c r="F96"/>
      <c r="G96"/>
      <c r="H96"/>
      <c r="I96"/>
      <c r="J96"/>
      <c r="K96"/>
      <c r="L96" t="str">
        <f>LEFT(_xlfn.TEXTAFTER('6b - Tot real (CPIH) costs'!A96,"."),1)</f>
        <v>d</v>
      </c>
      <c r="M96" s="286">
        <f>IF('4 - Inflation'!K$17=0,0,'6a - Tot nominal costs'!M96/'4 - Inflation'!K$17)</f>
        <v>0</v>
      </c>
      <c r="N96" s="286">
        <f>IF('4 - Inflation'!L$17=0,0,'6a - Tot nominal costs'!N96/'4 - Inflation'!L$17)</f>
        <v>0</v>
      </c>
      <c r="O96" s="286">
        <f>IF('4 - Inflation'!M$17=0,0,'6a - Tot nominal costs'!O96/'4 - Inflation'!M$17)</f>
        <v>0</v>
      </c>
      <c r="P96" s="286">
        <f>IF('4 - Inflation'!N$17=0,0,'6a - Tot nominal costs'!P96/'4 - Inflation'!N$17)</f>
        <v>0</v>
      </c>
      <c r="Q96" s="286">
        <f>IF('4 - Inflation'!O$17=0,0,'6a - Tot nominal costs'!Q96/'4 - Inflation'!O$17)</f>
        <v>0</v>
      </c>
      <c r="R96" s="286">
        <f>IF('4 - Inflation'!P$17=0,0,'6a - Tot nominal costs'!R96/'4 - Inflation'!P$17)</f>
        <v>0</v>
      </c>
      <c r="S96" s="286">
        <f>IF('4 - Inflation'!Q$17=0,0,'6a - Tot nominal costs'!S96/'4 - Inflation'!Q$17)</f>
        <v>0</v>
      </c>
      <c r="T96" s="286">
        <f>IF('4 - Inflation'!R$17=0,0,'6a - Tot nominal costs'!T96/'4 - Inflation'!R$17)</f>
        <v>0</v>
      </c>
      <c r="U96" s="286">
        <f>IF('4 - Inflation'!S$17=0,0,'6a - Tot nominal costs'!U96/'4 - Inflation'!S$17)</f>
        <v>0</v>
      </c>
      <c r="V96" s="286">
        <f>IF('4 - Inflation'!T$17=0,0,'6a - Tot nominal costs'!V96/'4 - Inflation'!T$17)</f>
        <v>0</v>
      </c>
      <c r="W96" s="286">
        <f>IF('4 - Inflation'!U$17=0,0,'6a - Tot nominal costs'!W96/'4 - Inflation'!U$17)</f>
        <v>0</v>
      </c>
      <c r="X96" s="286">
        <f>IF('4 - Inflation'!V$17=0,0,'6a - Tot nominal costs'!X96/'4 - Inflation'!V$17)</f>
        <v>0</v>
      </c>
      <c r="Y96" s="286">
        <f>IF('4 - Inflation'!W$17=0,0,'6a - Tot nominal costs'!Y96/'4 - Inflation'!W$17)</f>
        <v>0</v>
      </c>
      <c r="Z96" s="286">
        <f>IF('4 - Inflation'!X$17=0,0,'6a - Tot nominal costs'!Z96/'4 - Inflation'!X$17)</f>
        <v>0</v>
      </c>
      <c r="AA96" s="286">
        <f>IF('4 - Inflation'!Y$17=0,0,'6a - Tot nominal costs'!AA96/'4 - Inflation'!Y$17)</f>
        <v>0</v>
      </c>
      <c r="AB96" s="286">
        <f>IF('4 - Inflation'!Z$17=0,0,'6a - Tot nominal costs'!AB96/'4 - Inflation'!Z$17)</f>
        <v>0</v>
      </c>
      <c r="AC96" s="286">
        <f>IF('4 - Inflation'!AA$17=0,0,'6a - Tot nominal costs'!AC96/'4 - Inflation'!AA$17)</f>
        <v>0</v>
      </c>
      <c r="AD96" s="286">
        <f>IF('4 - Inflation'!AB$17=0,0,'6a - Tot nominal costs'!AD96/'4 - Inflation'!AB$17)</f>
        <v>0</v>
      </c>
      <c r="AE96" s="286">
        <f>IF('4 - Inflation'!AC$17=0,0,'6a - Tot nominal costs'!AE96/'4 - Inflation'!AC$17)</f>
        <v>0</v>
      </c>
      <c r="AF96" s="286">
        <f>IF('4 - Inflation'!AD$17=0,0,'6a - Tot nominal costs'!AF96/'4 - Inflation'!AD$17)</f>
        <v>0</v>
      </c>
      <c r="AG96" s="286">
        <f>IF('4 - Inflation'!AE$17=0,0,'6a - Tot nominal costs'!AG96/'4 - Inflation'!AE$17)</f>
        <v>0</v>
      </c>
      <c r="AH96" s="286">
        <f>IF('4 - Inflation'!AF$17=0,0,'6a - Tot nominal costs'!AH96/'4 - Inflation'!AF$17)</f>
        <v>0</v>
      </c>
      <c r="AI96" s="286">
        <f>IF('4 - Inflation'!AG$17=0,0,'6a - Tot nominal costs'!AI96/'4 - Inflation'!AG$17)</f>
        <v>0</v>
      </c>
      <c r="AJ96" s="286">
        <f>IF('4 - Inflation'!AH$17=0,0,'6a - Tot nominal costs'!AJ96/'4 - Inflation'!AH$17)</f>
        <v>0</v>
      </c>
      <c r="AK96" s="286">
        <f>IF('4 - Inflation'!AI$17=0,0,'6a - Tot nominal costs'!AK96/'4 - Inflation'!AI$17)</f>
        <v>0</v>
      </c>
      <c r="AL96" s="286">
        <f>IF('4 - Inflation'!AJ$17=0,0,'6a - Tot nominal costs'!AL96/'4 - Inflation'!AJ$17)</f>
        <v>0</v>
      </c>
      <c r="AM96" s="286">
        <f>IF('4 - Inflation'!AK$17=0,0,'6a - Tot nominal costs'!AM96/'4 - Inflation'!AK$17)</f>
        <v>0</v>
      </c>
      <c r="AN96" s="286">
        <f>IF('4 - Inflation'!AL$17=0,0,'6a - Tot nominal costs'!AN96/'4 - Inflation'!AL$17)</f>
        <v>0</v>
      </c>
      <c r="AO96" s="286">
        <f>IF('4 - Inflation'!AM$17=0,0,'6a - Tot nominal costs'!AO96/'4 - Inflation'!AM$17)</f>
        <v>0</v>
      </c>
      <c r="AP96" s="286">
        <f>IF('4 - Inflation'!AN$17=0,0,'6a - Tot nominal costs'!AP96/'4 - Inflation'!AN$17)</f>
        <v>0</v>
      </c>
    </row>
    <row r="97" spans="1:42" outlineLevel="2">
      <c r="A97" s="211" t="str">
        <f>A56&amp;"."&amp;A88&amp;"."&amp;A57&amp;"."&amp;B97</f>
        <v>1.d.2.9</v>
      </c>
      <c r="B97">
        <v>9</v>
      </c>
      <c r="C97" t="str">
        <f>'1-GBP'!C97</f>
        <v/>
      </c>
      <c r="D97"/>
      <c r="E97"/>
      <c r="F97"/>
      <c r="G97"/>
      <c r="H97"/>
      <c r="I97"/>
      <c r="J97"/>
      <c r="K97"/>
      <c r="L97" t="str">
        <f>LEFT(_xlfn.TEXTAFTER('6b - Tot real (CPIH) costs'!A97,"."),1)</f>
        <v>d</v>
      </c>
      <c r="M97" s="286">
        <f>IF('4 - Inflation'!K$17=0,0,'6a - Tot nominal costs'!M97/'4 - Inflation'!K$17)</f>
        <v>0</v>
      </c>
      <c r="N97" s="286">
        <f>IF('4 - Inflation'!L$17=0,0,'6a - Tot nominal costs'!N97/'4 - Inflation'!L$17)</f>
        <v>0</v>
      </c>
      <c r="O97" s="286">
        <f>IF('4 - Inflation'!M$17=0,0,'6a - Tot nominal costs'!O97/'4 - Inflation'!M$17)</f>
        <v>0</v>
      </c>
      <c r="P97" s="286">
        <f>IF('4 - Inflation'!N$17=0,0,'6a - Tot nominal costs'!P97/'4 - Inflation'!N$17)</f>
        <v>0</v>
      </c>
      <c r="Q97" s="286">
        <f>IF('4 - Inflation'!O$17=0,0,'6a - Tot nominal costs'!Q97/'4 - Inflation'!O$17)</f>
        <v>0</v>
      </c>
      <c r="R97" s="286">
        <f>IF('4 - Inflation'!P$17=0,0,'6a - Tot nominal costs'!R97/'4 - Inflation'!P$17)</f>
        <v>0</v>
      </c>
      <c r="S97" s="286">
        <f>IF('4 - Inflation'!Q$17=0,0,'6a - Tot nominal costs'!S97/'4 - Inflation'!Q$17)</f>
        <v>0</v>
      </c>
      <c r="T97" s="286">
        <f>IF('4 - Inflation'!R$17=0,0,'6a - Tot nominal costs'!T97/'4 - Inflation'!R$17)</f>
        <v>0</v>
      </c>
      <c r="U97" s="286">
        <f>IF('4 - Inflation'!S$17=0,0,'6a - Tot nominal costs'!U97/'4 - Inflation'!S$17)</f>
        <v>0</v>
      </c>
      <c r="V97" s="286">
        <f>IF('4 - Inflation'!T$17=0,0,'6a - Tot nominal costs'!V97/'4 - Inflation'!T$17)</f>
        <v>0</v>
      </c>
      <c r="W97" s="286">
        <f>IF('4 - Inflation'!U$17=0,0,'6a - Tot nominal costs'!W97/'4 - Inflation'!U$17)</f>
        <v>0</v>
      </c>
      <c r="X97" s="286">
        <f>IF('4 - Inflation'!V$17=0,0,'6a - Tot nominal costs'!X97/'4 - Inflation'!V$17)</f>
        <v>0</v>
      </c>
      <c r="Y97" s="286">
        <f>IF('4 - Inflation'!W$17=0,0,'6a - Tot nominal costs'!Y97/'4 - Inflation'!W$17)</f>
        <v>0</v>
      </c>
      <c r="Z97" s="286">
        <f>IF('4 - Inflation'!X$17=0,0,'6a - Tot nominal costs'!Z97/'4 - Inflation'!X$17)</f>
        <v>0</v>
      </c>
      <c r="AA97" s="286">
        <f>IF('4 - Inflation'!Y$17=0,0,'6a - Tot nominal costs'!AA97/'4 - Inflation'!Y$17)</f>
        <v>0</v>
      </c>
      <c r="AB97" s="286">
        <f>IF('4 - Inflation'!Z$17=0,0,'6a - Tot nominal costs'!AB97/'4 - Inflation'!Z$17)</f>
        <v>0</v>
      </c>
      <c r="AC97" s="286">
        <f>IF('4 - Inflation'!AA$17=0,0,'6a - Tot nominal costs'!AC97/'4 - Inflation'!AA$17)</f>
        <v>0</v>
      </c>
      <c r="AD97" s="286">
        <f>IF('4 - Inflation'!AB$17=0,0,'6a - Tot nominal costs'!AD97/'4 - Inflation'!AB$17)</f>
        <v>0</v>
      </c>
      <c r="AE97" s="286">
        <f>IF('4 - Inflation'!AC$17=0,0,'6a - Tot nominal costs'!AE97/'4 - Inflation'!AC$17)</f>
        <v>0</v>
      </c>
      <c r="AF97" s="286">
        <f>IF('4 - Inflation'!AD$17=0,0,'6a - Tot nominal costs'!AF97/'4 - Inflation'!AD$17)</f>
        <v>0</v>
      </c>
      <c r="AG97" s="286">
        <f>IF('4 - Inflation'!AE$17=0,0,'6a - Tot nominal costs'!AG97/'4 - Inflation'!AE$17)</f>
        <v>0</v>
      </c>
      <c r="AH97" s="286">
        <f>IF('4 - Inflation'!AF$17=0,0,'6a - Tot nominal costs'!AH97/'4 - Inflation'!AF$17)</f>
        <v>0</v>
      </c>
      <c r="AI97" s="286">
        <f>IF('4 - Inflation'!AG$17=0,0,'6a - Tot nominal costs'!AI97/'4 - Inflation'!AG$17)</f>
        <v>0</v>
      </c>
      <c r="AJ97" s="286">
        <f>IF('4 - Inflation'!AH$17=0,0,'6a - Tot nominal costs'!AJ97/'4 - Inflation'!AH$17)</f>
        <v>0</v>
      </c>
      <c r="AK97" s="286">
        <f>IF('4 - Inflation'!AI$17=0,0,'6a - Tot nominal costs'!AK97/'4 - Inflation'!AI$17)</f>
        <v>0</v>
      </c>
      <c r="AL97" s="286">
        <f>IF('4 - Inflation'!AJ$17=0,0,'6a - Tot nominal costs'!AL97/'4 - Inflation'!AJ$17)</f>
        <v>0</v>
      </c>
      <c r="AM97" s="286">
        <f>IF('4 - Inflation'!AK$17=0,0,'6a - Tot nominal costs'!AM97/'4 - Inflation'!AK$17)</f>
        <v>0</v>
      </c>
      <c r="AN97" s="286">
        <f>IF('4 - Inflation'!AL$17=0,0,'6a - Tot nominal costs'!AN97/'4 - Inflation'!AL$17)</f>
        <v>0</v>
      </c>
      <c r="AO97" s="286">
        <f>IF('4 - Inflation'!AM$17=0,0,'6a - Tot nominal costs'!AO97/'4 - Inflation'!AM$17)</f>
        <v>0</v>
      </c>
      <c r="AP97" s="286">
        <f>IF('4 - Inflation'!AN$17=0,0,'6a - Tot nominal costs'!AP97/'4 - Inflation'!AN$17)</f>
        <v>0</v>
      </c>
    </row>
    <row r="98" spans="1:42" outlineLevel="2">
      <c r="A98" s="211" t="str">
        <f>A56&amp;"."&amp;A88&amp;"."&amp;A57&amp;"."&amp;B98</f>
        <v>1.d.2.10</v>
      </c>
      <c r="B98">
        <v>10</v>
      </c>
      <c r="C98" t="str">
        <f>'1-GBP'!C98</f>
        <v/>
      </c>
      <c r="D98"/>
      <c r="E98"/>
      <c r="F98"/>
      <c r="G98"/>
      <c r="H98"/>
      <c r="I98"/>
      <c r="J98"/>
      <c r="K98"/>
      <c r="L98" t="str">
        <f>LEFT(_xlfn.TEXTAFTER('6b - Tot real (CPIH) costs'!A98,"."),1)</f>
        <v>d</v>
      </c>
      <c r="M98" s="286">
        <f>IF('4 - Inflation'!K$17=0,0,'6a - Tot nominal costs'!M98/'4 - Inflation'!K$17)</f>
        <v>0</v>
      </c>
      <c r="N98" s="286">
        <f>IF('4 - Inflation'!L$17=0,0,'6a - Tot nominal costs'!N98/'4 - Inflation'!L$17)</f>
        <v>0</v>
      </c>
      <c r="O98" s="286">
        <f>IF('4 - Inflation'!M$17=0,0,'6a - Tot nominal costs'!O98/'4 - Inflation'!M$17)</f>
        <v>0</v>
      </c>
      <c r="P98" s="286">
        <f>IF('4 - Inflation'!N$17=0,0,'6a - Tot nominal costs'!P98/'4 - Inflation'!N$17)</f>
        <v>0</v>
      </c>
      <c r="Q98" s="286">
        <f>IF('4 - Inflation'!O$17=0,0,'6a - Tot nominal costs'!Q98/'4 - Inflation'!O$17)</f>
        <v>0</v>
      </c>
      <c r="R98" s="286">
        <f>IF('4 - Inflation'!P$17=0,0,'6a - Tot nominal costs'!R98/'4 - Inflation'!P$17)</f>
        <v>0</v>
      </c>
      <c r="S98" s="286">
        <f>IF('4 - Inflation'!Q$17=0,0,'6a - Tot nominal costs'!S98/'4 - Inflation'!Q$17)</f>
        <v>0</v>
      </c>
      <c r="T98" s="286">
        <f>IF('4 - Inflation'!R$17=0,0,'6a - Tot nominal costs'!T98/'4 - Inflation'!R$17)</f>
        <v>0</v>
      </c>
      <c r="U98" s="286">
        <f>IF('4 - Inflation'!S$17=0,0,'6a - Tot nominal costs'!U98/'4 - Inflation'!S$17)</f>
        <v>0</v>
      </c>
      <c r="V98" s="286">
        <f>IF('4 - Inflation'!T$17=0,0,'6a - Tot nominal costs'!V98/'4 - Inflation'!T$17)</f>
        <v>0</v>
      </c>
      <c r="W98" s="286">
        <f>IF('4 - Inflation'!U$17=0,0,'6a - Tot nominal costs'!W98/'4 - Inflation'!U$17)</f>
        <v>0</v>
      </c>
      <c r="X98" s="286">
        <f>IF('4 - Inflation'!V$17=0,0,'6a - Tot nominal costs'!X98/'4 - Inflation'!V$17)</f>
        <v>0</v>
      </c>
      <c r="Y98" s="286">
        <f>IF('4 - Inflation'!W$17=0,0,'6a - Tot nominal costs'!Y98/'4 - Inflation'!W$17)</f>
        <v>0</v>
      </c>
      <c r="Z98" s="286">
        <f>IF('4 - Inflation'!X$17=0,0,'6a - Tot nominal costs'!Z98/'4 - Inflation'!X$17)</f>
        <v>0</v>
      </c>
      <c r="AA98" s="286">
        <f>IF('4 - Inflation'!Y$17=0,0,'6a - Tot nominal costs'!AA98/'4 - Inflation'!Y$17)</f>
        <v>0</v>
      </c>
      <c r="AB98" s="286">
        <f>IF('4 - Inflation'!Z$17=0,0,'6a - Tot nominal costs'!AB98/'4 - Inflation'!Z$17)</f>
        <v>0</v>
      </c>
      <c r="AC98" s="286">
        <f>IF('4 - Inflation'!AA$17=0,0,'6a - Tot nominal costs'!AC98/'4 - Inflation'!AA$17)</f>
        <v>0</v>
      </c>
      <c r="AD98" s="286">
        <f>IF('4 - Inflation'!AB$17=0,0,'6a - Tot nominal costs'!AD98/'4 - Inflation'!AB$17)</f>
        <v>0</v>
      </c>
      <c r="AE98" s="286">
        <f>IF('4 - Inflation'!AC$17=0,0,'6a - Tot nominal costs'!AE98/'4 - Inflation'!AC$17)</f>
        <v>0</v>
      </c>
      <c r="AF98" s="286">
        <f>IF('4 - Inflation'!AD$17=0,0,'6a - Tot nominal costs'!AF98/'4 - Inflation'!AD$17)</f>
        <v>0</v>
      </c>
      <c r="AG98" s="286">
        <f>IF('4 - Inflation'!AE$17=0,0,'6a - Tot nominal costs'!AG98/'4 - Inflation'!AE$17)</f>
        <v>0</v>
      </c>
      <c r="AH98" s="286">
        <f>IF('4 - Inflation'!AF$17=0,0,'6a - Tot nominal costs'!AH98/'4 - Inflation'!AF$17)</f>
        <v>0</v>
      </c>
      <c r="AI98" s="286">
        <f>IF('4 - Inflation'!AG$17=0,0,'6a - Tot nominal costs'!AI98/'4 - Inflation'!AG$17)</f>
        <v>0</v>
      </c>
      <c r="AJ98" s="286">
        <f>IF('4 - Inflation'!AH$17=0,0,'6a - Tot nominal costs'!AJ98/'4 - Inflation'!AH$17)</f>
        <v>0</v>
      </c>
      <c r="AK98" s="286">
        <f>IF('4 - Inflation'!AI$17=0,0,'6a - Tot nominal costs'!AK98/'4 - Inflation'!AI$17)</f>
        <v>0</v>
      </c>
      <c r="AL98" s="286">
        <f>IF('4 - Inflation'!AJ$17=0,0,'6a - Tot nominal costs'!AL98/'4 - Inflation'!AJ$17)</f>
        <v>0</v>
      </c>
      <c r="AM98" s="286">
        <f>IF('4 - Inflation'!AK$17=0,0,'6a - Tot nominal costs'!AM98/'4 - Inflation'!AK$17)</f>
        <v>0</v>
      </c>
      <c r="AN98" s="286">
        <f>IF('4 - Inflation'!AL$17=0,0,'6a - Tot nominal costs'!AN98/'4 - Inflation'!AL$17)</f>
        <v>0</v>
      </c>
      <c r="AO98" s="286">
        <f>IF('4 - Inflation'!AM$17=0,0,'6a - Tot nominal costs'!AO98/'4 - Inflation'!AM$17)</f>
        <v>0</v>
      </c>
      <c r="AP98" s="286">
        <f>IF('4 - Inflation'!AN$17=0,0,'6a - Tot nominal costs'!AP98/'4 - Inflation'!AN$17)</f>
        <v>0</v>
      </c>
    </row>
    <row r="99" spans="1:42" outlineLevel="2">
      <c r="A99" s="211" t="str">
        <f>A56&amp;"."&amp;A88&amp;"."&amp;A57&amp;"."&amp;B99</f>
        <v>1.d.2.11</v>
      </c>
      <c r="B99">
        <v>11</v>
      </c>
      <c r="C99" t="str">
        <f>'1-GBP'!C99</f>
        <v/>
      </c>
      <c r="D99"/>
      <c r="E99"/>
      <c r="F99"/>
      <c r="G99"/>
      <c r="H99"/>
      <c r="I99"/>
      <c r="J99"/>
      <c r="K99"/>
      <c r="L99" t="str">
        <f>LEFT(_xlfn.TEXTAFTER('6b - Tot real (CPIH) costs'!A99,"."),1)</f>
        <v>d</v>
      </c>
      <c r="M99" s="286">
        <f>IF('4 - Inflation'!K$17=0,0,'6a - Tot nominal costs'!M99/'4 - Inflation'!K$17)</f>
        <v>0</v>
      </c>
      <c r="N99" s="286">
        <f>IF('4 - Inflation'!L$17=0,0,'6a - Tot nominal costs'!N99/'4 - Inflation'!L$17)</f>
        <v>0</v>
      </c>
      <c r="O99" s="286">
        <f>IF('4 - Inflation'!M$17=0,0,'6a - Tot nominal costs'!O99/'4 - Inflation'!M$17)</f>
        <v>0</v>
      </c>
      <c r="P99" s="286">
        <f>IF('4 - Inflation'!N$17=0,0,'6a - Tot nominal costs'!P99/'4 - Inflation'!N$17)</f>
        <v>0</v>
      </c>
      <c r="Q99" s="286">
        <f>IF('4 - Inflation'!O$17=0,0,'6a - Tot nominal costs'!Q99/'4 - Inflation'!O$17)</f>
        <v>0</v>
      </c>
      <c r="R99" s="286">
        <f>IF('4 - Inflation'!P$17=0,0,'6a - Tot nominal costs'!R99/'4 - Inflation'!P$17)</f>
        <v>0</v>
      </c>
      <c r="S99" s="286">
        <f>IF('4 - Inflation'!Q$17=0,0,'6a - Tot nominal costs'!S99/'4 - Inflation'!Q$17)</f>
        <v>0</v>
      </c>
      <c r="T99" s="286">
        <f>IF('4 - Inflation'!R$17=0,0,'6a - Tot nominal costs'!T99/'4 - Inflation'!R$17)</f>
        <v>0</v>
      </c>
      <c r="U99" s="286">
        <f>IF('4 - Inflation'!S$17=0,0,'6a - Tot nominal costs'!U99/'4 - Inflation'!S$17)</f>
        <v>0</v>
      </c>
      <c r="V99" s="286">
        <f>IF('4 - Inflation'!T$17=0,0,'6a - Tot nominal costs'!V99/'4 - Inflation'!T$17)</f>
        <v>0</v>
      </c>
      <c r="W99" s="286">
        <f>IF('4 - Inflation'!U$17=0,0,'6a - Tot nominal costs'!W99/'4 - Inflation'!U$17)</f>
        <v>0</v>
      </c>
      <c r="X99" s="286">
        <f>IF('4 - Inflation'!V$17=0,0,'6a - Tot nominal costs'!X99/'4 - Inflation'!V$17)</f>
        <v>0</v>
      </c>
      <c r="Y99" s="286">
        <f>IF('4 - Inflation'!W$17=0,0,'6a - Tot nominal costs'!Y99/'4 - Inflation'!W$17)</f>
        <v>0</v>
      </c>
      <c r="Z99" s="286">
        <f>IF('4 - Inflation'!X$17=0,0,'6a - Tot nominal costs'!Z99/'4 - Inflation'!X$17)</f>
        <v>0</v>
      </c>
      <c r="AA99" s="286">
        <f>IF('4 - Inflation'!Y$17=0,0,'6a - Tot nominal costs'!AA99/'4 - Inflation'!Y$17)</f>
        <v>0</v>
      </c>
      <c r="AB99" s="286">
        <f>IF('4 - Inflation'!Z$17=0,0,'6a - Tot nominal costs'!AB99/'4 - Inflation'!Z$17)</f>
        <v>0</v>
      </c>
      <c r="AC99" s="286">
        <f>IF('4 - Inflation'!AA$17=0,0,'6a - Tot nominal costs'!AC99/'4 - Inflation'!AA$17)</f>
        <v>0</v>
      </c>
      <c r="AD99" s="286">
        <f>IF('4 - Inflation'!AB$17=0,0,'6a - Tot nominal costs'!AD99/'4 - Inflation'!AB$17)</f>
        <v>0</v>
      </c>
      <c r="AE99" s="286">
        <f>IF('4 - Inflation'!AC$17=0,0,'6a - Tot nominal costs'!AE99/'4 - Inflation'!AC$17)</f>
        <v>0</v>
      </c>
      <c r="AF99" s="286">
        <f>IF('4 - Inflation'!AD$17=0,0,'6a - Tot nominal costs'!AF99/'4 - Inflation'!AD$17)</f>
        <v>0</v>
      </c>
      <c r="AG99" s="286">
        <f>IF('4 - Inflation'!AE$17=0,0,'6a - Tot nominal costs'!AG99/'4 - Inflation'!AE$17)</f>
        <v>0</v>
      </c>
      <c r="AH99" s="286">
        <f>IF('4 - Inflation'!AF$17=0,0,'6a - Tot nominal costs'!AH99/'4 - Inflation'!AF$17)</f>
        <v>0</v>
      </c>
      <c r="AI99" s="286">
        <f>IF('4 - Inflation'!AG$17=0,0,'6a - Tot nominal costs'!AI99/'4 - Inflation'!AG$17)</f>
        <v>0</v>
      </c>
      <c r="AJ99" s="286">
        <f>IF('4 - Inflation'!AH$17=0,0,'6a - Tot nominal costs'!AJ99/'4 - Inflation'!AH$17)</f>
        <v>0</v>
      </c>
      <c r="AK99" s="286">
        <f>IF('4 - Inflation'!AI$17=0,0,'6a - Tot nominal costs'!AK99/'4 - Inflation'!AI$17)</f>
        <v>0</v>
      </c>
      <c r="AL99" s="286">
        <f>IF('4 - Inflation'!AJ$17=0,0,'6a - Tot nominal costs'!AL99/'4 - Inflation'!AJ$17)</f>
        <v>0</v>
      </c>
      <c r="AM99" s="286">
        <f>IF('4 - Inflation'!AK$17=0,0,'6a - Tot nominal costs'!AM99/'4 - Inflation'!AK$17)</f>
        <v>0</v>
      </c>
      <c r="AN99" s="286">
        <f>IF('4 - Inflation'!AL$17=0,0,'6a - Tot nominal costs'!AN99/'4 - Inflation'!AL$17)</f>
        <v>0</v>
      </c>
      <c r="AO99" s="286">
        <f>IF('4 - Inflation'!AM$17=0,0,'6a - Tot nominal costs'!AO99/'4 - Inflation'!AM$17)</f>
        <v>0</v>
      </c>
      <c r="AP99" s="286">
        <f>IF('4 - Inflation'!AN$17=0,0,'6a - Tot nominal costs'!AP99/'4 - Inflation'!AN$17)</f>
        <v>0</v>
      </c>
    </row>
    <row r="100" spans="1:42" outlineLevel="2">
      <c r="A100" s="211" t="str">
        <f>A56&amp;"."&amp;A88&amp;"."&amp;A57&amp;"."&amp;B100</f>
        <v>1.d.2.12</v>
      </c>
      <c r="B100">
        <v>12</v>
      </c>
      <c r="C100" t="str">
        <f>'1-GBP'!C100</f>
        <v/>
      </c>
      <c r="D100"/>
      <c r="E100"/>
      <c r="F100"/>
      <c r="G100"/>
      <c r="H100"/>
      <c r="I100"/>
      <c r="J100"/>
      <c r="K100"/>
      <c r="L100" t="str">
        <f>LEFT(_xlfn.TEXTAFTER('6b - Tot real (CPIH) costs'!A100,"."),1)</f>
        <v>d</v>
      </c>
      <c r="M100" s="286">
        <f>IF('4 - Inflation'!K$17=0,0,'6a - Tot nominal costs'!M100/'4 - Inflation'!K$17)</f>
        <v>0</v>
      </c>
      <c r="N100" s="286">
        <f>IF('4 - Inflation'!L$17=0,0,'6a - Tot nominal costs'!N100/'4 - Inflation'!L$17)</f>
        <v>0</v>
      </c>
      <c r="O100" s="286">
        <f>IF('4 - Inflation'!M$17=0,0,'6a - Tot nominal costs'!O100/'4 - Inflation'!M$17)</f>
        <v>0</v>
      </c>
      <c r="P100" s="286">
        <f>IF('4 - Inflation'!N$17=0,0,'6a - Tot nominal costs'!P100/'4 - Inflation'!N$17)</f>
        <v>0</v>
      </c>
      <c r="Q100" s="286">
        <f>IF('4 - Inflation'!O$17=0,0,'6a - Tot nominal costs'!Q100/'4 - Inflation'!O$17)</f>
        <v>0</v>
      </c>
      <c r="R100" s="286">
        <f>IF('4 - Inflation'!P$17=0,0,'6a - Tot nominal costs'!R100/'4 - Inflation'!P$17)</f>
        <v>0</v>
      </c>
      <c r="S100" s="286">
        <f>IF('4 - Inflation'!Q$17=0,0,'6a - Tot nominal costs'!S100/'4 - Inflation'!Q$17)</f>
        <v>0</v>
      </c>
      <c r="T100" s="286">
        <f>IF('4 - Inflation'!R$17=0,0,'6a - Tot nominal costs'!T100/'4 - Inflation'!R$17)</f>
        <v>0</v>
      </c>
      <c r="U100" s="286">
        <f>IF('4 - Inflation'!S$17=0,0,'6a - Tot nominal costs'!U100/'4 - Inflation'!S$17)</f>
        <v>0</v>
      </c>
      <c r="V100" s="286">
        <f>IF('4 - Inflation'!T$17=0,0,'6a - Tot nominal costs'!V100/'4 - Inflation'!T$17)</f>
        <v>0</v>
      </c>
      <c r="W100" s="286">
        <f>IF('4 - Inflation'!U$17=0,0,'6a - Tot nominal costs'!W100/'4 - Inflation'!U$17)</f>
        <v>0</v>
      </c>
      <c r="X100" s="286">
        <f>IF('4 - Inflation'!V$17=0,0,'6a - Tot nominal costs'!X100/'4 - Inflation'!V$17)</f>
        <v>0</v>
      </c>
      <c r="Y100" s="286">
        <f>IF('4 - Inflation'!W$17=0,0,'6a - Tot nominal costs'!Y100/'4 - Inflation'!W$17)</f>
        <v>0</v>
      </c>
      <c r="Z100" s="286">
        <f>IF('4 - Inflation'!X$17=0,0,'6a - Tot nominal costs'!Z100/'4 - Inflation'!X$17)</f>
        <v>0</v>
      </c>
      <c r="AA100" s="286">
        <f>IF('4 - Inflation'!Y$17=0,0,'6a - Tot nominal costs'!AA100/'4 - Inflation'!Y$17)</f>
        <v>0</v>
      </c>
      <c r="AB100" s="286">
        <f>IF('4 - Inflation'!Z$17=0,0,'6a - Tot nominal costs'!AB100/'4 - Inflation'!Z$17)</f>
        <v>0</v>
      </c>
      <c r="AC100" s="286">
        <f>IF('4 - Inflation'!AA$17=0,0,'6a - Tot nominal costs'!AC100/'4 - Inflation'!AA$17)</f>
        <v>0</v>
      </c>
      <c r="AD100" s="286">
        <f>IF('4 - Inflation'!AB$17=0,0,'6a - Tot nominal costs'!AD100/'4 - Inflation'!AB$17)</f>
        <v>0</v>
      </c>
      <c r="AE100" s="286">
        <f>IF('4 - Inflation'!AC$17=0,0,'6a - Tot nominal costs'!AE100/'4 - Inflation'!AC$17)</f>
        <v>0</v>
      </c>
      <c r="AF100" s="286">
        <f>IF('4 - Inflation'!AD$17=0,0,'6a - Tot nominal costs'!AF100/'4 - Inflation'!AD$17)</f>
        <v>0</v>
      </c>
      <c r="AG100" s="286">
        <f>IF('4 - Inflation'!AE$17=0,0,'6a - Tot nominal costs'!AG100/'4 - Inflation'!AE$17)</f>
        <v>0</v>
      </c>
      <c r="AH100" s="286">
        <f>IF('4 - Inflation'!AF$17=0,0,'6a - Tot nominal costs'!AH100/'4 - Inflation'!AF$17)</f>
        <v>0</v>
      </c>
      <c r="AI100" s="286">
        <f>IF('4 - Inflation'!AG$17=0,0,'6a - Tot nominal costs'!AI100/'4 - Inflation'!AG$17)</f>
        <v>0</v>
      </c>
      <c r="AJ100" s="286">
        <f>IF('4 - Inflation'!AH$17=0,0,'6a - Tot nominal costs'!AJ100/'4 - Inflation'!AH$17)</f>
        <v>0</v>
      </c>
      <c r="AK100" s="286">
        <f>IF('4 - Inflation'!AI$17=0,0,'6a - Tot nominal costs'!AK100/'4 - Inflation'!AI$17)</f>
        <v>0</v>
      </c>
      <c r="AL100" s="286">
        <f>IF('4 - Inflation'!AJ$17=0,0,'6a - Tot nominal costs'!AL100/'4 - Inflation'!AJ$17)</f>
        <v>0</v>
      </c>
      <c r="AM100" s="286">
        <f>IF('4 - Inflation'!AK$17=0,0,'6a - Tot nominal costs'!AM100/'4 - Inflation'!AK$17)</f>
        <v>0</v>
      </c>
      <c r="AN100" s="286">
        <f>IF('4 - Inflation'!AL$17=0,0,'6a - Tot nominal costs'!AN100/'4 - Inflation'!AL$17)</f>
        <v>0</v>
      </c>
      <c r="AO100" s="286">
        <f>IF('4 - Inflation'!AM$17=0,0,'6a - Tot nominal costs'!AO100/'4 - Inflation'!AM$17)</f>
        <v>0</v>
      </c>
      <c r="AP100" s="286">
        <f>IF('4 - Inflation'!AN$17=0,0,'6a - Tot nominal costs'!AP100/'4 - Inflation'!AN$17)</f>
        <v>0</v>
      </c>
    </row>
    <row r="101" spans="1:42" outlineLevel="1">
      <c r="A101" s="212"/>
      <c r="B101" s="201">
        <f>B100-COUNTIFS(C89:C100,"")</f>
        <v>0</v>
      </c>
      <c r="C101" s="201" t="s">
        <v>285</v>
      </c>
      <c r="D101" s="201"/>
      <c r="E101" s="201"/>
      <c r="F101" s="201"/>
      <c r="G101" s="201"/>
      <c r="H101" s="201"/>
      <c r="I101" s="201"/>
      <c r="J101" s="201"/>
      <c r="K101" s="201"/>
      <c r="L101" s="201"/>
      <c r="M101" s="280">
        <f>SUM(M89:M100)</f>
        <v>0</v>
      </c>
      <c r="N101" s="280">
        <f t="shared" ref="N101:AP101" si="9">SUM(N89:N100)</f>
        <v>0</v>
      </c>
      <c r="O101" s="280">
        <f t="shared" si="9"/>
        <v>0</v>
      </c>
      <c r="P101" s="280">
        <f t="shared" si="9"/>
        <v>0</v>
      </c>
      <c r="Q101" s="280">
        <f t="shared" si="9"/>
        <v>0</v>
      </c>
      <c r="R101" s="280">
        <f t="shared" si="9"/>
        <v>0</v>
      </c>
      <c r="S101" s="280">
        <f t="shared" si="9"/>
        <v>0</v>
      </c>
      <c r="T101" s="280">
        <f t="shared" si="9"/>
        <v>0</v>
      </c>
      <c r="U101" s="280">
        <f t="shared" si="9"/>
        <v>0</v>
      </c>
      <c r="V101" s="280">
        <f t="shared" si="9"/>
        <v>0</v>
      </c>
      <c r="W101" s="280">
        <f t="shared" si="9"/>
        <v>0</v>
      </c>
      <c r="X101" s="280">
        <f t="shared" si="9"/>
        <v>0</v>
      </c>
      <c r="Y101" s="280">
        <f t="shared" si="9"/>
        <v>0</v>
      </c>
      <c r="Z101" s="280">
        <f t="shared" si="9"/>
        <v>0</v>
      </c>
      <c r="AA101" s="280">
        <f t="shared" si="9"/>
        <v>0</v>
      </c>
      <c r="AB101" s="280">
        <f t="shared" si="9"/>
        <v>0</v>
      </c>
      <c r="AC101" s="280">
        <f t="shared" si="9"/>
        <v>0</v>
      </c>
      <c r="AD101" s="280">
        <f t="shared" si="9"/>
        <v>0</v>
      </c>
      <c r="AE101" s="280">
        <f t="shared" si="9"/>
        <v>0</v>
      </c>
      <c r="AF101" s="280">
        <f t="shared" si="9"/>
        <v>0</v>
      </c>
      <c r="AG101" s="280">
        <f t="shared" si="9"/>
        <v>0</v>
      </c>
      <c r="AH101" s="280">
        <f t="shared" si="9"/>
        <v>0</v>
      </c>
      <c r="AI101" s="280">
        <f t="shared" si="9"/>
        <v>0</v>
      </c>
      <c r="AJ101" s="280">
        <f t="shared" si="9"/>
        <v>0</v>
      </c>
      <c r="AK101" s="280">
        <f t="shared" si="9"/>
        <v>0</v>
      </c>
      <c r="AL101" s="280">
        <f t="shared" si="9"/>
        <v>0</v>
      </c>
      <c r="AM101" s="280">
        <f t="shared" si="9"/>
        <v>0</v>
      </c>
      <c r="AN101" s="280">
        <f t="shared" si="9"/>
        <v>0</v>
      </c>
      <c r="AO101" s="280">
        <f t="shared" si="9"/>
        <v>0</v>
      </c>
      <c r="AP101" s="280">
        <f t="shared" si="9"/>
        <v>0</v>
      </c>
    </row>
    <row r="102" spans="1:42" ht="16.149999999999999" outlineLevel="1" thickBot="1">
      <c r="A102" s="213"/>
      <c r="B102" s="202"/>
      <c r="C102" s="202"/>
      <c r="D102" s="202"/>
      <c r="E102" s="202"/>
      <c r="F102" s="202"/>
      <c r="G102" s="202"/>
      <c r="H102" s="202"/>
      <c r="I102" s="202"/>
      <c r="J102" s="202"/>
      <c r="K102" s="202"/>
      <c r="L102" s="202"/>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row>
    <row r="103" spans="1:42" ht="16.149999999999999" outlineLevel="1" thickBot="1">
      <c r="A103" s="214" t="s">
        <v>288</v>
      </c>
      <c r="B103" s="203">
        <f>B101+B86+B71</f>
        <v>8</v>
      </c>
      <c r="C103" s="203" t="s">
        <v>289</v>
      </c>
      <c r="D103" s="203"/>
      <c r="E103" s="203"/>
      <c r="F103" s="203"/>
      <c r="G103" s="203" t="str">
        <f>+"Total "&amp;$B56&amp;" "&amp;$B57</f>
        <v>Total Phase 1 Teesside Offshore Transportation System</v>
      </c>
      <c r="H103" s="203"/>
      <c r="I103" s="203"/>
      <c r="J103" s="203"/>
      <c r="K103" s="203"/>
      <c r="L103" s="203"/>
      <c r="M103" s="283">
        <f t="shared" ref="M103:AP103" si="10">SUM(M71,M86,M101)</f>
        <v>0</v>
      </c>
      <c r="N103" s="283">
        <f t="shared" si="10"/>
        <v>0</v>
      </c>
      <c r="O103" s="283">
        <f t="shared" si="10"/>
        <v>0</v>
      </c>
      <c r="P103" s="283">
        <f t="shared" si="10"/>
        <v>0</v>
      </c>
      <c r="Q103" s="283">
        <f t="shared" si="10"/>
        <v>0</v>
      </c>
      <c r="R103" s="283">
        <f t="shared" si="10"/>
        <v>0</v>
      </c>
      <c r="S103" s="283">
        <f t="shared" si="10"/>
        <v>0</v>
      </c>
      <c r="T103" s="283">
        <f t="shared" si="10"/>
        <v>0</v>
      </c>
      <c r="U103" s="283">
        <f t="shared" si="10"/>
        <v>0</v>
      </c>
      <c r="V103" s="283">
        <f t="shared" si="10"/>
        <v>0</v>
      </c>
      <c r="W103" s="283">
        <f t="shared" si="10"/>
        <v>0</v>
      </c>
      <c r="X103" s="283">
        <f t="shared" si="10"/>
        <v>0</v>
      </c>
      <c r="Y103" s="283">
        <f t="shared" si="10"/>
        <v>0</v>
      </c>
      <c r="Z103" s="283">
        <f t="shared" si="10"/>
        <v>0</v>
      </c>
      <c r="AA103" s="283">
        <f t="shared" si="10"/>
        <v>0</v>
      </c>
      <c r="AB103" s="283">
        <f t="shared" si="10"/>
        <v>0</v>
      </c>
      <c r="AC103" s="283">
        <f t="shared" si="10"/>
        <v>0</v>
      </c>
      <c r="AD103" s="283">
        <f t="shared" si="10"/>
        <v>0</v>
      </c>
      <c r="AE103" s="283">
        <f t="shared" si="10"/>
        <v>0</v>
      </c>
      <c r="AF103" s="283">
        <f t="shared" si="10"/>
        <v>0</v>
      </c>
      <c r="AG103" s="283">
        <f t="shared" si="10"/>
        <v>0</v>
      </c>
      <c r="AH103" s="283">
        <f t="shared" si="10"/>
        <v>0</v>
      </c>
      <c r="AI103" s="283">
        <f t="shared" si="10"/>
        <v>0</v>
      </c>
      <c r="AJ103" s="283">
        <f t="shared" si="10"/>
        <v>0</v>
      </c>
      <c r="AK103" s="283">
        <f t="shared" si="10"/>
        <v>0</v>
      </c>
      <c r="AL103" s="283">
        <f t="shared" si="10"/>
        <v>0</v>
      </c>
      <c r="AM103" s="283">
        <f t="shared" si="10"/>
        <v>0</v>
      </c>
      <c r="AN103" s="283">
        <f t="shared" si="10"/>
        <v>0</v>
      </c>
      <c r="AO103" s="283">
        <f t="shared" si="10"/>
        <v>0</v>
      </c>
      <c r="AP103" s="283">
        <f t="shared" si="10"/>
        <v>0</v>
      </c>
    </row>
    <row r="104" spans="1:42">
      <c r="A104" s="211"/>
      <c r="B104"/>
      <c r="C104"/>
      <c r="D104"/>
      <c r="E104"/>
      <c r="F104"/>
      <c r="G104"/>
      <c r="H104"/>
      <c r="I104"/>
      <c r="J104"/>
      <c r="K104"/>
      <c r="L104"/>
      <c r="M104" s="243"/>
      <c r="N104" s="243"/>
      <c r="O104" s="243"/>
      <c r="P104" s="243"/>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row>
    <row r="105" spans="1:42">
      <c r="A105" s="209" t="str">
        <f>_xlfn.TEXTBEFORE(J105,".")</f>
        <v>1</v>
      </c>
      <c r="B105" s="196" t="str">
        <f>_xlfn.XLOOKUP(A105,Select!$B$4:$B$65,Select!$C$4:$C$65)</f>
        <v>Phase 1</v>
      </c>
      <c r="C105" s="197"/>
      <c r="D105" s="197">
        <f>B120+B135+B150</f>
        <v>8</v>
      </c>
      <c r="E105" s="197" t="s">
        <v>281</v>
      </c>
      <c r="F105" s="197"/>
      <c r="G105" s="197"/>
      <c r="H105" s="197"/>
      <c r="I105" s="197" t="s">
        <v>282</v>
      </c>
      <c r="J105" s="197" t="str">
        <f>Select!$M$6</f>
        <v>1.3</v>
      </c>
      <c r="K105" s="197"/>
      <c r="L105" s="197"/>
      <c r="M105" s="247"/>
      <c r="N105" s="248"/>
      <c r="O105" s="248"/>
      <c r="P105" s="248"/>
      <c r="Q105" s="248"/>
      <c r="R105" s="248"/>
      <c r="S105" s="248"/>
      <c r="T105" s="248"/>
      <c r="U105" s="248"/>
      <c r="V105" s="248"/>
      <c r="W105" s="248"/>
      <c r="X105" s="248"/>
      <c r="Y105" s="248"/>
      <c r="Z105" s="248"/>
      <c r="AA105" s="248"/>
      <c r="AB105" s="248"/>
      <c r="AC105" s="248"/>
      <c r="AD105" s="248"/>
      <c r="AE105" s="248"/>
      <c r="AF105" s="248"/>
      <c r="AG105" s="248"/>
      <c r="AH105" s="248"/>
      <c r="AI105" s="248"/>
      <c r="AJ105" s="248"/>
      <c r="AK105" s="248"/>
      <c r="AL105" s="248"/>
      <c r="AM105" s="248"/>
      <c r="AN105" s="248"/>
      <c r="AO105" s="248"/>
      <c r="AP105" s="248"/>
    </row>
    <row r="106" spans="1:42" outlineLevel="1">
      <c r="A106" s="210" t="str">
        <f>_xlfn.TEXTAFTER(J105,".")</f>
        <v>3</v>
      </c>
      <c r="B106" s="199" t="str">
        <f>_xlfn.XLOOKUP($J105,Select!$K$4:$K$65,Select!$F$4:$F$65)</f>
        <v>Offshore Storage System (Endurance)</v>
      </c>
      <c r="C106" s="199"/>
      <c r="D106" s="199"/>
      <c r="E106" s="199"/>
      <c r="F106" s="199"/>
      <c r="G106" s="199"/>
      <c r="H106" s="199"/>
      <c r="I106" s="199"/>
      <c r="J106" s="199"/>
      <c r="K106" s="199"/>
      <c r="L106" s="199"/>
      <c r="M106" s="249"/>
      <c r="N106" s="249"/>
      <c r="O106" s="249"/>
      <c r="P106" s="249"/>
      <c r="Q106" s="249"/>
      <c r="R106" s="249"/>
      <c r="S106" s="249"/>
      <c r="T106" s="249"/>
      <c r="U106" s="249"/>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row>
    <row r="107" spans="1:42" outlineLevel="1">
      <c r="A107" s="220" t="s">
        <v>150</v>
      </c>
      <c r="B107" s="220" t="s">
        <v>283</v>
      </c>
      <c r="C107" s="220" t="s">
        <v>284</v>
      </c>
      <c r="D107" s="220"/>
      <c r="E107" s="220"/>
      <c r="F107" s="220"/>
      <c r="G107" s="220"/>
      <c r="H107" s="220"/>
      <c r="I107" s="220"/>
      <c r="J107" s="220"/>
      <c r="K107" s="220"/>
      <c r="L107" s="220"/>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row>
    <row r="108" spans="1:42" outlineLevel="2">
      <c r="A108" s="211" t="str">
        <f>A105&amp;"."&amp;A107&amp;"."&amp;A106&amp;"."&amp;B108</f>
        <v>1.c.3.1</v>
      </c>
      <c r="B108">
        <v>1</v>
      </c>
      <c r="C108" t="str">
        <f>'1-GBP'!C108</f>
        <v>EM01</v>
      </c>
      <c r="D108"/>
      <c r="E108"/>
      <c r="F108"/>
      <c r="G108"/>
      <c r="H108"/>
      <c r="I108"/>
      <c r="J108"/>
      <c r="K108"/>
      <c r="L108" t="str">
        <f>LEFT(_xlfn.TEXTAFTER('6b - Tot real (CPIH) costs'!A108,"."),1)</f>
        <v>c</v>
      </c>
      <c r="M108" s="286">
        <f>IF('4 - Inflation'!K$17=0,0,'6a - Tot nominal costs'!M108/'4 - Inflation'!K$17)</f>
        <v>0</v>
      </c>
      <c r="N108" s="286">
        <f>IF('4 - Inflation'!L$17=0,0,'6a - Tot nominal costs'!N108/'4 - Inflation'!L$17)</f>
        <v>0</v>
      </c>
      <c r="O108" s="286">
        <f>IF('4 - Inflation'!M$17=0,0,'6a - Tot nominal costs'!O108/'4 - Inflation'!M$17)</f>
        <v>0</v>
      </c>
      <c r="P108" s="286">
        <f>IF('4 - Inflation'!N$17=0,0,'6a - Tot nominal costs'!P108/'4 - Inflation'!N$17)</f>
        <v>0</v>
      </c>
      <c r="Q108" s="286">
        <f>IF('4 - Inflation'!O$17=0,0,'6a - Tot nominal costs'!Q108/'4 - Inflation'!O$17)</f>
        <v>0</v>
      </c>
      <c r="R108" s="286">
        <f>IF('4 - Inflation'!P$17=0,0,'6a - Tot nominal costs'!R108/'4 - Inflation'!P$17)</f>
        <v>0</v>
      </c>
      <c r="S108" s="286">
        <f>IF('4 - Inflation'!Q$17=0,0,'6a - Tot nominal costs'!S108/'4 - Inflation'!Q$17)</f>
        <v>0</v>
      </c>
      <c r="T108" s="286">
        <f>IF('4 - Inflation'!R$17=0,0,'6a - Tot nominal costs'!T108/'4 - Inflation'!R$17)</f>
        <v>0</v>
      </c>
      <c r="U108" s="286">
        <f>IF('4 - Inflation'!S$17=0,0,'6a - Tot nominal costs'!U108/'4 - Inflation'!S$17)</f>
        <v>0</v>
      </c>
      <c r="V108" s="286">
        <f>IF('4 - Inflation'!T$17=0,0,'6a - Tot nominal costs'!V108/'4 - Inflation'!T$17)</f>
        <v>0</v>
      </c>
      <c r="W108" s="286">
        <f>IF('4 - Inflation'!U$17=0,0,'6a - Tot nominal costs'!W108/'4 - Inflation'!U$17)</f>
        <v>0</v>
      </c>
      <c r="X108" s="286">
        <f>IF('4 - Inflation'!V$17=0,0,'6a - Tot nominal costs'!X108/'4 - Inflation'!V$17)</f>
        <v>0</v>
      </c>
      <c r="Y108" s="286">
        <f>IF('4 - Inflation'!W$17=0,0,'6a - Tot nominal costs'!Y108/'4 - Inflation'!W$17)</f>
        <v>0</v>
      </c>
      <c r="Z108" s="286">
        <f>IF('4 - Inflation'!X$17=0,0,'6a - Tot nominal costs'!Z108/'4 - Inflation'!X$17)</f>
        <v>0</v>
      </c>
      <c r="AA108" s="286">
        <f>IF('4 - Inflation'!Y$17=0,0,'6a - Tot nominal costs'!AA108/'4 - Inflation'!Y$17)</f>
        <v>0</v>
      </c>
      <c r="AB108" s="286">
        <f>IF('4 - Inflation'!Z$17=0,0,'6a - Tot nominal costs'!AB108/'4 - Inflation'!Z$17)</f>
        <v>0</v>
      </c>
      <c r="AC108" s="286">
        <f>IF('4 - Inflation'!AA$17=0,0,'6a - Tot nominal costs'!AC108/'4 - Inflation'!AA$17)</f>
        <v>0</v>
      </c>
      <c r="AD108" s="286">
        <f>IF('4 - Inflation'!AB$17=0,0,'6a - Tot nominal costs'!AD108/'4 - Inflation'!AB$17)</f>
        <v>0</v>
      </c>
      <c r="AE108" s="286">
        <f>IF('4 - Inflation'!AC$17=0,0,'6a - Tot nominal costs'!AE108/'4 - Inflation'!AC$17)</f>
        <v>0</v>
      </c>
      <c r="AF108" s="286">
        <f>IF('4 - Inflation'!AD$17=0,0,'6a - Tot nominal costs'!AF108/'4 - Inflation'!AD$17)</f>
        <v>0</v>
      </c>
      <c r="AG108" s="286">
        <f>IF('4 - Inflation'!AE$17=0,0,'6a - Tot nominal costs'!AG108/'4 - Inflation'!AE$17)</f>
        <v>0</v>
      </c>
      <c r="AH108" s="286">
        <f>IF('4 - Inflation'!AF$17=0,0,'6a - Tot nominal costs'!AH108/'4 - Inflation'!AF$17)</f>
        <v>0</v>
      </c>
      <c r="AI108" s="286">
        <f>IF('4 - Inflation'!AG$17=0,0,'6a - Tot nominal costs'!AI108/'4 - Inflation'!AG$17)</f>
        <v>0</v>
      </c>
      <c r="AJ108" s="286">
        <f>IF('4 - Inflation'!AH$17=0,0,'6a - Tot nominal costs'!AJ108/'4 - Inflation'!AH$17)</f>
        <v>0</v>
      </c>
      <c r="AK108" s="286">
        <f>IF('4 - Inflation'!AI$17=0,0,'6a - Tot nominal costs'!AK108/'4 - Inflation'!AI$17)</f>
        <v>0</v>
      </c>
      <c r="AL108" s="286">
        <f>IF('4 - Inflation'!AJ$17=0,0,'6a - Tot nominal costs'!AL108/'4 - Inflation'!AJ$17)</f>
        <v>0</v>
      </c>
      <c r="AM108" s="286">
        <f>IF('4 - Inflation'!AK$17=0,0,'6a - Tot nominal costs'!AM108/'4 - Inflation'!AK$17)</f>
        <v>0</v>
      </c>
      <c r="AN108" s="286">
        <f>IF('4 - Inflation'!AL$17=0,0,'6a - Tot nominal costs'!AN108/'4 - Inflation'!AL$17)</f>
        <v>0</v>
      </c>
      <c r="AO108" s="286">
        <f>IF('4 - Inflation'!AM$17=0,0,'6a - Tot nominal costs'!AO108/'4 - Inflation'!AM$17)</f>
        <v>0</v>
      </c>
      <c r="AP108" s="286">
        <f>IF('4 - Inflation'!AN$17=0,0,'6a - Tot nominal costs'!AP108/'4 - Inflation'!AN$17)</f>
        <v>0</v>
      </c>
    </row>
    <row r="109" spans="1:42" outlineLevel="2">
      <c r="A109" s="211" t="str">
        <f>A105&amp;"."&amp;A107&amp;"."&amp;A106&amp;"."&amp;B109</f>
        <v>1.c.3.2</v>
      </c>
      <c r="B109">
        <v>2</v>
      </c>
      <c r="C109" t="str">
        <f>'1-GBP'!C109</f>
        <v>EC01</v>
      </c>
      <c r="D109"/>
      <c r="E109"/>
      <c r="F109"/>
      <c r="G109"/>
      <c r="H109"/>
      <c r="I109"/>
      <c r="J109"/>
      <c r="K109"/>
      <c r="L109" t="str">
        <f>LEFT(_xlfn.TEXTAFTER('6b - Tot real (CPIH) costs'!A109,"."),1)</f>
        <v>c</v>
      </c>
      <c r="M109" s="286">
        <f>IF('4 - Inflation'!K$17=0,0,'6a - Tot nominal costs'!M109/'4 - Inflation'!K$17)</f>
        <v>0</v>
      </c>
      <c r="N109" s="286">
        <f>IF('4 - Inflation'!L$17=0,0,'6a - Tot nominal costs'!N109/'4 - Inflation'!L$17)</f>
        <v>0</v>
      </c>
      <c r="O109" s="286">
        <f>IF('4 - Inflation'!M$17=0,0,'6a - Tot nominal costs'!O109/'4 - Inflation'!M$17)</f>
        <v>0</v>
      </c>
      <c r="P109" s="286">
        <f>IF('4 - Inflation'!N$17=0,0,'6a - Tot nominal costs'!P109/'4 - Inflation'!N$17)</f>
        <v>0</v>
      </c>
      <c r="Q109" s="286">
        <f>IF('4 - Inflation'!O$17=0,0,'6a - Tot nominal costs'!Q109/'4 - Inflation'!O$17)</f>
        <v>0</v>
      </c>
      <c r="R109" s="286">
        <f>IF('4 - Inflation'!P$17=0,0,'6a - Tot nominal costs'!R109/'4 - Inflation'!P$17)</f>
        <v>0</v>
      </c>
      <c r="S109" s="286">
        <f>IF('4 - Inflation'!Q$17=0,0,'6a - Tot nominal costs'!S109/'4 - Inflation'!Q$17)</f>
        <v>0</v>
      </c>
      <c r="T109" s="286">
        <f>IF('4 - Inflation'!R$17=0,0,'6a - Tot nominal costs'!T109/'4 - Inflation'!R$17)</f>
        <v>0</v>
      </c>
      <c r="U109" s="286">
        <f>IF('4 - Inflation'!S$17=0,0,'6a - Tot nominal costs'!U109/'4 - Inflation'!S$17)</f>
        <v>0</v>
      </c>
      <c r="V109" s="286">
        <f>IF('4 - Inflation'!T$17=0,0,'6a - Tot nominal costs'!V109/'4 - Inflation'!T$17)</f>
        <v>0</v>
      </c>
      <c r="W109" s="286">
        <f>IF('4 - Inflation'!U$17=0,0,'6a - Tot nominal costs'!W109/'4 - Inflation'!U$17)</f>
        <v>0</v>
      </c>
      <c r="X109" s="286">
        <f>IF('4 - Inflation'!V$17=0,0,'6a - Tot nominal costs'!X109/'4 - Inflation'!V$17)</f>
        <v>0</v>
      </c>
      <c r="Y109" s="286">
        <f>IF('4 - Inflation'!W$17=0,0,'6a - Tot nominal costs'!Y109/'4 - Inflation'!W$17)</f>
        <v>0</v>
      </c>
      <c r="Z109" s="286">
        <f>IF('4 - Inflation'!X$17=0,0,'6a - Tot nominal costs'!Z109/'4 - Inflation'!X$17)</f>
        <v>0</v>
      </c>
      <c r="AA109" s="286">
        <f>IF('4 - Inflation'!Y$17=0,0,'6a - Tot nominal costs'!AA109/'4 - Inflation'!Y$17)</f>
        <v>0</v>
      </c>
      <c r="AB109" s="286">
        <f>IF('4 - Inflation'!Z$17=0,0,'6a - Tot nominal costs'!AB109/'4 - Inflation'!Z$17)</f>
        <v>0</v>
      </c>
      <c r="AC109" s="286">
        <f>IF('4 - Inflation'!AA$17=0,0,'6a - Tot nominal costs'!AC109/'4 - Inflation'!AA$17)</f>
        <v>0</v>
      </c>
      <c r="AD109" s="286">
        <f>IF('4 - Inflation'!AB$17=0,0,'6a - Tot nominal costs'!AD109/'4 - Inflation'!AB$17)</f>
        <v>0</v>
      </c>
      <c r="AE109" s="286">
        <f>IF('4 - Inflation'!AC$17=0,0,'6a - Tot nominal costs'!AE109/'4 - Inflation'!AC$17)</f>
        <v>0</v>
      </c>
      <c r="AF109" s="286">
        <f>IF('4 - Inflation'!AD$17=0,0,'6a - Tot nominal costs'!AF109/'4 - Inflation'!AD$17)</f>
        <v>0</v>
      </c>
      <c r="AG109" s="286">
        <f>IF('4 - Inflation'!AE$17=0,0,'6a - Tot nominal costs'!AG109/'4 - Inflation'!AE$17)</f>
        <v>0</v>
      </c>
      <c r="AH109" s="286">
        <f>IF('4 - Inflation'!AF$17=0,0,'6a - Tot nominal costs'!AH109/'4 - Inflation'!AF$17)</f>
        <v>0</v>
      </c>
      <c r="AI109" s="286">
        <f>IF('4 - Inflation'!AG$17=0,0,'6a - Tot nominal costs'!AI109/'4 - Inflation'!AG$17)</f>
        <v>0</v>
      </c>
      <c r="AJ109" s="286">
        <f>IF('4 - Inflation'!AH$17=0,0,'6a - Tot nominal costs'!AJ109/'4 - Inflation'!AH$17)</f>
        <v>0</v>
      </c>
      <c r="AK109" s="286">
        <f>IF('4 - Inflation'!AI$17=0,0,'6a - Tot nominal costs'!AK109/'4 - Inflation'!AI$17)</f>
        <v>0</v>
      </c>
      <c r="AL109" s="286">
        <f>IF('4 - Inflation'!AJ$17=0,0,'6a - Tot nominal costs'!AL109/'4 - Inflation'!AJ$17)</f>
        <v>0</v>
      </c>
      <c r="AM109" s="286">
        <f>IF('4 - Inflation'!AK$17=0,0,'6a - Tot nominal costs'!AM109/'4 - Inflation'!AK$17)</f>
        <v>0</v>
      </c>
      <c r="AN109" s="286">
        <f>IF('4 - Inflation'!AL$17=0,0,'6a - Tot nominal costs'!AN109/'4 - Inflation'!AL$17)</f>
        <v>0</v>
      </c>
      <c r="AO109" s="286">
        <f>IF('4 - Inflation'!AM$17=0,0,'6a - Tot nominal costs'!AO109/'4 - Inflation'!AM$17)</f>
        <v>0</v>
      </c>
      <c r="AP109" s="286">
        <f>IF('4 - Inflation'!AN$17=0,0,'6a - Tot nominal costs'!AP109/'4 - Inflation'!AN$17)</f>
        <v>0</v>
      </c>
    </row>
    <row r="110" spans="1:42" outlineLevel="2">
      <c r="A110" s="211" t="str">
        <f>A105&amp;"."&amp;A107&amp;"."&amp;A106&amp;"."&amp;B110</f>
        <v>1.c.3.3</v>
      </c>
      <c r="B110">
        <v>3</v>
      </c>
      <c r="C110" t="str">
        <f>'1-GBP'!C110</f>
        <v>EC02</v>
      </c>
      <c r="D110"/>
      <c r="E110"/>
      <c r="F110"/>
      <c r="G110"/>
      <c r="H110"/>
      <c r="I110"/>
      <c r="J110"/>
      <c r="K110"/>
      <c r="L110" t="str">
        <f>LEFT(_xlfn.TEXTAFTER('6b - Tot real (CPIH) costs'!A110,"."),1)</f>
        <v>c</v>
      </c>
      <c r="M110" s="286">
        <f>IF('4 - Inflation'!K$17=0,0,'6a - Tot nominal costs'!M110/'4 - Inflation'!K$17)</f>
        <v>0</v>
      </c>
      <c r="N110" s="286">
        <f>IF('4 - Inflation'!L$17=0,0,'6a - Tot nominal costs'!N110/'4 - Inflation'!L$17)</f>
        <v>0</v>
      </c>
      <c r="O110" s="286">
        <f>IF('4 - Inflation'!M$17=0,0,'6a - Tot nominal costs'!O110/'4 - Inflation'!M$17)</f>
        <v>0</v>
      </c>
      <c r="P110" s="286">
        <f>IF('4 - Inflation'!N$17=0,0,'6a - Tot nominal costs'!P110/'4 - Inflation'!N$17)</f>
        <v>0</v>
      </c>
      <c r="Q110" s="286">
        <f>IF('4 - Inflation'!O$17=0,0,'6a - Tot nominal costs'!Q110/'4 - Inflation'!O$17)</f>
        <v>0</v>
      </c>
      <c r="R110" s="286">
        <f>IF('4 - Inflation'!P$17=0,0,'6a - Tot nominal costs'!R110/'4 - Inflation'!P$17)</f>
        <v>0</v>
      </c>
      <c r="S110" s="286">
        <f>IF('4 - Inflation'!Q$17=0,0,'6a - Tot nominal costs'!S110/'4 - Inflation'!Q$17)</f>
        <v>0</v>
      </c>
      <c r="T110" s="286">
        <f>IF('4 - Inflation'!R$17=0,0,'6a - Tot nominal costs'!T110/'4 - Inflation'!R$17)</f>
        <v>0</v>
      </c>
      <c r="U110" s="286">
        <f>IF('4 - Inflation'!S$17=0,0,'6a - Tot nominal costs'!U110/'4 - Inflation'!S$17)</f>
        <v>0</v>
      </c>
      <c r="V110" s="286">
        <f>IF('4 - Inflation'!T$17=0,0,'6a - Tot nominal costs'!V110/'4 - Inflation'!T$17)</f>
        <v>0</v>
      </c>
      <c r="W110" s="286">
        <f>IF('4 - Inflation'!U$17=0,0,'6a - Tot nominal costs'!W110/'4 - Inflation'!U$17)</f>
        <v>0</v>
      </c>
      <c r="X110" s="286">
        <f>IF('4 - Inflation'!V$17=0,0,'6a - Tot nominal costs'!X110/'4 - Inflation'!V$17)</f>
        <v>0</v>
      </c>
      <c r="Y110" s="286">
        <f>IF('4 - Inflation'!W$17=0,0,'6a - Tot nominal costs'!Y110/'4 - Inflation'!W$17)</f>
        <v>0</v>
      </c>
      <c r="Z110" s="286">
        <f>IF('4 - Inflation'!X$17=0,0,'6a - Tot nominal costs'!Z110/'4 - Inflation'!X$17)</f>
        <v>0</v>
      </c>
      <c r="AA110" s="286">
        <f>IF('4 - Inflation'!Y$17=0,0,'6a - Tot nominal costs'!AA110/'4 - Inflation'!Y$17)</f>
        <v>0</v>
      </c>
      <c r="AB110" s="286">
        <f>IF('4 - Inflation'!Z$17=0,0,'6a - Tot nominal costs'!AB110/'4 - Inflation'!Z$17)</f>
        <v>0</v>
      </c>
      <c r="AC110" s="286">
        <f>IF('4 - Inflation'!AA$17=0,0,'6a - Tot nominal costs'!AC110/'4 - Inflation'!AA$17)</f>
        <v>0</v>
      </c>
      <c r="AD110" s="286">
        <f>IF('4 - Inflation'!AB$17=0,0,'6a - Tot nominal costs'!AD110/'4 - Inflation'!AB$17)</f>
        <v>0</v>
      </c>
      <c r="AE110" s="286">
        <f>IF('4 - Inflation'!AC$17=0,0,'6a - Tot nominal costs'!AE110/'4 - Inflation'!AC$17)</f>
        <v>0</v>
      </c>
      <c r="AF110" s="286">
        <f>IF('4 - Inflation'!AD$17=0,0,'6a - Tot nominal costs'!AF110/'4 - Inflation'!AD$17)</f>
        <v>0</v>
      </c>
      <c r="AG110" s="286">
        <f>IF('4 - Inflation'!AE$17=0,0,'6a - Tot nominal costs'!AG110/'4 - Inflation'!AE$17)</f>
        <v>0</v>
      </c>
      <c r="AH110" s="286">
        <f>IF('4 - Inflation'!AF$17=0,0,'6a - Tot nominal costs'!AH110/'4 - Inflation'!AF$17)</f>
        <v>0</v>
      </c>
      <c r="AI110" s="286">
        <f>IF('4 - Inflation'!AG$17=0,0,'6a - Tot nominal costs'!AI110/'4 - Inflation'!AG$17)</f>
        <v>0</v>
      </c>
      <c r="AJ110" s="286">
        <f>IF('4 - Inflation'!AH$17=0,0,'6a - Tot nominal costs'!AJ110/'4 - Inflation'!AH$17)</f>
        <v>0</v>
      </c>
      <c r="AK110" s="286">
        <f>IF('4 - Inflation'!AI$17=0,0,'6a - Tot nominal costs'!AK110/'4 - Inflation'!AI$17)</f>
        <v>0</v>
      </c>
      <c r="AL110" s="286">
        <f>IF('4 - Inflation'!AJ$17=0,0,'6a - Tot nominal costs'!AL110/'4 - Inflation'!AJ$17)</f>
        <v>0</v>
      </c>
      <c r="AM110" s="286">
        <f>IF('4 - Inflation'!AK$17=0,0,'6a - Tot nominal costs'!AM110/'4 - Inflation'!AK$17)</f>
        <v>0</v>
      </c>
      <c r="AN110" s="286">
        <f>IF('4 - Inflation'!AL$17=0,0,'6a - Tot nominal costs'!AN110/'4 - Inflation'!AL$17)</f>
        <v>0</v>
      </c>
      <c r="AO110" s="286">
        <f>IF('4 - Inflation'!AM$17=0,0,'6a - Tot nominal costs'!AO110/'4 - Inflation'!AM$17)</f>
        <v>0</v>
      </c>
      <c r="AP110" s="286">
        <f>IF('4 - Inflation'!AN$17=0,0,'6a - Tot nominal costs'!AP110/'4 - Inflation'!AN$17)</f>
        <v>0</v>
      </c>
    </row>
    <row r="111" spans="1:42" outlineLevel="2">
      <c r="A111" s="211" t="str">
        <f>A105&amp;"."&amp;A107&amp;"."&amp;A106&amp;"."&amp;B111</f>
        <v>1.c.3.4</v>
      </c>
      <c r="B111">
        <v>4</v>
      </c>
      <c r="C111" t="str">
        <f>'1-GBP'!C111</f>
        <v>EC03</v>
      </c>
      <c r="D111"/>
      <c r="E111"/>
      <c r="F111"/>
      <c r="G111"/>
      <c r="H111"/>
      <c r="I111"/>
      <c r="J111"/>
      <c r="K111"/>
      <c r="L111" t="str">
        <f>LEFT(_xlfn.TEXTAFTER('6b - Tot real (CPIH) costs'!A111,"."),1)</f>
        <v>c</v>
      </c>
      <c r="M111" s="286">
        <f>IF('4 - Inflation'!K$17=0,0,'6a - Tot nominal costs'!M111/'4 - Inflation'!K$17)</f>
        <v>0</v>
      </c>
      <c r="N111" s="286">
        <f>IF('4 - Inflation'!L$17=0,0,'6a - Tot nominal costs'!N111/'4 - Inflation'!L$17)</f>
        <v>0</v>
      </c>
      <c r="O111" s="286">
        <f>IF('4 - Inflation'!M$17=0,0,'6a - Tot nominal costs'!O111/'4 - Inflation'!M$17)</f>
        <v>0</v>
      </c>
      <c r="P111" s="286">
        <f>IF('4 - Inflation'!N$17=0,0,'6a - Tot nominal costs'!P111/'4 - Inflation'!N$17)</f>
        <v>0</v>
      </c>
      <c r="Q111" s="286">
        <f>IF('4 - Inflation'!O$17=0,0,'6a - Tot nominal costs'!Q111/'4 - Inflation'!O$17)</f>
        <v>0</v>
      </c>
      <c r="R111" s="286">
        <f>IF('4 - Inflation'!P$17=0,0,'6a - Tot nominal costs'!R111/'4 - Inflation'!P$17)</f>
        <v>0</v>
      </c>
      <c r="S111" s="286">
        <f>IF('4 - Inflation'!Q$17=0,0,'6a - Tot nominal costs'!S111/'4 - Inflation'!Q$17)</f>
        <v>0</v>
      </c>
      <c r="T111" s="286">
        <f>IF('4 - Inflation'!R$17=0,0,'6a - Tot nominal costs'!T111/'4 - Inflation'!R$17)</f>
        <v>0</v>
      </c>
      <c r="U111" s="286">
        <f>IF('4 - Inflation'!S$17=0,0,'6a - Tot nominal costs'!U111/'4 - Inflation'!S$17)</f>
        <v>0</v>
      </c>
      <c r="V111" s="286">
        <f>IF('4 - Inflation'!T$17=0,0,'6a - Tot nominal costs'!V111/'4 - Inflation'!T$17)</f>
        <v>0</v>
      </c>
      <c r="W111" s="286">
        <f>IF('4 - Inflation'!U$17=0,0,'6a - Tot nominal costs'!W111/'4 - Inflation'!U$17)</f>
        <v>0</v>
      </c>
      <c r="X111" s="286">
        <f>IF('4 - Inflation'!V$17=0,0,'6a - Tot nominal costs'!X111/'4 - Inflation'!V$17)</f>
        <v>0</v>
      </c>
      <c r="Y111" s="286">
        <f>IF('4 - Inflation'!W$17=0,0,'6a - Tot nominal costs'!Y111/'4 - Inflation'!W$17)</f>
        <v>0</v>
      </c>
      <c r="Z111" s="286">
        <f>IF('4 - Inflation'!X$17=0,0,'6a - Tot nominal costs'!Z111/'4 - Inflation'!X$17)</f>
        <v>0</v>
      </c>
      <c r="AA111" s="286">
        <f>IF('4 - Inflation'!Y$17=0,0,'6a - Tot nominal costs'!AA111/'4 - Inflation'!Y$17)</f>
        <v>0</v>
      </c>
      <c r="AB111" s="286">
        <f>IF('4 - Inflation'!Z$17=0,0,'6a - Tot nominal costs'!AB111/'4 - Inflation'!Z$17)</f>
        <v>0</v>
      </c>
      <c r="AC111" s="286">
        <f>IF('4 - Inflation'!AA$17=0,0,'6a - Tot nominal costs'!AC111/'4 - Inflation'!AA$17)</f>
        <v>0</v>
      </c>
      <c r="AD111" s="286">
        <f>IF('4 - Inflation'!AB$17=0,0,'6a - Tot nominal costs'!AD111/'4 - Inflation'!AB$17)</f>
        <v>0</v>
      </c>
      <c r="AE111" s="286">
        <f>IF('4 - Inflation'!AC$17=0,0,'6a - Tot nominal costs'!AE111/'4 - Inflation'!AC$17)</f>
        <v>0</v>
      </c>
      <c r="AF111" s="286">
        <f>IF('4 - Inflation'!AD$17=0,0,'6a - Tot nominal costs'!AF111/'4 - Inflation'!AD$17)</f>
        <v>0</v>
      </c>
      <c r="AG111" s="286">
        <f>IF('4 - Inflation'!AE$17=0,0,'6a - Tot nominal costs'!AG111/'4 - Inflation'!AE$17)</f>
        <v>0</v>
      </c>
      <c r="AH111" s="286">
        <f>IF('4 - Inflation'!AF$17=0,0,'6a - Tot nominal costs'!AH111/'4 - Inflation'!AF$17)</f>
        <v>0</v>
      </c>
      <c r="AI111" s="286">
        <f>IF('4 - Inflation'!AG$17=0,0,'6a - Tot nominal costs'!AI111/'4 - Inflation'!AG$17)</f>
        <v>0</v>
      </c>
      <c r="AJ111" s="286">
        <f>IF('4 - Inflation'!AH$17=0,0,'6a - Tot nominal costs'!AJ111/'4 - Inflation'!AH$17)</f>
        <v>0</v>
      </c>
      <c r="AK111" s="286">
        <f>IF('4 - Inflation'!AI$17=0,0,'6a - Tot nominal costs'!AK111/'4 - Inflation'!AI$17)</f>
        <v>0</v>
      </c>
      <c r="AL111" s="286">
        <f>IF('4 - Inflation'!AJ$17=0,0,'6a - Tot nominal costs'!AL111/'4 - Inflation'!AJ$17)</f>
        <v>0</v>
      </c>
      <c r="AM111" s="286">
        <f>IF('4 - Inflation'!AK$17=0,0,'6a - Tot nominal costs'!AM111/'4 - Inflation'!AK$17)</f>
        <v>0</v>
      </c>
      <c r="AN111" s="286">
        <f>IF('4 - Inflation'!AL$17=0,0,'6a - Tot nominal costs'!AN111/'4 - Inflation'!AL$17)</f>
        <v>0</v>
      </c>
      <c r="AO111" s="286">
        <f>IF('4 - Inflation'!AM$17=0,0,'6a - Tot nominal costs'!AO111/'4 - Inflation'!AM$17)</f>
        <v>0</v>
      </c>
      <c r="AP111" s="286">
        <f>IF('4 - Inflation'!AN$17=0,0,'6a - Tot nominal costs'!AP111/'4 - Inflation'!AN$17)</f>
        <v>0</v>
      </c>
    </row>
    <row r="112" spans="1:42" outlineLevel="2">
      <c r="A112" s="211" t="str">
        <f>A105&amp;"."&amp;A107&amp;"."&amp;A106&amp;"."&amp;B112</f>
        <v>1.c.3.5</v>
      </c>
      <c r="B112">
        <v>5</v>
      </c>
      <c r="C112" t="str">
        <f>'1-GBP'!C112</f>
        <v>EC04</v>
      </c>
      <c r="D112"/>
      <c r="E112"/>
      <c r="F112"/>
      <c r="G112"/>
      <c r="H112"/>
      <c r="I112"/>
      <c r="J112"/>
      <c r="K112"/>
      <c r="L112" t="str">
        <f>LEFT(_xlfn.TEXTAFTER('6b - Tot real (CPIH) costs'!A112,"."),1)</f>
        <v>c</v>
      </c>
      <c r="M112" s="286">
        <f>IF('4 - Inflation'!K$17=0,0,'6a - Tot nominal costs'!M112/'4 - Inflation'!K$17)</f>
        <v>0</v>
      </c>
      <c r="N112" s="286">
        <f>IF('4 - Inflation'!L$17=0,0,'6a - Tot nominal costs'!N112/'4 - Inflation'!L$17)</f>
        <v>0</v>
      </c>
      <c r="O112" s="286">
        <f>IF('4 - Inflation'!M$17=0,0,'6a - Tot nominal costs'!O112/'4 - Inflation'!M$17)</f>
        <v>0</v>
      </c>
      <c r="P112" s="286">
        <f>IF('4 - Inflation'!N$17=0,0,'6a - Tot nominal costs'!P112/'4 - Inflation'!N$17)</f>
        <v>0</v>
      </c>
      <c r="Q112" s="286">
        <f>IF('4 - Inflation'!O$17=0,0,'6a - Tot nominal costs'!Q112/'4 - Inflation'!O$17)</f>
        <v>0</v>
      </c>
      <c r="R112" s="286">
        <f>IF('4 - Inflation'!P$17=0,0,'6a - Tot nominal costs'!R112/'4 - Inflation'!P$17)</f>
        <v>0</v>
      </c>
      <c r="S112" s="286">
        <f>IF('4 - Inflation'!Q$17=0,0,'6a - Tot nominal costs'!S112/'4 - Inflation'!Q$17)</f>
        <v>0</v>
      </c>
      <c r="T112" s="286">
        <f>IF('4 - Inflation'!R$17=0,0,'6a - Tot nominal costs'!T112/'4 - Inflation'!R$17)</f>
        <v>0</v>
      </c>
      <c r="U112" s="286">
        <f>IF('4 - Inflation'!S$17=0,0,'6a - Tot nominal costs'!U112/'4 - Inflation'!S$17)</f>
        <v>0</v>
      </c>
      <c r="V112" s="286">
        <f>IF('4 - Inflation'!T$17=0,0,'6a - Tot nominal costs'!V112/'4 - Inflation'!T$17)</f>
        <v>0</v>
      </c>
      <c r="W112" s="286">
        <f>IF('4 - Inflation'!U$17=0,0,'6a - Tot nominal costs'!W112/'4 - Inflation'!U$17)</f>
        <v>0</v>
      </c>
      <c r="X112" s="286">
        <f>IF('4 - Inflation'!V$17=0,0,'6a - Tot nominal costs'!X112/'4 - Inflation'!V$17)</f>
        <v>0</v>
      </c>
      <c r="Y112" s="286">
        <f>IF('4 - Inflation'!W$17=0,0,'6a - Tot nominal costs'!Y112/'4 - Inflation'!W$17)</f>
        <v>0</v>
      </c>
      <c r="Z112" s="286">
        <f>IF('4 - Inflation'!X$17=0,0,'6a - Tot nominal costs'!Z112/'4 - Inflation'!X$17)</f>
        <v>0</v>
      </c>
      <c r="AA112" s="286">
        <f>IF('4 - Inflation'!Y$17=0,0,'6a - Tot nominal costs'!AA112/'4 - Inflation'!Y$17)</f>
        <v>0</v>
      </c>
      <c r="AB112" s="286">
        <f>IF('4 - Inflation'!Z$17=0,0,'6a - Tot nominal costs'!AB112/'4 - Inflation'!Z$17)</f>
        <v>0</v>
      </c>
      <c r="AC112" s="286">
        <f>IF('4 - Inflation'!AA$17=0,0,'6a - Tot nominal costs'!AC112/'4 - Inflation'!AA$17)</f>
        <v>0</v>
      </c>
      <c r="AD112" s="286">
        <f>IF('4 - Inflation'!AB$17=0,0,'6a - Tot nominal costs'!AD112/'4 - Inflation'!AB$17)</f>
        <v>0</v>
      </c>
      <c r="AE112" s="286">
        <f>IF('4 - Inflation'!AC$17=0,0,'6a - Tot nominal costs'!AE112/'4 - Inflation'!AC$17)</f>
        <v>0</v>
      </c>
      <c r="AF112" s="286">
        <f>IF('4 - Inflation'!AD$17=0,0,'6a - Tot nominal costs'!AF112/'4 - Inflation'!AD$17)</f>
        <v>0</v>
      </c>
      <c r="AG112" s="286">
        <f>IF('4 - Inflation'!AE$17=0,0,'6a - Tot nominal costs'!AG112/'4 - Inflation'!AE$17)</f>
        <v>0</v>
      </c>
      <c r="AH112" s="286">
        <f>IF('4 - Inflation'!AF$17=0,0,'6a - Tot nominal costs'!AH112/'4 - Inflation'!AF$17)</f>
        <v>0</v>
      </c>
      <c r="AI112" s="286">
        <f>IF('4 - Inflation'!AG$17=0,0,'6a - Tot nominal costs'!AI112/'4 - Inflation'!AG$17)</f>
        <v>0</v>
      </c>
      <c r="AJ112" s="286">
        <f>IF('4 - Inflation'!AH$17=0,0,'6a - Tot nominal costs'!AJ112/'4 - Inflation'!AH$17)</f>
        <v>0</v>
      </c>
      <c r="AK112" s="286">
        <f>IF('4 - Inflation'!AI$17=0,0,'6a - Tot nominal costs'!AK112/'4 - Inflation'!AI$17)</f>
        <v>0</v>
      </c>
      <c r="AL112" s="286">
        <f>IF('4 - Inflation'!AJ$17=0,0,'6a - Tot nominal costs'!AL112/'4 - Inflation'!AJ$17)</f>
        <v>0</v>
      </c>
      <c r="AM112" s="286">
        <f>IF('4 - Inflation'!AK$17=0,0,'6a - Tot nominal costs'!AM112/'4 - Inflation'!AK$17)</f>
        <v>0</v>
      </c>
      <c r="AN112" s="286">
        <f>IF('4 - Inflation'!AL$17=0,0,'6a - Tot nominal costs'!AN112/'4 - Inflation'!AL$17)</f>
        <v>0</v>
      </c>
      <c r="AO112" s="286">
        <f>IF('4 - Inflation'!AM$17=0,0,'6a - Tot nominal costs'!AO112/'4 - Inflation'!AM$17)</f>
        <v>0</v>
      </c>
      <c r="AP112" s="286">
        <f>IF('4 - Inflation'!AN$17=0,0,'6a - Tot nominal costs'!AP112/'4 - Inflation'!AN$17)</f>
        <v>0</v>
      </c>
    </row>
    <row r="113" spans="1:42" outlineLevel="2">
      <c r="A113" s="211" t="str">
        <f>A105&amp;"."&amp;A107&amp;"."&amp;A106&amp;"."&amp;B113</f>
        <v>1.c.3.6</v>
      </c>
      <c r="B113">
        <v>6</v>
      </c>
      <c r="C113" t="str">
        <f>'1-GBP'!C113</f>
        <v>EC05</v>
      </c>
      <c r="D113"/>
      <c r="E113"/>
      <c r="F113"/>
      <c r="G113"/>
      <c r="H113"/>
      <c r="I113"/>
      <c r="J113"/>
      <c r="K113"/>
      <c r="L113" t="str">
        <f>LEFT(_xlfn.TEXTAFTER('6b - Tot real (CPIH) costs'!A113,"."),1)</f>
        <v>c</v>
      </c>
      <c r="M113" s="286">
        <f>IF('4 - Inflation'!K$17=0,0,'6a - Tot nominal costs'!M113/'4 - Inflation'!K$17)</f>
        <v>0</v>
      </c>
      <c r="N113" s="286">
        <f>IF('4 - Inflation'!L$17=0,0,'6a - Tot nominal costs'!N113/'4 - Inflation'!L$17)</f>
        <v>0</v>
      </c>
      <c r="O113" s="286">
        <f>IF('4 - Inflation'!M$17=0,0,'6a - Tot nominal costs'!O113/'4 - Inflation'!M$17)</f>
        <v>0</v>
      </c>
      <c r="P113" s="286">
        <f>IF('4 - Inflation'!N$17=0,0,'6a - Tot nominal costs'!P113/'4 - Inflation'!N$17)</f>
        <v>0</v>
      </c>
      <c r="Q113" s="286">
        <f>IF('4 - Inflation'!O$17=0,0,'6a - Tot nominal costs'!Q113/'4 - Inflation'!O$17)</f>
        <v>0</v>
      </c>
      <c r="R113" s="286">
        <f>IF('4 - Inflation'!P$17=0,0,'6a - Tot nominal costs'!R113/'4 - Inflation'!P$17)</f>
        <v>0</v>
      </c>
      <c r="S113" s="286">
        <f>IF('4 - Inflation'!Q$17=0,0,'6a - Tot nominal costs'!S113/'4 - Inflation'!Q$17)</f>
        <v>0</v>
      </c>
      <c r="T113" s="286">
        <f>IF('4 - Inflation'!R$17=0,0,'6a - Tot nominal costs'!T113/'4 - Inflation'!R$17)</f>
        <v>0</v>
      </c>
      <c r="U113" s="286">
        <f>IF('4 - Inflation'!S$17=0,0,'6a - Tot nominal costs'!U113/'4 - Inflation'!S$17)</f>
        <v>0</v>
      </c>
      <c r="V113" s="286">
        <f>IF('4 - Inflation'!T$17=0,0,'6a - Tot nominal costs'!V113/'4 - Inflation'!T$17)</f>
        <v>0</v>
      </c>
      <c r="W113" s="286">
        <f>IF('4 - Inflation'!U$17=0,0,'6a - Tot nominal costs'!W113/'4 - Inflation'!U$17)</f>
        <v>0</v>
      </c>
      <c r="X113" s="286">
        <f>IF('4 - Inflation'!V$17=0,0,'6a - Tot nominal costs'!X113/'4 - Inflation'!V$17)</f>
        <v>0</v>
      </c>
      <c r="Y113" s="286">
        <f>IF('4 - Inflation'!W$17=0,0,'6a - Tot nominal costs'!Y113/'4 - Inflation'!W$17)</f>
        <v>0</v>
      </c>
      <c r="Z113" s="286">
        <f>IF('4 - Inflation'!X$17=0,0,'6a - Tot nominal costs'!Z113/'4 - Inflation'!X$17)</f>
        <v>0</v>
      </c>
      <c r="AA113" s="286">
        <f>IF('4 - Inflation'!Y$17=0,0,'6a - Tot nominal costs'!AA113/'4 - Inflation'!Y$17)</f>
        <v>0</v>
      </c>
      <c r="AB113" s="286">
        <f>IF('4 - Inflation'!Z$17=0,0,'6a - Tot nominal costs'!AB113/'4 - Inflation'!Z$17)</f>
        <v>0</v>
      </c>
      <c r="AC113" s="286">
        <f>IF('4 - Inflation'!AA$17=0,0,'6a - Tot nominal costs'!AC113/'4 - Inflation'!AA$17)</f>
        <v>0</v>
      </c>
      <c r="AD113" s="286">
        <f>IF('4 - Inflation'!AB$17=0,0,'6a - Tot nominal costs'!AD113/'4 - Inflation'!AB$17)</f>
        <v>0</v>
      </c>
      <c r="AE113" s="286">
        <f>IF('4 - Inflation'!AC$17=0,0,'6a - Tot nominal costs'!AE113/'4 - Inflation'!AC$17)</f>
        <v>0</v>
      </c>
      <c r="AF113" s="286">
        <f>IF('4 - Inflation'!AD$17=0,0,'6a - Tot nominal costs'!AF113/'4 - Inflation'!AD$17)</f>
        <v>0</v>
      </c>
      <c r="AG113" s="286">
        <f>IF('4 - Inflation'!AE$17=0,0,'6a - Tot nominal costs'!AG113/'4 - Inflation'!AE$17)</f>
        <v>0</v>
      </c>
      <c r="AH113" s="286">
        <f>IF('4 - Inflation'!AF$17=0,0,'6a - Tot nominal costs'!AH113/'4 - Inflation'!AF$17)</f>
        <v>0</v>
      </c>
      <c r="AI113" s="286">
        <f>IF('4 - Inflation'!AG$17=0,0,'6a - Tot nominal costs'!AI113/'4 - Inflation'!AG$17)</f>
        <v>0</v>
      </c>
      <c r="AJ113" s="286">
        <f>IF('4 - Inflation'!AH$17=0,0,'6a - Tot nominal costs'!AJ113/'4 - Inflation'!AH$17)</f>
        <v>0</v>
      </c>
      <c r="AK113" s="286">
        <f>IF('4 - Inflation'!AI$17=0,0,'6a - Tot nominal costs'!AK113/'4 - Inflation'!AI$17)</f>
        <v>0</v>
      </c>
      <c r="AL113" s="286">
        <f>IF('4 - Inflation'!AJ$17=0,0,'6a - Tot nominal costs'!AL113/'4 - Inflation'!AJ$17)</f>
        <v>0</v>
      </c>
      <c r="AM113" s="286">
        <f>IF('4 - Inflation'!AK$17=0,0,'6a - Tot nominal costs'!AM113/'4 - Inflation'!AK$17)</f>
        <v>0</v>
      </c>
      <c r="AN113" s="286">
        <f>IF('4 - Inflation'!AL$17=0,0,'6a - Tot nominal costs'!AN113/'4 - Inflation'!AL$17)</f>
        <v>0</v>
      </c>
      <c r="AO113" s="286">
        <f>IF('4 - Inflation'!AM$17=0,0,'6a - Tot nominal costs'!AO113/'4 - Inflation'!AM$17)</f>
        <v>0</v>
      </c>
      <c r="AP113" s="286">
        <f>IF('4 - Inflation'!AN$17=0,0,'6a - Tot nominal costs'!AP113/'4 - Inflation'!AN$17)</f>
        <v>0</v>
      </c>
    </row>
    <row r="114" spans="1:42" outlineLevel="2">
      <c r="A114" s="211" t="str">
        <f>A105&amp;"."&amp;A107&amp;"."&amp;A106&amp;"."&amp;B114</f>
        <v>1.c.3.7</v>
      </c>
      <c r="B114">
        <v>7</v>
      </c>
      <c r="C114" t="str">
        <f>'1-GBP'!C114</f>
        <v/>
      </c>
      <c r="D114"/>
      <c r="E114"/>
      <c r="F114"/>
      <c r="G114"/>
      <c r="H114"/>
      <c r="I114"/>
      <c r="J114"/>
      <c r="K114"/>
      <c r="L114" t="str">
        <f>LEFT(_xlfn.TEXTAFTER('6b - Tot real (CPIH) costs'!A114,"."),1)</f>
        <v>c</v>
      </c>
      <c r="M114" s="286">
        <f>IF('4 - Inflation'!K$17=0,0,'6a - Tot nominal costs'!M114/'4 - Inflation'!K$17)</f>
        <v>0</v>
      </c>
      <c r="N114" s="286">
        <f>IF('4 - Inflation'!L$17=0,0,'6a - Tot nominal costs'!N114/'4 - Inflation'!L$17)</f>
        <v>0</v>
      </c>
      <c r="O114" s="286">
        <f>IF('4 - Inflation'!M$17=0,0,'6a - Tot nominal costs'!O114/'4 - Inflation'!M$17)</f>
        <v>0</v>
      </c>
      <c r="P114" s="286">
        <f>IF('4 - Inflation'!N$17=0,0,'6a - Tot nominal costs'!P114/'4 - Inflation'!N$17)</f>
        <v>0</v>
      </c>
      <c r="Q114" s="286">
        <f>IF('4 - Inflation'!O$17=0,0,'6a - Tot nominal costs'!Q114/'4 - Inflation'!O$17)</f>
        <v>0</v>
      </c>
      <c r="R114" s="286">
        <f>IF('4 - Inflation'!P$17=0,0,'6a - Tot nominal costs'!R114/'4 - Inflation'!P$17)</f>
        <v>0</v>
      </c>
      <c r="S114" s="286">
        <f>IF('4 - Inflation'!Q$17=0,0,'6a - Tot nominal costs'!S114/'4 - Inflation'!Q$17)</f>
        <v>0</v>
      </c>
      <c r="T114" s="286">
        <f>IF('4 - Inflation'!R$17=0,0,'6a - Tot nominal costs'!T114/'4 - Inflation'!R$17)</f>
        <v>0</v>
      </c>
      <c r="U114" s="286">
        <f>IF('4 - Inflation'!S$17=0,0,'6a - Tot nominal costs'!U114/'4 - Inflation'!S$17)</f>
        <v>0</v>
      </c>
      <c r="V114" s="286">
        <f>IF('4 - Inflation'!T$17=0,0,'6a - Tot nominal costs'!V114/'4 - Inflation'!T$17)</f>
        <v>0</v>
      </c>
      <c r="W114" s="286">
        <f>IF('4 - Inflation'!U$17=0,0,'6a - Tot nominal costs'!W114/'4 - Inflation'!U$17)</f>
        <v>0</v>
      </c>
      <c r="X114" s="286">
        <f>IF('4 - Inflation'!V$17=0,0,'6a - Tot nominal costs'!X114/'4 - Inflation'!V$17)</f>
        <v>0</v>
      </c>
      <c r="Y114" s="286">
        <f>IF('4 - Inflation'!W$17=0,0,'6a - Tot nominal costs'!Y114/'4 - Inflation'!W$17)</f>
        <v>0</v>
      </c>
      <c r="Z114" s="286">
        <f>IF('4 - Inflation'!X$17=0,0,'6a - Tot nominal costs'!Z114/'4 - Inflation'!X$17)</f>
        <v>0</v>
      </c>
      <c r="AA114" s="286">
        <f>IF('4 - Inflation'!Y$17=0,0,'6a - Tot nominal costs'!AA114/'4 - Inflation'!Y$17)</f>
        <v>0</v>
      </c>
      <c r="AB114" s="286">
        <f>IF('4 - Inflation'!Z$17=0,0,'6a - Tot nominal costs'!AB114/'4 - Inflation'!Z$17)</f>
        <v>0</v>
      </c>
      <c r="AC114" s="286">
        <f>IF('4 - Inflation'!AA$17=0,0,'6a - Tot nominal costs'!AC114/'4 - Inflation'!AA$17)</f>
        <v>0</v>
      </c>
      <c r="AD114" s="286">
        <f>IF('4 - Inflation'!AB$17=0,0,'6a - Tot nominal costs'!AD114/'4 - Inflation'!AB$17)</f>
        <v>0</v>
      </c>
      <c r="AE114" s="286">
        <f>IF('4 - Inflation'!AC$17=0,0,'6a - Tot nominal costs'!AE114/'4 - Inflation'!AC$17)</f>
        <v>0</v>
      </c>
      <c r="AF114" s="286">
        <f>IF('4 - Inflation'!AD$17=0,0,'6a - Tot nominal costs'!AF114/'4 - Inflation'!AD$17)</f>
        <v>0</v>
      </c>
      <c r="AG114" s="286">
        <f>IF('4 - Inflation'!AE$17=0,0,'6a - Tot nominal costs'!AG114/'4 - Inflation'!AE$17)</f>
        <v>0</v>
      </c>
      <c r="AH114" s="286">
        <f>IF('4 - Inflation'!AF$17=0,0,'6a - Tot nominal costs'!AH114/'4 - Inflation'!AF$17)</f>
        <v>0</v>
      </c>
      <c r="AI114" s="286">
        <f>IF('4 - Inflation'!AG$17=0,0,'6a - Tot nominal costs'!AI114/'4 - Inflation'!AG$17)</f>
        <v>0</v>
      </c>
      <c r="AJ114" s="286">
        <f>IF('4 - Inflation'!AH$17=0,0,'6a - Tot nominal costs'!AJ114/'4 - Inflation'!AH$17)</f>
        <v>0</v>
      </c>
      <c r="AK114" s="286">
        <f>IF('4 - Inflation'!AI$17=0,0,'6a - Tot nominal costs'!AK114/'4 - Inflation'!AI$17)</f>
        <v>0</v>
      </c>
      <c r="AL114" s="286">
        <f>IF('4 - Inflation'!AJ$17=0,0,'6a - Tot nominal costs'!AL114/'4 - Inflation'!AJ$17)</f>
        <v>0</v>
      </c>
      <c r="AM114" s="286">
        <f>IF('4 - Inflation'!AK$17=0,0,'6a - Tot nominal costs'!AM114/'4 - Inflation'!AK$17)</f>
        <v>0</v>
      </c>
      <c r="AN114" s="286">
        <f>IF('4 - Inflation'!AL$17=0,0,'6a - Tot nominal costs'!AN114/'4 - Inflation'!AL$17)</f>
        <v>0</v>
      </c>
      <c r="AO114" s="286">
        <f>IF('4 - Inflation'!AM$17=0,0,'6a - Tot nominal costs'!AO114/'4 - Inflation'!AM$17)</f>
        <v>0</v>
      </c>
      <c r="AP114" s="286">
        <f>IF('4 - Inflation'!AN$17=0,0,'6a - Tot nominal costs'!AP114/'4 - Inflation'!AN$17)</f>
        <v>0</v>
      </c>
    </row>
    <row r="115" spans="1:42" outlineLevel="2">
      <c r="A115" s="211" t="str">
        <f>A105&amp;"."&amp;A107&amp;"."&amp;A106&amp;"."&amp;B115</f>
        <v>1.c.3.8</v>
      </c>
      <c r="B115">
        <v>8</v>
      </c>
      <c r="C115" t="str">
        <f>'1-GBP'!C115</f>
        <v/>
      </c>
      <c r="D115"/>
      <c r="E115"/>
      <c r="F115"/>
      <c r="G115"/>
      <c r="H115"/>
      <c r="I115"/>
      <c r="J115"/>
      <c r="K115"/>
      <c r="L115" t="str">
        <f>LEFT(_xlfn.TEXTAFTER('6b - Tot real (CPIH) costs'!A115,"."),1)</f>
        <v>c</v>
      </c>
      <c r="M115" s="286">
        <f>IF('4 - Inflation'!K$17=0,0,'6a - Tot nominal costs'!M115/'4 - Inflation'!K$17)</f>
        <v>0</v>
      </c>
      <c r="N115" s="286">
        <f>IF('4 - Inflation'!L$17=0,0,'6a - Tot nominal costs'!N115/'4 - Inflation'!L$17)</f>
        <v>0</v>
      </c>
      <c r="O115" s="286">
        <f>IF('4 - Inflation'!M$17=0,0,'6a - Tot nominal costs'!O115/'4 - Inflation'!M$17)</f>
        <v>0</v>
      </c>
      <c r="P115" s="286">
        <f>IF('4 - Inflation'!N$17=0,0,'6a - Tot nominal costs'!P115/'4 - Inflation'!N$17)</f>
        <v>0</v>
      </c>
      <c r="Q115" s="286">
        <f>IF('4 - Inflation'!O$17=0,0,'6a - Tot nominal costs'!Q115/'4 - Inflation'!O$17)</f>
        <v>0</v>
      </c>
      <c r="R115" s="286">
        <f>IF('4 - Inflation'!P$17=0,0,'6a - Tot nominal costs'!R115/'4 - Inflation'!P$17)</f>
        <v>0</v>
      </c>
      <c r="S115" s="286">
        <f>IF('4 - Inflation'!Q$17=0,0,'6a - Tot nominal costs'!S115/'4 - Inflation'!Q$17)</f>
        <v>0</v>
      </c>
      <c r="T115" s="286">
        <f>IF('4 - Inflation'!R$17=0,0,'6a - Tot nominal costs'!T115/'4 - Inflation'!R$17)</f>
        <v>0</v>
      </c>
      <c r="U115" s="286">
        <f>IF('4 - Inflation'!S$17=0,0,'6a - Tot nominal costs'!U115/'4 - Inflation'!S$17)</f>
        <v>0</v>
      </c>
      <c r="V115" s="286">
        <f>IF('4 - Inflation'!T$17=0,0,'6a - Tot nominal costs'!V115/'4 - Inflation'!T$17)</f>
        <v>0</v>
      </c>
      <c r="W115" s="286">
        <f>IF('4 - Inflation'!U$17=0,0,'6a - Tot nominal costs'!W115/'4 - Inflation'!U$17)</f>
        <v>0</v>
      </c>
      <c r="X115" s="286">
        <f>IF('4 - Inflation'!V$17=0,0,'6a - Tot nominal costs'!X115/'4 - Inflation'!V$17)</f>
        <v>0</v>
      </c>
      <c r="Y115" s="286">
        <f>IF('4 - Inflation'!W$17=0,0,'6a - Tot nominal costs'!Y115/'4 - Inflation'!W$17)</f>
        <v>0</v>
      </c>
      <c r="Z115" s="286">
        <f>IF('4 - Inflation'!X$17=0,0,'6a - Tot nominal costs'!Z115/'4 - Inflation'!X$17)</f>
        <v>0</v>
      </c>
      <c r="AA115" s="286">
        <f>IF('4 - Inflation'!Y$17=0,0,'6a - Tot nominal costs'!AA115/'4 - Inflation'!Y$17)</f>
        <v>0</v>
      </c>
      <c r="AB115" s="286">
        <f>IF('4 - Inflation'!Z$17=0,0,'6a - Tot nominal costs'!AB115/'4 - Inflation'!Z$17)</f>
        <v>0</v>
      </c>
      <c r="AC115" s="286">
        <f>IF('4 - Inflation'!AA$17=0,0,'6a - Tot nominal costs'!AC115/'4 - Inflation'!AA$17)</f>
        <v>0</v>
      </c>
      <c r="AD115" s="286">
        <f>IF('4 - Inflation'!AB$17=0,0,'6a - Tot nominal costs'!AD115/'4 - Inflation'!AB$17)</f>
        <v>0</v>
      </c>
      <c r="AE115" s="286">
        <f>IF('4 - Inflation'!AC$17=0,0,'6a - Tot nominal costs'!AE115/'4 - Inflation'!AC$17)</f>
        <v>0</v>
      </c>
      <c r="AF115" s="286">
        <f>IF('4 - Inflation'!AD$17=0,0,'6a - Tot nominal costs'!AF115/'4 - Inflation'!AD$17)</f>
        <v>0</v>
      </c>
      <c r="AG115" s="286">
        <f>IF('4 - Inflation'!AE$17=0,0,'6a - Tot nominal costs'!AG115/'4 - Inflation'!AE$17)</f>
        <v>0</v>
      </c>
      <c r="AH115" s="286">
        <f>IF('4 - Inflation'!AF$17=0,0,'6a - Tot nominal costs'!AH115/'4 - Inflation'!AF$17)</f>
        <v>0</v>
      </c>
      <c r="AI115" s="286">
        <f>IF('4 - Inflation'!AG$17=0,0,'6a - Tot nominal costs'!AI115/'4 - Inflation'!AG$17)</f>
        <v>0</v>
      </c>
      <c r="AJ115" s="286">
        <f>IF('4 - Inflation'!AH$17=0,0,'6a - Tot nominal costs'!AJ115/'4 - Inflation'!AH$17)</f>
        <v>0</v>
      </c>
      <c r="AK115" s="286">
        <f>IF('4 - Inflation'!AI$17=0,0,'6a - Tot nominal costs'!AK115/'4 - Inflation'!AI$17)</f>
        <v>0</v>
      </c>
      <c r="AL115" s="286">
        <f>IF('4 - Inflation'!AJ$17=0,0,'6a - Tot nominal costs'!AL115/'4 - Inflation'!AJ$17)</f>
        <v>0</v>
      </c>
      <c r="AM115" s="286">
        <f>IF('4 - Inflation'!AK$17=0,0,'6a - Tot nominal costs'!AM115/'4 - Inflation'!AK$17)</f>
        <v>0</v>
      </c>
      <c r="AN115" s="286">
        <f>IF('4 - Inflation'!AL$17=0,0,'6a - Tot nominal costs'!AN115/'4 - Inflation'!AL$17)</f>
        <v>0</v>
      </c>
      <c r="AO115" s="286">
        <f>IF('4 - Inflation'!AM$17=0,0,'6a - Tot nominal costs'!AO115/'4 - Inflation'!AM$17)</f>
        <v>0</v>
      </c>
      <c r="AP115" s="286">
        <f>IF('4 - Inflation'!AN$17=0,0,'6a - Tot nominal costs'!AP115/'4 - Inflation'!AN$17)</f>
        <v>0</v>
      </c>
    </row>
    <row r="116" spans="1:42" outlineLevel="2">
      <c r="A116" s="211" t="str">
        <f>A105&amp;"."&amp;A107&amp;"."&amp;A106&amp;"."&amp;B116</f>
        <v>1.c.3.9</v>
      </c>
      <c r="B116">
        <v>9</v>
      </c>
      <c r="C116" t="str">
        <f>'1-GBP'!C116</f>
        <v/>
      </c>
      <c r="D116"/>
      <c r="E116"/>
      <c r="F116"/>
      <c r="G116"/>
      <c r="H116"/>
      <c r="I116"/>
      <c r="J116"/>
      <c r="K116"/>
      <c r="L116" t="str">
        <f>LEFT(_xlfn.TEXTAFTER('6b - Tot real (CPIH) costs'!A116,"."),1)</f>
        <v>c</v>
      </c>
      <c r="M116" s="286">
        <f>IF('4 - Inflation'!K$17=0,0,'6a - Tot nominal costs'!M116/'4 - Inflation'!K$17)</f>
        <v>0</v>
      </c>
      <c r="N116" s="286">
        <f>IF('4 - Inflation'!L$17=0,0,'6a - Tot nominal costs'!N116/'4 - Inflation'!L$17)</f>
        <v>0</v>
      </c>
      <c r="O116" s="286">
        <f>IF('4 - Inflation'!M$17=0,0,'6a - Tot nominal costs'!O116/'4 - Inflation'!M$17)</f>
        <v>0</v>
      </c>
      <c r="P116" s="286">
        <f>IF('4 - Inflation'!N$17=0,0,'6a - Tot nominal costs'!P116/'4 - Inflation'!N$17)</f>
        <v>0</v>
      </c>
      <c r="Q116" s="286">
        <f>IF('4 - Inflation'!O$17=0,0,'6a - Tot nominal costs'!Q116/'4 - Inflation'!O$17)</f>
        <v>0</v>
      </c>
      <c r="R116" s="286">
        <f>IF('4 - Inflation'!P$17=0,0,'6a - Tot nominal costs'!R116/'4 - Inflation'!P$17)</f>
        <v>0</v>
      </c>
      <c r="S116" s="286">
        <f>IF('4 - Inflation'!Q$17=0,0,'6a - Tot nominal costs'!S116/'4 - Inflation'!Q$17)</f>
        <v>0</v>
      </c>
      <c r="T116" s="286">
        <f>IF('4 - Inflation'!R$17=0,0,'6a - Tot nominal costs'!T116/'4 - Inflation'!R$17)</f>
        <v>0</v>
      </c>
      <c r="U116" s="286">
        <f>IF('4 - Inflation'!S$17=0,0,'6a - Tot nominal costs'!U116/'4 - Inflation'!S$17)</f>
        <v>0</v>
      </c>
      <c r="V116" s="286">
        <f>IF('4 - Inflation'!T$17=0,0,'6a - Tot nominal costs'!V116/'4 - Inflation'!T$17)</f>
        <v>0</v>
      </c>
      <c r="W116" s="286">
        <f>IF('4 - Inflation'!U$17=0,0,'6a - Tot nominal costs'!W116/'4 - Inflation'!U$17)</f>
        <v>0</v>
      </c>
      <c r="X116" s="286">
        <f>IF('4 - Inflation'!V$17=0,0,'6a - Tot nominal costs'!X116/'4 - Inflation'!V$17)</f>
        <v>0</v>
      </c>
      <c r="Y116" s="286">
        <f>IF('4 - Inflation'!W$17=0,0,'6a - Tot nominal costs'!Y116/'4 - Inflation'!W$17)</f>
        <v>0</v>
      </c>
      <c r="Z116" s="286">
        <f>IF('4 - Inflation'!X$17=0,0,'6a - Tot nominal costs'!Z116/'4 - Inflation'!X$17)</f>
        <v>0</v>
      </c>
      <c r="AA116" s="286">
        <f>IF('4 - Inflation'!Y$17=0,0,'6a - Tot nominal costs'!AA116/'4 - Inflation'!Y$17)</f>
        <v>0</v>
      </c>
      <c r="AB116" s="286">
        <f>IF('4 - Inflation'!Z$17=0,0,'6a - Tot nominal costs'!AB116/'4 - Inflation'!Z$17)</f>
        <v>0</v>
      </c>
      <c r="AC116" s="286">
        <f>IF('4 - Inflation'!AA$17=0,0,'6a - Tot nominal costs'!AC116/'4 - Inflation'!AA$17)</f>
        <v>0</v>
      </c>
      <c r="AD116" s="286">
        <f>IF('4 - Inflation'!AB$17=0,0,'6a - Tot nominal costs'!AD116/'4 - Inflation'!AB$17)</f>
        <v>0</v>
      </c>
      <c r="AE116" s="286">
        <f>IF('4 - Inflation'!AC$17=0,0,'6a - Tot nominal costs'!AE116/'4 - Inflation'!AC$17)</f>
        <v>0</v>
      </c>
      <c r="AF116" s="286">
        <f>IF('4 - Inflation'!AD$17=0,0,'6a - Tot nominal costs'!AF116/'4 - Inflation'!AD$17)</f>
        <v>0</v>
      </c>
      <c r="AG116" s="286">
        <f>IF('4 - Inflation'!AE$17=0,0,'6a - Tot nominal costs'!AG116/'4 - Inflation'!AE$17)</f>
        <v>0</v>
      </c>
      <c r="AH116" s="286">
        <f>IF('4 - Inflation'!AF$17=0,0,'6a - Tot nominal costs'!AH116/'4 - Inflation'!AF$17)</f>
        <v>0</v>
      </c>
      <c r="AI116" s="286">
        <f>IF('4 - Inflation'!AG$17=0,0,'6a - Tot nominal costs'!AI116/'4 - Inflation'!AG$17)</f>
        <v>0</v>
      </c>
      <c r="AJ116" s="286">
        <f>IF('4 - Inflation'!AH$17=0,0,'6a - Tot nominal costs'!AJ116/'4 - Inflation'!AH$17)</f>
        <v>0</v>
      </c>
      <c r="AK116" s="286">
        <f>IF('4 - Inflation'!AI$17=0,0,'6a - Tot nominal costs'!AK116/'4 - Inflation'!AI$17)</f>
        <v>0</v>
      </c>
      <c r="AL116" s="286">
        <f>IF('4 - Inflation'!AJ$17=0,0,'6a - Tot nominal costs'!AL116/'4 - Inflation'!AJ$17)</f>
        <v>0</v>
      </c>
      <c r="AM116" s="286">
        <f>IF('4 - Inflation'!AK$17=0,0,'6a - Tot nominal costs'!AM116/'4 - Inflation'!AK$17)</f>
        <v>0</v>
      </c>
      <c r="AN116" s="286">
        <f>IF('4 - Inflation'!AL$17=0,0,'6a - Tot nominal costs'!AN116/'4 - Inflation'!AL$17)</f>
        <v>0</v>
      </c>
      <c r="AO116" s="286">
        <f>IF('4 - Inflation'!AM$17=0,0,'6a - Tot nominal costs'!AO116/'4 - Inflation'!AM$17)</f>
        <v>0</v>
      </c>
      <c r="AP116" s="286">
        <f>IF('4 - Inflation'!AN$17=0,0,'6a - Tot nominal costs'!AP116/'4 - Inflation'!AN$17)</f>
        <v>0</v>
      </c>
    </row>
    <row r="117" spans="1:42" outlineLevel="2">
      <c r="A117" s="211" t="str">
        <f>A105&amp;"."&amp;A107&amp;"."&amp;A106&amp;"."&amp;B117</f>
        <v>1.c.3.10</v>
      </c>
      <c r="B117">
        <v>10</v>
      </c>
      <c r="C117" t="str">
        <f>'1-GBP'!C117</f>
        <v/>
      </c>
      <c r="D117"/>
      <c r="E117"/>
      <c r="F117"/>
      <c r="G117"/>
      <c r="H117"/>
      <c r="I117"/>
      <c r="J117"/>
      <c r="K117"/>
      <c r="L117" t="str">
        <f>LEFT(_xlfn.TEXTAFTER('6b - Tot real (CPIH) costs'!A117,"."),1)</f>
        <v>c</v>
      </c>
      <c r="M117" s="286">
        <f>IF('4 - Inflation'!K$17=0,0,'6a - Tot nominal costs'!M117/'4 - Inflation'!K$17)</f>
        <v>0</v>
      </c>
      <c r="N117" s="286">
        <f>IF('4 - Inflation'!L$17=0,0,'6a - Tot nominal costs'!N117/'4 - Inflation'!L$17)</f>
        <v>0</v>
      </c>
      <c r="O117" s="286">
        <f>IF('4 - Inflation'!M$17=0,0,'6a - Tot nominal costs'!O117/'4 - Inflation'!M$17)</f>
        <v>0</v>
      </c>
      <c r="P117" s="286">
        <f>IF('4 - Inflation'!N$17=0,0,'6a - Tot nominal costs'!P117/'4 - Inflation'!N$17)</f>
        <v>0</v>
      </c>
      <c r="Q117" s="286">
        <f>IF('4 - Inflation'!O$17=0,0,'6a - Tot nominal costs'!Q117/'4 - Inflation'!O$17)</f>
        <v>0</v>
      </c>
      <c r="R117" s="286">
        <f>IF('4 - Inflation'!P$17=0,0,'6a - Tot nominal costs'!R117/'4 - Inflation'!P$17)</f>
        <v>0</v>
      </c>
      <c r="S117" s="286">
        <f>IF('4 - Inflation'!Q$17=0,0,'6a - Tot nominal costs'!S117/'4 - Inflation'!Q$17)</f>
        <v>0</v>
      </c>
      <c r="T117" s="286">
        <f>IF('4 - Inflation'!R$17=0,0,'6a - Tot nominal costs'!T117/'4 - Inflation'!R$17)</f>
        <v>0</v>
      </c>
      <c r="U117" s="286">
        <f>IF('4 - Inflation'!S$17=0,0,'6a - Tot nominal costs'!U117/'4 - Inflation'!S$17)</f>
        <v>0</v>
      </c>
      <c r="V117" s="286">
        <f>IF('4 - Inflation'!T$17=0,0,'6a - Tot nominal costs'!V117/'4 - Inflation'!T$17)</f>
        <v>0</v>
      </c>
      <c r="W117" s="286">
        <f>IF('4 - Inflation'!U$17=0,0,'6a - Tot nominal costs'!W117/'4 - Inflation'!U$17)</f>
        <v>0</v>
      </c>
      <c r="X117" s="286">
        <f>IF('4 - Inflation'!V$17=0,0,'6a - Tot nominal costs'!X117/'4 - Inflation'!V$17)</f>
        <v>0</v>
      </c>
      <c r="Y117" s="286">
        <f>IF('4 - Inflation'!W$17=0,0,'6a - Tot nominal costs'!Y117/'4 - Inflation'!W$17)</f>
        <v>0</v>
      </c>
      <c r="Z117" s="286">
        <f>IF('4 - Inflation'!X$17=0,0,'6a - Tot nominal costs'!Z117/'4 - Inflation'!X$17)</f>
        <v>0</v>
      </c>
      <c r="AA117" s="286">
        <f>IF('4 - Inflation'!Y$17=0,0,'6a - Tot nominal costs'!AA117/'4 - Inflation'!Y$17)</f>
        <v>0</v>
      </c>
      <c r="AB117" s="286">
        <f>IF('4 - Inflation'!Z$17=0,0,'6a - Tot nominal costs'!AB117/'4 - Inflation'!Z$17)</f>
        <v>0</v>
      </c>
      <c r="AC117" s="286">
        <f>IF('4 - Inflation'!AA$17=0,0,'6a - Tot nominal costs'!AC117/'4 - Inflation'!AA$17)</f>
        <v>0</v>
      </c>
      <c r="AD117" s="286">
        <f>IF('4 - Inflation'!AB$17=0,0,'6a - Tot nominal costs'!AD117/'4 - Inflation'!AB$17)</f>
        <v>0</v>
      </c>
      <c r="AE117" s="286">
        <f>IF('4 - Inflation'!AC$17=0,0,'6a - Tot nominal costs'!AE117/'4 - Inflation'!AC$17)</f>
        <v>0</v>
      </c>
      <c r="AF117" s="286">
        <f>IF('4 - Inflation'!AD$17=0,0,'6a - Tot nominal costs'!AF117/'4 - Inflation'!AD$17)</f>
        <v>0</v>
      </c>
      <c r="AG117" s="286">
        <f>IF('4 - Inflation'!AE$17=0,0,'6a - Tot nominal costs'!AG117/'4 - Inflation'!AE$17)</f>
        <v>0</v>
      </c>
      <c r="AH117" s="286">
        <f>IF('4 - Inflation'!AF$17=0,0,'6a - Tot nominal costs'!AH117/'4 - Inflation'!AF$17)</f>
        <v>0</v>
      </c>
      <c r="AI117" s="286">
        <f>IF('4 - Inflation'!AG$17=0,0,'6a - Tot nominal costs'!AI117/'4 - Inflation'!AG$17)</f>
        <v>0</v>
      </c>
      <c r="AJ117" s="286">
        <f>IF('4 - Inflation'!AH$17=0,0,'6a - Tot nominal costs'!AJ117/'4 - Inflation'!AH$17)</f>
        <v>0</v>
      </c>
      <c r="AK117" s="286">
        <f>IF('4 - Inflation'!AI$17=0,0,'6a - Tot nominal costs'!AK117/'4 - Inflation'!AI$17)</f>
        <v>0</v>
      </c>
      <c r="AL117" s="286">
        <f>IF('4 - Inflation'!AJ$17=0,0,'6a - Tot nominal costs'!AL117/'4 - Inflation'!AJ$17)</f>
        <v>0</v>
      </c>
      <c r="AM117" s="286">
        <f>IF('4 - Inflation'!AK$17=0,0,'6a - Tot nominal costs'!AM117/'4 - Inflation'!AK$17)</f>
        <v>0</v>
      </c>
      <c r="AN117" s="286">
        <f>IF('4 - Inflation'!AL$17=0,0,'6a - Tot nominal costs'!AN117/'4 - Inflation'!AL$17)</f>
        <v>0</v>
      </c>
      <c r="AO117" s="286">
        <f>IF('4 - Inflation'!AM$17=0,0,'6a - Tot nominal costs'!AO117/'4 - Inflation'!AM$17)</f>
        <v>0</v>
      </c>
      <c r="AP117" s="286">
        <f>IF('4 - Inflation'!AN$17=0,0,'6a - Tot nominal costs'!AP117/'4 - Inflation'!AN$17)</f>
        <v>0</v>
      </c>
    </row>
    <row r="118" spans="1:42" outlineLevel="2">
      <c r="A118" s="211" t="str">
        <f>A105&amp;"."&amp;A107&amp;"."&amp;A106&amp;"."&amp;B118</f>
        <v>1.c.3.11</v>
      </c>
      <c r="B118">
        <v>11</v>
      </c>
      <c r="C118" t="str">
        <f>'1-GBP'!C118</f>
        <v/>
      </c>
      <c r="D118"/>
      <c r="E118"/>
      <c r="F118"/>
      <c r="G118"/>
      <c r="H118"/>
      <c r="I118"/>
      <c r="J118"/>
      <c r="K118"/>
      <c r="L118" t="str">
        <f>LEFT(_xlfn.TEXTAFTER('6b - Tot real (CPIH) costs'!A118,"."),1)</f>
        <v>c</v>
      </c>
      <c r="M118" s="286">
        <f>IF('4 - Inflation'!K$17=0,0,'6a - Tot nominal costs'!M118/'4 - Inflation'!K$17)</f>
        <v>0</v>
      </c>
      <c r="N118" s="286">
        <f>IF('4 - Inflation'!L$17=0,0,'6a - Tot nominal costs'!N118/'4 - Inflation'!L$17)</f>
        <v>0</v>
      </c>
      <c r="O118" s="286">
        <f>IF('4 - Inflation'!M$17=0,0,'6a - Tot nominal costs'!O118/'4 - Inflation'!M$17)</f>
        <v>0</v>
      </c>
      <c r="P118" s="286">
        <f>IF('4 - Inflation'!N$17=0,0,'6a - Tot nominal costs'!P118/'4 - Inflation'!N$17)</f>
        <v>0</v>
      </c>
      <c r="Q118" s="286">
        <f>IF('4 - Inflation'!O$17=0,0,'6a - Tot nominal costs'!Q118/'4 - Inflation'!O$17)</f>
        <v>0</v>
      </c>
      <c r="R118" s="286">
        <f>IF('4 - Inflation'!P$17=0,0,'6a - Tot nominal costs'!R118/'4 - Inflation'!P$17)</f>
        <v>0</v>
      </c>
      <c r="S118" s="286">
        <f>IF('4 - Inflation'!Q$17=0,0,'6a - Tot nominal costs'!S118/'4 - Inflation'!Q$17)</f>
        <v>0</v>
      </c>
      <c r="T118" s="286">
        <f>IF('4 - Inflation'!R$17=0,0,'6a - Tot nominal costs'!T118/'4 - Inflation'!R$17)</f>
        <v>0</v>
      </c>
      <c r="U118" s="286">
        <f>IF('4 - Inflation'!S$17=0,0,'6a - Tot nominal costs'!U118/'4 - Inflation'!S$17)</f>
        <v>0</v>
      </c>
      <c r="V118" s="286">
        <f>IF('4 - Inflation'!T$17=0,0,'6a - Tot nominal costs'!V118/'4 - Inflation'!T$17)</f>
        <v>0</v>
      </c>
      <c r="W118" s="286">
        <f>IF('4 - Inflation'!U$17=0,0,'6a - Tot nominal costs'!W118/'4 - Inflation'!U$17)</f>
        <v>0</v>
      </c>
      <c r="X118" s="286">
        <f>IF('4 - Inflation'!V$17=0,0,'6a - Tot nominal costs'!X118/'4 - Inflation'!V$17)</f>
        <v>0</v>
      </c>
      <c r="Y118" s="286">
        <f>IF('4 - Inflation'!W$17=0,0,'6a - Tot nominal costs'!Y118/'4 - Inflation'!W$17)</f>
        <v>0</v>
      </c>
      <c r="Z118" s="286">
        <f>IF('4 - Inflation'!X$17=0,0,'6a - Tot nominal costs'!Z118/'4 - Inflation'!X$17)</f>
        <v>0</v>
      </c>
      <c r="AA118" s="286">
        <f>IF('4 - Inflation'!Y$17=0,0,'6a - Tot nominal costs'!AA118/'4 - Inflation'!Y$17)</f>
        <v>0</v>
      </c>
      <c r="AB118" s="286">
        <f>IF('4 - Inflation'!Z$17=0,0,'6a - Tot nominal costs'!AB118/'4 - Inflation'!Z$17)</f>
        <v>0</v>
      </c>
      <c r="AC118" s="286">
        <f>IF('4 - Inflation'!AA$17=0,0,'6a - Tot nominal costs'!AC118/'4 - Inflation'!AA$17)</f>
        <v>0</v>
      </c>
      <c r="AD118" s="286">
        <f>IF('4 - Inflation'!AB$17=0,0,'6a - Tot nominal costs'!AD118/'4 - Inflation'!AB$17)</f>
        <v>0</v>
      </c>
      <c r="AE118" s="286">
        <f>IF('4 - Inflation'!AC$17=0,0,'6a - Tot nominal costs'!AE118/'4 - Inflation'!AC$17)</f>
        <v>0</v>
      </c>
      <c r="AF118" s="286">
        <f>IF('4 - Inflation'!AD$17=0,0,'6a - Tot nominal costs'!AF118/'4 - Inflation'!AD$17)</f>
        <v>0</v>
      </c>
      <c r="AG118" s="286">
        <f>IF('4 - Inflation'!AE$17=0,0,'6a - Tot nominal costs'!AG118/'4 - Inflation'!AE$17)</f>
        <v>0</v>
      </c>
      <c r="AH118" s="286">
        <f>IF('4 - Inflation'!AF$17=0,0,'6a - Tot nominal costs'!AH118/'4 - Inflation'!AF$17)</f>
        <v>0</v>
      </c>
      <c r="AI118" s="286">
        <f>IF('4 - Inflation'!AG$17=0,0,'6a - Tot nominal costs'!AI118/'4 - Inflation'!AG$17)</f>
        <v>0</v>
      </c>
      <c r="AJ118" s="286">
        <f>IF('4 - Inflation'!AH$17=0,0,'6a - Tot nominal costs'!AJ118/'4 - Inflation'!AH$17)</f>
        <v>0</v>
      </c>
      <c r="AK118" s="286">
        <f>IF('4 - Inflation'!AI$17=0,0,'6a - Tot nominal costs'!AK118/'4 - Inflation'!AI$17)</f>
        <v>0</v>
      </c>
      <c r="AL118" s="286">
        <f>IF('4 - Inflation'!AJ$17=0,0,'6a - Tot nominal costs'!AL118/'4 - Inflation'!AJ$17)</f>
        <v>0</v>
      </c>
      <c r="AM118" s="286">
        <f>IF('4 - Inflation'!AK$17=0,0,'6a - Tot nominal costs'!AM118/'4 - Inflation'!AK$17)</f>
        <v>0</v>
      </c>
      <c r="AN118" s="286">
        <f>IF('4 - Inflation'!AL$17=0,0,'6a - Tot nominal costs'!AN118/'4 - Inflation'!AL$17)</f>
        <v>0</v>
      </c>
      <c r="AO118" s="286">
        <f>IF('4 - Inflation'!AM$17=0,0,'6a - Tot nominal costs'!AO118/'4 - Inflation'!AM$17)</f>
        <v>0</v>
      </c>
      <c r="AP118" s="286">
        <f>IF('4 - Inflation'!AN$17=0,0,'6a - Tot nominal costs'!AP118/'4 - Inflation'!AN$17)</f>
        <v>0</v>
      </c>
    </row>
    <row r="119" spans="1:42" outlineLevel="2">
      <c r="A119" s="211" t="str">
        <f>A105&amp;"."&amp;A107&amp;"."&amp;A106&amp;"."&amp;B119</f>
        <v>1.c.3.12</v>
      </c>
      <c r="B119">
        <v>12</v>
      </c>
      <c r="C119" t="str">
        <f>'1-GBP'!C119</f>
        <v/>
      </c>
      <c r="D119"/>
      <c r="E119"/>
      <c r="F119"/>
      <c r="G119"/>
      <c r="H119"/>
      <c r="I119"/>
      <c r="J119"/>
      <c r="K119"/>
      <c r="L119" t="str">
        <f>LEFT(_xlfn.TEXTAFTER('6b - Tot real (CPIH) costs'!A119,"."),1)</f>
        <v>c</v>
      </c>
      <c r="M119" s="286">
        <f>IF('4 - Inflation'!K$17=0,0,'6a - Tot nominal costs'!M119/'4 - Inflation'!K$17)</f>
        <v>0</v>
      </c>
      <c r="N119" s="286">
        <f>IF('4 - Inflation'!L$17=0,0,'6a - Tot nominal costs'!N119/'4 - Inflation'!L$17)</f>
        <v>0</v>
      </c>
      <c r="O119" s="286">
        <f>IF('4 - Inflation'!M$17=0,0,'6a - Tot nominal costs'!O119/'4 - Inflation'!M$17)</f>
        <v>0</v>
      </c>
      <c r="P119" s="286">
        <f>IF('4 - Inflation'!N$17=0,0,'6a - Tot nominal costs'!P119/'4 - Inflation'!N$17)</f>
        <v>0</v>
      </c>
      <c r="Q119" s="286">
        <f>IF('4 - Inflation'!O$17=0,0,'6a - Tot nominal costs'!Q119/'4 - Inflation'!O$17)</f>
        <v>0</v>
      </c>
      <c r="R119" s="286">
        <f>IF('4 - Inflation'!P$17=0,0,'6a - Tot nominal costs'!R119/'4 - Inflation'!P$17)</f>
        <v>0</v>
      </c>
      <c r="S119" s="286">
        <f>IF('4 - Inflation'!Q$17=0,0,'6a - Tot nominal costs'!S119/'4 - Inflation'!Q$17)</f>
        <v>0</v>
      </c>
      <c r="T119" s="286">
        <f>IF('4 - Inflation'!R$17=0,0,'6a - Tot nominal costs'!T119/'4 - Inflation'!R$17)</f>
        <v>0</v>
      </c>
      <c r="U119" s="286">
        <f>IF('4 - Inflation'!S$17=0,0,'6a - Tot nominal costs'!U119/'4 - Inflation'!S$17)</f>
        <v>0</v>
      </c>
      <c r="V119" s="286">
        <f>IF('4 - Inflation'!T$17=0,0,'6a - Tot nominal costs'!V119/'4 - Inflation'!T$17)</f>
        <v>0</v>
      </c>
      <c r="W119" s="286">
        <f>IF('4 - Inflation'!U$17=0,0,'6a - Tot nominal costs'!W119/'4 - Inflation'!U$17)</f>
        <v>0</v>
      </c>
      <c r="X119" s="286">
        <f>IF('4 - Inflation'!V$17=0,0,'6a - Tot nominal costs'!X119/'4 - Inflation'!V$17)</f>
        <v>0</v>
      </c>
      <c r="Y119" s="286">
        <f>IF('4 - Inflation'!W$17=0,0,'6a - Tot nominal costs'!Y119/'4 - Inflation'!W$17)</f>
        <v>0</v>
      </c>
      <c r="Z119" s="286">
        <f>IF('4 - Inflation'!X$17=0,0,'6a - Tot nominal costs'!Z119/'4 - Inflation'!X$17)</f>
        <v>0</v>
      </c>
      <c r="AA119" s="286">
        <f>IF('4 - Inflation'!Y$17=0,0,'6a - Tot nominal costs'!AA119/'4 - Inflation'!Y$17)</f>
        <v>0</v>
      </c>
      <c r="AB119" s="286">
        <f>IF('4 - Inflation'!Z$17=0,0,'6a - Tot nominal costs'!AB119/'4 - Inflation'!Z$17)</f>
        <v>0</v>
      </c>
      <c r="AC119" s="286">
        <f>IF('4 - Inflation'!AA$17=0,0,'6a - Tot nominal costs'!AC119/'4 - Inflation'!AA$17)</f>
        <v>0</v>
      </c>
      <c r="AD119" s="286">
        <f>IF('4 - Inflation'!AB$17=0,0,'6a - Tot nominal costs'!AD119/'4 - Inflation'!AB$17)</f>
        <v>0</v>
      </c>
      <c r="AE119" s="286">
        <f>IF('4 - Inflation'!AC$17=0,0,'6a - Tot nominal costs'!AE119/'4 - Inflation'!AC$17)</f>
        <v>0</v>
      </c>
      <c r="AF119" s="286">
        <f>IF('4 - Inflation'!AD$17=0,0,'6a - Tot nominal costs'!AF119/'4 - Inflation'!AD$17)</f>
        <v>0</v>
      </c>
      <c r="AG119" s="286">
        <f>IF('4 - Inflation'!AE$17=0,0,'6a - Tot nominal costs'!AG119/'4 - Inflation'!AE$17)</f>
        <v>0</v>
      </c>
      <c r="AH119" s="286">
        <f>IF('4 - Inflation'!AF$17=0,0,'6a - Tot nominal costs'!AH119/'4 - Inflation'!AF$17)</f>
        <v>0</v>
      </c>
      <c r="AI119" s="286">
        <f>IF('4 - Inflation'!AG$17=0,0,'6a - Tot nominal costs'!AI119/'4 - Inflation'!AG$17)</f>
        <v>0</v>
      </c>
      <c r="AJ119" s="286">
        <f>IF('4 - Inflation'!AH$17=0,0,'6a - Tot nominal costs'!AJ119/'4 - Inflation'!AH$17)</f>
        <v>0</v>
      </c>
      <c r="AK119" s="286">
        <f>IF('4 - Inflation'!AI$17=0,0,'6a - Tot nominal costs'!AK119/'4 - Inflation'!AI$17)</f>
        <v>0</v>
      </c>
      <c r="AL119" s="286">
        <f>IF('4 - Inflation'!AJ$17=0,0,'6a - Tot nominal costs'!AL119/'4 - Inflation'!AJ$17)</f>
        <v>0</v>
      </c>
      <c r="AM119" s="286">
        <f>IF('4 - Inflation'!AK$17=0,0,'6a - Tot nominal costs'!AM119/'4 - Inflation'!AK$17)</f>
        <v>0</v>
      </c>
      <c r="AN119" s="286">
        <f>IF('4 - Inflation'!AL$17=0,0,'6a - Tot nominal costs'!AN119/'4 - Inflation'!AL$17)</f>
        <v>0</v>
      </c>
      <c r="AO119" s="286">
        <f>IF('4 - Inflation'!AM$17=0,0,'6a - Tot nominal costs'!AO119/'4 - Inflation'!AM$17)</f>
        <v>0</v>
      </c>
      <c r="AP119" s="286">
        <f>IF('4 - Inflation'!AN$17=0,0,'6a - Tot nominal costs'!AP119/'4 - Inflation'!AN$17)</f>
        <v>0</v>
      </c>
    </row>
    <row r="120" spans="1:42" outlineLevel="1">
      <c r="A120" s="212"/>
      <c r="B120" s="201">
        <f>B119-COUNTIFS(C108:C119,"")</f>
        <v>6</v>
      </c>
      <c r="C120" s="201" t="s">
        <v>285</v>
      </c>
      <c r="D120" s="201"/>
      <c r="E120" s="201"/>
      <c r="F120" s="201"/>
      <c r="G120" s="201"/>
      <c r="H120" s="201"/>
      <c r="I120" s="201"/>
      <c r="J120" s="201"/>
      <c r="K120" s="201"/>
      <c r="L120" s="201"/>
      <c r="M120" s="280">
        <f>SUM(M108:M119)</f>
        <v>0</v>
      </c>
      <c r="N120" s="280">
        <f>SUM(N108:N119)</f>
        <v>0</v>
      </c>
      <c r="O120" s="280">
        <f t="shared" ref="O120:AP120" si="11">SUM(O108:O119)</f>
        <v>0</v>
      </c>
      <c r="P120" s="280">
        <f t="shared" si="11"/>
        <v>0</v>
      </c>
      <c r="Q120" s="280">
        <f t="shared" si="11"/>
        <v>0</v>
      </c>
      <c r="R120" s="280">
        <f t="shared" si="11"/>
        <v>0</v>
      </c>
      <c r="S120" s="280">
        <f t="shared" si="11"/>
        <v>0</v>
      </c>
      <c r="T120" s="280">
        <f t="shared" si="11"/>
        <v>0</v>
      </c>
      <c r="U120" s="280">
        <f t="shared" si="11"/>
        <v>0</v>
      </c>
      <c r="V120" s="280">
        <f t="shared" si="11"/>
        <v>0</v>
      </c>
      <c r="W120" s="280">
        <f t="shared" si="11"/>
        <v>0</v>
      </c>
      <c r="X120" s="280">
        <f t="shared" si="11"/>
        <v>0</v>
      </c>
      <c r="Y120" s="280">
        <f t="shared" si="11"/>
        <v>0</v>
      </c>
      <c r="Z120" s="280">
        <f t="shared" si="11"/>
        <v>0</v>
      </c>
      <c r="AA120" s="280">
        <f t="shared" si="11"/>
        <v>0</v>
      </c>
      <c r="AB120" s="280">
        <f t="shared" si="11"/>
        <v>0</v>
      </c>
      <c r="AC120" s="280">
        <f t="shared" si="11"/>
        <v>0</v>
      </c>
      <c r="AD120" s="280">
        <f t="shared" si="11"/>
        <v>0</v>
      </c>
      <c r="AE120" s="280">
        <f t="shared" si="11"/>
        <v>0</v>
      </c>
      <c r="AF120" s="280">
        <f t="shared" si="11"/>
        <v>0</v>
      </c>
      <c r="AG120" s="280">
        <f t="shared" si="11"/>
        <v>0</v>
      </c>
      <c r="AH120" s="280">
        <f t="shared" si="11"/>
        <v>0</v>
      </c>
      <c r="AI120" s="280">
        <f t="shared" si="11"/>
        <v>0</v>
      </c>
      <c r="AJ120" s="280">
        <f t="shared" si="11"/>
        <v>0</v>
      </c>
      <c r="AK120" s="280">
        <f t="shared" si="11"/>
        <v>0</v>
      </c>
      <c r="AL120" s="280">
        <f t="shared" si="11"/>
        <v>0</v>
      </c>
      <c r="AM120" s="280">
        <f t="shared" si="11"/>
        <v>0</v>
      </c>
      <c r="AN120" s="280">
        <f t="shared" si="11"/>
        <v>0</v>
      </c>
      <c r="AO120" s="280">
        <f t="shared" si="11"/>
        <v>0</v>
      </c>
      <c r="AP120" s="280">
        <f t="shared" si="11"/>
        <v>0</v>
      </c>
    </row>
    <row r="121" spans="1:42" outlineLevel="1">
      <c r="A121" s="211"/>
      <c r="B121"/>
      <c r="C121"/>
      <c r="D121"/>
      <c r="E121"/>
      <c r="F121"/>
      <c r="G121"/>
      <c r="H121"/>
      <c r="I121"/>
      <c r="J121"/>
      <c r="K121"/>
      <c r="L121"/>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row>
    <row r="122" spans="1:42" outlineLevel="1">
      <c r="A122" s="220" t="s">
        <v>216</v>
      </c>
      <c r="B122" s="220" t="s">
        <v>286</v>
      </c>
      <c r="C122" s="220" t="s">
        <v>284</v>
      </c>
      <c r="D122" s="220"/>
      <c r="E122" s="220"/>
      <c r="F122" s="220"/>
      <c r="G122" s="220"/>
      <c r="H122" s="220"/>
      <c r="I122" s="220"/>
      <c r="J122" s="220"/>
      <c r="K122" s="220"/>
      <c r="L122" s="220"/>
      <c r="M122" s="244"/>
      <c r="N122" s="244"/>
      <c r="O122" s="244"/>
      <c r="P122" s="244"/>
      <c r="Q122" s="244"/>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row>
    <row r="123" spans="1:42" outlineLevel="2">
      <c r="A123" s="211" t="str">
        <f>A105&amp;"."&amp;A122&amp;"."&amp;A106&amp;"."&amp;B123</f>
        <v>1.o.3.1</v>
      </c>
      <c r="B123">
        <v>1</v>
      </c>
      <c r="C123" t="str">
        <f>'1-GBP'!C123</f>
        <v>Fixed</v>
      </c>
      <c r="D123"/>
      <c r="E123"/>
      <c r="F123"/>
      <c r="G123"/>
      <c r="H123"/>
      <c r="I123"/>
      <c r="J123"/>
      <c r="K123"/>
      <c r="L123" t="str">
        <f>LEFT(_xlfn.TEXTAFTER('6b - Tot real (CPIH) costs'!A123,"."),1)</f>
        <v>o</v>
      </c>
      <c r="M123" s="286">
        <f>IF('4 - Inflation'!K$17=0,0,'6a - Tot nominal costs'!M123/'4 - Inflation'!K$17)</f>
        <v>0</v>
      </c>
      <c r="N123" s="286">
        <f>IF('4 - Inflation'!L$17=0,0,'6a - Tot nominal costs'!N123/'4 - Inflation'!L$17)</f>
        <v>0</v>
      </c>
      <c r="O123" s="286">
        <f>IF('4 - Inflation'!M$17=0,0,'6a - Tot nominal costs'!O123/'4 - Inflation'!M$17)</f>
        <v>0</v>
      </c>
      <c r="P123" s="286">
        <f>IF('4 - Inflation'!N$17=0,0,'6a - Tot nominal costs'!P123/'4 - Inflation'!N$17)</f>
        <v>0</v>
      </c>
      <c r="Q123" s="286">
        <f>IF('4 - Inflation'!O$17=0,0,'6a - Tot nominal costs'!Q123/'4 - Inflation'!O$17)</f>
        <v>0</v>
      </c>
      <c r="R123" s="286">
        <f>IF('4 - Inflation'!P$17=0,0,'6a - Tot nominal costs'!R123/'4 - Inflation'!P$17)</f>
        <v>0</v>
      </c>
      <c r="S123" s="286">
        <f>IF('4 - Inflation'!Q$17=0,0,'6a - Tot nominal costs'!S123/'4 - Inflation'!Q$17)</f>
        <v>0</v>
      </c>
      <c r="T123" s="286">
        <f>IF('4 - Inflation'!R$17=0,0,'6a - Tot nominal costs'!T123/'4 - Inflation'!R$17)</f>
        <v>0</v>
      </c>
      <c r="U123" s="286">
        <f>IF('4 - Inflation'!S$17=0,0,'6a - Tot nominal costs'!U123/'4 - Inflation'!S$17)</f>
        <v>0</v>
      </c>
      <c r="V123" s="286">
        <f>IF('4 - Inflation'!T$17=0,0,'6a - Tot nominal costs'!V123/'4 - Inflation'!T$17)</f>
        <v>0</v>
      </c>
      <c r="W123" s="286">
        <f>IF('4 - Inflation'!U$17=0,0,'6a - Tot nominal costs'!W123/'4 - Inflation'!U$17)</f>
        <v>0</v>
      </c>
      <c r="X123" s="286">
        <f>IF('4 - Inflation'!V$17=0,0,'6a - Tot nominal costs'!X123/'4 - Inflation'!V$17)</f>
        <v>0</v>
      </c>
      <c r="Y123" s="286">
        <f>IF('4 - Inflation'!W$17=0,0,'6a - Tot nominal costs'!Y123/'4 - Inflation'!W$17)</f>
        <v>0</v>
      </c>
      <c r="Z123" s="286">
        <f>IF('4 - Inflation'!X$17=0,0,'6a - Tot nominal costs'!Z123/'4 - Inflation'!X$17)</f>
        <v>0</v>
      </c>
      <c r="AA123" s="286">
        <f>IF('4 - Inflation'!Y$17=0,0,'6a - Tot nominal costs'!AA123/'4 - Inflation'!Y$17)</f>
        <v>0</v>
      </c>
      <c r="AB123" s="286">
        <f>IF('4 - Inflation'!Z$17=0,0,'6a - Tot nominal costs'!AB123/'4 - Inflation'!Z$17)</f>
        <v>0</v>
      </c>
      <c r="AC123" s="286">
        <f>IF('4 - Inflation'!AA$17=0,0,'6a - Tot nominal costs'!AC123/'4 - Inflation'!AA$17)</f>
        <v>0</v>
      </c>
      <c r="AD123" s="286">
        <f>IF('4 - Inflation'!AB$17=0,0,'6a - Tot nominal costs'!AD123/'4 - Inflation'!AB$17)</f>
        <v>0</v>
      </c>
      <c r="AE123" s="286">
        <f>IF('4 - Inflation'!AC$17=0,0,'6a - Tot nominal costs'!AE123/'4 - Inflation'!AC$17)</f>
        <v>0</v>
      </c>
      <c r="AF123" s="286">
        <f>IF('4 - Inflation'!AD$17=0,0,'6a - Tot nominal costs'!AF123/'4 - Inflation'!AD$17)</f>
        <v>0</v>
      </c>
      <c r="AG123" s="286">
        <f>IF('4 - Inflation'!AE$17=0,0,'6a - Tot nominal costs'!AG123/'4 - Inflation'!AE$17)</f>
        <v>0</v>
      </c>
      <c r="AH123" s="286">
        <f>IF('4 - Inflation'!AF$17=0,0,'6a - Tot nominal costs'!AH123/'4 - Inflation'!AF$17)</f>
        <v>0</v>
      </c>
      <c r="AI123" s="286">
        <f>IF('4 - Inflation'!AG$17=0,0,'6a - Tot nominal costs'!AI123/'4 - Inflation'!AG$17)</f>
        <v>0</v>
      </c>
      <c r="AJ123" s="286">
        <f>IF('4 - Inflation'!AH$17=0,0,'6a - Tot nominal costs'!AJ123/'4 - Inflation'!AH$17)</f>
        <v>0</v>
      </c>
      <c r="AK123" s="286">
        <f>IF('4 - Inflation'!AI$17=0,0,'6a - Tot nominal costs'!AK123/'4 - Inflation'!AI$17)</f>
        <v>0</v>
      </c>
      <c r="AL123" s="286">
        <f>IF('4 - Inflation'!AJ$17=0,0,'6a - Tot nominal costs'!AL123/'4 - Inflation'!AJ$17)</f>
        <v>0</v>
      </c>
      <c r="AM123" s="286">
        <f>IF('4 - Inflation'!AK$17=0,0,'6a - Tot nominal costs'!AM123/'4 - Inflation'!AK$17)</f>
        <v>0</v>
      </c>
      <c r="AN123" s="286">
        <f>IF('4 - Inflation'!AL$17=0,0,'6a - Tot nominal costs'!AN123/'4 - Inflation'!AL$17)</f>
        <v>0</v>
      </c>
      <c r="AO123" s="286">
        <f>IF('4 - Inflation'!AM$17=0,0,'6a - Tot nominal costs'!AO123/'4 - Inflation'!AM$17)</f>
        <v>0</v>
      </c>
      <c r="AP123" s="286">
        <f>IF('4 - Inflation'!AN$17=0,0,'6a - Tot nominal costs'!AP123/'4 - Inflation'!AN$17)</f>
        <v>0</v>
      </c>
    </row>
    <row r="124" spans="1:42" outlineLevel="2">
      <c r="A124" s="211" t="str">
        <f>A105&amp;"."&amp;A122&amp;"."&amp;A106&amp;"."&amp;B124</f>
        <v>1.o.3.2</v>
      </c>
      <c r="B124">
        <v>2</v>
      </c>
      <c r="C124" t="str">
        <f>'1-GBP'!C124</f>
        <v>Variable</v>
      </c>
      <c r="D124"/>
      <c r="E124"/>
      <c r="F124"/>
      <c r="G124"/>
      <c r="H124"/>
      <c r="I124"/>
      <c r="J124"/>
      <c r="K124"/>
      <c r="L124" t="str">
        <f>LEFT(_xlfn.TEXTAFTER('6b - Tot real (CPIH) costs'!A124,"."),1)</f>
        <v>o</v>
      </c>
      <c r="M124" s="286">
        <f>IF('4 - Inflation'!K$17=0,0,'6a - Tot nominal costs'!M124/'4 - Inflation'!K$17)</f>
        <v>0</v>
      </c>
      <c r="N124" s="286">
        <f>IF('4 - Inflation'!L$17=0,0,'6a - Tot nominal costs'!N124/'4 - Inflation'!L$17)</f>
        <v>0</v>
      </c>
      <c r="O124" s="286">
        <f>IF('4 - Inflation'!M$17=0,0,'6a - Tot nominal costs'!O124/'4 - Inflation'!M$17)</f>
        <v>0</v>
      </c>
      <c r="P124" s="286">
        <f>IF('4 - Inflation'!N$17=0,0,'6a - Tot nominal costs'!P124/'4 - Inflation'!N$17)</f>
        <v>0</v>
      </c>
      <c r="Q124" s="286">
        <f>IF('4 - Inflation'!O$17=0,0,'6a - Tot nominal costs'!Q124/'4 - Inflation'!O$17)</f>
        <v>0</v>
      </c>
      <c r="R124" s="286">
        <f>IF('4 - Inflation'!P$17=0,0,'6a - Tot nominal costs'!R124/'4 - Inflation'!P$17)</f>
        <v>0</v>
      </c>
      <c r="S124" s="286">
        <f>IF('4 - Inflation'!Q$17=0,0,'6a - Tot nominal costs'!S124/'4 - Inflation'!Q$17)</f>
        <v>0</v>
      </c>
      <c r="T124" s="286">
        <f>IF('4 - Inflation'!R$17=0,0,'6a - Tot nominal costs'!T124/'4 - Inflation'!R$17)</f>
        <v>0</v>
      </c>
      <c r="U124" s="286">
        <f>IF('4 - Inflation'!S$17=0,0,'6a - Tot nominal costs'!U124/'4 - Inflation'!S$17)</f>
        <v>0</v>
      </c>
      <c r="V124" s="286">
        <f>IF('4 - Inflation'!T$17=0,0,'6a - Tot nominal costs'!V124/'4 - Inflation'!T$17)</f>
        <v>0</v>
      </c>
      <c r="W124" s="286">
        <f>IF('4 - Inflation'!U$17=0,0,'6a - Tot nominal costs'!W124/'4 - Inflation'!U$17)</f>
        <v>0</v>
      </c>
      <c r="X124" s="286">
        <f>IF('4 - Inflation'!V$17=0,0,'6a - Tot nominal costs'!X124/'4 - Inflation'!V$17)</f>
        <v>0</v>
      </c>
      <c r="Y124" s="286">
        <f>IF('4 - Inflation'!W$17=0,0,'6a - Tot nominal costs'!Y124/'4 - Inflation'!W$17)</f>
        <v>0</v>
      </c>
      <c r="Z124" s="286">
        <f>IF('4 - Inflation'!X$17=0,0,'6a - Tot nominal costs'!Z124/'4 - Inflation'!X$17)</f>
        <v>0</v>
      </c>
      <c r="AA124" s="286">
        <f>IF('4 - Inflation'!Y$17=0,0,'6a - Tot nominal costs'!AA124/'4 - Inflation'!Y$17)</f>
        <v>0</v>
      </c>
      <c r="AB124" s="286">
        <f>IF('4 - Inflation'!Z$17=0,0,'6a - Tot nominal costs'!AB124/'4 - Inflation'!Z$17)</f>
        <v>0</v>
      </c>
      <c r="AC124" s="286">
        <f>IF('4 - Inflation'!AA$17=0,0,'6a - Tot nominal costs'!AC124/'4 - Inflation'!AA$17)</f>
        <v>0</v>
      </c>
      <c r="AD124" s="286">
        <f>IF('4 - Inflation'!AB$17=0,0,'6a - Tot nominal costs'!AD124/'4 - Inflation'!AB$17)</f>
        <v>0</v>
      </c>
      <c r="AE124" s="286">
        <f>IF('4 - Inflation'!AC$17=0,0,'6a - Tot nominal costs'!AE124/'4 - Inflation'!AC$17)</f>
        <v>0</v>
      </c>
      <c r="AF124" s="286">
        <f>IF('4 - Inflation'!AD$17=0,0,'6a - Tot nominal costs'!AF124/'4 - Inflation'!AD$17)</f>
        <v>0</v>
      </c>
      <c r="AG124" s="286">
        <f>IF('4 - Inflation'!AE$17=0,0,'6a - Tot nominal costs'!AG124/'4 - Inflation'!AE$17)</f>
        <v>0</v>
      </c>
      <c r="AH124" s="286">
        <f>IF('4 - Inflation'!AF$17=0,0,'6a - Tot nominal costs'!AH124/'4 - Inflation'!AF$17)</f>
        <v>0</v>
      </c>
      <c r="AI124" s="286">
        <f>IF('4 - Inflation'!AG$17=0,0,'6a - Tot nominal costs'!AI124/'4 - Inflation'!AG$17)</f>
        <v>0</v>
      </c>
      <c r="AJ124" s="286">
        <f>IF('4 - Inflation'!AH$17=0,0,'6a - Tot nominal costs'!AJ124/'4 - Inflation'!AH$17)</f>
        <v>0</v>
      </c>
      <c r="AK124" s="286">
        <f>IF('4 - Inflation'!AI$17=0,0,'6a - Tot nominal costs'!AK124/'4 - Inflation'!AI$17)</f>
        <v>0</v>
      </c>
      <c r="AL124" s="286">
        <f>IF('4 - Inflation'!AJ$17=0,0,'6a - Tot nominal costs'!AL124/'4 - Inflation'!AJ$17)</f>
        <v>0</v>
      </c>
      <c r="AM124" s="286">
        <f>IF('4 - Inflation'!AK$17=0,0,'6a - Tot nominal costs'!AM124/'4 - Inflation'!AK$17)</f>
        <v>0</v>
      </c>
      <c r="AN124" s="286">
        <f>IF('4 - Inflation'!AL$17=0,0,'6a - Tot nominal costs'!AN124/'4 - Inflation'!AL$17)</f>
        <v>0</v>
      </c>
      <c r="AO124" s="286">
        <f>IF('4 - Inflation'!AM$17=0,0,'6a - Tot nominal costs'!AO124/'4 - Inflation'!AM$17)</f>
        <v>0</v>
      </c>
      <c r="AP124" s="286">
        <f>IF('4 - Inflation'!AN$17=0,0,'6a - Tot nominal costs'!AP124/'4 - Inflation'!AN$17)</f>
        <v>0</v>
      </c>
    </row>
    <row r="125" spans="1:42" outlineLevel="2">
      <c r="A125" s="211" t="str">
        <f>A105&amp;"."&amp;A122&amp;"."&amp;A106&amp;"."&amp;B125</f>
        <v>1.o.3.3</v>
      </c>
      <c r="B125">
        <v>3</v>
      </c>
      <c r="C125" t="str">
        <f>'1-GBP'!C125</f>
        <v/>
      </c>
      <c r="D125"/>
      <c r="E125"/>
      <c r="F125"/>
      <c r="G125"/>
      <c r="H125"/>
      <c r="I125"/>
      <c r="J125"/>
      <c r="K125"/>
      <c r="L125" t="str">
        <f>LEFT(_xlfn.TEXTAFTER('6b - Tot real (CPIH) costs'!A125,"."),1)</f>
        <v>o</v>
      </c>
      <c r="M125" s="286">
        <f>IF('4 - Inflation'!K$17=0,0,'6a - Tot nominal costs'!M125/'4 - Inflation'!K$17)</f>
        <v>0</v>
      </c>
      <c r="N125" s="286">
        <f>IF('4 - Inflation'!L$17=0,0,'6a - Tot nominal costs'!N125/'4 - Inflation'!L$17)</f>
        <v>0</v>
      </c>
      <c r="O125" s="286">
        <f>IF('4 - Inflation'!M$17=0,0,'6a - Tot nominal costs'!O125/'4 - Inflation'!M$17)</f>
        <v>0</v>
      </c>
      <c r="P125" s="286">
        <f>IF('4 - Inflation'!N$17=0,0,'6a - Tot nominal costs'!P125/'4 - Inflation'!N$17)</f>
        <v>0</v>
      </c>
      <c r="Q125" s="286">
        <f>IF('4 - Inflation'!O$17=0,0,'6a - Tot nominal costs'!Q125/'4 - Inflation'!O$17)</f>
        <v>0</v>
      </c>
      <c r="R125" s="286">
        <f>IF('4 - Inflation'!P$17=0,0,'6a - Tot nominal costs'!R125/'4 - Inflation'!P$17)</f>
        <v>0</v>
      </c>
      <c r="S125" s="286">
        <f>IF('4 - Inflation'!Q$17=0,0,'6a - Tot nominal costs'!S125/'4 - Inflation'!Q$17)</f>
        <v>0</v>
      </c>
      <c r="T125" s="286">
        <f>IF('4 - Inflation'!R$17=0,0,'6a - Tot nominal costs'!T125/'4 - Inflation'!R$17)</f>
        <v>0</v>
      </c>
      <c r="U125" s="286">
        <f>IF('4 - Inflation'!S$17=0,0,'6a - Tot nominal costs'!U125/'4 - Inflation'!S$17)</f>
        <v>0</v>
      </c>
      <c r="V125" s="286">
        <f>IF('4 - Inflation'!T$17=0,0,'6a - Tot nominal costs'!V125/'4 - Inflation'!T$17)</f>
        <v>0</v>
      </c>
      <c r="W125" s="286">
        <f>IF('4 - Inflation'!U$17=0,0,'6a - Tot nominal costs'!W125/'4 - Inflation'!U$17)</f>
        <v>0</v>
      </c>
      <c r="X125" s="286">
        <f>IF('4 - Inflation'!V$17=0,0,'6a - Tot nominal costs'!X125/'4 - Inflation'!V$17)</f>
        <v>0</v>
      </c>
      <c r="Y125" s="286">
        <f>IF('4 - Inflation'!W$17=0,0,'6a - Tot nominal costs'!Y125/'4 - Inflation'!W$17)</f>
        <v>0</v>
      </c>
      <c r="Z125" s="286">
        <f>IF('4 - Inflation'!X$17=0,0,'6a - Tot nominal costs'!Z125/'4 - Inflation'!X$17)</f>
        <v>0</v>
      </c>
      <c r="AA125" s="286">
        <f>IF('4 - Inflation'!Y$17=0,0,'6a - Tot nominal costs'!AA125/'4 - Inflation'!Y$17)</f>
        <v>0</v>
      </c>
      <c r="AB125" s="286">
        <f>IF('4 - Inflation'!Z$17=0,0,'6a - Tot nominal costs'!AB125/'4 - Inflation'!Z$17)</f>
        <v>0</v>
      </c>
      <c r="AC125" s="286">
        <f>IF('4 - Inflation'!AA$17=0,0,'6a - Tot nominal costs'!AC125/'4 - Inflation'!AA$17)</f>
        <v>0</v>
      </c>
      <c r="AD125" s="286">
        <f>IF('4 - Inflation'!AB$17=0,0,'6a - Tot nominal costs'!AD125/'4 - Inflation'!AB$17)</f>
        <v>0</v>
      </c>
      <c r="AE125" s="286">
        <f>IF('4 - Inflation'!AC$17=0,0,'6a - Tot nominal costs'!AE125/'4 - Inflation'!AC$17)</f>
        <v>0</v>
      </c>
      <c r="AF125" s="286">
        <f>IF('4 - Inflation'!AD$17=0,0,'6a - Tot nominal costs'!AF125/'4 - Inflation'!AD$17)</f>
        <v>0</v>
      </c>
      <c r="AG125" s="286">
        <f>IF('4 - Inflation'!AE$17=0,0,'6a - Tot nominal costs'!AG125/'4 - Inflation'!AE$17)</f>
        <v>0</v>
      </c>
      <c r="AH125" s="286">
        <f>IF('4 - Inflation'!AF$17=0,0,'6a - Tot nominal costs'!AH125/'4 - Inflation'!AF$17)</f>
        <v>0</v>
      </c>
      <c r="AI125" s="286">
        <f>IF('4 - Inflation'!AG$17=0,0,'6a - Tot nominal costs'!AI125/'4 - Inflation'!AG$17)</f>
        <v>0</v>
      </c>
      <c r="AJ125" s="286">
        <f>IF('4 - Inflation'!AH$17=0,0,'6a - Tot nominal costs'!AJ125/'4 - Inflation'!AH$17)</f>
        <v>0</v>
      </c>
      <c r="AK125" s="286">
        <f>IF('4 - Inflation'!AI$17=0,0,'6a - Tot nominal costs'!AK125/'4 - Inflation'!AI$17)</f>
        <v>0</v>
      </c>
      <c r="AL125" s="286">
        <f>IF('4 - Inflation'!AJ$17=0,0,'6a - Tot nominal costs'!AL125/'4 - Inflation'!AJ$17)</f>
        <v>0</v>
      </c>
      <c r="AM125" s="286">
        <f>IF('4 - Inflation'!AK$17=0,0,'6a - Tot nominal costs'!AM125/'4 - Inflation'!AK$17)</f>
        <v>0</v>
      </c>
      <c r="AN125" s="286">
        <f>IF('4 - Inflation'!AL$17=0,0,'6a - Tot nominal costs'!AN125/'4 - Inflation'!AL$17)</f>
        <v>0</v>
      </c>
      <c r="AO125" s="286">
        <f>IF('4 - Inflation'!AM$17=0,0,'6a - Tot nominal costs'!AO125/'4 - Inflation'!AM$17)</f>
        <v>0</v>
      </c>
      <c r="AP125" s="286">
        <f>IF('4 - Inflation'!AN$17=0,0,'6a - Tot nominal costs'!AP125/'4 - Inflation'!AN$17)</f>
        <v>0</v>
      </c>
    </row>
    <row r="126" spans="1:42" outlineLevel="2">
      <c r="A126" s="211" t="str">
        <f>A105&amp;"."&amp;A122&amp;"."&amp;A106&amp;"."&amp;B126</f>
        <v>1.o.3.4</v>
      </c>
      <c r="B126">
        <v>4</v>
      </c>
      <c r="C126" t="str">
        <f>'1-GBP'!C126</f>
        <v/>
      </c>
      <c r="D126"/>
      <c r="E126"/>
      <c r="F126"/>
      <c r="G126"/>
      <c r="H126"/>
      <c r="I126"/>
      <c r="J126"/>
      <c r="K126"/>
      <c r="L126" t="str">
        <f>LEFT(_xlfn.TEXTAFTER('6b - Tot real (CPIH) costs'!A126,"."),1)</f>
        <v>o</v>
      </c>
      <c r="M126" s="286">
        <f>IF('4 - Inflation'!K$17=0,0,'6a - Tot nominal costs'!M126/'4 - Inflation'!K$17)</f>
        <v>0</v>
      </c>
      <c r="N126" s="286">
        <f>IF('4 - Inflation'!L$17=0,0,'6a - Tot nominal costs'!N126/'4 - Inflation'!L$17)</f>
        <v>0</v>
      </c>
      <c r="O126" s="286">
        <f>IF('4 - Inflation'!M$17=0,0,'6a - Tot nominal costs'!O126/'4 - Inflation'!M$17)</f>
        <v>0</v>
      </c>
      <c r="P126" s="286">
        <f>IF('4 - Inflation'!N$17=0,0,'6a - Tot nominal costs'!P126/'4 - Inflation'!N$17)</f>
        <v>0</v>
      </c>
      <c r="Q126" s="286">
        <f>IF('4 - Inflation'!O$17=0,0,'6a - Tot nominal costs'!Q126/'4 - Inflation'!O$17)</f>
        <v>0</v>
      </c>
      <c r="R126" s="286">
        <f>IF('4 - Inflation'!P$17=0,0,'6a - Tot nominal costs'!R126/'4 - Inflation'!P$17)</f>
        <v>0</v>
      </c>
      <c r="S126" s="286">
        <f>IF('4 - Inflation'!Q$17=0,0,'6a - Tot nominal costs'!S126/'4 - Inflation'!Q$17)</f>
        <v>0</v>
      </c>
      <c r="T126" s="286">
        <f>IF('4 - Inflation'!R$17=0,0,'6a - Tot nominal costs'!T126/'4 - Inflation'!R$17)</f>
        <v>0</v>
      </c>
      <c r="U126" s="286">
        <f>IF('4 - Inflation'!S$17=0,0,'6a - Tot nominal costs'!U126/'4 - Inflation'!S$17)</f>
        <v>0</v>
      </c>
      <c r="V126" s="286">
        <f>IF('4 - Inflation'!T$17=0,0,'6a - Tot nominal costs'!V126/'4 - Inflation'!T$17)</f>
        <v>0</v>
      </c>
      <c r="W126" s="286">
        <f>IF('4 - Inflation'!U$17=0,0,'6a - Tot nominal costs'!W126/'4 - Inflation'!U$17)</f>
        <v>0</v>
      </c>
      <c r="X126" s="286">
        <f>IF('4 - Inflation'!V$17=0,0,'6a - Tot nominal costs'!X126/'4 - Inflation'!V$17)</f>
        <v>0</v>
      </c>
      <c r="Y126" s="286">
        <f>IF('4 - Inflation'!W$17=0,0,'6a - Tot nominal costs'!Y126/'4 - Inflation'!W$17)</f>
        <v>0</v>
      </c>
      <c r="Z126" s="286">
        <f>IF('4 - Inflation'!X$17=0,0,'6a - Tot nominal costs'!Z126/'4 - Inflation'!X$17)</f>
        <v>0</v>
      </c>
      <c r="AA126" s="286">
        <f>IF('4 - Inflation'!Y$17=0,0,'6a - Tot nominal costs'!AA126/'4 - Inflation'!Y$17)</f>
        <v>0</v>
      </c>
      <c r="AB126" s="286">
        <f>IF('4 - Inflation'!Z$17=0,0,'6a - Tot nominal costs'!AB126/'4 - Inflation'!Z$17)</f>
        <v>0</v>
      </c>
      <c r="AC126" s="286">
        <f>IF('4 - Inflation'!AA$17=0,0,'6a - Tot nominal costs'!AC126/'4 - Inflation'!AA$17)</f>
        <v>0</v>
      </c>
      <c r="AD126" s="286">
        <f>IF('4 - Inflation'!AB$17=0,0,'6a - Tot nominal costs'!AD126/'4 - Inflation'!AB$17)</f>
        <v>0</v>
      </c>
      <c r="AE126" s="286">
        <f>IF('4 - Inflation'!AC$17=0,0,'6a - Tot nominal costs'!AE126/'4 - Inflation'!AC$17)</f>
        <v>0</v>
      </c>
      <c r="AF126" s="286">
        <f>IF('4 - Inflation'!AD$17=0,0,'6a - Tot nominal costs'!AF126/'4 - Inflation'!AD$17)</f>
        <v>0</v>
      </c>
      <c r="AG126" s="286">
        <f>IF('4 - Inflation'!AE$17=0,0,'6a - Tot nominal costs'!AG126/'4 - Inflation'!AE$17)</f>
        <v>0</v>
      </c>
      <c r="AH126" s="286">
        <f>IF('4 - Inflation'!AF$17=0,0,'6a - Tot nominal costs'!AH126/'4 - Inflation'!AF$17)</f>
        <v>0</v>
      </c>
      <c r="AI126" s="286">
        <f>IF('4 - Inflation'!AG$17=0,0,'6a - Tot nominal costs'!AI126/'4 - Inflation'!AG$17)</f>
        <v>0</v>
      </c>
      <c r="AJ126" s="286">
        <f>IF('4 - Inflation'!AH$17=0,0,'6a - Tot nominal costs'!AJ126/'4 - Inflation'!AH$17)</f>
        <v>0</v>
      </c>
      <c r="AK126" s="286">
        <f>IF('4 - Inflation'!AI$17=0,0,'6a - Tot nominal costs'!AK126/'4 - Inflation'!AI$17)</f>
        <v>0</v>
      </c>
      <c r="AL126" s="286">
        <f>IF('4 - Inflation'!AJ$17=0,0,'6a - Tot nominal costs'!AL126/'4 - Inflation'!AJ$17)</f>
        <v>0</v>
      </c>
      <c r="AM126" s="286">
        <f>IF('4 - Inflation'!AK$17=0,0,'6a - Tot nominal costs'!AM126/'4 - Inflation'!AK$17)</f>
        <v>0</v>
      </c>
      <c r="AN126" s="286">
        <f>IF('4 - Inflation'!AL$17=0,0,'6a - Tot nominal costs'!AN126/'4 - Inflation'!AL$17)</f>
        <v>0</v>
      </c>
      <c r="AO126" s="286">
        <f>IF('4 - Inflation'!AM$17=0,0,'6a - Tot nominal costs'!AO126/'4 - Inflation'!AM$17)</f>
        <v>0</v>
      </c>
      <c r="AP126" s="286">
        <f>IF('4 - Inflation'!AN$17=0,0,'6a - Tot nominal costs'!AP126/'4 - Inflation'!AN$17)</f>
        <v>0</v>
      </c>
    </row>
    <row r="127" spans="1:42" outlineLevel="2">
      <c r="A127" s="211" t="str">
        <f>A105&amp;"."&amp;A122&amp;"."&amp;A106&amp;"."&amp;B127</f>
        <v>1.o.3.5</v>
      </c>
      <c r="B127">
        <v>5</v>
      </c>
      <c r="C127" t="str">
        <f>'1-GBP'!C127</f>
        <v/>
      </c>
      <c r="D127"/>
      <c r="E127"/>
      <c r="F127"/>
      <c r="G127"/>
      <c r="H127"/>
      <c r="I127"/>
      <c r="J127"/>
      <c r="K127"/>
      <c r="L127" t="str">
        <f>LEFT(_xlfn.TEXTAFTER('6b - Tot real (CPIH) costs'!A127,"."),1)</f>
        <v>o</v>
      </c>
      <c r="M127" s="286">
        <f>IF('4 - Inflation'!K$17=0,0,'6a - Tot nominal costs'!M127/'4 - Inflation'!K$17)</f>
        <v>0</v>
      </c>
      <c r="N127" s="286">
        <f>IF('4 - Inflation'!L$17=0,0,'6a - Tot nominal costs'!N127/'4 - Inflation'!L$17)</f>
        <v>0</v>
      </c>
      <c r="O127" s="286">
        <f>IF('4 - Inflation'!M$17=0,0,'6a - Tot nominal costs'!O127/'4 - Inflation'!M$17)</f>
        <v>0</v>
      </c>
      <c r="P127" s="286">
        <f>IF('4 - Inflation'!N$17=0,0,'6a - Tot nominal costs'!P127/'4 - Inflation'!N$17)</f>
        <v>0</v>
      </c>
      <c r="Q127" s="286">
        <f>IF('4 - Inflation'!O$17=0,0,'6a - Tot nominal costs'!Q127/'4 - Inflation'!O$17)</f>
        <v>0</v>
      </c>
      <c r="R127" s="286">
        <f>IF('4 - Inflation'!P$17=0,0,'6a - Tot nominal costs'!R127/'4 - Inflation'!P$17)</f>
        <v>0</v>
      </c>
      <c r="S127" s="286">
        <f>IF('4 - Inflation'!Q$17=0,0,'6a - Tot nominal costs'!S127/'4 - Inflation'!Q$17)</f>
        <v>0</v>
      </c>
      <c r="T127" s="286">
        <f>IF('4 - Inflation'!R$17=0,0,'6a - Tot nominal costs'!T127/'4 - Inflation'!R$17)</f>
        <v>0</v>
      </c>
      <c r="U127" s="286">
        <f>IF('4 - Inflation'!S$17=0,0,'6a - Tot nominal costs'!U127/'4 - Inflation'!S$17)</f>
        <v>0</v>
      </c>
      <c r="V127" s="286">
        <f>IF('4 - Inflation'!T$17=0,0,'6a - Tot nominal costs'!V127/'4 - Inflation'!T$17)</f>
        <v>0</v>
      </c>
      <c r="W127" s="286">
        <f>IF('4 - Inflation'!U$17=0,0,'6a - Tot nominal costs'!W127/'4 - Inflation'!U$17)</f>
        <v>0</v>
      </c>
      <c r="X127" s="286">
        <f>IF('4 - Inflation'!V$17=0,0,'6a - Tot nominal costs'!X127/'4 - Inflation'!V$17)</f>
        <v>0</v>
      </c>
      <c r="Y127" s="286">
        <f>IF('4 - Inflation'!W$17=0,0,'6a - Tot nominal costs'!Y127/'4 - Inflation'!W$17)</f>
        <v>0</v>
      </c>
      <c r="Z127" s="286">
        <f>IF('4 - Inflation'!X$17=0,0,'6a - Tot nominal costs'!Z127/'4 - Inflation'!X$17)</f>
        <v>0</v>
      </c>
      <c r="AA127" s="286">
        <f>IF('4 - Inflation'!Y$17=0,0,'6a - Tot nominal costs'!AA127/'4 - Inflation'!Y$17)</f>
        <v>0</v>
      </c>
      <c r="AB127" s="286">
        <f>IF('4 - Inflation'!Z$17=0,0,'6a - Tot nominal costs'!AB127/'4 - Inflation'!Z$17)</f>
        <v>0</v>
      </c>
      <c r="AC127" s="286">
        <f>IF('4 - Inflation'!AA$17=0,0,'6a - Tot nominal costs'!AC127/'4 - Inflation'!AA$17)</f>
        <v>0</v>
      </c>
      <c r="AD127" s="286">
        <f>IF('4 - Inflation'!AB$17=0,0,'6a - Tot nominal costs'!AD127/'4 - Inflation'!AB$17)</f>
        <v>0</v>
      </c>
      <c r="AE127" s="286">
        <f>IF('4 - Inflation'!AC$17=0,0,'6a - Tot nominal costs'!AE127/'4 - Inflation'!AC$17)</f>
        <v>0</v>
      </c>
      <c r="AF127" s="286">
        <f>IF('4 - Inflation'!AD$17=0,0,'6a - Tot nominal costs'!AF127/'4 - Inflation'!AD$17)</f>
        <v>0</v>
      </c>
      <c r="AG127" s="286">
        <f>IF('4 - Inflation'!AE$17=0,0,'6a - Tot nominal costs'!AG127/'4 - Inflation'!AE$17)</f>
        <v>0</v>
      </c>
      <c r="AH127" s="286">
        <f>IF('4 - Inflation'!AF$17=0,0,'6a - Tot nominal costs'!AH127/'4 - Inflation'!AF$17)</f>
        <v>0</v>
      </c>
      <c r="AI127" s="286">
        <f>IF('4 - Inflation'!AG$17=0,0,'6a - Tot nominal costs'!AI127/'4 - Inflation'!AG$17)</f>
        <v>0</v>
      </c>
      <c r="AJ127" s="286">
        <f>IF('4 - Inflation'!AH$17=0,0,'6a - Tot nominal costs'!AJ127/'4 - Inflation'!AH$17)</f>
        <v>0</v>
      </c>
      <c r="AK127" s="286">
        <f>IF('4 - Inflation'!AI$17=0,0,'6a - Tot nominal costs'!AK127/'4 - Inflation'!AI$17)</f>
        <v>0</v>
      </c>
      <c r="AL127" s="286">
        <f>IF('4 - Inflation'!AJ$17=0,0,'6a - Tot nominal costs'!AL127/'4 - Inflation'!AJ$17)</f>
        <v>0</v>
      </c>
      <c r="AM127" s="286">
        <f>IF('4 - Inflation'!AK$17=0,0,'6a - Tot nominal costs'!AM127/'4 - Inflation'!AK$17)</f>
        <v>0</v>
      </c>
      <c r="AN127" s="286">
        <f>IF('4 - Inflation'!AL$17=0,0,'6a - Tot nominal costs'!AN127/'4 - Inflation'!AL$17)</f>
        <v>0</v>
      </c>
      <c r="AO127" s="286">
        <f>IF('4 - Inflation'!AM$17=0,0,'6a - Tot nominal costs'!AO127/'4 - Inflation'!AM$17)</f>
        <v>0</v>
      </c>
      <c r="AP127" s="286">
        <f>IF('4 - Inflation'!AN$17=0,0,'6a - Tot nominal costs'!AP127/'4 - Inflation'!AN$17)</f>
        <v>0</v>
      </c>
    </row>
    <row r="128" spans="1:42" outlineLevel="2">
      <c r="A128" s="211" t="str">
        <f>A105&amp;"."&amp;A122&amp;"."&amp;A106&amp;"."&amp;B128</f>
        <v>1.o.3.6</v>
      </c>
      <c r="B128">
        <v>6</v>
      </c>
      <c r="C128" t="str">
        <f>'1-GBP'!C128</f>
        <v/>
      </c>
      <c r="D128"/>
      <c r="E128"/>
      <c r="F128"/>
      <c r="G128"/>
      <c r="H128"/>
      <c r="I128"/>
      <c r="J128"/>
      <c r="K128"/>
      <c r="L128" t="str">
        <f>LEFT(_xlfn.TEXTAFTER('6b - Tot real (CPIH) costs'!A128,"."),1)</f>
        <v>o</v>
      </c>
      <c r="M128" s="286">
        <f>IF('4 - Inflation'!K$17=0,0,'6a - Tot nominal costs'!M128/'4 - Inflation'!K$17)</f>
        <v>0</v>
      </c>
      <c r="N128" s="286">
        <f>IF('4 - Inflation'!L$17=0,0,'6a - Tot nominal costs'!N128/'4 - Inflation'!L$17)</f>
        <v>0</v>
      </c>
      <c r="O128" s="286">
        <f>IF('4 - Inflation'!M$17=0,0,'6a - Tot nominal costs'!O128/'4 - Inflation'!M$17)</f>
        <v>0</v>
      </c>
      <c r="P128" s="286">
        <f>IF('4 - Inflation'!N$17=0,0,'6a - Tot nominal costs'!P128/'4 - Inflation'!N$17)</f>
        <v>0</v>
      </c>
      <c r="Q128" s="286">
        <f>IF('4 - Inflation'!O$17=0,0,'6a - Tot nominal costs'!Q128/'4 - Inflation'!O$17)</f>
        <v>0</v>
      </c>
      <c r="R128" s="286">
        <f>IF('4 - Inflation'!P$17=0,0,'6a - Tot nominal costs'!R128/'4 - Inflation'!P$17)</f>
        <v>0</v>
      </c>
      <c r="S128" s="286">
        <f>IF('4 - Inflation'!Q$17=0,0,'6a - Tot nominal costs'!S128/'4 - Inflation'!Q$17)</f>
        <v>0</v>
      </c>
      <c r="T128" s="286">
        <f>IF('4 - Inflation'!R$17=0,0,'6a - Tot nominal costs'!T128/'4 - Inflation'!R$17)</f>
        <v>0</v>
      </c>
      <c r="U128" s="286">
        <f>IF('4 - Inflation'!S$17=0,0,'6a - Tot nominal costs'!U128/'4 - Inflation'!S$17)</f>
        <v>0</v>
      </c>
      <c r="V128" s="286">
        <f>IF('4 - Inflation'!T$17=0,0,'6a - Tot nominal costs'!V128/'4 - Inflation'!T$17)</f>
        <v>0</v>
      </c>
      <c r="W128" s="286">
        <f>IF('4 - Inflation'!U$17=0,0,'6a - Tot nominal costs'!W128/'4 - Inflation'!U$17)</f>
        <v>0</v>
      </c>
      <c r="X128" s="286">
        <f>IF('4 - Inflation'!V$17=0,0,'6a - Tot nominal costs'!X128/'4 - Inflation'!V$17)</f>
        <v>0</v>
      </c>
      <c r="Y128" s="286">
        <f>IF('4 - Inflation'!W$17=0,0,'6a - Tot nominal costs'!Y128/'4 - Inflation'!W$17)</f>
        <v>0</v>
      </c>
      <c r="Z128" s="286">
        <f>IF('4 - Inflation'!X$17=0,0,'6a - Tot nominal costs'!Z128/'4 - Inflation'!X$17)</f>
        <v>0</v>
      </c>
      <c r="AA128" s="286">
        <f>IF('4 - Inflation'!Y$17=0,0,'6a - Tot nominal costs'!AA128/'4 - Inflation'!Y$17)</f>
        <v>0</v>
      </c>
      <c r="AB128" s="286">
        <f>IF('4 - Inflation'!Z$17=0,0,'6a - Tot nominal costs'!AB128/'4 - Inflation'!Z$17)</f>
        <v>0</v>
      </c>
      <c r="AC128" s="286">
        <f>IF('4 - Inflation'!AA$17=0,0,'6a - Tot nominal costs'!AC128/'4 - Inflation'!AA$17)</f>
        <v>0</v>
      </c>
      <c r="AD128" s="286">
        <f>IF('4 - Inflation'!AB$17=0,0,'6a - Tot nominal costs'!AD128/'4 - Inflation'!AB$17)</f>
        <v>0</v>
      </c>
      <c r="AE128" s="286">
        <f>IF('4 - Inflation'!AC$17=0,0,'6a - Tot nominal costs'!AE128/'4 - Inflation'!AC$17)</f>
        <v>0</v>
      </c>
      <c r="AF128" s="286">
        <f>IF('4 - Inflation'!AD$17=0,0,'6a - Tot nominal costs'!AF128/'4 - Inflation'!AD$17)</f>
        <v>0</v>
      </c>
      <c r="AG128" s="286">
        <f>IF('4 - Inflation'!AE$17=0,0,'6a - Tot nominal costs'!AG128/'4 - Inflation'!AE$17)</f>
        <v>0</v>
      </c>
      <c r="AH128" s="286">
        <f>IF('4 - Inflation'!AF$17=0,0,'6a - Tot nominal costs'!AH128/'4 - Inflation'!AF$17)</f>
        <v>0</v>
      </c>
      <c r="AI128" s="286">
        <f>IF('4 - Inflation'!AG$17=0,0,'6a - Tot nominal costs'!AI128/'4 - Inflation'!AG$17)</f>
        <v>0</v>
      </c>
      <c r="AJ128" s="286">
        <f>IF('4 - Inflation'!AH$17=0,0,'6a - Tot nominal costs'!AJ128/'4 - Inflation'!AH$17)</f>
        <v>0</v>
      </c>
      <c r="AK128" s="286">
        <f>IF('4 - Inflation'!AI$17=0,0,'6a - Tot nominal costs'!AK128/'4 - Inflation'!AI$17)</f>
        <v>0</v>
      </c>
      <c r="AL128" s="286">
        <f>IF('4 - Inflation'!AJ$17=0,0,'6a - Tot nominal costs'!AL128/'4 - Inflation'!AJ$17)</f>
        <v>0</v>
      </c>
      <c r="AM128" s="286">
        <f>IF('4 - Inflation'!AK$17=0,0,'6a - Tot nominal costs'!AM128/'4 - Inflation'!AK$17)</f>
        <v>0</v>
      </c>
      <c r="AN128" s="286">
        <f>IF('4 - Inflation'!AL$17=0,0,'6a - Tot nominal costs'!AN128/'4 - Inflation'!AL$17)</f>
        <v>0</v>
      </c>
      <c r="AO128" s="286">
        <f>IF('4 - Inflation'!AM$17=0,0,'6a - Tot nominal costs'!AO128/'4 - Inflation'!AM$17)</f>
        <v>0</v>
      </c>
      <c r="AP128" s="286">
        <f>IF('4 - Inflation'!AN$17=0,0,'6a - Tot nominal costs'!AP128/'4 - Inflation'!AN$17)</f>
        <v>0</v>
      </c>
    </row>
    <row r="129" spans="1:42" outlineLevel="2">
      <c r="A129" s="211" t="str">
        <f>A105&amp;"."&amp;A122&amp;"."&amp;A106&amp;"."&amp;B129</f>
        <v>1.o.3.7</v>
      </c>
      <c r="B129">
        <v>7</v>
      </c>
      <c r="C129" t="str">
        <f>'1-GBP'!C129</f>
        <v/>
      </c>
      <c r="D129"/>
      <c r="E129"/>
      <c r="F129"/>
      <c r="G129"/>
      <c r="H129"/>
      <c r="I129"/>
      <c r="J129"/>
      <c r="K129"/>
      <c r="L129" t="str">
        <f>LEFT(_xlfn.TEXTAFTER('6b - Tot real (CPIH) costs'!A129,"."),1)</f>
        <v>o</v>
      </c>
      <c r="M129" s="286">
        <f>IF('4 - Inflation'!K$17=0,0,'6a - Tot nominal costs'!M129/'4 - Inflation'!K$17)</f>
        <v>0</v>
      </c>
      <c r="N129" s="286">
        <f>IF('4 - Inflation'!L$17=0,0,'6a - Tot nominal costs'!N129/'4 - Inflation'!L$17)</f>
        <v>0</v>
      </c>
      <c r="O129" s="286">
        <f>IF('4 - Inflation'!M$17=0,0,'6a - Tot nominal costs'!O129/'4 - Inflation'!M$17)</f>
        <v>0</v>
      </c>
      <c r="P129" s="286">
        <f>IF('4 - Inflation'!N$17=0,0,'6a - Tot nominal costs'!P129/'4 - Inflation'!N$17)</f>
        <v>0</v>
      </c>
      <c r="Q129" s="286">
        <f>IF('4 - Inflation'!O$17=0,0,'6a - Tot nominal costs'!Q129/'4 - Inflation'!O$17)</f>
        <v>0</v>
      </c>
      <c r="R129" s="286">
        <f>IF('4 - Inflation'!P$17=0,0,'6a - Tot nominal costs'!R129/'4 - Inflation'!P$17)</f>
        <v>0</v>
      </c>
      <c r="S129" s="286">
        <f>IF('4 - Inflation'!Q$17=0,0,'6a - Tot nominal costs'!S129/'4 - Inflation'!Q$17)</f>
        <v>0</v>
      </c>
      <c r="T129" s="286">
        <f>IF('4 - Inflation'!R$17=0,0,'6a - Tot nominal costs'!T129/'4 - Inflation'!R$17)</f>
        <v>0</v>
      </c>
      <c r="U129" s="286">
        <f>IF('4 - Inflation'!S$17=0,0,'6a - Tot nominal costs'!U129/'4 - Inflation'!S$17)</f>
        <v>0</v>
      </c>
      <c r="V129" s="286">
        <f>IF('4 - Inflation'!T$17=0,0,'6a - Tot nominal costs'!V129/'4 - Inflation'!T$17)</f>
        <v>0</v>
      </c>
      <c r="W129" s="286">
        <f>IF('4 - Inflation'!U$17=0,0,'6a - Tot nominal costs'!W129/'4 - Inflation'!U$17)</f>
        <v>0</v>
      </c>
      <c r="X129" s="286">
        <f>IF('4 - Inflation'!V$17=0,0,'6a - Tot nominal costs'!X129/'4 - Inflation'!V$17)</f>
        <v>0</v>
      </c>
      <c r="Y129" s="286">
        <f>IF('4 - Inflation'!W$17=0,0,'6a - Tot nominal costs'!Y129/'4 - Inflation'!W$17)</f>
        <v>0</v>
      </c>
      <c r="Z129" s="286">
        <f>IF('4 - Inflation'!X$17=0,0,'6a - Tot nominal costs'!Z129/'4 - Inflation'!X$17)</f>
        <v>0</v>
      </c>
      <c r="AA129" s="286">
        <f>IF('4 - Inflation'!Y$17=0,0,'6a - Tot nominal costs'!AA129/'4 - Inflation'!Y$17)</f>
        <v>0</v>
      </c>
      <c r="AB129" s="286">
        <f>IF('4 - Inflation'!Z$17=0,0,'6a - Tot nominal costs'!AB129/'4 - Inflation'!Z$17)</f>
        <v>0</v>
      </c>
      <c r="AC129" s="286">
        <f>IF('4 - Inflation'!AA$17=0,0,'6a - Tot nominal costs'!AC129/'4 - Inflation'!AA$17)</f>
        <v>0</v>
      </c>
      <c r="AD129" s="286">
        <f>IF('4 - Inflation'!AB$17=0,0,'6a - Tot nominal costs'!AD129/'4 - Inflation'!AB$17)</f>
        <v>0</v>
      </c>
      <c r="AE129" s="286">
        <f>IF('4 - Inflation'!AC$17=0,0,'6a - Tot nominal costs'!AE129/'4 - Inflation'!AC$17)</f>
        <v>0</v>
      </c>
      <c r="AF129" s="286">
        <f>IF('4 - Inflation'!AD$17=0,0,'6a - Tot nominal costs'!AF129/'4 - Inflation'!AD$17)</f>
        <v>0</v>
      </c>
      <c r="AG129" s="286">
        <f>IF('4 - Inflation'!AE$17=0,0,'6a - Tot nominal costs'!AG129/'4 - Inflation'!AE$17)</f>
        <v>0</v>
      </c>
      <c r="AH129" s="286">
        <f>IF('4 - Inflation'!AF$17=0,0,'6a - Tot nominal costs'!AH129/'4 - Inflation'!AF$17)</f>
        <v>0</v>
      </c>
      <c r="AI129" s="286">
        <f>IF('4 - Inflation'!AG$17=0,0,'6a - Tot nominal costs'!AI129/'4 - Inflation'!AG$17)</f>
        <v>0</v>
      </c>
      <c r="AJ129" s="286">
        <f>IF('4 - Inflation'!AH$17=0,0,'6a - Tot nominal costs'!AJ129/'4 - Inflation'!AH$17)</f>
        <v>0</v>
      </c>
      <c r="AK129" s="286">
        <f>IF('4 - Inflation'!AI$17=0,0,'6a - Tot nominal costs'!AK129/'4 - Inflation'!AI$17)</f>
        <v>0</v>
      </c>
      <c r="AL129" s="286">
        <f>IF('4 - Inflation'!AJ$17=0,0,'6a - Tot nominal costs'!AL129/'4 - Inflation'!AJ$17)</f>
        <v>0</v>
      </c>
      <c r="AM129" s="286">
        <f>IF('4 - Inflation'!AK$17=0,0,'6a - Tot nominal costs'!AM129/'4 - Inflation'!AK$17)</f>
        <v>0</v>
      </c>
      <c r="AN129" s="286">
        <f>IF('4 - Inflation'!AL$17=0,0,'6a - Tot nominal costs'!AN129/'4 - Inflation'!AL$17)</f>
        <v>0</v>
      </c>
      <c r="AO129" s="286">
        <f>IF('4 - Inflation'!AM$17=0,0,'6a - Tot nominal costs'!AO129/'4 - Inflation'!AM$17)</f>
        <v>0</v>
      </c>
      <c r="AP129" s="286">
        <f>IF('4 - Inflation'!AN$17=0,0,'6a - Tot nominal costs'!AP129/'4 - Inflation'!AN$17)</f>
        <v>0</v>
      </c>
    </row>
    <row r="130" spans="1:42" outlineLevel="2">
      <c r="A130" s="211" t="str">
        <f>A105&amp;"."&amp;A122&amp;"."&amp;A106&amp;"."&amp;B130</f>
        <v>1.o.3.8</v>
      </c>
      <c r="B130">
        <v>8</v>
      </c>
      <c r="C130" t="str">
        <f>'1-GBP'!C130</f>
        <v/>
      </c>
      <c r="D130"/>
      <c r="E130"/>
      <c r="F130"/>
      <c r="G130"/>
      <c r="H130"/>
      <c r="I130"/>
      <c r="J130"/>
      <c r="K130"/>
      <c r="L130" t="str">
        <f>LEFT(_xlfn.TEXTAFTER('6b - Tot real (CPIH) costs'!A130,"."),1)</f>
        <v>o</v>
      </c>
      <c r="M130" s="286">
        <f>IF('4 - Inflation'!K$17=0,0,'6a - Tot nominal costs'!M130/'4 - Inflation'!K$17)</f>
        <v>0</v>
      </c>
      <c r="N130" s="286">
        <f>IF('4 - Inflation'!L$17=0,0,'6a - Tot nominal costs'!N130/'4 - Inflation'!L$17)</f>
        <v>0</v>
      </c>
      <c r="O130" s="286">
        <f>IF('4 - Inflation'!M$17=0,0,'6a - Tot nominal costs'!O130/'4 - Inflation'!M$17)</f>
        <v>0</v>
      </c>
      <c r="P130" s="286">
        <f>IF('4 - Inflation'!N$17=0,0,'6a - Tot nominal costs'!P130/'4 - Inflation'!N$17)</f>
        <v>0</v>
      </c>
      <c r="Q130" s="286">
        <f>IF('4 - Inflation'!O$17=0,0,'6a - Tot nominal costs'!Q130/'4 - Inflation'!O$17)</f>
        <v>0</v>
      </c>
      <c r="R130" s="286">
        <f>IF('4 - Inflation'!P$17=0,0,'6a - Tot nominal costs'!R130/'4 - Inflation'!P$17)</f>
        <v>0</v>
      </c>
      <c r="S130" s="286">
        <f>IF('4 - Inflation'!Q$17=0,0,'6a - Tot nominal costs'!S130/'4 - Inflation'!Q$17)</f>
        <v>0</v>
      </c>
      <c r="T130" s="286">
        <f>IF('4 - Inflation'!R$17=0,0,'6a - Tot nominal costs'!T130/'4 - Inflation'!R$17)</f>
        <v>0</v>
      </c>
      <c r="U130" s="286">
        <f>IF('4 - Inflation'!S$17=0,0,'6a - Tot nominal costs'!U130/'4 - Inflation'!S$17)</f>
        <v>0</v>
      </c>
      <c r="V130" s="286">
        <f>IF('4 - Inflation'!T$17=0,0,'6a - Tot nominal costs'!V130/'4 - Inflation'!T$17)</f>
        <v>0</v>
      </c>
      <c r="W130" s="286">
        <f>IF('4 - Inflation'!U$17=0,0,'6a - Tot nominal costs'!W130/'4 - Inflation'!U$17)</f>
        <v>0</v>
      </c>
      <c r="X130" s="286">
        <f>IF('4 - Inflation'!V$17=0,0,'6a - Tot nominal costs'!X130/'4 - Inflation'!V$17)</f>
        <v>0</v>
      </c>
      <c r="Y130" s="286">
        <f>IF('4 - Inflation'!W$17=0,0,'6a - Tot nominal costs'!Y130/'4 - Inflation'!W$17)</f>
        <v>0</v>
      </c>
      <c r="Z130" s="286">
        <f>IF('4 - Inflation'!X$17=0,0,'6a - Tot nominal costs'!Z130/'4 - Inflation'!X$17)</f>
        <v>0</v>
      </c>
      <c r="AA130" s="286">
        <f>IF('4 - Inflation'!Y$17=0,0,'6a - Tot nominal costs'!AA130/'4 - Inflation'!Y$17)</f>
        <v>0</v>
      </c>
      <c r="AB130" s="286">
        <f>IF('4 - Inflation'!Z$17=0,0,'6a - Tot nominal costs'!AB130/'4 - Inflation'!Z$17)</f>
        <v>0</v>
      </c>
      <c r="AC130" s="286">
        <f>IF('4 - Inflation'!AA$17=0,0,'6a - Tot nominal costs'!AC130/'4 - Inflation'!AA$17)</f>
        <v>0</v>
      </c>
      <c r="AD130" s="286">
        <f>IF('4 - Inflation'!AB$17=0,0,'6a - Tot nominal costs'!AD130/'4 - Inflation'!AB$17)</f>
        <v>0</v>
      </c>
      <c r="AE130" s="286">
        <f>IF('4 - Inflation'!AC$17=0,0,'6a - Tot nominal costs'!AE130/'4 - Inflation'!AC$17)</f>
        <v>0</v>
      </c>
      <c r="AF130" s="286">
        <f>IF('4 - Inflation'!AD$17=0,0,'6a - Tot nominal costs'!AF130/'4 - Inflation'!AD$17)</f>
        <v>0</v>
      </c>
      <c r="AG130" s="286">
        <f>IF('4 - Inflation'!AE$17=0,0,'6a - Tot nominal costs'!AG130/'4 - Inflation'!AE$17)</f>
        <v>0</v>
      </c>
      <c r="AH130" s="286">
        <f>IF('4 - Inflation'!AF$17=0,0,'6a - Tot nominal costs'!AH130/'4 - Inflation'!AF$17)</f>
        <v>0</v>
      </c>
      <c r="AI130" s="286">
        <f>IF('4 - Inflation'!AG$17=0,0,'6a - Tot nominal costs'!AI130/'4 - Inflation'!AG$17)</f>
        <v>0</v>
      </c>
      <c r="AJ130" s="286">
        <f>IF('4 - Inflation'!AH$17=0,0,'6a - Tot nominal costs'!AJ130/'4 - Inflation'!AH$17)</f>
        <v>0</v>
      </c>
      <c r="AK130" s="286">
        <f>IF('4 - Inflation'!AI$17=0,0,'6a - Tot nominal costs'!AK130/'4 - Inflation'!AI$17)</f>
        <v>0</v>
      </c>
      <c r="AL130" s="286">
        <f>IF('4 - Inflation'!AJ$17=0,0,'6a - Tot nominal costs'!AL130/'4 - Inflation'!AJ$17)</f>
        <v>0</v>
      </c>
      <c r="AM130" s="286">
        <f>IF('4 - Inflation'!AK$17=0,0,'6a - Tot nominal costs'!AM130/'4 - Inflation'!AK$17)</f>
        <v>0</v>
      </c>
      <c r="AN130" s="286">
        <f>IF('4 - Inflation'!AL$17=0,0,'6a - Tot nominal costs'!AN130/'4 - Inflation'!AL$17)</f>
        <v>0</v>
      </c>
      <c r="AO130" s="286">
        <f>IF('4 - Inflation'!AM$17=0,0,'6a - Tot nominal costs'!AO130/'4 - Inflation'!AM$17)</f>
        <v>0</v>
      </c>
      <c r="AP130" s="286">
        <f>IF('4 - Inflation'!AN$17=0,0,'6a - Tot nominal costs'!AP130/'4 - Inflation'!AN$17)</f>
        <v>0</v>
      </c>
    </row>
    <row r="131" spans="1:42" outlineLevel="2">
      <c r="A131" s="211" t="str">
        <f>A105&amp;"."&amp;A122&amp;"."&amp;A106&amp;"."&amp;B131</f>
        <v>1.o.3.9</v>
      </c>
      <c r="B131">
        <v>9</v>
      </c>
      <c r="C131" t="str">
        <f>'1-GBP'!C131</f>
        <v/>
      </c>
      <c r="D131"/>
      <c r="E131"/>
      <c r="F131"/>
      <c r="G131"/>
      <c r="H131"/>
      <c r="I131"/>
      <c r="J131"/>
      <c r="K131"/>
      <c r="L131" t="str">
        <f>LEFT(_xlfn.TEXTAFTER('6b - Tot real (CPIH) costs'!A131,"."),1)</f>
        <v>o</v>
      </c>
      <c r="M131" s="286">
        <f>IF('4 - Inflation'!K$17=0,0,'6a - Tot nominal costs'!M131/'4 - Inflation'!K$17)</f>
        <v>0</v>
      </c>
      <c r="N131" s="286">
        <f>IF('4 - Inflation'!L$17=0,0,'6a - Tot nominal costs'!N131/'4 - Inflation'!L$17)</f>
        <v>0</v>
      </c>
      <c r="O131" s="286">
        <f>IF('4 - Inflation'!M$17=0,0,'6a - Tot nominal costs'!O131/'4 - Inflation'!M$17)</f>
        <v>0</v>
      </c>
      <c r="P131" s="286">
        <f>IF('4 - Inflation'!N$17=0,0,'6a - Tot nominal costs'!P131/'4 - Inflation'!N$17)</f>
        <v>0</v>
      </c>
      <c r="Q131" s="286">
        <f>IF('4 - Inflation'!O$17=0,0,'6a - Tot nominal costs'!Q131/'4 - Inflation'!O$17)</f>
        <v>0</v>
      </c>
      <c r="R131" s="286">
        <f>IF('4 - Inflation'!P$17=0,0,'6a - Tot nominal costs'!R131/'4 - Inflation'!P$17)</f>
        <v>0</v>
      </c>
      <c r="S131" s="286">
        <f>IF('4 - Inflation'!Q$17=0,0,'6a - Tot nominal costs'!S131/'4 - Inflation'!Q$17)</f>
        <v>0</v>
      </c>
      <c r="T131" s="286">
        <f>IF('4 - Inflation'!R$17=0,0,'6a - Tot nominal costs'!T131/'4 - Inflation'!R$17)</f>
        <v>0</v>
      </c>
      <c r="U131" s="286">
        <f>IF('4 - Inflation'!S$17=0,0,'6a - Tot nominal costs'!U131/'4 - Inflation'!S$17)</f>
        <v>0</v>
      </c>
      <c r="V131" s="286">
        <f>IF('4 - Inflation'!T$17=0,0,'6a - Tot nominal costs'!V131/'4 - Inflation'!T$17)</f>
        <v>0</v>
      </c>
      <c r="W131" s="286">
        <f>IF('4 - Inflation'!U$17=0,0,'6a - Tot nominal costs'!W131/'4 - Inflation'!U$17)</f>
        <v>0</v>
      </c>
      <c r="X131" s="286">
        <f>IF('4 - Inflation'!V$17=0,0,'6a - Tot nominal costs'!X131/'4 - Inflation'!V$17)</f>
        <v>0</v>
      </c>
      <c r="Y131" s="286">
        <f>IF('4 - Inflation'!W$17=0,0,'6a - Tot nominal costs'!Y131/'4 - Inflation'!W$17)</f>
        <v>0</v>
      </c>
      <c r="Z131" s="286">
        <f>IF('4 - Inflation'!X$17=0,0,'6a - Tot nominal costs'!Z131/'4 - Inflation'!X$17)</f>
        <v>0</v>
      </c>
      <c r="AA131" s="286">
        <f>IF('4 - Inflation'!Y$17=0,0,'6a - Tot nominal costs'!AA131/'4 - Inflation'!Y$17)</f>
        <v>0</v>
      </c>
      <c r="AB131" s="286">
        <f>IF('4 - Inflation'!Z$17=0,0,'6a - Tot nominal costs'!AB131/'4 - Inflation'!Z$17)</f>
        <v>0</v>
      </c>
      <c r="AC131" s="286">
        <f>IF('4 - Inflation'!AA$17=0,0,'6a - Tot nominal costs'!AC131/'4 - Inflation'!AA$17)</f>
        <v>0</v>
      </c>
      <c r="AD131" s="286">
        <f>IF('4 - Inflation'!AB$17=0,0,'6a - Tot nominal costs'!AD131/'4 - Inflation'!AB$17)</f>
        <v>0</v>
      </c>
      <c r="AE131" s="286">
        <f>IF('4 - Inflation'!AC$17=0,0,'6a - Tot nominal costs'!AE131/'4 - Inflation'!AC$17)</f>
        <v>0</v>
      </c>
      <c r="AF131" s="286">
        <f>IF('4 - Inflation'!AD$17=0,0,'6a - Tot nominal costs'!AF131/'4 - Inflation'!AD$17)</f>
        <v>0</v>
      </c>
      <c r="AG131" s="286">
        <f>IF('4 - Inflation'!AE$17=0,0,'6a - Tot nominal costs'!AG131/'4 - Inflation'!AE$17)</f>
        <v>0</v>
      </c>
      <c r="AH131" s="286">
        <f>IF('4 - Inflation'!AF$17=0,0,'6a - Tot nominal costs'!AH131/'4 - Inflation'!AF$17)</f>
        <v>0</v>
      </c>
      <c r="AI131" s="286">
        <f>IF('4 - Inflation'!AG$17=0,0,'6a - Tot nominal costs'!AI131/'4 - Inflation'!AG$17)</f>
        <v>0</v>
      </c>
      <c r="AJ131" s="286">
        <f>IF('4 - Inflation'!AH$17=0,0,'6a - Tot nominal costs'!AJ131/'4 - Inflation'!AH$17)</f>
        <v>0</v>
      </c>
      <c r="AK131" s="286">
        <f>IF('4 - Inflation'!AI$17=0,0,'6a - Tot nominal costs'!AK131/'4 - Inflation'!AI$17)</f>
        <v>0</v>
      </c>
      <c r="AL131" s="286">
        <f>IF('4 - Inflation'!AJ$17=0,0,'6a - Tot nominal costs'!AL131/'4 - Inflation'!AJ$17)</f>
        <v>0</v>
      </c>
      <c r="AM131" s="286">
        <f>IF('4 - Inflation'!AK$17=0,0,'6a - Tot nominal costs'!AM131/'4 - Inflation'!AK$17)</f>
        <v>0</v>
      </c>
      <c r="AN131" s="286">
        <f>IF('4 - Inflation'!AL$17=0,0,'6a - Tot nominal costs'!AN131/'4 - Inflation'!AL$17)</f>
        <v>0</v>
      </c>
      <c r="AO131" s="286">
        <f>IF('4 - Inflation'!AM$17=0,0,'6a - Tot nominal costs'!AO131/'4 - Inflation'!AM$17)</f>
        <v>0</v>
      </c>
      <c r="AP131" s="286">
        <f>IF('4 - Inflation'!AN$17=0,0,'6a - Tot nominal costs'!AP131/'4 - Inflation'!AN$17)</f>
        <v>0</v>
      </c>
    </row>
    <row r="132" spans="1:42" outlineLevel="2">
      <c r="A132" s="211" t="str">
        <f>A105&amp;"."&amp;A122&amp;"."&amp;A106&amp;"."&amp;B132</f>
        <v>1.o.3.10</v>
      </c>
      <c r="B132">
        <v>10</v>
      </c>
      <c r="C132" t="str">
        <f>'1-GBP'!C132</f>
        <v/>
      </c>
      <c r="D132"/>
      <c r="E132"/>
      <c r="F132"/>
      <c r="G132"/>
      <c r="H132"/>
      <c r="I132"/>
      <c r="J132"/>
      <c r="K132"/>
      <c r="L132" t="str">
        <f>LEFT(_xlfn.TEXTAFTER('6b - Tot real (CPIH) costs'!A132,"."),1)</f>
        <v>o</v>
      </c>
      <c r="M132" s="286">
        <f>IF('4 - Inflation'!K$17=0,0,'6a - Tot nominal costs'!M132/'4 - Inflation'!K$17)</f>
        <v>0</v>
      </c>
      <c r="N132" s="286">
        <f>IF('4 - Inflation'!L$17=0,0,'6a - Tot nominal costs'!N132/'4 - Inflation'!L$17)</f>
        <v>0</v>
      </c>
      <c r="O132" s="286">
        <f>IF('4 - Inflation'!M$17=0,0,'6a - Tot nominal costs'!O132/'4 - Inflation'!M$17)</f>
        <v>0</v>
      </c>
      <c r="P132" s="286">
        <f>IF('4 - Inflation'!N$17=0,0,'6a - Tot nominal costs'!P132/'4 - Inflation'!N$17)</f>
        <v>0</v>
      </c>
      <c r="Q132" s="286">
        <f>IF('4 - Inflation'!O$17=0,0,'6a - Tot nominal costs'!Q132/'4 - Inflation'!O$17)</f>
        <v>0</v>
      </c>
      <c r="R132" s="286">
        <f>IF('4 - Inflation'!P$17=0,0,'6a - Tot nominal costs'!R132/'4 - Inflation'!P$17)</f>
        <v>0</v>
      </c>
      <c r="S132" s="286">
        <f>IF('4 - Inflation'!Q$17=0,0,'6a - Tot nominal costs'!S132/'4 - Inflation'!Q$17)</f>
        <v>0</v>
      </c>
      <c r="T132" s="286">
        <f>IF('4 - Inflation'!R$17=0,0,'6a - Tot nominal costs'!T132/'4 - Inflation'!R$17)</f>
        <v>0</v>
      </c>
      <c r="U132" s="286">
        <f>IF('4 - Inflation'!S$17=0,0,'6a - Tot nominal costs'!U132/'4 - Inflation'!S$17)</f>
        <v>0</v>
      </c>
      <c r="V132" s="286">
        <f>IF('4 - Inflation'!T$17=0,0,'6a - Tot nominal costs'!V132/'4 - Inflation'!T$17)</f>
        <v>0</v>
      </c>
      <c r="W132" s="286">
        <f>IF('4 - Inflation'!U$17=0,0,'6a - Tot nominal costs'!W132/'4 - Inflation'!U$17)</f>
        <v>0</v>
      </c>
      <c r="X132" s="286">
        <f>IF('4 - Inflation'!V$17=0,0,'6a - Tot nominal costs'!X132/'4 - Inflation'!V$17)</f>
        <v>0</v>
      </c>
      <c r="Y132" s="286">
        <f>IF('4 - Inflation'!W$17=0,0,'6a - Tot nominal costs'!Y132/'4 - Inflation'!W$17)</f>
        <v>0</v>
      </c>
      <c r="Z132" s="286">
        <f>IF('4 - Inflation'!X$17=0,0,'6a - Tot nominal costs'!Z132/'4 - Inflation'!X$17)</f>
        <v>0</v>
      </c>
      <c r="AA132" s="286">
        <f>IF('4 - Inflation'!Y$17=0,0,'6a - Tot nominal costs'!AA132/'4 - Inflation'!Y$17)</f>
        <v>0</v>
      </c>
      <c r="AB132" s="286">
        <f>IF('4 - Inflation'!Z$17=0,0,'6a - Tot nominal costs'!AB132/'4 - Inflation'!Z$17)</f>
        <v>0</v>
      </c>
      <c r="AC132" s="286">
        <f>IF('4 - Inflation'!AA$17=0,0,'6a - Tot nominal costs'!AC132/'4 - Inflation'!AA$17)</f>
        <v>0</v>
      </c>
      <c r="AD132" s="286">
        <f>IF('4 - Inflation'!AB$17=0,0,'6a - Tot nominal costs'!AD132/'4 - Inflation'!AB$17)</f>
        <v>0</v>
      </c>
      <c r="AE132" s="286">
        <f>IF('4 - Inflation'!AC$17=0,0,'6a - Tot nominal costs'!AE132/'4 - Inflation'!AC$17)</f>
        <v>0</v>
      </c>
      <c r="AF132" s="286">
        <f>IF('4 - Inflation'!AD$17=0,0,'6a - Tot nominal costs'!AF132/'4 - Inflation'!AD$17)</f>
        <v>0</v>
      </c>
      <c r="AG132" s="286">
        <f>IF('4 - Inflation'!AE$17=0,0,'6a - Tot nominal costs'!AG132/'4 - Inflation'!AE$17)</f>
        <v>0</v>
      </c>
      <c r="AH132" s="286">
        <f>IF('4 - Inflation'!AF$17=0,0,'6a - Tot nominal costs'!AH132/'4 - Inflation'!AF$17)</f>
        <v>0</v>
      </c>
      <c r="AI132" s="286">
        <f>IF('4 - Inflation'!AG$17=0,0,'6a - Tot nominal costs'!AI132/'4 - Inflation'!AG$17)</f>
        <v>0</v>
      </c>
      <c r="AJ132" s="286">
        <f>IF('4 - Inflation'!AH$17=0,0,'6a - Tot nominal costs'!AJ132/'4 - Inflation'!AH$17)</f>
        <v>0</v>
      </c>
      <c r="AK132" s="286">
        <f>IF('4 - Inflation'!AI$17=0,0,'6a - Tot nominal costs'!AK132/'4 - Inflation'!AI$17)</f>
        <v>0</v>
      </c>
      <c r="AL132" s="286">
        <f>IF('4 - Inflation'!AJ$17=0,0,'6a - Tot nominal costs'!AL132/'4 - Inflation'!AJ$17)</f>
        <v>0</v>
      </c>
      <c r="AM132" s="286">
        <f>IF('4 - Inflation'!AK$17=0,0,'6a - Tot nominal costs'!AM132/'4 - Inflation'!AK$17)</f>
        <v>0</v>
      </c>
      <c r="AN132" s="286">
        <f>IF('4 - Inflation'!AL$17=0,0,'6a - Tot nominal costs'!AN132/'4 - Inflation'!AL$17)</f>
        <v>0</v>
      </c>
      <c r="AO132" s="286">
        <f>IF('4 - Inflation'!AM$17=0,0,'6a - Tot nominal costs'!AO132/'4 - Inflation'!AM$17)</f>
        <v>0</v>
      </c>
      <c r="AP132" s="286">
        <f>IF('4 - Inflation'!AN$17=0,0,'6a - Tot nominal costs'!AP132/'4 - Inflation'!AN$17)</f>
        <v>0</v>
      </c>
    </row>
    <row r="133" spans="1:42" outlineLevel="2">
      <c r="A133" s="211" t="str">
        <f>A105&amp;"."&amp;A122&amp;"."&amp;A106&amp;"."&amp;B133</f>
        <v>1.o.3.11</v>
      </c>
      <c r="B133">
        <v>11</v>
      </c>
      <c r="C133" t="str">
        <f>'1-GBP'!C133</f>
        <v/>
      </c>
      <c r="D133"/>
      <c r="E133"/>
      <c r="F133"/>
      <c r="G133"/>
      <c r="H133"/>
      <c r="I133"/>
      <c r="J133"/>
      <c r="K133"/>
      <c r="L133" t="str">
        <f>LEFT(_xlfn.TEXTAFTER('6b - Tot real (CPIH) costs'!A133,"."),1)</f>
        <v>o</v>
      </c>
      <c r="M133" s="286">
        <f>IF('4 - Inflation'!K$17=0,0,'6a - Tot nominal costs'!M133/'4 - Inflation'!K$17)</f>
        <v>0</v>
      </c>
      <c r="N133" s="286">
        <f>IF('4 - Inflation'!L$17=0,0,'6a - Tot nominal costs'!N133/'4 - Inflation'!L$17)</f>
        <v>0</v>
      </c>
      <c r="O133" s="286">
        <f>IF('4 - Inflation'!M$17=0,0,'6a - Tot nominal costs'!O133/'4 - Inflation'!M$17)</f>
        <v>0</v>
      </c>
      <c r="P133" s="286">
        <f>IF('4 - Inflation'!N$17=0,0,'6a - Tot nominal costs'!P133/'4 - Inflation'!N$17)</f>
        <v>0</v>
      </c>
      <c r="Q133" s="286">
        <f>IF('4 - Inflation'!O$17=0,0,'6a - Tot nominal costs'!Q133/'4 - Inflation'!O$17)</f>
        <v>0</v>
      </c>
      <c r="R133" s="286">
        <f>IF('4 - Inflation'!P$17=0,0,'6a - Tot nominal costs'!R133/'4 - Inflation'!P$17)</f>
        <v>0</v>
      </c>
      <c r="S133" s="286">
        <f>IF('4 - Inflation'!Q$17=0,0,'6a - Tot nominal costs'!S133/'4 - Inflation'!Q$17)</f>
        <v>0</v>
      </c>
      <c r="T133" s="286">
        <f>IF('4 - Inflation'!R$17=0,0,'6a - Tot nominal costs'!T133/'4 - Inflation'!R$17)</f>
        <v>0</v>
      </c>
      <c r="U133" s="286">
        <f>IF('4 - Inflation'!S$17=0,0,'6a - Tot nominal costs'!U133/'4 - Inflation'!S$17)</f>
        <v>0</v>
      </c>
      <c r="V133" s="286">
        <f>IF('4 - Inflation'!T$17=0,0,'6a - Tot nominal costs'!V133/'4 - Inflation'!T$17)</f>
        <v>0</v>
      </c>
      <c r="W133" s="286">
        <f>IF('4 - Inflation'!U$17=0,0,'6a - Tot nominal costs'!W133/'4 - Inflation'!U$17)</f>
        <v>0</v>
      </c>
      <c r="X133" s="286">
        <f>IF('4 - Inflation'!V$17=0,0,'6a - Tot nominal costs'!X133/'4 - Inflation'!V$17)</f>
        <v>0</v>
      </c>
      <c r="Y133" s="286">
        <f>IF('4 - Inflation'!W$17=0,0,'6a - Tot nominal costs'!Y133/'4 - Inflation'!W$17)</f>
        <v>0</v>
      </c>
      <c r="Z133" s="286">
        <f>IF('4 - Inflation'!X$17=0,0,'6a - Tot nominal costs'!Z133/'4 - Inflation'!X$17)</f>
        <v>0</v>
      </c>
      <c r="AA133" s="286">
        <f>IF('4 - Inflation'!Y$17=0,0,'6a - Tot nominal costs'!AA133/'4 - Inflation'!Y$17)</f>
        <v>0</v>
      </c>
      <c r="AB133" s="286">
        <f>IF('4 - Inflation'!Z$17=0,0,'6a - Tot nominal costs'!AB133/'4 - Inflation'!Z$17)</f>
        <v>0</v>
      </c>
      <c r="AC133" s="286">
        <f>IF('4 - Inflation'!AA$17=0,0,'6a - Tot nominal costs'!AC133/'4 - Inflation'!AA$17)</f>
        <v>0</v>
      </c>
      <c r="AD133" s="286">
        <f>IF('4 - Inflation'!AB$17=0,0,'6a - Tot nominal costs'!AD133/'4 - Inflation'!AB$17)</f>
        <v>0</v>
      </c>
      <c r="AE133" s="286">
        <f>IF('4 - Inflation'!AC$17=0,0,'6a - Tot nominal costs'!AE133/'4 - Inflation'!AC$17)</f>
        <v>0</v>
      </c>
      <c r="AF133" s="286">
        <f>IF('4 - Inflation'!AD$17=0,0,'6a - Tot nominal costs'!AF133/'4 - Inflation'!AD$17)</f>
        <v>0</v>
      </c>
      <c r="AG133" s="286">
        <f>IF('4 - Inflation'!AE$17=0,0,'6a - Tot nominal costs'!AG133/'4 - Inflation'!AE$17)</f>
        <v>0</v>
      </c>
      <c r="AH133" s="286">
        <f>IF('4 - Inflation'!AF$17=0,0,'6a - Tot nominal costs'!AH133/'4 - Inflation'!AF$17)</f>
        <v>0</v>
      </c>
      <c r="AI133" s="286">
        <f>IF('4 - Inflation'!AG$17=0,0,'6a - Tot nominal costs'!AI133/'4 - Inflation'!AG$17)</f>
        <v>0</v>
      </c>
      <c r="AJ133" s="286">
        <f>IF('4 - Inflation'!AH$17=0,0,'6a - Tot nominal costs'!AJ133/'4 - Inflation'!AH$17)</f>
        <v>0</v>
      </c>
      <c r="AK133" s="286">
        <f>IF('4 - Inflation'!AI$17=0,0,'6a - Tot nominal costs'!AK133/'4 - Inflation'!AI$17)</f>
        <v>0</v>
      </c>
      <c r="AL133" s="286">
        <f>IF('4 - Inflation'!AJ$17=0,0,'6a - Tot nominal costs'!AL133/'4 - Inflation'!AJ$17)</f>
        <v>0</v>
      </c>
      <c r="AM133" s="286">
        <f>IF('4 - Inflation'!AK$17=0,0,'6a - Tot nominal costs'!AM133/'4 - Inflation'!AK$17)</f>
        <v>0</v>
      </c>
      <c r="AN133" s="286">
        <f>IF('4 - Inflation'!AL$17=0,0,'6a - Tot nominal costs'!AN133/'4 - Inflation'!AL$17)</f>
        <v>0</v>
      </c>
      <c r="AO133" s="286">
        <f>IF('4 - Inflation'!AM$17=0,0,'6a - Tot nominal costs'!AO133/'4 - Inflation'!AM$17)</f>
        <v>0</v>
      </c>
      <c r="AP133" s="286">
        <f>IF('4 - Inflation'!AN$17=0,0,'6a - Tot nominal costs'!AP133/'4 - Inflation'!AN$17)</f>
        <v>0</v>
      </c>
    </row>
    <row r="134" spans="1:42" outlineLevel="2">
      <c r="A134" s="211" t="str">
        <f>A105&amp;"."&amp;A122&amp;"."&amp;A106&amp;"."&amp;B134</f>
        <v>1.o.3.12</v>
      </c>
      <c r="B134">
        <v>12</v>
      </c>
      <c r="C134" t="str">
        <f>'1-GBP'!C134</f>
        <v/>
      </c>
      <c r="D134"/>
      <c r="E134"/>
      <c r="F134"/>
      <c r="G134"/>
      <c r="H134"/>
      <c r="I134"/>
      <c r="J134"/>
      <c r="K134"/>
      <c r="L134" t="str">
        <f>LEFT(_xlfn.TEXTAFTER('6b - Tot real (CPIH) costs'!A134,"."),1)</f>
        <v>o</v>
      </c>
      <c r="M134" s="286">
        <f>IF('4 - Inflation'!K$17=0,0,'6a - Tot nominal costs'!M134/'4 - Inflation'!K$17)</f>
        <v>0</v>
      </c>
      <c r="N134" s="286">
        <f>IF('4 - Inflation'!L$17=0,0,'6a - Tot nominal costs'!N134/'4 - Inflation'!L$17)</f>
        <v>0</v>
      </c>
      <c r="O134" s="286">
        <f>IF('4 - Inflation'!M$17=0,0,'6a - Tot nominal costs'!O134/'4 - Inflation'!M$17)</f>
        <v>0</v>
      </c>
      <c r="P134" s="286">
        <f>IF('4 - Inflation'!N$17=0,0,'6a - Tot nominal costs'!P134/'4 - Inflation'!N$17)</f>
        <v>0</v>
      </c>
      <c r="Q134" s="286">
        <f>IF('4 - Inflation'!O$17=0,0,'6a - Tot nominal costs'!Q134/'4 - Inflation'!O$17)</f>
        <v>0</v>
      </c>
      <c r="R134" s="286">
        <f>IF('4 - Inflation'!P$17=0,0,'6a - Tot nominal costs'!R134/'4 - Inflation'!P$17)</f>
        <v>0</v>
      </c>
      <c r="S134" s="286">
        <f>IF('4 - Inflation'!Q$17=0,0,'6a - Tot nominal costs'!S134/'4 - Inflation'!Q$17)</f>
        <v>0</v>
      </c>
      <c r="T134" s="286">
        <f>IF('4 - Inflation'!R$17=0,0,'6a - Tot nominal costs'!T134/'4 - Inflation'!R$17)</f>
        <v>0</v>
      </c>
      <c r="U134" s="286">
        <f>IF('4 - Inflation'!S$17=0,0,'6a - Tot nominal costs'!U134/'4 - Inflation'!S$17)</f>
        <v>0</v>
      </c>
      <c r="V134" s="286">
        <f>IF('4 - Inflation'!T$17=0,0,'6a - Tot nominal costs'!V134/'4 - Inflation'!T$17)</f>
        <v>0</v>
      </c>
      <c r="W134" s="286">
        <f>IF('4 - Inflation'!U$17=0,0,'6a - Tot nominal costs'!W134/'4 - Inflation'!U$17)</f>
        <v>0</v>
      </c>
      <c r="X134" s="286">
        <f>IF('4 - Inflation'!V$17=0,0,'6a - Tot nominal costs'!X134/'4 - Inflation'!V$17)</f>
        <v>0</v>
      </c>
      <c r="Y134" s="286">
        <f>IF('4 - Inflation'!W$17=0,0,'6a - Tot nominal costs'!Y134/'4 - Inflation'!W$17)</f>
        <v>0</v>
      </c>
      <c r="Z134" s="286">
        <f>IF('4 - Inflation'!X$17=0,0,'6a - Tot nominal costs'!Z134/'4 - Inflation'!X$17)</f>
        <v>0</v>
      </c>
      <c r="AA134" s="286">
        <f>IF('4 - Inflation'!Y$17=0,0,'6a - Tot nominal costs'!AA134/'4 - Inflation'!Y$17)</f>
        <v>0</v>
      </c>
      <c r="AB134" s="286">
        <f>IF('4 - Inflation'!Z$17=0,0,'6a - Tot nominal costs'!AB134/'4 - Inflation'!Z$17)</f>
        <v>0</v>
      </c>
      <c r="AC134" s="286">
        <f>IF('4 - Inflation'!AA$17=0,0,'6a - Tot nominal costs'!AC134/'4 - Inflation'!AA$17)</f>
        <v>0</v>
      </c>
      <c r="AD134" s="286">
        <f>IF('4 - Inflation'!AB$17=0,0,'6a - Tot nominal costs'!AD134/'4 - Inflation'!AB$17)</f>
        <v>0</v>
      </c>
      <c r="AE134" s="286">
        <f>IF('4 - Inflation'!AC$17=0,0,'6a - Tot nominal costs'!AE134/'4 - Inflation'!AC$17)</f>
        <v>0</v>
      </c>
      <c r="AF134" s="286">
        <f>IF('4 - Inflation'!AD$17=0,0,'6a - Tot nominal costs'!AF134/'4 - Inflation'!AD$17)</f>
        <v>0</v>
      </c>
      <c r="AG134" s="286">
        <f>IF('4 - Inflation'!AE$17=0,0,'6a - Tot nominal costs'!AG134/'4 - Inflation'!AE$17)</f>
        <v>0</v>
      </c>
      <c r="AH134" s="286">
        <f>IF('4 - Inflation'!AF$17=0,0,'6a - Tot nominal costs'!AH134/'4 - Inflation'!AF$17)</f>
        <v>0</v>
      </c>
      <c r="AI134" s="286">
        <f>IF('4 - Inflation'!AG$17=0,0,'6a - Tot nominal costs'!AI134/'4 - Inflation'!AG$17)</f>
        <v>0</v>
      </c>
      <c r="AJ134" s="286">
        <f>IF('4 - Inflation'!AH$17=0,0,'6a - Tot nominal costs'!AJ134/'4 - Inflation'!AH$17)</f>
        <v>0</v>
      </c>
      <c r="AK134" s="286">
        <f>IF('4 - Inflation'!AI$17=0,0,'6a - Tot nominal costs'!AK134/'4 - Inflation'!AI$17)</f>
        <v>0</v>
      </c>
      <c r="AL134" s="286">
        <f>IF('4 - Inflation'!AJ$17=0,0,'6a - Tot nominal costs'!AL134/'4 - Inflation'!AJ$17)</f>
        <v>0</v>
      </c>
      <c r="AM134" s="286">
        <f>IF('4 - Inflation'!AK$17=0,0,'6a - Tot nominal costs'!AM134/'4 - Inflation'!AK$17)</f>
        <v>0</v>
      </c>
      <c r="AN134" s="286">
        <f>IF('4 - Inflation'!AL$17=0,0,'6a - Tot nominal costs'!AN134/'4 - Inflation'!AL$17)</f>
        <v>0</v>
      </c>
      <c r="AO134" s="286">
        <f>IF('4 - Inflation'!AM$17=0,0,'6a - Tot nominal costs'!AO134/'4 - Inflation'!AM$17)</f>
        <v>0</v>
      </c>
      <c r="AP134" s="286">
        <f>IF('4 - Inflation'!AN$17=0,0,'6a - Tot nominal costs'!AP134/'4 - Inflation'!AN$17)</f>
        <v>0</v>
      </c>
    </row>
    <row r="135" spans="1:42" outlineLevel="1">
      <c r="A135" s="212"/>
      <c r="B135" s="201">
        <f>B134-COUNTIFS(C123:C134,"")</f>
        <v>2</v>
      </c>
      <c r="C135" s="201" t="s">
        <v>285</v>
      </c>
      <c r="D135" s="201"/>
      <c r="E135" s="201"/>
      <c r="F135" s="201"/>
      <c r="G135" s="201"/>
      <c r="H135" s="201"/>
      <c r="I135" s="201"/>
      <c r="J135" s="201"/>
      <c r="K135" s="201"/>
      <c r="L135" s="201"/>
      <c r="M135" s="280">
        <f>SUM(M123:M134)</f>
        <v>0</v>
      </c>
      <c r="N135" s="280">
        <f>SUM(N123:N134)</f>
        <v>0</v>
      </c>
      <c r="O135" s="280">
        <f t="shared" ref="O135:AP135" si="12">SUM(O123:O134)</f>
        <v>0</v>
      </c>
      <c r="P135" s="280">
        <f t="shared" si="12"/>
        <v>0</v>
      </c>
      <c r="Q135" s="280">
        <f t="shared" si="12"/>
        <v>0</v>
      </c>
      <c r="R135" s="280">
        <f t="shared" si="12"/>
        <v>0</v>
      </c>
      <c r="S135" s="280">
        <f t="shared" si="12"/>
        <v>0</v>
      </c>
      <c r="T135" s="280">
        <f t="shared" si="12"/>
        <v>0</v>
      </c>
      <c r="U135" s="280">
        <f t="shared" si="12"/>
        <v>0</v>
      </c>
      <c r="V135" s="280">
        <f t="shared" si="12"/>
        <v>0</v>
      </c>
      <c r="W135" s="280">
        <f t="shared" si="12"/>
        <v>0</v>
      </c>
      <c r="X135" s="280">
        <f t="shared" si="12"/>
        <v>0</v>
      </c>
      <c r="Y135" s="280">
        <f t="shared" si="12"/>
        <v>0</v>
      </c>
      <c r="Z135" s="280">
        <f t="shared" si="12"/>
        <v>0</v>
      </c>
      <c r="AA135" s="280">
        <f t="shared" si="12"/>
        <v>0</v>
      </c>
      <c r="AB135" s="280">
        <f t="shared" si="12"/>
        <v>0</v>
      </c>
      <c r="AC135" s="280">
        <f t="shared" si="12"/>
        <v>0</v>
      </c>
      <c r="AD135" s="280">
        <f t="shared" si="12"/>
        <v>0</v>
      </c>
      <c r="AE135" s="280">
        <f t="shared" si="12"/>
        <v>0</v>
      </c>
      <c r="AF135" s="280">
        <f t="shared" si="12"/>
        <v>0</v>
      </c>
      <c r="AG135" s="280">
        <f t="shared" si="12"/>
        <v>0</v>
      </c>
      <c r="AH135" s="280">
        <f t="shared" si="12"/>
        <v>0</v>
      </c>
      <c r="AI135" s="280">
        <f t="shared" si="12"/>
        <v>0</v>
      </c>
      <c r="AJ135" s="280">
        <f t="shared" si="12"/>
        <v>0</v>
      </c>
      <c r="AK135" s="280">
        <f t="shared" si="12"/>
        <v>0</v>
      </c>
      <c r="AL135" s="280">
        <f t="shared" si="12"/>
        <v>0</v>
      </c>
      <c r="AM135" s="280">
        <f t="shared" si="12"/>
        <v>0</v>
      </c>
      <c r="AN135" s="280">
        <f t="shared" si="12"/>
        <v>0</v>
      </c>
      <c r="AO135" s="280">
        <f t="shared" si="12"/>
        <v>0</v>
      </c>
      <c r="AP135" s="280">
        <f t="shared" si="12"/>
        <v>0</v>
      </c>
    </row>
    <row r="136" spans="1:42" outlineLevel="1">
      <c r="A136" s="221"/>
      <c r="B136" s="222"/>
      <c r="C136" s="222"/>
      <c r="D136" s="222"/>
      <c r="E136" s="222"/>
      <c r="F136" s="222"/>
      <c r="G136" s="222"/>
      <c r="H136" s="222"/>
      <c r="I136" s="222"/>
      <c r="J136" s="222"/>
      <c r="K136" s="222"/>
      <c r="L136" s="222"/>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row>
    <row r="137" spans="1:42" outlineLevel="1">
      <c r="A137" s="220" t="s">
        <v>254</v>
      </c>
      <c r="B137" s="220" t="s">
        <v>287</v>
      </c>
      <c r="C137" s="220" t="s">
        <v>284</v>
      </c>
      <c r="D137" s="220"/>
      <c r="E137" s="220"/>
      <c r="F137" s="220"/>
      <c r="G137" s="220"/>
      <c r="H137" s="220"/>
      <c r="I137" s="220"/>
      <c r="J137" s="220"/>
      <c r="K137" s="220"/>
      <c r="L137" s="220"/>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row>
    <row r="138" spans="1:42" outlineLevel="2">
      <c r="A138" s="211" t="str">
        <f>A105&amp;"."&amp;A137&amp;"."&amp;A106&amp;"."&amp;B138</f>
        <v>1.d.3.1</v>
      </c>
      <c r="B138">
        <v>1</v>
      </c>
      <c r="C138" t="str">
        <f>'1-GBP'!C138</f>
        <v/>
      </c>
      <c r="D138"/>
      <c r="E138"/>
      <c r="F138"/>
      <c r="G138"/>
      <c r="H138"/>
      <c r="I138"/>
      <c r="J138"/>
      <c r="K138"/>
      <c r="L138" t="str">
        <f>LEFT(_xlfn.TEXTAFTER('6b - Tot real (CPIH) costs'!A138,"."),1)</f>
        <v>d</v>
      </c>
      <c r="M138" s="286">
        <f>IF('4 - Inflation'!K$17=0,0,'6a - Tot nominal costs'!M138/'4 - Inflation'!K$17)</f>
        <v>0</v>
      </c>
      <c r="N138" s="286">
        <f>IF('4 - Inflation'!L$17=0,0,'6a - Tot nominal costs'!N138/'4 - Inflation'!L$17)</f>
        <v>0</v>
      </c>
      <c r="O138" s="286">
        <f>IF('4 - Inflation'!M$17=0,0,'6a - Tot nominal costs'!O138/'4 - Inflation'!M$17)</f>
        <v>0</v>
      </c>
      <c r="P138" s="286">
        <f>IF('4 - Inflation'!N$17=0,0,'6a - Tot nominal costs'!P138/'4 - Inflation'!N$17)</f>
        <v>0</v>
      </c>
      <c r="Q138" s="286">
        <f>IF('4 - Inflation'!O$17=0,0,'6a - Tot nominal costs'!Q138/'4 - Inflation'!O$17)</f>
        <v>0</v>
      </c>
      <c r="R138" s="286">
        <f>IF('4 - Inflation'!P$17=0,0,'6a - Tot nominal costs'!R138/'4 - Inflation'!P$17)</f>
        <v>0</v>
      </c>
      <c r="S138" s="286">
        <f>IF('4 - Inflation'!Q$17=0,0,'6a - Tot nominal costs'!S138/'4 - Inflation'!Q$17)</f>
        <v>0</v>
      </c>
      <c r="T138" s="286">
        <f>IF('4 - Inflation'!R$17=0,0,'6a - Tot nominal costs'!T138/'4 - Inflation'!R$17)</f>
        <v>0</v>
      </c>
      <c r="U138" s="286">
        <f>IF('4 - Inflation'!S$17=0,0,'6a - Tot nominal costs'!U138/'4 - Inflation'!S$17)</f>
        <v>0</v>
      </c>
      <c r="V138" s="286">
        <f>IF('4 - Inflation'!T$17=0,0,'6a - Tot nominal costs'!V138/'4 - Inflation'!T$17)</f>
        <v>0</v>
      </c>
      <c r="W138" s="286">
        <f>IF('4 - Inflation'!U$17=0,0,'6a - Tot nominal costs'!W138/'4 - Inflation'!U$17)</f>
        <v>0</v>
      </c>
      <c r="X138" s="286">
        <f>IF('4 - Inflation'!V$17=0,0,'6a - Tot nominal costs'!X138/'4 - Inflation'!V$17)</f>
        <v>0</v>
      </c>
      <c r="Y138" s="286">
        <f>IF('4 - Inflation'!W$17=0,0,'6a - Tot nominal costs'!Y138/'4 - Inflation'!W$17)</f>
        <v>0</v>
      </c>
      <c r="Z138" s="286">
        <f>IF('4 - Inflation'!X$17=0,0,'6a - Tot nominal costs'!Z138/'4 - Inflation'!X$17)</f>
        <v>0</v>
      </c>
      <c r="AA138" s="286">
        <f>IF('4 - Inflation'!Y$17=0,0,'6a - Tot nominal costs'!AA138/'4 - Inflation'!Y$17)</f>
        <v>0</v>
      </c>
      <c r="AB138" s="286">
        <f>IF('4 - Inflation'!Z$17=0,0,'6a - Tot nominal costs'!AB138/'4 - Inflation'!Z$17)</f>
        <v>0</v>
      </c>
      <c r="AC138" s="286">
        <f>IF('4 - Inflation'!AA$17=0,0,'6a - Tot nominal costs'!AC138/'4 - Inflation'!AA$17)</f>
        <v>0</v>
      </c>
      <c r="AD138" s="286">
        <f>IF('4 - Inflation'!AB$17=0,0,'6a - Tot nominal costs'!AD138/'4 - Inflation'!AB$17)</f>
        <v>0</v>
      </c>
      <c r="AE138" s="286">
        <f>IF('4 - Inflation'!AC$17=0,0,'6a - Tot nominal costs'!AE138/'4 - Inflation'!AC$17)</f>
        <v>0</v>
      </c>
      <c r="AF138" s="286">
        <f>IF('4 - Inflation'!AD$17=0,0,'6a - Tot nominal costs'!AF138/'4 - Inflation'!AD$17)</f>
        <v>0</v>
      </c>
      <c r="AG138" s="286">
        <f>IF('4 - Inflation'!AE$17=0,0,'6a - Tot nominal costs'!AG138/'4 - Inflation'!AE$17)</f>
        <v>0</v>
      </c>
      <c r="AH138" s="286">
        <f>IF('4 - Inflation'!AF$17=0,0,'6a - Tot nominal costs'!AH138/'4 - Inflation'!AF$17)</f>
        <v>0</v>
      </c>
      <c r="AI138" s="286">
        <f>IF('4 - Inflation'!AG$17=0,0,'6a - Tot nominal costs'!AI138/'4 - Inflation'!AG$17)</f>
        <v>0</v>
      </c>
      <c r="AJ138" s="286">
        <f>IF('4 - Inflation'!AH$17=0,0,'6a - Tot nominal costs'!AJ138/'4 - Inflation'!AH$17)</f>
        <v>0</v>
      </c>
      <c r="AK138" s="286">
        <f>IF('4 - Inflation'!AI$17=0,0,'6a - Tot nominal costs'!AK138/'4 - Inflation'!AI$17)</f>
        <v>0</v>
      </c>
      <c r="AL138" s="286">
        <f>IF('4 - Inflation'!AJ$17=0,0,'6a - Tot nominal costs'!AL138/'4 - Inflation'!AJ$17)</f>
        <v>0</v>
      </c>
      <c r="AM138" s="286">
        <f>IF('4 - Inflation'!AK$17=0,0,'6a - Tot nominal costs'!AM138/'4 - Inflation'!AK$17)</f>
        <v>0</v>
      </c>
      <c r="AN138" s="286">
        <f>IF('4 - Inflation'!AL$17=0,0,'6a - Tot nominal costs'!AN138/'4 - Inflation'!AL$17)</f>
        <v>0</v>
      </c>
      <c r="AO138" s="286">
        <f>IF('4 - Inflation'!AM$17=0,0,'6a - Tot nominal costs'!AO138/'4 - Inflation'!AM$17)</f>
        <v>0</v>
      </c>
      <c r="AP138" s="286">
        <f>IF('4 - Inflation'!AN$17=0,0,'6a - Tot nominal costs'!AP138/'4 - Inflation'!AN$17)</f>
        <v>0</v>
      </c>
    </row>
    <row r="139" spans="1:42" outlineLevel="2">
      <c r="A139" s="211" t="str">
        <f>A105&amp;"."&amp;A137&amp;"."&amp;A106&amp;"."&amp;B139</f>
        <v>1.d.3.2</v>
      </c>
      <c r="B139">
        <v>2</v>
      </c>
      <c r="C139" t="str">
        <f>'1-GBP'!C139</f>
        <v/>
      </c>
      <c r="D139"/>
      <c r="E139"/>
      <c r="F139"/>
      <c r="G139"/>
      <c r="H139"/>
      <c r="I139"/>
      <c r="J139"/>
      <c r="K139"/>
      <c r="L139" t="str">
        <f>LEFT(_xlfn.TEXTAFTER('6b - Tot real (CPIH) costs'!A139,"."),1)</f>
        <v>d</v>
      </c>
      <c r="M139" s="286">
        <f>IF('4 - Inflation'!K$17=0,0,'6a - Tot nominal costs'!M139/'4 - Inflation'!K$17)</f>
        <v>0</v>
      </c>
      <c r="N139" s="286">
        <f>IF('4 - Inflation'!L$17=0,0,'6a - Tot nominal costs'!N139/'4 - Inflation'!L$17)</f>
        <v>0</v>
      </c>
      <c r="O139" s="286">
        <f>IF('4 - Inflation'!M$17=0,0,'6a - Tot nominal costs'!O139/'4 - Inflation'!M$17)</f>
        <v>0</v>
      </c>
      <c r="P139" s="286">
        <f>IF('4 - Inflation'!N$17=0,0,'6a - Tot nominal costs'!P139/'4 - Inflation'!N$17)</f>
        <v>0</v>
      </c>
      <c r="Q139" s="286">
        <f>IF('4 - Inflation'!O$17=0,0,'6a - Tot nominal costs'!Q139/'4 - Inflation'!O$17)</f>
        <v>0</v>
      </c>
      <c r="R139" s="286">
        <f>IF('4 - Inflation'!P$17=0,0,'6a - Tot nominal costs'!R139/'4 - Inflation'!P$17)</f>
        <v>0</v>
      </c>
      <c r="S139" s="286">
        <f>IF('4 - Inflation'!Q$17=0,0,'6a - Tot nominal costs'!S139/'4 - Inflation'!Q$17)</f>
        <v>0</v>
      </c>
      <c r="T139" s="286">
        <f>IF('4 - Inflation'!R$17=0,0,'6a - Tot nominal costs'!T139/'4 - Inflation'!R$17)</f>
        <v>0</v>
      </c>
      <c r="U139" s="286">
        <f>IF('4 - Inflation'!S$17=0,0,'6a - Tot nominal costs'!U139/'4 - Inflation'!S$17)</f>
        <v>0</v>
      </c>
      <c r="V139" s="286">
        <f>IF('4 - Inflation'!T$17=0,0,'6a - Tot nominal costs'!V139/'4 - Inflation'!T$17)</f>
        <v>0</v>
      </c>
      <c r="W139" s="286">
        <f>IF('4 - Inflation'!U$17=0,0,'6a - Tot nominal costs'!W139/'4 - Inflation'!U$17)</f>
        <v>0</v>
      </c>
      <c r="X139" s="286">
        <f>IF('4 - Inflation'!V$17=0,0,'6a - Tot nominal costs'!X139/'4 - Inflation'!V$17)</f>
        <v>0</v>
      </c>
      <c r="Y139" s="286">
        <f>IF('4 - Inflation'!W$17=0,0,'6a - Tot nominal costs'!Y139/'4 - Inflation'!W$17)</f>
        <v>0</v>
      </c>
      <c r="Z139" s="286">
        <f>IF('4 - Inflation'!X$17=0,0,'6a - Tot nominal costs'!Z139/'4 - Inflation'!X$17)</f>
        <v>0</v>
      </c>
      <c r="AA139" s="286">
        <f>IF('4 - Inflation'!Y$17=0,0,'6a - Tot nominal costs'!AA139/'4 - Inflation'!Y$17)</f>
        <v>0</v>
      </c>
      <c r="AB139" s="286">
        <f>IF('4 - Inflation'!Z$17=0,0,'6a - Tot nominal costs'!AB139/'4 - Inflation'!Z$17)</f>
        <v>0</v>
      </c>
      <c r="AC139" s="286">
        <f>IF('4 - Inflation'!AA$17=0,0,'6a - Tot nominal costs'!AC139/'4 - Inflation'!AA$17)</f>
        <v>0</v>
      </c>
      <c r="AD139" s="286">
        <f>IF('4 - Inflation'!AB$17=0,0,'6a - Tot nominal costs'!AD139/'4 - Inflation'!AB$17)</f>
        <v>0</v>
      </c>
      <c r="AE139" s="286">
        <f>IF('4 - Inflation'!AC$17=0,0,'6a - Tot nominal costs'!AE139/'4 - Inflation'!AC$17)</f>
        <v>0</v>
      </c>
      <c r="AF139" s="286">
        <f>IF('4 - Inflation'!AD$17=0,0,'6a - Tot nominal costs'!AF139/'4 - Inflation'!AD$17)</f>
        <v>0</v>
      </c>
      <c r="AG139" s="286">
        <f>IF('4 - Inflation'!AE$17=0,0,'6a - Tot nominal costs'!AG139/'4 - Inflation'!AE$17)</f>
        <v>0</v>
      </c>
      <c r="AH139" s="286">
        <f>IF('4 - Inflation'!AF$17=0,0,'6a - Tot nominal costs'!AH139/'4 - Inflation'!AF$17)</f>
        <v>0</v>
      </c>
      <c r="AI139" s="286">
        <f>IF('4 - Inflation'!AG$17=0,0,'6a - Tot nominal costs'!AI139/'4 - Inflation'!AG$17)</f>
        <v>0</v>
      </c>
      <c r="AJ139" s="286">
        <f>IF('4 - Inflation'!AH$17=0,0,'6a - Tot nominal costs'!AJ139/'4 - Inflation'!AH$17)</f>
        <v>0</v>
      </c>
      <c r="AK139" s="286">
        <f>IF('4 - Inflation'!AI$17=0,0,'6a - Tot nominal costs'!AK139/'4 - Inflation'!AI$17)</f>
        <v>0</v>
      </c>
      <c r="AL139" s="286">
        <f>IF('4 - Inflation'!AJ$17=0,0,'6a - Tot nominal costs'!AL139/'4 - Inflation'!AJ$17)</f>
        <v>0</v>
      </c>
      <c r="AM139" s="286">
        <f>IF('4 - Inflation'!AK$17=0,0,'6a - Tot nominal costs'!AM139/'4 - Inflation'!AK$17)</f>
        <v>0</v>
      </c>
      <c r="AN139" s="286">
        <f>IF('4 - Inflation'!AL$17=0,0,'6a - Tot nominal costs'!AN139/'4 - Inflation'!AL$17)</f>
        <v>0</v>
      </c>
      <c r="AO139" s="286">
        <f>IF('4 - Inflation'!AM$17=0,0,'6a - Tot nominal costs'!AO139/'4 - Inflation'!AM$17)</f>
        <v>0</v>
      </c>
      <c r="AP139" s="286">
        <f>IF('4 - Inflation'!AN$17=0,0,'6a - Tot nominal costs'!AP139/'4 - Inflation'!AN$17)</f>
        <v>0</v>
      </c>
    </row>
    <row r="140" spans="1:42" outlineLevel="2">
      <c r="A140" s="211" t="str">
        <f>A105&amp;"."&amp;A137&amp;"."&amp;A106&amp;"."&amp;B140</f>
        <v>1.d.3.3</v>
      </c>
      <c r="B140">
        <v>3</v>
      </c>
      <c r="C140" t="str">
        <f>'1-GBP'!C140</f>
        <v/>
      </c>
      <c r="D140"/>
      <c r="E140"/>
      <c r="F140"/>
      <c r="G140"/>
      <c r="H140"/>
      <c r="I140"/>
      <c r="J140"/>
      <c r="K140"/>
      <c r="L140" t="str">
        <f>LEFT(_xlfn.TEXTAFTER('6b - Tot real (CPIH) costs'!A140,"."),1)</f>
        <v>d</v>
      </c>
      <c r="M140" s="286">
        <f>IF('4 - Inflation'!K$17=0,0,'6a - Tot nominal costs'!M140/'4 - Inflation'!K$17)</f>
        <v>0</v>
      </c>
      <c r="N140" s="286">
        <f>IF('4 - Inflation'!L$17=0,0,'6a - Tot nominal costs'!N140/'4 - Inflation'!L$17)</f>
        <v>0</v>
      </c>
      <c r="O140" s="286">
        <f>IF('4 - Inflation'!M$17=0,0,'6a - Tot nominal costs'!O140/'4 - Inflation'!M$17)</f>
        <v>0</v>
      </c>
      <c r="P140" s="286">
        <f>IF('4 - Inflation'!N$17=0,0,'6a - Tot nominal costs'!P140/'4 - Inflation'!N$17)</f>
        <v>0</v>
      </c>
      <c r="Q140" s="286">
        <f>IF('4 - Inflation'!O$17=0,0,'6a - Tot nominal costs'!Q140/'4 - Inflation'!O$17)</f>
        <v>0</v>
      </c>
      <c r="R140" s="286">
        <f>IF('4 - Inflation'!P$17=0,0,'6a - Tot nominal costs'!R140/'4 - Inflation'!P$17)</f>
        <v>0</v>
      </c>
      <c r="S140" s="286">
        <f>IF('4 - Inflation'!Q$17=0,0,'6a - Tot nominal costs'!S140/'4 - Inflation'!Q$17)</f>
        <v>0</v>
      </c>
      <c r="T140" s="286">
        <f>IF('4 - Inflation'!R$17=0,0,'6a - Tot nominal costs'!T140/'4 - Inflation'!R$17)</f>
        <v>0</v>
      </c>
      <c r="U140" s="286">
        <f>IF('4 - Inflation'!S$17=0,0,'6a - Tot nominal costs'!U140/'4 - Inflation'!S$17)</f>
        <v>0</v>
      </c>
      <c r="V140" s="286">
        <f>IF('4 - Inflation'!T$17=0,0,'6a - Tot nominal costs'!V140/'4 - Inflation'!T$17)</f>
        <v>0</v>
      </c>
      <c r="W140" s="286">
        <f>IF('4 - Inflation'!U$17=0,0,'6a - Tot nominal costs'!W140/'4 - Inflation'!U$17)</f>
        <v>0</v>
      </c>
      <c r="X140" s="286">
        <f>IF('4 - Inflation'!V$17=0,0,'6a - Tot nominal costs'!X140/'4 - Inflation'!V$17)</f>
        <v>0</v>
      </c>
      <c r="Y140" s="286">
        <f>IF('4 - Inflation'!W$17=0,0,'6a - Tot nominal costs'!Y140/'4 - Inflation'!W$17)</f>
        <v>0</v>
      </c>
      <c r="Z140" s="286">
        <f>IF('4 - Inflation'!X$17=0,0,'6a - Tot nominal costs'!Z140/'4 - Inflation'!X$17)</f>
        <v>0</v>
      </c>
      <c r="AA140" s="286">
        <f>IF('4 - Inflation'!Y$17=0,0,'6a - Tot nominal costs'!AA140/'4 - Inflation'!Y$17)</f>
        <v>0</v>
      </c>
      <c r="AB140" s="286">
        <f>IF('4 - Inflation'!Z$17=0,0,'6a - Tot nominal costs'!AB140/'4 - Inflation'!Z$17)</f>
        <v>0</v>
      </c>
      <c r="AC140" s="286">
        <f>IF('4 - Inflation'!AA$17=0,0,'6a - Tot nominal costs'!AC140/'4 - Inflation'!AA$17)</f>
        <v>0</v>
      </c>
      <c r="AD140" s="286">
        <f>IF('4 - Inflation'!AB$17=0,0,'6a - Tot nominal costs'!AD140/'4 - Inflation'!AB$17)</f>
        <v>0</v>
      </c>
      <c r="AE140" s="286">
        <f>IF('4 - Inflation'!AC$17=0,0,'6a - Tot nominal costs'!AE140/'4 - Inflation'!AC$17)</f>
        <v>0</v>
      </c>
      <c r="AF140" s="286">
        <f>IF('4 - Inflation'!AD$17=0,0,'6a - Tot nominal costs'!AF140/'4 - Inflation'!AD$17)</f>
        <v>0</v>
      </c>
      <c r="AG140" s="286">
        <f>IF('4 - Inflation'!AE$17=0,0,'6a - Tot nominal costs'!AG140/'4 - Inflation'!AE$17)</f>
        <v>0</v>
      </c>
      <c r="AH140" s="286">
        <f>IF('4 - Inflation'!AF$17=0,0,'6a - Tot nominal costs'!AH140/'4 - Inflation'!AF$17)</f>
        <v>0</v>
      </c>
      <c r="AI140" s="286">
        <f>IF('4 - Inflation'!AG$17=0,0,'6a - Tot nominal costs'!AI140/'4 - Inflation'!AG$17)</f>
        <v>0</v>
      </c>
      <c r="AJ140" s="286">
        <f>IF('4 - Inflation'!AH$17=0,0,'6a - Tot nominal costs'!AJ140/'4 - Inflation'!AH$17)</f>
        <v>0</v>
      </c>
      <c r="AK140" s="286">
        <f>IF('4 - Inflation'!AI$17=0,0,'6a - Tot nominal costs'!AK140/'4 - Inflation'!AI$17)</f>
        <v>0</v>
      </c>
      <c r="AL140" s="286">
        <f>IF('4 - Inflation'!AJ$17=0,0,'6a - Tot nominal costs'!AL140/'4 - Inflation'!AJ$17)</f>
        <v>0</v>
      </c>
      <c r="AM140" s="286">
        <f>IF('4 - Inflation'!AK$17=0,0,'6a - Tot nominal costs'!AM140/'4 - Inflation'!AK$17)</f>
        <v>0</v>
      </c>
      <c r="AN140" s="286">
        <f>IF('4 - Inflation'!AL$17=0,0,'6a - Tot nominal costs'!AN140/'4 - Inflation'!AL$17)</f>
        <v>0</v>
      </c>
      <c r="AO140" s="286">
        <f>IF('4 - Inflation'!AM$17=0,0,'6a - Tot nominal costs'!AO140/'4 - Inflation'!AM$17)</f>
        <v>0</v>
      </c>
      <c r="AP140" s="286">
        <f>IF('4 - Inflation'!AN$17=0,0,'6a - Tot nominal costs'!AP140/'4 - Inflation'!AN$17)</f>
        <v>0</v>
      </c>
    </row>
    <row r="141" spans="1:42" outlineLevel="2">
      <c r="A141" s="211" t="str">
        <f>A105&amp;"."&amp;A137&amp;"."&amp;A106&amp;"."&amp;B141</f>
        <v>1.d.3.4</v>
      </c>
      <c r="B141">
        <v>4</v>
      </c>
      <c r="C141" t="str">
        <f>'1-GBP'!C141</f>
        <v/>
      </c>
      <c r="D141"/>
      <c r="E141"/>
      <c r="F141"/>
      <c r="G141"/>
      <c r="H141"/>
      <c r="I141"/>
      <c r="J141"/>
      <c r="K141"/>
      <c r="L141" t="str">
        <f>LEFT(_xlfn.TEXTAFTER('6b - Tot real (CPIH) costs'!A141,"."),1)</f>
        <v>d</v>
      </c>
      <c r="M141" s="286">
        <f>IF('4 - Inflation'!K$17=0,0,'6a - Tot nominal costs'!M141/'4 - Inflation'!K$17)</f>
        <v>0</v>
      </c>
      <c r="N141" s="286">
        <f>IF('4 - Inflation'!L$17=0,0,'6a - Tot nominal costs'!N141/'4 - Inflation'!L$17)</f>
        <v>0</v>
      </c>
      <c r="O141" s="286">
        <f>IF('4 - Inflation'!M$17=0,0,'6a - Tot nominal costs'!O141/'4 - Inflation'!M$17)</f>
        <v>0</v>
      </c>
      <c r="P141" s="286">
        <f>IF('4 - Inflation'!N$17=0,0,'6a - Tot nominal costs'!P141/'4 - Inflation'!N$17)</f>
        <v>0</v>
      </c>
      <c r="Q141" s="286">
        <f>IF('4 - Inflation'!O$17=0,0,'6a - Tot nominal costs'!Q141/'4 - Inflation'!O$17)</f>
        <v>0</v>
      </c>
      <c r="R141" s="286">
        <f>IF('4 - Inflation'!P$17=0,0,'6a - Tot nominal costs'!R141/'4 - Inflation'!P$17)</f>
        <v>0</v>
      </c>
      <c r="S141" s="286">
        <f>IF('4 - Inflation'!Q$17=0,0,'6a - Tot nominal costs'!S141/'4 - Inflation'!Q$17)</f>
        <v>0</v>
      </c>
      <c r="T141" s="286">
        <f>IF('4 - Inflation'!R$17=0,0,'6a - Tot nominal costs'!T141/'4 - Inflation'!R$17)</f>
        <v>0</v>
      </c>
      <c r="U141" s="286">
        <f>IF('4 - Inflation'!S$17=0,0,'6a - Tot nominal costs'!U141/'4 - Inflation'!S$17)</f>
        <v>0</v>
      </c>
      <c r="V141" s="286">
        <f>IF('4 - Inflation'!T$17=0,0,'6a - Tot nominal costs'!V141/'4 - Inflation'!T$17)</f>
        <v>0</v>
      </c>
      <c r="W141" s="286">
        <f>IF('4 - Inflation'!U$17=0,0,'6a - Tot nominal costs'!W141/'4 - Inflation'!U$17)</f>
        <v>0</v>
      </c>
      <c r="X141" s="286">
        <f>IF('4 - Inflation'!V$17=0,0,'6a - Tot nominal costs'!X141/'4 - Inflation'!V$17)</f>
        <v>0</v>
      </c>
      <c r="Y141" s="286">
        <f>IF('4 - Inflation'!W$17=0,0,'6a - Tot nominal costs'!Y141/'4 - Inflation'!W$17)</f>
        <v>0</v>
      </c>
      <c r="Z141" s="286">
        <f>IF('4 - Inflation'!X$17=0,0,'6a - Tot nominal costs'!Z141/'4 - Inflation'!X$17)</f>
        <v>0</v>
      </c>
      <c r="AA141" s="286">
        <f>IF('4 - Inflation'!Y$17=0,0,'6a - Tot nominal costs'!AA141/'4 - Inflation'!Y$17)</f>
        <v>0</v>
      </c>
      <c r="AB141" s="286">
        <f>IF('4 - Inflation'!Z$17=0,0,'6a - Tot nominal costs'!AB141/'4 - Inflation'!Z$17)</f>
        <v>0</v>
      </c>
      <c r="AC141" s="286">
        <f>IF('4 - Inflation'!AA$17=0,0,'6a - Tot nominal costs'!AC141/'4 - Inflation'!AA$17)</f>
        <v>0</v>
      </c>
      <c r="AD141" s="286">
        <f>IF('4 - Inflation'!AB$17=0,0,'6a - Tot nominal costs'!AD141/'4 - Inflation'!AB$17)</f>
        <v>0</v>
      </c>
      <c r="AE141" s="286">
        <f>IF('4 - Inflation'!AC$17=0,0,'6a - Tot nominal costs'!AE141/'4 - Inflation'!AC$17)</f>
        <v>0</v>
      </c>
      <c r="AF141" s="286">
        <f>IF('4 - Inflation'!AD$17=0,0,'6a - Tot nominal costs'!AF141/'4 - Inflation'!AD$17)</f>
        <v>0</v>
      </c>
      <c r="AG141" s="286">
        <f>IF('4 - Inflation'!AE$17=0,0,'6a - Tot nominal costs'!AG141/'4 - Inflation'!AE$17)</f>
        <v>0</v>
      </c>
      <c r="AH141" s="286">
        <f>IF('4 - Inflation'!AF$17=0,0,'6a - Tot nominal costs'!AH141/'4 - Inflation'!AF$17)</f>
        <v>0</v>
      </c>
      <c r="AI141" s="286">
        <f>IF('4 - Inflation'!AG$17=0,0,'6a - Tot nominal costs'!AI141/'4 - Inflation'!AG$17)</f>
        <v>0</v>
      </c>
      <c r="AJ141" s="286">
        <f>IF('4 - Inflation'!AH$17=0,0,'6a - Tot nominal costs'!AJ141/'4 - Inflation'!AH$17)</f>
        <v>0</v>
      </c>
      <c r="AK141" s="286">
        <f>IF('4 - Inflation'!AI$17=0,0,'6a - Tot nominal costs'!AK141/'4 - Inflation'!AI$17)</f>
        <v>0</v>
      </c>
      <c r="AL141" s="286">
        <f>IF('4 - Inflation'!AJ$17=0,0,'6a - Tot nominal costs'!AL141/'4 - Inflation'!AJ$17)</f>
        <v>0</v>
      </c>
      <c r="AM141" s="286">
        <f>IF('4 - Inflation'!AK$17=0,0,'6a - Tot nominal costs'!AM141/'4 - Inflation'!AK$17)</f>
        <v>0</v>
      </c>
      <c r="AN141" s="286">
        <f>IF('4 - Inflation'!AL$17=0,0,'6a - Tot nominal costs'!AN141/'4 - Inflation'!AL$17)</f>
        <v>0</v>
      </c>
      <c r="AO141" s="286">
        <f>IF('4 - Inflation'!AM$17=0,0,'6a - Tot nominal costs'!AO141/'4 - Inflation'!AM$17)</f>
        <v>0</v>
      </c>
      <c r="AP141" s="286">
        <f>IF('4 - Inflation'!AN$17=0,0,'6a - Tot nominal costs'!AP141/'4 - Inflation'!AN$17)</f>
        <v>0</v>
      </c>
    </row>
    <row r="142" spans="1:42" outlineLevel="2">
      <c r="A142" s="211" t="str">
        <f>A105&amp;"."&amp;A137&amp;"."&amp;A106&amp;"."&amp;B142</f>
        <v>1.d.3.5</v>
      </c>
      <c r="B142">
        <v>5</v>
      </c>
      <c r="C142" t="str">
        <f>'1-GBP'!C142</f>
        <v/>
      </c>
      <c r="D142"/>
      <c r="E142"/>
      <c r="F142"/>
      <c r="G142"/>
      <c r="H142"/>
      <c r="I142"/>
      <c r="J142"/>
      <c r="K142"/>
      <c r="L142" t="str">
        <f>LEFT(_xlfn.TEXTAFTER('6b - Tot real (CPIH) costs'!A142,"."),1)</f>
        <v>d</v>
      </c>
      <c r="M142" s="286">
        <f>IF('4 - Inflation'!K$17=0,0,'6a - Tot nominal costs'!M142/'4 - Inflation'!K$17)</f>
        <v>0</v>
      </c>
      <c r="N142" s="286">
        <f>IF('4 - Inflation'!L$17=0,0,'6a - Tot nominal costs'!N142/'4 - Inflation'!L$17)</f>
        <v>0</v>
      </c>
      <c r="O142" s="286">
        <f>IF('4 - Inflation'!M$17=0,0,'6a - Tot nominal costs'!O142/'4 - Inflation'!M$17)</f>
        <v>0</v>
      </c>
      <c r="P142" s="286">
        <f>IF('4 - Inflation'!N$17=0,0,'6a - Tot nominal costs'!P142/'4 - Inflation'!N$17)</f>
        <v>0</v>
      </c>
      <c r="Q142" s="286">
        <f>IF('4 - Inflation'!O$17=0,0,'6a - Tot nominal costs'!Q142/'4 - Inflation'!O$17)</f>
        <v>0</v>
      </c>
      <c r="R142" s="286">
        <f>IF('4 - Inflation'!P$17=0,0,'6a - Tot nominal costs'!R142/'4 - Inflation'!P$17)</f>
        <v>0</v>
      </c>
      <c r="S142" s="286">
        <f>IF('4 - Inflation'!Q$17=0,0,'6a - Tot nominal costs'!S142/'4 - Inflation'!Q$17)</f>
        <v>0</v>
      </c>
      <c r="T142" s="286">
        <f>IF('4 - Inflation'!R$17=0,0,'6a - Tot nominal costs'!T142/'4 - Inflation'!R$17)</f>
        <v>0</v>
      </c>
      <c r="U142" s="286">
        <f>IF('4 - Inflation'!S$17=0,0,'6a - Tot nominal costs'!U142/'4 - Inflation'!S$17)</f>
        <v>0</v>
      </c>
      <c r="V142" s="286">
        <f>IF('4 - Inflation'!T$17=0,0,'6a - Tot nominal costs'!V142/'4 - Inflation'!T$17)</f>
        <v>0</v>
      </c>
      <c r="W142" s="286">
        <f>IF('4 - Inflation'!U$17=0,0,'6a - Tot nominal costs'!W142/'4 - Inflation'!U$17)</f>
        <v>0</v>
      </c>
      <c r="X142" s="286">
        <f>IF('4 - Inflation'!V$17=0,0,'6a - Tot nominal costs'!X142/'4 - Inflation'!V$17)</f>
        <v>0</v>
      </c>
      <c r="Y142" s="286">
        <f>IF('4 - Inflation'!W$17=0,0,'6a - Tot nominal costs'!Y142/'4 - Inflation'!W$17)</f>
        <v>0</v>
      </c>
      <c r="Z142" s="286">
        <f>IF('4 - Inflation'!X$17=0,0,'6a - Tot nominal costs'!Z142/'4 - Inflation'!X$17)</f>
        <v>0</v>
      </c>
      <c r="AA142" s="286">
        <f>IF('4 - Inflation'!Y$17=0,0,'6a - Tot nominal costs'!AA142/'4 - Inflation'!Y$17)</f>
        <v>0</v>
      </c>
      <c r="AB142" s="286">
        <f>IF('4 - Inflation'!Z$17=0,0,'6a - Tot nominal costs'!AB142/'4 - Inflation'!Z$17)</f>
        <v>0</v>
      </c>
      <c r="AC142" s="286">
        <f>IF('4 - Inflation'!AA$17=0,0,'6a - Tot nominal costs'!AC142/'4 - Inflation'!AA$17)</f>
        <v>0</v>
      </c>
      <c r="AD142" s="286">
        <f>IF('4 - Inflation'!AB$17=0,0,'6a - Tot nominal costs'!AD142/'4 - Inflation'!AB$17)</f>
        <v>0</v>
      </c>
      <c r="AE142" s="286">
        <f>IF('4 - Inflation'!AC$17=0,0,'6a - Tot nominal costs'!AE142/'4 - Inflation'!AC$17)</f>
        <v>0</v>
      </c>
      <c r="AF142" s="286">
        <f>IF('4 - Inflation'!AD$17=0,0,'6a - Tot nominal costs'!AF142/'4 - Inflation'!AD$17)</f>
        <v>0</v>
      </c>
      <c r="AG142" s="286">
        <f>IF('4 - Inflation'!AE$17=0,0,'6a - Tot nominal costs'!AG142/'4 - Inflation'!AE$17)</f>
        <v>0</v>
      </c>
      <c r="AH142" s="286">
        <f>IF('4 - Inflation'!AF$17=0,0,'6a - Tot nominal costs'!AH142/'4 - Inflation'!AF$17)</f>
        <v>0</v>
      </c>
      <c r="AI142" s="286">
        <f>IF('4 - Inflation'!AG$17=0,0,'6a - Tot nominal costs'!AI142/'4 - Inflation'!AG$17)</f>
        <v>0</v>
      </c>
      <c r="AJ142" s="286">
        <f>IF('4 - Inflation'!AH$17=0,0,'6a - Tot nominal costs'!AJ142/'4 - Inflation'!AH$17)</f>
        <v>0</v>
      </c>
      <c r="AK142" s="286">
        <f>IF('4 - Inflation'!AI$17=0,0,'6a - Tot nominal costs'!AK142/'4 - Inflation'!AI$17)</f>
        <v>0</v>
      </c>
      <c r="AL142" s="286">
        <f>IF('4 - Inflation'!AJ$17=0,0,'6a - Tot nominal costs'!AL142/'4 - Inflation'!AJ$17)</f>
        <v>0</v>
      </c>
      <c r="AM142" s="286">
        <f>IF('4 - Inflation'!AK$17=0,0,'6a - Tot nominal costs'!AM142/'4 - Inflation'!AK$17)</f>
        <v>0</v>
      </c>
      <c r="AN142" s="286">
        <f>IF('4 - Inflation'!AL$17=0,0,'6a - Tot nominal costs'!AN142/'4 - Inflation'!AL$17)</f>
        <v>0</v>
      </c>
      <c r="AO142" s="286">
        <f>IF('4 - Inflation'!AM$17=0,0,'6a - Tot nominal costs'!AO142/'4 - Inflation'!AM$17)</f>
        <v>0</v>
      </c>
      <c r="AP142" s="286">
        <f>IF('4 - Inflation'!AN$17=0,0,'6a - Tot nominal costs'!AP142/'4 - Inflation'!AN$17)</f>
        <v>0</v>
      </c>
    </row>
    <row r="143" spans="1:42" outlineLevel="2">
      <c r="A143" s="211" t="str">
        <f>A105&amp;"."&amp;A137&amp;"."&amp;A106&amp;"."&amp;B143</f>
        <v>1.d.3.6</v>
      </c>
      <c r="B143">
        <v>6</v>
      </c>
      <c r="C143" t="str">
        <f>'1-GBP'!C143</f>
        <v/>
      </c>
      <c r="D143"/>
      <c r="E143"/>
      <c r="F143"/>
      <c r="G143"/>
      <c r="H143"/>
      <c r="I143"/>
      <c r="J143"/>
      <c r="K143"/>
      <c r="L143" t="str">
        <f>LEFT(_xlfn.TEXTAFTER('6b - Tot real (CPIH) costs'!A143,"."),1)</f>
        <v>d</v>
      </c>
      <c r="M143" s="286">
        <f>IF('4 - Inflation'!K$17=0,0,'6a - Tot nominal costs'!M143/'4 - Inflation'!K$17)</f>
        <v>0</v>
      </c>
      <c r="N143" s="286">
        <f>IF('4 - Inflation'!L$17=0,0,'6a - Tot nominal costs'!N143/'4 - Inflation'!L$17)</f>
        <v>0</v>
      </c>
      <c r="O143" s="286">
        <f>IF('4 - Inflation'!M$17=0,0,'6a - Tot nominal costs'!O143/'4 - Inflation'!M$17)</f>
        <v>0</v>
      </c>
      <c r="P143" s="286">
        <f>IF('4 - Inflation'!N$17=0,0,'6a - Tot nominal costs'!P143/'4 - Inflation'!N$17)</f>
        <v>0</v>
      </c>
      <c r="Q143" s="286">
        <f>IF('4 - Inflation'!O$17=0,0,'6a - Tot nominal costs'!Q143/'4 - Inflation'!O$17)</f>
        <v>0</v>
      </c>
      <c r="R143" s="286">
        <f>IF('4 - Inflation'!P$17=0,0,'6a - Tot nominal costs'!R143/'4 - Inflation'!P$17)</f>
        <v>0</v>
      </c>
      <c r="S143" s="286">
        <f>IF('4 - Inflation'!Q$17=0,0,'6a - Tot nominal costs'!S143/'4 - Inflation'!Q$17)</f>
        <v>0</v>
      </c>
      <c r="T143" s="286">
        <f>IF('4 - Inflation'!R$17=0,0,'6a - Tot nominal costs'!T143/'4 - Inflation'!R$17)</f>
        <v>0</v>
      </c>
      <c r="U143" s="286">
        <f>IF('4 - Inflation'!S$17=0,0,'6a - Tot nominal costs'!U143/'4 - Inflation'!S$17)</f>
        <v>0</v>
      </c>
      <c r="V143" s="286">
        <f>IF('4 - Inflation'!T$17=0,0,'6a - Tot nominal costs'!V143/'4 - Inflation'!T$17)</f>
        <v>0</v>
      </c>
      <c r="W143" s="286">
        <f>IF('4 - Inflation'!U$17=0,0,'6a - Tot nominal costs'!W143/'4 - Inflation'!U$17)</f>
        <v>0</v>
      </c>
      <c r="X143" s="286">
        <f>IF('4 - Inflation'!V$17=0,0,'6a - Tot nominal costs'!X143/'4 - Inflation'!V$17)</f>
        <v>0</v>
      </c>
      <c r="Y143" s="286">
        <f>IF('4 - Inflation'!W$17=0,0,'6a - Tot nominal costs'!Y143/'4 - Inflation'!W$17)</f>
        <v>0</v>
      </c>
      <c r="Z143" s="286">
        <f>IF('4 - Inflation'!X$17=0,0,'6a - Tot nominal costs'!Z143/'4 - Inflation'!X$17)</f>
        <v>0</v>
      </c>
      <c r="AA143" s="286">
        <f>IF('4 - Inflation'!Y$17=0,0,'6a - Tot nominal costs'!AA143/'4 - Inflation'!Y$17)</f>
        <v>0</v>
      </c>
      <c r="AB143" s="286">
        <f>IF('4 - Inflation'!Z$17=0,0,'6a - Tot nominal costs'!AB143/'4 - Inflation'!Z$17)</f>
        <v>0</v>
      </c>
      <c r="AC143" s="286">
        <f>IF('4 - Inflation'!AA$17=0,0,'6a - Tot nominal costs'!AC143/'4 - Inflation'!AA$17)</f>
        <v>0</v>
      </c>
      <c r="AD143" s="286">
        <f>IF('4 - Inflation'!AB$17=0,0,'6a - Tot nominal costs'!AD143/'4 - Inflation'!AB$17)</f>
        <v>0</v>
      </c>
      <c r="AE143" s="286">
        <f>IF('4 - Inflation'!AC$17=0,0,'6a - Tot nominal costs'!AE143/'4 - Inflation'!AC$17)</f>
        <v>0</v>
      </c>
      <c r="AF143" s="286">
        <f>IF('4 - Inflation'!AD$17=0,0,'6a - Tot nominal costs'!AF143/'4 - Inflation'!AD$17)</f>
        <v>0</v>
      </c>
      <c r="AG143" s="286">
        <f>IF('4 - Inflation'!AE$17=0,0,'6a - Tot nominal costs'!AG143/'4 - Inflation'!AE$17)</f>
        <v>0</v>
      </c>
      <c r="AH143" s="286">
        <f>IF('4 - Inflation'!AF$17=0,0,'6a - Tot nominal costs'!AH143/'4 - Inflation'!AF$17)</f>
        <v>0</v>
      </c>
      <c r="AI143" s="286">
        <f>IF('4 - Inflation'!AG$17=0,0,'6a - Tot nominal costs'!AI143/'4 - Inflation'!AG$17)</f>
        <v>0</v>
      </c>
      <c r="AJ143" s="286">
        <f>IF('4 - Inflation'!AH$17=0,0,'6a - Tot nominal costs'!AJ143/'4 - Inflation'!AH$17)</f>
        <v>0</v>
      </c>
      <c r="AK143" s="286">
        <f>IF('4 - Inflation'!AI$17=0,0,'6a - Tot nominal costs'!AK143/'4 - Inflation'!AI$17)</f>
        <v>0</v>
      </c>
      <c r="AL143" s="286">
        <f>IF('4 - Inflation'!AJ$17=0,0,'6a - Tot nominal costs'!AL143/'4 - Inflation'!AJ$17)</f>
        <v>0</v>
      </c>
      <c r="AM143" s="286">
        <f>IF('4 - Inflation'!AK$17=0,0,'6a - Tot nominal costs'!AM143/'4 - Inflation'!AK$17)</f>
        <v>0</v>
      </c>
      <c r="AN143" s="286">
        <f>IF('4 - Inflation'!AL$17=0,0,'6a - Tot nominal costs'!AN143/'4 - Inflation'!AL$17)</f>
        <v>0</v>
      </c>
      <c r="AO143" s="286">
        <f>IF('4 - Inflation'!AM$17=0,0,'6a - Tot nominal costs'!AO143/'4 - Inflation'!AM$17)</f>
        <v>0</v>
      </c>
      <c r="AP143" s="286">
        <f>IF('4 - Inflation'!AN$17=0,0,'6a - Tot nominal costs'!AP143/'4 - Inflation'!AN$17)</f>
        <v>0</v>
      </c>
    </row>
    <row r="144" spans="1:42" outlineLevel="2">
      <c r="A144" s="211" t="str">
        <f>A105&amp;"."&amp;A137&amp;"."&amp;A106&amp;"."&amp;B144</f>
        <v>1.d.3.7</v>
      </c>
      <c r="B144">
        <v>7</v>
      </c>
      <c r="C144" t="str">
        <f>'1-GBP'!C144</f>
        <v/>
      </c>
      <c r="D144"/>
      <c r="E144"/>
      <c r="F144"/>
      <c r="G144"/>
      <c r="H144"/>
      <c r="I144"/>
      <c r="J144"/>
      <c r="K144"/>
      <c r="L144" t="str">
        <f>LEFT(_xlfn.TEXTAFTER('6b - Tot real (CPIH) costs'!A144,"."),1)</f>
        <v>d</v>
      </c>
      <c r="M144" s="286">
        <f>IF('4 - Inflation'!K$17=0,0,'6a - Tot nominal costs'!M144/'4 - Inflation'!K$17)</f>
        <v>0</v>
      </c>
      <c r="N144" s="286">
        <f>IF('4 - Inflation'!L$17=0,0,'6a - Tot nominal costs'!N144/'4 - Inflation'!L$17)</f>
        <v>0</v>
      </c>
      <c r="O144" s="286">
        <f>IF('4 - Inflation'!M$17=0,0,'6a - Tot nominal costs'!O144/'4 - Inflation'!M$17)</f>
        <v>0</v>
      </c>
      <c r="P144" s="286">
        <f>IF('4 - Inflation'!N$17=0,0,'6a - Tot nominal costs'!P144/'4 - Inflation'!N$17)</f>
        <v>0</v>
      </c>
      <c r="Q144" s="286">
        <f>IF('4 - Inflation'!O$17=0,0,'6a - Tot nominal costs'!Q144/'4 - Inflation'!O$17)</f>
        <v>0</v>
      </c>
      <c r="R144" s="286">
        <f>IF('4 - Inflation'!P$17=0,0,'6a - Tot nominal costs'!R144/'4 - Inflation'!P$17)</f>
        <v>0</v>
      </c>
      <c r="S144" s="286">
        <f>IF('4 - Inflation'!Q$17=0,0,'6a - Tot nominal costs'!S144/'4 - Inflation'!Q$17)</f>
        <v>0</v>
      </c>
      <c r="T144" s="286">
        <f>IF('4 - Inflation'!R$17=0,0,'6a - Tot nominal costs'!T144/'4 - Inflation'!R$17)</f>
        <v>0</v>
      </c>
      <c r="U144" s="286">
        <f>IF('4 - Inflation'!S$17=0,0,'6a - Tot nominal costs'!U144/'4 - Inflation'!S$17)</f>
        <v>0</v>
      </c>
      <c r="V144" s="286">
        <f>IF('4 - Inflation'!T$17=0,0,'6a - Tot nominal costs'!V144/'4 - Inflation'!T$17)</f>
        <v>0</v>
      </c>
      <c r="W144" s="286">
        <f>IF('4 - Inflation'!U$17=0,0,'6a - Tot nominal costs'!W144/'4 - Inflation'!U$17)</f>
        <v>0</v>
      </c>
      <c r="X144" s="286">
        <f>IF('4 - Inflation'!V$17=0,0,'6a - Tot nominal costs'!X144/'4 - Inflation'!V$17)</f>
        <v>0</v>
      </c>
      <c r="Y144" s="286">
        <f>IF('4 - Inflation'!W$17=0,0,'6a - Tot nominal costs'!Y144/'4 - Inflation'!W$17)</f>
        <v>0</v>
      </c>
      <c r="Z144" s="286">
        <f>IF('4 - Inflation'!X$17=0,0,'6a - Tot nominal costs'!Z144/'4 - Inflation'!X$17)</f>
        <v>0</v>
      </c>
      <c r="AA144" s="286">
        <f>IF('4 - Inflation'!Y$17=0,0,'6a - Tot nominal costs'!AA144/'4 - Inflation'!Y$17)</f>
        <v>0</v>
      </c>
      <c r="AB144" s="286">
        <f>IF('4 - Inflation'!Z$17=0,0,'6a - Tot nominal costs'!AB144/'4 - Inflation'!Z$17)</f>
        <v>0</v>
      </c>
      <c r="AC144" s="286">
        <f>IF('4 - Inflation'!AA$17=0,0,'6a - Tot nominal costs'!AC144/'4 - Inflation'!AA$17)</f>
        <v>0</v>
      </c>
      <c r="AD144" s="286">
        <f>IF('4 - Inflation'!AB$17=0,0,'6a - Tot nominal costs'!AD144/'4 - Inflation'!AB$17)</f>
        <v>0</v>
      </c>
      <c r="AE144" s="286">
        <f>IF('4 - Inflation'!AC$17=0,0,'6a - Tot nominal costs'!AE144/'4 - Inflation'!AC$17)</f>
        <v>0</v>
      </c>
      <c r="AF144" s="286">
        <f>IF('4 - Inflation'!AD$17=0,0,'6a - Tot nominal costs'!AF144/'4 - Inflation'!AD$17)</f>
        <v>0</v>
      </c>
      <c r="AG144" s="286">
        <f>IF('4 - Inflation'!AE$17=0,0,'6a - Tot nominal costs'!AG144/'4 - Inflation'!AE$17)</f>
        <v>0</v>
      </c>
      <c r="AH144" s="286">
        <f>IF('4 - Inflation'!AF$17=0,0,'6a - Tot nominal costs'!AH144/'4 - Inflation'!AF$17)</f>
        <v>0</v>
      </c>
      <c r="AI144" s="286">
        <f>IF('4 - Inflation'!AG$17=0,0,'6a - Tot nominal costs'!AI144/'4 - Inflation'!AG$17)</f>
        <v>0</v>
      </c>
      <c r="AJ144" s="286">
        <f>IF('4 - Inflation'!AH$17=0,0,'6a - Tot nominal costs'!AJ144/'4 - Inflation'!AH$17)</f>
        <v>0</v>
      </c>
      <c r="AK144" s="286">
        <f>IF('4 - Inflation'!AI$17=0,0,'6a - Tot nominal costs'!AK144/'4 - Inflation'!AI$17)</f>
        <v>0</v>
      </c>
      <c r="AL144" s="286">
        <f>IF('4 - Inflation'!AJ$17=0,0,'6a - Tot nominal costs'!AL144/'4 - Inflation'!AJ$17)</f>
        <v>0</v>
      </c>
      <c r="AM144" s="286">
        <f>IF('4 - Inflation'!AK$17=0,0,'6a - Tot nominal costs'!AM144/'4 - Inflation'!AK$17)</f>
        <v>0</v>
      </c>
      <c r="AN144" s="286">
        <f>IF('4 - Inflation'!AL$17=0,0,'6a - Tot nominal costs'!AN144/'4 - Inflation'!AL$17)</f>
        <v>0</v>
      </c>
      <c r="AO144" s="286">
        <f>IF('4 - Inflation'!AM$17=0,0,'6a - Tot nominal costs'!AO144/'4 - Inflation'!AM$17)</f>
        <v>0</v>
      </c>
      <c r="AP144" s="286">
        <f>IF('4 - Inflation'!AN$17=0,0,'6a - Tot nominal costs'!AP144/'4 - Inflation'!AN$17)</f>
        <v>0</v>
      </c>
    </row>
    <row r="145" spans="1:42" outlineLevel="2">
      <c r="A145" s="211" t="str">
        <f>A105&amp;"."&amp;A137&amp;"."&amp;A106&amp;"."&amp;B145</f>
        <v>1.d.3.8</v>
      </c>
      <c r="B145">
        <v>8</v>
      </c>
      <c r="C145" t="str">
        <f>'1-GBP'!C145</f>
        <v/>
      </c>
      <c r="D145"/>
      <c r="E145"/>
      <c r="F145"/>
      <c r="G145"/>
      <c r="H145"/>
      <c r="I145"/>
      <c r="J145"/>
      <c r="K145"/>
      <c r="L145" t="str">
        <f>LEFT(_xlfn.TEXTAFTER('6b - Tot real (CPIH) costs'!A145,"."),1)</f>
        <v>d</v>
      </c>
      <c r="M145" s="286">
        <f>IF('4 - Inflation'!K$17=0,0,'6a - Tot nominal costs'!M145/'4 - Inflation'!K$17)</f>
        <v>0</v>
      </c>
      <c r="N145" s="286">
        <f>IF('4 - Inflation'!L$17=0,0,'6a - Tot nominal costs'!N145/'4 - Inflation'!L$17)</f>
        <v>0</v>
      </c>
      <c r="O145" s="286">
        <f>IF('4 - Inflation'!M$17=0,0,'6a - Tot nominal costs'!O145/'4 - Inflation'!M$17)</f>
        <v>0</v>
      </c>
      <c r="P145" s="286">
        <f>IF('4 - Inflation'!N$17=0,0,'6a - Tot nominal costs'!P145/'4 - Inflation'!N$17)</f>
        <v>0</v>
      </c>
      <c r="Q145" s="286">
        <f>IF('4 - Inflation'!O$17=0,0,'6a - Tot nominal costs'!Q145/'4 - Inflation'!O$17)</f>
        <v>0</v>
      </c>
      <c r="R145" s="286">
        <f>IF('4 - Inflation'!P$17=0,0,'6a - Tot nominal costs'!R145/'4 - Inflation'!P$17)</f>
        <v>0</v>
      </c>
      <c r="S145" s="286">
        <f>IF('4 - Inflation'!Q$17=0,0,'6a - Tot nominal costs'!S145/'4 - Inflation'!Q$17)</f>
        <v>0</v>
      </c>
      <c r="T145" s="286">
        <f>IF('4 - Inflation'!R$17=0,0,'6a - Tot nominal costs'!T145/'4 - Inflation'!R$17)</f>
        <v>0</v>
      </c>
      <c r="U145" s="286">
        <f>IF('4 - Inflation'!S$17=0,0,'6a - Tot nominal costs'!U145/'4 - Inflation'!S$17)</f>
        <v>0</v>
      </c>
      <c r="V145" s="286">
        <f>IF('4 - Inflation'!T$17=0,0,'6a - Tot nominal costs'!V145/'4 - Inflation'!T$17)</f>
        <v>0</v>
      </c>
      <c r="W145" s="286">
        <f>IF('4 - Inflation'!U$17=0,0,'6a - Tot nominal costs'!W145/'4 - Inflation'!U$17)</f>
        <v>0</v>
      </c>
      <c r="X145" s="286">
        <f>IF('4 - Inflation'!V$17=0,0,'6a - Tot nominal costs'!X145/'4 - Inflation'!V$17)</f>
        <v>0</v>
      </c>
      <c r="Y145" s="286">
        <f>IF('4 - Inflation'!W$17=0,0,'6a - Tot nominal costs'!Y145/'4 - Inflation'!W$17)</f>
        <v>0</v>
      </c>
      <c r="Z145" s="286">
        <f>IF('4 - Inflation'!X$17=0,0,'6a - Tot nominal costs'!Z145/'4 - Inflation'!X$17)</f>
        <v>0</v>
      </c>
      <c r="AA145" s="286">
        <f>IF('4 - Inflation'!Y$17=0,0,'6a - Tot nominal costs'!AA145/'4 - Inflation'!Y$17)</f>
        <v>0</v>
      </c>
      <c r="AB145" s="286">
        <f>IF('4 - Inflation'!Z$17=0,0,'6a - Tot nominal costs'!AB145/'4 - Inflation'!Z$17)</f>
        <v>0</v>
      </c>
      <c r="AC145" s="286">
        <f>IF('4 - Inflation'!AA$17=0,0,'6a - Tot nominal costs'!AC145/'4 - Inflation'!AA$17)</f>
        <v>0</v>
      </c>
      <c r="AD145" s="286">
        <f>IF('4 - Inflation'!AB$17=0,0,'6a - Tot nominal costs'!AD145/'4 - Inflation'!AB$17)</f>
        <v>0</v>
      </c>
      <c r="AE145" s="286">
        <f>IF('4 - Inflation'!AC$17=0,0,'6a - Tot nominal costs'!AE145/'4 - Inflation'!AC$17)</f>
        <v>0</v>
      </c>
      <c r="AF145" s="286">
        <f>IF('4 - Inflation'!AD$17=0,0,'6a - Tot nominal costs'!AF145/'4 - Inflation'!AD$17)</f>
        <v>0</v>
      </c>
      <c r="AG145" s="286">
        <f>IF('4 - Inflation'!AE$17=0,0,'6a - Tot nominal costs'!AG145/'4 - Inflation'!AE$17)</f>
        <v>0</v>
      </c>
      <c r="AH145" s="286">
        <f>IF('4 - Inflation'!AF$17=0,0,'6a - Tot nominal costs'!AH145/'4 - Inflation'!AF$17)</f>
        <v>0</v>
      </c>
      <c r="AI145" s="286">
        <f>IF('4 - Inflation'!AG$17=0,0,'6a - Tot nominal costs'!AI145/'4 - Inflation'!AG$17)</f>
        <v>0</v>
      </c>
      <c r="AJ145" s="286">
        <f>IF('4 - Inflation'!AH$17=0,0,'6a - Tot nominal costs'!AJ145/'4 - Inflation'!AH$17)</f>
        <v>0</v>
      </c>
      <c r="AK145" s="286">
        <f>IF('4 - Inflation'!AI$17=0,0,'6a - Tot nominal costs'!AK145/'4 - Inflation'!AI$17)</f>
        <v>0</v>
      </c>
      <c r="AL145" s="286">
        <f>IF('4 - Inflation'!AJ$17=0,0,'6a - Tot nominal costs'!AL145/'4 - Inflation'!AJ$17)</f>
        <v>0</v>
      </c>
      <c r="AM145" s="286">
        <f>IF('4 - Inflation'!AK$17=0,0,'6a - Tot nominal costs'!AM145/'4 - Inflation'!AK$17)</f>
        <v>0</v>
      </c>
      <c r="AN145" s="286">
        <f>IF('4 - Inflation'!AL$17=0,0,'6a - Tot nominal costs'!AN145/'4 - Inflation'!AL$17)</f>
        <v>0</v>
      </c>
      <c r="AO145" s="286">
        <f>IF('4 - Inflation'!AM$17=0,0,'6a - Tot nominal costs'!AO145/'4 - Inflation'!AM$17)</f>
        <v>0</v>
      </c>
      <c r="AP145" s="286">
        <f>IF('4 - Inflation'!AN$17=0,0,'6a - Tot nominal costs'!AP145/'4 - Inflation'!AN$17)</f>
        <v>0</v>
      </c>
    </row>
    <row r="146" spans="1:42" outlineLevel="2">
      <c r="A146" s="211" t="str">
        <f>A105&amp;"."&amp;A137&amp;"."&amp;A106&amp;"."&amp;B146</f>
        <v>1.d.3.9</v>
      </c>
      <c r="B146">
        <v>9</v>
      </c>
      <c r="C146" t="str">
        <f>'1-GBP'!C146</f>
        <v/>
      </c>
      <c r="D146"/>
      <c r="E146"/>
      <c r="F146"/>
      <c r="G146"/>
      <c r="H146"/>
      <c r="I146"/>
      <c r="J146"/>
      <c r="K146"/>
      <c r="L146" t="str">
        <f>LEFT(_xlfn.TEXTAFTER('6b - Tot real (CPIH) costs'!A146,"."),1)</f>
        <v>d</v>
      </c>
      <c r="M146" s="286">
        <f>IF('4 - Inflation'!K$17=0,0,'6a - Tot nominal costs'!M146/'4 - Inflation'!K$17)</f>
        <v>0</v>
      </c>
      <c r="N146" s="286">
        <f>IF('4 - Inflation'!L$17=0,0,'6a - Tot nominal costs'!N146/'4 - Inflation'!L$17)</f>
        <v>0</v>
      </c>
      <c r="O146" s="286">
        <f>IF('4 - Inflation'!M$17=0,0,'6a - Tot nominal costs'!O146/'4 - Inflation'!M$17)</f>
        <v>0</v>
      </c>
      <c r="P146" s="286">
        <f>IF('4 - Inflation'!N$17=0,0,'6a - Tot nominal costs'!P146/'4 - Inflation'!N$17)</f>
        <v>0</v>
      </c>
      <c r="Q146" s="286">
        <f>IF('4 - Inflation'!O$17=0,0,'6a - Tot nominal costs'!Q146/'4 - Inflation'!O$17)</f>
        <v>0</v>
      </c>
      <c r="R146" s="286">
        <f>IF('4 - Inflation'!P$17=0,0,'6a - Tot nominal costs'!R146/'4 - Inflation'!P$17)</f>
        <v>0</v>
      </c>
      <c r="S146" s="286">
        <f>IF('4 - Inflation'!Q$17=0,0,'6a - Tot nominal costs'!S146/'4 - Inflation'!Q$17)</f>
        <v>0</v>
      </c>
      <c r="T146" s="286">
        <f>IF('4 - Inflation'!R$17=0,0,'6a - Tot nominal costs'!T146/'4 - Inflation'!R$17)</f>
        <v>0</v>
      </c>
      <c r="U146" s="286">
        <f>IF('4 - Inflation'!S$17=0,0,'6a - Tot nominal costs'!U146/'4 - Inflation'!S$17)</f>
        <v>0</v>
      </c>
      <c r="V146" s="286">
        <f>IF('4 - Inflation'!T$17=0,0,'6a - Tot nominal costs'!V146/'4 - Inflation'!T$17)</f>
        <v>0</v>
      </c>
      <c r="W146" s="286">
        <f>IF('4 - Inflation'!U$17=0,0,'6a - Tot nominal costs'!W146/'4 - Inflation'!U$17)</f>
        <v>0</v>
      </c>
      <c r="X146" s="286">
        <f>IF('4 - Inflation'!V$17=0,0,'6a - Tot nominal costs'!X146/'4 - Inflation'!V$17)</f>
        <v>0</v>
      </c>
      <c r="Y146" s="286">
        <f>IF('4 - Inflation'!W$17=0,0,'6a - Tot nominal costs'!Y146/'4 - Inflation'!W$17)</f>
        <v>0</v>
      </c>
      <c r="Z146" s="286">
        <f>IF('4 - Inflation'!X$17=0,0,'6a - Tot nominal costs'!Z146/'4 - Inflation'!X$17)</f>
        <v>0</v>
      </c>
      <c r="AA146" s="286">
        <f>IF('4 - Inflation'!Y$17=0,0,'6a - Tot nominal costs'!AA146/'4 - Inflation'!Y$17)</f>
        <v>0</v>
      </c>
      <c r="AB146" s="286">
        <f>IF('4 - Inflation'!Z$17=0,0,'6a - Tot nominal costs'!AB146/'4 - Inflation'!Z$17)</f>
        <v>0</v>
      </c>
      <c r="AC146" s="286">
        <f>IF('4 - Inflation'!AA$17=0,0,'6a - Tot nominal costs'!AC146/'4 - Inflation'!AA$17)</f>
        <v>0</v>
      </c>
      <c r="AD146" s="286">
        <f>IF('4 - Inflation'!AB$17=0,0,'6a - Tot nominal costs'!AD146/'4 - Inflation'!AB$17)</f>
        <v>0</v>
      </c>
      <c r="AE146" s="286">
        <f>IF('4 - Inflation'!AC$17=0,0,'6a - Tot nominal costs'!AE146/'4 - Inflation'!AC$17)</f>
        <v>0</v>
      </c>
      <c r="AF146" s="286">
        <f>IF('4 - Inflation'!AD$17=0,0,'6a - Tot nominal costs'!AF146/'4 - Inflation'!AD$17)</f>
        <v>0</v>
      </c>
      <c r="AG146" s="286">
        <f>IF('4 - Inflation'!AE$17=0,0,'6a - Tot nominal costs'!AG146/'4 - Inflation'!AE$17)</f>
        <v>0</v>
      </c>
      <c r="AH146" s="286">
        <f>IF('4 - Inflation'!AF$17=0,0,'6a - Tot nominal costs'!AH146/'4 - Inflation'!AF$17)</f>
        <v>0</v>
      </c>
      <c r="AI146" s="286">
        <f>IF('4 - Inflation'!AG$17=0,0,'6a - Tot nominal costs'!AI146/'4 - Inflation'!AG$17)</f>
        <v>0</v>
      </c>
      <c r="AJ146" s="286">
        <f>IF('4 - Inflation'!AH$17=0,0,'6a - Tot nominal costs'!AJ146/'4 - Inflation'!AH$17)</f>
        <v>0</v>
      </c>
      <c r="AK146" s="286">
        <f>IF('4 - Inflation'!AI$17=0,0,'6a - Tot nominal costs'!AK146/'4 - Inflation'!AI$17)</f>
        <v>0</v>
      </c>
      <c r="AL146" s="286">
        <f>IF('4 - Inflation'!AJ$17=0,0,'6a - Tot nominal costs'!AL146/'4 - Inflation'!AJ$17)</f>
        <v>0</v>
      </c>
      <c r="AM146" s="286">
        <f>IF('4 - Inflation'!AK$17=0,0,'6a - Tot nominal costs'!AM146/'4 - Inflation'!AK$17)</f>
        <v>0</v>
      </c>
      <c r="AN146" s="286">
        <f>IF('4 - Inflation'!AL$17=0,0,'6a - Tot nominal costs'!AN146/'4 - Inflation'!AL$17)</f>
        <v>0</v>
      </c>
      <c r="AO146" s="286">
        <f>IF('4 - Inflation'!AM$17=0,0,'6a - Tot nominal costs'!AO146/'4 - Inflation'!AM$17)</f>
        <v>0</v>
      </c>
      <c r="AP146" s="286">
        <f>IF('4 - Inflation'!AN$17=0,0,'6a - Tot nominal costs'!AP146/'4 - Inflation'!AN$17)</f>
        <v>0</v>
      </c>
    </row>
    <row r="147" spans="1:42" outlineLevel="2">
      <c r="A147" s="211" t="str">
        <f>A105&amp;"."&amp;A137&amp;"."&amp;A106&amp;"."&amp;B147</f>
        <v>1.d.3.10</v>
      </c>
      <c r="B147">
        <v>10</v>
      </c>
      <c r="C147" t="str">
        <f>'1-GBP'!C147</f>
        <v/>
      </c>
      <c r="D147"/>
      <c r="E147"/>
      <c r="F147"/>
      <c r="G147"/>
      <c r="H147"/>
      <c r="I147"/>
      <c r="J147"/>
      <c r="K147"/>
      <c r="L147" t="str">
        <f>LEFT(_xlfn.TEXTAFTER('6b - Tot real (CPIH) costs'!A147,"."),1)</f>
        <v>d</v>
      </c>
      <c r="M147" s="286">
        <f>IF('4 - Inflation'!K$17=0,0,'6a - Tot nominal costs'!M147/'4 - Inflation'!K$17)</f>
        <v>0</v>
      </c>
      <c r="N147" s="286">
        <f>IF('4 - Inflation'!L$17=0,0,'6a - Tot nominal costs'!N147/'4 - Inflation'!L$17)</f>
        <v>0</v>
      </c>
      <c r="O147" s="286">
        <f>IF('4 - Inflation'!M$17=0,0,'6a - Tot nominal costs'!O147/'4 - Inflation'!M$17)</f>
        <v>0</v>
      </c>
      <c r="P147" s="286">
        <f>IF('4 - Inflation'!N$17=0,0,'6a - Tot nominal costs'!P147/'4 - Inflation'!N$17)</f>
        <v>0</v>
      </c>
      <c r="Q147" s="286">
        <f>IF('4 - Inflation'!O$17=0,0,'6a - Tot nominal costs'!Q147/'4 - Inflation'!O$17)</f>
        <v>0</v>
      </c>
      <c r="R147" s="286">
        <f>IF('4 - Inflation'!P$17=0,0,'6a - Tot nominal costs'!R147/'4 - Inflation'!P$17)</f>
        <v>0</v>
      </c>
      <c r="S147" s="286">
        <f>IF('4 - Inflation'!Q$17=0,0,'6a - Tot nominal costs'!S147/'4 - Inflation'!Q$17)</f>
        <v>0</v>
      </c>
      <c r="T147" s="286">
        <f>IF('4 - Inflation'!R$17=0,0,'6a - Tot nominal costs'!T147/'4 - Inflation'!R$17)</f>
        <v>0</v>
      </c>
      <c r="U147" s="286">
        <f>IF('4 - Inflation'!S$17=0,0,'6a - Tot nominal costs'!U147/'4 - Inflation'!S$17)</f>
        <v>0</v>
      </c>
      <c r="V147" s="286">
        <f>IF('4 - Inflation'!T$17=0,0,'6a - Tot nominal costs'!V147/'4 - Inflation'!T$17)</f>
        <v>0</v>
      </c>
      <c r="W147" s="286">
        <f>IF('4 - Inflation'!U$17=0,0,'6a - Tot nominal costs'!W147/'4 - Inflation'!U$17)</f>
        <v>0</v>
      </c>
      <c r="X147" s="286">
        <f>IF('4 - Inflation'!V$17=0,0,'6a - Tot nominal costs'!X147/'4 - Inflation'!V$17)</f>
        <v>0</v>
      </c>
      <c r="Y147" s="286">
        <f>IF('4 - Inflation'!W$17=0,0,'6a - Tot nominal costs'!Y147/'4 - Inflation'!W$17)</f>
        <v>0</v>
      </c>
      <c r="Z147" s="286">
        <f>IF('4 - Inflation'!X$17=0,0,'6a - Tot nominal costs'!Z147/'4 - Inflation'!X$17)</f>
        <v>0</v>
      </c>
      <c r="AA147" s="286">
        <f>IF('4 - Inflation'!Y$17=0,0,'6a - Tot nominal costs'!AA147/'4 - Inflation'!Y$17)</f>
        <v>0</v>
      </c>
      <c r="AB147" s="286">
        <f>IF('4 - Inflation'!Z$17=0,0,'6a - Tot nominal costs'!AB147/'4 - Inflation'!Z$17)</f>
        <v>0</v>
      </c>
      <c r="AC147" s="286">
        <f>IF('4 - Inflation'!AA$17=0,0,'6a - Tot nominal costs'!AC147/'4 - Inflation'!AA$17)</f>
        <v>0</v>
      </c>
      <c r="AD147" s="286">
        <f>IF('4 - Inflation'!AB$17=0,0,'6a - Tot nominal costs'!AD147/'4 - Inflation'!AB$17)</f>
        <v>0</v>
      </c>
      <c r="AE147" s="286">
        <f>IF('4 - Inflation'!AC$17=0,0,'6a - Tot nominal costs'!AE147/'4 - Inflation'!AC$17)</f>
        <v>0</v>
      </c>
      <c r="AF147" s="286">
        <f>IF('4 - Inflation'!AD$17=0,0,'6a - Tot nominal costs'!AF147/'4 - Inflation'!AD$17)</f>
        <v>0</v>
      </c>
      <c r="AG147" s="286">
        <f>IF('4 - Inflation'!AE$17=0,0,'6a - Tot nominal costs'!AG147/'4 - Inflation'!AE$17)</f>
        <v>0</v>
      </c>
      <c r="AH147" s="286">
        <f>IF('4 - Inflation'!AF$17=0,0,'6a - Tot nominal costs'!AH147/'4 - Inflation'!AF$17)</f>
        <v>0</v>
      </c>
      <c r="AI147" s="286">
        <f>IF('4 - Inflation'!AG$17=0,0,'6a - Tot nominal costs'!AI147/'4 - Inflation'!AG$17)</f>
        <v>0</v>
      </c>
      <c r="AJ147" s="286">
        <f>IF('4 - Inflation'!AH$17=0,0,'6a - Tot nominal costs'!AJ147/'4 - Inflation'!AH$17)</f>
        <v>0</v>
      </c>
      <c r="AK147" s="286">
        <f>IF('4 - Inflation'!AI$17=0,0,'6a - Tot nominal costs'!AK147/'4 - Inflation'!AI$17)</f>
        <v>0</v>
      </c>
      <c r="AL147" s="286">
        <f>IF('4 - Inflation'!AJ$17=0,0,'6a - Tot nominal costs'!AL147/'4 - Inflation'!AJ$17)</f>
        <v>0</v>
      </c>
      <c r="AM147" s="286">
        <f>IF('4 - Inflation'!AK$17=0,0,'6a - Tot nominal costs'!AM147/'4 - Inflation'!AK$17)</f>
        <v>0</v>
      </c>
      <c r="AN147" s="286">
        <f>IF('4 - Inflation'!AL$17=0,0,'6a - Tot nominal costs'!AN147/'4 - Inflation'!AL$17)</f>
        <v>0</v>
      </c>
      <c r="AO147" s="286">
        <f>IF('4 - Inflation'!AM$17=0,0,'6a - Tot nominal costs'!AO147/'4 - Inflation'!AM$17)</f>
        <v>0</v>
      </c>
      <c r="AP147" s="286">
        <f>IF('4 - Inflation'!AN$17=0,0,'6a - Tot nominal costs'!AP147/'4 - Inflation'!AN$17)</f>
        <v>0</v>
      </c>
    </row>
    <row r="148" spans="1:42" outlineLevel="2">
      <c r="A148" s="211" t="str">
        <f>A105&amp;"."&amp;A137&amp;"."&amp;A106&amp;"."&amp;B148</f>
        <v>1.d.3.11</v>
      </c>
      <c r="B148">
        <v>11</v>
      </c>
      <c r="C148" t="str">
        <f>'1-GBP'!C148</f>
        <v/>
      </c>
      <c r="D148"/>
      <c r="E148"/>
      <c r="F148"/>
      <c r="G148"/>
      <c r="H148"/>
      <c r="I148"/>
      <c r="J148"/>
      <c r="K148"/>
      <c r="L148" t="str">
        <f>LEFT(_xlfn.TEXTAFTER('6b - Tot real (CPIH) costs'!A148,"."),1)</f>
        <v>d</v>
      </c>
      <c r="M148" s="286">
        <f>IF('4 - Inflation'!K$17=0,0,'6a - Tot nominal costs'!M148/'4 - Inflation'!K$17)</f>
        <v>0</v>
      </c>
      <c r="N148" s="286">
        <f>IF('4 - Inflation'!L$17=0,0,'6a - Tot nominal costs'!N148/'4 - Inflation'!L$17)</f>
        <v>0</v>
      </c>
      <c r="O148" s="286">
        <f>IF('4 - Inflation'!M$17=0,0,'6a - Tot nominal costs'!O148/'4 - Inflation'!M$17)</f>
        <v>0</v>
      </c>
      <c r="P148" s="286">
        <f>IF('4 - Inflation'!N$17=0,0,'6a - Tot nominal costs'!P148/'4 - Inflation'!N$17)</f>
        <v>0</v>
      </c>
      <c r="Q148" s="286">
        <f>IF('4 - Inflation'!O$17=0,0,'6a - Tot nominal costs'!Q148/'4 - Inflation'!O$17)</f>
        <v>0</v>
      </c>
      <c r="R148" s="286">
        <f>IF('4 - Inflation'!P$17=0,0,'6a - Tot nominal costs'!R148/'4 - Inflation'!P$17)</f>
        <v>0</v>
      </c>
      <c r="S148" s="286">
        <f>IF('4 - Inflation'!Q$17=0,0,'6a - Tot nominal costs'!S148/'4 - Inflation'!Q$17)</f>
        <v>0</v>
      </c>
      <c r="T148" s="286">
        <f>IF('4 - Inflation'!R$17=0,0,'6a - Tot nominal costs'!T148/'4 - Inflation'!R$17)</f>
        <v>0</v>
      </c>
      <c r="U148" s="286">
        <f>IF('4 - Inflation'!S$17=0,0,'6a - Tot nominal costs'!U148/'4 - Inflation'!S$17)</f>
        <v>0</v>
      </c>
      <c r="V148" s="286">
        <f>IF('4 - Inflation'!T$17=0,0,'6a - Tot nominal costs'!V148/'4 - Inflation'!T$17)</f>
        <v>0</v>
      </c>
      <c r="W148" s="286">
        <f>IF('4 - Inflation'!U$17=0,0,'6a - Tot nominal costs'!W148/'4 - Inflation'!U$17)</f>
        <v>0</v>
      </c>
      <c r="X148" s="286">
        <f>IF('4 - Inflation'!V$17=0,0,'6a - Tot nominal costs'!X148/'4 - Inflation'!V$17)</f>
        <v>0</v>
      </c>
      <c r="Y148" s="286">
        <f>IF('4 - Inflation'!W$17=0,0,'6a - Tot nominal costs'!Y148/'4 - Inflation'!W$17)</f>
        <v>0</v>
      </c>
      <c r="Z148" s="286">
        <f>IF('4 - Inflation'!X$17=0,0,'6a - Tot nominal costs'!Z148/'4 - Inflation'!X$17)</f>
        <v>0</v>
      </c>
      <c r="AA148" s="286">
        <f>IF('4 - Inflation'!Y$17=0,0,'6a - Tot nominal costs'!AA148/'4 - Inflation'!Y$17)</f>
        <v>0</v>
      </c>
      <c r="AB148" s="286">
        <f>IF('4 - Inflation'!Z$17=0,0,'6a - Tot nominal costs'!AB148/'4 - Inflation'!Z$17)</f>
        <v>0</v>
      </c>
      <c r="AC148" s="286">
        <f>IF('4 - Inflation'!AA$17=0,0,'6a - Tot nominal costs'!AC148/'4 - Inflation'!AA$17)</f>
        <v>0</v>
      </c>
      <c r="AD148" s="286">
        <f>IF('4 - Inflation'!AB$17=0,0,'6a - Tot nominal costs'!AD148/'4 - Inflation'!AB$17)</f>
        <v>0</v>
      </c>
      <c r="AE148" s="286">
        <f>IF('4 - Inflation'!AC$17=0,0,'6a - Tot nominal costs'!AE148/'4 - Inflation'!AC$17)</f>
        <v>0</v>
      </c>
      <c r="AF148" s="286">
        <f>IF('4 - Inflation'!AD$17=0,0,'6a - Tot nominal costs'!AF148/'4 - Inflation'!AD$17)</f>
        <v>0</v>
      </c>
      <c r="AG148" s="286">
        <f>IF('4 - Inflation'!AE$17=0,0,'6a - Tot nominal costs'!AG148/'4 - Inflation'!AE$17)</f>
        <v>0</v>
      </c>
      <c r="AH148" s="286">
        <f>IF('4 - Inflation'!AF$17=0,0,'6a - Tot nominal costs'!AH148/'4 - Inflation'!AF$17)</f>
        <v>0</v>
      </c>
      <c r="AI148" s="286">
        <f>IF('4 - Inflation'!AG$17=0,0,'6a - Tot nominal costs'!AI148/'4 - Inflation'!AG$17)</f>
        <v>0</v>
      </c>
      <c r="AJ148" s="286">
        <f>IF('4 - Inflation'!AH$17=0,0,'6a - Tot nominal costs'!AJ148/'4 - Inflation'!AH$17)</f>
        <v>0</v>
      </c>
      <c r="AK148" s="286">
        <f>IF('4 - Inflation'!AI$17=0,0,'6a - Tot nominal costs'!AK148/'4 - Inflation'!AI$17)</f>
        <v>0</v>
      </c>
      <c r="AL148" s="286">
        <f>IF('4 - Inflation'!AJ$17=0,0,'6a - Tot nominal costs'!AL148/'4 - Inflation'!AJ$17)</f>
        <v>0</v>
      </c>
      <c r="AM148" s="286">
        <f>IF('4 - Inflation'!AK$17=0,0,'6a - Tot nominal costs'!AM148/'4 - Inflation'!AK$17)</f>
        <v>0</v>
      </c>
      <c r="AN148" s="286">
        <f>IF('4 - Inflation'!AL$17=0,0,'6a - Tot nominal costs'!AN148/'4 - Inflation'!AL$17)</f>
        <v>0</v>
      </c>
      <c r="AO148" s="286">
        <f>IF('4 - Inflation'!AM$17=0,0,'6a - Tot nominal costs'!AO148/'4 - Inflation'!AM$17)</f>
        <v>0</v>
      </c>
      <c r="AP148" s="286">
        <f>IF('4 - Inflation'!AN$17=0,0,'6a - Tot nominal costs'!AP148/'4 - Inflation'!AN$17)</f>
        <v>0</v>
      </c>
    </row>
    <row r="149" spans="1:42" outlineLevel="2">
      <c r="A149" s="211" t="str">
        <f>A105&amp;"."&amp;A137&amp;"."&amp;A106&amp;"."&amp;B149</f>
        <v>1.d.3.12</v>
      </c>
      <c r="B149">
        <v>12</v>
      </c>
      <c r="C149" t="str">
        <f>'1-GBP'!C149</f>
        <v/>
      </c>
      <c r="D149"/>
      <c r="E149"/>
      <c r="F149"/>
      <c r="G149"/>
      <c r="H149"/>
      <c r="I149"/>
      <c r="J149"/>
      <c r="K149"/>
      <c r="L149" t="str">
        <f>LEFT(_xlfn.TEXTAFTER('6b - Tot real (CPIH) costs'!A149,"."),1)</f>
        <v>d</v>
      </c>
      <c r="M149" s="286">
        <f>IF('4 - Inflation'!K$17=0,0,'6a - Tot nominal costs'!M149/'4 - Inflation'!K$17)</f>
        <v>0</v>
      </c>
      <c r="N149" s="286">
        <f>IF('4 - Inflation'!L$17=0,0,'6a - Tot nominal costs'!N149/'4 - Inflation'!L$17)</f>
        <v>0</v>
      </c>
      <c r="O149" s="286">
        <f>IF('4 - Inflation'!M$17=0,0,'6a - Tot nominal costs'!O149/'4 - Inflation'!M$17)</f>
        <v>0</v>
      </c>
      <c r="P149" s="286">
        <f>IF('4 - Inflation'!N$17=0,0,'6a - Tot nominal costs'!P149/'4 - Inflation'!N$17)</f>
        <v>0</v>
      </c>
      <c r="Q149" s="286">
        <f>IF('4 - Inflation'!O$17=0,0,'6a - Tot nominal costs'!Q149/'4 - Inflation'!O$17)</f>
        <v>0</v>
      </c>
      <c r="R149" s="286">
        <f>IF('4 - Inflation'!P$17=0,0,'6a - Tot nominal costs'!R149/'4 - Inflation'!P$17)</f>
        <v>0</v>
      </c>
      <c r="S149" s="286">
        <f>IF('4 - Inflation'!Q$17=0,0,'6a - Tot nominal costs'!S149/'4 - Inflation'!Q$17)</f>
        <v>0</v>
      </c>
      <c r="T149" s="286">
        <f>IF('4 - Inflation'!R$17=0,0,'6a - Tot nominal costs'!T149/'4 - Inflation'!R$17)</f>
        <v>0</v>
      </c>
      <c r="U149" s="286">
        <f>IF('4 - Inflation'!S$17=0,0,'6a - Tot nominal costs'!U149/'4 - Inflation'!S$17)</f>
        <v>0</v>
      </c>
      <c r="V149" s="286">
        <f>IF('4 - Inflation'!T$17=0,0,'6a - Tot nominal costs'!V149/'4 - Inflation'!T$17)</f>
        <v>0</v>
      </c>
      <c r="W149" s="286">
        <f>IF('4 - Inflation'!U$17=0,0,'6a - Tot nominal costs'!W149/'4 - Inflation'!U$17)</f>
        <v>0</v>
      </c>
      <c r="X149" s="286">
        <f>IF('4 - Inflation'!V$17=0,0,'6a - Tot nominal costs'!X149/'4 - Inflation'!V$17)</f>
        <v>0</v>
      </c>
      <c r="Y149" s="286">
        <f>IF('4 - Inflation'!W$17=0,0,'6a - Tot nominal costs'!Y149/'4 - Inflation'!W$17)</f>
        <v>0</v>
      </c>
      <c r="Z149" s="286">
        <f>IF('4 - Inflation'!X$17=0,0,'6a - Tot nominal costs'!Z149/'4 - Inflation'!X$17)</f>
        <v>0</v>
      </c>
      <c r="AA149" s="286">
        <f>IF('4 - Inflation'!Y$17=0,0,'6a - Tot nominal costs'!AA149/'4 - Inflation'!Y$17)</f>
        <v>0</v>
      </c>
      <c r="AB149" s="286">
        <f>IF('4 - Inflation'!Z$17=0,0,'6a - Tot nominal costs'!AB149/'4 - Inflation'!Z$17)</f>
        <v>0</v>
      </c>
      <c r="AC149" s="286">
        <f>IF('4 - Inflation'!AA$17=0,0,'6a - Tot nominal costs'!AC149/'4 - Inflation'!AA$17)</f>
        <v>0</v>
      </c>
      <c r="AD149" s="286">
        <f>IF('4 - Inflation'!AB$17=0,0,'6a - Tot nominal costs'!AD149/'4 - Inflation'!AB$17)</f>
        <v>0</v>
      </c>
      <c r="AE149" s="286">
        <f>IF('4 - Inflation'!AC$17=0,0,'6a - Tot nominal costs'!AE149/'4 - Inflation'!AC$17)</f>
        <v>0</v>
      </c>
      <c r="AF149" s="286">
        <f>IF('4 - Inflation'!AD$17=0,0,'6a - Tot nominal costs'!AF149/'4 - Inflation'!AD$17)</f>
        <v>0</v>
      </c>
      <c r="AG149" s="286">
        <f>IF('4 - Inflation'!AE$17=0,0,'6a - Tot nominal costs'!AG149/'4 - Inflation'!AE$17)</f>
        <v>0</v>
      </c>
      <c r="AH149" s="286">
        <f>IF('4 - Inflation'!AF$17=0,0,'6a - Tot nominal costs'!AH149/'4 - Inflation'!AF$17)</f>
        <v>0</v>
      </c>
      <c r="AI149" s="286">
        <f>IF('4 - Inflation'!AG$17=0,0,'6a - Tot nominal costs'!AI149/'4 - Inflation'!AG$17)</f>
        <v>0</v>
      </c>
      <c r="AJ149" s="286">
        <f>IF('4 - Inflation'!AH$17=0,0,'6a - Tot nominal costs'!AJ149/'4 - Inflation'!AH$17)</f>
        <v>0</v>
      </c>
      <c r="AK149" s="286">
        <f>IF('4 - Inflation'!AI$17=0,0,'6a - Tot nominal costs'!AK149/'4 - Inflation'!AI$17)</f>
        <v>0</v>
      </c>
      <c r="AL149" s="286">
        <f>IF('4 - Inflation'!AJ$17=0,0,'6a - Tot nominal costs'!AL149/'4 - Inflation'!AJ$17)</f>
        <v>0</v>
      </c>
      <c r="AM149" s="286">
        <f>IF('4 - Inflation'!AK$17=0,0,'6a - Tot nominal costs'!AM149/'4 - Inflation'!AK$17)</f>
        <v>0</v>
      </c>
      <c r="AN149" s="286">
        <f>IF('4 - Inflation'!AL$17=0,0,'6a - Tot nominal costs'!AN149/'4 - Inflation'!AL$17)</f>
        <v>0</v>
      </c>
      <c r="AO149" s="286">
        <f>IF('4 - Inflation'!AM$17=0,0,'6a - Tot nominal costs'!AO149/'4 - Inflation'!AM$17)</f>
        <v>0</v>
      </c>
      <c r="AP149" s="286">
        <f>IF('4 - Inflation'!AN$17=0,0,'6a - Tot nominal costs'!AP149/'4 - Inflation'!AN$17)</f>
        <v>0</v>
      </c>
    </row>
    <row r="150" spans="1:42" outlineLevel="1">
      <c r="A150" s="212"/>
      <c r="B150" s="201">
        <f>B149-COUNTIFS(C138:C149,"")</f>
        <v>0</v>
      </c>
      <c r="C150" s="201" t="s">
        <v>285</v>
      </c>
      <c r="D150" s="201"/>
      <c r="E150" s="201"/>
      <c r="F150" s="201"/>
      <c r="G150" s="201"/>
      <c r="H150" s="201"/>
      <c r="I150" s="201"/>
      <c r="J150" s="201"/>
      <c r="K150" s="201"/>
      <c r="L150" s="201"/>
      <c r="M150" s="280">
        <f>SUM(M138:M149)</f>
        <v>0</v>
      </c>
      <c r="N150" s="280">
        <f>SUM(N138:N149)</f>
        <v>0</v>
      </c>
      <c r="O150" s="280">
        <f t="shared" ref="O150:AP150" si="13">SUM(O138:O149)</f>
        <v>0</v>
      </c>
      <c r="P150" s="280">
        <f t="shared" si="13"/>
        <v>0</v>
      </c>
      <c r="Q150" s="280">
        <f t="shared" si="13"/>
        <v>0</v>
      </c>
      <c r="R150" s="280">
        <f t="shared" si="13"/>
        <v>0</v>
      </c>
      <c r="S150" s="280">
        <f t="shared" si="13"/>
        <v>0</v>
      </c>
      <c r="T150" s="280">
        <f t="shared" si="13"/>
        <v>0</v>
      </c>
      <c r="U150" s="280">
        <f t="shared" si="13"/>
        <v>0</v>
      </c>
      <c r="V150" s="280">
        <f t="shared" si="13"/>
        <v>0</v>
      </c>
      <c r="W150" s="280">
        <f t="shared" si="13"/>
        <v>0</v>
      </c>
      <c r="X150" s="280">
        <f t="shared" si="13"/>
        <v>0</v>
      </c>
      <c r="Y150" s="280">
        <f t="shared" si="13"/>
        <v>0</v>
      </c>
      <c r="Z150" s="280">
        <f t="shared" si="13"/>
        <v>0</v>
      </c>
      <c r="AA150" s="280">
        <f t="shared" si="13"/>
        <v>0</v>
      </c>
      <c r="AB150" s="280">
        <f t="shared" si="13"/>
        <v>0</v>
      </c>
      <c r="AC150" s="280">
        <f t="shared" si="13"/>
        <v>0</v>
      </c>
      <c r="AD150" s="280">
        <f t="shared" si="13"/>
        <v>0</v>
      </c>
      <c r="AE150" s="280">
        <f t="shared" si="13"/>
        <v>0</v>
      </c>
      <c r="AF150" s="280">
        <f t="shared" si="13"/>
        <v>0</v>
      </c>
      <c r="AG150" s="280">
        <f t="shared" si="13"/>
        <v>0</v>
      </c>
      <c r="AH150" s="280">
        <f t="shared" si="13"/>
        <v>0</v>
      </c>
      <c r="AI150" s="280">
        <f t="shared" si="13"/>
        <v>0</v>
      </c>
      <c r="AJ150" s="280">
        <f t="shared" si="13"/>
        <v>0</v>
      </c>
      <c r="AK150" s="280">
        <f t="shared" si="13"/>
        <v>0</v>
      </c>
      <c r="AL150" s="280">
        <f t="shared" si="13"/>
        <v>0</v>
      </c>
      <c r="AM150" s="280">
        <f t="shared" si="13"/>
        <v>0</v>
      </c>
      <c r="AN150" s="280">
        <f t="shared" si="13"/>
        <v>0</v>
      </c>
      <c r="AO150" s="280">
        <f t="shared" si="13"/>
        <v>0</v>
      </c>
      <c r="AP150" s="280">
        <f t="shared" si="13"/>
        <v>0</v>
      </c>
    </row>
    <row r="151" spans="1:42" ht="16.149999999999999" outlineLevel="1" thickBot="1">
      <c r="A151" s="213"/>
      <c r="B151" s="202"/>
      <c r="C151" s="202"/>
      <c r="D151" s="202"/>
      <c r="E151" s="202"/>
      <c r="F151" s="202"/>
      <c r="G151" s="202"/>
      <c r="H151" s="202"/>
      <c r="I151" s="202"/>
      <c r="J151" s="202"/>
      <c r="K151" s="202"/>
      <c r="L151" s="202"/>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row>
    <row r="152" spans="1:42" ht="16.149999999999999" outlineLevel="1" thickBot="1">
      <c r="A152" s="214" t="s">
        <v>288</v>
      </c>
      <c r="B152" s="203">
        <f>B150+B135+B120</f>
        <v>8</v>
      </c>
      <c r="C152" s="203" t="s">
        <v>289</v>
      </c>
      <c r="D152" s="203"/>
      <c r="E152" s="203"/>
      <c r="F152" s="203"/>
      <c r="G152" s="203" t="str">
        <f>+"Total "&amp;$B105&amp;" "&amp;$B106</f>
        <v>Total Phase 1 Offshore Storage System (Endurance)</v>
      </c>
      <c r="H152" s="203"/>
      <c r="I152" s="203"/>
      <c r="J152" s="203"/>
      <c r="K152" s="203"/>
      <c r="L152" s="203"/>
      <c r="M152" s="284">
        <f t="shared" ref="M152:AP152" si="14">SUM(M120,M135,M150)</f>
        <v>0</v>
      </c>
      <c r="N152" s="284">
        <f t="shared" si="14"/>
        <v>0</v>
      </c>
      <c r="O152" s="284">
        <f t="shared" si="14"/>
        <v>0</v>
      </c>
      <c r="P152" s="284">
        <f t="shared" si="14"/>
        <v>0</v>
      </c>
      <c r="Q152" s="284">
        <f t="shared" si="14"/>
        <v>0</v>
      </c>
      <c r="R152" s="284">
        <f t="shared" si="14"/>
        <v>0</v>
      </c>
      <c r="S152" s="284">
        <f t="shared" si="14"/>
        <v>0</v>
      </c>
      <c r="T152" s="284">
        <f t="shared" si="14"/>
        <v>0</v>
      </c>
      <c r="U152" s="284">
        <f t="shared" si="14"/>
        <v>0</v>
      </c>
      <c r="V152" s="284">
        <f t="shared" si="14"/>
        <v>0</v>
      </c>
      <c r="W152" s="284">
        <f t="shared" si="14"/>
        <v>0</v>
      </c>
      <c r="X152" s="284">
        <f t="shared" si="14"/>
        <v>0</v>
      </c>
      <c r="Y152" s="284">
        <f t="shared" si="14"/>
        <v>0</v>
      </c>
      <c r="Z152" s="284">
        <f t="shared" si="14"/>
        <v>0</v>
      </c>
      <c r="AA152" s="284">
        <f t="shared" si="14"/>
        <v>0</v>
      </c>
      <c r="AB152" s="284">
        <f t="shared" si="14"/>
        <v>0</v>
      </c>
      <c r="AC152" s="284">
        <f t="shared" si="14"/>
        <v>0</v>
      </c>
      <c r="AD152" s="284">
        <f t="shared" si="14"/>
        <v>0</v>
      </c>
      <c r="AE152" s="284">
        <f t="shared" si="14"/>
        <v>0</v>
      </c>
      <c r="AF152" s="284">
        <f t="shared" si="14"/>
        <v>0</v>
      </c>
      <c r="AG152" s="284">
        <f t="shared" si="14"/>
        <v>0</v>
      </c>
      <c r="AH152" s="284">
        <f t="shared" si="14"/>
        <v>0</v>
      </c>
      <c r="AI152" s="284">
        <f t="shared" si="14"/>
        <v>0</v>
      </c>
      <c r="AJ152" s="284">
        <f t="shared" si="14"/>
        <v>0</v>
      </c>
      <c r="AK152" s="284">
        <f t="shared" si="14"/>
        <v>0</v>
      </c>
      <c r="AL152" s="284">
        <f t="shared" si="14"/>
        <v>0</v>
      </c>
      <c r="AM152" s="284">
        <f t="shared" si="14"/>
        <v>0</v>
      </c>
      <c r="AN152" s="284">
        <f t="shared" si="14"/>
        <v>0</v>
      </c>
      <c r="AO152" s="284">
        <f t="shared" si="14"/>
        <v>0</v>
      </c>
      <c r="AP152" s="284">
        <f t="shared" si="14"/>
        <v>0</v>
      </c>
    </row>
    <row r="153" spans="1:42">
      <c r="A153" s="211"/>
      <c r="B153"/>
      <c r="C153"/>
      <c r="D153"/>
      <c r="E153"/>
      <c r="F153"/>
      <c r="G153"/>
      <c r="H153"/>
      <c r="I153"/>
      <c r="J153"/>
      <c r="K153"/>
      <c r="L15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row>
    <row r="154" spans="1:42">
      <c r="A154" s="209" t="str">
        <f>_xlfn.TEXTBEFORE(J154,".")</f>
        <v>1</v>
      </c>
      <c r="B154" s="196" t="str">
        <f>_xlfn.XLOOKUP(A154,Select!$B$4:$B$65,Select!$C$4:$C$65)</f>
        <v>Phase 1</v>
      </c>
      <c r="C154" s="197"/>
      <c r="D154" s="197">
        <f>B169+B184+B199</f>
        <v>5</v>
      </c>
      <c r="E154" s="197" t="s">
        <v>281</v>
      </c>
      <c r="F154" s="197"/>
      <c r="G154" s="197"/>
      <c r="H154" s="197"/>
      <c r="I154" s="197" t="s">
        <v>282</v>
      </c>
      <c r="J154" s="197" t="str">
        <f>Select!$M$7</f>
        <v>1.4</v>
      </c>
      <c r="K154" s="197"/>
      <c r="L154" s="197"/>
      <c r="M154" s="247"/>
      <c r="N154" s="248"/>
      <c r="O154" s="248"/>
      <c r="P154" s="248"/>
      <c r="Q154" s="248"/>
      <c r="R154" s="248"/>
      <c r="S154" s="248"/>
      <c r="T154" s="248"/>
      <c r="U154" s="248"/>
      <c r="V154" s="248"/>
      <c r="W154" s="248"/>
      <c r="X154" s="248"/>
      <c r="Y154" s="248"/>
      <c r="Z154" s="248"/>
      <c r="AA154" s="248"/>
      <c r="AB154" s="248"/>
      <c r="AC154" s="248"/>
      <c r="AD154" s="248"/>
      <c r="AE154" s="248"/>
      <c r="AF154" s="248"/>
      <c r="AG154" s="248"/>
      <c r="AH154" s="248"/>
      <c r="AI154" s="248"/>
      <c r="AJ154" s="248"/>
      <c r="AK154" s="248"/>
      <c r="AL154" s="248"/>
      <c r="AM154" s="248"/>
      <c r="AN154" s="248"/>
      <c r="AO154" s="248"/>
      <c r="AP154" s="248"/>
    </row>
    <row r="155" spans="1:42" outlineLevel="1">
      <c r="A155" s="210" t="str">
        <f>_xlfn.TEXTAFTER(J154,".")</f>
        <v>4</v>
      </c>
      <c r="B155" s="199" t="str">
        <f>_xlfn.XLOOKUP($J154,Select!$K$4:$K$65,Select!$F$4:$F$65)</f>
        <v>Operator Other</v>
      </c>
      <c r="C155" s="199"/>
      <c r="D155" s="199"/>
      <c r="E155" s="199"/>
      <c r="F155" s="199"/>
      <c r="G155" s="199"/>
      <c r="H155" s="199"/>
      <c r="I155" s="199"/>
      <c r="J155" s="199"/>
      <c r="K155" s="199"/>
      <c r="L155" s="199"/>
      <c r="M155" s="249"/>
      <c r="N155" s="249"/>
      <c r="O155" s="249"/>
      <c r="P155" s="249"/>
      <c r="Q155" s="249"/>
      <c r="R155" s="249"/>
      <c r="S155" s="249"/>
      <c r="T155" s="249"/>
      <c r="U155" s="249"/>
      <c r="V155" s="249"/>
      <c r="W155" s="249"/>
      <c r="X155" s="249"/>
      <c r="Y155" s="249"/>
      <c r="Z155" s="249"/>
      <c r="AA155" s="249"/>
      <c r="AB155" s="249"/>
      <c r="AC155" s="249"/>
      <c r="AD155" s="249"/>
      <c r="AE155" s="249"/>
      <c r="AF155" s="249"/>
      <c r="AG155" s="249"/>
      <c r="AH155" s="249"/>
      <c r="AI155" s="249"/>
      <c r="AJ155" s="249"/>
      <c r="AK155" s="249"/>
      <c r="AL155" s="249"/>
      <c r="AM155" s="249"/>
      <c r="AN155" s="249"/>
      <c r="AO155" s="249"/>
      <c r="AP155" s="249"/>
    </row>
    <row r="156" spans="1:42" outlineLevel="1">
      <c r="A156" s="220" t="s">
        <v>150</v>
      </c>
      <c r="B156" s="220" t="s">
        <v>283</v>
      </c>
      <c r="C156" s="220" t="s">
        <v>284</v>
      </c>
      <c r="D156" s="220"/>
      <c r="E156" s="220"/>
      <c r="F156" s="220"/>
      <c r="G156" s="220"/>
      <c r="H156" s="220"/>
      <c r="I156" s="220"/>
      <c r="J156" s="220"/>
      <c r="K156" s="220"/>
      <c r="L156" s="220"/>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row>
    <row r="157" spans="1:42" outlineLevel="2">
      <c r="A157" s="211" t="str">
        <f>A154&amp;"."&amp;A156&amp;"."&amp;A155&amp;"."&amp;B157</f>
        <v>1.c.4.1</v>
      </c>
      <c r="B157">
        <v>1</v>
      </c>
      <c r="C157" t="str">
        <f>'1-GBP'!C157</f>
        <v>Operator PMT</v>
      </c>
      <c r="D157"/>
      <c r="E157"/>
      <c r="F157"/>
      <c r="G157"/>
      <c r="H157"/>
      <c r="I157"/>
      <c r="J157"/>
      <c r="K157"/>
      <c r="L157" t="str">
        <f>LEFT(_xlfn.TEXTAFTER('6b - Tot real (CPIH) costs'!A157,"."),1)</f>
        <v>c</v>
      </c>
      <c r="M157" s="286">
        <f>IF('4 - Inflation'!K$17=0,0,'6a - Tot nominal costs'!M157/'4 - Inflation'!K$17)</f>
        <v>0</v>
      </c>
      <c r="N157" s="286">
        <f>IF('4 - Inflation'!L$17=0,0,'6a - Tot nominal costs'!N157/'4 - Inflation'!L$17)</f>
        <v>0</v>
      </c>
      <c r="O157" s="286">
        <f>IF('4 - Inflation'!M$17=0,0,'6a - Tot nominal costs'!O157/'4 - Inflation'!M$17)</f>
        <v>0</v>
      </c>
      <c r="P157" s="286">
        <f>IF('4 - Inflation'!N$17=0,0,'6a - Tot nominal costs'!P157/'4 - Inflation'!N$17)</f>
        <v>0</v>
      </c>
      <c r="Q157" s="286">
        <f>IF('4 - Inflation'!O$17=0,0,'6a - Tot nominal costs'!Q157/'4 - Inflation'!O$17)</f>
        <v>0</v>
      </c>
      <c r="R157" s="286">
        <f>IF('4 - Inflation'!P$17=0,0,'6a - Tot nominal costs'!R157/'4 - Inflation'!P$17)</f>
        <v>0</v>
      </c>
      <c r="S157" s="286">
        <f>IF('4 - Inflation'!Q$17=0,0,'6a - Tot nominal costs'!S157/'4 - Inflation'!Q$17)</f>
        <v>0</v>
      </c>
      <c r="T157" s="286">
        <f>IF('4 - Inflation'!R$17=0,0,'6a - Tot nominal costs'!T157/'4 - Inflation'!R$17)</f>
        <v>0</v>
      </c>
      <c r="U157" s="286">
        <f>IF('4 - Inflation'!S$17=0,0,'6a - Tot nominal costs'!U157/'4 - Inflation'!S$17)</f>
        <v>0</v>
      </c>
      <c r="V157" s="286">
        <f>IF('4 - Inflation'!T$17=0,0,'6a - Tot nominal costs'!V157/'4 - Inflation'!T$17)</f>
        <v>0</v>
      </c>
      <c r="W157" s="286">
        <f>IF('4 - Inflation'!U$17=0,0,'6a - Tot nominal costs'!W157/'4 - Inflation'!U$17)</f>
        <v>0</v>
      </c>
      <c r="X157" s="286">
        <f>IF('4 - Inflation'!V$17=0,0,'6a - Tot nominal costs'!X157/'4 - Inflation'!V$17)</f>
        <v>0</v>
      </c>
      <c r="Y157" s="286">
        <f>IF('4 - Inflation'!W$17=0,0,'6a - Tot nominal costs'!Y157/'4 - Inflation'!W$17)</f>
        <v>0</v>
      </c>
      <c r="Z157" s="286">
        <f>IF('4 - Inflation'!X$17=0,0,'6a - Tot nominal costs'!Z157/'4 - Inflation'!X$17)</f>
        <v>0</v>
      </c>
      <c r="AA157" s="286">
        <f>IF('4 - Inflation'!Y$17=0,0,'6a - Tot nominal costs'!AA157/'4 - Inflation'!Y$17)</f>
        <v>0</v>
      </c>
      <c r="AB157" s="286">
        <f>IF('4 - Inflation'!Z$17=0,0,'6a - Tot nominal costs'!AB157/'4 - Inflation'!Z$17)</f>
        <v>0</v>
      </c>
      <c r="AC157" s="286">
        <f>IF('4 - Inflation'!AA$17=0,0,'6a - Tot nominal costs'!AC157/'4 - Inflation'!AA$17)</f>
        <v>0</v>
      </c>
      <c r="AD157" s="286">
        <f>IF('4 - Inflation'!AB$17=0,0,'6a - Tot nominal costs'!AD157/'4 - Inflation'!AB$17)</f>
        <v>0</v>
      </c>
      <c r="AE157" s="286">
        <f>IF('4 - Inflation'!AC$17=0,0,'6a - Tot nominal costs'!AE157/'4 - Inflation'!AC$17)</f>
        <v>0</v>
      </c>
      <c r="AF157" s="286">
        <f>IF('4 - Inflation'!AD$17=0,0,'6a - Tot nominal costs'!AF157/'4 - Inflation'!AD$17)</f>
        <v>0</v>
      </c>
      <c r="AG157" s="286">
        <f>IF('4 - Inflation'!AE$17=0,0,'6a - Tot nominal costs'!AG157/'4 - Inflation'!AE$17)</f>
        <v>0</v>
      </c>
      <c r="AH157" s="286">
        <f>IF('4 - Inflation'!AF$17=0,0,'6a - Tot nominal costs'!AH157/'4 - Inflation'!AF$17)</f>
        <v>0</v>
      </c>
      <c r="AI157" s="286">
        <f>IF('4 - Inflation'!AG$17=0,0,'6a - Tot nominal costs'!AI157/'4 - Inflation'!AG$17)</f>
        <v>0</v>
      </c>
      <c r="AJ157" s="286">
        <f>IF('4 - Inflation'!AH$17=0,0,'6a - Tot nominal costs'!AJ157/'4 - Inflation'!AH$17)</f>
        <v>0</v>
      </c>
      <c r="AK157" s="286">
        <f>IF('4 - Inflation'!AI$17=0,0,'6a - Tot nominal costs'!AK157/'4 - Inflation'!AI$17)</f>
        <v>0</v>
      </c>
      <c r="AL157" s="286">
        <f>IF('4 - Inflation'!AJ$17=0,0,'6a - Tot nominal costs'!AL157/'4 - Inflation'!AJ$17)</f>
        <v>0</v>
      </c>
      <c r="AM157" s="286">
        <f>IF('4 - Inflation'!AK$17=0,0,'6a - Tot nominal costs'!AM157/'4 - Inflation'!AK$17)</f>
        <v>0</v>
      </c>
      <c r="AN157" s="286">
        <f>IF('4 - Inflation'!AL$17=0,0,'6a - Tot nominal costs'!AN157/'4 - Inflation'!AL$17)</f>
        <v>0</v>
      </c>
      <c r="AO157" s="286">
        <f>IF('4 - Inflation'!AM$17=0,0,'6a - Tot nominal costs'!AO157/'4 - Inflation'!AM$17)</f>
        <v>0</v>
      </c>
      <c r="AP157" s="286">
        <f>IF('4 - Inflation'!AN$17=0,0,'6a - Tot nominal costs'!AP157/'4 - Inflation'!AN$17)</f>
        <v>0</v>
      </c>
    </row>
    <row r="158" spans="1:42" outlineLevel="2">
      <c r="A158" s="211" t="str">
        <f>A154&amp;"."&amp;A156&amp;"."&amp;A155&amp;"."&amp;B158</f>
        <v>1.c.4.2</v>
      </c>
      <c r="B158">
        <v>2</v>
      </c>
      <c r="C158" t="str">
        <f>'1-GBP'!C158</f>
        <v>iPMT</v>
      </c>
      <c r="D158"/>
      <c r="E158"/>
      <c r="F158"/>
      <c r="G158"/>
      <c r="H158"/>
      <c r="I158"/>
      <c r="J158"/>
      <c r="K158"/>
      <c r="L158" t="str">
        <f>LEFT(_xlfn.TEXTAFTER('6b - Tot real (CPIH) costs'!A158,"."),1)</f>
        <v>c</v>
      </c>
      <c r="M158" s="286">
        <f>IF('4 - Inflation'!K$17=0,0,'6a - Tot nominal costs'!M158/'4 - Inflation'!K$17)</f>
        <v>0</v>
      </c>
      <c r="N158" s="286">
        <f>IF('4 - Inflation'!L$17=0,0,'6a - Tot nominal costs'!N158/'4 - Inflation'!L$17)</f>
        <v>0</v>
      </c>
      <c r="O158" s="286">
        <f>IF('4 - Inflation'!M$17=0,0,'6a - Tot nominal costs'!O158/'4 - Inflation'!M$17)</f>
        <v>0</v>
      </c>
      <c r="P158" s="286">
        <f>IF('4 - Inflation'!N$17=0,0,'6a - Tot nominal costs'!P158/'4 - Inflation'!N$17)</f>
        <v>0</v>
      </c>
      <c r="Q158" s="286">
        <f>IF('4 - Inflation'!O$17=0,0,'6a - Tot nominal costs'!Q158/'4 - Inflation'!O$17)</f>
        <v>0</v>
      </c>
      <c r="R158" s="286">
        <f>IF('4 - Inflation'!P$17=0,0,'6a - Tot nominal costs'!R158/'4 - Inflation'!P$17)</f>
        <v>0</v>
      </c>
      <c r="S158" s="286">
        <f>IF('4 - Inflation'!Q$17=0,0,'6a - Tot nominal costs'!S158/'4 - Inflation'!Q$17)</f>
        <v>0</v>
      </c>
      <c r="T158" s="286">
        <f>IF('4 - Inflation'!R$17=0,0,'6a - Tot nominal costs'!T158/'4 - Inflation'!R$17)</f>
        <v>0</v>
      </c>
      <c r="U158" s="286">
        <f>IF('4 - Inflation'!S$17=0,0,'6a - Tot nominal costs'!U158/'4 - Inflation'!S$17)</f>
        <v>0</v>
      </c>
      <c r="V158" s="286">
        <f>IF('4 - Inflation'!T$17=0,0,'6a - Tot nominal costs'!V158/'4 - Inflation'!T$17)</f>
        <v>0</v>
      </c>
      <c r="W158" s="286">
        <f>IF('4 - Inflation'!U$17=0,0,'6a - Tot nominal costs'!W158/'4 - Inflation'!U$17)</f>
        <v>0</v>
      </c>
      <c r="X158" s="286">
        <f>IF('4 - Inflation'!V$17=0,0,'6a - Tot nominal costs'!X158/'4 - Inflation'!V$17)</f>
        <v>0</v>
      </c>
      <c r="Y158" s="286">
        <f>IF('4 - Inflation'!W$17=0,0,'6a - Tot nominal costs'!Y158/'4 - Inflation'!W$17)</f>
        <v>0</v>
      </c>
      <c r="Z158" s="286">
        <f>IF('4 - Inflation'!X$17=0,0,'6a - Tot nominal costs'!Z158/'4 - Inflation'!X$17)</f>
        <v>0</v>
      </c>
      <c r="AA158" s="286">
        <f>IF('4 - Inflation'!Y$17=0,0,'6a - Tot nominal costs'!AA158/'4 - Inflation'!Y$17)</f>
        <v>0</v>
      </c>
      <c r="AB158" s="286">
        <f>IF('4 - Inflation'!Z$17=0,0,'6a - Tot nominal costs'!AB158/'4 - Inflation'!Z$17)</f>
        <v>0</v>
      </c>
      <c r="AC158" s="286">
        <f>IF('4 - Inflation'!AA$17=0,0,'6a - Tot nominal costs'!AC158/'4 - Inflation'!AA$17)</f>
        <v>0</v>
      </c>
      <c r="AD158" s="286">
        <f>IF('4 - Inflation'!AB$17=0,0,'6a - Tot nominal costs'!AD158/'4 - Inflation'!AB$17)</f>
        <v>0</v>
      </c>
      <c r="AE158" s="286">
        <f>IF('4 - Inflation'!AC$17=0,0,'6a - Tot nominal costs'!AE158/'4 - Inflation'!AC$17)</f>
        <v>0</v>
      </c>
      <c r="AF158" s="286">
        <f>IF('4 - Inflation'!AD$17=0,0,'6a - Tot nominal costs'!AF158/'4 - Inflation'!AD$17)</f>
        <v>0</v>
      </c>
      <c r="AG158" s="286">
        <f>IF('4 - Inflation'!AE$17=0,0,'6a - Tot nominal costs'!AG158/'4 - Inflation'!AE$17)</f>
        <v>0</v>
      </c>
      <c r="AH158" s="286">
        <f>IF('4 - Inflation'!AF$17=0,0,'6a - Tot nominal costs'!AH158/'4 - Inflation'!AF$17)</f>
        <v>0</v>
      </c>
      <c r="AI158" s="286">
        <f>IF('4 - Inflation'!AG$17=0,0,'6a - Tot nominal costs'!AI158/'4 - Inflation'!AG$17)</f>
        <v>0</v>
      </c>
      <c r="AJ158" s="286">
        <f>IF('4 - Inflation'!AH$17=0,0,'6a - Tot nominal costs'!AJ158/'4 - Inflation'!AH$17)</f>
        <v>0</v>
      </c>
      <c r="AK158" s="286">
        <f>IF('4 - Inflation'!AI$17=0,0,'6a - Tot nominal costs'!AK158/'4 - Inflation'!AI$17)</f>
        <v>0</v>
      </c>
      <c r="AL158" s="286">
        <f>IF('4 - Inflation'!AJ$17=0,0,'6a - Tot nominal costs'!AL158/'4 - Inflation'!AJ$17)</f>
        <v>0</v>
      </c>
      <c r="AM158" s="286">
        <f>IF('4 - Inflation'!AK$17=0,0,'6a - Tot nominal costs'!AM158/'4 - Inflation'!AK$17)</f>
        <v>0</v>
      </c>
      <c r="AN158" s="286">
        <f>IF('4 - Inflation'!AL$17=0,0,'6a - Tot nominal costs'!AN158/'4 - Inflation'!AL$17)</f>
        <v>0</v>
      </c>
      <c r="AO158" s="286">
        <f>IF('4 - Inflation'!AM$17=0,0,'6a - Tot nominal costs'!AO158/'4 - Inflation'!AM$17)</f>
        <v>0</v>
      </c>
      <c r="AP158" s="286">
        <f>IF('4 - Inflation'!AN$17=0,0,'6a - Tot nominal costs'!AP158/'4 - Inflation'!AN$17)</f>
        <v>0</v>
      </c>
    </row>
    <row r="159" spans="1:42" outlineLevel="2">
      <c r="A159" s="211" t="str">
        <f>A154&amp;"."&amp;A156&amp;"."&amp;A155&amp;"."&amp;B159</f>
        <v>1.c.4.3</v>
      </c>
      <c r="B159">
        <v>3</v>
      </c>
      <c r="C159" t="str">
        <f>'1-GBP'!C159</f>
        <v>Operator Other</v>
      </c>
      <c r="D159"/>
      <c r="E159"/>
      <c r="F159"/>
      <c r="G159"/>
      <c r="H159"/>
      <c r="I159"/>
      <c r="J159"/>
      <c r="K159"/>
      <c r="L159" t="str">
        <f>LEFT(_xlfn.TEXTAFTER('6b - Tot real (CPIH) costs'!A159,"."),1)</f>
        <v>c</v>
      </c>
      <c r="M159" s="286">
        <f>IF('4 - Inflation'!K$17=0,0,'6a - Tot nominal costs'!M159/'4 - Inflation'!K$17)</f>
        <v>0</v>
      </c>
      <c r="N159" s="286">
        <f>IF('4 - Inflation'!L$17=0,0,'6a - Tot nominal costs'!N159/'4 - Inflation'!L$17)</f>
        <v>0</v>
      </c>
      <c r="O159" s="286">
        <f>IF('4 - Inflation'!M$17=0,0,'6a - Tot nominal costs'!O159/'4 - Inflation'!M$17)</f>
        <v>0</v>
      </c>
      <c r="P159" s="286">
        <f>IF('4 - Inflation'!N$17=0,0,'6a - Tot nominal costs'!P159/'4 - Inflation'!N$17)</f>
        <v>0</v>
      </c>
      <c r="Q159" s="286">
        <f>IF('4 - Inflation'!O$17=0,0,'6a - Tot nominal costs'!Q159/'4 - Inflation'!O$17)</f>
        <v>0</v>
      </c>
      <c r="R159" s="286">
        <f>IF('4 - Inflation'!P$17=0,0,'6a - Tot nominal costs'!R159/'4 - Inflation'!P$17)</f>
        <v>0</v>
      </c>
      <c r="S159" s="286">
        <f>IF('4 - Inflation'!Q$17=0,0,'6a - Tot nominal costs'!S159/'4 - Inflation'!Q$17)</f>
        <v>0</v>
      </c>
      <c r="T159" s="286">
        <f>IF('4 - Inflation'!R$17=0,0,'6a - Tot nominal costs'!T159/'4 - Inflation'!R$17)</f>
        <v>0</v>
      </c>
      <c r="U159" s="286">
        <f>IF('4 - Inflation'!S$17=0,0,'6a - Tot nominal costs'!U159/'4 - Inflation'!S$17)</f>
        <v>0</v>
      </c>
      <c r="V159" s="286">
        <f>IF('4 - Inflation'!T$17=0,0,'6a - Tot nominal costs'!V159/'4 - Inflation'!T$17)</f>
        <v>0</v>
      </c>
      <c r="W159" s="286">
        <f>IF('4 - Inflation'!U$17=0,0,'6a - Tot nominal costs'!W159/'4 - Inflation'!U$17)</f>
        <v>0</v>
      </c>
      <c r="X159" s="286">
        <f>IF('4 - Inflation'!V$17=0,0,'6a - Tot nominal costs'!X159/'4 - Inflation'!V$17)</f>
        <v>0</v>
      </c>
      <c r="Y159" s="286">
        <f>IF('4 - Inflation'!W$17=0,0,'6a - Tot nominal costs'!Y159/'4 - Inflation'!W$17)</f>
        <v>0</v>
      </c>
      <c r="Z159" s="286">
        <f>IF('4 - Inflation'!X$17=0,0,'6a - Tot nominal costs'!Z159/'4 - Inflation'!X$17)</f>
        <v>0</v>
      </c>
      <c r="AA159" s="286">
        <f>IF('4 - Inflation'!Y$17=0,0,'6a - Tot nominal costs'!AA159/'4 - Inflation'!Y$17)</f>
        <v>0</v>
      </c>
      <c r="AB159" s="286">
        <f>IF('4 - Inflation'!Z$17=0,0,'6a - Tot nominal costs'!AB159/'4 - Inflation'!Z$17)</f>
        <v>0</v>
      </c>
      <c r="AC159" s="286">
        <f>IF('4 - Inflation'!AA$17=0,0,'6a - Tot nominal costs'!AC159/'4 - Inflation'!AA$17)</f>
        <v>0</v>
      </c>
      <c r="AD159" s="286">
        <f>IF('4 - Inflation'!AB$17=0,0,'6a - Tot nominal costs'!AD159/'4 - Inflation'!AB$17)</f>
        <v>0</v>
      </c>
      <c r="AE159" s="286">
        <f>IF('4 - Inflation'!AC$17=0,0,'6a - Tot nominal costs'!AE159/'4 - Inflation'!AC$17)</f>
        <v>0</v>
      </c>
      <c r="AF159" s="286">
        <f>IF('4 - Inflation'!AD$17=0,0,'6a - Tot nominal costs'!AF159/'4 - Inflation'!AD$17)</f>
        <v>0</v>
      </c>
      <c r="AG159" s="286">
        <f>IF('4 - Inflation'!AE$17=0,0,'6a - Tot nominal costs'!AG159/'4 - Inflation'!AE$17)</f>
        <v>0</v>
      </c>
      <c r="AH159" s="286">
        <f>IF('4 - Inflation'!AF$17=0,0,'6a - Tot nominal costs'!AH159/'4 - Inflation'!AF$17)</f>
        <v>0</v>
      </c>
      <c r="AI159" s="286">
        <f>IF('4 - Inflation'!AG$17=0,0,'6a - Tot nominal costs'!AI159/'4 - Inflation'!AG$17)</f>
        <v>0</v>
      </c>
      <c r="AJ159" s="286">
        <f>IF('4 - Inflation'!AH$17=0,0,'6a - Tot nominal costs'!AJ159/'4 - Inflation'!AH$17)</f>
        <v>0</v>
      </c>
      <c r="AK159" s="286">
        <f>IF('4 - Inflation'!AI$17=0,0,'6a - Tot nominal costs'!AK159/'4 - Inflation'!AI$17)</f>
        <v>0</v>
      </c>
      <c r="AL159" s="286">
        <f>IF('4 - Inflation'!AJ$17=0,0,'6a - Tot nominal costs'!AL159/'4 - Inflation'!AJ$17)</f>
        <v>0</v>
      </c>
      <c r="AM159" s="286">
        <f>IF('4 - Inflation'!AK$17=0,0,'6a - Tot nominal costs'!AM159/'4 - Inflation'!AK$17)</f>
        <v>0</v>
      </c>
      <c r="AN159" s="286">
        <f>IF('4 - Inflation'!AL$17=0,0,'6a - Tot nominal costs'!AN159/'4 - Inflation'!AL$17)</f>
        <v>0</v>
      </c>
      <c r="AO159" s="286">
        <f>IF('4 - Inflation'!AM$17=0,0,'6a - Tot nominal costs'!AO159/'4 - Inflation'!AM$17)</f>
        <v>0</v>
      </c>
      <c r="AP159" s="286">
        <f>IF('4 - Inflation'!AN$17=0,0,'6a - Tot nominal costs'!AP159/'4 - Inflation'!AN$17)</f>
        <v>0</v>
      </c>
    </row>
    <row r="160" spans="1:42" outlineLevel="2">
      <c r="A160" s="211" t="str">
        <f>A154&amp;"."&amp;A156&amp;"."&amp;A155&amp;"."&amp;B160</f>
        <v>1.c.4.4</v>
      </c>
      <c r="B160">
        <v>4</v>
      </c>
      <c r="C160" t="str">
        <f>'1-GBP'!C160</f>
        <v/>
      </c>
      <c r="D160"/>
      <c r="E160"/>
      <c r="F160"/>
      <c r="G160"/>
      <c r="H160"/>
      <c r="I160"/>
      <c r="J160"/>
      <c r="K160"/>
      <c r="L160" t="str">
        <f>LEFT(_xlfn.TEXTAFTER('6b - Tot real (CPIH) costs'!A160,"."),1)</f>
        <v>c</v>
      </c>
      <c r="M160" s="286">
        <f>IF('4 - Inflation'!K$17=0,0,'6a - Tot nominal costs'!M160/'4 - Inflation'!K$17)</f>
        <v>0</v>
      </c>
      <c r="N160" s="286">
        <f>IF('4 - Inflation'!L$17=0,0,'6a - Tot nominal costs'!N160/'4 - Inflation'!L$17)</f>
        <v>0</v>
      </c>
      <c r="O160" s="286">
        <f>IF('4 - Inflation'!M$17=0,0,'6a - Tot nominal costs'!O160/'4 - Inflation'!M$17)</f>
        <v>0</v>
      </c>
      <c r="P160" s="286">
        <f>IF('4 - Inflation'!N$17=0,0,'6a - Tot nominal costs'!P160/'4 - Inflation'!N$17)</f>
        <v>0</v>
      </c>
      <c r="Q160" s="286">
        <f>IF('4 - Inflation'!O$17=0,0,'6a - Tot nominal costs'!Q160/'4 - Inflation'!O$17)</f>
        <v>0</v>
      </c>
      <c r="R160" s="286">
        <f>IF('4 - Inflation'!P$17=0,0,'6a - Tot nominal costs'!R160/'4 - Inflation'!P$17)</f>
        <v>0</v>
      </c>
      <c r="S160" s="286">
        <f>IF('4 - Inflation'!Q$17=0,0,'6a - Tot nominal costs'!S160/'4 - Inflation'!Q$17)</f>
        <v>0</v>
      </c>
      <c r="T160" s="286">
        <f>IF('4 - Inflation'!R$17=0,0,'6a - Tot nominal costs'!T160/'4 - Inflation'!R$17)</f>
        <v>0</v>
      </c>
      <c r="U160" s="286">
        <f>IF('4 - Inflation'!S$17=0,0,'6a - Tot nominal costs'!U160/'4 - Inflation'!S$17)</f>
        <v>0</v>
      </c>
      <c r="V160" s="286">
        <f>IF('4 - Inflation'!T$17=0,0,'6a - Tot nominal costs'!V160/'4 - Inflation'!T$17)</f>
        <v>0</v>
      </c>
      <c r="W160" s="286">
        <f>IF('4 - Inflation'!U$17=0,0,'6a - Tot nominal costs'!W160/'4 - Inflation'!U$17)</f>
        <v>0</v>
      </c>
      <c r="X160" s="286">
        <f>IF('4 - Inflation'!V$17=0,0,'6a - Tot nominal costs'!X160/'4 - Inflation'!V$17)</f>
        <v>0</v>
      </c>
      <c r="Y160" s="286">
        <f>IF('4 - Inflation'!W$17=0,0,'6a - Tot nominal costs'!Y160/'4 - Inflation'!W$17)</f>
        <v>0</v>
      </c>
      <c r="Z160" s="286">
        <f>IF('4 - Inflation'!X$17=0,0,'6a - Tot nominal costs'!Z160/'4 - Inflation'!X$17)</f>
        <v>0</v>
      </c>
      <c r="AA160" s="286">
        <f>IF('4 - Inflation'!Y$17=0,0,'6a - Tot nominal costs'!AA160/'4 - Inflation'!Y$17)</f>
        <v>0</v>
      </c>
      <c r="AB160" s="286">
        <f>IF('4 - Inflation'!Z$17=0,0,'6a - Tot nominal costs'!AB160/'4 - Inflation'!Z$17)</f>
        <v>0</v>
      </c>
      <c r="AC160" s="286">
        <f>IF('4 - Inflation'!AA$17=0,0,'6a - Tot nominal costs'!AC160/'4 - Inflation'!AA$17)</f>
        <v>0</v>
      </c>
      <c r="AD160" s="286">
        <f>IF('4 - Inflation'!AB$17=0,0,'6a - Tot nominal costs'!AD160/'4 - Inflation'!AB$17)</f>
        <v>0</v>
      </c>
      <c r="AE160" s="286">
        <f>IF('4 - Inflation'!AC$17=0,0,'6a - Tot nominal costs'!AE160/'4 - Inflation'!AC$17)</f>
        <v>0</v>
      </c>
      <c r="AF160" s="286">
        <f>IF('4 - Inflation'!AD$17=0,0,'6a - Tot nominal costs'!AF160/'4 - Inflation'!AD$17)</f>
        <v>0</v>
      </c>
      <c r="AG160" s="286">
        <f>IF('4 - Inflation'!AE$17=0,0,'6a - Tot nominal costs'!AG160/'4 - Inflation'!AE$17)</f>
        <v>0</v>
      </c>
      <c r="AH160" s="286">
        <f>IF('4 - Inflation'!AF$17=0,0,'6a - Tot nominal costs'!AH160/'4 - Inflation'!AF$17)</f>
        <v>0</v>
      </c>
      <c r="AI160" s="286">
        <f>IF('4 - Inflation'!AG$17=0,0,'6a - Tot nominal costs'!AI160/'4 - Inflation'!AG$17)</f>
        <v>0</v>
      </c>
      <c r="AJ160" s="286">
        <f>IF('4 - Inflation'!AH$17=0,0,'6a - Tot nominal costs'!AJ160/'4 - Inflation'!AH$17)</f>
        <v>0</v>
      </c>
      <c r="AK160" s="286">
        <f>IF('4 - Inflation'!AI$17=0,0,'6a - Tot nominal costs'!AK160/'4 - Inflation'!AI$17)</f>
        <v>0</v>
      </c>
      <c r="AL160" s="286">
        <f>IF('4 - Inflation'!AJ$17=0,0,'6a - Tot nominal costs'!AL160/'4 - Inflation'!AJ$17)</f>
        <v>0</v>
      </c>
      <c r="AM160" s="286">
        <f>IF('4 - Inflation'!AK$17=0,0,'6a - Tot nominal costs'!AM160/'4 - Inflation'!AK$17)</f>
        <v>0</v>
      </c>
      <c r="AN160" s="286">
        <f>IF('4 - Inflation'!AL$17=0,0,'6a - Tot nominal costs'!AN160/'4 - Inflation'!AL$17)</f>
        <v>0</v>
      </c>
      <c r="AO160" s="286">
        <f>IF('4 - Inflation'!AM$17=0,0,'6a - Tot nominal costs'!AO160/'4 - Inflation'!AM$17)</f>
        <v>0</v>
      </c>
      <c r="AP160" s="286">
        <f>IF('4 - Inflation'!AN$17=0,0,'6a - Tot nominal costs'!AP160/'4 - Inflation'!AN$17)</f>
        <v>0</v>
      </c>
    </row>
    <row r="161" spans="1:42" outlineLevel="2">
      <c r="A161" s="211" t="str">
        <f>A154&amp;"."&amp;A156&amp;"."&amp;A155&amp;"."&amp;B161</f>
        <v>1.c.4.5</v>
      </c>
      <c r="B161">
        <v>5</v>
      </c>
      <c r="C161" t="str">
        <f>'1-GBP'!C161</f>
        <v/>
      </c>
      <c r="D161"/>
      <c r="E161"/>
      <c r="F161"/>
      <c r="G161"/>
      <c r="H161"/>
      <c r="I161"/>
      <c r="J161"/>
      <c r="K161"/>
      <c r="L161" t="str">
        <f>LEFT(_xlfn.TEXTAFTER('6b - Tot real (CPIH) costs'!A161,"."),1)</f>
        <v>c</v>
      </c>
      <c r="M161" s="286">
        <f>IF('4 - Inflation'!K$17=0,0,'6a - Tot nominal costs'!M161/'4 - Inflation'!K$17)</f>
        <v>0</v>
      </c>
      <c r="N161" s="286">
        <f>IF('4 - Inflation'!L$17=0,0,'6a - Tot nominal costs'!N161/'4 - Inflation'!L$17)</f>
        <v>0</v>
      </c>
      <c r="O161" s="286">
        <f>IF('4 - Inflation'!M$17=0,0,'6a - Tot nominal costs'!O161/'4 - Inflation'!M$17)</f>
        <v>0</v>
      </c>
      <c r="P161" s="286">
        <f>IF('4 - Inflation'!N$17=0,0,'6a - Tot nominal costs'!P161/'4 - Inflation'!N$17)</f>
        <v>0</v>
      </c>
      <c r="Q161" s="286">
        <f>IF('4 - Inflation'!O$17=0,0,'6a - Tot nominal costs'!Q161/'4 - Inflation'!O$17)</f>
        <v>0</v>
      </c>
      <c r="R161" s="286">
        <f>IF('4 - Inflation'!P$17=0,0,'6a - Tot nominal costs'!R161/'4 - Inflation'!P$17)</f>
        <v>0</v>
      </c>
      <c r="S161" s="286">
        <f>IF('4 - Inflation'!Q$17=0,0,'6a - Tot nominal costs'!S161/'4 - Inflation'!Q$17)</f>
        <v>0</v>
      </c>
      <c r="T161" s="286">
        <f>IF('4 - Inflation'!R$17=0,0,'6a - Tot nominal costs'!T161/'4 - Inflation'!R$17)</f>
        <v>0</v>
      </c>
      <c r="U161" s="286">
        <f>IF('4 - Inflation'!S$17=0,0,'6a - Tot nominal costs'!U161/'4 - Inflation'!S$17)</f>
        <v>0</v>
      </c>
      <c r="V161" s="286">
        <f>IF('4 - Inflation'!T$17=0,0,'6a - Tot nominal costs'!V161/'4 - Inflation'!T$17)</f>
        <v>0</v>
      </c>
      <c r="W161" s="286">
        <f>IF('4 - Inflation'!U$17=0,0,'6a - Tot nominal costs'!W161/'4 - Inflation'!U$17)</f>
        <v>0</v>
      </c>
      <c r="X161" s="286">
        <f>IF('4 - Inflation'!V$17=0,0,'6a - Tot nominal costs'!X161/'4 - Inflation'!V$17)</f>
        <v>0</v>
      </c>
      <c r="Y161" s="286">
        <f>IF('4 - Inflation'!W$17=0,0,'6a - Tot nominal costs'!Y161/'4 - Inflation'!W$17)</f>
        <v>0</v>
      </c>
      <c r="Z161" s="286">
        <f>IF('4 - Inflation'!X$17=0,0,'6a - Tot nominal costs'!Z161/'4 - Inflation'!X$17)</f>
        <v>0</v>
      </c>
      <c r="AA161" s="286">
        <f>IF('4 - Inflation'!Y$17=0,0,'6a - Tot nominal costs'!AA161/'4 - Inflation'!Y$17)</f>
        <v>0</v>
      </c>
      <c r="AB161" s="286">
        <f>IF('4 - Inflation'!Z$17=0,0,'6a - Tot nominal costs'!AB161/'4 - Inflation'!Z$17)</f>
        <v>0</v>
      </c>
      <c r="AC161" s="286">
        <f>IF('4 - Inflation'!AA$17=0,0,'6a - Tot nominal costs'!AC161/'4 - Inflation'!AA$17)</f>
        <v>0</v>
      </c>
      <c r="AD161" s="286">
        <f>IF('4 - Inflation'!AB$17=0,0,'6a - Tot nominal costs'!AD161/'4 - Inflation'!AB$17)</f>
        <v>0</v>
      </c>
      <c r="AE161" s="286">
        <f>IF('4 - Inflation'!AC$17=0,0,'6a - Tot nominal costs'!AE161/'4 - Inflation'!AC$17)</f>
        <v>0</v>
      </c>
      <c r="AF161" s="286">
        <f>IF('4 - Inflation'!AD$17=0,0,'6a - Tot nominal costs'!AF161/'4 - Inflation'!AD$17)</f>
        <v>0</v>
      </c>
      <c r="AG161" s="286">
        <f>IF('4 - Inflation'!AE$17=0,0,'6a - Tot nominal costs'!AG161/'4 - Inflation'!AE$17)</f>
        <v>0</v>
      </c>
      <c r="AH161" s="286">
        <f>IF('4 - Inflation'!AF$17=0,0,'6a - Tot nominal costs'!AH161/'4 - Inflation'!AF$17)</f>
        <v>0</v>
      </c>
      <c r="AI161" s="286">
        <f>IF('4 - Inflation'!AG$17=0,0,'6a - Tot nominal costs'!AI161/'4 - Inflation'!AG$17)</f>
        <v>0</v>
      </c>
      <c r="AJ161" s="286">
        <f>IF('4 - Inflation'!AH$17=0,0,'6a - Tot nominal costs'!AJ161/'4 - Inflation'!AH$17)</f>
        <v>0</v>
      </c>
      <c r="AK161" s="286">
        <f>IF('4 - Inflation'!AI$17=0,0,'6a - Tot nominal costs'!AK161/'4 - Inflation'!AI$17)</f>
        <v>0</v>
      </c>
      <c r="AL161" s="286">
        <f>IF('4 - Inflation'!AJ$17=0,0,'6a - Tot nominal costs'!AL161/'4 - Inflation'!AJ$17)</f>
        <v>0</v>
      </c>
      <c r="AM161" s="286">
        <f>IF('4 - Inflation'!AK$17=0,0,'6a - Tot nominal costs'!AM161/'4 - Inflation'!AK$17)</f>
        <v>0</v>
      </c>
      <c r="AN161" s="286">
        <f>IF('4 - Inflation'!AL$17=0,0,'6a - Tot nominal costs'!AN161/'4 - Inflation'!AL$17)</f>
        <v>0</v>
      </c>
      <c r="AO161" s="286">
        <f>IF('4 - Inflation'!AM$17=0,0,'6a - Tot nominal costs'!AO161/'4 - Inflation'!AM$17)</f>
        <v>0</v>
      </c>
      <c r="AP161" s="286">
        <f>IF('4 - Inflation'!AN$17=0,0,'6a - Tot nominal costs'!AP161/'4 - Inflation'!AN$17)</f>
        <v>0</v>
      </c>
    </row>
    <row r="162" spans="1:42" outlineLevel="2">
      <c r="A162" s="211" t="str">
        <f>A154&amp;"."&amp;A156&amp;"."&amp;A155&amp;"."&amp;B162</f>
        <v>1.c.4.6</v>
      </c>
      <c r="B162">
        <v>6</v>
      </c>
      <c r="C162" t="str">
        <f>'1-GBP'!C162</f>
        <v/>
      </c>
      <c r="D162"/>
      <c r="E162"/>
      <c r="F162"/>
      <c r="G162"/>
      <c r="H162"/>
      <c r="I162"/>
      <c r="J162"/>
      <c r="K162"/>
      <c r="L162" t="str">
        <f>LEFT(_xlfn.TEXTAFTER('6b - Tot real (CPIH) costs'!A162,"."),1)</f>
        <v>c</v>
      </c>
      <c r="M162" s="286">
        <f>IF('4 - Inflation'!K$17=0,0,'6a - Tot nominal costs'!M162/'4 - Inflation'!K$17)</f>
        <v>0</v>
      </c>
      <c r="N162" s="286">
        <f>IF('4 - Inflation'!L$17=0,0,'6a - Tot nominal costs'!N162/'4 - Inflation'!L$17)</f>
        <v>0</v>
      </c>
      <c r="O162" s="286">
        <f>IF('4 - Inflation'!M$17=0,0,'6a - Tot nominal costs'!O162/'4 - Inflation'!M$17)</f>
        <v>0</v>
      </c>
      <c r="P162" s="286">
        <f>IF('4 - Inflation'!N$17=0,0,'6a - Tot nominal costs'!P162/'4 - Inflation'!N$17)</f>
        <v>0</v>
      </c>
      <c r="Q162" s="286">
        <f>IF('4 - Inflation'!O$17=0,0,'6a - Tot nominal costs'!Q162/'4 - Inflation'!O$17)</f>
        <v>0</v>
      </c>
      <c r="R162" s="286">
        <f>IF('4 - Inflation'!P$17=0,0,'6a - Tot nominal costs'!R162/'4 - Inflation'!P$17)</f>
        <v>0</v>
      </c>
      <c r="S162" s="286">
        <f>IF('4 - Inflation'!Q$17=0,0,'6a - Tot nominal costs'!S162/'4 - Inflation'!Q$17)</f>
        <v>0</v>
      </c>
      <c r="T162" s="286">
        <f>IF('4 - Inflation'!R$17=0,0,'6a - Tot nominal costs'!T162/'4 - Inflation'!R$17)</f>
        <v>0</v>
      </c>
      <c r="U162" s="286">
        <f>IF('4 - Inflation'!S$17=0,0,'6a - Tot nominal costs'!U162/'4 - Inflation'!S$17)</f>
        <v>0</v>
      </c>
      <c r="V162" s="286">
        <f>IF('4 - Inflation'!T$17=0,0,'6a - Tot nominal costs'!V162/'4 - Inflation'!T$17)</f>
        <v>0</v>
      </c>
      <c r="W162" s="286">
        <f>IF('4 - Inflation'!U$17=0,0,'6a - Tot nominal costs'!W162/'4 - Inflation'!U$17)</f>
        <v>0</v>
      </c>
      <c r="X162" s="286">
        <f>IF('4 - Inflation'!V$17=0,0,'6a - Tot nominal costs'!X162/'4 - Inflation'!V$17)</f>
        <v>0</v>
      </c>
      <c r="Y162" s="286">
        <f>IF('4 - Inflation'!W$17=0,0,'6a - Tot nominal costs'!Y162/'4 - Inflation'!W$17)</f>
        <v>0</v>
      </c>
      <c r="Z162" s="286">
        <f>IF('4 - Inflation'!X$17=0,0,'6a - Tot nominal costs'!Z162/'4 - Inflation'!X$17)</f>
        <v>0</v>
      </c>
      <c r="AA162" s="286">
        <f>IF('4 - Inflation'!Y$17=0,0,'6a - Tot nominal costs'!AA162/'4 - Inflation'!Y$17)</f>
        <v>0</v>
      </c>
      <c r="AB162" s="286">
        <f>IF('4 - Inflation'!Z$17=0,0,'6a - Tot nominal costs'!AB162/'4 - Inflation'!Z$17)</f>
        <v>0</v>
      </c>
      <c r="AC162" s="286">
        <f>IF('4 - Inflation'!AA$17=0,0,'6a - Tot nominal costs'!AC162/'4 - Inflation'!AA$17)</f>
        <v>0</v>
      </c>
      <c r="AD162" s="286">
        <f>IF('4 - Inflation'!AB$17=0,0,'6a - Tot nominal costs'!AD162/'4 - Inflation'!AB$17)</f>
        <v>0</v>
      </c>
      <c r="AE162" s="286">
        <f>IF('4 - Inflation'!AC$17=0,0,'6a - Tot nominal costs'!AE162/'4 - Inflation'!AC$17)</f>
        <v>0</v>
      </c>
      <c r="AF162" s="286">
        <f>IF('4 - Inflation'!AD$17=0,0,'6a - Tot nominal costs'!AF162/'4 - Inflation'!AD$17)</f>
        <v>0</v>
      </c>
      <c r="AG162" s="286">
        <f>IF('4 - Inflation'!AE$17=0,0,'6a - Tot nominal costs'!AG162/'4 - Inflation'!AE$17)</f>
        <v>0</v>
      </c>
      <c r="AH162" s="286">
        <f>IF('4 - Inflation'!AF$17=0,0,'6a - Tot nominal costs'!AH162/'4 - Inflation'!AF$17)</f>
        <v>0</v>
      </c>
      <c r="AI162" s="286">
        <f>IF('4 - Inflation'!AG$17=0,0,'6a - Tot nominal costs'!AI162/'4 - Inflation'!AG$17)</f>
        <v>0</v>
      </c>
      <c r="AJ162" s="286">
        <f>IF('4 - Inflation'!AH$17=0,0,'6a - Tot nominal costs'!AJ162/'4 - Inflation'!AH$17)</f>
        <v>0</v>
      </c>
      <c r="AK162" s="286">
        <f>IF('4 - Inflation'!AI$17=0,0,'6a - Tot nominal costs'!AK162/'4 - Inflation'!AI$17)</f>
        <v>0</v>
      </c>
      <c r="AL162" s="286">
        <f>IF('4 - Inflation'!AJ$17=0,0,'6a - Tot nominal costs'!AL162/'4 - Inflation'!AJ$17)</f>
        <v>0</v>
      </c>
      <c r="AM162" s="286">
        <f>IF('4 - Inflation'!AK$17=0,0,'6a - Tot nominal costs'!AM162/'4 - Inflation'!AK$17)</f>
        <v>0</v>
      </c>
      <c r="AN162" s="286">
        <f>IF('4 - Inflation'!AL$17=0,0,'6a - Tot nominal costs'!AN162/'4 - Inflation'!AL$17)</f>
        <v>0</v>
      </c>
      <c r="AO162" s="286">
        <f>IF('4 - Inflation'!AM$17=0,0,'6a - Tot nominal costs'!AO162/'4 - Inflation'!AM$17)</f>
        <v>0</v>
      </c>
      <c r="AP162" s="286">
        <f>IF('4 - Inflation'!AN$17=0,0,'6a - Tot nominal costs'!AP162/'4 - Inflation'!AN$17)</f>
        <v>0</v>
      </c>
    </row>
    <row r="163" spans="1:42" outlineLevel="2">
      <c r="A163" s="211" t="str">
        <f>A154&amp;"."&amp;A156&amp;"."&amp;A155&amp;"."&amp;B163</f>
        <v>1.c.4.7</v>
      </c>
      <c r="B163">
        <v>7</v>
      </c>
      <c r="C163" t="str">
        <f>'1-GBP'!C163</f>
        <v/>
      </c>
      <c r="D163"/>
      <c r="E163"/>
      <c r="F163"/>
      <c r="G163"/>
      <c r="H163"/>
      <c r="I163"/>
      <c r="J163"/>
      <c r="K163"/>
      <c r="L163" t="str">
        <f>LEFT(_xlfn.TEXTAFTER('6b - Tot real (CPIH) costs'!A163,"."),1)</f>
        <v>c</v>
      </c>
      <c r="M163" s="286">
        <f>IF('4 - Inflation'!K$17=0,0,'6a - Tot nominal costs'!M163/'4 - Inflation'!K$17)</f>
        <v>0</v>
      </c>
      <c r="N163" s="286">
        <f>IF('4 - Inflation'!L$17=0,0,'6a - Tot nominal costs'!N163/'4 - Inflation'!L$17)</f>
        <v>0</v>
      </c>
      <c r="O163" s="286">
        <f>IF('4 - Inflation'!M$17=0,0,'6a - Tot nominal costs'!O163/'4 - Inflation'!M$17)</f>
        <v>0</v>
      </c>
      <c r="P163" s="286">
        <f>IF('4 - Inflation'!N$17=0,0,'6a - Tot nominal costs'!P163/'4 - Inflation'!N$17)</f>
        <v>0</v>
      </c>
      <c r="Q163" s="286">
        <f>IF('4 - Inflation'!O$17=0,0,'6a - Tot nominal costs'!Q163/'4 - Inflation'!O$17)</f>
        <v>0</v>
      </c>
      <c r="R163" s="286">
        <f>IF('4 - Inflation'!P$17=0,0,'6a - Tot nominal costs'!R163/'4 - Inflation'!P$17)</f>
        <v>0</v>
      </c>
      <c r="S163" s="286">
        <f>IF('4 - Inflation'!Q$17=0,0,'6a - Tot nominal costs'!S163/'4 - Inflation'!Q$17)</f>
        <v>0</v>
      </c>
      <c r="T163" s="286">
        <f>IF('4 - Inflation'!R$17=0,0,'6a - Tot nominal costs'!T163/'4 - Inflation'!R$17)</f>
        <v>0</v>
      </c>
      <c r="U163" s="286">
        <f>IF('4 - Inflation'!S$17=0,0,'6a - Tot nominal costs'!U163/'4 - Inflation'!S$17)</f>
        <v>0</v>
      </c>
      <c r="V163" s="286">
        <f>IF('4 - Inflation'!T$17=0,0,'6a - Tot nominal costs'!V163/'4 - Inflation'!T$17)</f>
        <v>0</v>
      </c>
      <c r="W163" s="286">
        <f>IF('4 - Inflation'!U$17=0,0,'6a - Tot nominal costs'!W163/'4 - Inflation'!U$17)</f>
        <v>0</v>
      </c>
      <c r="X163" s="286">
        <f>IF('4 - Inflation'!V$17=0,0,'6a - Tot nominal costs'!X163/'4 - Inflation'!V$17)</f>
        <v>0</v>
      </c>
      <c r="Y163" s="286">
        <f>IF('4 - Inflation'!W$17=0,0,'6a - Tot nominal costs'!Y163/'4 - Inflation'!W$17)</f>
        <v>0</v>
      </c>
      <c r="Z163" s="286">
        <f>IF('4 - Inflation'!X$17=0,0,'6a - Tot nominal costs'!Z163/'4 - Inflation'!X$17)</f>
        <v>0</v>
      </c>
      <c r="AA163" s="286">
        <f>IF('4 - Inflation'!Y$17=0,0,'6a - Tot nominal costs'!AA163/'4 - Inflation'!Y$17)</f>
        <v>0</v>
      </c>
      <c r="AB163" s="286">
        <f>IF('4 - Inflation'!Z$17=0,0,'6a - Tot nominal costs'!AB163/'4 - Inflation'!Z$17)</f>
        <v>0</v>
      </c>
      <c r="AC163" s="286">
        <f>IF('4 - Inflation'!AA$17=0,0,'6a - Tot nominal costs'!AC163/'4 - Inflation'!AA$17)</f>
        <v>0</v>
      </c>
      <c r="AD163" s="286">
        <f>IF('4 - Inflation'!AB$17=0,0,'6a - Tot nominal costs'!AD163/'4 - Inflation'!AB$17)</f>
        <v>0</v>
      </c>
      <c r="AE163" s="286">
        <f>IF('4 - Inflation'!AC$17=0,0,'6a - Tot nominal costs'!AE163/'4 - Inflation'!AC$17)</f>
        <v>0</v>
      </c>
      <c r="AF163" s="286">
        <f>IF('4 - Inflation'!AD$17=0,0,'6a - Tot nominal costs'!AF163/'4 - Inflation'!AD$17)</f>
        <v>0</v>
      </c>
      <c r="AG163" s="286">
        <f>IF('4 - Inflation'!AE$17=0,0,'6a - Tot nominal costs'!AG163/'4 - Inflation'!AE$17)</f>
        <v>0</v>
      </c>
      <c r="AH163" s="286">
        <f>IF('4 - Inflation'!AF$17=0,0,'6a - Tot nominal costs'!AH163/'4 - Inflation'!AF$17)</f>
        <v>0</v>
      </c>
      <c r="AI163" s="286">
        <f>IF('4 - Inflation'!AG$17=0,0,'6a - Tot nominal costs'!AI163/'4 - Inflation'!AG$17)</f>
        <v>0</v>
      </c>
      <c r="AJ163" s="286">
        <f>IF('4 - Inflation'!AH$17=0,0,'6a - Tot nominal costs'!AJ163/'4 - Inflation'!AH$17)</f>
        <v>0</v>
      </c>
      <c r="AK163" s="286">
        <f>IF('4 - Inflation'!AI$17=0,0,'6a - Tot nominal costs'!AK163/'4 - Inflation'!AI$17)</f>
        <v>0</v>
      </c>
      <c r="AL163" s="286">
        <f>IF('4 - Inflation'!AJ$17=0,0,'6a - Tot nominal costs'!AL163/'4 - Inflation'!AJ$17)</f>
        <v>0</v>
      </c>
      <c r="AM163" s="286">
        <f>IF('4 - Inflation'!AK$17=0,0,'6a - Tot nominal costs'!AM163/'4 - Inflation'!AK$17)</f>
        <v>0</v>
      </c>
      <c r="AN163" s="286">
        <f>IF('4 - Inflation'!AL$17=0,0,'6a - Tot nominal costs'!AN163/'4 - Inflation'!AL$17)</f>
        <v>0</v>
      </c>
      <c r="AO163" s="286">
        <f>IF('4 - Inflation'!AM$17=0,0,'6a - Tot nominal costs'!AO163/'4 - Inflation'!AM$17)</f>
        <v>0</v>
      </c>
      <c r="AP163" s="286">
        <f>IF('4 - Inflation'!AN$17=0,0,'6a - Tot nominal costs'!AP163/'4 - Inflation'!AN$17)</f>
        <v>0</v>
      </c>
    </row>
    <row r="164" spans="1:42" outlineLevel="2">
      <c r="A164" s="211" t="str">
        <f>A154&amp;"."&amp;A156&amp;"."&amp;A155&amp;"."&amp;B164</f>
        <v>1.c.4.8</v>
      </c>
      <c r="B164">
        <v>8</v>
      </c>
      <c r="C164" t="str">
        <f>'1-GBP'!C164</f>
        <v/>
      </c>
      <c r="D164"/>
      <c r="E164"/>
      <c r="F164"/>
      <c r="G164"/>
      <c r="H164"/>
      <c r="I164"/>
      <c r="J164"/>
      <c r="K164"/>
      <c r="L164" t="str">
        <f>LEFT(_xlfn.TEXTAFTER('6b - Tot real (CPIH) costs'!A164,"."),1)</f>
        <v>c</v>
      </c>
      <c r="M164" s="286">
        <f>IF('4 - Inflation'!K$17=0,0,'6a - Tot nominal costs'!M164/'4 - Inflation'!K$17)</f>
        <v>0</v>
      </c>
      <c r="N164" s="286">
        <f>IF('4 - Inflation'!L$17=0,0,'6a - Tot nominal costs'!N164/'4 - Inflation'!L$17)</f>
        <v>0</v>
      </c>
      <c r="O164" s="286">
        <f>IF('4 - Inflation'!M$17=0,0,'6a - Tot nominal costs'!O164/'4 - Inflation'!M$17)</f>
        <v>0</v>
      </c>
      <c r="P164" s="286">
        <f>IF('4 - Inflation'!N$17=0,0,'6a - Tot nominal costs'!P164/'4 - Inflation'!N$17)</f>
        <v>0</v>
      </c>
      <c r="Q164" s="286">
        <f>IF('4 - Inflation'!O$17=0,0,'6a - Tot nominal costs'!Q164/'4 - Inflation'!O$17)</f>
        <v>0</v>
      </c>
      <c r="R164" s="286">
        <f>IF('4 - Inflation'!P$17=0,0,'6a - Tot nominal costs'!R164/'4 - Inflation'!P$17)</f>
        <v>0</v>
      </c>
      <c r="S164" s="286">
        <f>IF('4 - Inflation'!Q$17=0,0,'6a - Tot nominal costs'!S164/'4 - Inflation'!Q$17)</f>
        <v>0</v>
      </c>
      <c r="T164" s="286">
        <f>IF('4 - Inflation'!R$17=0,0,'6a - Tot nominal costs'!T164/'4 - Inflation'!R$17)</f>
        <v>0</v>
      </c>
      <c r="U164" s="286">
        <f>IF('4 - Inflation'!S$17=0,0,'6a - Tot nominal costs'!U164/'4 - Inflation'!S$17)</f>
        <v>0</v>
      </c>
      <c r="V164" s="286">
        <f>IF('4 - Inflation'!T$17=0,0,'6a - Tot nominal costs'!V164/'4 - Inflation'!T$17)</f>
        <v>0</v>
      </c>
      <c r="W164" s="286">
        <f>IF('4 - Inflation'!U$17=0,0,'6a - Tot nominal costs'!W164/'4 - Inflation'!U$17)</f>
        <v>0</v>
      </c>
      <c r="X164" s="286">
        <f>IF('4 - Inflation'!V$17=0,0,'6a - Tot nominal costs'!X164/'4 - Inflation'!V$17)</f>
        <v>0</v>
      </c>
      <c r="Y164" s="286">
        <f>IF('4 - Inflation'!W$17=0,0,'6a - Tot nominal costs'!Y164/'4 - Inflation'!W$17)</f>
        <v>0</v>
      </c>
      <c r="Z164" s="286">
        <f>IF('4 - Inflation'!X$17=0,0,'6a - Tot nominal costs'!Z164/'4 - Inflation'!X$17)</f>
        <v>0</v>
      </c>
      <c r="AA164" s="286">
        <f>IF('4 - Inflation'!Y$17=0,0,'6a - Tot nominal costs'!AA164/'4 - Inflation'!Y$17)</f>
        <v>0</v>
      </c>
      <c r="AB164" s="286">
        <f>IF('4 - Inflation'!Z$17=0,0,'6a - Tot nominal costs'!AB164/'4 - Inflation'!Z$17)</f>
        <v>0</v>
      </c>
      <c r="AC164" s="286">
        <f>IF('4 - Inflation'!AA$17=0,0,'6a - Tot nominal costs'!AC164/'4 - Inflation'!AA$17)</f>
        <v>0</v>
      </c>
      <c r="AD164" s="286">
        <f>IF('4 - Inflation'!AB$17=0,0,'6a - Tot nominal costs'!AD164/'4 - Inflation'!AB$17)</f>
        <v>0</v>
      </c>
      <c r="AE164" s="286">
        <f>IF('4 - Inflation'!AC$17=0,0,'6a - Tot nominal costs'!AE164/'4 - Inflation'!AC$17)</f>
        <v>0</v>
      </c>
      <c r="AF164" s="286">
        <f>IF('4 - Inflation'!AD$17=0,0,'6a - Tot nominal costs'!AF164/'4 - Inflation'!AD$17)</f>
        <v>0</v>
      </c>
      <c r="AG164" s="286">
        <f>IF('4 - Inflation'!AE$17=0,0,'6a - Tot nominal costs'!AG164/'4 - Inflation'!AE$17)</f>
        <v>0</v>
      </c>
      <c r="AH164" s="286">
        <f>IF('4 - Inflation'!AF$17=0,0,'6a - Tot nominal costs'!AH164/'4 - Inflation'!AF$17)</f>
        <v>0</v>
      </c>
      <c r="AI164" s="286">
        <f>IF('4 - Inflation'!AG$17=0,0,'6a - Tot nominal costs'!AI164/'4 - Inflation'!AG$17)</f>
        <v>0</v>
      </c>
      <c r="AJ164" s="286">
        <f>IF('4 - Inflation'!AH$17=0,0,'6a - Tot nominal costs'!AJ164/'4 - Inflation'!AH$17)</f>
        <v>0</v>
      </c>
      <c r="AK164" s="286">
        <f>IF('4 - Inflation'!AI$17=0,0,'6a - Tot nominal costs'!AK164/'4 - Inflation'!AI$17)</f>
        <v>0</v>
      </c>
      <c r="AL164" s="286">
        <f>IF('4 - Inflation'!AJ$17=0,0,'6a - Tot nominal costs'!AL164/'4 - Inflation'!AJ$17)</f>
        <v>0</v>
      </c>
      <c r="AM164" s="286">
        <f>IF('4 - Inflation'!AK$17=0,0,'6a - Tot nominal costs'!AM164/'4 - Inflation'!AK$17)</f>
        <v>0</v>
      </c>
      <c r="AN164" s="286">
        <f>IF('4 - Inflation'!AL$17=0,0,'6a - Tot nominal costs'!AN164/'4 - Inflation'!AL$17)</f>
        <v>0</v>
      </c>
      <c r="AO164" s="286">
        <f>IF('4 - Inflation'!AM$17=0,0,'6a - Tot nominal costs'!AO164/'4 - Inflation'!AM$17)</f>
        <v>0</v>
      </c>
      <c r="AP164" s="286">
        <f>IF('4 - Inflation'!AN$17=0,0,'6a - Tot nominal costs'!AP164/'4 - Inflation'!AN$17)</f>
        <v>0</v>
      </c>
    </row>
    <row r="165" spans="1:42" outlineLevel="2">
      <c r="A165" s="211" t="str">
        <f>A154&amp;"."&amp;A156&amp;"."&amp;A155&amp;"."&amp;B165</f>
        <v>1.c.4.9</v>
      </c>
      <c r="B165">
        <v>9</v>
      </c>
      <c r="C165" t="str">
        <f>'1-GBP'!C165</f>
        <v/>
      </c>
      <c r="D165"/>
      <c r="E165"/>
      <c r="F165"/>
      <c r="G165"/>
      <c r="H165"/>
      <c r="I165"/>
      <c r="J165"/>
      <c r="K165"/>
      <c r="L165" t="str">
        <f>LEFT(_xlfn.TEXTAFTER('6b - Tot real (CPIH) costs'!A165,"."),1)</f>
        <v>c</v>
      </c>
      <c r="M165" s="286">
        <f>IF('4 - Inflation'!K$17=0,0,'6a - Tot nominal costs'!M165/'4 - Inflation'!K$17)</f>
        <v>0</v>
      </c>
      <c r="N165" s="286">
        <f>IF('4 - Inflation'!L$17=0,0,'6a - Tot nominal costs'!N165/'4 - Inflation'!L$17)</f>
        <v>0</v>
      </c>
      <c r="O165" s="286">
        <f>IF('4 - Inflation'!M$17=0,0,'6a - Tot nominal costs'!O165/'4 - Inflation'!M$17)</f>
        <v>0</v>
      </c>
      <c r="P165" s="286">
        <f>IF('4 - Inflation'!N$17=0,0,'6a - Tot nominal costs'!P165/'4 - Inflation'!N$17)</f>
        <v>0</v>
      </c>
      <c r="Q165" s="286">
        <f>IF('4 - Inflation'!O$17=0,0,'6a - Tot nominal costs'!Q165/'4 - Inflation'!O$17)</f>
        <v>0</v>
      </c>
      <c r="R165" s="286">
        <f>IF('4 - Inflation'!P$17=0,0,'6a - Tot nominal costs'!R165/'4 - Inflation'!P$17)</f>
        <v>0</v>
      </c>
      <c r="S165" s="286">
        <f>IF('4 - Inflation'!Q$17=0,0,'6a - Tot nominal costs'!S165/'4 - Inflation'!Q$17)</f>
        <v>0</v>
      </c>
      <c r="T165" s="286">
        <f>IF('4 - Inflation'!R$17=0,0,'6a - Tot nominal costs'!T165/'4 - Inflation'!R$17)</f>
        <v>0</v>
      </c>
      <c r="U165" s="286">
        <f>IF('4 - Inflation'!S$17=0,0,'6a - Tot nominal costs'!U165/'4 - Inflation'!S$17)</f>
        <v>0</v>
      </c>
      <c r="V165" s="286">
        <f>IF('4 - Inflation'!T$17=0,0,'6a - Tot nominal costs'!V165/'4 - Inflation'!T$17)</f>
        <v>0</v>
      </c>
      <c r="W165" s="286">
        <f>IF('4 - Inflation'!U$17=0,0,'6a - Tot nominal costs'!W165/'4 - Inflation'!U$17)</f>
        <v>0</v>
      </c>
      <c r="X165" s="286">
        <f>IF('4 - Inflation'!V$17=0,0,'6a - Tot nominal costs'!X165/'4 - Inflation'!V$17)</f>
        <v>0</v>
      </c>
      <c r="Y165" s="286">
        <f>IF('4 - Inflation'!W$17=0,0,'6a - Tot nominal costs'!Y165/'4 - Inflation'!W$17)</f>
        <v>0</v>
      </c>
      <c r="Z165" s="286">
        <f>IF('4 - Inflation'!X$17=0,0,'6a - Tot nominal costs'!Z165/'4 - Inflation'!X$17)</f>
        <v>0</v>
      </c>
      <c r="AA165" s="286">
        <f>IF('4 - Inflation'!Y$17=0,0,'6a - Tot nominal costs'!AA165/'4 - Inflation'!Y$17)</f>
        <v>0</v>
      </c>
      <c r="AB165" s="286">
        <f>IF('4 - Inflation'!Z$17=0,0,'6a - Tot nominal costs'!AB165/'4 - Inflation'!Z$17)</f>
        <v>0</v>
      </c>
      <c r="AC165" s="286">
        <f>IF('4 - Inflation'!AA$17=0,0,'6a - Tot nominal costs'!AC165/'4 - Inflation'!AA$17)</f>
        <v>0</v>
      </c>
      <c r="AD165" s="286">
        <f>IF('4 - Inflation'!AB$17=0,0,'6a - Tot nominal costs'!AD165/'4 - Inflation'!AB$17)</f>
        <v>0</v>
      </c>
      <c r="AE165" s="286">
        <f>IF('4 - Inflation'!AC$17=0,0,'6a - Tot nominal costs'!AE165/'4 - Inflation'!AC$17)</f>
        <v>0</v>
      </c>
      <c r="AF165" s="286">
        <f>IF('4 - Inflation'!AD$17=0,0,'6a - Tot nominal costs'!AF165/'4 - Inflation'!AD$17)</f>
        <v>0</v>
      </c>
      <c r="AG165" s="286">
        <f>IF('4 - Inflation'!AE$17=0,0,'6a - Tot nominal costs'!AG165/'4 - Inflation'!AE$17)</f>
        <v>0</v>
      </c>
      <c r="AH165" s="286">
        <f>IF('4 - Inflation'!AF$17=0,0,'6a - Tot nominal costs'!AH165/'4 - Inflation'!AF$17)</f>
        <v>0</v>
      </c>
      <c r="AI165" s="286">
        <f>IF('4 - Inflation'!AG$17=0,0,'6a - Tot nominal costs'!AI165/'4 - Inflation'!AG$17)</f>
        <v>0</v>
      </c>
      <c r="AJ165" s="286">
        <f>IF('4 - Inflation'!AH$17=0,0,'6a - Tot nominal costs'!AJ165/'4 - Inflation'!AH$17)</f>
        <v>0</v>
      </c>
      <c r="AK165" s="286">
        <f>IF('4 - Inflation'!AI$17=0,0,'6a - Tot nominal costs'!AK165/'4 - Inflation'!AI$17)</f>
        <v>0</v>
      </c>
      <c r="AL165" s="286">
        <f>IF('4 - Inflation'!AJ$17=0,0,'6a - Tot nominal costs'!AL165/'4 - Inflation'!AJ$17)</f>
        <v>0</v>
      </c>
      <c r="AM165" s="286">
        <f>IF('4 - Inflation'!AK$17=0,0,'6a - Tot nominal costs'!AM165/'4 - Inflation'!AK$17)</f>
        <v>0</v>
      </c>
      <c r="AN165" s="286">
        <f>IF('4 - Inflation'!AL$17=0,0,'6a - Tot nominal costs'!AN165/'4 - Inflation'!AL$17)</f>
        <v>0</v>
      </c>
      <c r="AO165" s="286">
        <f>IF('4 - Inflation'!AM$17=0,0,'6a - Tot nominal costs'!AO165/'4 - Inflation'!AM$17)</f>
        <v>0</v>
      </c>
      <c r="AP165" s="286">
        <f>IF('4 - Inflation'!AN$17=0,0,'6a - Tot nominal costs'!AP165/'4 - Inflation'!AN$17)</f>
        <v>0</v>
      </c>
    </row>
    <row r="166" spans="1:42" outlineLevel="2">
      <c r="A166" s="211" t="str">
        <f>A154&amp;"."&amp;A156&amp;"."&amp;A155&amp;"."&amp;B166</f>
        <v>1.c.4.10</v>
      </c>
      <c r="B166">
        <v>10</v>
      </c>
      <c r="C166" t="str">
        <f>'1-GBP'!C166</f>
        <v/>
      </c>
      <c r="D166"/>
      <c r="E166"/>
      <c r="F166"/>
      <c r="G166"/>
      <c r="H166"/>
      <c r="I166"/>
      <c r="J166"/>
      <c r="K166"/>
      <c r="L166" t="str">
        <f>LEFT(_xlfn.TEXTAFTER('6b - Tot real (CPIH) costs'!A166,"."),1)</f>
        <v>c</v>
      </c>
      <c r="M166" s="286">
        <f>IF('4 - Inflation'!K$17=0,0,'6a - Tot nominal costs'!M166/'4 - Inflation'!K$17)</f>
        <v>0</v>
      </c>
      <c r="N166" s="286">
        <f>IF('4 - Inflation'!L$17=0,0,'6a - Tot nominal costs'!N166/'4 - Inflation'!L$17)</f>
        <v>0</v>
      </c>
      <c r="O166" s="286">
        <f>IF('4 - Inflation'!M$17=0,0,'6a - Tot nominal costs'!O166/'4 - Inflation'!M$17)</f>
        <v>0</v>
      </c>
      <c r="P166" s="286">
        <f>IF('4 - Inflation'!N$17=0,0,'6a - Tot nominal costs'!P166/'4 - Inflation'!N$17)</f>
        <v>0</v>
      </c>
      <c r="Q166" s="286">
        <f>IF('4 - Inflation'!O$17=0,0,'6a - Tot nominal costs'!Q166/'4 - Inflation'!O$17)</f>
        <v>0</v>
      </c>
      <c r="R166" s="286">
        <f>IF('4 - Inflation'!P$17=0,0,'6a - Tot nominal costs'!R166/'4 - Inflation'!P$17)</f>
        <v>0</v>
      </c>
      <c r="S166" s="286">
        <f>IF('4 - Inflation'!Q$17=0,0,'6a - Tot nominal costs'!S166/'4 - Inflation'!Q$17)</f>
        <v>0</v>
      </c>
      <c r="T166" s="286">
        <f>IF('4 - Inflation'!R$17=0,0,'6a - Tot nominal costs'!T166/'4 - Inflation'!R$17)</f>
        <v>0</v>
      </c>
      <c r="U166" s="286">
        <f>IF('4 - Inflation'!S$17=0,0,'6a - Tot nominal costs'!U166/'4 - Inflation'!S$17)</f>
        <v>0</v>
      </c>
      <c r="V166" s="286">
        <f>IF('4 - Inflation'!T$17=0,0,'6a - Tot nominal costs'!V166/'4 - Inflation'!T$17)</f>
        <v>0</v>
      </c>
      <c r="W166" s="286">
        <f>IF('4 - Inflation'!U$17=0,0,'6a - Tot nominal costs'!W166/'4 - Inflation'!U$17)</f>
        <v>0</v>
      </c>
      <c r="X166" s="286">
        <f>IF('4 - Inflation'!V$17=0,0,'6a - Tot nominal costs'!X166/'4 - Inflation'!V$17)</f>
        <v>0</v>
      </c>
      <c r="Y166" s="286">
        <f>IF('4 - Inflation'!W$17=0,0,'6a - Tot nominal costs'!Y166/'4 - Inflation'!W$17)</f>
        <v>0</v>
      </c>
      <c r="Z166" s="286">
        <f>IF('4 - Inflation'!X$17=0,0,'6a - Tot nominal costs'!Z166/'4 - Inflation'!X$17)</f>
        <v>0</v>
      </c>
      <c r="AA166" s="286">
        <f>IF('4 - Inflation'!Y$17=0,0,'6a - Tot nominal costs'!AA166/'4 - Inflation'!Y$17)</f>
        <v>0</v>
      </c>
      <c r="AB166" s="286">
        <f>IF('4 - Inflation'!Z$17=0,0,'6a - Tot nominal costs'!AB166/'4 - Inflation'!Z$17)</f>
        <v>0</v>
      </c>
      <c r="AC166" s="286">
        <f>IF('4 - Inflation'!AA$17=0,0,'6a - Tot nominal costs'!AC166/'4 - Inflation'!AA$17)</f>
        <v>0</v>
      </c>
      <c r="AD166" s="286">
        <f>IF('4 - Inflation'!AB$17=0,0,'6a - Tot nominal costs'!AD166/'4 - Inflation'!AB$17)</f>
        <v>0</v>
      </c>
      <c r="AE166" s="286">
        <f>IF('4 - Inflation'!AC$17=0,0,'6a - Tot nominal costs'!AE166/'4 - Inflation'!AC$17)</f>
        <v>0</v>
      </c>
      <c r="AF166" s="286">
        <f>IF('4 - Inflation'!AD$17=0,0,'6a - Tot nominal costs'!AF166/'4 - Inflation'!AD$17)</f>
        <v>0</v>
      </c>
      <c r="AG166" s="286">
        <f>IF('4 - Inflation'!AE$17=0,0,'6a - Tot nominal costs'!AG166/'4 - Inflation'!AE$17)</f>
        <v>0</v>
      </c>
      <c r="AH166" s="286">
        <f>IF('4 - Inflation'!AF$17=0,0,'6a - Tot nominal costs'!AH166/'4 - Inflation'!AF$17)</f>
        <v>0</v>
      </c>
      <c r="AI166" s="286">
        <f>IF('4 - Inflation'!AG$17=0,0,'6a - Tot nominal costs'!AI166/'4 - Inflation'!AG$17)</f>
        <v>0</v>
      </c>
      <c r="AJ166" s="286">
        <f>IF('4 - Inflation'!AH$17=0,0,'6a - Tot nominal costs'!AJ166/'4 - Inflation'!AH$17)</f>
        <v>0</v>
      </c>
      <c r="AK166" s="286">
        <f>IF('4 - Inflation'!AI$17=0,0,'6a - Tot nominal costs'!AK166/'4 - Inflation'!AI$17)</f>
        <v>0</v>
      </c>
      <c r="AL166" s="286">
        <f>IF('4 - Inflation'!AJ$17=0,0,'6a - Tot nominal costs'!AL166/'4 - Inflation'!AJ$17)</f>
        <v>0</v>
      </c>
      <c r="AM166" s="286">
        <f>IF('4 - Inflation'!AK$17=0,0,'6a - Tot nominal costs'!AM166/'4 - Inflation'!AK$17)</f>
        <v>0</v>
      </c>
      <c r="AN166" s="286">
        <f>IF('4 - Inflation'!AL$17=0,0,'6a - Tot nominal costs'!AN166/'4 - Inflation'!AL$17)</f>
        <v>0</v>
      </c>
      <c r="AO166" s="286">
        <f>IF('4 - Inflation'!AM$17=0,0,'6a - Tot nominal costs'!AO166/'4 - Inflation'!AM$17)</f>
        <v>0</v>
      </c>
      <c r="AP166" s="286">
        <f>IF('4 - Inflation'!AN$17=0,0,'6a - Tot nominal costs'!AP166/'4 - Inflation'!AN$17)</f>
        <v>0</v>
      </c>
    </row>
    <row r="167" spans="1:42" outlineLevel="2">
      <c r="A167" s="211" t="str">
        <f>A154&amp;"."&amp;A156&amp;"."&amp;A155&amp;"."&amp;B167</f>
        <v>1.c.4.11</v>
      </c>
      <c r="B167">
        <v>11</v>
      </c>
      <c r="C167" t="str">
        <f>'1-GBP'!C167</f>
        <v/>
      </c>
      <c r="D167"/>
      <c r="E167"/>
      <c r="F167"/>
      <c r="G167"/>
      <c r="H167"/>
      <c r="I167"/>
      <c r="J167"/>
      <c r="K167"/>
      <c r="L167" t="str">
        <f>LEFT(_xlfn.TEXTAFTER('6b - Tot real (CPIH) costs'!A167,"."),1)</f>
        <v>c</v>
      </c>
      <c r="M167" s="286">
        <f>IF('4 - Inflation'!K$17=0,0,'6a - Tot nominal costs'!M167/'4 - Inflation'!K$17)</f>
        <v>0</v>
      </c>
      <c r="N167" s="286">
        <f>IF('4 - Inflation'!L$17=0,0,'6a - Tot nominal costs'!N167/'4 - Inflation'!L$17)</f>
        <v>0</v>
      </c>
      <c r="O167" s="286">
        <f>IF('4 - Inflation'!M$17=0,0,'6a - Tot nominal costs'!O167/'4 - Inflation'!M$17)</f>
        <v>0</v>
      </c>
      <c r="P167" s="286">
        <f>IF('4 - Inflation'!N$17=0,0,'6a - Tot nominal costs'!P167/'4 - Inflation'!N$17)</f>
        <v>0</v>
      </c>
      <c r="Q167" s="286">
        <f>IF('4 - Inflation'!O$17=0,0,'6a - Tot nominal costs'!Q167/'4 - Inflation'!O$17)</f>
        <v>0</v>
      </c>
      <c r="R167" s="286">
        <f>IF('4 - Inflation'!P$17=0,0,'6a - Tot nominal costs'!R167/'4 - Inflation'!P$17)</f>
        <v>0</v>
      </c>
      <c r="S167" s="286">
        <f>IF('4 - Inflation'!Q$17=0,0,'6a - Tot nominal costs'!S167/'4 - Inflation'!Q$17)</f>
        <v>0</v>
      </c>
      <c r="T167" s="286">
        <f>IF('4 - Inflation'!R$17=0,0,'6a - Tot nominal costs'!T167/'4 - Inflation'!R$17)</f>
        <v>0</v>
      </c>
      <c r="U167" s="286">
        <f>IF('4 - Inflation'!S$17=0,0,'6a - Tot nominal costs'!U167/'4 - Inflation'!S$17)</f>
        <v>0</v>
      </c>
      <c r="V167" s="286">
        <f>IF('4 - Inflation'!T$17=0,0,'6a - Tot nominal costs'!V167/'4 - Inflation'!T$17)</f>
        <v>0</v>
      </c>
      <c r="W167" s="286">
        <f>IF('4 - Inflation'!U$17=0,0,'6a - Tot nominal costs'!W167/'4 - Inflation'!U$17)</f>
        <v>0</v>
      </c>
      <c r="X167" s="286">
        <f>IF('4 - Inflation'!V$17=0,0,'6a - Tot nominal costs'!X167/'4 - Inflation'!V$17)</f>
        <v>0</v>
      </c>
      <c r="Y167" s="286">
        <f>IF('4 - Inflation'!W$17=0,0,'6a - Tot nominal costs'!Y167/'4 - Inflation'!W$17)</f>
        <v>0</v>
      </c>
      <c r="Z167" s="286">
        <f>IF('4 - Inflation'!X$17=0,0,'6a - Tot nominal costs'!Z167/'4 - Inflation'!X$17)</f>
        <v>0</v>
      </c>
      <c r="AA167" s="286">
        <f>IF('4 - Inflation'!Y$17=0,0,'6a - Tot nominal costs'!AA167/'4 - Inflation'!Y$17)</f>
        <v>0</v>
      </c>
      <c r="AB167" s="286">
        <f>IF('4 - Inflation'!Z$17=0,0,'6a - Tot nominal costs'!AB167/'4 - Inflation'!Z$17)</f>
        <v>0</v>
      </c>
      <c r="AC167" s="286">
        <f>IF('4 - Inflation'!AA$17=0,0,'6a - Tot nominal costs'!AC167/'4 - Inflation'!AA$17)</f>
        <v>0</v>
      </c>
      <c r="AD167" s="286">
        <f>IF('4 - Inflation'!AB$17=0,0,'6a - Tot nominal costs'!AD167/'4 - Inflation'!AB$17)</f>
        <v>0</v>
      </c>
      <c r="AE167" s="286">
        <f>IF('4 - Inflation'!AC$17=0,0,'6a - Tot nominal costs'!AE167/'4 - Inflation'!AC$17)</f>
        <v>0</v>
      </c>
      <c r="AF167" s="286">
        <f>IF('4 - Inflation'!AD$17=0,0,'6a - Tot nominal costs'!AF167/'4 - Inflation'!AD$17)</f>
        <v>0</v>
      </c>
      <c r="AG167" s="286">
        <f>IF('4 - Inflation'!AE$17=0,0,'6a - Tot nominal costs'!AG167/'4 - Inflation'!AE$17)</f>
        <v>0</v>
      </c>
      <c r="AH167" s="286">
        <f>IF('4 - Inflation'!AF$17=0,0,'6a - Tot nominal costs'!AH167/'4 - Inflation'!AF$17)</f>
        <v>0</v>
      </c>
      <c r="AI167" s="286">
        <f>IF('4 - Inflation'!AG$17=0,0,'6a - Tot nominal costs'!AI167/'4 - Inflation'!AG$17)</f>
        <v>0</v>
      </c>
      <c r="AJ167" s="286">
        <f>IF('4 - Inflation'!AH$17=0,0,'6a - Tot nominal costs'!AJ167/'4 - Inflation'!AH$17)</f>
        <v>0</v>
      </c>
      <c r="AK167" s="286">
        <f>IF('4 - Inflation'!AI$17=0,0,'6a - Tot nominal costs'!AK167/'4 - Inflation'!AI$17)</f>
        <v>0</v>
      </c>
      <c r="AL167" s="286">
        <f>IF('4 - Inflation'!AJ$17=0,0,'6a - Tot nominal costs'!AL167/'4 - Inflation'!AJ$17)</f>
        <v>0</v>
      </c>
      <c r="AM167" s="286">
        <f>IF('4 - Inflation'!AK$17=0,0,'6a - Tot nominal costs'!AM167/'4 - Inflation'!AK$17)</f>
        <v>0</v>
      </c>
      <c r="AN167" s="286">
        <f>IF('4 - Inflation'!AL$17=0,0,'6a - Tot nominal costs'!AN167/'4 - Inflation'!AL$17)</f>
        <v>0</v>
      </c>
      <c r="AO167" s="286">
        <f>IF('4 - Inflation'!AM$17=0,0,'6a - Tot nominal costs'!AO167/'4 - Inflation'!AM$17)</f>
        <v>0</v>
      </c>
      <c r="AP167" s="286">
        <f>IF('4 - Inflation'!AN$17=0,0,'6a - Tot nominal costs'!AP167/'4 - Inflation'!AN$17)</f>
        <v>0</v>
      </c>
    </row>
    <row r="168" spans="1:42" outlineLevel="2">
      <c r="A168" s="211" t="str">
        <f>A154&amp;"."&amp;A156&amp;"."&amp;A155&amp;"."&amp;B168</f>
        <v>1.c.4.12</v>
      </c>
      <c r="B168">
        <v>12</v>
      </c>
      <c r="C168" t="str">
        <f>'1-GBP'!C168</f>
        <v/>
      </c>
      <c r="D168"/>
      <c r="E168"/>
      <c r="F168"/>
      <c r="G168"/>
      <c r="H168"/>
      <c r="I168"/>
      <c r="J168"/>
      <c r="K168"/>
      <c r="L168" t="str">
        <f>LEFT(_xlfn.TEXTAFTER('6b - Tot real (CPIH) costs'!A168,"."),1)</f>
        <v>c</v>
      </c>
      <c r="M168" s="286">
        <f>IF('4 - Inflation'!K$17=0,0,'6a - Tot nominal costs'!M168/'4 - Inflation'!K$17)</f>
        <v>0</v>
      </c>
      <c r="N168" s="286">
        <f>IF('4 - Inflation'!L$17=0,0,'6a - Tot nominal costs'!N168/'4 - Inflation'!L$17)</f>
        <v>0</v>
      </c>
      <c r="O168" s="286">
        <f>IF('4 - Inflation'!M$17=0,0,'6a - Tot nominal costs'!O168/'4 - Inflation'!M$17)</f>
        <v>0</v>
      </c>
      <c r="P168" s="286">
        <f>IF('4 - Inflation'!N$17=0,0,'6a - Tot nominal costs'!P168/'4 - Inflation'!N$17)</f>
        <v>0</v>
      </c>
      <c r="Q168" s="286">
        <f>IF('4 - Inflation'!O$17=0,0,'6a - Tot nominal costs'!Q168/'4 - Inflation'!O$17)</f>
        <v>0</v>
      </c>
      <c r="R168" s="286">
        <f>IF('4 - Inflation'!P$17=0,0,'6a - Tot nominal costs'!R168/'4 - Inflation'!P$17)</f>
        <v>0</v>
      </c>
      <c r="S168" s="286">
        <f>IF('4 - Inflation'!Q$17=0,0,'6a - Tot nominal costs'!S168/'4 - Inflation'!Q$17)</f>
        <v>0</v>
      </c>
      <c r="T168" s="286">
        <f>IF('4 - Inflation'!R$17=0,0,'6a - Tot nominal costs'!T168/'4 - Inflation'!R$17)</f>
        <v>0</v>
      </c>
      <c r="U168" s="286">
        <f>IF('4 - Inflation'!S$17=0,0,'6a - Tot nominal costs'!U168/'4 - Inflation'!S$17)</f>
        <v>0</v>
      </c>
      <c r="V168" s="286">
        <f>IF('4 - Inflation'!T$17=0,0,'6a - Tot nominal costs'!V168/'4 - Inflation'!T$17)</f>
        <v>0</v>
      </c>
      <c r="W168" s="286">
        <f>IF('4 - Inflation'!U$17=0,0,'6a - Tot nominal costs'!W168/'4 - Inflation'!U$17)</f>
        <v>0</v>
      </c>
      <c r="X168" s="286">
        <f>IF('4 - Inflation'!V$17=0,0,'6a - Tot nominal costs'!X168/'4 - Inflation'!V$17)</f>
        <v>0</v>
      </c>
      <c r="Y168" s="286">
        <f>IF('4 - Inflation'!W$17=0,0,'6a - Tot nominal costs'!Y168/'4 - Inflation'!W$17)</f>
        <v>0</v>
      </c>
      <c r="Z168" s="286">
        <f>IF('4 - Inflation'!X$17=0,0,'6a - Tot nominal costs'!Z168/'4 - Inflation'!X$17)</f>
        <v>0</v>
      </c>
      <c r="AA168" s="286">
        <f>IF('4 - Inflation'!Y$17=0,0,'6a - Tot nominal costs'!AA168/'4 - Inflation'!Y$17)</f>
        <v>0</v>
      </c>
      <c r="AB168" s="286">
        <f>IF('4 - Inflation'!Z$17=0,0,'6a - Tot nominal costs'!AB168/'4 - Inflation'!Z$17)</f>
        <v>0</v>
      </c>
      <c r="AC168" s="286">
        <f>IF('4 - Inflation'!AA$17=0,0,'6a - Tot nominal costs'!AC168/'4 - Inflation'!AA$17)</f>
        <v>0</v>
      </c>
      <c r="AD168" s="286">
        <f>IF('4 - Inflation'!AB$17=0,0,'6a - Tot nominal costs'!AD168/'4 - Inflation'!AB$17)</f>
        <v>0</v>
      </c>
      <c r="AE168" s="286">
        <f>IF('4 - Inflation'!AC$17=0,0,'6a - Tot nominal costs'!AE168/'4 - Inflation'!AC$17)</f>
        <v>0</v>
      </c>
      <c r="AF168" s="286">
        <f>IF('4 - Inflation'!AD$17=0,0,'6a - Tot nominal costs'!AF168/'4 - Inflation'!AD$17)</f>
        <v>0</v>
      </c>
      <c r="AG168" s="286">
        <f>IF('4 - Inflation'!AE$17=0,0,'6a - Tot nominal costs'!AG168/'4 - Inflation'!AE$17)</f>
        <v>0</v>
      </c>
      <c r="AH168" s="286">
        <f>IF('4 - Inflation'!AF$17=0,0,'6a - Tot nominal costs'!AH168/'4 - Inflation'!AF$17)</f>
        <v>0</v>
      </c>
      <c r="AI168" s="286">
        <f>IF('4 - Inflation'!AG$17=0,0,'6a - Tot nominal costs'!AI168/'4 - Inflation'!AG$17)</f>
        <v>0</v>
      </c>
      <c r="AJ168" s="286">
        <f>IF('4 - Inflation'!AH$17=0,0,'6a - Tot nominal costs'!AJ168/'4 - Inflation'!AH$17)</f>
        <v>0</v>
      </c>
      <c r="AK168" s="286">
        <f>IF('4 - Inflation'!AI$17=0,0,'6a - Tot nominal costs'!AK168/'4 - Inflation'!AI$17)</f>
        <v>0</v>
      </c>
      <c r="AL168" s="286">
        <f>IF('4 - Inflation'!AJ$17=0,0,'6a - Tot nominal costs'!AL168/'4 - Inflation'!AJ$17)</f>
        <v>0</v>
      </c>
      <c r="AM168" s="286">
        <f>IF('4 - Inflation'!AK$17=0,0,'6a - Tot nominal costs'!AM168/'4 - Inflation'!AK$17)</f>
        <v>0</v>
      </c>
      <c r="AN168" s="286">
        <f>IF('4 - Inflation'!AL$17=0,0,'6a - Tot nominal costs'!AN168/'4 - Inflation'!AL$17)</f>
        <v>0</v>
      </c>
      <c r="AO168" s="286">
        <f>IF('4 - Inflation'!AM$17=0,0,'6a - Tot nominal costs'!AO168/'4 - Inflation'!AM$17)</f>
        <v>0</v>
      </c>
      <c r="AP168" s="286">
        <f>IF('4 - Inflation'!AN$17=0,0,'6a - Tot nominal costs'!AP168/'4 - Inflation'!AN$17)</f>
        <v>0</v>
      </c>
    </row>
    <row r="169" spans="1:42" outlineLevel="1">
      <c r="A169" s="212"/>
      <c r="B169" s="201">
        <f>B168-COUNTIFS(C157:C168,"")</f>
        <v>3</v>
      </c>
      <c r="C169" s="201" t="s">
        <v>285</v>
      </c>
      <c r="D169" s="201"/>
      <c r="E169" s="201"/>
      <c r="F169" s="201"/>
      <c r="G169" s="201"/>
      <c r="H169" s="201"/>
      <c r="I169" s="201"/>
      <c r="J169" s="201"/>
      <c r="K169" s="201"/>
      <c r="L169" s="201"/>
      <c r="M169" s="280">
        <f>SUM(M157:M168)</f>
        <v>0</v>
      </c>
      <c r="N169" s="280">
        <f>SUM(N157:N168)</f>
        <v>0</v>
      </c>
      <c r="O169" s="280">
        <f t="shared" ref="O169:AP169" si="15">SUM(O157:O168)</f>
        <v>0</v>
      </c>
      <c r="P169" s="280">
        <f t="shared" si="15"/>
        <v>0</v>
      </c>
      <c r="Q169" s="280">
        <f t="shared" si="15"/>
        <v>0</v>
      </c>
      <c r="R169" s="280">
        <f t="shared" si="15"/>
        <v>0</v>
      </c>
      <c r="S169" s="280">
        <f t="shared" si="15"/>
        <v>0</v>
      </c>
      <c r="T169" s="280">
        <f t="shared" si="15"/>
        <v>0</v>
      </c>
      <c r="U169" s="280">
        <f t="shared" si="15"/>
        <v>0</v>
      </c>
      <c r="V169" s="280">
        <f t="shared" si="15"/>
        <v>0</v>
      </c>
      <c r="W169" s="280">
        <f t="shared" si="15"/>
        <v>0</v>
      </c>
      <c r="X169" s="280">
        <f t="shared" si="15"/>
        <v>0</v>
      </c>
      <c r="Y169" s="280">
        <f t="shared" si="15"/>
        <v>0</v>
      </c>
      <c r="Z169" s="280">
        <f t="shared" si="15"/>
        <v>0</v>
      </c>
      <c r="AA169" s="280">
        <f t="shared" si="15"/>
        <v>0</v>
      </c>
      <c r="AB169" s="280">
        <f t="shared" si="15"/>
        <v>0</v>
      </c>
      <c r="AC169" s="280">
        <f t="shared" si="15"/>
        <v>0</v>
      </c>
      <c r="AD169" s="280">
        <f t="shared" si="15"/>
        <v>0</v>
      </c>
      <c r="AE169" s="280">
        <f t="shared" si="15"/>
        <v>0</v>
      </c>
      <c r="AF169" s="280">
        <f t="shared" si="15"/>
        <v>0</v>
      </c>
      <c r="AG169" s="280">
        <f t="shared" si="15"/>
        <v>0</v>
      </c>
      <c r="AH169" s="280">
        <f t="shared" si="15"/>
        <v>0</v>
      </c>
      <c r="AI169" s="280">
        <f t="shared" si="15"/>
        <v>0</v>
      </c>
      <c r="AJ169" s="280">
        <f t="shared" si="15"/>
        <v>0</v>
      </c>
      <c r="AK169" s="280">
        <f t="shared" si="15"/>
        <v>0</v>
      </c>
      <c r="AL169" s="280">
        <f t="shared" si="15"/>
        <v>0</v>
      </c>
      <c r="AM169" s="280">
        <f t="shared" si="15"/>
        <v>0</v>
      </c>
      <c r="AN169" s="280">
        <f t="shared" si="15"/>
        <v>0</v>
      </c>
      <c r="AO169" s="280">
        <f t="shared" si="15"/>
        <v>0</v>
      </c>
      <c r="AP169" s="280">
        <f t="shared" si="15"/>
        <v>0</v>
      </c>
    </row>
    <row r="170" spans="1:42" outlineLevel="1">
      <c r="A170" s="211"/>
      <c r="B170"/>
      <c r="C170"/>
      <c r="D170"/>
      <c r="E170"/>
      <c r="F170"/>
      <c r="G170"/>
      <c r="H170"/>
      <c r="I170"/>
      <c r="J170"/>
      <c r="K170"/>
      <c r="L170"/>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row>
    <row r="171" spans="1:42" outlineLevel="1">
      <c r="A171" s="220" t="s">
        <v>216</v>
      </c>
      <c r="B171" s="220" t="s">
        <v>286</v>
      </c>
      <c r="C171" s="220" t="s">
        <v>284</v>
      </c>
      <c r="D171" s="220"/>
      <c r="E171" s="220"/>
      <c r="F171" s="220"/>
      <c r="G171" s="220"/>
      <c r="H171" s="220"/>
      <c r="I171" s="220"/>
      <c r="J171" s="220"/>
      <c r="K171" s="220"/>
      <c r="L171" s="220"/>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row>
    <row r="172" spans="1:42" outlineLevel="2">
      <c r="A172" s="211" t="str">
        <f>A154&amp;"."&amp;A171&amp;"."&amp;A155&amp;"."&amp;B172</f>
        <v>1.o.4.1</v>
      </c>
      <c r="B172">
        <v>1</v>
      </c>
      <c r="C172" t="str">
        <f>'1-GBP'!C172</f>
        <v>Owners</v>
      </c>
      <c r="D172"/>
      <c r="E172"/>
      <c r="F172"/>
      <c r="G172"/>
      <c r="H172"/>
      <c r="I172"/>
      <c r="J172"/>
      <c r="K172"/>
      <c r="L172" t="str">
        <f>LEFT(_xlfn.TEXTAFTER('6b - Tot real (CPIH) costs'!A172,"."),1)</f>
        <v>o</v>
      </c>
      <c r="M172" s="286">
        <f>IF('4 - Inflation'!K$17=0,0,'6a - Tot nominal costs'!M172/'4 - Inflation'!K$17)</f>
        <v>0</v>
      </c>
      <c r="N172" s="286">
        <f>IF('4 - Inflation'!L$17=0,0,'6a - Tot nominal costs'!N172/'4 - Inflation'!L$17)</f>
        <v>0</v>
      </c>
      <c r="O172" s="286">
        <f>IF('4 - Inflation'!M$17=0,0,'6a - Tot nominal costs'!O172/'4 - Inflation'!M$17)</f>
        <v>0</v>
      </c>
      <c r="P172" s="286">
        <f>IF('4 - Inflation'!N$17=0,0,'6a - Tot nominal costs'!P172/'4 - Inflation'!N$17)</f>
        <v>0</v>
      </c>
      <c r="Q172" s="286">
        <f>IF('4 - Inflation'!O$17=0,0,'6a - Tot nominal costs'!Q172/'4 - Inflation'!O$17)</f>
        <v>0</v>
      </c>
      <c r="R172" s="286">
        <f>IF('4 - Inflation'!P$17=0,0,'6a - Tot nominal costs'!R172/'4 - Inflation'!P$17)</f>
        <v>0</v>
      </c>
      <c r="S172" s="286">
        <f>IF('4 - Inflation'!Q$17=0,0,'6a - Tot nominal costs'!S172/'4 - Inflation'!Q$17)</f>
        <v>0</v>
      </c>
      <c r="T172" s="286">
        <f>IF('4 - Inflation'!R$17=0,0,'6a - Tot nominal costs'!T172/'4 - Inflation'!R$17)</f>
        <v>0</v>
      </c>
      <c r="U172" s="286">
        <f>IF('4 - Inflation'!S$17=0,0,'6a - Tot nominal costs'!U172/'4 - Inflation'!S$17)</f>
        <v>0</v>
      </c>
      <c r="V172" s="286">
        <f>IF('4 - Inflation'!T$17=0,0,'6a - Tot nominal costs'!V172/'4 - Inflation'!T$17)</f>
        <v>0</v>
      </c>
      <c r="W172" s="286">
        <f>IF('4 - Inflation'!U$17=0,0,'6a - Tot nominal costs'!W172/'4 - Inflation'!U$17)</f>
        <v>0</v>
      </c>
      <c r="X172" s="286">
        <f>IF('4 - Inflation'!V$17=0,0,'6a - Tot nominal costs'!X172/'4 - Inflation'!V$17)</f>
        <v>0</v>
      </c>
      <c r="Y172" s="286">
        <f>IF('4 - Inflation'!W$17=0,0,'6a - Tot nominal costs'!Y172/'4 - Inflation'!W$17)</f>
        <v>0</v>
      </c>
      <c r="Z172" s="286">
        <f>IF('4 - Inflation'!X$17=0,0,'6a - Tot nominal costs'!Z172/'4 - Inflation'!X$17)</f>
        <v>0</v>
      </c>
      <c r="AA172" s="286">
        <f>IF('4 - Inflation'!Y$17=0,0,'6a - Tot nominal costs'!AA172/'4 - Inflation'!Y$17)</f>
        <v>0</v>
      </c>
      <c r="AB172" s="286">
        <f>IF('4 - Inflation'!Z$17=0,0,'6a - Tot nominal costs'!AB172/'4 - Inflation'!Z$17)</f>
        <v>0</v>
      </c>
      <c r="AC172" s="286">
        <f>IF('4 - Inflation'!AA$17=0,0,'6a - Tot nominal costs'!AC172/'4 - Inflation'!AA$17)</f>
        <v>0</v>
      </c>
      <c r="AD172" s="286">
        <f>IF('4 - Inflation'!AB$17=0,0,'6a - Tot nominal costs'!AD172/'4 - Inflation'!AB$17)</f>
        <v>0</v>
      </c>
      <c r="AE172" s="286">
        <f>IF('4 - Inflation'!AC$17=0,0,'6a - Tot nominal costs'!AE172/'4 - Inflation'!AC$17)</f>
        <v>0</v>
      </c>
      <c r="AF172" s="286">
        <f>IF('4 - Inflation'!AD$17=0,0,'6a - Tot nominal costs'!AF172/'4 - Inflation'!AD$17)</f>
        <v>0</v>
      </c>
      <c r="AG172" s="286">
        <f>IF('4 - Inflation'!AE$17=0,0,'6a - Tot nominal costs'!AG172/'4 - Inflation'!AE$17)</f>
        <v>0</v>
      </c>
      <c r="AH172" s="286">
        <f>IF('4 - Inflation'!AF$17=0,0,'6a - Tot nominal costs'!AH172/'4 - Inflation'!AF$17)</f>
        <v>0</v>
      </c>
      <c r="AI172" s="286">
        <f>IF('4 - Inflation'!AG$17=0,0,'6a - Tot nominal costs'!AI172/'4 - Inflation'!AG$17)</f>
        <v>0</v>
      </c>
      <c r="AJ172" s="286">
        <f>IF('4 - Inflation'!AH$17=0,0,'6a - Tot nominal costs'!AJ172/'4 - Inflation'!AH$17)</f>
        <v>0</v>
      </c>
      <c r="AK172" s="286">
        <f>IF('4 - Inflation'!AI$17=0,0,'6a - Tot nominal costs'!AK172/'4 - Inflation'!AI$17)</f>
        <v>0</v>
      </c>
      <c r="AL172" s="286">
        <f>IF('4 - Inflation'!AJ$17=0,0,'6a - Tot nominal costs'!AL172/'4 - Inflation'!AJ$17)</f>
        <v>0</v>
      </c>
      <c r="AM172" s="286">
        <f>IF('4 - Inflation'!AK$17=0,0,'6a - Tot nominal costs'!AM172/'4 - Inflation'!AK$17)</f>
        <v>0</v>
      </c>
      <c r="AN172" s="286">
        <f>IF('4 - Inflation'!AL$17=0,0,'6a - Tot nominal costs'!AN172/'4 - Inflation'!AL$17)</f>
        <v>0</v>
      </c>
      <c r="AO172" s="286">
        <f>IF('4 - Inflation'!AM$17=0,0,'6a - Tot nominal costs'!AO172/'4 - Inflation'!AM$17)</f>
        <v>0</v>
      </c>
      <c r="AP172" s="286">
        <f>IF('4 - Inflation'!AN$17=0,0,'6a - Tot nominal costs'!AP172/'4 - Inflation'!AN$17)</f>
        <v>0</v>
      </c>
    </row>
    <row r="173" spans="1:42" outlineLevel="2">
      <c r="A173" s="211" t="str">
        <f>A154&amp;"."&amp;A171&amp;"."&amp;A155&amp;"."&amp;B173</f>
        <v>1.o.4.2</v>
      </c>
      <c r="B173">
        <v>2</v>
      </c>
      <c r="C173" t="str">
        <f>'1-GBP'!C173</f>
        <v>Other</v>
      </c>
      <c r="D173"/>
      <c r="E173"/>
      <c r="F173"/>
      <c r="G173"/>
      <c r="H173"/>
      <c r="I173"/>
      <c r="J173"/>
      <c r="K173"/>
      <c r="L173" t="str">
        <f>LEFT(_xlfn.TEXTAFTER('6b - Tot real (CPIH) costs'!A173,"."),1)</f>
        <v>o</v>
      </c>
      <c r="M173" s="286">
        <f>IF('4 - Inflation'!K$17=0,0,'6a - Tot nominal costs'!M173/'4 - Inflation'!K$17)</f>
        <v>0</v>
      </c>
      <c r="N173" s="286">
        <f>IF('4 - Inflation'!L$17=0,0,'6a - Tot nominal costs'!N173/'4 - Inflation'!L$17)</f>
        <v>0</v>
      </c>
      <c r="O173" s="286">
        <f>IF('4 - Inflation'!M$17=0,0,'6a - Tot nominal costs'!O173/'4 - Inflation'!M$17)</f>
        <v>0</v>
      </c>
      <c r="P173" s="286">
        <f>IF('4 - Inflation'!N$17=0,0,'6a - Tot nominal costs'!P173/'4 - Inflation'!N$17)</f>
        <v>0</v>
      </c>
      <c r="Q173" s="286">
        <f>IF('4 - Inflation'!O$17=0,0,'6a - Tot nominal costs'!Q173/'4 - Inflation'!O$17)</f>
        <v>0</v>
      </c>
      <c r="R173" s="286">
        <f>IF('4 - Inflation'!P$17=0,0,'6a - Tot nominal costs'!R173/'4 - Inflation'!P$17)</f>
        <v>0</v>
      </c>
      <c r="S173" s="286">
        <f>IF('4 - Inflation'!Q$17=0,0,'6a - Tot nominal costs'!S173/'4 - Inflation'!Q$17)</f>
        <v>0</v>
      </c>
      <c r="T173" s="286">
        <f>IF('4 - Inflation'!R$17=0,0,'6a - Tot nominal costs'!T173/'4 - Inflation'!R$17)</f>
        <v>0</v>
      </c>
      <c r="U173" s="286">
        <f>IF('4 - Inflation'!S$17=0,0,'6a - Tot nominal costs'!U173/'4 - Inflation'!S$17)</f>
        <v>0</v>
      </c>
      <c r="V173" s="286">
        <f>IF('4 - Inflation'!T$17=0,0,'6a - Tot nominal costs'!V173/'4 - Inflation'!T$17)</f>
        <v>0</v>
      </c>
      <c r="W173" s="286">
        <f>IF('4 - Inflation'!U$17=0,0,'6a - Tot nominal costs'!W173/'4 - Inflation'!U$17)</f>
        <v>0</v>
      </c>
      <c r="X173" s="286">
        <f>IF('4 - Inflation'!V$17=0,0,'6a - Tot nominal costs'!X173/'4 - Inflation'!V$17)</f>
        <v>0</v>
      </c>
      <c r="Y173" s="286">
        <f>IF('4 - Inflation'!W$17=0,0,'6a - Tot nominal costs'!Y173/'4 - Inflation'!W$17)</f>
        <v>0</v>
      </c>
      <c r="Z173" s="286">
        <f>IF('4 - Inflation'!X$17=0,0,'6a - Tot nominal costs'!Z173/'4 - Inflation'!X$17)</f>
        <v>0</v>
      </c>
      <c r="AA173" s="286">
        <f>IF('4 - Inflation'!Y$17=0,0,'6a - Tot nominal costs'!AA173/'4 - Inflation'!Y$17)</f>
        <v>0</v>
      </c>
      <c r="AB173" s="286">
        <f>IF('4 - Inflation'!Z$17=0,0,'6a - Tot nominal costs'!AB173/'4 - Inflation'!Z$17)</f>
        <v>0</v>
      </c>
      <c r="AC173" s="286">
        <f>IF('4 - Inflation'!AA$17=0,0,'6a - Tot nominal costs'!AC173/'4 - Inflation'!AA$17)</f>
        <v>0</v>
      </c>
      <c r="AD173" s="286">
        <f>IF('4 - Inflation'!AB$17=0,0,'6a - Tot nominal costs'!AD173/'4 - Inflation'!AB$17)</f>
        <v>0</v>
      </c>
      <c r="AE173" s="286">
        <f>IF('4 - Inflation'!AC$17=0,0,'6a - Tot nominal costs'!AE173/'4 - Inflation'!AC$17)</f>
        <v>0</v>
      </c>
      <c r="AF173" s="286">
        <f>IF('4 - Inflation'!AD$17=0,0,'6a - Tot nominal costs'!AF173/'4 - Inflation'!AD$17)</f>
        <v>0</v>
      </c>
      <c r="AG173" s="286">
        <f>IF('4 - Inflation'!AE$17=0,0,'6a - Tot nominal costs'!AG173/'4 - Inflation'!AE$17)</f>
        <v>0</v>
      </c>
      <c r="AH173" s="286">
        <f>IF('4 - Inflation'!AF$17=0,0,'6a - Tot nominal costs'!AH173/'4 - Inflation'!AF$17)</f>
        <v>0</v>
      </c>
      <c r="AI173" s="286">
        <f>IF('4 - Inflation'!AG$17=0,0,'6a - Tot nominal costs'!AI173/'4 - Inflation'!AG$17)</f>
        <v>0</v>
      </c>
      <c r="AJ173" s="286">
        <f>IF('4 - Inflation'!AH$17=0,0,'6a - Tot nominal costs'!AJ173/'4 - Inflation'!AH$17)</f>
        <v>0</v>
      </c>
      <c r="AK173" s="286">
        <f>IF('4 - Inflation'!AI$17=0,0,'6a - Tot nominal costs'!AK173/'4 - Inflation'!AI$17)</f>
        <v>0</v>
      </c>
      <c r="AL173" s="286">
        <f>IF('4 - Inflation'!AJ$17=0,0,'6a - Tot nominal costs'!AL173/'4 - Inflation'!AJ$17)</f>
        <v>0</v>
      </c>
      <c r="AM173" s="286">
        <f>IF('4 - Inflation'!AK$17=0,0,'6a - Tot nominal costs'!AM173/'4 - Inflation'!AK$17)</f>
        <v>0</v>
      </c>
      <c r="AN173" s="286">
        <f>IF('4 - Inflation'!AL$17=0,0,'6a - Tot nominal costs'!AN173/'4 - Inflation'!AL$17)</f>
        <v>0</v>
      </c>
      <c r="AO173" s="286">
        <f>IF('4 - Inflation'!AM$17=0,0,'6a - Tot nominal costs'!AO173/'4 - Inflation'!AM$17)</f>
        <v>0</v>
      </c>
      <c r="AP173" s="286">
        <f>IF('4 - Inflation'!AN$17=0,0,'6a - Tot nominal costs'!AP173/'4 - Inflation'!AN$17)</f>
        <v>0</v>
      </c>
    </row>
    <row r="174" spans="1:42" outlineLevel="2">
      <c r="A174" s="211" t="str">
        <f>A154&amp;"."&amp;A171&amp;"."&amp;A155&amp;"."&amp;B174</f>
        <v>1.o.4.3</v>
      </c>
      <c r="B174">
        <v>3</v>
      </c>
      <c r="C174" t="str">
        <f>'1-GBP'!C174</f>
        <v/>
      </c>
      <c r="D174"/>
      <c r="E174"/>
      <c r="F174"/>
      <c r="G174"/>
      <c r="H174"/>
      <c r="I174"/>
      <c r="J174"/>
      <c r="K174"/>
      <c r="L174" t="str">
        <f>LEFT(_xlfn.TEXTAFTER('6b - Tot real (CPIH) costs'!A174,"."),1)</f>
        <v>o</v>
      </c>
      <c r="M174" s="286">
        <f>IF('4 - Inflation'!K$17=0,0,'6a - Tot nominal costs'!M174/'4 - Inflation'!K$17)</f>
        <v>0</v>
      </c>
      <c r="N174" s="286">
        <f>IF('4 - Inflation'!L$17=0,0,'6a - Tot nominal costs'!N174/'4 - Inflation'!L$17)</f>
        <v>0</v>
      </c>
      <c r="O174" s="286">
        <f>IF('4 - Inflation'!M$17=0,0,'6a - Tot nominal costs'!O174/'4 - Inflation'!M$17)</f>
        <v>0</v>
      </c>
      <c r="P174" s="286">
        <f>IF('4 - Inflation'!N$17=0,0,'6a - Tot nominal costs'!P174/'4 - Inflation'!N$17)</f>
        <v>0</v>
      </c>
      <c r="Q174" s="286">
        <f>IF('4 - Inflation'!O$17=0,0,'6a - Tot nominal costs'!Q174/'4 - Inflation'!O$17)</f>
        <v>0</v>
      </c>
      <c r="R174" s="286">
        <f>IF('4 - Inflation'!P$17=0,0,'6a - Tot nominal costs'!R174/'4 - Inflation'!P$17)</f>
        <v>0</v>
      </c>
      <c r="S174" s="286">
        <f>IF('4 - Inflation'!Q$17=0,0,'6a - Tot nominal costs'!S174/'4 - Inflation'!Q$17)</f>
        <v>0</v>
      </c>
      <c r="T174" s="286">
        <f>IF('4 - Inflation'!R$17=0,0,'6a - Tot nominal costs'!T174/'4 - Inflation'!R$17)</f>
        <v>0</v>
      </c>
      <c r="U174" s="286">
        <f>IF('4 - Inflation'!S$17=0,0,'6a - Tot nominal costs'!U174/'4 - Inflation'!S$17)</f>
        <v>0</v>
      </c>
      <c r="V174" s="286">
        <f>IF('4 - Inflation'!T$17=0,0,'6a - Tot nominal costs'!V174/'4 - Inflation'!T$17)</f>
        <v>0</v>
      </c>
      <c r="W174" s="286">
        <f>IF('4 - Inflation'!U$17=0,0,'6a - Tot nominal costs'!W174/'4 - Inflation'!U$17)</f>
        <v>0</v>
      </c>
      <c r="X174" s="286">
        <f>IF('4 - Inflation'!V$17=0,0,'6a - Tot nominal costs'!X174/'4 - Inflation'!V$17)</f>
        <v>0</v>
      </c>
      <c r="Y174" s="286">
        <f>IF('4 - Inflation'!W$17=0,0,'6a - Tot nominal costs'!Y174/'4 - Inflation'!W$17)</f>
        <v>0</v>
      </c>
      <c r="Z174" s="286">
        <f>IF('4 - Inflation'!X$17=0,0,'6a - Tot nominal costs'!Z174/'4 - Inflation'!X$17)</f>
        <v>0</v>
      </c>
      <c r="AA174" s="286">
        <f>IF('4 - Inflation'!Y$17=0,0,'6a - Tot nominal costs'!AA174/'4 - Inflation'!Y$17)</f>
        <v>0</v>
      </c>
      <c r="AB174" s="286">
        <f>IF('4 - Inflation'!Z$17=0,0,'6a - Tot nominal costs'!AB174/'4 - Inflation'!Z$17)</f>
        <v>0</v>
      </c>
      <c r="AC174" s="286">
        <f>IF('4 - Inflation'!AA$17=0,0,'6a - Tot nominal costs'!AC174/'4 - Inflation'!AA$17)</f>
        <v>0</v>
      </c>
      <c r="AD174" s="286">
        <f>IF('4 - Inflation'!AB$17=0,0,'6a - Tot nominal costs'!AD174/'4 - Inflation'!AB$17)</f>
        <v>0</v>
      </c>
      <c r="AE174" s="286">
        <f>IF('4 - Inflation'!AC$17=0,0,'6a - Tot nominal costs'!AE174/'4 - Inflation'!AC$17)</f>
        <v>0</v>
      </c>
      <c r="AF174" s="286">
        <f>IF('4 - Inflation'!AD$17=0,0,'6a - Tot nominal costs'!AF174/'4 - Inflation'!AD$17)</f>
        <v>0</v>
      </c>
      <c r="AG174" s="286">
        <f>IF('4 - Inflation'!AE$17=0,0,'6a - Tot nominal costs'!AG174/'4 - Inflation'!AE$17)</f>
        <v>0</v>
      </c>
      <c r="AH174" s="286">
        <f>IF('4 - Inflation'!AF$17=0,0,'6a - Tot nominal costs'!AH174/'4 - Inflation'!AF$17)</f>
        <v>0</v>
      </c>
      <c r="AI174" s="286">
        <f>IF('4 - Inflation'!AG$17=0,0,'6a - Tot nominal costs'!AI174/'4 - Inflation'!AG$17)</f>
        <v>0</v>
      </c>
      <c r="AJ174" s="286">
        <f>IF('4 - Inflation'!AH$17=0,0,'6a - Tot nominal costs'!AJ174/'4 - Inflation'!AH$17)</f>
        <v>0</v>
      </c>
      <c r="AK174" s="286">
        <f>IF('4 - Inflation'!AI$17=0,0,'6a - Tot nominal costs'!AK174/'4 - Inflation'!AI$17)</f>
        <v>0</v>
      </c>
      <c r="AL174" s="286">
        <f>IF('4 - Inflation'!AJ$17=0,0,'6a - Tot nominal costs'!AL174/'4 - Inflation'!AJ$17)</f>
        <v>0</v>
      </c>
      <c r="AM174" s="286">
        <f>IF('4 - Inflation'!AK$17=0,0,'6a - Tot nominal costs'!AM174/'4 - Inflation'!AK$17)</f>
        <v>0</v>
      </c>
      <c r="AN174" s="286">
        <f>IF('4 - Inflation'!AL$17=0,0,'6a - Tot nominal costs'!AN174/'4 - Inflation'!AL$17)</f>
        <v>0</v>
      </c>
      <c r="AO174" s="286">
        <f>IF('4 - Inflation'!AM$17=0,0,'6a - Tot nominal costs'!AO174/'4 - Inflation'!AM$17)</f>
        <v>0</v>
      </c>
      <c r="AP174" s="286">
        <f>IF('4 - Inflation'!AN$17=0,0,'6a - Tot nominal costs'!AP174/'4 - Inflation'!AN$17)</f>
        <v>0</v>
      </c>
    </row>
    <row r="175" spans="1:42" outlineLevel="2">
      <c r="A175" s="211" t="str">
        <f>A154&amp;"."&amp;A171&amp;"."&amp;A155&amp;"."&amp;B175</f>
        <v>1.o.4.4</v>
      </c>
      <c r="B175">
        <v>4</v>
      </c>
      <c r="C175" t="str">
        <f>'1-GBP'!C175</f>
        <v/>
      </c>
      <c r="D175"/>
      <c r="E175"/>
      <c r="F175"/>
      <c r="G175"/>
      <c r="H175"/>
      <c r="I175"/>
      <c r="J175"/>
      <c r="K175"/>
      <c r="L175" t="str">
        <f>LEFT(_xlfn.TEXTAFTER('6b - Tot real (CPIH) costs'!A175,"."),1)</f>
        <v>o</v>
      </c>
      <c r="M175" s="286">
        <f>IF('4 - Inflation'!K$17=0,0,'6a - Tot nominal costs'!M175/'4 - Inflation'!K$17)</f>
        <v>0</v>
      </c>
      <c r="N175" s="286">
        <f>IF('4 - Inflation'!L$17=0,0,'6a - Tot nominal costs'!N175/'4 - Inflation'!L$17)</f>
        <v>0</v>
      </c>
      <c r="O175" s="286">
        <f>IF('4 - Inflation'!M$17=0,0,'6a - Tot nominal costs'!O175/'4 - Inflation'!M$17)</f>
        <v>0</v>
      </c>
      <c r="P175" s="286">
        <f>IF('4 - Inflation'!N$17=0,0,'6a - Tot nominal costs'!P175/'4 - Inflation'!N$17)</f>
        <v>0</v>
      </c>
      <c r="Q175" s="286">
        <f>IF('4 - Inflation'!O$17=0,0,'6a - Tot nominal costs'!Q175/'4 - Inflation'!O$17)</f>
        <v>0</v>
      </c>
      <c r="R175" s="286">
        <f>IF('4 - Inflation'!P$17=0,0,'6a - Tot nominal costs'!R175/'4 - Inflation'!P$17)</f>
        <v>0</v>
      </c>
      <c r="S175" s="286">
        <f>IF('4 - Inflation'!Q$17=0,0,'6a - Tot nominal costs'!S175/'4 - Inflation'!Q$17)</f>
        <v>0</v>
      </c>
      <c r="T175" s="286">
        <f>IF('4 - Inflation'!R$17=0,0,'6a - Tot nominal costs'!T175/'4 - Inflation'!R$17)</f>
        <v>0</v>
      </c>
      <c r="U175" s="286">
        <f>IF('4 - Inflation'!S$17=0,0,'6a - Tot nominal costs'!U175/'4 - Inflation'!S$17)</f>
        <v>0</v>
      </c>
      <c r="V175" s="286">
        <f>IF('4 - Inflation'!T$17=0,0,'6a - Tot nominal costs'!V175/'4 - Inflation'!T$17)</f>
        <v>0</v>
      </c>
      <c r="W175" s="286">
        <f>IF('4 - Inflation'!U$17=0,0,'6a - Tot nominal costs'!W175/'4 - Inflation'!U$17)</f>
        <v>0</v>
      </c>
      <c r="X175" s="286">
        <f>IF('4 - Inflation'!V$17=0,0,'6a - Tot nominal costs'!X175/'4 - Inflation'!V$17)</f>
        <v>0</v>
      </c>
      <c r="Y175" s="286">
        <f>IF('4 - Inflation'!W$17=0,0,'6a - Tot nominal costs'!Y175/'4 - Inflation'!W$17)</f>
        <v>0</v>
      </c>
      <c r="Z175" s="286">
        <f>IF('4 - Inflation'!X$17=0,0,'6a - Tot nominal costs'!Z175/'4 - Inflation'!X$17)</f>
        <v>0</v>
      </c>
      <c r="AA175" s="286">
        <f>IF('4 - Inflation'!Y$17=0,0,'6a - Tot nominal costs'!AA175/'4 - Inflation'!Y$17)</f>
        <v>0</v>
      </c>
      <c r="AB175" s="286">
        <f>IF('4 - Inflation'!Z$17=0,0,'6a - Tot nominal costs'!AB175/'4 - Inflation'!Z$17)</f>
        <v>0</v>
      </c>
      <c r="AC175" s="286">
        <f>IF('4 - Inflation'!AA$17=0,0,'6a - Tot nominal costs'!AC175/'4 - Inflation'!AA$17)</f>
        <v>0</v>
      </c>
      <c r="AD175" s="286">
        <f>IF('4 - Inflation'!AB$17=0,0,'6a - Tot nominal costs'!AD175/'4 - Inflation'!AB$17)</f>
        <v>0</v>
      </c>
      <c r="AE175" s="286">
        <f>IF('4 - Inflation'!AC$17=0,0,'6a - Tot nominal costs'!AE175/'4 - Inflation'!AC$17)</f>
        <v>0</v>
      </c>
      <c r="AF175" s="286">
        <f>IF('4 - Inflation'!AD$17=0,0,'6a - Tot nominal costs'!AF175/'4 - Inflation'!AD$17)</f>
        <v>0</v>
      </c>
      <c r="AG175" s="286">
        <f>IF('4 - Inflation'!AE$17=0,0,'6a - Tot nominal costs'!AG175/'4 - Inflation'!AE$17)</f>
        <v>0</v>
      </c>
      <c r="AH175" s="286">
        <f>IF('4 - Inflation'!AF$17=0,0,'6a - Tot nominal costs'!AH175/'4 - Inflation'!AF$17)</f>
        <v>0</v>
      </c>
      <c r="AI175" s="286">
        <f>IF('4 - Inflation'!AG$17=0,0,'6a - Tot nominal costs'!AI175/'4 - Inflation'!AG$17)</f>
        <v>0</v>
      </c>
      <c r="AJ175" s="286">
        <f>IF('4 - Inflation'!AH$17=0,0,'6a - Tot nominal costs'!AJ175/'4 - Inflation'!AH$17)</f>
        <v>0</v>
      </c>
      <c r="AK175" s="286">
        <f>IF('4 - Inflation'!AI$17=0,0,'6a - Tot nominal costs'!AK175/'4 - Inflation'!AI$17)</f>
        <v>0</v>
      </c>
      <c r="AL175" s="286">
        <f>IF('4 - Inflation'!AJ$17=0,0,'6a - Tot nominal costs'!AL175/'4 - Inflation'!AJ$17)</f>
        <v>0</v>
      </c>
      <c r="AM175" s="286">
        <f>IF('4 - Inflation'!AK$17=0,0,'6a - Tot nominal costs'!AM175/'4 - Inflation'!AK$17)</f>
        <v>0</v>
      </c>
      <c r="AN175" s="286">
        <f>IF('4 - Inflation'!AL$17=0,0,'6a - Tot nominal costs'!AN175/'4 - Inflation'!AL$17)</f>
        <v>0</v>
      </c>
      <c r="AO175" s="286">
        <f>IF('4 - Inflation'!AM$17=0,0,'6a - Tot nominal costs'!AO175/'4 - Inflation'!AM$17)</f>
        <v>0</v>
      </c>
      <c r="AP175" s="286">
        <f>IF('4 - Inflation'!AN$17=0,0,'6a - Tot nominal costs'!AP175/'4 - Inflation'!AN$17)</f>
        <v>0</v>
      </c>
    </row>
    <row r="176" spans="1:42" outlineLevel="2">
      <c r="A176" s="211" t="str">
        <f>A154&amp;"."&amp;A171&amp;"."&amp;A155&amp;"."&amp;B176</f>
        <v>1.o.4.5</v>
      </c>
      <c r="B176">
        <v>5</v>
      </c>
      <c r="C176" t="str">
        <f>'1-GBP'!C176</f>
        <v/>
      </c>
      <c r="D176"/>
      <c r="E176"/>
      <c r="F176"/>
      <c r="G176"/>
      <c r="H176"/>
      <c r="I176"/>
      <c r="J176"/>
      <c r="K176"/>
      <c r="L176" t="str">
        <f>LEFT(_xlfn.TEXTAFTER('6b - Tot real (CPIH) costs'!A176,"."),1)</f>
        <v>o</v>
      </c>
      <c r="M176" s="286">
        <f>IF('4 - Inflation'!K$17=0,0,'6a - Tot nominal costs'!M176/'4 - Inflation'!K$17)</f>
        <v>0</v>
      </c>
      <c r="N176" s="286">
        <f>IF('4 - Inflation'!L$17=0,0,'6a - Tot nominal costs'!N176/'4 - Inflation'!L$17)</f>
        <v>0</v>
      </c>
      <c r="O176" s="286">
        <f>IF('4 - Inflation'!M$17=0,0,'6a - Tot nominal costs'!O176/'4 - Inflation'!M$17)</f>
        <v>0</v>
      </c>
      <c r="P176" s="286">
        <f>IF('4 - Inflation'!N$17=0,0,'6a - Tot nominal costs'!P176/'4 - Inflation'!N$17)</f>
        <v>0</v>
      </c>
      <c r="Q176" s="286">
        <f>IF('4 - Inflation'!O$17=0,0,'6a - Tot nominal costs'!Q176/'4 - Inflation'!O$17)</f>
        <v>0</v>
      </c>
      <c r="R176" s="286">
        <f>IF('4 - Inflation'!P$17=0,0,'6a - Tot nominal costs'!R176/'4 - Inflation'!P$17)</f>
        <v>0</v>
      </c>
      <c r="S176" s="286">
        <f>IF('4 - Inflation'!Q$17=0,0,'6a - Tot nominal costs'!S176/'4 - Inflation'!Q$17)</f>
        <v>0</v>
      </c>
      <c r="T176" s="286">
        <f>IF('4 - Inflation'!R$17=0,0,'6a - Tot nominal costs'!T176/'4 - Inflation'!R$17)</f>
        <v>0</v>
      </c>
      <c r="U176" s="286">
        <f>IF('4 - Inflation'!S$17=0,0,'6a - Tot nominal costs'!U176/'4 - Inflation'!S$17)</f>
        <v>0</v>
      </c>
      <c r="V176" s="286">
        <f>IF('4 - Inflation'!T$17=0,0,'6a - Tot nominal costs'!V176/'4 - Inflation'!T$17)</f>
        <v>0</v>
      </c>
      <c r="W176" s="286">
        <f>IF('4 - Inflation'!U$17=0,0,'6a - Tot nominal costs'!W176/'4 - Inflation'!U$17)</f>
        <v>0</v>
      </c>
      <c r="X176" s="286">
        <f>IF('4 - Inflation'!V$17=0,0,'6a - Tot nominal costs'!X176/'4 - Inflation'!V$17)</f>
        <v>0</v>
      </c>
      <c r="Y176" s="286">
        <f>IF('4 - Inflation'!W$17=0,0,'6a - Tot nominal costs'!Y176/'4 - Inflation'!W$17)</f>
        <v>0</v>
      </c>
      <c r="Z176" s="286">
        <f>IF('4 - Inflation'!X$17=0,0,'6a - Tot nominal costs'!Z176/'4 - Inflation'!X$17)</f>
        <v>0</v>
      </c>
      <c r="AA176" s="286">
        <f>IF('4 - Inflation'!Y$17=0,0,'6a - Tot nominal costs'!AA176/'4 - Inflation'!Y$17)</f>
        <v>0</v>
      </c>
      <c r="AB176" s="286">
        <f>IF('4 - Inflation'!Z$17=0,0,'6a - Tot nominal costs'!AB176/'4 - Inflation'!Z$17)</f>
        <v>0</v>
      </c>
      <c r="AC176" s="286">
        <f>IF('4 - Inflation'!AA$17=0,0,'6a - Tot nominal costs'!AC176/'4 - Inflation'!AA$17)</f>
        <v>0</v>
      </c>
      <c r="AD176" s="286">
        <f>IF('4 - Inflation'!AB$17=0,0,'6a - Tot nominal costs'!AD176/'4 - Inflation'!AB$17)</f>
        <v>0</v>
      </c>
      <c r="AE176" s="286">
        <f>IF('4 - Inflation'!AC$17=0,0,'6a - Tot nominal costs'!AE176/'4 - Inflation'!AC$17)</f>
        <v>0</v>
      </c>
      <c r="AF176" s="286">
        <f>IF('4 - Inflation'!AD$17=0,0,'6a - Tot nominal costs'!AF176/'4 - Inflation'!AD$17)</f>
        <v>0</v>
      </c>
      <c r="AG176" s="286">
        <f>IF('4 - Inflation'!AE$17=0,0,'6a - Tot nominal costs'!AG176/'4 - Inflation'!AE$17)</f>
        <v>0</v>
      </c>
      <c r="AH176" s="286">
        <f>IF('4 - Inflation'!AF$17=0,0,'6a - Tot nominal costs'!AH176/'4 - Inflation'!AF$17)</f>
        <v>0</v>
      </c>
      <c r="AI176" s="286">
        <f>IF('4 - Inflation'!AG$17=0,0,'6a - Tot nominal costs'!AI176/'4 - Inflation'!AG$17)</f>
        <v>0</v>
      </c>
      <c r="AJ176" s="286">
        <f>IF('4 - Inflation'!AH$17=0,0,'6a - Tot nominal costs'!AJ176/'4 - Inflation'!AH$17)</f>
        <v>0</v>
      </c>
      <c r="AK176" s="286">
        <f>IF('4 - Inflation'!AI$17=0,0,'6a - Tot nominal costs'!AK176/'4 - Inflation'!AI$17)</f>
        <v>0</v>
      </c>
      <c r="AL176" s="286">
        <f>IF('4 - Inflation'!AJ$17=0,0,'6a - Tot nominal costs'!AL176/'4 - Inflation'!AJ$17)</f>
        <v>0</v>
      </c>
      <c r="AM176" s="286">
        <f>IF('4 - Inflation'!AK$17=0,0,'6a - Tot nominal costs'!AM176/'4 - Inflation'!AK$17)</f>
        <v>0</v>
      </c>
      <c r="AN176" s="286">
        <f>IF('4 - Inflation'!AL$17=0,0,'6a - Tot nominal costs'!AN176/'4 - Inflation'!AL$17)</f>
        <v>0</v>
      </c>
      <c r="AO176" s="286">
        <f>IF('4 - Inflation'!AM$17=0,0,'6a - Tot nominal costs'!AO176/'4 - Inflation'!AM$17)</f>
        <v>0</v>
      </c>
      <c r="AP176" s="286">
        <f>IF('4 - Inflation'!AN$17=0,0,'6a - Tot nominal costs'!AP176/'4 - Inflation'!AN$17)</f>
        <v>0</v>
      </c>
    </row>
    <row r="177" spans="1:42" outlineLevel="2">
      <c r="A177" s="211" t="str">
        <f>A154&amp;"."&amp;A171&amp;"."&amp;A155&amp;"."&amp;B177</f>
        <v>1.o.4.6</v>
      </c>
      <c r="B177">
        <v>6</v>
      </c>
      <c r="C177" t="str">
        <f>'1-GBP'!C177</f>
        <v/>
      </c>
      <c r="D177"/>
      <c r="E177"/>
      <c r="F177"/>
      <c r="G177"/>
      <c r="H177"/>
      <c r="I177"/>
      <c r="J177"/>
      <c r="K177"/>
      <c r="L177" t="str">
        <f>LEFT(_xlfn.TEXTAFTER('6b - Tot real (CPIH) costs'!A177,"."),1)</f>
        <v>o</v>
      </c>
      <c r="M177" s="286">
        <f>IF('4 - Inflation'!K$17=0,0,'6a - Tot nominal costs'!M177/'4 - Inflation'!K$17)</f>
        <v>0</v>
      </c>
      <c r="N177" s="286">
        <f>IF('4 - Inflation'!L$17=0,0,'6a - Tot nominal costs'!N177/'4 - Inflation'!L$17)</f>
        <v>0</v>
      </c>
      <c r="O177" s="286">
        <f>IF('4 - Inflation'!M$17=0,0,'6a - Tot nominal costs'!O177/'4 - Inflation'!M$17)</f>
        <v>0</v>
      </c>
      <c r="P177" s="286">
        <f>IF('4 - Inflation'!N$17=0,0,'6a - Tot nominal costs'!P177/'4 - Inflation'!N$17)</f>
        <v>0</v>
      </c>
      <c r="Q177" s="286">
        <f>IF('4 - Inflation'!O$17=0,0,'6a - Tot nominal costs'!Q177/'4 - Inflation'!O$17)</f>
        <v>0</v>
      </c>
      <c r="R177" s="286">
        <f>IF('4 - Inflation'!P$17=0,0,'6a - Tot nominal costs'!R177/'4 - Inflation'!P$17)</f>
        <v>0</v>
      </c>
      <c r="S177" s="286">
        <f>IF('4 - Inflation'!Q$17=0,0,'6a - Tot nominal costs'!S177/'4 - Inflation'!Q$17)</f>
        <v>0</v>
      </c>
      <c r="T177" s="286">
        <f>IF('4 - Inflation'!R$17=0,0,'6a - Tot nominal costs'!T177/'4 - Inflation'!R$17)</f>
        <v>0</v>
      </c>
      <c r="U177" s="286">
        <f>IF('4 - Inflation'!S$17=0,0,'6a - Tot nominal costs'!U177/'4 - Inflation'!S$17)</f>
        <v>0</v>
      </c>
      <c r="V177" s="286">
        <f>IF('4 - Inflation'!T$17=0,0,'6a - Tot nominal costs'!V177/'4 - Inflation'!T$17)</f>
        <v>0</v>
      </c>
      <c r="W177" s="286">
        <f>IF('4 - Inflation'!U$17=0,0,'6a - Tot nominal costs'!W177/'4 - Inflation'!U$17)</f>
        <v>0</v>
      </c>
      <c r="X177" s="286">
        <f>IF('4 - Inflation'!V$17=0,0,'6a - Tot nominal costs'!X177/'4 - Inflation'!V$17)</f>
        <v>0</v>
      </c>
      <c r="Y177" s="286">
        <f>IF('4 - Inflation'!W$17=0,0,'6a - Tot nominal costs'!Y177/'4 - Inflation'!W$17)</f>
        <v>0</v>
      </c>
      <c r="Z177" s="286">
        <f>IF('4 - Inflation'!X$17=0,0,'6a - Tot nominal costs'!Z177/'4 - Inflation'!X$17)</f>
        <v>0</v>
      </c>
      <c r="AA177" s="286">
        <f>IF('4 - Inflation'!Y$17=0,0,'6a - Tot nominal costs'!AA177/'4 - Inflation'!Y$17)</f>
        <v>0</v>
      </c>
      <c r="AB177" s="286">
        <f>IF('4 - Inflation'!Z$17=0,0,'6a - Tot nominal costs'!AB177/'4 - Inflation'!Z$17)</f>
        <v>0</v>
      </c>
      <c r="AC177" s="286">
        <f>IF('4 - Inflation'!AA$17=0,0,'6a - Tot nominal costs'!AC177/'4 - Inflation'!AA$17)</f>
        <v>0</v>
      </c>
      <c r="AD177" s="286">
        <f>IF('4 - Inflation'!AB$17=0,0,'6a - Tot nominal costs'!AD177/'4 - Inflation'!AB$17)</f>
        <v>0</v>
      </c>
      <c r="AE177" s="286">
        <f>IF('4 - Inflation'!AC$17=0,0,'6a - Tot nominal costs'!AE177/'4 - Inflation'!AC$17)</f>
        <v>0</v>
      </c>
      <c r="AF177" s="286">
        <f>IF('4 - Inflation'!AD$17=0,0,'6a - Tot nominal costs'!AF177/'4 - Inflation'!AD$17)</f>
        <v>0</v>
      </c>
      <c r="AG177" s="286">
        <f>IF('4 - Inflation'!AE$17=0,0,'6a - Tot nominal costs'!AG177/'4 - Inflation'!AE$17)</f>
        <v>0</v>
      </c>
      <c r="AH177" s="286">
        <f>IF('4 - Inflation'!AF$17=0,0,'6a - Tot nominal costs'!AH177/'4 - Inflation'!AF$17)</f>
        <v>0</v>
      </c>
      <c r="AI177" s="286">
        <f>IF('4 - Inflation'!AG$17=0,0,'6a - Tot nominal costs'!AI177/'4 - Inflation'!AG$17)</f>
        <v>0</v>
      </c>
      <c r="AJ177" s="286">
        <f>IF('4 - Inflation'!AH$17=0,0,'6a - Tot nominal costs'!AJ177/'4 - Inflation'!AH$17)</f>
        <v>0</v>
      </c>
      <c r="AK177" s="286">
        <f>IF('4 - Inflation'!AI$17=0,0,'6a - Tot nominal costs'!AK177/'4 - Inflation'!AI$17)</f>
        <v>0</v>
      </c>
      <c r="AL177" s="286">
        <f>IF('4 - Inflation'!AJ$17=0,0,'6a - Tot nominal costs'!AL177/'4 - Inflation'!AJ$17)</f>
        <v>0</v>
      </c>
      <c r="AM177" s="286">
        <f>IF('4 - Inflation'!AK$17=0,0,'6a - Tot nominal costs'!AM177/'4 - Inflation'!AK$17)</f>
        <v>0</v>
      </c>
      <c r="AN177" s="286">
        <f>IF('4 - Inflation'!AL$17=0,0,'6a - Tot nominal costs'!AN177/'4 - Inflation'!AL$17)</f>
        <v>0</v>
      </c>
      <c r="AO177" s="286">
        <f>IF('4 - Inflation'!AM$17=0,0,'6a - Tot nominal costs'!AO177/'4 - Inflation'!AM$17)</f>
        <v>0</v>
      </c>
      <c r="AP177" s="286">
        <f>IF('4 - Inflation'!AN$17=0,0,'6a - Tot nominal costs'!AP177/'4 - Inflation'!AN$17)</f>
        <v>0</v>
      </c>
    </row>
    <row r="178" spans="1:42" outlineLevel="2">
      <c r="A178" s="211" t="str">
        <f>A154&amp;"."&amp;A171&amp;"."&amp;A155&amp;"."&amp;B178</f>
        <v>1.o.4.7</v>
      </c>
      <c r="B178">
        <v>7</v>
      </c>
      <c r="C178" t="str">
        <f>'1-GBP'!C178</f>
        <v/>
      </c>
      <c r="D178"/>
      <c r="E178"/>
      <c r="F178"/>
      <c r="G178"/>
      <c r="H178"/>
      <c r="I178"/>
      <c r="J178"/>
      <c r="K178"/>
      <c r="L178" t="str">
        <f>LEFT(_xlfn.TEXTAFTER('6b - Tot real (CPIH) costs'!A178,"."),1)</f>
        <v>o</v>
      </c>
      <c r="M178" s="286">
        <f>IF('4 - Inflation'!K$17=0,0,'6a - Tot nominal costs'!M178/'4 - Inflation'!K$17)</f>
        <v>0</v>
      </c>
      <c r="N178" s="286">
        <f>IF('4 - Inflation'!L$17=0,0,'6a - Tot nominal costs'!N178/'4 - Inflation'!L$17)</f>
        <v>0</v>
      </c>
      <c r="O178" s="286">
        <f>IF('4 - Inflation'!M$17=0,0,'6a - Tot nominal costs'!O178/'4 - Inflation'!M$17)</f>
        <v>0</v>
      </c>
      <c r="P178" s="286">
        <f>IF('4 - Inflation'!N$17=0,0,'6a - Tot nominal costs'!P178/'4 - Inflation'!N$17)</f>
        <v>0</v>
      </c>
      <c r="Q178" s="286">
        <f>IF('4 - Inflation'!O$17=0,0,'6a - Tot nominal costs'!Q178/'4 - Inflation'!O$17)</f>
        <v>0</v>
      </c>
      <c r="R178" s="286">
        <f>IF('4 - Inflation'!P$17=0,0,'6a - Tot nominal costs'!R178/'4 - Inflation'!P$17)</f>
        <v>0</v>
      </c>
      <c r="S178" s="286">
        <f>IF('4 - Inflation'!Q$17=0,0,'6a - Tot nominal costs'!S178/'4 - Inflation'!Q$17)</f>
        <v>0</v>
      </c>
      <c r="T178" s="286">
        <f>IF('4 - Inflation'!R$17=0,0,'6a - Tot nominal costs'!T178/'4 - Inflation'!R$17)</f>
        <v>0</v>
      </c>
      <c r="U178" s="286">
        <f>IF('4 - Inflation'!S$17=0,0,'6a - Tot nominal costs'!U178/'4 - Inflation'!S$17)</f>
        <v>0</v>
      </c>
      <c r="V178" s="286">
        <f>IF('4 - Inflation'!T$17=0,0,'6a - Tot nominal costs'!V178/'4 - Inflation'!T$17)</f>
        <v>0</v>
      </c>
      <c r="W178" s="286">
        <f>IF('4 - Inflation'!U$17=0,0,'6a - Tot nominal costs'!W178/'4 - Inflation'!U$17)</f>
        <v>0</v>
      </c>
      <c r="X178" s="286">
        <f>IF('4 - Inflation'!V$17=0,0,'6a - Tot nominal costs'!X178/'4 - Inflation'!V$17)</f>
        <v>0</v>
      </c>
      <c r="Y178" s="286">
        <f>IF('4 - Inflation'!W$17=0,0,'6a - Tot nominal costs'!Y178/'4 - Inflation'!W$17)</f>
        <v>0</v>
      </c>
      <c r="Z178" s="286">
        <f>IF('4 - Inflation'!X$17=0,0,'6a - Tot nominal costs'!Z178/'4 - Inflation'!X$17)</f>
        <v>0</v>
      </c>
      <c r="AA178" s="286">
        <f>IF('4 - Inflation'!Y$17=0,0,'6a - Tot nominal costs'!AA178/'4 - Inflation'!Y$17)</f>
        <v>0</v>
      </c>
      <c r="AB178" s="286">
        <f>IF('4 - Inflation'!Z$17=0,0,'6a - Tot nominal costs'!AB178/'4 - Inflation'!Z$17)</f>
        <v>0</v>
      </c>
      <c r="AC178" s="286">
        <f>IF('4 - Inflation'!AA$17=0,0,'6a - Tot nominal costs'!AC178/'4 - Inflation'!AA$17)</f>
        <v>0</v>
      </c>
      <c r="AD178" s="286">
        <f>IF('4 - Inflation'!AB$17=0,0,'6a - Tot nominal costs'!AD178/'4 - Inflation'!AB$17)</f>
        <v>0</v>
      </c>
      <c r="AE178" s="286">
        <f>IF('4 - Inflation'!AC$17=0,0,'6a - Tot nominal costs'!AE178/'4 - Inflation'!AC$17)</f>
        <v>0</v>
      </c>
      <c r="AF178" s="286">
        <f>IF('4 - Inflation'!AD$17=0,0,'6a - Tot nominal costs'!AF178/'4 - Inflation'!AD$17)</f>
        <v>0</v>
      </c>
      <c r="AG178" s="286">
        <f>IF('4 - Inflation'!AE$17=0,0,'6a - Tot nominal costs'!AG178/'4 - Inflation'!AE$17)</f>
        <v>0</v>
      </c>
      <c r="AH178" s="286">
        <f>IF('4 - Inflation'!AF$17=0,0,'6a - Tot nominal costs'!AH178/'4 - Inflation'!AF$17)</f>
        <v>0</v>
      </c>
      <c r="AI178" s="286">
        <f>IF('4 - Inflation'!AG$17=0,0,'6a - Tot nominal costs'!AI178/'4 - Inflation'!AG$17)</f>
        <v>0</v>
      </c>
      <c r="AJ178" s="286">
        <f>IF('4 - Inflation'!AH$17=0,0,'6a - Tot nominal costs'!AJ178/'4 - Inflation'!AH$17)</f>
        <v>0</v>
      </c>
      <c r="AK178" s="286">
        <f>IF('4 - Inflation'!AI$17=0,0,'6a - Tot nominal costs'!AK178/'4 - Inflation'!AI$17)</f>
        <v>0</v>
      </c>
      <c r="AL178" s="286">
        <f>IF('4 - Inflation'!AJ$17=0,0,'6a - Tot nominal costs'!AL178/'4 - Inflation'!AJ$17)</f>
        <v>0</v>
      </c>
      <c r="AM178" s="286">
        <f>IF('4 - Inflation'!AK$17=0,0,'6a - Tot nominal costs'!AM178/'4 - Inflation'!AK$17)</f>
        <v>0</v>
      </c>
      <c r="AN178" s="286">
        <f>IF('4 - Inflation'!AL$17=0,0,'6a - Tot nominal costs'!AN178/'4 - Inflation'!AL$17)</f>
        <v>0</v>
      </c>
      <c r="AO178" s="286">
        <f>IF('4 - Inflation'!AM$17=0,0,'6a - Tot nominal costs'!AO178/'4 - Inflation'!AM$17)</f>
        <v>0</v>
      </c>
      <c r="AP178" s="286">
        <f>IF('4 - Inflation'!AN$17=0,0,'6a - Tot nominal costs'!AP178/'4 - Inflation'!AN$17)</f>
        <v>0</v>
      </c>
    </row>
    <row r="179" spans="1:42" outlineLevel="2">
      <c r="A179" s="211" t="str">
        <f>A154&amp;"."&amp;A171&amp;"."&amp;A155&amp;"."&amp;B179</f>
        <v>1.o.4.8</v>
      </c>
      <c r="B179">
        <v>8</v>
      </c>
      <c r="C179" t="str">
        <f>'1-GBP'!C179</f>
        <v/>
      </c>
      <c r="D179"/>
      <c r="E179"/>
      <c r="F179"/>
      <c r="G179"/>
      <c r="H179"/>
      <c r="I179"/>
      <c r="J179"/>
      <c r="K179"/>
      <c r="L179" t="str">
        <f>LEFT(_xlfn.TEXTAFTER('6b - Tot real (CPIH) costs'!A179,"."),1)</f>
        <v>o</v>
      </c>
      <c r="M179" s="286">
        <f>IF('4 - Inflation'!K$17=0,0,'6a - Tot nominal costs'!M179/'4 - Inflation'!K$17)</f>
        <v>0</v>
      </c>
      <c r="N179" s="286">
        <f>IF('4 - Inflation'!L$17=0,0,'6a - Tot nominal costs'!N179/'4 - Inflation'!L$17)</f>
        <v>0</v>
      </c>
      <c r="O179" s="286">
        <f>IF('4 - Inflation'!M$17=0,0,'6a - Tot nominal costs'!O179/'4 - Inflation'!M$17)</f>
        <v>0</v>
      </c>
      <c r="P179" s="286">
        <f>IF('4 - Inflation'!N$17=0,0,'6a - Tot nominal costs'!P179/'4 - Inflation'!N$17)</f>
        <v>0</v>
      </c>
      <c r="Q179" s="286">
        <f>IF('4 - Inflation'!O$17=0,0,'6a - Tot nominal costs'!Q179/'4 - Inflation'!O$17)</f>
        <v>0</v>
      </c>
      <c r="R179" s="286">
        <f>IF('4 - Inflation'!P$17=0,0,'6a - Tot nominal costs'!R179/'4 - Inflation'!P$17)</f>
        <v>0</v>
      </c>
      <c r="S179" s="286">
        <f>IF('4 - Inflation'!Q$17=0,0,'6a - Tot nominal costs'!S179/'4 - Inflation'!Q$17)</f>
        <v>0</v>
      </c>
      <c r="T179" s="286">
        <f>IF('4 - Inflation'!R$17=0,0,'6a - Tot nominal costs'!T179/'4 - Inflation'!R$17)</f>
        <v>0</v>
      </c>
      <c r="U179" s="286">
        <f>IF('4 - Inflation'!S$17=0,0,'6a - Tot nominal costs'!U179/'4 - Inflation'!S$17)</f>
        <v>0</v>
      </c>
      <c r="V179" s="286">
        <f>IF('4 - Inflation'!T$17=0,0,'6a - Tot nominal costs'!V179/'4 - Inflation'!T$17)</f>
        <v>0</v>
      </c>
      <c r="W179" s="286">
        <f>IF('4 - Inflation'!U$17=0,0,'6a - Tot nominal costs'!W179/'4 - Inflation'!U$17)</f>
        <v>0</v>
      </c>
      <c r="X179" s="286">
        <f>IF('4 - Inflation'!V$17=0,0,'6a - Tot nominal costs'!X179/'4 - Inflation'!V$17)</f>
        <v>0</v>
      </c>
      <c r="Y179" s="286">
        <f>IF('4 - Inflation'!W$17=0,0,'6a - Tot nominal costs'!Y179/'4 - Inflation'!W$17)</f>
        <v>0</v>
      </c>
      <c r="Z179" s="286">
        <f>IF('4 - Inflation'!X$17=0,0,'6a - Tot nominal costs'!Z179/'4 - Inflation'!X$17)</f>
        <v>0</v>
      </c>
      <c r="AA179" s="286">
        <f>IF('4 - Inflation'!Y$17=0,0,'6a - Tot nominal costs'!AA179/'4 - Inflation'!Y$17)</f>
        <v>0</v>
      </c>
      <c r="AB179" s="286">
        <f>IF('4 - Inflation'!Z$17=0,0,'6a - Tot nominal costs'!AB179/'4 - Inflation'!Z$17)</f>
        <v>0</v>
      </c>
      <c r="AC179" s="286">
        <f>IF('4 - Inflation'!AA$17=0,0,'6a - Tot nominal costs'!AC179/'4 - Inflation'!AA$17)</f>
        <v>0</v>
      </c>
      <c r="AD179" s="286">
        <f>IF('4 - Inflation'!AB$17=0,0,'6a - Tot nominal costs'!AD179/'4 - Inflation'!AB$17)</f>
        <v>0</v>
      </c>
      <c r="AE179" s="286">
        <f>IF('4 - Inflation'!AC$17=0,0,'6a - Tot nominal costs'!AE179/'4 - Inflation'!AC$17)</f>
        <v>0</v>
      </c>
      <c r="AF179" s="286">
        <f>IF('4 - Inflation'!AD$17=0,0,'6a - Tot nominal costs'!AF179/'4 - Inflation'!AD$17)</f>
        <v>0</v>
      </c>
      <c r="AG179" s="286">
        <f>IF('4 - Inflation'!AE$17=0,0,'6a - Tot nominal costs'!AG179/'4 - Inflation'!AE$17)</f>
        <v>0</v>
      </c>
      <c r="AH179" s="286">
        <f>IF('4 - Inflation'!AF$17=0,0,'6a - Tot nominal costs'!AH179/'4 - Inflation'!AF$17)</f>
        <v>0</v>
      </c>
      <c r="AI179" s="286">
        <f>IF('4 - Inflation'!AG$17=0,0,'6a - Tot nominal costs'!AI179/'4 - Inflation'!AG$17)</f>
        <v>0</v>
      </c>
      <c r="AJ179" s="286">
        <f>IF('4 - Inflation'!AH$17=0,0,'6a - Tot nominal costs'!AJ179/'4 - Inflation'!AH$17)</f>
        <v>0</v>
      </c>
      <c r="AK179" s="286">
        <f>IF('4 - Inflation'!AI$17=0,0,'6a - Tot nominal costs'!AK179/'4 - Inflation'!AI$17)</f>
        <v>0</v>
      </c>
      <c r="AL179" s="286">
        <f>IF('4 - Inflation'!AJ$17=0,0,'6a - Tot nominal costs'!AL179/'4 - Inflation'!AJ$17)</f>
        <v>0</v>
      </c>
      <c r="AM179" s="286">
        <f>IF('4 - Inflation'!AK$17=0,0,'6a - Tot nominal costs'!AM179/'4 - Inflation'!AK$17)</f>
        <v>0</v>
      </c>
      <c r="AN179" s="286">
        <f>IF('4 - Inflation'!AL$17=0,0,'6a - Tot nominal costs'!AN179/'4 - Inflation'!AL$17)</f>
        <v>0</v>
      </c>
      <c r="AO179" s="286">
        <f>IF('4 - Inflation'!AM$17=0,0,'6a - Tot nominal costs'!AO179/'4 - Inflation'!AM$17)</f>
        <v>0</v>
      </c>
      <c r="AP179" s="286">
        <f>IF('4 - Inflation'!AN$17=0,0,'6a - Tot nominal costs'!AP179/'4 - Inflation'!AN$17)</f>
        <v>0</v>
      </c>
    </row>
    <row r="180" spans="1:42" outlineLevel="2">
      <c r="A180" s="211" t="str">
        <f>A154&amp;"."&amp;A171&amp;"."&amp;A155&amp;"."&amp;B180</f>
        <v>1.o.4.9</v>
      </c>
      <c r="B180">
        <v>9</v>
      </c>
      <c r="C180" t="str">
        <f>'1-GBP'!C180</f>
        <v/>
      </c>
      <c r="D180"/>
      <c r="E180"/>
      <c r="F180"/>
      <c r="G180"/>
      <c r="H180"/>
      <c r="I180"/>
      <c r="J180"/>
      <c r="K180"/>
      <c r="L180" t="str">
        <f>LEFT(_xlfn.TEXTAFTER('6b - Tot real (CPIH) costs'!A180,"."),1)</f>
        <v>o</v>
      </c>
      <c r="M180" s="286">
        <f>IF('4 - Inflation'!K$17=0,0,'6a - Tot nominal costs'!M180/'4 - Inflation'!K$17)</f>
        <v>0</v>
      </c>
      <c r="N180" s="286">
        <f>IF('4 - Inflation'!L$17=0,0,'6a - Tot nominal costs'!N180/'4 - Inflation'!L$17)</f>
        <v>0</v>
      </c>
      <c r="O180" s="286">
        <f>IF('4 - Inflation'!M$17=0,0,'6a - Tot nominal costs'!O180/'4 - Inflation'!M$17)</f>
        <v>0</v>
      </c>
      <c r="P180" s="286">
        <f>IF('4 - Inflation'!N$17=0,0,'6a - Tot nominal costs'!P180/'4 - Inflation'!N$17)</f>
        <v>0</v>
      </c>
      <c r="Q180" s="286">
        <f>IF('4 - Inflation'!O$17=0,0,'6a - Tot nominal costs'!Q180/'4 - Inflation'!O$17)</f>
        <v>0</v>
      </c>
      <c r="R180" s="286">
        <f>IF('4 - Inflation'!P$17=0,0,'6a - Tot nominal costs'!R180/'4 - Inflation'!P$17)</f>
        <v>0</v>
      </c>
      <c r="S180" s="286">
        <f>IF('4 - Inflation'!Q$17=0,0,'6a - Tot nominal costs'!S180/'4 - Inflation'!Q$17)</f>
        <v>0</v>
      </c>
      <c r="T180" s="286">
        <f>IF('4 - Inflation'!R$17=0,0,'6a - Tot nominal costs'!T180/'4 - Inflation'!R$17)</f>
        <v>0</v>
      </c>
      <c r="U180" s="286">
        <f>IF('4 - Inflation'!S$17=0,0,'6a - Tot nominal costs'!U180/'4 - Inflation'!S$17)</f>
        <v>0</v>
      </c>
      <c r="V180" s="286">
        <f>IF('4 - Inflation'!T$17=0,0,'6a - Tot nominal costs'!V180/'4 - Inflation'!T$17)</f>
        <v>0</v>
      </c>
      <c r="W180" s="286">
        <f>IF('4 - Inflation'!U$17=0,0,'6a - Tot nominal costs'!W180/'4 - Inflation'!U$17)</f>
        <v>0</v>
      </c>
      <c r="X180" s="286">
        <f>IF('4 - Inflation'!V$17=0,0,'6a - Tot nominal costs'!X180/'4 - Inflation'!V$17)</f>
        <v>0</v>
      </c>
      <c r="Y180" s="286">
        <f>IF('4 - Inflation'!W$17=0,0,'6a - Tot nominal costs'!Y180/'4 - Inflation'!W$17)</f>
        <v>0</v>
      </c>
      <c r="Z180" s="286">
        <f>IF('4 - Inflation'!X$17=0,0,'6a - Tot nominal costs'!Z180/'4 - Inflation'!X$17)</f>
        <v>0</v>
      </c>
      <c r="AA180" s="286">
        <f>IF('4 - Inflation'!Y$17=0,0,'6a - Tot nominal costs'!AA180/'4 - Inflation'!Y$17)</f>
        <v>0</v>
      </c>
      <c r="AB180" s="286">
        <f>IF('4 - Inflation'!Z$17=0,0,'6a - Tot nominal costs'!AB180/'4 - Inflation'!Z$17)</f>
        <v>0</v>
      </c>
      <c r="AC180" s="286">
        <f>IF('4 - Inflation'!AA$17=0,0,'6a - Tot nominal costs'!AC180/'4 - Inflation'!AA$17)</f>
        <v>0</v>
      </c>
      <c r="AD180" s="286">
        <f>IF('4 - Inflation'!AB$17=0,0,'6a - Tot nominal costs'!AD180/'4 - Inflation'!AB$17)</f>
        <v>0</v>
      </c>
      <c r="AE180" s="286">
        <f>IF('4 - Inflation'!AC$17=0,0,'6a - Tot nominal costs'!AE180/'4 - Inflation'!AC$17)</f>
        <v>0</v>
      </c>
      <c r="AF180" s="286">
        <f>IF('4 - Inflation'!AD$17=0,0,'6a - Tot nominal costs'!AF180/'4 - Inflation'!AD$17)</f>
        <v>0</v>
      </c>
      <c r="AG180" s="286">
        <f>IF('4 - Inflation'!AE$17=0,0,'6a - Tot nominal costs'!AG180/'4 - Inflation'!AE$17)</f>
        <v>0</v>
      </c>
      <c r="AH180" s="286">
        <f>IF('4 - Inflation'!AF$17=0,0,'6a - Tot nominal costs'!AH180/'4 - Inflation'!AF$17)</f>
        <v>0</v>
      </c>
      <c r="AI180" s="286">
        <f>IF('4 - Inflation'!AG$17=0,0,'6a - Tot nominal costs'!AI180/'4 - Inflation'!AG$17)</f>
        <v>0</v>
      </c>
      <c r="AJ180" s="286">
        <f>IF('4 - Inflation'!AH$17=0,0,'6a - Tot nominal costs'!AJ180/'4 - Inflation'!AH$17)</f>
        <v>0</v>
      </c>
      <c r="AK180" s="286">
        <f>IF('4 - Inflation'!AI$17=0,0,'6a - Tot nominal costs'!AK180/'4 - Inflation'!AI$17)</f>
        <v>0</v>
      </c>
      <c r="AL180" s="286">
        <f>IF('4 - Inflation'!AJ$17=0,0,'6a - Tot nominal costs'!AL180/'4 - Inflation'!AJ$17)</f>
        <v>0</v>
      </c>
      <c r="AM180" s="286">
        <f>IF('4 - Inflation'!AK$17=0,0,'6a - Tot nominal costs'!AM180/'4 - Inflation'!AK$17)</f>
        <v>0</v>
      </c>
      <c r="AN180" s="286">
        <f>IF('4 - Inflation'!AL$17=0,0,'6a - Tot nominal costs'!AN180/'4 - Inflation'!AL$17)</f>
        <v>0</v>
      </c>
      <c r="AO180" s="286">
        <f>IF('4 - Inflation'!AM$17=0,0,'6a - Tot nominal costs'!AO180/'4 - Inflation'!AM$17)</f>
        <v>0</v>
      </c>
      <c r="AP180" s="286">
        <f>IF('4 - Inflation'!AN$17=0,0,'6a - Tot nominal costs'!AP180/'4 - Inflation'!AN$17)</f>
        <v>0</v>
      </c>
    </row>
    <row r="181" spans="1:42" outlineLevel="2">
      <c r="A181" s="211" t="str">
        <f>A154&amp;"."&amp;A171&amp;"."&amp;A155&amp;"."&amp;B181</f>
        <v>1.o.4.10</v>
      </c>
      <c r="B181">
        <v>10</v>
      </c>
      <c r="C181" t="str">
        <f>'1-GBP'!C181</f>
        <v/>
      </c>
      <c r="D181"/>
      <c r="E181"/>
      <c r="F181"/>
      <c r="G181"/>
      <c r="H181"/>
      <c r="I181"/>
      <c r="J181"/>
      <c r="K181"/>
      <c r="L181" t="str">
        <f>LEFT(_xlfn.TEXTAFTER('6b - Tot real (CPIH) costs'!A181,"."),1)</f>
        <v>o</v>
      </c>
      <c r="M181" s="286">
        <f>IF('4 - Inflation'!K$17=0,0,'6a - Tot nominal costs'!M181/'4 - Inflation'!K$17)</f>
        <v>0</v>
      </c>
      <c r="N181" s="286">
        <f>IF('4 - Inflation'!L$17=0,0,'6a - Tot nominal costs'!N181/'4 - Inflation'!L$17)</f>
        <v>0</v>
      </c>
      <c r="O181" s="286">
        <f>IF('4 - Inflation'!M$17=0,0,'6a - Tot nominal costs'!O181/'4 - Inflation'!M$17)</f>
        <v>0</v>
      </c>
      <c r="P181" s="286">
        <f>IF('4 - Inflation'!N$17=0,0,'6a - Tot nominal costs'!P181/'4 - Inflation'!N$17)</f>
        <v>0</v>
      </c>
      <c r="Q181" s="286">
        <f>IF('4 - Inflation'!O$17=0,0,'6a - Tot nominal costs'!Q181/'4 - Inflation'!O$17)</f>
        <v>0</v>
      </c>
      <c r="R181" s="286">
        <f>IF('4 - Inflation'!P$17=0,0,'6a - Tot nominal costs'!R181/'4 - Inflation'!P$17)</f>
        <v>0</v>
      </c>
      <c r="S181" s="286">
        <f>IF('4 - Inflation'!Q$17=0,0,'6a - Tot nominal costs'!S181/'4 - Inflation'!Q$17)</f>
        <v>0</v>
      </c>
      <c r="T181" s="286">
        <f>IF('4 - Inflation'!R$17=0,0,'6a - Tot nominal costs'!T181/'4 - Inflation'!R$17)</f>
        <v>0</v>
      </c>
      <c r="U181" s="286">
        <f>IF('4 - Inflation'!S$17=0,0,'6a - Tot nominal costs'!U181/'4 - Inflation'!S$17)</f>
        <v>0</v>
      </c>
      <c r="V181" s="286">
        <f>IF('4 - Inflation'!T$17=0,0,'6a - Tot nominal costs'!V181/'4 - Inflation'!T$17)</f>
        <v>0</v>
      </c>
      <c r="W181" s="286">
        <f>IF('4 - Inflation'!U$17=0,0,'6a - Tot nominal costs'!W181/'4 - Inflation'!U$17)</f>
        <v>0</v>
      </c>
      <c r="X181" s="286">
        <f>IF('4 - Inflation'!V$17=0,0,'6a - Tot nominal costs'!X181/'4 - Inflation'!V$17)</f>
        <v>0</v>
      </c>
      <c r="Y181" s="286">
        <f>IF('4 - Inflation'!W$17=0,0,'6a - Tot nominal costs'!Y181/'4 - Inflation'!W$17)</f>
        <v>0</v>
      </c>
      <c r="Z181" s="286">
        <f>IF('4 - Inflation'!X$17=0,0,'6a - Tot nominal costs'!Z181/'4 - Inflation'!X$17)</f>
        <v>0</v>
      </c>
      <c r="AA181" s="286">
        <f>IF('4 - Inflation'!Y$17=0,0,'6a - Tot nominal costs'!AA181/'4 - Inflation'!Y$17)</f>
        <v>0</v>
      </c>
      <c r="AB181" s="286">
        <f>IF('4 - Inflation'!Z$17=0,0,'6a - Tot nominal costs'!AB181/'4 - Inflation'!Z$17)</f>
        <v>0</v>
      </c>
      <c r="AC181" s="286">
        <f>IF('4 - Inflation'!AA$17=0,0,'6a - Tot nominal costs'!AC181/'4 - Inflation'!AA$17)</f>
        <v>0</v>
      </c>
      <c r="AD181" s="286">
        <f>IF('4 - Inflation'!AB$17=0,0,'6a - Tot nominal costs'!AD181/'4 - Inflation'!AB$17)</f>
        <v>0</v>
      </c>
      <c r="AE181" s="286">
        <f>IF('4 - Inflation'!AC$17=0,0,'6a - Tot nominal costs'!AE181/'4 - Inflation'!AC$17)</f>
        <v>0</v>
      </c>
      <c r="AF181" s="286">
        <f>IF('4 - Inflation'!AD$17=0,0,'6a - Tot nominal costs'!AF181/'4 - Inflation'!AD$17)</f>
        <v>0</v>
      </c>
      <c r="AG181" s="286">
        <f>IF('4 - Inflation'!AE$17=0,0,'6a - Tot nominal costs'!AG181/'4 - Inflation'!AE$17)</f>
        <v>0</v>
      </c>
      <c r="AH181" s="286">
        <f>IF('4 - Inflation'!AF$17=0,0,'6a - Tot nominal costs'!AH181/'4 - Inflation'!AF$17)</f>
        <v>0</v>
      </c>
      <c r="AI181" s="286">
        <f>IF('4 - Inflation'!AG$17=0,0,'6a - Tot nominal costs'!AI181/'4 - Inflation'!AG$17)</f>
        <v>0</v>
      </c>
      <c r="AJ181" s="286">
        <f>IF('4 - Inflation'!AH$17=0,0,'6a - Tot nominal costs'!AJ181/'4 - Inflation'!AH$17)</f>
        <v>0</v>
      </c>
      <c r="AK181" s="286">
        <f>IF('4 - Inflation'!AI$17=0,0,'6a - Tot nominal costs'!AK181/'4 - Inflation'!AI$17)</f>
        <v>0</v>
      </c>
      <c r="AL181" s="286">
        <f>IF('4 - Inflation'!AJ$17=0,0,'6a - Tot nominal costs'!AL181/'4 - Inflation'!AJ$17)</f>
        <v>0</v>
      </c>
      <c r="AM181" s="286">
        <f>IF('4 - Inflation'!AK$17=0,0,'6a - Tot nominal costs'!AM181/'4 - Inflation'!AK$17)</f>
        <v>0</v>
      </c>
      <c r="AN181" s="286">
        <f>IF('4 - Inflation'!AL$17=0,0,'6a - Tot nominal costs'!AN181/'4 - Inflation'!AL$17)</f>
        <v>0</v>
      </c>
      <c r="AO181" s="286">
        <f>IF('4 - Inflation'!AM$17=0,0,'6a - Tot nominal costs'!AO181/'4 - Inflation'!AM$17)</f>
        <v>0</v>
      </c>
      <c r="AP181" s="286">
        <f>IF('4 - Inflation'!AN$17=0,0,'6a - Tot nominal costs'!AP181/'4 - Inflation'!AN$17)</f>
        <v>0</v>
      </c>
    </row>
    <row r="182" spans="1:42" outlineLevel="2">
      <c r="A182" s="211" t="str">
        <f>A154&amp;"."&amp;A171&amp;"."&amp;A155&amp;"."&amp;B182</f>
        <v>1.o.4.11</v>
      </c>
      <c r="B182">
        <v>11</v>
      </c>
      <c r="C182" t="str">
        <f>'1-GBP'!C182</f>
        <v/>
      </c>
      <c r="D182"/>
      <c r="E182"/>
      <c r="F182"/>
      <c r="G182"/>
      <c r="H182"/>
      <c r="I182"/>
      <c r="J182"/>
      <c r="K182"/>
      <c r="L182" t="str">
        <f>LEFT(_xlfn.TEXTAFTER('6b - Tot real (CPIH) costs'!A182,"."),1)</f>
        <v>o</v>
      </c>
      <c r="M182" s="286">
        <f>IF('4 - Inflation'!K$17=0,0,'6a - Tot nominal costs'!M182/'4 - Inflation'!K$17)</f>
        <v>0</v>
      </c>
      <c r="N182" s="286">
        <f>IF('4 - Inflation'!L$17=0,0,'6a - Tot nominal costs'!N182/'4 - Inflation'!L$17)</f>
        <v>0</v>
      </c>
      <c r="O182" s="286">
        <f>IF('4 - Inflation'!M$17=0,0,'6a - Tot nominal costs'!O182/'4 - Inflation'!M$17)</f>
        <v>0</v>
      </c>
      <c r="P182" s="286">
        <f>IF('4 - Inflation'!N$17=0,0,'6a - Tot nominal costs'!P182/'4 - Inflation'!N$17)</f>
        <v>0</v>
      </c>
      <c r="Q182" s="286">
        <f>IF('4 - Inflation'!O$17=0,0,'6a - Tot nominal costs'!Q182/'4 - Inflation'!O$17)</f>
        <v>0</v>
      </c>
      <c r="R182" s="286">
        <f>IF('4 - Inflation'!P$17=0,0,'6a - Tot nominal costs'!R182/'4 - Inflation'!P$17)</f>
        <v>0</v>
      </c>
      <c r="S182" s="286">
        <f>IF('4 - Inflation'!Q$17=0,0,'6a - Tot nominal costs'!S182/'4 - Inflation'!Q$17)</f>
        <v>0</v>
      </c>
      <c r="T182" s="286">
        <f>IF('4 - Inflation'!R$17=0,0,'6a - Tot nominal costs'!T182/'4 - Inflation'!R$17)</f>
        <v>0</v>
      </c>
      <c r="U182" s="286">
        <f>IF('4 - Inflation'!S$17=0,0,'6a - Tot nominal costs'!U182/'4 - Inflation'!S$17)</f>
        <v>0</v>
      </c>
      <c r="V182" s="286">
        <f>IF('4 - Inflation'!T$17=0,0,'6a - Tot nominal costs'!V182/'4 - Inflation'!T$17)</f>
        <v>0</v>
      </c>
      <c r="W182" s="286">
        <f>IF('4 - Inflation'!U$17=0,0,'6a - Tot nominal costs'!W182/'4 - Inflation'!U$17)</f>
        <v>0</v>
      </c>
      <c r="X182" s="286">
        <f>IF('4 - Inflation'!V$17=0,0,'6a - Tot nominal costs'!X182/'4 - Inflation'!V$17)</f>
        <v>0</v>
      </c>
      <c r="Y182" s="286">
        <f>IF('4 - Inflation'!W$17=0,0,'6a - Tot nominal costs'!Y182/'4 - Inflation'!W$17)</f>
        <v>0</v>
      </c>
      <c r="Z182" s="286">
        <f>IF('4 - Inflation'!X$17=0,0,'6a - Tot nominal costs'!Z182/'4 - Inflation'!X$17)</f>
        <v>0</v>
      </c>
      <c r="AA182" s="286">
        <f>IF('4 - Inflation'!Y$17=0,0,'6a - Tot nominal costs'!AA182/'4 - Inflation'!Y$17)</f>
        <v>0</v>
      </c>
      <c r="AB182" s="286">
        <f>IF('4 - Inflation'!Z$17=0,0,'6a - Tot nominal costs'!AB182/'4 - Inflation'!Z$17)</f>
        <v>0</v>
      </c>
      <c r="AC182" s="286">
        <f>IF('4 - Inflation'!AA$17=0,0,'6a - Tot nominal costs'!AC182/'4 - Inflation'!AA$17)</f>
        <v>0</v>
      </c>
      <c r="AD182" s="286">
        <f>IF('4 - Inflation'!AB$17=0,0,'6a - Tot nominal costs'!AD182/'4 - Inflation'!AB$17)</f>
        <v>0</v>
      </c>
      <c r="AE182" s="286">
        <f>IF('4 - Inflation'!AC$17=0,0,'6a - Tot nominal costs'!AE182/'4 - Inflation'!AC$17)</f>
        <v>0</v>
      </c>
      <c r="AF182" s="286">
        <f>IF('4 - Inflation'!AD$17=0,0,'6a - Tot nominal costs'!AF182/'4 - Inflation'!AD$17)</f>
        <v>0</v>
      </c>
      <c r="AG182" s="286">
        <f>IF('4 - Inflation'!AE$17=0,0,'6a - Tot nominal costs'!AG182/'4 - Inflation'!AE$17)</f>
        <v>0</v>
      </c>
      <c r="AH182" s="286">
        <f>IF('4 - Inflation'!AF$17=0,0,'6a - Tot nominal costs'!AH182/'4 - Inflation'!AF$17)</f>
        <v>0</v>
      </c>
      <c r="AI182" s="286">
        <f>IF('4 - Inflation'!AG$17=0,0,'6a - Tot nominal costs'!AI182/'4 - Inflation'!AG$17)</f>
        <v>0</v>
      </c>
      <c r="AJ182" s="286">
        <f>IF('4 - Inflation'!AH$17=0,0,'6a - Tot nominal costs'!AJ182/'4 - Inflation'!AH$17)</f>
        <v>0</v>
      </c>
      <c r="AK182" s="286">
        <f>IF('4 - Inflation'!AI$17=0,0,'6a - Tot nominal costs'!AK182/'4 - Inflation'!AI$17)</f>
        <v>0</v>
      </c>
      <c r="AL182" s="286">
        <f>IF('4 - Inflation'!AJ$17=0,0,'6a - Tot nominal costs'!AL182/'4 - Inflation'!AJ$17)</f>
        <v>0</v>
      </c>
      <c r="AM182" s="286">
        <f>IF('4 - Inflation'!AK$17=0,0,'6a - Tot nominal costs'!AM182/'4 - Inflation'!AK$17)</f>
        <v>0</v>
      </c>
      <c r="AN182" s="286">
        <f>IF('4 - Inflation'!AL$17=0,0,'6a - Tot nominal costs'!AN182/'4 - Inflation'!AL$17)</f>
        <v>0</v>
      </c>
      <c r="AO182" s="286">
        <f>IF('4 - Inflation'!AM$17=0,0,'6a - Tot nominal costs'!AO182/'4 - Inflation'!AM$17)</f>
        <v>0</v>
      </c>
      <c r="AP182" s="286">
        <f>IF('4 - Inflation'!AN$17=0,0,'6a - Tot nominal costs'!AP182/'4 - Inflation'!AN$17)</f>
        <v>0</v>
      </c>
    </row>
    <row r="183" spans="1:42" outlineLevel="2">
      <c r="A183" s="211" t="str">
        <f>A154&amp;"."&amp;A171&amp;"."&amp;A155&amp;"."&amp;B183</f>
        <v>1.o.4.12</v>
      </c>
      <c r="B183">
        <v>12</v>
      </c>
      <c r="C183" t="str">
        <f>'1-GBP'!C183</f>
        <v/>
      </c>
      <c r="D183"/>
      <c r="E183"/>
      <c r="F183"/>
      <c r="G183"/>
      <c r="H183"/>
      <c r="I183"/>
      <c r="J183"/>
      <c r="K183"/>
      <c r="L183" t="str">
        <f>LEFT(_xlfn.TEXTAFTER('6b - Tot real (CPIH) costs'!A183,"."),1)</f>
        <v>o</v>
      </c>
      <c r="M183" s="286">
        <f>IF('4 - Inflation'!K$17=0,0,'6a - Tot nominal costs'!M183/'4 - Inflation'!K$17)</f>
        <v>0</v>
      </c>
      <c r="N183" s="286">
        <f>IF('4 - Inflation'!L$17=0,0,'6a - Tot nominal costs'!N183/'4 - Inflation'!L$17)</f>
        <v>0</v>
      </c>
      <c r="O183" s="286">
        <f>IF('4 - Inflation'!M$17=0,0,'6a - Tot nominal costs'!O183/'4 - Inflation'!M$17)</f>
        <v>0</v>
      </c>
      <c r="P183" s="286">
        <f>IF('4 - Inflation'!N$17=0,0,'6a - Tot nominal costs'!P183/'4 - Inflation'!N$17)</f>
        <v>0</v>
      </c>
      <c r="Q183" s="286">
        <f>IF('4 - Inflation'!O$17=0,0,'6a - Tot nominal costs'!Q183/'4 - Inflation'!O$17)</f>
        <v>0</v>
      </c>
      <c r="R183" s="286">
        <f>IF('4 - Inflation'!P$17=0,0,'6a - Tot nominal costs'!R183/'4 - Inflation'!P$17)</f>
        <v>0</v>
      </c>
      <c r="S183" s="286">
        <f>IF('4 - Inflation'!Q$17=0,0,'6a - Tot nominal costs'!S183/'4 - Inflation'!Q$17)</f>
        <v>0</v>
      </c>
      <c r="T183" s="286">
        <f>IF('4 - Inflation'!R$17=0,0,'6a - Tot nominal costs'!T183/'4 - Inflation'!R$17)</f>
        <v>0</v>
      </c>
      <c r="U183" s="286">
        <f>IF('4 - Inflation'!S$17=0,0,'6a - Tot nominal costs'!U183/'4 - Inflation'!S$17)</f>
        <v>0</v>
      </c>
      <c r="V183" s="286">
        <f>IF('4 - Inflation'!T$17=0,0,'6a - Tot nominal costs'!V183/'4 - Inflation'!T$17)</f>
        <v>0</v>
      </c>
      <c r="W183" s="286">
        <f>IF('4 - Inflation'!U$17=0,0,'6a - Tot nominal costs'!W183/'4 - Inflation'!U$17)</f>
        <v>0</v>
      </c>
      <c r="X183" s="286">
        <f>IF('4 - Inflation'!V$17=0,0,'6a - Tot nominal costs'!X183/'4 - Inflation'!V$17)</f>
        <v>0</v>
      </c>
      <c r="Y183" s="286">
        <f>IF('4 - Inflation'!W$17=0,0,'6a - Tot nominal costs'!Y183/'4 - Inflation'!W$17)</f>
        <v>0</v>
      </c>
      <c r="Z183" s="286">
        <f>IF('4 - Inflation'!X$17=0,0,'6a - Tot nominal costs'!Z183/'4 - Inflation'!X$17)</f>
        <v>0</v>
      </c>
      <c r="AA183" s="286">
        <f>IF('4 - Inflation'!Y$17=0,0,'6a - Tot nominal costs'!AA183/'4 - Inflation'!Y$17)</f>
        <v>0</v>
      </c>
      <c r="AB183" s="286">
        <f>IF('4 - Inflation'!Z$17=0,0,'6a - Tot nominal costs'!AB183/'4 - Inflation'!Z$17)</f>
        <v>0</v>
      </c>
      <c r="AC183" s="286">
        <f>IF('4 - Inflation'!AA$17=0,0,'6a - Tot nominal costs'!AC183/'4 - Inflation'!AA$17)</f>
        <v>0</v>
      </c>
      <c r="AD183" s="286">
        <f>IF('4 - Inflation'!AB$17=0,0,'6a - Tot nominal costs'!AD183/'4 - Inflation'!AB$17)</f>
        <v>0</v>
      </c>
      <c r="AE183" s="286">
        <f>IF('4 - Inflation'!AC$17=0,0,'6a - Tot nominal costs'!AE183/'4 - Inflation'!AC$17)</f>
        <v>0</v>
      </c>
      <c r="AF183" s="286">
        <f>IF('4 - Inflation'!AD$17=0,0,'6a - Tot nominal costs'!AF183/'4 - Inflation'!AD$17)</f>
        <v>0</v>
      </c>
      <c r="AG183" s="286">
        <f>IF('4 - Inflation'!AE$17=0,0,'6a - Tot nominal costs'!AG183/'4 - Inflation'!AE$17)</f>
        <v>0</v>
      </c>
      <c r="AH183" s="286">
        <f>IF('4 - Inflation'!AF$17=0,0,'6a - Tot nominal costs'!AH183/'4 - Inflation'!AF$17)</f>
        <v>0</v>
      </c>
      <c r="AI183" s="286">
        <f>IF('4 - Inflation'!AG$17=0,0,'6a - Tot nominal costs'!AI183/'4 - Inflation'!AG$17)</f>
        <v>0</v>
      </c>
      <c r="AJ183" s="286">
        <f>IF('4 - Inflation'!AH$17=0,0,'6a - Tot nominal costs'!AJ183/'4 - Inflation'!AH$17)</f>
        <v>0</v>
      </c>
      <c r="AK183" s="286">
        <f>IF('4 - Inflation'!AI$17=0,0,'6a - Tot nominal costs'!AK183/'4 - Inflation'!AI$17)</f>
        <v>0</v>
      </c>
      <c r="AL183" s="286">
        <f>IF('4 - Inflation'!AJ$17=0,0,'6a - Tot nominal costs'!AL183/'4 - Inflation'!AJ$17)</f>
        <v>0</v>
      </c>
      <c r="AM183" s="286">
        <f>IF('4 - Inflation'!AK$17=0,0,'6a - Tot nominal costs'!AM183/'4 - Inflation'!AK$17)</f>
        <v>0</v>
      </c>
      <c r="AN183" s="286">
        <f>IF('4 - Inflation'!AL$17=0,0,'6a - Tot nominal costs'!AN183/'4 - Inflation'!AL$17)</f>
        <v>0</v>
      </c>
      <c r="AO183" s="286">
        <f>IF('4 - Inflation'!AM$17=0,0,'6a - Tot nominal costs'!AO183/'4 - Inflation'!AM$17)</f>
        <v>0</v>
      </c>
      <c r="AP183" s="286">
        <f>IF('4 - Inflation'!AN$17=0,0,'6a - Tot nominal costs'!AP183/'4 - Inflation'!AN$17)</f>
        <v>0</v>
      </c>
    </row>
    <row r="184" spans="1:42" outlineLevel="1">
      <c r="A184" s="212"/>
      <c r="B184" s="201">
        <f>B183-COUNTIFS(C172:C183,"")</f>
        <v>2</v>
      </c>
      <c r="C184" s="201" t="s">
        <v>285</v>
      </c>
      <c r="D184" s="201"/>
      <c r="E184" s="201"/>
      <c r="F184" s="201"/>
      <c r="G184" s="201"/>
      <c r="H184" s="201"/>
      <c r="I184" s="201"/>
      <c r="J184" s="201"/>
      <c r="K184" s="201"/>
      <c r="L184" s="201"/>
      <c r="M184" s="280">
        <f>SUM(M172:M183)</f>
        <v>0</v>
      </c>
      <c r="N184" s="280">
        <f>SUM(N172:N183)</f>
        <v>0</v>
      </c>
      <c r="O184" s="280">
        <f t="shared" ref="O184:AP184" si="16">SUM(O172:O183)</f>
        <v>0</v>
      </c>
      <c r="P184" s="280">
        <f t="shared" si="16"/>
        <v>0</v>
      </c>
      <c r="Q184" s="280">
        <f t="shared" si="16"/>
        <v>0</v>
      </c>
      <c r="R184" s="280">
        <f t="shared" si="16"/>
        <v>0</v>
      </c>
      <c r="S184" s="280">
        <f t="shared" si="16"/>
        <v>0</v>
      </c>
      <c r="T184" s="280">
        <f t="shared" si="16"/>
        <v>0</v>
      </c>
      <c r="U184" s="280">
        <f t="shared" si="16"/>
        <v>0</v>
      </c>
      <c r="V184" s="280">
        <f t="shared" si="16"/>
        <v>0</v>
      </c>
      <c r="W184" s="280">
        <f t="shared" si="16"/>
        <v>0</v>
      </c>
      <c r="X184" s="280">
        <f t="shared" si="16"/>
        <v>0</v>
      </c>
      <c r="Y184" s="280">
        <f t="shared" si="16"/>
        <v>0</v>
      </c>
      <c r="Z184" s="280">
        <f t="shared" si="16"/>
        <v>0</v>
      </c>
      <c r="AA184" s="280">
        <f t="shared" si="16"/>
        <v>0</v>
      </c>
      <c r="AB184" s="280">
        <f t="shared" si="16"/>
        <v>0</v>
      </c>
      <c r="AC184" s="280">
        <f t="shared" si="16"/>
        <v>0</v>
      </c>
      <c r="AD184" s="280">
        <f t="shared" si="16"/>
        <v>0</v>
      </c>
      <c r="AE184" s="280">
        <f t="shared" si="16"/>
        <v>0</v>
      </c>
      <c r="AF184" s="280">
        <f t="shared" si="16"/>
        <v>0</v>
      </c>
      <c r="AG184" s="280">
        <f t="shared" si="16"/>
        <v>0</v>
      </c>
      <c r="AH184" s="280">
        <f t="shared" si="16"/>
        <v>0</v>
      </c>
      <c r="AI184" s="280">
        <f t="shared" si="16"/>
        <v>0</v>
      </c>
      <c r="AJ184" s="280">
        <f t="shared" si="16"/>
        <v>0</v>
      </c>
      <c r="AK184" s="280">
        <f t="shared" si="16"/>
        <v>0</v>
      </c>
      <c r="AL184" s="280">
        <f t="shared" si="16"/>
        <v>0</v>
      </c>
      <c r="AM184" s="280">
        <f t="shared" si="16"/>
        <v>0</v>
      </c>
      <c r="AN184" s="280">
        <f t="shared" si="16"/>
        <v>0</v>
      </c>
      <c r="AO184" s="280">
        <f t="shared" si="16"/>
        <v>0</v>
      </c>
      <c r="AP184" s="280">
        <f t="shared" si="16"/>
        <v>0</v>
      </c>
    </row>
    <row r="185" spans="1:42" outlineLevel="1">
      <c r="A185" s="221"/>
      <c r="B185" s="222"/>
      <c r="C185" s="222"/>
      <c r="D185" s="222"/>
      <c r="E185" s="222"/>
      <c r="F185" s="222"/>
      <c r="G185" s="222"/>
      <c r="H185" s="222"/>
      <c r="I185" s="222"/>
      <c r="J185" s="222"/>
      <c r="K185" s="222"/>
      <c r="L185" s="222"/>
      <c r="M185" s="245"/>
      <c r="N185" s="245"/>
      <c r="O185" s="245"/>
      <c r="P185" s="245"/>
      <c r="Q185" s="245"/>
      <c r="R185" s="245"/>
      <c r="S185" s="245"/>
      <c r="T185" s="245"/>
      <c r="U185" s="245"/>
      <c r="V185" s="245"/>
      <c r="W185" s="245"/>
      <c r="X185" s="245"/>
      <c r="Y185" s="245"/>
      <c r="Z185" s="245"/>
      <c r="AA185" s="245"/>
      <c r="AB185" s="245"/>
      <c r="AC185" s="245"/>
      <c r="AD185" s="245"/>
      <c r="AE185" s="245"/>
      <c r="AF185" s="245"/>
      <c r="AG185" s="245"/>
      <c r="AH185" s="245"/>
      <c r="AI185" s="245"/>
      <c r="AJ185" s="245"/>
      <c r="AK185" s="245"/>
      <c r="AL185" s="245"/>
      <c r="AM185" s="245"/>
      <c r="AN185" s="245"/>
      <c r="AO185" s="245"/>
      <c r="AP185" s="245"/>
    </row>
    <row r="186" spans="1:42" outlineLevel="1">
      <c r="A186" s="220" t="s">
        <v>254</v>
      </c>
      <c r="B186" s="220" t="s">
        <v>287</v>
      </c>
      <c r="C186" s="220" t="s">
        <v>284</v>
      </c>
      <c r="D186" s="220"/>
      <c r="E186" s="220"/>
      <c r="F186" s="220"/>
      <c r="G186" s="220"/>
      <c r="H186" s="220"/>
      <c r="I186" s="220"/>
      <c r="J186" s="220"/>
      <c r="K186" s="220"/>
      <c r="L186" s="220"/>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row>
    <row r="187" spans="1:42" outlineLevel="2">
      <c r="A187" s="211" t="str">
        <f>A154&amp;"."&amp;A186&amp;"."&amp;A155&amp;"."&amp;B187</f>
        <v>1.d.4.1</v>
      </c>
      <c r="B187">
        <v>1</v>
      </c>
      <c r="C187" t="str">
        <f>'1-GBP'!C187</f>
        <v/>
      </c>
      <c r="D187"/>
      <c r="E187"/>
      <c r="F187"/>
      <c r="G187"/>
      <c r="H187"/>
      <c r="I187"/>
      <c r="J187"/>
      <c r="K187"/>
      <c r="L187" t="str">
        <f>LEFT(_xlfn.TEXTAFTER('6b - Tot real (CPIH) costs'!A187,"."),1)</f>
        <v>d</v>
      </c>
      <c r="M187" s="286">
        <f>IF('4 - Inflation'!K$17=0,0,'6a - Tot nominal costs'!M187/'4 - Inflation'!K$17)</f>
        <v>0</v>
      </c>
      <c r="N187" s="286">
        <f>IF('4 - Inflation'!L$17=0,0,'6a - Tot nominal costs'!N187/'4 - Inflation'!L$17)</f>
        <v>0</v>
      </c>
      <c r="O187" s="286">
        <f>IF('4 - Inflation'!M$17=0,0,'6a - Tot nominal costs'!O187/'4 - Inflation'!M$17)</f>
        <v>0</v>
      </c>
      <c r="P187" s="286">
        <f>IF('4 - Inflation'!N$17=0,0,'6a - Tot nominal costs'!P187/'4 - Inflation'!N$17)</f>
        <v>0</v>
      </c>
      <c r="Q187" s="286">
        <f>IF('4 - Inflation'!O$17=0,0,'6a - Tot nominal costs'!Q187/'4 - Inflation'!O$17)</f>
        <v>0</v>
      </c>
      <c r="R187" s="286">
        <f>IF('4 - Inflation'!P$17=0,0,'6a - Tot nominal costs'!R187/'4 - Inflation'!P$17)</f>
        <v>0</v>
      </c>
      <c r="S187" s="286">
        <f>IF('4 - Inflation'!Q$17=0,0,'6a - Tot nominal costs'!S187/'4 - Inflation'!Q$17)</f>
        <v>0</v>
      </c>
      <c r="T187" s="286">
        <f>IF('4 - Inflation'!R$17=0,0,'6a - Tot nominal costs'!T187/'4 - Inflation'!R$17)</f>
        <v>0</v>
      </c>
      <c r="U187" s="286">
        <f>IF('4 - Inflation'!S$17=0,0,'6a - Tot nominal costs'!U187/'4 - Inflation'!S$17)</f>
        <v>0</v>
      </c>
      <c r="V187" s="286">
        <f>IF('4 - Inflation'!T$17=0,0,'6a - Tot nominal costs'!V187/'4 - Inflation'!T$17)</f>
        <v>0</v>
      </c>
      <c r="W187" s="286">
        <f>IF('4 - Inflation'!U$17=0,0,'6a - Tot nominal costs'!W187/'4 - Inflation'!U$17)</f>
        <v>0</v>
      </c>
      <c r="X187" s="286">
        <f>IF('4 - Inflation'!V$17=0,0,'6a - Tot nominal costs'!X187/'4 - Inflation'!V$17)</f>
        <v>0</v>
      </c>
      <c r="Y187" s="286">
        <f>IF('4 - Inflation'!W$17=0,0,'6a - Tot nominal costs'!Y187/'4 - Inflation'!W$17)</f>
        <v>0</v>
      </c>
      <c r="Z187" s="286">
        <f>IF('4 - Inflation'!X$17=0,0,'6a - Tot nominal costs'!Z187/'4 - Inflation'!X$17)</f>
        <v>0</v>
      </c>
      <c r="AA187" s="286">
        <f>IF('4 - Inflation'!Y$17=0,0,'6a - Tot nominal costs'!AA187/'4 - Inflation'!Y$17)</f>
        <v>0</v>
      </c>
      <c r="AB187" s="286">
        <f>IF('4 - Inflation'!Z$17=0,0,'6a - Tot nominal costs'!AB187/'4 - Inflation'!Z$17)</f>
        <v>0</v>
      </c>
      <c r="AC187" s="286">
        <f>IF('4 - Inflation'!AA$17=0,0,'6a - Tot nominal costs'!AC187/'4 - Inflation'!AA$17)</f>
        <v>0</v>
      </c>
      <c r="AD187" s="286">
        <f>IF('4 - Inflation'!AB$17=0,0,'6a - Tot nominal costs'!AD187/'4 - Inflation'!AB$17)</f>
        <v>0</v>
      </c>
      <c r="AE187" s="286">
        <f>IF('4 - Inflation'!AC$17=0,0,'6a - Tot nominal costs'!AE187/'4 - Inflation'!AC$17)</f>
        <v>0</v>
      </c>
      <c r="AF187" s="286">
        <f>IF('4 - Inflation'!AD$17=0,0,'6a - Tot nominal costs'!AF187/'4 - Inflation'!AD$17)</f>
        <v>0</v>
      </c>
      <c r="AG187" s="286">
        <f>IF('4 - Inflation'!AE$17=0,0,'6a - Tot nominal costs'!AG187/'4 - Inflation'!AE$17)</f>
        <v>0</v>
      </c>
      <c r="AH187" s="286">
        <f>IF('4 - Inflation'!AF$17=0,0,'6a - Tot nominal costs'!AH187/'4 - Inflation'!AF$17)</f>
        <v>0</v>
      </c>
      <c r="AI187" s="286">
        <f>IF('4 - Inflation'!AG$17=0,0,'6a - Tot nominal costs'!AI187/'4 - Inflation'!AG$17)</f>
        <v>0</v>
      </c>
      <c r="AJ187" s="286">
        <f>IF('4 - Inflation'!AH$17=0,0,'6a - Tot nominal costs'!AJ187/'4 - Inflation'!AH$17)</f>
        <v>0</v>
      </c>
      <c r="AK187" s="286">
        <f>IF('4 - Inflation'!AI$17=0,0,'6a - Tot nominal costs'!AK187/'4 - Inflation'!AI$17)</f>
        <v>0</v>
      </c>
      <c r="AL187" s="286">
        <f>IF('4 - Inflation'!AJ$17=0,0,'6a - Tot nominal costs'!AL187/'4 - Inflation'!AJ$17)</f>
        <v>0</v>
      </c>
      <c r="AM187" s="286">
        <f>IF('4 - Inflation'!AK$17=0,0,'6a - Tot nominal costs'!AM187/'4 - Inflation'!AK$17)</f>
        <v>0</v>
      </c>
      <c r="AN187" s="286">
        <f>IF('4 - Inflation'!AL$17=0,0,'6a - Tot nominal costs'!AN187/'4 - Inflation'!AL$17)</f>
        <v>0</v>
      </c>
      <c r="AO187" s="286">
        <f>IF('4 - Inflation'!AM$17=0,0,'6a - Tot nominal costs'!AO187/'4 - Inflation'!AM$17)</f>
        <v>0</v>
      </c>
      <c r="AP187" s="286">
        <f>IF('4 - Inflation'!AN$17=0,0,'6a - Tot nominal costs'!AP187/'4 - Inflation'!AN$17)</f>
        <v>0</v>
      </c>
    </row>
    <row r="188" spans="1:42" outlineLevel="2">
      <c r="A188" s="211" t="str">
        <f>A154&amp;"."&amp;A186&amp;"."&amp;A155&amp;"."&amp;B188</f>
        <v>1.d.4.2</v>
      </c>
      <c r="B188">
        <v>2</v>
      </c>
      <c r="C188" t="str">
        <f>'1-GBP'!C188</f>
        <v/>
      </c>
      <c r="D188"/>
      <c r="E188"/>
      <c r="F188"/>
      <c r="G188"/>
      <c r="H188"/>
      <c r="I188"/>
      <c r="J188"/>
      <c r="K188"/>
      <c r="L188" t="str">
        <f>LEFT(_xlfn.TEXTAFTER('6b - Tot real (CPIH) costs'!A188,"."),1)</f>
        <v>d</v>
      </c>
      <c r="M188" s="286">
        <f>IF('4 - Inflation'!K$17=0,0,'6a - Tot nominal costs'!M188/'4 - Inflation'!K$17)</f>
        <v>0</v>
      </c>
      <c r="N188" s="286">
        <f>IF('4 - Inflation'!L$17=0,0,'6a - Tot nominal costs'!N188/'4 - Inflation'!L$17)</f>
        <v>0</v>
      </c>
      <c r="O188" s="286">
        <f>IF('4 - Inflation'!M$17=0,0,'6a - Tot nominal costs'!O188/'4 - Inflation'!M$17)</f>
        <v>0</v>
      </c>
      <c r="P188" s="286">
        <f>IF('4 - Inflation'!N$17=0,0,'6a - Tot nominal costs'!P188/'4 - Inflation'!N$17)</f>
        <v>0</v>
      </c>
      <c r="Q188" s="286">
        <f>IF('4 - Inflation'!O$17=0,0,'6a - Tot nominal costs'!Q188/'4 - Inflation'!O$17)</f>
        <v>0</v>
      </c>
      <c r="R188" s="286">
        <f>IF('4 - Inflation'!P$17=0,0,'6a - Tot nominal costs'!R188/'4 - Inflation'!P$17)</f>
        <v>0</v>
      </c>
      <c r="S188" s="286">
        <f>IF('4 - Inflation'!Q$17=0,0,'6a - Tot nominal costs'!S188/'4 - Inflation'!Q$17)</f>
        <v>0</v>
      </c>
      <c r="T188" s="286">
        <f>IF('4 - Inflation'!R$17=0,0,'6a - Tot nominal costs'!T188/'4 - Inflation'!R$17)</f>
        <v>0</v>
      </c>
      <c r="U188" s="286">
        <f>IF('4 - Inflation'!S$17=0,0,'6a - Tot nominal costs'!U188/'4 - Inflation'!S$17)</f>
        <v>0</v>
      </c>
      <c r="V188" s="286">
        <f>IF('4 - Inflation'!T$17=0,0,'6a - Tot nominal costs'!V188/'4 - Inflation'!T$17)</f>
        <v>0</v>
      </c>
      <c r="W188" s="286">
        <f>IF('4 - Inflation'!U$17=0,0,'6a - Tot nominal costs'!W188/'4 - Inflation'!U$17)</f>
        <v>0</v>
      </c>
      <c r="X188" s="286">
        <f>IF('4 - Inflation'!V$17=0,0,'6a - Tot nominal costs'!X188/'4 - Inflation'!V$17)</f>
        <v>0</v>
      </c>
      <c r="Y188" s="286">
        <f>IF('4 - Inflation'!W$17=0,0,'6a - Tot nominal costs'!Y188/'4 - Inflation'!W$17)</f>
        <v>0</v>
      </c>
      <c r="Z188" s="286">
        <f>IF('4 - Inflation'!X$17=0,0,'6a - Tot nominal costs'!Z188/'4 - Inflation'!X$17)</f>
        <v>0</v>
      </c>
      <c r="AA188" s="286">
        <f>IF('4 - Inflation'!Y$17=0,0,'6a - Tot nominal costs'!AA188/'4 - Inflation'!Y$17)</f>
        <v>0</v>
      </c>
      <c r="AB188" s="286">
        <f>IF('4 - Inflation'!Z$17=0,0,'6a - Tot nominal costs'!AB188/'4 - Inflation'!Z$17)</f>
        <v>0</v>
      </c>
      <c r="AC188" s="286">
        <f>IF('4 - Inflation'!AA$17=0,0,'6a - Tot nominal costs'!AC188/'4 - Inflation'!AA$17)</f>
        <v>0</v>
      </c>
      <c r="AD188" s="286">
        <f>IF('4 - Inflation'!AB$17=0,0,'6a - Tot nominal costs'!AD188/'4 - Inflation'!AB$17)</f>
        <v>0</v>
      </c>
      <c r="AE188" s="286">
        <f>IF('4 - Inflation'!AC$17=0,0,'6a - Tot nominal costs'!AE188/'4 - Inflation'!AC$17)</f>
        <v>0</v>
      </c>
      <c r="AF188" s="286">
        <f>IF('4 - Inflation'!AD$17=0,0,'6a - Tot nominal costs'!AF188/'4 - Inflation'!AD$17)</f>
        <v>0</v>
      </c>
      <c r="AG188" s="286">
        <f>IF('4 - Inflation'!AE$17=0,0,'6a - Tot nominal costs'!AG188/'4 - Inflation'!AE$17)</f>
        <v>0</v>
      </c>
      <c r="AH188" s="286">
        <f>IF('4 - Inflation'!AF$17=0,0,'6a - Tot nominal costs'!AH188/'4 - Inflation'!AF$17)</f>
        <v>0</v>
      </c>
      <c r="AI188" s="286">
        <f>IF('4 - Inflation'!AG$17=0,0,'6a - Tot nominal costs'!AI188/'4 - Inflation'!AG$17)</f>
        <v>0</v>
      </c>
      <c r="AJ188" s="286">
        <f>IF('4 - Inflation'!AH$17=0,0,'6a - Tot nominal costs'!AJ188/'4 - Inflation'!AH$17)</f>
        <v>0</v>
      </c>
      <c r="AK188" s="286">
        <f>IF('4 - Inflation'!AI$17=0,0,'6a - Tot nominal costs'!AK188/'4 - Inflation'!AI$17)</f>
        <v>0</v>
      </c>
      <c r="AL188" s="286">
        <f>IF('4 - Inflation'!AJ$17=0,0,'6a - Tot nominal costs'!AL188/'4 - Inflation'!AJ$17)</f>
        <v>0</v>
      </c>
      <c r="AM188" s="286">
        <f>IF('4 - Inflation'!AK$17=0,0,'6a - Tot nominal costs'!AM188/'4 - Inflation'!AK$17)</f>
        <v>0</v>
      </c>
      <c r="AN188" s="286">
        <f>IF('4 - Inflation'!AL$17=0,0,'6a - Tot nominal costs'!AN188/'4 - Inflation'!AL$17)</f>
        <v>0</v>
      </c>
      <c r="AO188" s="286">
        <f>IF('4 - Inflation'!AM$17=0,0,'6a - Tot nominal costs'!AO188/'4 - Inflation'!AM$17)</f>
        <v>0</v>
      </c>
      <c r="AP188" s="286">
        <f>IF('4 - Inflation'!AN$17=0,0,'6a - Tot nominal costs'!AP188/'4 - Inflation'!AN$17)</f>
        <v>0</v>
      </c>
    </row>
    <row r="189" spans="1:42" outlineLevel="2">
      <c r="A189" s="211" t="str">
        <f>A154&amp;"."&amp;A186&amp;"."&amp;A155&amp;"."&amp;B189</f>
        <v>1.d.4.3</v>
      </c>
      <c r="B189">
        <v>3</v>
      </c>
      <c r="C189" t="str">
        <f>'1-GBP'!C189</f>
        <v/>
      </c>
      <c r="D189"/>
      <c r="E189"/>
      <c r="F189"/>
      <c r="G189"/>
      <c r="H189"/>
      <c r="I189"/>
      <c r="J189"/>
      <c r="K189"/>
      <c r="L189" t="str">
        <f>LEFT(_xlfn.TEXTAFTER('6b - Tot real (CPIH) costs'!A189,"."),1)</f>
        <v>d</v>
      </c>
      <c r="M189" s="286">
        <f>IF('4 - Inflation'!K$17=0,0,'6a - Tot nominal costs'!M189/'4 - Inflation'!K$17)</f>
        <v>0</v>
      </c>
      <c r="N189" s="286">
        <f>IF('4 - Inflation'!L$17=0,0,'6a - Tot nominal costs'!N189/'4 - Inflation'!L$17)</f>
        <v>0</v>
      </c>
      <c r="O189" s="286">
        <f>IF('4 - Inflation'!M$17=0,0,'6a - Tot nominal costs'!O189/'4 - Inflation'!M$17)</f>
        <v>0</v>
      </c>
      <c r="P189" s="286">
        <f>IF('4 - Inflation'!N$17=0,0,'6a - Tot nominal costs'!P189/'4 - Inflation'!N$17)</f>
        <v>0</v>
      </c>
      <c r="Q189" s="286">
        <f>IF('4 - Inflation'!O$17=0,0,'6a - Tot nominal costs'!Q189/'4 - Inflation'!O$17)</f>
        <v>0</v>
      </c>
      <c r="R189" s="286">
        <f>IF('4 - Inflation'!P$17=0,0,'6a - Tot nominal costs'!R189/'4 - Inflation'!P$17)</f>
        <v>0</v>
      </c>
      <c r="S189" s="286">
        <f>IF('4 - Inflation'!Q$17=0,0,'6a - Tot nominal costs'!S189/'4 - Inflation'!Q$17)</f>
        <v>0</v>
      </c>
      <c r="T189" s="286">
        <f>IF('4 - Inflation'!R$17=0,0,'6a - Tot nominal costs'!T189/'4 - Inflation'!R$17)</f>
        <v>0</v>
      </c>
      <c r="U189" s="286">
        <f>IF('4 - Inflation'!S$17=0,0,'6a - Tot nominal costs'!U189/'4 - Inflation'!S$17)</f>
        <v>0</v>
      </c>
      <c r="V189" s="286">
        <f>IF('4 - Inflation'!T$17=0,0,'6a - Tot nominal costs'!V189/'4 - Inflation'!T$17)</f>
        <v>0</v>
      </c>
      <c r="W189" s="286">
        <f>IF('4 - Inflation'!U$17=0,0,'6a - Tot nominal costs'!W189/'4 - Inflation'!U$17)</f>
        <v>0</v>
      </c>
      <c r="X189" s="286">
        <f>IF('4 - Inflation'!V$17=0,0,'6a - Tot nominal costs'!X189/'4 - Inflation'!V$17)</f>
        <v>0</v>
      </c>
      <c r="Y189" s="286">
        <f>IF('4 - Inflation'!W$17=0,0,'6a - Tot nominal costs'!Y189/'4 - Inflation'!W$17)</f>
        <v>0</v>
      </c>
      <c r="Z189" s="286">
        <f>IF('4 - Inflation'!X$17=0,0,'6a - Tot nominal costs'!Z189/'4 - Inflation'!X$17)</f>
        <v>0</v>
      </c>
      <c r="AA189" s="286">
        <f>IF('4 - Inflation'!Y$17=0,0,'6a - Tot nominal costs'!AA189/'4 - Inflation'!Y$17)</f>
        <v>0</v>
      </c>
      <c r="AB189" s="286">
        <f>IF('4 - Inflation'!Z$17=0,0,'6a - Tot nominal costs'!AB189/'4 - Inflation'!Z$17)</f>
        <v>0</v>
      </c>
      <c r="AC189" s="286">
        <f>IF('4 - Inflation'!AA$17=0,0,'6a - Tot nominal costs'!AC189/'4 - Inflation'!AA$17)</f>
        <v>0</v>
      </c>
      <c r="AD189" s="286">
        <f>IF('4 - Inflation'!AB$17=0,0,'6a - Tot nominal costs'!AD189/'4 - Inflation'!AB$17)</f>
        <v>0</v>
      </c>
      <c r="AE189" s="286">
        <f>IF('4 - Inflation'!AC$17=0,0,'6a - Tot nominal costs'!AE189/'4 - Inflation'!AC$17)</f>
        <v>0</v>
      </c>
      <c r="AF189" s="286">
        <f>IF('4 - Inflation'!AD$17=0,0,'6a - Tot nominal costs'!AF189/'4 - Inflation'!AD$17)</f>
        <v>0</v>
      </c>
      <c r="AG189" s="286">
        <f>IF('4 - Inflation'!AE$17=0,0,'6a - Tot nominal costs'!AG189/'4 - Inflation'!AE$17)</f>
        <v>0</v>
      </c>
      <c r="AH189" s="286">
        <f>IF('4 - Inflation'!AF$17=0,0,'6a - Tot nominal costs'!AH189/'4 - Inflation'!AF$17)</f>
        <v>0</v>
      </c>
      <c r="AI189" s="286">
        <f>IF('4 - Inflation'!AG$17=0,0,'6a - Tot nominal costs'!AI189/'4 - Inflation'!AG$17)</f>
        <v>0</v>
      </c>
      <c r="AJ189" s="286">
        <f>IF('4 - Inflation'!AH$17=0,0,'6a - Tot nominal costs'!AJ189/'4 - Inflation'!AH$17)</f>
        <v>0</v>
      </c>
      <c r="AK189" s="286">
        <f>IF('4 - Inflation'!AI$17=0,0,'6a - Tot nominal costs'!AK189/'4 - Inflation'!AI$17)</f>
        <v>0</v>
      </c>
      <c r="AL189" s="286">
        <f>IF('4 - Inflation'!AJ$17=0,0,'6a - Tot nominal costs'!AL189/'4 - Inflation'!AJ$17)</f>
        <v>0</v>
      </c>
      <c r="AM189" s="286">
        <f>IF('4 - Inflation'!AK$17=0,0,'6a - Tot nominal costs'!AM189/'4 - Inflation'!AK$17)</f>
        <v>0</v>
      </c>
      <c r="AN189" s="286">
        <f>IF('4 - Inflation'!AL$17=0,0,'6a - Tot nominal costs'!AN189/'4 - Inflation'!AL$17)</f>
        <v>0</v>
      </c>
      <c r="AO189" s="286">
        <f>IF('4 - Inflation'!AM$17=0,0,'6a - Tot nominal costs'!AO189/'4 - Inflation'!AM$17)</f>
        <v>0</v>
      </c>
      <c r="AP189" s="286">
        <f>IF('4 - Inflation'!AN$17=0,0,'6a - Tot nominal costs'!AP189/'4 - Inflation'!AN$17)</f>
        <v>0</v>
      </c>
    </row>
    <row r="190" spans="1:42" outlineLevel="2">
      <c r="A190" s="211" t="str">
        <f>A154&amp;"."&amp;A186&amp;"."&amp;A155&amp;"."&amp;B190</f>
        <v>1.d.4.4</v>
      </c>
      <c r="B190">
        <v>4</v>
      </c>
      <c r="C190" t="str">
        <f>'1-GBP'!C190</f>
        <v/>
      </c>
      <c r="D190"/>
      <c r="E190"/>
      <c r="F190"/>
      <c r="G190"/>
      <c r="H190"/>
      <c r="I190"/>
      <c r="J190"/>
      <c r="K190"/>
      <c r="L190" t="str">
        <f>LEFT(_xlfn.TEXTAFTER('6b - Tot real (CPIH) costs'!A190,"."),1)</f>
        <v>d</v>
      </c>
      <c r="M190" s="286">
        <f>IF('4 - Inflation'!K$17=0,0,'6a - Tot nominal costs'!M190/'4 - Inflation'!K$17)</f>
        <v>0</v>
      </c>
      <c r="N190" s="286">
        <f>IF('4 - Inflation'!L$17=0,0,'6a - Tot nominal costs'!N190/'4 - Inflation'!L$17)</f>
        <v>0</v>
      </c>
      <c r="O190" s="286">
        <f>IF('4 - Inflation'!M$17=0,0,'6a - Tot nominal costs'!O190/'4 - Inflation'!M$17)</f>
        <v>0</v>
      </c>
      <c r="P190" s="286">
        <f>IF('4 - Inflation'!N$17=0,0,'6a - Tot nominal costs'!P190/'4 - Inflation'!N$17)</f>
        <v>0</v>
      </c>
      <c r="Q190" s="286">
        <f>IF('4 - Inflation'!O$17=0,0,'6a - Tot nominal costs'!Q190/'4 - Inflation'!O$17)</f>
        <v>0</v>
      </c>
      <c r="R190" s="286">
        <f>IF('4 - Inflation'!P$17=0,0,'6a - Tot nominal costs'!R190/'4 - Inflation'!P$17)</f>
        <v>0</v>
      </c>
      <c r="S190" s="286">
        <f>IF('4 - Inflation'!Q$17=0,0,'6a - Tot nominal costs'!S190/'4 - Inflation'!Q$17)</f>
        <v>0</v>
      </c>
      <c r="T190" s="286">
        <f>IF('4 - Inflation'!R$17=0,0,'6a - Tot nominal costs'!T190/'4 - Inflation'!R$17)</f>
        <v>0</v>
      </c>
      <c r="U190" s="286">
        <f>IF('4 - Inflation'!S$17=0,0,'6a - Tot nominal costs'!U190/'4 - Inflation'!S$17)</f>
        <v>0</v>
      </c>
      <c r="V190" s="286">
        <f>IF('4 - Inflation'!T$17=0,0,'6a - Tot nominal costs'!V190/'4 - Inflation'!T$17)</f>
        <v>0</v>
      </c>
      <c r="W190" s="286">
        <f>IF('4 - Inflation'!U$17=0,0,'6a - Tot nominal costs'!W190/'4 - Inflation'!U$17)</f>
        <v>0</v>
      </c>
      <c r="X190" s="286">
        <f>IF('4 - Inflation'!V$17=0,0,'6a - Tot nominal costs'!X190/'4 - Inflation'!V$17)</f>
        <v>0</v>
      </c>
      <c r="Y190" s="286">
        <f>IF('4 - Inflation'!W$17=0,0,'6a - Tot nominal costs'!Y190/'4 - Inflation'!W$17)</f>
        <v>0</v>
      </c>
      <c r="Z190" s="286">
        <f>IF('4 - Inflation'!X$17=0,0,'6a - Tot nominal costs'!Z190/'4 - Inflation'!X$17)</f>
        <v>0</v>
      </c>
      <c r="AA190" s="286">
        <f>IF('4 - Inflation'!Y$17=0,0,'6a - Tot nominal costs'!AA190/'4 - Inflation'!Y$17)</f>
        <v>0</v>
      </c>
      <c r="AB190" s="286">
        <f>IF('4 - Inflation'!Z$17=0,0,'6a - Tot nominal costs'!AB190/'4 - Inflation'!Z$17)</f>
        <v>0</v>
      </c>
      <c r="AC190" s="286">
        <f>IF('4 - Inflation'!AA$17=0,0,'6a - Tot nominal costs'!AC190/'4 - Inflation'!AA$17)</f>
        <v>0</v>
      </c>
      <c r="AD190" s="286">
        <f>IF('4 - Inflation'!AB$17=0,0,'6a - Tot nominal costs'!AD190/'4 - Inflation'!AB$17)</f>
        <v>0</v>
      </c>
      <c r="AE190" s="286">
        <f>IF('4 - Inflation'!AC$17=0,0,'6a - Tot nominal costs'!AE190/'4 - Inflation'!AC$17)</f>
        <v>0</v>
      </c>
      <c r="AF190" s="286">
        <f>IF('4 - Inflation'!AD$17=0,0,'6a - Tot nominal costs'!AF190/'4 - Inflation'!AD$17)</f>
        <v>0</v>
      </c>
      <c r="AG190" s="286">
        <f>IF('4 - Inflation'!AE$17=0,0,'6a - Tot nominal costs'!AG190/'4 - Inflation'!AE$17)</f>
        <v>0</v>
      </c>
      <c r="AH190" s="286">
        <f>IF('4 - Inflation'!AF$17=0,0,'6a - Tot nominal costs'!AH190/'4 - Inflation'!AF$17)</f>
        <v>0</v>
      </c>
      <c r="AI190" s="286">
        <f>IF('4 - Inflation'!AG$17=0,0,'6a - Tot nominal costs'!AI190/'4 - Inflation'!AG$17)</f>
        <v>0</v>
      </c>
      <c r="AJ190" s="286">
        <f>IF('4 - Inflation'!AH$17=0,0,'6a - Tot nominal costs'!AJ190/'4 - Inflation'!AH$17)</f>
        <v>0</v>
      </c>
      <c r="AK190" s="286">
        <f>IF('4 - Inflation'!AI$17=0,0,'6a - Tot nominal costs'!AK190/'4 - Inflation'!AI$17)</f>
        <v>0</v>
      </c>
      <c r="AL190" s="286">
        <f>IF('4 - Inflation'!AJ$17=0,0,'6a - Tot nominal costs'!AL190/'4 - Inflation'!AJ$17)</f>
        <v>0</v>
      </c>
      <c r="AM190" s="286">
        <f>IF('4 - Inflation'!AK$17=0,0,'6a - Tot nominal costs'!AM190/'4 - Inflation'!AK$17)</f>
        <v>0</v>
      </c>
      <c r="AN190" s="286">
        <f>IF('4 - Inflation'!AL$17=0,0,'6a - Tot nominal costs'!AN190/'4 - Inflation'!AL$17)</f>
        <v>0</v>
      </c>
      <c r="AO190" s="286">
        <f>IF('4 - Inflation'!AM$17=0,0,'6a - Tot nominal costs'!AO190/'4 - Inflation'!AM$17)</f>
        <v>0</v>
      </c>
      <c r="AP190" s="286">
        <f>IF('4 - Inflation'!AN$17=0,0,'6a - Tot nominal costs'!AP190/'4 - Inflation'!AN$17)</f>
        <v>0</v>
      </c>
    </row>
    <row r="191" spans="1:42" outlineLevel="2">
      <c r="A191" s="211" t="str">
        <f>A154&amp;"."&amp;A186&amp;"."&amp;A155&amp;"."&amp;B191</f>
        <v>1.d.4.5</v>
      </c>
      <c r="B191">
        <v>5</v>
      </c>
      <c r="C191" t="str">
        <f>'1-GBP'!C191</f>
        <v/>
      </c>
      <c r="D191"/>
      <c r="E191"/>
      <c r="F191"/>
      <c r="G191"/>
      <c r="H191"/>
      <c r="I191"/>
      <c r="J191"/>
      <c r="K191"/>
      <c r="L191" t="str">
        <f>LEFT(_xlfn.TEXTAFTER('6b - Tot real (CPIH) costs'!A191,"."),1)</f>
        <v>d</v>
      </c>
      <c r="M191" s="286">
        <f>IF('4 - Inflation'!K$17=0,0,'6a - Tot nominal costs'!M191/'4 - Inflation'!K$17)</f>
        <v>0</v>
      </c>
      <c r="N191" s="286">
        <f>IF('4 - Inflation'!L$17=0,0,'6a - Tot nominal costs'!N191/'4 - Inflation'!L$17)</f>
        <v>0</v>
      </c>
      <c r="O191" s="286">
        <f>IF('4 - Inflation'!M$17=0,0,'6a - Tot nominal costs'!O191/'4 - Inflation'!M$17)</f>
        <v>0</v>
      </c>
      <c r="P191" s="286">
        <f>IF('4 - Inflation'!N$17=0,0,'6a - Tot nominal costs'!P191/'4 - Inflation'!N$17)</f>
        <v>0</v>
      </c>
      <c r="Q191" s="286">
        <f>IF('4 - Inflation'!O$17=0,0,'6a - Tot nominal costs'!Q191/'4 - Inflation'!O$17)</f>
        <v>0</v>
      </c>
      <c r="R191" s="286">
        <f>IF('4 - Inflation'!P$17=0,0,'6a - Tot nominal costs'!R191/'4 - Inflation'!P$17)</f>
        <v>0</v>
      </c>
      <c r="S191" s="286">
        <f>IF('4 - Inflation'!Q$17=0,0,'6a - Tot nominal costs'!S191/'4 - Inflation'!Q$17)</f>
        <v>0</v>
      </c>
      <c r="T191" s="286">
        <f>IF('4 - Inflation'!R$17=0,0,'6a - Tot nominal costs'!T191/'4 - Inflation'!R$17)</f>
        <v>0</v>
      </c>
      <c r="U191" s="286">
        <f>IF('4 - Inflation'!S$17=0,0,'6a - Tot nominal costs'!U191/'4 - Inflation'!S$17)</f>
        <v>0</v>
      </c>
      <c r="V191" s="286">
        <f>IF('4 - Inflation'!T$17=0,0,'6a - Tot nominal costs'!V191/'4 - Inflation'!T$17)</f>
        <v>0</v>
      </c>
      <c r="W191" s="286">
        <f>IF('4 - Inflation'!U$17=0,0,'6a - Tot nominal costs'!W191/'4 - Inflation'!U$17)</f>
        <v>0</v>
      </c>
      <c r="X191" s="286">
        <f>IF('4 - Inflation'!V$17=0,0,'6a - Tot nominal costs'!X191/'4 - Inflation'!V$17)</f>
        <v>0</v>
      </c>
      <c r="Y191" s="286">
        <f>IF('4 - Inflation'!W$17=0,0,'6a - Tot nominal costs'!Y191/'4 - Inflation'!W$17)</f>
        <v>0</v>
      </c>
      <c r="Z191" s="286">
        <f>IF('4 - Inflation'!X$17=0,0,'6a - Tot nominal costs'!Z191/'4 - Inflation'!X$17)</f>
        <v>0</v>
      </c>
      <c r="AA191" s="286">
        <f>IF('4 - Inflation'!Y$17=0,0,'6a - Tot nominal costs'!AA191/'4 - Inflation'!Y$17)</f>
        <v>0</v>
      </c>
      <c r="AB191" s="286">
        <f>IF('4 - Inflation'!Z$17=0,0,'6a - Tot nominal costs'!AB191/'4 - Inflation'!Z$17)</f>
        <v>0</v>
      </c>
      <c r="AC191" s="286">
        <f>IF('4 - Inflation'!AA$17=0,0,'6a - Tot nominal costs'!AC191/'4 - Inflation'!AA$17)</f>
        <v>0</v>
      </c>
      <c r="AD191" s="286">
        <f>IF('4 - Inflation'!AB$17=0,0,'6a - Tot nominal costs'!AD191/'4 - Inflation'!AB$17)</f>
        <v>0</v>
      </c>
      <c r="AE191" s="286">
        <f>IF('4 - Inflation'!AC$17=0,0,'6a - Tot nominal costs'!AE191/'4 - Inflation'!AC$17)</f>
        <v>0</v>
      </c>
      <c r="AF191" s="286">
        <f>IF('4 - Inflation'!AD$17=0,0,'6a - Tot nominal costs'!AF191/'4 - Inflation'!AD$17)</f>
        <v>0</v>
      </c>
      <c r="AG191" s="286">
        <f>IF('4 - Inflation'!AE$17=0,0,'6a - Tot nominal costs'!AG191/'4 - Inflation'!AE$17)</f>
        <v>0</v>
      </c>
      <c r="AH191" s="286">
        <f>IF('4 - Inflation'!AF$17=0,0,'6a - Tot nominal costs'!AH191/'4 - Inflation'!AF$17)</f>
        <v>0</v>
      </c>
      <c r="AI191" s="286">
        <f>IF('4 - Inflation'!AG$17=0,0,'6a - Tot nominal costs'!AI191/'4 - Inflation'!AG$17)</f>
        <v>0</v>
      </c>
      <c r="AJ191" s="286">
        <f>IF('4 - Inflation'!AH$17=0,0,'6a - Tot nominal costs'!AJ191/'4 - Inflation'!AH$17)</f>
        <v>0</v>
      </c>
      <c r="AK191" s="286">
        <f>IF('4 - Inflation'!AI$17=0,0,'6a - Tot nominal costs'!AK191/'4 - Inflation'!AI$17)</f>
        <v>0</v>
      </c>
      <c r="AL191" s="286">
        <f>IF('4 - Inflation'!AJ$17=0,0,'6a - Tot nominal costs'!AL191/'4 - Inflation'!AJ$17)</f>
        <v>0</v>
      </c>
      <c r="AM191" s="286">
        <f>IF('4 - Inflation'!AK$17=0,0,'6a - Tot nominal costs'!AM191/'4 - Inflation'!AK$17)</f>
        <v>0</v>
      </c>
      <c r="AN191" s="286">
        <f>IF('4 - Inflation'!AL$17=0,0,'6a - Tot nominal costs'!AN191/'4 - Inflation'!AL$17)</f>
        <v>0</v>
      </c>
      <c r="AO191" s="286">
        <f>IF('4 - Inflation'!AM$17=0,0,'6a - Tot nominal costs'!AO191/'4 - Inflation'!AM$17)</f>
        <v>0</v>
      </c>
      <c r="AP191" s="286">
        <f>IF('4 - Inflation'!AN$17=0,0,'6a - Tot nominal costs'!AP191/'4 - Inflation'!AN$17)</f>
        <v>0</v>
      </c>
    </row>
    <row r="192" spans="1:42" outlineLevel="2">
      <c r="A192" s="211" t="str">
        <f>A154&amp;"."&amp;A186&amp;"."&amp;A155&amp;"."&amp;B192</f>
        <v>1.d.4.6</v>
      </c>
      <c r="B192">
        <v>6</v>
      </c>
      <c r="C192" t="str">
        <f>'1-GBP'!C192</f>
        <v/>
      </c>
      <c r="D192"/>
      <c r="E192"/>
      <c r="F192"/>
      <c r="G192"/>
      <c r="H192"/>
      <c r="I192"/>
      <c r="J192"/>
      <c r="K192"/>
      <c r="L192" t="str">
        <f>LEFT(_xlfn.TEXTAFTER('6b - Tot real (CPIH) costs'!A192,"."),1)</f>
        <v>d</v>
      </c>
      <c r="M192" s="286">
        <f>IF('4 - Inflation'!K$17=0,0,'6a - Tot nominal costs'!M192/'4 - Inflation'!K$17)</f>
        <v>0</v>
      </c>
      <c r="N192" s="286">
        <f>IF('4 - Inflation'!L$17=0,0,'6a - Tot nominal costs'!N192/'4 - Inflation'!L$17)</f>
        <v>0</v>
      </c>
      <c r="O192" s="286">
        <f>IF('4 - Inflation'!M$17=0,0,'6a - Tot nominal costs'!O192/'4 - Inflation'!M$17)</f>
        <v>0</v>
      </c>
      <c r="P192" s="286">
        <f>IF('4 - Inflation'!N$17=0,0,'6a - Tot nominal costs'!P192/'4 - Inflation'!N$17)</f>
        <v>0</v>
      </c>
      <c r="Q192" s="286">
        <f>IF('4 - Inflation'!O$17=0,0,'6a - Tot nominal costs'!Q192/'4 - Inflation'!O$17)</f>
        <v>0</v>
      </c>
      <c r="R192" s="286">
        <f>IF('4 - Inflation'!P$17=0,0,'6a - Tot nominal costs'!R192/'4 - Inflation'!P$17)</f>
        <v>0</v>
      </c>
      <c r="S192" s="286">
        <f>IF('4 - Inflation'!Q$17=0,0,'6a - Tot nominal costs'!S192/'4 - Inflation'!Q$17)</f>
        <v>0</v>
      </c>
      <c r="T192" s="286">
        <f>IF('4 - Inflation'!R$17=0,0,'6a - Tot nominal costs'!T192/'4 - Inflation'!R$17)</f>
        <v>0</v>
      </c>
      <c r="U192" s="286">
        <f>IF('4 - Inflation'!S$17=0,0,'6a - Tot nominal costs'!U192/'4 - Inflation'!S$17)</f>
        <v>0</v>
      </c>
      <c r="V192" s="286">
        <f>IF('4 - Inflation'!T$17=0,0,'6a - Tot nominal costs'!V192/'4 - Inflation'!T$17)</f>
        <v>0</v>
      </c>
      <c r="W192" s="286">
        <f>IF('4 - Inflation'!U$17=0,0,'6a - Tot nominal costs'!W192/'4 - Inflation'!U$17)</f>
        <v>0</v>
      </c>
      <c r="X192" s="286">
        <f>IF('4 - Inflation'!V$17=0,0,'6a - Tot nominal costs'!X192/'4 - Inflation'!V$17)</f>
        <v>0</v>
      </c>
      <c r="Y192" s="286">
        <f>IF('4 - Inflation'!W$17=0,0,'6a - Tot nominal costs'!Y192/'4 - Inflation'!W$17)</f>
        <v>0</v>
      </c>
      <c r="Z192" s="286">
        <f>IF('4 - Inflation'!X$17=0,0,'6a - Tot nominal costs'!Z192/'4 - Inflation'!X$17)</f>
        <v>0</v>
      </c>
      <c r="AA192" s="286">
        <f>IF('4 - Inflation'!Y$17=0,0,'6a - Tot nominal costs'!AA192/'4 - Inflation'!Y$17)</f>
        <v>0</v>
      </c>
      <c r="AB192" s="286">
        <f>IF('4 - Inflation'!Z$17=0,0,'6a - Tot nominal costs'!AB192/'4 - Inflation'!Z$17)</f>
        <v>0</v>
      </c>
      <c r="AC192" s="286">
        <f>IF('4 - Inflation'!AA$17=0,0,'6a - Tot nominal costs'!AC192/'4 - Inflation'!AA$17)</f>
        <v>0</v>
      </c>
      <c r="AD192" s="286">
        <f>IF('4 - Inflation'!AB$17=0,0,'6a - Tot nominal costs'!AD192/'4 - Inflation'!AB$17)</f>
        <v>0</v>
      </c>
      <c r="AE192" s="286">
        <f>IF('4 - Inflation'!AC$17=0,0,'6a - Tot nominal costs'!AE192/'4 - Inflation'!AC$17)</f>
        <v>0</v>
      </c>
      <c r="AF192" s="286">
        <f>IF('4 - Inflation'!AD$17=0,0,'6a - Tot nominal costs'!AF192/'4 - Inflation'!AD$17)</f>
        <v>0</v>
      </c>
      <c r="AG192" s="286">
        <f>IF('4 - Inflation'!AE$17=0,0,'6a - Tot nominal costs'!AG192/'4 - Inflation'!AE$17)</f>
        <v>0</v>
      </c>
      <c r="AH192" s="286">
        <f>IF('4 - Inflation'!AF$17=0,0,'6a - Tot nominal costs'!AH192/'4 - Inflation'!AF$17)</f>
        <v>0</v>
      </c>
      <c r="AI192" s="286">
        <f>IF('4 - Inflation'!AG$17=0,0,'6a - Tot nominal costs'!AI192/'4 - Inflation'!AG$17)</f>
        <v>0</v>
      </c>
      <c r="AJ192" s="286">
        <f>IF('4 - Inflation'!AH$17=0,0,'6a - Tot nominal costs'!AJ192/'4 - Inflation'!AH$17)</f>
        <v>0</v>
      </c>
      <c r="AK192" s="286">
        <f>IF('4 - Inflation'!AI$17=0,0,'6a - Tot nominal costs'!AK192/'4 - Inflation'!AI$17)</f>
        <v>0</v>
      </c>
      <c r="AL192" s="286">
        <f>IF('4 - Inflation'!AJ$17=0,0,'6a - Tot nominal costs'!AL192/'4 - Inflation'!AJ$17)</f>
        <v>0</v>
      </c>
      <c r="AM192" s="286">
        <f>IF('4 - Inflation'!AK$17=0,0,'6a - Tot nominal costs'!AM192/'4 - Inflation'!AK$17)</f>
        <v>0</v>
      </c>
      <c r="AN192" s="286">
        <f>IF('4 - Inflation'!AL$17=0,0,'6a - Tot nominal costs'!AN192/'4 - Inflation'!AL$17)</f>
        <v>0</v>
      </c>
      <c r="AO192" s="286">
        <f>IF('4 - Inflation'!AM$17=0,0,'6a - Tot nominal costs'!AO192/'4 - Inflation'!AM$17)</f>
        <v>0</v>
      </c>
      <c r="AP192" s="286">
        <f>IF('4 - Inflation'!AN$17=0,0,'6a - Tot nominal costs'!AP192/'4 - Inflation'!AN$17)</f>
        <v>0</v>
      </c>
    </row>
    <row r="193" spans="1:42" outlineLevel="2">
      <c r="A193" s="211" t="str">
        <f>A154&amp;"."&amp;A186&amp;"."&amp;A155&amp;"."&amp;B193</f>
        <v>1.d.4.7</v>
      </c>
      <c r="B193">
        <v>7</v>
      </c>
      <c r="C193" t="str">
        <f>'1-GBP'!C193</f>
        <v/>
      </c>
      <c r="D193"/>
      <c r="E193"/>
      <c r="F193"/>
      <c r="G193"/>
      <c r="H193"/>
      <c r="I193"/>
      <c r="J193"/>
      <c r="K193"/>
      <c r="L193" t="str">
        <f>LEFT(_xlfn.TEXTAFTER('6b - Tot real (CPIH) costs'!A193,"."),1)</f>
        <v>d</v>
      </c>
      <c r="M193" s="286">
        <f>IF('4 - Inflation'!K$17=0,0,'6a - Tot nominal costs'!M193/'4 - Inflation'!K$17)</f>
        <v>0</v>
      </c>
      <c r="N193" s="286">
        <f>IF('4 - Inflation'!L$17=0,0,'6a - Tot nominal costs'!N193/'4 - Inflation'!L$17)</f>
        <v>0</v>
      </c>
      <c r="O193" s="286">
        <f>IF('4 - Inflation'!M$17=0,0,'6a - Tot nominal costs'!O193/'4 - Inflation'!M$17)</f>
        <v>0</v>
      </c>
      <c r="P193" s="286">
        <f>IF('4 - Inflation'!N$17=0,0,'6a - Tot nominal costs'!P193/'4 - Inflation'!N$17)</f>
        <v>0</v>
      </c>
      <c r="Q193" s="286">
        <f>IF('4 - Inflation'!O$17=0,0,'6a - Tot nominal costs'!Q193/'4 - Inflation'!O$17)</f>
        <v>0</v>
      </c>
      <c r="R193" s="286">
        <f>IF('4 - Inflation'!P$17=0,0,'6a - Tot nominal costs'!R193/'4 - Inflation'!P$17)</f>
        <v>0</v>
      </c>
      <c r="S193" s="286">
        <f>IF('4 - Inflation'!Q$17=0,0,'6a - Tot nominal costs'!S193/'4 - Inflation'!Q$17)</f>
        <v>0</v>
      </c>
      <c r="T193" s="286">
        <f>IF('4 - Inflation'!R$17=0,0,'6a - Tot nominal costs'!T193/'4 - Inflation'!R$17)</f>
        <v>0</v>
      </c>
      <c r="U193" s="286">
        <f>IF('4 - Inflation'!S$17=0,0,'6a - Tot nominal costs'!U193/'4 - Inflation'!S$17)</f>
        <v>0</v>
      </c>
      <c r="V193" s="286">
        <f>IF('4 - Inflation'!T$17=0,0,'6a - Tot nominal costs'!V193/'4 - Inflation'!T$17)</f>
        <v>0</v>
      </c>
      <c r="W193" s="286">
        <f>IF('4 - Inflation'!U$17=0,0,'6a - Tot nominal costs'!W193/'4 - Inflation'!U$17)</f>
        <v>0</v>
      </c>
      <c r="X193" s="286">
        <f>IF('4 - Inflation'!V$17=0,0,'6a - Tot nominal costs'!X193/'4 - Inflation'!V$17)</f>
        <v>0</v>
      </c>
      <c r="Y193" s="286">
        <f>IF('4 - Inflation'!W$17=0,0,'6a - Tot nominal costs'!Y193/'4 - Inflation'!W$17)</f>
        <v>0</v>
      </c>
      <c r="Z193" s="286">
        <f>IF('4 - Inflation'!X$17=0,0,'6a - Tot nominal costs'!Z193/'4 - Inflation'!X$17)</f>
        <v>0</v>
      </c>
      <c r="AA193" s="286">
        <f>IF('4 - Inflation'!Y$17=0,0,'6a - Tot nominal costs'!AA193/'4 - Inflation'!Y$17)</f>
        <v>0</v>
      </c>
      <c r="AB193" s="286">
        <f>IF('4 - Inflation'!Z$17=0,0,'6a - Tot nominal costs'!AB193/'4 - Inflation'!Z$17)</f>
        <v>0</v>
      </c>
      <c r="AC193" s="286">
        <f>IF('4 - Inflation'!AA$17=0,0,'6a - Tot nominal costs'!AC193/'4 - Inflation'!AA$17)</f>
        <v>0</v>
      </c>
      <c r="AD193" s="286">
        <f>IF('4 - Inflation'!AB$17=0,0,'6a - Tot nominal costs'!AD193/'4 - Inflation'!AB$17)</f>
        <v>0</v>
      </c>
      <c r="AE193" s="286">
        <f>IF('4 - Inflation'!AC$17=0,0,'6a - Tot nominal costs'!AE193/'4 - Inflation'!AC$17)</f>
        <v>0</v>
      </c>
      <c r="AF193" s="286">
        <f>IF('4 - Inflation'!AD$17=0,0,'6a - Tot nominal costs'!AF193/'4 - Inflation'!AD$17)</f>
        <v>0</v>
      </c>
      <c r="AG193" s="286">
        <f>IF('4 - Inflation'!AE$17=0,0,'6a - Tot nominal costs'!AG193/'4 - Inflation'!AE$17)</f>
        <v>0</v>
      </c>
      <c r="AH193" s="286">
        <f>IF('4 - Inflation'!AF$17=0,0,'6a - Tot nominal costs'!AH193/'4 - Inflation'!AF$17)</f>
        <v>0</v>
      </c>
      <c r="AI193" s="286">
        <f>IF('4 - Inflation'!AG$17=0,0,'6a - Tot nominal costs'!AI193/'4 - Inflation'!AG$17)</f>
        <v>0</v>
      </c>
      <c r="AJ193" s="286">
        <f>IF('4 - Inflation'!AH$17=0,0,'6a - Tot nominal costs'!AJ193/'4 - Inflation'!AH$17)</f>
        <v>0</v>
      </c>
      <c r="AK193" s="286">
        <f>IF('4 - Inflation'!AI$17=0,0,'6a - Tot nominal costs'!AK193/'4 - Inflation'!AI$17)</f>
        <v>0</v>
      </c>
      <c r="AL193" s="286">
        <f>IF('4 - Inflation'!AJ$17=0,0,'6a - Tot nominal costs'!AL193/'4 - Inflation'!AJ$17)</f>
        <v>0</v>
      </c>
      <c r="AM193" s="286">
        <f>IF('4 - Inflation'!AK$17=0,0,'6a - Tot nominal costs'!AM193/'4 - Inflation'!AK$17)</f>
        <v>0</v>
      </c>
      <c r="AN193" s="286">
        <f>IF('4 - Inflation'!AL$17=0,0,'6a - Tot nominal costs'!AN193/'4 - Inflation'!AL$17)</f>
        <v>0</v>
      </c>
      <c r="AO193" s="286">
        <f>IF('4 - Inflation'!AM$17=0,0,'6a - Tot nominal costs'!AO193/'4 - Inflation'!AM$17)</f>
        <v>0</v>
      </c>
      <c r="AP193" s="286">
        <f>IF('4 - Inflation'!AN$17=0,0,'6a - Tot nominal costs'!AP193/'4 - Inflation'!AN$17)</f>
        <v>0</v>
      </c>
    </row>
    <row r="194" spans="1:42" outlineLevel="2">
      <c r="A194" s="211" t="str">
        <f>A154&amp;"."&amp;A186&amp;"."&amp;A155&amp;"."&amp;B194</f>
        <v>1.d.4.8</v>
      </c>
      <c r="B194">
        <v>8</v>
      </c>
      <c r="C194" t="str">
        <f>'1-GBP'!C194</f>
        <v/>
      </c>
      <c r="D194"/>
      <c r="E194"/>
      <c r="F194"/>
      <c r="G194"/>
      <c r="H194"/>
      <c r="I194"/>
      <c r="J194"/>
      <c r="K194"/>
      <c r="L194" t="str">
        <f>LEFT(_xlfn.TEXTAFTER('6b - Tot real (CPIH) costs'!A194,"."),1)</f>
        <v>d</v>
      </c>
      <c r="M194" s="286">
        <f>IF('4 - Inflation'!K$17=0,0,'6a - Tot nominal costs'!M194/'4 - Inflation'!K$17)</f>
        <v>0</v>
      </c>
      <c r="N194" s="286">
        <f>IF('4 - Inflation'!L$17=0,0,'6a - Tot nominal costs'!N194/'4 - Inflation'!L$17)</f>
        <v>0</v>
      </c>
      <c r="O194" s="286">
        <f>IF('4 - Inflation'!M$17=0,0,'6a - Tot nominal costs'!O194/'4 - Inflation'!M$17)</f>
        <v>0</v>
      </c>
      <c r="P194" s="286">
        <f>IF('4 - Inflation'!N$17=0,0,'6a - Tot nominal costs'!P194/'4 - Inflation'!N$17)</f>
        <v>0</v>
      </c>
      <c r="Q194" s="286">
        <f>IF('4 - Inflation'!O$17=0,0,'6a - Tot nominal costs'!Q194/'4 - Inflation'!O$17)</f>
        <v>0</v>
      </c>
      <c r="R194" s="286">
        <f>IF('4 - Inflation'!P$17=0,0,'6a - Tot nominal costs'!R194/'4 - Inflation'!P$17)</f>
        <v>0</v>
      </c>
      <c r="S194" s="286">
        <f>IF('4 - Inflation'!Q$17=0,0,'6a - Tot nominal costs'!S194/'4 - Inflation'!Q$17)</f>
        <v>0</v>
      </c>
      <c r="T194" s="286">
        <f>IF('4 - Inflation'!R$17=0,0,'6a - Tot nominal costs'!T194/'4 - Inflation'!R$17)</f>
        <v>0</v>
      </c>
      <c r="U194" s="286">
        <f>IF('4 - Inflation'!S$17=0,0,'6a - Tot nominal costs'!U194/'4 - Inflation'!S$17)</f>
        <v>0</v>
      </c>
      <c r="V194" s="286">
        <f>IF('4 - Inflation'!T$17=0,0,'6a - Tot nominal costs'!V194/'4 - Inflation'!T$17)</f>
        <v>0</v>
      </c>
      <c r="W194" s="286">
        <f>IF('4 - Inflation'!U$17=0,0,'6a - Tot nominal costs'!W194/'4 - Inflation'!U$17)</f>
        <v>0</v>
      </c>
      <c r="X194" s="286">
        <f>IF('4 - Inflation'!V$17=0,0,'6a - Tot nominal costs'!X194/'4 - Inflation'!V$17)</f>
        <v>0</v>
      </c>
      <c r="Y194" s="286">
        <f>IF('4 - Inflation'!W$17=0,0,'6a - Tot nominal costs'!Y194/'4 - Inflation'!W$17)</f>
        <v>0</v>
      </c>
      <c r="Z194" s="286">
        <f>IF('4 - Inflation'!X$17=0,0,'6a - Tot nominal costs'!Z194/'4 - Inflation'!X$17)</f>
        <v>0</v>
      </c>
      <c r="AA194" s="286">
        <f>IF('4 - Inflation'!Y$17=0,0,'6a - Tot nominal costs'!AA194/'4 - Inflation'!Y$17)</f>
        <v>0</v>
      </c>
      <c r="AB194" s="286">
        <f>IF('4 - Inflation'!Z$17=0,0,'6a - Tot nominal costs'!AB194/'4 - Inflation'!Z$17)</f>
        <v>0</v>
      </c>
      <c r="AC194" s="286">
        <f>IF('4 - Inflation'!AA$17=0,0,'6a - Tot nominal costs'!AC194/'4 - Inflation'!AA$17)</f>
        <v>0</v>
      </c>
      <c r="AD194" s="286">
        <f>IF('4 - Inflation'!AB$17=0,0,'6a - Tot nominal costs'!AD194/'4 - Inflation'!AB$17)</f>
        <v>0</v>
      </c>
      <c r="AE194" s="286">
        <f>IF('4 - Inflation'!AC$17=0,0,'6a - Tot nominal costs'!AE194/'4 - Inflation'!AC$17)</f>
        <v>0</v>
      </c>
      <c r="AF194" s="286">
        <f>IF('4 - Inflation'!AD$17=0,0,'6a - Tot nominal costs'!AF194/'4 - Inflation'!AD$17)</f>
        <v>0</v>
      </c>
      <c r="AG194" s="286">
        <f>IF('4 - Inflation'!AE$17=0,0,'6a - Tot nominal costs'!AG194/'4 - Inflation'!AE$17)</f>
        <v>0</v>
      </c>
      <c r="AH194" s="286">
        <f>IF('4 - Inflation'!AF$17=0,0,'6a - Tot nominal costs'!AH194/'4 - Inflation'!AF$17)</f>
        <v>0</v>
      </c>
      <c r="AI194" s="286">
        <f>IF('4 - Inflation'!AG$17=0,0,'6a - Tot nominal costs'!AI194/'4 - Inflation'!AG$17)</f>
        <v>0</v>
      </c>
      <c r="AJ194" s="286">
        <f>IF('4 - Inflation'!AH$17=0,0,'6a - Tot nominal costs'!AJ194/'4 - Inflation'!AH$17)</f>
        <v>0</v>
      </c>
      <c r="AK194" s="286">
        <f>IF('4 - Inflation'!AI$17=0,0,'6a - Tot nominal costs'!AK194/'4 - Inflation'!AI$17)</f>
        <v>0</v>
      </c>
      <c r="AL194" s="286">
        <f>IF('4 - Inflation'!AJ$17=0,0,'6a - Tot nominal costs'!AL194/'4 - Inflation'!AJ$17)</f>
        <v>0</v>
      </c>
      <c r="AM194" s="286">
        <f>IF('4 - Inflation'!AK$17=0,0,'6a - Tot nominal costs'!AM194/'4 - Inflation'!AK$17)</f>
        <v>0</v>
      </c>
      <c r="AN194" s="286">
        <f>IF('4 - Inflation'!AL$17=0,0,'6a - Tot nominal costs'!AN194/'4 - Inflation'!AL$17)</f>
        <v>0</v>
      </c>
      <c r="AO194" s="286">
        <f>IF('4 - Inflation'!AM$17=0,0,'6a - Tot nominal costs'!AO194/'4 - Inflation'!AM$17)</f>
        <v>0</v>
      </c>
      <c r="AP194" s="286">
        <f>IF('4 - Inflation'!AN$17=0,0,'6a - Tot nominal costs'!AP194/'4 - Inflation'!AN$17)</f>
        <v>0</v>
      </c>
    </row>
    <row r="195" spans="1:42" outlineLevel="2">
      <c r="A195" s="211" t="str">
        <f>A154&amp;"."&amp;A186&amp;"."&amp;A155&amp;"."&amp;B195</f>
        <v>1.d.4.9</v>
      </c>
      <c r="B195">
        <v>9</v>
      </c>
      <c r="C195" t="str">
        <f>'1-GBP'!C195</f>
        <v/>
      </c>
      <c r="D195"/>
      <c r="E195"/>
      <c r="F195"/>
      <c r="G195"/>
      <c r="H195"/>
      <c r="I195"/>
      <c r="J195"/>
      <c r="K195"/>
      <c r="L195" t="str">
        <f>LEFT(_xlfn.TEXTAFTER('6b - Tot real (CPIH) costs'!A195,"."),1)</f>
        <v>d</v>
      </c>
      <c r="M195" s="286">
        <f>IF('4 - Inflation'!K$17=0,0,'6a - Tot nominal costs'!M195/'4 - Inflation'!K$17)</f>
        <v>0</v>
      </c>
      <c r="N195" s="286">
        <f>IF('4 - Inflation'!L$17=0,0,'6a - Tot nominal costs'!N195/'4 - Inflation'!L$17)</f>
        <v>0</v>
      </c>
      <c r="O195" s="286">
        <f>IF('4 - Inflation'!M$17=0,0,'6a - Tot nominal costs'!O195/'4 - Inflation'!M$17)</f>
        <v>0</v>
      </c>
      <c r="P195" s="286">
        <f>IF('4 - Inflation'!N$17=0,0,'6a - Tot nominal costs'!P195/'4 - Inflation'!N$17)</f>
        <v>0</v>
      </c>
      <c r="Q195" s="286">
        <f>IF('4 - Inflation'!O$17=0,0,'6a - Tot nominal costs'!Q195/'4 - Inflation'!O$17)</f>
        <v>0</v>
      </c>
      <c r="R195" s="286">
        <f>IF('4 - Inflation'!P$17=0,0,'6a - Tot nominal costs'!R195/'4 - Inflation'!P$17)</f>
        <v>0</v>
      </c>
      <c r="S195" s="286">
        <f>IF('4 - Inflation'!Q$17=0,0,'6a - Tot nominal costs'!S195/'4 - Inflation'!Q$17)</f>
        <v>0</v>
      </c>
      <c r="T195" s="286">
        <f>IF('4 - Inflation'!R$17=0,0,'6a - Tot nominal costs'!T195/'4 - Inflation'!R$17)</f>
        <v>0</v>
      </c>
      <c r="U195" s="286">
        <f>IF('4 - Inflation'!S$17=0,0,'6a - Tot nominal costs'!U195/'4 - Inflation'!S$17)</f>
        <v>0</v>
      </c>
      <c r="V195" s="286">
        <f>IF('4 - Inflation'!T$17=0,0,'6a - Tot nominal costs'!V195/'4 - Inflation'!T$17)</f>
        <v>0</v>
      </c>
      <c r="W195" s="286">
        <f>IF('4 - Inflation'!U$17=0,0,'6a - Tot nominal costs'!W195/'4 - Inflation'!U$17)</f>
        <v>0</v>
      </c>
      <c r="X195" s="286">
        <f>IF('4 - Inflation'!V$17=0,0,'6a - Tot nominal costs'!X195/'4 - Inflation'!V$17)</f>
        <v>0</v>
      </c>
      <c r="Y195" s="286">
        <f>IF('4 - Inflation'!W$17=0,0,'6a - Tot nominal costs'!Y195/'4 - Inflation'!W$17)</f>
        <v>0</v>
      </c>
      <c r="Z195" s="286">
        <f>IF('4 - Inflation'!X$17=0,0,'6a - Tot nominal costs'!Z195/'4 - Inflation'!X$17)</f>
        <v>0</v>
      </c>
      <c r="AA195" s="286">
        <f>IF('4 - Inflation'!Y$17=0,0,'6a - Tot nominal costs'!AA195/'4 - Inflation'!Y$17)</f>
        <v>0</v>
      </c>
      <c r="AB195" s="286">
        <f>IF('4 - Inflation'!Z$17=0,0,'6a - Tot nominal costs'!AB195/'4 - Inflation'!Z$17)</f>
        <v>0</v>
      </c>
      <c r="AC195" s="286">
        <f>IF('4 - Inflation'!AA$17=0,0,'6a - Tot nominal costs'!AC195/'4 - Inflation'!AA$17)</f>
        <v>0</v>
      </c>
      <c r="AD195" s="286">
        <f>IF('4 - Inflation'!AB$17=0,0,'6a - Tot nominal costs'!AD195/'4 - Inflation'!AB$17)</f>
        <v>0</v>
      </c>
      <c r="AE195" s="286">
        <f>IF('4 - Inflation'!AC$17=0,0,'6a - Tot nominal costs'!AE195/'4 - Inflation'!AC$17)</f>
        <v>0</v>
      </c>
      <c r="AF195" s="286">
        <f>IF('4 - Inflation'!AD$17=0,0,'6a - Tot nominal costs'!AF195/'4 - Inflation'!AD$17)</f>
        <v>0</v>
      </c>
      <c r="AG195" s="286">
        <f>IF('4 - Inflation'!AE$17=0,0,'6a - Tot nominal costs'!AG195/'4 - Inflation'!AE$17)</f>
        <v>0</v>
      </c>
      <c r="AH195" s="286">
        <f>IF('4 - Inflation'!AF$17=0,0,'6a - Tot nominal costs'!AH195/'4 - Inflation'!AF$17)</f>
        <v>0</v>
      </c>
      <c r="AI195" s="286">
        <f>IF('4 - Inflation'!AG$17=0,0,'6a - Tot nominal costs'!AI195/'4 - Inflation'!AG$17)</f>
        <v>0</v>
      </c>
      <c r="AJ195" s="286">
        <f>IF('4 - Inflation'!AH$17=0,0,'6a - Tot nominal costs'!AJ195/'4 - Inflation'!AH$17)</f>
        <v>0</v>
      </c>
      <c r="AK195" s="286">
        <f>IF('4 - Inflation'!AI$17=0,0,'6a - Tot nominal costs'!AK195/'4 - Inflation'!AI$17)</f>
        <v>0</v>
      </c>
      <c r="AL195" s="286">
        <f>IF('4 - Inflation'!AJ$17=0,0,'6a - Tot nominal costs'!AL195/'4 - Inflation'!AJ$17)</f>
        <v>0</v>
      </c>
      <c r="AM195" s="286">
        <f>IF('4 - Inflation'!AK$17=0,0,'6a - Tot nominal costs'!AM195/'4 - Inflation'!AK$17)</f>
        <v>0</v>
      </c>
      <c r="AN195" s="286">
        <f>IF('4 - Inflation'!AL$17=0,0,'6a - Tot nominal costs'!AN195/'4 - Inflation'!AL$17)</f>
        <v>0</v>
      </c>
      <c r="AO195" s="286">
        <f>IF('4 - Inflation'!AM$17=0,0,'6a - Tot nominal costs'!AO195/'4 - Inflation'!AM$17)</f>
        <v>0</v>
      </c>
      <c r="AP195" s="286">
        <f>IF('4 - Inflation'!AN$17=0,0,'6a - Tot nominal costs'!AP195/'4 - Inflation'!AN$17)</f>
        <v>0</v>
      </c>
    </row>
    <row r="196" spans="1:42" outlineLevel="2">
      <c r="A196" s="211" t="str">
        <f>A154&amp;"."&amp;A186&amp;"."&amp;A155&amp;"."&amp;B196</f>
        <v>1.d.4.10</v>
      </c>
      <c r="B196">
        <v>10</v>
      </c>
      <c r="C196" t="str">
        <f>'1-GBP'!C196</f>
        <v/>
      </c>
      <c r="D196"/>
      <c r="E196"/>
      <c r="F196"/>
      <c r="G196"/>
      <c r="H196"/>
      <c r="I196"/>
      <c r="J196"/>
      <c r="K196"/>
      <c r="L196" t="str">
        <f>LEFT(_xlfn.TEXTAFTER('6b - Tot real (CPIH) costs'!A196,"."),1)</f>
        <v>d</v>
      </c>
      <c r="M196" s="286">
        <f>IF('4 - Inflation'!K$17=0,0,'6a - Tot nominal costs'!M196/'4 - Inflation'!K$17)</f>
        <v>0</v>
      </c>
      <c r="N196" s="286">
        <f>IF('4 - Inflation'!L$17=0,0,'6a - Tot nominal costs'!N196/'4 - Inflation'!L$17)</f>
        <v>0</v>
      </c>
      <c r="O196" s="286">
        <f>IF('4 - Inflation'!M$17=0,0,'6a - Tot nominal costs'!O196/'4 - Inflation'!M$17)</f>
        <v>0</v>
      </c>
      <c r="P196" s="286">
        <f>IF('4 - Inflation'!N$17=0,0,'6a - Tot nominal costs'!P196/'4 - Inflation'!N$17)</f>
        <v>0</v>
      </c>
      <c r="Q196" s="286">
        <f>IF('4 - Inflation'!O$17=0,0,'6a - Tot nominal costs'!Q196/'4 - Inflation'!O$17)</f>
        <v>0</v>
      </c>
      <c r="R196" s="286">
        <f>IF('4 - Inflation'!P$17=0,0,'6a - Tot nominal costs'!R196/'4 - Inflation'!P$17)</f>
        <v>0</v>
      </c>
      <c r="S196" s="286">
        <f>IF('4 - Inflation'!Q$17=0,0,'6a - Tot nominal costs'!S196/'4 - Inflation'!Q$17)</f>
        <v>0</v>
      </c>
      <c r="T196" s="286">
        <f>IF('4 - Inflation'!R$17=0,0,'6a - Tot nominal costs'!T196/'4 - Inflation'!R$17)</f>
        <v>0</v>
      </c>
      <c r="U196" s="286">
        <f>IF('4 - Inflation'!S$17=0,0,'6a - Tot nominal costs'!U196/'4 - Inflation'!S$17)</f>
        <v>0</v>
      </c>
      <c r="V196" s="286">
        <f>IF('4 - Inflation'!T$17=0,0,'6a - Tot nominal costs'!V196/'4 - Inflation'!T$17)</f>
        <v>0</v>
      </c>
      <c r="W196" s="286">
        <f>IF('4 - Inflation'!U$17=0,0,'6a - Tot nominal costs'!W196/'4 - Inflation'!U$17)</f>
        <v>0</v>
      </c>
      <c r="X196" s="286">
        <f>IF('4 - Inflation'!V$17=0,0,'6a - Tot nominal costs'!X196/'4 - Inflation'!V$17)</f>
        <v>0</v>
      </c>
      <c r="Y196" s="286">
        <f>IF('4 - Inflation'!W$17=0,0,'6a - Tot nominal costs'!Y196/'4 - Inflation'!W$17)</f>
        <v>0</v>
      </c>
      <c r="Z196" s="286">
        <f>IF('4 - Inflation'!X$17=0,0,'6a - Tot nominal costs'!Z196/'4 - Inflation'!X$17)</f>
        <v>0</v>
      </c>
      <c r="AA196" s="286">
        <f>IF('4 - Inflation'!Y$17=0,0,'6a - Tot nominal costs'!AA196/'4 - Inflation'!Y$17)</f>
        <v>0</v>
      </c>
      <c r="AB196" s="286">
        <f>IF('4 - Inflation'!Z$17=0,0,'6a - Tot nominal costs'!AB196/'4 - Inflation'!Z$17)</f>
        <v>0</v>
      </c>
      <c r="AC196" s="286">
        <f>IF('4 - Inflation'!AA$17=0,0,'6a - Tot nominal costs'!AC196/'4 - Inflation'!AA$17)</f>
        <v>0</v>
      </c>
      <c r="AD196" s="286">
        <f>IF('4 - Inflation'!AB$17=0,0,'6a - Tot nominal costs'!AD196/'4 - Inflation'!AB$17)</f>
        <v>0</v>
      </c>
      <c r="AE196" s="286">
        <f>IF('4 - Inflation'!AC$17=0,0,'6a - Tot nominal costs'!AE196/'4 - Inflation'!AC$17)</f>
        <v>0</v>
      </c>
      <c r="AF196" s="286">
        <f>IF('4 - Inflation'!AD$17=0,0,'6a - Tot nominal costs'!AF196/'4 - Inflation'!AD$17)</f>
        <v>0</v>
      </c>
      <c r="AG196" s="286">
        <f>IF('4 - Inflation'!AE$17=0,0,'6a - Tot nominal costs'!AG196/'4 - Inflation'!AE$17)</f>
        <v>0</v>
      </c>
      <c r="AH196" s="286">
        <f>IF('4 - Inflation'!AF$17=0,0,'6a - Tot nominal costs'!AH196/'4 - Inflation'!AF$17)</f>
        <v>0</v>
      </c>
      <c r="AI196" s="286">
        <f>IF('4 - Inflation'!AG$17=0,0,'6a - Tot nominal costs'!AI196/'4 - Inflation'!AG$17)</f>
        <v>0</v>
      </c>
      <c r="AJ196" s="286">
        <f>IF('4 - Inflation'!AH$17=0,0,'6a - Tot nominal costs'!AJ196/'4 - Inflation'!AH$17)</f>
        <v>0</v>
      </c>
      <c r="AK196" s="286">
        <f>IF('4 - Inflation'!AI$17=0,0,'6a - Tot nominal costs'!AK196/'4 - Inflation'!AI$17)</f>
        <v>0</v>
      </c>
      <c r="AL196" s="286">
        <f>IF('4 - Inflation'!AJ$17=0,0,'6a - Tot nominal costs'!AL196/'4 - Inflation'!AJ$17)</f>
        <v>0</v>
      </c>
      <c r="AM196" s="286">
        <f>IF('4 - Inflation'!AK$17=0,0,'6a - Tot nominal costs'!AM196/'4 - Inflation'!AK$17)</f>
        <v>0</v>
      </c>
      <c r="AN196" s="286">
        <f>IF('4 - Inflation'!AL$17=0,0,'6a - Tot nominal costs'!AN196/'4 - Inflation'!AL$17)</f>
        <v>0</v>
      </c>
      <c r="AO196" s="286">
        <f>IF('4 - Inflation'!AM$17=0,0,'6a - Tot nominal costs'!AO196/'4 - Inflation'!AM$17)</f>
        <v>0</v>
      </c>
      <c r="AP196" s="286">
        <f>IF('4 - Inflation'!AN$17=0,0,'6a - Tot nominal costs'!AP196/'4 - Inflation'!AN$17)</f>
        <v>0</v>
      </c>
    </row>
    <row r="197" spans="1:42" outlineLevel="2">
      <c r="A197" s="211" t="str">
        <f>A154&amp;"."&amp;A186&amp;"."&amp;A155&amp;"."&amp;B197</f>
        <v>1.d.4.11</v>
      </c>
      <c r="B197">
        <v>11</v>
      </c>
      <c r="C197" t="str">
        <f>'1-GBP'!C197</f>
        <v/>
      </c>
      <c r="D197"/>
      <c r="E197"/>
      <c r="F197"/>
      <c r="G197"/>
      <c r="H197"/>
      <c r="I197"/>
      <c r="J197"/>
      <c r="K197"/>
      <c r="L197" t="str">
        <f>LEFT(_xlfn.TEXTAFTER('6b - Tot real (CPIH) costs'!A197,"."),1)</f>
        <v>d</v>
      </c>
      <c r="M197" s="286">
        <f>IF('4 - Inflation'!K$17=0,0,'6a - Tot nominal costs'!M197/'4 - Inflation'!K$17)</f>
        <v>0</v>
      </c>
      <c r="N197" s="286">
        <f>IF('4 - Inflation'!L$17=0,0,'6a - Tot nominal costs'!N197/'4 - Inflation'!L$17)</f>
        <v>0</v>
      </c>
      <c r="O197" s="286">
        <f>IF('4 - Inflation'!M$17=0,0,'6a - Tot nominal costs'!O197/'4 - Inflation'!M$17)</f>
        <v>0</v>
      </c>
      <c r="P197" s="286">
        <f>IF('4 - Inflation'!N$17=0,0,'6a - Tot nominal costs'!P197/'4 - Inflation'!N$17)</f>
        <v>0</v>
      </c>
      <c r="Q197" s="286">
        <f>IF('4 - Inflation'!O$17=0,0,'6a - Tot nominal costs'!Q197/'4 - Inflation'!O$17)</f>
        <v>0</v>
      </c>
      <c r="R197" s="286">
        <f>IF('4 - Inflation'!P$17=0,0,'6a - Tot nominal costs'!R197/'4 - Inflation'!P$17)</f>
        <v>0</v>
      </c>
      <c r="S197" s="286">
        <f>IF('4 - Inflation'!Q$17=0,0,'6a - Tot nominal costs'!S197/'4 - Inflation'!Q$17)</f>
        <v>0</v>
      </c>
      <c r="T197" s="286">
        <f>IF('4 - Inflation'!R$17=0,0,'6a - Tot nominal costs'!T197/'4 - Inflation'!R$17)</f>
        <v>0</v>
      </c>
      <c r="U197" s="286">
        <f>IF('4 - Inflation'!S$17=0,0,'6a - Tot nominal costs'!U197/'4 - Inflation'!S$17)</f>
        <v>0</v>
      </c>
      <c r="V197" s="286">
        <f>IF('4 - Inflation'!T$17=0,0,'6a - Tot nominal costs'!V197/'4 - Inflation'!T$17)</f>
        <v>0</v>
      </c>
      <c r="W197" s="286">
        <f>IF('4 - Inflation'!U$17=0,0,'6a - Tot nominal costs'!W197/'4 - Inflation'!U$17)</f>
        <v>0</v>
      </c>
      <c r="X197" s="286">
        <f>IF('4 - Inflation'!V$17=0,0,'6a - Tot nominal costs'!X197/'4 - Inflation'!V$17)</f>
        <v>0</v>
      </c>
      <c r="Y197" s="286">
        <f>IF('4 - Inflation'!W$17=0,0,'6a - Tot nominal costs'!Y197/'4 - Inflation'!W$17)</f>
        <v>0</v>
      </c>
      <c r="Z197" s="286">
        <f>IF('4 - Inflation'!X$17=0,0,'6a - Tot nominal costs'!Z197/'4 - Inflation'!X$17)</f>
        <v>0</v>
      </c>
      <c r="AA197" s="286">
        <f>IF('4 - Inflation'!Y$17=0,0,'6a - Tot nominal costs'!AA197/'4 - Inflation'!Y$17)</f>
        <v>0</v>
      </c>
      <c r="AB197" s="286">
        <f>IF('4 - Inflation'!Z$17=0,0,'6a - Tot nominal costs'!AB197/'4 - Inflation'!Z$17)</f>
        <v>0</v>
      </c>
      <c r="AC197" s="286">
        <f>IF('4 - Inflation'!AA$17=0,0,'6a - Tot nominal costs'!AC197/'4 - Inflation'!AA$17)</f>
        <v>0</v>
      </c>
      <c r="AD197" s="286">
        <f>IF('4 - Inflation'!AB$17=0,0,'6a - Tot nominal costs'!AD197/'4 - Inflation'!AB$17)</f>
        <v>0</v>
      </c>
      <c r="AE197" s="286">
        <f>IF('4 - Inflation'!AC$17=0,0,'6a - Tot nominal costs'!AE197/'4 - Inflation'!AC$17)</f>
        <v>0</v>
      </c>
      <c r="AF197" s="286">
        <f>IF('4 - Inflation'!AD$17=0,0,'6a - Tot nominal costs'!AF197/'4 - Inflation'!AD$17)</f>
        <v>0</v>
      </c>
      <c r="AG197" s="286">
        <f>IF('4 - Inflation'!AE$17=0,0,'6a - Tot nominal costs'!AG197/'4 - Inflation'!AE$17)</f>
        <v>0</v>
      </c>
      <c r="AH197" s="286">
        <f>IF('4 - Inflation'!AF$17=0,0,'6a - Tot nominal costs'!AH197/'4 - Inflation'!AF$17)</f>
        <v>0</v>
      </c>
      <c r="AI197" s="286">
        <f>IF('4 - Inflation'!AG$17=0,0,'6a - Tot nominal costs'!AI197/'4 - Inflation'!AG$17)</f>
        <v>0</v>
      </c>
      <c r="AJ197" s="286">
        <f>IF('4 - Inflation'!AH$17=0,0,'6a - Tot nominal costs'!AJ197/'4 - Inflation'!AH$17)</f>
        <v>0</v>
      </c>
      <c r="AK197" s="286">
        <f>IF('4 - Inflation'!AI$17=0,0,'6a - Tot nominal costs'!AK197/'4 - Inflation'!AI$17)</f>
        <v>0</v>
      </c>
      <c r="AL197" s="286">
        <f>IF('4 - Inflation'!AJ$17=0,0,'6a - Tot nominal costs'!AL197/'4 - Inflation'!AJ$17)</f>
        <v>0</v>
      </c>
      <c r="AM197" s="286">
        <f>IF('4 - Inflation'!AK$17=0,0,'6a - Tot nominal costs'!AM197/'4 - Inflation'!AK$17)</f>
        <v>0</v>
      </c>
      <c r="AN197" s="286">
        <f>IF('4 - Inflation'!AL$17=0,0,'6a - Tot nominal costs'!AN197/'4 - Inflation'!AL$17)</f>
        <v>0</v>
      </c>
      <c r="AO197" s="286">
        <f>IF('4 - Inflation'!AM$17=0,0,'6a - Tot nominal costs'!AO197/'4 - Inflation'!AM$17)</f>
        <v>0</v>
      </c>
      <c r="AP197" s="286">
        <f>IF('4 - Inflation'!AN$17=0,0,'6a - Tot nominal costs'!AP197/'4 - Inflation'!AN$17)</f>
        <v>0</v>
      </c>
    </row>
    <row r="198" spans="1:42" outlineLevel="2">
      <c r="A198" s="211" t="str">
        <f>A154&amp;"."&amp;A186&amp;"."&amp;A155&amp;"."&amp;B198</f>
        <v>1.d.4.12</v>
      </c>
      <c r="B198">
        <v>12</v>
      </c>
      <c r="C198" t="str">
        <f>'1-GBP'!C198</f>
        <v/>
      </c>
      <c r="D198"/>
      <c r="E198"/>
      <c r="F198"/>
      <c r="G198"/>
      <c r="H198"/>
      <c r="I198"/>
      <c r="J198"/>
      <c r="K198"/>
      <c r="L198" t="str">
        <f>LEFT(_xlfn.TEXTAFTER('6b - Tot real (CPIH) costs'!A198,"."),1)</f>
        <v>d</v>
      </c>
      <c r="M198" s="286">
        <f>IF('4 - Inflation'!K$17=0,0,'6a - Tot nominal costs'!M198/'4 - Inflation'!K$17)</f>
        <v>0</v>
      </c>
      <c r="N198" s="286">
        <f>IF('4 - Inflation'!L$17=0,0,'6a - Tot nominal costs'!N198/'4 - Inflation'!L$17)</f>
        <v>0</v>
      </c>
      <c r="O198" s="286">
        <f>IF('4 - Inflation'!M$17=0,0,'6a - Tot nominal costs'!O198/'4 - Inflation'!M$17)</f>
        <v>0</v>
      </c>
      <c r="P198" s="286">
        <f>IF('4 - Inflation'!N$17=0,0,'6a - Tot nominal costs'!P198/'4 - Inflation'!N$17)</f>
        <v>0</v>
      </c>
      <c r="Q198" s="286">
        <f>IF('4 - Inflation'!O$17=0,0,'6a - Tot nominal costs'!Q198/'4 - Inflation'!O$17)</f>
        <v>0</v>
      </c>
      <c r="R198" s="286">
        <f>IF('4 - Inflation'!P$17=0,0,'6a - Tot nominal costs'!R198/'4 - Inflation'!P$17)</f>
        <v>0</v>
      </c>
      <c r="S198" s="286">
        <f>IF('4 - Inflation'!Q$17=0,0,'6a - Tot nominal costs'!S198/'4 - Inflation'!Q$17)</f>
        <v>0</v>
      </c>
      <c r="T198" s="286">
        <f>IF('4 - Inflation'!R$17=0,0,'6a - Tot nominal costs'!T198/'4 - Inflation'!R$17)</f>
        <v>0</v>
      </c>
      <c r="U198" s="286">
        <f>IF('4 - Inflation'!S$17=0,0,'6a - Tot nominal costs'!U198/'4 - Inflation'!S$17)</f>
        <v>0</v>
      </c>
      <c r="V198" s="286">
        <f>IF('4 - Inflation'!T$17=0,0,'6a - Tot nominal costs'!V198/'4 - Inflation'!T$17)</f>
        <v>0</v>
      </c>
      <c r="W198" s="286">
        <f>IF('4 - Inflation'!U$17=0,0,'6a - Tot nominal costs'!W198/'4 - Inflation'!U$17)</f>
        <v>0</v>
      </c>
      <c r="X198" s="286">
        <f>IF('4 - Inflation'!V$17=0,0,'6a - Tot nominal costs'!X198/'4 - Inflation'!V$17)</f>
        <v>0</v>
      </c>
      <c r="Y198" s="286">
        <f>IF('4 - Inflation'!W$17=0,0,'6a - Tot nominal costs'!Y198/'4 - Inflation'!W$17)</f>
        <v>0</v>
      </c>
      <c r="Z198" s="286">
        <f>IF('4 - Inflation'!X$17=0,0,'6a - Tot nominal costs'!Z198/'4 - Inflation'!X$17)</f>
        <v>0</v>
      </c>
      <c r="AA198" s="286">
        <f>IF('4 - Inflation'!Y$17=0,0,'6a - Tot nominal costs'!AA198/'4 - Inflation'!Y$17)</f>
        <v>0</v>
      </c>
      <c r="AB198" s="286">
        <f>IF('4 - Inflation'!Z$17=0,0,'6a - Tot nominal costs'!AB198/'4 - Inflation'!Z$17)</f>
        <v>0</v>
      </c>
      <c r="AC198" s="286">
        <f>IF('4 - Inflation'!AA$17=0,0,'6a - Tot nominal costs'!AC198/'4 - Inflation'!AA$17)</f>
        <v>0</v>
      </c>
      <c r="AD198" s="286">
        <f>IF('4 - Inflation'!AB$17=0,0,'6a - Tot nominal costs'!AD198/'4 - Inflation'!AB$17)</f>
        <v>0</v>
      </c>
      <c r="AE198" s="286">
        <f>IF('4 - Inflation'!AC$17=0,0,'6a - Tot nominal costs'!AE198/'4 - Inflation'!AC$17)</f>
        <v>0</v>
      </c>
      <c r="AF198" s="286">
        <f>IF('4 - Inflation'!AD$17=0,0,'6a - Tot nominal costs'!AF198/'4 - Inflation'!AD$17)</f>
        <v>0</v>
      </c>
      <c r="AG198" s="286">
        <f>IF('4 - Inflation'!AE$17=0,0,'6a - Tot nominal costs'!AG198/'4 - Inflation'!AE$17)</f>
        <v>0</v>
      </c>
      <c r="AH198" s="286">
        <f>IF('4 - Inflation'!AF$17=0,0,'6a - Tot nominal costs'!AH198/'4 - Inflation'!AF$17)</f>
        <v>0</v>
      </c>
      <c r="AI198" s="286">
        <f>IF('4 - Inflation'!AG$17=0,0,'6a - Tot nominal costs'!AI198/'4 - Inflation'!AG$17)</f>
        <v>0</v>
      </c>
      <c r="AJ198" s="286">
        <f>IF('4 - Inflation'!AH$17=0,0,'6a - Tot nominal costs'!AJ198/'4 - Inflation'!AH$17)</f>
        <v>0</v>
      </c>
      <c r="AK198" s="286">
        <f>IF('4 - Inflation'!AI$17=0,0,'6a - Tot nominal costs'!AK198/'4 - Inflation'!AI$17)</f>
        <v>0</v>
      </c>
      <c r="AL198" s="286">
        <f>IF('4 - Inflation'!AJ$17=0,0,'6a - Tot nominal costs'!AL198/'4 - Inflation'!AJ$17)</f>
        <v>0</v>
      </c>
      <c r="AM198" s="286">
        <f>IF('4 - Inflation'!AK$17=0,0,'6a - Tot nominal costs'!AM198/'4 - Inflation'!AK$17)</f>
        <v>0</v>
      </c>
      <c r="AN198" s="286">
        <f>IF('4 - Inflation'!AL$17=0,0,'6a - Tot nominal costs'!AN198/'4 - Inflation'!AL$17)</f>
        <v>0</v>
      </c>
      <c r="AO198" s="286">
        <f>IF('4 - Inflation'!AM$17=0,0,'6a - Tot nominal costs'!AO198/'4 - Inflation'!AM$17)</f>
        <v>0</v>
      </c>
      <c r="AP198" s="286">
        <f>IF('4 - Inflation'!AN$17=0,0,'6a - Tot nominal costs'!AP198/'4 - Inflation'!AN$17)</f>
        <v>0</v>
      </c>
    </row>
    <row r="199" spans="1:42" outlineLevel="1">
      <c r="A199" s="212"/>
      <c r="B199" s="201">
        <f>B198-COUNTIFS(C187:C198,"")</f>
        <v>0</v>
      </c>
      <c r="C199" s="201" t="s">
        <v>285</v>
      </c>
      <c r="D199" s="201"/>
      <c r="E199" s="201"/>
      <c r="F199" s="201"/>
      <c r="G199" s="201"/>
      <c r="H199" s="201"/>
      <c r="I199" s="201"/>
      <c r="J199" s="201"/>
      <c r="K199" s="201"/>
      <c r="L199" s="201"/>
      <c r="M199" s="280">
        <f>SUM(M187:M198)</f>
        <v>0</v>
      </c>
      <c r="N199" s="280">
        <f>SUM(N187:N198)</f>
        <v>0</v>
      </c>
      <c r="O199" s="280">
        <f t="shared" ref="O199:AP199" si="17">SUM(O187:O198)</f>
        <v>0</v>
      </c>
      <c r="P199" s="280">
        <f t="shared" si="17"/>
        <v>0</v>
      </c>
      <c r="Q199" s="280">
        <f t="shared" si="17"/>
        <v>0</v>
      </c>
      <c r="R199" s="280">
        <f t="shared" si="17"/>
        <v>0</v>
      </c>
      <c r="S199" s="280">
        <f t="shared" si="17"/>
        <v>0</v>
      </c>
      <c r="T199" s="280">
        <f t="shared" si="17"/>
        <v>0</v>
      </c>
      <c r="U199" s="280">
        <f t="shared" si="17"/>
        <v>0</v>
      </c>
      <c r="V199" s="280">
        <f t="shared" si="17"/>
        <v>0</v>
      </c>
      <c r="W199" s="280">
        <f t="shared" si="17"/>
        <v>0</v>
      </c>
      <c r="X199" s="280">
        <f t="shared" si="17"/>
        <v>0</v>
      </c>
      <c r="Y199" s="280">
        <f t="shared" si="17"/>
        <v>0</v>
      </c>
      <c r="Z199" s="280">
        <f t="shared" si="17"/>
        <v>0</v>
      </c>
      <c r="AA199" s="280">
        <f t="shared" si="17"/>
        <v>0</v>
      </c>
      <c r="AB199" s="280">
        <f t="shared" si="17"/>
        <v>0</v>
      </c>
      <c r="AC199" s="280">
        <f t="shared" si="17"/>
        <v>0</v>
      </c>
      <c r="AD199" s="280">
        <f t="shared" si="17"/>
        <v>0</v>
      </c>
      <c r="AE199" s="280">
        <f t="shared" si="17"/>
        <v>0</v>
      </c>
      <c r="AF199" s="280">
        <f t="shared" si="17"/>
        <v>0</v>
      </c>
      <c r="AG199" s="280">
        <f t="shared" si="17"/>
        <v>0</v>
      </c>
      <c r="AH199" s="280">
        <f t="shared" si="17"/>
        <v>0</v>
      </c>
      <c r="AI199" s="280">
        <f t="shared" si="17"/>
        <v>0</v>
      </c>
      <c r="AJ199" s="280">
        <f t="shared" si="17"/>
        <v>0</v>
      </c>
      <c r="AK199" s="280">
        <f t="shared" si="17"/>
        <v>0</v>
      </c>
      <c r="AL199" s="280">
        <f t="shared" si="17"/>
        <v>0</v>
      </c>
      <c r="AM199" s="280">
        <f t="shared" si="17"/>
        <v>0</v>
      </c>
      <c r="AN199" s="280">
        <f t="shared" si="17"/>
        <v>0</v>
      </c>
      <c r="AO199" s="280">
        <f t="shared" si="17"/>
        <v>0</v>
      </c>
      <c r="AP199" s="280">
        <f t="shared" si="17"/>
        <v>0</v>
      </c>
    </row>
    <row r="200" spans="1:42" ht="16.149999999999999" outlineLevel="1" thickBot="1">
      <c r="A200" s="213"/>
      <c r="B200" s="202"/>
      <c r="C200" s="202"/>
      <c r="D200" s="202"/>
      <c r="E200" s="202"/>
      <c r="F200" s="202"/>
      <c r="G200" s="202"/>
      <c r="H200" s="202"/>
      <c r="I200" s="202"/>
      <c r="J200" s="202"/>
      <c r="K200" s="202"/>
      <c r="L200" s="202"/>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row>
    <row r="201" spans="1:42" ht="16.149999999999999" outlineLevel="1" thickBot="1">
      <c r="A201" s="214" t="s">
        <v>288</v>
      </c>
      <c r="B201" s="203">
        <f>B199+B184+B169</f>
        <v>5</v>
      </c>
      <c r="C201" s="203" t="s">
        <v>289</v>
      </c>
      <c r="D201" s="203"/>
      <c r="E201" s="203"/>
      <c r="F201" s="203"/>
      <c r="G201" s="203" t="str">
        <f>+"Total "&amp;$B154&amp;" "&amp;$B155</f>
        <v>Total Phase 1 Operator Other</v>
      </c>
      <c r="H201" s="203"/>
      <c r="I201" s="203"/>
      <c r="J201" s="203"/>
      <c r="K201" s="203"/>
      <c r="L201" s="203"/>
      <c r="M201" s="284">
        <f t="shared" ref="M201:AP201" si="18">SUM(M169,M184,M199)</f>
        <v>0</v>
      </c>
      <c r="N201" s="284">
        <f t="shared" si="18"/>
        <v>0</v>
      </c>
      <c r="O201" s="284">
        <f t="shared" si="18"/>
        <v>0</v>
      </c>
      <c r="P201" s="284">
        <f t="shared" si="18"/>
        <v>0</v>
      </c>
      <c r="Q201" s="284">
        <f t="shared" si="18"/>
        <v>0</v>
      </c>
      <c r="R201" s="284">
        <f t="shared" si="18"/>
        <v>0</v>
      </c>
      <c r="S201" s="284">
        <f t="shared" si="18"/>
        <v>0</v>
      </c>
      <c r="T201" s="284">
        <f t="shared" si="18"/>
        <v>0</v>
      </c>
      <c r="U201" s="284">
        <f t="shared" si="18"/>
        <v>0</v>
      </c>
      <c r="V201" s="284">
        <f t="shared" si="18"/>
        <v>0</v>
      </c>
      <c r="W201" s="284">
        <f t="shared" si="18"/>
        <v>0</v>
      </c>
      <c r="X201" s="284">
        <f t="shared" si="18"/>
        <v>0</v>
      </c>
      <c r="Y201" s="284">
        <f t="shared" si="18"/>
        <v>0</v>
      </c>
      <c r="Z201" s="284">
        <f t="shared" si="18"/>
        <v>0</v>
      </c>
      <c r="AA201" s="284">
        <f t="shared" si="18"/>
        <v>0</v>
      </c>
      <c r="AB201" s="284">
        <f t="shared" si="18"/>
        <v>0</v>
      </c>
      <c r="AC201" s="284">
        <f t="shared" si="18"/>
        <v>0</v>
      </c>
      <c r="AD201" s="284">
        <f t="shared" si="18"/>
        <v>0</v>
      </c>
      <c r="AE201" s="284">
        <f t="shared" si="18"/>
        <v>0</v>
      </c>
      <c r="AF201" s="284">
        <f t="shared" si="18"/>
        <v>0</v>
      </c>
      <c r="AG201" s="284">
        <f t="shared" si="18"/>
        <v>0</v>
      </c>
      <c r="AH201" s="284">
        <f t="shared" si="18"/>
        <v>0</v>
      </c>
      <c r="AI201" s="284">
        <f t="shared" si="18"/>
        <v>0</v>
      </c>
      <c r="AJ201" s="284">
        <f t="shared" si="18"/>
        <v>0</v>
      </c>
      <c r="AK201" s="284">
        <f t="shared" si="18"/>
        <v>0</v>
      </c>
      <c r="AL201" s="284">
        <f t="shared" si="18"/>
        <v>0</v>
      </c>
      <c r="AM201" s="284">
        <f t="shared" si="18"/>
        <v>0</v>
      </c>
      <c r="AN201" s="284">
        <f t="shared" si="18"/>
        <v>0</v>
      </c>
      <c r="AO201" s="284">
        <f t="shared" si="18"/>
        <v>0</v>
      </c>
      <c r="AP201" s="284">
        <f t="shared" si="18"/>
        <v>0</v>
      </c>
    </row>
    <row r="202" spans="1:42">
      <c r="A202" s="211"/>
      <c r="B202"/>
      <c r="C202"/>
      <c r="D202"/>
      <c r="E202"/>
      <c r="F202"/>
      <c r="G202"/>
      <c r="H202"/>
      <c r="I202"/>
      <c r="J202"/>
      <c r="K202"/>
      <c r="L202"/>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row>
    <row r="203" spans="1:42">
      <c r="A203" s="209" t="str">
        <f>_xlfn.TEXTBEFORE(J203,".")</f>
        <v>1</v>
      </c>
      <c r="B203" s="196" t="str">
        <f>_xlfn.XLOOKUP($A203,Select!$B$4:$B$65,Select!$C$4:$C$65)</f>
        <v>Phase 1</v>
      </c>
      <c r="C203" s="197"/>
      <c r="D203" s="197">
        <f>B218+B233+B248</f>
        <v>6</v>
      </c>
      <c r="E203" s="197" t="s">
        <v>281</v>
      </c>
      <c r="F203" s="197"/>
      <c r="G203" s="197"/>
      <c r="H203" s="197"/>
      <c r="I203" s="197" t="s">
        <v>282</v>
      </c>
      <c r="J203" s="197" t="str">
        <f>Select!$M$8</f>
        <v>1.5</v>
      </c>
      <c r="K203" s="197"/>
      <c r="L203" s="197"/>
      <c r="M203" s="247"/>
      <c r="N203" s="248"/>
      <c r="O203" s="248"/>
      <c r="P203" s="248"/>
      <c r="Q203" s="248"/>
      <c r="R203" s="248"/>
      <c r="S203" s="248"/>
      <c r="T203" s="248"/>
      <c r="U203" s="248"/>
      <c r="V203" s="248"/>
      <c r="W203" s="248"/>
      <c r="X203" s="248"/>
      <c r="Y203" s="248"/>
      <c r="Z203" s="248"/>
      <c r="AA203" s="248"/>
      <c r="AB203" s="248"/>
      <c r="AC203" s="248"/>
      <c r="AD203" s="248"/>
      <c r="AE203" s="248"/>
      <c r="AF203" s="248"/>
      <c r="AG203" s="248"/>
      <c r="AH203" s="248"/>
      <c r="AI203" s="248"/>
      <c r="AJ203" s="248"/>
      <c r="AK203" s="248"/>
      <c r="AL203" s="248"/>
      <c r="AM203" s="248"/>
      <c r="AN203" s="248"/>
      <c r="AO203" s="248"/>
      <c r="AP203" s="248"/>
    </row>
    <row r="204" spans="1:42" outlineLevel="1">
      <c r="A204" s="210" t="str">
        <f>_xlfn.TEXTAFTER(J203,".")</f>
        <v>5</v>
      </c>
      <c r="B204" s="199" t="str">
        <f>_xlfn.XLOOKUP($J203,Select!$K$4:$K$65,Select!$F$4:$F$65)</f>
        <v>IJV Costs</v>
      </c>
      <c r="C204" s="199"/>
      <c r="D204" s="199"/>
      <c r="E204" s="199"/>
      <c r="F204" s="199"/>
      <c r="G204" s="199"/>
      <c r="H204" s="199"/>
      <c r="I204" s="199"/>
      <c r="J204" s="199"/>
      <c r="K204" s="199"/>
      <c r="L204" s="199"/>
      <c r="M204" s="249"/>
      <c r="N204" s="249"/>
      <c r="O204" s="249"/>
      <c r="P204" s="249"/>
      <c r="Q204" s="249"/>
      <c r="R204" s="249"/>
      <c r="S204" s="249"/>
      <c r="T204" s="249"/>
      <c r="U204" s="249"/>
      <c r="V204" s="249"/>
      <c r="W204" s="249"/>
      <c r="X204" s="249"/>
      <c r="Y204" s="249"/>
      <c r="Z204" s="249"/>
      <c r="AA204" s="249"/>
      <c r="AB204" s="249"/>
      <c r="AC204" s="249"/>
      <c r="AD204" s="249"/>
      <c r="AE204" s="249"/>
      <c r="AF204" s="249"/>
      <c r="AG204" s="249"/>
      <c r="AH204" s="249"/>
      <c r="AI204" s="249"/>
      <c r="AJ204" s="249"/>
      <c r="AK204" s="249"/>
      <c r="AL204" s="249"/>
      <c r="AM204" s="249"/>
      <c r="AN204" s="249"/>
      <c r="AO204" s="249"/>
      <c r="AP204" s="249"/>
    </row>
    <row r="205" spans="1:42" outlineLevel="1">
      <c r="A205" s="220" t="s">
        <v>150</v>
      </c>
      <c r="B205" s="220" t="s">
        <v>283</v>
      </c>
      <c r="C205" s="220" t="s">
        <v>284</v>
      </c>
      <c r="D205" s="220"/>
      <c r="E205" s="220"/>
      <c r="F205" s="220"/>
      <c r="G205" s="220"/>
      <c r="H205" s="220"/>
      <c r="I205" s="220"/>
      <c r="J205" s="220"/>
      <c r="K205" s="220"/>
      <c r="L205" s="220"/>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row>
    <row r="206" spans="1:42" outlineLevel="2">
      <c r="A206" s="211" t="str">
        <f>A203&amp;"."&amp;A205&amp;"."&amp;A204&amp;"."&amp;B206</f>
        <v>1.c.5.1</v>
      </c>
      <c r="B206">
        <v>1</v>
      </c>
      <c r="C206" t="str">
        <f>'1-GBP'!C206</f>
        <v>Hornsea 4 Commercial Agreement</v>
      </c>
      <c r="D206"/>
      <c r="E206"/>
      <c r="F206"/>
      <c r="G206"/>
      <c r="H206"/>
      <c r="I206"/>
      <c r="J206"/>
      <c r="K206"/>
      <c r="L206" t="str">
        <f>LEFT(_xlfn.TEXTAFTER('6b - Tot real (CPIH) costs'!A206,"."),1)</f>
        <v>c</v>
      </c>
      <c r="M206" s="286">
        <f>IF('4 - Inflation'!K$17=0,0,'6a - Tot nominal costs'!M206/'4 - Inflation'!K$17)</f>
        <v>0</v>
      </c>
      <c r="N206" s="286">
        <f>IF('4 - Inflation'!L$17=0,0,'6a - Tot nominal costs'!N206/'4 - Inflation'!L$17)</f>
        <v>0</v>
      </c>
      <c r="O206" s="286">
        <f>IF('4 - Inflation'!M$17=0,0,'6a - Tot nominal costs'!O206/'4 - Inflation'!M$17)</f>
        <v>0</v>
      </c>
      <c r="P206" s="286">
        <f>IF('4 - Inflation'!N$17=0,0,'6a - Tot nominal costs'!P206/'4 - Inflation'!N$17)</f>
        <v>0</v>
      </c>
      <c r="Q206" s="286">
        <f>IF('4 - Inflation'!O$17=0,0,'6a - Tot nominal costs'!Q206/'4 - Inflation'!O$17)</f>
        <v>0</v>
      </c>
      <c r="R206" s="286">
        <f>IF('4 - Inflation'!P$17=0,0,'6a - Tot nominal costs'!R206/'4 - Inflation'!P$17)</f>
        <v>0</v>
      </c>
      <c r="S206" s="286">
        <f>IF('4 - Inflation'!Q$17=0,0,'6a - Tot nominal costs'!S206/'4 - Inflation'!Q$17)</f>
        <v>0</v>
      </c>
      <c r="T206" s="286">
        <f>IF('4 - Inflation'!R$17=0,0,'6a - Tot nominal costs'!T206/'4 - Inflation'!R$17)</f>
        <v>0</v>
      </c>
      <c r="U206" s="286">
        <f>IF('4 - Inflation'!S$17=0,0,'6a - Tot nominal costs'!U206/'4 - Inflation'!S$17)</f>
        <v>0</v>
      </c>
      <c r="V206" s="286">
        <f>IF('4 - Inflation'!T$17=0,0,'6a - Tot nominal costs'!V206/'4 - Inflation'!T$17)</f>
        <v>0</v>
      </c>
      <c r="W206" s="286">
        <f>IF('4 - Inflation'!U$17=0,0,'6a - Tot nominal costs'!W206/'4 - Inflation'!U$17)</f>
        <v>0</v>
      </c>
      <c r="X206" s="286">
        <f>IF('4 - Inflation'!V$17=0,0,'6a - Tot nominal costs'!X206/'4 - Inflation'!V$17)</f>
        <v>0</v>
      </c>
      <c r="Y206" s="286">
        <f>IF('4 - Inflation'!W$17=0,0,'6a - Tot nominal costs'!Y206/'4 - Inflation'!W$17)</f>
        <v>0</v>
      </c>
      <c r="Z206" s="286">
        <f>IF('4 - Inflation'!X$17=0,0,'6a - Tot nominal costs'!Z206/'4 - Inflation'!X$17)</f>
        <v>0</v>
      </c>
      <c r="AA206" s="286">
        <f>IF('4 - Inflation'!Y$17=0,0,'6a - Tot nominal costs'!AA206/'4 - Inflation'!Y$17)</f>
        <v>0</v>
      </c>
      <c r="AB206" s="286">
        <f>IF('4 - Inflation'!Z$17=0,0,'6a - Tot nominal costs'!AB206/'4 - Inflation'!Z$17)</f>
        <v>0</v>
      </c>
      <c r="AC206" s="286">
        <f>IF('4 - Inflation'!AA$17=0,0,'6a - Tot nominal costs'!AC206/'4 - Inflation'!AA$17)</f>
        <v>0</v>
      </c>
      <c r="AD206" s="286">
        <f>IF('4 - Inflation'!AB$17=0,0,'6a - Tot nominal costs'!AD206/'4 - Inflation'!AB$17)</f>
        <v>0</v>
      </c>
      <c r="AE206" s="286">
        <f>IF('4 - Inflation'!AC$17=0,0,'6a - Tot nominal costs'!AE206/'4 - Inflation'!AC$17)</f>
        <v>0</v>
      </c>
      <c r="AF206" s="286">
        <f>IF('4 - Inflation'!AD$17=0,0,'6a - Tot nominal costs'!AF206/'4 - Inflation'!AD$17)</f>
        <v>0</v>
      </c>
      <c r="AG206" s="286">
        <f>IF('4 - Inflation'!AE$17=0,0,'6a - Tot nominal costs'!AG206/'4 - Inflation'!AE$17)</f>
        <v>0</v>
      </c>
      <c r="AH206" s="286">
        <f>IF('4 - Inflation'!AF$17=0,0,'6a - Tot nominal costs'!AH206/'4 - Inflation'!AF$17)</f>
        <v>0</v>
      </c>
      <c r="AI206" s="286">
        <f>IF('4 - Inflation'!AG$17=0,0,'6a - Tot nominal costs'!AI206/'4 - Inflation'!AG$17)</f>
        <v>0</v>
      </c>
      <c r="AJ206" s="286">
        <f>IF('4 - Inflation'!AH$17=0,0,'6a - Tot nominal costs'!AJ206/'4 - Inflation'!AH$17)</f>
        <v>0</v>
      </c>
      <c r="AK206" s="286">
        <f>IF('4 - Inflation'!AI$17=0,0,'6a - Tot nominal costs'!AK206/'4 - Inflation'!AI$17)</f>
        <v>0</v>
      </c>
      <c r="AL206" s="286">
        <f>IF('4 - Inflation'!AJ$17=0,0,'6a - Tot nominal costs'!AL206/'4 - Inflation'!AJ$17)</f>
        <v>0</v>
      </c>
      <c r="AM206" s="286">
        <f>IF('4 - Inflation'!AK$17=0,0,'6a - Tot nominal costs'!AM206/'4 - Inflation'!AK$17)</f>
        <v>0</v>
      </c>
      <c r="AN206" s="286">
        <f>IF('4 - Inflation'!AL$17=0,0,'6a - Tot nominal costs'!AN206/'4 - Inflation'!AL$17)</f>
        <v>0</v>
      </c>
      <c r="AO206" s="286">
        <f>IF('4 - Inflation'!AM$17=0,0,'6a - Tot nominal costs'!AO206/'4 - Inflation'!AM$17)</f>
        <v>0</v>
      </c>
      <c r="AP206" s="286">
        <f>IF('4 - Inflation'!AN$17=0,0,'6a - Tot nominal costs'!AP206/'4 - Inflation'!AN$17)</f>
        <v>0</v>
      </c>
    </row>
    <row r="207" spans="1:42" outlineLevel="2">
      <c r="A207" s="211" t="str">
        <f>A203&amp;"."&amp;A205&amp;"."&amp;A204&amp;"."&amp;B207</f>
        <v>1.c.5.2</v>
      </c>
      <c r="B207">
        <v>2</v>
      </c>
      <c r="C207" t="str">
        <f>'1-GBP'!C207</f>
        <v>Insurances</v>
      </c>
      <c r="D207"/>
      <c r="E207"/>
      <c r="F207"/>
      <c r="G207"/>
      <c r="H207"/>
      <c r="I207"/>
      <c r="J207"/>
      <c r="K207"/>
      <c r="L207" t="str">
        <f>LEFT(_xlfn.TEXTAFTER('6b - Tot real (CPIH) costs'!A207,"."),1)</f>
        <v>c</v>
      </c>
      <c r="M207" s="286">
        <f>IF('4 - Inflation'!K$17=0,0,'6a - Tot nominal costs'!M207/'4 - Inflation'!K$17)</f>
        <v>0</v>
      </c>
      <c r="N207" s="286">
        <f>IF('4 - Inflation'!L$17=0,0,'6a - Tot nominal costs'!N207/'4 - Inflation'!L$17)</f>
        <v>0</v>
      </c>
      <c r="O207" s="286">
        <f>IF('4 - Inflation'!M$17=0,0,'6a - Tot nominal costs'!O207/'4 - Inflation'!M$17)</f>
        <v>0</v>
      </c>
      <c r="P207" s="286">
        <f>IF('4 - Inflation'!N$17=0,0,'6a - Tot nominal costs'!P207/'4 - Inflation'!N$17)</f>
        <v>0</v>
      </c>
      <c r="Q207" s="286">
        <f>IF('4 - Inflation'!O$17=0,0,'6a - Tot nominal costs'!Q207/'4 - Inflation'!O$17)</f>
        <v>0</v>
      </c>
      <c r="R207" s="286">
        <f>IF('4 - Inflation'!P$17=0,0,'6a - Tot nominal costs'!R207/'4 - Inflation'!P$17)</f>
        <v>0</v>
      </c>
      <c r="S207" s="286">
        <f>IF('4 - Inflation'!Q$17=0,0,'6a - Tot nominal costs'!S207/'4 - Inflation'!Q$17)</f>
        <v>0</v>
      </c>
      <c r="T207" s="286">
        <f>IF('4 - Inflation'!R$17=0,0,'6a - Tot nominal costs'!T207/'4 - Inflation'!R$17)</f>
        <v>0</v>
      </c>
      <c r="U207" s="286">
        <f>IF('4 - Inflation'!S$17=0,0,'6a - Tot nominal costs'!U207/'4 - Inflation'!S$17)</f>
        <v>0</v>
      </c>
      <c r="V207" s="286">
        <f>IF('4 - Inflation'!T$17=0,0,'6a - Tot nominal costs'!V207/'4 - Inflation'!T$17)</f>
        <v>0</v>
      </c>
      <c r="W207" s="286">
        <f>IF('4 - Inflation'!U$17=0,0,'6a - Tot nominal costs'!W207/'4 - Inflation'!U$17)</f>
        <v>0</v>
      </c>
      <c r="X207" s="286">
        <f>IF('4 - Inflation'!V$17=0,0,'6a - Tot nominal costs'!X207/'4 - Inflation'!V$17)</f>
        <v>0</v>
      </c>
      <c r="Y207" s="286">
        <f>IF('4 - Inflation'!W$17=0,0,'6a - Tot nominal costs'!Y207/'4 - Inflation'!W$17)</f>
        <v>0</v>
      </c>
      <c r="Z207" s="286">
        <f>IF('4 - Inflation'!X$17=0,0,'6a - Tot nominal costs'!Z207/'4 - Inflation'!X$17)</f>
        <v>0</v>
      </c>
      <c r="AA207" s="286">
        <f>IF('4 - Inflation'!Y$17=0,0,'6a - Tot nominal costs'!AA207/'4 - Inflation'!Y$17)</f>
        <v>0</v>
      </c>
      <c r="AB207" s="286">
        <f>IF('4 - Inflation'!Z$17=0,0,'6a - Tot nominal costs'!AB207/'4 - Inflation'!Z$17)</f>
        <v>0</v>
      </c>
      <c r="AC207" s="286">
        <f>IF('4 - Inflation'!AA$17=0,0,'6a - Tot nominal costs'!AC207/'4 - Inflation'!AA$17)</f>
        <v>0</v>
      </c>
      <c r="AD207" s="286">
        <f>IF('4 - Inflation'!AB$17=0,0,'6a - Tot nominal costs'!AD207/'4 - Inflation'!AB$17)</f>
        <v>0</v>
      </c>
      <c r="AE207" s="286">
        <f>IF('4 - Inflation'!AC$17=0,0,'6a - Tot nominal costs'!AE207/'4 - Inflation'!AC$17)</f>
        <v>0</v>
      </c>
      <c r="AF207" s="286">
        <f>IF('4 - Inflation'!AD$17=0,0,'6a - Tot nominal costs'!AF207/'4 - Inflation'!AD$17)</f>
        <v>0</v>
      </c>
      <c r="AG207" s="286">
        <f>IF('4 - Inflation'!AE$17=0,0,'6a - Tot nominal costs'!AG207/'4 - Inflation'!AE$17)</f>
        <v>0</v>
      </c>
      <c r="AH207" s="286">
        <f>IF('4 - Inflation'!AF$17=0,0,'6a - Tot nominal costs'!AH207/'4 - Inflation'!AF$17)</f>
        <v>0</v>
      </c>
      <c r="AI207" s="286">
        <f>IF('4 - Inflation'!AG$17=0,0,'6a - Tot nominal costs'!AI207/'4 - Inflation'!AG$17)</f>
        <v>0</v>
      </c>
      <c r="AJ207" s="286">
        <f>IF('4 - Inflation'!AH$17=0,0,'6a - Tot nominal costs'!AJ207/'4 - Inflation'!AH$17)</f>
        <v>0</v>
      </c>
      <c r="AK207" s="286">
        <f>IF('4 - Inflation'!AI$17=0,0,'6a - Tot nominal costs'!AK207/'4 - Inflation'!AI$17)</f>
        <v>0</v>
      </c>
      <c r="AL207" s="286">
        <f>IF('4 - Inflation'!AJ$17=0,0,'6a - Tot nominal costs'!AL207/'4 - Inflation'!AJ$17)</f>
        <v>0</v>
      </c>
      <c r="AM207" s="286">
        <f>IF('4 - Inflation'!AK$17=0,0,'6a - Tot nominal costs'!AM207/'4 - Inflation'!AK$17)</f>
        <v>0</v>
      </c>
      <c r="AN207" s="286">
        <f>IF('4 - Inflation'!AL$17=0,0,'6a - Tot nominal costs'!AN207/'4 - Inflation'!AL$17)</f>
        <v>0</v>
      </c>
      <c r="AO207" s="286">
        <f>IF('4 - Inflation'!AM$17=0,0,'6a - Tot nominal costs'!AO207/'4 - Inflation'!AM$17)</f>
        <v>0</v>
      </c>
      <c r="AP207" s="286">
        <f>IF('4 - Inflation'!AN$17=0,0,'6a - Tot nominal costs'!AP207/'4 - Inflation'!AN$17)</f>
        <v>0</v>
      </c>
    </row>
    <row r="208" spans="1:42" outlineLevel="2">
      <c r="A208" s="211" t="str">
        <f>A203&amp;"."&amp;A205&amp;"."&amp;A204&amp;"."&amp;B208</f>
        <v>1.c.5.3</v>
      </c>
      <c r="B208">
        <v>3</v>
      </c>
      <c r="C208" t="str">
        <f>'1-GBP'!C208</f>
        <v>OGCI</v>
      </c>
      <c r="D208"/>
      <c r="E208"/>
      <c r="F208"/>
      <c r="G208"/>
      <c r="H208"/>
      <c r="I208"/>
      <c r="J208"/>
      <c r="K208"/>
      <c r="L208" t="str">
        <f>LEFT(_xlfn.TEXTAFTER('6b - Tot real (CPIH) costs'!A208,"."),1)</f>
        <v>c</v>
      </c>
      <c r="M208" s="286">
        <f>IF('4 - Inflation'!K$17=0,0,'6a - Tot nominal costs'!M208/'4 - Inflation'!K$17)</f>
        <v>0</v>
      </c>
      <c r="N208" s="286">
        <f>IF('4 - Inflation'!L$17=0,0,'6a - Tot nominal costs'!N208/'4 - Inflation'!L$17)</f>
        <v>0</v>
      </c>
      <c r="O208" s="286">
        <f>IF('4 - Inflation'!M$17=0,0,'6a - Tot nominal costs'!O208/'4 - Inflation'!M$17)</f>
        <v>0</v>
      </c>
      <c r="P208" s="286">
        <f>IF('4 - Inflation'!N$17=0,0,'6a - Tot nominal costs'!P208/'4 - Inflation'!N$17)</f>
        <v>0</v>
      </c>
      <c r="Q208" s="286">
        <f>IF('4 - Inflation'!O$17=0,0,'6a - Tot nominal costs'!Q208/'4 - Inflation'!O$17)</f>
        <v>0</v>
      </c>
      <c r="R208" s="286">
        <f>IF('4 - Inflation'!P$17=0,0,'6a - Tot nominal costs'!R208/'4 - Inflation'!P$17)</f>
        <v>0</v>
      </c>
      <c r="S208" s="286">
        <f>IF('4 - Inflation'!Q$17=0,0,'6a - Tot nominal costs'!S208/'4 - Inflation'!Q$17)</f>
        <v>0</v>
      </c>
      <c r="T208" s="286">
        <f>IF('4 - Inflation'!R$17=0,0,'6a - Tot nominal costs'!T208/'4 - Inflation'!R$17)</f>
        <v>0</v>
      </c>
      <c r="U208" s="286">
        <f>IF('4 - Inflation'!S$17=0,0,'6a - Tot nominal costs'!U208/'4 - Inflation'!S$17)</f>
        <v>0</v>
      </c>
      <c r="V208" s="286">
        <f>IF('4 - Inflation'!T$17=0,0,'6a - Tot nominal costs'!V208/'4 - Inflation'!T$17)</f>
        <v>0</v>
      </c>
      <c r="W208" s="286">
        <f>IF('4 - Inflation'!U$17=0,0,'6a - Tot nominal costs'!W208/'4 - Inflation'!U$17)</f>
        <v>0</v>
      </c>
      <c r="X208" s="286">
        <f>IF('4 - Inflation'!V$17=0,0,'6a - Tot nominal costs'!X208/'4 - Inflation'!V$17)</f>
        <v>0</v>
      </c>
      <c r="Y208" s="286">
        <f>IF('4 - Inflation'!W$17=0,0,'6a - Tot nominal costs'!Y208/'4 - Inflation'!W$17)</f>
        <v>0</v>
      </c>
      <c r="Z208" s="286">
        <f>IF('4 - Inflation'!X$17=0,0,'6a - Tot nominal costs'!Z208/'4 - Inflation'!X$17)</f>
        <v>0</v>
      </c>
      <c r="AA208" s="286">
        <f>IF('4 - Inflation'!Y$17=0,0,'6a - Tot nominal costs'!AA208/'4 - Inflation'!Y$17)</f>
        <v>0</v>
      </c>
      <c r="AB208" s="286">
        <f>IF('4 - Inflation'!Z$17=0,0,'6a - Tot nominal costs'!AB208/'4 - Inflation'!Z$17)</f>
        <v>0</v>
      </c>
      <c r="AC208" s="286">
        <f>IF('4 - Inflation'!AA$17=0,0,'6a - Tot nominal costs'!AC208/'4 - Inflation'!AA$17)</f>
        <v>0</v>
      </c>
      <c r="AD208" s="286">
        <f>IF('4 - Inflation'!AB$17=0,0,'6a - Tot nominal costs'!AD208/'4 - Inflation'!AB$17)</f>
        <v>0</v>
      </c>
      <c r="AE208" s="286">
        <f>IF('4 - Inflation'!AC$17=0,0,'6a - Tot nominal costs'!AE208/'4 - Inflation'!AC$17)</f>
        <v>0</v>
      </c>
      <c r="AF208" s="286">
        <f>IF('4 - Inflation'!AD$17=0,0,'6a - Tot nominal costs'!AF208/'4 - Inflation'!AD$17)</f>
        <v>0</v>
      </c>
      <c r="AG208" s="286">
        <f>IF('4 - Inflation'!AE$17=0,0,'6a - Tot nominal costs'!AG208/'4 - Inflation'!AE$17)</f>
        <v>0</v>
      </c>
      <c r="AH208" s="286">
        <f>IF('4 - Inflation'!AF$17=0,0,'6a - Tot nominal costs'!AH208/'4 - Inflation'!AF$17)</f>
        <v>0</v>
      </c>
      <c r="AI208" s="286">
        <f>IF('4 - Inflation'!AG$17=0,0,'6a - Tot nominal costs'!AI208/'4 - Inflation'!AG$17)</f>
        <v>0</v>
      </c>
      <c r="AJ208" s="286">
        <f>IF('4 - Inflation'!AH$17=0,0,'6a - Tot nominal costs'!AJ208/'4 - Inflation'!AH$17)</f>
        <v>0</v>
      </c>
      <c r="AK208" s="286">
        <f>IF('4 - Inflation'!AI$17=0,0,'6a - Tot nominal costs'!AK208/'4 - Inflation'!AI$17)</f>
        <v>0</v>
      </c>
      <c r="AL208" s="286">
        <f>IF('4 - Inflation'!AJ$17=0,0,'6a - Tot nominal costs'!AL208/'4 - Inflation'!AJ$17)</f>
        <v>0</v>
      </c>
      <c r="AM208" s="286">
        <f>IF('4 - Inflation'!AK$17=0,0,'6a - Tot nominal costs'!AM208/'4 - Inflation'!AK$17)</f>
        <v>0</v>
      </c>
      <c r="AN208" s="286">
        <f>IF('4 - Inflation'!AL$17=0,0,'6a - Tot nominal costs'!AN208/'4 - Inflation'!AL$17)</f>
        <v>0</v>
      </c>
      <c r="AO208" s="286">
        <f>IF('4 - Inflation'!AM$17=0,0,'6a - Tot nominal costs'!AO208/'4 - Inflation'!AM$17)</f>
        <v>0</v>
      </c>
      <c r="AP208" s="286">
        <f>IF('4 - Inflation'!AN$17=0,0,'6a - Tot nominal costs'!AP208/'4 - Inflation'!AN$17)</f>
        <v>0</v>
      </c>
    </row>
    <row r="209" spans="1:42" outlineLevel="2">
      <c r="A209" s="211" t="str">
        <f>A203&amp;"."&amp;A205&amp;"."&amp;A204&amp;"."&amp;B209</f>
        <v>1.c.5.4</v>
      </c>
      <c r="B209">
        <v>4</v>
      </c>
      <c r="C209" t="str">
        <f>'1-GBP'!C209</f>
        <v>Land Lease</v>
      </c>
      <c r="D209"/>
      <c r="E209"/>
      <c r="F209"/>
      <c r="G209"/>
      <c r="H209"/>
      <c r="I209"/>
      <c r="J209"/>
      <c r="K209"/>
      <c r="L209" t="str">
        <f>LEFT(_xlfn.TEXTAFTER('6b - Tot real (CPIH) costs'!A209,"."),1)</f>
        <v>c</v>
      </c>
      <c r="M209" s="286">
        <f>IF('4 - Inflation'!K$17=0,0,'6a - Tot nominal costs'!M209/'4 - Inflation'!K$17)</f>
        <v>0</v>
      </c>
      <c r="N209" s="286">
        <f>IF('4 - Inflation'!L$17=0,0,'6a - Tot nominal costs'!N209/'4 - Inflation'!L$17)</f>
        <v>0</v>
      </c>
      <c r="O209" s="286">
        <f>IF('4 - Inflation'!M$17=0,0,'6a - Tot nominal costs'!O209/'4 - Inflation'!M$17)</f>
        <v>0</v>
      </c>
      <c r="P209" s="286">
        <f>IF('4 - Inflation'!N$17=0,0,'6a - Tot nominal costs'!P209/'4 - Inflation'!N$17)</f>
        <v>0</v>
      </c>
      <c r="Q209" s="286">
        <f>IF('4 - Inflation'!O$17=0,0,'6a - Tot nominal costs'!Q209/'4 - Inflation'!O$17)</f>
        <v>0</v>
      </c>
      <c r="R209" s="286">
        <f>IF('4 - Inflation'!P$17=0,0,'6a - Tot nominal costs'!R209/'4 - Inflation'!P$17)</f>
        <v>0</v>
      </c>
      <c r="S209" s="286">
        <f>IF('4 - Inflation'!Q$17=0,0,'6a - Tot nominal costs'!S209/'4 - Inflation'!Q$17)</f>
        <v>0</v>
      </c>
      <c r="T209" s="286">
        <f>IF('4 - Inflation'!R$17=0,0,'6a - Tot nominal costs'!T209/'4 - Inflation'!R$17)</f>
        <v>0</v>
      </c>
      <c r="U209" s="286">
        <f>IF('4 - Inflation'!S$17=0,0,'6a - Tot nominal costs'!U209/'4 - Inflation'!S$17)</f>
        <v>0</v>
      </c>
      <c r="V209" s="286">
        <f>IF('4 - Inflation'!T$17=0,0,'6a - Tot nominal costs'!V209/'4 - Inflation'!T$17)</f>
        <v>0</v>
      </c>
      <c r="W209" s="286">
        <f>IF('4 - Inflation'!U$17=0,0,'6a - Tot nominal costs'!W209/'4 - Inflation'!U$17)</f>
        <v>0</v>
      </c>
      <c r="X209" s="286">
        <f>IF('4 - Inflation'!V$17=0,0,'6a - Tot nominal costs'!X209/'4 - Inflation'!V$17)</f>
        <v>0</v>
      </c>
      <c r="Y209" s="286">
        <f>IF('4 - Inflation'!W$17=0,0,'6a - Tot nominal costs'!Y209/'4 - Inflation'!W$17)</f>
        <v>0</v>
      </c>
      <c r="Z209" s="286">
        <f>IF('4 - Inflation'!X$17=0,0,'6a - Tot nominal costs'!Z209/'4 - Inflation'!X$17)</f>
        <v>0</v>
      </c>
      <c r="AA209" s="286">
        <f>IF('4 - Inflation'!Y$17=0,0,'6a - Tot nominal costs'!AA209/'4 - Inflation'!Y$17)</f>
        <v>0</v>
      </c>
      <c r="AB209" s="286">
        <f>IF('4 - Inflation'!Z$17=0,0,'6a - Tot nominal costs'!AB209/'4 - Inflation'!Z$17)</f>
        <v>0</v>
      </c>
      <c r="AC209" s="286">
        <f>IF('4 - Inflation'!AA$17=0,0,'6a - Tot nominal costs'!AC209/'4 - Inflation'!AA$17)</f>
        <v>0</v>
      </c>
      <c r="AD209" s="286">
        <f>IF('4 - Inflation'!AB$17=0,0,'6a - Tot nominal costs'!AD209/'4 - Inflation'!AB$17)</f>
        <v>0</v>
      </c>
      <c r="AE209" s="286">
        <f>IF('4 - Inflation'!AC$17=0,0,'6a - Tot nominal costs'!AE209/'4 - Inflation'!AC$17)</f>
        <v>0</v>
      </c>
      <c r="AF209" s="286">
        <f>IF('4 - Inflation'!AD$17=0,0,'6a - Tot nominal costs'!AF209/'4 - Inflation'!AD$17)</f>
        <v>0</v>
      </c>
      <c r="AG209" s="286">
        <f>IF('4 - Inflation'!AE$17=0,0,'6a - Tot nominal costs'!AG209/'4 - Inflation'!AE$17)</f>
        <v>0</v>
      </c>
      <c r="AH209" s="286">
        <f>IF('4 - Inflation'!AF$17=0,0,'6a - Tot nominal costs'!AH209/'4 - Inflation'!AF$17)</f>
        <v>0</v>
      </c>
      <c r="AI209" s="286">
        <f>IF('4 - Inflation'!AG$17=0,0,'6a - Tot nominal costs'!AI209/'4 - Inflation'!AG$17)</f>
        <v>0</v>
      </c>
      <c r="AJ209" s="286">
        <f>IF('4 - Inflation'!AH$17=0,0,'6a - Tot nominal costs'!AJ209/'4 - Inflation'!AH$17)</f>
        <v>0</v>
      </c>
      <c r="AK209" s="286">
        <f>IF('4 - Inflation'!AI$17=0,0,'6a - Tot nominal costs'!AK209/'4 - Inflation'!AI$17)</f>
        <v>0</v>
      </c>
      <c r="AL209" s="286">
        <f>IF('4 - Inflation'!AJ$17=0,0,'6a - Tot nominal costs'!AL209/'4 - Inflation'!AJ$17)</f>
        <v>0</v>
      </c>
      <c r="AM209" s="286">
        <f>IF('4 - Inflation'!AK$17=0,0,'6a - Tot nominal costs'!AM209/'4 - Inflation'!AK$17)</f>
        <v>0</v>
      </c>
      <c r="AN209" s="286">
        <f>IF('4 - Inflation'!AL$17=0,0,'6a - Tot nominal costs'!AN209/'4 - Inflation'!AL$17)</f>
        <v>0</v>
      </c>
      <c r="AO209" s="286">
        <f>IF('4 - Inflation'!AM$17=0,0,'6a - Tot nominal costs'!AO209/'4 - Inflation'!AM$17)</f>
        <v>0</v>
      </c>
      <c r="AP209" s="286">
        <f>IF('4 - Inflation'!AN$17=0,0,'6a - Tot nominal costs'!AP209/'4 - Inflation'!AN$17)</f>
        <v>0</v>
      </c>
    </row>
    <row r="210" spans="1:42" outlineLevel="2">
      <c r="A210" s="211" t="str">
        <f>A203&amp;"."&amp;A205&amp;"."&amp;A204&amp;"."&amp;B210</f>
        <v>1.c.5.5</v>
      </c>
      <c r="B210">
        <v>5</v>
      </c>
      <c r="C210" t="str">
        <f>'1-GBP'!C210</f>
        <v xml:space="preserve">Other IJV </v>
      </c>
      <c r="D210"/>
      <c r="E210"/>
      <c r="F210"/>
      <c r="G210"/>
      <c r="H210"/>
      <c r="I210"/>
      <c r="J210"/>
      <c r="K210"/>
      <c r="L210" t="str">
        <f>LEFT(_xlfn.TEXTAFTER('6b - Tot real (CPIH) costs'!A210,"."),1)</f>
        <v>c</v>
      </c>
      <c r="M210" s="286">
        <f>IF('4 - Inflation'!K$17=0,0,'6a - Tot nominal costs'!M210/'4 - Inflation'!K$17)</f>
        <v>0</v>
      </c>
      <c r="N210" s="286">
        <f>IF('4 - Inflation'!L$17=0,0,'6a - Tot nominal costs'!N210/'4 - Inflation'!L$17)</f>
        <v>0</v>
      </c>
      <c r="O210" s="286">
        <f>IF('4 - Inflation'!M$17=0,0,'6a - Tot nominal costs'!O210/'4 - Inflation'!M$17)</f>
        <v>0</v>
      </c>
      <c r="P210" s="286">
        <f>IF('4 - Inflation'!N$17=0,0,'6a - Tot nominal costs'!P210/'4 - Inflation'!N$17)</f>
        <v>0</v>
      </c>
      <c r="Q210" s="286">
        <f>IF('4 - Inflation'!O$17=0,0,'6a - Tot nominal costs'!Q210/'4 - Inflation'!O$17)</f>
        <v>0</v>
      </c>
      <c r="R210" s="286">
        <f>IF('4 - Inflation'!P$17=0,0,'6a - Tot nominal costs'!R210/'4 - Inflation'!P$17)</f>
        <v>0</v>
      </c>
      <c r="S210" s="286">
        <f>IF('4 - Inflation'!Q$17=0,0,'6a - Tot nominal costs'!S210/'4 - Inflation'!Q$17)</f>
        <v>0</v>
      </c>
      <c r="T210" s="286">
        <f>IF('4 - Inflation'!R$17=0,0,'6a - Tot nominal costs'!T210/'4 - Inflation'!R$17)</f>
        <v>0</v>
      </c>
      <c r="U210" s="286">
        <f>IF('4 - Inflation'!S$17=0,0,'6a - Tot nominal costs'!U210/'4 - Inflation'!S$17)</f>
        <v>0</v>
      </c>
      <c r="V210" s="286">
        <f>IF('4 - Inflation'!T$17=0,0,'6a - Tot nominal costs'!V210/'4 - Inflation'!T$17)</f>
        <v>0</v>
      </c>
      <c r="W210" s="286">
        <f>IF('4 - Inflation'!U$17=0,0,'6a - Tot nominal costs'!W210/'4 - Inflation'!U$17)</f>
        <v>0</v>
      </c>
      <c r="X210" s="286">
        <f>IF('4 - Inflation'!V$17=0,0,'6a - Tot nominal costs'!X210/'4 - Inflation'!V$17)</f>
        <v>0</v>
      </c>
      <c r="Y210" s="286">
        <f>IF('4 - Inflation'!W$17=0,0,'6a - Tot nominal costs'!Y210/'4 - Inflation'!W$17)</f>
        <v>0</v>
      </c>
      <c r="Z210" s="286">
        <f>IF('4 - Inflation'!X$17=0,0,'6a - Tot nominal costs'!Z210/'4 - Inflation'!X$17)</f>
        <v>0</v>
      </c>
      <c r="AA210" s="286">
        <f>IF('4 - Inflation'!Y$17=0,0,'6a - Tot nominal costs'!AA210/'4 - Inflation'!Y$17)</f>
        <v>0</v>
      </c>
      <c r="AB210" s="286">
        <f>IF('4 - Inflation'!Z$17=0,0,'6a - Tot nominal costs'!AB210/'4 - Inflation'!Z$17)</f>
        <v>0</v>
      </c>
      <c r="AC210" s="286">
        <f>IF('4 - Inflation'!AA$17=0,0,'6a - Tot nominal costs'!AC210/'4 - Inflation'!AA$17)</f>
        <v>0</v>
      </c>
      <c r="AD210" s="286">
        <f>IF('4 - Inflation'!AB$17=0,0,'6a - Tot nominal costs'!AD210/'4 - Inflation'!AB$17)</f>
        <v>0</v>
      </c>
      <c r="AE210" s="286">
        <f>IF('4 - Inflation'!AC$17=0,0,'6a - Tot nominal costs'!AE210/'4 - Inflation'!AC$17)</f>
        <v>0</v>
      </c>
      <c r="AF210" s="286">
        <f>IF('4 - Inflation'!AD$17=0,0,'6a - Tot nominal costs'!AF210/'4 - Inflation'!AD$17)</f>
        <v>0</v>
      </c>
      <c r="AG210" s="286">
        <f>IF('4 - Inflation'!AE$17=0,0,'6a - Tot nominal costs'!AG210/'4 - Inflation'!AE$17)</f>
        <v>0</v>
      </c>
      <c r="AH210" s="286">
        <f>IF('4 - Inflation'!AF$17=0,0,'6a - Tot nominal costs'!AH210/'4 - Inflation'!AF$17)</f>
        <v>0</v>
      </c>
      <c r="AI210" s="286">
        <f>IF('4 - Inflation'!AG$17=0,0,'6a - Tot nominal costs'!AI210/'4 - Inflation'!AG$17)</f>
        <v>0</v>
      </c>
      <c r="AJ210" s="286">
        <f>IF('4 - Inflation'!AH$17=0,0,'6a - Tot nominal costs'!AJ210/'4 - Inflation'!AH$17)</f>
        <v>0</v>
      </c>
      <c r="AK210" s="286">
        <f>IF('4 - Inflation'!AI$17=0,0,'6a - Tot nominal costs'!AK210/'4 - Inflation'!AI$17)</f>
        <v>0</v>
      </c>
      <c r="AL210" s="286">
        <f>IF('4 - Inflation'!AJ$17=0,0,'6a - Tot nominal costs'!AL210/'4 - Inflation'!AJ$17)</f>
        <v>0</v>
      </c>
      <c r="AM210" s="286">
        <f>IF('4 - Inflation'!AK$17=0,0,'6a - Tot nominal costs'!AM210/'4 - Inflation'!AK$17)</f>
        <v>0</v>
      </c>
      <c r="AN210" s="286">
        <f>IF('4 - Inflation'!AL$17=0,0,'6a - Tot nominal costs'!AN210/'4 - Inflation'!AL$17)</f>
        <v>0</v>
      </c>
      <c r="AO210" s="286">
        <f>IF('4 - Inflation'!AM$17=0,0,'6a - Tot nominal costs'!AO210/'4 - Inflation'!AM$17)</f>
        <v>0</v>
      </c>
      <c r="AP210" s="286">
        <f>IF('4 - Inflation'!AN$17=0,0,'6a - Tot nominal costs'!AP210/'4 - Inflation'!AN$17)</f>
        <v>0</v>
      </c>
    </row>
    <row r="211" spans="1:42" outlineLevel="2">
      <c r="A211" s="211" t="str">
        <f>A203&amp;"."&amp;A205&amp;"."&amp;A204&amp;"."&amp;B211</f>
        <v>1.c.5.6</v>
      </c>
      <c r="B211">
        <v>6</v>
      </c>
      <c r="C211" t="str">
        <f>'1-GBP'!C211</f>
        <v>Third Party Fees</v>
      </c>
      <c r="D211"/>
      <c r="E211"/>
      <c r="F211"/>
      <c r="G211"/>
      <c r="H211"/>
      <c r="I211"/>
      <c r="J211"/>
      <c r="K211"/>
      <c r="L211" t="str">
        <f>LEFT(_xlfn.TEXTAFTER('6b - Tot real (CPIH) costs'!A211,"."),1)</f>
        <v>c</v>
      </c>
      <c r="M211" s="286">
        <f>IF('4 - Inflation'!K$17=0,0,'6a - Tot nominal costs'!M211/'4 - Inflation'!K$17)</f>
        <v>0</v>
      </c>
      <c r="N211" s="286">
        <f>IF('4 - Inflation'!L$17=0,0,'6a - Tot nominal costs'!N211/'4 - Inflation'!L$17)</f>
        <v>0</v>
      </c>
      <c r="O211" s="286">
        <f>IF('4 - Inflation'!M$17=0,0,'6a - Tot nominal costs'!O211/'4 - Inflation'!M$17)</f>
        <v>0</v>
      </c>
      <c r="P211" s="286">
        <f>IF('4 - Inflation'!N$17=0,0,'6a - Tot nominal costs'!P211/'4 - Inflation'!N$17)</f>
        <v>0</v>
      </c>
      <c r="Q211" s="286">
        <f>IF('4 - Inflation'!O$17=0,0,'6a - Tot nominal costs'!Q211/'4 - Inflation'!O$17)</f>
        <v>0</v>
      </c>
      <c r="R211" s="286">
        <f>IF('4 - Inflation'!P$17=0,0,'6a - Tot nominal costs'!R211/'4 - Inflation'!P$17)</f>
        <v>0</v>
      </c>
      <c r="S211" s="286">
        <f>IF('4 - Inflation'!Q$17=0,0,'6a - Tot nominal costs'!S211/'4 - Inflation'!Q$17)</f>
        <v>0</v>
      </c>
      <c r="T211" s="286">
        <f>IF('4 - Inflation'!R$17=0,0,'6a - Tot nominal costs'!T211/'4 - Inflation'!R$17)</f>
        <v>0</v>
      </c>
      <c r="U211" s="286">
        <f>IF('4 - Inflation'!S$17=0,0,'6a - Tot nominal costs'!U211/'4 - Inflation'!S$17)</f>
        <v>0</v>
      </c>
      <c r="V211" s="286">
        <f>IF('4 - Inflation'!T$17=0,0,'6a - Tot nominal costs'!V211/'4 - Inflation'!T$17)</f>
        <v>0</v>
      </c>
      <c r="W211" s="286">
        <f>IF('4 - Inflation'!U$17=0,0,'6a - Tot nominal costs'!W211/'4 - Inflation'!U$17)</f>
        <v>0</v>
      </c>
      <c r="X211" s="286">
        <f>IF('4 - Inflation'!V$17=0,0,'6a - Tot nominal costs'!X211/'4 - Inflation'!V$17)</f>
        <v>0</v>
      </c>
      <c r="Y211" s="286">
        <f>IF('4 - Inflation'!W$17=0,0,'6a - Tot nominal costs'!Y211/'4 - Inflation'!W$17)</f>
        <v>0</v>
      </c>
      <c r="Z211" s="286">
        <f>IF('4 - Inflation'!X$17=0,0,'6a - Tot nominal costs'!Z211/'4 - Inflation'!X$17)</f>
        <v>0</v>
      </c>
      <c r="AA211" s="286">
        <f>IF('4 - Inflation'!Y$17=0,0,'6a - Tot nominal costs'!AA211/'4 - Inflation'!Y$17)</f>
        <v>0</v>
      </c>
      <c r="AB211" s="286">
        <f>IF('4 - Inflation'!Z$17=0,0,'6a - Tot nominal costs'!AB211/'4 - Inflation'!Z$17)</f>
        <v>0</v>
      </c>
      <c r="AC211" s="286">
        <f>IF('4 - Inflation'!AA$17=0,0,'6a - Tot nominal costs'!AC211/'4 - Inflation'!AA$17)</f>
        <v>0</v>
      </c>
      <c r="AD211" s="286">
        <f>IF('4 - Inflation'!AB$17=0,0,'6a - Tot nominal costs'!AD211/'4 - Inflation'!AB$17)</f>
        <v>0</v>
      </c>
      <c r="AE211" s="286">
        <f>IF('4 - Inflation'!AC$17=0,0,'6a - Tot nominal costs'!AE211/'4 - Inflation'!AC$17)</f>
        <v>0</v>
      </c>
      <c r="AF211" s="286">
        <f>IF('4 - Inflation'!AD$17=0,0,'6a - Tot nominal costs'!AF211/'4 - Inflation'!AD$17)</f>
        <v>0</v>
      </c>
      <c r="AG211" s="286">
        <f>IF('4 - Inflation'!AE$17=0,0,'6a - Tot nominal costs'!AG211/'4 - Inflation'!AE$17)</f>
        <v>0</v>
      </c>
      <c r="AH211" s="286">
        <f>IF('4 - Inflation'!AF$17=0,0,'6a - Tot nominal costs'!AH211/'4 - Inflation'!AF$17)</f>
        <v>0</v>
      </c>
      <c r="AI211" s="286">
        <f>IF('4 - Inflation'!AG$17=0,0,'6a - Tot nominal costs'!AI211/'4 - Inflation'!AG$17)</f>
        <v>0</v>
      </c>
      <c r="AJ211" s="286">
        <f>IF('4 - Inflation'!AH$17=0,0,'6a - Tot nominal costs'!AJ211/'4 - Inflation'!AH$17)</f>
        <v>0</v>
      </c>
      <c r="AK211" s="286">
        <f>IF('4 - Inflation'!AI$17=0,0,'6a - Tot nominal costs'!AK211/'4 - Inflation'!AI$17)</f>
        <v>0</v>
      </c>
      <c r="AL211" s="286">
        <f>IF('4 - Inflation'!AJ$17=0,0,'6a - Tot nominal costs'!AL211/'4 - Inflation'!AJ$17)</f>
        <v>0</v>
      </c>
      <c r="AM211" s="286">
        <f>IF('4 - Inflation'!AK$17=0,0,'6a - Tot nominal costs'!AM211/'4 - Inflation'!AK$17)</f>
        <v>0</v>
      </c>
      <c r="AN211" s="286">
        <f>IF('4 - Inflation'!AL$17=0,0,'6a - Tot nominal costs'!AN211/'4 - Inflation'!AL$17)</f>
        <v>0</v>
      </c>
      <c r="AO211" s="286">
        <f>IF('4 - Inflation'!AM$17=0,0,'6a - Tot nominal costs'!AO211/'4 - Inflation'!AM$17)</f>
        <v>0</v>
      </c>
      <c r="AP211" s="286">
        <f>IF('4 - Inflation'!AN$17=0,0,'6a - Tot nominal costs'!AP211/'4 - Inflation'!AN$17)</f>
        <v>0</v>
      </c>
    </row>
    <row r="212" spans="1:42" outlineLevel="2">
      <c r="A212" s="211" t="str">
        <f>A203&amp;"."&amp;A205&amp;"."&amp;A204&amp;"."&amp;B212</f>
        <v>1.c.5.7</v>
      </c>
      <c r="B212">
        <v>7</v>
      </c>
      <c r="C212" t="str">
        <f>'1-GBP'!C212</f>
        <v/>
      </c>
      <c r="D212"/>
      <c r="E212"/>
      <c r="F212"/>
      <c r="G212"/>
      <c r="H212"/>
      <c r="I212"/>
      <c r="J212"/>
      <c r="K212"/>
      <c r="L212" t="str">
        <f>LEFT(_xlfn.TEXTAFTER('6b - Tot real (CPIH) costs'!A212,"."),1)</f>
        <v>c</v>
      </c>
      <c r="M212" s="286">
        <f>IF('4 - Inflation'!K$17=0,0,'6a - Tot nominal costs'!M212/'4 - Inflation'!K$17)</f>
        <v>0</v>
      </c>
      <c r="N212" s="286">
        <f>IF('4 - Inflation'!L$17=0,0,'6a - Tot nominal costs'!N212/'4 - Inflation'!L$17)</f>
        <v>0</v>
      </c>
      <c r="O212" s="286">
        <f>IF('4 - Inflation'!M$17=0,0,'6a - Tot nominal costs'!O212/'4 - Inflation'!M$17)</f>
        <v>0</v>
      </c>
      <c r="P212" s="286">
        <f>IF('4 - Inflation'!N$17=0,0,'6a - Tot nominal costs'!P212/'4 - Inflation'!N$17)</f>
        <v>0</v>
      </c>
      <c r="Q212" s="286">
        <f>IF('4 - Inflation'!O$17=0,0,'6a - Tot nominal costs'!Q212/'4 - Inflation'!O$17)</f>
        <v>0</v>
      </c>
      <c r="R212" s="286">
        <f>IF('4 - Inflation'!P$17=0,0,'6a - Tot nominal costs'!R212/'4 - Inflation'!P$17)</f>
        <v>0</v>
      </c>
      <c r="S212" s="286">
        <f>IF('4 - Inflation'!Q$17=0,0,'6a - Tot nominal costs'!S212/'4 - Inflation'!Q$17)</f>
        <v>0</v>
      </c>
      <c r="T212" s="286">
        <f>IF('4 - Inflation'!R$17=0,0,'6a - Tot nominal costs'!T212/'4 - Inflation'!R$17)</f>
        <v>0</v>
      </c>
      <c r="U212" s="286">
        <f>IF('4 - Inflation'!S$17=0,0,'6a - Tot nominal costs'!U212/'4 - Inflation'!S$17)</f>
        <v>0</v>
      </c>
      <c r="V212" s="286">
        <f>IF('4 - Inflation'!T$17=0,0,'6a - Tot nominal costs'!V212/'4 - Inflation'!T$17)</f>
        <v>0</v>
      </c>
      <c r="W212" s="286">
        <f>IF('4 - Inflation'!U$17=0,0,'6a - Tot nominal costs'!W212/'4 - Inflation'!U$17)</f>
        <v>0</v>
      </c>
      <c r="X212" s="286">
        <f>IF('4 - Inflation'!V$17=0,0,'6a - Tot nominal costs'!X212/'4 - Inflation'!V$17)</f>
        <v>0</v>
      </c>
      <c r="Y212" s="286">
        <f>IF('4 - Inflation'!W$17=0,0,'6a - Tot nominal costs'!Y212/'4 - Inflation'!W$17)</f>
        <v>0</v>
      </c>
      <c r="Z212" s="286">
        <f>IF('4 - Inflation'!X$17=0,0,'6a - Tot nominal costs'!Z212/'4 - Inflation'!X$17)</f>
        <v>0</v>
      </c>
      <c r="AA212" s="286">
        <f>IF('4 - Inflation'!Y$17=0,0,'6a - Tot nominal costs'!AA212/'4 - Inflation'!Y$17)</f>
        <v>0</v>
      </c>
      <c r="AB212" s="286">
        <f>IF('4 - Inflation'!Z$17=0,0,'6a - Tot nominal costs'!AB212/'4 - Inflation'!Z$17)</f>
        <v>0</v>
      </c>
      <c r="AC212" s="286">
        <f>IF('4 - Inflation'!AA$17=0,0,'6a - Tot nominal costs'!AC212/'4 - Inflation'!AA$17)</f>
        <v>0</v>
      </c>
      <c r="AD212" s="286">
        <f>IF('4 - Inflation'!AB$17=0,0,'6a - Tot nominal costs'!AD212/'4 - Inflation'!AB$17)</f>
        <v>0</v>
      </c>
      <c r="AE212" s="286">
        <f>IF('4 - Inflation'!AC$17=0,0,'6a - Tot nominal costs'!AE212/'4 - Inflation'!AC$17)</f>
        <v>0</v>
      </c>
      <c r="AF212" s="286">
        <f>IF('4 - Inflation'!AD$17=0,0,'6a - Tot nominal costs'!AF212/'4 - Inflation'!AD$17)</f>
        <v>0</v>
      </c>
      <c r="AG212" s="286">
        <f>IF('4 - Inflation'!AE$17=0,0,'6a - Tot nominal costs'!AG212/'4 - Inflation'!AE$17)</f>
        <v>0</v>
      </c>
      <c r="AH212" s="286">
        <f>IF('4 - Inflation'!AF$17=0,0,'6a - Tot nominal costs'!AH212/'4 - Inflation'!AF$17)</f>
        <v>0</v>
      </c>
      <c r="AI212" s="286">
        <f>IF('4 - Inflation'!AG$17=0,0,'6a - Tot nominal costs'!AI212/'4 - Inflation'!AG$17)</f>
        <v>0</v>
      </c>
      <c r="AJ212" s="286">
        <f>IF('4 - Inflation'!AH$17=0,0,'6a - Tot nominal costs'!AJ212/'4 - Inflation'!AH$17)</f>
        <v>0</v>
      </c>
      <c r="AK212" s="286">
        <f>IF('4 - Inflation'!AI$17=0,0,'6a - Tot nominal costs'!AK212/'4 - Inflation'!AI$17)</f>
        <v>0</v>
      </c>
      <c r="AL212" s="286">
        <f>IF('4 - Inflation'!AJ$17=0,0,'6a - Tot nominal costs'!AL212/'4 - Inflation'!AJ$17)</f>
        <v>0</v>
      </c>
      <c r="AM212" s="286">
        <f>IF('4 - Inflation'!AK$17=0,0,'6a - Tot nominal costs'!AM212/'4 - Inflation'!AK$17)</f>
        <v>0</v>
      </c>
      <c r="AN212" s="286">
        <f>IF('4 - Inflation'!AL$17=0,0,'6a - Tot nominal costs'!AN212/'4 - Inflation'!AL$17)</f>
        <v>0</v>
      </c>
      <c r="AO212" s="286">
        <f>IF('4 - Inflation'!AM$17=0,0,'6a - Tot nominal costs'!AO212/'4 - Inflation'!AM$17)</f>
        <v>0</v>
      </c>
      <c r="AP212" s="286">
        <f>IF('4 - Inflation'!AN$17=0,0,'6a - Tot nominal costs'!AP212/'4 - Inflation'!AN$17)</f>
        <v>0</v>
      </c>
    </row>
    <row r="213" spans="1:42" outlineLevel="2">
      <c r="A213" s="211" t="str">
        <f>A203&amp;"."&amp;A205&amp;"."&amp;A204&amp;"."&amp;B213</f>
        <v>1.c.5.8</v>
      </c>
      <c r="B213">
        <v>8</v>
      </c>
      <c r="C213" t="str">
        <f>'1-GBP'!C213</f>
        <v/>
      </c>
      <c r="D213"/>
      <c r="E213"/>
      <c r="F213"/>
      <c r="G213"/>
      <c r="H213"/>
      <c r="I213"/>
      <c r="J213"/>
      <c r="K213"/>
      <c r="L213" t="str">
        <f>LEFT(_xlfn.TEXTAFTER('6b - Tot real (CPIH) costs'!A213,"."),1)</f>
        <v>c</v>
      </c>
      <c r="M213" s="286">
        <f>IF('4 - Inflation'!K$17=0,0,'6a - Tot nominal costs'!M213/'4 - Inflation'!K$17)</f>
        <v>0</v>
      </c>
      <c r="N213" s="286">
        <f>IF('4 - Inflation'!L$17=0,0,'6a - Tot nominal costs'!N213/'4 - Inflation'!L$17)</f>
        <v>0</v>
      </c>
      <c r="O213" s="286">
        <f>IF('4 - Inflation'!M$17=0,0,'6a - Tot nominal costs'!O213/'4 - Inflation'!M$17)</f>
        <v>0</v>
      </c>
      <c r="P213" s="286">
        <f>IF('4 - Inflation'!N$17=0,0,'6a - Tot nominal costs'!P213/'4 - Inflation'!N$17)</f>
        <v>0</v>
      </c>
      <c r="Q213" s="286">
        <f>IF('4 - Inflation'!O$17=0,0,'6a - Tot nominal costs'!Q213/'4 - Inflation'!O$17)</f>
        <v>0</v>
      </c>
      <c r="R213" s="286">
        <f>IF('4 - Inflation'!P$17=0,0,'6a - Tot nominal costs'!R213/'4 - Inflation'!P$17)</f>
        <v>0</v>
      </c>
      <c r="S213" s="286">
        <f>IF('4 - Inflation'!Q$17=0,0,'6a - Tot nominal costs'!S213/'4 - Inflation'!Q$17)</f>
        <v>0</v>
      </c>
      <c r="T213" s="286">
        <f>IF('4 - Inflation'!R$17=0,0,'6a - Tot nominal costs'!T213/'4 - Inflation'!R$17)</f>
        <v>0</v>
      </c>
      <c r="U213" s="286">
        <f>IF('4 - Inflation'!S$17=0,0,'6a - Tot nominal costs'!U213/'4 - Inflation'!S$17)</f>
        <v>0</v>
      </c>
      <c r="V213" s="286">
        <f>IF('4 - Inflation'!T$17=0,0,'6a - Tot nominal costs'!V213/'4 - Inflation'!T$17)</f>
        <v>0</v>
      </c>
      <c r="W213" s="286">
        <f>IF('4 - Inflation'!U$17=0,0,'6a - Tot nominal costs'!W213/'4 - Inflation'!U$17)</f>
        <v>0</v>
      </c>
      <c r="X213" s="286">
        <f>IF('4 - Inflation'!V$17=0,0,'6a - Tot nominal costs'!X213/'4 - Inflation'!V$17)</f>
        <v>0</v>
      </c>
      <c r="Y213" s="286">
        <f>IF('4 - Inflation'!W$17=0,0,'6a - Tot nominal costs'!Y213/'4 - Inflation'!W$17)</f>
        <v>0</v>
      </c>
      <c r="Z213" s="286">
        <f>IF('4 - Inflation'!X$17=0,0,'6a - Tot nominal costs'!Z213/'4 - Inflation'!X$17)</f>
        <v>0</v>
      </c>
      <c r="AA213" s="286">
        <f>IF('4 - Inflation'!Y$17=0,0,'6a - Tot nominal costs'!AA213/'4 - Inflation'!Y$17)</f>
        <v>0</v>
      </c>
      <c r="AB213" s="286">
        <f>IF('4 - Inflation'!Z$17=0,0,'6a - Tot nominal costs'!AB213/'4 - Inflation'!Z$17)</f>
        <v>0</v>
      </c>
      <c r="AC213" s="286">
        <f>IF('4 - Inflation'!AA$17=0,0,'6a - Tot nominal costs'!AC213/'4 - Inflation'!AA$17)</f>
        <v>0</v>
      </c>
      <c r="AD213" s="286">
        <f>IF('4 - Inflation'!AB$17=0,0,'6a - Tot nominal costs'!AD213/'4 - Inflation'!AB$17)</f>
        <v>0</v>
      </c>
      <c r="AE213" s="286">
        <f>IF('4 - Inflation'!AC$17=0,0,'6a - Tot nominal costs'!AE213/'4 - Inflation'!AC$17)</f>
        <v>0</v>
      </c>
      <c r="AF213" s="286">
        <f>IF('4 - Inflation'!AD$17=0,0,'6a - Tot nominal costs'!AF213/'4 - Inflation'!AD$17)</f>
        <v>0</v>
      </c>
      <c r="AG213" s="286">
        <f>IF('4 - Inflation'!AE$17=0,0,'6a - Tot nominal costs'!AG213/'4 - Inflation'!AE$17)</f>
        <v>0</v>
      </c>
      <c r="AH213" s="286">
        <f>IF('4 - Inflation'!AF$17=0,0,'6a - Tot nominal costs'!AH213/'4 - Inflation'!AF$17)</f>
        <v>0</v>
      </c>
      <c r="AI213" s="286">
        <f>IF('4 - Inflation'!AG$17=0,0,'6a - Tot nominal costs'!AI213/'4 - Inflation'!AG$17)</f>
        <v>0</v>
      </c>
      <c r="AJ213" s="286">
        <f>IF('4 - Inflation'!AH$17=0,0,'6a - Tot nominal costs'!AJ213/'4 - Inflation'!AH$17)</f>
        <v>0</v>
      </c>
      <c r="AK213" s="286">
        <f>IF('4 - Inflation'!AI$17=0,0,'6a - Tot nominal costs'!AK213/'4 - Inflation'!AI$17)</f>
        <v>0</v>
      </c>
      <c r="AL213" s="286">
        <f>IF('4 - Inflation'!AJ$17=0,0,'6a - Tot nominal costs'!AL213/'4 - Inflation'!AJ$17)</f>
        <v>0</v>
      </c>
      <c r="AM213" s="286">
        <f>IF('4 - Inflation'!AK$17=0,0,'6a - Tot nominal costs'!AM213/'4 - Inflation'!AK$17)</f>
        <v>0</v>
      </c>
      <c r="AN213" s="286">
        <f>IF('4 - Inflation'!AL$17=0,0,'6a - Tot nominal costs'!AN213/'4 - Inflation'!AL$17)</f>
        <v>0</v>
      </c>
      <c r="AO213" s="286">
        <f>IF('4 - Inflation'!AM$17=0,0,'6a - Tot nominal costs'!AO213/'4 - Inflation'!AM$17)</f>
        <v>0</v>
      </c>
      <c r="AP213" s="286">
        <f>IF('4 - Inflation'!AN$17=0,0,'6a - Tot nominal costs'!AP213/'4 - Inflation'!AN$17)</f>
        <v>0</v>
      </c>
    </row>
    <row r="214" spans="1:42" outlineLevel="2">
      <c r="A214" s="211" t="str">
        <f>A203&amp;"."&amp;A205&amp;"."&amp;A204&amp;"."&amp;B214</f>
        <v>1.c.5.9</v>
      </c>
      <c r="B214">
        <v>9</v>
      </c>
      <c r="C214" t="str">
        <f>'1-GBP'!C214</f>
        <v/>
      </c>
      <c r="D214"/>
      <c r="E214"/>
      <c r="F214"/>
      <c r="G214"/>
      <c r="H214"/>
      <c r="I214"/>
      <c r="J214"/>
      <c r="K214"/>
      <c r="L214" t="str">
        <f>LEFT(_xlfn.TEXTAFTER('6b - Tot real (CPIH) costs'!A214,"."),1)</f>
        <v>c</v>
      </c>
      <c r="M214" s="286">
        <f>IF('4 - Inflation'!K$17=0,0,'6a - Tot nominal costs'!M214/'4 - Inflation'!K$17)</f>
        <v>0</v>
      </c>
      <c r="N214" s="286">
        <f>IF('4 - Inflation'!L$17=0,0,'6a - Tot nominal costs'!N214/'4 - Inflation'!L$17)</f>
        <v>0</v>
      </c>
      <c r="O214" s="286">
        <f>IF('4 - Inflation'!M$17=0,0,'6a - Tot nominal costs'!O214/'4 - Inflation'!M$17)</f>
        <v>0</v>
      </c>
      <c r="P214" s="286">
        <f>IF('4 - Inflation'!N$17=0,0,'6a - Tot nominal costs'!P214/'4 - Inflation'!N$17)</f>
        <v>0</v>
      </c>
      <c r="Q214" s="286">
        <f>IF('4 - Inflation'!O$17=0,0,'6a - Tot nominal costs'!Q214/'4 - Inflation'!O$17)</f>
        <v>0</v>
      </c>
      <c r="R214" s="286">
        <f>IF('4 - Inflation'!P$17=0,0,'6a - Tot nominal costs'!R214/'4 - Inflation'!P$17)</f>
        <v>0</v>
      </c>
      <c r="S214" s="286">
        <f>IF('4 - Inflation'!Q$17=0,0,'6a - Tot nominal costs'!S214/'4 - Inflation'!Q$17)</f>
        <v>0</v>
      </c>
      <c r="T214" s="286">
        <f>IF('4 - Inflation'!R$17=0,0,'6a - Tot nominal costs'!T214/'4 - Inflation'!R$17)</f>
        <v>0</v>
      </c>
      <c r="U214" s="286">
        <f>IF('4 - Inflation'!S$17=0,0,'6a - Tot nominal costs'!U214/'4 - Inflation'!S$17)</f>
        <v>0</v>
      </c>
      <c r="V214" s="286">
        <f>IF('4 - Inflation'!T$17=0,0,'6a - Tot nominal costs'!V214/'4 - Inflation'!T$17)</f>
        <v>0</v>
      </c>
      <c r="W214" s="286">
        <f>IF('4 - Inflation'!U$17=0,0,'6a - Tot nominal costs'!W214/'4 - Inflation'!U$17)</f>
        <v>0</v>
      </c>
      <c r="X214" s="286">
        <f>IF('4 - Inflation'!V$17=0,0,'6a - Tot nominal costs'!X214/'4 - Inflation'!V$17)</f>
        <v>0</v>
      </c>
      <c r="Y214" s="286">
        <f>IF('4 - Inflation'!W$17=0,0,'6a - Tot nominal costs'!Y214/'4 - Inflation'!W$17)</f>
        <v>0</v>
      </c>
      <c r="Z214" s="286">
        <f>IF('4 - Inflation'!X$17=0,0,'6a - Tot nominal costs'!Z214/'4 - Inflation'!X$17)</f>
        <v>0</v>
      </c>
      <c r="AA214" s="286">
        <f>IF('4 - Inflation'!Y$17=0,0,'6a - Tot nominal costs'!AA214/'4 - Inflation'!Y$17)</f>
        <v>0</v>
      </c>
      <c r="AB214" s="286">
        <f>IF('4 - Inflation'!Z$17=0,0,'6a - Tot nominal costs'!AB214/'4 - Inflation'!Z$17)</f>
        <v>0</v>
      </c>
      <c r="AC214" s="286">
        <f>IF('4 - Inflation'!AA$17=0,0,'6a - Tot nominal costs'!AC214/'4 - Inflation'!AA$17)</f>
        <v>0</v>
      </c>
      <c r="AD214" s="286">
        <f>IF('4 - Inflation'!AB$17=0,0,'6a - Tot nominal costs'!AD214/'4 - Inflation'!AB$17)</f>
        <v>0</v>
      </c>
      <c r="AE214" s="286">
        <f>IF('4 - Inflation'!AC$17=0,0,'6a - Tot nominal costs'!AE214/'4 - Inflation'!AC$17)</f>
        <v>0</v>
      </c>
      <c r="AF214" s="286">
        <f>IF('4 - Inflation'!AD$17=0,0,'6a - Tot nominal costs'!AF214/'4 - Inflation'!AD$17)</f>
        <v>0</v>
      </c>
      <c r="AG214" s="286">
        <f>IF('4 - Inflation'!AE$17=0,0,'6a - Tot nominal costs'!AG214/'4 - Inflation'!AE$17)</f>
        <v>0</v>
      </c>
      <c r="AH214" s="286">
        <f>IF('4 - Inflation'!AF$17=0,0,'6a - Tot nominal costs'!AH214/'4 - Inflation'!AF$17)</f>
        <v>0</v>
      </c>
      <c r="AI214" s="286">
        <f>IF('4 - Inflation'!AG$17=0,0,'6a - Tot nominal costs'!AI214/'4 - Inflation'!AG$17)</f>
        <v>0</v>
      </c>
      <c r="AJ214" s="286">
        <f>IF('4 - Inflation'!AH$17=0,0,'6a - Tot nominal costs'!AJ214/'4 - Inflation'!AH$17)</f>
        <v>0</v>
      </c>
      <c r="AK214" s="286">
        <f>IF('4 - Inflation'!AI$17=0,0,'6a - Tot nominal costs'!AK214/'4 - Inflation'!AI$17)</f>
        <v>0</v>
      </c>
      <c r="AL214" s="286">
        <f>IF('4 - Inflation'!AJ$17=0,0,'6a - Tot nominal costs'!AL214/'4 - Inflation'!AJ$17)</f>
        <v>0</v>
      </c>
      <c r="AM214" s="286">
        <f>IF('4 - Inflation'!AK$17=0,0,'6a - Tot nominal costs'!AM214/'4 - Inflation'!AK$17)</f>
        <v>0</v>
      </c>
      <c r="AN214" s="286">
        <f>IF('4 - Inflation'!AL$17=0,0,'6a - Tot nominal costs'!AN214/'4 - Inflation'!AL$17)</f>
        <v>0</v>
      </c>
      <c r="AO214" s="286">
        <f>IF('4 - Inflation'!AM$17=0,0,'6a - Tot nominal costs'!AO214/'4 - Inflation'!AM$17)</f>
        <v>0</v>
      </c>
      <c r="AP214" s="286">
        <f>IF('4 - Inflation'!AN$17=0,0,'6a - Tot nominal costs'!AP214/'4 - Inflation'!AN$17)</f>
        <v>0</v>
      </c>
    </row>
    <row r="215" spans="1:42" outlineLevel="2">
      <c r="A215" s="211" t="str">
        <f>A203&amp;"."&amp;A205&amp;"."&amp;A204&amp;"."&amp;B215</f>
        <v>1.c.5.10</v>
      </c>
      <c r="B215">
        <v>10</v>
      </c>
      <c r="C215" t="str">
        <f>'1-GBP'!C215</f>
        <v/>
      </c>
      <c r="D215"/>
      <c r="E215"/>
      <c r="F215"/>
      <c r="G215"/>
      <c r="H215"/>
      <c r="I215"/>
      <c r="J215"/>
      <c r="K215"/>
      <c r="L215" t="str">
        <f>LEFT(_xlfn.TEXTAFTER('6b - Tot real (CPIH) costs'!A215,"."),1)</f>
        <v>c</v>
      </c>
      <c r="M215" s="286">
        <f>IF('4 - Inflation'!K$17=0,0,'6a - Tot nominal costs'!M215/'4 - Inflation'!K$17)</f>
        <v>0</v>
      </c>
      <c r="N215" s="286">
        <f>IF('4 - Inflation'!L$17=0,0,'6a - Tot nominal costs'!N215/'4 - Inflation'!L$17)</f>
        <v>0</v>
      </c>
      <c r="O215" s="286">
        <f>IF('4 - Inflation'!M$17=0,0,'6a - Tot nominal costs'!O215/'4 - Inflation'!M$17)</f>
        <v>0</v>
      </c>
      <c r="P215" s="286">
        <f>IF('4 - Inflation'!N$17=0,0,'6a - Tot nominal costs'!P215/'4 - Inflation'!N$17)</f>
        <v>0</v>
      </c>
      <c r="Q215" s="286">
        <f>IF('4 - Inflation'!O$17=0,0,'6a - Tot nominal costs'!Q215/'4 - Inflation'!O$17)</f>
        <v>0</v>
      </c>
      <c r="R215" s="286">
        <f>IF('4 - Inflation'!P$17=0,0,'6a - Tot nominal costs'!R215/'4 - Inflation'!P$17)</f>
        <v>0</v>
      </c>
      <c r="S215" s="286">
        <f>IF('4 - Inflation'!Q$17=0,0,'6a - Tot nominal costs'!S215/'4 - Inflation'!Q$17)</f>
        <v>0</v>
      </c>
      <c r="T215" s="286">
        <f>IF('4 - Inflation'!R$17=0,0,'6a - Tot nominal costs'!T215/'4 - Inflation'!R$17)</f>
        <v>0</v>
      </c>
      <c r="U215" s="286">
        <f>IF('4 - Inflation'!S$17=0,0,'6a - Tot nominal costs'!U215/'4 - Inflation'!S$17)</f>
        <v>0</v>
      </c>
      <c r="V215" s="286">
        <f>IF('4 - Inflation'!T$17=0,0,'6a - Tot nominal costs'!V215/'4 - Inflation'!T$17)</f>
        <v>0</v>
      </c>
      <c r="W215" s="286">
        <f>IF('4 - Inflation'!U$17=0,0,'6a - Tot nominal costs'!W215/'4 - Inflation'!U$17)</f>
        <v>0</v>
      </c>
      <c r="X215" s="286">
        <f>IF('4 - Inflation'!V$17=0,0,'6a - Tot nominal costs'!X215/'4 - Inflation'!V$17)</f>
        <v>0</v>
      </c>
      <c r="Y215" s="286">
        <f>IF('4 - Inflation'!W$17=0,0,'6a - Tot nominal costs'!Y215/'4 - Inflation'!W$17)</f>
        <v>0</v>
      </c>
      <c r="Z215" s="286">
        <f>IF('4 - Inflation'!X$17=0,0,'6a - Tot nominal costs'!Z215/'4 - Inflation'!X$17)</f>
        <v>0</v>
      </c>
      <c r="AA215" s="286">
        <f>IF('4 - Inflation'!Y$17=0,0,'6a - Tot nominal costs'!AA215/'4 - Inflation'!Y$17)</f>
        <v>0</v>
      </c>
      <c r="AB215" s="286">
        <f>IF('4 - Inflation'!Z$17=0,0,'6a - Tot nominal costs'!AB215/'4 - Inflation'!Z$17)</f>
        <v>0</v>
      </c>
      <c r="AC215" s="286">
        <f>IF('4 - Inflation'!AA$17=0,0,'6a - Tot nominal costs'!AC215/'4 - Inflation'!AA$17)</f>
        <v>0</v>
      </c>
      <c r="AD215" s="286">
        <f>IF('4 - Inflation'!AB$17=0,0,'6a - Tot nominal costs'!AD215/'4 - Inflation'!AB$17)</f>
        <v>0</v>
      </c>
      <c r="AE215" s="286">
        <f>IF('4 - Inflation'!AC$17=0,0,'6a - Tot nominal costs'!AE215/'4 - Inflation'!AC$17)</f>
        <v>0</v>
      </c>
      <c r="AF215" s="286">
        <f>IF('4 - Inflation'!AD$17=0,0,'6a - Tot nominal costs'!AF215/'4 - Inflation'!AD$17)</f>
        <v>0</v>
      </c>
      <c r="AG215" s="286">
        <f>IF('4 - Inflation'!AE$17=0,0,'6a - Tot nominal costs'!AG215/'4 - Inflation'!AE$17)</f>
        <v>0</v>
      </c>
      <c r="AH215" s="286">
        <f>IF('4 - Inflation'!AF$17=0,0,'6a - Tot nominal costs'!AH215/'4 - Inflation'!AF$17)</f>
        <v>0</v>
      </c>
      <c r="AI215" s="286">
        <f>IF('4 - Inflation'!AG$17=0,0,'6a - Tot nominal costs'!AI215/'4 - Inflation'!AG$17)</f>
        <v>0</v>
      </c>
      <c r="AJ215" s="286">
        <f>IF('4 - Inflation'!AH$17=0,0,'6a - Tot nominal costs'!AJ215/'4 - Inflation'!AH$17)</f>
        <v>0</v>
      </c>
      <c r="AK215" s="286">
        <f>IF('4 - Inflation'!AI$17=0,0,'6a - Tot nominal costs'!AK215/'4 - Inflation'!AI$17)</f>
        <v>0</v>
      </c>
      <c r="AL215" s="286">
        <f>IF('4 - Inflation'!AJ$17=0,0,'6a - Tot nominal costs'!AL215/'4 - Inflation'!AJ$17)</f>
        <v>0</v>
      </c>
      <c r="AM215" s="286">
        <f>IF('4 - Inflation'!AK$17=0,0,'6a - Tot nominal costs'!AM215/'4 - Inflation'!AK$17)</f>
        <v>0</v>
      </c>
      <c r="AN215" s="286">
        <f>IF('4 - Inflation'!AL$17=0,0,'6a - Tot nominal costs'!AN215/'4 - Inflation'!AL$17)</f>
        <v>0</v>
      </c>
      <c r="AO215" s="286">
        <f>IF('4 - Inflation'!AM$17=0,0,'6a - Tot nominal costs'!AO215/'4 - Inflation'!AM$17)</f>
        <v>0</v>
      </c>
      <c r="AP215" s="286">
        <f>IF('4 - Inflation'!AN$17=0,0,'6a - Tot nominal costs'!AP215/'4 - Inflation'!AN$17)</f>
        <v>0</v>
      </c>
    </row>
    <row r="216" spans="1:42" outlineLevel="2">
      <c r="A216" s="211" t="str">
        <f>A203&amp;"."&amp;A205&amp;"."&amp;A204&amp;"."&amp;B216</f>
        <v>1.c.5.11</v>
      </c>
      <c r="B216">
        <v>11</v>
      </c>
      <c r="C216" t="str">
        <f>'1-GBP'!C216</f>
        <v/>
      </c>
      <c r="D216"/>
      <c r="E216"/>
      <c r="F216"/>
      <c r="G216"/>
      <c r="H216"/>
      <c r="I216"/>
      <c r="J216"/>
      <c r="K216"/>
      <c r="L216" t="str">
        <f>LEFT(_xlfn.TEXTAFTER('6b - Tot real (CPIH) costs'!A216,"."),1)</f>
        <v>c</v>
      </c>
      <c r="M216" s="286">
        <f>IF('4 - Inflation'!K$17=0,0,'6a - Tot nominal costs'!M216/'4 - Inflation'!K$17)</f>
        <v>0</v>
      </c>
      <c r="N216" s="286">
        <f>IF('4 - Inflation'!L$17=0,0,'6a - Tot nominal costs'!N216/'4 - Inflation'!L$17)</f>
        <v>0</v>
      </c>
      <c r="O216" s="286">
        <f>IF('4 - Inflation'!M$17=0,0,'6a - Tot nominal costs'!O216/'4 - Inflation'!M$17)</f>
        <v>0</v>
      </c>
      <c r="P216" s="286">
        <f>IF('4 - Inflation'!N$17=0,0,'6a - Tot nominal costs'!P216/'4 - Inflation'!N$17)</f>
        <v>0</v>
      </c>
      <c r="Q216" s="286">
        <f>IF('4 - Inflation'!O$17=0,0,'6a - Tot nominal costs'!Q216/'4 - Inflation'!O$17)</f>
        <v>0</v>
      </c>
      <c r="R216" s="286">
        <f>IF('4 - Inflation'!P$17=0,0,'6a - Tot nominal costs'!R216/'4 - Inflation'!P$17)</f>
        <v>0</v>
      </c>
      <c r="S216" s="286">
        <f>IF('4 - Inflation'!Q$17=0,0,'6a - Tot nominal costs'!S216/'4 - Inflation'!Q$17)</f>
        <v>0</v>
      </c>
      <c r="T216" s="286">
        <f>IF('4 - Inflation'!R$17=0,0,'6a - Tot nominal costs'!T216/'4 - Inflation'!R$17)</f>
        <v>0</v>
      </c>
      <c r="U216" s="286">
        <f>IF('4 - Inflation'!S$17=0,0,'6a - Tot nominal costs'!U216/'4 - Inflation'!S$17)</f>
        <v>0</v>
      </c>
      <c r="V216" s="286">
        <f>IF('4 - Inflation'!T$17=0,0,'6a - Tot nominal costs'!V216/'4 - Inflation'!T$17)</f>
        <v>0</v>
      </c>
      <c r="W216" s="286">
        <f>IF('4 - Inflation'!U$17=0,0,'6a - Tot nominal costs'!W216/'4 - Inflation'!U$17)</f>
        <v>0</v>
      </c>
      <c r="X216" s="286">
        <f>IF('4 - Inflation'!V$17=0,0,'6a - Tot nominal costs'!X216/'4 - Inflation'!V$17)</f>
        <v>0</v>
      </c>
      <c r="Y216" s="286">
        <f>IF('4 - Inflation'!W$17=0,0,'6a - Tot nominal costs'!Y216/'4 - Inflation'!W$17)</f>
        <v>0</v>
      </c>
      <c r="Z216" s="286">
        <f>IF('4 - Inflation'!X$17=0,0,'6a - Tot nominal costs'!Z216/'4 - Inflation'!X$17)</f>
        <v>0</v>
      </c>
      <c r="AA216" s="286">
        <f>IF('4 - Inflation'!Y$17=0,0,'6a - Tot nominal costs'!AA216/'4 - Inflation'!Y$17)</f>
        <v>0</v>
      </c>
      <c r="AB216" s="286">
        <f>IF('4 - Inflation'!Z$17=0,0,'6a - Tot nominal costs'!AB216/'4 - Inflation'!Z$17)</f>
        <v>0</v>
      </c>
      <c r="AC216" s="286">
        <f>IF('4 - Inflation'!AA$17=0,0,'6a - Tot nominal costs'!AC216/'4 - Inflation'!AA$17)</f>
        <v>0</v>
      </c>
      <c r="AD216" s="286">
        <f>IF('4 - Inflation'!AB$17=0,0,'6a - Tot nominal costs'!AD216/'4 - Inflation'!AB$17)</f>
        <v>0</v>
      </c>
      <c r="AE216" s="286">
        <f>IF('4 - Inflation'!AC$17=0,0,'6a - Tot nominal costs'!AE216/'4 - Inflation'!AC$17)</f>
        <v>0</v>
      </c>
      <c r="AF216" s="286">
        <f>IF('4 - Inflation'!AD$17=0,0,'6a - Tot nominal costs'!AF216/'4 - Inflation'!AD$17)</f>
        <v>0</v>
      </c>
      <c r="AG216" s="286">
        <f>IF('4 - Inflation'!AE$17=0,0,'6a - Tot nominal costs'!AG216/'4 - Inflation'!AE$17)</f>
        <v>0</v>
      </c>
      <c r="AH216" s="286">
        <f>IF('4 - Inflation'!AF$17=0,0,'6a - Tot nominal costs'!AH216/'4 - Inflation'!AF$17)</f>
        <v>0</v>
      </c>
      <c r="AI216" s="286">
        <f>IF('4 - Inflation'!AG$17=0,0,'6a - Tot nominal costs'!AI216/'4 - Inflation'!AG$17)</f>
        <v>0</v>
      </c>
      <c r="AJ216" s="286">
        <f>IF('4 - Inflation'!AH$17=0,0,'6a - Tot nominal costs'!AJ216/'4 - Inflation'!AH$17)</f>
        <v>0</v>
      </c>
      <c r="AK216" s="286">
        <f>IF('4 - Inflation'!AI$17=0,0,'6a - Tot nominal costs'!AK216/'4 - Inflation'!AI$17)</f>
        <v>0</v>
      </c>
      <c r="AL216" s="286">
        <f>IF('4 - Inflation'!AJ$17=0,0,'6a - Tot nominal costs'!AL216/'4 - Inflation'!AJ$17)</f>
        <v>0</v>
      </c>
      <c r="AM216" s="286">
        <f>IF('4 - Inflation'!AK$17=0,0,'6a - Tot nominal costs'!AM216/'4 - Inflation'!AK$17)</f>
        <v>0</v>
      </c>
      <c r="AN216" s="286">
        <f>IF('4 - Inflation'!AL$17=0,0,'6a - Tot nominal costs'!AN216/'4 - Inflation'!AL$17)</f>
        <v>0</v>
      </c>
      <c r="AO216" s="286">
        <f>IF('4 - Inflation'!AM$17=0,0,'6a - Tot nominal costs'!AO216/'4 - Inflation'!AM$17)</f>
        <v>0</v>
      </c>
      <c r="AP216" s="286">
        <f>IF('4 - Inflation'!AN$17=0,0,'6a - Tot nominal costs'!AP216/'4 - Inflation'!AN$17)</f>
        <v>0</v>
      </c>
    </row>
    <row r="217" spans="1:42" outlineLevel="2">
      <c r="A217" s="211" t="str">
        <f>A203&amp;"."&amp;A205&amp;"."&amp;A204&amp;"."&amp;B217</f>
        <v>1.c.5.12</v>
      </c>
      <c r="B217">
        <v>12</v>
      </c>
      <c r="C217" t="str">
        <f>'1-GBP'!C217</f>
        <v/>
      </c>
      <c r="D217"/>
      <c r="E217"/>
      <c r="F217"/>
      <c r="G217"/>
      <c r="H217"/>
      <c r="I217"/>
      <c r="J217"/>
      <c r="K217"/>
      <c r="L217" t="str">
        <f>LEFT(_xlfn.TEXTAFTER('6b - Tot real (CPIH) costs'!A217,"."),1)</f>
        <v>c</v>
      </c>
      <c r="M217" s="286">
        <f>IF('4 - Inflation'!K$17=0,0,'6a - Tot nominal costs'!M217/'4 - Inflation'!K$17)</f>
        <v>0</v>
      </c>
      <c r="N217" s="286">
        <f>IF('4 - Inflation'!L$17=0,0,'6a - Tot nominal costs'!N217/'4 - Inflation'!L$17)</f>
        <v>0</v>
      </c>
      <c r="O217" s="286">
        <f>IF('4 - Inflation'!M$17=0,0,'6a - Tot nominal costs'!O217/'4 - Inflation'!M$17)</f>
        <v>0</v>
      </c>
      <c r="P217" s="286">
        <f>IF('4 - Inflation'!N$17=0,0,'6a - Tot nominal costs'!P217/'4 - Inflation'!N$17)</f>
        <v>0</v>
      </c>
      <c r="Q217" s="286">
        <f>IF('4 - Inflation'!O$17=0,0,'6a - Tot nominal costs'!Q217/'4 - Inflation'!O$17)</f>
        <v>0</v>
      </c>
      <c r="R217" s="286">
        <f>IF('4 - Inflation'!P$17=0,0,'6a - Tot nominal costs'!R217/'4 - Inflation'!P$17)</f>
        <v>0</v>
      </c>
      <c r="S217" s="286">
        <f>IF('4 - Inflation'!Q$17=0,0,'6a - Tot nominal costs'!S217/'4 - Inflation'!Q$17)</f>
        <v>0</v>
      </c>
      <c r="T217" s="286">
        <f>IF('4 - Inflation'!R$17=0,0,'6a - Tot nominal costs'!T217/'4 - Inflation'!R$17)</f>
        <v>0</v>
      </c>
      <c r="U217" s="286">
        <f>IF('4 - Inflation'!S$17=0,0,'6a - Tot nominal costs'!U217/'4 - Inflation'!S$17)</f>
        <v>0</v>
      </c>
      <c r="V217" s="286">
        <f>IF('4 - Inflation'!T$17=0,0,'6a - Tot nominal costs'!V217/'4 - Inflation'!T$17)</f>
        <v>0</v>
      </c>
      <c r="W217" s="286">
        <f>IF('4 - Inflation'!U$17=0,0,'6a - Tot nominal costs'!W217/'4 - Inflation'!U$17)</f>
        <v>0</v>
      </c>
      <c r="X217" s="286">
        <f>IF('4 - Inflation'!V$17=0,0,'6a - Tot nominal costs'!X217/'4 - Inflation'!V$17)</f>
        <v>0</v>
      </c>
      <c r="Y217" s="286">
        <f>IF('4 - Inflation'!W$17=0,0,'6a - Tot nominal costs'!Y217/'4 - Inflation'!W$17)</f>
        <v>0</v>
      </c>
      <c r="Z217" s="286">
        <f>IF('4 - Inflation'!X$17=0,0,'6a - Tot nominal costs'!Z217/'4 - Inflation'!X$17)</f>
        <v>0</v>
      </c>
      <c r="AA217" s="286">
        <f>IF('4 - Inflation'!Y$17=0,0,'6a - Tot nominal costs'!AA217/'4 - Inflation'!Y$17)</f>
        <v>0</v>
      </c>
      <c r="AB217" s="286">
        <f>IF('4 - Inflation'!Z$17=0,0,'6a - Tot nominal costs'!AB217/'4 - Inflation'!Z$17)</f>
        <v>0</v>
      </c>
      <c r="AC217" s="286">
        <f>IF('4 - Inflation'!AA$17=0,0,'6a - Tot nominal costs'!AC217/'4 - Inflation'!AA$17)</f>
        <v>0</v>
      </c>
      <c r="AD217" s="286">
        <f>IF('4 - Inflation'!AB$17=0,0,'6a - Tot nominal costs'!AD217/'4 - Inflation'!AB$17)</f>
        <v>0</v>
      </c>
      <c r="AE217" s="286">
        <f>IF('4 - Inflation'!AC$17=0,0,'6a - Tot nominal costs'!AE217/'4 - Inflation'!AC$17)</f>
        <v>0</v>
      </c>
      <c r="AF217" s="286">
        <f>IF('4 - Inflation'!AD$17=0,0,'6a - Tot nominal costs'!AF217/'4 - Inflation'!AD$17)</f>
        <v>0</v>
      </c>
      <c r="AG217" s="286">
        <f>IF('4 - Inflation'!AE$17=0,0,'6a - Tot nominal costs'!AG217/'4 - Inflation'!AE$17)</f>
        <v>0</v>
      </c>
      <c r="AH217" s="286">
        <f>IF('4 - Inflation'!AF$17=0,0,'6a - Tot nominal costs'!AH217/'4 - Inflation'!AF$17)</f>
        <v>0</v>
      </c>
      <c r="AI217" s="286">
        <f>IF('4 - Inflation'!AG$17=0,0,'6a - Tot nominal costs'!AI217/'4 - Inflation'!AG$17)</f>
        <v>0</v>
      </c>
      <c r="AJ217" s="286">
        <f>IF('4 - Inflation'!AH$17=0,0,'6a - Tot nominal costs'!AJ217/'4 - Inflation'!AH$17)</f>
        <v>0</v>
      </c>
      <c r="AK217" s="286">
        <f>IF('4 - Inflation'!AI$17=0,0,'6a - Tot nominal costs'!AK217/'4 - Inflation'!AI$17)</f>
        <v>0</v>
      </c>
      <c r="AL217" s="286">
        <f>IF('4 - Inflation'!AJ$17=0,0,'6a - Tot nominal costs'!AL217/'4 - Inflation'!AJ$17)</f>
        <v>0</v>
      </c>
      <c r="AM217" s="286">
        <f>IF('4 - Inflation'!AK$17=0,0,'6a - Tot nominal costs'!AM217/'4 - Inflation'!AK$17)</f>
        <v>0</v>
      </c>
      <c r="AN217" s="286">
        <f>IF('4 - Inflation'!AL$17=0,0,'6a - Tot nominal costs'!AN217/'4 - Inflation'!AL$17)</f>
        <v>0</v>
      </c>
      <c r="AO217" s="286">
        <f>IF('4 - Inflation'!AM$17=0,0,'6a - Tot nominal costs'!AO217/'4 - Inflation'!AM$17)</f>
        <v>0</v>
      </c>
      <c r="AP217" s="286">
        <f>IF('4 - Inflation'!AN$17=0,0,'6a - Tot nominal costs'!AP217/'4 - Inflation'!AN$17)</f>
        <v>0</v>
      </c>
    </row>
    <row r="218" spans="1:42" outlineLevel="1">
      <c r="A218" s="212"/>
      <c r="B218" s="201">
        <f>B217-COUNTIFS(C206:C217,"")</f>
        <v>6</v>
      </c>
      <c r="C218" s="201" t="s">
        <v>285</v>
      </c>
      <c r="D218" s="201"/>
      <c r="E218" s="201"/>
      <c r="F218" s="201"/>
      <c r="G218" s="201"/>
      <c r="H218" s="201"/>
      <c r="I218" s="201"/>
      <c r="J218" s="201"/>
      <c r="K218" s="201"/>
      <c r="L218" s="201"/>
      <c r="M218" s="280">
        <f>SUM(M206:M217)</f>
        <v>0</v>
      </c>
      <c r="N218" s="280">
        <f>SUM(N206:N217)</f>
        <v>0</v>
      </c>
      <c r="O218" s="280">
        <f t="shared" ref="O218:AP218" si="19">SUM(O206:O217)</f>
        <v>0</v>
      </c>
      <c r="P218" s="280">
        <f t="shared" si="19"/>
        <v>0</v>
      </c>
      <c r="Q218" s="280">
        <f t="shared" si="19"/>
        <v>0</v>
      </c>
      <c r="R218" s="280">
        <f t="shared" si="19"/>
        <v>0</v>
      </c>
      <c r="S218" s="280">
        <f t="shared" si="19"/>
        <v>0</v>
      </c>
      <c r="T218" s="280">
        <f t="shared" si="19"/>
        <v>0</v>
      </c>
      <c r="U218" s="280">
        <f t="shared" si="19"/>
        <v>0</v>
      </c>
      <c r="V218" s="280">
        <f t="shared" si="19"/>
        <v>0</v>
      </c>
      <c r="W218" s="280">
        <f t="shared" si="19"/>
        <v>0</v>
      </c>
      <c r="X218" s="280">
        <f t="shared" si="19"/>
        <v>0</v>
      </c>
      <c r="Y218" s="280">
        <f t="shared" si="19"/>
        <v>0</v>
      </c>
      <c r="Z218" s="280">
        <f t="shared" si="19"/>
        <v>0</v>
      </c>
      <c r="AA218" s="280">
        <f t="shared" si="19"/>
        <v>0</v>
      </c>
      <c r="AB218" s="280">
        <f t="shared" si="19"/>
        <v>0</v>
      </c>
      <c r="AC218" s="280">
        <f t="shared" si="19"/>
        <v>0</v>
      </c>
      <c r="AD218" s="280">
        <f t="shared" si="19"/>
        <v>0</v>
      </c>
      <c r="AE218" s="280">
        <f t="shared" si="19"/>
        <v>0</v>
      </c>
      <c r="AF218" s="280">
        <f t="shared" si="19"/>
        <v>0</v>
      </c>
      <c r="AG218" s="280">
        <f t="shared" si="19"/>
        <v>0</v>
      </c>
      <c r="AH218" s="280">
        <f t="shared" si="19"/>
        <v>0</v>
      </c>
      <c r="AI218" s="280">
        <f t="shared" si="19"/>
        <v>0</v>
      </c>
      <c r="AJ218" s="280">
        <f t="shared" si="19"/>
        <v>0</v>
      </c>
      <c r="AK218" s="280">
        <f t="shared" si="19"/>
        <v>0</v>
      </c>
      <c r="AL218" s="280">
        <f t="shared" si="19"/>
        <v>0</v>
      </c>
      <c r="AM218" s="280">
        <f t="shared" si="19"/>
        <v>0</v>
      </c>
      <c r="AN218" s="280">
        <f t="shared" si="19"/>
        <v>0</v>
      </c>
      <c r="AO218" s="280">
        <f t="shared" si="19"/>
        <v>0</v>
      </c>
      <c r="AP218" s="280">
        <f t="shared" si="19"/>
        <v>0</v>
      </c>
    </row>
    <row r="219" spans="1:42" outlineLevel="1">
      <c r="A219" s="211"/>
      <c r="B219"/>
      <c r="C219"/>
      <c r="D219"/>
      <c r="E219"/>
      <c r="F219"/>
      <c r="G219"/>
      <c r="H219"/>
      <c r="I219"/>
      <c r="J219"/>
      <c r="K219"/>
      <c r="L219"/>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row>
    <row r="220" spans="1:42" outlineLevel="1">
      <c r="A220" s="220" t="s">
        <v>216</v>
      </c>
      <c r="B220" s="220" t="s">
        <v>286</v>
      </c>
      <c r="C220" s="220" t="s">
        <v>284</v>
      </c>
      <c r="D220" s="220"/>
      <c r="E220" s="220"/>
      <c r="F220" s="220"/>
      <c r="G220" s="220"/>
      <c r="H220" s="220"/>
      <c r="I220" s="220"/>
      <c r="J220" s="220"/>
      <c r="K220" s="220"/>
      <c r="L220" s="220"/>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row>
    <row r="221" spans="1:42" outlineLevel="2">
      <c r="A221" s="211" t="str">
        <f>A203&amp;"."&amp;A220&amp;"."&amp;A204&amp;"."&amp;B221</f>
        <v>1.o.5.1</v>
      </c>
      <c r="B221">
        <v>1</v>
      </c>
      <c r="C221" t="str">
        <f>'1-GBP'!C221</f>
        <v/>
      </c>
      <c r="D221"/>
      <c r="E221"/>
      <c r="F221"/>
      <c r="G221"/>
      <c r="H221"/>
      <c r="I221"/>
      <c r="J221"/>
      <c r="K221"/>
      <c r="L221" t="str">
        <f>LEFT(_xlfn.TEXTAFTER('6b - Tot real (CPIH) costs'!A221,"."),1)</f>
        <v>o</v>
      </c>
      <c r="M221" s="286">
        <f>IF('4 - Inflation'!K$17=0,0,'6a - Tot nominal costs'!M221/'4 - Inflation'!K$17)</f>
        <v>0</v>
      </c>
      <c r="N221" s="286">
        <f>IF('4 - Inflation'!L$17=0,0,'6a - Tot nominal costs'!N221/'4 - Inflation'!L$17)</f>
        <v>0</v>
      </c>
      <c r="O221" s="286">
        <f>IF('4 - Inflation'!M$17=0,0,'6a - Tot nominal costs'!O221/'4 - Inflation'!M$17)</f>
        <v>0</v>
      </c>
      <c r="P221" s="286">
        <f>IF('4 - Inflation'!N$17=0,0,'6a - Tot nominal costs'!P221/'4 - Inflation'!N$17)</f>
        <v>0</v>
      </c>
      <c r="Q221" s="286">
        <f>IF('4 - Inflation'!O$17=0,0,'6a - Tot nominal costs'!Q221/'4 - Inflation'!O$17)</f>
        <v>0</v>
      </c>
      <c r="R221" s="286">
        <f>IF('4 - Inflation'!P$17=0,0,'6a - Tot nominal costs'!R221/'4 - Inflation'!P$17)</f>
        <v>0</v>
      </c>
      <c r="S221" s="286">
        <f>IF('4 - Inflation'!Q$17=0,0,'6a - Tot nominal costs'!S221/'4 - Inflation'!Q$17)</f>
        <v>0</v>
      </c>
      <c r="T221" s="286">
        <f>IF('4 - Inflation'!R$17=0,0,'6a - Tot nominal costs'!T221/'4 - Inflation'!R$17)</f>
        <v>0</v>
      </c>
      <c r="U221" s="286">
        <f>IF('4 - Inflation'!S$17=0,0,'6a - Tot nominal costs'!U221/'4 - Inflation'!S$17)</f>
        <v>0</v>
      </c>
      <c r="V221" s="286">
        <f>IF('4 - Inflation'!T$17=0,0,'6a - Tot nominal costs'!V221/'4 - Inflation'!T$17)</f>
        <v>0</v>
      </c>
      <c r="W221" s="286">
        <f>IF('4 - Inflation'!U$17=0,0,'6a - Tot nominal costs'!W221/'4 - Inflation'!U$17)</f>
        <v>0</v>
      </c>
      <c r="X221" s="286">
        <f>IF('4 - Inflation'!V$17=0,0,'6a - Tot nominal costs'!X221/'4 - Inflation'!V$17)</f>
        <v>0</v>
      </c>
      <c r="Y221" s="286">
        <f>IF('4 - Inflation'!W$17=0,0,'6a - Tot nominal costs'!Y221/'4 - Inflation'!W$17)</f>
        <v>0</v>
      </c>
      <c r="Z221" s="286">
        <f>IF('4 - Inflation'!X$17=0,0,'6a - Tot nominal costs'!Z221/'4 - Inflation'!X$17)</f>
        <v>0</v>
      </c>
      <c r="AA221" s="286">
        <f>IF('4 - Inflation'!Y$17=0,0,'6a - Tot nominal costs'!AA221/'4 - Inflation'!Y$17)</f>
        <v>0</v>
      </c>
      <c r="AB221" s="286">
        <f>IF('4 - Inflation'!Z$17=0,0,'6a - Tot nominal costs'!AB221/'4 - Inflation'!Z$17)</f>
        <v>0</v>
      </c>
      <c r="AC221" s="286">
        <f>IF('4 - Inflation'!AA$17=0,0,'6a - Tot nominal costs'!AC221/'4 - Inflation'!AA$17)</f>
        <v>0</v>
      </c>
      <c r="AD221" s="286">
        <f>IF('4 - Inflation'!AB$17=0,0,'6a - Tot nominal costs'!AD221/'4 - Inflation'!AB$17)</f>
        <v>0</v>
      </c>
      <c r="AE221" s="286">
        <f>IF('4 - Inflation'!AC$17=0,0,'6a - Tot nominal costs'!AE221/'4 - Inflation'!AC$17)</f>
        <v>0</v>
      </c>
      <c r="AF221" s="286">
        <f>IF('4 - Inflation'!AD$17=0,0,'6a - Tot nominal costs'!AF221/'4 - Inflation'!AD$17)</f>
        <v>0</v>
      </c>
      <c r="AG221" s="286">
        <f>IF('4 - Inflation'!AE$17=0,0,'6a - Tot nominal costs'!AG221/'4 - Inflation'!AE$17)</f>
        <v>0</v>
      </c>
      <c r="AH221" s="286">
        <f>IF('4 - Inflation'!AF$17=0,0,'6a - Tot nominal costs'!AH221/'4 - Inflation'!AF$17)</f>
        <v>0</v>
      </c>
      <c r="AI221" s="286">
        <f>IF('4 - Inflation'!AG$17=0,0,'6a - Tot nominal costs'!AI221/'4 - Inflation'!AG$17)</f>
        <v>0</v>
      </c>
      <c r="AJ221" s="286">
        <f>IF('4 - Inflation'!AH$17=0,0,'6a - Tot nominal costs'!AJ221/'4 - Inflation'!AH$17)</f>
        <v>0</v>
      </c>
      <c r="AK221" s="286">
        <f>IF('4 - Inflation'!AI$17=0,0,'6a - Tot nominal costs'!AK221/'4 - Inflation'!AI$17)</f>
        <v>0</v>
      </c>
      <c r="AL221" s="286">
        <f>IF('4 - Inflation'!AJ$17=0,0,'6a - Tot nominal costs'!AL221/'4 - Inflation'!AJ$17)</f>
        <v>0</v>
      </c>
      <c r="AM221" s="286">
        <f>IF('4 - Inflation'!AK$17=0,0,'6a - Tot nominal costs'!AM221/'4 - Inflation'!AK$17)</f>
        <v>0</v>
      </c>
      <c r="AN221" s="286">
        <f>IF('4 - Inflation'!AL$17=0,0,'6a - Tot nominal costs'!AN221/'4 - Inflation'!AL$17)</f>
        <v>0</v>
      </c>
      <c r="AO221" s="286">
        <f>IF('4 - Inflation'!AM$17=0,0,'6a - Tot nominal costs'!AO221/'4 - Inflation'!AM$17)</f>
        <v>0</v>
      </c>
      <c r="AP221" s="286">
        <f>IF('4 - Inflation'!AN$17=0,0,'6a - Tot nominal costs'!AP221/'4 - Inflation'!AN$17)</f>
        <v>0</v>
      </c>
    </row>
    <row r="222" spans="1:42" outlineLevel="2">
      <c r="A222" s="211" t="str">
        <f>A203&amp;"."&amp;A220&amp;"."&amp;A204&amp;"."&amp;B222</f>
        <v>1.o.5.2</v>
      </c>
      <c r="B222">
        <v>2</v>
      </c>
      <c r="C222" t="str">
        <f>'1-GBP'!C222</f>
        <v/>
      </c>
      <c r="D222"/>
      <c r="E222"/>
      <c r="F222"/>
      <c r="G222"/>
      <c r="H222"/>
      <c r="I222"/>
      <c r="J222"/>
      <c r="K222"/>
      <c r="L222" t="str">
        <f>LEFT(_xlfn.TEXTAFTER('6b - Tot real (CPIH) costs'!A222,"."),1)</f>
        <v>o</v>
      </c>
      <c r="M222" s="286">
        <f>IF('4 - Inflation'!K$17=0,0,'6a - Tot nominal costs'!M222/'4 - Inflation'!K$17)</f>
        <v>0</v>
      </c>
      <c r="N222" s="286">
        <f>IF('4 - Inflation'!L$17=0,0,'6a - Tot nominal costs'!N222/'4 - Inflation'!L$17)</f>
        <v>0</v>
      </c>
      <c r="O222" s="286">
        <f>IF('4 - Inflation'!M$17=0,0,'6a - Tot nominal costs'!O222/'4 - Inflation'!M$17)</f>
        <v>0</v>
      </c>
      <c r="P222" s="286">
        <f>IF('4 - Inflation'!N$17=0,0,'6a - Tot nominal costs'!P222/'4 - Inflation'!N$17)</f>
        <v>0</v>
      </c>
      <c r="Q222" s="286">
        <f>IF('4 - Inflation'!O$17=0,0,'6a - Tot nominal costs'!Q222/'4 - Inflation'!O$17)</f>
        <v>0</v>
      </c>
      <c r="R222" s="286">
        <f>IF('4 - Inflation'!P$17=0,0,'6a - Tot nominal costs'!R222/'4 - Inflation'!P$17)</f>
        <v>0</v>
      </c>
      <c r="S222" s="286">
        <f>IF('4 - Inflation'!Q$17=0,0,'6a - Tot nominal costs'!S222/'4 - Inflation'!Q$17)</f>
        <v>0</v>
      </c>
      <c r="T222" s="286">
        <f>IF('4 - Inflation'!R$17=0,0,'6a - Tot nominal costs'!T222/'4 - Inflation'!R$17)</f>
        <v>0</v>
      </c>
      <c r="U222" s="286">
        <f>IF('4 - Inflation'!S$17=0,0,'6a - Tot nominal costs'!U222/'4 - Inflation'!S$17)</f>
        <v>0</v>
      </c>
      <c r="V222" s="286">
        <f>IF('4 - Inflation'!T$17=0,0,'6a - Tot nominal costs'!V222/'4 - Inflation'!T$17)</f>
        <v>0</v>
      </c>
      <c r="W222" s="286">
        <f>IF('4 - Inflation'!U$17=0,0,'6a - Tot nominal costs'!W222/'4 - Inflation'!U$17)</f>
        <v>0</v>
      </c>
      <c r="X222" s="286">
        <f>IF('4 - Inflation'!V$17=0,0,'6a - Tot nominal costs'!X222/'4 - Inflation'!V$17)</f>
        <v>0</v>
      </c>
      <c r="Y222" s="286">
        <f>IF('4 - Inflation'!W$17=0,0,'6a - Tot nominal costs'!Y222/'4 - Inflation'!W$17)</f>
        <v>0</v>
      </c>
      <c r="Z222" s="286">
        <f>IF('4 - Inflation'!X$17=0,0,'6a - Tot nominal costs'!Z222/'4 - Inflation'!X$17)</f>
        <v>0</v>
      </c>
      <c r="AA222" s="286">
        <f>IF('4 - Inflation'!Y$17=0,0,'6a - Tot nominal costs'!AA222/'4 - Inflation'!Y$17)</f>
        <v>0</v>
      </c>
      <c r="AB222" s="286">
        <f>IF('4 - Inflation'!Z$17=0,0,'6a - Tot nominal costs'!AB222/'4 - Inflation'!Z$17)</f>
        <v>0</v>
      </c>
      <c r="AC222" s="286">
        <f>IF('4 - Inflation'!AA$17=0,0,'6a - Tot nominal costs'!AC222/'4 - Inflation'!AA$17)</f>
        <v>0</v>
      </c>
      <c r="AD222" s="286">
        <f>IF('4 - Inflation'!AB$17=0,0,'6a - Tot nominal costs'!AD222/'4 - Inflation'!AB$17)</f>
        <v>0</v>
      </c>
      <c r="AE222" s="286">
        <f>IF('4 - Inflation'!AC$17=0,0,'6a - Tot nominal costs'!AE222/'4 - Inflation'!AC$17)</f>
        <v>0</v>
      </c>
      <c r="AF222" s="286">
        <f>IF('4 - Inflation'!AD$17=0,0,'6a - Tot nominal costs'!AF222/'4 - Inflation'!AD$17)</f>
        <v>0</v>
      </c>
      <c r="AG222" s="286">
        <f>IF('4 - Inflation'!AE$17=0,0,'6a - Tot nominal costs'!AG222/'4 - Inflation'!AE$17)</f>
        <v>0</v>
      </c>
      <c r="AH222" s="286">
        <f>IF('4 - Inflation'!AF$17=0,0,'6a - Tot nominal costs'!AH222/'4 - Inflation'!AF$17)</f>
        <v>0</v>
      </c>
      <c r="AI222" s="286">
        <f>IF('4 - Inflation'!AG$17=0,0,'6a - Tot nominal costs'!AI222/'4 - Inflation'!AG$17)</f>
        <v>0</v>
      </c>
      <c r="AJ222" s="286">
        <f>IF('4 - Inflation'!AH$17=0,0,'6a - Tot nominal costs'!AJ222/'4 - Inflation'!AH$17)</f>
        <v>0</v>
      </c>
      <c r="AK222" s="286">
        <f>IF('4 - Inflation'!AI$17=0,0,'6a - Tot nominal costs'!AK222/'4 - Inflation'!AI$17)</f>
        <v>0</v>
      </c>
      <c r="AL222" s="286">
        <f>IF('4 - Inflation'!AJ$17=0,0,'6a - Tot nominal costs'!AL222/'4 - Inflation'!AJ$17)</f>
        <v>0</v>
      </c>
      <c r="AM222" s="286">
        <f>IF('4 - Inflation'!AK$17=0,0,'6a - Tot nominal costs'!AM222/'4 - Inflation'!AK$17)</f>
        <v>0</v>
      </c>
      <c r="AN222" s="286">
        <f>IF('4 - Inflation'!AL$17=0,0,'6a - Tot nominal costs'!AN222/'4 - Inflation'!AL$17)</f>
        <v>0</v>
      </c>
      <c r="AO222" s="286">
        <f>IF('4 - Inflation'!AM$17=0,0,'6a - Tot nominal costs'!AO222/'4 - Inflation'!AM$17)</f>
        <v>0</v>
      </c>
      <c r="AP222" s="286">
        <f>IF('4 - Inflation'!AN$17=0,0,'6a - Tot nominal costs'!AP222/'4 - Inflation'!AN$17)</f>
        <v>0</v>
      </c>
    </row>
    <row r="223" spans="1:42" outlineLevel="2">
      <c r="A223" s="211" t="str">
        <f>A203&amp;"."&amp;A220&amp;"."&amp;A204&amp;"."&amp;B223</f>
        <v>1.o.5.3</v>
      </c>
      <c r="B223">
        <v>3</v>
      </c>
      <c r="C223" t="str">
        <f>'1-GBP'!C223</f>
        <v/>
      </c>
      <c r="D223"/>
      <c r="E223"/>
      <c r="F223"/>
      <c r="G223"/>
      <c r="H223"/>
      <c r="I223"/>
      <c r="J223"/>
      <c r="K223"/>
      <c r="L223" t="str">
        <f>LEFT(_xlfn.TEXTAFTER('6b - Tot real (CPIH) costs'!A223,"."),1)</f>
        <v>o</v>
      </c>
      <c r="M223" s="286">
        <f>IF('4 - Inflation'!K$17=0,0,'6a - Tot nominal costs'!M223/'4 - Inflation'!K$17)</f>
        <v>0</v>
      </c>
      <c r="N223" s="286">
        <f>IF('4 - Inflation'!L$17=0,0,'6a - Tot nominal costs'!N223/'4 - Inflation'!L$17)</f>
        <v>0</v>
      </c>
      <c r="O223" s="286">
        <f>IF('4 - Inflation'!M$17=0,0,'6a - Tot nominal costs'!O223/'4 - Inflation'!M$17)</f>
        <v>0</v>
      </c>
      <c r="P223" s="286">
        <f>IF('4 - Inflation'!N$17=0,0,'6a - Tot nominal costs'!P223/'4 - Inflation'!N$17)</f>
        <v>0</v>
      </c>
      <c r="Q223" s="286">
        <f>IF('4 - Inflation'!O$17=0,0,'6a - Tot nominal costs'!Q223/'4 - Inflation'!O$17)</f>
        <v>0</v>
      </c>
      <c r="R223" s="286">
        <f>IF('4 - Inflation'!P$17=0,0,'6a - Tot nominal costs'!R223/'4 - Inflation'!P$17)</f>
        <v>0</v>
      </c>
      <c r="S223" s="286">
        <f>IF('4 - Inflation'!Q$17=0,0,'6a - Tot nominal costs'!S223/'4 - Inflation'!Q$17)</f>
        <v>0</v>
      </c>
      <c r="T223" s="286">
        <f>IF('4 - Inflation'!R$17=0,0,'6a - Tot nominal costs'!T223/'4 - Inflation'!R$17)</f>
        <v>0</v>
      </c>
      <c r="U223" s="286">
        <f>IF('4 - Inflation'!S$17=0,0,'6a - Tot nominal costs'!U223/'4 - Inflation'!S$17)</f>
        <v>0</v>
      </c>
      <c r="V223" s="286">
        <f>IF('4 - Inflation'!T$17=0,0,'6a - Tot nominal costs'!V223/'4 - Inflation'!T$17)</f>
        <v>0</v>
      </c>
      <c r="W223" s="286">
        <f>IF('4 - Inflation'!U$17=0,0,'6a - Tot nominal costs'!W223/'4 - Inflation'!U$17)</f>
        <v>0</v>
      </c>
      <c r="X223" s="286">
        <f>IF('4 - Inflation'!V$17=0,0,'6a - Tot nominal costs'!X223/'4 - Inflation'!V$17)</f>
        <v>0</v>
      </c>
      <c r="Y223" s="286">
        <f>IF('4 - Inflation'!W$17=0,0,'6a - Tot nominal costs'!Y223/'4 - Inflation'!W$17)</f>
        <v>0</v>
      </c>
      <c r="Z223" s="286">
        <f>IF('4 - Inflation'!X$17=0,0,'6a - Tot nominal costs'!Z223/'4 - Inflation'!X$17)</f>
        <v>0</v>
      </c>
      <c r="AA223" s="286">
        <f>IF('4 - Inflation'!Y$17=0,0,'6a - Tot nominal costs'!AA223/'4 - Inflation'!Y$17)</f>
        <v>0</v>
      </c>
      <c r="AB223" s="286">
        <f>IF('4 - Inflation'!Z$17=0,0,'6a - Tot nominal costs'!AB223/'4 - Inflation'!Z$17)</f>
        <v>0</v>
      </c>
      <c r="AC223" s="286">
        <f>IF('4 - Inflation'!AA$17=0,0,'6a - Tot nominal costs'!AC223/'4 - Inflation'!AA$17)</f>
        <v>0</v>
      </c>
      <c r="AD223" s="286">
        <f>IF('4 - Inflation'!AB$17=0,0,'6a - Tot nominal costs'!AD223/'4 - Inflation'!AB$17)</f>
        <v>0</v>
      </c>
      <c r="AE223" s="286">
        <f>IF('4 - Inflation'!AC$17=0,0,'6a - Tot nominal costs'!AE223/'4 - Inflation'!AC$17)</f>
        <v>0</v>
      </c>
      <c r="AF223" s="286">
        <f>IF('4 - Inflation'!AD$17=0,0,'6a - Tot nominal costs'!AF223/'4 - Inflation'!AD$17)</f>
        <v>0</v>
      </c>
      <c r="AG223" s="286">
        <f>IF('4 - Inflation'!AE$17=0,0,'6a - Tot nominal costs'!AG223/'4 - Inflation'!AE$17)</f>
        <v>0</v>
      </c>
      <c r="AH223" s="286">
        <f>IF('4 - Inflation'!AF$17=0,0,'6a - Tot nominal costs'!AH223/'4 - Inflation'!AF$17)</f>
        <v>0</v>
      </c>
      <c r="AI223" s="286">
        <f>IF('4 - Inflation'!AG$17=0,0,'6a - Tot nominal costs'!AI223/'4 - Inflation'!AG$17)</f>
        <v>0</v>
      </c>
      <c r="AJ223" s="286">
        <f>IF('4 - Inflation'!AH$17=0,0,'6a - Tot nominal costs'!AJ223/'4 - Inflation'!AH$17)</f>
        <v>0</v>
      </c>
      <c r="AK223" s="286">
        <f>IF('4 - Inflation'!AI$17=0,0,'6a - Tot nominal costs'!AK223/'4 - Inflation'!AI$17)</f>
        <v>0</v>
      </c>
      <c r="AL223" s="286">
        <f>IF('4 - Inflation'!AJ$17=0,0,'6a - Tot nominal costs'!AL223/'4 - Inflation'!AJ$17)</f>
        <v>0</v>
      </c>
      <c r="AM223" s="286">
        <f>IF('4 - Inflation'!AK$17=0,0,'6a - Tot nominal costs'!AM223/'4 - Inflation'!AK$17)</f>
        <v>0</v>
      </c>
      <c r="AN223" s="286">
        <f>IF('4 - Inflation'!AL$17=0,0,'6a - Tot nominal costs'!AN223/'4 - Inflation'!AL$17)</f>
        <v>0</v>
      </c>
      <c r="AO223" s="286">
        <f>IF('4 - Inflation'!AM$17=0,0,'6a - Tot nominal costs'!AO223/'4 - Inflation'!AM$17)</f>
        <v>0</v>
      </c>
      <c r="AP223" s="286">
        <f>IF('4 - Inflation'!AN$17=0,0,'6a - Tot nominal costs'!AP223/'4 - Inflation'!AN$17)</f>
        <v>0</v>
      </c>
    </row>
    <row r="224" spans="1:42" outlineLevel="2">
      <c r="A224" s="211" t="str">
        <f>A203&amp;"."&amp;A220&amp;"."&amp;A204&amp;"."&amp;B224</f>
        <v>1.o.5.4</v>
      </c>
      <c r="B224">
        <v>4</v>
      </c>
      <c r="C224" t="str">
        <f>'1-GBP'!C224</f>
        <v/>
      </c>
      <c r="D224"/>
      <c r="E224"/>
      <c r="F224"/>
      <c r="G224"/>
      <c r="H224"/>
      <c r="I224"/>
      <c r="J224"/>
      <c r="K224"/>
      <c r="L224" t="str">
        <f>LEFT(_xlfn.TEXTAFTER('6b - Tot real (CPIH) costs'!A224,"."),1)</f>
        <v>o</v>
      </c>
      <c r="M224" s="286">
        <f>IF('4 - Inflation'!K$17=0,0,'6a - Tot nominal costs'!M224/'4 - Inflation'!K$17)</f>
        <v>0</v>
      </c>
      <c r="N224" s="286">
        <f>IF('4 - Inflation'!L$17=0,0,'6a - Tot nominal costs'!N224/'4 - Inflation'!L$17)</f>
        <v>0</v>
      </c>
      <c r="O224" s="286">
        <f>IF('4 - Inflation'!M$17=0,0,'6a - Tot nominal costs'!O224/'4 - Inflation'!M$17)</f>
        <v>0</v>
      </c>
      <c r="P224" s="286">
        <f>IF('4 - Inflation'!N$17=0,0,'6a - Tot nominal costs'!P224/'4 - Inflation'!N$17)</f>
        <v>0</v>
      </c>
      <c r="Q224" s="286">
        <f>IF('4 - Inflation'!O$17=0,0,'6a - Tot nominal costs'!Q224/'4 - Inflation'!O$17)</f>
        <v>0</v>
      </c>
      <c r="R224" s="286">
        <f>IF('4 - Inflation'!P$17=0,0,'6a - Tot nominal costs'!R224/'4 - Inflation'!P$17)</f>
        <v>0</v>
      </c>
      <c r="S224" s="286">
        <f>IF('4 - Inflation'!Q$17=0,0,'6a - Tot nominal costs'!S224/'4 - Inflation'!Q$17)</f>
        <v>0</v>
      </c>
      <c r="T224" s="286">
        <f>IF('4 - Inflation'!R$17=0,0,'6a - Tot nominal costs'!T224/'4 - Inflation'!R$17)</f>
        <v>0</v>
      </c>
      <c r="U224" s="286">
        <f>IF('4 - Inflation'!S$17=0,0,'6a - Tot nominal costs'!U224/'4 - Inflation'!S$17)</f>
        <v>0</v>
      </c>
      <c r="V224" s="286">
        <f>IF('4 - Inflation'!T$17=0,0,'6a - Tot nominal costs'!V224/'4 - Inflation'!T$17)</f>
        <v>0</v>
      </c>
      <c r="W224" s="286">
        <f>IF('4 - Inflation'!U$17=0,0,'6a - Tot nominal costs'!W224/'4 - Inflation'!U$17)</f>
        <v>0</v>
      </c>
      <c r="X224" s="286">
        <f>IF('4 - Inflation'!V$17=0,0,'6a - Tot nominal costs'!X224/'4 - Inflation'!V$17)</f>
        <v>0</v>
      </c>
      <c r="Y224" s="286">
        <f>IF('4 - Inflation'!W$17=0,0,'6a - Tot nominal costs'!Y224/'4 - Inflation'!W$17)</f>
        <v>0</v>
      </c>
      <c r="Z224" s="286">
        <f>IF('4 - Inflation'!X$17=0,0,'6a - Tot nominal costs'!Z224/'4 - Inflation'!X$17)</f>
        <v>0</v>
      </c>
      <c r="AA224" s="286">
        <f>IF('4 - Inflation'!Y$17=0,0,'6a - Tot nominal costs'!AA224/'4 - Inflation'!Y$17)</f>
        <v>0</v>
      </c>
      <c r="AB224" s="286">
        <f>IF('4 - Inflation'!Z$17=0,0,'6a - Tot nominal costs'!AB224/'4 - Inflation'!Z$17)</f>
        <v>0</v>
      </c>
      <c r="AC224" s="286">
        <f>IF('4 - Inflation'!AA$17=0,0,'6a - Tot nominal costs'!AC224/'4 - Inflation'!AA$17)</f>
        <v>0</v>
      </c>
      <c r="AD224" s="286">
        <f>IF('4 - Inflation'!AB$17=0,0,'6a - Tot nominal costs'!AD224/'4 - Inflation'!AB$17)</f>
        <v>0</v>
      </c>
      <c r="AE224" s="286">
        <f>IF('4 - Inflation'!AC$17=0,0,'6a - Tot nominal costs'!AE224/'4 - Inflation'!AC$17)</f>
        <v>0</v>
      </c>
      <c r="AF224" s="286">
        <f>IF('4 - Inflation'!AD$17=0,0,'6a - Tot nominal costs'!AF224/'4 - Inflation'!AD$17)</f>
        <v>0</v>
      </c>
      <c r="AG224" s="286">
        <f>IF('4 - Inflation'!AE$17=0,0,'6a - Tot nominal costs'!AG224/'4 - Inflation'!AE$17)</f>
        <v>0</v>
      </c>
      <c r="AH224" s="286">
        <f>IF('4 - Inflation'!AF$17=0,0,'6a - Tot nominal costs'!AH224/'4 - Inflation'!AF$17)</f>
        <v>0</v>
      </c>
      <c r="AI224" s="286">
        <f>IF('4 - Inflation'!AG$17=0,0,'6a - Tot nominal costs'!AI224/'4 - Inflation'!AG$17)</f>
        <v>0</v>
      </c>
      <c r="AJ224" s="286">
        <f>IF('4 - Inflation'!AH$17=0,0,'6a - Tot nominal costs'!AJ224/'4 - Inflation'!AH$17)</f>
        <v>0</v>
      </c>
      <c r="AK224" s="286">
        <f>IF('4 - Inflation'!AI$17=0,0,'6a - Tot nominal costs'!AK224/'4 - Inflation'!AI$17)</f>
        <v>0</v>
      </c>
      <c r="AL224" s="286">
        <f>IF('4 - Inflation'!AJ$17=0,0,'6a - Tot nominal costs'!AL224/'4 - Inflation'!AJ$17)</f>
        <v>0</v>
      </c>
      <c r="AM224" s="286">
        <f>IF('4 - Inflation'!AK$17=0,0,'6a - Tot nominal costs'!AM224/'4 - Inflation'!AK$17)</f>
        <v>0</v>
      </c>
      <c r="AN224" s="286">
        <f>IF('4 - Inflation'!AL$17=0,0,'6a - Tot nominal costs'!AN224/'4 - Inflation'!AL$17)</f>
        <v>0</v>
      </c>
      <c r="AO224" s="286">
        <f>IF('4 - Inflation'!AM$17=0,0,'6a - Tot nominal costs'!AO224/'4 - Inflation'!AM$17)</f>
        <v>0</v>
      </c>
      <c r="AP224" s="286">
        <f>IF('4 - Inflation'!AN$17=0,0,'6a - Tot nominal costs'!AP224/'4 - Inflation'!AN$17)</f>
        <v>0</v>
      </c>
    </row>
    <row r="225" spans="1:42" outlineLevel="2">
      <c r="A225" s="211" t="str">
        <f>A203&amp;"."&amp;A220&amp;"."&amp;A204&amp;"."&amp;B225</f>
        <v>1.o.5.5</v>
      </c>
      <c r="B225">
        <v>5</v>
      </c>
      <c r="C225" t="str">
        <f>'1-GBP'!C225</f>
        <v/>
      </c>
      <c r="D225"/>
      <c r="E225"/>
      <c r="F225"/>
      <c r="G225"/>
      <c r="H225"/>
      <c r="I225"/>
      <c r="J225"/>
      <c r="K225"/>
      <c r="L225" t="str">
        <f>LEFT(_xlfn.TEXTAFTER('6b - Tot real (CPIH) costs'!A225,"."),1)</f>
        <v>o</v>
      </c>
      <c r="M225" s="286">
        <f>IF('4 - Inflation'!K$17=0,0,'6a - Tot nominal costs'!M225/'4 - Inflation'!K$17)</f>
        <v>0</v>
      </c>
      <c r="N225" s="286">
        <f>IF('4 - Inflation'!L$17=0,0,'6a - Tot nominal costs'!N225/'4 - Inflation'!L$17)</f>
        <v>0</v>
      </c>
      <c r="O225" s="286">
        <f>IF('4 - Inflation'!M$17=0,0,'6a - Tot nominal costs'!O225/'4 - Inflation'!M$17)</f>
        <v>0</v>
      </c>
      <c r="P225" s="286">
        <f>IF('4 - Inflation'!N$17=0,0,'6a - Tot nominal costs'!P225/'4 - Inflation'!N$17)</f>
        <v>0</v>
      </c>
      <c r="Q225" s="286">
        <f>IF('4 - Inflation'!O$17=0,0,'6a - Tot nominal costs'!Q225/'4 - Inflation'!O$17)</f>
        <v>0</v>
      </c>
      <c r="R225" s="286">
        <f>IF('4 - Inflation'!P$17=0,0,'6a - Tot nominal costs'!R225/'4 - Inflation'!P$17)</f>
        <v>0</v>
      </c>
      <c r="S225" s="286">
        <f>IF('4 - Inflation'!Q$17=0,0,'6a - Tot nominal costs'!S225/'4 - Inflation'!Q$17)</f>
        <v>0</v>
      </c>
      <c r="T225" s="286">
        <f>IF('4 - Inflation'!R$17=0,0,'6a - Tot nominal costs'!T225/'4 - Inflation'!R$17)</f>
        <v>0</v>
      </c>
      <c r="U225" s="286">
        <f>IF('4 - Inflation'!S$17=0,0,'6a - Tot nominal costs'!U225/'4 - Inflation'!S$17)</f>
        <v>0</v>
      </c>
      <c r="V225" s="286">
        <f>IF('4 - Inflation'!T$17=0,0,'6a - Tot nominal costs'!V225/'4 - Inflation'!T$17)</f>
        <v>0</v>
      </c>
      <c r="W225" s="286">
        <f>IF('4 - Inflation'!U$17=0,0,'6a - Tot nominal costs'!W225/'4 - Inflation'!U$17)</f>
        <v>0</v>
      </c>
      <c r="X225" s="286">
        <f>IF('4 - Inflation'!V$17=0,0,'6a - Tot nominal costs'!X225/'4 - Inflation'!V$17)</f>
        <v>0</v>
      </c>
      <c r="Y225" s="286">
        <f>IF('4 - Inflation'!W$17=0,0,'6a - Tot nominal costs'!Y225/'4 - Inflation'!W$17)</f>
        <v>0</v>
      </c>
      <c r="Z225" s="286">
        <f>IF('4 - Inflation'!X$17=0,0,'6a - Tot nominal costs'!Z225/'4 - Inflation'!X$17)</f>
        <v>0</v>
      </c>
      <c r="AA225" s="286">
        <f>IF('4 - Inflation'!Y$17=0,0,'6a - Tot nominal costs'!AA225/'4 - Inflation'!Y$17)</f>
        <v>0</v>
      </c>
      <c r="AB225" s="286">
        <f>IF('4 - Inflation'!Z$17=0,0,'6a - Tot nominal costs'!AB225/'4 - Inflation'!Z$17)</f>
        <v>0</v>
      </c>
      <c r="AC225" s="286">
        <f>IF('4 - Inflation'!AA$17=0,0,'6a - Tot nominal costs'!AC225/'4 - Inflation'!AA$17)</f>
        <v>0</v>
      </c>
      <c r="AD225" s="286">
        <f>IF('4 - Inflation'!AB$17=0,0,'6a - Tot nominal costs'!AD225/'4 - Inflation'!AB$17)</f>
        <v>0</v>
      </c>
      <c r="AE225" s="286">
        <f>IF('4 - Inflation'!AC$17=0,0,'6a - Tot nominal costs'!AE225/'4 - Inflation'!AC$17)</f>
        <v>0</v>
      </c>
      <c r="AF225" s="286">
        <f>IF('4 - Inflation'!AD$17=0,0,'6a - Tot nominal costs'!AF225/'4 - Inflation'!AD$17)</f>
        <v>0</v>
      </c>
      <c r="AG225" s="286">
        <f>IF('4 - Inflation'!AE$17=0,0,'6a - Tot nominal costs'!AG225/'4 - Inflation'!AE$17)</f>
        <v>0</v>
      </c>
      <c r="AH225" s="286">
        <f>IF('4 - Inflation'!AF$17=0,0,'6a - Tot nominal costs'!AH225/'4 - Inflation'!AF$17)</f>
        <v>0</v>
      </c>
      <c r="AI225" s="286">
        <f>IF('4 - Inflation'!AG$17=0,0,'6a - Tot nominal costs'!AI225/'4 - Inflation'!AG$17)</f>
        <v>0</v>
      </c>
      <c r="AJ225" s="286">
        <f>IF('4 - Inflation'!AH$17=0,0,'6a - Tot nominal costs'!AJ225/'4 - Inflation'!AH$17)</f>
        <v>0</v>
      </c>
      <c r="AK225" s="286">
        <f>IF('4 - Inflation'!AI$17=0,0,'6a - Tot nominal costs'!AK225/'4 - Inflation'!AI$17)</f>
        <v>0</v>
      </c>
      <c r="AL225" s="286">
        <f>IF('4 - Inflation'!AJ$17=0,0,'6a - Tot nominal costs'!AL225/'4 - Inflation'!AJ$17)</f>
        <v>0</v>
      </c>
      <c r="AM225" s="286">
        <f>IF('4 - Inflation'!AK$17=0,0,'6a - Tot nominal costs'!AM225/'4 - Inflation'!AK$17)</f>
        <v>0</v>
      </c>
      <c r="AN225" s="286">
        <f>IF('4 - Inflation'!AL$17=0,0,'6a - Tot nominal costs'!AN225/'4 - Inflation'!AL$17)</f>
        <v>0</v>
      </c>
      <c r="AO225" s="286">
        <f>IF('4 - Inflation'!AM$17=0,0,'6a - Tot nominal costs'!AO225/'4 - Inflation'!AM$17)</f>
        <v>0</v>
      </c>
      <c r="AP225" s="286">
        <f>IF('4 - Inflation'!AN$17=0,0,'6a - Tot nominal costs'!AP225/'4 - Inflation'!AN$17)</f>
        <v>0</v>
      </c>
    </row>
    <row r="226" spans="1:42" outlineLevel="2">
      <c r="A226" s="211" t="str">
        <f>A203&amp;"."&amp;A220&amp;"."&amp;A204&amp;"."&amp;B226</f>
        <v>1.o.5.6</v>
      </c>
      <c r="B226">
        <v>6</v>
      </c>
      <c r="C226" t="str">
        <f>'1-GBP'!C226</f>
        <v/>
      </c>
      <c r="D226"/>
      <c r="E226"/>
      <c r="F226"/>
      <c r="G226"/>
      <c r="H226"/>
      <c r="I226"/>
      <c r="J226"/>
      <c r="K226"/>
      <c r="L226" t="str">
        <f>LEFT(_xlfn.TEXTAFTER('6b - Tot real (CPIH) costs'!A226,"."),1)</f>
        <v>o</v>
      </c>
      <c r="M226" s="286">
        <f>IF('4 - Inflation'!K$17=0,0,'6a - Tot nominal costs'!M226/'4 - Inflation'!K$17)</f>
        <v>0</v>
      </c>
      <c r="N226" s="286">
        <f>IF('4 - Inflation'!L$17=0,0,'6a - Tot nominal costs'!N226/'4 - Inflation'!L$17)</f>
        <v>0</v>
      </c>
      <c r="O226" s="286">
        <f>IF('4 - Inflation'!M$17=0,0,'6a - Tot nominal costs'!O226/'4 - Inflation'!M$17)</f>
        <v>0</v>
      </c>
      <c r="P226" s="286">
        <f>IF('4 - Inflation'!N$17=0,0,'6a - Tot nominal costs'!P226/'4 - Inflation'!N$17)</f>
        <v>0</v>
      </c>
      <c r="Q226" s="286">
        <f>IF('4 - Inflation'!O$17=0,0,'6a - Tot nominal costs'!Q226/'4 - Inflation'!O$17)</f>
        <v>0</v>
      </c>
      <c r="R226" s="286">
        <f>IF('4 - Inflation'!P$17=0,0,'6a - Tot nominal costs'!R226/'4 - Inflation'!P$17)</f>
        <v>0</v>
      </c>
      <c r="S226" s="286">
        <f>IF('4 - Inflation'!Q$17=0,0,'6a - Tot nominal costs'!S226/'4 - Inflation'!Q$17)</f>
        <v>0</v>
      </c>
      <c r="T226" s="286">
        <f>IF('4 - Inflation'!R$17=0,0,'6a - Tot nominal costs'!T226/'4 - Inflation'!R$17)</f>
        <v>0</v>
      </c>
      <c r="U226" s="286">
        <f>IF('4 - Inflation'!S$17=0,0,'6a - Tot nominal costs'!U226/'4 - Inflation'!S$17)</f>
        <v>0</v>
      </c>
      <c r="V226" s="286">
        <f>IF('4 - Inflation'!T$17=0,0,'6a - Tot nominal costs'!V226/'4 - Inflation'!T$17)</f>
        <v>0</v>
      </c>
      <c r="W226" s="286">
        <f>IF('4 - Inflation'!U$17=0,0,'6a - Tot nominal costs'!W226/'4 - Inflation'!U$17)</f>
        <v>0</v>
      </c>
      <c r="X226" s="286">
        <f>IF('4 - Inflation'!V$17=0,0,'6a - Tot nominal costs'!X226/'4 - Inflation'!V$17)</f>
        <v>0</v>
      </c>
      <c r="Y226" s="286">
        <f>IF('4 - Inflation'!W$17=0,0,'6a - Tot nominal costs'!Y226/'4 - Inflation'!W$17)</f>
        <v>0</v>
      </c>
      <c r="Z226" s="286">
        <f>IF('4 - Inflation'!X$17=0,0,'6a - Tot nominal costs'!Z226/'4 - Inflation'!X$17)</f>
        <v>0</v>
      </c>
      <c r="AA226" s="286">
        <f>IF('4 - Inflation'!Y$17=0,0,'6a - Tot nominal costs'!AA226/'4 - Inflation'!Y$17)</f>
        <v>0</v>
      </c>
      <c r="AB226" s="286">
        <f>IF('4 - Inflation'!Z$17=0,0,'6a - Tot nominal costs'!AB226/'4 - Inflation'!Z$17)</f>
        <v>0</v>
      </c>
      <c r="AC226" s="286">
        <f>IF('4 - Inflation'!AA$17=0,0,'6a - Tot nominal costs'!AC226/'4 - Inflation'!AA$17)</f>
        <v>0</v>
      </c>
      <c r="AD226" s="286">
        <f>IF('4 - Inflation'!AB$17=0,0,'6a - Tot nominal costs'!AD226/'4 - Inflation'!AB$17)</f>
        <v>0</v>
      </c>
      <c r="AE226" s="286">
        <f>IF('4 - Inflation'!AC$17=0,0,'6a - Tot nominal costs'!AE226/'4 - Inflation'!AC$17)</f>
        <v>0</v>
      </c>
      <c r="AF226" s="286">
        <f>IF('4 - Inflation'!AD$17=0,0,'6a - Tot nominal costs'!AF226/'4 - Inflation'!AD$17)</f>
        <v>0</v>
      </c>
      <c r="AG226" s="286">
        <f>IF('4 - Inflation'!AE$17=0,0,'6a - Tot nominal costs'!AG226/'4 - Inflation'!AE$17)</f>
        <v>0</v>
      </c>
      <c r="AH226" s="286">
        <f>IF('4 - Inflation'!AF$17=0,0,'6a - Tot nominal costs'!AH226/'4 - Inflation'!AF$17)</f>
        <v>0</v>
      </c>
      <c r="AI226" s="286">
        <f>IF('4 - Inflation'!AG$17=0,0,'6a - Tot nominal costs'!AI226/'4 - Inflation'!AG$17)</f>
        <v>0</v>
      </c>
      <c r="AJ226" s="286">
        <f>IF('4 - Inflation'!AH$17=0,0,'6a - Tot nominal costs'!AJ226/'4 - Inflation'!AH$17)</f>
        <v>0</v>
      </c>
      <c r="AK226" s="286">
        <f>IF('4 - Inflation'!AI$17=0,0,'6a - Tot nominal costs'!AK226/'4 - Inflation'!AI$17)</f>
        <v>0</v>
      </c>
      <c r="AL226" s="286">
        <f>IF('4 - Inflation'!AJ$17=0,0,'6a - Tot nominal costs'!AL226/'4 - Inflation'!AJ$17)</f>
        <v>0</v>
      </c>
      <c r="AM226" s="286">
        <f>IF('4 - Inflation'!AK$17=0,0,'6a - Tot nominal costs'!AM226/'4 - Inflation'!AK$17)</f>
        <v>0</v>
      </c>
      <c r="AN226" s="286">
        <f>IF('4 - Inflation'!AL$17=0,0,'6a - Tot nominal costs'!AN226/'4 - Inflation'!AL$17)</f>
        <v>0</v>
      </c>
      <c r="AO226" s="286">
        <f>IF('4 - Inflation'!AM$17=0,0,'6a - Tot nominal costs'!AO226/'4 - Inflation'!AM$17)</f>
        <v>0</v>
      </c>
      <c r="AP226" s="286">
        <f>IF('4 - Inflation'!AN$17=0,0,'6a - Tot nominal costs'!AP226/'4 - Inflation'!AN$17)</f>
        <v>0</v>
      </c>
    </row>
    <row r="227" spans="1:42" outlineLevel="2">
      <c r="A227" s="211" t="str">
        <f>A203&amp;"."&amp;A220&amp;"."&amp;A204&amp;"."&amp;B227</f>
        <v>1.o.5.7</v>
      </c>
      <c r="B227">
        <v>7</v>
      </c>
      <c r="C227" t="str">
        <f>'1-GBP'!C227</f>
        <v/>
      </c>
      <c r="D227"/>
      <c r="E227"/>
      <c r="F227"/>
      <c r="G227"/>
      <c r="H227"/>
      <c r="I227"/>
      <c r="J227"/>
      <c r="K227"/>
      <c r="L227" t="str">
        <f>LEFT(_xlfn.TEXTAFTER('6b - Tot real (CPIH) costs'!A227,"."),1)</f>
        <v>o</v>
      </c>
      <c r="M227" s="286">
        <f>IF('4 - Inflation'!K$17=0,0,'6a - Tot nominal costs'!M227/'4 - Inflation'!K$17)</f>
        <v>0</v>
      </c>
      <c r="N227" s="286">
        <f>IF('4 - Inflation'!L$17=0,0,'6a - Tot nominal costs'!N227/'4 - Inflation'!L$17)</f>
        <v>0</v>
      </c>
      <c r="O227" s="286">
        <f>IF('4 - Inflation'!M$17=0,0,'6a - Tot nominal costs'!O227/'4 - Inflation'!M$17)</f>
        <v>0</v>
      </c>
      <c r="P227" s="286">
        <f>IF('4 - Inflation'!N$17=0,0,'6a - Tot nominal costs'!P227/'4 - Inflation'!N$17)</f>
        <v>0</v>
      </c>
      <c r="Q227" s="286">
        <f>IF('4 - Inflation'!O$17=0,0,'6a - Tot nominal costs'!Q227/'4 - Inflation'!O$17)</f>
        <v>0</v>
      </c>
      <c r="R227" s="286">
        <f>IF('4 - Inflation'!P$17=0,0,'6a - Tot nominal costs'!R227/'4 - Inflation'!P$17)</f>
        <v>0</v>
      </c>
      <c r="S227" s="286">
        <f>IF('4 - Inflation'!Q$17=0,0,'6a - Tot nominal costs'!S227/'4 - Inflation'!Q$17)</f>
        <v>0</v>
      </c>
      <c r="T227" s="286">
        <f>IF('4 - Inflation'!R$17=0,0,'6a - Tot nominal costs'!T227/'4 - Inflation'!R$17)</f>
        <v>0</v>
      </c>
      <c r="U227" s="286">
        <f>IF('4 - Inflation'!S$17=0,0,'6a - Tot nominal costs'!U227/'4 - Inflation'!S$17)</f>
        <v>0</v>
      </c>
      <c r="V227" s="286">
        <f>IF('4 - Inflation'!T$17=0,0,'6a - Tot nominal costs'!V227/'4 - Inflation'!T$17)</f>
        <v>0</v>
      </c>
      <c r="W227" s="286">
        <f>IF('4 - Inflation'!U$17=0,0,'6a - Tot nominal costs'!W227/'4 - Inflation'!U$17)</f>
        <v>0</v>
      </c>
      <c r="X227" s="286">
        <f>IF('4 - Inflation'!V$17=0,0,'6a - Tot nominal costs'!X227/'4 - Inflation'!V$17)</f>
        <v>0</v>
      </c>
      <c r="Y227" s="286">
        <f>IF('4 - Inflation'!W$17=0,0,'6a - Tot nominal costs'!Y227/'4 - Inflation'!W$17)</f>
        <v>0</v>
      </c>
      <c r="Z227" s="286">
        <f>IF('4 - Inflation'!X$17=0,0,'6a - Tot nominal costs'!Z227/'4 - Inflation'!X$17)</f>
        <v>0</v>
      </c>
      <c r="AA227" s="286">
        <f>IF('4 - Inflation'!Y$17=0,0,'6a - Tot nominal costs'!AA227/'4 - Inflation'!Y$17)</f>
        <v>0</v>
      </c>
      <c r="AB227" s="286">
        <f>IF('4 - Inflation'!Z$17=0,0,'6a - Tot nominal costs'!AB227/'4 - Inflation'!Z$17)</f>
        <v>0</v>
      </c>
      <c r="AC227" s="286">
        <f>IF('4 - Inflation'!AA$17=0,0,'6a - Tot nominal costs'!AC227/'4 - Inflation'!AA$17)</f>
        <v>0</v>
      </c>
      <c r="AD227" s="286">
        <f>IF('4 - Inflation'!AB$17=0,0,'6a - Tot nominal costs'!AD227/'4 - Inflation'!AB$17)</f>
        <v>0</v>
      </c>
      <c r="AE227" s="286">
        <f>IF('4 - Inflation'!AC$17=0,0,'6a - Tot nominal costs'!AE227/'4 - Inflation'!AC$17)</f>
        <v>0</v>
      </c>
      <c r="AF227" s="286">
        <f>IF('4 - Inflation'!AD$17=0,0,'6a - Tot nominal costs'!AF227/'4 - Inflation'!AD$17)</f>
        <v>0</v>
      </c>
      <c r="AG227" s="286">
        <f>IF('4 - Inflation'!AE$17=0,0,'6a - Tot nominal costs'!AG227/'4 - Inflation'!AE$17)</f>
        <v>0</v>
      </c>
      <c r="AH227" s="286">
        <f>IF('4 - Inflation'!AF$17=0,0,'6a - Tot nominal costs'!AH227/'4 - Inflation'!AF$17)</f>
        <v>0</v>
      </c>
      <c r="AI227" s="286">
        <f>IF('4 - Inflation'!AG$17=0,0,'6a - Tot nominal costs'!AI227/'4 - Inflation'!AG$17)</f>
        <v>0</v>
      </c>
      <c r="AJ227" s="286">
        <f>IF('4 - Inflation'!AH$17=0,0,'6a - Tot nominal costs'!AJ227/'4 - Inflation'!AH$17)</f>
        <v>0</v>
      </c>
      <c r="AK227" s="286">
        <f>IF('4 - Inflation'!AI$17=0,0,'6a - Tot nominal costs'!AK227/'4 - Inflation'!AI$17)</f>
        <v>0</v>
      </c>
      <c r="AL227" s="286">
        <f>IF('4 - Inflation'!AJ$17=0,0,'6a - Tot nominal costs'!AL227/'4 - Inflation'!AJ$17)</f>
        <v>0</v>
      </c>
      <c r="AM227" s="286">
        <f>IF('4 - Inflation'!AK$17=0,0,'6a - Tot nominal costs'!AM227/'4 - Inflation'!AK$17)</f>
        <v>0</v>
      </c>
      <c r="AN227" s="286">
        <f>IF('4 - Inflation'!AL$17=0,0,'6a - Tot nominal costs'!AN227/'4 - Inflation'!AL$17)</f>
        <v>0</v>
      </c>
      <c r="AO227" s="286">
        <f>IF('4 - Inflation'!AM$17=0,0,'6a - Tot nominal costs'!AO227/'4 - Inflation'!AM$17)</f>
        <v>0</v>
      </c>
      <c r="AP227" s="286">
        <f>IF('4 - Inflation'!AN$17=0,0,'6a - Tot nominal costs'!AP227/'4 - Inflation'!AN$17)</f>
        <v>0</v>
      </c>
    </row>
    <row r="228" spans="1:42" outlineLevel="2">
      <c r="A228" s="211" t="str">
        <f>A203&amp;"."&amp;A220&amp;"."&amp;A204&amp;"."&amp;B228</f>
        <v>1.o.5.8</v>
      </c>
      <c r="B228">
        <v>8</v>
      </c>
      <c r="C228" t="str">
        <f>'1-GBP'!C228</f>
        <v/>
      </c>
      <c r="D228"/>
      <c r="E228"/>
      <c r="F228"/>
      <c r="G228"/>
      <c r="H228"/>
      <c r="I228"/>
      <c r="J228"/>
      <c r="K228"/>
      <c r="L228" t="str">
        <f>LEFT(_xlfn.TEXTAFTER('6b - Tot real (CPIH) costs'!A228,"."),1)</f>
        <v>o</v>
      </c>
      <c r="M228" s="286">
        <f>IF('4 - Inflation'!K$17=0,0,'6a - Tot nominal costs'!M228/'4 - Inflation'!K$17)</f>
        <v>0</v>
      </c>
      <c r="N228" s="286">
        <f>IF('4 - Inflation'!L$17=0,0,'6a - Tot nominal costs'!N228/'4 - Inflation'!L$17)</f>
        <v>0</v>
      </c>
      <c r="O228" s="286">
        <f>IF('4 - Inflation'!M$17=0,0,'6a - Tot nominal costs'!O228/'4 - Inflation'!M$17)</f>
        <v>0</v>
      </c>
      <c r="P228" s="286">
        <f>IF('4 - Inflation'!N$17=0,0,'6a - Tot nominal costs'!P228/'4 - Inflation'!N$17)</f>
        <v>0</v>
      </c>
      <c r="Q228" s="286">
        <f>IF('4 - Inflation'!O$17=0,0,'6a - Tot nominal costs'!Q228/'4 - Inflation'!O$17)</f>
        <v>0</v>
      </c>
      <c r="R228" s="286">
        <f>IF('4 - Inflation'!P$17=0,0,'6a - Tot nominal costs'!R228/'4 - Inflation'!P$17)</f>
        <v>0</v>
      </c>
      <c r="S228" s="286">
        <f>IF('4 - Inflation'!Q$17=0,0,'6a - Tot nominal costs'!S228/'4 - Inflation'!Q$17)</f>
        <v>0</v>
      </c>
      <c r="T228" s="286">
        <f>IF('4 - Inflation'!R$17=0,0,'6a - Tot nominal costs'!T228/'4 - Inflation'!R$17)</f>
        <v>0</v>
      </c>
      <c r="U228" s="286">
        <f>IF('4 - Inflation'!S$17=0,0,'6a - Tot nominal costs'!U228/'4 - Inflation'!S$17)</f>
        <v>0</v>
      </c>
      <c r="V228" s="286">
        <f>IF('4 - Inflation'!T$17=0,0,'6a - Tot nominal costs'!V228/'4 - Inflation'!T$17)</f>
        <v>0</v>
      </c>
      <c r="W228" s="286">
        <f>IF('4 - Inflation'!U$17=0,0,'6a - Tot nominal costs'!W228/'4 - Inflation'!U$17)</f>
        <v>0</v>
      </c>
      <c r="X228" s="286">
        <f>IF('4 - Inflation'!V$17=0,0,'6a - Tot nominal costs'!X228/'4 - Inflation'!V$17)</f>
        <v>0</v>
      </c>
      <c r="Y228" s="286">
        <f>IF('4 - Inflation'!W$17=0,0,'6a - Tot nominal costs'!Y228/'4 - Inflation'!W$17)</f>
        <v>0</v>
      </c>
      <c r="Z228" s="286">
        <f>IF('4 - Inflation'!X$17=0,0,'6a - Tot nominal costs'!Z228/'4 - Inflation'!X$17)</f>
        <v>0</v>
      </c>
      <c r="AA228" s="286">
        <f>IF('4 - Inflation'!Y$17=0,0,'6a - Tot nominal costs'!AA228/'4 - Inflation'!Y$17)</f>
        <v>0</v>
      </c>
      <c r="AB228" s="286">
        <f>IF('4 - Inflation'!Z$17=0,0,'6a - Tot nominal costs'!AB228/'4 - Inflation'!Z$17)</f>
        <v>0</v>
      </c>
      <c r="AC228" s="286">
        <f>IF('4 - Inflation'!AA$17=0,0,'6a - Tot nominal costs'!AC228/'4 - Inflation'!AA$17)</f>
        <v>0</v>
      </c>
      <c r="AD228" s="286">
        <f>IF('4 - Inflation'!AB$17=0,0,'6a - Tot nominal costs'!AD228/'4 - Inflation'!AB$17)</f>
        <v>0</v>
      </c>
      <c r="AE228" s="286">
        <f>IF('4 - Inflation'!AC$17=0,0,'6a - Tot nominal costs'!AE228/'4 - Inflation'!AC$17)</f>
        <v>0</v>
      </c>
      <c r="AF228" s="286">
        <f>IF('4 - Inflation'!AD$17=0,0,'6a - Tot nominal costs'!AF228/'4 - Inflation'!AD$17)</f>
        <v>0</v>
      </c>
      <c r="AG228" s="286">
        <f>IF('4 - Inflation'!AE$17=0,0,'6a - Tot nominal costs'!AG228/'4 - Inflation'!AE$17)</f>
        <v>0</v>
      </c>
      <c r="AH228" s="286">
        <f>IF('4 - Inflation'!AF$17=0,0,'6a - Tot nominal costs'!AH228/'4 - Inflation'!AF$17)</f>
        <v>0</v>
      </c>
      <c r="AI228" s="286">
        <f>IF('4 - Inflation'!AG$17=0,0,'6a - Tot nominal costs'!AI228/'4 - Inflation'!AG$17)</f>
        <v>0</v>
      </c>
      <c r="AJ228" s="286">
        <f>IF('4 - Inflation'!AH$17=0,0,'6a - Tot nominal costs'!AJ228/'4 - Inflation'!AH$17)</f>
        <v>0</v>
      </c>
      <c r="AK228" s="286">
        <f>IF('4 - Inflation'!AI$17=0,0,'6a - Tot nominal costs'!AK228/'4 - Inflation'!AI$17)</f>
        <v>0</v>
      </c>
      <c r="AL228" s="286">
        <f>IF('4 - Inflation'!AJ$17=0,0,'6a - Tot nominal costs'!AL228/'4 - Inflation'!AJ$17)</f>
        <v>0</v>
      </c>
      <c r="AM228" s="286">
        <f>IF('4 - Inflation'!AK$17=0,0,'6a - Tot nominal costs'!AM228/'4 - Inflation'!AK$17)</f>
        <v>0</v>
      </c>
      <c r="AN228" s="286">
        <f>IF('4 - Inflation'!AL$17=0,0,'6a - Tot nominal costs'!AN228/'4 - Inflation'!AL$17)</f>
        <v>0</v>
      </c>
      <c r="AO228" s="286">
        <f>IF('4 - Inflation'!AM$17=0,0,'6a - Tot nominal costs'!AO228/'4 - Inflation'!AM$17)</f>
        <v>0</v>
      </c>
      <c r="AP228" s="286">
        <f>IF('4 - Inflation'!AN$17=0,0,'6a - Tot nominal costs'!AP228/'4 - Inflation'!AN$17)</f>
        <v>0</v>
      </c>
    </row>
    <row r="229" spans="1:42" outlineLevel="2">
      <c r="A229" s="211" t="str">
        <f>A203&amp;"."&amp;A220&amp;"."&amp;A204&amp;"."&amp;B229</f>
        <v>1.o.5.9</v>
      </c>
      <c r="B229">
        <v>9</v>
      </c>
      <c r="C229" t="str">
        <f>'1-GBP'!C229</f>
        <v/>
      </c>
      <c r="D229"/>
      <c r="E229"/>
      <c r="F229"/>
      <c r="G229"/>
      <c r="H229"/>
      <c r="I229"/>
      <c r="J229"/>
      <c r="K229"/>
      <c r="L229" t="str">
        <f>LEFT(_xlfn.TEXTAFTER('6b - Tot real (CPIH) costs'!A229,"."),1)</f>
        <v>o</v>
      </c>
      <c r="M229" s="286">
        <f>IF('4 - Inflation'!K$17=0,0,'6a - Tot nominal costs'!M229/'4 - Inflation'!K$17)</f>
        <v>0</v>
      </c>
      <c r="N229" s="286">
        <f>IF('4 - Inflation'!L$17=0,0,'6a - Tot nominal costs'!N229/'4 - Inflation'!L$17)</f>
        <v>0</v>
      </c>
      <c r="O229" s="286">
        <f>IF('4 - Inflation'!M$17=0,0,'6a - Tot nominal costs'!O229/'4 - Inflation'!M$17)</f>
        <v>0</v>
      </c>
      <c r="P229" s="286">
        <f>IF('4 - Inflation'!N$17=0,0,'6a - Tot nominal costs'!P229/'4 - Inflation'!N$17)</f>
        <v>0</v>
      </c>
      <c r="Q229" s="286">
        <f>IF('4 - Inflation'!O$17=0,0,'6a - Tot nominal costs'!Q229/'4 - Inflation'!O$17)</f>
        <v>0</v>
      </c>
      <c r="R229" s="286">
        <f>IF('4 - Inflation'!P$17=0,0,'6a - Tot nominal costs'!R229/'4 - Inflation'!P$17)</f>
        <v>0</v>
      </c>
      <c r="S229" s="286">
        <f>IF('4 - Inflation'!Q$17=0,0,'6a - Tot nominal costs'!S229/'4 - Inflation'!Q$17)</f>
        <v>0</v>
      </c>
      <c r="T229" s="286">
        <f>IF('4 - Inflation'!R$17=0,0,'6a - Tot nominal costs'!T229/'4 - Inflation'!R$17)</f>
        <v>0</v>
      </c>
      <c r="U229" s="286">
        <f>IF('4 - Inflation'!S$17=0,0,'6a - Tot nominal costs'!U229/'4 - Inflation'!S$17)</f>
        <v>0</v>
      </c>
      <c r="V229" s="286">
        <f>IF('4 - Inflation'!T$17=0,0,'6a - Tot nominal costs'!V229/'4 - Inflation'!T$17)</f>
        <v>0</v>
      </c>
      <c r="W229" s="286">
        <f>IF('4 - Inflation'!U$17=0,0,'6a - Tot nominal costs'!W229/'4 - Inflation'!U$17)</f>
        <v>0</v>
      </c>
      <c r="X229" s="286">
        <f>IF('4 - Inflation'!V$17=0,0,'6a - Tot nominal costs'!X229/'4 - Inflation'!V$17)</f>
        <v>0</v>
      </c>
      <c r="Y229" s="286">
        <f>IF('4 - Inflation'!W$17=0,0,'6a - Tot nominal costs'!Y229/'4 - Inflation'!W$17)</f>
        <v>0</v>
      </c>
      <c r="Z229" s="286">
        <f>IF('4 - Inflation'!X$17=0,0,'6a - Tot nominal costs'!Z229/'4 - Inflation'!X$17)</f>
        <v>0</v>
      </c>
      <c r="AA229" s="286">
        <f>IF('4 - Inflation'!Y$17=0,0,'6a - Tot nominal costs'!AA229/'4 - Inflation'!Y$17)</f>
        <v>0</v>
      </c>
      <c r="AB229" s="286">
        <f>IF('4 - Inflation'!Z$17=0,0,'6a - Tot nominal costs'!AB229/'4 - Inflation'!Z$17)</f>
        <v>0</v>
      </c>
      <c r="AC229" s="286">
        <f>IF('4 - Inflation'!AA$17=0,0,'6a - Tot nominal costs'!AC229/'4 - Inflation'!AA$17)</f>
        <v>0</v>
      </c>
      <c r="AD229" s="286">
        <f>IF('4 - Inflation'!AB$17=0,0,'6a - Tot nominal costs'!AD229/'4 - Inflation'!AB$17)</f>
        <v>0</v>
      </c>
      <c r="AE229" s="286">
        <f>IF('4 - Inflation'!AC$17=0,0,'6a - Tot nominal costs'!AE229/'4 - Inflation'!AC$17)</f>
        <v>0</v>
      </c>
      <c r="AF229" s="286">
        <f>IF('4 - Inflation'!AD$17=0,0,'6a - Tot nominal costs'!AF229/'4 - Inflation'!AD$17)</f>
        <v>0</v>
      </c>
      <c r="AG229" s="286">
        <f>IF('4 - Inflation'!AE$17=0,0,'6a - Tot nominal costs'!AG229/'4 - Inflation'!AE$17)</f>
        <v>0</v>
      </c>
      <c r="AH229" s="286">
        <f>IF('4 - Inflation'!AF$17=0,0,'6a - Tot nominal costs'!AH229/'4 - Inflation'!AF$17)</f>
        <v>0</v>
      </c>
      <c r="AI229" s="286">
        <f>IF('4 - Inflation'!AG$17=0,0,'6a - Tot nominal costs'!AI229/'4 - Inflation'!AG$17)</f>
        <v>0</v>
      </c>
      <c r="AJ229" s="286">
        <f>IF('4 - Inflation'!AH$17=0,0,'6a - Tot nominal costs'!AJ229/'4 - Inflation'!AH$17)</f>
        <v>0</v>
      </c>
      <c r="AK229" s="286">
        <f>IF('4 - Inflation'!AI$17=0,0,'6a - Tot nominal costs'!AK229/'4 - Inflation'!AI$17)</f>
        <v>0</v>
      </c>
      <c r="AL229" s="286">
        <f>IF('4 - Inflation'!AJ$17=0,0,'6a - Tot nominal costs'!AL229/'4 - Inflation'!AJ$17)</f>
        <v>0</v>
      </c>
      <c r="AM229" s="286">
        <f>IF('4 - Inflation'!AK$17=0,0,'6a - Tot nominal costs'!AM229/'4 - Inflation'!AK$17)</f>
        <v>0</v>
      </c>
      <c r="AN229" s="286">
        <f>IF('4 - Inflation'!AL$17=0,0,'6a - Tot nominal costs'!AN229/'4 - Inflation'!AL$17)</f>
        <v>0</v>
      </c>
      <c r="AO229" s="286">
        <f>IF('4 - Inflation'!AM$17=0,0,'6a - Tot nominal costs'!AO229/'4 - Inflation'!AM$17)</f>
        <v>0</v>
      </c>
      <c r="AP229" s="286">
        <f>IF('4 - Inflation'!AN$17=0,0,'6a - Tot nominal costs'!AP229/'4 - Inflation'!AN$17)</f>
        <v>0</v>
      </c>
    </row>
    <row r="230" spans="1:42" outlineLevel="2">
      <c r="A230" s="211" t="str">
        <f>A203&amp;"."&amp;A220&amp;"."&amp;A204&amp;"."&amp;B230</f>
        <v>1.o.5.10</v>
      </c>
      <c r="B230">
        <v>10</v>
      </c>
      <c r="C230" t="str">
        <f>'1-GBP'!C230</f>
        <v/>
      </c>
      <c r="D230"/>
      <c r="E230"/>
      <c r="F230"/>
      <c r="G230"/>
      <c r="H230"/>
      <c r="I230"/>
      <c r="J230"/>
      <c r="K230"/>
      <c r="L230" t="str">
        <f>LEFT(_xlfn.TEXTAFTER('6b - Tot real (CPIH) costs'!A230,"."),1)</f>
        <v>o</v>
      </c>
      <c r="M230" s="286">
        <f>IF('4 - Inflation'!K$17=0,0,'6a - Tot nominal costs'!M230/'4 - Inflation'!K$17)</f>
        <v>0</v>
      </c>
      <c r="N230" s="286">
        <f>IF('4 - Inflation'!L$17=0,0,'6a - Tot nominal costs'!N230/'4 - Inflation'!L$17)</f>
        <v>0</v>
      </c>
      <c r="O230" s="286">
        <f>IF('4 - Inflation'!M$17=0,0,'6a - Tot nominal costs'!O230/'4 - Inflation'!M$17)</f>
        <v>0</v>
      </c>
      <c r="P230" s="286">
        <f>IF('4 - Inflation'!N$17=0,0,'6a - Tot nominal costs'!P230/'4 - Inflation'!N$17)</f>
        <v>0</v>
      </c>
      <c r="Q230" s="286">
        <f>IF('4 - Inflation'!O$17=0,0,'6a - Tot nominal costs'!Q230/'4 - Inflation'!O$17)</f>
        <v>0</v>
      </c>
      <c r="R230" s="286">
        <f>IF('4 - Inflation'!P$17=0,0,'6a - Tot nominal costs'!R230/'4 - Inflation'!P$17)</f>
        <v>0</v>
      </c>
      <c r="S230" s="286">
        <f>IF('4 - Inflation'!Q$17=0,0,'6a - Tot nominal costs'!S230/'4 - Inflation'!Q$17)</f>
        <v>0</v>
      </c>
      <c r="T230" s="286">
        <f>IF('4 - Inflation'!R$17=0,0,'6a - Tot nominal costs'!T230/'4 - Inflation'!R$17)</f>
        <v>0</v>
      </c>
      <c r="U230" s="286">
        <f>IF('4 - Inflation'!S$17=0,0,'6a - Tot nominal costs'!U230/'4 - Inflation'!S$17)</f>
        <v>0</v>
      </c>
      <c r="V230" s="286">
        <f>IF('4 - Inflation'!T$17=0,0,'6a - Tot nominal costs'!V230/'4 - Inflation'!T$17)</f>
        <v>0</v>
      </c>
      <c r="W230" s="286">
        <f>IF('4 - Inflation'!U$17=0,0,'6a - Tot nominal costs'!W230/'4 - Inflation'!U$17)</f>
        <v>0</v>
      </c>
      <c r="X230" s="286">
        <f>IF('4 - Inflation'!V$17=0,0,'6a - Tot nominal costs'!X230/'4 - Inflation'!V$17)</f>
        <v>0</v>
      </c>
      <c r="Y230" s="286">
        <f>IF('4 - Inflation'!W$17=0,0,'6a - Tot nominal costs'!Y230/'4 - Inflation'!W$17)</f>
        <v>0</v>
      </c>
      <c r="Z230" s="286">
        <f>IF('4 - Inflation'!X$17=0,0,'6a - Tot nominal costs'!Z230/'4 - Inflation'!X$17)</f>
        <v>0</v>
      </c>
      <c r="AA230" s="286">
        <f>IF('4 - Inflation'!Y$17=0,0,'6a - Tot nominal costs'!AA230/'4 - Inflation'!Y$17)</f>
        <v>0</v>
      </c>
      <c r="AB230" s="286">
        <f>IF('4 - Inflation'!Z$17=0,0,'6a - Tot nominal costs'!AB230/'4 - Inflation'!Z$17)</f>
        <v>0</v>
      </c>
      <c r="AC230" s="286">
        <f>IF('4 - Inflation'!AA$17=0,0,'6a - Tot nominal costs'!AC230/'4 - Inflation'!AA$17)</f>
        <v>0</v>
      </c>
      <c r="AD230" s="286">
        <f>IF('4 - Inflation'!AB$17=0,0,'6a - Tot nominal costs'!AD230/'4 - Inflation'!AB$17)</f>
        <v>0</v>
      </c>
      <c r="AE230" s="286">
        <f>IF('4 - Inflation'!AC$17=0,0,'6a - Tot nominal costs'!AE230/'4 - Inflation'!AC$17)</f>
        <v>0</v>
      </c>
      <c r="AF230" s="286">
        <f>IF('4 - Inflation'!AD$17=0,0,'6a - Tot nominal costs'!AF230/'4 - Inflation'!AD$17)</f>
        <v>0</v>
      </c>
      <c r="AG230" s="286">
        <f>IF('4 - Inflation'!AE$17=0,0,'6a - Tot nominal costs'!AG230/'4 - Inflation'!AE$17)</f>
        <v>0</v>
      </c>
      <c r="AH230" s="286">
        <f>IF('4 - Inflation'!AF$17=0,0,'6a - Tot nominal costs'!AH230/'4 - Inflation'!AF$17)</f>
        <v>0</v>
      </c>
      <c r="AI230" s="286">
        <f>IF('4 - Inflation'!AG$17=0,0,'6a - Tot nominal costs'!AI230/'4 - Inflation'!AG$17)</f>
        <v>0</v>
      </c>
      <c r="AJ230" s="286">
        <f>IF('4 - Inflation'!AH$17=0,0,'6a - Tot nominal costs'!AJ230/'4 - Inflation'!AH$17)</f>
        <v>0</v>
      </c>
      <c r="AK230" s="286">
        <f>IF('4 - Inflation'!AI$17=0,0,'6a - Tot nominal costs'!AK230/'4 - Inflation'!AI$17)</f>
        <v>0</v>
      </c>
      <c r="AL230" s="286">
        <f>IF('4 - Inflation'!AJ$17=0,0,'6a - Tot nominal costs'!AL230/'4 - Inflation'!AJ$17)</f>
        <v>0</v>
      </c>
      <c r="AM230" s="286">
        <f>IF('4 - Inflation'!AK$17=0,0,'6a - Tot nominal costs'!AM230/'4 - Inflation'!AK$17)</f>
        <v>0</v>
      </c>
      <c r="AN230" s="286">
        <f>IF('4 - Inflation'!AL$17=0,0,'6a - Tot nominal costs'!AN230/'4 - Inflation'!AL$17)</f>
        <v>0</v>
      </c>
      <c r="AO230" s="286">
        <f>IF('4 - Inflation'!AM$17=0,0,'6a - Tot nominal costs'!AO230/'4 - Inflation'!AM$17)</f>
        <v>0</v>
      </c>
      <c r="AP230" s="286">
        <f>IF('4 - Inflation'!AN$17=0,0,'6a - Tot nominal costs'!AP230/'4 - Inflation'!AN$17)</f>
        <v>0</v>
      </c>
    </row>
    <row r="231" spans="1:42" outlineLevel="2">
      <c r="A231" s="211" t="str">
        <f>A203&amp;"."&amp;A220&amp;"."&amp;A204&amp;"."&amp;B231</f>
        <v>1.o.5.11</v>
      </c>
      <c r="B231">
        <v>11</v>
      </c>
      <c r="C231" t="str">
        <f>'1-GBP'!C231</f>
        <v/>
      </c>
      <c r="D231"/>
      <c r="E231"/>
      <c r="F231"/>
      <c r="G231"/>
      <c r="H231"/>
      <c r="I231"/>
      <c r="J231"/>
      <c r="K231"/>
      <c r="L231" t="str">
        <f>LEFT(_xlfn.TEXTAFTER('6b - Tot real (CPIH) costs'!A231,"."),1)</f>
        <v>o</v>
      </c>
      <c r="M231" s="286">
        <f>IF('4 - Inflation'!K$17=0,0,'6a - Tot nominal costs'!M231/'4 - Inflation'!K$17)</f>
        <v>0</v>
      </c>
      <c r="N231" s="286">
        <f>IF('4 - Inflation'!L$17=0,0,'6a - Tot nominal costs'!N231/'4 - Inflation'!L$17)</f>
        <v>0</v>
      </c>
      <c r="O231" s="286">
        <f>IF('4 - Inflation'!M$17=0,0,'6a - Tot nominal costs'!O231/'4 - Inflation'!M$17)</f>
        <v>0</v>
      </c>
      <c r="P231" s="286">
        <f>IF('4 - Inflation'!N$17=0,0,'6a - Tot nominal costs'!P231/'4 - Inflation'!N$17)</f>
        <v>0</v>
      </c>
      <c r="Q231" s="286">
        <f>IF('4 - Inflation'!O$17=0,0,'6a - Tot nominal costs'!Q231/'4 - Inflation'!O$17)</f>
        <v>0</v>
      </c>
      <c r="R231" s="286">
        <f>IF('4 - Inflation'!P$17=0,0,'6a - Tot nominal costs'!R231/'4 - Inflation'!P$17)</f>
        <v>0</v>
      </c>
      <c r="S231" s="286">
        <f>IF('4 - Inflation'!Q$17=0,0,'6a - Tot nominal costs'!S231/'4 - Inflation'!Q$17)</f>
        <v>0</v>
      </c>
      <c r="T231" s="286">
        <f>IF('4 - Inflation'!R$17=0,0,'6a - Tot nominal costs'!T231/'4 - Inflation'!R$17)</f>
        <v>0</v>
      </c>
      <c r="U231" s="286">
        <f>IF('4 - Inflation'!S$17=0,0,'6a - Tot nominal costs'!U231/'4 - Inflation'!S$17)</f>
        <v>0</v>
      </c>
      <c r="V231" s="286">
        <f>IF('4 - Inflation'!T$17=0,0,'6a - Tot nominal costs'!V231/'4 - Inflation'!T$17)</f>
        <v>0</v>
      </c>
      <c r="W231" s="286">
        <f>IF('4 - Inflation'!U$17=0,0,'6a - Tot nominal costs'!W231/'4 - Inflation'!U$17)</f>
        <v>0</v>
      </c>
      <c r="X231" s="286">
        <f>IF('4 - Inflation'!V$17=0,0,'6a - Tot nominal costs'!X231/'4 - Inflation'!V$17)</f>
        <v>0</v>
      </c>
      <c r="Y231" s="286">
        <f>IF('4 - Inflation'!W$17=0,0,'6a - Tot nominal costs'!Y231/'4 - Inflation'!W$17)</f>
        <v>0</v>
      </c>
      <c r="Z231" s="286">
        <f>IF('4 - Inflation'!X$17=0,0,'6a - Tot nominal costs'!Z231/'4 - Inflation'!X$17)</f>
        <v>0</v>
      </c>
      <c r="AA231" s="286">
        <f>IF('4 - Inflation'!Y$17=0,0,'6a - Tot nominal costs'!AA231/'4 - Inflation'!Y$17)</f>
        <v>0</v>
      </c>
      <c r="AB231" s="286">
        <f>IF('4 - Inflation'!Z$17=0,0,'6a - Tot nominal costs'!AB231/'4 - Inflation'!Z$17)</f>
        <v>0</v>
      </c>
      <c r="AC231" s="286">
        <f>IF('4 - Inflation'!AA$17=0,0,'6a - Tot nominal costs'!AC231/'4 - Inflation'!AA$17)</f>
        <v>0</v>
      </c>
      <c r="AD231" s="286">
        <f>IF('4 - Inflation'!AB$17=0,0,'6a - Tot nominal costs'!AD231/'4 - Inflation'!AB$17)</f>
        <v>0</v>
      </c>
      <c r="AE231" s="286">
        <f>IF('4 - Inflation'!AC$17=0,0,'6a - Tot nominal costs'!AE231/'4 - Inflation'!AC$17)</f>
        <v>0</v>
      </c>
      <c r="AF231" s="286">
        <f>IF('4 - Inflation'!AD$17=0,0,'6a - Tot nominal costs'!AF231/'4 - Inflation'!AD$17)</f>
        <v>0</v>
      </c>
      <c r="AG231" s="286">
        <f>IF('4 - Inflation'!AE$17=0,0,'6a - Tot nominal costs'!AG231/'4 - Inflation'!AE$17)</f>
        <v>0</v>
      </c>
      <c r="AH231" s="286">
        <f>IF('4 - Inflation'!AF$17=0,0,'6a - Tot nominal costs'!AH231/'4 - Inflation'!AF$17)</f>
        <v>0</v>
      </c>
      <c r="AI231" s="286">
        <f>IF('4 - Inflation'!AG$17=0,0,'6a - Tot nominal costs'!AI231/'4 - Inflation'!AG$17)</f>
        <v>0</v>
      </c>
      <c r="AJ231" s="286">
        <f>IF('4 - Inflation'!AH$17=0,0,'6a - Tot nominal costs'!AJ231/'4 - Inflation'!AH$17)</f>
        <v>0</v>
      </c>
      <c r="AK231" s="286">
        <f>IF('4 - Inflation'!AI$17=0,0,'6a - Tot nominal costs'!AK231/'4 - Inflation'!AI$17)</f>
        <v>0</v>
      </c>
      <c r="AL231" s="286">
        <f>IF('4 - Inflation'!AJ$17=0,0,'6a - Tot nominal costs'!AL231/'4 - Inflation'!AJ$17)</f>
        <v>0</v>
      </c>
      <c r="AM231" s="286">
        <f>IF('4 - Inflation'!AK$17=0,0,'6a - Tot nominal costs'!AM231/'4 - Inflation'!AK$17)</f>
        <v>0</v>
      </c>
      <c r="AN231" s="286">
        <f>IF('4 - Inflation'!AL$17=0,0,'6a - Tot nominal costs'!AN231/'4 - Inflation'!AL$17)</f>
        <v>0</v>
      </c>
      <c r="AO231" s="286">
        <f>IF('4 - Inflation'!AM$17=0,0,'6a - Tot nominal costs'!AO231/'4 - Inflation'!AM$17)</f>
        <v>0</v>
      </c>
      <c r="AP231" s="286">
        <f>IF('4 - Inflation'!AN$17=0,0,'6a - Tot nominal costs'!AP231/'4 - Inflation'!AN$17)</f>
        <v>0</v>
      </c>
    </row>
    <row r="232" spans="1:42" outlineLevel="2">
      <c r="A232" s="211" t="str">
        <f>A203&amp;"."&amp;A220&amp;"."&amp;A204&amp;"."&amp;B232</f>
        <v>1.o.5.12</v>
      </c>
      <c r="B232">
        <v>12</v>
      </c>
      <c r="C232" t="str">
        <f>'1-GBP'!C232</f>
        <v/>
      </c>
      <c r="D232"/>
      <c r="E232"/>
      <c r="F232"/>
      <c r="G232"/>
      <c r="H232"/>
      <c r="I232"/>
      <c r="J232"/>
      <c r="K232"/>
      <c r="L232" t="str">
        <f>LEFT(_xlfn.TEXTAFTER('6b - Tot real (CPIH) costs'!A232,"."),1)</f>
        <v>o</v>
      </c>
      <c r="M232" s="286">
        <f>IF('4 - Inflation'!K$17=0,0,'6a - Tot nominal costs'!M232/'4 - Inflation'!K$17)</f>
        <v>0</v>
      </c>
      <c r="N232" s="286">
        <f>IF('4 - Inflation'!L$17=0,0,'6a - Tot nominal costs'!N232/'4 - Inflation'!L$17)</f>
        <v>0</v>
      </c>
      <c r="O232" s="286">
        <f>IF('4 - Inflation'!M$17=0,0,'6a - Tot nominal costs'!O232/'4 - Inflation'!M$17)</f>
        <v>0</v>
      </c>
      <c r="P232" s="286">
        <f>IF('4 - Inflation'!N$17=0,0,'6a - Tot nominal costs'!P232/'4 - Inflation'!N$17)</f>
        <v>0</v>
      </c>
      <c r="Q232" s="286">
        <f>IF('4 - Inflation'!O$17=0,0,'6a - Tot nominal costs'!Q232/'4 - Inflation'!O$17)</f>
        <v>0</v>
      </c>
      <c r="R232" s="286">
        <f>IF('4 - Inflation'!P$17=0,0,'6a - Tot nominal costs'!R232/'4 - Inflation'!P$17)</f>
        <v>0</v>
      </c>
      <c r="S232" s="286">
        <f>IF('4 - Inflation'!Q$17=0,0,'6a - Tot nominal costs'!S232/'4 - Inflation'!Q$17)</f>
        <v>0</v>
      </c>
      <c r="T232" s="286">
        <f>IF('4 - Inflation'!R$17=0,0,'6a - Tot nominal costs'!T232/'4 - Inflation'!R$17)</f>
        <v>0</v>
      </c>
      <c r="U232" s="286">
        <f>IF('4 - Inflation'!S$17=0,0,'6a - Tot nominal costs'!U232/'4 - Inflation'!S$17)</f>
        <v>0</v>
      </c>
      <c r="V232" s="286">
        <f>IF('4 - Inflation'!T$17=0,0,'6a - Tot nominal costs'!V232/'4 - Inflation'!T$17)</f>
        <v>0</v>
      </c>
      <c r="W232" s="286">
        <f>IF('4 - Inflation'!U$17=0,0,'6a - Tot nominal costs'!W232/'4 - Inflation'!U$17)</f>
        <v>0</v>
      </c>
      <c r="X232" s="286">
        <f>IF('4 - Inflation'!V$17=0,0,'6a - Tot nominal costs'!X232/'4 - Inflation'!V$17)</f>
        <v>0</v>
      </c>
      <c r="Y232" s="286">
        <f>IF('4 - Inflation'!W$17=0,0,'6a - Tot nominal costs'!Y232/'4 - Inflation'!W$17)</f>
        <v>0</v>
      </c>
      <c r="Z232" s="286">
        <f>IF('4 - Inflation'!X$17=0,0,'6a - Tot nominal costs'!Z232/'4 - Inflation'!X$17)</f>
        <v>0</v>
      </c>
      <c r="AA232" s="286">
        <f>IF('4 - Inflation'!Y$17=0,0,'6a - Tot nominal costs'!AA232/'4 - Inflation'!Y$17)</f>
        <v>0</v>
      </c>
      <c r="AB232" s="286">
        <f>IF('4 - Inflation'!Z$17=0,0,'6a - Tot nominal costs'!AB232/'4 - Inflation'!Z$17)</f>
        <v>0</v>
      </c>
      <c r="AC232" s="286">
        <f>IF('4 - Inflation'!AA$17=0,0,'6a - Tot nominal costs'!AC232/'4 - Inflation'!AA$17)</f>
        <v>0</v>
      </c>
      <c r="AD232" s="286">
        <f>IF('4 - Inflation'!AB$17=0,0,'6a - Tot nominal costs'!AD232/'4 - Inflation'!AB$17)</f>
        <v>0</v>
      </c>
      <c r="AE232" s="286">
        <f>IF('4 - Inflation'!AC$17=0,0,'6a - Tot nominal costs'!AE232/'4 - Inflation'!AC$17)</f>
        <v>0</v>
      </c>
      <c r="AF232" s="286">
        <f>IF('4 - Inflation'!AD$17=0,0,'6a - Tot nominal costs'!AF232/'4 - Inflation'!AD$17)</f>
        <v>0</v>
      </c>
      <c r="AG232" s="286">
        <f>IF('4 - Inflation'!AE$17=0,0,'6a - Tot nominal costs'!AG232/'4 - Inflation'!AE$17)</f>
        <v>0</v>
      </c>
      <c r="AH232" s="286">
        <f>IF('4 - Inflation'!AF$17=0,0,'6a - Tot nominal costs'!AH232/'4 - Inflation'!AF$17)</f>
        <v>0</v>
      </c>
      <c r="AI232" s="286">
        <f>IF('4 - Inflation'!AG$17=0,0,'6a - Tot nominal costs'!AI232/'4 - Inflation'!AG$17)</f>
        <v>0</v>
      </c>
      <c r="AJ232" s="286">
        <f>IF('4 - Inflation'!AH$17=0,0,'6a - Tot nominal costs'!AJ232/'4 - Inflation'!AH$17)</f>
        <v>0</v>
      </c>
      <c r="AK232" s="286">
        <f>IF('4 - Inflation'!AI$17=0,0,'6a - Tot nominal costs'!AK232/'4 - Inflation'!AI$17)</f>
        <v>0</v>
      </c>
      <c r="AL232" s="286">
        <f>IF('4 - Inflation'!AJ$17=0,0,'6a - Tot nominal costs'!AL232/'4 - Inflation'!AJ$17)</f>
        <v>0</v>
      </c>
      <c r="AM232" s="286">
        <f>IF('4 - Inflation'!AK$17=0,0,'6a - Tot nominal costs'!AM232/'4 - Inflation'!AK$17)</f>
        <v>0</v>
      </c>
      <c r="AN232" s="286">
        <f>IF('4 - Inflation'!AL$17=0,0,'6a - Tot nominal costs'!AN232/'4 - Inflation'!AL$17)</f>
        <v>0</v>
      </c>
      <c r="AO232" s="286">
        <f>IF('4 - Inflation'!AM$17=0,0,'6a - Tot nominal costs'!AO232/'4 - Inflation'!AM$17)</f>
        <v>0</v>
      </c>
      <c r="AP232" s="286">
        <f>IF('4 - Inflation'!AN$17=0,0,'6a - Tot nominal costs'!AP232/'4 - Inflation'!AN$17)</f>
        <v>0</v>
      </c>
    </row>
    <row r="233" spans="1:42" outlineLevel="1">
      <c r="A233" s="212"/>
      <c r="B233" s="201">
        <f>B232-COUNTIFS(C221:C232,"")</f>
        <v>0</v>
      </c>
      <c r="C233" s="201" t="s">
        <v>285</v>
      </c>
      <c r="D233" s="201"/>
      <c r="E233" s="201"/>
      <c r="F233" s="201"/>
      <c r="G233" s="201"/>
      <c r="H233" s="201"/>
      <c r="I233" s="201"/>
      <c r="J233" s="201"/>
      <c r="K233" s="201"/>
      <c r="L233" s="201"/>
      <c r="M233" s="280">
        <f>SUM(M221:M232)</f>
        <v>0</v>
      </c>
      <c r="N233" s="280">
        <f>SUM(N221:N232)</f>
        <v>0</v>
      </c>
      <c r="O233" s="280">
        <f t="shared" ref="O233:AP233" si="20">SUM(O221:O232)</f>
        <v>0</v>
      </c>
      <c r="P233" s="280">
        <f t="shared" si="20"/>
        <v>0</v>
      </c>
      <c r="Q233" s="280">
        <f t="shared" si="20"/>
        <v>0</v>
      </c>
      <c r="R233" s="280">
        <f t="shared" si="20"/>
        <v>0</v>
      </c>
      <c r="S233" s="280">
        <f t="shared" si="20"/>
        <v>0</v>
      </c>
      <c r="T233" s="280">
        <f t="shared" si="20"/>
        <v>0</v>
      </c>
      <c r="U233" s="280">
        <f t="shared" si="20"/>
        <v>0</v>
      </c>
      <c r="V233" s="280">
        <f t="shared" si="20"/>
        <v>0</v>
      </c>
      <c r="W233" s="280">
        <f t="shared" si="20"/>
        <v>0</v>
      </c>
      <c r="X233" s="280">
        <f t="shared" si="20"/>
        <v>0</v>
      </c>
      <c r="Y233" s="280">
        <f t="shared" si="20"/>
        <v>0</v>
      </c>
      <c r="Z233" s="280">
        <f t="shared" si="20"/>
        <v>0</v>
      </c>
      <c r="AA233" s="280">
        <f t="shared" si="20"/>
        <v>0</v>
      </c>
      <c r="AB233" s="280">
        <f t="shared" si="20"/>
        <v>0</v>
      </c>
      <c r="AC233" s="280">
        <f t="shared" si="20"/>
        <v>0</v>
      </c>
      <c r="AD233" s="280">
        <f t="shared" si="20"/>
        <v>0</v>
      </c>
      <c r="AE233" s="280">
        <f t="shared" si="20"/>
        <v>0</v>
      </c>
      <c r="AF233" s="280">
        <f t="shared" si="20"/>
        <v>0</v>
      </c>
      <c r="AG233" s="280">
        <f t="shared" si="20"/>
        <v>0</v>
      </c>
      <c r="AH233" s="280">
        <f t="shared" si="20"/>
        <v>0</v>
      </c>
      <c r="AI233" s="280">
        <f t="shared" si="20"/>
        <v>0</v>
      </c>
      <c r="AJ233" s="280">
        <f t="shared" si="20"/>
        <v>0</v>
      </c>
      <c r="AK233" s="280">
        <f t="shared" si="20"/>
        <v>0</v>
      </c>
      <c r="AL233" s="280">
        <f t="shared" si="20"/>
        <v>0</v>
      </c>
      <c r="AM233" s="280">
        <f t="shared" si="20"/>
        <v>0</v>
      </c>
      <c r="AN233" s="280">
        <f t="shared" si="20"/>
        <v>0</v>
      </c>
      <c r="AO233" s="280">
        <f t="shared" si="20"/>
        <v>0</v>
      </c>
      <c r="AP233" s="280">
        <f t="shared" si="20"/>
        <v>0</v>
      </c>
    </row>
    <row r="234" spans="1:42" outlineLevel="1">
      <c r="A234" s="221"/>
      <c r="B234" s="222"/>
      <c r="C234" s="222"/>
      <c r="D234" s="222"/>
      <c r="E234" s="222"/>
      <c r="F234" s="222"/>
      <c r="G234" s="222"/>
      <c r="H234" s="222"/>
      <c r="I234" s="222"/>
      <c r="J234" s="222"/>
      <c r="K234" s="222"/>
      <c r="L234" s="222"/>
      <c r="M234" s="245"/>
      <c r="N234" s="245"/>
      <c r="O234" s="245"/>
      <c r="P234" s="245"/>
      <c r="Q234" s="245"/>
      <c r="R234" s="245"/>
      <c r="S234" s="245"/>
      <c r="T234" s="245"/>
      <c r="U234" s="245"/>
      <c r="V234" s="245"/>
      <c r="W234" s="245"/>
      <c r="X234" s="245"/>
      <c r="Y234" s="245"/>
      <c r="Z234" s="245"/>
      <c r="AA234" s="245"/>
      <c r="AB234" s="245"/>
      <c r="AC234" s="245"/>
      <c r="AD234" s="245"/>
      <c r="AE234" s="245"/>
      <c r="AF234" s="245"/>
      <c r="AG234" s="245"/>
      <c r="AH234" s="245"/>
      <c r="AI234" s="245"/>
      <c r="AJ234" s="245"/>
      <c r="AK234" s="245"/>
      <c r="AL234" s="245"/>
      <c r="AM234" s="245"/>
      <c r="AN234" s="245"/>
      <c r="AO234" s="245"/>
      <c r="AP234" s="245"/>
    </row>
    <row r="235" spans="1:42" outlineLevel="1">
      <c r="A235" s="220" t="s">
        <v>254</v>
      </c>
      <c r="B235" s="220" t="s">
        <v>287</v>
      </c>
      <c r="C235" s="220" t="s">
        <v>284</v>
      </c>
      <c r="D235" s="220"/>
      <c r="E235" s="220"/>
      <c r="F235" s="220"/>
      <c r="G235" s="220"/>
      <c r="H235" s="220"/>
      <c r="I235" s="220"/>
      <c r="J235" s="220"/>
      <c r="K235" s="220"/>
      <c r="L235" s="220"/>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244"/>
      <c r="AL235" s="244"/>
      <c r="AM235" s="244"/>
      <c r="AN235" s="244"/>
      <c r="AO235" s="244"/>
      <c r="AP235" s="244"/>
    </row>
    <row r="236" spans="1:42" outlineLevel="2">
      <c r="A236" s="211" t="str">
        <f>A203&amp;"."&amp;A235&amp;"."&amp;A204&amp;"."&amp;B236</f>
        <v>1.d.5.1</v>
      </c>
      <c r="B236">
        <v>1</v>
      </c>
      <c r="C236" t="str">
        <f>'1-GBP'!C236</f>
        <v/>
      </c>
      <c r="D236"/>
      <c r="E236"/>
      <c r="F236"/>
      <c r="G236"/>
      <c r="H236"/>
      <c r="I236"/>
      <c r="J236"/>
      <c r="K236"/>
      <c r="L236" t="str">
        <f>LEFT(_xlfn.TEXTAFTER('6b - Tot real (CPIH) costs'!A236,"."),1)</f>
        <v>d</v>
      </c>
      <c r="M236" s="286">
        <f>IF('4 - Inflation'!K$17=0,0,'6a - Tot nominal costs'!M236/'4 - Inflation'!K$17)</f>
        <v>0</v>
      </c>
      <c r="N236" s="286">
        <f>IF('4 - Inflation'!L$17=0,0,'6a - Tot nominal costs'!N236/'4 - Inflation'!L$17)</f>
        <v>0</v>
      </c>
      <c r="O236" s="286">
        <f>IF('4 - Inflation'!M$17=0,0,'6a - Tot nominal costs'!O236/'4 - Inflation'!M$17)</f>
        <v>0</v>
      </c>
      <c r="P236" s="286">
        <f>IF('4 - Inflation'!N$17=0,0,'6a - Tot nominal costs'!P236/'4 - Inflation'!N$17)</f>
        <v>0</v>
      </c>
      <c r="Q236" s="286">
        <f>IF('4 - Inflation'!O$17=0,0,'6a - Tot nominal costs'!Q236/'4 - Inflation'!O$17)</f>
        <v>0</v>
      </c>
      <c r="R236" s="286">
        <f>IF('4 - Inflation'!P$17=0,0,'6a - Tot nominal costs'!R236/'4 - Inflation'!P$17)</f>
        <v>0</v>
      </c>
      <c r="S236" s="286">
        <f>IF('4 - Inflation'!Q$17=0,0,'6a - Tot nominal costs'!S236/'4 - Inflation'!Q$17)</f>
        <v>0</v>
      </c>
      <c r="T236" s="286">
        <f>IF('4 - Inflation'!R$17=0,0,'6a - Tot nominal costs'!T236/'4 - Inflation'!R$17)</f>
        <v>0</v>
      </c>
      <c r="U236" s="286">
        <f>IF('4 - Inflation'!S$17=0,0,'6a - Tot nominal costs'!U236/'4 - Inflation'!S$17)</f>
        <v>0</v>
      </c>
      <c r="V236" s="286">
        <f>IF('4 - Inflation'!T$17=0,0,'6a - Tot nominal costs'!V236/'4 - Inflation'!T$17)</f>
        <v>0</v>
      </c>
      <c r="W236" s="286">
        <f>IF('4 - Inflation'!U$17=0,0,'6a - Tot nominal costs'!W236/'4 - Inflation'!U$17)</f>
        <v>0</v>
      </c>
      <c r="X236" s="286">
        <f>IF('4 - Inflation'!V$17=0,0,'6a - Tot nominal costs'!X236/'4 - Inflation'!V$17)</f>
        <v>0</v>
      </c>
      <c r="Y236" s="286">
        <f>IF('4 - Inflation'!W$17=0,0,'6a - Tot nominal costs'!Y236/'4 - Inflation'!W$17)</f>
        <v>0</v>
      </c>
      <c r="Z236" s="286">
        <f>IF('4 - Inflation'!X$17=0,0,'6a - Tot nominal costs'!Z236/'4 - Inflation'!X$17)</f>
        <v>0</v>
      </c>
      <c r="AA236" s="286">
        <f>IF('4 - Inflation'!Y$17=0,0,'6a - Tot nominal costs'!AA236/'4 - Inflation'!Y$17)</f>
        <v>0</v>
      </c>
      <c r="AB236" s="286">
        <f>IF('4 - Inflation'!Z$17=0,0,'6a - Tot nominal costs'!AB236/'4 - Inflation'!Z$17)</f>
        <v>0</v>
      </c>
      <c r="AC236" s="286">
        <f>IF('4 - Inflation'!AA$17=0,0,'6a - Tot nominal costs'!AC236/'4 - Inflation'!AA$17)</f>
        <v>0</v>
      </c>
      <c r="AD236" s="286">
        <f>IF('4 - Inflation'!AB$17=0,0,'6a - Tot nominal costs'!AD236/'4 - Inflation'!AB$17)</f>
        <v>0</v>
      </c>
      <c r="AE236" s="286">
        <f>IF('4 - Inflation'!AC$17=0,0,'6a - Tot nominal costs'!AE236/'4 - Inflation'!AC$17)</f>
        <v>0</v>
      </c>
      <c r="AF236" s="286">
        <f>IF('4 - Inflation'!AD$17=0,0,'6a - Tot nominal costs'!AF236/'4 - Inflation'!AD$17)</f>
        <v>0</v>
      </c>
      <c r="AG236" s="286">
        <f>IF('4 - Inflation'!AE$17=0,0,'6a - Tot nominal costs'!AG236/'4 - Inflation'!AE$17)</f>
        <v>0</v>
      </c>
      <c r="AH236" s="286">
        <f>IF('4 - Inflation'!AF$17=0,0,'6a - Tot nominal costs'!AH236/'4 - Inflation'!AF$17)</f>
        <v>0</v>
      </c>
      <c r="AI236" s="286">
        <f>IF('4 - Inflation'!AG$17=0,0,'6a - Tot nominal costs'!AI236/'4 - Inflation'!AG$17)</f>
        <v>0</v>
      </c>
      <c r="AJ236" s="286">
        <f>IF('4 - Inflation'!AH$17=0,0,'6a - Tot nominal costs'!AJ236/'4 - Inflation'!AH$17)</f>
        <v>0</v>
      </c>
      <c r="AK236" s="286">
        <f>IF('4 - Inflation'!AI$17=0,0,'6a - Tot nominal costs'!AK236/'4 - Inflation'!AI$17)</f>
        <v>0</v>
      </c>
      <c r="AL236" s="286">
        <f>IF('4 - Inflation'!AJ$17=0,0,'6a - Tot nominal costs'!AL236/'4 - Inflation'!AJ$17)</f>
        <v>0</v>
      </c>
      <c r="AM236" s="286">
        <f>IF('4 - Inflation'!AK$17=0,0,'6a - Tot nominal costs'!AM236/'4 - Inflation'!AK$17)</f>
        <v>0</v>
      </c>
      <c r="AN236" s="286">
        <f>IF('4 - Inflation'!AL$17=0,0,'6a - Tot nominal costs'!AN236/'4 - Inflation'!AL$17)</f>
        <v>0</v>
      </c>
      <c r="AO236" s="286">
        <f>IF('4 - Inflation'!AM$17=0,0,'6a - Tot nominal costs'!AO236/'4 - Inflation'!AM$17)</f>
        <v>0</v>
      </c>
      <c r="AP236" s="286">
        <f>IF('4 - Inflation'!AN$17=0,0,'6a - Tot nominal costs'!AP236/'4 - Inflation'!AN$17)</f>
        <v>0</v>
      </c>
    </row>
    <row r="237" spans="1:42" outlineLevel="2">
      <c r="A237" s="211" t="str">
        <f>A203&amp;"."&amp;A235&amp;"."&amp;A204&amp;"."&amp;B237</f>
        <v>1.d.5.2</v>
      </c>
      <c r="B237">
        <v>2</v>
      </c>
      <c r="C237" t="str">
        <f>'1-GBP'!C237</f>
        <v/>
      </c>
      <c r="D237"/>
      <c r="E237"/>
      <c r="F237"/>
      <c r="G237"/>
      <c r="H237"/>
      <c r="I237"/>
      <c r="J237"/>
      <c r="K237"/>
      <c r="L237" t="str">
        <f>LEFT(_xlfn.TEXTAFTER('6b - Tot real (CPIH) costs'!A237,"."),1)</f>
        <v>d</v>
      </c>
      <c r="M237" s="286">
        <f>IF('4 - Inflation'!K$17=0,0,'6a - Tot nominal costs'!M237/'4 - Inflation'!K$17)</f>
        <v>0</v>
      </c>
      <c r="N237" s="286">
        <f>IF('4 - Inflation'!L$17=0,0,'6a - Tot nominal costs'!N237/'4 - Inflation'!L$17)</f>
        <v>0</v>
      </c>
      <c r="O237" s="286">
        <f>IF('4 - Inflation'!M$17=0,0,'6a - Tot nominal costs'!O237/'4 - Inflation'!M$17)</f>
        <v>0</v>
      </c>
      <c r="P237" s="286">
        <f>IF('4 - Inflation'!N$17=0,0,'6a - Tot nominal costs'!P237/'4 - Inflation'!N$17)</f>
        <v>0</v>
      </c>
      <c r="Q237" s="286">
        <f>IF('4 - Inflation'!O$17=0,0,'6a - Tot nominal costs'!Q237/'4 - Inflation'!O$17)</f>
        <v>0</v>
      </c>
      <c r="R237" s="286">
        <f>IF('4 - Inflation'!P$17=0,0,'6a - Tot nominal costs'!R237/'4 - Inflation'!P$17)</f>
        <v>0</v>
      </c>
      <c r="S237" s="286">
        <f>IF('4 - Inflation'!Q$17=0,0,'6a - Tot nominal costs'!S237/'4 - Inflation'!Q$17)</f>
        <v>0</v>
      </c>
      <c r="T237" s="286">
        <f>IF('4 - Inflation'!R$17=0,0,'6a - Tot nominal costs'!T237/'4 - Inflation'!R$17)</f>
        <v>0</v>
      </c>
      <c r="U237" s="286">
        <f>IF('4 - Inflation'!S$17=0,0,'6a - Tot nominal costs'!U237/'4 - Inflation'!S$17)</f>
        <v>0</v>
      </c>
      <c r="V237" s="286">
        <f>IF('4 - Inflation'!T$17=0,0,'6a - Tot nominal costs'!V237/'4 - Inflation'!T$17)</f>
        <v>0</v>
      </c>
      <c r="W237" s="286">
        <f>IF('4 - Inflation'!U$17=0,0,'6a - Tot nominal costs'!W237/'4 - Inflation'!U$17)</f>
        <v>0</v>
      </c>
      <c r="X237" s="286">
        <f>IF('4 - Inflation'!V$17=0,0,'6a - Tot nominal costs'!X237/'4 - Inflation'!V$17)</f>
        <v>0</v>
      </c>
      <c r="Y237" s="286">
        <f>IF('4 - Inflation'!W$17=0,0,'6a - Tot nominal costs'!Y237/'4 - Inflation'!W$17)</f>
        <v>0</v>
      </c>
      <c r="Z237" s="286">
        <f>IF('4 - Inflation'!X$17=0,0,'6a - Tot nominal costs'!Z237/'4 - Inflation'!X$17)</f>
        <v>0</v>
      </c>
      <c r="AA237" s="286">
        <f>IF('4 - Inflation'!Y$17=0,0,'6a - Tot nominal costs'!AA237/'4 - Inflation'!Y$17)</f>
        <v>0</v>
      </c>
      <c r="AB237" s="286">
        <f>IF('4 - Inflation'!Z$17=0,0,'6a - Tot nominal costs'!AB237/'4 - Inflation'!Z$17)</f>
        <v>0</v>
      </c>
      <c r="AC237" s="286">
        <f>IF('4 - Inflation'!AA$17=0,0,'6a - Tot nominal costs'!AC237/'4 - Inflation'!AA$17)</f>
        <v>0</v>
      </c>
      <c r="AD237" s="286">
        <f>IF('4 - Inflation'!AB$17=0,0,'6a - Tot nominal costs'!AD237/'4 - Inflation'!AB$17)</f>
        <v>0</v>
      </c>
      <c r="AE237" s="286">
        <f>IF('4 - Inflation'!AC$17=0,0,'6a - Tot nominal costs'!AE237/'4 - Inflation'!AC$17)</f>
        <v>0</v>
      </c>
      <c r="AF237" s="286">
        <f>IF('4 - Inflation'!AD$17=0,0,'6a - Tot nominal costs'!AF237/'4 - Inflation'!AD$17)</f>
        <v>0</v>
      </c>
      <c r="AG237" s="286">
        <f>IF('4 - Inflation'!AE$17=0,0,'6a - Tot nominal costs'!AG237/'4 - Inflation'!AE$17)</f>
        <v>0</v>
      </c>
      <c r="AH237" s="286">
        <f>IF('4 - Inflation'!AF$17=0,0,'6a - Tot nominal costs'!AH237/'4 - Inflation'!AF$17)</f>
        <v>0</v>
      </c>
      <c r="AI237" s="286">
        <f>IF('4 - Inflation'!AG$17=0,0,'6a - Tot nominal costs'!AI237/'4 - Inflation'!AG$17)</f>
        <v>0</v>
      </c>
      <c r="AJ237" s="286">
        <f>IF('4 - Inflation'!AH$17=0,0,'6a - Tot nominal costs'!AJ237/'4 - Inflation'!AH$17)</f>
        <v>0</v>
      </c>
      <c r="AK237" s="286">
        <f>IF('4 - Inflation'!AI$17=0,0,'6a - Tot nominal costs'!AK237/'4 - Inflation'!AI$17)</f>
        <v>0</v>
      </c>
      <c r="AL237" s="286">
        <f>IF('4 - Inflation'!AJ$17=0,0,'6a - Tot nominal costs'!AL237/'4 - Inflation'!AJ$17)</f>
        <v>0</v>
      </c>
      <c r="AM237" s="286">
        <f>IF('4 - Inflation'!AK$17=0,0,'6a - Tot nominal costs'!AM237/'4 - Inflation'!AK$17)</f>
        <v>0</v>
      </c>
      <c r="AN237" s="286">
        <f>IF('4 - Inflation'!AL$17=0,0,'6a - Tot nominal costs'!AN237/'4 - Inflation'!AL$17)</f>
        <v>0</v>
      </c>
      <c r="AO237" s="286">
        <f>IF('4 - Inflation'!AM$17=0,0,'6a - Tot nominal costs'!AO237/'4 - Inflation'!AM$17)</f>
        <v>0</v>
      </c>
      <c r="AP237" s="286">
        <f>IF('4 - Inflation'!AN$17=0,0,'6a - Tot nominal costs'!AP237/'4 - Inflation'!AN$17)</f>
        <v>0</v>
      </c>
    </row>
    <row r="238" spans="1:42" outlineLevel="2">
      <c r="A238" s="211" t="str">
        <f>A203&amp;"."&amp;A235&amp;"."&amp;A204&amp;"."&amp;B238</f>
        <v>1.d.5.3</v>
      </c>
      <c r="B238">
        <v>3</v>
      </c>
      <c r="C238" t="str">
        <f>'1-GBP'!C238</f>
        <v/>
      </c>
      <c r="D238"/>
      <c r="E238"/>
      <c r="F238"/>
      <c r="G238"/>
      <c r="H238"/>
      <c r="I238"/>
      <c r="J238"/>
      <c r="K238"/>
      <c r="L238" t="str">
        <f>LEFT(_xlfn.TEXTAFTER('6b - Tot real (CPIH) costs'!A238,"."),1)</f>
        <v>d</v>
      </c>
      <c r="M238" s="286">
        <f>IF('4 - Inflation'!K$17=0,0,'6a - Tot nominal costs'!M238/'4 - Inflation'!K$17)</f>
        <v>0</v>
      </c>
      <c r="N238" s="286">
        <f>IF('4 - Inflation'!L$17=0,0,'6a - Tot nominal costs'!N238/'4 - Inflation'!L$17)</f>
        <v>0</v>
      </c>
      <c r="O238" s="286">
        <f>IF('4 - Inflation'!M$17=0,0,'6a - Tot nominal costs'!O238/'4 - Inflation'!M$17)</f>
        <v>0</v>
      </c>
      <c r="P238" s="286">
        <f>IF('4 - Inflation'!N$17=0,0,'6a - Tot nominal costs'!P238/'4 - Inflation'!N$17)</f>
        <v>0</v>
      </c>
      <c r="Q238" s="286">
        <f>IF('4 - Inflation'!O$17=0,0,'6a - Tot nominal costs'!Q238/'4 - Inflation'!O$17)</f>
        <v>0</v>
      </c>
      <c r="R238" s="286">
        <f>IF('4 - Inflation'!P$17=0,0,'6a - Tot nominal costs'!R238/'4 - Inflation'!P$17)</f>
        <v>0</v>
      </c>
      <c r="S238" s="286">
        <f>IF('4 - Inflation'!Q$17=0,0,'6a - Tot nominal costs'!S238/'4 - Inflation'!Q$17)</f>
        <v>0</v>
      </c>
      <c r="T238" s="286">
        <f>IF('4 - Inflation'!R$17=0,0,'6a - Tot nominal costs'!T238/'4 - Inflation'!R$17)</f>
        <v>0</v>
      </c>
      <c r="U238" s="286">
        <f>IF('4 - Inflation'!S$17=0,0,'6a - Tot nominal costs'!U238/'4 - Inflation'!S$17)</f>
        <v>0</v>
      </c>
      <c r="V238" s="286">
        <f>IF('4 - Inflation'!T$17=0,0,'6a - Tot nominal costs'!V238/'4 - Inflation'!T$17)</f>
        <v>0</v>
      </c>
      <c r="W238" s="286">
        <f>IF('4 - Inflation'!U$17=0,0,'6a - Tot nominal costs'!W238/'4 - Inflation'!U$17)</f>
        <v>0</v>
      </c>
      <c r="X238" s="286">
        <f>IF('4 - Inflation'!V$17=0,0,'6a - Tot nominal costs'!X238/'4 - Inflation'!V$17)</f>
        <v>0</v>
      </c>
      <c r="Y238" s="286">
        <f>IF('4 - Inflation'!W$17=0,0,'6a - Tot nominal costs'!Y238/'4 - Inflation'!W$17)</f>
        <v>0</v>
      </c>
      <c r="Z238" s="286">
        <f>IF('4 - Inflation'!X$17=0,0,'6a - Tot nominal costs'!Z238/'4 - Inflation'!X$17)</f>
        <v>0</v>
      </c>
      <c r="AA238" s="286">
        <f>IF('4 - Inflation'!Y$17=0,0,'6a - Tot nominal costs'!AA238/'4 - Inflation'!Y$17)</f>
        <v>0</v>
      </c>
      <c r="AB238" s="286">
        <f>IF('4 - Inflation'!Z$17=0,0,'6a - Tot nominal costs'!AB238/'4 - Inflation'!Z$17)</f>
        <v>0</v>
      </c>
      <c r="AC238" s="286">
        <f>IF('4 - Inflation'!AA$17=0,0,'6a - Tot nominal costs'!AC238/'4 - Inflation'!AA$17)</f>
        <v>0</v>
      </c>
      <c r="AD238" s="286">
        <f>IF('4 - Inflation'!AB$17=0,0,'6a - Tot nominal costs'!AD238/'4 - Inflation'!AB$17)</f>
        <v>0</v>
      </c>
      <c r="AE238" s="286">
        <f>IF('4 - Inflation'!AC$17=0,0,'6a - Tot nominal costs'!AE238/'4 - Inflation'!AC$17)</f>
        <v>0</v>
      </c>
      <c r="AF238" s="286">
        <f>IF('4 - Inflation'!AD$17=0,0,'6a - Tot nominal costs'!AF238/'4 - Inflation'!AD$17)</f>
        <v>0</v>
      </c>
      <c r="AG238" s="286">
        <f>IF('4 - Inflation'!AE$17=0,0,'6a - Tot nominal costs'!AG238/'4 - Inflation'!AE$17)</f>
        <v>0</v>
      </c>
      <c r="AH238" s="286">
        <f>IF('4 - Inflation'!AF$17=0,0,'6a - Tot nominal costs'!AH238/'4 - Inflation'!AF$17)</f>
        <v>0</v>
      </c>
      <c r="AI238" s="286">
        <f>IF('4 - Inflation'!AG$17=0,0,'6a - Tot nominal costs'!AI238/'4 - Inflation'!AG$17)</f>
        <v>0</v>
      </c>
      <c r="AJ238" s="286">
        <f>IF('4 - Inflation'!AH$17=0,0,'6a - Tot nominal costs'!AJ238/'4 - Inflation'!AH$17)</f>
        <v>0</v>
      </c>
      <c r="AK238" s="286">
        <f>IF('4 - Inflation'!AI$17=0,0,'6a - Tot nominal costs'!AK238/'4 - Inflation'!AI$17)</f>
        <v>0</v>
      </c>
      <c r="AL238" s="286">
        <f>IF('4 - Inflation'!AJ$17=0,0,'6a - Tot nominal costs'!AL238/'4 - Inflation'!AJ$17)</f>
        <v>0</v>
      </c>
      <c r="AM238" s="286">
        <f>IF('4 - Inflation'!AK$17=0,0,'6a - Tot nominal costs'!AM238/'4 - Inflation'!AK$17)</f>
        <v>0</v>
      </c>
      <c r="AN238" s="286">
        <f>IF('4 - Inflation'!AL$17=0,0,'6a - Tot nominal costs'!AN238/'4 - Inflation'!AL$17)</f>
        <v>0</v>
      </c>
      <c r="AO238" s="286">
        <f>IF('4 - Inflation'!AM$17=0,0,'6a - Tot nominal costs'!AO238/'4 - Inflation'!AM$17)</f>
        <v>0</v>
      </c>
      <c r="AP238" s="286">
        <f>IF('4 - Inflation'!AN$17=0,0,'6a - Tot nominal costs'!AP238/'4 - Inflation'!AN$17)</f>
        <v>0</v>
      </c>
    </row>
    <row r="239" spans="1:42" outlineLevel="2">
      <c r="A239" s="211" t="str">
        <f>A203&amp;"."&amp;A235&amp;"."&amp;A204&amp;"."&amp;B239</f>
        <v>1.d.5.4</v>
      </c>
      <c r="B239">
        <v>4</v>
      </c>
      <c r="C239" t="str">
        <f>'1-GBP'!C239</f>
        <v/>
      </c>
      <c r="D239"/>
      <c r="E239"/>
      <c r="F239"/>
      <c r="G239"/>
      <c r="H239"/>
      <c r="I239"/>
      <c r="J239"/>
      <c r="K239"/>
      <c r="L239" t="str">
        <f>LEFT(_xlfn.TEXTAFTER('6b - Tot real (CPIH) costs'!A239,"."),1)</f>
        <v>d</v>
      </c>
      <c r="M239" s="286">
        <f>IF('4 - Inflation'!K$17=0,0,'6a - Tot nominal costs'!M239/'4 - Inflation'!K$17)</f>
        <v>0</v>
      </c>
      <c r="N239" s="286">
        <f>IF('4 - Inflation'!L$17=0,0,'6a - Tot nominal costs'!N239/'4 - Inflation'!L$17)</f>
        <v>0</v>
      </c>
      <c r="O239" s="286">
        <f>IF('4 - Inflation'!M$17=0,0,'6a - Tot nominal costs'!O239/'4 - Inflation'!M$17)</f>
        <v>0</v>
      </c>
      <c r="P239" s="286">
        <f>IF('4 - Inflation'!N$17=0,0,'6a - Tot nominal costs'!P239/'4 - Inflation'!N$17)</f>
        <v>0</v>
      </c>
      <c r="Q239" s="286">
        <f>IF('4 - Inflation'!O$17=0,0,'6a - Tot nominal costs'!Q239/'4 - Inflation'!O$17)</f>
        <v>0</v>
      </c>
      <c r="R239" s="286">
        <f>IF('4 - Inflation'!P$17=0,0,'6a - Tot nominal costs'!R239/'4 - Inflation'!P$17)</f>
        <v>0</v>
      </c>
      <c r="S239" s="286">
        <f>IF('4 - Inflation'!Q$17=0,0,'6a - Tot nominal costs'!S239/'4 - Inflation'!Q$17)</f>
        <v>0</v>
      </c>
      <c r="T239" s="286">
        <f>IF('4 - Inflation'!R$17=0,0,'6a - Tot nominal costs'!T239/'4 - Inflation'!R$17)</f>
        <v>0</v>
      </c>
      <c r="U239" s="286">
        <f>IF('4 - Inflation'!S$17=0,0,'6a - Tot nominal costs'!U239/'4 - Inflation'!S$17)</f>
        <v>0</v>
      </c>
      <c r="V239" s="286">
        <f>IF('4 - Inflation'!T$17=0,0,'6a - Tot nominal costs'!V239/'4 - Inflation'!T$17)</f>
        <v>0</v>
      </c>
      <c r="W239" s="286">
        <f>IF('4 - Inflation'!U$17=0,0,'6a - Tot nominal costs'!W239/'4 - Inflation'!U$17)</f>
        <v>0</v>
      </c>
      <c r="X239" s="286">
        <f>IF('4 - Inflation'!V$17=0,0,'6a - Tot nominal costs'!X239/'4 - Inflation'!V$17)</f>
        <v>0</v>
      </c>
      <c r="Y239" s="286">
        <f>IF('4 - Inflation'!W$17=0,0,'6a - Tot nominal costs'!Y239/'4 - Inflation'!W$17)</f>
        <v>0</v>
      </c>
      <c r="Z239" s="286">
        <f>IF('4 - Inflation'!X$17=0,0,'6a - Tot nominal costs'!Z239/'4 - Inflation'!X$17)</f>
        <v>0</v>
      </c>
      <c r="AA239" s="286">
        <f>IF('4 - Inflation'!Y$17=0,0,'6a - Tot nominal costs'!AA239/'4 - Inflation'!Y$17)</f>
        <v>0</v>
      </c>
      <c r="AB239" s="286">
        <f>IF('4 - Inflation'!Z$17=0,0,'6a - Tot nominal costs'!AB239/'4 - Inflation'!Z$17)</f>
        <v>0</v>
      </c>
      <c r="AC239" s="286">
        <f>IF('4 - Inflation'!AA$17=0,0,'6a - Tot nominal costs'!AC239/'4 - Inflation'!AA$17)</f>
        <v>0</v>
      </c>
      <c r="AD239" s="286">
        <f>IF('4 - Inflation'!AB$17=0,0,'6a - Tot nominal costs'!AD239/'4 - Inflation'!AB$17)</f>
        <v>0</v>
      </c>
      <c r="AE239" s="286">
        <f>IF('4 - Inflation'!AC$17=0,0,'6a - Tot nominal costs'!AE239/'4 - Inflation'!AC$17)</f>
        <v>0</v>
      </c>
      <c r="AF239" s="286">
        <f>IF('4 - Inflation'!AD$17=0,0,'6a - Tot nominal costs'!AF239/'4 - Inflation'!AD$17)</f>
        <v>0</v>
      </c>
      <c r="AG239" s="286">
        <f>IF('4 - Inflation'!AE$17=0,0,'6a - Tot nominal costs'!AG239/'4 - Inflation'!AE$17)</f>
        <v>0</v>
      </c>
      <c r="AH239" s="286">
        <f>IF('4 - Inflation'!AF$17=0,0,'6a - Tot nominal costs'!AH239/'4 - Inflation'!AF$17)</f>
        <v>0</v>
      </c>
      <c r="AI239" s="286">
        <f>IF('4 - Inflation'!AG$17=0,0,'6a - Tot nominal costs'!AI239/'4 - Inflation'!AG$17)</f>
        <v>0</v>
      </c>
      <c r="AJ239" s="286">
        <f>IF('4 - Inflation'!AH$17=0,0,'6a - Tot nominal costs'!AJ239/'4 - Inflation'!AH$17)</f>
        <v>0</v>
      </c>
      <c r="AK239" s="286">
        <f>IF('4 - Inflation'!AI$17=0,0,'6a - Tot nominal costs'!AK239/'4 - Inflation'!AI$17)</f>
        <v>0</v>
      </c>
      <c r="AL239" s="286">
        <f>IF('4 - Inflation'!AJ$17=0,0,'6a - Tot nominal costs'!AL239/'4 - Inflation'!AJ$17)</f>
        <v>0</v>
      </c>
      <c r="AM239" s="286">
        <f>IF('4 - Inflation'!AK$17=0,0,'6a - Tot nominal costs'!AM239/'4 - Inflation'!AK$17)</f>
        <v>0</v>
      </c>
      <c r="AN239" s="286">
        <f>IF('4 - Inflation'!AL$17=0,0,'6a - Tot nominal costs'!AN239/'4 - Inflation'!AL$17)</f>
        <v>0</v>
      </c>
      <c r="AO239" s="286">
        <f>IF('4 - Inflation'!AM$17=0,0,'6a - Tot nominal costs'!AO239/'4 - Inflation'!AM$17)</f>
        <v>0</v>
      </c>
      <c r="AP239" s="286">
        <f>IF('4 - Inflation'!AN$17=0,0,'6a - Tot nominal costs'!AP239/'4 - Inflation'!AN$17)</f>
        <v>0</v>
      </c>
    </row>
    <row r="240" spans="1:42" outlineLevel="2">
      <c r="A240" s="211" t="str">
        <f>A203&amp;"."&amp;A235&amp;"."&amp;A204&amp;"."&amp;B240</f>
        <v>1.d.5.5</v>
      </c>
      <c r="B240">
        <v>5</v>
      </c>
      <c r="C240" t="str">
        <f>'1-GBP'!C240</f>
        <v/>
      </c>
      <c r="D240"/>
      <c r="E240"/>
      <c r="F240"/>
      <c r="G240"/>
      <c r="H240"/>
      <c r="I240"/>
      <c r="J240"/>
      <c r="K240"/>
      <c r="L240" t="str">
        <f>LEFT(_xlfn.TEXTAFTER('6b - Tot real (CPIH) costs'!A240,"."),1)</f>
        <v>d</v>
      </c>
      <c r="M240" s="286">
        <f>IF('4 - Inflation'!K$17=0,0,'6a - Tot nominal costs'!M240/'4 - Inflation'!K$17)</f>
        <v>0</v>
      </c>
      <c r="N240" s="286">
        <f>IF('4 - Inflation'!L$17=0,0,'6a - Tot nominal costs'!N240/'4 - Inflation'!L$17)</f>
        <v>0</v>
      </c>
      <c r="O240" s="286">
        <f>IF('4 - Inflation'!M$17=0,0,'6a - Tot nominal costs'!O240/'4 - Inflation'!M$17)</f>
        <v>0</v>
      </c>
      <c r="P240" s="286">
        <f>IF('4 - Inflation'!N$17=0,0,'6a - Tot nominal costs'!P240/'4 - Inflation'!N$17)</f>
        <v>0</v>
      </c>
      <c r="Q240" s="286">
        <f>IF('4 - Inflation'!O$17=0,0,'6a - Tot nominal costs'!Q240/'4 - Inflation'!O$17)</f>
        <v>0</v>
      </c>
      <c r="R240" s="286">
        <f>IF('4 - Inflation'!P$17=0,0,'6a - Tot nominal costs'!R240/'4 - Inflation'!P$17)</f>
        <v>0</v>
      </c>
      <c r="S240" s="286">
        <f>IF('4 - Inflation'!Q$17=0,0,'6a - Tot nominal costs'!S240/'4 - Inflation'!Q$17)</f>
        <v>0</v>
      </c>
      <c r="T240" s="286">
        <f>IF('4 - Inflation'!R$17=0,0,'6a - Tot nominal costs'!T240/'4 - Inflation'!R$17)</f>
        <v>0</v>
      </c>
      <c r="U240" s="286">
        <f>IF('4 - Inflation'!S$17=0,0,'6a - Tot nominal costs'!U240/'4 - Inflation'!S$17)</f>
        <v>0</v>
      </c>
      <c r="V240" s="286">
        <f>IF('4 - Inflation'!T$17=0,0,'6a - Tot nominal costs'!V240/'4 - Inflation'!T$17)</f>
        <v>0</v>
      </c>
      <c r="W240" s="286">
        <f>IF('4 - Inflation'!U$17=0,0,'6a - Tot nominal costs'!W240/'4 - Inflation'!U$17)</f>
        <v>0</v>
      </c>
      <c r="X240" s="286">
        <f>IF('4 - Inflation'!V$17=0,0,'6a - Tot nominal costs'!X240/'4 - Inflation'!V$17)</f>
        <v>0</v>
      </c>
      <c r="Y240" s="286">
        <f>IF('4 - Inflation'!W$17=0,0,'6a - Tot nominal costs'!Y240/'4 - Inflation'!W$17)</f>
        <v>0</v>
      </c>
      <c r="Z240" s="286">
        <f>IF('4 - Inflation'!X$17=0,0,'6a - Tot nominal costs'!Z240/'4 - Inflation'!X$17)</f>
        <v>0</v>
      </c>
      <c r="AA240" s="286">
        <f>IF('4 - Inflation'!Y$17=0,0,'6a - Tot nominal costs'!AA240/'4 - Inflation'!Y$17)</f>
        <v>0</v>
      </c>
      <c r="AB240" s="286">
        <f>IF('4 - Inflation'!Z$17=0,0,'6a - Tot nominal costs'!AB240/'4 - Inflation'!Z$17)</f>
        <v>0</v>
      </c>
      <c r="AC240" s="286">
        <f>IF('4 - Inflation'!AA$17=0,0,'6a - Tot nominal costs'!AC240/'4 - Inflation'!AA$17)</f>
        <v>0</v>
      </c>
      <c r="AD240" s="286">
        <f>IF('4 - Inflation'!AB$17=0,0,'6a - Tot nominal costs'!AD240/'4 - Inflation'!AB$17)</f>
        <v>0</v>
      </c>
      <c r="AE240" s="286">
        <f>IF('4 - Inflation'!AC$17=0,0,'6a - Tot nominal costs'!AE240/'4 - Inflation'!AC$17)</f>
        <v>0</v>
      </c>
      <c r="AF240" s="286">
        <f>IF('4 - Inflation'!AD$17=0,0,'6a - Tot nominal costs'!AF240/'4 - Inflation'!AD$17)</f>
        <v>0</v>
      </c>
      <c r="AG240" s="286">
        <f>IF('4 - Inflation'!AE$17=0,0,'6a - Tot nominal costs'!AG240/'4 - Inflation'!AE$17)</f>
        <v>0</v>
      </c>
      <c r="AH240" s="286">
        <f>IF('4 - Inflation'!AF$17=0,0,'6a - Tot nominal costs'!AH240/'4 - Inflation'!AF$17)</f>
        <v>0</v>
      </c>
      <c r="AI240" s="286">
        <f>IF('4 - Inflation'!AG$17=0,0,'6a - Tot nominal costs'!AI240/'4 - Inflation'!AG$17)</f>
        <v>0</v>
      </c>
      <c r="AJ240" s="286">
        <f>IF('4 - Inflation'!AH$17=0,0,'6a - Tot nominal costs'!AJ240/'4 - Inflation'!AH$17)</f>
        <v>0</v>
      </c>
      <c r="AK240" s="286">
        <f>IF('4 - Inflation'!AI$17=0,0,'6a - Tot nominal costs'!AK240/'4 - Inflation'!AI$17)</f>
        <v>0</v>
      </c>
      <c r="AL240" s="286">
        <f>IF('4 - Inflation'!AJ$17=0,0,'6a - Tot nominal costs'!AL240/'4 - Inflation'!AJ$17)</f>
        <v>0</v>
      </c>
      <c r="AM240" s="286">
        <f>IF('4 - Inflation'!AK$17=0,0,'6a - Tot nominal costs'!AM240/'4 - Inflation'!AK$17)</f>
        <v>0</v>
      </c>
      <c r="AN240" s="286">
        <f>IF('4 - Inflation'!AL$17=0,0,'6a - Tot nominal costs'!AN240/'4 - Inflation'!AL$17)</f>
        <v>0</v>
      </c>
      <c r="AO240" s="286">
        <f>IF('4 - Inflation'!AM$17=0,0,'6a - Tot nominal costs'!AO240/'4 - Inflation'!AM$17)</f>
        <v>0</v>
      </c>
      <c r="AP240" s="286">
        <f>IF('4 - Inflation'!AN$17=0,0,'6a - Tot nominal costs'!AP240/'4 - Inflation'!AN$17)</f>
        <v>0</v>
      </c>
    </row>
    <row r="241" spans="1:42" outlineLevel="2">
      <c r="A241" s="211" t="str">
        <f>A203&amp;"."&amp;A235&amp;"."&amp;A204&amp;"."&amp;B241</f>
        <v>1.d.5.6</v>
      </c>
      <c r="B241">
        <v>6</v>
      </c>
      <c r="C241" t="str">
        <f>'1-GBP'!C241</f>
        <v/>
      </c>
      <c r="D241"/>
      <c r="E241"/>
      <c r="F241"/>
      <c r="G241"/>
      <c r="H241"/>
      <c r="I241"/>
      <c r="J241"/>
      <c r="K241"/>
      <c r="L241" t="str">
        <f>LEFT(_xlfn.TEXTAFTER('6b - Tot real (CPIH) costs'!A241,"."),1)</f>
        <v>d</v>
      </c>
      <c r="M241" s="286">
        <f>IF('4 - Inflation'!K$17=0,0,'6a - Tot nominal costs'!M241/'4 - Inflation'!K$17)</f>
        <v>0</v>
      </c>
      <c r="N241" s="286">
        <f>IF('4 - Inflation'!L$17=0,0,'6a - Tot nominal costs'!N241/'4 - Inflation'!L$17)</f>
        <v>0</v>
      </c>
      <c r="O241" s="286">
        <f>IF('4 - Inflation'!M$17=0,0,'6a - Tot nominal costs'!O241/'4 - Inflation'!M$17)</f>
        <v>0</v>
      </c>
      <c r="P241" s="286">
        <f>IF('4 - Inflation'!N$17=0,0,'6a - Tot nominal costs'!P241/'4 - Inflation'!N$17)</f>
        <v>0</v>
      </c>
      <c r="Q241" s="286">
        <f>IF('4 - Inflation'!O$17=0,0,'6a - Tot nominal costs'!Q241/'4 - Inflation'!O$17)</f>
        <v>0</v>
      </c>
      <c r="R241" s="286">
        <f>IF('4 - Inflation'!P$17=0,0,'6a - Tot nominal costs'!R241/'4 - Inflation'!P$17)</f>
        <v>0</v>
      </c>
      <c r="S241" s="286">
        <f>IF('4 - Inflation'!Q$17=0,0,'6a - Tot nominal costs'!S241/'4 - Inflation'!Q$17)</f>
        <v>0</v>
      </c>
      <c r="T241" s="286">
        <f>IF('4 - Inflation'!R$17=0,0,'6a - Tot nominal costs'!T241/'4 - Inflation'!R$17)</f>
        <v>0</v>
      </c>
      <c r="U241" s="286">
        <f>IF('4 - Inflation'!S$17=0,0,'6a - Tot nominal costs'!U241/'4 - Inflation'!S$17)</f>
        <v>0</v>
      </c>
      <c r="V241" s="286">
        <f>IF('4 - Inflation'!T$17=0,0,'6a - Tot nominal costs'!V241/'4 - Inflation'!T$17)</f>
        <v>0</v>
      </c>
      <c r="W241" s="286">
        <f>IF('4 - Inflation'!U$17=0,0,'6a - Tot nominal costs'!W241/'4 - Inflation'!U$17)</f>
        <v>0</v>
      </c>
      <c r="X241" s="286">
        <f>IF('4 - Inflation'!V$17=0,0,'6a - Tot nominal costs'!X241/'4 - Inflation'!V$17)</f>
        <v>0</v>
      </c>
      <c r="Y241" s="286">
        <f>IF('4 - Inflation'!W$17=0,0,'6a - Tot nominal costs'!Y241/'4 - Inflation'!W$17)</f>
        <v>0</v>
      </c>
      <c r="Z241" s="286">
        <f>IF('4 - Inflation'!X$17=0,0,'6a - Tot nominal costs'!Z241/'4 - Inflation'!X$17)</f>
        <v>0</v>
      </c>
      <c r="AA241" s="286">
        <f>IF('4 - Inflation'!Y$17=0,0,'6a - Tot nominal costs'!AA241/'4 - Inflation'!Y$17)</f>
        <v>0</v>
      </c>
      <c r="AB241" s="286">
        <f>IF('4 - Inflation'!Z$17=0,0,'6a - Tot nominal costs'!AB241/'4 - Inflation'!Z$17)</f>
        <v>0</v>
      </c>
      <c r="AC241" s="286">
        <f>IF('4 - Inflation'!AA$17=0,0,'6a - Tot nominal costs'!AC241/'4 - Inflation'!AA$17)</f>
        <v>0</v>
      </c>
      <c r="AD241" s="286">
        <f>IF('4 - Inflation'!AB$17=0,0,'6a - Tot nominal costs'!AD241/'4 - Inflation'!AB$17)</f>
        <v>0</v>
      </c>
      <c r="AE241" s="286">
        <f>IF('4 - Inflation'!AC$17=0,0,'6a - Tot nominal costs'!AE241/'4 - Inflation'!AC$17)</f>
        <v>0</v>
      </c>
      <c r="AF241" s="286">
        <f>IF('4 - Inflation'!AD$17=0,0,'6a - Tot nominal costs'!AF241/'4 - Inflation'!AD$17)</f>
        <v>0</v>
      </c>
      <c r="AG241" s="286">
        <f>IF('4 - Inflation'!AE$17=0,0,'6a - Tot nominal costs'!AG241/'4 - Inflation'!AE$17)</f>
        <v>0</v>
      </c>
      <c r="AH241" s="286">
        <f>IF('4 - Inflation'!AF$17=0,0,'6a - Tot nominal costs'!AH241/'4 - Inflation'!AF$17)</f>
        <v>0</v>
      </c>
      <c r="AI241" s="286">
        <f>IF('4 - Inflation'!AG$17=0,0,'6a - Tot nominal costs'!AI241/'4 - Inflation'!AG$17)</f>
        <v>0</v>
      </c>
      <c r="AJ241" s="286">
        <f>IF('4 - Inflation'!AH$17=0,0,'6a - Tot nominal costs'!AJ241/'4 - Inflation'!AH$17)</f>
        <v>0</v>
      </c>
      <c r="AK241" s="286">
        <f>IF('4 - Inflation'!AI$17=0,0,'6a - Tot nominal costs'!AK241/'4 - Inflation'!AI$17)</f>
        <v>0</v>
      </c>
      <c r="AL241" s="286">
        <f>IF('4 - Inflation'!AJ$17=0,0,'6a - Tot nominal costs'!AL241/'4 - Inflation'!AJ$17)</f>
        <v>0</v>
      </c>
      <c r="AM241" s="286">
        <f>IF('4 - Inflation'!AK$17=0,0,'6a - Tot nominal costs'!AM241/'4 - Inflation'!AK$17)</f>
        <v>0</v>
      </c>
      <c r="AN241" s="286">
        <f>IF('4 - Inflation'!AL$17=0,0,'6a - Tot nominal costs'!AN241/'4 - Inflation'!AL$17)</f>
        <v>0</v>
      </c>
      <c r="AO241" s="286">
        <f>IF('4 - Inflation'!AM$17=0,0,'6a - Tot nominal costs'!AO241/'4 - Inflation'!AM$17)</f>
        <v>0</v>
      </c>
      <c r="AP241" s="286">
        <f>IF('4 - Inflation'!AN$17=0,0,'6a - Tot nominal costs'!AP241/'4 - Inflation'!AN$17)</f>
        <v>0</v>
      </c>
    </row>
    <row r="242" spans="1:42" outlineLevel="2">
      <c r="A242" s="211" t="str">
        <f>A203&amp;"."&amp;A235&amp;"."&amp;A204&amp;"."&amp;B242</f>
        <v>1.d.5.7</v>
      </c>
      <c r="B242">
        <v>7</v>
      </c>
      <c r="C242" t="str">
        <f>'1-GBP'!C242</f>
        <v/>
      </c>
      <c r="D242"/>
      <c r="E242"/>
      <c r="F242"/>
      <c r="G242"/>
      <c r="H242"/>
      <c r="I242"/>
      <c r="J242"/>
      <c r="K242"/>
      <c r="L242" t="str">
        <f>LEFT(_xlfn.TEXTAFTER('6b - Tot real (CPIH) costs'!A242,"."),1)</f>
        <v>d</v>
      </c>
      <c r="M242" s="286">
        <f>IF('4 - Inflation'!K$17=0,0,'6a - Tot nominal costs'!M242/'4 - Inflation'!K$17)</f>
        <v>0</v>
      </c>
      <c r="N242" s="286">
        <f>IF('4 - Inflation'!L$17=0,0,'6a - Tot nominal costs'!N242/'4 - Inflation'!L$17)</f>
        <v>0</v>
      </c>
      <c r="O242" s="286">
        <f>IF('4 - Inflation'!M$17=0,0,'6a - Tot nominal costs'!O242/'4 - Inflation'!M$17)</f>
        <v>0</v>
      </c>
      <c r="P242" s="286">
        <f>IF('4 - Inflation'!N$17=0,0,'6a - Tot nominal costs'!P242/'4 - Inflation'!N$17)</f>
        <v>0</v>
      </c>
      <c r="Q242" s="286">
        <f>IF('4 - Inflation'!O$17=0,0,'6a - Tot nominal costs'!Q242/'4 - Inflation'!O$17)</f>
        <v>0</v>
      </c>
      <c r="R242" s="286">
        <f>IF('4 - Inflation'!P$17=0,0,'6a - Tot nominal costs'!R242/'4 - Inflation'!P$17)</f>
        <v>0</v>
      </c>
      <c r="S242" s="286">
        <f>IF('4 - Inflation'!Q$17=0,0,'6a - Tot nominal costs'!S242/'4 - Inflation'!Q$17)</f>
        <v>0</v>
      </c>
      <c r="T242" s="286">
        <f>IF('4 - Inflation'!R$17=0,0,'6a - Tot nominal costs'!T242/'4 - Inflation'!R$17)</f>
        <v>0</v>
      </c>
      <c r="U242" s="286">
        <f>IF('4 - Inflation'!S$17=0,0,'6a - Tot nominal costs'!U242/'4 - Inflation'!S$17)</f>
        <v>0</v>
      </c>
      <c r="V242" s="286">
        <f>IF('4 - Inflation'!T$17=0,0,'6a - Tot nominal costs'!V242/'4 - Inflation'!T$17)</f>
        <v>0</v>
      </c>
      <c r="W242" s="286">
        <f>IF('4 - Inflation'!U$17=0,0,'6a - Tot nominal costs'!W242/'4 - Inflation'!U$17)</f>
        <v>0</v>
      </c>
      <c r="X242" s="286">
        <f>IF('4 - Inflation'!V$17=0,0,'6a - Tot nominal costs'!X242/'4 - Inflation'!V$17)</f>
        <v>0</v>
      </c>
      <c r="Y242" s="286">
        <f>IF('4 - Inflation'!W$17=0,0,'6a - Tot nominal costs'!Y242/'4 - Inflation'!W$17)</f>
        <v>0</v>
      </c>
      <c r="Z242" s="286">
        <f>IF('4 - Inflation'!X$17=0,0,'6a - Tot nominal costs'!Z242/'4 - Inflation'!X$17)</f>
        <v>0</v>
      </c>
      <c r="AA242" s="286">
        <f>IF('4 - Inflation'!Y$17=0,0,'6a - Tot nominal costs'!AA242/'4 - Inflation'!Y$17)</f>
        <v>0</v>
      </c>
      <c r="AB242" s="286">
        <f>IF('4 - Inflation'!Z$17=0,0,'6a - Tot nominal costs'!AB242/'4 - Inflation'!Z$17)</f>
        <v>0</v>
      </c>
      <c r="AC242" s="286">
        <f>IF('4 - Inflation'!AA$17=0,0,'6a - Tot nominal costs'!AC242/'4 - Inflation'!AA$17)</f>
        <v>0</v>
      </c>
      <c r="AD242" s="286">
        <f>IF('4 - Inflation'!AB$17=0,0,'6a - Tot nominal costs'!AD242/'4 - Inflation'!AB$17)</f>
        <v>0</v>
      </c>
      <c r="AE242" s="286">
        <f>IF('4 - Inflation'!AC$17=0,0,'6a - Tot nominal costs'!AE242/'4 - Inflation'!AC$17)</f>
        <v>0</v>
      </c>
      <c r="AF242" s="286">
        <f>IF('4 - Inflation'!AD$17=0,0,'6a - Tot nominal costs'!AF242/'4 - Inflation'!AD$17)</f>
        <v>0</v>
      </c>
      <c r="AG242" s="286">
        <f>IF('4 - Inflation'!AE$17=0,0,'6a - Tot nominal costs'!AG242/'4 - Inflation'!AE$17)</f>
        <v>0</v>
      </c>
      <c r="AH242" s="286">
        <f>IF('4 - Inflation'!AF$17=0,0,'6a - Tot nominal costs'!AH242/'4 - Inflation'!AF$17)</f>
        <v>0</v>
      </c>
      <c r="AI242" s="286">
        <f>IF('4 - Inflation'!AG$17=0,0,'6a - Tot nominal costs'!AI242/'4 - Inflation'!AG$17)</f>
        <v>0</v>
      </c>
      <c r="AJ242" s="286">
        <f>IF('4 - Inflation'!AH$17=0,0,'6a - Tot nominal costs'!AJ242/'4 - Inflation'!AH$17)</f>
        <v>0</v>
      </c>
      <c r="AK242" s="286">
        <f>IF('4 - Inflation'!AI$17=0,0,'6a - Tot nominal costs'!AK242/'4 - Inflation'!AI$17)</f>
        <v>0</v>
      </c>
      <c r="AL242" s="286">
        <f>IF('4 - Inflation'!AJ$17=0,0,'6a - Tot nominal costs'!AL242/'4 - Inflation'!AJ$17)</f>
        <v>0</v>
      </c>
      <c r="AM242" s="286">
        <f>IF('4 - Inflation'!AK$17=0,0,'6a - Tot nominal costs'!AM242/'4 - Inflation'!AK$17)</f>
        <v>0</v>
      </c>
      <c r="AN242" s="286">
        <f>IF('4 - Inflation'!AL$17=0,0,'6a - Tot nominal costs'!AN242/'4 - Inflation'!AL$17)</f>
        <v>0</v>
      </c>
      <c r="AO242" s="286">
        <f>IF('4 - Inflation'!AM$17=0,0,'6a - Tot nominal costs'!AO242/'4 - Inflation'!AM$17)</f>
        <v>0</v>
      </c>
      <c r="AP242" s="286">
        <f>IF('4 - Inflation'!AN$17=0,0,'6a - Tot nominal costs'!AP242/'4 - Inflation'!AN$17)</f>
        <v>0</v>
      </c>
    </row>
    <row r="243" spans="1:42" outlineLevel="2">
      <c r="A243" s="211" t="str">
        <f>A203&amp;"."&amp;A235&amp;"."&amp;A204&amp;"."&amp;B243</f>
        <v>1.d.5.8</v>
      </c>
      <c r="B243">
        <v>8</v>
      </c>
      <c r="C243" t="str">
        <f>'1-GBP'!C243</f>
        <v/>
      </c>
      <c r="D243"/>
      <c r="E243"/>
      <c r="F243"/>
      <c r="G243"/>
      <c r="H243"/>
      <c r="I243"/>
      <c r="J243"/>
      <c r="K243"/>
      <c r="L243" t="str">
        <f>LEFT(_xlfn.TEXTAFTER('6b - Tot real (CPIH) costs'!A243,"."),1)</f>
        <v>d</v>
      </c>
      <c r="M243" s="286">
        <f>IF('4 - Inflation'!K$17=0,0,'6a - Tot nominal costs'!M243/'4 - Inflation'!K$17)</f>
        <v>0</v>
      </c>
      <c r="N243" s="286">
        <f>IF('4 - Inflation'!L$17=0,0,'6a - Tot nominal costs'!N243/'4 - Inflation'!L$17)</f>
        <v>0</v>
      </c>
      <c r="O243" s="286">
        <f>IF('4 - Inflation'!M$17=0,0,'6a - Tot nominal costs'!O243/'4 - Inflation'!M$17)</f>
        <v>0</v>
      </c>
      <c r="P243" s="286">
        <f>IF('4 - Inflation'!N$17=0,0,'6a - Tot nominal costs'!P243/'4 - Inflation'!N$17)</f>
        <v>0</v>
      </c>
      <c r="Q243" s="286">
        <f>IF('4 - Inflation'!O$17=0,0,'6a - Tot nominal costs'!Q243/'4 - Inflation'!O$17)</f>
        <v>0</v>
      </c>
      <c r="R243" s="286">
        <f>IF('4 - Inflation'!P$17=0,0,'6a - Tot nominal costs'!R243/'4 - Inflation'!P$17)</f>
        <v>0</v>
      </c>
      <c r="S243" s="286">
        <f>IF('4 - Inflation'!Q$17=0,0,'6a - Tot nominal costs'!S243/'4 - Inflation'!Q$17)</f>
        <v>0</v>
      </c>
      <c r="T243" s="286">
        <f>IF('4 - Inflation'!R$17=0,0,'6a - Tot nominal costs'!T243/'4 - Inflation'!R$17)</f>
        <v>0</v>
      </c>
      <c r="U243" s="286">
        <f>IF('4 - Inflation'!S$17=0,0,'6a - Tot nominal costs'!U243/'4 - Inflation'!S$17)</f>
        <v>0</v>
      </c>
      <c r="V243" s="286">
        <f>IF('4 - Inflation'!T$17=0,0,'6a - Tot nominal costs'!V243/'4 - Inflation'!T$17)</f>
        <v>0</v>
      </c>
      <c r="W243" s="286">
        <f>IF('4 - Inflation'!U$17=0,0,'6a - Tot nominal costs'!W243/'4 - Inflation'!U$17)</f>
        <v>0</v>
      </c>
      <c r="X243" s="286">
        <f>IF('4 - Inflation'!V$17=0,0,'6a - Tot nominal costs'!X243/'4 - Inflation'!V$17)</f>
        <v>0</v>
      </c>
      <c r="Y243" s="286">
        <f>IF('4 - Inflation'!W$17=0,0,'6a - Tot nominal costs'!Y243/'4 - Inflation'!W$17)</f>
        <v>0</v>
      </c>
      <c r="Z243" s="286">
        <f>IF('4 - Inflation'!X$17=0,0,'6a - Tot nominal costs'!Z243/'4 - Inflation'!X$17)</f>
        <v>0</v>
      </c>
      <c r="AA243" s="286">
        <f>IF('4 - Inflation'!Y$17=0,0,'6a - Tot nominal costs'!AA243/'4 - Inflation'!Y$17)</f>
        <v>0</v>
      </c>
      <c r="AB243" s="286">
        <f>IF('4 - Inflation'!Z$17=0,0,'6a - Tot nominal costs'!AB243/'4 - Inflation'!Z$17)</f>
        <v>0</v>
      </c>
      <c r="AC243" s="286">
        <f>IF('4 - Inflation'!AA$17=0,0,'6a - Tot nominal costs'!AC243/'4 - Inflation'!AA$17)</f>
        <v>0</v>
      </c>
      <c r="AD243" s="286">
        <f>IF('4 - Inflation'!AB$17=0,0,'6a - Tot nominal costs'!AD243/'4 - Inflation'!AB$17)</f>
        <v>0</v>
      </c>
      <c r="AE243" s="286">
        <f>IF('4 - Inflation'!AC$17=0,0,'6a - Tot nominal costs'!AE243/'4 - Inflation'!AC$17)</f>
        <v>0</v>
      </c>
      <c r="AF243" s="286">
        <f>IF('4 - Inflation'!AD$17=0,0,'6a - Tot nominal costs'!AF243/'4 - Inflation'!AD$17)</f>
        <v>0</v>
      </c>
      <c r="AG243" s="286">
        <f>IF('4 - Inflation'!AE$17=0,0,'6a - Tot nominal costs'!AG243/'4 - Inflation'!AE$17)</f>
        <v>0</v>
      </c>
      <c r="AH243" s="286">
        <f>IF('4 - Inflation'!AF$17=0,0,'6a - Tot nominal costs'!AH243/'4 - Inflation'!AF$17)</f>
        <v>0</v>
      </c>
      <c r="AI243" s="286">
        <f>IF('4 - Inflation'!AG$17=0,0,'6a - Tot nominal costs'!AI243/'4 - Inflation'!AG$17)</f>
        <v>0</v>
      </c>
      <c r="AJ243" s="286">
        <f>IF('4 - Inflation'!AH$17=0,0,'6a - Tot nominal costs'!AJ243/'4 - Inflation'!AH$17)</f>
        <v>0</v>
      </c>
      <c r="AK243" s="286">
        <f>IF('4 - Inflation'!AI$17=0,0,'6a - Tot nominal costs'!AK243/'4 - Inflation'!AI$17)</f>
        <v>0</v>
      </c>
      <c r="AL243" s="286">
        <f>IF('4 - Inflation'!AJ$17=0,0,'6a - Tot nominal costs'!AL243/'4 - Inflation'!AJ$17)</f>
        <v>0</v>
      </c>
      <c r="AM243" s="286">
        <f>IF('4 - Inflation'!AK$17=0,0,'6a - Tot nominal costs'!AM243/'4 - Inflation'!AK$17)</f>
        <v>0</v>
      </c>
      <c r="AN243" s="286">
        <f>IF('4 - Inflation'!AL$17=0,0,'6a - Tot nominal costs'!AN243/'4 - Inflation'!AL$17)</f>
        <v>0</v>
      </c>
      <c r="AO243" s="286">
        <f>IF('4 - Inflation'!AM$17=0,0,'6a - Tot nominal costs'!AO243/'4 - Inflation'!AM$17)</f>
        <v>0</v>
      </c>
      <c r="AP243" s="286">
        <f>IF('4 - Inflation'!AN$17=0,0,'6a - Tot nominal costs'!AP243/'4 - Inflation'!AN$17)</f>
        <v>0</v>
      </c>
    </row>
    <row r="244" spans="1:42" outlineLevel="2">
      <c r="A244" s="211" t="str">
        <f>A203&amp;"."&amp;A235&amp;"."&amp;A204&amp;"."&amp;B244</f>
        <v>1.d.5.9</v>
      </c>
      <c r="B244">
        <v>9</v>
      </c>
      <c r="C244" t="str">
        <f>'1-GBP'!C244</f>
        <v/>
      </c>
      <c r="D244"/>
      <c r="E244"/>
      <c r="F244"/>
      <c r="G244"/>
      <c r="H244"/>
      <c r="I244"/>
      <c r="J244"/>
      <c r="K244"/>
      <c r="L244" t="str">
        <f>LEFT(_xlfn.TEXTAFTER('6b - Tot real (CPIH) costs'!A244,"."),1)</f>
        <v>d</v>
      </c>
      <c r="M244" s="286">
        <f>IF('4 - Inflation'!K$17=0,0,'6a - Tot nominal costs'!M244/'4 - Inflation'!K$17)</f>
        <v>0</v>
      </c>
      <c r="N244" s="286">
        <f>IF('4 - Inflation'!L$17=0,0,'6a - Tot nominal costs'!N244/'4 - Inflation'!L$17)</f>
        <v>0</v>
      </c>
      <c r="O244" s="286">
        <f>IF('4 - Inflation'!M$17=0,0,'6a - Tot nominal costs'!O244/'4 - Inflation'!M$17)</f>
        <v>0</v>
      </c>
      <c r="P244" s="286">
        <f>IF('4 - Inflation'!N$17=0,0,'6a - Tot nominal costs'!P244/'4 - Inflation'!N$17)</f>
        <v>0</v>
      </c>
      <c r="Q244" s="286">
        <f>IF('4 - Inflation'!O$17=0,0,'6a - Tot nominal costs'!Q244/'4 - Inflation'!O$17)</f>
        <v>0</v>
      </c>
      <c r="R244" s="286">
        <f>IF('4 - Inflation'!P$17=0,0,'6a - Tot nominal costs'!R244/'4 - Inflation'!P$17)</f>
        <v>0</v>
      </c>
      <c r="S244" s="286">
        <f>IF('4 - Inflation'!Q$17=0,0,'6a - Tot nominal costs'!S244/'4 - Inflation'!Q$17)</f>
        <v>0</v>
      </c>
      <c r="T244" s="286">
        <f>IF('4 - Inflation'!R$17=0,0,'6a - Tot nominal costs'!T244/'4 - Inflation'!R$17)</f>
        <v>0</v>
      </c>
      <c r="U244" s="286">
        <f>IF('4 - Inflation'!S$17=0,0,'6a - Tot nominal costs'!U244/'4 - Inflation'!S$17)</f>
        <v>0</v>
      </c>
      <c r="V244" s="286">
        <f>IF('4 - Inflation'!T$17=0,0,'6a - Tot nominal costs'!V244/'4 - Inflation'!T$17)</f>
        <v>0</v>
      </c>
      <c r="W244" s="286">
        <f>IF('4 - Inflation'!U$17=0,0,'6a - Tot nominal costs'!W244/'4 - Inflation'!U$17)</f>
        <v>0</v>
      </c>
      <c r="X244" s="286">
        <f>IF('4 - Inflation'!V$17=0,0,'6a - Tot nominal costs'!X244/'4 - Inflation'!V$17)</f>
        <v>0</v>
      </c>
      <c r="Y244" s="286">
        <f>IF('4 - Inflation'!W$17=0,0,'6a - Tot nominal costs'!Y244/'4 - Inflation'!W$17)</f>
        <v>0</v>
      </c>
      <c r="Z244" s="286">
        <f>IF('4 - Inflation'!X$17=0,0,'6a - Tot nominal costs'!Z244/'4 - Inflation'!X$17)</f>
        <v>0</v>
      </c>
      <c r="AA244" s="286">
        <f>IF('4 - Inflation'!Y$17=0,0,'6a - Tot nominal costs'!AA244/'4 - Inflation'!Y$17)</f>
        <v>0</v>
      </c>
      <c r="AB244" s="286">
        <f>IF('4 - Inflation'!Z$17=0,0,'6a - Tot nominal costs'!AB244/'4 - Inflation'!Z$17)</f>
        <v>0</v>
      </c>
      <c r="AC244" s="286">
        <f>IF('4 - Inflation'!AA$17=0,0,'6a - Tot nominal costs'!AC244/'4 - Inflation'!AA$17)</f>
        <v>0</v>
      </c>
      <c r="AD244" s="286">
        <f>IF('4 - Inflation'!AB$17=0,0,'6a - Tot nominal costs'!AD244/'4 - Inflation'!AB$17)</f>
        <v>0</v>
      </c>
      <c r="AE244" s="286">
        <f>IF('4 - Inflation'!AC$17=0,0,'6a - Tot nominal costs'!AE244/'4 - Inflation'!AC$17)</f>
        <v>0</v>
      </c>
      <c r="AF244" s="286">
        <f>IF('4 - Inflation'!AD$17=0,0,'6a - Tot nominal costs'!AF244/'4 - Inflation'!AD$17)</f>
        <v>0</v>
      </c>
      <c r="AG244" s="286">
        <f>IF('4 - Inflation'!AE$17=0,0,'6a - Tot nominal costs'!AG244/'4 - Inflation'!AE$17)</f>
        <v>0</v>
      </c>
      <c r="AH244" s="286">
        <f>IF('4 - Inflation'!AF$17=0,0,'6a - Tot nominal costs'!AH244/'4 - Inflation'!AF$17)</f>
        <v>0</v>
      </c>
      <c r="AI244" s="286">
        <f>IF('4 - Inflation'!AG$17=0,0,'6a - Tot nominal costs'!AI244/'4 - Inflation'!AG$17)</f>
        <v>0</v>
      </c>
      <c r="AJ244" s="286">
        <f>IF('4 - Inflation'!AH$17=0,0,'6a - Tot nominal costs'!AJ244/'4 - Inflation'!AH$17)</f>
        <v>0</v>
      </c>
      <c r="AK244" s="286">
        <f>IF('4 - Inflation'!AI$17=0,0,'6a - Tot nominal costs'!AK244/'4 - Inflation'!AI$17)</f>
        <v>0</v>
      </c>
      <c r="AL244" s="286">
        <f>IF('4 - Inflation'!AJ$17=0,0,'6a - Tot nominal costs'!AL244/'4 - Inflation'!AJ$17)</f>
        <v>0</v>
      </c>
      <c r="AM244" s="286">
        <f>IF('4 - Inflation'!AK$17=0,0,'6a - Tot nominal costs'!AM244/'4 - Inflation'!AK$17)</f>
        <v>0</v>
      </c>
      <c r="AN244" s="286">
        <f>IF('4 - Inflation'!AL$17=0,0,'6a - Tot nominal costs'!AN244/'4 - Inflation'!AL$17)</f>
        <v>0</v>
      </c>
      <c r="AO244" s="286">
        <f>IF('4 - Inflation'!AM$17=0,0,'6a - Tot nominal costs'!AO244/'4 - Inflation'!AM$17)</f>
        <v>0</v>
      </c>
      <c r="AP244" s="286">
        <f>IF('4 - Inflation'!AN$17=0,0,'6a - Tot nominal costs'!AP244/'4 - Inflation'!AN$17)</f>
        <v>0</v>
      </c>
    </row>
    <row r="245" spans="1:42" outlineLevel="2">
      <c r="A245" s="211" t="str">
        <f>A203&amp;"."&amp;A235&amp;"."&amp;A204&amp;"."&amp;B245</f>
        <v>1.d.5.10</v>
      </c>
      <c r="B245">
        <v>10</v>
      </c>
      <c r="C245" t="str">
        <f>'1-GBP'!C245</f>
        <v/>
      </c>
      <c r="D245"/>
      <c r="E245"/>
      <c r="F245"/>
      <c r="G245"/>
      <c r="H245"/>
      <c r="I245"/>
      <c r="J245"/>
      <c r="K245"/>
      <c r="L245" t="str">
        <f>LEFT(_xlfn.TEXTAFTER('6b - Tot real (CPIH) costs'!A245,"."),1)</f>
        <v>d</v>
      </c>
      <c r="M245" s="286">
        <f>IF('4 - Inflation'!K$17=0,0,'6a - Tot nominal costs'!M245/'4 - Inflation'!K$17)</f>
        <v>0</v>
      </c>
      <c r="N245" s="286">
        <f>IF('4 - Inflation'!L$17=0,0,'6a - Tot nominal costs'!N245/'4 - Inflation'!L$17)</f>
        <v>0</v>
      </c>
      <c r="O245" s="286">
        <f>IF('4 - Inflation'!M$17=0,0,'6a - Tot nominal costs'!O245/'4 - Inflation'!M$17)</f>
        <v>0</v>
      </c>
      <c r="P245" s="286">
        <f>IF('4 - Inflation'!N$17=0,0,'6a - Tot nominal costs'!P245/'4 - Inflation'!N$17)</f>
        <v>0</v>
      </c>
      <c r="Q245" s="286">
        <f>IF('4 - Inflation'!O$17=0,0,'6a - Tot nominal costs'!Q245/'4 - Inflation'!O$17)</f>
        <v>0</v>
      </c>
      <c r="R245" s="286">
        <f>IF('4 - Inflation'!P$17=0,0,'6a - Tot nominal costs'!R245/'4 - Inflation'!P$17)</f>
        <v>0</v>
      </c>
      <c r="S245" s="286">
        <f>IF('4 - Inflation'!Q$17=0,0,'6a - Tot nominal costs'!S245/'4 - Inflation'!Q$17)</f>
        <v>0</v>
      </c>
      <c r="T245" s="286">
        <f>IF('4 - Inflation'!R$17=0,0,'6a - Tot nominal costs'!T245/'4 - Inflation'!R$17)</f>
        <v>0</v>
      </c>
      <c r="U245" s="286">
        <f>IF('4 - Inflation'!S$17=0,0,'6a - Tot nominal costs'!U245/'4 - Inflation'!S$17)</f>
        <v>0</v>
      </c>
      <c r="V245" s="286">
        <f>IF('4 - Inflation'!T$17=0,0,'6a - Tot nominal costs'!V245/'4 - Inflation'!T$17)</f>
        <v>0</v>
      </c>
      <c r="W245" s="286">
        <f>IF('4 - Inflation'!U$17=0,0,'6a - Tot nominal costs'!W245/'4 - Inflation'!U$17)</f>
        <v>0</v>
      </c>
      <c r="X245" s="286">
        <f>IF('4 - Inflation'!V$17=0,0,'6a - Tot nominal costs'!X245/'4 - Inflation'!V$17)</f>
        <v>0</v>
      </c>
      <c r="Y245" s="286">
        <f>IF('4 - Inflation'!W$17=0,0,'6a - Tot nominal costs'!Y245/'4 - Inflation'!W$17)</f>
        <v>0</v>
      </c>
      <c r="Z245" s="286">
        <f>IF('4 - Inflation'!X$17=0,0,'6a - Tot nominal costs'!Z245/'4 - Inflation'!X$17)</f>
        <v>0</v>
      </c>
      <c r="AA245" s="286">
        <f>IF('4 - Inflation'!Y$17=0,0,'6a - Tot nominal costs'!AA245/'4 - Inflation'!Y$17)</f>
        <v>0</v>
      </c>
      <c r="AB245" s="286">
        <f>IF('4 - Inflation'!Z$17=0,0,'6a - Tot nominal costs'!AB245/'4 - Inflation'!Z$17)</f>
        <v>0</v>
      </c>
      <c r="AC245" s="286">
        <f>IF('4 - Inflation'!AA$17=0,0,'6a - Tot nominal costs'!AC245/'4 - Inflation'!AA$17)</f>
        <v>0</v>
      </c>
      <c r="AD245" s="286">
        <f>IF('4 - Inflation'!AB$17=0,0,'6a - Tot nominal costs'!AD245/'4 - Inflation'!AB$17)</f>
        <v>0</v>
      </c>
      <c r="AE245" s="286">
        <f>IF('4 - Inflation'!AC$17=0,0,'6a - Tot nominal costs'!AE245/'4 - Inflation'!AC$17)</f>
        <v>0</v>
      </c>
      <c r="AF245" s="286">
        <f>IF('4 - Inflation'!AD$17=0,0,'6a - Tot nominal costs'!AF245/'4 - Inflation'!AD$17)</f>
        <v>0</v>
      </c>
      <c r="AG245" s="286">
        <f>IF('4 - Inflation'!AE$17=0,0,'6a - Tot nominal costs'!AG245/'4 - Inflation'!AE$17)</f>
        <v>0</v>
      </c>
      <c r="AH245" s="286">
        <f>IF('4 - Inflation'!AF$17=0,0,'6a - Tot nominal costs'!AH245/'4 - Inflation'!AF$17)</f>
        <v>0</v>
      </c>
      <c r="AI245" s="286">
        <f>IF('4 - Inflation'!AG$17=0,0,'6a - Tot nominal costs'!AI245/'4 - Inflation'!AG$17)</f>
        <v>0</v>
      </c>
      <c r="AJ245" s="286">
        <f>IF('4 - Inflation'!AH$17=0,0,'6a - Tot nominal costs'!AJ245/'4 - Inflation'!AH$17)</f>
        <v>0</v>
      </c>
      <c r="AK245" s="286">
        <f>IF('4 - Inflation'!AI$17=0,0,'6a - Tot nominal costs'!AK245/'4 - Inflation'!AI$17)</f>
        <v>0</v>
      </c>
      <c r="AL245" s="286">
        <f>IF('4 - Inflation'!AJ$17=0,0,'6a - Tot nominal costs'!AL245/'4 - Inflation'!AJ$17)</f>
        <v>0</v>
      </c>
      <c r="AM245" s="286">
        <f>IF('4 - Inflation'!AK$17=0,0,'6a - Tot nominal costs'!AM245/'4 - Inflation'!AK$17)</f>
        <v>0</v>
      </c>
      <c r="AN245" s="286">
        <f>IF('4 - Inflation'!AL$17=0,0,'6a - Tot nominal costs'!AN245/'4 - Inflation'!AL$17)</f>
        <v>0</v>
      </c>
      <c r="AO245" s="286">
        <f>IF('4 - Inflation'!AM$17=0,0,'6a - Tot nominal costs'!AO245/'4 - Inflation'!AM$17)</f>
        <v>0</v>
      </c>
      <c r="AP245" s="286">
        <f>IF('4 - Inflation'!AN$17=0,0,'6a - Tot nominal costs'!AP245/'4 - Inflation'!AN$17)</f>
        <v>0</v>
      </c>
    </row>
    <row r="246" spans="1:42" outlineLevel="2">
      <c r="A246" s="211" t="str">
        <f>A203&amp;"."&amp;A235&amp;"."&amp;A204&amp;"."&amp;B246</f>
        <v>1.d.5.11</v>
      </c>
      <c r="B246">
        <v>11</v>
      </c>
      <c r="C246" t="str">
        <f>'1-GBP'!C246</f>
        <v/>
      </c>
      <c r="D246"/>
      <c r="E246"/>
      <c r="F246"/>
      <c r="G246"/>
      <c r="H246"/>
      <c r="I246"/>
      <c r="J246"/>
      <c r="K246"/>
      <c r="L246" t="str">
        <f>LEFT(_xlfn.TEXTAFTER('6b - Tot real (CPIH) costs'!A246,"."),1)</f>
        <v>d</v>
      </c>
      <c r="M246" s="286">
        <f>IF('4 - Inflation'!K$17=0,0,'6a - Tot nominal costs'!M246/'4 - Inflation'!K$17)</f>
        <v>0</v>
      </c>
      <c r="N246" s="286">
        <f>IF('4 - Inflation'!L$17=0,0,'6a - Tot nominal costs'!N246/'4 - Inflation'!L$17)</f>
        <v>0</v>
      </c>
      <c r="O246" s="286">
        <f>IF('4 - Inflation'!M$17=0,0,'6a - Tot nominal costs'!O246/'4 - Inflation'!M$17)</f>
        <v>0</v>
      </c>
      <c r="P246" s="286">
        <f>IF('4 - Inflation'!N$17=0,0,'6a - Tot nominal costs'!P246/'4 - Inflation'!N$17)</f>
        <v>0</v>
      </c>
      <c r="Q246" s="286">
        <f>IF('4 - Inflation'!O$17=0,0,'6a - Tot nominal costs'!Q246/'4 - Inflation'!O$17)</f>
        <v>0</v>
      </c>
      <c r="R246" s="286">
        <f>IF('4 - Inflation'!P$17=0,0,'6a - Tot nominal costs'!R246/'4 - Inflation'!P$17)</f>
        <v>0</v>
      </c>
      <c r="S246" s="286">
        <f>IF('4 - Inflation'!Q$17=0,0,'6a - Tot nominal costs'!S246/'4 - Inflation'!Q$17)</f>
        <v>0</v>
      </c>
      <c r="T246" s="286">
        <f>IF('4 - Inflation'!R$17=0,0,'6a - Tot nominal costs'!T246/'4 - Inflation'!R$17)</f>
        <v>0</v>
      </c>
      <c r="U246" s="286">
        <f>IF('4 - Inflation'!S$17=0,0,'6a - Tot nominal costs'!U246/'4 - Inflation'!S$17)</f>
        <v>0</v>
      </c>
      <c r="V246" s="286">
        <f>IF('4 - Inflation'!T$17=0,0,'6a - Tot nominal costs'!V246/'4 - Inflation'!T$17)</f>
        <v>0</v>
      </c>
      <c r="W246" s="286">
        <f>IF('4 - Inflation'!U$17=0,0,'6a - Tot nominal costs'!W246/'4 - Inflation'!U$17)</f>
        <v>0</v>
      </c>
      <c r="X246" s="286">
        <f>IF('4 - Inflation'!V$17=0,0,'6a - Tot nominal costs'!X246/'4 - Inflation'!V$17)</f>
        <v>0</v>
      </c>
      <c r="Y246" s="286">
        <f>IF('4 - Inflation'!W$17=0,0,'6a - Tot nominal costs'!Y246/'4 - Inflation'!W$17)</f>
        <v>0</v>
      </c>
      <c r="Z246" s="286">
        <f>IF('4 - Inflation'!X$17=0,0,'6a - Tot nominal costs'!Z246/'4 - Inflation'!X$17)</f>
        <v>0</v>
      </c>
      <c r="AA246" s="286">
        <f>IF('4 - Inflation'!Y$17=0,0,'6a - Tot nominal costs'!AA246/'4 - Inflation'!Y$17)</f>
        <v>0</v>
      </c>
      <c r="AB246" s="286">
        <f>IF('4 - Inflation'!Z$17=0,0,'6a - Tot nominal costs'!AB246/'4 - Inflation'!Z$17)</f>
        <v>0</v>
      </c>
      <c r="AC246" s="286">
        <f>IF('4 - Inflation'!AA$17=0,0,'6a - Tot nominal costs'!AC246/'4 - Inflation'!AA$17)</f>
        <v>0</v>
      </c>
      <c r="AD246" s="286">
        <f>IF('4 - Inflation'!AB$17=0,0,'6a - Tot nominal costs'!AD246/'4 - Inflation'!AB$17)</f>
        <v>0</v>
      </c>
      <c r="AE246" s="286">
        <f>IF('4 - Inflation'!AC$17=0,0,'6a - Tot nominal costs'!AE246/'4 - Inflation'!AC$17)</f>
        <v>0</v>
      </c>
      <c r="AF246" s="286">
        <f>IF('4 - Inflation'!AD$17=0,0,'6a - Tot nominal costs'!AF246/'4 - Inflation'!AD$17)</f>
        <v>0</v>
      </c>
      <c r="AG246" s="286">
        <f>IF('4 - Inflation'!AE$17=0,0,'6a - Tot nominal costs'!AG246/'4 - Inflation'!AE$17)</f>
        <v>0</v>
      </c>
      <c r="AH246" s="286">
        <f>IF('4 - Inflation'!AF$17=0,0,'6a - Tot nominal costs'!AH246/'4 - Inflation'!AF$17)</f>
        <v>0</v>
      </c>
      <c r="AI246" s="286">
        <f>IF('4 - Inflation'!AG$17=0,0,'6a - Tot nominal costs'!AI246/'4 - Inflation'!AG$17)</f>
        <v>0</v>
      </c>
      <c r="AJ246" s="286">
        <f>IF('4 - Inflation'!AH$17=0,0,'6a - Tot nominal costs'!AJ246/'4 - Inflation'!AH$17)</f>
        <v>0</v>
      </c>
      <c r="AK246" s="286">
        <f>IF('4 - Inflation'!AI$17=0,0,'6a - Tot nominal costs'!AK246/'4 - Inflation'!AI$17)</f>
        <v>0</v>
      </c>
      <c r="AL246" s="286">
        <f>IF('4 - Inflation'!AJ$17=0,0,'6a - Tot nominal costs'!AL246/'4 - Inflation'!AJ$17)</f>
        <v>0</v>
      </c>
      <c r="AM246" s="286">
        <f>IF('4 - Inflation'!AK$17=0,0,'6a - Tot nominal costs'!AM246/'4 - Inflation'!AK$17)</f>
        <v>0</v>
      </c>
      <c r="AN246" s="286">
        <f>IF('4 - Inflation'!AL$17=0,0,'6a - Tot nominal costs'!AN246/'4 - Inflation'!AL$17)</f>
        <v>0</v>
      </c>
      <c r="AO246" s="286">
        <f>IF('4 - Inflation'!AM$17=0,0,'6a - Tot nominal costs'!AO246/'4 - Inflation'!AM$17)</f>
        <v>0</v>
      </c>
      <c r="AP246" s="286">
        <f>IF('4 - Inflation'!AN$17=0,0,'6a - Tot nominal costs'!AP246/'4 - Inflation'!AN$17)</f>
        <v>0</v>
      </c>
    </row>
    <row r="247" spans="1:42" outlineLevel="2">
      <c r="A247" s="211" t="str">
        <f>A203&amp;"."&amp;A235&amp;"."&amp;A204&amp;"."&amp;B247</f>
        <v>1.d.5.12</v>
      </c>
      <c r="B247">
        <v>12</v>
      </c>
      <c r="C247" t="str">
        <f>'1-GBP'!C247</f>
        <v/>
      </c>
      <c r="D247"/>
      <c r="E247"/>
      <c r="F247"/>
      <c r="G247"/>
      <c r="H247"/>
      <c r="I247"/>
      <c r="J247"/>
      <c r="K247"/>
      <c r="L247" t="str">
        <f>LEFT(_xlfn.TEXTAFTER('6b - Tot real (CPIH) costs'!A247,"."),1)</f>
        <v>d</v>
      </c>
      <c r="M247" s="286">
        <f>IF('4 - Inflation'!K$17=0,0,'6a - Tot nominal costs'!M247/'4 - Inflation'!K$17)</f>
        <v>0</v>
      </c>
      <c r="N247" s="286">
        <f>IF('4 - Inflation'!L$17=0,0,'6a - Tot nominal costs'!N247/'4 - Inflation'!L$17)</f>
        <v>0</v>
      </c>
      <c r="O247" s="286">
        <f>IF('4 - Inflation'!M$17=0,0,'6a - Tot nominal costs'!O247/'4 - Inflation'!M$17)</f>
        <v>0</v>
      </c>
      <c r="P247" s="286">
        <f>IF('4 - Inflation'!N$17=0,0,'6a - Tot nominal costs'!P247/'4 - Inflation'!N$17)</f>
        <v>0</v>
      </c>
      <c r="Q247" s="286">
        <f>IF('4 - Inflation'!O$17=0,0,'6a - Tot nominal costs'!Q247/'4 - Inflation'!O$17)</f>
        <v>0</v>
      </c>
      <c r="R247" s="286">
        <f>IF('4 - Inflation'!P$17=0,0,'6a - Tot nominal costs'!R247/'4 - Inflation'!P$17)</f>
        <v>0</v>
      </c>
      <c r="S247" s="286">
        <f>IF('4 - Inflation'!Q$17=0,0,'6a - Tot nominal costs'!S247/'4 - Inflation'!Q$17)</f>
        <v>0</v>
      </c>
      <c r="T247" s="286">
        <f>IF('4 - Inflation'!R$17=0,0,'6a - Tot nominal costs'!T247/'4 - Inflation'!R$17)</f>
        <v>0</v>
      </c>
      <c r="U247" s="286">
        <f>IF('4 - Inflation'!S$17=0,0,'6a - Tot nominal costs'!U247/'4 - Inflation'!S$17)</f>
        <v>0</v>
      </c>
      <c r="V247" s="286">
        <f>IF('4 - Inflation'!T$17=0,0,'6a - Tot nominal costs'!V247/'4 - Inflation'!T$17)</f>
        <v>0</v>
      </c>
      <c r="W247" s="286">
        <f>IF('4 - Inflation'!U$17=0,0,'6a - Tot nominal costs'!W247/'4 - Inflation'!U$17)</f>
        <v>0</v>
      </c>
      <c r="X247" s="286">
        <f>IF('4 - Inflation'!V$17=0,0,'6a - Tot nominal costs'!X247/'4 - Inflation'!V$17)</f>
        <v>0</v>
      </c>
      <c r="Y247" s="286">
        <f>IF('4 - Inflation'!W$17=0,0,'6a - Tot nominal costs'!Y247/'4 - Inflation'!W$17)</f>
        <v>0</v>
      </c>
      <c r="Z247" s="286">
        <f>IF('4 - Inflation'!X$17=0,0,'6a - Tot nominal costs'!Z247/'4 - Inflation'!X$17)</f>
        <v>0</v>
      </c>
      <c r="AA247" s="286">
        <f>IF('4 - Inflation'!Y$17=0,0,'6a - Tot nominal costs'!AA247/'4 - Inflation'!Y$17)</f>
        <v>0</v>
      </c>
      <c r="AB247" s="286">
        <f>IF('4 - Inflation'!Z$17=0,0,'6a - Tot nominal costs'!AB247/'4 - Inflation'!Z$17)</f>
        <v>0</v>
      </c>
      <c r="AC247" s="286">
        <f>IF('4 - Inflation'!AA$17=0,0,'6a - Tot nominal costs'!AC247/'4 - Inflation'!AA$17)</f>
        <v>0</v>
      </c>
      <c r="AD247" s="286">
        <f>IF('4 - Inflation'!AB$17=0,0,'6a - Tot nominal costs'!AD247/'4 - Inflation'!AB$17)</f>
        <v>0</v>
      </c>
      <c r="AE247" s="286">
        <f>IF('4 - Inflation'!AC$17=0,0,'6a - Tot nominal costs'!AE247/'4 - Inflation'!AC$17)</f>
        <v>0</v>
      </c>
      <c r="AF247" s="286">
        <f>IF('4 - Inflation'!AD$17=0,0,'6a - Tot nominal costs'!AF247/'4 - Inflation'!AD$17)</f>
        <v>0</v>
      </c>
      <c r="AG247" s="286">
        <f>IF('4 - Inflation'!AE$17=0,0,'6a - Tot nominal costs'!AG247/'4 - Inflation'!AE$17)</f>
        <v>0</v>
      </c>
      <c r="AH247" s="286">
        <f>IF('4 - Inflation'!AF$17=0,0,'6a - Tot nominal costs'!AH247/'4 - Inflation'!AF$17)</f>
        <v>0</v>
      </c>
      <c r="AI247" s="286">
        <f>IF('4 - Inflation'!AG$17=0,0,'6a - Tot nominal costs'!AI247/'4 - Inflation'!AG$17)</f>
        <v>0</v>
      </c>
      <c r="AJ247" s="286">
        <f>IF('4 - Inflation'!AH$17=0,0,'6a - Tot nominal costs'!AJ247/'4 - Inflation'!AH$17)</f>
        <v>0</v>
      </c>
      <c r="AK247" s="286">
        <f>IF('4 - Inflation'!AI$17=0,0,'6a - Tot nominal costs'!AK247/'4 - Inflation'!AI$17)</f>
        <v>0</v>
      </c>
      <c r="AL247" s="286">
        <f>IF('4 - Inflation'!AJ$17=0,0,'6a - Tot nominal costs'!AL247/'4 - Inflation'!AJ$17)</f>
        <v>0</v>
      </c>
      <c r="AM247" s="286">
        <f>IF('4 - Inflation'!AK$17=0,0,'6a - Tot nominal costs'!AM247/'4 - Inflation'!AK$17)</f>
        <v>0</v>
      </c>
      <c r="AN247" s="286">
        <f>IF('4 - Inflation'!AL$17=0,0,'6a - Tot nominal costs'!AN247/'4 - Inflation'!AL$17)</f>
        <v>0</v>
      </c>
      <c r="AO247" s="286">
        <f>IF('4 - Inflation'!AM$17=0,0,'6a - Tot nominal costs'!AO247/'4 - Inflation'!AM$17)</f>
        <v>0</v>
      </c>
      <c r="AP247" s="286">
        <f>IF('4 - Inflation'!AN$17=0,0,'6a - Tot nominal costs'!AP247/'4 - Inflation'!AN$17)</f>
        <v>0</v>
      </c>
    </row>
    <row r="248" spans="1:42" outlineLevel="1">
      <c r="A248" s="212"/>
      <c r="B248" s="201">
        <f>B247-COUNTIFS(C236:C247,"")</f>
        <v>0</v>
      </c>
      <c r="C248" s="201" t="s">
        <v>285</v>
      </c>
      <c r="D248" s="201"/>
      <c r="E248" s="201"/>
      <c r="F248" s="201"/>
      <c r="G248" s="201"/>
      <c r="H248" s="201"/>
      <c r="I248" s="201"/>
      <c r="J248" s="201"/>
      <c r="K248" s="201"/>
      <c r="L248" s="201"/>
      <c r="M248" s="280">
        <f>SUM(M236:M247)</f>
        <v>0</v>
      </c>
      <c r="N248" s="280">
        <f>SUM(N236:N247)</f>
        <v>0</v>
      </c>
      <c r="O248" s="280">
        <f t="shared" ref="O248:AP248" si="21">SUM(O236:O247)</f>
        <v>0</v>
      </c>
      <c r="P248" s="280">
        <f t="shared" si="21"/>
        <v>0</v>
      </c>
      <c r="Q248" s="280">
        <f t="shared" si="21"/>
        <v>0</v>
      </c>
      <c r="R248" s="280">
        <f t="shared" si="21"/>
        <v>0</v>
      </c>
      <c r="S248" s="280">
        <f t="shared" si="21"/>
        <v>0</v>
      </c>
      <c r="T248" s="280">
        <f t="shared" si="21"/>
        <v>0</v>
      </c>
      <c r="U248" s="280">
        <f t="shared" si="21"/>
        <v>0</v>
      </c>
      <c r="V248" s="280">
        <f t="shared" si="21"/>
        <v>0</v>
      </c>
      <c r="W248" s="280">
        <f t="shared" si="21"/>
        <v>0</v>
      </c>
      <c r="X248" s="280">
        <f t="shared" si="21"/>
        <v>0</v>
      </c>
      <c r="Y248" s="280">
        <f t="shared" si="21"/>
        <v>0</v>
      </c>
      <c r="Z248" s="280">
        <f t="shared" si="21"/>
        <v>0</v>
      </c>
      <c r="AA248" s="280">
        <f t="shared" si="21"/>
        <v>0</v>
      </c>
      <c r="AB248" s="280">
        <f t="shared" si="21"/>
        <v>0</v>
      </c>
      <c r="AC248" s="280">
        <f t="shared" si="21"/>
        <v>0</v>
      </c>
      <c r="AD248" s="280">
        <f t="shared" si="21"/>
        <v>0</v>
      </c>
      <c r="AE248" s="280">
        <f t="shared" si="21"/>
        <v>0</v>
      </c>
      <c r="AF248" s="280">
        <f t="shared" si="21"/>
        <v>0</v>
      </c>
      <c r="AG248" s="280">
        <f t="shared" si="21"/>
        <v>0</v>
      </c>
      <c r="AH248" s="280">
        <f t="shared" si="21"/>
        <v>0</v>
      </c>
      <c r="AI248" s="280">
        <f t="shared" si="21"/>
        <v>0</v>
      </c>
      <c r="AJ248" s="280">
        <f t="shared" si="21"/>
        <v>0</v>
      </c>
      <c r="AK248" s="280">
        <f t="shared" si="21"/>
        <v>0</v>
      </c>
      <c r="AL248" s="280">
        <f t="shared" si="21"/>
        <v>0</v>
      </c>
      <c r="AM248" s="280">
        <f t="shared" si="21"/>
        <v>0</v>
      </c>
      <c r="AN248" s="280">
        <f t="shared" si="21"/>
        <v>0</v>
      </c>
      <c r="AO248" s="280">
        <f t="shared" si="21"/>
        <v>0</v>
      </c>
      <c r="AP248" s="280">
        <f t="shared" si="21"/>
        <v>0</v>
      </c>
    </row>
    <row r="249" spans="1:42" ht="16.149999999999999" outlineLevel="1" thickBot="1">
      <c r="A249" s="213"/>
      <c r="B249" s="202"/>
      <c r="C249" s="202"/>
      <c r="D249" s="202"/>
      <c r="E249" s="202"/>
      <c r="F249" s="202"/>
      <c r="G249" s="202"/>
      <c r="H249" s="202"/>
      <c r="I249" s="202"/>
      <c r="J249" s="202"/>
      <c r="K249" s="202"/>
      <c r="L249" s="202"/>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row>
    <row r="250" spans="1:42" ht="16.149999999999999" outlineLevel="1" thickBot="1">
      <c r="A250" s="214" t="s">
        <v>288</v>
      </c>
      <c r="B250" s="203">
        <f>B248+B233+B218</f>
        <v>6</v>
      </c>
      <c r="C250" s="203" t="s">
        <v>289</v>
      </c>
      <c r="D250" s="203"/>
      <c r="E250" s="203"/>
      <c r="F250" s="203"/>
      <c r="G250" s="203" t="str">
        <f>+"Total "&amp;$B203&amp;" "&amp;$B204</f>
        <v>Total Phase 1 IJV Costs</v>
      </c>
      <c r="H250" s="203"/>
      <c r="I250" s="203"/>
      <c r="J250" s="203"/>
      <c r="K250" s="203"/>
      <c r="L250" s="203"/>
      <c r="M250" s="284">
        <f t="shared" ref="M250:AP250" si="22">SUM(M218,M233,M248)</f>
        <v>0</v>
      </c>
      <c r="N250" s="284">
        <f t="shared" si="22"/>
        <v>0</v>
      </c>
      <c r="O250" s="284">
        <f t="shared" si="22"/>
        <v>0</v>
      </c>
      <c r="P250" s="284">
        <f t="shared" si="22"/>
        <v>0</v>
      </c>
      <c r="Q250" s="284">
        <f t="shared" si="22"/>
        <v>0</v>
      </c>
      <c r="R250" s="284">
        <f t="shared" si="22"/>
        <v>0</v>
      </c>
      <c r="S250" s="284">
        <f t="shared" si="22"/>
        <v>0</v>
      </c>
      <c r="T250" s="284">
        <f t="shared" si="22"/>
        <v>0</v>
      </c>
      <c r="U250" s="284">
        <f t="shared" si="22"/>
        <v>0</v>
      </c>
      <c r="V250" s="284">
        <f t="shared" si="22"/>
        <v>0</v>
      </c>
      <c r="W250" s="284">
        <f t="shared" si="22"/>
        <v>0</v>
      </c>
      <c r="X250" s="284">
        <f t="shared" si="22"/>
        <v>0</v>
      </c>
      <c r="Y250" s="284">
        <f t="shared" si="22"/>
        <v>0</v>
      </c>
      <c r="Z250" s="284">
        <f t="shared" si="22"/>
        <v>0</v>
      </c>
      <c r="AA250" s="284">
        <f t="shared" si="22"/>
        <v>0</v>
      </c>
      <c r="AB250" s="284">
        <f t="shared" si="22"/>
        <v>0</v>
      </c>
      <c r="AC250" s="284">
        <f t="shared" si="22"/>
        <v>0</v>
      </c>
      <c r="AD250" s="284">
        <f t="shared" si="22"/>
        <v>0</v>
      </c>
      <c r="AE250" s="284">
        <f t="shared" si="22"/>
        <v>0</v>
      </c>
      <c r="AF250" s="284">
        <f t="shared" si="22"/>
        <v>0</v>
      </c>
      <c r="AG250" s="284">
        <f t="shared" si="22"/>
        <v>0</v>
      </c>
      <c r="AH250" s="284">
        <f t="shared" si="22"/>
        <v>0</v>
      </c>
      <c r="AI250" s="284">
        <f t="shared" si="22"/>
        <v>0</v>
      </c>
      <c r="AJ250" s="284">
        <f t="shared" si="22"/>
        <v>0</v>
      </c>
      <c r="AK250" s="284">
        <f t="shared" si="22"/>
        <v>0</v>
      </c>
      <c r="AL250" s="284">
        <f t="shared" si="22"/>
        <v>0</v>
      </c>
      <c r="AM250" s="284">
        <f t="shared" si="22"/>
        <v>0</v>
      </c>
      <c r="AN250" s="284">
        <f t="shared" si="22"/>
        <v>0</v>
      </c>
      <c r="AO250" s="284">
        <f t="shared" si="22"/>
        <v>0</v>
      </c>
      <c r="AP250" s="284">
        <f t="shared" si="22"/>
        <v>0</v>
      </c>
    </row>
    <row r="251" spans="1:42">
      <c r="A251" s="211"/>
      <c r="B251"/>
      <c r="C251"/>
      <c r="D251"/>
      <c r="E251"/>
      <c r="F251"/>
      <c r="G251"/>
      <c r="H251"/>
      <c r="I251"/>
      <c r="J251"/>
      <c r="K251"/>
      <c r="L251"/>
      <c r="M251" s="243"/>
      <c r="N251" s="243"/>
      <c r="O251" s="243"/>
      <c r="P251" s="243"/>
      <c r="Q251" s="243"/>
      <c r="R251" s="243"/>
      <c r="S251" s="243"/>
      <c r="T251" s="243"/>
      <c r="U251" s="243"/>
      <c r="V251" s="243"/>
      <c r="W251" s="243"/>
      <c r="X251" s="243"/>
      <c r="Y251" s="243"/>
      <c r="Z251" s="243"/>
      <c r="AA251" s="243"/>
      <c r="AB251" s="243"/>
      <c r="AC251" s="243"/>
      <c r="AD251" s="243"/>
      <c r="AE251" s="243"/>
      <c r="AF251" s="243"/>
      <c r="AG251" s="243"/>
      <c r="AH251" s="243"/>
      <c r="AI251" s="243"/>
      <c r="AJ251" s="243"/>
      <c r="AK251" s="243"/>
      <c r="AL251" s="243"/>
      <c r="AM251" s="243"/>
      <c r="AN251" s="243"/>
      <c r="AO251" s="243"/>
      <c r="AP251" s="243"/>
    </row>
    <row r="252" spans="1:42">
      <c r="A252" s="209" t="str">
        <f>_xlfn.TEXTBEFORE(J252,".")</f>
        <v>1</v>
      </c>
      <c r="B252" s="196" t="str">
        <f>_xlfn.XLOOKUP($A252,Select!$B$4:$B$65,Select!$C$4:$C$65)</f>
        <v>Phase 1</v>
      </c>
      <c r="C252" s="197"/>
      <c r="D252" s="197">
        <f>B267+B282+B297</f>
        <v>4</v>
      </c>
      <c r="E252" s="197" t="s">
        <v>281</v>
      </c>
      <c r="F252" s="197"/>
      <c r="G252" s="197"/>
      <c r="H252" s="197"/>
      <c r="I252" s="197" t="s">
        <v>282</v>
      </c>
      <c r="J252" s="197" t="str">
        <f>Select!$M$9</f>
        <v>1.6</v>
      </c>
      <c r="K252" s="197"/>
      <c r="L252" s="197"/>
      <c r="M252" s="247"/>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row>
    <row r="253" spans="1:42" outlineLevel="1">
      <c r="A253" s="210" t="str">
        <f>_xlfn.TEXTAFTER(J252,".")</f>
        <v>6</v>
      </c>
      <c r="B253" s="199" t="str">
        <f>_xlfn.XLOOKUP($J252,Select!$K$4:$K$65,Select!$F$4:$F$65)</f>
        <v>Energy Costs</v>
      </c>
      <c r="C253" s="199"/>
      <c r="D253" s="199"/>
      <c r="E253" s="199"/>
      <c r="F253" s="199"/>
      <c r="G253" s="199"/>
      <c r="H253" s="199"/>
      <c r="I253" s="199"/>
      <c r="J253" s="199"/>
      <c r="K253" s="199"/>
      <c r="L253" s="199"/>
      <c r="M253" s="249"/>
      <c r="N253" s="249"/>
      <c r="O253" s="249"/>
      <c r="P253" s="249"/>
      <c r="Q253" s="249"/>
      <c r="R253" s="249"/>
      <c r="S253" s="249"/>
      <c r="T253" s="249"/>
      <c r="U253" s="249"/>
      <c r="V253" s="249"/>
      <c r="W253" s="249"/>
      <c r="X253" s="249"/>
      <c r="Y253" s="249"/>
      <c r="Z253" s="249"/>
      <c r="AA253" s="249"/>
      <c r="AB253" s="249"/>
      <c r="AC253" s="249"/>
      <c r="AD253" s="249"/>
      <c r="AE253" s="249"/>
      <c r="AF253" s="249"/>
      <c r="AG253" s="249"/>
      <c r="AH253" s="249"/>
      <c r="AI253" s="249"/>
      <c r="AJ253" s="249"/>
      <c r="AK253" s="249"/>
      <c r="AL253" s="249"/>
      <c r="AM253" s="249"/>
      <c r="AN253" s="249"/>
      <c r="AO253" s="249"/>
      <c r="AP253" s="249"/>
    </row>
    <row r="254" spans="1:42" outlineLevel="1">
      <c r="A254" s="220" t="s">
        <v>150</v>
      </c>
      <c r="B254" s="220" t="s">
        <v>283</v>
      </c>
      <c r="C254" s="220" t="s">
        <v>284</v>
      </c>
      <c r="D254" s="220"/>
      <c r="E254" s="220"/>
      <c r="F254" s="220"/>
      <c r="G254" s="220"/>
      <c r="H254" s="220"/>
      <c r="I254" s="220"/>
      <c r="J254" s="220"/>
      <c r="K254" s="220"/>
      <c r="L254" s="220"/>
      <c r="M254" s="244"/>
      <c r="N254" s="244"/>
      <c r="O254" s="244"/>
      <c r="P254" s="244"/>
      <c r="Q254" s="244"/>
      <c r="R254" s="244"/>
      <c r="S254" s="244"/>
      <c r="T254" s="244"/>
      <c r="U254" s="244"/>
      <c r="V254" s="244"/>
      <c r="W254" s="244"/>
      <c r="X254" s="244"/>
      <c r="Y254" s="244"/>
      <c r="Z254" s="244"/>
      <c r="AA254" s="244"/>
      <c r="AB254" s="244"/>
      <c r="AC254" s="244"/>
      <c r="AD254" s="244"/>
      <c r="AE254" s="244"/>
      <c r="AF254" s="244"/>
      <c r="AG254" s="244"/>
      <c r="AH254" s="244"/>
      <c r="AI254" s="244"/>
      <c r="AJ254" s="244"/>
      <c r="AK254" s="244"/>
      <c r="AL254" s="244"/>
      <c r="AM254" s="244"/>
      <c r="AN254" s="244"/>
      <c r="AO254" s="244"/>
      <c r="AP254" s="244"/>
    </row>
    <row r="255" spans="1:42" outlineLevel="2">
      <c r="A255" s="211" t="str">
        <f>A252&amp;"."&amp;A254&amp;"."&amp;A253&amp;"."&amp;B255</f>
        <v>1.c.6.1</v>
      </c>
      <c r="B255">
        <v>1</v>
      </c>
      <c r="C255" t="str">
        <f>'1-GBP'!C255</f>
        <v/>
      </c>
      <c r="D255"/>
      <c r="E255"/>
      <c r="F255"/>
      <c r="G255"/>
      <c r="H255"/>
      <c r="I255"/>
      <c r="J255"/>
      <c r="K255"/>
      <c r="L255" t="str">
        <f>LEFT(_xlfn.TEXTAFTER('6b - Tot real (CPIH) costs'!A255,"."),1)</f>
        <v>c</v>
      </c>
      <c r="M255" s="286">
        <f>IF('4 - Inflation'!K$17=0,0,'6a - Tot nominal costs'!M255/'4 - Inflation'!K$17)</f>
        <v>0</v>
      </c>
      <c r="N255" s="286">
        <f>IF('4 - Inflation'!L$17=0,0,'6a - Tot nominal costs'!N255/'4 - Inflation'!L$17)</f>
        <v>0</v>
      </c>
      <c r="O255" s="286">
        <f>IF('4 - Inflation'!M$17=0,0,'6a - Tot nominal costs'!O255/'4 - Inflation'!M$17)</f>
        <v>0</v>
      </c>
      <c r="P255" s="286">
        <f>IF('4 - Inflation'!N$17=0,0,'6a - Tot nominal costs'!P255/'4 - Inflation'!N$17)</f>
        <v>0</v>
      </c>
      <c r="Q255" s="286">
        <f>IF('4 - Inflation'!O$17=0,0,'6a - Tot nominal costs'!Q255/'4 - Inflation'!O$17)</f>
        <v>0</v>
      </c>
      <c r="R255" s="286">
        <f>IF('4 - Inflation'!P$17=0,0,'6a - Tot nominal costs'!R255/'4 - Inflation'!P$17)</f>
        <v>0</v>
      </c>
      <c r="S255" s="286">
        <f>IF('4 - Inflation'!Q$17=0,0,'6a - Tot nominal costs'!S255/'4 - Inflation'!Q$17)</f>
        <v>0</v>
      </c>
      <c r="T255" s="286">
        <f>IF('4 - Inflation'!R$17=0,0,'6a - Tot nominal costs'!T255/'4 - Inflation'!R$17)</f>
        <v>0</v>
      </c>
      <c r="U255" s="286">
        <f>IF('4 - Inflation'!S$17=0,0,'6a - Tot nominal costs'!U255/'4 - Inflation'!S$17)</f>
        <v>0</v>
      </c>
      <c r="V255" s="286">
        <f>IF('4 - Inflation'!T$17=0,0,'6a - Tot nominal costs'!V255/'4 - Inflation'!T$17)</f>
        <v>0</v>
      </c>
      <c r="W255" s="286">
        <f>IF('4 - Inflation'!U$17=0,0,'6a - Tot nominal costs'!W255/'4 - Inflation'!U$17)</f>
        <v>0</v>
      </c>
      <c r="X255" s="286">
        <f>IF('4 - Inflation'!V$17=0,0,'6a - Tot nominal costs'!X255/'4 - Inflation'!V$17)</f>
        <v>0</v>
      </c>
      <c r="Y255" s="286">
        <f>IF('4 - Inflation'!W$17=0,0,'6a - Tot nominal costs'!Y255/'4 - Inflation'!W$17)</f>
        <v>0</v>
      </c>
      <c r="Z255" s="286">
        <f>IF('4 - Inflation'!X$17=0,0,'6a - Tot nominal costs'!Z255/'4 - Inflation'!X$17)</f>
        <v>0</v>
      </c>
      <c r="AA255" s="286">
        <f>IF('4 - Inflation'!Y$17=0,0,'6a - Tot nominal costs'!AA255/'4 - Inflation'!Y$17)</f>
        <v>0</v>
      </c>
      <c r="AB255" s="286">
        <f>IF('4 - Inflation'!Z$17=0,0,'6a - Tot nominal costs'!AB255/'4 - Inflation'!Z$17)</f>
        <v>0</v>
      </c>
      <c r="AC255" s="286">
        <f>IF('4 - Inflation'!AA$17=0,0,'6a - Tot nominal costs'!AC255/'4 - Inflation'!AA$17)</f>
        <v>0</v>
      </c>
      <c r="AD255" s="286">
        <f>IF('4 - Inflation'!AB$17=0,0,'6a - Tot nominal costs'!AD255/'4 - Inflation'!AB$17)</f>
        <v>0</v>
      </c>
      <c r="AE255" s="286">
        <f>IF('4 - Inflation'!AC$17=0,0,'6a - Tot nominal costs'!AE255/'4 - Inflation'!AC$17)</f>
        <v>0</v>
      </c>
      <c r="AF255" s="286">
        <f>IF('4 - Inflation'!AD$17=0,0,'6a - Tot nominal costs'!AF255/'4 - Inflation'!AD$17)</f>
        <v>0</v>
      </c>
      <c r="AG255" s="286">
        <f>IF('4 - Inflation'!AE$17=0,0,'6a - Tot nominal costs'!AG255/'4 - Inflation'!AE$17)</f>
        <v>0</v>
      </c>
      <c r="AH255" s="286">
        <f>IF('4 - Inflation'!AF$17=0,0,'6a - Tot nominal costs'!AH255/'4 - Inflation'!AF$17)</f>
        <v>0</v>
      </c>
      <c r="AI255" s="286">
        <f>IF('4 - Inflation'!AG$17=0,0,'6a - Tot nominal costs'!AI255/'4 - Inflation'!AG$17)</f>
        <v>0</v>
      </c>
      <c r="AJ255" s="286">
        <f>IF('4 - Inflation'!AH$17=0,0,'6a - Tot nominal costs'!AJ255/'4 - Inflation'!AH$17)</f>
        <v>0</v>
      </c>
      <c r="AK255" s="286">
        <f>IF('4 - Inflation'!AI$17=0,0,'6a - Tot nominal costs'!AK255/'4 - Inflation'!AI$17)</f>
        <v>0</v>
      </c>
      <c r="AL255" s="286">
        <f>IF('4 - Inflation'!AJ$17=0,0,'6a - Tot nominal costs'!AL255/'4 - Inflation'!AJ$17)</f>
        <v>0</v>
      </c>
      <c r="AM255" s="286">
        <f>IF('4 - Inflation'!AK$17=0,0,'6a - Tot nominal costs'!AM255/'4 - Inflation'!AK$17)</f>
        <v>0</v>
      </c>
      <c r="AN255" s="286">
        <f>IF('4 - Inflation'!AL$17=0,0,'6a - Tot nominal costs'!AN255/'4 - Inflation'!AL$17)</f>
        <v>0</v>
      </c>
      <c r="AO255" s="286">
        <f>IF('4 - Inflation'!AM$17=0,0,'6a - Tot nominal costs'!AO255/'4 - Inflation'!AM$17)</f>
        <v>0</v>
      </c>
      <c r="AP255" s="286">
        <f>IF('4 - Inflation'!AN$17=0,0,'6a - Tot nominal costs'!AP255/'4 - Inflation'!AN$17)</f>
        <v>0</v>
      </c>
    </row>
    <row r="256" spans="1:42" outlineLevel="2">
      <c r="A256" s="211" t="str">
        <f>A252&amp;"."&amp;A254&amp;"."&amp;A253&amp;"."&amp;B256</f>
        <v>1.c.6.2</v>
      </c>
      <c r="B256">
        <v>2</v>
      </c>
      <c r="C256" t="str">
        <f>'1-GBP'!C256</f>
        <v/>
      </c>
      <c r="D256"/>
      <c r="E256"/>
      <c r="F256"/>
      <c r="G256"/>
      <c r="H256"/>
      <c r="I256"/>
      <c r="J256"/>
      <c r="K256"/>
      <c r="L256" t="str">
        <f>LEFT(_xlfn.TEXTAFTER('6b - Tot real (CPIH) costs'!A256,"."),1)</f>
        <v>c</v>
      </c>
      <c r="M256" s="286">
        <f>IF('4 - Inflation'!K$17=0,0,'6a - Tot nominal costs'!M256/'4 - Inflation'!K$17)</f>
        <v>0</v>
      </c>
      <c r="N256" s="286">
        <f>IF('4 - Inflation'!L$17=0,0,'6a - Tot nominal costs'!N256/'4 - Inflation'!L$17)</f>
        <v>0</v>
      </c>
      <c r="O256" s="286">
        <f>IF('4 - Inflation'!M$17=0,0,'6a - Tot nominal costs'!O256/'4 - Inflation'!M$17)</f>
        <v>0</v>
      </c>
      <c r="P256" s="286">
        <f>IF('4 - Inflation'!N$17=0,0,'6a - Tot nominal costs'!P256/'4 - Inflation'!N$17)</f>
        <v>0</v>
      </c>
      <c r="Q256" s="286">
        <f>IF('4 - Inflation'!O$17=0,0,'6a - Tot nominal costs'!Q256/'4 - Inflation'!O$17)</f>
        <v>0</v>
      </c>
      <c r="R256" s="286">
        <f>IF('4 - Inflation'!P$17=0,0,'6a - Tot nominal costs'!R256/'4 - Inflation'!P$17)</f>
        <v>0</v>
      </c>
      <c r="S256" s="286">
        <f>IF('4 - Inflation'!Q$17=0,0,'6a - Tot nominal costs'!S256/'4 - Inflation'!Q$17)</f>
        <v>0</v>
      </c>
      <c r="T256" s="286">
        <f>IF('4 - Inflation'!R$17=0,0,'6a - Tot nominal costs'!T256/'4 - Inflation'!R$17)</f>
        <v>0</v>
      </c>
      <c r="U256" s="286">
        <f>IF('4 - Inflation'!S$17=0,0,'6a - Tot nominal costs'!U256/'4 - Inflation'!S$17)</f>
        <v>0</v>
      </c>
      <c r="V256" s="286">
        <f>IF('4 - Inflation'!T$17=0,0,'6a - Tot nominal costs'!V256/'4 - Inflation'!T$17)</f>
        <v>0</v>
      </c>
      <c r="W256" s="286">
        <f>IF('4 - Inflation'!U$17=0,0,'6a - Tot nominal costs'!W256/'4 - Inflation'!U$17)</f>
        <v>0</v>
      </c>
      <c r="X256" s="286">
        <f>IF('4 - Inflation'!V$17=0,0,'6a - Tot nominal costs'!X256/'4 - Inflation'!V$17)</f>
        <v>0</v>
      </c>
      <c r="Y256" s="286">
        <f>IF('4 - Inflation'!W$17=0,0,'6a - Tot nominal costs'!Y256/'4 - Inflation'!W$17)</f>
        <v>0</v>
      </c>
      <c r="Z256" s="286">
        <f>IF('4 - Inflation'!X$17=0,0,'6a - Tot nominal costs'!Z256/'4 - Inflation'!X$17)</f>
        <v>0</v>
      </c>
      <c r="AA256" s="286">
        <f>IF('4 - Inflation'!Y$17=0,0,'6a - Tot nominal costs'!AA256/'4 - Inflation'!Y$17)</f>
        <v>0</v>
      </c>
      <c r="AB256" s="286">
        <f>IF('4 - Inflation'!Z$17=0,0,'6a - Tot nominal costs'!AB256/'4 - Inflation'!Z$17)</f>
        <v>0</v>
      </c>
      <c r="AC256" s="286">
        <f>IF('4 - Inflation'!AA$17=0,0,'6a - Tot nominal costs'!AC256/'4 - Inflation'!AA$17)</f>
        <v>0</v>
      </c>
      <c r="AD256" s="286">
        <f>IF('4 - Inflation'!AB$17=0,0,'6a - Tot nominal costs'!AD256/'4 - Inflation'!AB$17)</f>
        <v>0</v>
      </c>
      <c r="AE256" s="286">
        <f>IF('4 - Inflation'!AC$17=0,0,'6a - Tot nominal costs'!AE256/'4 - Inflation'!AC$17)</f>
        <v>0</v>
      </c>
      <c r="AF256" s="286">
        <f>IF('4 - Inflation'!AD$17=0,0,'6a - Tot nominal costs'!AF256/'4 - Inflation'!AD$17)</f>
        <v>0</v>
      </c>
      <c r="AG256" s="286">
        <f>IF('4 - Inflation'!AE$17=0,0,'6a - Tot nominal costs'!AG256/'4 - Inflation'!AE$17)</f>
        <v>0</v>
      </c>
      <c r="AH256" s="286">
        <f>IF('4 - Inflation'!AF$17=0,0,'6a - Tot nominal costs'!AH256/'4 - Inflation'!AF$17)</f>
        <v>0</v>
      </c>
      <c r="AI256" s="286">
        <f>IF('4 - Inflation'!AG$17=0,0,'6a - Tot nominal costs'!AI256/'4 - Inflation'!AG$17)</f>
        <v>0</v>
      </c>
      <c r="AJ256" s="286">
        <f>IF('4 - Inflation'!AH$17=0,0,'6a - Tot nominal costs'!AJ256/'4 - Inflation'!AH$17)</f>
        <v>0</v>
      </c>
      <c r="AK256" s="286">
        <f>IF('4 - Inflation'!AI$17=0,0,'6a - Tot nominal costs'!AK256/'4 - Inflation'!AI$17)</f>
        <v>0</v>
      </c>
      <c r="AL256" s="286">
        <f>IF('4 - Inflation'!AJ$17=0,0,'6a - Tot nominal costs'!AL256/'4 - Inflation'!AJ$17)</f>
        <v>0</v>
      </c>
      <c r="AM256" s="286">
        <f>IF('4 - Inflation'!AK$17=0,0,'6a - Tot nominal costs'!AM256/'4 - Inflation'!AK$17)</f>
        <v>0</v>
      </c>
      <c r="AN256" s="286">
        <f>IF('4 - Inflation'!AL$17=0,0,'6a - Tot nominal costs'!AN256/'4 - Inflation'!AL$17)</f>
        <v>0</v>
      </c>
      <c r="AO256" s="286">
        <f>IF('4 - Inflation'!AM$17=0,0,'6a - Tot nominal costs'!AO256/'4 - Inflation'!AM$17)</f>
        <v>0</v>
      </c>
      <c r="AP256" s="286">
        <f>IF('4 - Inflation'!AN$17=0,0,'6a - Tot nominal costs'!AP256/'4 - Inflation'!AN$17)</f>
        <v>0</v>
      </c>
    </row>
    <row r="257" spans="1:42" outlineLevel="2">
      <c r="A257" s="211" t="str">
        <f>A252&amp;"."&amp;A254&amp;"."&amp;A253&amp;"."&amp;B257</f>
        <v>1.c.6.3</v>
      </c>
      <c r="B257">
        <v>3</v>
      </c>
      <c r="C257" t="str">
        <f>'1-GBP'!C257</f>
        <v/>
      </c>
      <c r="D257"/>
      <c r="E257"/>
      <c r="F257"/>
      <c r="G257"/>
      <c r="H257"/>
      <c r="I257"/>
      <c r="J257"/>
      <c r="K257"/>
      <c r="L257" t="str">
        <f>LEFT(_xlfn.TEXTAFTER('6b - Tot real (CPIH) costs'!A257,"."),1)</f>
        <v>c</v>
      </c>
      <c r="M257" s="286">
        <f>IF('4 - Inflation'!K$17=0,0,'6a - Tot nominal costs'!M257/'4 - Inflation'!K$17)</f>
        <v>0</v>
      </c>
      <c r="N257" s="286">
        <f>IF('4 - Inflation'!L$17=0,0,'6a - Tot nominal costs'!N257/'4 - Inflation'!L$17)</f>
        <v>0</v>
      </c>
      <c r="O257" s="286">
        <f>IF('4 - Inflation'!M$17=0,0,'6a - Tot nominal costs'!O257/'4 - Inflation'!M$17)</f>
        <v>0</v>
      </c>
      <c r="P257" s="286">
        <f>IF('4 - Inflation'!N$17=0,0,'6a - Tot nominal costs'!P257/'4 - Inflation'!N$17)</f>
        <v>0</v>
      </c>
      <c r="Q257" s="286">
        <f>IF('4 - Inflation'!O$17=0,0,'6a - Tot nominal costs'!Q257/'4 - Inflation'!O$17)</f>
        <v>0</v>
      </c>
      <c r="R257" s="286">
        <f>IF('4 - Inflation'!P$17=0,0,'6a - Tot nominal costs'!R257/'4 - Inflation'!P$17)</f>
        <v>0</v>
      </c>
      <c r="S257" s="286">
        <f>IF('4 - Inflation'!Q$17=0,0,'6a - Tot nominal costs'!S257/'4 - Inflation'!Q$17)</f>
        <v>0</v>
      </c>
      <c r="T257" s="286">
        <f>IF('4 - Inflation'!R$17=0,0,'6a - Tot nominal costs'!T257/'4 - Inflation'!R$17)</f>
        <v>0</v>
      </c>
      <c r="U257" s="286">
        <f>IF('4 - Inflation'!S$17=0,0,'6a - Tot nominal costs'!U257/'4 - Inflation'!S$17)</f>
        <v>0</v>
      </c>
      <c r="V257" s="286">
        <f>IF('4 - Inflation'!T$17=0,0,'6a - Tot nominal costs'!V257/'4 - Inflation'!T$17)</f>
        <v>0</v>
      </c>
      <c r="W257" s="286">
        <f>IF('4 - Inflation'!U$17=0,0,'6a - Tot nominal costs'!W257/'4 - Inflation'!U$17)</f>
        <v>0</v>
      </c>
      <c r="X257" s="286">
        <f>IF('4 - Inflation'!V$17=0,0,'6a - Tot nominal costs'!X257/'4 - Inflation'!V$17)</f>
        <v>0</v>
      </c>
      <c r="Y257" s="286">
        <f>IF('4 - Inflation'!W$17=0,0,'6a - Tot nominal costs'!Y257/'4 - Inflation'!W$17)</f>
        <v>0</v>
      </c>
      <c r="Z257" s="286">
        <f>IF('4 - Inflation'!X$17=0,0,'6a - Tot nominal costs'!Z257/'4 - Inflation'!X$17)</f>
        <v>0</v>
      </c>
      <c r="AA257" s="286">
        <f>IF('4 - Inflation'!Y$17=0,0,'6a - Tot nominal costs'!AA257/'4 - Inflation'!Y$17)</f>
        <v>0</v>
      </c>
      <c r="AB257" s="286">
        <f>IF('4 - Inflation'!Z$17=0,0,'6a - Tot nominal costs'!AB257/'4 - Inflation'!Z$17)</f>
        <v>0</v>
      </c>
      <c r="AC257" s="286">
        <f>IF('4 - Inflation'!AA$17=0,0,'6a - Tot nominal costs'!AC257/'4 - Inflation'!AA$17)</f>
        <v>0</v>
      </c>
      <c r="AD257" s="286">
        <f>IF('4 - Inflation'!AB$17=0,0,'6a - Tot nominal costs'!AD257/'4 - Inflation'!AB$17)</f>
        <v>0</v>
      </c>
      <c r="AE257" s="286">
        <f>IF('4 - Inflation'!AC$17=0,0,'6a - Tot nominal costs'!AE257/'4 - Inflation'!AC$17)</f>
        <v>0</v>
      </c>
      <c r="AF257" s="286">
        <f>IF('4 - Inflation'!AD$17=0,0,'6a - Tot nominal costs'!AF257/'4 - Inflation'!AD$17)</f>
        <v>0</v>
      </c>
      <c r="AG257" s="286">
        <f>IF('4 - Inflation'!AE$17=0,0,'6a - Tot nominal costs'!AG257/'4 - Inflation'!AE$17)</f>
        <v>0</v>
      </c>
      <c r="AH257" s="286">
        <f>IF('4 - Inflation'!AF$17=0,0,'6a - Tot nominal costs'!AH257/'4 - Inflation'!AF$17)</f>
        <v>0</v>
      </c>
      <c r="AI257" s="286">
        <f>IF('4 - Inflation'!AG$17=0,0,'6a - Tot nominal costs'!AI257/'4 - Inflation'!AG$17)</f>
        <v>0</v>
      </c>
      <c r="AJ257" s="286">
        <f>IF('4 - Inflation'!AH$17=0,0,'6a - Tot nominal costs'!AJ257/'4 - Inflation'!AH$17)</f>
        <v>0</v>
      </c>
      <c r="AK257" s="286">
        <f>IF('4 - Inflation'!AI$17=0,0,'6a - Tot nominal costs'!AK257/'4 - Inflation'!AI$17)</f>
        <v>0</v>
      </c>
      <c r="AL257" s="286">
        <f>IF('4 - Inflation'!AJ$17=0,0,'6a - Tot nominal costs'!AL257/'4 - Inflation'!AJ$17)</f>
        <v>0</v>
      </c>
      <c r="AM257" s="286">
        <f>IF('4 - Inflation'!AK$17=0,0,'6a - Tot nominal costs'!AM257/'4 - Inflation'!AK$17)</f>
        <v>0</v>
      </c>
      <c r="AN257" s="286">
        <f>IF('4 - Inflation'!AL$17=0,0,'6a - Tot nominal costs'!AN257/'4 - Inflation'!AL$17)</f>
        <v>0</v>
      </c>
      <c r="AO257" s="286">
        <f>IF('4 - Inflation'!AM$17=0,0,'6a - Tot nominal costs'!AO257/'4 - Inflation'!AM$17)</f>
        <v>0</v>
      </c>
      <c r="AP257" s="286">
        <f>IF('4 - Inflation'!AN$17=0,0,'6a - Tot nominal costs'!AP257/'4 - Inflation'!AN$17)</f>
        <v>0</v>
      </c>
    </row>
    <row r="258" spans="1:42" outlineLevel="2">
      <c r="A258" s="211" t="str">
        <f>A252&amp;"."&amp;A254&amp;"."&amp;A253&amp;"."&amp;B258</f>
        <v>1.c.6.4</v>
      </c>
      <c r="B258">
        <v>4</v>
      </c>
      <c r="C258" t="str">
        <f>'1-GBP'!C258</f>
        <v/>
      </c>
      <c r="D258"/>
      <c r="E258"/>
      <c r="F258"/>
      <c r="G258"/>
      <c r="H258"/>
      <c r="I258"/>
      <c r="J258"/>
      <c r="K258"/>
      <c r="L258" t="str">
        <f>LEFT(_xlfn.TEXTAFTER('6b - Tot real (CPIH) costs'!A258,"."),1)</f>
        <v>c</v>
      </c>
      <c r="M258" s="286">
        <f>IF('4 - Inflation'!K$17=0,0,'6a - Tot nominal costs'!M258/'4 - Inflation'!K$17)</f>
        <v>0</v>
      </c>
      <c r="N258" s="286">
        <f>IF('4 - Inflation'!L$17=0,0,'6a - Tot nominal costs'!N258/'4 - Inflation'!L$17)</f>
        <v>0</v>
      </c>
      <c r="O258" s="286">
        <f>IF('4 - Inflation'!M$17=0,0,'6a - Tot nominal costs'!O258/'4 - Inflation'!M$17)</f>
        <v>0</v>
      </c>
      <c r="P258" s="286">
        <f>IF('4 - Inflation'!N$17=0,0,'6a - Tot nominal costs'!P258/'4 - Inflation'!N$17)</f>
        <v>0</v>
      </c>
      <c r="Q258" s="286">
        <f>IF('4 - Inflation'!O$17=0,0,'6a - Tot nominal costs'!Q258/'4 - Inflation'!O$17)</f>
        <v>0</v>
      </c>
      <c r="R258" s="286">
        <f>IF('4 - Inflation'!P$17=0,0,'6a - Tot nominal costs'!R258/'4 - Inflation'!P$17)</f>
        <v>0</v>
      </c>
      <c r="S258" s="286">
        <f>IF('4 - Inflation'!Q$17=0,0,'6a - Tot nominal costs'!S258/'4 - Inflation'!Q$17)</f>
        <v>0</v>
      </c>
      <c r="T258" s="286">
        <f>IF('4 - Inflation'!R$17=0,0,'6a - Tot nominal costs'!T258/'4 - Inflation'!R$17)</f>
        <v>0</v>
      </c>
      <c r="U258" s="286">
        <f>IF('4 - Inflation'!S$17=0,0,'6a - Tot nominal costs'!U258/'4 - Inflation'!S$17)</f>
        <v>0</v>
      </c>
      <c r="V258" s="286">
        <f>IF('4 - Inflation'!T$17=0,0,'6a - Tot nominal costs'!V258/'4 - Inflation'!T$17)</f>
        <v>0</v>
      </c>
      <c r="W258" s="286">
        <f>IF('4 - Inflation'!U$17=0,0,'6a - Tot nominal costs'!W258/'4 - Inflation'!U$17)</f>
        <v>0</v>
      </c>
      <c r="X258" s="286">
        <f>IF('4 - Inflation'!V$17=0,0,'6a - Tot nominal costs'!X258/'4 - Inflation'!V$17)</f>
        <v>0</v>
      </c>
      <c r="Y258" s="286">
        <f>IF('4 - Inflation'!W$17=0,0,'6a - Tot nominal costs'!Y258/'4 - Inflation'!W$17)</f>
        <v>0</v>
      </c>
      <c r="Z258" s="286">
        <f>IF('4 - Inflation'!X$17=0,0,'6a - Tot nominal costs'!Z258/'4 - Inflation'!X$17)</f>
        <v>0</v>
      </c>
      <c r="AA258" s="286">
        <f>IF('4 - Inflation'!Y$17=0,0,'6a - Tot nominal costs'!AA258/'4 - Inflation'!Y$17)</f>
        <v>0</v>
      </c>
      <c r="AB258" s="286">
        <f>IF('4 - Inflation'!Z$17=0,0,'6a - Tot nominal costs'!AB258/'4 - Inflation'!Z$17)</f>
        <v>0</v>
      </c>
      <c r="AC258" s="286">
        <f>IF('4 - Inflation'!AA$17=0,0,'6a - Tot nominal costs'!AC258/'4 - Inflation'!AA$17)</f>
        <v>0</v>
      </c>
      <c r="AD258" s="286">
        <f>IF('4 - Inflation'!AB$17=0,0,'6a - Tot nominal costs'!AD258/'4 - Inflation'!AB$17)</f>
        <v>0</v>
      </c>
      <c r="AE258" s="286">
        <f>IF('4 - Inflation'!AC$17=0,0,'6a - Tot nominal costs'!AE258/'4 - Inflation'!AC$17)</f>
        <v>0</v>
      </c>
      <c r="AF258" s="286">
        <f>IF('4 - Inflation'!AD$17=0,0,'6a - Tot nominal costs'!AF258/'4 - Inflation'!AD$17)</f>
        <v>0</v>
      </c>
      <c r="AG258" s="286">
        <f>IF('4 - Inflation'!AE$17=0,0,'6a - Tot nominal costs'!AG258/'4 - Inflation'!AE$17)</f>
        <v>0</v>
      </c>
      <c r="AH258" s="286">
        <f>IF('4 - Inflation'!AF$17=0,0,'6a - Tot nominal costs'!AH258/'4 - Inflation'!AF$17)</f>
        <v>0</v>
      </c>
      <c r="AI258" s="286">
        <f>IF('4 - Inflation'!AG$17=0,0,'6a - Tot nominal costs'!AI258/'4 - Inflation'!AG$17)</f>
        <v>0</v>
      </c>
      <c r="AJ258" s="286">
        <f>IF('4 - Inflation'!AH$17=0,0,'6a - Tot nominal costs'!AJ258/'4 - Inflation'!AH$17)</f>
        <v>0</v>
      </c>
      <c r="AK258" s="286">
        <f>IF('4 - Inflation'!AI$17=0,0,'6a - Tot nominal costs'!AK258/'4 - Inflation'!AI$17)</f>
        <v>0</v>
      </c>
      <c r="AL258" s="286">
        <f>IF('4 - Inflation'!AJ$17=0,0,'6a - Tot nominal costs'!AL258/'4 - Inflation'!AJ$17)</f>
        <v>0</v>
      </c>
      <c r="AM258" s="286">
        <f>IF('4 - Inflation'!AK$17=0,0,'6a - Tot nominal costs'!AM258/'4 - Inflation'!AK$17)</f>
        <v>0</v>
      </c>
      <c r="AN258" s="286">
        <f>IF('4 - Inflation'!AL$17=0,0,'6a - Tot nominal costs'!AN258/'4 - Inflation'!AL$17)</f>
        <v>0</v>
      </c>
      <c r="AO258" s="286">
        <f>IF('4 - Inflation'!AM$17=0,0,'6a - Tot nominal costs'!AO258/'4 - Inflation'!AM$17)</f>
        <v>0</v>
      </c>
      <c r="AP258" s="286">
        <f>IF('4 - Inflation'!AN$17=0,0,'6a - Tot nominal costs'!AP258/'4 - Inflation'!AN$17)</f>
        <v>0</v>
      </c>
    </row>
    <row r="259" spans="1:42" outlineLevel="2">
      <c r="A259" s="211" t="str">
        <f>A252&amp;"."&amp;A254&amp;"."&amp;A253&amp;"."&amp;B259</f>
        <v>1.c.6.5</v>
      </c>
      <c r="B259">
        <v>5</v>
      </c>
      <c r="C259" t="str">
        <f>'1-GBP'!C259</f>
        <v/>
      </c>
      <c r="D259"/>
      <c r="E259"/>
      <c r="F259"/>
      <c r="G259"/>
      <c r="H259"/>
      <c r="I259"/>
      <c r="J259"/>
      <c r="K259"/>
      <c r="L259" t="str">
        <f>LEFT(_xlfn.TEXTAFTER('6b - Tot real (CPIH) costs'!A259,"."),1)</f>
        <v>c</v>
      </c>
      <c r="M259" s="286">
        <f>IF('4 - Inflation'!K$17=0,0,'6a - Tot nominal costs'!M259/'4 - Inflation'!K$17)</f>
        <v>0</v>
      </c>
      <c r="N259" s="286">
        <f>IF('4 - Inflation'!L$17=0,0,'6a - Tot nominal costs'!N259/'4 - Inflation'!L$17)</f>
        <v>0</v>
      </c>
      <c r="O259" s="286">
        <f>IF('4 - Inflation'!M$17=0,0,'6a - Tot nominal costs'!O259/'4 - Inflation'!M$17)</f>
        <v>0</v>
      </c>
      <c r="P259" s="286">
        <f>IF('4 - Inflation'!N$17=0,0,'6a - Tot nominal costs'!P259/'4 - Inflation'!N$17)</f>
        <v>0</v>
      </c>
      <c r="Q259" s="286">
        <f>IF('4 - Inflation'!O$17=0,0,'6a - Tot nominal costs'!Q259/'4 - Inflation'!O$17)</f>
        <v>0</v>
      </c>
      <c r="R259" s="286">
        <f>IF('4 - Inflation'!P$17=0,0,'6a - Tot nominal costs'!R259/'4 - Inflation'!P$17)</f>
        <v>0</v>
      </c>
      <c r="S259" s="286">
        <f>IF('4 - Inflation'!Q$17=0,0,'6a - Tot nominal costs'!S259/'4 - Inflation'!Q$17)</f>
        <v>0</v>
      </c>
      <c r="T259" s="286">
        <f>IF('4 - Inflation'!R$17=0,0,'6a - Tot nominal costs'!T259/'4 - Inflation'!R$17)</f>
        <v>0</v>
      </c>
      <c r="U259" s="286">
        <f>IF('4 - Inflation'!S$17=0,0,'6a - Tot nominal costs'!U259/'4 - Inflation'!S$17)</f>
        <v>0</v>
      </c>
      <c r="V259" s="286">
        <f>IF('4 - Inflation'!T$17=0,0,'6a - Tot nominal costs'!V259/'4 - Inflation'!T$17)</f>
        <v>0</v>
      </c>
      <c r="W259" s="286">
        <f>IF('4 - Inflation'!U$17=0,0,'6a - Tot nominal costs'!W259/'4 - Inflation'!U$17)</f>
        <v>0</v>
      </c>
      <c r="X259" s="286">
        <f>IF('4 - Inflation'!V$17=0,0,'6a - Tot nominal costs'!X259/'4 - Inflation'!V$17)</f>
        <v>0</v>
      </c>
      <c r="Y259" s="286">
        <f>IF('4 - Inflation'!W$17=0,0,'6a - Tot nominal costs'!Y259/'4 - Inflation'!W$17)</f>
        <v>0</v>
      </c>
      <c r="Z259" s="286">
        <f>IF('4 - Inflation'!X$17=0,0,'6a - Tot nominal costs'!Z259/'4 - Inflation'!X$17)</f>
        <v>0</v>
      </c>
      <c r="AA259" s="286">
        <f>IF('4 - Inflation'!Y$17=0,0,'6a - Tot nominal costs'!AA259/'4 - Inflation'!Y$17)</f>
        <v>0</v>
      </c>
      <c r="AB259" s="286">
        <f>IF('4 - Inflation'!Z$17=0,0,'6a - Tot nominal costs'!AB259/'4 - Inflation'!Z$17)</f>
        <v>0</v>
      </c>
      <c r="AC259" s="286">
        <f>IF('4 - Inflation'!AA$17=0,0,'6a - Tot nominal costs'!AC259/'4 - Inflation'!AA$17)</f>
        <v>0</v>
      </c>
      <c r="AD259" s="286">
        <f>IF('4 - Inflation'!AB$17=0,0,'6a - Tot nominal costs'!AD259/'4 - Inflation'!AB$17)</f>
        <v>0</v>
      </c>
      <c r="AE259" s="286">
        <f>IF('4 - Inflation'!AC$17=0,0,'6a - Tot nominal costs'!AE259/'4 - Inflation'!AC$17)</f>
        <v>0</v>
      </c>
      <c r="AF259" s="286">
        <f>IF('4 - Inflation'!AD$17=0,0,'6a - Tot nominal costs'!AF259/'4 - Inflation'!AD$17)</f>
        <v>0</v>
      </c>
      <c r="AG259" s="286">
        <f>IF('4 - Inflation'!AE$17=0,0,'6a - Tot nominal costs'!AG259/'4 - Inflation'!AE$17)</f>
        <v>0</v>
      </c>
      <c r="AH259" s="286">
        <f>IF('4 - Inflation'!AF$17=0,0,'6a - Tot nominal costs'!AH259/'4 - Inflation'!AF$17)</f>
        <v>0</v>
      </c>
      <c r="AI259" s="286">
        <f>IF('4 - Inflation'!AG$17=0,0,'6a - Tot nominal costs'!AI259/'4 - Inflation'!AG$17)</f>
        <v>0</v>
      </c>
      <c r="AJ259" s="286">
        <f>IF('4 - Inflation'!AH$17=0,0,'6a - Tot nominal costs'!AJ259/'4 - Inflation'!AH$17)</f>
        <v>0</v>
      </c>
      <c r="AK259" s="286">
        <f>IF('4 - Inflation'!AI$17=0,0,'6a - Tot nominal costs'!AK259/'4 - Inflation'!AI$17)</f>
        <v>0</v>
      </c>
      <c r="AL259" s="286">
        <f>IF('4 - Inflation'!AJ$17=0,0,'6a - Tot nominal costs'!AL259/'4 - Inflation'!AJ$17)</f>
        <v>0</v>
      </c>
      <c r="AM259" s="286">
        <f>IF('4 - Inflation'!AK$17=0,0,'6a - Tot nominal costs'!AM259/'4 - Inflation'!AK$17)</f>
        <v>0</v>
      </c>
      <c r="AN259" s="286">
        <f>IF('4 - Inflation'!AL$17=0,0,'6a - Tot nominal costs'!AN259/'4 - Inflation'!AL$17)</f>
        <v>0</v>
      </c>
      <c r="AO259" s="286">
        <f>IF('4 - Inflation'!AM$17=0,0,'6a - Tot nominal costs'!AO259/'4 - Inflation'!AM$17)</f>
        <v>0</v>
      </c>
      <c r="AP259" s="286">
        <f>IF('4 - Inflation'!AN$17=0,0,'6a - Tot nominal costs'!AP259/'4 - Inflation'!AN$17)</f>
        <v>0</v>
      </c>
    </row>
    <row r="260" spans="1:42" outlineLevel="2">
      <c r="A260" s="211" t="str">
        <f>A252&amp;"."&amp;A254&amp;"."&amp;A253&amp;"."&amp;B260</f>
        <v>1.c.6.6</v>
      </c>
      <c r="B260">
        <v>6</v>
      </c>
      <c r="C260" t="str">
        <f>'1-GBP'!C260</f>
        <v/>
      </c>
      <c r="D260"/>
      <c r="E260"/>
      <c r="F260"/>
      <c r="G260"/>
      <c r="H260"/>
      <c r="I260"/>
      <c r="J260"/>
      <c r="K260"/>
      <c r="L260" t="str">
        <f>LEFT(_xlfn.TEXTAFTER('6b - Tot real (CPIH) costs'!A260,"."),1)</f>
        <v>c</v>
      </c>
      <c r="M260" s="286">
        <f>IF('4 - Inflation'!K$17=0,0,'6a - Tot nominal costs'!M260/'4 - Inflation'!K$17)</f>
        <v>0</v>
      </c>
      <c r="N260" s="286">
        <f>IF('4 - Inflation'!L$17=0,0,'6a - Tot nominal costs'!N260/'4 - Inflation'!L$17)</f>
        <v>0</v>
      </c>
      <c r="O260" s="286">
        <f>IF('4 - Inflation'!M$17=0,0,'6a - Tot nominal costs'!O260/'4 - Inflation'!M$17)</f>
        <v>0</v>
      </c>
      <c r="P260" s="286">
        <f>IF('4 - Inflation'!N$17=0,0,'6a - Tot nominal costs'!P260/'4 - Inflation'!N$17)</f>
        <v>0</v>
      </c>
      <c r="Q260" s="286">
        <f>IF('4 - Inflation'!O$17=0,0,'6a - Tot nominal costs'!Q260/'4 - Inflation'!O$17)</f>
        <v>0</v>
      </c>
      <c r="R260" s="286">
        <f>IF('4 - Inflation'!P$17=0,0,'6a - Tot nominal costs'!R260/'4 - Inflation'!P$17)</f>
        <v>0</v>
      </c>
      <c r="S260" s="286">
        <f>IF('4 - Inflation'!Q$17=0,0,'6a - Tot nominal costs'!S260/'4 - Inflation'!Q$17)</f>
        <v>0</v>
      </c>
      <c r="T260" s="286">
        <f>IF('4 - Inflation'!R$17=0,0,'6a - Tot nominal costs'!T260/'4 - Inflation'!R$17)</f>
        <v>0</v>
      </c>
      <c r="U260" s="286">
        <f>IF('4 - Inflation'!S$17=0,0,'6a - Tot nominal costs'!U260/'4 - Inflation'!S$17)</f>
        <v>0</v>
      </c>
      <c r="V260" s="286">
        <f>IF('4 - Inflation'!T$17=0,0,'6a - Tot nominal costs'!V260/'4 - Inflation'!T$17)</f>
        <v>0</v>
      </c>
      <c r="W260" s="286">
        <f>IF('4 - Inflation'!U$17=0,0,'6a - Tot nominal costs'!W260/'4 - Inflation'!U$17)</f>
        <v>0</v>
      </c>
      <c r="X260" s="286">
        <f>IF('4 - Inflation'!V$17=0,0,'6a - Tot nominal costs'!X260/'4 - Inflation'!V$17)</f>
        <v>0</v>
      </c>
      <c r="Y260" s="286">
        <f>IF('4 - Inflation'!W$17=0,0,'6a - Tot nominal costs'!Y260/'4 - Inflation'!W$17)</f>
        <v>0</v>
      </c>
      <c r="Z260" s="286">
        <f>IF('4 - Inflation'!X$17=0,0,'6a - Tot nominal costs'!Z260/'4 - Inflation'!X$17)</f>
        <v>0</v>
      </c>
      <c r="AA260" s="286">
        <f>IF('4 - Inflation'!Y$17=0,0,'6a - Tot nominal costs'!AA260/'4 - Inflation'!Y$17)</f>
        <v>0</v>
      </c>
      <c r="AB260" s="286">
        <f>IF('4 - Inflation'!Z$17=0,0,'6a - Tot nominal costs'!AB260/'4 - Inflation'!Z$17)</f>
        <v>0</v>
      </c>
      <c r="AC260" s="286">
        <f>IF('4 - Inflation'!AA$17=0,0,'6a - Tot nominal costs'!AC260/'4 - Inflation'!AA$17)</f>
        <v>0</v>
      </c>
      <c r="AD260" s="286">
        <f>IF('4 - Inflation'!AB$17=0,0,'6a - Tot nominal costs'!AD260/'4 - Inflation'!AB$17)</f>
        <v>0</v>
      </c>
      <c r="AE260" s="286">
        <f>IF('4 - Inflation'!AC$17=0,0,'6a - Tot nominal costs'!AE260/'4 - Inflation'!AC$17)</f>
        <v>0</v>
      </c>
      <c r="AF260" s="286">
        <f>IF('4 - Inflation'!AD$17=0,0,'6a - Tot nominal costs'!AF260/'4 - Inflation'!AD$17)</f>
        <v>0</v>
      </c>
      <c r="AG260" s="286">
        <f>IF('4 - Inflation'!AE$17=0,0,'6a - Tot nominal costs'!AG260/'4 - Inflation'!AE$17)</f>
        <v>0</v>
      </c>
      <c r="AH260" s="286">
        <f>IF('4 - Inflation'!AF$17=0,0,'6a - Tot nominal costs'!AH260/'4 - Inflation'!AF$17)</f>
        <v>0</v>
      </c>
      <c r="AI260" s="286">
        <f>IF('4 - Inflation'!AG$17=0,0,'6a - Tot nominal costs'!AI260/'4 - Inflation'!AG$17)</f>
        <v>0</v>
      </c>
      <c r="AJ260" s="286">
        <f>IF('4 - Inflation'!AH$17=0,0,'6a - Tot nominal costs'!AJ260/'4 - Inflation'!AH$17)</f>
        <v>0</v>
      </c>
      <c r="AK260" s="286">
        <f>IF('4 - Inflation'!AI$17=0,0,'6a - Tot nominal costs'!AK260/'4 - Inflation'!AI$17)</f>
        <v>0</v>
      </c>
      <c r="AL260" s="286">
        <f>IF('4 - Inflation'!AJ$17=0,0,'6a - Tot nominal costs'!AL260/'4 - Inflation'!AJ$17)</f>
        <v>0</v>
      </c>
      <c r="AM260" s="286">
        <f>IF('4 - Inflation'!AK$17=0,0,'6a - Tot nominal costs'!AM260/'4 - Inflation'!AK$17)</f>
        <v>0</v>
      </c>
      <c r="AN260" s="286">
        <f>IF('4 - Inflation'!AL$17=0,0,'6a - Tot nominal costs'!AN260/'4 - Inflation'!AL$17)</f>
        <v>0</v>
      </c>
      <c r="AO260" s="286">
        <f>IF('4 - Inflation'!AM$17=0,0,'6a - Tot nominal costs'!AO260/'4 - Inflation'!AM$17)</f>
        <v>0</v>
      </c>
      <c r="AP260" s="286">
        <f>IF('4 - Inflation'!AN$17=0,0,'6a - Tot nominal costs'!AP260/'4 - Inflation'!AN$17)</f>
        <v>0</v>
      </c>
    </row>
    <row r="261" spans="1:42" outlineLevel="2">
      <c r="A261" s="211" t="str">
        <f>A252&amp;"."&amp;A254&amp;"."&amp;A253&amp;"."&amp;B261</f>
        <v>1.c.6.7</v>
      </c>
      <c r="B261">
        <v>7</v>
      </c>
      <c r="C261" t="str">
        <f>'1-GBP'!C261</f>
        <v/>
      </c>
      <c r="D261"/>
      <c r="E261"/>
      <c r="F261"/>
      <c r="G261"/>
      <c r="H261"/>
      <c r="I261"/>
      <c r="J261"/>
      <c r="K261"/>
      <c r="L261" t="str">
        <f>LEFT(_xlfn.TEXTAFTER('6b - Tot real (CPIH) costs'!A261,"."),1)</f>
        <v>c</v>
      </c>
      <c r="M261" s="286">
        <f>IF('4 - Inflation'!K$17=0,0,'6a - Tot nominal costs'!M261/'4 - Inflation'!K$17)</f>
        <v>0</v>
      </c>
      <c r="N261" s="286">
        <f>IF('4 - Inflation'!L$17=0,0,'6a - Tot nominal costs'!N261/'4 - Inflation'!L$17)</f>
        <v>0</v>
      </c>
      <c r="O261" s="286">
        <f>IF('4 - Inflation'!M$17=0,0,'6a - Tot nominal costs'!O261/'4 - Inflation'!M$17)</f>
        <v>0</v>
      </c>
      <c r="P261" s="286">
        <f>IF('4 - Inflation'!N$17=0,0,'6a - Tot nominal costs'!P261/'4 - Inflation'!N$17)</f>
        <v>0</v>
      </c>
      <c r="Q261" s="286">
        <f>IF('4 - Inflation'!O$17=0,0,'6a - Tot nominal costs'!Q261/'4 - Inflation'!O$17)</f>
        <v>0</v>
      </c>
      <c r="R261" s="286">
        <f>IF('4 - Inflation'!P$17=0,0,'6a - Tot nominal costs'!R261/'4 - Inflation'!P$17)</f>
        <v>0</v>
      </c>
      <c r="S261" s="286">
        <f>IF('4 - Inflation'!Q$17=0,0,'6a - Tot nominal costs'!S261/'4 - Inflation'!Q$17)</f>
        <v>0</v>
      </c>
      <c r="T261" s="286">
        <f>IF('4 - Inflation'!R$17=0,0,'6a - Tot nominal costs'!T261/'4 - Inflation'!R$17)</f>
        <v>0</v>
      </c>
      <c r="U261" s="286">
        <f>IF('4 - Inflation'!S$17=0,0,'6a - Tot nominal costs'!U261/'4 - Inflation'!S$17)</f>
        <v>0</v>
      </c>
      <c r="V261" s="286">
        <f>IF('4 - Inflation'!T$17=0,0,'6a - Tot nominal costs'!V261/'4 - Inflation'!T$17)</f>
        <v>0</v>
      </c>
      <c r="W261" s="286">
        <f>IF('4 - Inflation'!U$17=0,0,'6a - Tot nominal costs'!W261/'4 - Inflation'!U$17)</f>
        <v>0</v>
      </c>
      <c r="X261" s="286">
        <f>IF('4 - Inflation'!V$17=0,0,'6a - Tot nominal costs'!X261/'4 - Inflation'!V$17)</f>
        <v>0</v>
      </c>
      <c r="Y261" s="286">
        <f>IF('4 - Inflation'!W$17=0,0,'6a - Tot nominal costs'!Y261/'4 - Inflation'!W$17)</f>
        <v>0</v>
      </c>
      <c r="Z261" s="286">
        <f>IF('4 - Inflation'!X$17=0,0,'6a - Tot nominal costs'!Z261/'4 - Inflation'!X$17)</f>
        <v>0</v>
      </c>
      <c r="AA261" s="286">
        <f>IF('4 - Inflation'!Y$17=0,0,'6a - Tot nominal costs'!AA261/'4 - Inflation'!Y$17)</f>
        <v>0</v>
      </c>
      <c r="AB261" s="286">
        <f>IF('4 - Inflation'!Z$17=0,0,'6a - Tot nominal costs'!AB261/'4 - Inflation'!Z$17)</f>
        <v>0</v>
      </c>
      <c r="AC261" s="286">
        <f>IF('4 - Inflation'!AA$17=0,0,'6a - Tot nominal costs'!AC261/'4 - Inflation'!AA$17)</f>
        <v>0</v>
      </c>
      <c r="AD261" s="286">
        <f>IF('4 - Inflation'!AB$17=0,0,'6a - Tot nominal costs'!AD261/'4 - Inflation'!AB$17)</f>
        <v>0</v>
      </c>
      <c r="AE261" s="286">
        <f>IF('4 - Inflation'!AC$17=0,0,'6a - Tot nominal costs'!AE261/'4 - Inflation'!AC$17)</f>
        <v>0</v>
      </c>
      <c r="AF261" s="286">
        <f>IF('4 - Inflation'!AD$17=0,0,'6a - Tot nominal costs'!AF261/'4 - Inflation'!AD$17)</f>
        <v>0</v>
      </c>
      <c r="AG261" s="286">
        <f>IF('4 - Inflation'!AE$17=0,0,'6a - Tot nominal costs'!AG261/'4 - Inflation'!AE$17)</f>
        <v>0</v>
      </c>
      <c r="AH261" s="286">
        <f>IF('4 - Inflation'!AF$17=0,0,'6a - Tot nominal costs'!AH261/'4 - Inflation'!AF$17)</f>
        <v>0</v>
      </c>
      <c r="AI261" s="286">
        <f>IF('4 - Inflation'!AG$17=0,0,'6a - Tot nominal costs'!AI261/'4 - Inflation'!AG$17)</f>
        <v>0</v>
      </c>
      <c r="AJ261" s="286">
        <f>IF('4 - Inflation'!AH$17=0,0,'6a - Tot nominal costs'!AJ261/'4 - Inflation'!AH$17)</f>
        <v>0</v>
      </c>
      <c r="AK261" s="286">
        <f>IF('4 - Inflation'!AI$17=0,0,'6a - Tot nominal costs'!AK261/'4 - Inflation'!AI$17)</f>
        <v>0</v>
      </c>
      <c r="AL261" s="286">
        <f>IF('4 - Inflation'!AJ$17=0,0,'6a - Tot nominal costs'!AL261/'4 - Inflation'!AJ$17)</f>
        <v>0</v>
      </c>
      <c r="AM261" s="286">
        <f>IF('4 - Inflation'!AK$17=0,0,'6a - Tot nominal costs'!AM261/'4 - Inflation'!AK$17)</f>
        <v>0</v>
      </c>
      <c r="AN261" s="286">
        <f>IF('4 - Inflation'!AL$17=0,0,'6a - Tot nominal costs'!AN261/'4 - Inflation'!AL$17)</f>
        <v>0</v>
      </c>
      <c r="AO261" s="286">
        <f>IF('4 - Inflation'!AM$17=0,0,'6a - Tot nominal costs'!AO261/'4 - Inflation'!AM$17)</f>
        <v>0</v>
      </c>
      <c r="AP261" s="286">
        <f>IF('4 - Inflation'!AN$17=0,0,'6a - Tot nominal costs'!AP261/'4 - Inflation'!AN$17)</f>
        <v>0</v>
      </c>
    </row>
    <row r="262" spans="1:42" outlineLevel="2">
      <c r="A262" s="211" t="str">
        <f>A252&amp;"."&amp;A254&amp;"."&amp;A253&amp;"."&amp;B262</f>
        <v>1.c.6.8</v>
      </c>
      <c r="B262">
        <v>8</v>
      </c>
      <c r="C262" t="str">
        <f>'1-GBP'!C262</f>
        <v/>
      </c>
      <c r="D262"/>
      <c r="E262"/>
      <c r="F262"/>
      <c r="G262"/>
      <c r="H262"/>
      <c r="I262"/>
      <c r="J262"/>
      <c r="K262"/>
      <c r="L262" t="str">
        <f>LEFT(_xlfn.TEXTAFTER('6b - Tot real (CPIH) costs'!A262,"."),1)</f>
        <v>c</v>
      </c>
      <c r="M262" s="286">
        <f>IF('4 - Inflation'!K$17=0,0,'6a - Tot nominal costs'!M262/'4 - Inflation'!K$17)</f>
        <v>0</v>
      </c>
      <c r="N262" s="286">
        <f>IF('4 - Inflation'!L$17=0,0,'6a - Tot nominal costs'!N262/'4 - Inflation'!L$17)</f>
        <v>0</v>
      </c>
      <c r="O262" s="286">
        <f>IF('4 - Inflation'!M$17=0,0,'6a - Tot nominal costs'!O262/'4 - Inflation'!M$17)</f>
        <v>0</v>
      </c>
      <c r="P262" s="286">
        <f>IF('4 - Inflation'!N$17=0,0,'6a - Tot nominal costs'!P262/'4 - Inflation'!N$17)</f>
        <v>0</v>
      </c>
      <c r="Q262" s="286">
        <f>IF('4 - Inflation'!O$17=0,0,'6a - Tot nominal costs'!Q262/'4 - Inflation'!O$17)</f>
        <v>0</v>
      </c>
      <c r="R262" s="286">
        <f>IF('4 - Inflation'!P$17=0,0,'6a - Tot nominal costs'!R262/'4 - Inflation'!P$17)</f>
        <v>0</v>
      </c>
      <c r="S262" s="286">
        <f>IF('4 - Inflation'!Q$17=0,0,'6a - Tot nominal costs'!S262/'4 - Inflation'!Q$17)</f>
        <v>0</v>
      </c>
      <c r="T262" s="286">
        <f>IF('4 - Inflation'!R$17=0,0,'6a - Tot nominal costs'!T262/'4 - Inflation'!R$17)</f>
        <v>0</v>
      </c>
      <c r="U262" s="286">
        <f>IF('4 - Inflation'!S$17=0,0,'6a - Tot nominal costs'!U262/'4 - Inflation'!S$17)</f>
        <v>0</v>
      </c>
      <c r="V262" s="286">
        <f>IF('4 - Inflation'!T$17=0,0,'6a - Tot nominal costs'!V262/'4 - Inflation'!T$17)</f>
        <v>0</v>
      </c>
      <c r="W262" s="286">
        <f>IF('4 - Inflation'!U$17=0,0,'6a - Tot nominal costs'!W262/'4 - Inflation'!U$17)</f>
        <v>0</v>
      </c>
      <c r="X262" s="286">
        <f>IF('4 - Inflation'!V$17=0,0,'6a - Tot nominal costs'!X262/'4 - Inflation'!V$17)</f>
        <v>0</v>
      </c>
      <c r="Y262" s="286">
        <f>IF('4 - Inflation'!W$17=0,0,'6a - Tot nominal costs'!Y262/'4 - Inflation'!W$17)</f>
        <v>0</v>
      </c>
      <c r="Z262" s="286">
        <f>IF('4 - Inflation'!X$17=0,0,'6a - Tot nominal costs'!Z262/'4 - Inflation'!X$17)</f>
        <v>0</v>
      </c>
      <c r="AA262" s="286">
        <f>IF('4 - Inflation'!Y$17=0,0,'6a - Tot nominal costs'!AA262/'4 - Inflation'!Y$17)</f>
        <v>0</v>
      </c>
      <c r="AB262" s="286">
        <f>IF('4 - Inflation'!Z$17=0,0,'6a - Tot nominal costs'!AB262/'4 - Inflation'!Z$17)</f>
        <v>0</v>
      </c>
      <c r="AC262" s="286">
        <f>IF('4 - Inflation'!AA$17=0,0,'6a - Tot nominal costs'!AC262/'4 - Inflation'!AA$17)</f>
        <v>0</v>
      </c>
      <c r="AD262" s="286">
        <f>IF('4 - Inflation'!AB$17=0,0,'6a - Tot nominal costs'!AD262/'4 - Inflation'!AB$17)</f>
        <v>0</v>
      </c>
      <c r="AE262" s="286">
        <f>IF('4 - Inflation'!AC$17=0,0,'6a - Tot nominal costs'!AE262/'4 - Inflation'!AC$17)</f>
        <v>0</v>
      </c>
      <c r="AF262" s="286">
        <f>IF('4 - Inflation'!AD$17=0,0,'6a - Tot nominal costs'!AF262/'4 - Inflation'!AD$17)</f>
        <v>0</v>
      </c>
      <c r="AG262" s="286">
        <f>IF('4 - Inflation'!AE$17=0,0,'6a - Tot nominal costs'!AG262/'4 - Inflation'!AE$17)</f>
        <v>0</v>
      </c>
      <c r="AH262" s="286">
        <f>IF('4 - Inflation'!AF$17=0,0,'6a - Tot nominal costs'!AH262/'4 - Inflation'!AF$17)</f>
        <v>0</v>
      </c>
      <c r="AI262" s="286">
        <f>IF('4 - Inflation'!AG$17=0,0,'6a - Tot nominal costs'!AI262/'4 - Inflation'!AG$17)</f>
        <v>0</v>
      </c>
      <c r="AJ262" s="286">
        <f>IF('4 - Inflation'!AH$17=0,0,'6a - Tot nominal costs'!AJ262/'4 - Inflation'!AH$17)</f>
        <v>0</v>
      </c>
      <c r="AK262" s="286">
        <f>IF('4 - Inflation'!AI$17=0,0,'6a - Tot nominal costs'!AK262/'4 - Inflation'!AI$17)</f>
        <v>0</v>
      </c>
      <c r="AL262" s="286">
        <f>IF('4 - Inflation'!AJ$17=0,0,'6a - Tot nominal costs'!AL262/'4 - Inflation'!AJ$17)</f>
        <v>0</v>
      </c>
      <c r="AM262" s="286">
        <f>IF('4 - Inflation'!AK$17=0,0,'6a - Tot nominal costs'!AM262/'4 - Inflation'!AK$17)</f>
        <v>0</v>
      </c>
      <c r="AN262" s="286">
        <f>IF('4 - Inflation'!AL$17=0,0,'6a - Tot nominal costs'!AN262/'4 - Inflation'!AL$17)</f>
        <v>0</v>
      </c>
      <c r="AO262" s="286">
        <f>IF('4 - Inflation'!AM$17=0,0,'6a - Tot nominal costs'!AO262/'4 - Inflation'!AM$17)</f>
        <v>0</v>
      </c>
      <c r="AP262" s="286">
        <f>IF('4 - Inflation'!AN$17=0,0,'6a - Tot nominal costs'!AP262/'4 - Inflation'!AN$17)</f>
        <v>0</v>
      </c>
    </row>
    <row r="263" spans="1:42" outlineLevel="2">
      <c r="A263" s="211" t="str">
        <f>A252&amp;"."&amp;A254&amp;"."&amp;A253&amp;"."&amp;B263</f>
        <v>1.c.6.9</v>
      </c>
      <c r="B263">
        <v>9</v>
      </c>
      <c r="C263" t="str">
        <f>'1-GBP'!C263</f>
        <v/>
      </c>
      <c r="D263"/>
      <c r="E263"/>
      <c r="F263"/>
      <c r="G263"/>
      <c r="H263"/>
      <c r="I263"/>
      <c r="J263"/>
      <c r="K263"/>
      <c r="L263" t="str">
        <f>LEFT(_xlfn.TEXTAFTER('6b - Tot real (CPIH) costs'!A263,"."),1)</f>
        <v>c</v>
      </c>
      <c r="M263" s="286">
        <f>IF('4 - Inflation'!K$17=0,0,'6a - Tot nominal costs'!M263/'4 - Inflation'!K$17)</f>
        <v>0</v>
      </c>
      <c r="N263" s="286">
        <f>IF('4 - Inflation'!L$17=0,0,'6a - Tot nominal costs'!N263/'4 - Inflation'!L$17)</f>
        <v>0</v>
      </c>
      <c r="O263" s="286">
        <f>IF('4 - Inflation'!M$17=0,0,'6a - Tot nominal costs'!O263/'4 - Inflation'!M$17)</f>
        <v>0</v>
      </c>
      <c r="P263" s="286">
        <f>IF('4 - Inflation'!N$17=0,0,'6a - Tot nominal costs'!P263/'4 - Inflation'!N$17)</f>
        <v>0</v>
      </c>
      <c r="Q263" s="286">
        <f>IF('4 - Inflation'!O$17=0,0,'6a - Tot nominal costs'!Q263/'4 - Inflation'!O$17)</f>
        <v>0</v>
      </c>
      <c r="R263" s="286">
        <f>IF('4 - Inflation'!P$17=0,0,'6a - Tot nominal costs'!R263/'4 - Inflation'!P$17)</f>
        <v>0</v>
      </c>
      <c r="S263" s="286">
        <f>IF('4 - Inflation'!Q$17=0,0,'6a - Tot nominal costs'!S263/'4 - Inflation'!Q$17)</f>
        <v>0</v>
      </c>
      <c r="T263" s="286">
        <f>IF('4 - Inflation'!R$17=0,0,'6a - Tot nominal costs'!T263/'4 - Inflation'!R$17)</f>
        <v>0</v>
      </c>
      <c r="U263" s="286">
        <f>IF('4 - Inflation'!S$17=0,0,'6a - Tot nominal costs'!U263/'4 - Inflation'!S$17)</f>
        <v>0</v>
      </c>
      <c r="V263" s="286">
        <f>IF('4 - Inflation'!T$17=0,0,'6a - Tot nominal costs'!V263/'4 - Inflation'!T$17)</f>
        <v>0</v>
      </c>
      <c r="W263" s="286">
        <f>IF('4 - Inflation'!U$17=0,0,'6a - Tot nominal costs'!W263/'4 - Inflation'!U$17)</f>
        <v>0</v>
      </c>
      <c r="X263" s="286">
        <f>IF('4 - Inflation'!V$17=0,0,'6a - Tot nominal costs'!X263/'4 - Inflation'!V$17)</f>
        <v>0</v>
      </c>
      <c r="Y263" s="286">
        <f>IF('4 - Inflation'!W$17=0,0,'6a - Tot nominal costs'!Y263/'4 - Inflation'!W$17)</f>
        <v>0</v>
      </c>
      <c r="Z263" s="286">
        <f>IF('4 - Inflation'!X$17=0,0,'6a - Tot nominal costs'!Z263/'4 - Inflation'!X$17)</f>
        <v>0</v>
      </c>
      <c r="AA263" s="286">
        <f>IF('4 - Inflation'!Y$17=0,0,'6a - Tot nominal costs'!AA263/'4 - Inflation'!Y$17)</f>
        <v>0</v>
      </c>
      <c r="AB263" s="286">
        <f>IF('4 - Inflation'!Z$17=0,0,'6a - Tot nominal costs'!AB263/'4 - Inflation'!Z$17)</f>
        <v>0</v>
      </c>
      <c r="AC263" s="286">
        <f>IF('4 - Inflation'!AA$17=0,0,'6a - Tot nominal costs'!AC263/'4 - Inflation'!AA$17)</f>
        <v>0</v>
      </c>
      <c r="AD263" s="286">
        <f>IF('4 - Inflation'!AB$17=0,0,'6a - Tot nominal costs'!AD263/'4 - Inflation'!AB$17)</f>
        <v>0</v>
      </c>
      <c r="AE263" s="286">
        <f>IF('4 - Inflation'!AC$17=0,0,'6a - Tot nominal costs'!AE263/'4 - Inflation'!AC$17)</f>
        <v>0</v>
      </c>
      <c r="AF263" s="286">
        <f>IF('4 - Inflation'!AD$17=0,0,'6a - Tot nominal costs'!AF263/'4 - Inflation'!AD$17)</f>
        <v>0</v>
      </c>
      <c r="AG263" s="286">
        <f>IF('4 - Inflation'!AE$17=0,0,'6a - Tot nominal costs'!AG263/'4 - Inflation'!AE$17)</f>
        <v>0</v>
      </c>
      <c r="AH263" s="286">
        <f>IF('4 - Inflation'!AF$17=0,0,'6a - Tot nominal costs'!AH263/'4 - Inflation'!AF$17)</f>
        <v>0</v>
      </c>
      <c r="AI263" s="286">
        <f>IF('4 - Inflation'!AG$17=0,0,'6a - Tot nominal costs'!AI263/'4 - Inflation'!AG$17)</f>
        <v>0</v>
      </c>
      <c r="AJ263" s="286">
        <f>IF('4 - Inflation'!AH$17=0,0,'6a - Tot nominal costs'!AJ263/'4 - Inflation'!AH$17)</f>
        <v>0</v>
      </c>
      <c r="AK263" s="286">
        <f>IF('4 - Inflation'!AI$17=0,0,'6a - Tot nominal costs'!AK263/'4 - Inflation'!AI$17)</f>
        <v>0</v>
      </c>
      <c r="AL263" s="286">
        <f>IF('4 - Inflation'!AJ$17=0,0,'6a - Tot nominal costs'!AL263/'4 - Inflation'!AJ$17)</f>
        <v>0</v>
      </c>
      <c r="AM263" s="286">
        <f>IF('4 - Inflation'!AK$17=0,0,'6a - Tot nominal costs'!AM263/'4 - Inflation'!AK$17)</f>
        <v>0</v>
      </c>
      <c r="AN263" s="286">
        <f>IF('4 - Inflation'!AL$17=0,0,'6a - Tot nominal costs'!AN263/'4 - Inflation'!AL$17)</f>
        <v>0</v>
      </c>
      <c r="AO263" s="286">
        <f>IF('4 - Inflation'!AM$17=0,0,'6a - Tot nominal costs'!AO263/'4 - Inflation'!AM$17)</f>
        <v>0</v>
      </c>
      <c r="AP263" s="286">
        <f>IF('4 - Inflation'!AN$17=0,0,'6a - Tot nominal costs'!AP263/'4 - Inflation'!AN$17)</f>
        <v>0</v>
      </c>
    </row>
    <row r="264" spans="1:42" outlineLevel="2">
      <c r="A264" s="211" t="str">
        <f>A252&amp;"."&amp;A254&amp;"."&amp;A253&amp;"."&amp;B264</f>
        <v>1.c.6.10</v>
      </c>
      <c r="B264">
        <v>10</v>
      </c>
      <c r="C264" t="str">
        <f>'1-GBP'!C264</f>
        <v/>
      </c>
      <c r="D264"/>
      <c r="E264"/>
      <c r="F264"/>
      <c r="G264"/>
      <c r="H264"/>
      <c r="I264"/>
      <c r="J264"/>
      <c r="K264"/>
      <c r="L264" t="str">
        <f>LEFT(_xlfn.TEXTAFTER('6b - Tot real (CPIH) costs'!A264,"."),1)</f>
        <v>c</v>
      </c>
      <c r="M264" s="286">
        <f>IF('4 - Inflation'!K$17=0,0,'6a - Tot nominal costs'!M264/'4 - Inflation'!K$17)</f>
        <v>0</v>
      </c>
      <c r="N264" s="286">
        <f>IF('4 - Inflation'!L$17=0,0,'6a - Tot nominal costs'!N264/'4 - Inflation'!L$17)</f>
        <v>0</v>
      </c>
      <c r="O264" s="286">
        <f>IF('4 - Inflation'!M$17=0,0,'6a - Tot nominal costs'!O264/'4 - Inflation'!M$17)</f>
        <v>0</v>
      </c>
      <c r="P264" s="286">
        <f>IF('4 - Inflation'!N$17=0,0,'6a - Tot nominal costs'!P264/'4 - Inflation'!N$17)</f>
        <v>0</v>
      </c>
      <c r="Q264" s="286">
        <f>IF('4 - Inflation'!O$17=0,0,'6a - Tot nominal costs'!Q264/'4 - Inflation'!O$17)</f>
        <v>0</v>
      </c>
      <c r="R264" s="286">
        <f>IF('4 - Inflation'!P$17=0,0,'6a - Tot nominal costs'!R264/'4 - Inflation'!P$17)</f>
        <v>0</v>
      </c>
      <c r="S264" s="286">
        <f>IF('4 - Inflation'!Q$17=0,0,'6a - Tot nominal costs'!S264/'4 - Inflation'!Q$17)</f>
        <v>0</v>
      </c>
      <c r="T264" s="286">
        <f>IF('4 - Inflation'!R$17=0,0,'6a - Tot nominal costs'!T264/'4 - Inflation'!R$17)</f>
        <v>0</v>
      </c>
      <c r="U264" s="286">
        <f>IF('4 - Inflation'!S$17=0,0,'6a - Tot nominal costs'!U264/'4 - Inflation'!S$17)</f>
        <v>0</v>
      </c>
      <c r="V264" s="286">
        <f>IF('4 - Inflation'!T$17=0,0,'6a - Tot nominal costs'!V264/'4 - Inflation'!T$17)</f>
        <v>0</v>
      </c>
      <c r="W264" s="286">
        <f>IF('4 - Inflation'!U$17=0,0,'6a - Tot nominal costs'!W264/'4 - Inflation'!U$17)</f>
        <v>0</v>
      </c>
      <c r="X264" s="286">
        <f>IF('4 - Inflation'!V$17=0,0,'6a - Tot nominal costs'!X264/'4 - Inflation'!V$17)</f>
        <v>0</v>
      </c>
      <c r="Y264" s="286">
        <f>IF('4 - Inflation'!W$17=0,0,'6a - Tot nominal costs'!Y264/'4 - Inflation'!W$17)</f>
        <v>0</v>
      </c>
      <c r="Z264" s="286">
        <f>IF('4 - Inflation'!X$17=0,0,'6a - Tot nominal costs'!Z264/'4 - Inflation'!X$17)</f>
        <v>0</v>
      </c>
      <c r="AA264" s="286">
        <f>IF('4 - Inflation'!Y$17=0,0,'6a - Tot nominal costs'!AA264/'4 - Inflation'!Y$17)</f>
        <v>0</v>
      </c>
      <c r="AB264" s="286">
        <f>IF('4 - Inflation'!Z$17=0,0,'6a - Tot nominal costs'!AB264/'4 - Inflation'!Z$17)</f>
        <v>0</v>
      </c>
      <c r="AC264" s="286">
        <f>IF('4 - Inflation'!AA$17=0,0,'6a - Tot nominal costs'!AC264/'4 - Inflation'!AA$17)</f>
        <v>0</v>
      </c>
      <c r="AD264" s="286">
        <f>IF('4 - Inflation'!AB$17=0,0,'6a - Tot nominal costs'!AD264/'4 - Inflation'!AB$17)</f>
        <v>0</v>
      </c>
      <c r="AE264" s="286">
        <f>IF('4 - Inflation'!AC$17=0,0,'6a - Tot nominal costs'!AE264/'4 - Inflation'!AC$17)</f>
        <v>0</v>
      </c>
      <c r="AF264" s="286">
        <f>IF('4 - Inflation'!AD$17=0,0,'6a - Tot nominal costs'!AF264/'4 - Inflation'!AD$17)</f>
        <v>0</v>
      </c>
      <c r="AG264" s="286">
        <f>IF('4 - Inflation'!AE$17=0,0,'6a - Tot nominal costs'!AG264/'4 - Inflation'!AE$17)</f>
        <v>0</v>
      </c>
      <c r="AH264" s="286">
        <f>IF('4 - Inflation'!AF$17=0,0,'6a - Tot nominal costs'!AH264/'4 - Inflation'!AF$17)</f>
        <v>0</v>
      </c>
      <c r="AI264" s="286">
        <f>IF('4 - Inflation'!AG$17=0,0,'6a - Tot nominal costs'!AI264/'4 - Inflation'!AG$17)</f>
        <v>0</v>
      </c>
      <c r="AJ264" s="286">
        <f>IF('4 - Inflation'!AH$17=0,0,'6a - Tot nominal costs'!AJ264/'4 - Inflation'!AH$17)</f>
        <v>0</v>
      </c>
      <c r="AK264" s="286">
        <f>IF('4 - Inflation'!AI$17=0,0,'6a - Tot nominal costs'!AK264/'4 - Inflation'!AI$17)</f>
        <v>0</v>
      </c>
      <c r="AL264" s="286">
        <f>IF('4 - Inflation'!AJ$17=0,0,'6a - Tot nominal costs'!AL264/'4 - Inflation'!AJ$17)</f>
        <v>0</v>
      </c>
      <c r="AM264" s="286">
        <f>IF('4 - Inflation'!AK$17=0,0,'6a - Tot nominal costs'!AM264/'4 - Inflation'!AK$17)</f>
        <v>0</v>
      </c>
      <c r="AN264" s="286">
        <f>IF('4 - Inflation'!AL$17=0,0,'6a - Tot nominal costs'!AN264/'4 - Inflation'!AL$17)</f>
        <v>0</v>
      </c>
      <c r="AO264" s="286">
        <f>IF('4 - Inflation'!AM$17=0,0,'6a - Tot nominal costs'!AO264/'4 - Inflation'!AM$17)</f>
        <v>0</v>
      </c>
      <c r="AP264" s="286">
        <f>IF('4 - Inflation'!AN$17=0,0,'6a - Tot nominal costs'!AP264/'4 - Inflation'!AN$17)</f>
        <v>0</v>
      </c>
    </row>
    <row r="265" spans="1:42" outlineLevel="2">
      <c r="A265" s="211" t="str">
        <f>A252&amp;"."&amp;A254&amp;"."&amp;A253&amp;"."&amp;B265</f>
        <v>1.c.6.11</v>
      </c>
      <c r="B265">
        <v>11</v>
      </c>
      <c r="C265" t="str">
        <f>'1-GBP'!C265</f>
        <v/>
      </c>
      <c r="D265"/>
      <c r="E265"/>
      <c r="F265"/>
      <c r="G265"/>
      <c r="H265"/>
      <c r="I265"/>
      <c r="J265"/>
      <c r="K265"/>
      <c r="L265" t="str">
        <f>LEFT(_xlfn.TEXTAFTER('6b - Tot real (CPIH) costs'!A265,"."),1)</f>
        <v>c</v>
      </c>
      <c r="M265" s="286">
        <f>IF('4 - Inflation'!K$17=0,0,'6a - Tot nominal costs'!M265/'4 - Inflation'!K$17)</f>
        <v>0</v>
      </c>
      <c r="N265" s="286">
        <f>IF('4 - Inflation'!L$17=0,0,'6a - Tot nominal costs'!N265/'4 - Inflation'!L$17)</f>
        <v>0</v>
      </c>
      <c r="O265" s="286">
        <f>IF('4 - Inflation'!M$17=0,0,'6a - Tot nominal costs'!O265/'4 - Inflation'!M$17)</f>
        <v>0</v>
      </c>
      <c r="P265" s="286">
        <f>IF('4 - Inflation'!N$17=0,0,'6a - Tot nominal costs'!P265/'4 - Inflation'!N$17)</f>
        <v>0</v>
      </c>
      <c r="Q265" s="286">
        <f>IF('4 - Inflation'!O$17=0,0,'6a - Tot nominal costs'!Q265/'4 - Inflation'!O$17)</f>
        <v>0</v>
      </c>
      <c r="R265" s="286">
        <f>IF('4 - Inflation'!P$17=0,0,'6a - Tot nominal costs'!R265/'4 - Inflation'!P$17)</f>
        <v>0</v>
      </c>
      <c r="S265" s="286">
        <f>IF('4 - Inflation'!Q$17=0,0,'6a - Tot nominal costs'!S265/'4 - Inflation'!Q$17)</f>
        <v>0</v>
      </c>
      <c r="T265" s="286">
        <f>IF('4 - Inflation'!R$17=0,0,'6a - Tot nominal costs'!T265/'4 - Inflation'!R$17)</f>
        <v>0</v>
      </c>
      <c r="U265" s="286">
        <f>IF('4 - Inflation'!S$17=0,0,'6a - Tot nominal costs'!U265/'4 - Inflation'!S$17)</f>
        <v>0</v>
      </c>
      <c r="V265" s="286">
        <f>IF('4 - Inflation'!T$17=0,0,'6a - Tot nominal costs'!V265/'4 - Inflation'!T$17)</f>
        <v>0</v>
      </c>
      <c r="W265" s="286">
        <f>IF('4 - Inflation'!U$17=0,0,'6a - Tot nominal costs'!W265/'4 - Inflation'!U$17)</f>
        <v>0</v>
      </c>
      <c r="X265" s="286">
        <f>IF('4 - Inflation'!V$17=0,0,'6a - Tot nominal costs'!X265/'4 - Inflation'!V$17)</f>
        <v>0</v>
      </c>
      <c r="Y265" s="286">
        <f>IF('4 - Inflation'!W$17=0,0,'6a - Tot nominal costs'!Y265/'4 - Inflation'!W$17)</f>
        <v>0</v>
      </c>
      <c r="Z265" s="286">
        <f>IF('4 - Inflation'!X$17=0,0,'6a - Tot nominal costs'!Z265/'4 - Inflation'!X$17)</f>
        <v>0</v>
      </c>
      <c r="AA265" s="286">
        <f>IF('4 - Inflation'!Y$17=0,0,'6a - Tot nominal costs'!AA265/'4 - Inflation'!Y$17)</f>
        <v>0</v>
      </c>
      <c r="AB265" s="286">
        <f>IF('4 - Inflation'!Z$17=0,0,'6a - Tot nominal costs'!AB265/'4 - Inflation'!Z$17)</f>
        <v>0</v>
      </c>
      <c r="AC265" s="286">
        <f>IF('4 - Inflation'!AA$17=0,0,'6a - Tot nominal costs'!AC265/'4 - Inflation'!AA$17)</f>
        <v>0</v>
      </c>
      <c r="AD265" s="286">
        <f>IF('4 - Inflation'!AB$17=0,0,'6a - Tot nominal costs'!AD265/'4 - Inflation'!AB$17)</f>
        <v>0</v>
      </c>
      <c r="AE265" s="286">
        <f>IF('4 - Inflation'!AC$17=0,0,'6a - Tot nominal costs'!AE265/'4 - Inflation'!AC$17)</f>
        <v>0</v>
      </c>
      <c r="AF265" s="286">
        <f>IF('4 - Inflation'!AD$17=0,0,'6a - Tot nominal costs'!AF265/'4 - Inflation'!AD$17)</f>
        <v>0</v>
      </c>
      <c r="AG265" s="286">
        <f>IF('4 - Inflation'!AE$17=0,0,'6a - Tot nominal costs'!AG265/'4 - Inflation'!AE$17)</f>
        <v>0</v>
      </c>
      <c r="AH265" s="286">
        <f>IF('4 - Inflation'!AF$17=0,0,'6a - Tot nominal costs'!AH265/'4 - Inflation'!AF$17)</f>
        <v>0</v>
      </c>
      <c r="AI265" s="286">
        <f>IF('4 - Inflation'!AG$17=0,0,'6a - Tot nominal costs'!AI265/'4 - Inflation'!AG$17)</f>
        <v>0</v>
      </c>
      <c r="AJ265" s="286">
        <f>IF('4 - Inflation'!AH$17=0,0,'6a - Tot nominal costs'!AJ265/'4 - Inflation'!AH$17)</f>
        <v>0</v>
      </c>
      <c r="AK265" s="286">
        <f>IF('4 - Inflation'!AI$17=0,0,'6a - Tot nominal costs'!AK265/'4 - Inflation'!AI$17)</f>
        <v>0</v>
      </c>
      <c r="AL265" s="286">
        <f>IF('4 - Inflation'!AJ$17=0,0,'6a - Tot nominal costs'!AL265/'4 - Inflation'!AJ$17)</f>
        <v>0</v>
      </c>
      <c r="AM265" s="286">
        <f>IF('4 - Inflation'!AK$17=0,0,'6a - Tot nominal costs'!AM265/'4 - Inflation'!AK$17)</f>
        <v>0</v>
      </c>
      <c r="AN265" s="286">
        <f>IF('4 - Inflation'!AL$17=0,0,'6a - Tot nominal costs'!AN265/'4 - Inflation'!AL$17)</f>
        <v>0</v>
      </c>
      <c r="AO265" s="286">
        <f>IF('4 - Inflation'!AM$17=0,0,'6a - Tot nominal costs'!AO265/'4 - Inflation'!AM$17)</f>
        <v>0</v>
      </c>
      <c r="AP265" s="286">
        <f>IF('4 - Inflation'!AN$17=0,0,'6a - Tot nominal costs'!AP265/'4 - Inflation'!AN$17)</f>
        <v>0</v>
      </c>
    </row>
    <row r="266" spans="1:42" outlineLevel="2">
      <c r="A266" s="211" t="str">
        <f>A252&amp;"."&amp;A254&amp;"."&amp;A253&amp;"."&amp;B266</f>
        <v>1.c.6.12</v>
      </c>
      <c r="B266">
        <v>12</v>
      </c>
      <c r="C266" t="str">
        <f>'1-GBP'!C266</f>
        <v/>
      </c>
      <c r="D266"/>
      <c r="E266"/>
      <c r="F266"/>
      <c r="G266"/>
      <c r="H266"/>
      <c r="I266"/>
      <c r="J266"/>
      <c r="K266"/>
      <c r="L266" t="str">
        <f>LEFT(_xlfn.TEXTAFTER('6b - Tot real (CPIH) costs'!A266,"."),1)</f>
        <v>c</v>
      </c>
      <c r="M266" s="286">
        <f>IF('4 - Inflation'!K$17=0,0,'6a - Tot nominal costs'!M266/'4 - Inflation'!K$17)</f>
        <v>0</v>
      </c>
      <c r="N266" s="286">
        <f>IF('4 - Inflation'!L$17=0,0,'6a - Tot nominal costs'!N266/'4 - Inflation'!L$17)</f>
        <v>0</v>
      </c>
      <c r="O266" s="286">
        <f>IF('4 - Inflation'!M$17=0,0,'6a - Tot nominal costs'!O266/'4 - Inflation'!M$17)</f>
        <v>0</v>
      </c>
      <c r="P266" s="286">
        <f>IF('4 - Inflation'!N$17=0,0,'6a - Tot nominal costs'!P266/'4 - Inflation'!N$17)</f>
        <v>0</v>
      </c>
      <c r="Q266" s="286">
        <f>IF('4 - Inflation'!O$17=0,0,'6a - Tot nominal costs'!Q266/'4 - Inflation'!O$17)</f>
        <v>0</v>
      </c>
      <c r="R266" s="286">
        <f>IF('4 - Inflation'!P$17=0,0,'6a - Tot nominal costs'!R266/'4 - Inflation'!P$17)</f>
        <v>0</v>
      </c>
      <c r="S266" s="286">
        <f>IF('4 - Inflation'!Q$17=0,0,'6a - Tot nominal costs'!S266/'4 - Inflation'!Q$17)</f>
        <v>0</v>
      </c>
      <c r="T266" s="286">
        <f>IF('4 - Inflation'!R$17=0,0,'6a - Tot nominal costs'!T266/'4 - Inflation'!R$17)</f>
        <v>0</v>
      </c>
      <c r="U266" s="286">
        <f>IF('4 - Inflation'!S$17=0,0,'6a - Tot nominal costs'!U266/'4 - Inflation'!S$17)</f>
        <v>0</v>
      </c>
      <c r="V266" s="286">
        <f>IF('4 - Inflation'!T$17=0,0,'6a - Tot nominal costs'!V266/'4 - Inflation'!T$17)</f>
        <v>0</v>
      </c>
      <c r="W266" s="286">
        <f>IF('4 - Inflation'!U$17=0,0,'6a - Tot nominal costs'!W266/'4 - Inflation'!U$17)</f>
        <v>0</v>
      </c>
      <c r="X266" s="286">
        <f>IF('4 - Inflation'!V$17=0,0,'6a - Tot nominal costs'!X266/'4 - Inflation'!V$17)</f>
        <v>0</v>
      </c>
      <c r="Y266" s="286">
        <f>IF('4 - Inflation'!W$17=0,0,'6a - Tot nominal costs'!Y266/'4 - Inflation'!W$17)</f>
        <v>0</v>
      </c>
      <c r="Z266" s="286">
        <f>IF('4 - Inflation'!X$17=0,0,'6a - Tot nominal costs'!Z266/'4 - Inflation'!X$17)</f>
        <v>0</v>
      </c>
      <c r="AA266" s="286">
        <f>IF('4 - Inflation'!Y$17=0,0,'6a - Tot nominal costs'!AA266/'4 - Inflation'!Y$17)</f>
        <v>0</v>
      </c>
      <c r="AB266" s="286">
        <f>IF('4 - Inflation'!Z$17=0,0,'6a - Tot nominal costs'!AB266/'4 - Inflation'!Z$17)</f>
        <v>0</v>
      </c>
      <c r="AC266" s="286">
        <f>IF('4 - Inflation'!AA$17=0,0,'6a - Tot nominal costs'!AC266/'4 - Inflation'!AA$17)</f>
        <v>0</v>
      </c>
      <c r="AD266" s="286">
        <f>IF('4 - Inflation'!AB$17=0,0,'6a - Tot nominal costs'!AD266/'4 - Inflation'!AB$17)</f>
        <v>0</v>
      </c>
      <c r="AE266" s="286">
        <f>IF('4 - Inflation'!AC$17=0,0,'6a - Tot nominal costs'!AE266/'4 - Inflation'!AC$17)</f>
        <v>0</v>
      </c>
      <c r="AF266" s="286">
        <f>IF('4 - Inflation'!AD$17=0,0,'6a - Tot nominal costs'!AF266/'4 - Inflation'!AD$17)</f>
        <v>0</v>
      </c>
      <c r="AG266" s="286">
        <f>IF('4 - Inflation'!AE$17=0,0,'6a - Tot nominal costs'!AG266/'4 - Inflation'!AE$17)</f>
        <v>0</v>
      </c>
      <c r="AH266" s="286">
        <f>IF('4 - Inflation'!AF$17=0,0,'6a - Tot nominal costs'!AH266/'4 - Inflation'!AF$17)</f>
        <v>0</v>
      </c>
      <c r="AI266" s="286">
        <f>IF('4 - Inflation'!AG$17=0,0,'6a - Tot nominal costs'!AI266/'4 - Inflation'!AG$17)</f>
        <v>0</v>
      </c>
      <c r="AJ266" s="286">
        <f>IF('4 - Inflation'!AH$17=0,0,'6a - Tot nominal costs'!AJ266/'4 - Inflation'!AH$17)</f>
        <v>0</v>
      </c>
      <c r="AK266" s="286">
        <f>IF('4 - Inflation'!AI$17=0,0,'6a - Tot nominal costs'!AK266/'4 - Inflation'!AI$17)</f>
        <v>0</v>
      </c>
      <c r="AL266" s="286">
        <f>IF('4 - Inflation'!AJ$17=0,0,'6a - Tot nominal costs'!AL266/'4 - Inflation'!AJ$17)</f>
        <v>0</v>
      </c>
      <c r="AM266" s="286">
        <f>IF('4 - Inflation'!AK$17=0,0,'6a - Tot nominal costs'!AM266/'4 - Inflation'!AK$17)</f>
        <v>0</v>
      </c>
      <c r="AN266" s="286">
        <f>IF('4 - Inflation'!AL$17=0,0,'6a - Tot nominal costs'!AN266/'4 - Inflation'!AL$17)</f>
        <v>0</v>
      </c>
      <c r="AO266" s="286">
        <f>IF('4 - Inflation'!AM$17=0,0,'6a - Tot nominal costs'!AO266/'4 - Inflation'!AM$17)</f>
        <v>0</v>
      </c>
      <c r="AP266" s="286">
        <f>IF('4 - Inflation'!AN$17=0,0,'6a - Tot nominal costs'!AP266/'4 - Inflation'!AN$17)</f>
        <v>0</v>
      </c>
    </row>
    <row r="267" spans="1:42" outlineLevel="1">
      <c r="A267" s="212"/>
      <c r="B267" s="201">
        <f>B266-COUNTIFS(C255:C266,"")</f>
        <v>0</v>
      </c>
      <c r="C267" s="201" t="s">
        <v>285</v>
      </c>
      <c r="D267" s="201"/>
      <c r="E267" s="201"/>
      <c r="F267" s="201"/>
      <c r="G267" s="201"/>
      <c r="H267" s="201"/>
      <c r="I267" s="201"/>
      <c r="J267" s="201"/>
      <c r="K267" s="201"/>
      <c r="L267" s="201"/>
      <c r="M267" s="280">
        <f>SUM(M255:M266)</f>
        <v>0</v>
      </c>
      <c r="N267" s="280">
        <f>SUM(N255:N266)</f>
        <v>0</v>
      </c>
      <c r="O267" s="280">
        <f t="shared" ref="O267:AP267" si="23">SUM(O255:O266)</f>
        <v>0</v>
      </c>
      <c r="P267" s="280">
        <f t="shared" si="23"/>
        <v>0</v>
      </c>
      <c r="Q267" s="280">
        <f t="shared" si="23"/>
        <v>0</v>
      </c>
      <c r="R267" s="280">
        <f t="shared" si="23"/>
        <v>0</v>
      </c>
      <c r="S267" s="280">
        <f t="shared" si="23"/>
        <v>0</v>
      </c>
      <c r="T267" s="280">
        <f t="shared" si="23"/>
        <v>0</v>
      </c>
      <c r="U267" s="280">
        <f t="shared" si="23"/>
        <v>0</v>
      </c>
      <c r="V267" s="280">
        <f t="shared" si="23"/>
        <v>0</v>
      </c>
      <c r="W267" s="280">
        <f t="shared" si="23"/>
        <v>0</v>
      </c>
      <c r="X267" s="280">
        <f t="shared" si="23"/>
        <v>0</v>
      </c>
      <c r="Y267" s="280">
        <f t="shared" si="23"/>
        <v>0</v>
      </c>
      <c r="Z267" s="280">
        <f t="shared" si="23"/>
        <v>0</v>
      </c>
      <c r="AA267" s="280">
        <f t="shared" si="23"/>
        <v>0</v>
      </c>
      <c r="AB267" s="280">
        <f t="shared" si="23"/>
        <v>0</v>
      </c>
      <c r="AC267" s="280">
        <f t="shared" si="23"/>
        <v>0</v>
      </c>
      <c r="AD267" s="280">
        <f t="shared" si="23"/>
        <v>0</v>
      </c>
      <c r="AE267" s="280">
        <f t="shared" si="23"/>
        <v>0</v>
      </c>
      <c r="AF267" s="280">
        <f t="shared" si="23"/>
        <v>0</v>
      </c>
      <c r="AG267" s="280">
        <f t="shared" si="23"/>
        <v>0</v>
      </c>
      <c r="AH267" s="280">
        <f t="shared" si="23"/>
        <v>0</v>
      </c>
      <c r="AI267" s="280">
        <f t="shared" si="23"/>
        <v>0</v>
      </c>
      <c r="AJ267" s="280">
        <f t="shared" si="23"/>
        <v>0</v>
      </c>
      <c r="AK267" s="280">
        <f t="shared" si="23"/>
        <v>0</v>
      </c>
      <c r="AL267" s="280">
        <f t="shared" si="23"/>
        <v>0</v>
      </c>
      <c r="AM267" s="280">
        <f t="shared" si="23"/>
        <v>0</v>
      </c>
      <c r="AN267" s="280">
        <f t="shared" si="23"/>
        <v>0</v>
      </c>
      <c r="AO267" s="280">
        <f t="shared" si="23"/>
        <v>0</v>
      </c>
      <c r="AP267" s="280">
        <f t="shared" si="23"/>
        <v>0</v>
      </c>
    </row>
    <row r="268" spans="1:42" outlineLevel="1">
      <c r="A268" s="211"/>
      <c r="B268"/>
      <c r="C268"/>
      <c r="D268"/>
      <c r="E268"/>
      <c r="F268"/>
      <c r="G268"/>
      <c r="H268"/>
      <c r="I268"/>
      <c r="J268"/>
      <c r="K268"/>
      <c r="L268"/>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row>
    <row r="269" spans="1:42" outlineLevel="1">
      <c r="A269" s="220" t="s">
        <v>216</v>
      </c>
      <c r="B269" s="220" t="s">
        <v>286</v>
      </c>
      <c r="C269" s="220" t="s">
        <v>284</v>
      </c>
      <c r="D269" s="220"/>
      <c r="E269" s="220"/>
      <c r="F269" s="220"/>
      <c r="G269" s="220"/>
      <c r="H269" s="220"/>
      <c r="I269" s="220"/>
      <c r="J269" s="220"/>
      <c r="K269" s="220"/>
      <c r="L269" s="220"/>
      <c r="M269" s="244"/>
      <c r="N269" s="244"/>
      <c r="O269" s="244"/>
      <c r="P269" s="244"/>
      <c r="Q269" s="244"/>
      <c r="R269" s="244"/>
      <c r="S269" s="244"/>
      <c r="T269" s="244"/>
      <c r="U269" s="244"/>
      <c r="V269" s="244"/>
      <c r="W269" s="244"/>
      <c r="X269" s="244"/>
      <c r="Y269" s="244"/>
      <c r="Z269" s="244"/>
      <c r="AA269" s="244"/>
      <c r="AB269" s="244"/>
      <c r="AC269" s="244"/>
      <c r="AD269" s="244"/>
      <c r="AE269" s="244"/>
      <c r="AF269" s="244"/>
      <c r="AG269" s="244"/>
      <c r="AH269" s="244"/>
      <c r="AI269" s="244"/>
      <c r="AJ269" s="244"/>
      <c r="AK269" s="244"/>
      <c r="AL269" s="244"/>
      <c r="AM269" s="244"/>
      <c r="AN269" s="244"/>
      <c r="AO269" s="244"/>
      <c r="AP269" s="244"/>
    </row>
    <row r="270" spans="1:42" outlineLevel="2">
      <c r="A270" s="211" t="str">
        <f>A252&amp;"."&amp;A269&amp;"."&amp;A253&amp;"."&amp;B270</f>
        <v>1.o.6.1</v>
      </c>
      <c r="B270">
        <v>1</v>
      </c>
      <c r="C270" t="str">
        <f>'1-GBP'!C270</f>
        <v>Onshore Gathering System</v>
      </c>
      <c r="D270"/>
      <c r="E270"/>
      <c r="F270"/>
      <c r="G270"/>
      <c r="H270"/>
      <c r="I270"/>
      <c r="J270"/>
      <c r="K270"/>
      <c r="L270" t="str">
        <f>LEFT(_xlfn.TEXTAFTER('6b - Tot real (CPIH) costs'!A270,"."),1)</f>
        <v>o</v>
      </c>
      <c r="M270" s="286">
        <f>IF('4 - Inflation'!K$17=0,0,'6a - Tot nominal costs'!M270/'4 - Inflation'!K$17)</f>
        <v>0</v>
      </c>
      <c r="N270" s="286">
        <f>IF('4 - Inflation'!L$17=0,0,'6a - Tot nominal costs'!N270/'4 - Inflation'!L$17)</f>
        <v>0</v>
      </c>
      <c r="O270" s="286">
        <f>IF('4 - Inflation'!M$17=0,0,'6a - Tot nominal costs'!O270/'4 - Inflation'!M$17)</f>
        <v>0</v>
      </c>
      <c r="P270" s="286">
        <f>IF('4 - Inflation'!N$17=0,0,'6a - Tot nominal costs'!P270/'4 - Inflation'!N$17)</f>
        <v>0</v>
      </c>
      <c r="Q270" s="286">
        <f>IF('4 - Inflation'!O$17=0,0,'6a - Tot nominal costs'!Q270/'4 - Inflation'!O$17)</f>
        <v>0</v>
      </c>
      <c r="R270" s="286">
        <f>IF('4 - Inflation'!P$17=0,0,'6a - Tot nominal costs'!R270/'4 - Inflation'!P$17)</f>
        <v>0</v>
      </c>
      <c r="S270" s="286">
        <f>IF('4 - Inflation'!Q$17=0,0,'6a - Tot nominal costs'!S270/'4 - Inflation'!Q$17)</f>
        <v>0</v>
      </c>
      <c r="T270" s="286">
        <f>IF('4 - Inflation'!R$17=0,0,'6a - Tot nominal costs'!T270/'4 - Inflation'!R$17)</f>
        <v>0</v>
      </c>
      <c r="U270" s="286">
        <f>IF('4 - Inflation'!S$17=0,0,'6a - Tot nominal costs'!U270/'4 - Inflation'!S$17)</f>
        <v>0</v>
      </c>
      <c r="V270" s="286">
        <f>IF('4 - Inflation'!T$17=0,0,'6a - Tot nominal costs'!V270/'4 - Inflation'!T$17)</f>
        <v>0</v>
      </c>
      <c r="W270" s="286">
        <f>IF('4 - Inflation'!U$17=0,0,'6a - Tot nominal costs'!W270/'4 - Inflation'!U$17)</f>
        <v>0</v>
      </c>
      <c r="X270" s="286">
        <f>IF('4 - Inflation'!V$17=0,0,'6a - Tot nominal costs'!X270/'4 - Inflation'!V$17)</f>
        <v>0</v>
      </c>
      <c r="Y270" s="286">
        <f>IF('4 - Inflation'!W$17=0,0,'6a - Tot nominal costs'!Y270/'4 - Inflation'!W$17)</f>
        <v>0</v>
      </c>
      <c r="Z270" s="286">
        <f>IF('4 - Inflation'!X$17=0,0,'6a - Tot nominal costs'!Z270/'4 - Inflation'!X$17)</f>
        <v>0</v>
      </c>
      <c r="AA270" s="286">
        <f>IF('4 - Inflation'!Y$17=0,0,'6a - Tot nominal costs'!AA270/'4 - Inflation'!Y$17)</f>
        <v>0</v>
      </c>
      <c r="AB270" s="286">
        <f>IF('4 - Inflation'!Z$17=0,0,'6a - Tot nominal costs'!AB270/'4 - Inflation'!Z$17)</f>
        <v>0</v>
      </c>
      <c r="AC270" s="286">
        <f>IF('4 - Inflation'!AA$17=0,0,'6a - Tot nominal costs'!AC270/'4 - Inflation'!AA$17)</f>
        <v>0</v>
      </c>
      <c r="AD270" s="286">
        <f>IF('4 - Inflation'!AB$17=0,0,'6a - Tot nominal costs'!AD270/'4 - Inflation'!AB$17)</f>
        <v>0</v>
      </c>
      <c r="AE270" s="286">
        <f>IF('4 - Inflation'!AC$17=0,0,'6a - Tot nominal costs'!AE270/'4 - Inflation'!AC$17)</f>
        <v>0</v>
      </c>
      <c r="AF270" s="286">
        <f>IF('4 - Inflation'!AD$17=0,0,'6a - Tot nominal costs'!AF270/'4 - Inflation'!AD$17)</f>
        <v>0</v>
      </c>
      <c r="AG270" s="286">
        <f>IF('4 - Inflation'!AE$17=0,0,'6a - Tot nominal costs'!AG270/'4 - Inflation'!AE$17)</f>
        <v>0</v>
      </c>
      <c r="AH270" s="286">
        <f>IF('4 - Inflation'!AF$17=0,0,'6a - Tot nominal costs'!AH270/'4 - Inflation'!AF$17)</f>
        <v>0</v>
      </c>
      <c r="AI270" s="286">
        <f>IF('4 - Inflation'!AG$17=0,0,'6a - Tot nominal costs'!AI270/'4 - Inflation'!AG$17)</f>
        <v>0</v>
      </c>
      <c r="AJ270" s="286">
        <f>IF('4 - Inflation'!AH$17=0,0,'6a - Tot nominal costs'!AJ270/'4 - Inflation'!AH$17)</f>
        <v>0</v>
      </c>
      <c r="AK270" s="286">
        <f>IF('4 - Inflation'!AI$17=0,0,'6a - Tot nominal costs'!AK270/'4 - Inflation'!AI$17)</f>
        <v>0</v>
      </c>
      <c r="AL270" s="286">
        <f>IF('4 - Inflation'!AJ$17=0,0,'6a - Tot nominal costs'!AL270/'4 - Inflation'!AJ$17)</f>
        <v>0</v>
      </c>
      <c r="AM270" s="286">
        <f>IF('4 - Inflation'!AK$17=0,0,'6a - Tot nominal costs'!AM270/'4 - Inflation'!AK$17)</f>
        <v>0</v>
      </c>
      <c r="AN270" s="286">
        <f>IF('4 - Inflation'!AL$17=0,0,'6a - Tot nominal costs'!AN270/'4 - Inflation'!AL$17)</f>
        <v>0</v>
      </c>
      <c r="AO270" s="286">
        <f>IF('4 - Inflation'!AM$17=0,0,'6a - Tot nominal costs'!AO270/'4 - Inflation'!AM$17)</f>
        <v>0</v>
      </c>
      <c r="AP270" s="286">
        <f>IF('4 - Inflation'!AN$17=0,0,'6a - Tot nominal costs'!AP270/'4 - Inflation'!AN$17)</f>
        <v>0</v>
      </c>
    </row>
    <row r="271" spans="1:42" outlineLevel="2">
      <c r="A271" s="211" t="str">
        <f>A252&amp;"."&amp;A269&amp;"."&amp;A253&amp;"."&amp;B271</f>
        <v>1.o.6.2</v>
      </c>
      <c r="B271">
        <v>2</v>
      </c>
      <c r="C271" t="str">
        <f>'1-GBP'!C271</f>
        <v>Booster HP Compression</v>
      </c>
      <c r="D271"/>
      <c r="E271"/>
      <c r="F271"/>
      <c r="G271"/>
      <c r="H271"/>
      <c r="I271"/>
      <c r="J271"/>
      <c r="K271"/>
      <c r="L271" t="str">
        <f>LEFT(_xlfn.TEXTAFTER('6b - Tot real (CPIH) costs'!A271,"."),1)</f>
        <v>o</v>
      </c>
      <c r="M271" s="286">
        <f>IF('4 - Inflation'!K$17=0,0,'6a - Tot nominal costs'!M271/'4 - Inflation'!K$17)</f>
        <v>0</v>
      </c>
      <c r="N271" s="286">
        <f>IF('4 - Inflation'!L$17=0,0,'6a - Tot nominal costs'!N271/'4 - Inflation'!L$17)</f>
        <v>0</v>
      </c>
      <c r="O271" s="286">
        <f>IF('4 - Inflation'!M$17=0,0,'6a - Tot nominal costs'!O271/'4 - Inflation'!M$17)</f>
        <v>0</v>
      </c>
      <c r="P271" s="286">
        <f>IF('4 - Inflation'!N$17=0,0,'6a - Tot nominal costs'!P271/'4 - Inflation'!N$17)</f>
        <v>0</v>
      </c>
      <c r="Q271" s="286">
        <f>IF('4 - Inflation'!O$17=0,0,'6a - Tot nominal costs'!Q271/'4 - Inflation'!O$17)</f>
        <v>0</v>
      </c>
      <c r="R271" s="286">
        <f>IF('4 - Inflation'!P$17=0,0,'6a - Tot nominal costs'!R271/'4 - Inflation'!P$17)</f>
        <v>0</v>
      </c>
      <c r="S271" s="286">
        <f>IF('4 - Inflation'!Q$17=0,0,'6a - Tot nominal costs'!S271/'4 - Inflation'!Q$17)</f>
        <v>0</v>
      </c>
      <c r="T271" s="286">
        <f>IF('4 - Inflation'!R$17=0,0,'6a - Tot nominal costs'!T271/'4 - Inflation'!R$17)</f>
        <v>0</v>
      </c>
      <c r="U271" s="286">
        <f>IF('4 - Inflation'!S$17=0,0,'6a - Tot nominal costs'!U271/'4 - Inflation'!S$17)</f>
        <v>0</v>
      </c>
      <c r="V271" s="286">
        <f>IF('4 - Inflation'!T$17=0,0,'6a - Tot nominal costs'!V271/'4 - Inflation'!T$17)</f>
        <v>0</v>
      </c>
      <c r="W271" s="286">
        <f>IF('4 - Inflation'!U$17=0,0,'6a - Tot nominal costs'!W271/'4 - Inflation'!U$17)</f>
        <v>0</v>
      </c>
      <c r="X271" s="286">
        <f>IF('4 - Inflation'!V$17=0,0,'6a - Tot nominal costs'!X271/'4 - Inflation'!V$17)</f>
        <v>0</v>
      </c>
      <c r="Y271" s="286">
        <f>IF('4 - Inflation'!W$17=0,0,'6a - Tot nominal costs'!Y271/'4 - Inflation'!W$17)</f>
        <v>0</v>
      </c>
      <c r="Z271" s="286">
        <f>IF('4 - Inflation'!X$17=0,0,'6a - Tot nominal costs'!Z271/'4 - Inflation'!X$17)</f>
        <v>0</v>
      </c>
      <c r="AA271" s="286">
        <f>IF('4 - Inflation'!Y$17=0,0,'6a - Tot nominal costs'!AA271/'4 - Inflation'!Y$17)</f>
        <v>0</v>
      </c>
      <c r="AB271" s="286">
        <f>IF('4 - Inflation'!Z$17=0,0,'6a - Tot nominal costs'!AB271/'4 - Inflation'!Z$17)</f>
        <v>0</v>
      </c>
      <c r="AC271" s="286">
        <f>IF('4 - Inflation'!AA$17=0,0,'6a - Tot nominal costs'!AC271/'4 - Inflation'!AA$17)</f>
        <v>0</v>
      </c>
      <c r="AD271" s="286">
        <f>IF('4 - Inflation'!AB$17=0,0,'6a - Tot nominal costs'!AD271/'4 - Inflation'!AB$17)</f>
        <v>0</v>
      </c>
      <c r="AE271" s="286">
        <f>IF('4 - Inflation'!AC$17=0,0,'6a - Tot nominal costs'!AE271/'4 - Inflation'!AC$17)</f>
        <v>0</v>
      </c>
      <c r="AF271" s="286">
        <f>IF('4 - Inflation'!AD$17=0,0,'6a - Tot nominal costs'!AF271/'4 - Inflation'!AD$17)</f>
        <v>0</v>
      </c>
      <c r="AG271" s="286">
        <f>IF('4 - Inflation'!AE$17=0,0,'6a - Tot nominal costs'!AG271/'4 - Inflation'!AE$17)</f>
        <v>0</v>
      </c>
      <c r="AH271" s="286">
        <f>IF('4 - Inflation'!AF$17=0,0,'6a - Tot nominal costs'!AH271/'4 - Inflation'!AF$17)</f>
        <v>0</v>
      </c>
      <c r="AI271" s="286">
        <f>IF('4 - Inflation'!AG$17=0,0,'6a - Tot nominal costs'!AI271/'4 - Inflation'!AG$17)</f>
        <v>0</v>
      </c>
      <c r="AJ271" s="286">
        <f>IF('4 - Inflation'!AH$17=0,0,'6a - Tot nominal costs'!AJ271/'4 - Inflation'!AH$17)</f>
        <v>0</v>
      </c>
      <c r="AK271" s="286">
        <f>IF('4 - Inflation'!AI$17=0,0,'6a - Tot nominal costs'!AK271/'4 - Inflation'!AI$17)</f>
        <v>0</v>
      </c>
      <c r="AL271" s="286">
        <f>IF('4 - Inflation'!AJ$17=0,0,'6a - Tot nominal costs'!AL271/'4 - Inflation'!AJ$17)</f>
        <v>0</v>
      </c>
      <c r="AM271" s="286">
        <f>IF('4 - Inflation'!AK$17=0,0,'6a - Tot nominal costs'!AM271/'4 - Inflation'!AK$17)</f>
        <v>0</v>
      </c>
      <c r="AN271" s="286">
        <f>IF('4 - Inflation'!AL$17=0,0,'6a - Tot nominal costs'!AN271/'4 - Inflation'!AL$17)</f>
        <v>0</v>
      </c>
      <c r="AO271" s="286">
        <f>IF('4 - Inflation'!AM$17=0,0,'6a - Tot nominal costs'!AO271/'4 - Inflation'!AM$17)</f>
        <v>0</v>
      </c>
      <c r="AP271" s="286">
        <f>IF('4 - Inflation'!AN$17=0,0,'6a - Tot nominal costs'!AP271/'4 - Inflation'!AN$17)</f>
        <v>0</v>
      </c>
    </row>
    <row r="272" spans="1:42" outlineLevel="2">
      <c r="A272" s="211" t="str">
        <f>A252&amp;"."&amp;A269&amp;"."&amp;A253&amp;"."&amp;B272</f>
        <v>1.o.6.3</v>
      </c>
      <c r="B272">
        <v>3</v>
      </c>
      <c r="C272" t="str">
        <f>'1-GBP'!C272</f>
        <v>Offshore</v>
      </c>
      <c r="D272"/>
      <c r="E272"/>
      <c r="F272"/>
      <c r="G272"/>
      <c r="H272"/>
      <c r="I272"/>
      <c r="J272"/>
      <c r="K272"/>
      <c r="L272" t="str">
        <f>LEFT(_xlfn.TEXTAFTER('6b - Tot real (CPIH) costs'!A272,"."),1)</f>
        <v>o</v>
      </c>
      <c r="M272" s="286">
        <f>IF('4 - Inflation'!K$17=0,0,'6a - Tot nominal costs'!M272/'4 - Inflation'!K$17)</f>
        <v>0</v>
      </c>
      <c r="N272" s="286">
        <f>IF('4 - Inflation'!L$17=0,0,'6a - Tot nominal costs'!N272/'4 - Inflation'!L$17)</f>
        <v>0</v>
      </c>
      <c r="O272" s="286">
        <f>IF('4 - Inflation'!M$17=0,0,'6a - Tot nominal costs'!O272/'4 - Inflation'!M$17)</f>
        <v>0</v>
      </c>
      <c r="P272" s="286">
        <f>IF('4 - Inflation'!N$17=0,0,'6a - Tot nominal costs'!P272/'4 - Inflation'!N$17)</f>
        <v>0</v>
      </c>
      <c r="Q272" s="286">
        <f>IF('4 - Inflation'!O$17=0,0,'6a - Tot nominal costs'!Q272/'4 - Inflation'!O$17)</f>
        <v>0</v>
      </c>
      <c r="R272" s="286">
        <f>IF('4 - Inflation'!P$17=0,0,'6a - Tot nominal costs'!R272/'4 - Inflation'!P$17)</f>
        <v>0</v>
      </c>
      <c r="S272" s="286">
        <f>IF('4 - Inflation'!Q$17=0,0,'6a - Tot nominal costs'!S272/'4 - Inflation'!Q$17)</f>
        <v>0</v>
      </c>
      <c r="T272" s="286">
        <f>IF('4 - Inflation'!R$17=0,0,'6a - Tot nominal costs'!T272/'4 - Inflation'!R$17)</f>
        <v>0</v>
      </c>
      <c r="U272" s="286">
        <f>IF('4 - Inflation'!S$17=0,0,'6a - Tot nominal costs'!U272/'4 - Inflation'!S$17)</f>
        <v>0</v>
      </c>
      <c r="V272" s="286">
        <f>IF('4 - Inflation'!T$17=0,0,'6a - Tot nominal costs'!V272/'4 - Inflation'!T$17)</f>
        <v>0</v>
      </c>
      <c r="W272" s="286">
        <f>IF('4 - Inflation'!U$17=0,0,'6a - Tot nominal costs'!W272/'4 - Inflation'!U$17)</f>
        <v>0</v>
      </c>
      <c r="X272" s="286">
        <f>IF('4 - Inflation'!V$17=0,0,'6a - Tot nominal costs'!X272/'4 - Inflation'!V$17)</f>
        <v>0</v>
      </c>
      <c r="Y272" s="286">
        <f>IF('4 - Inflation'!W$17=0,0,'6a - Tot nominal costs'!Y272/'4 - Inflation'!W$17)</f>
        <v>0</v>
      </c>
      <c r="Z272" s="286">
        <f>IF('4 - Inflation'!X$17=0,0,'6a - Tot nominal costs'!Z272/'4 - Inflation'!X$17)</f>
        <v>0</v>
      </c>
      <c r="AA272" s="286">
        <f>IF('4 - Inflation'!Y$17=0,0,'6a - Tot nominal costs'!AA272/'4 - Inflation'!Y$17)</f>
        <v>0</v>
      </c>
      <c r="AB272" s="286">
        <f>IF('4 - Inflation'!Z$17=0,0,'6a - Tot nominal costs'!AB272/'4 - Inflation'!Z$17)</f>
        <v>0</v>
      </c>
      <c r="AC272" s="286">
        <f>IF('4 - Inflation'!AA$17=0,0,'6a - Tot nominal costs'!AC272/'4 - Inflation'!AA$17)</f>
        <v>0</v>
      </c>
      <c r="AD272" s="286">
        <f>IF('4 - Inflation'!AB$17=0,0,'6a - Tot nominal costs'!AD272/'4 - Inflation'!AB$17)</f>
        <v>0</v>
      </c>
      <c r="AE272" s="286">
        <f>IF('4 - Inflation'!AC$17=0,0,'6a - Tot nominal costs'!AE272/'4 - Inflation'!AC$17)</f>
        <v>0</v>
      </c>
      <c r="AF272" s="286">
        <f>IF('4 - Inflation'!AD$17=0,0,'6a - Tot nominal costs'!AF272/'4 - Inflation'!AD$17)</f>
        <v>0</v>
      </c>
      <c r="AG272" s="286">
        <f>IF('4 - Inflation'!AE$17=0,0,'6a - Tot nominal costs'!AG272/'4 - Inflation'!AE$17)</f>
        <v>0</v>
      </c>
      <c r="AH272" s="286">
        <f>IF('4 - Inflation'!AF$17=0,0,'6a - Tot nominal costs'!AH272/'4 - Inflation'!AF$17)</f>
        <v>0</v>
      </c>
      <c r="AI272" s="286">
        <f>IF('4 - Inflation'!AG$17=0,0,'6a - Tot nominal costs'!AI272/'4 - Inflation'!AG$17)</f>
        <v>0</v>
      </c>
      <c r="AJ272" s="286">
        <f>IF('4 - Inflation'!AH$17=0,0,'6a - Tot nominal costs'!AJ272/'4 - Inflation'!AH$17)</f>
        <v>0</v>
      </c>
      <c r="AK272" s="286">
        <f>IF('4 - Inflation'!AI$17=0,0,'6a - Tot nominal costs'!AK272/'4 - Inflation'!AI$17)</f>
        <v>0</v>
      </c>
      <c r="AL272" s="286">
        <f>IF('4 - Inflation'!AJ$17=0,0,'6a - Tot nominal costs'!AL272/'4 - Inflation'!AJ$17)</f>
        <v>0</v>
      </c>
      <c r="AM272" s="286">
        <f>IF('4 - Inflation'!AK$17=0,0,'6a - Tot nominal costs'!AM272/'4 - Inflation'!AK$17)</f>
        <v>0</v>
      </c>
      <c r="AN272" s="286">
        <f>IF('4 - Inflation'!AL$17=0,0,'6a - Tot nominal costs'!AN272/'4 - Inflation'!AL$17)</f>
        <v>0</v>
      </c>
      <c r="AO272" s="286">
        <f>IF('4 - Inflation'!AM$17=0,0,'6a - Tot nominal costs'!AO272/'4 - Inflation'!AM$17)</f>
        <v>0</v>
      </c>
      <c r="AP272" s="286">
        <f>IF('4 - Inflation'!AN$17=0,0,'6a - Tot nominal costs'!AP272/'4 - Inflation'!AN$17)</f>
        <v>0</v>
      </c>
    </row>
    <row r="273" spans="1:42" outlineLevel="2">
      <c r="A273" s="211" t="str">
        <f>A252&amp;"."&amp;A269&amp;"."&amp;A253&amp;"."&amp;B273</f>
        <v>1.o.6.4</v>
      </c>
      <c r="B273">
        <v>4</v>
      </c>
      <c r="C273" t="str">
        <f>'1-GBP'!C273</f>
        <v>Wells</v>
      </c>
      <c r="D273"/>
      <c r="E273"/>
      <c r="F273"/>
      <c r="G273"/>
      <c r="H273"/>
      <c r="I273"/>
      <c r="J273"/>
      <c r="K273"/>
      <c r="L273" t="str">
        <f>LEFT(_xlfn.TEXTAFTER('6b - Tot real (CPIH) costs'!A273,"."),1)</f>
        <v>o</v>
      </c>
      <c r="M273" s="286">
        <f>IF('4 - Inflation'!K$17=0,0,'6a - Tot nominal costs'!M273/'4 - Inflation'!K$17)</f>
        <v>0</v>
      </c>
      <c r="N273" s="286">
        <f>IF('4 - Inflation'!L$17=0,0,'6a - Tot nominal costs'!N273/'4 - Inflation'!L$17)</f>
        <v>0</v>
      </c>
      <c r="O273" s="286">
        <f>IF('4 - Inflation'!M$17=0,0,'6a - Tot nominal costs'!O273/'4 - Inflation'!M$17)</f>
        <v>0</v>
      </c>
      <c r="P273" s="286">
        <f>IF('4 - Inflation'!N$17=0,0,'6a - Tot nominal costs'!P273/'4 - Inflation'!N$17)</f>
        <v>0</v>
      </c>
      <c r="Q273" s="286">
        <f>IF('4 - Inflation'!O$17=0,0,'6a - Tot nominal costs'!Q273/'4 - Inflation'!O$17)</f>
        <v>0</v>
      </c>
      <c r="R273" s="286">
        <f>IF('4 - Inflation'!P$17=0,0,'6a - Tot nominal costs'!R273/'4 - Inflation'!P$17)</f>
        <v>0</v>
      </c>
      <c r="S273" s="286">
        <f>IF('4 - Inflation'!Q$17=0,0,'6a - Tot nominal costs'!S273/'4 - Inflation'!Q$17)</f>
        <v>0</v>
      </c>
      <c r="T273" s="286">
        <f>IF('4 - Inflation'!R$17=0,0,'6a - Tot nominal costs'!T273/'4 - Inflation'!R$17)</f>
        <v>0</v>
      </c>
      <c r="U273" s="286">
        <f>IF('4 - Inflation'!S$17=0,0,'6a - Tot nominal costs'!U273/'4 - Inflation'!S$17)</f>
        <v>0</v>
      </c>
      <c r="V273" s="286">
        <f>IF('4 - Inflation'!T$17=0,0,'6a - Tot nominal costs'!V273/'4 - Inflation'!T$17)</f>
        <v>0</v>
      </c>
      <c r="W273" s="286">
        <f>IF('4 - Inflation'!U$17=0,0,'6a - Tot nominal costs'!W273/'4 - Inflation'!U$17)</f>
        <v>0</v>
      </c>
      <c r="X273" s="286">
        <f>IF('4 - Inflation'!V$17=0,0,'6a - Tot nominal costs'!X273/'4 - Inflation'!V$17)</f>
        <v>0</v>
      </c>
      <c r="Y273" s="286">
        <f>IF('4 - Inflation'!W$17=0,0,'6a - Tot nominal costs'!Y273/'4 - Inflation'!W$17)</f>
        <v>0</v>
      </c>
      <c r="Z273" s="286">
        <f>IF('4 - Inflation'!X$17=0,0,'6a - Tot nominal costs'!Z273/'4 - Inflation'!X$17)</f>
        <v>0</v>
      </c>
      <c r="AA273" s="286">
        <f>IF('4 - Inflation'!Y$17=0,0,'6a - Tot nominal costs'!AA273/'4 - Inflation'!Y$17)</f>
        <v>0</v>
      </c>
      <c r="AB273" s="286">
        <f>IF('4 - Inflation'!Z$17=0,0,'6a - Tot nominal costs'!AB273/'4 - Inflation'!Z$17)</f>
        <v>0</v>
      </c>
      <c r="AC273" s="286">
        <f>IF('4 - Inflation'!AA$17=0,0,'6a - Tot nominal costs'!AC273/'4 - Inflation'!AA$17)</f>
        <v>0</v>
      </c>
      <c r="AD273" s="286">
        <f>IF('4 - Inflation'!AB$17=0,0,'6a - Tot nominal costs'!AD273/'4 - Inflation'!AB$17)</f>
        <v>0</v>
      </c>
      <c r="AE273" s="286">
        <f>IF('4 - Inflation'!AC$17=0,0,'6a - Tot nominal costs'!AE273/'4 - Inflation'!AC$17)</f>
        <v>0</v>
      </c>
      <c r="AF273" s="286">
        <f>IF('4 - Inflation'!AD$17=0,0,'6a - Tot nominal costs'!AF273/'4 - Inflation'!AD$17)</f>
        <v>0</v>
      </c>
      <c r="AG273" s="286">
        <f>IF('4 - Inflation'!AE$17=0,0,'6a - Tot nominal costs'!AG273/'4 - Inflation'!AE$17)</f>
        <v>0</v>
      </c>
      <c r="AH273" s="286">
        <f>IF('4 - Inflation'!AF$17=0,0,'6a - Tot nominal costs'!AH273/'4 - Inflation'!AF$17)</f>
        <v>0</v>
      </c>
      <c r="AI273" s="286">
        <f>IF('4 - Inflation'!AG$17=0,0,'6a - Tot nominal costs'!AI273/'4 - Inflation'!AG$17)</f>
        <v>0</v>
      </c>
      <c r="AJ273" s="286">
        <f>IF('4 - Inflation'!AH$17=0,0,'6a - Tot nominal costs'!AJ273/'4 - Inflation'!AH$17)</f>
        <v>0</v>
      </c>
      <c r="AK273" s="286">
        <f>IF('4 - Inflation'!AI$17=0,0,'6a - Tot nominal costs'!AK273/'4 - Inflation'!AI$17)</f>
        <v>0</v>
      </c>
      <c r="AL273" s="286">
        <f>IF('4 - Inflation'!AJ$17=0,0,'6a - Tot nominal costs'!AL273/'4 - Inflation'!AJ$17)</f>
        <v>0</v>
      </c>
      <c r="AM273" s="286">
        <f>IF('4 - Inflation'!AK$17=0,0,'6a - Tot nominal costs'!AM273/'4 - Inflation'!AK$17)</f>
        <v>0</v>
      </c>
      <c r="AN273" s="286">
        <f>IF('4 - Inflation'!AL$17=0,0,'6a - Tot nominal costs'!AN273/'4 - Inflation'!AL$17)</f>
        <v>0</v>
      </c>
      <c r="AO273" s="286">
        <f>IF('4 - Inflation'!AM$17=0,0,'6a - Tot nominal costs'!AO273/'4 - Inflation'!AM$17)</f>
        <v>0</v>
      </c>
      <c r="AP273" s="286">
        <f>IF('4 - Inflation'!AN$17=0,0,'6a - Tot nominal costs'!AP273/'4 - Inflation'!AN$17)</f>
        <v>0</v>
      </c>
    </row>
    <row r="274" spans="1:42" outlineLevel="2">
      <c r="A274" s="211" t="str">
        <f>A252&amp;"."&amp;A269&amp;"."&amp;A253&amp;"."&amp;B274</f>
        <v>1.o.6.5</v>
      </c>
      <c r="B274">
        <v>5</v>
      </c>
      <c r="C274" t="str">
        <f>'1-GBP'!C274</f>
        <v/>
      </c>
      <c r="D274"/>
      <c r="E274"/>
      <c r="F274"/>
      <c r="G274"/>
      <c r="H274"/>
      <c r="I274"/>
      <c r="J274"/>
      <c r="K274"/>
      <c r="L274" t="str">
        <f>LEFT(_xlfn.TEXTAFTER('6b - Tot real (CPIH) costs'!A274,"."),1)</f>
        <v>o</v>
      </c>
      <c r="M274" s="286">
        <f>IF('4 - Inflation'!K$17=0,0,'6a - Tot nominal costs'!M274/'4 - Inflation'!K$17)</f>
        <v>0</v>
      </c>
      <c r="N274" s="286">
        <f>IF('4 - Inflation'!L$17=0,0,'6a - Tot nominal costs'!N274/'4 - Inflation'!L$17)</f>
        <v>0</v>
      </c>
      <c r="O274" s="286">
        <f>IF('4 - Inflation'!M$17=0,0,'6a - Tot nominal costs'!O274/'4 - Inflation'!M$17)</f>
        <v>0</v>
      </c>
      <c r="P274" s="286">
        <f>IF('4 - Inflation'!N$17=0,0,'6a - Tot nominal costs'!P274/'4 - Inflation'!N$17)</f>
        <v>0</v>
      </c>
      <c r="Q274" s="286">
        <f>IF('4 - Inflation'!O$17=0,0,'6a - Tot nominal costs'!Q274/'4 - Inflation'!O$17)</f>
        <v>0</v>
      </c>
      <c r="R274" s="286">
        <f>IF('4 - Inflation'!P$17=0,0,'6a - Tot nominal costs'!R274/'4 - Inflation'!P$17)</f>
        <v>0</v>
      </c>
      <c r="S274" s="286">
        <f>IF('4 - Inflation'!Q$17=0,0,'6a - Tot nominal costs'!S274/'4 - Inflation'!Q$17)</f>
        <v>0</v>
      </c>
      <c r="T274" s="286">
        <f>IF('4 - Inflation'!R$17=0,0,'6a - Tot nominal costs'!T274/'4 - Inflation'!R$17)</f>
        <v>0</v>
      </c>
      <c r="U274" s="286">
        <f>IF('4 - Inflation'!S$17=0,0,'6a - Tot nominal costs'!U274/'4 - Inflation'!S$17)</f>
        <v>0</v>
      </c>
      <c r="V274" s="286">
        <f>IF('4 - Inflation'!T$17=0,0,'6a - Tot nominal costs'!V274/'4 - Inflation'!T$17)</f>
        <v>0</v>
      </c>
      <c r="W274" s="286">
        <f>IF('4 - Inflation'!U$17=0,0,'6a - Tot nominal costs'!W274/'4 - Inflation'!U$17)</f>
        <v>0</v>
      </c>
      <c r="X274" s="286">
        <f>IF('4 - Inflation'!V$17=0,0,'6a - Tot nominal costs'!X274/'4 - Inflation'!V$17)</f>
        <v>0</v>
      </c>
      <c r="Y274" s="286">
        <f>IF('4 - Inflation'!W$17=0,0,'6a - Tot nominal costs'!Y274/'4 - Inflation'!W$17)</f>
        <v>0</v>
      </c>
      <c r="Z274" s="286">
        <f>IF('4 - Inflation'!X$17=0,0,'6a - Tot nominal costs'!Z274/'4 - Inflation'!X$17)</f>
        <v>0</v>
      </c>
      <c r="AA274" s="286">
        <f>IF('4 - Inflation'!Y$17=0,0,'6a - Tot nominal costs'!AA274/'4 - Inflation'!Y$17)</f>
        <v>0</v>
      </c>
      <c r="AB274" s="286">
        <f>IF('4 - Inflation'!Z$17=0,0,'6a - Tot nominal costs'!AB274/'4 - Inflation'!Z$17)</f>
        <v>0</v>
      </c>
      <c r="AC274" s="286">
        <f>IF('4 - Inflation'!AA$17=0,0,'6a - Tot nominal costs'!AC274/'4 - Inflation'!AA$17)</f>
        <v>0</v>
      </c>
      <c r="AD274" s="286">
        <f>IF('4 - Inflation'!AB$17=0,0,'6a - Tot nominal costs'!AD274/'4 - Inflation'!AB$17)</f>
        <v>0</v>
      </c>
      <c r="AE274" s="286">
        <f>IF('4 - Inflation'!AC$17=0,0,'6a - Tot nominal costs'!AE274/'4 - Inflation'!AC$17)</f>
        <v>0</v>
      </c>
      <c r="AF274" s="286">
        <f>IF('4 - Inflation'!AD$17=0,0,'6a - Tot nominal costs'!AF274/'4 - Inflation'!AD$17)</f>
        <v>0</v>
      </c>
      <c r="AG274" s="286">
        <f>IF('4 - Inflation'!AE$17=0,0,'6a - Tot nominal costs'!AG274/'4 - Inflation'!AE$17)</f>
        <v>0</v>
      </c>
      <c r="AH274" s="286">
        <f>IF('4 - Inflation'!AF$17=0,0,'6a - Tot nominal costs'!AH274/'4 - Inflation'!AF$17)</f>
        <v>0</v>
      </c>
      <c r="AI274" s="286">
        <f>IF('4 - Inflation'!AG$17=0,0,'6a - Tot nominal costs'!AI274/'4 - Inflation'!AG$17)</f>
        <v>0</v>
      </c>
      <c r="AJ274" s="286">
        <f>IF('4 - Inflation'!AH$17=0,0,'6a - Tot nominal costs'!AJ274/'4 - Inflation'!AH$17)</f>
        <v>0</v>
      </c>
      <c r="AK274" s="286">
        <f>IF('4 - Inflation'!AI$17=0,0,'6a - Tot nominal costs'!AK274/'4 - Inflation'!AI$17)</f>
        <v>0</v>
      </c>
      <c r="AL274" s="286">
        <f>IF('4 - Inflation'!AJ$17=0,0,'6a - Tot nominal costs'!AL274/'4 - Inflation'!AJ$17)</f>
        <v>0</v>
      </c>
      <c r="AM274" s="286">
        <f>IF('4 - Inflation'!AK$17=0,0,'6a - Tot nominal costs'!AM274/'4 - Inflation'!AK$17)</f>
        <v>0</v>
      </c>
      <c r="AN274" s="286">
        <f>IF('4 - Inflation'!AL$17=0,0,'6a - Tot nominal costs'!AN274/'4 - Inflation'!AL$17)</f>
        <v>0</v>
      </c>
      <c r="AO274" s="286">
        <f>IF('4 - Inflation'!AM$17=0,0,'6a - Tot nominal costs'!AO274/'4 - Inflation'!AM$17)</f>
        <v>0</v>
      </c>
      <c r="AP274" s="286">
        <f>IF('4 - Inflation'!AN$17=0,0,'6a - Tot nominal costs'!AP274/'4 - Inflation'!AN$17)</f>
        <v>0</v>
      </c>
    </row>
    <row r="275" spans="1:42" outlineLevel="2">
      <c r="A275" s="211" t="str">
        <f>A252&amp;"."&amp;A269&amp;"."&amp;A253&amp;"."&amp;B275</f>
        <v>1.o.6.6</v>
      </c>
      <c r="B275">
        <v>6</v>
      </c>
      <c r="C275" t="str">
        <f>'1-GBP'!C275</f>
        <v/>
      </c>
      <c r="D275"/>
      <c r="E275"/>
      <c r="F275"/>
      <c r="G275"/>
      <c r="H275"/>
      <c r="I275"/>
      <c r="J275"/>
      <c r="K275"/>
      <c r="L275" t="str">
        <f>LEFT(_xlfn.TEXTAFTER('6b - Tot real (CPIH) costs'!A275,"."),1)</f>
        <v>o</v>
      </c>
      <c r="M275" s="286">
        <f>IF('4 - Inflation'!K$17=0,0,'6a - Tot nominal costs'!M275/'4 - Inflation'!K$17)</f>
        <v>0</v>
      </c>
      <c r="N275" s="286">
        <f>IF('4 - Inflation'!L$17=0,0,'6a - Tot nominal costs'!N275/'4 - Inflation'!L$17)</f>
        <v>0</v>
      </c>
      <c r="O275" s="286">
        <f>IF('4 - Inflation'!M$17=0,0,'6a - Tot nominal costs'!O275/'4 - Inflation'!M$17)</f>
        <v>0</v>
      </c>
      <c r="P275" s="286">
        <f>IF('4 - Inflation'!N$17=0,0,'6a - Tot nominal costs'!P275/'4 - Inflation'!N$17)</f>
        <v>0</v>
      </c>
      <c r="Q275" s="286">
        <f>IF('4 - Inflation'!O$17=0,0,'6a - Tot nominal costs'!Q275/'4 - Inflation'!O$17)</f>
        <v>0</v>
      </c>
      <c r="R275" s="286">
        <f>IF('4 - Inflation'!P$17=0,0,'6a - Tot nominal costs'!R275/'4 - Inflation'!P$17)</f>
        <v>0</v>
      </c>
      <c r="S275" s="286">
        <f>IF('4 - Inflation'!Q$17=0,0,'6a - Tot nominal costs'!S275/'4 - Inflation'!Q$17)</f>
        <v>0</v>
      </c>
      <c r="T275" s="286">
        <f>IF('4 - Inflation'!R$17=0,0,'6a - Tot nominal costs'!T275/'4 - Inflation'!R$17)</f>
        <v>0</v>
      </c>
      <c r="U275" s="286">
        <f>IF('4 - Inflation'!S$17=0,0,'6a - Tot nominal costs'!U275/'4 - Inflation'!S$17)</f>
        <v>0</v>
      </c>
      <c r="V275" s="286">
        <f>IF('4 - Inflation'!T$17=0,0,'6a - Tot nominal costs'!V275/'4 - Inflation'!T$17)</f>
        <v>0</v>
      </c>
      <c r="W275" s="286">
        <f>IF('4 - Inflation'!U$17=0,0,'6a - Tot nominal costs'!W275/'4 - Inflation'!U$17)</f>
        <v>0</v>
      </c>
      <c r="X275" s="286">
        <f>IF('4 - Inflation'!V$17=0,0,'6a - Tot nominal costs'!X275/'4 - Inflation'!V$17)</f>
        <v>0</v>
      </c>
      <c r="Y275" s="286">
        <f>IF('4 - Inflation'!W$17=0,0,'6a - Tot nominal costs'!Y275/'4 - Inflation'!W$17)</f>
        <v>0</v>
      </c>
      <c r="Z275" s="286">
        <f>IF('4 - Inflation'!X$17=0,0,'6a - Tot nominal costs'!Z275/'4 - Inflation'!X$17)</f>
        <v>0</v>
      </c>
      <c r="AA275" s="286">
        <f>IF('4 - Inflation'!Y$17=0,0,'6a - Tot nominal costs'!AA275/'4 - Inflation'!Y$17)</f>
        <v>0</v>
      </c>
      <c r="AB275" s="286">
        <f>IF('4 - Inflation'!Z$17=0,0,'6a - Tot nominal costs'!AB275/'4 - Inflation'!Z$17)</f>
        <v>0</v>
      </c>
      <c r="AC275" s="286">
        <f>IF('4 - Inflation'!AA$17=0,0,'6a - Tot nominal costs'!AC275/'4 - Inflation'!AA$17)</f>
        <v>0</v>
      </c>
      <c r="AD275" s="286">
        <f>IF('4 - Inflation'!AB$17=0,0,'6a - Tot nominal costs'!AD275/'4 - Inflation'!AB$17)</f>
        <v>0</v>
      </c>
      <c r="AE275" s="286">
        <f>IF('4 - Inflation'!AC$17=0,0,'6a - Tot nominal costs'!AE275/'4 - Inflation'!AC$17)</f>
        <v>0</v>
      </c>
      <c r="AF275" s="286">
        <f>IF('4 - Inflation'!AD$17=0,0,'6a - Tot nominal costs'!AF275/'4 - Inflation'!AD$17)</f>
        <v>0</v>
      </c>
      <c r="AG275" s="286">
        <f>IF('4 - Inflation'!AE$17=0,0,'6a - Tot nominal costs'!AG275/'4 - Inflation'!AE$17)</f>
        <v>0</v>
      </c>
      <c r="AH275" s="286">
        <f>IF('4 - Inflation'!AF$17=0,0,'6a - Tot nominal costs'!AH275/'4 - Inflation'!AF$17)</f>
        <v>0</v>
      </c>
      <c r="AI275" s="286">
        <f>IF('4 - Inflation'!AG$17=0,0,'6a - Tot nominal costs'!AI275/'4 - Inflation'!AG$17)</f>
        <v>0</v>
      </c>
      <c r="AJ275" s="286">
        <f>IF('4 - Inflation'!AH$17=0,0,'6a - Tot nominal costs'!AJ275/'4 - Inflation'!AH$17)</f>
        <v>0</v>
      </c>
      <c r="AK275" s="286">
        <f>IF('4 - Inflation'!AI$17=0,0,'6a - Tot nominal costs'!AK275/'4 - Inflation'!AI$17)</f>
        <v>0</v>
      </c>
      <c r="AL275" s="286">
        <f>IF('4 - Inflation'!AJ$17=0,0,'6a - Tot nominal costs'!AL275/'4 - Inflation'!AJ$17)</f>
        <v>0</v>
      </c>
      <c r="AM275" s="286">
        <f>IF('4 - Inflation'!AK$17=0,0,'6a - Tot nominal costs'!AM275/'4 - Inflation'!AK$17)</f>
        <v>0</v>
      </c>
      <c r="AN275" s="286">
        <f>IF('4 - Inflation'!AL$17=0,0,'6a - Tot nominal costs'!AN275/'4 - Inflation'!AL$17)</f>
        <v>0</v>
      </c>
      <c r="AO275" s="286">
        <f>IF('4 - Inflation'!AM$17=0,0,'6a - Tot nominal costs'!AO275/'4 - Inflation'!AM$17)</f>
        <v>0</v>
      </c>
      <c r="AP275" s="286">
        <f>IF('4 - Inflation'!AN$17=0,0,'6a - Tot nominal costs'!AP275/'4 - Inflation'!AN$17)</f>
        <v>0</v>
      </c>
    </row>
    <row r="276" spans="1:42" outlineLevel="2">
      <c r="A276" s="211" t="str">
        <f>A252&amp;"."&amp;A269&amp;"."&amp;A253&amp;"."&amp;B276</f>
        <v>1.o.6.7</v>
      </c>
      <c r="B276">
        <v>7</v>
      </c>
      <c r="C276" t="str">
        <f>'1-GBP'!C276</f>
        <v/>
      </c>
      <c r="D276"/>
      <c r="E276"/>
      <c r="F276"/>
      <c r="G276"/>
      <c r="H276"/>
      <c r="I276"/>
      <c r="J276"/>
      <c r="K276"/>
      <c r="L276" t="str">
        <f>LEFT(_xlfn.TEXTAFTER('6b - Tot real (CPIH) costs'!A276,"."),1)</f>
        <v>o</v>
      </c>
      <c r="M276" s="286">
        <f>IF('4 - Inflation'!K$17=0,0,'6a - Tot nominal costs'!M276/'4 - Inflation'!K$17)</f>
        <v>0</v>
      </c>
      <c r="N276" s="286">
        <f>IF('4 - Inflation'!L$17=0,0,'6a - Tot nominal costs'!N276/'4 - Inflation'!L$17)</f>
        <v>0</v>
      </c>
      <c r="O276" s="286">
        <f>IF('4 - Inflation'!M$17=0,0,'6a - Tot nominal costs'!O276/'4 - Inflation'!M$17)</f>
        <v>0</v>
      </c>
      <c r="P276" s="286">
        <f>IF('4 - Inflation'!N$17=0,0,'6a - Tot nominal costs'!P276/'4 - Inflation'!N$17)</f>
        <v>0</v>
      </c>
      <c r="Q276" s="286">
        <f>IF('4 - Inflation'!O$17=0,0,'6a - Tot nominal costs'!Q276/'4 - Inflation'!O$17)</f>
        <v>0</v>
      </c>
      <c r="R276" s="286">
        <f>IF('4 - Inflation'!P$17=0,0,'6a - Tot nominal costs'!R276/'4 - Inflation'!P$17)</f>
        <v>0</v>
      </c>
      <c r="S276" s="286">
        <f>IF('4 - Inflation'!Q$17=0,0,'6a - Tot nominal costs'!S276/'4 - Inflation'!Q$17)</f>
        <v>0</v>
      </c>
      <c r="T276" s="286">
        <f>IF('4 - Inflation'!R$17=0,0,'6a - Tot nominal costs'!T276/'4 - Inflation'!R$17)</f>
        <v>0</v>
      </c>
      <c r="U276" s="286">
        <f>IF('4 - Inflation'!S$17=0,0,'6a - Tot nominal costs'!U276/'4 - Inflation'!S$17)</f>
        <v>0</v>
      </c>
      <c r="V276" s="286">
        <f>IF('4 - Inflation'!T$17=0,0,'6a - Tot nominal costs'!V276/'4 - Inflation'!T$17)</f>
        <v>0</v>
      </c>
      <c r="W276" s="286">
        <f>IF('4 - Inflation'!U$17=0,0,'6a - Tot nominal costs'!W276/'4 - Inflation'!U$17)</f>
        <v>0</v>
      </c>
      <c r="X276" s="286">
        <f>IF('4 - Inflation'!V$17=0,0,'6a - Tot nominal costs'!X276/'4 - Inflation'!V$17)</f>
        <v>0</v>
      </c>
      <c r="Y276" s="286">
        <f>IF('4 - Inflation'!W$17=0,0,'6a - Tot nominal costs'!Y276/'4 - Inflation'!W$17)</f>
        <v>0</v>
      </c>
      <c r="Z276" s="286">
        <f>IF('4 - Inflation'!X$17=0,0,'6a - Tot nominal costs'!Z276/'4 - Inflation'!X$17)</f>
        <v>0</v>
      </c>
      <c r="AA276" s="286">
        <f>IF('4 - Inflation'!Y$17=0,0,'6a - Tot nominal costs'!AA276/'4 - Inflation'!Y$17)</f>
        <v>0</v>
      </c>
      <c r="AB276" s="286">
        <f>IF('4 - Inflation'!Z$17=0,0,'6a - Tot nominal costs'!AB276/'4 - Inflation'!Z$17)</f>
        <v>0</v>
      </c>
      <c r="AC276" s="286">
        <f>IF('4 - Inflation'!AA$17=0,0,'6a - Tot nominal costs'!AC276/'4 - Inflation'!AA$17)</f>
        <v>0</v>
      </c>
      <c r="AD276" s="286">
        <f>IF('4 - Inflation'!AB$17=0,0,'6a - Tot nominal costs'!AD276/'4 - Inflation'!AB$17)</f>
        <v>0</v>
      </c>
      <c r="AE276" s="286">
        <f>IF('4 - Inflation'!AC$17=0,0,'6a - Tot nominal costs'!AE276/'4 - Inflation'!AC$17)</f>
        <v>0</v>
      </c>
      <c r="AF276" s="286">
        <f>IF('4 - Inflation'!AD$17=0,0,'6a - Tot nominal costs'!AF276/'4 - Inflation'!AD$17)</f>
        <v>0</v>
      </c>
      <c r="AG276" s="286">
        <f>IF('4 - Inflation'!AE$17=0,0,'6a - Tot nominal costs'!AG276/'4 - Inflation'!AE$17)</f>
        <v>0</v>
      </c>
      <c r="AH276" s="286">
        <f>IF('4 - Inflation'!AF$17=0,0,'6a - Tot nominal costs'!AH276/'4 - Inflation'!AF$17)</f>
        <v>0</v>
      </c>
      <c r="AI276" s="286">
        <f>IF('4 - Inflation'!AG$17=0,0,'6a - Tot nominal costs'!AI276/'4 - Inflation'!AG$17)</f>
        <v>0</v>
      </c>
      <c r="AJ276" s="286">
        <f>IF('4 - Inflation'!AH$17=0,0,'6a - Tot nominal costs'!AJ276/'4 - Inflation'!AH$17)</f>
        <v>0</v>
      </c>
      <c r="AK276" s="286">
        <f>IF('4 - Inflation'!AI$17=0,0,'6a - Tot nominal costs'!AK276/'4 - Inflation'!AI$17)</f>
        <v>0</v>
      </c>
      <c r="AL276" s="286">
        <f>IF('4 - Inflation'!AJ$17=0,0,'6a - Tot nominal costs'!AL276/'4 - Inflation'!AJ$17)</f>
        <v>0</v>
      </c>
      <c r="AM276" s="286">
        <f>IF('4 - Inflation'!AK$17=0,0,'6a - Tot nominal costs'!AM276/'4 - Inflation'!AK$17)</f>
        <v>0</v>
      </c>
      <c r="AN276" s="286">
        <f>IF('4 - Inflation'!AL$17=0,0,'6a - Tot nominal costs'!AN276/'4 - Inflation'!AL$17)</f>
        <v>0</v>
      </c>
      <c r="AO276" s="286">
        <f>IF('4 - Inflation'!AM$17=0,0,'6a - Tot nominal costs'!AO276/'4 - Inflation'!AM$17)</f>
        <v>0</v>
      </c>
      <c r="AP276" s="286">
        <f>IF('4 - Inflation'!AN$17=0,0,'6a - Tot nominal costs'!AP276/'4 - Inflation'!AN$17)</f>
        <v>0</v>
      </c>
    </row>
    <row r="277" spans="1:42" outlineLevel="2">
      <c r="A277" s="211" t="str">
        <f>A252&amp;"."&amp;A269&amp;"."&amp;A253&amp;"."&amp;B277</f>
        <v>1.o.6.8</v>
      </c>
      <c r="B277">
        <v>8</v>
      </c>
      <c r="C277" t="str">
        <f>'1-GBP'!C277</f>
        <v/>
      </c>
      <c r="D277"/>
      <c r="E277"/>
      <c r="F277"/>
      <c r="G277"/>
      <c r="H277"/>
      <c r="I277"/>
      <c r="J277"/>
      <c r="K277"/>
      <c r="L277" t="str">
        <f>LEFT(_xlfn.TEXTAFTER('6b - Tot real (CPIH) costs'!A277,"."),1)</f>
        <v>o</v>
      </c>
      <c r="M277" s="286">
        <f>IF('4 - Inflation'!K$17=0,0,'6a - Tot nominal costs'!M277/'4 - Inflation'!K$17)</f>
        <v>0</v>
      </c>
      <c r="N277" s="286">
        <f>IF('4 - Inflation'!L$17=0,0,'6a - Tot nominal costs'!N277/'4 - Inflation'!L$17)</f>
        <v>0</v>
      </c>
      <c r="O277" s="286">
        <f>IF('4 - Inflation'!M$17=0,0,'6a - Tot nominal costs'!O277/'4 - Inflation'!M$17)</f>
        <v>0</v>
      </c>
      <c r="P277" s="286">
        <f>IF('4 - Inflation'!N$17=0,0,'6a - Tot nominal costs'!P277/'4 - Inflation'!N$17)</f>
        <v>0</v>
      </c>
      <c r="Q277" s="286">
        <f>IF('4 - Inflation'!O$17=0,0,'6a - Tot nominal costs'!Q277/'4 - Inflation'!O$17)</f>
        <v>0</v>
      </c>
      <c r="R277" s="286">
        <f>IF('4 - Inflation'!P$17=0,0,'6a - Tot nominal costs'!R277/'4 - Inflation'!P$17)</f>
        <v>0</v>
      </c>
      <c r="S277" s="286">
        <f>IF('4 - Inflation'!Q$17=0,0,'6a - Tot nominal costs'!S277/'4 - Inflation'!Q$17)</f>
        <v>0</v>
      </c>
      <c r="T277" s="286">
        <f>IF('4 - Inflation'!R$17=0,0,'6a - Tot nominal costs'!T277/'4 - Inflation'!R$17)</f>
        <v>0</v>
      </c>
      <c r="U277" s="286">
        <f>IF('4 - Inflation'!S$17=0,0,'6a - Tot nominal costs'!U277/'4 - Inflation'!S$17)</f>
        <v>0</v>
      </c>
      <c r="V277" s="286">
        <f>IF('4 - Inflation'!T$17=0,0,'6a - Tot nominal costs'!V277/'4 - Inflation'!T$17)</f>
        <v>0</v>
      </c>
      <c r="W277" s="286">
        <f>IF('4 - Inflation'!U$17=0,0,'6a - Tot nominal costs'!W277/'4 - Inflation'!U$17)</f>
        <v>0</v>
      </c>
      <c r="X277" s="286">
        <f>IF('4 - Inflation'!V$17=0,0,'6a - Tot nominal costs'!X277/'4 - Inflation'!V$17)</f>
        <v>0</v>
      </c>
      <c r="Y277" s="286">
        <f>IF('4 - Inflation'!W$17=0,0,'6a - Tot nominal costs'!Y277/'4 - Inflation'!W$17)</f>
        <v>0</v>
      </c>
      <c r="Z277" s="286">
        <f>IF('4 - Inflation'!X$17=0,0,'6a - Tot nominal costs'!Z277/'4 - Inflation'!X$17)</f>
        <v>0</v>
      </c>
      <c r="AA277" s="286">
        <f>IF('4 - Inflation'!Y$17=0,0,'6a - Tot nominal costs'!AA277/'4 - Inflation'!Y$17)</f>
        <v>0</v>
      </c>
      <c r="AB277" s="286">
        <f>IF('4 - Inflation'!Z$17=0,0,'6a - Tot nominal costs'!AB277/'4 - Inflation'!Z$17)</f>
        <v>0</v>
      </c>
      <c r="AC277" s="286">
        <f>IF('4 - Inflation'!AA$17=0,0,'6a - Tot nominal costs'!AC277/'4 - Inflation'!AA$17)</f>
        <v>0</v>
      </c>
      <c r="AD277" s="286">
        <f>IF('4 - Inflation'!AB$17=0,0,'6a - Tot nominal costs'!AD277/'4 - Inflation'!AB$17)</f>
        <v>0</v>
      </c>
      <c r="AE277" s="286">
        <f>IF('4 - Inflation'!AC$17=0,0,'6a - Tot nominal costs'!AE277/'4 - Inflation'!AC$17)</f>
        <v>0</v>
      </c>
      <c r="AF277" s="286">
        <f>IF('4 - Inflation'!AD$17=0,0,'6a - Tot nominal costs'!AF277/'4 - Inflation'!AD$17)</f>
        <v>0</v>
      </c>
      <c r="AG277" s="286">
        <f>IF('4 - Inflation'!AE$17=0,0,'6a - Tot nominal costs'!AG277/'4 - Inflation'!AE$17)</f>
        <v>0</v>
      </c>
      <c r="AH277" s="286">
        <f>IF('4 - Inflation'!AF$17=0,0,'6a - Tot nominal costs'!AH277/'4 - Inflation'!AF$17)</f>
        <v>0</v>
      </c>
      <c r="AI277" s="286">
        <f>IF('4 - Inflation'!AG$17=0,0,'6a - Tot nominal costs'!AI277/'4 - Inflation'!AG$17)</f>
        <v>0</v>
      </c>
      <c r="AJ277" s="286">
        <f>IF('4 - Inflation'!AH$17=0,0,'6a - Tot nominal costs'!AJ277/'4 - Inflation'!AH$17)</f>
        <v>0</v>
      </c>
      <c r="AK277" s="286">
        <f>IF('4 - Inflation'!AI$17=0,0,'6a - Tot nominal costs'!AK277/'4 - Inflation'!AI$17)</f>
        <v>0</v>
      </c>
      <c r="AL277" s="286">
        <f>IF('4 - Inflation'!AJ$17=0,0,'6a - Tot nominal costs'!AL277/'4 - Inflation'!AJ$17)</f>
        <v>0</v>
      </c>
      <c r="AM277" s="286">
        <f>IF('4 - Inflation'!AK$17=0,0,'6a - Tot nominal costs'!AM277/'4 - Inflation'!AK$17)</f>
        <v>0</v>
      </c>
      <c r="AN277" s="286">
        <f>IF('4 - Inflation'!AL$17=0,0,'6a - Tot nominal costs'!AN277/'4 - Inflation'!AL$17)</f>
        <v>0</v>
      </c>
      <c r="AO277" s="286">
        <f>IF('4 - Inflation'!AM$17=0,0,'6a - Tot nominal costs'!AO277/'4 - Inflation'!AM$17)</f>
        <v>0</v>
      </c>
      <c r="AP277" s="286">
        <f>IF('4 - Inflation'!AN$17=0,0,'6a - Tot nominal costs'!AP277/'4 - Inflation'!AN$17)</f>
        <v>0</v>
      </c>
    </row>
    <row r="278" spans="1:42" outlineLevel="2">
      <c r="A278" s="211" t="str">
        <f>A252&amp;"."&amp;A269&amp;"."&amp;A253&amp;"."&amp;B278</f>
        <v>1.o.6.9</v>
      </c>
      <c r="B278">
        <v>9</v>
      </c>
      <c r="C278" t="str">
        <f>'1-GBP'!C278</f>
        <v/>
      </c>
      <c r="D278"/>
      <c r="E278"/>
      <c r="F278"/>
      <c r="G278"/>
      <c r="H278"/>
      <c r="I278"/>
      <c r="J278"/>
      <c r="K278"/>
      <c r="L278" t="str">
        <f>LEFT(_xlfn.TEXTAFTER('6b - Tot real (CPIH) costs'!A278,"."),1)</f>
        <v>o</v>
      </c>
      <c r="M278" s="286">
        <f>IF('4 - Inflation'!K$17=0,0,'6a - Tot nominal costs'!M278/'4 - Inflation'!K$17)</f>
        <v>0</v>
      </c>
      <c r="N278" s="286">
        <f>IF('4 - Inflation'!L$17=0,0,'6a - Tot nominal costs'!N278/'4 - Inflation'!L$17)</f>
        <v>0</v>
      </c>
      <c r="O278" s="286">
        <f>IF('4 - Inflation'!M$17=0,0,'6a - Tot nominal costs'!O278/'4 - Inflation'!M$17)</f>
        <v>0</v>
      </c>
      <c r="P278" s="286">
        <f>IF('4 - Inflation'!N$17=0,0,'6a - Tot nominal costs'!P278/'4 - Inflation'!N$17)</f>
        <v>0</v>
      </c>
      <c r="Q278" s="286">
        <f>IF('4 - Inflation'!O$17=0,0,'6a - Tot nominal costs'!Q278/'4 - Inflation'!O$17)</f>
        <v>0</v>
      </c>
      <c r="R278" s="286">
        <f>IF('4 - Inflation'!P$17=0,0,'6a - Tot nominal costs'!R278/'4 - Inflation'!P$17)</f>
        <v>0</v>
      </c>
      <c r="S278" s="286">
        <f>IF('4 - Inflation'!Q$17=0,0,'6a - Tot nominal costs'!S278/'4 - Inflation'!Q$17)</f>
        <v>0</v>
      </c>
      <c r="T278" s="286">
        <f>IF('4 - Inflation'!R$17=0,0,'6a - Tot nominal costs'!T278/'4 - Inflation'!R$17)</f>
        <v>0</v>
      </c>
      <c r="U278" s="286">
        <f>IF('4 - Inflation'!S$17=0,0,'6a - Tot nominal costs'!U278/'4 - Inflation'!S$17)</f>
        <v>0</v>
      </c>
      <c r="V278" s="286">
        <f>IF('4 - Inflation'!T$17=0,0,'6a - Tot nominal costs'!V278/'4 - Inflation'!T$17)</f>
        <v>0</v>
      </c>
      <c r="W278" s="286">
        <f>IF('4 - Inflation'!U$17=0,0,'6a - Tot nominal costs'!W278/'4 - Inflation'!U$17)</f>
        <v>0</v>
      </c>
      <c r="X278" s="286">
        <f>IF('4 - Inflation'!V$17=0,0,'6a - Tot nominal costs'!X278/'4 - Inflation'!V$17)</f>
        <v>0</v>
      </c>
      <c r="Y278" s="286">
        <f>IF('4 - Inflation'!W$17=0,0,'6a - Tot nominal costs'!Y278/'4 - Inflation'!W$17)</f>
        <v>0</v>
      </c>
      <c r="Z278" s="286">
        <f>IF('4 - Inflation'!X$17=0,0,'6a - Tot nominal costs'!Z278/'4 - Inflation'!X$17)</f>
        <v>0</v>
      </c>
      <c r="AA278" s="286">
        <f>IF('4 - Inflation'!Y$17=0,0,'6a - Tot nominal costs'!AA278/'4 - Inflation'!Y$17)</f>
        <v>0</v>
      </c>
      <c r="AB278" s="286">
        <f>IF('4 - Inflation'!Z$17=0,0,'6a - Tot nominal costs'!AB278/'4 - Inflation'!Z$17)</f>
        <v>0</v>
      </c>
      <c r="AC278" s="286">
        <f>IF('4 - Inflation'!AA$17=0,0,'6a - Tot nominal costs'!AC278/'4 - Inflation'!AA$17)</f>
        <v>0</v>
      </c>
      <c r="AD278" s="286">
        <f>IF('4 - Inflation'!AB$17=0,0,'6a - Tot nominal costs'!AD278/'4 - Inflation'!AB$17)</f>
        <v>0</v>
      </c>
      <c r="AE278" s="286">
        <f>IF('4 - Inflation'!AC$17=0,0,'6a - Tot nominal costs'!AE278/'4 - Inflation'!AC$17)</f>
        <v>0</v>
      </c>
      <c r="AF278" s="286">
        <f>IF('4 - Inflation'!AD$17=0,0,'6a - Tot nominal costs'!AF278/'4 - Inflation'!AD$17)</f>
        <v>0</v>
      </c>
      <c r="AG278" s="286">
        <f>IF('4 - Inflation'!AE$17=0,0,'6a - Tot nominal costs'!AG278/'4 - Inflation'!AE$17)</f>
        <v>0</v>
      </c>
      <c r="AH278" s="286">
        <f>IF('4 - Inflation'!AF$17=0,0,'6a - Tot nominal costs'!AH278/'4 - Inflation'!AF$17)</f>
        <v>0</v>
      </c>
      <c r="AI278" s="286">
        <f>IF('4 - Inflation'!AG$17=0,0,'6a - Tot nominal costs'!AI278/'4 - Inflation'!AG$17)</f>
        <v>0</v>
      </c>
      <c r="AJ278" s="286">
        <f>IF('4 - Inflation'!AH$17=0,0,'6a - Tot nominal costs'!AJ278/'4 - Inflation'!AH$17)</f>
        <v>0</v>
      </c>
      <c r="AK278" s="286">
        <f>IF('4 - Inflation'!AI$17=0,0,'6a - Tot nominal costs'!AK278/'4 - Inflation'!AI$17)</f>
        <v>0</v>
      </c>
      <c r="AL278" s="286">
        <f>IF('4 - Inflation'!AJ$17=0,0,'6a - Tot nominal costs'!AL278/'4 - Inflation'!AJ$17)</f>
        <v>0</v>
      </c>
      <c r="AM278" s="286">
        <f>IF('4 - Inflation'!AK$17=0,0,'6a - Tot nominal costs'!AM278/'4 - Inflation'!AK$17)</f>
        <v>0</v>
      </c>
      <c r="AN278" s="286">
        <f>IF('4 - Inflation'!AL$17=0,0,'6a - Tot nominal costs'!AN278/'4 - Inflation'!AL$17)</f>
        <v>0</v>
      </c>
      <c r="AO278" s="286">
        <f>IF('4 - Inflation'!AM$17=0,0,'6a - Tot nominal costs'!AO278/'4 - Inflation'!AM$17)</f>
        <v>0</v>
      </c>
      <c r="AP278" s="286">
        <f>IF('4 - Inflation'!AN$17=0,0,'6a - Tot nominal costs'!AP278/'4 - Inflation'!AN$17)</f>
        <v>0</v>
      </c>
    </row>
    <row r="279" spans="1:42" outlineLevel="2">
      <c r="A279" s="211" t="str">
        <f>A252&amp;"."&amp;A269&amp;"."&amp;A253&amp;"."&amp;B279</f>
        <v>1.o.6.10</v>
      </c>
      <c r="B279">
        <v>10</v>
      </c>
      <c r="C279" t="str">
        <f>'1-GBP'!C279</f>
        <v/>
      </c>
      <c r="D279"/>
      <c r="E279"/>
      <c r="F279"/>
      <c r="G279"/>
      <c r="H279"/>
      <c r="I279"/>
      <c r="J279"/>
      <c r="K279"/>
      <c r="L279" t="str">
        <f>LEFT(_xlfn.TEXTAFTER('6b - Tot real (CPIH) costs'!A279,"."),1)</f>
        <v>o</v>
      </c>
      <c r="M279" s="286">
        <f>IF('4 - Inflation'!K$17=0,0,'6a - Tot nominal costs'!M279/'4 - Inflation'!K$17)</f>
        <v>0</v>
      </c>
      <c r="N279" s="286">
        <f>IF('4 - Inflation'!L$17=0,0,'6a - Tot nominal costs'!N279/'4 - Inflation'!L$17)</f>
        <v>0</v>
      </c>
      <c r="O279" s="286">
        <f>IF('4 - Inflation'!M$17=0,0,'6a - Tot nominal costs'!O279/'4 - Inflation'!M$17)</f>
        <v>0</v>
      </c>
      <c r="P279" s="286">
        <f>IF('4 - Inflation'!N$17=0,0,'6a - Tot nominal costs'!P279/'4 - Inflation'!N$17)</f>
        <v>0</v>
      </c>
      <c r="Q279" s="286">
        <f>IF('4 - Inflation'!O$17=0,0,'6a - Tot nominal costs'!Q279/'4 - Inflation'!O$17)</f>
        <v>0</v>
      </c>
      <c r="R279" s="286">
        <f>IF('4 - Inflation'!P$17=0,0,'6a - Tot nominal costs'!R279/'4 - Inflation'!P$17)</f>
        <v>0</v>
      </c>
      <c r="S279" s="286">
        <f>IF('4 - Inflation'!Q$17=0,0,'6a - Tot nominal costs'!S279/'4 - Inflation'!Q$17)</f>
        <v>0</v>
      </c>
      <c r="T279" s="286">
        <f>IF('4 - Inflation'!R$17=0,0,'6a - Tot nominal costs'!T279/'4 - Inflation'!R$17)</f>
        <v>0</v>
      </c>
      <c r="U279" s="286">
        <f>IF('4 - Inflation'!S$17=0,0,'6a - Tot nominal costs'!U279/'4 - Inflation'!S$17)</f>
        <v>0</v>
      </c>
      <c r="V279" s="286">
        <f>IF('4 - Inflation'!T$17=0,0,'6a - Tot nominal costs'!V279/'4 - Inflation'!T$17)</f>
        <v>0</v>
      </c>
      <c r="W279" s="286">
        <f>IF('4 - Inflation'!U$17=0,0,'6a - Tot nominal costs'!W279/'4 - Inflation'!U$17)</f>
        <v>0</v>
      </c>
      <c r="X279" s="286">
        <f>IF('4 - Inflation'!V$17=0,0,'6a - Tot nominal costs'!X279/'4 - Inflation'!V$17)</f>
        <v>0</v>
      </c>
      <c r="Y279" s="286">
        <f>IF('4 - Inflation'!W$17=0,0,'6a - Tot nominal costs'!Y279/'4 - Inflation'!W$17)</f>
        <v>0</v>
      </c>
      <c r="Z279" s="286">
        <f>IF('4 - Inflation'!X$17=0,0,'6a - Tot nominal costs'!Z279/'4 - Inflation'!X$17)</f>
        <v>0</v>
      </c>
      <c r="AA279" s="286">
        <f>IF('4 - Inflation'!Y$17=0,0,'6a - Tot nominal costs'!AA279/'4 - Inflation'!Y$17)</f>
        <v>0</v>
      </c>
      <c r="AB279" s="286">
        <f>IF('4 - Inflation'!Z$17=0,0,'6a - Tot nominal costs'!AB279/'4 - Inflation'!Z$17)</f>
        <v>0</v>
      </c>
      <c r="AC279" s="286">
        <f>IF('4 - Inflation'!AA$17=0,0,'6a - Tot nominal costs'!AC279/'4 - Inflation'!AA$17)</f>
        <v>0</v>
      </c>
      <c r="AD279" s="286">
        <f>IF('4 - Inflation'!AB$17=0,0,'6a - Tot nominal costs'!AD279/'4 - Inflation'!AB$17)</f>
        <v>0</v>
      </c>
      <c r="AE279" s="286">
        <f>IF('4 - Inflation'!AC$17=0,0,'6a - Tot nominal costs'!AE279/'4 - Inflation'!AC$17)</f>
        <v>0</v>
      </c>
      <c r="AF279" s="286">
        <f>IF('4 - Inflation'!AD$17=0,0,'6a - Tot nominal costs'!AF279/'4 - Inflation'!AD$17)</f>
        <v>0</v>
      </c>
      <c r="AG279" s="286">
        <f>IF('4 - Inflation'!AE$17=0,0,'6a - Tot nominal costs'!AG279/'4 - Inflation'!AE$17)</f>
        <v>0</v>
      </c>
      <c r="AH279" s="286">
        <f>IF('4 - Inflation'!AF$17=0,0,'6a - Tot nominal costs'!AH279/'4 - Inflation'!AF$17)</f>
        <v>0</v>
      </c>
      <c r="AI279" s="286">
        <f>IF('4 - Inflation'!AG$17=0,0,'6a - Tot nominal costs'!AI279/'4 - Inflation'!AG$17)</f>
        <v>0</v>
      </c>
      <c r="AJ279" s="286">
        <f>IF('4 - Inflation'!AH$17=0,0,'6a - Tot nominal costs'!AJ279/'4 - Inflation'!AH$17)</f>
        <v>0</v>
      </c>
      <c r="AK279" s="286">
        <f>IF('4 - Inflation'!AI$17=0,0,'6a - Tot nominal costs'!AK279/'4 - Inflation'!AI$17)</f>
        <v>0</v>
      </c>
      <c r="AL279" s="286">
        <f>IF('4 - Inflation'!AJ$17=0,0,'6a - Tot nominal costs'!AL279/'4 - Inflation'!AJ$17)</f>
        <v>0</v>
      </c>
      <c r="AM279" s="286">
        <f>IF('4 - Inflation'!AK$17=0,0,'6a - Tot nominal costs'!AM279/'4 - Inflation'!AK$17)</f>
        <v>0</v>
      </c>
      <c r="AN279" s="286">
        <f>IF('4 - Inflation'!AL$17=0,0,'6a - Tot nominal costs'!AN279/'4 - Inflation'!AL$17)</f>
        <v>0</v>
      </c>
      <c r="AO279" s="286">
        <f>IF('4 - Inflation'!AM$17=0,0,'6a - Tot nominal costs'!AO279/'4 - Inflation'!AM$17)</f>
        <v>0</v>
      </c>
      <c r="AP279" s="286">
        <f>IF('4 - Inflation'!AN$17=0,0,'6a - Tot nominal costs'!AP279/'4 - Inflation'!AN$17)</f>
        <v>0</v>
      </c>
    </row>
    <row r="280" spans="1:42" outlineLevel="2">
      <c r="A280" s="211" t="str">
        <f>A252&amp;"."&amp;A269&amp;"."&amp;A253&amp;"."&amp;B280</f>
        <v>1.o.6.11</v>
      </c>
      <c r="B280">
        <v>11</v>
      </c>
      <c r="C280" t="str">
        <f>'1-GBP'!C280</f>
        <v/>
      </c>
      <c r="D280"/>
      <c r="E280"/>
      <c r="F280"/>
      <c r="G280"/>
      <c r="H280"/>
      <c r="I280"/>
      <c r="J280"/>
      <c r="K280"/>
      <c r="L280" t="str">
        <f>LEFT(_xlfn.TEXTAFTER('6b - Tot real (CPIH) costs'!A280,"."),1)</f>
        <v>o</v>
      </c>
      <c r="M280" s="286">
        <f>IF('4 - Inflation'!K$17=0,0,'6a - Tot nominal costs'!M280/'4 - Inflation'!K$17)</f>
        <v>0</v>
      </c>
      <c r="N280" s="286">
        <f>IF('4 - Inflation'!L$17=0,0,'6a - Tot nominal costs'!N280/'4 - Inflation'!L$17)</f>
        <v>0</v>
      </c>
      <c r="O280" s="286">
        <f>IF('4 - Inflation'!M$17=0,0,'6a - Tot nominal costs'!O280/'4 - Inflation'!M$17)</f>
        <v>0</v>
      </c>
      <c r="P280" s="286">
        <f>IF('4 - Inflation'!N$17=0,0,'6a - Tot nominal costs'!P280/'4 - Inflation'!N$17)</f>
        <v>0</v>
      </c>
      <c r="Q280" s="286">
        <f>IF('4 - Inflation'!O$17=0,0,'6a - Tot nominal costs'!Q280/'4 - Inflation'!O$17)</f>
        <v>0</v>
      </c>
      <c r="R280" s="286">
        <f>IF('4 - Inflation'!P$17=0,0,'6a - Tot nominal costs'!R280/'4 - Inflation'!P$17)</f>
        <v>0</v>
      </c>
      <c r="S280" s="286">
        <f>IF('4 - Inflation'!Q$17=0,0,'6a - Tot nominal costs'!S280/'4 - Inflation'!Q$17)</f>
        <v>0</v>
      </c>
      <c r="T280" s="286">
        <f>IF('4 - Inflation'!R$17=0,0,'6a - Tot nominal costs'!T280/'4 - Inflation'!R$17)</f>
        <v>0</v>
      </c>
      <c r="U280" s="286">
        <f>IF('4 - Inflation'!S$17=0,0,'6a - Tot nominal costs'!U280/'4 - Inflation'!S$17)</f>
        <v>0</v>
      </c>
      <c r="V280" s="286">
        <f>IF('4 - Inflation'!T$17=0,0,'6a - Tot nominal costs'!V280/'4 - Inflation'!T$17)</f>
        <v>0</v>
      </c>
      <c r="W280" s="286">
        <f>IF('4 - Inflation'!U$17=0,0,'6a - Tot nominal costs'!W280/'4 - Inflation'!U$17)</f>
        <v>0</v>
      </c>
      <c r="X280" s="286">
        <f>IF('4 - Inflation'!V$17=0,0,'6a - Tot nominal costs'!X280/'4 - Inflation'!V$17)</f>
        <v>0</v>
      </c>
      <c r="Y280" s="286">
        <f>IF('4 - Inflation'!W$17=0,0,'6a - Tot nominal costs'!Y280/'4 - Inflation'!W$17)</f>
        <v>0</v>
      </c>
      <c r="Z280" s="286">
        <f>IF('4 - Inflation'!X$17=0,0,'6a - Tot nominal costs'!Z280/'4 - Inflation'!X$17)</f>
        <v>0</v>
      </c>
      <c r="AA280" s="286">
        <f>IF('4 - Inflation'!Y$17=0,0,'6a - Tot nominal costs'!AA280/'4 - Inflation'!Y$17)</f>
        <v>0</v>
      </c>
      <c r="AB280" s="286">
        <f>IF('4 - Inflation'!Z$17=0,0,'6a - Tot nominal costs'!AB280/'4 - Inflation'!Z$17)</f>
        <v>0</v>
      </c>
      <c r="AC280" s="286">
        <f>IF('4 - Inflation'!AA$17=0,0,'6a - Tot nominal costs'!AC280/'4 - Inflation'!AA$17)</f>
        <v>0</v>
      </c>
      <c r="AD280" s="286">
        <f>IF('4 - Inflation'!AB$17=0,0,'6a - Tot nominal costs'!AD280/'4 - Inflation'!AB$17)</f>
        <v>0</v>
      </c>
      <c r="AE280" s="286">
        <f>IF('4 - Inflation'!AC$17=0,0,'6a - Tot nominal costs'!AE280/'4 - Inflation'!AC$17)</f>
        <v>0</v>
      </c>
      <c r="AF280" s="286">
        <f>IF('4 - Inflation'!AD$17=0,0,'6a - Tot nominal costs'!AF280/'4 - Inflation'!AD$17)</f>
        <v>0</v>
      </c>
      <c r="AG280" s="286">
        <f>IF('4 - Inflation'!AE$17=0,0,'6a - Tot nominal costs'!AG280/'4 - Inflation'!AE$17)</f>
        <v>0</v>
      </c>
      <c r="AH280" s="286">
        <f>IF('4 - Inflation'!AF$17=0,0,'6a - Tot nominal costs'!AH280/'4 - Inflation'!AF$17)</f>
        <v>0</v>
      </c>
      <c r="AI280" s="286">
        <f>IF('4 - Inflation'!AG$17=0,0,'6a - Tot nominal costs'!AI280/'4 - Inflation'!AG$17)</f>
        <v>0</v>
      </c>
      <c r="AJ280" s="286">
        <f>IF('4 - Inflation'!AH$17=0,0,'6a - Tot nominal costs'!AJ280/'4 - Inflation'!AH$17)</f>
        <v>0</v>
      </c>
      <c r="AK280" s="286">
        <f>IF('4 - Inflation'!AI$17=0,0,'6a - Tot nominal costs'!AK280/'4 - Inflation'!AI$17)</f>
        <v>0</v>
      </c>
      <c r="AL280" s="286">
        <f>IF('4 - Inflation'!AJ$17=0,0,'6a - Tot nominal costs'!AL280/'4 - Inflation'!AJ$17)</f>
        <v>0</v>
      </c>
      <c r="AM280" s="286">
        <f>IF('4 - Inflation'!AK$17=0,0,'6a - Tot nominal costs'!AM280/'4 - Inflation'!AK$17)</f>
        <v>0</v>
      </c>
      <c r="AN280" s="286">
        <f>IF('4 - Inflation'!AL$17=0,0,'6a - Tot nominal costs'!AN280/'4 - Inflation'!AL$17)</f>
        <v>0</v>
      </c>
      <c r="AO280" s="286">
        <f>IF('4 - Inflation'!AM$17=0,0,'6a - Tot nominal costs'!AO280/'4 - Inflation'!AM$17)</f>
        <v>0</v>
      </c>
      <c r="AP280" s="286">
        <f>IF('4 - Inflation'!AN$17=0,0,'6a - Tot nominal costs'!AP280/'4 - Inflation'!AN$17)</f>
        <v>0</v>
      </c>
    </row>
    <row r="281" spans="1:42" outlineLevel="2">
      <c r="A281" s="211" t="str">
        <f>A252&amp;"."&amp;A269&amp;"."&amp;A253&amp;"."&amp;B281</f>
        <v>1.o.6.12</v>
      </c>
      <c r="B281">
        <v>12</v>
      </c>
      <c r="C281" t="str">
        <f>'1-GBP'!C281</f>
        <v/>
      </c>
      <c r="D281"/>
      <c r="E281"/>
      <c r="F281"/>
      <c r="G281"/>
      <c r="H281"/>
      <c r="I281"/>
      <c r="J281"/>
      <c r="K281"/>
      <c r="L281" t="str">
        <f>LEFT(_xlfn.TEXTAFTER('6b - Tot real (CPIH) costs'!A281,"."),1)</f>
        <v>o</v>
      </c>
      <c r="M281" s="286">
        <f>IF('4 - Inflation'!K$17=0,0,'6a - Tot nominal costs'!M281/'4 - Inflation'!K$17)</f>
        <v>0</v>
      </c>
      <c r="N281" s="286">
        <f>IF('4 - Inflation'!L$17=0,0,'6a - Tot nominal costs'!N281/'4 - Inflation'!L$17)</f>
        <v>0</v>
      </c>
      <c r="O281" s="286">
        <f>IF('4 - Inflation'!M$17=0,0,'6a - Tot nominal costs'!O281/'4 - Inflation'!M$17)</f>
        <v>0</v>
      </c>
      <c r="P281" s="286">
        <f>IF('4 - Inflation'!N$17=0,0,'6a - Tot nominal costs'!P281/'4 - Inflation'!N$17)</f>
        <v>0</v>
      </c>
      <c r="Q281" s="286">
        <f>IF('4 - Inflation'!O$17=0,0,'6a - Tot nominal costs'!Q281/'4 - Inflation'!O$17)</f>
        <v>0</v>
      </c>
      <c r="R281" s="286">
        <f>IF('4 - Inflation'!P$17=0,0,'6a - Tot nominal costs'!R281/'4 - Inflation'!P$17)</f>
        <v>0</v>
      </c>
      <c r="S281" s="286">
        <f>IF('4 - Inflation'!Q$17=0,0,'6a - Tot nominal costs'!S281/'4 - Inflation'!Q$17)</f>
        <v>0</v>
      </c>
      <c r="T281" s="286">
        <f>IF('4 - Inflation'!R$17=0,0,'6a - Tot nominal costs'!T281/'4 - Inflation'!R$17)</f>
        <v>0</v>
      </c>
      <c r="U281" s="286">
        <f>IF('4 - Inflation'!S$17=0,0,'6a - Tot nominal costs'!U281/'4 - Inflation'!S$17)</f>
        <v>0</v>
      </c>
      <c r="V281" s="286">
        <f>IF('4 - Inflation'!T$17=0,0,'6a - Tot nominal costs'!V281/'4 - Inflation'!T$17)</f>
        <v>0</v>
      </c>
      <c r="W281" s="286">
        <f>IF('4 - Inflation'!U$17=0,0,'6a - Tot nominal costs'!W281/'4 - Inflation'!U$17)</f>
        <v>0</v>
      </c>
      <c r="X281" s="286">
        <f>IF('4 - Inflation'!V$17=0,0,'6a - Tot nominal costs'!X281/'4 - Inflation'!V$17)</f>
        <v>0</v>
      </c>
      <c r="Y281" s="286">
        <f>IF('4 - Inflation'!W$17=0,0,'6a - Tot nominal costs'!Y281/'4 - Inflation'!W$17)</f>
        <v>0</v>
      </c>
      <c r="Z281" s="286">
        <f>IF('4 - Inflation'!X$17=0,0,'6a - Tot nominal costs'!Z281/'4 - Inflation'!X$17)</f>
        <v>0</v>
      </c>
      <c r="AA281" s="286">
        <f>IF('4 - Inflation'!Y$17=0,0,'6a - Tot nominal costs'!AA281/'4 - Inflation'!Y$17)</f>
        <v>0</v>
      </c>
      <c r="AB281" s="286">
        <f>IF('4 - Inflation'!Z$17=0,0,'6a - Tot nominal costs'!AB281/'4 - Inflation'!Z$17)</f>
        <v>0</v>
      </c>
      <c r="AC281" s="286">
        <f>IF('4 - Inflation'!AA$17=0,0,'6a - Tot nominal costs'!AC281/'4 - Inflation'!AA$17)</f>
        <v>0</v>
      </c>
      <c r="AD281" s="286">
        <f>IF('4 - Inflation'!AB$17=0,0,'6a - Tot nominal costs'!AD281/'4 - Inflation'!AB$17)</f>
        <v>0</v>
      </c>
      <c r="AE281" s="286">
        <f>IF('4 - Inflation'!AC$17=0,0,'6a - Tot nominal costs'!AE281/'4 - Inflation'!AC$17)</f>
        <v>0</v>
      </c>
      <c r="AF281" s="286">
        <f>IF('4 - Inflation'!AD$17=0,0,'6a - Tot nominal costs'!AF281/'4 - Inflation'!AD$17)</f>
        <v>0</v>
      </c>
      <c r="AG281" s="286">
        <f>IF('4 - Inflation'!AE$17=0,0,'6a - Tot nominal costs'!AG281/'4 - Inflation'!AE$17)</f>
        <v>0</v>
      </c>
      <c r="AH281" s="286">
        <f>IF('4 - Inflation'!AF$17=0,0,'6a - Tot nominal costs'!AH281/'4 - Inflation'!AF$17)</f>
        <v>0</v>
      </c>
      <c r="AI281" s="286">
        <f>IF('4 - Inflation'!AG$17=0,0,'6a - Tot nominal costs'!AI281/'4 - Inflation'!AG$17)</f>
        <v>0</v>
      </c>
      <c r="AJ281" s="286">
        <f>IF('4 - Inflation'!AH$17=0,0,'6a - Tot nominal costs'!AJ281/'4 - Inflation'!AH$17)</f>
        <v>0</v>
      </c>
      <c r="AK281" s="286">
        <f>IF('4 - Inflation'!AI$17=0,0,'6a - Tot nominal costs'!AK281/'4 - Inflation'!AI$17)</f>
        <v>0</v>
      </c>
      <c r="AL281" s="286">
        <f>IF('4 - Inflation'!AJ$17=0,0,'6a - Tot nominal costs'!AL281/'4 - Inflation'!AJ$17)</f>
        <v>0</v>
      </c>
      <c r="AM281" s="286">
        <f>IF('4 - Inflation'!AK$17=0,0,'6a - Tot nominal costs'!AM281/'4 - Inflation'!AK$17)</f>
        <v>0</v>
      </c>
      <c r="AN281" s="286">
        <f>IF('4 - Inflation'!AL$17=0,0,'6a - Tot nominal costs'!AN281/'4 - Inflation'!AL$17)</f>
        <v>0</v>
      </c>
      <c r="AO281" s="286">
        <f>IF('4 - Inflation'!AM$17=0,0,'6a - Tot nominal costs'!AO281/'4 - Inflation'!AM$17)</f>
        <v>0</v>
      </c>
      <c r="AP281" s="286">
        <f>IF('4 - Inflation'!AN$17=0,0,'6a - Tot nominal costs'!AP281/'4 - Inflation'!AN$17)</f>
        <v>0</v>
      </c>
    </row>
    <row r="282" spans="1:42" outlineLevel="1">
      <c r="A282" s="212"/>
      <c r="B282" s="201">
        <f>B281-COUNTIFS(C270:C281,"")</f>
        <v>4</v>
      </c>
      <c r="C282" s="201" t="s">
        <v>285</v>
      </c>
      <c r="D282" s="201"/>
      <c r="E282" s="201"/>
      <c r="F282" s="201"/>
      <c r="G282" s="201"/>
      <c r="H282" s="201"/>
      <c r="I282" s="201"/>
      <c r="J282" s="201"/>
      <c r="K282" s="201"/>
      <c r="L282" s="201"/>
      <c r="M282" s="280">
        <f>SUM(M270:M281)</f>
        <v>0</v>
      </c>
      <c r="N282" s="280">
        <f>SUM(N270:N281)</f>
        <v>0</v>
      </c>
      <c r="O282" s="280">
        <f t="shared" ref="O282:AP282" si="24">SUM(O270:O281)</f>
        <v>0</v>
      </c>
      <c r="P282" s="280">
        <f t="shared" si="24"/>
        <v>0</v>
      </c>
      <c r="Q282" s="280">
        <f t="shared" si="24"/>
        <v>0</v>
      </c>
      <c r="R282" s="280">
        <f t="shared" si="24"/>
        <v>0</v>
      </c>
      <c r="S282" s="280">
        <f t="shared" si="24"/>
        <v>0</v>
      </c>
      <c r="T282" s="280">
        <f t="shared" si="24"/>
        <v>0</v>
      </c>
      <c r="U282" s="280">
        <f t="shared" si="24"/>
        <v>0</v>
      </c>
      <c r="V282" s="280">
        <f t="shared" si="24"/>
        <v>0</v>
      </c>
      <c r="W282" s="280">
        <f t="shared" si="24"/>
        <v>0</v>
      </c>
      <c r="X282" s="280">
        <f t="shared" si="24"/>
        <v>0</v>
      </c>
      <c r="Y282" s="280">
        <f t="shared" si="24"/>
        <v>0</v>
      </c>
      <c r="Z282" s="280">
        <f t="shared" si="24"/>
        <v>0</v>
      </c>
      <c r="AA282" s="280">
        <f t="shared" si="24"/>
        <v>0</v>
      </c>
      <c r="AB282" s="280">
        <f t="shared" si="24"/>
        <v>0</v>
      </c>
      <c r="AC282" s="280">
        <f t="shared" si="24"/>
        <v>0</v>
      </c>
      <c r="AD282" s="280">
        <f t="shared" si="24"/>
        <v>0</v>
      </c>
      <c r="AE282" s="280">
        <f t="shared" si="24"/>
        <v>0</v>
      </c>
      <c r="AF282" s="280">
        <f t="shared" si="24"/>
        <v>0</v>
      </c>
      <c r="AG282" s="280">
        <f t="shared" si="24"/>
        <v>0</v>
      </c>
      <c r="AH282" s="280">
        <f t="shared" si="24"/>
        <v>0</v>
      </c>
      <c r="AI282" s="280">
        <f t="shared" si="24"/>
        <v>0</v>
      </c>
      <c r="AJ282" s="280">
        <f t="shared" si="24"/>
        <v>0</v>
      </c>
      <c r="AK282" s="280">
        <f t="shared" si="24"/>
        <v>0</v>
      </c>
      <c r="AL282" s="280">
        <f t="shared" si="24"/>
        <v>0</v>
      </c>
      <c r="AM282" s="280">
        <f t="shared" si="24"/>
        <v>0</v>
      </c>
      <c r="AN282" s="280">
        <f t="shared" si="24"/>
        <v>0</v>
      </c>
      <c r="AO282" s="280">
        <f t="shared" si="24"/>
        <v>0</v>
      </c>
      <c r="AP282" s="280">
        <f t="shared" si="24"/>
        <v>0</v>
      </c>
    </row>
    <row r="283" spans="1:42" outlineLevel="1">
      <c r="A283" s="221"/>
      <c r="B283" s="222"/>
      <c r="C283" s="222"/>
      <c r="D283" s="222"/>
      <c r="E283" s="222"/>
      <c r="F283" s="222"/>
      <c r="G283" s="222"/>
      <c r="H283" s="222"/>
      <c r="I283" s="222"/>
      <c r="J283" s="222"/>
      <c r="K283" s="222"/>
      <c r="L283" s="222"/>
      <c r="M283" s="245"/>
      <c r="N283" s="245"/>
      <c r="O283" s="245"/>
      <c r="P283" s="245"/>
      <c r="Q283" s="245"/>
      <c r="R283" s="245"/>
      <c r="S283" s="245"/>
      <c r="T283" s="245"/>
      <c r="U283" s="245"/>
      <c r="V283" s="245"/>
      <c r="W283" s="245"/>
      <c r="X283" s="245"/>
      <c r="Y283" s="245"/>
      <c r="Z283" s="245"/>
      <c r="AA283" s="245"/>
      <c r="AB283" s="245"/>
      <c r="AC283" s="245"/>
      <c r="AD283" s="245"/>
      <c r="AE283" s="245"/>
      <c r="AF283" s="245"/>
      <c r="AG283" s="245"/>
      <c r="AH283" s="245"/>
      <c r="AI283" s="245"/>
      <c r="AJ283" s="245"/>
      <c r="AK283" s="245"/>
      <c r="AL283" s="245"/>
      <c r="AM283" s="245"/>
      <c r="AN283" s="245"/>
      <c r="AO283" s="245"/>
      <c r="AP283" s="245"/>
    </row>
    <row r="284" spans="1:42" outlineLevel="1">
      <c r="A284" s="220" t="s">
        <v>254</v>
      </c>
      <c r="B284" s="220" t="s">
        <v>287</v>
      </c>
      <c r="C284" s="220" t="s">
        <v>284</v>
      </c>
      <c r="D284" s="220"/>
      <c r="E284" s="220"/>
      <c r="F284" s="220"/>
      <c r="G284" s="220"/>
      <c r="H284" s="220"/>
      <c r="I284" s="220"/>
      <c r="J284" s="220"/>
      <c r="K284" s="220"/>
      <c r="L284" s="220"/>
      <c r="M284" s="244"/>
      <c r="N284" s="244"/>
      <c r="O284" s="244"/>
      <c r="P284" s="244"/>
      <c r="Q284" s="244"/>
      <c r="R284" s="244"/>
      <c r="S284" s="244"/>
      <c r="T284" s="244"/>
      <c r="U284" s="244"/>
      <c r="V284" s="244"/>
      <c r="W284" s="244"/>
      <c r="X284" s="244"/>
      <c r="Y284" s="244"/>
      <c r="Z284" s="244"/>
      <c r="AA284" s="244"/>
      <c r="AB284" s="244"/>
      <c r="AC284" s="244"/>
      <c r="AD284" s="244"/>
      <c r="AE284" s="244"/>
      <c r="AF284" s="244"/>
      <c r="AG284" s="244"/>
      <c r="AH284" s="244"/>
      <c r="AI284" s="244"/>
      <c r="AJ284" s="244"/>
      <c r="AK284" s="244"/>
      <c r="AL284" s="244"/>
      <c r="AM284" s="244"/>
      <c r="AN284" s="244"/>
      <c r="AO284" s="244"/>
      <c r="AP284" s="244"/>
    </row>
    <row r="285" spans="1:42" outlineLevel="2">
      <c r="A285" s="211" t="str">
        <f>A252&amp;"."&amp;A284&amp;"."&amp;A253&amp;"."&amp;B285</f>
        <v>1.d.6.1</v>
      </c>
      <c r="B285">
        <v>1</v>
      </c>
      <c r="C285" t="str">
        <f>'1-GBP'!C285</f>
        <v/>
      </c>
      <c r="D285"/>
      <c r="E285"/>
      <c r="F285"/>
      <c r="G285"/>
      <c r="H285"/>
      <c r="I285"/>
      <c r="J285"/>
      <c r="K285"/>
      <c r="L285" t="str">
        <f>LEFT(_xlfn.TEXTAFTER('6b - Tot real (CPIH) costs'!A285,"."),1)</f>
        <v>d</v>
      </c>
      <c r="M285" s="286">
        <f>IF('4 - Inflation'!K$17=0,0,'6a - Tot nominal costs'!M285/'4 - Inflation'!K$17)</f>
        <v>0</v>
      </c>
      <c r="N285" s="286">
        <f>IF('4 - Inflation'!L$17=0,0,'6a - Tot nominal costs'!N285/'4 - Inflation'!L$17)</f>
        <v>0</v>
      </c>
      <c r="O285" s="286">
        <f>IF('4 - Inflation'!M$17=0,0,'6a - Tot nominal costs'!O285/'4 - Inflation'!M$17)</f>
        <v>0</v>
      </c>
      <c r="P285" s="286">
        <f>IF('4 - Inflation'!N$17=0,0,'6a - Tot nominal costs'!P285/'4 - Inflation'!N$17)</f>
        <v>0</v>
      </c>
      <c r="Q285" s="286">
        <f>IF('4 - Inflation'!O$17=0,0,'6a - Tot nominal costs'!Q285/'4 - Inflation'!O$17)</f>
        <v>0</v>
      </c>
      <c r="R285" s="286">
        <f>IF('4 - Inflation'!P$17=0,0,'6a - Tot nominal costs'!R285/'4 - Inflation'!P$17)</f>
        <v>0</v>
      </c>
      <c r="S285" s="286">
        <f>IF('4 - Inflation'!Q$17=0,0,'6a - Tot nominal costs'!S285/'4 - Inflation'!Q$17)</f>
        <v>0</v>
      </c>
      <c r="T285" s="286">
        <f>IF('4 - Inflation'!R$17=0,0,'6a - Tot nominal costs'!T285/'4 - Inflation'!R$17)</f>
        <v>0</v>
      </c>
      <c r="U285" s="286">
        <f>IF('4 - Inflation'!S$17=0,0,'6a - Tot nominal costs'!U285/'4 - Inflation'!S$17)</f>
        <v>0</v>
      </c>
      <c r="V285" s="286">
        <f>IF('4 - Inflation'!T$17=0,0,'6a - Tot nominal costs'!V285/'4 - Inflation'!T$17)</f>
        <v>0</v>
      </c>
      <c r="W285" s="286">
        <f>IF('4 - Inflation'!U$17=0,0,'6a - Tot nominal costs'!W285/'4 - Inflation'!U$17)</f>
        <v>0</v>
      </c>
      <c r="X285" s="286">
        <f>IF('4 - Inflation'!V$17=0,0,'6a - Tot nominal costs'!X285/'4 - Inflation'!V$17)</f>
        <v>0</v>
      </c>
      <c r="Y285" s="286">
        <f>IF('4 - Inflation'!W$17=0,0,'6a - Tot nominal costs'!Y285/'4 - Inflation'!W$17)</f>
        <v>0</v>
      </c>
      <c r="Z285" s="286">
        <f>IF('4 - Inflation'!X$17=0,0,'6a - Tot nominal costs'!Z285/'4 - Inflation'!X$17)</f>
        <v>0</v>
      </c>
      <c r="AA285" s="286">
        <f>IF('4 - Inflation'!Y$17=0,0,'6a - Tot nominal costs'!AA285/'4 - Inflation'!Y$17)</f>
        <v>0</v>
      </c>
      <c r="AB285" s="286">
        <f>IF('4 - Inflation'!Z$17=0,0,'6a - Tot nominal costs'!AB285/'4 - Inflation'!Z$17)</f>
        <v>0</v>
      </c>
      <c r="AC285" s="286">
        <f>IF('4 - Inflation'!AA$17=0,0,'6a - Tot nominal costs'!AC285/'4 - Inflation'!AA$17)</f>
        <v>0</v>
      </c>
      <c r="AD285" s="286">
        <f>IF('4 - Inflation'!AB$17=0,0,'6a - Tot nominal costs'!AD285/'4 - Inflation'!AB$17)</f>
        <v>0</v>
      </c>
      <c r="AE285" s="286">
        <f>IF('4 - Inflation'!AC$17=0,0,'6a - Tot nominal costs'!AE285/'4 - Inflation'!AC$17)</f>
        <v>0</v>
      </c>
      <c r="AF285" s="286">
        <f>IF('4 - Inflation'!AD$17=0,0,'6a - Tot nominal costs'!AF285/'4 - Inflation'!AD$17)</f>
        <v>0</v>
      </c>
      <c r="AG285" s="286">
        <f>IF('4 - Inflation'!AE$17=0,0,'6a - Tot nominal costs'!AG285/'4 - Inflation'!AE$17)</f>
        <v>0</v>
      </c>
      <c r="AH285" s="286">
        <f>IF('4 - Inflation'!AF$17=0,0,'6a - Tot nominal costs'!AH285/'4 - Inflation'!AF$17)</f>
        <v>0</v>
      </c>
      <c r="AI285" s="286">
        <f>IF('4 - Inflation'!AG$17=0,0,'6a - Tot nominal costs'!AI285/'4 - Inflation'!AG$17)</f>
        <v>0</v>
      </c>
      <c r="AJ285" s="286">
        <f>IF('4 - Inflation'!AH$17=0,0,'6a - Tot nominal costs'!AJ285/'4 - Inflation'!AH$17)</f>
        <v>0</v>
      </c>
      <c r="AK285" s="286">
        <f>IF('4 - Inflation'!AI$17=0,0,'6a - Tot nominal costs'!AK285/'4 - Inflation'!AI$17)</f>
        <v>0</v>
      </c>
      <c r="AL285" s="286">
        <f>IF('4 - Inflation'!AJ$17=0,0,'6a - Tot nominal costs'!AL285/'4 - Inflation'!AJ$17)</f>
        <v>0</v>
      </c>
      <c r="AM285" s="286">
        <f>IF('4 - Inflation'!AK$17=0,0,'6a - Tot nominal costs'!AM285/'4 - Inflation'!AK$17)</f>
        <v>0</v>
      </c>
      <c r="AN285" s="286">
        <f>IF('4 - Inflation'!AL$17=0,0,'6a - Tot nominal costs'!AN285/'4 - Inflation'!AL$17)</f>
        <v>0</v>
      </c>
      <c r="AO285" s="286">
        <f>IF('4 - Inflation'!AM$17=0,0,'6a - Tot nominal costs'!AO285/'4 - Inflation'!AM$17)</f>
        <v>0</v>
      </c>
      <c r="AP285" s="286">
        <f>IF('4 - Inflation'!AN$17=0,0,'6a - Tot nominal costs'!AP285/'4 - Inflation'!AN$17)</f>
        <v>0</v>
      </c>
    </row>
    <row r="286" spans="1:42" outlineLevel="2">
      <c r="A286" s="211" t="str">
        <f>A252&amp;"."&amp;A284&amp;"."&amp;A253&amp;"."&amp;B286</f>
        <v>1.d.6.2</v>
      </c>
      <c r="B286">
        <v>2</v>
      </c>
      <c r="C286" t="str">
        <f>'1-GBP'!C286</f>
        <v/>
      </c>
      <c r="D286"/>
      <c r="E286"/>
      <c r="F286"/>
      <c r="G286"/>
      <c r="H286"/>
      <c r="I286"/>
      <c r="J286"/>
      <c r="K286"/>
      <c r="L286" t="str">
        <f>LEFT(_xlfn.TEXTAFTER('6b - Tot real (CPIH) costs'!A286,"."),1)</f>
        <v>d</v>
      </c>
      <c r="M286" s="286">
        <f>IF('4 - Inflation'!K$17=0,0,'6a - Tot nominal costs'!M286/'4 - Inflation'!K$17)</f>
        <v>0</v>
      </c>
      <c r="N286" s="286">
        <f>IF('4 - Inflation'!L$17=0,0,'6a - Tot nominal costs'!N286/'4 - Inflation'!L$17)</f>
        <v>0</v>
      </c>
      <c r="O286" s="286">
        <f>IF('4 - Inflation'!M$17=0,0,'6a - Tot nominal costs'!O286/'4 - Inflation'!M$17)</f>
        <v>0</v>
      </c>
      <c r="P286" s="286">
        <f>IF('4 - Inflation'!N$17=0,0,'6a - Tot nominal costs'!P286/'4 - Inflation'!N$17)</f>
        <v>0</v>
      </c>
      <c r="Q286" s="286">
        <f>IF('4 - Inflation'!O$17=0,0,'6a - Tot nominal costs'!Q286/'4 - Inflation'!O$17)</f>
        <v>0</v>
      </c>
      <c r="R286" s="286">
        <f>IF('4 - Inflation'!P$17=0,0,'6a - Tot nominal costs'!R286/'4 - Inflation'!P$17)</f>
        <v>0</v>
      </c>
      <c r="S286" s="286">
        <f>IF('4 - Inflation'!Q$17=0,0,'6a - Tot nominal costs'!S286/'4 - Inflation'!Q$17)</f>
        <v>0</v>
      </c>
      <c r="T286" s="286">
        <f>IF('4 - Inflation'!R$17=0,0,'6a - Tot nominal costs'!T286/'4 - Inflation'!R$17)</f>
        <v>0</v>
      </c>
      <c r="U286" s="286">
        <f>IF('4 - Inflation'!S$17=0,0,'6a - Tot nominal costs'!U286/'4 - Inflation'!S$17)</f>
        <v>0</v>
      </c>
      <c r="V286" s="286">
        <f>IF('4 - Inflation'!T$17=0,0,'6a - Tot nominal costs'!V286/'4 - Inflation'!T$17)</f>
        <v>0</v>
      </c>
      <c r="W286" s="286">
        <f>IF('4 - Inflation'!U$17=0,0,'6a - Tot nominal costs'!W286/'4 - Inflation'!U$17)</f>
        <v>0</v>
      </c>
      <c r="X286" s="286">
        <f>IF('4 - Inflation'!V$17=0,0,'6a - Tot nominal costs'!X286/'4 - Inflation'!V$17)</f>
        <v>0</v>
      </c>
      <c r="Y286" s="286">
        <f>IF('4 - Inflation'!W$17=0,0,'6a - Tot nominal costs'!Y286/'4 - Inflation'!W$17)</f>
        <v>0</v>
      </c>
      <c r="Z286" s="286">
        <f>IF('4 - Inflation'!X$17=0,0,'6a - Tot nominal costs'!Z286/'4 - Inflation'!X$17)</f>
        <v>0</v>
      </c>
      <c r="AA286" s="286">
        <f>IF('4 - Inflation'!Y$17=0,0,'6a - Tot nominal costs'!AA286/'4 - Inflation'!Y$17)</f>
        <v>0</v>
      </c>
      <c r="AB286" s="286">
        <f>IF('4 - Inflation'!Z$17=0,0,'6a - Tot nominal costs'!AB286/'4 - Inflation'!Z$17)</f>
        <v>0</v>
      </c>
      <c r="AC286" s="286">
        <f>IF('4 - Inflation'!AA$17=0,0,'6a - Tot nominal costs'!AC286/'4 - Inflation'!AA$17)</f>
        <v>0</v>
      </c>
      <c r="AD286" s="286">
        <f>IF('4 - Inflation'!AB$17=0,0,'6a - Tot nominal costs'!AD286/'4 - Inflation'!AB$17)</f>
        <v>0</v>
      </c>
      <c r="AE286" s="286">
        <f>IF('4 - Inflation'!AC$17=0,0,'6a - Tot nominal costs'!AE286/'4 - Inflation'!AC$17)</f>
        <v>0</v>
      </c>
      <c r="AF286" s="286">
        <f>IF('4 - Inflation'!AD$17=0,0,'6a - Tot nominal costs'!AF286/'4 - Inflation'!AD$17)</f>
        <v>0</v>
      </c>
      <c r="AG286" s="286">
        <f>IF('4 - Inflation'!AE$17=0,0,'6a - Tot nominal costs'!AG286/'4 - Inflation'!AE$17)</f>
        <v>0</v>
      </c>
      <c r="AH286" s="286">
        <f>IF('4 - Inflation'!AF$17=0,0,'6a - Tot nominal costs'!AH286/'4 - Inflation'!AF$17)</f>
        <v>0</v>
      </c>
      <c r="AI286" s="286">
        <f>IF('4 - Inflation'!AG$17=0,0,'6a - Tot nominal costs'!AI286/'4 - Inflation'!AG$17)</f>
        <v>0</v>
      </c>
      <c r="AJ286" s="286">
        <f>IF('4 - Inflation'!AH$17=0,0,'6a - Tot nominal costs'!AJ286/'4 - Inflation'!AH$17)</f>
        <v>0</v>
      </c>
      <c r="AK286" s="286">
        <f>IF('4 - Inflation'!AI$17=0,0,'6a - Tot nominal costs'!AK286/'4 - Inflation'!AI$17)</f>
        <v>0</v>
      </c>
      <c r="AL286" s="286">
        <f>IF('4 - Inflation'!AJ$17=0,0,'6a - Tot nominal costs'!AL286/'4 - Inflation'!AJ$17)</f>
        <v>0</v>
      </c>
      <c r="AM286" s="286">
        <f>IF('4 - Inflation'!AK$17=0,0,'6a - Tot nominal costs'!AM286/'4 - Inflation'!AK$17)</f>
        <v>0</v>
      </c>
      <c r="AN286" s="286">
        <f>IF('4 - Inflation'!AL$17=0,0,'6a - Tot nominal costs'!AN286/'4 - Inflation'!AL$17)</f>
        <v>0</v>
      </c>
      <c r="AO286" s="286">
        <f>IF('4 - Inflation'!AM$17=0,0,'6a - Tot nominal costs'!AO286/'4 - Inflation'!AM$17)</f>
        <v>0</v>
      </c>
      <c r="AP286" s="286">
        <f>IF('4 - Inflation'!AN$17=0,0,'6a - Tot nominal costs'!AP286/'4 - Inflation'!AN$17)</f>
        <v>0</v>
      </c>
    </row>
    <row r="287" spans="1:42" outlineLevel="2">
      <c r="A287" s="211" t="str">
        <f>A252&amp;"."&amp;A284&amp;"."&amp;A253&amp;"."&amp;B287</f>
        <v>1.d.6.3</v>
      </c>
      <c r="B287">
        <v>3</v>
      </c>
      <c r="C287" t="str">
        <f>'1-GBP'!C287</f>
        <v/>
      </c>
      <c r="D287"/>
      <c r="E287"/>
      <c r="F287"/>
      <c r="G287"/>
      <c r="H287"/>
      <c r="I287"/>
      <c r="J287"/>
      <c r="K287"/>
      <c r="L287" t="str">
        <f>LEFT(_xlfn.TEXTAFTER('6b - Tot real (CPIH) costs'!A287,"."),1)</f>
        <v>d</v>
      </c>
      <c r="M287" s="286">
        <f>IF('4 - Inflation'!K$17=0,0,'6a - Tot nominal costs'!M287/'4 - Inflation'!K$17)</f>
        <v>0</v>
      </c>
      <c r="N287" s="286">
        <f>IF('4 - Inflation'!L$17=0,0,'6a - Tot nominal costs'!N287/'4 - Inflation'!L$17)</f>
        <v>0</v>
      </c>
      <c r="O287" s="286">
        <f>IF('4 - Inflation'!M$17=0,0,'6a - Tot nominal costs'!O287/'4 - Inflation'!M$17)</f>
        <v>0</v>
      </c>
      <c r="P287" s="286">
        <f>IF('4 - Inflation'!N$17=0,0,'6a - Tot nominal costs'!P287/'4 - Inflation'!N$17)</f>
        <v>0</v>
      </c>
      <c r="Q287" s="286">
        <f>IF('4 - Inflation'!O$17=0,0,'6a - Tot nominal costs'!Q287/'4 - Inflation'!O$17)</f>
        <v>0</v>
      </c>
      <c r="R287" s="286">
        <f>IF('4 - Inflation'!P$17=0,0,'6a - Tot nominal costs'!R287/'4 - Inflation'!P$17)</f>
        <v>0</v>
      </c>
      <c r="S287" s="286">
        <f>IF('4 - Inflation'!Q$17=0,0,'6a - Tot nominal costs'!S287/'4 - Inflation'!Q$17)</f>
        <v>0</v>
      </c>
      <c r="T287" s="286">
        <f>IF('4 - Inflation'!R$17=0,0,'6a - Tot nominal costs'!T287/'4 - Inflation'!R$17)</f>
        <v>0</v>
      </c>
      <c r="U287" s="286">
        <f>IF('4 - Inflation'!S$17=0,0,'6a - Tot nominal costs'!U287/'4 - Inflation'!S$17)</f>
        <v>0</v>
      </c>
      <c r="V287" s="286">
        <f>IF('4 - Inflation'!T$17=0,0,'6a - Tot nominal costs'!V287/'4 - Inflation'!T$17)</f>
        <v>0</v>
      </c>
      <c r="W287" s="286">
        <f>IF('4 - Inflation'!U$17=0,0,'6a - Tot nominal costs'!W287/'4 - Inflation'!U$17)</f>
        <v>0</v>
      </c>
      <c r="X287" s="286">
        <f>IF('4 - Inflation'!V$17=0,0,'6a - Tot nominal costs'!X287/'4 - Inflation'!V$17)</f>
        <v>0</v>
      </c>
      <c r="Y287" s="286">
        <f>IF('4 - Inflation'!W$17=0,0,'6a - Tot nominal costs'!Y287/'4 - Inflation'!W$17)</f>
        <v>0</v>
      </c>
      <c r="Z287" s="286">
        <f>IF('4 - Inflation'!X$17=0,0,'6a - Tot nominal costs'!Z287/'4 - Inflation'!X$17)</f>
        <v>0</v>
      </c>
      <c r="AA287" s="286">
        <f>IF('4 - Inflation'!Y$17=0,0,'6a - Tot nominal costs'!AA287/'4 - Inflation'!Y$17)</f>
        <v>0</v>
      </c>
      <c r="AB287" s="286">
        <f>IF('4 - Inflation'!Z$17=0,0,'6a - Tot nominal costs'!AB287/'4 - Inflation'!Z$17)</f>
        <v>0</v>
      </c>
      <c r="AC287" s="286">
        <f>IF('4 - Inflation'!AA$17=0,0,'6a - Tot nominal costs'!AC287/'4 - Inflation'!AA$17)</f>
        <v>0</v>
      </c>
      <c r="AD287" s="286">
        <f>IF('4 - Inflation'!AB$17=0,0,'6a - Tot nominal costs'!AD287/'4 - Inflation'!AB$17)</f>
        <v>0</v>
      </c>
      <c r="AE287" s="286">
        <f>IF('4 - Inflation'!AC$17=0,0,'6a - Tot nominal costs'!AE287/'4 - Inflation'!AC$17)</f>
        <v>0</v>
      </c>
      <c r="AF287" s="286">
        <f>IF('4 - Inflation'!AD$17=0,0,'6a - Tot nominal costs'!AF287/'4 - Inflation'!AD$17)</f>
        <v>0</v>
      </c>
      <c r="AG287" s="286">
        <f>IF('4 - Inflation'!AE$17=0,0,'6a - Tot nominal costs'!AG287/'4 - Inflation'!AE$17)</f>
        <v>0</v>
      </c>
      <c r="AH287" s="286">
        <f>IF('4 - Inflation'!AF$17=0,0,'6a - Tot nominal costs'!AH287/'4 - Inflation'!AF$17)</f>
        <v>0</v>
      </c>
      <c r="AI287" s="286">
        <f>IF('4 - Inflation'!AG$17=0,0,'6a - Tot nominal costs'!AI287/'4 - Inflation'!AG$17)</f>
        <v>0</v>
      </c>
      <c r="AJ287" s="286">
        <f>IF('4 - Inflation'!AH$17=0,0,'6a - Tot nominal costs'!AJ287/'4 - Inflation'!AH$17)</f>
        <v>0</v>
      </c>
      <c r="AK287" s="286">
        <f>IF('4 - Inflation'!AI$17=0,0,'6a - Tot nominal costs'!AK287/'4 - Inflation'!AI$17)</f>
        <v>0</v>
      </c>
      <c r="AL287" s="286">
        <f>IF('4 - Inflation'!AJ$17=0,0,'6a - Tot nominal costs'!AL287/'4 - Inflation'!AJ$17)</f>
        <v>0</v>
      </c>
      <c r="AM287" s="286">
        <f>IF('4 - Inflation'!AK$17=0,0,'6a - Tot nominal costs'!AM287/'4 - Inflation'!AK$17)</f>
        <v>0</v>
      </c>
      <c r="AN287" s="286">
        <f>IF('4 - Inflation'!AL$17=0,0,'6a - Tot nominal costs'!AN287/'4 - Inflation'!AL$17)</f>
        <v>0</v>
      </c>
      <c r="AO287" s="286">
        <f>IF('4 - Inflation'!AM$17=0,0,'6a - Tot nominal costs'!AO287/'4 - Inflation'!AM$17)</f>
        <v>0</v>
      </c>
      <c r="AP287" s="286">
        <f>IF('4 - Inflation'!AN$17=0,0,'6a - Tot nominal costs'!AP287/'4 - Inflation'!AN$17)</f>
        <v>0</v>
      </c>
    </row>
    <row r="288" spans="1:42" outlineLevel="2">
      <c r="A288" s="211" t="str">
        <f>A252&amp;"."&amp;A284&amp;"."&amp;A253&amp;"."&amp;B288</f>
        <v>1.d.6.4</v>
      </c>
      <c r="B288">
        <v>4</v>
      </c>
      <c r="C288" t="str">
        <f>'1-GBP'!C288</f>
        <v/>
      </c>
      <c r="D288"/>
      <c r="E288"/>
      <c r="F288"/>
      <c r="G288"/>
      <c r="H288"/>
      <c r="I288"/>
      <c r="J288"/>
      <c r="K288"/>
      <c r="L288" t="str">
        <f>LEFT(_xlfn.TEXTAFTER('6b - Tot real (CPIH) costs'!A288,"."),1)</f>
        <v>d</v>
      </c>
      <c r="M288" s="286">
        <f>IF('4 - Inflation'!K$17=0,0,'6a - Tot nominal costs'!M288/'4 - Inflation'!K$17)</f>
        <v>0</v>
      </c>
      <c r="N288" s="286">
        <f>IF('4 - Inflation'!L$17=0,0,'6a - Tot nominal costs'!N288/'4 - Inflation'!L$17)</f>
        <v>0</v>
      </c>
      <c r="O288" s="286">
        <f>IF('4 - Inflation'!M$17=0,0,'6a - Tot nominal costs'!O288/'4 - Inflation'!M$17)</f>
        <v>0</v>
      </c>
      <c r="P288" s="286">
        <f>IF('4 - Inflation'!N$17=0,0,'6a - Tot nominal costs'!P288/'4 - Inflation'!N$17)</f>
        <v>0</v>
      </c>
      <c r="Q288" s="286">
        <f>IF('4 - Inflation'!O$17=0,0,'6a - Tot nominal costs'!Q288/'4 - Inflation'!O$17)</f>
        <v>0</v>
      </c>
      <c r="R288" s="286">
        <f>IF('4 - Inflation'!P$17=0,0,'6a - Tot nominal costs'!R288/'4 - Inflation'!P$17)</f>
        <v>0</v>
      </c>
      <c r="S288" s="286">
        <f>IF('4 - Inflation'!Q$17=0,0,'6a - Tot nominal costs'!S288/'4 - Inflation'!Q$17)</f>
        <v>0</v>
      </c>
      <c r="T288" s="286">
        <f>IF('4 - Inflation'!R$17=0,0,'6a - Tot nominal costs'!T288/'4 - Inflation'!R$17)</f>
        <v>0</v>
      </c>
      <c r="U288" s="286">
        <f>IF('4 - Inflation'!S$17=0,0,'6a - Tot nominal costs'!U288/'4 - Inflation'!S$17)</f>
        <v>0</v>
      </c>
      <c r="V288" s="286">
        <f>IF('4 - Inflation'!T$17=0,0,'6a - Tot nominal costs'!V288/'4 - Inflation'!T$17)</f>
        <v>0</v>
      </c>
      <c r="W288" s="286">
        <f>IF('4 - Inflation'!U$17=0,0,'6a - Tot nominal costs'!W288/'4 - Inflation'!U$17)</f>
        <v>0</v>
      </c>
      <c r="X288" s="286">
        <f>IF('4 - Inflation'!V$17=0,0,'6a - Tot nominal costs'!X288/'4 - Inflation'!V$17)</f>
        <v>0</v>
      </c>
      <c r="Y288" s="286">
        <f>IF('4 - Inflation'!W$17=0,0,'6a - Tot nominal costs'!Y288/'4 - Inflation'!W$17)</f>
        <v>0</v>
      </c>
      <c r="Z288" s="286">
        <f>IF('4 - Inflation'!X$17=0,0,'6a - Tot nominal costs'!Z288/'4 - Inflation'!X$17)</f>
        <v>0</v>
      </c>
      <c r="AA288" s="286">
        <f>IF('4 - Inflation'!Y$17=0,0,'6a - Tot nominal costs'!AA288/'4 - Inflation'!Y$17)</f>
        <v>0</v>
      </c>
      <c r="AB288" s="286">
        <f>IF('4 - Inflation'!Z$17=0,0,'6a - Tot nominal costs'!AB288/'4 - Inflation'!Z$17)</f>
        <v>0</v>
      </c>
      <c r="AC288" s="286">
        <f>IF('4 - Inflation'!AA$17=0,0,'6a - Tot nominal costs'!AC288/'4 - Inflation'!AA$17)</f>
        <v>0</v>
      </c>
      <c r="AD288" s="286">
        <f>IF('4 - Inflation'!AB$17=0,0,'6a - Tot nominal costs'!AD288/'4 - Inflation'!AB$17)</f>
        <v>0</v>
      </c>
      <c r="AE288" s="286">
        <f>IF('4 - Inflation'!AC$17=0,0,'6a - Tot nominal costs'!AE288/'4 - Inflation'!AC$17)</f>
        <v>0</v>
      </c>
      <c r="AF288" s="286">
        <f>IF('4 - Inflation'!AD$17=0,0,'6a - Tot nominal costs'!AF288/'4 - Inflation'!AD$17)</f>
        <v>0</v>
      </c>
      <c r="AG288" s="286">
        <f>IF('4 - Inflation'!AE$17=0,0,'6a - Tot nominal costs'!AG288/'4 - Inflation'!AE$17)</f>
        <v>0</v>
      </c>
      <c r="AH288" s="286">
        <f>IF('4 - Inflation'!AF$17=0,0,'6a - Tot nominal costs'!AH288/'4 - Inflation'!AF$17)</f>
        <v>0</v>
      </c>
      <c r="AI288" s="286">
        <f>IF('4 - Inflation'!AG$17=0,0,'6a - Tot nominal costs'!AI288/'4 - Inflation'!AG$17)</f>
        <v>0</v>
      </c>
      <c r="AJ288" s="286">
        <f>IF('4 - Inflation'!AH$17=0,0,'6a - Tot nominal costs'!AJ288/'4 - Inflation'!AH$17)</f>
        <v>0</v>
      </c>
      <c r="AK288" s="286">
        <f>IF('4 - Inflation'!AI$17=0,0,'6a - Tot nominal costs'!AK288/'4 - Inflation'!AI$17)</f>
        <v>0</v>
      </c>
      <c r="AL288" s="286">
        <f>IF('4 - Inflation'!AJ$17=0,0,'6a - Tot nominal costs'!AL288/'4 - Inflation'!AJ$17)</f>
        <v>0</v>
      </c>
      <c r="AM288" s="286">
        <f>IF('4 - Inflation'!AK$17=0,0,'6a - Tot nominal costs'!AM288/'4 - Inflation'!AK$17)</f>
        <v>0</v>
      </c>
      <c r="AN288" s="286">
        <f>IF('4 - Inflation'!AL$17=0,0,'6a - Tot nominal costs'!AN288/'4 - Inflation'!AL$17)</f>
        <v>0</v>
      </c>
      <c r="AO288" s="286">
        <f>IF('4 - Inflation'!AM$17=0,0,'6a - Tot nominal costs'!AO288/'4 - Inflation'!AM$17)</f>
        <v>0</v>
      </c>
      <c r="AP288" s="286">
        <f>IF('4 - Inflation'!AN$17=0,0,'6a - Tot nominal costs'!AP288/'4 - Inflation'!AN$17)</f>
        <v>0</v>
      </c>
    </row>
    <row r="289" spans="1:42" outlineLevel="2">
      <c r="A289" s="211" t="str">
        <f>A252&amp;"."&amp;A284&amp;"."&amp;A253&amp;"."&amp;B289</f>
        <v>1.d.6.5</v>
      </c>
      <c r="B289">
        <v>5</v>
      </c>
      <c r="C289" t="str">
        <f>'1-GBP'!C289</f>
        <v/>
      </c>
      <c r="D289"/>
      <c r="E289"/>
      <c r="F289"/>
      <c r="G289"/>
      <c r="H289"/>
      <c r="I289"/>
      <c r="J289"/>
      <c r="K289"/>
      <c r="L289" t="str">
        <f>LEFT(_xlfn.TEXTAFTER('6b - Tot real (CPIH) costs'!A289,"."),1)</f>
        <v>d</v>
      </c>
      <c r="M289" s="286">
        <f>IF('4 - Inflation'!K$17=0,0,'6a - Tot nominal costs'!M289/'4 - Inflation'!K$17)</f>
        <v>0</v>
      </c>
      <c r="N289" s="286">
        <f>IF('4 - Inflation'!L$17=0,0,'6a - Tot nominal costs'!N289/'4 - Inflation'!L$17)</f>
        <v>0</v>
      </c>
      <c r="O289" s="286">
        <f>IF('4 - Inflation'!M$17=0,0,'6a - Tot nominal costs'!O289/'4 - Inflation'!M$17)</f>
        <v>0</v>
      </c>
      <c r="P289" s="286">
        <f>IF('4 - Inflation'!N$17=0,0,'6a - Tot nominal costs'!P289/'4 - Inflation'!N$17)</f>
        <v>0</v>
      </c>
      <c r="Q289" s="286">
        <f>IF('4 - Inflation'!O$17=0,0,'6a - Tot nominal costs'!Q289/'4 - Inflation'!O$17)</f>
        <v>0</v>
      </c>
      <c r="R289" s="286">
        <f>IF('4 - Inflation'!P$17=0,0,'6a - Tot nominal costs'!R289/'4 - Inflation'!P$17)</f>
        <v>0</v>
      </c>
      <c r="S289" s="286">
        <f>IF('4 - Inflation'!Q$17=0,0,'6a - Tot nominal costs'!S289/'4 - Inflation'!Q$17)</f>
        <v>0</v>
      </c>
      <c r="T289" s="286">
        <f>IF('4 - Inflation'!R$17=0,0,'6a - Tot nominal costs'!T289/'4 - Inflation'!R$17)</f>
        <v>0</v>
      </c>
      <c r="U289" s="286">
        <f>IF('4 - Inflation'!S$17=0,0,'6a - Tot nominal costs'!U289/'4 - Inflation'!S$17)</f>
        <v>0</v>
      </c>
      <c r="V289" s="286">
        <f>IF('4 - Inflation'!T$17=0,0,'6a - Tot nominal costs'!V289/'4 - Inflation'!T$17)</f>
        <v>0</v>
      </c>
      <c r="W289" s="286">
        <f>IF('4 - Inflation'!U$17=0,0,'6a - Tot nominal costs'!W289/'4 - Inflation'!U$17)</f>
        <v>0</v>
      </c>
      <c r="X289" s="286">
        <f>IF('4 - Inflation'!V$17=0,0,'6a - Tot nominal costs'!X289/'4 - Inflation'!V$17)</f>
        <v>0</v>
      </c>
      <c r="Y289" s="286">
        <f>IF('4 - Inflation'!W$17=0,0,'6a - Tot nominal costs'!Y289/'4 - Inflation'!W$17)</f>
        <v>0</v>
      </c>
      <c r="Z289" s="286">
        <f>IF('4 - Inflation'!X$17=0,0,'6a - Tot nominal costs'!Z289/'4 - Inflation'!X$17)</f>
        <v>0</v>
      </c>
      <c r="AA289" s="286">
        <f>IF('4 - Inflation'!Y$17=0,0,'6a - Tot nominal costs'!AA289/'4 - Inflation'!Y$17)</f>
        <v>0</v>
      </c>
      <c r="AB289" s="286">
        <f>IF('4 - Inflation'!Z$17=0,0,'6a - Tot nominal costs'!AB289/'4 - Inflation'!Z$17)</f>
        <v>0</v>
      </c>
      <c r="AC289" s="286">
        <f>IF('4 - Inflation'!AA$17=0,0,'6a - Tot nominal costs'!AC289/'4 - Inflation'!AA$17)</f>
        <v>0</v>
      </c>
      <c r="AD289" s="286">
        <f>IF('4 - Inflation'!AB$17=0,0,'6a - Tot nominal costs'!AD289/'4 - Inflation'!AB$17)</f>
        <v>0</v>
      </c>
      <c r="AE289" s="286">
        <f>IF('4 - Inflation'!AC$17=0,0,'6a - Tot nominal costs'!AE289/'4 - Inflation'!AC$17)</f>
        <v>0</v>
      </c>
      <c r="AF289" s="286">
        <f>IF('4 - Inflation'!AD$17=0,0,'6a - Tot nominal costs'!AF289/'4 - Inflation'!AD$17)</f>
        <v>0</v>
      </c>
      <c r="AG289" s="286">
        <f>IF('4 - Inflation'!AE$17=0,0,'6a - Tot nominal costs'!AG289/'4 - Inflation'!AE$17)</f>
        <v>0</v>
      </c>
      <c r="AH289" s="286">
        <f>IF('4 - Inflation'!AF$17=0,0,'6a - Tot nominal costs'!AH289/'4 - Inflation'!AF$17)</f>
        <v>0</v>
      </c>
      <c r="AI289" s="286">
        <f>IF('4 - Inflation'!AG$17=0,0,'6a - Tot nominal costs'!AI289/'4 - Inflation'!AG$17)</f>
        <v>0</v>
      </c>
      <c r="AJ289" s="286">
        <f>IF('4 - Inflation'!AH$17=0,0,'6a - Tot nominal costs'!AJ289/'4 - Inflation'!AH$17)</f>
        <v>0</v>
      </c>
      <c r="AK289" s="286">
        <f>IF('4 - Inflation'!AI$17=0,0,'6a - Tot nominal costs'!AK289/'4 - Inflation'!AI$17)</f>
        <v>0</v>
      </c>
      <c r="AL289" s="286">
        <f>IF('4 - Inflation'!AJ$17=0,0,'6a - Tot nominal costs'!AL289/'4 - Inflation'!AJ$17)</f>
        <v>0</v>
      </c>
      <c r="AM289" s="286">
        <f>IF('4 - Inflation'!AK$17=0,0,'6a - Tot nominal costs'!AM289/'4 - Inflation'!AK$17)</f>
        <v>0</v>
      </c>
      <c r="AN289" s="286">
        <f>IF('4 - Inflation'!AL$17=0,0,'6a - Tot nominal costs'!AN289/'4 - Inflation'!AL$17)</f>
        <v>0</v>
      </c>
      <c r="AO289" s="286">
        <f>IF('4 - Inflation'!AM$17=0,0,'6a - Tot nominal costs'!AO289/'4 - Inflation'!AM$17)</f>
        <v>0</v>
      </c>
      <c r="AP289" s="286">
        <f>IF('4 - Inflation'!AN$17=0,0,'6a - Tot nominal costs'!AP289/'4 - Inflation'!AN$17)</f>
        <v>0</v>
      </c>
    </row>
    <row r="290" spans="1:42" outlineLevel="2">
      <c r="A290" s="211" t="str">
        <f>A252&amp;"."&amp;A284&amp;"."&amp;A253&amp;"."&amp;B290</f>
        <v>1.d.6.6</v>
      </c>
      <c r="B290">
        <v>6</v>
      </c>
      <c r="C290" t="str">
        <f>'1-GBP'!C290</f>
        <v/>
      </c>
      <c r="D290"/>
      <c r="E290"/>
      <c r="F290"/>
      <c r="G290"/>
      <c r="H290"/>
      <c r="I290"/>
      <c r="J290"/>
      <c r="K290"/>
      <c r="L290" t="str">
        <f>LEFT(_xlfn.TEXTAFTER('6b - Tot real (CPIH) costs'!A290,"."),1)</f>
        <v>d</v>
      </c>
      <c r="M290" s="286">
        <f>IF('4 - Inflation'!K$17=0,0,'6a - Tot nominal costs'!M290/'4 - Inflation'!K$17)</f>
        <v>0</v>
      </c>
      <c r="N290" s="286">
        <f>IF('4 - Inflation'!L$17=0,0,'6a - Tot nominal costs'!N290/'4 - Inflation'!L$17)</f>
        <v>0</v>
      </c>
      <c r="O290" s="286">
        <f>IF('4 - Inflation'!M$17=0,0,'6a - Tot nominal costs'!O290/'4 - Inflation'!M$17)</f>
        <v>0</v>
      </c>
      <c r="P290" s="286">
        <f>IF('4 - Inflation'!N$17=0,0,'6a - Tot nominal costs'!P290/'4 - Inflation'!N$17)</f>
        <v>0</v>
      </c>
      <c r="Q290" s="286">
        <f>IF('4 - Inflation'!O$17=0,0,'6a - Tot nominal costs'!Q290/'4 - Inflation'!O$17)</f>
        <v>0</v>
      </c>
      <c r="R290" s="286">
        <f>IF('4 - Inflation'!P$17=0,0,'6a - Tot nominal costs'!R290/'4 - Inflation'!P$17)</f>
        <v>0</v>
      </c>
      <c r="S290" s="286">
        <f>IF('4 - Inflation'!Q$17=0,0,'6a - Tot nominal costs'!S290/'4 - Inflation'!Q$17)</f>
        <v>0</v>
      </c>
      <c r="T290" s="286">
        <f>IF('4 - Inflation'!R$17=0,0,'6a - Tot nominal costs'!T290/'4 - Inflation'!R$17)</f>
        <v>0</v>
      </c>
      <c r="U290" s="286">
        <f>IF('4 - Inflation'!S$17=0,0,'6a - Tot nominal costs'!U290/'4 - Inflation'!S$17)</f>
        <v>0</v>
      </c>
      <c r="V290" s="286">
        <f>IF('4 - Inflation'!T$17=0,0,'6a - Tot nominal costs'!V290/'4 - Inflation'!T$17)</f>
        <v>0</v>
      </c>
      <c r="W290" s="286">
        <f>IF('4 - Inflation'!U$17=0,0,'6a - Tot nominal costs'!W290/'4 - Inflation'!U$17)</f>
        <v>0</v>
      </c>
      <c r="X290" s="286">
        <f>IF('4 - Inflation'!V$17=0,0,'6a - Tot nominal costs'!X290/'4 - Inflation'!V$17)</f>
        <v>0</v>
      </c>
      <c r="Y290" s="286">
        <f>IF('4 - Inflation'!W$17=0,0,'6a - Tot nominal costs'!Y290/'4 - Inflation'!W$17)</f>
        <v>0</v>
      </c>
      <c r="Z290" s="286">
        <f>IF('4 - Inflation'!X$17=0,0,'6a - Tot nominal costs'!Z290/'4 - Inflation'!X$17)</f>
        <v>0</v>
      </c>
      <c r="AA290" s="286">
        <f>IF('4 - Inflation'!Y$17=0,0,'6a - Tot nominal costs'!AA290/'4 - Inflation'!Y$17)</f>
        <v>0</v>
      </c>
      <c r="AB290" s="286">
        <f>IF('4 - Inflation'!Z$17=0,0,'6a - Tot nominal costs'!AB290/'4 - Inflation'!Z$17)</f>
        <v>0</v>
      </c>
      <c r="AC290" s="286">
        <f>IF('4 - Inflation'!AA$17=0,0,'6a - Tot nominal costs'!AC290/'4 - Inflation'!AA$17)</f>
        <v>0</v>
      </c>
      <c r="AD290" s="286">
        <f>IF('4 - Inflation'!AB$17=0,0,'6a - Tot nominal costs'!AD290/'4 - Inflation'!AB$17)</f>
        <v>0</v>
      </c>
      <c r="AE290" s="286">
        <f>IF('4 - Inflation'!AC$17=0,0,'6a - Tot nominal costs'!AE290/'4 - Inflation'!AC$17)</f>
        <v>0</v>
      </c>
      <c r="AF290" s="286">
        <f>IF('4 - Inflation'!AD$17=0,0,'6a - Tot nominal costs'!AF290/'4 - Inflation'!AD$17)</f>
        <v>0</v>
      </c>
      <c r="AG290" s="286">
        <f>IF('4 - Inflation'!AE$17=0,0,'6a - Tot nominal costs'!AG290/'4 - Inflation'!AE$17)</f>
        <v>0</v>
      </c>
      <c r="AH290" s="286">
        <f>IF('4 - Inflation'!AF$17=0,0,'6a - Tot nominal costs'!AH290/'4 - Inflation'!AF$17)</f>
        <v>0</v>
      </c>
      <c r="AI290" s="286">
        <f>IF('4 - Inflation'!AG$17=0,0,'6a - Tot nominal costs'!AI290/'4 - Inflation'!AG$17)</f>
        <v>0</v>
      </c>
      <c r="AJ290" s="286">
        <f>IF('4 - Inflation'!AH$17=0,0,'6a - Tot nominal costs'!AJ290/'4 - Inflation'!AH$17)</f>
        <v>0</v>
      </c>
      <c r="AK290" s="286">
        <f>IF('4 - Inflation'!AI$17=0,0,'6a - Tot nominal costs'!AK290/'4 - Inflation'!AI$17)</f>
        <v>0</v>
      </c>
      <c r="AL290" s="286">
        <f>IF('4 - Inflation'!AJ$17=0,0,'6a - Tot nominal costs'!AL290/'4 - Inflation'!AJ$17)</f>
        <v>0</v>
      </c>
      <c r="AM290" s="286">
        <f>IF('4 - Inflation'!AK$17=0,0,'6a - Tot nominal costs'!AM290/'4 - Inflation'!AK$17)</f>
        <v>0</v>
      </c>
      <c r="AN290" s="286">
        <f>IF('4 - Inflation'!AL$17=0,0,'6a - Tot nominal costs'!AN290/'4 - Inflation'!AL$17)</f>
        <v>0</v>
      </c>
      <c r="AO290" s="286">
        <f>IF('4 - Inflation'!AM$17=0,0,'6a - Tot nominal costs'!AO290/'4 - Inflation'!AM$17)</f>
        <v>0</v>
      </c>
      <c r="AP290" s="286">
        <f>IF('4 - Inflation'!AN$17=0,0,'6a - Tot nominal costs'!AP290/'4 - Inflation'!AN$17)</f>
        <v>0</v>
      </c>
    </row>
    <row r="291" spans="1:42" outlineLevel="2">
      <c r="A291" s="211" t="str">
        <f>A252&amp;"."&amp;A284&amp;"."&amp;A253&amp;"."&amp;B291</f>
        <v>1.d.6.7</v>
      </c>
      <c r="B291">
        <v>7</v>
      </c>
      <c r="C291" t="str">
        <f>'1-GBP'!C291</f>
        <v/>
      </c>
      <c r="D291"/>
      <c r="E291"/>
      <c r="F291"/>
      <c r="G291"/>
      <c r="H291"/>
      <c r="I291"/>
      <c r="J291"/>
      <c r="K291"/>
      <c r="L291" t="str">
        <f>LEFT(_xlfn.TEXTAFTER('6b - Tot real (CPIH) costs'!A291,"."),1)</f>
        <v>d</v>
      </c>
      <c r="M291" s="286">
        <f>IF('4 - Inflation'!K$17=0,0,'6a - Tot nominal costs'!M291/'4 - Inflation'!K$17)</f>
        <v>0</v>
      </c>
      <c r="N291" s="286">
        <f>IF('4 - Inflation'!L$17=0,0,'6a - Tot nominal costs'!N291/'4 - Inflation'!L$17)</f>
        <v>0</v>
      </c>
      <c r="O291" s="286">
        <f>IF('4 - Inflation'!M$17=0,0,'6a - Tot nominal costs'!O291/'4 - Inflation'!M$17)</f>
        <v>0</v>
      </c>
      <c r="P291" s="286">
        <f>IF('4 - Inflation'!N$17=0,0,'6a - Tot nominal costs'!P291/'4 - Inflation'!N$17)</f>
        <v>0</v>
      </c>
      <c r="Q291" s="286">
        <f>IF('4 - Inflation'!O$17=0,0,'6a - Tot nominal costs'!Q291/'4 - Inflation'!O$17)</f>
        <v>0</v>
      </c>
      <c r="R291" s="286">
        <f>IF('4 - Inflation'!P$17=0,0,'6a - Tot nominal costs'!R291/'4 - Inflation'!P$17)</f>
        <v>0</v>
      </c>
      <c r="S291" s="286">
        <f>IF('4 - Inflation'!Q$17=0,0,'6a - Tot nominal costs'!S291/'4 - Inflation'!Q$17)</f>
        <v>0</v>
      </c>
      <c r="T291" s="286">
        <f>IF('4 - Inflation'!R$17=0,0,'6a - Tot nominal costs'!T291/'4 - Inflation'!R$17)</f>
        <v>0</v>
      </c>
      <c r="U291" s="286">
        <f>IF('4 - Inflation'!S$17=0,0,'6a - Tot nominal costs'!U291/'4 - Inflation'!S$17)</f>
        <v>0</v>
      </c>
      <c r="V291" s="286">
        <f>IF('4 - Inflation'!T$17=0,0,'6a - Tot nominal costs'!V291/'4 - Inflation'!T$17)</f>
        <v>0</v>
      </c>
      <c r="W291" s="286">
        <f>IF('4 - Inflation'!U$17=0,0,'6a - Tot nominal costs'!W291/'4 - Inflation'!U$17)</f>
        <v>0</v>
      </c>
      <c r="X291" s="286">
        <f>IF('4 - Inflation'!V$17=0,0,'6a - Tot nominal costs'!X291/'4 - Inflation'!V$17)</f>
        <v>0</v>
      </c>
      <c r="Y291" s="286">
        <f>IF('4 - Inflation'!W$17=0,0,'6a - Tot nominal costs'!Y291/'4 - Inflation'!W$17)</f>
        <v>0</v>
      </c>
      <c r="Z291" s="286">
        <f>IF('4 - Inflation'!X$17=0,0,'6a - Tot nominal costs'!Z291/'4 - Inflation'!X$17)</f>
        <v>0</v>
      </c>
      <c r="AA291" s="286">
        <f>IF('4 - Inflation'!Y$17=0,0,'6a - Tot nominal costs'!AA291/'4 - Inflation'!Y$17)</f>
        <v>0</v>
      </c>
      <c r="AB291" s="286">
        <f>IF('4 - Inflation'!Z$17=0,0,'6a - Tot nominal costs'!AB291/'4 - Inflation'!Z$17)</f>
        <v>0</v>
      </c>
      <c r="AC291" s="286">
        <f>IF('4 - Inflation'!AA$17=0,0,'6a - Tot nominal costs'!AC291/'4 - Inflation'!AA$17)</f>
        <v>0</v>
      </c>
      <c r="AD291" s="286">
        <f>IF('4 - Inflation'!AB$17=0,0,'6a - Tot nominal costs'!AD291/'4 - Inflation'!AB$17)</f>
        <v>0</v>
      </c>
      <c r="AE291" s="286">
        <f>IF('4 - Inflation'!AC$17=0,0,'6a - Tot nominal costs'!AE291/'4 - Inflation'!AC$17)</f>
        <v>0</v>
      </c>
      <c r="AF291" s="286">
        <f>IF('4 - Inflation'!AD$17=0,0,'6a - Tot nominal costs'!AF291/'4 - Inflation'!AD$17)</f>
        <v>0</v>
      </c>
      <c r="AG291" s="286">
        <f>IF('4 - Inflation'!AE$17=0,0,'6a - Tot nominal costs'!AG291/'4 - Inflation'!AE$17)</f>
        <v>0</v>
      </c>
      <c r="AH291" s="286">
        <f>IF('4 - Inflation'!AF$17=0,0,'6a - Tot nominal costs'!AH291/'4 - Inflation'!AF$17)</f>
        <v>0</v>
      </c>
      <c r="AI291" s="286">
        <f>IF('4 - Inflation'!AG$17=0,0,'6a - Tot nominal costs'!AI291/'4 - Inflation'!AG$17)</f>
        <v>0</v>
      </c>
      <c r="AJ291" s="286">
        <f>IF('4 - Inflation'!AH$17=0,0,'6a - Tot nominal costs'!AJ291/'4 - Inflation'!AH$17)</f>
        <v>0</v>
      </c>
      <c r="AK291" s="286">
        <f>IF('4 - Inflation'!AI$17=0,0,'6a - Tot nominal costs'!AK291/'4 - Inflation'!AI$17)</f>
        <v>0</v>
      </c>
      <c r="AL291" s="286">
        <f>IF('4 - Inflation'!AJ$17=0,0,'6a - Tot nominal costs'!AL291/'4 - Inflation'!AJ$17)</f>
        <v>0</v>
      </c>
      <c r="AM291" s="286">
        <f>IF('4 - Inflation'!AK$17=0,0,'6a - Tot nominal costs'!AM291/'4 - Inflation'!AK$17)</f>
        <v>0</v>
      </c>
      <c r="AN291" s="286">
        <f>IF('4 - Inflation'!AL$17=0,0,'6a - Tot nominal costs'!AN291/'4 - Inflation'!AL$17)</f>
        <v>0</v>
      </c>
      <c r="AO291" s="286">
        <f>IF('4 - Inflation'!AM$17=0,0,'6a - Tot nominal costs'!AO291/'4 - Inflation'!AM$17)</f>
        <v>0</v>
      </c>
      <c r="AP291" s="286">
        <f>IF('4 - Inflation'!AN$17=0,0,'6a - Tot nominal costs'!AP291/'4 - Inflation'!AN$17)</f>
        <v>0</v>
      </c>
    </row>
    <row r="292" spans="1:42" outlineLevel="2">
      <c r="A292" s="211" t="str">
        <f>A252&amp;"."&amp;A284&amp;"."&amp;A253&amp;"."&amp;B292</f>
        <v>1.d.6.8</v>
      </c>
      <c r="B292">
        <v>8</v>
      </c>
      <c r="C292" t="str">
        <f>'1-GBP'!C292</f>
        <v/>
      </c>
      <c r="D292"/>
      <c r="E292"/>
      <c r="F292"/>
      <c r="G292"/>
      <c r="H292"/>
      <c r="I292"/>
      <c r="J292"/>
      <c r="K292"/>
      <c r="L292" t="str">
        <f>LEFT(_xlfn.TEXTAFTER('6b - Tot real (CPIH) costs'!A292,"."),1)</f>
        <v>d</v>
      </c>
      <c r="M292" s="286">
        <f>IF('4 - Inflation'!K$17=0,0,'6a - Tot nominal costs'!M292/'4 - Inflation'!K$17)</f>
        <v>0</v>
      </c>
      <c r="N292" s="286">
        <f>IF('4 - Inflation'!L$17=0,0,'6a - Tot nominal costs'!N292/'4 - Inflation'!L$17)</f>
        <v>0</v>
      </c>
      <c r="O292" s="286">
        <f>IF('4 - Inflation'!M$17=0,0,'6a - Tot nominal costs'!O292/'4 - Inflation'!M$17)</f>
        <v>0</v>
      </c>
      <c r="P292" s="286">
        <f>IF('4 - Inflation'!N$17=0,0,'6a - Tot nominal costs'!P292/'4 - Inflation'!N$17)</f>
        <v>0</v>
      </c>
      <c r="Q292" s="286">
        <f>IF('4 - Inflation'!O$17=0,0,'6a - Tot nominal costs'!Q292/'4 - Inflation'!O$17)</f>
        <v>0</v>
      </c>
      <c r="R292" s="286">
        <f>IF('4 - Inflation'!P$17=0,0,'6a - Tot nominal costs'!R292/'4 - Inflation'!P$17)</f>
        <v>0</v>
      </c>
      <c r="S292" s="286">
        <f>IF('4 - Inflation'!Q$17=0,0,'6a - Tot nominal costs'!S292/'4 - Inflation'!Q$17)</f>
        <v>0</v>
      </c>
      <c r="T292" s="286">
        <f>IF('4 - Inflation'!R$17=0,0,'6a - Tot nominal costs'!T292/'4 - Inflation'!R$17)</f>
        <v>0</v>
      </c>
      <c r="U292" s="286">
        <f>IF('4 - Inflation'!S$17=0,0,'6a - Tot nominal costs'!U292/'4 - Inflation'!S$17)</f>
        <v>0</v>
      </c>
      <c r="V292" s="286">
        <f>IF('4 - Inflation'!T$17=0,0,'6a - Tot nominal costs'!V292/'4 - Inflation'!T$17)</f>
        <v>0</v>
      </c>
      <c r="W292" s="286">
        <f>IF('4 - Inflation'!U$17=0,0,'6a - Tot nominal costs'!W292/'4 - Inflation'!U$17)</f>
        <v>0</v>
      </c>
      <c r="X292" s="286">
        <f>IF('4 - Inflation'!V$17=0,0,'6a - Tot nominal costs'!X292/'4 - Inflation'!V$17)</f>
        <v>0</v>
      </c>
      <c r="Y292" s="286">
        <f>IF('4 - Inflation'!W$17=0,0,'6a - Tot nominal costs'!Y292/'4 - Inflation'!W$17)</f>
        <v>0</v>
      </c>
      <c r="Z292" s="286">
        <f>IF('4 - Inflation'!X$17=0,0,'6a - Tot nominal costs'!Z292/'4 - Inflation'!X$17)</f>
        <v>0</v>
      </c>
      <c r="AA292" s="286">
        <f>IF('4 - Inflation'!Y$17=0,0,'6a - Tot nominal costs'!AA292/'4 - Inflation'!Y$17)</f>
        <v>0</v>
      </c>
      <c r="AB292" s="286">
        <f>IF('4 - Inflation'!Z$17=0,0,'6a - Tot nominal costs'!AB292/'4 - Inflation'!Z$17)</f>
        <v>0</v>
      </c>
      <c r="AC292" s="286">
        <f>IF('4 - Inflation'!AA$17=0,0,'6a - Tot nominal costs'!AC292/'4 - Inflation'!AA$17)</f>
        <v>0</v>
      </c>
      <c r="AD292" s="286">
        <f>IF('4 - Inflation'!AB$17=0,0,'6a - Tot nominal costs'!AD292/'4 - Inflation'!AB$17)</f>
        <v>0</v>
      </c>
      <c r="AE292" s="286">
        <f>IF('4 - Inflation'!AC$17=0,0,'6a - Tot nominal costs'!AE292/'4 - Inflation'!AC$17)</f>
        <v>0</v>
      </c>
      <c r="AF292" s="286">
        <f>IF('4 - Inflation'!AD$17=0,0,'6a - Tot nominal costs'!AF292/'4 - Inflation'!AD$17)</f>
        <v>0</v>
      </c>
      <c r="AG292" s="286">
        <f>IF('4 - Inflation'!AE$17=0,0,'6a - Tot nominal costs'!AG292/'4 - Inflation'!AE$17)</f>
        <v>0</v>
      </c>
      <c r="AH292" s="286">
        <f>IF('4 - Inflation'!AF$17=0,0,'6a - Tot nominal costs'!AH292/'4 - Inflation'!AF$17)</f>
        <v>0</v>
      </c>
      <c r="AI292" s="286">
        <f>IF('4 - Inflation'!AG$17=0,0,'6a - Tot nominal costs'!AI292/'4 - Inflation'!AG$17)</f>
        <v>0</v>
      </c>
      <c r="AJ292" s="286">
        <f>IF('4 - Inflation'!AH$17=0,0,'6a - Tot nominal costs'!AJ292/'4 - Inflation'!AH$17)</f>
        <v>0</v>
      </c>
      <c r="AK292" s="286">
        <f>IF('4 - Inflation'!AI$17=0,0,'6a - Tot nominal costs'!AK292/'4 - Inflation'!AI$17)</f>
        <v>0</v>
      </c>
      <c r="AL292" s="286">
        <f>IF('4 - Inflation'!AJ$17=0,0,'6a - Tot nominal costs'!AL292/'4 - Inflation'!AJ$17)</f>
        <v>0</v>
      </c>
      <c r="AM292" s="286">
        <f>IF('4 - Inflation'!AK$17=0,0,'6a - Tot nominal costs'!AM292/'4 - Inflation'!AK$17)</f>
        <v>0</v>
      </c>
      <c r="AN292" s="286">
        <f>IF('4 - Inflation'!AL$17=0,0,'6a - Tot nominal costs'!AN292/'4 - Inflation'!AL$17)</f>
        <v>0</v>
      </c>
      <c r="AO292" s="286">
        <f>IF('4 - Inflation'!AM$17=0,0,'6a - Tot nominal costs'!AO292/'4 - Inflation'!AM$17)</f>
        <v>0</v>
      </c>
      <c r="AP292" s="286">
        <f>IF('4 - Inflation'!AN$17=0,0,'6a - Tot nominal costs'!AP292/'4 - Inflation'!AN$17)</f>
        <v>0</v>
      </c>
    </row>
    <row r="293" spans="1:42" outlineLevel="2">
      <c r="A293" s="211" t="str">
        <f>A252&amp;"."&amp;A284&amp;"."&amp;A253&amp;"."&amp;B293</f>
        <v>1.d.6.9</v>
      </c>
      <c r="B293">
        <v>9</v>
      </c>
      <c r="C293" t="str">
        <f>'1-GBP'!C293</f>
        <v/>
      </c>
      <c r="D293"/>
      <c r="E293"/>
      <c r="F293"/>
      <c r="G293"/>
      <c r="H293"/>
      <c r="I293"/>
      <c r="J293"/>
      <c r="K293"/>
      <c r="L293" t="str">
        <f>LEFT(_xlfn.TEXTAFTER('6b - Tot real (CPIH) costs'!A293,"."),1)</f>
        <v>d</v>
      </c>
      <c r="M293" s="286">
        <f>IF('4 - Inflation'!K$17=0,0,'6a - Tot nominal costs'!M293/'4 - Inflation'!K$17)</f>
        <v>0</v>
      </c>
      <c r="N293" s="286">
        <f>IF('4 - Inflation'!L$17=0,0,'6a - Tot nominal costs'!N293/'4 - Inflation'!L$17)</f>
        <v>0</v>
      </c>
      <c r="O293" s="286">
        <f>IF('4 - Inflation'!M$17=0,0,'6a - Tot nominal costs'!O293/'4 - Inflation'!M$17)</f>
        <v>0</v>
      </c>
      <c r="P293" s="286">
        <f>IF('4 - Inflation'!N$17=0,0,'6a - Tot nominal costs'!P293/'4 - Inflation'!N$17)</f>
        <v>0</v>
      </c>
      <c r="Q293" s="286">
        <f>IF('4 - Inflation'!O$17=0,0,'6a - Tot nominal costs'!Q293/'4 - Inflation'!O$17)</f>
        <v>0</v>
      </c>
      <c r="R293" s="286">
        <f>IF('4 - Inflation'!P$17=0,0,'6a - Tot nominal costs'!R293/'4 - Inflation'!P$17)</f>
        <v>0</v>
      </c>
      <c r="S293" s="286">
        <f>IF('4 - Inflation'!Q$17=0,0,'6a - Tot nominal costs'!S293/'4 - Inflation'!Q$17)</f>
        <v>0</v>
      </c>
      <c r="T293" s="286">
        <f>IF('4 - Inflation'!R$17=0,0,'6a - Tot nominal costs'!T293/'4 - Inflation'!R$17)</f>
        <v>0</v>
      </c>
      <c r="U293" s="286">
        <f>IF('4 - Inflation'!S$17=0,0,'6a - Tot nominal costs'!U293/'4 - Inflation'!S$17)</f>
        <v>0</v>
      </c>
      <c r="V293" s="286">
        <f>IF('4 - Inflation'!T$17=0,0,'6a - Tot nominal costs'!V293/'4 - Inflation'!T$17)</f>
        <v>0</v>
      </c>
      <c r="W293" s="286">
        <f>IF('4 - Inflation'!U$17=0,0,'6a - Tot nominal costs'!W293/'4 - Inflation'!U$17)</f>
        <v>0</v>
      </c>
      <c r="X293" s="286">
        <f>IF('4 - Inflation'!V$17=0,0,'6a - Tot nominal costs'!X293/'4 - Inflation'!V$17)</f>
        <v>0</v>
      </c>
      <c r="Y293" s="286">
        <f>IF('4 - Inflation'!W$17=0,0,'6a - Tot nominal costs'!Y293/'4 - Inflation'!W$17)</f>
        <v>0</v>
      </c>
      <c r="Z293" s="286">
        <f>IF('4 - Inflation'!X$17=0,0,'6a - Tot nominal costs'!Z293/'4 - Inflation'!X$17)</f>
        <v>0</v>
      </c>
      <c r="AA293" s="286">
        <f>IF('4 - Inflation'!Y$17=0,0,'6a - Tot nominal costs'!AA293/'4 - Inflation'!Y$17)</f>
        <v>0</v>
      </c>
      <c r="AB293" s="286">
        <f>IF('4 - Inflation'!Z$17=0,0,'6a - Tot nominal costs'!AB293/'4 - Inflation'!Z$17)</f>
        <v>0</v>
      </c>
      <c r="AC293" s="286">
        <f>IF('4 - Inflation'!AA$17=0,0,'6a - Tot nominal costs'!AC293/'4 - Inflation'!AA$17)</f>
        <v>0</v>
      </c>
      <c r="AD293" s="286">
        <f>IF('4 - Inflation'!AB$17=0,0,'6a - Tot nominal costs'!AD293/'4 - Inflation'!AB$17)</f>
        <v>0</v>
      </c>
      <c r="AE293" s="286">
        <f>IF('4 - Inflation'!AC$17=0,0,'6a - Tot nominal costs'!AE293/'4 - Inflation'!AC$17)</f>
        <v>0</v>
      </c>
      <c r="AF293" s="286">
        <f>IF('4 - Inflation'!AD$17=0,0,'6a - Tot nominal costs'!AF293/'4 - Inflation'!AD$17)</f>
        <v>0</v>
      </c>
      <c r="AG293" s="286">
        <f>IF('4 - Inflation'!AE$17=0,0,'6a - Tot nominal costs'!AG293/'4 - Inflation'!AE$17)</f>
        <v>0</v>
      </c>
      <c r="AH293" s="286">
        <f>IF('4 - Inflation'!AF$17=0,0,'6a - Tot nominal costs'!AH293/'4 - Inflation'!AF$17)</f>
        <v>0</v>
      </c>
      <c r="AI293" s="286">
        <f>IF('4 - Inflation'!AG$17=0,0,'6a - Tot nominal costs'!AI293/'4 - Inflation'!AG$17)</f>
        <v>0</v>
      </c>
      <c r="AJ293" s="286">
        <f>IF('4 - Inflation'!AH$17=0,0,'6a - Tot nominal costs'!AJ293/'4 - Inflation'!AH$17)</f>
        <v>0</v>
      </c>
      <c r="AK293" s="286">
        <f>IF('4 - Inflation'!AI$17=0,0,'6a - Tot nominal costs'!AK293/'4 - Inflation'!AI$17)</f>
        <v>0</v>
      </c>
      <c r="AL293" s="286">
        <f>IF('4 - Inflation'!AJ$17=0,0,'6a - Tot nominal costs'!AL293/'4 - Inflation'!AJ$17)</f>
        <v>0</v>
      </c>
      <c r="AM293" s="286">
        <f>IF('4 - Inflation'!AK$17=0,0,'6a - Tot nominal costs'!AM293/'4 - Inflation'!AK$17)</f>
        <v>0</v>
      </c>
      <c r="AN293" s="286">
        <f>IF('4 - Inflation'!AL$17=0,0,'6a - Tot nominal costs'!AN293/'4 - Inflation'!AL$17)</f>
        <v>0</v>
      </c>
      <c r="AO293" s="286">
        <f>IF('4 - Inflation'!AM$17=0,0,'6a - Tot nominal costs'!AO293/'4 - Inflation'!AM$17)</f>
        <v>0</v>
      </c>
      <c r="AP293" s="286">
        <f>IF('4 - Inflation'!AN$17=0,0,'6a - Tot nominal costs'!AP293/'4 - Inflation'!AN$17)</f>
        <v>0</v>
      </c>
    </row>
    <row r="294" spans="1:42" outlineLevel="2">
      <c r="A294" s="211" t="str">
        <f>A252&amp;"."&amp;A284&amp;"."&amp;A253&amp;"."&amp;B294</f>
        <v>1.d.6.10</v>
      </c>
      <c r="B294">
        <v>10</v>
      </c>
      <c r="C294" t="str">
        <f>'1-GBP'!C294</f>
        <v/>
      </c>
      <c r="D294"/>
      <c r="E294"/>
      <c r="F294"/>
      <c r="G294"/>
      <c r="H294"/>
      <c r="I294"/>
      <c r="J294"/>
      <c r="K294"/>
      <c r="L294" t="str">
        <f>LEFT(_xlfn.TEXTAFTER('6b - Tot real (CPIH) costs'!A294,"."),1)</f>
        <v>d</v>
      </c>
      <c r="M294" s="286">
        <f>IF('4 - Inflation'!K$17=0,0,'6a - Tot nominal costs'!M294/'4 - Inflation'!K$17)</f>
        <v>0</v>
      </c>
      <c r="N294" s="286">
        <f>IF('4 - Inflation'!L$17=0,0,'6a - Tot nominal costs'!N294/'4 - Inflation'!L$17)</f>
        <v>0</v>
      </c>
      <c r="O294" s="286">
        <f>IF('4 - Inflation'!M$17=0,0,'6a - Tot nominal costs'!O294/'4 - Inflation'!M$17)</f>
        <v>0</v>
      </c>
      <c r="P294" s="286">
        <f>IF('4 - Inflation'!N$17=0,0,'6a - Tot nominal costs'!P294/'4 - Inflation'!N$17)</f>
        <v>0</v>
      </c>
      <c r="Q294" s="286">
        <f>IF('4 - Inflation'!O$17=0,0,'6a - Tot nominal costs'!Q294/'4 - Inflation'!O$17)</f>
        <v>0</v>
      </c>
      <c r="R294" s="286">
        <f>IF('4 - Inflation'!P$17=0,0,'6a - Tot nominal costs'!R294/'4 - Inflation'!P$17)</f>
        <v>0</v>
      </c>
      <c r="S294" s="286">
        <f>IF('4 - Inflation'!Q$17=0,0,'6a - Tot nominal costs'!S294/'4 - Inflation'!Q$17)</f>
        <v>0</v>
      </c>
      <c r="T294" s="286">
        <f>IF('4 - Inflation'!R$17=0,0,'6a - Tot nominal costs'!T294/'4 - Inflation'!R$17)</f>
        <v>0</v>
      </c>
      <c r="U294" s="286">
        <f>IF('4 - Inflation'!S$17=0,0,'6a - Tot nominal costs'!U294/'4 - Inflation'!S$17)</f>
        <v>0</v>
      </c>
      <c r="V294" s="286">
        <f>IF('4 - Inflation'!T$17=0,0,'6a - Tot nominal costs'!V294/'4 - Inflation'!T$17)</f>
        <v>0</v>
      </c>
      <c r="W294" s="286">
        <f>IF('4 - Inflation'!U$17=0,0,'6a - Tot nominal costs'!W294/'4 - Inflation'!U$17)</f>
        <v>0</v>
      </c>
      <c r="X294" s="286">
        <f>IF('4 - Inflation'!V$17=0,0,'6a - Tot nominal costs'!X294/'4 - Inflation'!V$17)</f>
        <v>0</v>
      </c>
      <c r="Y294" s="286">
        <f>IF('4 - Inflation'!W$17=0,0,'6a - Tot nominal costs'!Y294/'4 - Inflation'!W$17)</f>
        <v>0</v>
      </c>
      <c r="Z294" s="286">
        <f>IF('4 - Inflation'!X$17=0,0,'6a - Tot nominal costs'!Z294/'4 - Inflation'!X$17)</f>
        <v>0</v>
      </c>
      <c r="AA294" s="286">
        <f>IF('4 - Inflation'!Y$17=0,0,'6a - Tot nominal costs'!AA294/'4 - Inflation'!Y$17)</f>
        <v>0</v>
      </c>
      <c r="AB294" s="286">
        <f>IF('4 - Inflation'!Z$17=0,0,'6a - Tot nominal costs'!AB294/'4 - Inflation'!Z$17)</f>
        <v>0</v>
      </c>
      <c r="AC294" s="286">
        <f>IF('4 - Inflation'!AA$17=0,0,'6a - Tot nominal costs'!AC294/'4 - Inflation'!AA$17)</f>
        <v>0</v>
      </c>
      <c r="AD294" s="286">
        <f>IF('4 - Inflation'!AB$17=0,0,'6a - Tot nominal costs'!AD294/'4 - Inflation'!AB$17)</f>
        <v>0</v>
      </c>
      <c r="AE294" s="286">
        <f>IF('4 - Inflation'!AC$17=0,0,'6a - Tot nominal costs'!AE294/'4 - Inflation'!AC$17)</f>
        <v>0</v>
      </c>
      <c r="AF294" s="286">
        <f>IF('4 - Inflation'!AD$17=0,0,'6a - Tot nominal costs'!AF294/'4 - Inflation'!AD$17)</f>
        <v>0</v>
      </c>
      <c r="AG294" s="286">
        <f>IF('4 - Inflation'!AE$17=0,0,'6a - Tot nominal costs'!AG294/'4 - Inflation'!AE$17)</f>
        <v>0</v>
      </c>
      <c r="AH294" s="286">
        <f>IF('4 - Inflation'!AF$17=0,0,'6a - Tot nominal costs'!AH294/'4 - Inflation'!AF$17)</f>
        <v>0</v>
      </c>
      <c r="AI294" s="286">
        <f>IF('4 - Inflation'!AG$17=0,0,'6a - Tot nominal costs'!AI294/'4 - Inflation'!AG$17)</f>
        <v>0</v>
      </c>
      <c r="AJ294" s="286">
        <f>IF('4 - Inflation'!AH$17=0,0,'6a - Tot nominal costs'!AJ294/'4 - Inflation'!AH$17)</f>
        <v>0</v>
      </c>
      <c r="AK294" s="286">
        <f>IF('4 - Inflation'!AI$17=0,0,'6a - Tot nominal costs'!AK294/'4 - Inflation'!AI$17)</f>
        <v>0</v>
      </c>
      <c r="AL294" s="286">
        <f>IF('4 - Inflation'!AJ$17=0,0,'6a - Tot nominal costs'!AL294/'4 - Inflation'!AJ$17)</f>
        <v>0</v>
      </c>
      <c r="AM294" s="286">
        <f>IF('4 - Inflation'!AK$17=0,0,'6a - Tot nominal costs'!AM294/'4 - Inflation'!AK$17)</f>
        <v>0</v>
      </c>
      <c r="AN294" s="286">
        <f>IF('4 - Inflation'!AL$17=0,0,'6a - Tot nominal costs'!AN294/'4 - Inflation'!AL$17)</f>
        <v>0</v>
      </c>
      <c r="AO294" s="286">
        <f>IF('4 - Inflation'!AM$17=0,0,'6a - Tot nominal costs'!AO294/'4 - Inflation'!AM$17)</f>
        <v>0</v>
      </c>
      <c r="AP294" s="286">
        <f>IF('4 - Inflation'!AN$17=0,0,'6a - Tot nominal costs'!AP294/'4 - Inflation'!AN$17)</f>
        <v>0</v>
      </c>
    </row>
    <row r="295" spans="1:42" outlineLevel="2">
      <c r="A295" s="211" t="str">
        <f>A252&amp;"."&amp;A284&amp;"."&amp;A253&amp;"."&amp;B295</f>
        <v>1.d.6.11</v>
      </c>
      <c r="B295">
        <v>11</v>
      </c>
      <c r="C295" t="str">
        <f>'1-GBP'!C295</f>
        <v/>
      </c>
      <c r="D295"/>
      <c r="E295"/>
      <c r="F295"/>
      <c r="G295"/>
      <c r="H295"/>
      <c r="I295"/>
      <c r="J295"/>
      <c r="K295"/>
      <c r="L295" t="str">
        <f>LEFT(_xlfn.TEXTAFTER('6b - Tot real (CPIH) costs'!A295,"."),1)</f>
        <v>d</v>
      </c>
      <c r="M295" s="286">
        <f>IF('4 - Inflation'!K$17=0,0,'6a - Tot nominal costs'!M295/'4 - Inflation'!K$17)</f>
        <v>0</v>
      </c>
      <c r="N295" s="286">
        <f>IF('4 - Inflation'!L$17=0,0,'6a - Tot nominal costs'!N295/'4 - Inflation'!L$17)</f>
        <v>0</v>
      </c>
      <c r="O295" s="286">
        <f>IF('4 - Inflation'!M$17=0,0,'6a - Tot nominal costs'!O295/'4 - Inflation'!M$17)</f>
        <v>0</v>
      </c>
      <c r="P295" s="286">
        <f>IF('4 - Inflation'!N$17=0,0,'6a - Tot nominal costs'!P295/'4 - Inflation'!N$17)</f>
        <v>0</v>
      </c>
      <c r="Q295" s="286">
        <f>IF('4 - Inflation'!O$17=0,0,'6a - Tot nominal costs'!Q295/'4 - Inflation'!O$17)</f>
        <v>0</v>
      </c>
      <c r="R295" s="286">
        <f>IF('4 - Inflation'!P$17=0,0,'6a - Tot nominal costs'!R295/'4 - Inflation'!P$17)</f>
        <v>0</v>
      </c>
      <c r="S295" s="286">
        <f>IF('4 - Inflation'!Q$17=0,0,'6a - Tot nominal costs'!S295/'4 - Inflation'!Q$17)</f>
        <v>0</v>
      </c>
      <c r="T295" s="286">
        <f>IF('4 - Inflation'!R$17=0,0,'6a - Tot nominal costs'!T295/'4 - Inflation'!R$17)</f>
        <v>0</v>
      </c>
      <c r="U295" s="286">
        <f>IF('4 - Inflation'!S$17=0,0,'6a - Tot nominal costs'!U295/'4 - Inflation'!S$17)</f>
        <v>0</v>
      </c>
      <c r="V295" s="286">
        <f>IF('4 - Inflation'!T$17=0,0,'6a - Tot nominal costs'!V295/'4 - Inflation'!T$17)</f>
        <v>0</v>
      </c>
      <c r="W295" s="286">
        <f>IF('4 - Inflation'!U$17=0,0,'6a - Tot nominal costs'!W295/'4 - Inflation'!U$17)</f>
        <v>0</v>
      </c>
      <c r="X295" s="286">
        <f>IF('4 - Inflation'!V$17=0,0,'6a - Tot nominal costs'!X295/'4 - Inflation'!V$17)</f>
        <v>0</v>
      </c>
      <c r="Y295" s="286">
        <f>IF('4 - Inflation'!W$17=0,0,'6a - Tot nominal costs'!Y295/'4 - Inflation'!W$17)</f>
        <v>0</v>
      </c>
      <c r="Z295" s="286">
        <f>IF('4 - Inflation'!X$17=0,0,'6a - Tot nominal costs'!Z295/'4 - Inflation'!X$17)</f>
        <v>0</v>
      </c>
      <c r="AA295" s="286">
        <f>IF('4 - Inflation'!Y$17=0,0,'6a - Tot nominal costs'!AA295/'4 - Inflation'!Y$17)</f>
        <v>0</v>
      </c>
      <c r="AB295" s="286">
        <f>IF('4 - Inflation'!Z$17=0,0,'6a - Tot nominal costs'!AB295/'4 - Inflation'!Z$17)</f>
        <v>0</v>
      </c>
      <c r="AC295" s="286">
        <f>IF('4 - Inflation'!AA$17=0,0,'6a - Tot nominal costs'!AC295/'4 - Inflation'!AA$17)</f>
        <v>0</v>
      </c>
      <c r="AD295" s="286">
        <f>IF('4 - Inflation'!AB$17=0,0,'6a - Tot nominal costs'!AD295/'4 - Inflation'!AB$17)</f>
        <v>0</v>
      </c>
      <c r="AE295" s="286">
        <f>IF('4 - Inflation'!AC$17=0,0,'6a - Tot nominal costs'!AE295/'4 - Inflation'!AC$17)</f>
        <v>0</v>
      </c>
      <c r="AF295" s="286">
        <f>IF('4 - Inflation'!AD$17=0,0,'6a - Tot nominal costs'!AF295/'4 - Inflation'!AD$17)</f>
        <v>0</v>
      </c>
      <c r="AG295" s="286">
        <f>IF('4 - Inflation'!AE$17=0,0,'6a - Tot nominal costs'!AG295/'4 - Inflation'!AE$17)</f>
        <v>0</v>
      </c>
      <c r="AH295" s="286">
        <f>IF('4 - Inflation'!AF$17=0,0,'6a - Tot nominal costs'!AH295/'4 - Inflation'!AF$17)</f>
        <v>0</v>
      </c>
      <c r="AI295" s="286">
        <f>IF('4 - Inflation'!AG$17=0,0,'6a - Tot nominal costs'!AI295/'4 - Inflation'!AG$17)</f>
        <v>0</v>
      </c>
      <c r="AJ295" s="286">
        <f>IF('4 - Inflation'!AH$17=0,0,'6a - Tot nominal costs'!AJ295/'4 - Inflation'!AH$17)</f>
        <v>0</v>
      </c>
      <c r="AK295" s="286">
        <f>IF('4 - Inflation'!AI$17=0,0,'6a - Tot nominal costs'!AK295/'4 - Inflation'!AI$17)</f>
        <v>0</v>
      </c>
      <c r="AL295" s="286">
        <f>IF('4 - Inflation'!AJ$17=0,0,'6a - Tot nominal costs'!AL295/'4 - Inflation'!AJ$17)</f>
        <v>0</v>
      </c>
      <c r="AM295" s="286">
        <f>IF('4 - Inflation'!AK$17=0,0,'6a - Tot nominal costs'!AM295/'4 - Inflation'!AK$17)</f>
        <v>0</v>
      </c>
      <c r="AN295" s="286">
        <f>IF('4 - Inflation'!AL$17=0,0,'6a - Tot nominal costs'!AN295/'4 - Inflation'!AL$17)</f>
        <v>0</v>
      </c>
      <c r="AO295" s="286">
        <f>IF('4 - Inflation'!AM$17=0,0,'6a - Tot nominal costs'!AO295/'4 - Inflation'!AM$17)</f>
        <v>0</v>
      </c>
      <c r="AP295" s="286">
        <f>IF('4 - Inflation'!AN$17=0,0,'6a - Tot nominal costs'!AP295/'4 - Inflation'!AN$17)</f>
        <v>0</v>
      </c>
    </row>
    <row r="296" spans="1:42" outlineLevel="2">
      <c r="A296" s="211" t="str">
        <f>A252&amp;"."&amp;A284&amp;"."&amp;A253&amp;"."&amp;B296</f>
        <v>1.d.6.12</v>
      </c>
      <c r="B296">
        <v>12</v>
      </c>
      <c r="C296" t="str">
        <f>'1-GBP'!C296</f>
        <v/>
      </c>
      <c r="D296"/>
      <c r="E296"/>
      <c r="F296"/>
      <c r="G296"/>
      <c r="H296"/>
      <c r="I296"/>
      <c r="J296"/>
      <c r="K296"/>
      <c r="L296" t="str">
        <f>LEFT(_xlfn.TEXTAFTER('6b - Tot real (CPIH) costs'!A296,"."),1)</f>
        <v>d</v>
      </c>
      <c r="M296" s="286">
        <f>IF('4 - Inflation'!K$17=0,0,'6a - Tot nominal costs'!M296/'4 - Inflation'!K$17)</f>
        <v>0</v>
      </c>
      <c r="N296" s="286">
        <f>IF('4 - Inflation'!L$17=0,0,'6a - Tot nominal costs'!N296/'4 - Inflation'!L$17)</f>
        <v>0</v>
      </c>
      <c r="O296" s="286">
        <f>IF('4 - Inflation'!M$17=0,0,'6a - Tot nominal costs'!O296/'4 - Inflation'!M$17)</f>
        <v>0</v>
      </c>
      <c r="P296" s="286">
        <f>IF('4 - Inflation'!N$17=0,0,'6a - Tot nominal costs'!P296/'4 - Inflation'!N$17)</f>
        <v>0</v>
      </c>
      <c r="Q296" s="286">
        <f>IF('4 - Inflation'!O$17=0,0,'6a - Tot nominal costs'!Q296/'4 - Inflation'!O$17)</f>
        <v>0</v>
      </c>
      <c r="R296" s="286">
        <f>IF('4 - Inflation'!P$17=0,0,'6a - Tot nominal costs'!R296/'4 - Inflation'!P$17)</f>
        <v>0</v>
      </c>
      <c r="S296" s="286">
        <f>IF('4 - Inflation'!Q$17=0,0,'6a - Tot nominal costs'!S296/'4 - Inflation'!Q$17)</f>
        <v>0</v>
      </c>
      <c r="T296" s="286">
        <f>IF('4 - Inflation'!R$17=0,0,'6a - Tot nominal costs'!T296/'4 - Inflation'!R$17)</f>
        <v>0</v>
      </c>
      <c r="U296" s="286">
        <f>IF('4 - Inflation'!S$17=0,0,'6a - Tot nominal costs'!U296/'4 - Inflation'!S$17)</f>
        <v>0</v>
      </c>
      <c r="V296" s="286">
        <f>IF('4 - Inflation'!T$17=0,0,'6a - Tot nominal costs'!V296/'4 - Inflation'!T$17)</f>
        <v>0</v>
      </c>
      <c r="W296" s="286">
        <f>IF('4 - Inflation'!U$17=0,0,'6a - Tot nominal costs'!W296/'4 - Inflation'!U$17)</f>
        <v>0</v>
      </c>
      <c r="X296" s="286">
        <f>IF('4 - Inflation'!V$17=0,0,'6a - Tot nominal costs'!X296/'4 - Inflation'!V$17)</f>
        <v>0</v>
      </c>
      <c r="Y296" s="286">
        <f>IF('4 - Inflation'!W$17=0,0,'6a - Tot nominal costs'!Y296/'4 - Inflation'!W$17)</f>
        <v>0</v>
      </c>
      <c r="Z296" s="286">
        <f>IF('4 - Inflation'!X$17=0,0,'6a - Tot nominal costs'!Z296/'4 - Inflation'!X$17)</f>
        <v>0</v>
      </c>
      <c r="AA296" s="286">
        <f>IF('4 - Inflation'!Y$17=0,0,'6a - Tot nominal costs'!AA296/'4 - Inflation'!Y$17)</f>
        <v>0</v>
      </c>
      <c r="AB296" s="286">
        <f>IF('4 - Inflation'!Z$17=0,0,'6a - Tot nominal costs'!AB296/'4 - Inflation'!Z$17)</f>
        <v>0</v>
      </c>
      <c r="AC296" s="286">
        <f>IF('4 - Inflation'!AA$17=0,0,'6a - Tot nominal costs'!AC296/'4 - Inflation'!AA$17)</f>
        <v>0</v>
      </c>
      <c r="AD296" s="286">
        <f>IF('4 - Inflation'!AB$17=0,0,'6a - Tot nominal costs'!AD296/'4 - Inflation'!AB$17)</f>
        <v>0</v>
      </c>
      <c r="AE296" s="286">
        <f>IF('4 - Inflation'!AC$17=0,0,'6a - Tot nominal costs'!AE296/'4 - Inflation'!AC$17)</f>
        <v>0</v>
      </c>
      <c r="AF296" s="286">
        <f>IF('4 - Inflation'!AD$17=0,0,'6a - Tot nominal costs'!AF296/'4 - Inflation'!AD$17)</f>
        <v>0</v>
      </c>
      <c r="AG296" s="286">
        <f>IF('4 - Inflation'!AE$17=0,0,'6a - Tot nominal costs'!AG296/'4 - Inflation'!AE$17)</f>
        <v>0</v>
      </c>
      <c r="AH296" s="286">
        <f>IF('4 - Inflation'!AF$17=0,0,'6a - Tot nominal costs'!AH296/'4 - Inflation'!AF$17)</f>
        <v>0</v>
      </c>
      <c r="AI296" s="286">
        <f>IF('4 - Inflation'!AG$17=0,0,'6a - Tot nominal costs'!AI296/'4 - Inflation'!AG$17)</f>
        <v>0</v>
      </c>
      <c r="AJ296" s="286">
        <f>IF('4 - Inflation'!AH$17=0,0,'6a - Tot nominal costs'!AJ296/'4 - Inflation'!AH$17)</f>
        <v>0</v>
      </c>
      <c r="AK296" s="286">
        <f>IF('4 - Inflation'!AI$17=0,0,'6a - Tot nominal costs'!AK296/'4 - Inflation'!AI$17)</f>
        <v>0</v>
      </c>
      <c r="AL296" s="286">
        <f>IF('4 - Inflation'!AJ$17=0,0,'6a - Tot nominal costs'!AL296/'4 - Inflation'!AJ$17)</f>
        <v>0</v>
      </c>
      <c r="AM296" s="286">
        <f>IF('4 - Inflation'!AK$17=0,0,'6a - Tot nominal costs'!AM296/'4 - Inflation'!AK$17)</f>
        <v>0</v>
      </c>
      <c r="AN296" s="286">
        <f>IF('4 - Inflation'!AL$17=0,0,'6a - Tot nominal costs'!AN296/'4 - Inflation'!AL$17)</f>
        <v>0</v>
      </c>
      <c r="AO296" s="286">
        <f>IF('4 - Inflation'!AM$17=0,0,'6a - Tot nominal costs'!AO296/'4 - Inflation'!AM$17)</f>
        <v>0</v>
      </c>
      <c r="AP296" s="286">
        <f>IF('4 - Inflation'!AN$17=0,0,'6a - Tot nominal costs'!AP296/'4 - Inflation'!AN$17)</f>
        <v>0</v>
      </c>
    </row>
    <row r="297" spans="1:42" outlineLevel="1">
      <c r="A297" s="212"/>
      <c r="B297" s="201">
        <f>B296-COUNTIFS(C285:C296,"")</f>
        <v>0</v>
      </c>
      <c r="C297" s="201" t="s">
        <v>285</v>
      </c>
      <c r="D297" s="201"/>
      <c r="E297" s="201"/>
      <c r="F297" s="201"/>
      <c r="G297" s="201"/>
      <c r="H297" s="201"/>
      <c r="I297" s="201"/>
      <c r="J297" s="201"/>
      <c r="K297" s="201"/>
      <c r="L297" s="201"/>
      <c r="M297" s="280">
        <f>SUM(M285:M296)</f>
        <v>0</v>
      </c>
      <c r="N297" s="280">
        <f>SUM(N285:N296)</f>
        <v>0</v>
      </c>
      <c r="O297" s="280">
        <f t="shared" ref="O297:AP297" si="25">SUM(O285:O296)</f>
        <v>0</v>
      </c>
      <c r="P297" s="280">
        <f t="shared" si="25"/>
        <v>0</v>
      </c>
      <c r="Q297" s="280">
        <f t="shared" si="25"/>
        <v>0</v>
      </c>
      <c r="R297" s="280">
        <f t="shared" si="25"/>
        <v>0</v>
      </c>
      <c r="S297" s="280">
        <f t="shared" si="25"/>
        <v>0</v>
      </c>
      <c r="T297" s="280">
        <f t="shared" si="25"/>
        <v>0</v>
      </c>
      <c r="U297" s="280">
        <f t="shared" si="25"/>
        <v>0</v>
      </c>
      <c r="V297" s="280">
        <f t="shared" si="25"/>
        <v>0</v>
      </c>
      <c r="W297" s="280">
        <f t="shared" si="25"/>
        <v>0</v>
      </c>
      <c r="X297" s="280">
        <f t="shared" si="25"/>
        <v>0</v>
      </c>
      <c r="Y297" s="280">
        <f t="shared" si="25"/>
        <v>0</v>
      </c>
      <c r="Z297" s="280">
        <f t="shared" si="25"/>
        <v>0</v>
      </c>
      <c r="AA297" s="280">
        <f t="shared" si="25"/>
        <v>0</v>
      </c>
      <c r="AB297" s="280">
        <f t="shared" si="25"/>
        <v>0</v>
      </c>
      <c r="AC297" s="280">
        <f t="shared" si="25"/>
        <v>0</v>
      </c>
      <c r="AD297" s="280">
        <f t="shared" si="25"/>
        <v>0</v>
      </c>
      <c r="AE297" s="280">
        <f t="shared" si="25"/>
        <v>0</v>
      </c>
      <c r="AF297" s="280">
        <f t="shared" si="25"/>
        <v>0</v>
      </c>
      <c r="AG297" s="280">
        <f t="shared" si="25"/>
        <v>0</v>
      </c>
      <c r="AH297" s="280">
        <f t="shared" si="25"/>
        <v>0</v>
      </c>
      <c r="AI297" s="280">
        <f t="shared" si="25"/>
        <v>0</v>
      </c>
      <c r="AJ297" s="280">
        <f t="shared" si="25"/>
        <v>0</v>
      </c>
      <c r="AK297" s="280">
        <f t="shared" si="25"/>
        <v>0</v>
      </c>
      <c r="AL297" s="280">
        <f t="shared" si="25"/>
        <v>0</v>
      </c>
      <c r="AM297" s="280">
        <f t="shared" si="25"/>
        <v>0</v>
      </c>
      <c r="AN297" s="280">
        <f t="shared" si="25"/>
        <v>0</v>
      </c>
      <c r="AO297" s="280">
        <f t="shared" si="25"/>
        <v>0</v>
      </c>
      <c r="AP297" s="280">
        <f t="shared" si="25"/>
        <v>0</v>
      </c>
    </row>
    <row r="298" spans="1:42" ht="16.149999999999999" outlineLevel="1" thickBot="1">
      <c r="A298" s="213"/>
      <c r="B298" s="202"/>
      <c r="C298" s="202"/>
      <c r="D298" s="202"/>
      <c r="E298" s="202"/>
      <c r="F298" s="202"/>
      <c r="G298" s="202"/>
      <c r="H298" s="202"/>
      <c r="I298" s="202"/>
      <c r="J298" s="202"/>
      <c r="K298" s="202"/>
      <c r="L298" s="202"/>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row>
    <row r="299" spans="1:42" ht="16.149999999999999" outlineLevel="1" thickBot="1">
      <c r="A299" s="214" t="s">
        <v>288</v>
      </c>
      <c r="B299" s="203">
        <f>B297+B282+B267</f>
        <v>4</v>
      </c>
      <c r="C299" s="203" t="s">
        <v>289</v>
      </c>
      <c r="D299" s="203"/>
      <c r="E299" s="203"/>
      <c r="F299" s="203"/>
      <c r="G299" s="203" t="str">
        <f>+"Total "&amp;$B252&amp;" "&amp;$B253</f>
        <v>Total Phase 1 Energy Costs</v>
      </c>
      <c r="H299" s="203"/>
      <c r="I299" s="203"/>
      <c r="J299" s="203"/>
      <c r="K299" s="203"/>
      <c r="L299" s="203"/>
      <c r="M299" s="284">
        <f t="shared" ref="M299:AP299" si="26">SUM(M267,M282,M297)</f>
        <v>0</v>
      </c>
      <c r="N299" s="284">
        <f t="shared" si="26"/>
        <v>0</v>
      </c>
      <c r="O299" s="284">
        <f t="shared" si="26"/>
        <v>0</v>
      </c>
      <c r="P299" s="284">
        <f t="shared" si="26"/>
        <v>0</v>
      </c>
      <c r="Q299" s="284">
        <f t="shared" si="26"/>
        <v>0</v>
      </c>
      <c r="R299" s="284">
        <f t="shared" si="26"/>
        <v>0</v>
      </c>
      <c r="S299" s="284">
        <f t="shared" si="26"/>
        <v>0</v>
      </c>
      <c r="T299" s="284">
        <f t="shared" si="26"/>
        <v>0</v>
      </c>
      <c r="U299" s="284">
        <f t="shared" si="26"/>
        <v>0</v>
      </c>
      <c r="V299" s="284">
        <f t="shared" si="26"/>
        <v>0</v>
      </c>
      <c r="W299" s="284">
        <f t="shared" si="26"/>
        <v>0</v>
      </c>
      <c r="X299" s="284">
        <f t="shared" si="26"/>
        <v>0</v>
      </c>
      <c r="Y299" s="284">
        <f t="shared" si="26"/>
        <v>0</v>
      </c>
      <c r="Z299" s="284">
        <f t="shared" si="26"/>
        <v>0</v>
      </c>
      <c r="AA299" s="284">
        <f t="shared" si="26"/>
        <v>0</v>
      </c>
      <c r="AB299" s="284">
        <f t="shared" si="26"/>
        <v>0</v>
      </c>
      <c r="AC299" s="284">
        <f t="shared" si="26"/>
        <v>0</v>
      </c>
      <c r="AD299" s="284">
        <f t="shared" si="26"/>
        <v>0</v>
      </c>
      <c r="AE299" s="284">
        <f t="shared" si="26"/>
        <v>0</v>
      </c>
      <c r="AF299" s="284">
        <f t="shared" si="26"/>
        <v>0</v>
      </c>
      <c r="AG299" s="284">
        <f t="shared" si="26"/>
        <v>0</v>
      </c>
      <c r="AH299" s="284">
        <f t="shared" si="26"/>
        <v>0</v>
      </c>
      <c r="AI299" s="284">
        <f t="shared" si="26"/>
        <v>0</v>
      </c>
      <c r="AJ299" s="284">
        <f t="shared" si="26"/>
        <v>0</v>
      </c>
      <c r="AK299" s="284">
        <f t="shared" si="26"/>
        <v>0</v>
      </c>
      <c r="AL299" s="284">
        <f t="shared" si="26"/>
        <v>0</v>
      </c>
      <c r="AM299" s="284">
        <f t="shared" si="26"/>
        <v>0</v>
      </c>
      <c r="AN299" s="284">
        <f t="shared" si="26"/>
        <v>0</v>
      </c>
      <c r="AO299" s="284">
        <f t="shared" si="26"/>
        <v>0</v>
      </c>
      <c r="AP299" s="284">
        <f t="shared" si="26"/>
        <v>0</v>
      </c>
    </row>
    <row r="300" spans="1:42">
      <c r="A300" s="211"/>
      <c r="B300"/>
      <c r="C300"/>
      <c r="D300"/>
      <c r="E300"/>
      <c r="F300"/>
      <c r="G300"/>
      <c r="H300"/>
      <c r="I300"/>
      <c r="J300"/>
      <c r="K300"/>
      <c r="L300"/>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row>
    <row r="301" spans="1:42">
      <c r="A301" s="209" t="str">
        <f>_xlfn.TEXTBEFORE(J301,".")</f>
        <v>1</v>
      </c>
      <c r="B301" s="196" t="str">
        <f>_xlfn.XLOOKUP($A301,Select!$B$4:$B$65,Select!$C$4:$C$65)</f>
        <v>Phase 1</v>
      </c>
      <c r="C301" s="197"/>
      <c r="D301" s="197">
        <f>B316+B331+B346</f>
        <v>3</v>
      </c>
      <c r="E301" s="197" t="s">
        <v>281</v>
      </c>
      <c r="F301" s="197"/>
      <c r="G301" s="197"/>
      <c r="H301" s="197"/>
      <c r="I301" s="197" t="s">
        <v>282</v>
      </c>
      <c r="J301" s="197" t="str">
        <f>Select!$M$10</f>
        <v>1.7</v>
      </c>
      <c r="K301" s="197"/>
      <c r="L301" s="197"/>
      <c r="M301" s="247"/>
      <c r="N301" s="248"/>
      <c r="O301" s="248"/>
      <c r="P301" s="248"/>
      <c r="Q301" s="248"/>
      <c r="R301" s="248"/>
      <c r="S301" s="248"/>
      <c r="T301" s="248"/>
      <c r="U301" s="248"/>
      <c r="V301" s="248"/>
      <c r="W301" s="248"/>
      <c r="X301" s="248"/>
      <c r="Y301" s="248"/>
      <c r="Z301" s="248"/>
      <c r="AA301" s="248"/>
      <c r="AB301" s="248"/>
      <c r="AC301" s="248"/>
      <c r="AD301" s="248"/>
      <c r="AE301" s="248"/>
      <c r="AF301" s="248"/>
      <c r="AG301" s="248"/>
      <c r="AH301" s="248"/>
      <c r="AI301" s="248"/>
      <c r="AJ301" s="248"/>
      <c r="AK301" s="248"/>
      <c r="AL301" s="248"/>
      <c r="AM301" s="248"/>
      <c r="AN301" s="248"/>
      <c r="AO301" s="248"/>
      <c r="AP301" s="248"/>
    </row>
    <row r="302" spans="1:42" outlineLevel="1">
      <c r="A302" s="210" t="str">
        <f>_xlfn.TEXTAFTER(J301,".")</f>
        <v>7</v>
      </c>
      <c r="B302" s="199" t="str">
        <f>_xlfn.XLOOKUP($J301,Select!$K$4:$K$65,Select!$F$4:$F$65)</f>
        <v>Opex Allowance (IJV)</v>
      </c>
      <c r="C302" s="199"/>
      <c r="D302" s="199"/>
      <c r="E302" s="199"/>
      <c r="F302" s="199"/>
      <c r="G302" s="199"/>
      <c r="H302" s="199"/>
      <c r="I302" s="199"/>
      <c r="J302" s="199"/>
      <c r="K302" s="199"/>
      <c r="L302" s="199"/>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row>
    <row r="303" spans="1:42" outlineLevel="1">
      <c r="A303" s="220" t="s">
        <v>150</v>
      </c>
      <c r="B303" s="220" t="s">
        <v>283</v>
      </c>
      <c r="C303" s="220" t="s">
        <v>284</v>
      </c>
      <c r="D303" s="220"/>
      <c r="E303" s="220"/>
      <c r="F303" s="220"/>
      <c r="G303" s="220"/>
      <c r="H303" s="220"/>
      <c r="I303" s="220"/>
      <c r="J303" s="220"/>
      <c r="K303" s="220"/>
      <c r="L303" s="220"/>
      <c r="M303" s="244"/>
      <c r="N303" s="244"/>
      <c r="O303" s="244"/>
      <c r="P303" s="244"/>
      <c r="Q303" s="244"/>
      <c r="R303" s="244"/>
      <c r="S303" s="244"/>
      <c r="T303" s="244"/>
      <c r="U303" s="244"/>
      <c r="V303" s="244"/>
      <c r="W303" s="244"/>
      <c r="X303" s="244"/>
      <c r="Y303" s="244"/>
      <c r="Z303" s="244"/>
      <c r="AA303" s="244"/>
      <c r="AB303" s="244"/>
      <c r="AC303" s="244"/>
      <c r="AD303" s="244"/>
      <c r="AE303" s="244"/>
      <c r="AF303" s="244"/>
      <c r="AG303" s="244"/>
      <c r="AH303" s="244"/>
      <c r="AI303" s="244"/>
      <c r="AJ303" s="244"/>
      <c r="AK303" s="244"/>
      <c r="AL303" s="244"/>
      <c r="AM303" s="244"/>
      <c r="AN303" s="244"/>
      <c r="AO303" s="244"/>
      <c r="AP303" s="244"/>
    </row>
    <row r="304" spans="1:42" outlineLevel="2">
      <c r="A304" s="211" t="str">
        <f>A301&amp;"."&amp;A303&amp;"."&amp;A302&amp;"."&amp;B304</f>
        <v>1.c.7.1</v>
      </c>
      <c r="B304">
        <v>1</v>
      </c>
      <c r="C304" t="str">
        <f>'1-GBP'!C304</f>
        <v/>
      </c>
      <c r="D304"/>
      <c r="E304"/>
      <c r="F304"/>
      <c r="G304"/>
      <c r="H304"/>
      <c r="I304"/>
      <c r="J304"/>
      <c r="K304"/>
      <c r="L304" t="str">
        <f>LEFT(_xlfn.TEXTAFTER('6b - Tot real (CPIH) costs'!A304,"."),1)</f>
        <v>c</v>
      </c>
      <c r="M304" s="286">
        <f>IF('4 - Inflation'!K$17=0,0,'6a - Tot nominal costs'!M304/'4 - Inflation'!K$17)</f>
        <v>0</v>
      </c>
      <c r="N304" s="286">
        <f>IF('4 - Inflation'!L$17=0,0,'6a - Tot nominal costs'!N304/'4 - Inflation'!L$17)</f>
        <v>0</v>
      </c>
      <c r="O304" s="286">
        <f>IF('4 - Inflation'!M$17=0,0,'6a - Tot nominal costs'!O304/'4 - Inflation'!M$17)</f>
        <v>0</v>
      </c>
      <c r="P304" s="286">
        <f>IF('4 - Inflation'!N$17=0,0,'6a - Tot nominal costs'!P304/'4 - Inflation'!N$17)</f>
        <v>0</v>
      </c>
      <c r="Q304" s="286">
        <f>IF('4 - Inflation'!O$17=0,0,'6a - Tot nominal costs'!Q304/'4 - Inflation'!O$17)</f>
        <v>0</v>
      </c>
      <c r="R304" s="286">
        <f>IF('4 - Inflation'!P$17=0,0,'6a - Tot nominal costs'!R304/'4 - Inflation'!P$17)</f>
        <v>0</v>
      </c>
      <c r="S304" s="286">
        <f>IF('4 - Inflation'!Q$17=0,0,'6a - Tot nominal costs'!S304/'4 - Inflation'!Q$17)</f>
        <v>0</v>
      </c>
      <c r="T304" s="286">
        <f>IF('4 - Inflation'!R$17=0,0,'6a - Tot nominal costs'!T304/'4 - Inflation'!R$17)</f>
        <v>0</v>
      </c>
      <c r="U304" s="286">
        <f>IF('4 - Inflation'!S$17=0,0,'6a - Tot nominal costs'!U304/'4 - Inflation'!S$17)</f>
        <v>0</v>
      </c>
      <c r="V304" s="286">
        <f>IF('4 - Inflation'!T$17=0,0,'6a - Tot nominal costs'!V304/'4 - Inflation'!T$17)</f>
        <v>0</v>
      </c>
      <c r="W304" s="286">
        <f>IF('4 - Inflation'!U$17=0,0,'6a - Tot nominal costs'!W304/'4 - Inflation'!U$17)</f>
        <v>0</v>
      </c>
      <c r="X304" s="286">
        <f>IF('4 - Inflation'!V$17=0,0,'6a - Tot nominal costs'!X304/'4 - Inflation'!V$17)</f>
        <v>0</v>
      </c>
      <c r="Y304" s="286">
        <f>IF('4 - Inflation'!W$17=0,0,'6a - Tot nominal costs'!Y304/'4 - Inflation'!W$17)</f>
        <v>0</v>
      </c>
      <c r="Z304" s="286">
        <f>IF('4 - Inflation'!X$17=0,0,'6a - Tot nominal costs'!Z304/'4 - Inflation'!X$17)</f>
        <v>0</v>
      </c>
      <c r="AA304" s="286">
        <f>IF('4 - Inflation'!Y$17=0,0,'6a - Tot nominal costs'!AA304/'4 - Inflation'!Y$17)</f>
        <v>0</v>
      </c>
      <c r="AB304" s="286">
        <f>IF('4 - Inflation'!Z$17=0,0,'6a - Tot nominal costs'!AB304/'4 - Inflation'!Z$17)</f>
        <v>0</v>
      </c>
      <c r="AC304" s="286">
        <f>IF('4 - Inflation'!AA$17=0,0,'6a - Tot nominal costs'!AC304/'4 - Inflation'!AA$17)</f>
        <v>0</v>
      </c>
      <c r="AD304" s="286">
        <f>IF('4 - Inflation'!AB$17=0,0,'6a - Tot nominal costs'!AD304/'4 - Inflation'!AB$17)</f>
        <v>0</v>
      </c>
      <c r="AE304" s="286">
        <f>IF('4 - Inflation'!AC$17=0,0,'6a - Tot nominal costs'!AE304/'4 - Inflation'!AC$17)</f>
        <v>0</v>
      </c>
      <c r="AF304" s="286">
        <f>IF('4 - Inflation'!AD$17=0,0,'6a - Tot nominal costs'!AF304/'4 - Inflation'!AD$17)</f>
        <v>0</v>
      </c>
      <c r="AG304" s="286">
        <f>IF('4 - Inflation'!AE$17=0,0,'6a - Tot nominal costs'!AG304/'4 - Inflation'!AE$17)</f>
        <v>0</v>
      </c>
      <c r="AH304" s="286">
        <f>IF('4 - Inflation'!AF$17=0,0,'6a - Tot nominal costs'!AH304/'4 - Inflation'!AF$17)</f>
        <v>0</v>
      </c>
      <c r="AI304" s="286">
        <f>IF('4 - Inflation'!AG$17=0,0,'6a - Tot nominal costs'!AI304/'4 - Inflation'!AG$17)</f>
        <v>0</v>
      </c>
      <c r="AJ304" s="286">
        <f>IF('4 - Inflation'!AH$17=0,0,'6a - Tot nominal costs'!AJ304/'4 - Inflation'!AH$17)</f>
        <v>0</v>
      </c>
      <c r="AK304" s="286">
        <f>IF('4 - Inflation'!AI$17=0,0,'6a - Tot nominal costs'!AK304/'4 - Inflation'!AI$17)</f>
        <v>0</v>
      </c>
      <c r="AL304" s="286">
        <f>IF('4 - Inflation'!AJ$17=0,0,'6a - Tot nominal costs'!AL304/'4 - Inflation'!AJ$17)</f>
        <v>0</v>
      </c>
      <c r="AM304" s="286">
        <f>IF('4 - Inflation'!AK$17=0,0,'6a - Tot nominal costs'!AM304/'4 - Inflation'!AK$17)</f>
        <v>0</v>
      </c>
      <c r="AN304" s="286">
        <f>IF('4 - Inflation'!AL$17=0,0,'6a - Tot nominal costs'!AN304/'4 - Inflation'!AL$17)</f>
        <v>0</v>
      </c>
      <c r="AO304" s="286">
        <f>IF('4 - Inflation'!AM$17=0,0,'6a - Tot nominal costs'!AO304/'4 - Inflation'!AM$17)</f>
        <v>0</v>
      </c>
      <c r="AP304" s="286">
        <f>IF('4 - Inflation'!AN$17=0,0,'6a - Tot nominal costs'!AP304/'4 - Inflation'!AN$17)</f>
        <v>0</v>
      </c>
    </row>
    <row r="305" spans="1:42" outlineLevel="2">
      <c r="A305" s="211" t="str">
        <f>A301&amp;"."&amp;A303&amp;"."&amp;A302&amp;"."&amp;B305</f>
        <v>1.c.7.2</v>
      </c>
      <c r="B305">
        <v>2</v>
      </c>
      <c r="C305" t="str">
        <f>'1-GBP'!C305</f>
        <v/>
      </c>
      <c r="D305"/>
      <c r="E305"/>
      <c r="F305"/>
      <c r="G305"/>
      <c r="H305"/>
      <c r="I305"/>
      <c r="J305"/>
      <c r="K305"/>
      <c r="L305" t="str">
        <f>LEFT(_xlfn.TEXTAFTER('6b - Tot real (CPIH) costs'!A305,"."),1)</f>
        <v>c</v>
      </c>
      <c r="M305" s="286">
        <f>IF('4 - Inflation'!K$17=0,0,'6a - Tot nominal costs'!M305/'4 - Inflation'!K$17)</f>
        <v>0</v>
      </c>
      <c r="N305" s="286">
        <f>IF('4 - Inflation'!L$17=0,0,'6a - Tot nominal costs'!N305/'4 - Inflation'!L$17)</f>
        <v>0</v>
      </c>
      <c r="O305" s="286">
        <f>IF('4 - Inflation'!M$17=0,0,'6a - Tot nominal costs'!O305/'4 - Inflation'!M$17)</f>
        <v>0</v>
      </c>
      <c r="P305" s="286">
        <f>IF('4 - Inflation'!N$17=0,0,'6a - Tot nominal costs'!P305/'4 - Inflation'!N$17)</f>
        <v>0</v>
      </c>
      <c r="Q305" s="286">
        <f>IF('4 - Inflation'!O$17=0,0,'6a - Tot nominal costs'!Q305/'4 - Inflation'!O$17)</f>
        <v>0</v>
      </c>
      <c r="R305" s="286">
        <f>IF('4 - Inflation'!P$17=0,0,'6a - Tot nominal costs'!R305/'4 - Inflation'!P$17)</f>
        <v>0</v>
      </c>
      <c r="S305" s="286">
        <f>IF('4 - Inflation'!Q$17=0,0,'6a - Tot nominal costs'!S305/'4 - Inflation'!Q$17)</f>
        <v>0</v>
      </c>
      <c r="T305" s="286">
        <f>IF('4 - Inflation'!R$17=0,0,'6a - Tot nominal costs'!T305/'4 - Inflation'!R$17)</f>
        <v>0</v>
      </c>
      <c r="U305" s="286">
        <f>IF('4 - Inflation'!S$17=0,0,'6a - Tot nominal costs'!U305/'4 - Inflation'!S$17)</f>
        <v>0</v>
      </c>
      <c r="V305" s="286">
        <f>IF('4 - Inflation'!T$17=0,0,'6a - Tot nominal costs'!V305/'4 - Inflation'!T$17)</f>
        <v>0</v>
      </c>
      <c r="W305" s="286">
        <f>IF('4 - Inflation'!U$17=0,0,'6a - Tot nominal costs'!W305/'4 - Inflation'!U$17)</f>
        <v>0</v>
      </c>
      <c r="X305" s="286">
        <f>IF('4 - Inflation'!V$17=0,0,'6a - Tot nominal costs'!X305/'4 - Inflation'!V$17)</f>
        <v>0</v>
      </c>
      <c r="Y305" s="286">
        <f>IF('4 - Inflation'!W$17=0,0,'6a - Tot nominal costs'!Y305/'4 - Inflation'!W$17)</f>
        <v>0</v>
      </c>
      <c r="Z305" s="286">
        <f>IF('4 - Inflation'!X$17=0,0,'6a - Tot nominal costs'!Z305/'4 - Inflation'!X$17)</f>
        <v>0</v>
      </c>
      <c r="AA305" s="286">
        <f>IF('4 - Inflation'!Y$17=0,0,'6a - Tot nominal costs'!AA305/'4 - Inflation'!Y$17)</f>
        <v>0</v>
      </c>
      <c r="AB305" s="286">
        <f>IF('4 - Inflation'!Z$17=0,0,'6a - Tot nominal costs'!AB305/'4 - Inflation'!Z$17)</f>
        <v>0</v>
      </c>
      <c r="AC305" s="286">
        <f>IF('4 - Inflation'!AA$17=0,0,'6a - Tot nominal costs'!AC305/'4 - Inflation'!AA$17)</f>
        <v>0</v>
      </c>
      <c r="AD305" s="286">
        <f>IF('4 - Inflation'!AB$17=0,0,'6a - Tot nominal costs'!AD305/'4 - Inflation'!AB$17)</f>
        <v>0</v>
      </c>
      <c r="AE305" s="286">
        <f>IF('4 - Inflation'!AC$17=0,0,'6a - Tot nominal costs'!AE305/'4 - Inflation'!AC$17)</f>
        <v>0</v>
      </c>
      <c r="AF305" s="286">
        <f>IF('4 - Inflation'!AD$17=0,0,'6a - Tot nominal costs'!AF305/'4 - Inflation'!AD$17)</f>
        <v>0</v>
      </c>
      <c r="AG305" s="286">
        <f>IF('4 - Inflation'!AE$17=0,0,'6a - Tot nominal costs'!AG305/'4 - Inflation'!AE$17)</f>
        <v>0</v>
      </c>
      <c r="AH305" s="286">
        <f>IF('4 - Inflation'!AF$17=0,0,'6a - Tot nominal costs'!AH305/'4 - Inflation'!AF$17)</f>
        <v>0</v>
      </c>
      <c r="AI305" s="286">
        <f>IF('4 - Inflation'!AG$17=0,0,'6a - Tot nominal costs'!AI305/'4 - Inflation'!AG$17)</f>
        <v>0</v>
      </c>
      <c r="AJ305" s="286">
        <f>IF('4 - Inflation'!AH$17=0,0,'6a - Tot nominal costs'!AJ305/'4 - Inflation'!AH$17)</f>
        <v>0</v>
      </c>
      <c r="AK305" s="286">
        <f>IF('4 - Inflation'!AI$17=0,0,'6a - Tot nominal costs'!AK305/'4 - Inflation'!AI$17)</f>
        <v>0</v>
      </c>
      <c r="AL305" s="286">
        <f>IF('4 - Inflation'!AJ$17=0,0,'6a - Tot nominal costs'!AL305/'4 - Inflation'!AJ$17)</f>
        <v>0</v>
      </c>
      <c r="AM305" s="286">
        <f>IF('4 - Inflation'!AK$17=0,0,'6a - Tot nominal costs'!AM305/'4 - Inflation'!AK$17)</f>
        <v>0</v>
      </c>
      <c r="AN305" s="286">
        <f>IF('4 - Inflation'!AL$17=0,0,'6a - Tot nominal costs'!AN305/'4 - Inflation'!AL$17)</f>
        <v>0</v>
      </c>
      <c r="AO305" s="286">
        <f>IF('4 - Inflation'!AM$17=0,0,'6a - Tot nominal costs'!AO305/'4 - Inflation'!AM$17)</f>
        <v>0</v>
      </c>
      <c r="AP305" s="286">
        <f>IF('4 - Inflation'!AN$17=0,0,'6a - Tot nominal costs'!AP305/'4 - Inflation'!AN$17)</f>
        <v>0</v>
      </c>
    </row>
    <row r="306" spans="1:42" outlineLevel="2">
      <c r="A306" s="211" t="str">
        <f>A301&amp;"."&amp;A303&amp;"."&amp;A302&amp;"."&amp;B306</f>
        <v>1.c.7.3</v>
      </c>
      <c r="B306">
        <v>3</v>
      </c>
      <c r="C306" t="str">
        <f>'1-GBP'!C306</f>
        <v/>
      </c>
      <c r="D306"/>
      <c r="E306"/>
      <c r="F306"/>
      <c r="G306"/>
      <c r="H306"/>
      <c r="I306"/>
      <c r="J306"/>
      <c r="K306"/>
      <c r="L306" t="str">
        <f>LEFT(_xlfn.TEXTAFTER('6b - Tot real (CPIH) costs'!A306,"."),1)</f>
        <v>c</v>
      </c>
      <c r="M306" s="286">
        <f>IF('4 - Inflation'!K$17=0,0,'6a - Tot nominal costs'!M306/'4 - Inflation'!K$17)</f>
        <v>0</v>
      </c>
      <c r="N306" s="286">
        <f>IF('4 - Inflation'!L$17=0,0,'6a - Tot nominal costs'!N306/'4 - Inflation'!L$17)</f>
        <v>0</v>
      </c>
      <c r="O306" s="286">
        <f>IF('4 - Inflation'!M$17=0,0,'6a - Tot nominal costs'!O306/'4 - Inflation'!M$17)</f>
        <v>0</v>
      </c>
      <c r="P306" s="286">
        <f>IF('4 - Inflation'!N$17=0,0,'6a - Tot nominal costs'!P306/'4 - Inflation'!N$17)</f>
        <v>0</v>
      </c>
      <c r="Q306" s="286">
        <f>IF('4 - Inflation'!O$17=0,0,'6a - Tot nominal costs'!Q306/'4 - Inflation'!O$17)</f>
        <v>0</v>
      </c>
      <c r="R306" s="286">
        <f>IF('4 - Inflation'!P$17=0,0,'6a - Tot nominal costs'!R306/'4 - Inflation'!P$17)</f>
        <v>0</v>
      </c>
      <c r="S306" s="286">
        <f>IF('4 - Inflation'!Q$17=0,0,'6a - Tot nominal costs'!S306/'4 - Inflation'!Q$17)</f>
        <v>0</v>
      </c>
      <c r="T306" s="286">
        <f>IF('4 - Inflation'!R$17=0,0,'6a - Tot nominal costs'!T306/'4 - Inflation'!R$17)</f>
        <v>0</v>
      </c>
      <c r="U306" s="286">
        <f>IF('4 - Inflation'!S$17=0,0,'6a - Tot nominal costs'!U306/'4 - Inflation'!S$17)</f>
        <v>0</v>
      </c>
      <c r="V306" s="286">
        <f>IF('4 - Inflation'!T$17=0,0,'6a - Tot nominal costs'!V306/'4 - Inflation'!T$17)</f>
        <v>0</v>
      </c>
      <c r="W306" s="286">
        <f>IF('4 - Inflation'!U$17=0,0,'6a - Tot nominal costs'!W306/'4 - Inflation'!U$17)</f>
        <v>0</v>
      </c>
      <c r="X306" s="286">
        <f>IF('4 - Inflation'!V$17=0,0,'6a - Tot nominal costs'!X306/'4 - Inflation'!V$17)</f>
        <v>0</v>
      </c>
      <c r="Y306" s="286">
        <f>IF('4 - Inflation'!W$17=0,0,'6a - Tot nominal costs'!Y306/'4 - Inflation'!W$17)</f>
        <v>0</v>
      </c>
      <c r="Z306" s="286">
        <f>IF('4 - Inflation'!X$17=0,0,'6a - Tot nominal costs'!Z306/'4 - Inflation'!X$17)</f>
        <v>0</v>
      </c>
      <c r="AA306" s="286">
        <f>IF('4 - Inflation'!Y$17=0,0,'6a - Tot nominal costs'!AA306/'4 - Inflation'!Y$17)</f>
        <v>0</v>
      </c>
      <c r="AB306" s="286">
        <f>IF('4 - Inflation'!Z$17=0,0,'6a - Tot nominal costs'!AB306/'4 - Inflation'!Z$17)</f>
        <v>0</v>
      </c>
      <c r="AC306" s="286">
        <f>IF('4 - Inflation'!AA$17=0,0,'6a - Tot nominal costs'!AC306/'4 - Inflation'!AA$17)</f>
        <v>0</v>
      </c>
      <c r="AD306" s="286">
        <f>IF('4 - Inflation'!AB$17=0,0,'6a - Tot nominal costs'!AD306/'4 - Inflation'!AB$17)</f>
        <v>0</v>
      </c>
      <c r="AE306" s="286">
        <f>IF('4 - Inflation'!AC$17=0,0,'6a - Tot nominal costs'!AE306/'4 - Inflation'!AC$17)</f>
        <v>0</v>
      </c>
      <c r="AF306" s="286">
        <f>IF('4 - Inflation'!AD$17=0,0,'6a - Tot nominal costs'!AF306/'4 - Inflation'!AD$17)</f>
        <v>0</v>
      </c>
      <c r="AG306" s="286">
        <f>IF('4 - Inflation'!AE$17=0,0,'6a - Tot nominal costs'!AG306/'4 - Inflation'!AE$17)</f>
        <v>0</v>
      </c>
      <c r="AH306" s="286">
        <f>IF('4 - Inflation'!AF$17=0,0,'6a - Tot nominal costs'!AH306/'4 - Inflation'!AF$17)</f>
        <v>0</v>
      </c>
      <c r="AI306" s="286">
        <f>IF('4 - Inflation'!AG$17=0,0,'6a - Tot nominal costs'!AI306/'4 - Inflation'!AG$17)</f>
        <v>0</v>
      </c>
      <c r="AJ306" s="286">
        <f>IF('4 - Inflation'!AH$17=0,0,'6a - Tot nominal costs'!AJ306/'4 - Inflation'!AH$17)</f>
        <v>0</v>
      </c>
      <c r="AK306" s="286">
        <f>IF('4 - Inflation'!AI$17=0,0,'6a - Tot nominal costs'!AK306/'4 - Inflation'!AI$17)</f>
        <v>0</v>
      </c>
      <c r="AL306" s="286">
        <f>IF('4 - Inflation'!AJ$17=0,0,'6a - Tot nominal costs'!AL306/'4 - Inflation'!AJ$17)</f>
        <v>0</v>
      </c>
      <c r="AM306" s="286">
        <f>IF('4 - Inflation'!AK$17=0,0,'6a - Tot nominal costs'!AM306/'4 - Inflation'!AK$17)</f>
        <v>0</v>
      </c>
      <c r="AN306" s="286">
        <f>IF('4 - Inflation'!AL$17=0,0,'6a - Tot nominal costs'!AN306/'4 - Inflation'!AL$17)</f>
        <v>0</v>
      </c>
      <c r="AO306" s="286">
        <f>IF('4 - Inflation'!AM$17=0,0,'6a - Tot nominal costs'!AO306/'4 - Inflation'!AM$17)</f>
        <v>0</v>
      </c>
      <c r="AP306" s="286">
        <f>IF('4 - Inflation'!AN$17=0,0,'6a - Tot nominal costs'!AP306/'4 - Inflation'!AN$17)</f>
        <v>0</v>
      </c>
    </row>
    <row r="307" spans="1:42" outlineLevel="2">
      <c r="A307" s="211" t="str">
        <f>A301&amp;"."&amp;A303&amp;"."&amp;A302&amp;"."&amp;B307</f>
        <v>1.c.7.4</v>
      </c>
      <c r="B307">
        <v>4</v>
      </c>
      <c r="C307" t="str">
        <f>'1-GBP'!C307</f>
        <v/>
      </c>
      <c r="D307"/>
      <c r="E307"/>
      <c r="F307"/>
      <c r="G307"/>
      <c r="H307"/>
      <c r="I307"/>
      <c r="J307"/>
      <c r="K307"/>
      <c r="L307" t="str">
        <f>LEFT(_xlfn.TEXTAFTER('6b - Tot real (CPIH) costs'!A307,"."),1)</f>
        <v>c</v>
      </c>
      <c r="M307" s="286">
        <f>IF('4 - Inflation'!K$17=0,0,'6a - Tot nominal costs'!M307/'4 - Inflation'!K$17)</f>
        <v>0</v>
      </c>
      <c r="N307" s="286">
        <f>IF('4 - Inflation'!L$17=0,0,'6a - Tot nominal costs'!N307/'4 - Inflation'!L$17)</f>
        <v>0</v>
      </c>
      <c r="O307" s="286">
        <f>IF('4 - Inflation'!M$17=0,0,'6a - Tot nominal costs'!O307/'4 - Inflation'!M$17)</f>
        <v>0</v>
      </c>
      <c r="P307" s="286">
        <f>IF('4 - Inflation'!N$17=0,0,'6a - Tot nominal costs'!P307/'4 - Inflation'!N$17)</f>
        <v>0</v>
      </c>
      <c r="Q307" s="286">
        <f>IF('4 - Inflation'!O$17=0,0,'6a - Tot nominal costs'!Q307/'4 - Inflation'!O$17)</f>
        <v>0</v>
      </c>
      <c r="R307" s="286">
        <f>IF('4 - Inflation'!P$17=0,0,'6a - Tot nominal costs'!R307/'4 - Inflation'!P$17)</f>
        <v>0</v>
      </c>
      <c r="S307" s="286">
        <f>IF('4 - Inflation'!Q$17=0,0,'6a - Tot nominal costs'!S307/'4 - Inflation'!Q$17)</f>
        <v>0</v>
      </c>
      <c r="T307" s="286">
        <f>IF('4 - Inflation'!R$17=0,0,'6a - Tot nominal costs'!T307/'4 - Inflation'!R$17)</f>
        <v>0</v>
      </c>
      <c r="U307" s="286">
        <f>IF('4 - Inflation'!S$17=0,0,'6a - Tot nominal costs'!U307/'4 - Inflation'!S$17)</f>
        <v>0</v>
      </c>
      <c r="V307" s="286">
        <f>IF('4 - Inflation'!T$17=0,0,'6a - Tot nominal costs'!V307/'4 - Inflation'!T$17)</f>
        <v>0</v>
      </c>
      <c r="W307" s="286">
        <f>IF('4 - Inflation'!U$17=0,0,'6a - Tot nominal costs'!W307/'4 - Inflation'!U$17)</f>
        <v>0</v>
      </c>
      <c r="X307" s="286">
        <f>IF('4 - Inflation'!V$17=0,0,'6a - Tot nominal costs'!X307/'4 - Inflation'!V$17)</f>
        <v>0</v>
      </c>
      <c r="Y307" s="286">
        <f>IF('4 - Inflation'!W$17=0,0,'6a - Tot nominal costs'!Y307/'4 - Inflation'!W$17)</f>
        <v>0</v>
      </c>
      <c r="Z307" s="286">
        <f>IF('4 - Inflation'!X$17=0,0,'6a - Tot nominal costs'!Z307/'4 - Inflation'!X$17)</f>
        <v>0</v>
      </c>
      <c r="AA307" s="286">
        <f>IF('4 - Inflation'!Y$17=0,0,'6a - Tot nominal costs'!AA307/'4 - Inflation'!Y$17)</f>
        <v>0</v>
      </c>
      <c r="AB307" s="286">
        <f>IF('4 - Inflation'!Z$17=0,0,'6a - Tot nominal costs'!AB307/'4 - Inflation'!Z$17)</f>
        <v>0</v>
      </c>
      <c r="AC307" s="286">
        <f>IF('4 - Inflation'!AA$17=0,0,'6a - Tot nominal costs'!AC307/'4 - Inflation'!AA$17)</f>
        <v>0</v>
      </c>
      <c r="AD307" s="286">
        <f>IF('4 - Inflation'!AB$17=0,0,'6a - Tot nominal costs'!AD307/'4 - Inflation'!AB$17)</f>
        <v>0</v>
      </c>
      <c r="AE307" s="286">
        <f>IF('4 - Inflation'!AC$17=0,0,'6a - Tot nominal costs'!AE307/'4 - Inflation'!AC$17)</f>
        <v>0</v>
      </c>
      <c r="AF307" s="286">
        <f>IF('4 - Inflation'!AD$17=0,0,'6a - Tot nominal costs'!AF307/'4 - Inflation'!AD$17)</f>
        <v>0</v>
      </c>
      <c r="AG307" s="286">
        <f>IF('4 - Inflation'!AE$17=0,0,'6a - Tot nominal costs'!AG307/'4 - Inflation'!AE$17)</f>
        <v>0</v>
      </c>
      <c r="AH307" s="286">
        <f>IF('4 - Inflation'!AF$17=0,0,'6a - Tot nominal costs'!AH307/'4 - Inflation'!AF$17)</f>
        <v>0</v>
      </c>
      <c r="AI307" s="286">
        <f>IF('4 - Inflation'!AG$17=0,0,'6a - Tot nominal costs'!AI307/'4 - Inflation'!AG$17)</f>
        <v>0</v>
      </c>
      <c r="AJ307" s="286">
        <f>IF('4 - Inflation'!AH$17=0,0,'6a - Tot nominal costs'!AJ307/'4 - Inflation'!AH$17)</f>
        <v>0</v>
      </c>
      <c r="AK307" s="286">
        <f>IF('4 - Inflation'!AI$17=0,0,'6a - Tot nominal costs'!AK307/'4 - Inflation'!AI$17)</f>
        <v>0</v>
      </c>
      <c r="AL307" s="286">
        <f>IF('4 - Inflation'!AJ$17=0,0,'6a - Tot nominal costs'!AL307/'4 - Inflation'!AJ$17)</f>
        <v>0</v>
      </c>
      <c r="AM307" s="286">
        <f>IF('4 - Inflation'!AK$17=0,0,'6a - Tot nominal costs'!AM307/'4 - Inflation'!AK$17)</f>
        <v>0</v>
      </c>
      <c r="AN307" s="286">
        <f>IF('4 - Inflation'!AL$17=0,0,'6a - Tot nominal costs'!AN307/'4 - Inflation'!AL$17)</f>
        <v>0</v>
      </c>
      <c r="AO307" s="286">
        <f>IF('4 - Inflation'!AM$17=0,0,'6a - Tot nominal costs'!AO307/'4 - Inflation'!AM$17)</f>
        <v>0</v>
      </c>
      <c r="AP307" s="286">
        <f>IF('4 - Inflation'!AN$17=0,0,'6a - Tot nominal costs'!AP307/'4 - Inflation'!AN$17)</f>
        <v>0</v>
      </c>
    </row>
    <row r="308" spans="1:42" outlineLevel="2">
      <c r="A308" s="211" t="str">
        <f>A301&amp;"."&amp;A303&amp;"."&amp;A302&amp;"."&amp;B308</f>
        <v>1.c.7.5</v>
      </c>
      <c r="B308">
        <v>5</v>
      </c>
      <c r="C308" t="str">
        <f>'1-GBP'!C308</f>
        <v/>
      </c>
      <c r="D308"/>
      <c r="E308"/>
      <c r="F308"/>
      <c r="G308"/>
      <c r="H308"/>
      <c r="I308"/>
      <c r="J308"/>
      <c r="K308"/>
      <c r="L308" t="str">
        <f>LEFT(_xlfn.TEXTAFTER('6b - Tot real (CPIH) costs'!A308,"."),1)</f>
        <v>c</v>
      </c>
      <c r="M308" s="286">
        <f>IF('4 - Inflation'!K$17=0,0,'6a - Tot nominal costs'!M308/'4 - Inflation'!K$17)</f>
        <v>0</v>
      </c>
      <c r="N308" s="286">
        <f>IF('4 - Inflation'!L$17=0,0,'6a - Tot nominal costs'!N308/'4 - Inflation'!L$17)</f>
        <v>0</v>
      </c>
      <c r="O308" s="286">
        <f>IF('4 - Inflation'!M$17=0,0,'6a - Tot nominal costs'!O308/'4 - Inflation'!M$17)</f>
        <v>0</v>
      </c>
      <c r="P308" s="286">
        <f>IF('4 - Inflation'!N$17=0,0,'6a - Tot nominal costs'!P308/'4 - Inflation'!N$17)</f>
        <v>0</v>
      </c>
      <c r="Q308" s="286">
        <f>IF('4 - Inflation'!O$17=0,0,'6a - Tot nominal costs'!Q308/'4 - Inflation'!O$17)</f>
        <v>0</v>
      </c>
      <c r="R308" s="286">
        <f>IF('4 - Inflation'!P$17=0,0,'6a - Tot nominal costs'!R308/'4 - Inflation'!P$17)</f>
        <v>0</v>
      </c>
      <c r="S308" s="286">
        <f>IF('4 - Inflation'!Q$17=0,0,'6a - Tot nominal costs'!S308/'4 - Inflation'!Q$17)</f>
        <v>0</v>
      </c>
      <c r="T308" s="286">
        <f>IF('4 - Inflation'!R$17=0,0,'6a - Tot nominal costs'!T308/'4 - Inflation'!R$17)</f>
        <v>0</v>
      </c>
      <c r="U308" s="286">
        <f>IF('4 - Inflation'!S$17=0,0,'6a - Tot nominal costs'!U308/'4 - Inflation'!S$17)</f>
        <v>0</v>
      </c>
      <c r="V308" s="286">
        <f>IF('4 - Inflation'!T$17=0,0,'6a - Tot nominal costs'!V308/'4 - Inflation'!T$17)</f>
        <v>0</v>
      </c>
      <c r="W308" s="286">
        <f>IF('4 - Inflation'!U$17=0,0,'6a - Tot nominal costs'!W308/'4 - Inflation'!U$17)</f>
        <v>0</v>
      </c>
      <c r="X308" s="286">
        <f>IF('4 - Inflation'!V$17=0,0,'6a - Tot nominal costs'!X308/'4 - Inflation'!V$17)</f>
        <v>0</v>
      </c>
      <c r="Y308" s="286">
        <f>IF('4 - Inflation'!W$17=0,0,'6a - Tot nominal costs'!Y308/'4 - Inflation'!W$17)</f>
        <v>0</v>
      </c>
      <c r="Z308" s="286">
        <f>IF('4 - Inflation'!X$17=0,0,'6a - Tot nominal costs'!Z308/'4 - Inflation'!X$17)</f>
        <v>0</v>
      </c>
      <c r="AA308" s="286">
        <f>IF('4 - Inflation'!Y$17=0,0,'6a - Tot nominal costs'!AA308/'4 - Inflation'!Y$17)</f>
        <v>0</v>
      </c>
      <c r="AB308" s="286">
        <f>IF('4 - Inflation'!Z$17=0,0,'6a - Tot nominal costs'!AB308/'4 - Inflation'!Z$17)</f>
        <v>0</v>
      </c>
      <c r="AC308" s="286">
        <f>IF('4 - Inflation'!AA$17=0,0,'6a - Tot nominal costs'!AC308/'4 - Inflation'!AA$17)</f>
        <v>0</v>
      </c>
      <c r="AD308" s="286">
        <f>IF('4 - Inflation'!AB$17=0,0,'6a - Tot nominal costs'!AD308/'4 - Inflation'!AB$17)</f>
        <v>0</v>
      </c>
      <c r="AE308" s="286">
        <f>IF('4 - Inflation'!AC$17=0,0,'6a - Tot nominal costs'!AE308/'4 - Inflation'!AC$17)</f>
        <v>0</v>
      </c>
      <c r="AF308" s="286">
        <f>IF('4 - Inflation'!AD$17=0,0,'6a - Tot nominal costs'!AF308/'4 - Inflation'!AD$17)</f>
        <v>0</v>
      </c>
      <c r="AG308" s="286">
        <f>IF('4 - Inflation'!AE$17=0,0,'6a - Tot nominal costs'!AG308/'4 - Inflation'!AE$17)</f>
        <v>0</v>
      </c>
      <c r="AH308" s="286">
        <f>IF('4 - Inflation'!AF$17=0,0,'6a - Tot nominal costs'!AH308/'4 - Inflation'!AF$17)</f>
        <v>0</v>
      </c>
      <c r="AI308" s="286">
        <f>IF('4 - Inflation'!AG$17=0,0,'6a - Tot nominal costs'!AI308/'4 - Inflation'!AG$17)</f>
        <v>0</v>
      </c>
      <c r="AJ308" s="286">
        <f>IF('4 - Inflation'!AH$17=0,0,'6a - Tot nominal costs'!AJ308/'4 - Inflation'!AH$17)</f>
        <v>0</v>
      </c>
      <c r="AK308" s="286">
        <f>IF('4 - Inflation'!AI$17=0,0,'6a - Tot nominal costs'!AK308/'4 - Inflation'!AI$17)</f>
        <v>0</v>
      </c>
      <c r="AL308" s="286">
        <f>IF('4 - Inflation'!AJ$17=0,0,'6a - Tot nominal costs'!AL308/'4 - Inflation'!AJ$17)</f>
        <v>0</v>
      </c>
      <c r="AM308" s="286">
        <f>IF('4 - Inflation'!AK$17=0,0,'6a - Tot nominal costs'!AM308/'4 - Inflation'!AK$17)</f>
        <v>0</v>
      </c>
      <c r="AN308" s="286">
        <f>IF('4 - Inflation'!AL$17=0,0,'6a - Tot nominal costs'!AN308/'4 - Inflation'!AL$17)</f>
        <v>0</v>
      </c>
      <c r="AO308" s="286">
        <f>IF('4 - Inflation'!AM$17=0,0,'6a - Tot nominal costs'!AO308/'4 - Inflation'!AM$17)</f>
        <v>0</v>
      </c>
      <c r="AP308" s="286">
        <f>IF('4 - Inflation'!AN$17=0,0,'6a - Tot nominal costs'!AP308/'4 - Inflation'!AN$17)</f>
        <v>0</v>
      </c>
    </row>
    <row r="309" spans="1:42" outlineLevel="2">
      <c r="A309" s="211" t="str">
        <f>A301&amp;"."&amp;A303&amp;"."&amp;A302&amp;"."&amp;B309</f>
        <v>1.c.7.6</v>
      </c>
      <c r="B309">
        <v>6</v>
      </c>
      <c r="C309" t="str">
        <f>'1-GBP'!C309</f>
        <v/>
      </c>
      <c r="D309"/>
      <c r="E309"/>
      <c r="F309"/>
      <c r="G309"/>
      <c r="H309"/>
      <c r="I309"/>
      <c r="J309"/>
      <c r="K309"/>
      <c r="L309" t="str">
        <f>LEFT(_xlfn.TEXTAFTER('6b - Tot real (CPIH) costs'!A309,"."),1)</f>
        <v>c</v>
      </c>
      <c r="M309" s="286">
        <f>IF('4 - Inflation'!K$17=0,0,'6a - Tot nominal costs'!M309/'4 - Inflation'!K$17)</f>
        <v>0</v>
      </c>
      <c r="N309" s="286">
        <f>IF('4 - Inflation'!L$17=0,0,'6a - Tot nominal costs'!N309/'4 - Inflation'!L$17)</f>
        <v>0</v>
      </c>
      <c r="O309" s="286">
        <f>IF('4 - Inflation'!M$17=0,0,'6a - Tot nominal costs'!O309/'4 - Inflation'!M$17)</f>
        <v>0</v>
      </c>
      <c r="P309" s="286">
        <f>IF('4 - Inflation'!N$17=0,0,'6a - Tot nominal costs'!P309/'4 - Inflation'!N$17)</f>
        <v>0</v>
      </c>
      <c r="Q309" s="286">
        <f>IF('4 - Inflation'!O$17=0,0,'6a - Tot nominal costs'!Q309/'4 - Inflation'!O$17)</f>
        <v>0</v>
      </c>
      <c r="R309" s="286">
        <f>IF('4 - Inflation'!P$17=0,0,'6a - Tot nominal costs'!R309/'4 - Inflation'!P$17)</f>
        <v>0</v>
      </c>
      <c r="S309" s="286">
        <f>IF('4 - Inflation'!Q$17=0,0,'6a - Tot nominal costs'!S309/'4 - Inflation'!Q$17)</f>
        <v>0</v>
      </c>
      <c r="T309" s="286">
        <f>IF('4 - Inflation'!R$17=0,0,'6a - Tot nominal costs'!T309/'4 - Inflation'!R$17)</f>
        <v>0</v>
      </c>
      <c r="U309" s="286">
        <f>IF('4 - Inflation'!S$17=0,0,'6a - Tot nominal costs'!U309/'4 - Inflation'!S$17)</f>
        <v>0</v>
      </c>
      <c r="V309" s="286">
        <f>IF('4 - Inflation'!T$17=0,0,'6a - Tot nominal costs'!V309/'4 - Inflation'!T$17)</f>
        <v>0</v>
      </c>
      <c r="W309" s="286">
        <f>IF('4 - Inflation'!U$17=0,0,'6a - Tot nominal costs'!W309/'4 - Inflation'!U$17)</f>
        <v>0</v>
      </c>
      <c r="X309" s="286">
        <f>IF('4 - Inflation'!V$17=0,0,'6a - Tot nominal costs'!X309/'4 - Inflation'!V$17)</f>
        <v>0</v>
      </c>
      <c r="Y309" s="286">
        <f>IF('4 - Inflation'!W$17=0,0,'6a - Tot nominal costs'!Y309/'4 - Inflation'!W$17)</f>
        <v>0</v>
      </c>
      <c r="Z309" s="286">
        <f>IF('4 - Inflation'!X$17=0,0,'6a - Tot nominal costs'!Z309/'4 - Inflation'!X$17)</f>
        <v>0</v>
      </c>
      <c r="AA309" s="286">
        <f>IF('4 - Inflation'!Y$17=0,0,'6a - Tot nominal costs'!AA309/'4 - Inflation'!Y$17)</f>
        <v>0</v>
      </c>
      <c r="AB309" s="286">
        <f>IF('4 - Inflation'!Z$17=0,0,'6a - Tot nominal costs'!AB309/'4 - Inflation'!Z$17)</f>
        <v>0</v>
      </c>
      <c r="AC309" s="286">
        <f>IF('4 - Inflation'!AA$17=0,0,'6a - Tot nominal costs'!AC309/'4 - Inflation'!AA$17)</f>
        <v>0</v>
      </c>
      <c r="AD309" s="286">
        <f>IF('4 - Inflation'!AB$17=0,0,'6a - Tot nominal costs'!AD309/'4 - Inflation'!AB$17)</f>
        <v>0</v>
      </c>
      <c r="AE309" s="286">
        <f>IF('4 - Inflation'!AC$17=0,0,'6a - Tot nominal costs'!AE309/'4 - Inflation'!AC$17)</f>
        <v>0</v>
      </c>
      <c r="AF309" s="286">
        <f>IF('4 - Inflation'!AD$17=0,0,'6a - Tot nominal costs'!AF309/'4 - Inflation'!AD$17)</f>
        <v>0</v>
      </c>
      <c r="AG309" s="286">
        <f>IF('4 - Inflation'!AE$17=0,0,'6a - Tot nominal costs'!AG309/'4 - Inflation'!AE$17)</f>
        <v>0</v>
      </c>
      <c r="AH309" s="286">
        <f>IF('4 - Inflation'!AF$17=0,0,'6a - Tot nominal costs'!AH309/'4 - Inflation'!AF$17)</f>
        <v>0</v>
      </c>
      <c r="AI309" s="286">
        <f>IF('4 - Inflation'!AG$17=0,0,'6a - Tot nominal costs'!AI309/'4 - Inflation'!AG$17)</f>
        <v>0</v>
      </c>
      <c r="AJ309" s="286">
        <f>IF('4 - Inflation'!AH$17=0,0,'6a - Tot nominal costs'!AJ309/'4 - Inflation'!AH$17)</f>
        <v>0</v>
      </c>
      <c r="AK309" s="286">
        <f>IF('4 - Inflation'!AI$17=0,0,'6a - Tot nominal costs'!AK309/'4 - Inflation'!AI$17)</f>
        <v>0</v>
      </c>
      <c r="AL309" s="286">
        <f>IF('4 - Inflation'!AJ$17=0,0,'6a - Tot nominal costs'!AL309/'4 - Inflation'!AJ$17)</f>
        <v>0</v>
      </c>
      <c r="AM309" s="286">
        <f>IF('4 - Inflation'!AK$17=0,0,'6a - Tot nominal costs'!AM309/'4 - Inflation'!AK$17)</f>
        <v>0</v>
      </c>
      <c r="AN309" s="286">
        <f>IF('4 - Inflation'!AL$17=0,0,'6a - Tot nominal costs'!AN309/'4 - Inflation'!AL$17)</f>
        <v>0</v>
      </c>
      <c r="AO309" s="286">
        <f>IF('4 - Inflation'!AM$17=0,0,'6a - Tot nominal costs'!AO309/'4 - Inflation'!AM$17)</f>
        <v>0</v>
      </c>
      <c r="AP309" s="286">
        <f>IF('4 - Inflation'!AN$17=0,0,'6a - Tot nominal costs'!AP309/'4 - Inflation'!AN$17)</f>
        <v>0</v>
      </c>
    </row>
    <row r="310" spans="1:42" outlineLevel="2">
      <c r="A310" s="211" t="str">
        <f>A301&amp;"."&amp;A303&amp;"."&amp;A302&amp;"."&amp;B310</f>
        <v>1.c.7.7</v>
      </c>
      <c r="B310">
        <v>7</v>
      </c>
      <c r="C310" t="str">
        <f>'1-GBP'!C310</f>
        <v/>
      </c>
      <c r="D310"/>
      <c r="E310"/>
      <c r="F310"/>
      <c r="G310"/>
      <c r="H310"/>
      <c r="I310"/>
      <c r="J310"/>
      <c r="K310"/>
      <c r="L310" t="str">
        <f>LEFT(_xlfn.TEXTAFTER('6b - Tot real (CPIH) costs'!A310,"."),1)</f>
        <v>c</v>
      </c>
      <c r="M310" s="286">
        <f>IF('4 - Inflation'!K$17=0,0,'6a - Tot nominal costs'!M310/'4 - Inflation'!K$17)</f>
        <v>0</v>
      </c>
      <c r="N310" s="286">
        <f>IF('4 - Inflation'!L$17=0,0,'6a - Tot nominal costs'!N310/'4 - Inflation'!L$17)</f>
        <v>0</v>
      </c>
      <c r="O310" s="286">
        <f>IF('4 - Inflation'!M$17=0,0,'6a - Tot nominal costs'!O310/'4 - Inflation'!M$17)</f>
        <v>0</v>
      </c>
      <c r="P310" s="286">
        <f>IF('4 - Inflation'!N$17=0,0,'6a - Tot nominal costs'!P310/'4 - Inflation'!N$17)</f>
        <v>0</v>
      </c>
      <c r="Q310" s="286">
        <f>IF('4 - Inflation'!O$17=0,0,'6a - Tot nominal costs'!Q310/'4 - Inflation'!O$17)</f>
        <v>0</v>
      </c>
      <c r="R310" s="286">
        <f>IF('4 - Inflation'!P$17=0,0,'6a - Tot nominal costs'!R310/'4 - Inflation'!P$17)</f>
        <v>0</v>
      </c>
      <c r="S310" s="286">
        <f>IF('4 - Inflation'!Q$17=0,0,'6a - Tot nominal costs'!S310/'4 - Inflation'!Q$17)</f>
        <v>0</v>
      </c>
      <c r="T310" s="286">
        <f>IF('4 - Inflation'!R$17=0,0,'6a - Tot nominal costs'!T310/'4 - Inflation'!R$17)</f>
        <v>0</v>
      </c>
      <c r="U310" s="286">
        <f>IF('4 - Inflation'!S$17=0,0,'6a - Tot nominal costs'!U310/'4 - Inflation'!S$17)</f>
        <v>0</v>
      </c>
      <c r="V310" s="286">
        <f>IF('4 - Inflation'!T$17=0,0,'6a - Tot nominal costs'!V310/'4 - Inflation'!T$17)</f>
        <v>0</v>
      </c>
      <c r="W310" s="286">
        <f>IF('4 - Inflation'!U$17=0,0,'6a - Tot nominal costs'!W310/'4 - Inflation'!U$17)</f>
        <v>0</v>
      </c>
      <c r="X310" s="286">
        <f>IF('4 - Inflation'!V$17=0,0,'6a - Tot nominal costs'!X310/'4 - Inflation'!V$17)</f>
        <v>0</v>
      </c>
      <c r="Y310" s="286">
        <f>IF('4 - Inflation'!W$17=0,0,'6a - Tot nominal costs'!Y310/'4 - Inflation'!W$17)</f>
        <v>0</v>
      </c>
      <c r="Z310" s="286">
        <f>IF('4 - Inflation'!X$17=0,0,'6a - Tot nominal costs'!Z310/'4 - Inflation'!X$17)</f>
        <v>0</v>
      </c>
      <c r="AA310" s="286">
        <f>IF('4 - Inflation'!Y$17=0,0,'6a - Tot nominal costs'!AA310/'4 - Inflation'!Y$17)</f>
        <v>0</v>
      </c>
      <c r="AB310" s="286">
        <f>IF('4 - Inflation'!Z$17=0,0,'6a - Tot nominal costs'!AB310/'4 - Inflation'!Z$17)</f>
        <v>0</v>
      </c>
      <c r="AC310" s="286">
        <f>IF('4 - Inflation'!AA$17=0,0,'6a - Tot nominal costs'!AC310/'4 - Inflation'!AA$17)</f>
        <v>0</v>
      </c>
      <c r="AD310" s="286">
        <f>IF('4 - Inflation'!AB$17=0,0,'6a - Tot nominal costs'!AD310/'4 - Inflation'!AB$17)</f>
        <v>0</v>
      </c>
      <c r="AE310" s="286">
        <f>IF('4 - Inflation'!AC$17=0,0,'6a - Tot nominal costs'!AE310/'4 - Inflation'!AC$17)</f>
        <v>0</v>
      </c>
      <c r="AF310" s="286">
        <f>IF('4 - Inflation'!AD$17=0,0,'6a - Tot nominal costs'!AF310/'4 - Inflation'!AD$17)</f>
        <v>0</v>
      </c>
      <c r="AG310" s="286">
        <f>IF('4 - Inflation'!AE$17=0,0,'6a - Tot nominal costs'!AG310/'4 - Inflation'!AE$17)</f>
        <v>0</v>
      </c>
      <c r="AH310" s="286">
        <f>IF('4 - Inflation'!AF$17=0,0,'6a - Tot nominal costs'!AH310/'4 - Inflation'!AF$17)</f>
        <v>0</v>
      </c>
      <c r="AI310" s="286">
        <f>IF('4 - Inflation'!AG$17=0,0,'6a - Tot nominal costs'!AI310/'4 - Inflation'!AG$17)</f>
        <v>0</v>
      </c>
      <c r="AJ310" s="286">
        <f>IF('4 - Inflation'!AH$17=0,0,'6a - Tot nominal costs'!AJ310/'4 - Inflation'!AH$17)</f>
        <v>0</v>
      </c>
      <c r="AK310" s="286">
        <f>IF('4 - Inflation'!AI$17=0,0,'6a - Tot nominal costs'!AK310/'4 - Inflation'!AI$17)</f>
        <v>0</v>
      </c>
      <c r="AL310" s="286">
        <f>IF('4 - Inflation'!AJ$17=0,0,'6a - Tot nominal costs'!AL310/'4 - Inflation'!AJ$17)</f>
        <v>0</v>
      </c>
      <c r="AM310" s="286">
        <f>IF('4 - Inflation'!AK$17=0,0,'6a - Tot nominal costs'!AM310/'4 - Inflation'!AK$17)</f>
        <v>0</v>
      </c>
      <c r="AN310" s="286">
        <f>IF('4 - Inflation'!AL$17=0,0,'6a - Tot nominal costs'!AN310/'4 - Inflation'!AL$17)</f>
        <v>0</v>
      </c>
      <c r="AO310" s="286">
        <f>IF('4 - Inflation'!AM$17=0,0,'6a - Tot nominal costs'!AO310/'4 - Inflation'!AM$17)</f>
        <v>0</v>
      </c>
      <c r="AP310" s="286">
        <f>IF('4 - Inflation'!AN$17=0,0,'6a - Tot nominal costs'!AP310/'4 - Inflation'!AN$17)</f>
        <v>0</v>
      </c>
    </row>
    <row r="311" spans="1:42" outlineLevel="2">
      <c r="A311" s="211" t="str">
        <f>A301&amp;"."&amp;A303&amp;"."&amp;A302&amp;"."&amp;B311</f>
        <v>1.c.7.8</v>
      </c>
      <c r="B311">
        <v>8</v>
      </c>
      <c r="C311" t="str">
        <f>'1-GBP'!C311</f>
        <v/>
      </c>
      <c r="D311"/>
      <c r="E311"/>
      <c r="F311"/>
      <c r="G311"/>
      <c r="H311"/>
      <c r="I311"/>
      <c r="J311"/>
      <c r="K311"/>
      <c r="L311" t="str">
        <f>LEFT(_xlfn.TEXTAFTER('6b - Tot real (CPIH) costs'!A311,"."),1)</f>
        <v>c</v>
      </c>
      <c r="M311" s="286">
        <f>IF('4 - Inflation'!K$17=0,0,'6a - Tot nominal costs'!M311/'4 - Inflation'!K$17)</f>
        <v>0</v>
      </c>
      <c r="N311" s="286">
        <f>IF('4 - Inflation'!L$17=0,0,'6a - Tot nominal costs'!N311/'4 - Inflation'!L$17)</f>
        <v>0</v>
      </c>
      <c r="O311" s="286">
        <f>IF('4 - Inflation'!M$17=0,0,'6a - Tot nominal costs'!O311/'4 - Inflation'!M$17)</f>
        <v>0</v>
      </c>
      <c r="P311" s="286">
        <f>IF('4 - Inflation'!N$17=0,0,'6a - Tot nominal costs'!P311/'4 - Inflation'!N$17)</f>
        <v>0</v>
      </c>
      <c r="Q311" s="286">
        <f>IF('4 - Inflation'!O$17=0,0,'6a - Tot nominal costs'!Q311/'4 - Inflation'!O$17)</f>
        <v>0</v>
      </c>
      <c r="R311" s="286">
        <f>IF('4 - Inflation'!P$17=0,0,'6a - Tot nominal costs'!R311/'4 - Inflation'!P$17)</f>
        <v>0</v>
      </c>
      <c r="S311" s="286">
        <f>IF('4 - Inflation'!Q$17=0,0,'6a - Tot nominal costs'!S311/'4 - Inflation'!Q$17)</f>
        <v>0</v>
      </c>
      <c r="T311" s="286">
        <f>IF('4 - Inflation'!R$17=0,0,'6a - Tot nominal costs'!T311/'4 - Inflation'!R$17)</f>
        <v>0</v>
      </c>
      <c r="U311" s="286">
        <f>IF('4 - Inflation'!S$17=0,0,'6a - Tot nominal costs'!U311/'4 - Inflation'!S$17)</f>
        <v>0</v>
      </c>
      <c r="V311" s="286">
        <f>IF('4 - Inflation'!T$17=0,0,'6a - Tot nominal costs'!V311/'4 - Inflation'!T$17)</f>
        <v>0</v>
      </c>
      <c r="W311" s="286">
        <f>IF('4 - Inflation'!U$17=0,0,'6a - Tot nominal costs'!W311/'4 - Inflation'!U$17)</f>
        <v>0</v>
      </c>
      <c r="X311" s="286">
        <f>IF('4 - Inflation'!V$17=0,0,'6a - Tot nominal costs'!X311/'4 - Inflation'!V$17)</f>
        <v>0</v>
      </c>
      <c r="Y311" s="286">
        <f>IF('4 - Inflation'!W$17=0,0,'6a - Tot nominal costs'!Y311/'4 - Inflation'!W$17)</f>
        <v>0</v>
      </c>
      <c r="Z311" s="286">
        <f>IF('4 - Inflation'!X$17=0,0,'6a - Tot nominal costs'!Z311/'4 - Inflation'!X$17)</f>
        <v>0</v>
      </c>
      <c r="AA311" s="286">
        <f>IF('4 - Inflation'!Y$17=0,0,'6a - Tot nominal costs'!AA311/'4 - Inflation'!Y$17)</f>
        <v>0</v>
      </c>
      <c r="AB311" s="286">
        <f>IF('4 - Inflation'!Z$17=0,0,'6a - Tot nominal costs'!AB311/'4 - Inflation'!Z$17)</f>
        <v>0</v>
      </c>
      <c r="AC311" s="286">
        <f>IF('4 - Inflation'!AA$17=0,0,'6a - Tot nominal costs'!AC311/'4 - Inflation'!AA$17)</f>
        <v>0</v>
      </c>
      <c r="AD311" s="286">
        <f>IF('4 - Inflation'!AB$17=0,0,'6a - Tot nominal costs'!AD311/'4 - Inflation'!AB$17)</f>
        <v>0</v>
      </c>
      <c r="AE311" s="286">
        <f>IF('4 - Inflation'!AC$17=0,0,'6a - Tot nominal costs'!AE311/'4 - Inflation'!AC$17)</f>
        <v>0</v>
      </c>
      <c r="AF311" s="286">
        <f>IF('4 - Inflation'!AD$17=0,0,'6a - Tot nominal costs'!AF311/'4 - Inflation'!AD$17)</f>
        <v>0</v>
      </c>
      <c r="AG311" s="286">
        <f>IF('4 - Inflation'!AE$17=0,0,'6a - Tot nominal costs'!AG311/'4 - Inflation'!AE$17)</f>
        <v>0</v>
      </c>
      <c r="AH311" s="286">
        <f>IF('4 - Inflation'!AF$17=0,0,'6a - Tot nominal costs'!AH311/'4 - Inflation'!AF$17)</f>
        <v>0</v>
      </c>
      <c r="AI311" s="286">
        <f>IF('4 - Inflation'!AG$17=0,0,'6a - Tot nominal costs'!AI311/'4 - Inflation'!AG$17)</f>
        <v>0</v>
      </c>
      <c r="AJ311" s="286">
        <f>IF('4 - Inflation'!AH$17=0,0,'6a - Tot nominal costs'!AJ311/'4 - Inflation'!AH$17)</f>
        <v>0</v>
      </c>
      <c r="AK311" s="286">
        <f>IF('4 - Inflation'!AI$17=0,0,'6a - Tot nominal costs'!AK311/'4 - Inflation'!AI$17)</f>
        <v>0</v>
      </c>
      <c r="AL311" s="286">
        <f>IF('4 - Inflation'!AJ$17=0,0,'6a - Tot nominal costs'!AL311/'4 - Inflation'!AJ$17)</f>
        <v>0</v>
      </c>
      <c r="AM311" s="286">
        <f>IF('4 - Inflation'!AK$17=0,0,'6a - Tot nominal costs'!AM311/'4 - Inflation'!AK$17)</f>
        <v>0</v>
      </c>
      <c r="AN311" s="286">
        <f>IF('4 - Inflation'!AL$17=0,0,'6a - Tot nominal costs'!AN311/'4 - Inflation'!AL$17)</f>
        <v>0</v>
      </c>
      <c r="AO311" s="286">
        <f>IF('4 - Inflation'!AM$17=0,0,'6a - Tot nominal costs'!AO311/'4 - Inflation'!AM$17)</f>
        <v>0</v>
      </c>
      <c r="AP311" s="286">
        <f>IF('4 - Inflation'!AN$17=0,0,'6a - Tot nominal costs'!AP311/'4 - Inflation'!AN$17)</f>
        <v>0</v>
      </c>
    </row>
    <row r="312" spans="1:42" outlineLevel="2">
      <c r="A312" s="211" t="str">
        <f>A301&amp;"."&amp;A303&amp;"."&amp;A302&amp;"."&amp;B312</f>
        <v>1.c.7.9</v>
      </c>
      <c r="B312">
        <v>9</v>
      </c>
      <c r="C312" t="str">
        <f>'1-GBP'!C312</f>
        <v/>
      </c>
      <c r="D312"/>
      <c r="E312"/>
      <c r="F312"/>
      <c r="G312"/>
      <c r="H312"/>
      <c r="I312"/>
      <c r="J312"/>
      <c r="K312"/>
      <c r="L312" t="str">
        <f>LEFT(_xlfn.TEXTAFTER('6b - Tot real (CPIH) costs'!A312,"."),1)</f>
        <v>c</v>
      </c>
      <c r="M312" s="286">
        <f>IF('4 - Inflation'!K$17=0,0,'6a - Tot nominal costs'!M312/'4 - Inflation'!K$17)</f>
        <v>0</v>
      </c>
      <c r="N312" s="286">
        <f>IF('4 - Inflation'!L$17=0,0,'6a - Tot nominal costs'!N312/'4 - Inflation'!L$17)</f>
        <v>0</v>
      </c>
      <c r="O312" s="286">
        <f>IF('4 - Inflation'!M$17=0,0,'6a - Tot nominal costs'!O312/'4 - Inflation'!M$17)</f>
        <v>0</v>
      </c>
      <c r="P312" s="286">
        <f>IF('4 - Inflation'!N$17=0,0,'6a - Tot nominal costs'!P312/'4 - Inflation'!N$17)</f>
        <v>0</v>
      </c>
      <c r="Q312" s="286">
        <f>IF('4 - Inflation'!O$17=0,0,'6a - Tot nominal costs'!Q312/'4 - Inflation'!O$17)</f>
        <v>0</v>
      </c>
      <c r="R312" s="286">
        <f>IF('4 - Inflation'!P$17=0,0,'6a - Tot nominal costs'!R312/'4 - Inflation'!P$17)</f>
        <v>0</v>
      </c>
      <c r="S312" s="286">
        <f>IF('4 - Inflation'!Q$17=0,0,'6a - Tot nominal costs'!S312/'4 - Inflation'!Q$17)</f>
        <v>0</v>
      </c>
      <c r="T312" s="286">
        <f>IF('4 - Inflation'!R$17=0,0,'6a - Tot nominal costs'!T312/'4 - Inflation'!R$17)</f>
        <v>0</v>
      </c>
      <c r="U312" s="286">
        <f>IF('4 - Inflation'!S$17=0,0,'6a - Tot nominal costs'!U312/'4 - Inflation'!S$17)</f>
        <v>0</v>
      </c>
      <c r="V312" s="286">
        <f>IF('4 - Inflation'!T$17=0,0,'6a - Tot nominal costs'!V312/'4 - Inflation'!T$17)</f>
        <v>0</v>
      </c>
      <c r="W312" s="286">
        <f>IF('4 - Inflation'!U$17=0,0,'6a - Tot nominal costs'!W312/'4 - Inflation'!U$17)</f>
        <v>0</v>
      </c>
      <c r="X312" s="286">
        <f>IF('4 - Inflation'!V$17=0,0,'6a - Tot nominal costs'!X312/'4 - Inflation'!V$17)</f>
        <v>0</v>
      </c>
      <c r="Y312" s="286">
        <f>IF('4 - Inflation'!W$17=0,0,'6a - Tot nominal costs'!Y312/'4 - Inflation'!W$17)</f>
        <v>0</v>
      </c>
      <c r="Z312" s="286">
        <f>IF('4 - Inflation'!X$17=0,0,'6a - Tot nominal costs'!Z312/'4 - Inflation'!X$17)</f>
        <v>0</v>
      </c>
      <c r="AA312" s="286">
        <f>IF('4 - Inflation'!Y$17=0,0,'6a - Tot nominal costs'!AA312/'4 - Inflation'!Y$17)</f>
        <v>0</v>
      </c>
      <c r="AB312" s="286">
        <f>IF('4 - Inflation'!Z$17=0,0,'6a - Tot nominal costs'!AB312/'4 - Inflation'!Z$17)</f>
        <v>0</v>
      </c>
      <c r="AC312" s="286">
        <f>IF('4 - Inflation'!AA$17=0,0,'6a - Tot nominal costs'!AC312/'4 - Inflation'!AA$17)</f>
        <v>0</v>
      </c>
      <c r="AD312" s="286">
        <f>IF('4 - Inflation'!AB$17=0,0,'6a - Tot nominal costs'!AD312/'4 - Inflation'!AB$17)</f>
        <v>0</v>
      </c>
      <c r="AE312" s="286">
        <f>IF('4 - Inflation'!AC$17=0,0,'6a - Tot nominal costs'!AE312/'4 - Inflation'!AC$17)</f>
        <v>0</v>
      </c>
      <c r="AF312" s="286">
        <f>IF('4 - Inflation'!AD$17=0,0,'6a - Tot nominal costs'!AF312/'4 - Inflation'!AD$17)</f>
        <v>0</v>
      </c>
      <c r="AG312" s="286">
        <f>IF('4 - Inflation'!AE$17=0,0,'6a - Tot nominal costs'!AG312/'4 - Inflation'!AE$17)</f>
        <v>0</v>
      </c>
      <c r="AH312" s="286">
        <f>IF('4 - Inflation'!AF$17=0,0,'6a - Tot nominal costs'!AH312/'4 - Inflation'!AF$17)</f>
        <v>0</v>
      </c>
      <c r="AI312" s="286">
        <f>IF('4 - Inflation'!AG$17=0,0,'6a - Tot nominal costs'!AI312/'4 - Inflation'!AG$17)</f>
        <v>0</v>
      </c>
      <c r="AJ312" s="286">
        <f>IF('4 - Inflation'!AH$17=0,0,'6a - Tot nominal costs'!AJ312/'4 - Inflation'!AH$17)</f>
        <v>0</v>
      </c>
      <c r="AK312" s="286">
        <f>IF('4 - Inflation'!AI$17=0,0,'6a - Tot nominal costs'!AK312/'4 - Inflation'!AI$17)</f>
        <v>0</v>
      </c>
      <c r="AL312" s="286">
        <f>IF('4 - Inflation'!AJ$17=0,0,'6a - Tot nominal costs'!AL312/'4 - Inflation'!AJ$17)</f>
        <v>0</v>
      </c>
      <c r="AM312" s="286">
        <f>IF('4 - Inflation'!AK$17=0,0,'6a - Tot nominal costs'!AM312/'4 - Inflation'!AK$17)</f>
        <v>0</v>
      </c>
      <c r="AN312" s="286">
        <f>IF('4 - Inflation'!AL$17=0,0,'6a - Tot nominal costs'!AN312/'4 - Inflation'!AL$17)</f>
        <v>0</v>
      </c>
      <c r="AO312" s="286">
        <f>IF('4 - Inflation'!AM$17=0,0,'6a - Tot nominal costs'!AO312/'4 - Inflation'!AM$17)</f>
        <v>0</v>
      </c>
      <c r="AP312" s="286">
        <f>IF('4 - Inflation'!AN$17=0,0,'6a - Tot nominal costs'!AP312/'4 - Inflation'!AN$17)</f>
        <v>0</v>
      </c>
    </row>
    <row r="313" spans="1:42" outlineLevel="2">
      <c r="A313" s="211" t="str">
        <f>A301&amp;"."&amp;A303&amp;"."&amp;A302&amp;"."&amp;B313</f>
        <v>1.c.7.10</v>
      </c>
      <c r="B313">
        <v>10</v>
      </c>
      <c r="C313" t="str">
        <f>'1-GBP'!C313</f>
        <v/>
      </c>
      <c r="D313"/>
      <c r="E313"/>
      <c r="F313"/>
      <c r="G313"/>
      <c r="H313"/>
      <c r="I313"/>
      <c r="J313"/>
      <c r="K313"/>
      <c r="L313" t="str">
        <f>LEFT(_xlfn.TEXTAFTER('6b - Tot real (CPIH) costs'!A313,"."),1)</f>
        <v>c</v>
      </c>
      <c r="M313" s="286">
        <f>IF('4 - Inflation'!K$17=0,0,'6a - Tot nominal costs'!M313/'4 - Inflation'!K$17)</f>
        <v>0</v>
      </c>
      <c r="N313" s="286">
        <f>IF('4 - Inflation'!L$17=0,0,'6a - Tot nominal costs'!N313/'4 - Inflation'!L$17)</f>
        <v>0</v>
      </c>
      <c r="O313" s="286">
        <f>IF('4 - Inflation'!M$17=0,0,'6a - Tot nominal costs'!O313/'4 - Inflation'!M$17)</f>
        <v>0</v>
      </c>
      <c r="P313" s="286">
        <f>IF('4 - Inflation'!N$17=0,0,'6a - Tot nominal costs'!P313/'4 - Inflation'!N$17)</f>
        <v>0</v>
      </c>
      <c r="Q313" s="286">
        <f>IF('4 - Inflation'!O$17=0,0,'6a - Tot nominal costs'!Q313/'4 - Inflation'!O$17)</f>
        <v>0</v>
      </c>
      <c r="R313" s="286">
        <f>IF('4 - Inflation'!P$17=0,0,'6a - Tot nominal costs'!R313/'4 - Inflation'!P$17)</f>
        <v>0</v>
      </c>
      <c r="S313" s="286">
        <f>IF('4 - Inflation'!Q$17=0,0,'6a - Tot nominal costs'!S313/'4 - Inflation'!Q$17)</f>
        <v>0</v>
      </c>
      <c r="T313" s="286">
        <f>IF('4 - Inflation'!R$17=0,0,'6a - Tot nominal costs'!T313/'4 - Inflation'!R$17)</f>
        <v>0</v>
      </c>
      <c r="U313" s="286">
        <f>IF('4 - Inflation'!S$17=0,0,'6a - Tot nominal costs'!U313/'4 - Inflation'!S$17)</f>
        <v>0</v>
      </c>
      <c r="V313" s="286">
        <f>IF('4 - Inflation'!T$17=0,0,'6a - Tot nominal costs'!V313/'4 - Inflation'!T$17)</f>
        <v>0</v>
      </c>
      <c r="W313" s="286">
        <f>IF('4 - Inflation'!U$17=0,0,'6a - Tot nominal costs'!W313/'4 - Inflation'!U$17)</f>
        <v>0</v>
      </c>
      <c r="X313" s="286">
        <f>IF('4 - Inflation'!V$17=0,0,'6a - Tot nominal costs'!X313/'4 - Inflation'!V$17)</f>
        <v>0</v>
      </c>
      <c r="Y313" s="286">
        <f>IF('4 - Inflation'!W$17=0,0,'6a - Tot nominal costs'!Y313/'4 - Inflation'!W$17)</f>
        <v>0</v>
      </c>
      <c r="Z313" s="286">
        <f>IF('4 - Inflation'!X$17=0,0,'6a - Tot nominal costs'!Z313/'4 - Inflation'!X$17)</f>
        <v>0</v>
      </c>
      <c r="AA313" s="286">
        <f>IF('4 - Inflation'!Y$17=0,0,'6a - Tot nominal costs'!AA313/'4 - Inflation'!Y$17)</f>
        <v>0</v>
      </c>
      <c r="AB313" s="286">
        <f>IF('4 - Inflation'!Z$17=0,0,'6a - Tot nominal costs'!AB313/'4 - Inflation'!Z$17)</f>
        <v>0</v>
      </c>
      <c r="AC313" s="286">
        <f>IF('4 - Inflation'!AA$17=0,0,'6a - Tot nominal costs'!AC313/'4 - Inflation'!AA$17)</f>
        <v>0</v>
      </c>
      <c r="AD313" s="286">
        <f>IF('4 - Inflation'!AB$17=0,0,'6a - Tot nominal costs'!AD313/'4 - Inflation'!AB$17)</f>
        <v>0</v>
      </c>
      <c r="AE313" s="286">
        <f>IF('4 - Inflation'!AC$17=0,0,'6a - Tot nominal costs'!AE313/'4 - Inflation'!AC$17)</f>
        <v>0</v>
      </c>
      <c r="AF313" s="286">
        <f>IF('4 - Inflation'!AD$17=0,0,'6a - Tot nominal costs'!AF313/'4 - Inflation'!AD$17)</f>
        <v>0</v>
      </c>
      <c r="AG313" s="286">
        <f>IF('4 - Inflation'!AE$17=0,0,'6a - Tot nominal costs'!AG313/'4 - Inflation'!AE$17)</f>
        <v>0</v>
      </c>
      <c r="AH313" s="286">
        <f>IF('4 - Inflation'!AF$17=0,0,'6a - Tot nominal costs'!AH313/'4 - Inflation'!AF$17)</f>
        <v>0</v>
      </c>
      <c r="AI313" s="286">
        <f>IF('4 - Inflation'!AG$17=0,0,'6a - Tot nominal costs'!AI313/'4 - Inflation'!AG$17)</f>
        <v>0</v>
      </c>
      <c r="AJ313" s="286">
        <f>IF('4 - Inflation'!AH$17=0,0,'6a - Tot nominal costs'!AJ313/'4 - Inflation'!AH$17)</f>
        <v>0</v>
      </c>
      <c r="AK313" s="286">
        <f>IF('4 - Inflation'!AI$17=0,0,'6a - Tot nominal costs'!AK313/'4 - Inflation'!AI$17)</f>
        <v>0</v>
      </c>
      <c r="AL313" s="286">
        <f>IF('4 - Inflation'!AJ$17=0,0,'6a - Tot nominal costs'!AL313/'4 - Inflation'!AJ$17)</f>
        <v>0</v>
      </c>
      <c r="AM313" s="286">
        <f>IF('4 - Inflation'!AK$17=0,0,'6a - Tot nominal costs'!AM313/'4 - Inflation'!AK$17)</f>
        <v>0</v>
      </c>
      <c r="AN313" s="286">
        <f>IF('4 - Inflation'!AL$17=0,0,'6a - Tot nominal costs'!AN313/'4 - Inflation'!AL$17)</f>
        <v>0</v>
      </c>
      <c r="AO313" s="286">
        <f>IF('4 - Inflation'!AM$17=0,0,'6a - Tot nominal costs'!AO313/'4 - Inflation'!AM$17)</f>
        <v>0</v>
      </c>
      <c r="AP313" s="286">
        <f>IF('4 - Inflation'!AN$17=0,0,'6a - Tot nominal costs'!AP313/'4 - Inflation'!AN$17)</f>
        <v>0</v>
      </c>
    </row>
    <row r="314" spans="1:42" outlineLevel="2">
      <c r="A314" s="211" t="str">
        <f>A301&amp;"."&amp;A303&amp;"."&amp;A302&amp;"."&amp;B314</f>
        <v>1.c.7.11</v>
      </c>
      <c r="B314">
        <v>11</v>
      </c>
      <c r="C314" t="str">
        <f>'1-GBP'!C314</f>
        <v/>
      </c>
      <c r="D314"/>
      <c r="E314"/>
      <c r="F314"/>
      <c r="G314"/>
      <c r="H314"/>
      <c r="I314"/>
      <c r="J314"/>
      <c r="K314"/>
      <c r="L314" t="str">
        <f>LEFT(_xlfn.TEXTAFTER('6b - Tot real (CPIH) costs'!A314,"."),1)</f>
        <v>c</v>
      </c>
      <c r="M314" s="286">
        <f>IF('4 - Inflation'!K$17=0,0,'6a - Tot nominal costs'!M314/'4 - Inflation'!K$17)</f>
        <v>0</v>
      </c>
      <c r="N314" s="286">
        <f>IF('4 - Inflation'!L$17=0,0,'6a - Tot nominal costs'!N314/'4 - Inflation'!L$17)</f>
        <v>0</v>
      </c>
      <c r="O314" s="286">
        <f>IF('4 - Inflation'!M$17=0,0,'6a - Tot nominal costs'!O314/'4 - Inflation'!M$17)</f>
        <v>0</v>
      </c>
      <c r="P314" s="286">
        <f>IF('4 - Inflation'!N$17=0,0,'6a - Tot nominal costs'!P314/'4 - Inflation'!N$17)</f>
        <v>0</v>
      </c>
      <c r="Q314" s="286">
        <f>IF('4 - Inflation'!O$17=0,0,'6a - Tot nominal costs'!Q314/'4 - Inflation'!O$17)</f>
        <v>0</v>
      </c>
      <c r="R314" s="286">
        <f>IF('4 - Inflation'!P$17=0,0,'6a - Tot nominal costs'!R314/'4 - Inflation'!P$17)</f>
        <v>0</v>
      </c>
      <c r="S314" s="286">
        <f>IF('4 - Inflation'!Q$17=0,0,'6a - Tot nominal costs'!S314/'4 - Inflation'!Q$17)</f>
        <v>0</v>
      </c>
      <c r="T314" s="286">
        <f>IF('4 - Inflation'!R$17=0,0,'6a - Tot nominal costs'!T314/'4 - Inflation'!R$17)</f>
        <v>0</v>
      </c>
      <c r="U314" s="286">
        <f>IF('4 - Inflation'!S$17=0,0,'6a - Tot nominal costs'!U314/'4 - Inflation'!S$17)</f>
        <v>0</v>
      </c>
      <c r="V314" s="286">
        <f>IF('4 - Inflation'!T$17=0,0,'6a - Tot nominal costs'!V314/'4 - Inflation'!T$17)</f>
        <v>0</v>
      </c>
      <c r="W314" s="286">
        <f>IF('4 - Inflation'!U$17=0,0,'6a - Tot nominal costs'!W314/'4 - Inflation'!U$17)</f>
        <v>0</v>
      </c>
      <c r="X314" s="286">
        <f>IF('4 - Inflation'!V$17=0,0,'6a - Tot nominal costs'!X314/'4 - Inflation'!V$17)</f>
        <v>0</v>
      </c>
      <c r="Y314" s="286">
        <f>IF('4 - Inflation'!W$17=0,0,'6a - Tot nominal costs'!Y314/'4 - Inflation'!W$17)</f>
        <v>0</v>
      </c>
      <c r="Z314" s="286">
        <f>IF('4 - Inflation'!X$17=0,0,'6a - Tot nominal costs'!Z314/'4 - Inflation'!X$17)</f>
        <v>0</v>
      </c>
      <c r="AA314" s="286">
        <f>IF('4 - Inflation'!Y$17=0,0,'6a - Tot nominal costs'!AA314/'4 - Inflation'!Y$17)</f>
        <v>0</v>
      </c>
      <c r="AB314" s="286">
        <f>IF('4 - Inflation'!Z$17=0,0,'6a - Tot nominal costs'!AB314/'4 - Inflation'!Z$17)</f>
        <v>0</v>
      </c>
      <c r="AC314" s="286">
        <f>IF('4 - Inflation'!AA$17=0,0,'6a - Tot nominal costs'!AC314/'4 - Inflation'!AA$17)</f>
        <v>0</v>
      </c>
      <c r="AD314" s="286">
        <f>IF('4 - Inflation'!AB$17=0,0,'6a - Tot nominal costs'!AD314/'4 - Inflation'!AB$17)</f>
        <v>0</v>
      </c>
      <c r="AE314" s="286">
        <f>IF('4 - Inflation'!AC$17=0,0,'6a - Tot nominal costs'!AE314/'4 - Inflation'!AC$17)</f>
        <v>0</v>
      </c>
      <c r="AF314" s="286">
        <f>IF('4 - Inflation'!AD$17=0,0,'6a - Tot nominal costs'!AF314/'4 - Inflation'!AD$17)</f>
        <v>0</v>
      </c>
      <c r="AG314" s="286">
        <f>IF('4 - Inflation'!AE$17=0,0,'6a - Tot nominal costs'!AG314/'4 - Inflation'!AE$17)</f>
        <v>0</v>
      </c>
      <c r="AH314" s="286">
        <f>IF('4 - Inflation'!AF$17=0,0,'6a - Tot nominal costs'!AH314/'4 - Inflation'!AF$17)</f>
        <v>0</v>
      </c>
      <c r="AI314" s="286">
        <f>IF('4 - Inflation'!AG$17=0,0,'6a - Tot nominal costs'!AI314/'4 - Inflation'!AG$17)</f>
        <v>0</v>
      </c>
      <c r="AJ314" s="286">
        <f>IF('4 - Inflation'!AH$17=0,0,'6a - Tot nominal costs'!AJ314/'4 - Inflation'!AH$17)</f>
        <v>0</v>
      </c>
      <c r="AK314" s="286">
        <f>IF('4 - Inflation'!AI$17=0,0,'6a - Tot nominal costs'!AK314/'4 - Inflation'!AI$17)</f>
        <v>0</v>
      </c>
      <c r="AL314" s="286">
        <f>IF('4 - Inflation'!AJ$17=0,0,'6a - Tot nominal costs'!AL314/'4 - Inflation'!AJ$17)</f>
        <v>0</v>
      </c>
      <c r="AM314" s="286">
        <f>IF('4 - Inflation'!AK$17=0,0,'6a - Tot nominal costs'!AM314/'4 - Inflation'!AK$17)</f>
        <v>0</v>
      </c>
      <c r="AN314" s="286">
        <f>IF('4 - Inflation'!AL$17=0,0,'6a - Tot nominal costs'!AN314/'4 - Inflation'!AL$17)</f>
        <v>0</v>
      </c>
      <c r="AO314" s="286">
        <f>IF('4 - Inflation'!AM$17=0,0,'6a - Tot nominal costs'!AO314/'4 - Inflation'!AM$17)</f>
        <v>0</v>
      </c>
      <c r="AP314" s="286">
        <f>IF('4 - Inflation'!AN$17=0,0,'6a - Tot nominal costs'!AP314/'4 - Inflation'!AN$17)</f>
        <v>0</v>
      </c>
    </row>
    <row r="315" spans="1:42" outlineLevel="2">
      <c r="A315" s="211" t="str">
        <f>A301&amp;"."&amp;A303&amp;"."&amp;A302&amp;"."&amp;B315</f>
        <v>1.c.7.12</v>
      </c>
      <c r="B315">
        <v>12</v>
      </c>
      <c r="C315" t="str">
        <f>'1-GBP'!C315</f>
        <v/>
      </c>
      <c r="D315"/>
      <c r="E315"/>
      <c r="F315"/>
      <c r="G315"/>
      <c r="H315"/>
      <c r="I315"/>
      <c r="J315"/>
      <c r="K315"/>
      <c r="L315" t="str">
        <f>LEFT(_xlfn.TEXTAFTER('6b - Tot real (CPIH) costs'!A315,"."),1)</f>
        <v>c</v>
      </c>
      <c r="M315" s="286">
        <f>IF('4 - Inflation'!K$17=0,0,'6a - Tot nominal costs'!M315/'4 - Inflation'!K$17)</f>
        <v>0</v>
      </c>
      <c r="N315" s="286">
        <f>IF('4 - Inflation'!L$17=0,0,'6a - Tot nominal costs'!N315/'4 - Inflation'!L$17)</f>
        <v>0</v>
      </c>
      <c r="O315" s="286">
        <f>IF('4 - Inflation'!M$17=0,0,'6a - Tot nominal costs'!O315/'4 - Inflation'!M$17)</f>
        <v>0</v>
      </c>
      <c r="P315" s="286">
        <f>IF('4 - Inflation'!N$17=0,0,'6a - Tot nominal costs'!P315/'4 - Inflation'!N$17)</f>
        <v>0</v>
      </c>
      <c r="Q315" s="286">
        <f>IF('4 - Inflation'!O$17=0,0,'6a - Tot nominal costs'!Q315/'4 - Inflation'!O$17)</f>
        <v>0</v>
      </c>
      <c r="R315" s="286">
        <f>IF('4 - Inflation'!P$17=0,0,'6a - Tot nominal costs'!R315/'4 - Inflation'!P$17)</f>
        <v>0</v>
      </c>
      <c r="S315" s="286">
        <f>IF('4 - Inflation'!Q$17=0,0,'6a - Tot nominal costs'!S315/'4 - Inflation'!Q$17)</f>
        <v>0</v>
      </c>
      <c r="T315" s="286">
        <f>IF('4 - Inflation'!R$17=0,0,'6a - Tot nominal costs'!T315/'4 - Inflation'!R$17)</f>
        <v>0</v>
      </c>
      <c r="U315" s="286">
        <f>IF('4 - Inflation'!S$17=0,0,'6a - Tot nominal costs'!U315/'4 - Inflation'!S$17)</f>
        <v>0</v>
      </c>
      <c r="V315" s="286">
        <f>IF('4 - Inflation'!T$17=0,0,'6a - Tot nominal costs'!V315/'4 - Inflation'!T$17)</f>
        <v>0</v>
      </c>
      <c r="W315" s="286">
        <f>IF('4 - Inflation'!U$17=0,0,'6a - Tot nominal costs'!W315/'4 - Inflation'!U$17)</f>
        <v>0</v>
      </c>
      <c r="X315" s="286">
        <f>IF('4 - Inflation'!V$17=0,0,'6a - Tot nominal costs'!X315/'4 - Inflation'!V$17)</f>
        <v>0</v>
      </c>
      <c r="Y315" s="286">
        <f>IF('4 - Inflation'!W$17=0,0,'6a - Tot nominal costs'!Y315/'4 - Inflation'!W$17)</f>
        <v>0</v>
      </c>
      <c r="Z315" s="286">
        <f>IF('4 - Inflation'!X$17=0,0,'6a - Tot nominal costs'!Z315/'4 - Inflation'!X$17)</f>
        <v>0</v>
      </c>
      <c r="AA315" s="286">
        <f>IF('4 - Inflation'!Y$17=0,0,'6a - Tot nominal costs'!AA315/'4 - Inflation'!Y$17)</f>
        <v>0</v>
      </c>
      <c r="AB315" s="286">
        <f>IF('4 - Inflation'!Z$17=0,0,'6a - Tot nominal costs'!AB315/'4 - Inflation'!Z$17)</f>
        <v>0</v>
      </c>
      <c r="AC315" s="286">
        <f>IF('4 - Inflation'!AA$17=0,0,'6a - Tot nominal costs'!AC315/'4 - Inflation'!AA$17)</f>
        <v>0</v>
      </c>
      <c r="AD315" s="286">
        <f>IF('4 - Inflation'!AB$17=0,0,'6a - Tot nominal costs'!AD315/'4 - Inflation'!AB$17)</f>
        <v>0</v>
      </c>
      <c r="AE315" s="286">
        <f>IF('4 - Inflation'!AC$17=0,0,'6a - Tot nominal costs'!AE315/'4 - Inflation'!AC$17)</f>
        <v>0</v>
      </c>
      <c r="AF315" s="286">
        <f>IF('4 - Inflation'!AD$17=0,0,'6a - Tot nominal costs'!AF315/'4 - Inflation'!AD$17)</f>
        <v>0</v>
      </c>
      <c r="AG315" s="286">
        <f>IF('4 - Inflation'!AE$17=0,0,'6a - Tot nominal costs'!AG315/'4 - Inflation'!AE$17)</f>
        <v>0</v>
      </c>
      <c r="AH315" s="286">
        <f>IF('4 - Inflation'!AF$17=0,0,'6a - Tot nominal costs'!AH315/'4 - Inflation'!AF$17)</f>
        <v>0</v>
      </c>
      <c r="AI315" s="286">
        <f>IF('4 - Inflation'!AG$17=0,0,'6a - Tot nominal costs'!AI315/'4 - Inflation'!AG$17)</f>
        <v>0</v>
      </c>
      <c r="AJ315" s="286">
        <f>IF('4 - Inflation'!AH$17=0,0,'6a - Tot nominal costs'!AJ315/'4 - Inflation'!AH$17)</f>
        <v>0</v>
      </c>
      <c r="AK315" s="286">
        <f>IF('4 - Inflation'!AI$17=0,0,'6a - Tot nominal costs'!AK315/'4 - Inflation'!AI$17)</f>
        <v>0</v>
      </c>
      <c r="AL315" s="286">
        <f>IF('4 - Inflation'!AJ$17=0,0,'6a - Tot nominal costs'!AL315/'4 - Inflation'!AJ$17)</f>
        <v>0</v>
      </c>
      <c r="AM315" s="286">
        <f>IF('4 - Inflation'!AK$17=0,0,'6a - Tot nominal costs'!AM315/'4 - Inflation'!AK$17)</f>
        <v>0</v>
      </c>
      <c r="AN315" s="286">
        <f>IF('4 - Inflation'!AL$17=0,0,'6a - Tot nominal costs'!AN315/'4 - Inflation'!AL$17)</f>
        <v>0</v>
      </c>
      <c r="AO315" s="286">
        <f>IF('4 - Inflation'!AM$17=0,0,'6a - Tot nominal costs'!AO315/'4 - Inflation'!AM$17)</f>
        <v>0</v>
      </c>
      <c r="AP315" s="286">
        <f>IF('4 - Inflation'!AN$17=0,0,'6a - Tot nominal costs'!AP315/'4 - Inflation'!AN$17)</f>
        <v>0</v>
      </c>
    </row>
    <row r="316" spans="1:42" outlineLevel="1">
      <c r="A316" s="212"/>
      <c r="B316" s="201">
        <f>B315-COUNTIFS(C304:C315,"")</f>
        <v>0</v>
      </c>
      <c r="C316" s="201" t="s">
        <v>285</v>
      </c>
      <c r="D316" s="201"/>
      <c r="E316" s="201"/>
      <c r="F316" s="201"/>
      <c r="G316" s="201"/>
      <c r="H316" s="201"/>
      <c r="I316" s="201"/>
      <c r="J316" s="201"/>
      <c r="K316" s="201"/>
      <c r="L316" s="201"/>
      <c r="M316" s="280">
        <f>SUM(M304:M315)</f>
        <v>0</v>
      </c>
      <c r="N316" s="280">
        <f>SUM(N304:N315)</f>
        <v>0</v>
      </c>
      <c r="O316" s="280">
        <f t="shared" ref="O316:AP316" si="27">SUM(O304:O315)</f>
        <v>0</v>
      </c>
      <c r="P316" s="280">
        <f t="shared" si="27"/>
        <v>0</v>
      </c>
      <c r="Q316" s="280">
        <f t="shared" si="27"/>
        <v>0</v>
      </c>
      <c r="R316" s="280">
        <f t="shared" si="27"/>
        <v>0</v>
      </c>
      <c r="S316" s="280">
        <f t="shared" si="27"/>
        <v>0</v>
      </c>
      <c r="T316" s="280">
        <f t="shared" si="27"/>
        <v>0</v>
      </c>
      <c r="U316" s="280">
        <f t="shared" si="27"/>
        <v>0</v>
      </c>
      <c r="V316" s="280">
        <f t="shared" si="27"/>
        <v>0</v>
      </c>
      <c r="W316" s="280">
        <f t="shared" si="27"/>
        <v>0</v>
      </c>
      <c r="X316" s="280">
        <f t="shared" si="27"/>
        <v>0</v>
      </c>
      <c r="Y316" s="280">
        <f t="shared" si="27"/>
        <v>0</v>
      </c>
      <c r="Z316" s="280">
        <f t="shared" si="27"/>
        <v>0</v>
      </c>
      <c r="AA316" s="280">
        <f t="shared" si="27"/>
        <v>0</v>
      </c>
      <c r="AB316" s="280">
        <f t="shared" si="27"/>
        <v>0</v>
      </c>
      <c r="AC316" s="280">
        <f t="shared" si="27"/>
        <v>0</v>
      </c>
      <c r="AD316" s="280">
        <f t="shared" si="27"/>
        <v>0</v>
      </c>
      <c r="AE316" s="280">
        <f t="shared" si="27"/>
        <v>0</v>
      </c>
      <c r="AF316" s="280">
        <f t="shared" si="27"/>
        <v>0</v>
      </c>
      <c r="AG316" s="280">
        <f t="shared" si="27"/>
        <v>0</v>
      </c>
      <c r="AH316" s="280">
        <f t="shared" si="27"/>
        <v>0</v>
      </c>
      <c r="AI316" s="280">
        <f t="shared" si="27"/>
        <v>0</v>
      </c>
      <c r="AJ316" s="280">
        <f t="shared" si="27"/>
        <v>0</v>
      </c>
      <c r="AK316" s="280">
        <f t="shared" si="27"/>
        <v>0</v>
      </c>
      <c r="AL316" s="280">
        <f t="shared" si="27"/>
        <v>0</v>
      </c>
      <c r="AM316" s="280">
        <f t="shared" si="27"/>
        <v>0</v>
      </c>
      <c r="AN316" s="280">
        <f t="shared" si="27"/>
        <v>0</v>
      </c>
      <c r="AO316" s="280">
        <f t="shared" si="27"/>
        <v>0</v>
      </c>
      <c r="AP316" s="280">
        <f t="shared" si="27"/>
        <v>0</v>
      </c>
    </row>
    <row r="317" spans="1:42" outlineLevel="1">
      <c r="A317" s="211"/>
      <c r="B317"/>
      <c r="C317"/>
      <c r="D317"/>
      <c r="E317"/>
      <c r="F317"/>
      <c r="G317"/>
      <c r="H317"/>
      <c r="I317"/>
      <c r="J317"/>
      <c r="K317"/>
      <c r="L317"/>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row>
    <row r="318" spans="1:42" outlineLevel="1">
      <c r="A318" s="220" t="s">
        <v>216</v>
      </c>
      <c r="B318" s="220" t="s">
        <v>286</v>
      </c>
      <c r="C318" s="220" t="s">
        <v>284</v>
      </c>
      <c r="D318" s="220"/>
      <c r="E318" s="220"/>
      <c r="F318" s="220"/>
      <c r="G318" s="220"/>
      <c r="H318" s="220"/>
      <c r="I318" s="220"/>
      <c r="J318" s="220"/>
      <c r="K318" s="220"/>
      <c r="L318" s="220"/>
      <c r="M318" s="244"/>
      <c r="N318" s="244"/>
      <c r="O318" s="244"/>
      <c r="P318" s="244"/>
      <c r="Q318" s="244"/>
      <c r="R318" s="244"/>
      <c r="S318" s="244"/>
      <c r="T318" s="244"/>
      <c r="U318" s="244"/>
      <c r="V318" s="244"/>
      <c r="W318" s="244"/>
      <c r="X318" s="244"/>
      <c r="Y318" s="244"/>
      <c r="Z318" s="244"/>
      <c r="AA318" s="244"/>
      <c r="AB318" s="244"/>
      <c r="AC318" s="244"/>
      <c r="AD318" s="244"/>
      <c r="AE318" s="244"/>
      <c r="AF318" s="244"/>
      <c r="AG318" s="244"/>
      <c r="AH318" s="244"/>
      <c r="AI318" s="244"/>
      <c r="AJ318" s="244"/>
      <c r="AK318" s="244"/>
      <c r="AL318" s="244"/>
      <c r="AM318" s="244"/>
      <c r="AN318" s="244"/>
      <c r="AO318" s="244"/>
      <c r="AP318" s="244"/>
    </row>
    <row r="319" spans="1:42" outlineLevel="2">
      <c r="A319" s="211" t="str">
        <f>A301&amp;"."&amp;A318&amp;"."&amp;A302&amp;"."&amp;B319</f>
        <v>1.o.7.1</v>
      </c>
      <c r="B319">
        <v>1</v>
      </c>
      <c r="C319" t="str">
        <f>'1-GBP'!C319</f>
        <v>IJV Costs (ASP, Labour etc)</v>
      </c>
      <c r="D319"/>
      <c r="E319"/>
      <c r="F319"/>
      <c r="G319"/>
      <c r="H319"/>
      <c r="I319"/>
      <c r="J319"/>
      <c r="K319"/>
      <c r="L319" t="str">
        <f>LEFT(_xlfn.TEXTAFTER('6b - Tot real (CPIH) costs'!A319,"."),1)</f>
        <v>o</v>
      </c>
      <c r="M319" s="286">
        <f>IF('4 - Inflation'!K$17=0,0,'6a - Tot nominal costs'!M319/'4 - Inflation'!K$17)</f>
        <v>0</v>
      </c>
      <c r="N319" s="286">
        <f>IF('4 - Inflation'!L$17=0,0,'6a - Tot nominal costs'!N319/'4 - Inflation'!L$17)</f>
        <v>0</v>
      </c>
      <c r="O319" s="286">
        <f>IF('4 - Inflation'!M$17=0,0,'6a - Tot nominal costs'!O319/'4 - Inflation'!M$17)</f>
        <v>0</v>
      </c>
      <c r="P319" s="286">
        <f>IF('4 - Inflation'!N$17=0,0,'6a - Tot nominal costs'!P319/'4 - Inflation'!N$17)</f>
        <v>0</v>
      </c>
      <c r="Q319" s="286">
        <f>IF('4 - Inflation'!O$17=0,0,'6a - Tot nominal costs'!Q319/'4 - Inflation'!O$17)</f>
        <v>0</v>
      </c>
      <c r="R319" s="286">
        <f>IF('4 - Inflation'!P$17=0,0,'6a - Tot nominal costs'!R319/'4 - Inflation'!P$17)</f>
        <v>0</v>
      </c>
      <c r="S319" s="286">
        <f>IF('4 - Inflation'!Q$17=0,0,'6a - Tot nominal costs'!S319/'4 - Inflation'!Q$17)</f>
        <v>0</v>
      </c>
      <c r="T319" s="286">
        <f>IF('4 - Inflation'!R$17=0,0,'6a - Tot nominal costs'!T319/'4 - Inflation'!R$17)</f>
        <v>0</v>
      </c>
      <c r="U319" s="286">
        <f>IF('4 - Inflation'!S$17=0,0,'6a - Tot nominal costs'!U319/'4 - Inflation'!S$17)</f>
        <v>0</v>
      </c>
      <c r="V319" s="286">
        <f>IF('4 - Inflation'!T$17=0,0,'6a - Tot nominal costs'!V319/'4 - Inflation'!T$17)</f>
        <v>0</v>
      </c>
      <c r="W319" s="286">
        <f>IF('4 - Inflation'!U$17=0,0,'6a - Tot nominal costs'!W319/'4 - Inflation'!U$17)</f>
        <v>0</v>
      </c>
      <c r="X319" s="286">
        <f>IF('4 - Inflation'!V$17=0,0,'6a - Tot nominal costs'!X319/'4 - Inflation'!V$17)</f>
        <v>0</v>
      </c>
      <c r="Y319" s="286">
        <f>IF('4 - Inflation'!W$17=0,0,'6a - Tot nominal costs'!Y319/'4 - Inflation'!W$17)</f>
        <v>0</v>
      </c>
      <c r="Z319" s="286">
        <f>IF('4 - Inflation'!X$17=0,0,'6a - Tot nominal costs'!Z319/'4 - Inflation'!X$17)</f>
        <v>0</v>
      </c>
      <c r="AA319" s="286">
        <f>IF('4 - Inflation'!Y$17=0,0,'6a - Tot nominal costs'!AA319/'4 - Inflation'!Y$17)</f>
        <v>0</v>
      </c>
      <c r="AB319" s="286">
        <f>IF('4 - Inflation'!Z$17=0,0,'6a - Tot nominal costs'!AB319/'4 - Inflation'!Z$17)</f>
        <v>0</v>
      </c>
      <c r="AC319" s="286">
        <f>IF('4 - Inflation'!AA$17=0,0,'6a - Tot nominal costs'!AC319/'4 - Inflation'!AA$17)</f>
        <v>0</v>
      </c>
      <c r="AD319" s="286">
        <f>IF('4 - Inflation'!AB$17=0,0,'6a - Tot nominal costs'!AD319/'4 - Inflation'!AB$17)</f>
        <v>0</v>
      </c>
      <c r="AE319" s="286">
        <f>IF('4 - Inflation'!AC$17=0,0,'6a - Tot nominal costs'!AE319/'4 - Inflation'!AC$17)</f>
        <v>0</v>
      </c>
      <c r="AF319" s="286">
        <f>IF('4 - Inflation'!AD$17=0,0,'6a - Tot nominal costs'!AF319/'4 - Inflation'!AD$17)</f>
        <v>0</v>
      </c>
      <c r="AG319" s="286">
        <f>IF('4 - Inflation'!AE$17=0,0,'6a - Tot nominal costs'!AG319/'4 - Inflation'!AE$17)</f>
        <v>0</v>
      </c>
      <c r="AH319" s="286">
        <f>IF('4 - Inflation'!AF$17=0,0,'6a - Tot nominal costs'!AH319/'4 - Inflation'!AF$17)</f>
        <v>0</v>
      </c>
      <c r="AI319" s="286">
        <f>IF('4 - Inflation'!AG$17=0,0,'6a - Tot nominal costs'!AI319/'4 - Inflation'!AG$17)</f>
        <v>0</v>
      </c>
      <c r="AJ319" s="286">
        <f>IF('4 - Inflation'!AH$17=0,0,'6a - Tot nominal costs'!AJ319/'4 - Inflation'!AH$17)</f>
        <v>0</v>
      </c>
      <c r="AK319" s="286">
        <f>IF('4 - Inflation'!AI$17=0,0,'6a - Tot nominal costs'!AK319/'4 - Inflation'!AI$17)</f>
        <v>0</v>
      </c>
      <c r="AL319" s="286">
        <f>IF('4 - Inflation'!AJ$17=0,0,'6a - Tot nominal costs'!AL319/'4 - Inflation'!AJ$17)</f>
        <v>0</v>
      </c>
      <c r="AM319" s="286">
        <f>IF('4 - Inflation'!AK$17=0,0,'6a - Tot nominal costs'!AM319/'4 - Inflation'!AK$17)</f>
        <v>0</v>
      </c>
      <c r="AN319" s="286">
        <f>IF('4 - Inflation'!AL$17=0,0,'6a - Tot nominal costs'!AN319/'4 - Inflation'!AL$17)</f>
        <v>0</v>
      </c>
      <c r="AO319" s="286">
        <f>IF('4 - Inflation'!AM$17=0,0,'6a - Tot nominal costs'!AO319/'4 - Inflation'!AM$17)</f>
        <v>0</v>
      </c>
      <c r="AP319" s="286">
        <f>IF('4 - Inflation'!AN$17=0,0,'6a - Tot nominal costs'!AP319/'4 - Inflation'!AN$17)</f>
        <v>0</v>
      </c>
    </row>
    <row r="320" spans="1:42" outlineLevel="2">
      <c r="A320" s="211" t="str">
        <f>A301&amp;"."&amp;A318&amp;"."&amp;A302&amp;"."&amp;B320</f>
        <v>1.o.7.2</v>
      </c>
      <c r="B320">
        <v>2</v>
      </c>
      <c r="C320" t="str">
        <f>'1-GBP'!C320</f>
        <v>Land Leases</v>
      </c>
      <c r="D320"/>
      <c r="E320"/>
      <c r="F320"/>
      <c r="G320"/>
      <c r="H320"/>
      <c r="I320"/>
      <c r="J320"/>
      <c r="K320"/>
      <c r="L320" t="str">
        <f>LEFT(_xlfn.TEXTAFTER('6b - Tot real (CPIH) costs'!A320,"."),1)</f>
        <v>o</v>
      </c>
      <c r="M320" s="286">
        <f>IF('4 - Inflation'!K$17=0,0,'6a - Tot nominal costs'!M320/'4 - Inflation'!K$17)</f>
        <v>0</v>
      </c>
      <c r="N320" s="286">
        <f>IF('4 - Inflation'!L$17=0,0,'6a - Tot nominal costs'!N320/'4 - Inflation'!L$17)</f>
        <v>0</v>
      </c>
      <c r="O320" s="286">
        <f>IF('4 - Inflation'!M$17=0,0,'6a - Tot nominal costs'!O320/'4 - Inflation'!M$17)</f>
        <v>0</v>
      </c>
      <c r="P320" s="286">
        <f>IF('4 - Inflation'!N$17=0,0,'6a - Tot nominal costs'!P320/'4 - Inflation'!N$17)</f>
        <v>0</v>
      </c>
      <c r="Q320" s="286">
        <f>IF('4 - Inflation'!O$17=0,0,'6a - Tot nominal costs'!Q320/'4 - Inflation'!O$17)</f>
        <v>0</v>
      </c>
      <c r="R320" s="286">
        <f>IF('4 - Inflation'!P$17=0,0,'6a - Tot nominal costs'!R320/'4 - Inflation'!P$17)</f>
        <v>0</v>
      </c>
      <c r="S320" s="286">
        <f>IF('4 - Inflation'!Q$17=0,0,'6a - Tot nominal costs'!S320/'4 - Inflation'!Q$17)</f>
        <v>0</v>
      </c>
      <c r="T320" s="286">
        <f>IF('4 - Inflation'!R$17=0,0,'6a - Tot nominal costs'!T320/'4 - Inflation'!R$17)</f>
        <v>0</v>
      </c>
      <c r="U320" s="286">
        <f>IF('4 - Inflation'!S$17=0,0,'6a - Tot nominal costs'!U320/'4 - Inflation'!S$17)</f>
        <v>0</v>
      </c>
      <c r="V320" s="286">
        <f>IF('4 - Inflation'!T$17=0,0,'6a - Tot nominal costs'!V320/'4 - Inflation'!T$17)</f>
        <v>0</v>
      </c>
      <c r="W320" s="286">
        <f>IF('4 - Inflation'!U$17=0,0,'6a - Tot nominal costs'!W320/'4 - Inflation'!U$17)</f>
        <v>0</v>
      </c>
      <c r="X320" s="286">
        <f>IF('4 - Inflation'!V$17=0,0,'6a - Tot nominal costs'!X320/'4 - Inflation'!V$17)</f>
        <v>0</v>
      </c>
      <c r="Y320" s="286">
        <f>IF('4 - Inflation'!W$17=0,0,'6a - Tot nominal costs'!Y320/'4 - Inflation'!W$17)</f>
        <v>0</v>
      </c>
      <c r="Z320" s="286">
        <f>IF('4 - Inflation'!X$17=0,0,'6a - Tot nominal costs'!Z320/'4 - Inflation'!X$17)</f>
        <v>0</v>
      </c>
      <c r="AA320" s="286">
        <f>IF('4 - Inflation'!Y$17=0,0,'6a - Tot nominal costs'!AA320/'4 - Inflation'!Y$17)</f>
        <v>0</v>
      </c>
      <c r="AB320" s="286">
        <f>IF('4 - Inflation'!Z$17=0,0,'6a - Tot nominal costs'!AB320/'4 - Inflation'!Z$17)</f>
        <v>0</v>
      </c>
      <c r="AC320" s="286">
        <f>IF('4 - Inflation'!AA$17=0,0,'6a - Tot nominal costs'!AC320/'4 - Inflation'!AA$17)</f>
        <v>0</v>
      </c>
      <c r="AD320" s="286">
        <f>IF('4 - Inflation'!AB$17=0,0,'6a - Tot nominal costs'!AD320/'4 - Inflation'!AB$17)</f>
        <v>0</v>
      </c>
      <c r="AE320" s="286">
        <f>IF('4 - Inflation'!AC$17=0,0,'6a - Tot nominal costs'!AE320/'4 - Inflation'!AC$17)</f>
        <v>0</v>
      </c>
      <c r="AF320" s="286">
        <f>IF('4 - Inflation'!AD$17=0,0,'6a - Tot nominal costs'!AF320/'4 - Inflation'!AD$17)</f>
        <v>0</v>
      </c>
      <c r="AG320" s="286">
        <f>IF('4 - Inflation'!AE$17=0,0,'6a - Tot nominal costs'!AG320/'4 - Inflation'!AE$17)</f>
        <v>0</v>
      </c>
      <c r="AH320" s="286">
        <f>IF('4 - Inflation'!AF$17=0,0,'6a - Tot nominal costs'!AH320/'4 - Inflation'!AF$17)</f>
        <v>0</v>
      </c>
      <c r="AI320" s="286">
        <f>IF('4 - Inflation'!AG$17=0,0,'6a - Tot nominal costs'!AI320/'4 - Inflation'!AG$17)</f>
        <v>0</v>
      </c>
      <c r="AJ320" s="286">
        <f>IF('4 - Inflation'!AH$17=0,0,'6a - Tot nominal costs'!AJ320/'4 - Inflation'!AH$17)</f>
        <v>0</v>
      </c>
      <c r="AK320" s="286">
        <f>IF('4 - Inflation'!AI$17=0,0,'6a - Tot nominal costs'!AK320/'4 - Inflation'!AI$17)</f>
        <v>0</v>
      </c>
      <c r="AL320" s="286">
        <f>IF('4 - Inflation'!AJ$17=0,0,'6a - Tot nominal costs'!AL320/'4 - Inflation'!AJ$17)</f>
        <v>0</v>
      </c>
      <c r="AM320" s="286">
        <f>IF('4 - Inflation'!AK$17=0,0,'6a - Tot nominal costs'!AM320/'4 - Inflation'!AK$17)</f>
        <v>0</v>
      </c>
      <c r="AN320" s="286">
        <f>IF('4 - Inflation'!AL$17=0,0,'6a - Tot nominal costs'!AN320/'4 - Inflation'!AL$17)</f>
        <v>0</v>
      </c>
      <c r="AO320" s="286">
        <f>IF('4 - Inflation'!AM$17=0,0,'6a - Tot nominal costs'!AO320/'4 - Inflation'!AM$17)</f>
        <v>0</v>
      </c>
      <c r="AP320" s="286">
        <f>IF('4 - Inflation'!AN$17=0,0,'6a - Tot nominal costs'!AP320/'4 - Inflation'!AN$17)</f>
        <v>0</v>
      </c>
    </row>
    <row r="321" spans="1:42" outlineLevel="2">
      <c r="A321" s="211" t="str">
        <f>A301&amp;"."&amp;A318&amp;"."&amp;A302&amp;"."&amp;B321</f>
        <v>1.o.7.3</v>
      </c>
      <c r="B321">
        <v>3</v>
      </c>
      <c r="C321" t="str">
        <f>'1-GBP'!C321</f>
        <v>Financing Costs, Insurance, Hedging etc</v>
      </c>
      <c r="D321"/>
      <c r="E321"/>
      <c r="F321"/>
      <c r="G321"/>
      <c r="H321"/>
      <c r="I321"/>
      <c r="J321"/>
      <c r="K321"/>
      <c r="L321" t="str">
        <f>LEFT(_xlfn.TEXTAFTER('6b - Tot real (CPIH) costs'!A321,"."),1)</f>
        <v>o</v>
      </c>
      <c r="M321" s="286">
        <f>IF('4 - Inflation'!K$17=0,0,'6a - Tot nominal costs'!M321/'4 - Inflation'!K$17)</f>
        <v>0</v>
      </c>
      <c r="N321" s="286">
        <f>IF('4 - Inflation'!L$17=0,0,'6a - Tot nominal costs'!N321/'4 - Inflation'!L$17)</f>
        <v>0</v>
      </c>
      <c r="O321" s="286">
        <f>IF('4 - Inflation'!M$17=0,0,'6a - Tot nominal costs'!O321/'4 - Inflation'!M$17)</f>
        <v>0</v>
      </c>
      <c r="P321" s="286">
        <f>IF('4 - Inflation'!N$17=0,0,'6a - Tot nominal costs'!P321/'4 - Inflation'!N$17)</f>
        <v>0</v>
      </c>
      <c r="Q321" s="286">
        <f>IF('4 - Inflation'!O$17=0,0,'6a - Tot nominal costs'!Q321/'4 - Inflation'!O$17)</f>
        <v>0</v>
      </c>
      <c r="R321" s="286">
        <f>IF('4 - Inflation'!P$17=0,0,'6a - Tot nominal costs'!R321/'4 - Inflation'!P$17)</f>
        <v>0</v>
      </c>
      <c r="S321" s="286">
        <f>IF('4 - Inflation'!Q$17=0,0,'6a - Tot nominal costs'!S321/'4 - Inflation'!Q$17)</f>
        <v>0</v>
      </c>
      <c r="T321" s="286">
        <f>IF('4 - Inflation'!R$17=0,0,'6a - Tot nominal costs'!T321/'4 - Inflation'!R$17)</f>
        <v>0</v>
      </c>
      <c r="U321" s="286">
        <f>IF('4 - Inflation'!S$17=0,0,'6a - Tot nominal costs'!U321/'4 - Inflation'!S$17)</f>
        <v>0</v>
      </c>
      <c r="V321" s="286">
        <f>IF('4 - Inflation'!T$17=0,0,'6a - Tot nominal costs'!V321/'4 - Inflation'!T$17)</f>
        <v>0</v>
      </c>
      <c r="W321" s="286">
        <f>IF('4 - Inflation'!U$17=0,0,'6a - Tot nominal costs'!W321/'4 - Inflation'!U$17)</f>
        <v>0</v>
      </c>
      <c r="X321" s="286">
        <f>IF('4 - Inflation'!V$17=0,0,'6a - Tot nominal costs'!X321/'4 - Inflation'!V$17)</f>
        <v>0</v>
      </c>
      <c r="Y321" s="286">
        <f>IF('4 - Inflation'!W$17=0,0,'6a - Tot nominal costs'!Y321/'4 - Inflation'!W$17)</f>
        <v>0</v>
      </c>
      <c r="Z321" s="286">
        <f>IF('4 - Inflation'!X$17=0,0,'6a - Tot nominal costs'!Z321/'4 - Inflation'!X$17)</f>
        <v>0</v>
      </c>
      <c r="AA321" s="286">
        <f>IF('4 - Inflation'!Y$17=0,0,'6a - Tot nominal costs'!AA321/'4 - Inflation'!Y$17)</f>
        <v>0</v>
      </c>
      <c r="AB321" s="286">
        <f>IF('4 - Inflation'!Z$17=0,0,'6a - Tot nominal costs'!AB321/'4 - Inflation'!Z$17)</f>
        <v>0</v>
      </c>
      <c r="AC321" s="286">
        <f>IF('4 - Inflation'!AA$17=0,0,'6a - Tot nominal costs'!AC321/'4 - Inflation'!AA$17)</f>
        <v>0</v>
      </c>
      <c r="AD321" s="286">
        <f>IF('4 - Inflation'!AB$17=0,0,'6a - Tot nominal costs'!AD321/'4 - Inflation'!AB$17)</f>
        <v>0</v>
      </c>
      <c r="AE321" s="286">
        <f>IF('4 - Inflation'!AC$17=0,0,'6a - Tot nominal costs'!AE321/'4 - Inflation'!AC$17)</f>
        <v>0</v>
      </c>
      <c r="AF321" s="286">
        <f>IF('4 - Inflation'!AD$17=0,0,'6a - Tot nominal costs'!AF321/'4 - Inflation'!AD$17)</f>
        <v>0</v>
      </c>
      <c r="AG321" s="286">
        <f>IF('4 - Inflation'!AE$17=0,0,'6a - Tot nominal costs'!AG321/'4 - Inflation'!AE$17)</f>
        <v>0</v>
      </c>
      <c r="AH321" s="286">
        <f>IF('4 - Inflation'!AF$17=0,0,'6a - Tot nominal costs'!AH321/'4 - Inflation'!AF$17)</f>
        <v>0</v>
      </c>
      <c r="AI321" s="286">
        <f>IF('4 - Inflation'!AG$17=0,0,'6a - Tot nominal costs'!AI321/'4 - Inflation'!AG$17)</f>
        <v>0</v>
      </c>
      <c r="AJ321" s="286">
        <f>IF('4 - Inflation'!AH$17=0,0,'6a - Tot nominal costs'!AJ321/'4 - Inflation'!AH$17)</f>
        <v>0</v>
      </c>
      <c r="AK321" s="286">
        <f>IF('4 - Inflation'!AI$17=0,0,'6a - Tot nominal costs'!AK321/'4 - Inflation'!AI$17)</f>
        <v>0</v>
      </c>
      <c r="AL321" s="286">
        <f>IF('4 - Inflation'!AJ$17=0,0,'6a - Tot nominal costs'!AL321/'4 - Inflation'!AJ$17)</f>
        <v>0</v>
      </c>
      <c r="AM321" s="286">
        <f>IF('4 - Inflation'!AK$17=0,0,'6a - Tot nominal costs'!AM321/'4 - Inflation'!AK$17)</f>
        <v>0</v>
      </c>
      <c r="AN321" s="286">
        <f>IF('4 - Inflation'!AL$17=0,0,'6a - Tot nominal costs'!AN321/'4 - Inflation'!AL$17)</f>
        <v>0</v>
      </c>
      <c r="AO321" s="286">
        <f>IF('4 - Inflation'!AM$17=0,0,'6a - Tot nominal costs'!AO321/'4 - Inflation'!AM$17)</f>
        <v>0</v>
      </c>
      <c r="AP321" s="286">
        <f>IF('4 - Inflation'!AN$17=0,0,'6a - Tot nominal costs'!AP321/'4 - Inflation'!AN$17)</f>
        <v>0</v>
      </c>
    </row>
    <row r="322" spans="1:42" outlineLevel="2">
      <c r="A322" s="211" t="str">
        <f>A301&amp;"."&amp;A318&amp;"."&amp;A302&amp;"."&amp;B322</f>
        <v>1.o.7.4</v>
      </c>
      <c r="B322">
        <v>4</v>
      </c>
      <c r="C322" t="str">
        <f>'1-GBP'!C322</f>
        <v/>
      </c>
      <c r="D322"/>
      <c r="E322"/>
      <c r="F322"/>
      <c r="G322"/>
      <c r="H322"/>
      <c r="I322"/>
      <c r="J322"/>
      <c r="K322"/>
      <c r="L322" t="str">
        <f>LEFT(_xlfn.TEXTAFTER('6b - Tot real (CPIH) costs'!A322,"."),1)</f>
        <v>o</v>
      </c>
      <c r="M322" s="286">
        <f>IF('4 - Inflation'!K$17=0,0,'6a - Tot nominal costs'!M322/'4 - Inflation'!K$17)</f>
        <v>0</v>
      </c>
      <c r="N322" s="286">
        <f>IF('4 - Inflation'!L$17=0,0,'6a - Tot nominal costs'!N322/'4 - Inflation'!L$17)</f>
        <v>0</v>
      </c>
      <c r="O322" s="286">
        <f>IF('4 - Inflation'!M$17=0,0,'6a - Tot nominal costs'!O322/'4 - Inflation'!M$17)</f>
        <v>0</v>
      </c>
      <c r="P322" s="286">
        <f>IF('4 - Inflation'!N$17=0,0,'6a - Tot nominal costs'!P322/'4 - Inflation'!N$17)</f>
        <v>0</v>
      </c>
      <c r="Q322" s="286">
        <f>IF('4 - Inflation'!O$17=0,0,'6a - Tot nominal costs'!Q322/'4 - Inflation'!O$17)</f>
        <v>0</v>
      </c>
      <c r="R322" s="286">
        <f>IF('4 - Inflation'!P$17=0,0,'6a - Tot nominal costs'!R322/'4 - Inflation'!P$17)</f>
        <v>0</v>
      </c>
      <c r="S322" s="286">
        <f>IF('4 - Inflation'!Q$17=0,0,'6a - Tot nominal costs'!S322/'4 - Inflation'!Q$17)</f>
        <v>0</v>
      </c>
      <c r="T322" s="286">
        <f>IF('4 - Inflation'!R$17=0,0,'6a - Tot nominal costs'!T322/'4 - Inflation'!R$17)</f>
        <v>0</v>
      </c>
      <c r="U322" s="286">
        <f>IF('4 - Inflation'!S$17=0,0,'6a - Tot nominal costs'!U322/'4 - Inflation'!S$17)</f>
        <v>0</v>
      </c>
      <c r="V322" s="286">
        <f>IF('4 - Inflation'!T$17=0,0,'6a - Tot nominal costs'!V322/'4 - Inflation'!T$17)</f>
        <v>0</v>
      </c>
      <c r="W322" s="286">
        <f>IF('4 - Inflation'!U$17=0,0,'6a - Tot nominal costs'!W322/'4 - Inflation'!U$17)</f>
        <v>0</v>
      </c>
      <c r="X322" s="286">
        <f>IF('4 - Inflation'!V$17=0,0,'6a - Tot nominal costs'!X322/'4 - Inflation'!V$17)</f>
        <v>0</v>
      </c>
      <c r="Y322" s="286">
        <f>IF('4 - Inflation'!W$17=0,0,'6a - Tot nominal costs'!Y322/'4 - Inflation'!W$17)</f>
        <v>0</v>
      </c>
      <c r="Z322" s="286">
        <f>IF('4 - Inflation'!X$17=0,0,'6a - Tot nominal costs'!Z322/'4 - Inflation'!X$17)</f>
        <v>0</v>
      </c>
      <c r="AA322" s="286">
        <f>IF('4 - Inflation'!Y$17=0,0,'6a - Tot nominal costs'!AA322/'4 - Inflation'!Y$17)</f>
        <v>0</v>
      </c>
      <c r="AB322" s="286">
        <f>IF('4 - Inflation'!Z$17=0,0,'6a - Tot nominal costs'!AB322/'4 - Inflation'!Z$17)</f>
        <v>0</v>
      </c>
      <c r="AC322" s="286">
        <f>IF('4 - Inflation'!AA$17=0,0,'6a - Tot nominal costs'!AC322/'4 - Inflation'!AA$17)</f>
        <v>0</v>
      </c>
      <c r="AD322" s="286">
        <f>IF('4 - Inflation'!AB$17=0,0,'6a - Tot nominal costs'!AD322/'4 - Inflation'!AB$17)</f>
        <v>0</v>
      </c>
      <c r="AE322" s="286">
        <f>IF('4 - Inflation'!AC$17=0,0,'6a - Tot nominal costs'!AE322/'4 - Inflation'!AC$17)</f>
        <v>0</v>
      </c>
      <c r="AF322" s="286">
        <f>IF('4 - Inflation'!AD$17=0,0,'6a - Tot nominal costs'!AF322/'4 - Inflation'!AD$17)</f>
        <v>0</v>
      </c>
      <c r="AG322" s="286">
        <f>IF('4 - Inflation'!AE$17=0,0,'6a - Tot nominal costs'!AG322/'4 - Inflation'!AE$17)</f>
        <v>0</v>
      </c>
      <c r="AH322" s="286">
        <f>IF('4 - Inflation'!AF$17=0,0,'6a - Tot nominal costs'!AH322/'4 - Inflation'!AF$17)</f>
        <v>0</v>
      </c>
      <c r="AI322" s="286">
        <f>IF('4 - Inflation'!AG$17=0,0,'6a - Tot nominal costs'!AI322/'4 - Inflation'!AG$17)</f>
        <v>0</v>
      </c>
      <c r="AJ322" s="286">
        <f>IF('4 - Inflation'!AH$17=0,0,'6a - Tot nominal costs'!AJ322/'4 - Inflation'!AH$17)</f>
        <v>0</v>
      </c>
      <c r="AK322" s="286">
        <f>IF('4 - Inflation'!AI$17=0,0,'6a - Tot nominal costs'!AK322/'4 - Inflation'!AI$17)</f>
        <v>0</v>
      </c>
      <c r="AL322" s="286">
        <f>IF('4 - Inflation'!AJ$17=0,0,'6a - Tot nominal costs'!AL322/'4 - Inflation'!AJ$17)</f>
        <v>0</v>
      </c>
      <c r="AM322" s="286">
        <f>IF('4 - Inflation'!AK$17=0,0,'6a - Tot nominal costs'!AM322/'4 - Inflation'!AK$17)</f>
        <v>0</v>
      </c>
      <c r="AN322" s="286">
        <f>IF('4 - Inflation'!AL$17=0,0,'6a - Tot nominal costs'!AN322/'4 - Inflation'!AL$17)</f>
        <v>0</v>
      </c>
      <c r="AO322" s="286">
        <f>IF('4 - Inflation'!AM$17=0,0,'6a - Tot nominal costs'!AO322/'4 - Inflation'!AM$17)</f>
        <v>0</v>
      </c>
      <c r="AP322" s="286">
        <f>IF('4 - Inflation'!AN$17=0,0,'6a - Tot nominal costs'!AP322/'4 - Inflation'!AN$17)</f>
        <v>0</v>
      </c>
    </row>
    <row r="323" spans="1:42" outlineLevel="2">
      <c r="A323" s="211" t="str">
        <f>A301&amp;"."&amp;A318&amp;"."&amp;A302&amp;"."&amp;B323</f>
        <v>1.o.7.5</v>
      </c>
      <c r="B323">
        <v>5</v>
      </c>
      <c r="C323" t="str">
        <f>'1-GBP'!C323</f>
        <v/>
      </c>
      <c r="D323"/>
      <c r="E323"/>
      <c r="F323"/>
      <c r="G323"/>
      <c r="H323"/>
      <c r="I323"/>
      <c r="J323"/>
      <c r="K323"/>
      <c r="L323" t="str">
        <f>LEFT(_xlfn.TEXTAFTER('6b - Tot real (CPIH) costs'!A323,"."),1)</f>
        <v>o</v>
      </c>
      <c r="M323" s="286">
        <f>IF('4 - Inflation'!K$17=0,0,'6a - Tot nominal costs'!M323/'4 - Inflation'!K$17)</f>
        <v>0</v>
      </c>
      <c r="N323" s="286">
        <f>IF('4 - Inflation'!L$17=0,0,'6a - Tot nominal costs'!N323/'4 - Inflation'!L$17)</f>
        <v>0</v>
      </c>
      <c r="O323" s="286">
        <f>IF('4 - Inflation'!M$17=0,0,'6a - Tot nominal costs'!O323/'4 - Inflation'!M$17)</f>
        <v>0</v>
      </c>
      <c r="P323" s="286">
        <f>IF('4 - Inflation'!N$17=0,0,'6a - Tot nominal costs'!P323/'4 - Inflation'!N$17)</f>
        <v>0</v>
      </c>
      <c r="Q323" s="286">
        <f>IF('4 - Inflation'!O$17=0,0,'6a - Tot nominal costs'!Q323/'4 - Inflation'!O$17)</f>
        <v>0</v>
      </c>
      <c r="R323" s="286">
        <f>IF('4 - Inflation'!P$17=0,0,'6a - Tot nominal costs'!R323/'4 - Inflation'!P$17)</f>
        <v>0</v>
      </c>
      <c r="S323" s="286">
        <f>IF('4 - Inflation'!Q$17=0,0,'6a - Tot nominal costs'!S323/'4 - Inflation'!Q$17)</f>
        <v>0</v>
      </c>
      <c r="T323" s="286">
        <f>IF('4 - Inflation'!R$17=0,0,'6a - Tot nominal costs'!T323/'4 - Inflation'!R$17)</f>
        <v>0</v>
      </c>
      <c r="U323" s="286">
        <f>IF('4 - Inflation'!S$17=0,0,'6a - Tot nominal costs'!U323/'4 - Inflation'!S$17)</f>
        <v>0</v>
      </c>
      <c r="V323" s="286">
        <f>IF('4 - Inflation'!T$17=0,0,'6a - Tot nominal costs'!V323/'4 - Inflation'!T$17)</f>
        <v>0</v>
      </c>
      <c r="W323" s="286">
        <f>IF('4 - Inflation'!U$17=0,0,'6a - Tot nominal costs'!W323/'4 - Inflation'!U$17)</f>
        <v>0</v>
      </c>
      <c r="X323" s="286">
        <f>IF('4 - Inflation'!V$17=0,0,'6a - Tot nominal costs'!X323/'4 - Inflation'!V$17)</f>
        <v>0</v>
      </c>
      <c r="Y323" s="286">
        <f>IF('4 - Inflation'!W$17=0,0,'6a - Tot nominal costs'!Y323/'4 - Inflation'!W$17)</f>
        <v>0</v>
      </c>
      <c r="Z323" s="286">
        <f>IF('4 - Inflation'!X$17=0,0,'6a - Tot nominal costs'!Z323/'4 - Inflation'!X$17)</f>
        <v>0</v>
      </c>
      <c r="AA323" s="286">
        <f>IF('4 - Inflation'!Y$17=0,0,'6a - Tot nominal costs'!AA323/'4 - Inflation'!Y$17)</f>
        <v>0</v>
      </c>
      <c r="AB323" s="286">
        <f>IF('4 - Inflation'!Z$17=0,0,'6a - Tot nominal costs'!AB323/'4 - Inflation'!Z$17)</f>
        <v>0</v>
      </c>
      <c r="AC323" s="286">
        <f>IF('4 - Inflation'!AA$17=0,0,'6a - Tot nominal costs'!AC323/'4 - Inflation'!AA$17)</f>
        <v>0</v>
      </c>
      <c r="AD323" s="286">
        <f>IF('4 - Inflation'!AB$17=0,0,'6a - Tot nominal costs'!AD323/'4 - Inflation'!AB$17)</f>
        <v>0</v>
      </c>
      <c r="AE323" s="286">
        <f>IF('4 - Inflation'!AC$17=0,0,'6a - Tot nominal costs'!AE323/'4 - Inflation'!AC$17)</f>
        <v>0</v>
      </c>
      <c r="AF323" s="286">
        <f>IF('4 - Inflation'!AD$17=0,0,'6a - Tot nominal costs'!AF323/'4 - Inflation'!AD$17)</f>
        <v>0</v>
      </c>
      <c r="AG323" s="286">
        <f>IF('4 - Inflation'!AE$17=0,0,'6a - Tot nominal costs'!AG323/'4 - Inflation'!AE$17)</f>
        <v>0</v>
      </c>
      <c r="AH323" s="286">
        <f>IF('4 - Inflation'!AF$17=0,0,'6a - Tot nominal costs'!AH323/'4 - Inflation'!AF$17)</f>
        <v>0</v>
      </c>
      <c r="AI323" s="286">
        <f>IF('4 - Inflation'!AG$17=0,0,'6a - Tot nominal costs'!AI323/'4 - Inflation'!AG$17)</f>
        <v>0</v>
      </c>
      <c r="AJ323" s="286">
        <f>IF('4 - Inflation'!AH$17=0,0,'6a - Tot nominal costs'!AJ323/'4 - Inflation'!AH$17)</f>
        <v>0</v>
      </c>
      <c r="AK323" s="286">
        <f>IF('4 - Inflation'!AI$17=0,0,'6a - Tot nominal costs'!AK323/'4 - Inflation'!AI$17)</f>
        <v>0</v>
      </c>
      <c r="AL323" s="286">
        <f>IF('4 - Inflation'!AJ$17=0,0,'6a - Tot nominal costs'!AL323/'4 - Inflation'!AJ$17)</f>
        <v>0</v>
      </c>
      <c r="AM323" s="286">
        <f>IF('4 - Inflation'!AK$17=0,0,'6a - Tot nominal costs'!AM323/'4 - Inflation'!AK$17)</f>
        <v>0</v>
      </c>
      <c r="AN323" s="286">
        <f>IF('4 - Inflation'!AL$17=0,0,'6a - Tot nominal costs'!AN323/'4 - Inflation'!AL$17)</f>
        <v>0</v>
      </c>
      <c r="AO323" s="286">
        <f>IF('4 - Inflation'!AM$17=0,0,'6a - Tot nominal costs'!AO323/'4 - Inflation'!AM$17)</f>
        <v>0</v>
      </c>
      <c r="AP323" s="286">
        <f>IF('4 - Inflation'!AN$17=0,0,'6a - Tot nominal costs'!AP323/'4 - Inflation'!AN$17)</f>
        <v>0</v>
      </c>
    </row>
    <row r="324" spans="1:42" outlineLevel="2">
      <c r="A324" s="211" t="str">
        <f>A301&amp;"."&amp;A318&amp;"."&amp;A302&amp;"."&amp;B324</f>
        <v>1.o.7.6</v>
      </c>
      <c r="B324">
        <v>6</v>
      </c>
      <c r="C324" t="str">
        <f>'1-GBP'!C324</f>
        <v/>
      </c>
      <c r="D324"/>
      <c r="E324"/>
      <c r="F324"/>
      <c r="G324"/>
      <c r="H324"/>
      <c r="I324"/>
      <c r="J324"/>
      <c r="K324"/>
      <c r="L324" t="str">
        <f>LEFT(_xlfn.TEXTAFTER('6b - Tot real (CPIH) costs'!A324,"."),1)</f>
        <v>o</v>
      </c>
      <c r="M324" s="286">
        <f>IF('4 - Inflation'!K$17=0,0,'6a - Tot nominal costs'!M324/'4 - Inflation'!K$17)</f>
        <v>0</v>
      </c>
      <c r="N324" s="286">
        <f>IF('4 - Inflation'!L$17=0,0,'6a - Tot nominal costs'!N324/'4 - Inflation'!L$17)</f>
        <v>0</v>
      </c>
      <c r="O324" s="286">
        <f>IF('4 - Inflation'!M$17=0,0,'6a - Tot nominal costs'!O324/'4 - Inflation'!M$17)</f>
        <v>0</v>
      </c>
      <c r="P324" s="286">
        <f>IF('4 - Inflation'!N$17=0,0,'6a - Tot nominal costs'!P324/'4 - Inflation'!N$17)</f>
        <v>0</v>
      </c>
      <c r="Q324" s="286">
        <f>IF('4 - Inflation'!O$17=0,0,'6a - Tot nominal costs'!Q324/'4 - Inflation'!O$17)</f>
        <v>0</v>
      </c>
      <c r="R324" s="286">
        <f>IF('4 - Inflation'!P$17=0,0,'6a - Tot nominal costs'!R324/'4 - Inflation'!P$17)</f>
        <v>0</v>
      </c>
      <c r="S324" s="286">
        <f>IF('4 - Inflation'!Q$17=0,0,'6a - Tot nominal costs'!S324/'4 - Inflation'!Q$17)</f>
        <v>0</v>
      </c>
      <c r="T324" s="286">
        <f>IF('4 - Inflation'!R$17=0,0,'6a - Tot nominal costs'!T324/'4 - Inflation'!R$17)</f>
        <v>0</v>
      </c>
      <c r="U324" s="286">
        <f>IF('4 - Inflation'!S$17=0,0,'6a - Tot nominal costs'!U324/'4 - Inflation'!S$17)</f>
        <v>0</v>
      </c>
      <c r="V324" s="286">
        <f>IF('4 - Inflation'!T$17=0,0,'6a - Tot nominal costs'!V324/'4 - Inflation'!T$17)</f>
        <v>0</v>
      </c>
      <c r="W324" s="286">
        <f>IF('4 - Inflation'!U$17=0,0,'6a - Tot nominal costs'!W324/'4 - Inflation'!U$17)</f>
        <v>0</v>
      </c>
      <c r="X324" s="286">
        <f>IF('4 - Inflation'!V$17=0,0,'6a - Tot nominal costs'!X324/'4 - Inflation'!V$17)</f>
        <v>0</v>
      </c>
      <c r="Y324" s="286">
        <f>IF('4 - Inflation'!W$17=0,0,'6a - Tot nominal costs'!Y324/'4 - Inflation'!W$17)</f>
        <v>0</v>
      </c>
      <c r="Z324" s="286">
        <f>IF('4 - Inflation'!X$17=0,0,'6a - Tot nominal costs'!Z324/'4 - Inflation'!X$17)</f>
        <v>0</v>
      </c>
      <c r="AA324" s="286">
        <f>IF('4 - Inflation'!Y$17=0,0,'6a - Tot nominal costs'!AA324/'4 - Inflation'!Y$17)</f>
        <v>0</v>
      </c>
      <c r="AB324" s="286">
        <f>IF('4 - Inflation'!Z$17=0,0,'6a - Tot nominal costs'!AB324/'4 - Inflation'!Z$17)</f>
        <v>0</v>
      </c>
      <c r="AC324" s="286">
        <f>IF('4 - Inflation'!AA$17=0,0,'6a - Tot nominal costs'!AC324/'4 - Inflation'!AA$17)</f>
        <v>0</v>
      </c>
      <c r="AD324" s="286">
        <f>IF('4 - Inflation'!AB$17=0,0,'6a - Tot nominal costs'!AD324/'4 - Inflation'!AB$17)</f>
        <v>0</v>
      </c>
      <c r="AE324" s="286">
        <f>IF('4 - Inflation'!AC$17=0,0,'6a - Tot nominal costs'!AE324/'4 - Inflation'!AC$17)</f>
        <v>0</v>
      </c>
      <c r="AF324" s="286">
        <f>IF('4 - Inflation'!AD$17=0,0,'6a - Tot nominal costs'!AF324/'4 - Inflation'!AD$17)</f>
        <v>0</v>
      </c>
      <c r="AG324" s="286">
        <f>IF('4 - Inflation'!AE$17=0,0,'6a - Tot nominal costs'!AG324/'4 - Inflation'!AE$17)</f>
        <v>0</v>
      </c>
      <c r="AH324" s="286">
        <f>IF('4 - Inflation'!AF$17=0,0,'6a - Tot nominal costs'!AH324/'4 - Inflation'!AF$17)</f>
        <v>0</v>
      </c>
      <c r="AI324" s="286">
        <f>IF('4 - Inflation'!AG$17=0,0,'6a - Tot nominal costs'!AI324/'4 - Inflation'!AG$17)</f>
        <v>0</v>
      </c>
      <c r="AJ324" s="286">
        <f>IF('4 - Inflation'!AH$17=0,0,'6a - Tot nominal costs'!AJ324/'4 - Inflation'!AH$17)</f>
        <v>0</v>
      </c>
      <c r="AK324" s="286">
        <f>IF('4 - Inflation'!AI$17=0,0,'6a - Tot nominal costs'!AK324/'4 - Inflation'!AI$17)</f>
        <v>0</v>
      </c>
      <c r="AL324" s="286">
        <f>IF('4 - Inflation'!AJ$17=0,0,'6a - Tot nominal costs'!AL324/'4 - Inflation'!AJ$17)</f>
        <v>0</v>
      </c>
      <c r="AM324" s="286">
        <f>IF('4 - Inflation'!AK$17=0,0,'6a - Tot nominal costs'!AM324/'4 - Inflation'!AK$17)</f>
        <v>0</v>
      </c>
      <c r="AN324" s="286">
        <f>IF('4 - Inflation'!AL$17=0,0,'6a - Tot nominal costs'!AN324/'4 - Inflation'!AL$17)</f>
        <v>0</v>
      </c>
      <c r="AO324" s="286">
        <f>IF('4 - Inflation'!AM$17=0,0,'6a - Tot nominal costs'!AO324/'4 - Inflation'!AM$17)</f>
        <v>0</v>
      </c>
      <c r="AP324" s="286">
        <f>IF('4 - Inflation'!AN$17=0,0,'6a - Tot nominal costs'!AP324/'4 - Inflation'!AN$17)</f>
        <v>0</v>
      </c>
    </row>
    <row r="325" spans="1:42" outlineLevel="2">
      <c r="A325" s="211" t="str">
        <f>A301&amp;"."&amp;A318&amp;"."&amp;A302&amp;"."&amp;B325</f>
        <v>1.o.7.7</v>
      </c>
      <c r="B325">
        <v>7</v>
      </c>
      <c r="C325" t="str">
        <f>'1-GBP'!C325</f>
        <v/>
      </c>
      <c r="D325"/>
      <c r="E325"/>
      <c r="F325"/>
      <c r="G325"/>
      <c r="H325"/>
      <c r="I325"/>
      <c r="J325"/>
      <c r="K325"/>
      <c r="L325" t="str">
        <f>LEFT(_xlfn.TEXTAFTER('6b - Tot real (CPIH) costs'!A325,"."),1)</f>
        <v>o</v>
      </c>
      <c r="M325" s="286">
        <f>IF('4 - Inflation'!K$17=0,0,'6a - Tot nominal costs'!M325/'4 - Inflation'!K$17)</f>
        <v>0</v>
      </c>
      <c r="N325" s="286">
        <f>IF('4 - Inflation'!L$17=0,0,'6a - Tot nominal costs'!N325/'4 - Inflation'!L$17)</f>
        <v>0</v>
      </c>
      <c r="O325" s="286">
        <f>IF('4 - Inflation'!M$17=0,0,'6a - Tot nominal costs'!O325/'4 - Inflation'!M$17)</f>
        <v>0</v>
      </c>
      <c r="P325" s="286">
        <f>IF('4 - Inflation'!N$17=0,0,'6a - Tot nominal costs'!P325/'4 - Inflation'!N$17)</f>
        <v>0</v>
      </c>
      <c r="Q325" s="286">
        <f>IF('4 - Inflation'!O$17=0,0,'6a - Tot nominal costs'!Q325/'4 - Inflation'!O$17)</f>
        <v>0</v>
      </c>
      <c r="R325" s="286">
        <f>IF('4 - Inflation'!P$17=0,0,'6a - Tot nominal costs'!R325/'4 - Inflation'!P$17)</f>
        <v>0</v>
      </c>
      <c r="S325" s="286">
        <f>IF('4 - Inflation'!Q$17=0,0,'6a - Tot nominal costs'!S325/'4 - Inflation'!Q$17)</f>
        <v>0</v>
      </c>
      <c r="T325" s="286">
        <f>IF('4 - Inflation'!R$17=0,0,'6a - Tot nominal costs'!T325/'4 - Inflation'!R$17)</f>
        <v>0</v>
      </c>
      <c r="U325" s="286">
        <f>IF('4 - Inflation'!S$17=0,0,'6a - Tot nominal costs'!U325/'4 - Inflation'!S$17)</f>
        <v>0</v>
      </c>
      <c r="V325" s="286">
        <f>IF('4 - Inflation'!T$17=0,0,'6a - Tot nominal costs'!V325/'4 - Inflation'!T$17)</f>
        <v>0</v>
      </c>
      <c r="W325" s="286">
        <f>IF('4 - Inflation'!U$17=0,0,'6a - Tot nominal costs'!W325/'4 - Inflation'!U$17)</f>
        <v>0</v>
      </c>
      <c r="X325" s="286">
        <f>IF('4 - Inflation'!V$17=0,0,'6a - Tot nominal costs'!X325/'4 - Inflation'!V$17)</f>
        <v>0</v>
      </c>
      <c r="Y325" s="286">
        <f>IF('4 - Inflation'!W$17=0,0,'6a - Tot nominal costs'!Y325/'4 - Inflation'!W$17)</f>
        <v>0</v>
      </c>
      <c r="Z325" s="286">
        <f>IF('4 - Inflation'!X$17=0,0,'6a - Tot nominal costs'!Z325/'4 - Inflation'!X$17)</f>
        <v>0</v>
      </c>
      <c r="AA325" s="286">
        <f>IF('4 - Inflation'!Y$17=0,0,'6a - Tot nominal costs'!AA325/'4 - Inflation'!Y$17)</f>
        <v>0</v>
      </c>
      <c r="AB325" s="286">
        <f>IF('4 - Inflation'!Z$17=0,0,'6a - Tot nominal costs'!AB325/'4 - Inflation'!Z$17)</f>
        <v>0</v>
      </c>
      <c r="AC325" s="286">
        <f>IF('4 - Inflation'!AA$17=0,0,'6a - Tot nominal costs'!AC325/'4 - Inflation'!AA$17)</f>
        <v>0</v>
      </c>
      <c r="AD325" s="286">
        <f>IF('4 - Inflation'!AB$17=0,0,'6a - Tot nominal costs'!AD325/'4 - Inflation'!AB$17)</f>
        <v>0</v>
      </c>
      <c r="AE325" s="286">
        <f>IF('4 - Inflation'!AC$17=0,0,'6a - Tot nominal costs'!AE325/'4 - Inflation'!AC$17)</f>
        <v>0</v>
      </c>
      <c r="AF325" s="286">
        <f>IF('4 - Inflation'!AD$17=0,0,'6a - Tot nominal costs'!AF325/'4 - Inflation'!AD$17)</f>
        <v>0</v>
      </c>
      <c r="AG325" s="286">
        <f>IF('4 - Inflation'!AE$17=0,0,'6a - Tot nominal costs'!AG325/'4 - Inflation'!AE$17)</f>
        <v>0</v>
      </c>
      <c r="AH325" s="286">
        <f>IF('4 - Inflation'!AF$17=0,0,'6a - Tot nominal costs'!AH325/'4 - Inflation'!AF$17)</f>
        <v>0</v>
      </c>
      <c r="AI325" s="286">
        <f>IF('4 - Inflation'!AG$17=0,0,'6a - Tot nominal costs'!AI325/'4 - Inflation'!AG$17)</f>
        <v>0</v>
      </c>
      <c r="AJ325" s="286">
        <f>IF('4 - Inflation'!AH$17=0,0,'6a - Tot nominal costs'!AJ325/'4 - Inflation'!AH$17)</f>
        <v>0</v>
      </c>
      <c r="AK325" s="286">
        <f>IF('4 - Inflation'!AI$17=0,0,'6a - Tot nominal costs'!AK325/'4 - Inflation'!AI$17)</f>
        <v>0</v>
      </c>
      <c r="AL325" s="286">
        <f>IF('4 - Inflation'!AJ$17=0,0,'6a - Tot nominal costs'!AL325/'4 - Inflation'!AJ$17)</f>
        <v>0</v>
      </c>
      <c r="AM325" s="286">
        <f>IF('4 - Inflation'!AK$17=0,0,'6a - Tot nominal costs'!AM325/'4 - Inflation'!AK$17)</f>
        <v>0</v>
      </c>
      <c r="AN325" s="286">
        <f>IF('4 - Inflation'!AL$17=0,0,'6a - Tot nominal costs'!AN325/'4 - Inflation'!AL$17)</f>
        <v>0</v>
      </c>
      <c r="AO325" s="286">
        <f>IF('4 - Inflation'!AM$17=0,0,'6a - Tot nominal costs'!AO325/'4 - Inflation'!AM$17)</f>
        <v>0</v>
      </c>
      <c r="AP325" s="286">
        <f>IF('4 - Inflation'!AN$17=0,0,'6a - Tot nominal costs'!AP325/'4 - Inflation'!AN$17)</f>
        <v>0</v>
      </c>
    </row>
    <row r="326" spans="1:42" outlineLevel="2">
      <c r="A326" s="211" t="str">
        <f>A301&amp;"."&amp;A318&amp;"."&amp;A302&amp;"."&amp;B326</f>
        <v>1.o.7.8</v>
      </c>
      <c r="B326">
        <v>8</v>
      </c>
      <c r="C326" t="str">
        <f>'1-GBP'!C326</f>
        <v/>
      </c>
      <c r="D326"/>
      <c r="E326"/>
      <c r="F326"/>
      <c r="G326"/>
      <c r="H326"/>
      <c r="I326"/>
      <c r="J326"/>
      <c r="K326"/>
      <c r="L326" t="str">
        <f>LEFT(_xlfn.TEXTAFTER('6b - Tot real (CPIH) costs'!A326,"."),1)</f>
        <v>o</v>
      </c>
      <c r="M326" s="286">
        <f>IF('4 - Inflation'!K$17=0,0,'6a - Tot nominal costs'!M326/'4 - Inflation'!K$17)</f>
        <v>0</v>
      </c>
      <c r="N326" s="286">
        <f>IF('4 - Inflation'!L$17=0,0,'6a - Tot nominal costs'!N326/'4 - Inflation'!L$17)</f>
        <v>0</v>
      </c>
      <c r="O326" s="286">
        <f>IF('4 - Inflation'!M$17=0,0,'6a - Tot nominal costs'!O326/'4 - Inflation'!M$17)</f>
        <v>0</v>
      </c>
      <c r="P326" s="286">
        <f>IF('4 - Inflation'!N$17=0,0,'6a - Tot nominal costs'!P326/'4 - Inflation'!N$17)</f>
        <v>0</v>
      </c>
      <c r="Q326" s="286">
        <f>IF('4 - Inflation'!O$17=0,0,'6a - Tot nominal costs'!Q326/'4 - Inflation'!O$17)</f>
        <v>0</v>
      </c>
      <c r="R326" s="286">
        <f>IF('4 - Inflation'!P$17=0,0,'6a - Tot nominal costs'!R326/'4 - Inflation'!P$17)</f>
        <v>0</v>
      </c>
      <c r="S326" s="286">
        <f>IF('4 - Inflation'!Q$17=0,0,'6a - Tot nominal costs'!S326/'4 - Inflation'!Q$17)</f>
        <v>0</v>
      </c>
      <c r="T326" s="286">
        <f>IF('4 - Inflation'!R$17=0,0,'6a - Tot nominal costs'!T326/'4 - Inflation'!R$17)</f>
        <v>0</v>
      </c>
      <c r="U326" s="286">
        <f>IF('4 - Inflation'!S$17=0,0,'6a - Tot nominal costs'!U326/'4 - Inflation'!S$17)</f>
        <v>0</v>
      </c>
      <c r="V326" s="286">
        <f>IF('4 - Inflation'!T$17=0,0,'6a - Tot nominal costs'!V326/'4 - Inflation'!T$17)</f>
        <v>0</v>
      </c>
      <c r="W326" s="286">
        <f>IF('4 - Inflation'!U$17=0,0,'6a - Tot nominal costs'!W326/'4 - Inflation'!U$17)</f>
        <v>0</v>
      </c>
      <c r="X326" s="286">
        <f>IF('4 - Inflation'!V$17=0,0,'6a - Tot nominal costs'!X326/'4 - Inflation'!V$17)</f>
        <v>0</v>
      </c>
      <c r="Y326" s="286">
        <f>IF('4 - Inflation'!W$17=0,0,'6a - Tot nominal costs'!Y326/'4 - Inflation'!W$17)</f>
        <v>0</v>
      </c>
      <c r="Z326" s="286">
        <f>IF('4 - Inflation'!X$17=0,0,'6a - Tot nominal costs'!Z326/'4 - Inflation'!X$17)</f>
        <v>0</v>
      </c>
      <c r="AA326" s="286">
        <f>IF('4 - Inflation'!Y$17=0,0,'6a - Tot nominal costs'!AA326/'4 - Inflation'!Y$17)</f>
        <v>0</v>
      </c>
      <c r="AB326" s="286">
        <f>IF('4 - Inflation'!Z$17=0,0,'6a - Tot nominal costs'!AB326/'4 - Inflation'!Z$17)</f>
        <v>0</v>
      </c>
      <c r="AC326" s="286">
        <f>IF('4 - Inflation'!AA$17=0,0,'6a - Tot nominal costs'!AC326/'4 - Inflation'!AA$17)</f>
        <v>0</v>
      </c>
      <c r="AD326" s="286">
        <f>IF('4 - Inflation'!AB$17=0,0,'6a - Tot nominal costs'!AD326/'4 - Inflation'!AB$17)</f>
        <v>0</v>
      </c>
      <c r="AE326" s="286">
        <f>IF('4 - Inflation'!AC$17=0,0,'6a - Tot nominal costs'!AE326/'4 - Inflation'!AC$17)</f>
        <v>0</v>
      </c>
      <c r="AF326" s="286">
        <f>IF('4 - Inflation'!AD$17=0,0,'6a - Tot nominal costs'!AF326/'4 - Inflation'!AD$17)</f>
        <v>0</v>
      </c>
      <c r="AG326" s="286">
        <f>IF('4 - Inflation'!AE$17=0,0,'6a - Tot nominal costs'!AG326/'4 - Inflation'!AE$17)</f>
        <v>0</v>
      </c>
      <c r="AH326" s="286">
        <f>IF('4 - Inflation'!AF$17=0,0,'6a - Tot nominal costs'!AH326/'4 - Inflation'!AF$17)</f>
        <v>0</v>
      </c>
      <c r="AI326" s="286">
        <f>IF('4 - Inflation'!AG$17=0,0,'6a - Tot nominal costs'!AI326/'4 - Inflation'!AG$17)</f>
        <v>0</v>
      </c>
      <c r="AJ326" s="286">
        <f>IF('4 - Inflation'!AH$17=0,0,'6a - Tot nominal costs'!AJ326/'4 - Inflation'!AH$17)</f>
        <v>0</v>
      </c>
      <c r="AK326" s="286">
        <f>IF('4 - Inflation'!AI$17=0,0,'6a - Tot nominal costs'!AK326/'4 - Inflation'!AI$17)</f>
        <v>0</v>
      </c>
      <c r="AL326" s="286">
        <f>IF('4 - Inflation'!AJ$17=0,0,'6a - Tot nominal costs'!AL326/'4 - Inflation'!AJ$17)</f>
        <v>0</v>
      </c>
      <c r="AM326" s="286">
        <f>IF('4 - Inflation'!AK$17=0,0,'6a - Tot nominal costs'!AM326/'4 - Inflation'!AK$17)</f>
        <v>0</v>
      </c>
      <c r="AN326" s="286">
        <f>IF('4 - Inflation'!AL$17=0,0,'6a - Tot nominal costs'!AN326/'4 - Inflation'!AL$17)</f>
        <v>0</v>
      </c>
      <c r="AO326" s="286">
        <f>IF('4 - Inflation'!AM$17=0,0,'6a - Tot nominal costs'!AO326/'4 - Inflation'!AM$17)</f>
        <v>0</v>
      </c>
      <c r="AP326" s="286">
        <f>IF('4 - Inflation'!AN$17=0,0,'6a - Tot nominal costs'!AP326/'4 - Inflation'!AN$17)</f>
        <v>0</v>
      </c>
    </row>
    <row r="327" spans="1:42" outlineLevel="2">
      <c r="A327" s="211" t="str">
        <f>A301&amp;"."&amp;A318&amp;"."&amp;A302&amp;"."&amp;B327</f>
        <v>1.o.7.9</v>
      </c>
      <c r="B327">
        <v>9</v>
      </c>
      <c r="C327" t="str">
        <f>'1-GBP'!C327</f>
        <v/>
      </c>
      <c r="D327"/>
      <c r="E327"/>
      <c r="F327"/>
      <c r="G327"/>
      <c r="H327"/>
      <c r="I327"/>
      <c r="J327"/>
      <c r="K327"/>
      <c r="L327" t="str">
        <f>LEFT(_xlfn.TEXTAFTER('6b - Tot real (CPIH) costs'!A327,"."),1)</f>
        <v>o</v>
      </c>
      <c r="M327" s="286">
        <f>IF('4 - Inflation'!K$17=0,0,'6a - Tot nominal costs'!M327/'4 - Inflation'!K$17)</f>
        <v>0</v>
      </c>
      <c r="N327" s="286">
        <f>IF('4 - Inflation'!L$17=0,0,'6a - Tot nominal costs'!N327/'4 - Inflation'!L$17)</f>
        <v>0</v>
      </c>
      <c r="O327" s="286">
        <f>IF('4 - Inflation'!M$17=0,0,'6a - Tot nominal costs'!O327/'4 - Inflation'!M$17)</f>
        <v>0</v>
      </c>
      <c r="P327" s="286">
        <f>IF('4 - Inflation'!N$17=0,0,'6a - Tot nominal costs'!P327/'4 - Inflation'!N$17)</f>
        <v>0</v>
      </c>
      <c r="Q327" s="286">
        <f>IF('4 - Inflation'!O$17=0,0,'6a - Tot nominal costs'!Q327/'4 - Inflation'!O$17)</f>
        <v>0</v>
      </c>
      <c r="R327" s="286">
        <f>IF('4 - Inflation'!P$17=0,0,'6a - Tot nominal costs'!R327/'4 - Inflation'!P$17)</f>
        <v>0</v>
      </c>
      <c r="S327" s="286">
        <f>IF('4 - Inflation'!Q$17=0,0,'6a - Tot nominal costs'!S327/'4 - Inflation'!Q$17)</f>
        <v>0</v>
      </c>
      <c r="T327" s="286">
        <f>IF('4 - Inflation'!R$17=0,0,'6a - Tot nominal costs'!T327/'4 - Inflation'!R$17)</f>
        <v>0</v>
      </c>
      <c r="U327" s="286">
        <f>IF('4 - Inflation'!S$17=0,0,'6a - Tot nominal costs'!U327/'4 - Inflation'!S$17)</f>
        <v>0</v>
      </c>
      <c r="V327" s="286">
        <f>IF('4 - Inflation'!T$17=0,0,'6a - Tot nominal costs'!V327/'4 - Inflation'!T$17)</f>
        <v>0</v>
      </c>
      <c r="W327" s="286">
        <f>IF('4 - Inflation'!U$17=0,0,'6a - Tot nominal costs'!W327/'4 - Inflation'!U$17)</f>
        <v>0</v>
      </c>
      <c r="X327" s="286">
        <f>IF('4 - Inflation'!V$17=0,0,'6a - Tot nominal costs'!X327/'4 - Inflation'!V$17)</f>
        <v>0</v>
      </c>
      <c r="Y327" s="286">
        <f>IF('4 - Inflation'!W$17=0,0,'6a - Tot nominal costs'!Y327/'4 - Inflation'!W$17)</f>
        <v>0</v>
      </c>
      <c r="Z327" s="286">
        <f>IF('4 - Inflation'!X$17=0,0,'6a - Tot nominal costs'!Z327/'4 - Inflation'!X$17)</f>
        <v>0</v>
      </c>
      <c r="AA327" s="286">
        <f>IF('4 - Inflation'!Y$17=0,0,'6a - Tot nominal costs'!AA327/'4 - Inflation'!Y$17)</f>
        <v>0</v>
      </c>
      <c r="AB327" s="286">
        <f>IF('4 - Inflation'!Z$17=0,0,'6a - Tot nominal costs'!AB327/'4 - Inflation'!Z$17)</f>
        <v>0</v>
      </c>
      <c r="AC327" s="286">
        <f>IF('4 - Inflation'!AA$17=0,0,'6a - Tot nominal costs'!AC327/'4 - Inflation'!AA$17)</f>
        <v>0</v>
      </c>
      <c r="AD327" s="286">
        <f>IF('4 - Inflation'!AB$17=0,0,'6a - Tot nominal costs'!AD327/'4 - Inflation'!AB$17)</f>
        <v>0</v>
      </c>
      <c r="AE327" s="286">
        <f>IF('4 - Inflation'!AC$17=0,0,'6a - Tot nominal costs'!AE327/'4 - Inflation'!AC$17)</f>
        <v>0</v>
      </c>
      <c r="AF327" s="286">
        <f>IF('4 - Inflation'!AD$17=0,0,'6a - Tot nominal costs'!AF327/'4 - Inflation'!AD$17)</f>
        <v>0</v>
      </c>
      <c r="AG327" s="286">
        <f>IF('4 - Inflation'!AE$17=0,0,'6a - Tot nominal costs'!AG327/'4 - Inflation'!AE$17)</f>
        <v>0</v>
      </c>
      <c r="AH327" s="286">
        <f>IF('4 - Inflation'!AF$17=0,0,'6a - Tot nominal costs'!AH327/'4 - Inflation'!AF$17)</f>
        <v>0</v>
      </c>
      <c r="AI327" s="286">
        <f>IF('4 - Inflation'!AG$17=0,0,'6a - Tot nominal costs'!AI327/'4 - Inflation'!AG$17)</f>
        <v>0</v>
      </c>
      <c r="AJ327" s="286">
        <f>IF('4 - Inflation'!AH$17=0,0,'6a - Tot nominal costs'!AJ327/'4 - Inflation'!AH$17)</f>
        <v>0</v>
      </c>
      <c r="AK327" s="286">
        <f>IF('4 - Inflation'!AI$17=0,0,'6a - Tot nominal costs'!AK327/'4 - Inflation'!AI$17)</f>
        <v>0</v>
      </c>
      <c r="AL327" s="286">
        <f>IF('4 - Inflation'!AJ$17=0,0,'6a - Tot nominal costs'!AL327/'4 - Inflation'!AJ$17)</f>
        <v>0</v>
      </c>
      <c r="AM327" s="286">
        <f>IF('4 - Inflation'!AK$17=0,0,'6a - Tot nominal costs'!AM327/'4 - Inflation'!AK$17)</f>
        <v>0</v>
      </c>
      <c r="AN327" s="286">
        <f>IF('4 - Inflation'!AL$17=0,0,'6a - Tot nominal costs'!AN327/'4 - Inflation'!AL$17)</f>
        <v>0</v>
      </c>
      <c r="AO327" s="286">
        <f>IF('4 - Inflation'!AM$17=0,0,'6a - Tot nominal costs'!AO327/'4 - Inflation'!AM$17)</f>
        <v>0</v>
      </c>
      <c r="AP327" s="286">
        <f>IF('4 - Inflation'!AN$17=0,0,'6a - Tot nominal costs'!AP327/'4 - Inflation'!AN$17)</f>
        <v>0</v>
      </c>
    </row>
    <row r="328" spans="1:42" outlineLevel="2">
      <c r="A328" s="211" t="str">
        <f>A301&amp;"."&amp;A318&amp;"."&amp;A302&amp;"."&amp;B328</f>
        <v>1.o.7.10</v>
      </c>
      <c r="B328">
        <v>10</v>
      </c>
      <c r="C328" t="str">
        <f>'1-GBP'!C328</f>
        <v/>
      </c>
      <c r="D328"/>
      <c r="E328"/>
      <c r="F328"/>
      <c r="G328"/>
      <c r="H328"/>
      <c r="I328"/>
      <c r="J328"/>
      <c r="K328"/>
      <c r="L328" t="str">
        <f>LEFT(_xlfn.TEXTAFTER('6b - Tot real (CPIH) costs'!A328,"."),1)</f>
        <v>o</v>
      </c>
      <c r="M328" s="286">
        <f>IF('4 - Inflation'!K$17=0,0,'6a - Tot nominal costs'!M328/'4 - Inflation'!K$17)</f>
        <v>0</v>
      </c>
      <c r="N328" s="286">
        <f>IF('4 - Inflation'!L$17=0,0,'6a - Tot nominal costs'!N328/'4 - Inflation'!L$17)</f>
        <v>0</v>
      </c>
      <c r="O328" s="286">
        <f>IF('4 - Inflation'!M$17=0,0,'6a - Tot nominal costs'!O328/'4 - Inflation'!M$17)</f>
        <v>0</v>
      </c>
      <c r="P328" s="286">
        <f>IF('4 - Inflation'!N$17=0,0,'6a - Tot nominal costs'!P328/'4 - Inflation'!N$17)</f>
        <v>0</v>
      </c>
      <c r="Q328" s="286">
        <f>IF('4 - Inflation'!O$17=0,0,'6a - Tot nominal costs'!Q328/'4 - Inflation'!O$17)</f>
        <v>0</v>
      </c>
      <c r="R328" s="286">
        <f>IF('4 - Inflation'!P$17=0,0,'6a - Tot nominal costs'!R328/'4 - Inflation'!P$17)</f>
        <v>0</v>
      </c>
      <c r="S328" s="286">
        <f>IF('4 - Inflation'!Q$17=0,0,'6a - Tot nominal costs'!S328/'4 - Inflation'!Q$17)</f>
        <v>0</v>
      </c>
      <c r="T328" s="286">
        <f>IF('4 - Inflation'!R$17=0,0,'6a - Tot nominal costs'!T328/'4 - Inflation'!R$17)</f>
        <v>0</v>
      </c>
      <c r="U328" s="286">
        <f>IF('4 - Inflation'!S$17=0,0,'6a - Tot nominal costs'!U328/'4 - Inflation'!S$17)</f>
        <v>0</v>
      </c>
      <c r="V328" s="286">
        <f>IF('4 - Inflation'!T$17=0,0,'6a - Tot nominal costs'!V328/'4 - Inflation'!T$17)</f>
        <v>0</v>
      </c>
      <c r="W328" s="286">
        <f>IF('4 - Inflation'!U$17=0,0,'6a - Tot nominal costs'!W328/'4 - Inflation'!U$17)</f>
        <v>0</v>
      </c>
      <c r="X328" s="286">
        <f>IF('4 - Inflation'!V$17=0,0,'6a - Tot nominal costs'!X328/'4 - Inflation'!V$17)</f>
        <v>0</v>
      </c>
      <c r="Y328" s="286">
        <f>IF('4 - Inflation'!W$17=0,0,'6a - Tot nominal costs'!Y328/'4 - Inflation'!W$17)</f>
        <v>0</v>
      </c>
      <c r="Z328" s="286">
        <f>IF('4 - Inflation'!X$17=0,0,'6a - Tot nominal costs'!Z328/'4 - Inflation'!X$17)</f>
        <v>0</v>
      </c>
      <c r="AA328" s="286">
        <f>IF('4 - Inflation'!Y$17=0,0,'6a - Tot nominal costs'!AA328/'4 - Inflation'!Y$17)</f>
        <v>0</v>
      </c>
      <c r="AB328" s="286">
        <f>IF('4 - Inflation'!Z$17=0,0,'6a - Tot nominal costs'!AB328/'4 - Inflation'!Z$17)</f>
        <v>0</v>
      </c>
      <c r="AC328" s="286">
        <f>IF('4 - Inflation'!AA$17=0,0,'6a - Tot nominal costs'!AC328/'4 - Inflation'!AA$17)</f>
        <v>0</v>
      </c>
      <c r="AD328" s="286">
        <f>IF('4 - Inflation'!AB$17=0,0,'6a - Tot nominal costs'!AD328/'4 - Inflation'!AB$17)</f>
        <v>0</v>
      </c>
      <c r="AE328" s="286">
        <f>IF('4 - Inflation'!AC$17=0,0,'6a - Tot nominal costs'!AE328/'4 - Inflation'!AC$17)</f>
        <v>0</v>
      </c>
      <c r="AF328" s="286">
        <f>IF('4 - Inflation'!AD$17=0,0,'6a - Tot nominal costs'!AF328/'4 - Inflation'!AD$17)</f>
        <v>0</v>
      </c>
      <c r="AG328" s="286">
        <f>IF('4 - Inflation'!AE$17=0,0,'6a - Tot nominal costs'!AG328/'4 - Inflation'!AE$17)</f>
        <v>0</v>
      </c>
      <c r="AH328" s="286">
        <f>IF('4 - Inflation'!AF$17=0,0,'6a - Tot nominal costs'!AH328/'4 - Inflation'!AF$17)</f>
        <v>0</v>
      </c>
      <c r="AI328" s="286">
        <f>IF('4 - Inflation'!AG$17=0,0,'6a - Tot nominal costs'!AI328/'4 - Inflation'!AG$17)</f>
        <v>0</v>
      </c>
      <c r="AJ328" s="286">
        <f>IF('4 - Inflation'!AH$17=0,0,'6a - Tot nominal costs'!AJ328/'4 - Inflation'!AH$17)</f>
        <v>0</v>
      </c>
      <c r="AK328" s="286">
        <f>IF('4 - Inflation'!AI$17=0,0,'6a - Tot nominal costs'!AK328/'4 - Inflation'!AI$17)</f>
        <v>0</v>
      </c>
      <c r="AL328" s="286">
        <f>IF('4 - Inflation'!AJ$17=0,0,'6a - Tot nominal costs'!AL328/'4 - Inflation'!AJ$17)</f>
        <v>0</v>
      </c>
      <c r="AM328" s="286">
        <f>IF('4 - Inflation'!AK$17=0,0,'6a - Tot nominal costs'!AM328/'4 - Inflation'!AK$17)</f>
        <v>0</v>
      </c>
      <c r="AN328" s="286">
        <f>IF('4 - Inflation'!AL$17=0,0,'6a - Tot nominal costs'!AN328/'4 - Inflation'!AL$17)</f>
        <v>0</v>
      </c>
      <c r="AO328" s="286">
        <f>IF('4 - Inflation'!AM$17=0,0,'6a - Tot nominal costs'!AO328/'4 - Inflation'!AM$17)</f>
        <v>0</v>
      </c>
      <c r="AP328" s="286">
        <f>IF('4 - Inflation'!AN$17=0,0,'6a - Tot nominal costs'!AP328/'4 - Inflation'!AN$17)</f>
        <v>0</v>
      </c>
    </row>
    <row r="329" spans="1:42" outlineLevel="2">
      <c r="A329" s="211" t="str">
        <f>A301&amp;"."&amp;A318&amp;"."&amp;A302&amp;"."&amp;B329</f>
        <v>1.o.7.11</v>
      </c>
      <c r="B329">
        <v>11</v>
      </c>
      <c r="C329" t="str">
        <f>'1-GBP'!C329</f>
        <v/>
      </c>
      <c r="D329"/>
      <c r="E329"/>
      <c r="F329"/>
      <c r="G329"/>
      <c r="H329"/>
      <c r="I329"/>
      <c r="J329"/>
      <c r="K329"/>
      <c r="L329" t="str">
        <f>LEFT(_xlfn.TEXTAFTER('6b - Tot real (CPIH) costs'!A329,"."),1)</f>
        <v>o</v>
      </c>
      <c r="M329" s="286">
        <f>IF('4 - Inflation'!K$17=0,0,'6a - Tot nominal costs'!M329/'4 - Inflation'!K$17)</f>
        <v>0</v>
      </c>
      <c r="N329" s="286">
        <f>IF('4 - Inflation'!L$17=0,0,'6a - Tot nominal costs'!N329/'4 - Inflation'!L$17)</f>
        <v>0</v>
      </c>
      <c r="O329" s="286">
        <f>IF('4 - Inflation'!M$17=0,0,'6a - Tot nominal costs'!O329/'4 - Inflation'!M$17)</f>
        <v>0</v>
      </c>
      <c r="P329" s="286">
        <f>IF('4 - Inflation'!N$17=0,0,'6a - Tot nominal costs'!P329/'4 - Inflation'!N$17)</f>
        <v>0</v>
      </c>
      <c r="Q329" s="286">
        <f>IF('4 - Inflation'!O$17=0,0,'6a - Tot nominal costs'!Q329/'4 - Inflation'!O$17)</f>
        <v>0</v>
      </c>
      <c r="R329" s="286">
        <f>IF('4 - Inflation'!P$17=0,0,'6a - Tot nominal costs'!R329/'4 - Inflation'!P$17)</f>
        <v>0</v>
      </c>
      <c r="S329" s="286">
        <f>IF('4 - Inflation'!Q$17=0,0,'6a - Tot nominal costs'!S329/'4 - Inflation'!Q$17)</f>
        <v>0</v>
      </c>
      <c r="T329" s="286">
        <f>IF('4 - Inflation'!R$17=0,0,'6a - Tot nominal costs'!T329/'4 - Inflation'!R$17)</f>
        <v>0</v>
      </c>
      <c r="U329" s="286">
        <f>IF('4 - Inflation'!S$17=0,0,'6a - Tot nominal costs'!U329/'4 - Inflation'!S$17)</f>
        <v>0</v>
      </c>
      <c r="V329" s="286">
        <f>IF('4 - Inflation'!T$17=0,0,'6a - Tot nominal costs'!V329/'4 - Inflation'!T$17)</f>
        <v>0</v>
      </c>
      <c r="W329" s="286">
        <f>IF('4 - Inflation'!U$17=0,0,'6a - Tot nominal costs'!W329/'4 - Inflation'!U$17)</f>
        <v>0</v>
      </c>
      <c r="X329" s="286">
        <f>IF('4 - Inflation'!V$17=0,0,'6a - Tot nominal costs'!X329/'4 - Inflation'!V$17)</f>
        <v>0</v>
      </c>
      <c r="Y329" s="286">
        <f>IF('4 - Inflation'!W$17=0,0,'6a - Tot nominal costs'!Y329/'4 - Inflation'!W$17)</f>
        <v>0</v>
      </c>
      <c r="Z329" s="286">
        <f>IF('4 - Inflation'!X$17=0,0,'6a - Tot nominal costs'!Z329/'4 - Inflation'!X$17)</f>
        <v>0</v>
      </c>
      <c r="AA329" s="286">
        <f>IF('4 - Inflation'!Y$17=0,0,'6a - Tot nominal costs'!AA329/'4 - Inflation'!Y$17)</f>
        <v>0</v>
      </c>
      <c r="AB329" s="286">
        <f>IF('4 - Inflation'!Z$17=0,0,'6a - Tot nominal costs'!AB329/'4 - Inflation'!Z$17)</f>
        <v>0</v>
      </c>
      <c r="AC329" s="286">
        <f>IF('4 - Inflation'!AA$17=0,0,'6a - Tot nominal costs'!AC329/'4 - Inflation'!AA$17)</f>
        <v>0</v>
      </c>
      <c r="AD329" s="286">
        <f>IF('4 - Inflation'!AB$17=0,0,'6a - Tot nominal costs'!AD329/'4 - Inflation'!AB$17)</f>
        <v>0</v>
      </c>
      <c r="AE329" s="286">
        <f>IF('4 - Inflation'!AC$17=0,0,'6a - Tot nominal costs'!AE329/'4 - Inflation'!AC$17)</f>
        <v>0</v>
      </c>
      <c r="AF329" s="286">
        <f>IF('4 - Inflation'!AD$17=0,0,'6a - Tot nominal costs'!AF329/'4 - Inflation'!AD$17)</f>
        <v>0</v>
      </c>
      <c r="AG329" s="286">
        <f>IF('4 - Inflation'!AE$17=0,0,'6a - Tot nominal costs'!AG329/'4 - Inflation'!AE$17)</f>
        <v>0</v>
      </c>
      <c r="AH329" s="286">
        <f>IF('4 - Inflation'!AF$17=0,0,'6a - Tot nominal costs'!AH329/'4 - Inflation'!AF$17)</f>
        <v>0</v>
      </c>
      <c r="AI329" s="286">
        <f>IF('4 - Inflation'!AG$17=0,0,'6a - Tot nominal costs'!AI329/'4 - Inflation'!AG$17)</f>
        <v>0</v>
      </c>
      <c r="AJ329" s="286">
        <f>IF('4 - Inflation'!AH$17=0,0,'6a - Tot nominal costs'!AJ329/'4 - Inflation'!AH$17)</f>
        <v>0</v>
      </c>
      <c r="AK329" s="286">
        <f>IF('4 - Inflation'!AI$17=0,0,'6a - Tot nominal costs'!AK329/'4 - Inflation'!AI$17)</f>
        <v>0</v>
      </c>
      <c r="AL329" s="286">
        <f>IF('4 - Inflation'!AJ$17=0,0,'6a - Tot nominal costs'!AL329/'4 - Inflation'!AJ$17)</f>
        <v>0</v>
      </c>
      <c r="AM329" s="286">
        <f>IF('4 - Inflation'!AK$17=0,0,'6a - Tot nominal costs'!AM329/'4 - Inflation'!AK$17)</f>
        <v>0</v>
      </c>
      <c r="AN329" s="286">
        <f>IF('4 - Inflation'!AL$17=0,0,'6a - Tot nominal costs'!AN329/'4 - Inflation'!AL$17)</f>
        <v>0</v>
      </c>
      <c r="AO329" s="286">
        <f>IF('4 - Inflation'!AM$17=0,0,'6a - Tot nominal costs'!AO329/'4 - Inflation'!AM$17)</f>
        <v>0</v>
      </c>
      <c r="AP329" s="286">
        <f>IF('4 - Inflation'!AN$17=0,0,'6a - Tot nominal costs'!AP329/'4 - Inflation'!AN$17)</f>
        <v>0</v>
      </c>
    </row>
    <row r="330" spans="1:42" outlineLevel="2">
      <c r="A330" s="211" t="str">
        <f>A301&amp;"."&amp;A318&amp;"."&amp;A302&amp;"."&amp;B330</f>
        <v>1.o.7.12</v>
      </c>
      <c r="B330">
        <v>12</v>
      </c>
      <c r="C330" t="str">
        <f>'1-GBP'!C330</f>
        <v/>
      </c>
      <c r="D330"/>
      <c r="E330"/>
      <c r="F330"/>
      <c r="G330"/>
      <c r="H330"/>
      <c r="I330"/>
      <c r="J330"/>
      <c r="K330"/>
      <c r="L330" t="str">
        <f>LEFT(_xlfn.TEXTAFTER('6b - Tot real (CPIH) costs'!A330,"."),1)</f>
        <v>o</v>
      </c>
      <c r="M330" s="286">
        <f>IF('4 - Inflation'!K$17=0,0,'6a - Tot nominal costs'!M330/'4 - Inflation'!K$17)</f>
        <v>0</v>
      </c>
      <c r="N330" s="286">
        <f>IF('4 - Inflation'!L$17=0,0,'6a - Tot nominal costs'!N330/'4 - Inflation'!L$17)</f>
        <v>0</v>
      </c>
      <c r="O330" s="286">
        <f>IF('4 - Inflation'!M$17=0,0,'6a - Tot nominal costs'!O330/'4 - Inflation'!M$17)</f>
        <v>0</v>
      </c>
      <c r="P330" s="286">
        <f>IF('4 - Inflation'!N$17=0,0,'6a - Tot nominal costs'!P330/'4 - Inflation'!N$17)</f>
        <v>0</v>
      </c>
      <c r="Q330" s="286">
        <f>IF('4 - Inflation'!O$17=0,0,'6a - Tot nominal costs'!Q330/'4 - Inflation'!O$17)</f>
        <v>0</v>
      </c>
      <c r="R330" s="286">
        <f>IF('4 - Inflation'!P$17=0,0,'6a - Tot nominal costs'!R330/'4 - Inflation'!P$17)</f>
        <v>0</v>
      </c>
      <c r="S330" s="286">
        <f>IF('4 - Inflation'!Q$17=0,0,'6a - Tot nominal costs'!S330/'4 - Inflation'!Q$17)</f>
        <v>0</v>
      </c>
      <c r="T330" s="286">
        <f>IF('4 - Inflation'!R$17=0,0,'6a - Tot nominal costs'!T330/'4 - Inflation'!R$17)</f>
        <v>0</v>
      </c>
      <c r="U330" s="286">
        <f>IF('4 - Inflation'!S$17=0,0,'6a - Tot nominal costs'!U330/'4 - Inflation'!S$17)</f>
        <v>0</v>
      </c>
      <c r="V330" s="286">
        <f>IF('4 - Inflation'!T$17=0,0,'6a - Tot nominal costs'!V330/'4 - Inflation'!T$17)</f>
        <v>0</v>
      </c>
      <c r="W330" s="286">
        <f>IF('4 - Inflation'!U$17=0,0,'6a - Tot nominal costs'!W330/'4 - Inflation'!U$17)</f>
        <v>0</v>
      </c>
      <c r="X330" s="286">
        <f>IF('4 - Inflation'!V$17=0,0,'6a - Tot nominal costs'!X330/'4 - Inflation'!V$17)</f>
        <v>0</v>
      </c>
      <c r="Y330" s="286">
        <f>IF('4 - Inflation'!W$17=0,0,'6a - Tot nominal costs'!Y330/'4 - Inflation'!W$17)</f>
        <v>0</v>
      </c>
      <c r="Z330" s="286">
        <f>IF('4 - Inflation'!X$17=0,0,'6a - Tot nominal costs'!Z330/'4 - Inflation'!X$17)</f>
        <v>0</v>
      </c>
      <c r="AA330" s="286">
        <f>IF('4 - Inflation'!Y$17=0,0,'6a - Tot nominal costs'!AA330/'4 - Inflation'!Y$17)</f>
        <v>0</v>
      </c>
      <c r="AB330" s="286">
        <f>IF('4 - Inflation'!Z$17=0,0,'6a - Tot nominal costs'!AB330/'4 - Inflation'!Z$17)</f>
        <v>0</v>
      </c>
      <c r="AC330" s="286">
        <f>IF('4 - Inflation'!AA$17=0,0,'6a - Tot nominal costs'!AC330/'4 - Inflation'!AA$17)</f>
        <v>0</v>
      </c>
      <c r="AD330" s="286">
        <f>IF('4 - Inflation'!AB$17=0,0,'6a - Tot nominal costs'!AD330/'4 - Inflation'!AB$17)</f>
        <v>0</v>
      </c>
      <c r="AE330" s="286">
        <f>IF('4 - Inflation'!AC$17=0,0,'6a - Tot nominal costs'!AE330/'4 - Inflation'!AC$17)</f>
        <v>0</v>
      </c>
      <c r="AF330" s="286">
        <f>IF('4 - Inflation'!AD$17=0,0,'6a - Tot nominal costs'!AF330/'4 - Inflation'!AD$17)</f>
        <v>0</v>
      </c>
      <c r="AG330" s="286">
        <f>IF('4 - Inflation'!AE$17=0,0,'6a - Tot nominal costs'!AG330/'4 - Inflation'!AE$17)</f>
        <v>0</v>
      </c>
      <c r="AH330" s="286">
        <f>IF('4 - Inflation'!AF$17=0,0,'6a - Tot nominal costs'!AH330/'4 - Inflation'!AF$17)</f>
        <v>0</v>
      </c>
      <c r="AI330" s="286">
        <f>IF('4 - Inflation'!AG$17=0,0,'6a - Tot nominal costs'!AI330/'4 - Inflation'!AG$17)</f>
        <v>0</v>
      </c>
      <c r="AJ330" s="286">
        <f>IF('4 - Inflation'!AH$17=0,0,'6a - Tot nominal costs'!AJ330/'4 - Inflation'!AH$17)</f>
        <v>0</v>
      </c>
      <c r="AK330" s="286">
        <f>IF('4 - Inflation'!AI$17=0,0,'6a - Tot nominal costs'!AK330/'4 - Inflation'!AI$17)</f>
        <v>0</v>
      </c>
      <c r="AL330" s="286">
        <f>IF('4 - Inflation'!AJ$17=0,0,'6a - Tot nominal costs'!AL330/'4 - Inflation'!AJ$17)</f>
        <v>0</v>
      </c>
      <c r="AM330" s="286">
        <f>IF('4 - Inflation'!AK$17=0,0,'6a - Tot nominal costs'!AM330/'4 - Inflation'!AK$17)</f>
        <v>0</v>
      </c>
      <c r="AN330" s="286">
        <f>IF('4 - Inflation'!AL$17=0,0,'6a - Tot nominal costs'!AN330/'4 - Inflation'!AL$17)</f>
        <v>0</v>
      </c>
      <c r="AO330" s="286">
        <f>IF('4 - Inflation'!AM$17=0,0,'6a - Tot nominal costs'!AO330/'4 - Inflation'!AM$17)</f>
        <v>0</v>
      </c>
      <c r="AP330" s="286">
        <f>IF('4 - Inflation'!AN$17=0,0,'6a - Tot nominal costs'!AP330/'4 - Inflation'!AN$17)</f>
        <v>0</v>
      </c>
    </row>
    <row r="331" spans="1:42" outlineLevel="1">
      <c r="A331" s="212"/>
      <c r="B331" s="201">
        <f>B330-COUNTIFS(C319:C330,"")</f>
        <v>3</v>
      </c>
      <c r="C331" s="201" t="s">
        <v>285</v>
      </c>
      <c r="D331" s="201"/>
      <c r="E331" s="201"/>
      <c r="F331" s="201"/>
      <c r="G331" s="201"/>
      <c r="H331" s="201"/>
      <c r="I331" s="201"/>
      <c r="J331" s="201"/>
      <c r="K331" s="201"/>
      <c r="L331" s="201"/>
      <c r="M331" s="280">
        <f>SUM(M319:M330)</f>
        <v>0</v>
      </c>
      <c r="N331" s="280">
        <f>SUM(N319:N330)</f>
        <v>0</v>
      </c>
      <c r="O331" s="280">
        <f t="shared" ref="O331:AP331" si="28">SUM(O319:O330)</f>
        <v>0</v>
      </c>
      <c r="P331" s="280">
        <f t="shared" si="28"/>
        <v>0</v>
      </c>
      <c r="Q331" s="280">
        <f t="shared" si="28"/>
        <v>0</v>
      </c>
      <c r="R331" s="280">
        <f t="shared" si="28"/>
        <v>0</v>
      </c>
      <c r="S331" s="280">
        <f t="shared" si="28"/>
        <v>0</v>
      </c>
      <c r="T331" s="280">
        <f t="shared" si="28"/>
        <v>0</v>
      </c>
      <c r="U331" s="280">
        <f t="shared" si="28"/>
        <v>0</v>
      </c>
      <c r="V331" s="280">
        <f t="shared" si="28"/>
        <v>0</v>
      </c>
      <c r="W331" s="280">
        <f t="shared" si="28"/>
        <v>0</v>
      </c>
      <c r="X331" s="280">
        <f t="shared" si="28"/>
        <v>0</v>
      </c>
      <c r="Y331" s="280">
        <f t="shared" si="28"/>
        <v>0</v>
      </c>
      <c r="Z331" s="280">
        <f t="shared" si="28"/>
        <v>0</v>
      </c>
      <c r="AA331" s="280">
        <f t="shared" si="28"/>
        <v>0</v>
      </c>
      <c r="AB331" s="280">
        <f t="shared" si="28"/>
        <v>0</v>
      </c>
      <c r="AC331" s="280">
        <f t="shared" si="28"/>
        <v>0</v>
      </c>
      <c r="AD331" s="280">
        <f t="shared" si="28"/>
        <v>0</v>
      </c>
      <c r="AE331" s="280">
        <f t="shared" si="28"/>
        <v>0</v>
      </c>
      <c r="AF331" s="280">
        <f t="shared" si="28"/>
        <v>0</v>
      </c>
      <c r="AG331" s="280">
        <f t="shared" si="28"/>
        <v>0</v>
      </c>
      <c r="AH331" s="280">
        <f t="shared" si="28"/>
        <v>0</v>
      </c>
      <c r="AI331" s="280">
        <f t="shared" si="28"/>
        <v>0</v>
      </c>
      <c r="AJ331" s="280">
        <f t="shared" si="28"/>
        <v>0</v>
      </c>
      <c r="AK331" s="280">
        <f t="shared" si="28"/>
        <v>0</v>
      </c>
      <c r="AL331" s="280">
        <f t="shared" si="28"/>
        <v>0</v>
      </c>
      <c r="AM331" s="280">
        <f t="shared" si="28"/>
        <v>0</v>
      </c>
      <c r="AN331" s="280">
        <f t="shared" si="28"/>
        <v>0</v>
      </c>
      <c r="AO331" s="280">
        <f t="shared" si="28"/>
        <v>0</v>
      </c>
      <c r="AP331" s="280">
        <f t="shared" si="28"/>
        <v>0</v>
      </c>
    </row>
    <row r="332" spans="1:42" outlineLevel="1">
      <c r="A332" s="221"/>
      <c r="B332" s="222"/>
      <c r="C332" s="222"/>
      <c r="D332" s="222"/>
      <c r="E332" s="222"/>
      <c r="F332" s="222"/>
      <c r="G332" s="222"/>
      <c r="H332" s="222"/>
      <c r="I332" s="222"/>
      <c r="J332" s="222"/>
      <c r="K332" s="222"/>
      <c r="L332" s="222"/>
      <c r="M332" s="245"/>
      <c r="N332" s="245"/>
      <c r="O332" s="245"/>
      <c r="P332" s="245"/>
      <c r="Q332" s="245"/>
      <c r="R332" s="245"/>
      <c r="S332" s="245"/>
      <c r="T332" s="245"/>
      <c r="U332" s="245"/>
      <c r="V332" s="245"/>
      <c r="W332" s="245"/>
      <c r="X332" s="245"/>
      <c r="Y332" s="245"/>
      <c r="Z332" s="245"/>
      <c r="AA332" s="245"/>
      <c r="AB332" s="245"/>
      <c r="AC332" s="245"/>
      <c r="AD332" s="245"/>
      <c r="AE332" s="245"/>
      <c r="AF332" s="245"/>
      <c r="AG332" s="245"/>
      <c r="AH332" s="245"/>
      <c r="AI332" s="245"/>
      <c r="AJ332" s="245"/>
      <c r="AK332" s="245"/>
      <c r="AL332" s="245"/>
      <c r="AM332" s="245"/>
      <c r="AN332" s="245"/>
      <c r="AO332" s="245"/>
      <c r="AP332" s="245"/>
    </row>
    <row r="333" spans="1:42" outlineLevel="1">
      <c r="A333" s="220" t="s">
        <v>254</v>
      </c>
      <c r="B333" s="220" t="s">
        <v>287</v>
      </c>
      <c r="C333" s="220" t="s">
        <v>284</v>
      </c>
      <c r="D333" s="220"/>
      <c r="E333" s="220"/>
      <c r="F333" s="220"/>
      <c r="G333" s="220"/>
      <c r="H333" s="220"/>
      <c r="I333" s="220"/>
      <c r="J333" s="220"/>
      <c r="K333" s="220"/>
      <c r="L333" s="220"/>
      <c r="M333" s="244"/>
      <c r="N333" s="244"/>
      <c r="O333" s="244"/>
      <c r="P333" s="244"/>
      <c r="Q333" s="244"/>
      <c r="R333" s="244"/>
      <c r="S333" s="244"/>
      <c r="T333" s="244"/>
      <c r="U333" s="244"/>
      <c r="V333" s="244"/>
      <c r="W333" s="244"/>
      <c r="X333" s="244"/>
      <c r="Y333" s="244"/>
      <c r="Z333" s="244"/>
      <c r="AA333" s="244"/>
      <c r="AB333" s="244"/>
      <c r="AC333" s="244"/>
      <c r="AD333" s="244"/>
      <c r="AE333" s="244"/>
      <c r="AF333" s="244"/>
      <c r="AG333" s="244"/>
      <c r="AH333" s="244"/>
      <c r="AI333" s="244"/>
      <c r="AJ333" s="244"/>
      <c r="AK333" s="244"/>
      <c r="AL333" s="244"/>
      <c r="AM333" s="244"/>
      <c r="AN333" s="244"/>
      <c r="AO333" s="244"/>
      <c r="AP333" s="244"/>
    </row>
    <row r="334" spans="1:42" outlineLevel="2">
      <c r="A334" s="211" t="str">
        <f>A301&amp;"."&amp;A333&amp;"."&amp;A302&amp;"."&amp;B334</f>
        <v>1.d.7.1</v>
      </c>
      <c r="B334">
        <v>1</v>
      </c>
      <c r="C334" t="str">
        <f>'1-GBP'!C334</f>
        <v/>
      </c>
      <c r="D334"/>
      <c r="E334"/>
      <c r="F334"/>
      <c r="G334"/>
      <c r="H334"/>
      <c r="I334"/>
      <c r="J334"/>
      <c r="K334"/>
      <c r="L334" t="str">
        <f>LEFT(_xlfn.TEXTAFTER('6b - Tot real (CPIH) costs'!A334,"."),1)</f>
        <v>d</v>
      </c>
      <c r="M334" s="286">
        <f>IF('4 - Inflation'!K$17=0,0,'6a - Tot nominal costs'!M334/'4 - Inflation'!K$17)</f>
        <v>0</v>
      </c>
      <c r="N334" s="286">
        <f>IF('4 - Inflation'!L$17=0,0,'6a - Tot nominal costs'!N334/'4 - Inflation'!L$17)</f>
        <v>0</v>
      </c>
      <c r="O334" s="286">
        <f>IF('4 - Inflation'!M$17=0,0,'6a - Tot nominal costs'!O334/'4 - Inflation'!M$17)</f>
        <v>0</v>
      </c>
      <c r="P334" s="286">
        <f>IF('4 - Inflation'!N$17=0,0,'6a - Tot nominal costs'!P334/'4 - Inflation'!N$17)</f>
        <v>0</v>
      </c>
      <c r="Q334" s="286">
        <f>IF('4 - Inflation'!O$17=0,0,'6a - Tot nominal costs'!Q334/'4 - Inflation'!O$17)</f>
        <v>0</v>
      </c>
      <c r="R334" s="286">
        <f>IF('4 - Inflation'!P$17=0,0,'6a - Tot nominal costs'!R334/'4 - Inflation'!P$17)</f>
        <v>0</v>
      </c>
      <c r="S334" s="286">
        <f>IF('4 - Inflation'!Q$17=0,0,'6a - Tot nominal costs'!S334/'4 - Inflation'!Q$17)</f>
        <v>0</v>
      </c>
      <c r="T334" s="286">
        <f>IF('4 - Inflation'!R$17=0,0,'6a - Tot nominal costs'!T334/'4 - Inflation'!R$17)</f>
        <v>0</v>
      </c>
      <c r="U334" s="286">
        <f>IF('4 - Inflation'!S$17=0,0,'6a - Tot nominal costs'!U334/'4 - Inflation'!S$17)</f>
        <v>0</v>
      </c>
      <c r="V334" s="286">
        <f>IF('4 - Inflation'!T$17=0,0,'6a - Tot nominal costs'!V334/'4 - Inflation'!T$17)</f>
        <v>0</v>
      </c>
      <c r="W334" s="286">
        <f>IF('4 - Inflation'!U$17=0,0,'6a - Tot nominal costs'!W334/'4 - Inflation'!U$17)</f>
        <v>0</v>
      </c>
      <c r="X334" s="286">
        <f>IF('4 - Inflation'!V$17=0,0,'6a - Tot nominal costs'!X334/'4 - Inflation'!V$17)</f>
        <v>0</v>
      </c>
      <c r="Y334" s="286">
        <f>IF('4 - Inflation'!W$17=0,0,'6a - Tot nominal costs'!Y334/'4 - Inflation'!W$17)</f>
        <v>0</v>
      </c>
      <c r="Z334" s="286">
        <f>IF('4 - Inflation'!X$17=0,0,'6a - Tot nominal costs'!Z334/'4 - Inflation'!X$17)</f>
        <v>0</v>
      </c>
      <c r="AA334" s="286">
        <f>IF('4 - Inflation'!Y$17=0,0,'6a - Tot nominal costs'!AA334/'4 - Inflation'!Y$17)</f>
        <v>0</v>
      </c>
      <c r="AB334" s="286">
        <f>IF('4 - Inflation'!Z$17=0,0,'6a - Tot nominal costs'!AB334/'4 - Inflation'!Z$17)</f>
        <v>0</v>
      </c>
      <c r="AC334" s="286">
        <f>IF('4 - Inflation'!AA$17=0,0,'6a - Tot nominal costs'!AC334/'4 - Inflation'!AA$17)</f>
        <v>0</v>
      </c>
      <c r="AD334" s="286">
        <f>IF('4 - Inflation'!AB$17=0,0,'6a - Tot nominal costs'!AD334/'4 - Inflation'!AB$17)</f>
        <v>0</v>
      </c>
      <c r="AE334" s="286">
        <f>IF('4 - Inflation'!AC$17=0,0,'6a - Tot nominal costs'!AE334/'4 - Inflation'!AC$17)</f>
        <v>0</v>
      </c>
      <c r="AF334" s="286">
        <f>IF('4 - Inflation'!AD$17=0,0,'6a - Tot nominal costs'!AF334/'4 - Inflation'!AD$17)</f>
        <v>0</v>
      </c>
      <c r="AG334" s="286">
        <f>IF('4 - Inflation'!AE$17=0,0,'6a - Tot nominal costs'!AG334/'4 - Inflation'!AE$17)</f>
        <v>0</v>
      </c>
      <c r="AH334" s="286">
        <f>IF('4 - Inflation'!AF$17=0,0,'6a - Tot nominal costs'!AH334/'4 - Inflation'!AF$17)</f>
        <v>0</v>
      </c>
      <c r="AI334" s="286">
        <f>IF('4 - Inflation'!AG$17=0,0,'6a - Tot nominal costs'!AI334/'4 - Inflation'!AG$17)</f>
        <v>0</v>
      </c>
      <c r="AJ334" s="286">
        <f>IF('4 - Inflation'!AH$17=0,0,'6a - Tot nominal costs'!AJ334/'4 - Inflation'!AH$17)</f>
        <v>0</v>
      </c>
      <c r="AK334" s="286">
        <f>IF('4 - Inflation'!AI$17=0,0,'6a - Tot nominal costs'!AK334/'4 - Inflation'!AI$17)</f>
        <v>0</v>
      </c>
      <c r="AL334" s="286">
        <f>IF('4 - Inflation'!AJ$17=0,0,'6a - Tot nominal costs'!AL334/'4 - Inflation'!AJ$17)</f>
        <v>0</v>
      </c>
      <c r="AM334" s="286">
        <f>IF('4 - Inflation'!AK$17=0,0,'6a - Tot nominal costs'!AM334/'4 - Inflation'!AK$17)</f>
        <v>0</v>
      </c>
      <c r="AN334" s="286">
        <f>IF('4 - Inflation'!AL$17=0,0,'6a - Tot nominal costs'!AN334/'4 - Inflation'!AL$17)</f>
        <v>0</v>
      </c>
      <c r="AO334" s="286">
        <f>IF('4 - Inflation'!AM$17=0,0,'6a - Tot nominal costs'!AO334/'4 - Inflation'!AM$17)</f>
        <v>0</v>
      </c>
      <c r="AP334" s="286">
        <f>IF('4 - Inflation'!AN$17=0,0,'6a - Tot nominal costs'!AP334/'4 - Inflation'!AN$17)</f>
        <v>0</v>
      </c>
    </row>
    <row r="335" spans="1:42" outlineLevel="2">
      <c r="A335" s="211" t="str">
        <f>A301&amp;"."&amp;A333&amp;"."&amp;A302&amp;"."&amp;B335</f>
        <v>1.d.7.2</v>
      </c>
      <c r="B335">
        <v>2</v>
      </c>
      <c r="C335" t="str">
        <f>'1-GBP'!C335</f>
        <v/>
      </c>
      <c r="D335"/>
      <c r="E335"/>
      <c r="F335"/>
      <c r="G335"/>
      <c r="H335"/>
      <c r="I335"/>
      <c r="J335"/>
      <c r="K335"/>
      <c r="L335" t="str">
        <f>LEFT(_xlfn.TEXTAFTER('6b - Tot real (CPIH) costs'!A335,"."),1)</f>
        <v>d</v>
      </c>
      <c r="M335" s="286">
        <f>IF('4 - Inflation'!K$17=0,0,'6a - Tot nominal costs'!M335/'4 - Inflation'!K$17)</f>
        <v>0</v>
      </c>
      <c r="N335" s="286">
        <f>IF('4 - Inflation'!L$17=0,0,'6a - Tot nominal costs'!N335/'4 - Inflation'!L$17)</f>
        <v>0</v>
      </c>
      <c r="O335" s="286">
        <f>IF('4 - Inflation'!M$17=0,0,'6a - Tot nominal costs'!O335/'4 - Inflation'!M$17)</f>
        <v>0</v>
      </c>
      <c r="P335" s="286">
        <f>IF('4 - Inflation'!N$17=0,0,'6a - Tot nominal costs'!P335/'4 - Inflation'!N$17)</f>
        <v>0</v>
      </c>
      <c r="Q335" s="286">
        <f>IF('4 - Inflation'!O$17=0,0,'6a - Tot nominal costs'!Q335/'4 - Inflation'!O$17)</f>
        <v>0</v>
      </c>
      <c r="R335" s="286">
        <f>IF('4 - Inflation'!P$17=0,0,'6a - Tot nominal costs'!R335/'4 - Inflation'!P$17)</f>
        <v>0</v>
      </c>
      <c r="S335" s="286">
        <f>IF('4 - Inflation'!Q$17=0,0,'6a - Tot nominal costs'!S335/'4 - Inflation'!Q$17)</f>
        <v>0</v>
      </c>
      <c r="T335" s="286">
        <f>IF('4 - Inflation'!R$17=0,0,'6a - Tot nominal costs'!T335/'4 - Inflation'!R$17)</f>
        <v>0</v>
      </c>
      <c r="U335" s="286">
        <f>IF('4 - Inflation'!S$17=0,0,'6a - Tot nominal costs'!U335/'4 - Inflation'!S$17)</f>
        <v>0</v>
      </c>
      <c r="V335" s="286">
        <f>IF('4 - Inflation'!T$17=0,0,'6a - Tot nominal costs'!V335/'4 - Inflation'!T$17)</f>
        <v>0</v>
      </c>
      <c r="W335" s="286">
        <f>IF('4 - Inflation'!U$17=0,0,'6a - Tot nominal costs'!W335/'4 - Inflation'!U$17)</f>
        <v>0</v>
      </c>
      <c r="X335" s="286">
        <f>IF('4 - Inflation'!V$17=0,0,'6a - Tot nominal costs'!X335/'4 - Inflation'!V$17)</f>
        <v>0</v>
      </c>
      <c r="Y335" s="286">
        <f>IF('4 - Inflation'!W$17=0,0,'6a - Tot nominal costs'!Y335/'4 - Inflation'!W$17)</f>
        <v>0</v>
      </c>
      <c r="Z335" s="286">
        <f>IF('4 - Inflation'!X$17=0,0,'6a - Tot nominal costs'!Z335/'4 - Inflation'!X$17)</f>
        <v>0</v>
      </c>
      <c r="AA335" s="286">
        <f>IF('4 - Inflation'!Y$17=0,0,'6a - Tot nominal costs'!AA335/'4 - Inflation'!Y$17)</f>
        <v>0</v>
      </c>
      <c r="AB335" s="286">
        <f>IF('4 - Inflation'!Z$17=0,0,'6a - Tot nominal costs'!AB335/'4 - Inflation'!Z$17)</f>
        <v>0</v>
      </c>
      <c r="AC335" s="286">
        <f>IF('4 - Inflation'!AA$17=0,0,'6a - Tot nominal costs'!AC335/'4 - Inflation'!AA$17)</f>
        <v>0</v>
      </c>
      <c r="AD335" s="286">
        <f>IF('4 - Inflation'!AB$17=0,0,'6a - Tot nominal costs'!AD335/'4 - Inflation'!AB$17)</f>
        <v>0</v>
      </c>
      <c r="AE335" s="286">
        <f>IF('4 - Inflation'!AC$17=0,0,'6a - Tot nominal costs'!AE335/'4 - Inflation'!AC$17)</f>
        <v>0</v>
      </c>
      <c r="AF335" s="286">
        <f>IF('4 - Inflation'!AD$17=0,0,'6a - Tot nominal costs'!AF335/'4 - Inflation'!AD$17)</f>
        <v>0</v>
      </c>
      <c r="AG335" s="286">
        <f>IF('4 - Inflation'!AE$17=0,0,'6a - Tot nominal costs'!AG335/'4 - Inflation'!AE$17)</f>
        <v>0</v>
      </c>
      <c r="AH335" s="286">
        <f>IF('4 - Inflation'!AF$17=0,0,'6a - Tot nominal costs'!AH335/'4 - Inflation'!AF$17)</f>
        <v>0</v>
      </c>
      <c r="AI335" s="286">
        <f>IF('4 - Inflation'!AG$17=0,0,'6a - Tot nominal costs'!AI335/'4 - Inflation'!AG$17)</f>
        <v>0</v>
      </c>
      <c r="AJ335" s="286">
        <f>IF('4 - Inflation'!AH$17=0,0,'6a - Tot nominal costs'!AJ335/'4 - Inflation'!AH$17)</f>
        <v>0</v>
      </c>
      <c r="AK335" s="286">
        <f>IF('4 - Inflation'!AI$17=0,0,'6a - Tot nominal costs'!AK335/'4 - Inflation'!AI$17)</f>
        <v>0</v>
      </c>
      <c r="AL335" s="286">
        <f>IF('4 - Inflation'!AJ$17=0,0,'6a - Tot nominal costs'!AL335/'4 - Inflation'!AJ$17)</f>
        <v>0</v>
      </c>
      <c r="AM335" s="286">
        <f>IF('4 - Inflation'!AK$17=0,0,'6a - Tot nominal costs'!AM335/'4 - Inflation'!AK$17)</f>
        <v>0</v>
      </c>
      <c r="AN335" s="286">
        <f>IF('4 - Inflation'!AL$17=0,0,'6a - Tot nominal costs'!AN335/'4 - Inflation'!AL$17)</f>
        <v>0</v>
      </c>
      <c r="AO335" s="286">
        <f>IF('4 - Inflation'!AM$17=0,0,'6a - Tot nominal costs'!AO335/'4 - Inflation'!AM$17)</f>
        <v>0</v>
      </c>
      <c r="AP335" s="286">
        <f>IF('4 - Inflation'!AN$17=0,0,'6a - Tot nominal costs'!AP335/'4 - Inflation'!AN$17)</f>
        <v>0</v>
      </c>
    </row>
    <row r="336" spans="1:42" outlineLevel="2">
      <c r="A336" s="211" t="str">
        <f>A301&amp;"."&amp;A333&amp;"."&amp;A302&amp;"."&amp;B336</f>
        <v>1.d.7.3</v>
      </c>
      <c r="B336">
        <v>3</v>
      </c>
      <c r="C336" t="str">
        <f>'1-GBP'!C336</f>
        <v/>
      </c>
      <c r="D336"/>
      <c r="E336"/>
      <c r="F336"/>
      <c r="G336"/>
      <c r="H336"/>
      <c r="I336"/>
      <c r="J336"/>
      <c r="K336"/>
      <c r="L336" t="str">
        <f>LEFT(_xlfn.TEXTAFTER('6b - Tot real (CPIH) costs'!A336,"."),1)</f>
        <v>d</v>
      </c>
      <c r="M336" s="286">
        <f>IF('4 - Inflation'!K$17=0,0,'6a - Tot nominal costs'!M336/'4 - Inflation'!K$17)</f>
        <v>0</v>
      </c>
      <c r="N336" s="286">
        <f>IF('4 - Inflation'!L$17=0,0,'6a - Tot nominal costs'!N336/'4 - Inflation'!L$17)</f>
        <v>0</v>
      </c>
      <c r="O336" s="286">
        <f>IF('4 - Inflation'!M$17=0,0,'6a - Tot nominal costs'!O336/'4 - Inflation'!M$17)</f>
        <v>0</v>
      </c>
      <c r="P336" s="286">
        <f>IF('4 - Inflation'!N$17=0,0,'6a - Tot nominal costs'!P336/'4 - Inflation'!N$17)</f>
        <v>0</v>
      </c>
      <c r="Q336" s="286">
        <f>IF('4 - Inflation'!O$17=0,0,'6a - Tot nominal costs'!Q336/'4 - Inflation'!O$17)</f>
        <v>0</v>
      </c>
      <c r="R336" s="286">
        <f>IF('4 - Inflation'!P$17=0,0,'6a - Tot nominal costs'!R336/'4 - Inflation'!P$17)</f>
        <v>0</v>
      </c>
      <c r="S336" s="286">
        <f>IF('4 - Inflation'!Q$17=0,0,'6a - Tot nominal costs'!S336/'4 - Inflation'!Q$17)</f>
        <v>0</v>
      </c>
      <c r="T336" s="286">
        <f>IF('4 - Inflation'!R$17=0,0,'6a - Tot nominal costs'!T336/'4 - Inflation'!R$17)</f>
        <v>0</v>
      </c>
      <c r="U336" s="286">
        <f>IF('4 - Inflation'!S$17=0,0,'6a - Tot nominal costs'!U336/'4 - Inflation'!S$17)</f>
        <v>0</v>
      </c>
      <c r="V336" s="286">
        <f>IF('4 - Inflation'!T$17=0,0,'6a - Tot nominal costs'!V336/'4 - Inflation'!T$17)</f>
        <v>0</v>
      </c>
      <c r="W336" s="286">
        <f>IF('4 - Inflation'!U$17=0,0,'6a - Tot nominal costs'!W336/'4 - Inflation'!U$17)</f>
        <v>0</v>
      </c>
      <c r="X336" s="286">
        <f>IF('4 - Inflation'!V$17=0,0,'6a - Tot nominal costs'!X336/'4 - Inflation'!V$17)</f>
        <v>0</v>
      </c>
      <c r="Y336" s="286">
        <f>IF('4 - Inflation'!W$17=0,0,'6a - Tot nominal costs'!Y336/'4 - Inflation'!W$17)</f>
        <v>0</v>
      </c>
      <c r="Z336" s="286">
        <f>IF('4 - Inflation'!X$17=0,0,'6a - Tot nominal costs'!Z336/'4 - Inflation'!X$17)</f>
        <v>0</v>
      </c>
      <c r="AA336" s="286">
        <f>IF('4 - Inflation'!Y$17=0,0,'6a - Tot nominal costs'!AA336/'4 - Inflation'!Y$17)</f>
        <v>0</v>
      </c>
      <c r="AB336" s="286">
        <f>IF('4 - Inflation'!Z$17=0,0,'6a - Tot nominal costs'!AB336/'4 - Inflation'!Z$17)</f>
        <v>0</v>
      </c>
      <c r="AC336" s="286">
        <f>IF('4 - Inflation'!AA$17=0,0,'6a - Tot nominal costs'!AC336/'4 - Inflation'!AA$17)</f>
        <v>0</v>
      </c>
      <c r="AD336" s="286">
        <f>IF('4 - Inflation'!AB$17=0,0,'6a - Tot nominal costs'!AD336/'4 - Inflation'!AB$17)</f>
        <v>0</v>
      </c>
      <c r="AE336" s="286">
        <f>IF('4 - Inflation'!AC$17=0,0,'6a - Tot nominal costs'!AE336/'4 - Inflation'!AC$17)</f>
        <v>0</v>
      </c>
      <c r="AF336" s="286">
        <f>IF('4 - Inflation'!AD$17=0,0,'6a - Tot nominal costs'!AF336/'4 - Inflation'!AD$17)</f>
        <v>0</v>
      </c>
      <c r="AG336" s="286">
        <f>IF('4 - Inflation'!AE$17=0,0,'6a - Tot nominal costs'!AG336/'4 - Inflation'!AE$17)</f>
        <v>0</v>
      </c>
      <c r="AH336" s="286">
        <f>IF('4 - Inflation'!AF$17=0,0,'6a - Tot nominal costs'!AH336/'4 - Inflation'!AF$17)</f>
        <v>0</v>
      </c>
      <c r="AI336" s="286">
        <f>IF('4 - Inflation'!AG$17=0,0,'6a - Tot nominal costs'!AI336/'4 - Inflation'!AG$17)</f>
        <v>0</v>
      </c>
      <c r="AJ336" s="286">
        <f>IF('4 - Inflation'!AH$17=0,0,'6a - Tot nominal costs'!AJ336/'4 - Inflation'!AH$17)</f>
        <v>0</v>
      </c>
      <c r="AK336" s="286">
        <f>IF('4 - Inflation'!AI$17=0,0,'6a - Tot nominal costs'!AK336/'4 - Inflation'!AI$17)</f>
        <v>0</v>
      </c>
      <c r="AL336" s="286">
        <f>IF('4 - Inflation'!AJ$17=0,0,'6a - Tot nominal costs'!AL336/'4 - Inflation'!AJ$17)</f>
        <v>0</v>
      </c>
      <c r="AM336" s="286">
        <f>IF('4 - Inflation'!AK$17=0,0,'6a - Tot nominal costs'!AM336/'4 - Inflation'!AK$17)</f>
        <v>0</v>
      </c>
      <c r="AN336" s="286">
        <f>IF('4 - Inflation'!AL$17=0,0,'6a - Tot nominal costs'!AN336/'4 - Inflation'!AL$17)</f>
        <v>0</v>
      </c>
      <c r="AO336" s="286">
        <f>IF('4 - Inflation'!AM$17=0,0,'6a - Tot nominal costs'!AO336/'4 - Inflation'!AM$17)</f>
        <v>0</v>
      </c>
      <c r="AP336" s="286">
        <f>IF('4 - Inflation'!AN$17=0,0,'6a - Tot nominal costs'!AP336/'4 - Inflation'!AN$17)</f>
        <v>0</v>
      </c>
    </row>
    <row r="337" spans="1:42" outlineLevel="2">
      <c r="A337" s="211" t="str">
        <f>A301&amp;"."&amp;A333&amp;"."&amp;A302&amp;"."&amp;B337</f>
        <v>1.d.7.4</v>
      </c>
      <c r="B337">
        <v>4</v>
      </c>
      <c r="C337" t="str">
        <f>'1-GBP'!C337</f>
        <v/>
      </c>
      <c r="D337"/>
      <c r="E337"/>
      <c r="F337"/>
      <c r="G337"/>
      <c r="H337"/>
      <c r="I337"/>
      <c r="J337"/>
      <c r="K337"/>
      <c r="L337" t="str">
        <f>LEFT(_xlfn.TEXTAFTER('6b - Tot real (CPIH) costs'!A337,"."),1)</f>
        <v>d</v>
      </c>
      <c r="M337" s="286">
        <f>IF('4 - Inflation'!K$17=0,0,'6a - Tot nominal costs'!M337/'4 - Inflation'!K$17)</f>
        <v>0</v>
      </c>
      <c r="N337" s="286">
        <f>IF('4 - Inflation'!L$17=0,0,'6a - Tot nominal costs'!N337/'4 - Inflation'!L$17)</f>
        <v>0</v>
      </c>
      <c r="O337" s="286">
        <f>IF('4 - Inflation'!M$17=0,0,'6a - Tot nominal costs'!O337/'4 - Inflation'!M$17)</f>
        <v>0</v>
      </c>
      <c r="P337" s="286">
        <f>IF('4 - Inflation'!N$17=0,0,'6a - Tot nominal costs'!P337/'4 - Inflation'!N$17)</f>
        <v>0</v>
      </c>
      <c r="Q337" s="286">
        <f>IF('4 - Inflation'!O$17=0,0,'6a - Tot nominal costs'!Q337/'4 - Inflation'!O$17)</f>
        <v>0</v>
      </c>
      <c r="R337" s="286">
        <f>IF('4 - Inflation'!P$17=0,0,'6a - Tot nominal costs'!R337/'4 - Inflation'!P$17)</f>
        <v>0</v>
      </c>
      <c r="S337" s="286">
        <f>IF('4 - Inflation'!Q$17=0,0,'6a - Tot nominal costs'!S337/'4 - Inflation'!Q$17)</f>
        <v>0</v>
      </c>
      <c r="T337" s="286">
        <f>IF('4 - Inflation'!R$17=0,0,'6a - Tot nominal costs'!T337/'4 - Inflation'!R$17)</f>
        <v>0</v>
      </c>
      <c r="U337" s="286">
        <f>IF('4 - Inflation'!S$17=0,0,'6a - Tot nominal costs'!U337/'4 - Inflation'!S$17)</f>
        <v>0</v>
      </c>
      <c r="V337" s="286">
        <f>IF('4 - Inflation'!T$17=0,0,'6a - Tot nominal costs'!V337/'4 - Inflation'!T$17)</f>
        <v>0</v>
      </c>
      <c r="W337" s="286">
        <f>IF('4 - Inflation'!U$17=0,0,'6a - Tot nominal costs'!W337/'4 - Inflation'!U$17)</f>
        <v>0</v>
      </c>
      <c r="X337" s="286">
        <f>IF('4 - Inflation'!V$17=0,0,'6a - Tot nominal costs'!X337/'4 - Inflation'!V$17)</f>
        <v>0</v>
      </c>
      <c r="Y337" s="286">
        <f>IF('4 - Inflation'!W$17=0,0,'6a - Tot nominal costs'!Y337/'4 - Inflation'!W$17)</f>
        <v>0</v>
      </c>
      <c r="Z337" s="286">
        <f>IF('4 - Inflation'!X$17=0,0,'6a - Tot nominal costs'!Z337/'4 - Inflation'!X$17)</f>
        <v>0</v>
      </c>
      <c r="AA337" s="286">
        <f>IF('4 - Inflation'!Y$17=0,0,'6a - Tot nominal costs'!AA337/'4 - Inflation'!Y$17)</f>
        <v>0</v>
      </c>
      <c r="AB337" s="286">
        <f>IF('4 - Inflation'!Z$17=0,0,'6a - Tot nominal costs'!AB337/'4 - Inflation'!Z$17)</f>
        <v>0</v>
      </c>
      <c r="AC337" s="286">
        <f>IF('4 - Inflation'!AA$17=0,0,'6a - Tot nominal costs'!AC337/'4 - Inflation'!AA$17)</f>
        <v>0</v>
      </c>
      <c r="AD337" s="286">
        <f>IF('4 - Inflation'!AB$17=0,0,'6a - Tot nominal costs'!AD337/'4 - Inflation'!AB$17)</f>
        <v>0</v>
      </c>
      <c r="AE337" s="286">
        <f>IF('4 - Inflation'!AC$17=0,0,'6a - Tot nominal costs'!AE337/'4 - Inflation'!AC$17)</f>
        <v>0</v>
      </c>
      <c r="AF337" s="286">
        <f>IF('4 - Inflation'!AD$17=0,0,'6a - Tot nominal costs'!AF337/'4 - Inflation'!AD$17)</f>
        <v>0</v>
      </c>
      <c r="AG337" s="286">
        <f>IF('4 - Inflation'!AE$17=0,0,'6a - Tot nominal costs'!AG337/'4 - Inflation'!AE$17)</f>
        <v>0</v>
      </c>
      <c r="AH337" s="286">
        <f>IF('4 - Inflation'!AF$17=0,0,'6a - Tot nominal costs'!AH337/'4 - Inflation'!AF$17)</f>
        <v>0</v>
      </c>
      <c r="AI337" s="286">
        <f>IF('4 - Inflation'!AG$17=0,0,'6a - Tot nominal costs'!AI337/'4 - Inflation'!AG$17)</f>
        <v>0</v>
      </c>
      <c r="AJ337" s="286">
        <f>IF('4 - Inflation'!AH$17=0,0,'6a - Tot nominal costs'!AJ337/'4 - Inflation'!AH$17)</f>
        <v>0</v>
      </c>
      <c r="AK337" s="286">
        <f>IF('4 - Inflation'!AI$17=0,0,'6a - Tot nominal costs'!AK337/'4 - Inflation'!AI$17)</f>
        <v>0</v>
      </c>
      <c r="AL337" s="286">
        <f>IF('4 - Inflation'!AJ$17=0,0,'6a - Tot nominal costs'!AL337/'4 - Inflation'!AJ$17)</f>
        <v>0</v>
      </c>
      <c r="AM337" s="286">
        <f>IF('4 - Inflation'!AK$17=0,0,'6a - Tot nominal costs'!AM337/'4 - Inflation'!AK$17)</f>
        <v>0</v>
      </c>
      <c r="AN337" s="286">
        <f>IF('4 - Inflation'!AL$17=0,0,'6a - Tot nominal costs'!AN337/'4 - Inflation'!AL$17)</f>
        <v>0</v>
      </c>
      <c r="AO337" s="286">
        <f>IF('4 - Inflation'!AM$17=0,0,'6a - Tot nominal costs'!AO337/'4 - Inflation'!AM$17)</f>
        <v>0</v>
      </c>
      <c r="AP337" s="286">
        <f>IF('4 - Inflation'!AN$17=0,0,'6a - Tot nominal costs'!AP337/'4 - Inflation'!AN$17)</f>
        <v>0</v>
      </c>
    </row>
    <row r="338" spans="1:42" outlineLevel="2">
      <c r="A338" s="211" t="str">
        <f>A301&amp;"."&amp;A333&amp;"."&amp;A302&amp;"."&amp;B338</f>
        <v>1.d.7.5</v>
      </c>
      <c r="B338">
        <v>5</v>
      </c>
      <c r="C338" t="str">
        <f>'1-GBP'!C338</f>
        <v/>
      </c>
      <c r="D338"/>
      <c r="E338"/>
      <c r="F338"/>
      <c r="G338"/>
      <c r="H338"/>
      <c r="I338"/>
      <c r="J338"/>
      <c r="K338"/>
      <c r="L338" t="str">
        <f>LEFT(_xlfn.TEXTAFTER('6b - Tot real (CPIH) costs'!A338,"."),1)</f>
        <v>d</v>
      </c>
      <c r="M338" s="286">
        <f>IF('4 - Inflation'!K$17=0,0,'6a - Tot nominal costs'!M338/'4 - Inflation'!K$17)</f>
        <v>0</v>
      </c>
      <c r="N338" s="286">
        <f>IF('4 - Inflation'!L$17=0,0,'6a - Tot nominal costs'!N338/'4 - Inflation'!L$17)</f>
        <v>0</v>
      </c>
      <c r="O338" s="286">
        <f>IF('4 - Inflation'!M$17=0,0,'6a - Tot nominal costs'!O338/'4 - Inflation'!M$17)</f>
        <v>0</v>
      </c>
      <c r="P338" s="286">
        <f>IF('4 - Inflation'!N$17=0,0,'6a - Tot nominal costs'!P338/'4 - Inflation'!N$17)</f>
        <v>0</v>
      </c>
      <c r="Q338" s="286">
        <f>IF('4 - Inflation'!O$17=0,0,'6a - Tot nominal costs'!Q338/'4 - Inflation'!O$17)</f>
        <v>0</v>
      </c>
      <c r="R338" s="286">
        <f>IF('4 - Inflation'!P$17=0,0,'6a - Tot nominal costs'!R338/'4 - Inflation'!P$17)</f>
        <v>0</v>
      </c>
      <c r="S338" s="286">
        <f>IF('4 - Inflation'!Q$17=0,0,'6a - Tot nominal costs'!S338/'4 - Inflation'!Q$17)</f>
        <v>0</v>
      </c>
      <c r="T338" s="286">
        <f>IF('4 - Inflation'!R$17=0,0,'6a - Tot nominal costs'!T338/'4 - Inflation'!R$17)</f>
        <v>0</v>
      </c>
      <c r="U338" s="286">
        <f>IF('4 - Inflation'!S$17=0,0,'6a - Tot nominal costs'!U338/'4 - Inflation'!S$17)</f>
        <v>0</v>
      </c>
      <c r="V338" s="286">
        <f>IF('4 - Inflation'!T$17=0,0,'6a - Tot nominal costs'!V338/'4 - Inflation'!T$17)</f>
        <v>0</v>
      </c>
      <c r="W338" s="286">
        <f>IF('4 - Inflation'!U$17=0,0,'6a - Tot nominal costs'!W338/'4 - Inflation'!U$17)</f>
        <v>0</v>
      </c>
      <c r="X338" s="286">
        <f>IF('4 - Inflation'!V$17=0,0,'6a - Tot nominal costs'!X338/'4 - Inflation'!V$17)</f>
        <v>0</v>
      </c>
      <c r="Y338" s="286">
        <f>IF('4 - Inflation'!W$17=0,0,'6a - Tot nominal costs'!Y338/'4 - Inflation'!W$17)</f>
        <v>0</v>
      </c>
      <c r="Z338" s="286">
        <f>IF('4 - Inflation'!X$17=0,0,'6a - Tot nominal costs'!Z338/'4 - Inflation'!X$17)</f>
        <v>0</v>
      </c>
      <c r="AA338" s="286">
        <f>IF('4 - Inflation'!Y$17=0,0,'6a - Tot nominal costs'!AA338/'4 - Inflation'!Y$17)</f>
        <v>0</v>
      </c>
      <c r="AB338" s="286">
        <f>IF('4 - Inflation'!Z$17=0,0,'6a - Tot nominal costs'!AB338/'4 - Inflation'!Z$17)</f>
        <v>0</v>
      </c>
      <c r="AC338" s="286">
        <f>IF('4 - Inflation'!AA$17=0,0,'6a - Tot nominal costs'!AC338/'4 - Inflation'!AA$17)</f>
        <v>0</v>
      </c>
      <c r="AD338" s="286">
        <f>IF('4 - Inflation'!AB$17=0,0,'6a - Tot nominal costs'!AD338/'4 - Inflation'!AB$17)</f>
        <v>0</v>
      </c>
      <c r="AE338" s="286">
        <f>IF('4 - Inflation'!AC$17=0,0,'6a - Tot nominal costs'!AE338/'4 - Inflation'!AC$17)</f>
        <v>0</v>
      </c>
      <c r="AF338" s="286">
        <f>IF('4 - Inflation'!AD$17=0,0,'6a - Tot nominal costs'!AF338/'4 - Inflation'!AD$17)</f>
        <v>0</v>
      </c>
      <c r="AG338" s="286">
        <f>IF('4 - Inflation'!AE$17=0,0,'6a - Tot nominal costs'!AG338/'4 - Inflation'!AE$17)</f>
        <v>0</v>
      </c>
      <c r="AH338" s="286">
        <f>IF('4 - Inflation'!AF$17=0,0,'6a - Tot nominal costs'!AH338/'4 - Inflation'!AF$17)</f>
        <v>0</v>
      </c>
      <c r="AI338" s="286">
        <f>IF('4 - Inflation'!AG$17=0,0,'6a - Tot nominal costs'!AI338/'4 - Inflation'!AG$17)</f>
        <v>0</v>
      </c>
      <c r="AJ338" s="286">
        <f>IF('4 - Inflation'!AH$17=0,0,'6a - Tot nominal costs'!AJ338/'4 - Inflation'!AH$17)</f>
        <v>0</v>
      </c>
      <c r="AK338" s="286">
        <f>IF('4 - Inflation'!AI$17=0,0,'6a - Tot nominal costs'!AK338/'4 - Inflation'!AI$17)</f>
        <v>0</v>
      </c>
      <c r="AL338" s="286">
        <f>IF('4 - Inflation'!AJ$17=0,0,'6a - Tot nominal costs'!AL338/'4 - Inflation'!AJ$17)</f>
        <v>0</v>
      </c>
      <c r="AM338" s="286">
        <f>IF('4 - Inflation'!AK$17=0,0,'6a - Tot nominal costs'!AM338/'4 - Inflation'!AK$17)</f>
        <v>0</v>
      </c>
      <c r="AN338" s="286">
        <f>IF('4 - Inflation'!AL$17=0,0,'6a - Tot nominal costs'!AN338/'4 - Inflation'!AL$17)</f>
        <v>0</v>
      </c>
      <c r="AO338" s="286">
        <f>IF('4 - Inflation'!AM$17=0,0,'6a - Tot nominal costs'!AO338/'4 - Inflation'!AM$17)</f>
        <v>0</v>
      </c>
      <c r="AP338" s="286">
        <f>IF('4 - Inflation'!AN$17=0,0,'6a - Tot nominal costs'!AP338/'4 - Inflation'!AN$17)</f>
        <v>0</v>
      </c>
    </row>
    <row r="339" spans="1:42" outlineLevel="2">
      <c r="A339" s="211" t="str">
        <f>A301&amp;"."&amp;A333&amp;"."&amp;A302&amp;"."&amp;B339</f>
        <v>1.d.7.6</v>
      </c>
      <c r="B339">
        <v>6</v>
      </c>
      <c r="C339" t="str">
        <f>'1-GBP'!C339</f>
        <v/>
      </c>
      <c r="D339"/>
      <c r="E339"/>
      <c r="F339"/>
      <c r="G339"/>
      <c r="H339"/>
      <c r="I339"/>
      <c r="J339"/>
      <c r="K339"/>
      <c r="L339" t="str">
        <f>LEFT(_xlfn.TEXTAFTER('6b - Tot real (CPIH) costs'!A339,"."),1)</f>
        <v>d</v>
      </c>
      <c r="M339" s="286">
        <f>IF('4 - Inflation'!K$17=0,0,'6a - Tot nominal costs'!M339/'4 - Inflation'!K$17)</f>
        <v>0</v>
      </c>
      <c r="N339" s="286">
        <f>IF('4 - Inflation'!L$17=0,0,'6a - Tot nominal costs'!N339/'4 - Inflation'!L$17)</f>
        <v>0</v>
      </c>
      <c r="O339" s="286">
        <f>IF('4 - Inflation'!M$17=0,0,'6a - Tot nominal costs'!O339/'4 - Inflation'!M$17)</f>
        <v>0</v>
      </c>
      <c r="P339" s="286">
        <f>IF('4 - Inflation'!N$17=0,0,'6a - Tot nominal costs'!P339/'4 - Inflation'!N$17)</f>
        <v>0</v>
      </c>
      <c r="Q339" s="286">
        <f>IF('4 - Inflation'!O$17=0,0,'6a - Tot nominal costs'!Q339/'4 - Inflation'!O$17)</f>
        <v>0</v>
      </c>
      <c r="R339" s="286">
        <f>IF('4 - Inflation'!P$17=0,0,'6a - Tot nominal costs'!R339/'4 - Inflation'!P$17)</f>
        <v>0</v>
      </c>
      <c r="S339" s="286">
        <f>IF('4 - Inflation'!Q$17=0,0,'6a - Tot nominal costs'!S339/'4 - Inflation'!Q$17)</f>
        <v>0</v>
      </c>
      <c r="T339" s="286">
        <f>IF('4 - Inflation'!R$17=0,0,'6a - Tot nominal costs'!T339/'4 - Inflation'!R$17)</f>
        <v>0</v>
      </c>
      <c r="U339" s="286">
        <f>IF('4 - Inflation'!S$17=0,0,'6a - Tot nominal costs'!U339/'4 - Inflation'!S$17)</f>
        <v>0</v>
      </c>
      <c r="V339" s="286">
        <f>IF('4 - Inflation'!T$17=0,0,'6a - Tot nominal costs'!V339/'4 - Inflation'!T$17)</f>
        <v>0</v>
      </c>
      <c r="W339" s="286">
        <f>IF('4 - Inflation'!U$17=0,0,'6a - Tot nominal costs'!W339/'4 - Inflation'!U$17)</f>
        <v>0</v>
      </c>
      <c r="X339" s="286">
        <f>IF('4 - Inflation'!V$17=0,0,'6a - Tot nominal costs'!X339/'4 - Inflation'!V$17)</f>
        <v>0</v>
      </c>
      <c r="Y339" s="286">
        <f>IF('4 - Inflation'!W$17=0,0,'6a - Tot nominal costs'!Y339/'4 - Inflation'!W$17)</f>
        <v>0</v>
      </c>
      <c r="Z339" s="286">
        <f>IF('4 - Inflation'!X$17=0,0,'6a - Tot nominal costs'!Z339/'4 - Inflation'!X$17)</f>
        <v>0</v>
      </c>
      <c r="AA339" s="286">
        <f>IF('4 - Inflation'!Y$17=0,0,'6a - Tot nominal costs'!AA339/'4 - Inflation'!Y$17)</f>
        <v>0</v>
      </c>
      <c r="AB339" s="286">
        <f>IF('4 - Inflation'!Z$17=0,0,'6a - Tot nominal costs'!AB339/'4 - Inflation'!Z$17)</f>
        <v>0</v>
      </c>
      <c r="AC339" s="286">
        <f>IF('4 - Inflation'!AA$17=0,0,'6a - Tot nominal costs'!AC339/'4 - Inflation'!AA$17)</f>
        <v>0</v>
      </c>
      <c r="AD339" s="286">
        <f>IF('4 - Inflation'!AB$17=0,0,'6a - Tot nominal costs'!AD339/'4 - Inflation'!AB$17)</f>
        <v>0</v>
      </c>
      <c r="AE339" s="286">
        <f>IF('4 - Inflation'!AC$17=0,0,'6a - Tot nominal costs'!AE339/'4 - Inflation'!AC$17)</f>
        <v>0</v>
      </c>
      <c r="AF339" s="286">
        <f>IF('4 - Inflation'!AD$17=0,0,'6a - Tot nominal costs'!AF339/'4 - Inflation'!AD$17)</f>
        <v>0</v>
      </c>
      <c r="AG339" s="286">
        <f>IF('4 - Inflation'!AE$17=0,0,'6a - Tot nominal costs'!AG339/'4 - Inflation'!AE$17)</f>
        <v>0</v>
      </c>
      <c r="AH339" s="286">
        <f>IF('4 - Inflation'!AF$17=0,0,'6a - Tot nominal costs'!AH339/'4 - Inflation'!AF$17)</f>
        <v>0</v>
      </c>
      <c r="AI339" s="286">
        <f>IF('4 - Inflation'!AG$17=0,0,'6a - Tot nominal costs'!AI339/'4 - Inflation'!AG$17)</f>
        <v>0</v>
      </c>
      <c r="AJ339" s="286">
        <f>IF('4 - Inflation'!AH$17=0,0,'6a - Tot nominal costs'!AJ339/'4 - Inflation'!AH$17)</f>
        <v>0</v>
      </c>
      <c r="AK339" s="286">
        <f>IF('4 - Inflation'!AI$17=0,0,'6a - Tot nominal costs'!AK339/'4 - Inflation'!AI$17)</f>
        <v>0</v>
      </c>
      <c r="AL339" s="286">
        <f>IF('4 - Inflation'!AJ$17=0,0,'6a - Tot nominal costs'!AL339/'4 - Inflation'!AJ$17)</f>
        <v>0</v>
      </c>
      <c r="AM339" s="286">
        <f>IF('4 - Inflation'!AK$17=0,0,'6a - Tot nominal costs'!AM339/'4 - Inflation'!AK$17)</f>
        <v>0</v>
      </c>
      <c r="AN339" s="286">
        <f>IF('4 - Inflation'!AL$17=0,0,'6a - Tot nominal costs'!AN339/'4 - Inflation'!AL$17)</f>
        <v>0</v>
      </c>
      <c r="AO339" s="286">
        <f>IF('4 - Inflation'!AM$17=0,0,'6a - Tot nominal costs'!AO339/'4 - Inflation'!AM$17)</f>
        <v>0</v>
      </c>
      <c r="AP339" s="286">
        <f>IF('4 - Inflation'!AN$17=0,0,'6a - Tot nominal costs'!AP339/'4 - Inflation'!AN$17)</f>
        <v>0</v>
      </c>
    </row>
    <row r="340" spans="1:42" outlineLevel="2">
      <c r="A340" s="211" t="str">
        <f>A301&amp;"."&amp;A333&amp;"."&amp;A302&amp;"."&amp;B340</f>
        <v>1.d.7.7</v>
      </c>
      <c r="B340">
        <v>7</v>
      </c>
      <c r="C340" t="str">
        <f>'1-GBP'!C340</f>
        <v/>
      </c>
      <c r="D340"/>
      <c r="E340"/>
      <c r="F340"/>
      <c r="G340"/>
      <c r="H340"/>
      <c r="I340"/>
      <c r="J340"/>
      <c r="K340"/>
      <c r="L340" t="str">
        <f>LEFT(_xlfn.TEXTAFTER('6b - Tot real (CPIH) costs'!A340,"."),1)</f>
        <v>d</v>
      </c>
      <c r="M340" s="286">
        <f>IF('4 - Inflation'!K$17=0,0,'6a - Tot nominal costs'!M340/'4 - Inflation'!K$17)</f>
        <v>0</v>
      </c>
      <c r="N340" s="286">
        <f>IF('4 - Inflation'!L$17=0,0,'6a - Tot nominal costs'!N340/'4 - Inflation'!L$17)</f>
        <v>0</v>
      </c>
      <c r="O340" s="286">
        <f>IF('4 - Inflation'!M$17=0,0,'6a - Tot nominal costs'!O340/'4 - Inflation'!M$17)</f>
        <v>0</v>
      </c>
      <c r="P340" s="286">
        <f>IF('4 - Inflation'!N$17=0,0,'6a - Tot nominal costs'!P340/'4 - Inflation'!N$17)</f>
        <v>0</v>
      </c>
      <c r="Q340" s="286">
        <f>IF('4 - Inflation'!O$17=0,0,'6a - Tot nominal costs'!Q340/'4 - Inflation'!O$17)</f>
        <v>0</v>
      </c>
      <c r="R340" s="286">
        <f>IF('4 - Inflation'!P$17=0,0,'6a - Tot nominal costs'!R340/'4 - Inflation'!P$17)</f>
        <v>0</v>
      </c>
      <c r="S340" s="286">
        <f>IF('4 - Inflation'!Q$17=0,0,'6a - Tot nominal costs'!S340/'4 - Inflation'!Q$17)</f>
        <v>0</v>
      </c>
      <c r="T340" s="286">
        <f>IF('4 - Inflation'!R$17=0,0,'6a - Tot nominal costs'!T340/'4 - Inflation'!R$17)</f>
        <v>0</v>
      </c>
      <c r="U340" s="286">
        <f>IF('4 - Inflation'!S$17=0,0,'6a - Tot nominal costs'!U340/'4 - Inflation'!S$17)</f>
        <v>0</v>
      </c>
      <c r="V340" s="286">
        <f>IF('4 - Inflation'!T$17=0,0,'6a - Tot nominal costs'!V340/'4 - Inflation'!T$17)</f>
        <v>0</v>
      </c>
      <c r="W340" s="286">
        <f>IF('4 - Inflation'!U$17=0,0,'6a - Tot nominal costs'!W340/'4 - Inflation'!U$17)</f>
        <v>0</v>
      </c>
      <c r="X340" s="286">
        <f>IF('4 - Inflation'!V$17=0,0,'6a - Tot nominal costs'!X340/'4 - Inflation'!V$17)</f>
        <v>0</v>
      </c>
      <c r="Y340" s="286">
        <f>IF('4 - Inflation'!W$17=0,0,'6a - Tot nominal costs'!Y340/'4 - Inflation'!W$17)</f>
        <v>0</v>
      </c>
      <c r="Z340" s="286">
        <f>IF('4 - Inflation'!X$17=0,0,'6a - Tot nominal costs'!Z340/'4 - Inflation'!X$17)</f>
        <v>0</v>
      </c>
      <c r="AA340" s="286">
        <f>IF('4 - Inflation'!Y$17=0,0,'6a - Tot nominal costs'!AA340/'4 - Inflation'!Y$17)</f>
        <v>0</v>
      </c>
      <c r="AB340" s="286">
        <f>IF('4 - Inflation'!Z$17=0,0,'6a - Tot nominal costs'!AB340/'4 - Inflation'!Z$17)</f>
        <v>0</v>
      </c>
      <c r="AC340" s="286">
        <f>IF('4 - Inflation'!AA$17=0,0,'6a - Tot nominal costs'!AC340/'4 - Inflation'!AA$17)</f>
        <v>0</v>
      </c>
      <c r="AD340" s="286">
        <f>IF('4 - Inflation'!AB$17=0,0,'6a - Tot nominal costs'!AD340/'4 - Inflation'!AB$17)</f>
        <v>0</v>
      </c>
      <c r="AE340" s="286">
        <f>IF('4 - Inflation'!AC$17=0,0,'6a - Tot nominal costs'!AE340/'4 - Inflation'!AC$17)</f>
        <v>0</v>
      </c>
      <c r="AF340" s="286">
        <f>IF('4 - Inflation'!AD$17=0,0,'6a - Tot nominal costs'!AF340/'4 - Inflation'!AD$17)</f>
        <v>0</v>
      </c>
      <c r="AG340" s="286">
        <f>IF('4 - Inflation'!AE$17=0,0,'6a - Tot nominal costs'!AG340/'4 - Inflation'!AE$17)</f>
        <v>0</v>
      </c>
      <c r="AH340" s="286">
        <f>IF('4 - Inflation'!AF$17=0,0,'6a - Tot nominal costs'!AH340/'4 - Inflation'!AF$17)</f>
        <v>0</v>
      </c>
      <c r="AI340" s="286">
        <f>IF('4 - Inflation'!AG$17=0,0,'6a - Tot nominal costs'!AI340/'4 - Inflation'!AG$17)</f>
        <v>0</v>
      </c>
      <c r="AJ340" s="286">
        <f>IF('4 - Inflation'!AH$17=0,0,'6a - Tot nominal costs'!AJ340/'4 - Inflation'!AH$17)</f>
        <v>0</v>
      </c>
      <c r="AK340" s="286">
        <f>IF('4 - Inflation'!AI$17=0,0,'6a - Tot nominal costs'!AK340/'4 - Inflation'!AI$17)</f>
        <v>0</v>
      </c>
      <c r="AL340" s="286">
        <f>IF('4 - Inflation'!AJ$17=0,0,'6a - Tot nominal costs'!AL340/'4 - Inflation'!AJ$17)</f>
        <v>0</v>
      </c>
      <c r="AM340" s="286">
        <f>IF('4 - Inflation'!AK$17=0,0,'6a - Tot nominal costs'!AM340/'4 - Inflation'!AK$17)</f>
        <v>0</v>
      </c>
      <c r="AN340" s="286">
        <f>IF('4 - Inflation'!AL$17=0,0,'6a - Tot nominal costs'!AN340/'4 - Inflation'!AL$17)</f>
        <v>0</v>
      </c>
      <c r="AO340" s="286">
        <f>IF('4 - Inflation'!AM$17=0,0,'6a - Tot nominal costs'!AO340/'4 - Inflation'!AM$17)</f>
        <v>0</v>
      </c>
      <c r="AP340" s="286">
        <f>IF('4 - Inflation'!AN$17=0,0,'6a - Tot nominal costs'!AP340/'4 - Inflation'!AN$17)</f>
        <v>0</v>
      </c>
    </row>
    <row r="341" spans="1:42" outlineLevel="2">
      <c r="A341" s="211" t="str">
        <f>A301&amp;"."&amp;A333&amp;"."&amp;A302&amp;"."&amp;B341</f>
        <v>1.d.7.8</v>
      </c>
      <c r="B341">
        <v>8</v>
      </c>
      <c r="C341" t="str">
        <f>'1-GBP'!C341</f>
        <v/>
      </c>
      <c r="D341"/>
      <c r="E341"/>
      <c r="F341"/>
      <c r="G341"/>
      <c r="H341"/>
      <c r="I341"/>
      <c r="J341"/>
      <c r="K341"/>
      <c r="L341" t="str">
        <f>LEFT(_xlfn.TEXTAFTER('6b - Tot real (CPIH) costs'!A341,"."),1)</f>
        <v>d</v>
      </c>
      <c r="M341" s="286">
        <f>IF('4 - Inflation'!K$17=0,0,'6a - Tot nominal costs'!M341/'4 - Inflation'!K$17)</f>
        <v>0</v>
      </c>
      <c r="N341" s="286">
        <f>IF('4 - Inflation'!L$17=0,0,'6a - Tot nominal costs'!N341/'4 - Inflation'!L$17)</f>
        <v>0</v>
      </c>
      <c r="O341" s="286">
        <f>IF('4 - Inflation'!M$17=0,0,'6a - Tot nominal costs'!O341/'4 - Inflation'!M$17)</f>
        <v>0</v>
      </c>
      <c r="P341" s="286">
        <f>IF('4 - Inflation'!N$17=0,0,'6a - Tot nominal costs'!P341/'4 - Inflation'!N$17)</f>
        <v>0</v>
      </c>
      <c r="Q341" s="286">
        <f>IF('4 - Inflation'!O$17=0,0,'6a - Tot nominal costs'!Q341/'4 - Inflation'!O$17)</f>
        <v>0</v>
      </c>
      <c r="R341" s="286">
        <f>IF('4 - Inflation'!P$17=0,0,'6a - Tot nominal costs'!R341/'4 - Inflation'!P$17)</f>
        <v>0</v>
      </c>
      <c r="S341" s="286">
        <f>IF('4 - Inflation'!Q$17=0,0,'6a - Tot nominal costs'!S341/'4 - Inflation'!Q$17)</f>
        <v>0</v>
      </c>
      <c r="T341" s="286">
        <f>IF('4 - Inflation'!R$17=0,0,'6a - Tot nominal costs'!T341/'4 - Inflation'!R$17)</f>
        <v>0</v>
      </c>
      <c r="U341" s="286">
        <f>IF('4 - Inflation'!S$17=0,0,'6a - Tot nominal costs'!U341/'4 - Inflation'!S$17)</f>
        <v>0</v>
      </c>
      <c r="V341" s="286">
        <f>IF('4 - Inflation'!T$17=0,0,'6a - Tot nominal costs'!V341/'4 - Inflation'!T$17)</f>
        <v>0</v>
      </c>
      <c r="W341" s="286">
        <f>IF('4 - Inflation'!U$17=0,0,'6a - Tot nominal costs'!W341/'4 - Inflation'!U$17)</f>
        <v>0</v>
      </c>
      <c r="X341" s="286">
        <f>IF('4 - Inflation'!V$17=0,0,'6a - Tot nominal costs'!X341/'4 - Inflation'!V$17)</f>
        <v>0</v>
      </c>
      <c r="Y341" s="286">
        <f>IF('4 - Inflation'!W$17=0,0,'6a - Tot nominal costs'!Y341/'4 - Inflation'!W$17)</f>
        <v>0</v>
      </c>
      <c r="Z341" s="286">
        <f>IF('4 - Inflation'!X$17=0,0,'6a - Tot nominal costs'!Z341/'4 - Inflation'!X$17)</f>
        <v>0</v>
      </c>
      <c r="AA341" s="286">
        <f>IF('4 - Inflation'!Y$17=0,0,'6a - Tot nominal costs'!AA341/'4 - Inflation'!Y$17)</f>
        <v>0</v>
      </c>
      <c r="AB341" s="286">
        <f>IF('4 - Inflation'!Z$17=0,0,'6a - Tot nominal costs'!AB341/'4 - Inflation'!Z$17)</f>
        <v>0</v>
      </c>
      <c r="AC341" s="286">
        <f>IF('4 - Inflation'!AA$17=0,0,'6a - Tot nominal costs'!AC341/'4 - Inflation'!AA$17)</f>
        <v>0</v>
      </c>
      <c r="AD341" s="286">
        <f>IF('4 - Inflation'!AB$17=0,0,'6a - Tot nominal costs'!AD341/'4 - Inflation'!AB$17)</f>
        <v>0</v>
      </c>
      <c r="AE341" s="286">
        <f>IF('4 - Inflation'!AC$17=0,0,'6a - Tot nominal costs'!AE341/'4 - Inflation'!AC$17)</f>
        <v>0</v>
      </c>
      <c r="AF341" s="286">
        <f>IF('4 - Inflation'!AD$17=0,0,'6a - Tot nominal costs'!AF341/'4 - Inflation'!AD$17)</f>
        <v>0</v>
      </c>
      <c r="AG341" s="286">
        <f>IF('4 - Inflation'!AE$17=0,0,'6a - Tot nominal costs'!AG341/'4 - Inflation'!AE$17)</f>
        <v>0</v>
      </c>
      <c r="AH341" s="286">
        <f>IF('4 - Inflation'!AF$17=0,0,'6a - Tot nominal costs'!AH341/'4 - Inflation'!AF$17)</f>
        <v>0</v>
      </c>
      <c r="AI341" s="286">
        <f>IF('4 - Inflation'!AG$17=0,0,'6a - Tot nominal costs'!AI341/'4 - Inflation'!AG$17)</f>
        <v>0</v>
      </c>
      <c r="AJ341" s="286">
        <f>IF('4 - Inflation'!AH$17=0,0,'6a - Tot nominal costs'!AJ341/'4 - Inflation'!AH$17)</f>
        <v>0</v>
      </c>
      <c r="AK341" s="286">
        <f>IF('4 - Inflation'!AI$17=0,0,'6a - Tot nominal costs'!AK341/'4 - Inflation'!AI$17)</f>
        <v>0</v>
      </c>
      <c r="AL341" s="286">
        <f>IF('4 - Inflation'!AJ$17=0,0,'6a - Tot nominal costs'!AL341/'4 - Inflation'!AJ$17)</f>
        <v>0</v>
      </c>
      <c r="AM341" s="286">
        <f>IF('4 - Inflation'!AK$17=0,0,'6a - Tot nominal costs'!AM341/'4 - Inflation'!AK$17)</f>
        <v>0</v>
      </c>
      <c r="AN341" s="286">
        <f>IF('4 - Inflation'!AL$17=0,0,'6a - Tot nominal costs'!AN341/'4 - Inflation'!AL$17)</f>
        <v>0</v>
      </c>
      <c r="AO341" s="286">
        <f>IF('4 - Inflation'!AM$17=0,0,'6a - Tot nominal costs'!AO341/'4 - Inflation'!AM$17)</f>
        <v>0</v>
      </c>
      <c r="AP341" s="286">
        <f>IF('4 - Inflation'!AN$17=0,0,'6a - Tot nominal costs'!AP341/'4 - Inflation'!AN$17)</f>
        <v>0</v>
      </c>
    </row>
    <row r="342" spans="1:42" outlineLevel="2">
      <c r="A342" s="211" t="str">
        <f>A301&amp;"."&amp;A333&amp;"."&amp;A302&amp;"."&amp;B342</f>
        <v>1.d.7.9</v>
      </c>
      <c r="B342">
        <v>9</v>
      </c>
      <c r="C342" t="str">
        <f>'1-GBP'!C342</f>
        <v/>
      </c>
      <c r="D342"/>
      <c r="E342"/>
      <c r="F342"/>
      <c r="G342"/>
      <c r="H342"/>
      <c r="I342"/>
      <c r="J342"/>
      <c r="K342"/>
      <c r="L342" t="str">
        <f>LEFT(_xlfn.TEXTAFTER('6b - Tot real (CPIH) costs'!A342,"."),1)</f>
        <v>d</v>
      </c>
      <c r="M342" s="286">
        <f>IF('4 - Inflation'!K$17=0,0,'6a - Tot nominal costs'!M342/'4 - Inflation'!K$17)</f>
        <v>0</v>
      </c>
      <c r="N342" s="286">
        <f>IF('4 - Inflation'!L$17=0,0,'6a - Tot nominal costs'!N342/'4 - Inflation'!L$17)</f>
        <v>0</v>
      </c>
      <c r="O342" s="286">
        <f>IF('4 - Inflation'!M$17=0,0,'6a - Tot nominal costs'!O342/'4 - Inflation'!M$17)</f>
        <v>0</v>
      </c>
      <c r="P342" s="286">
        <f>IF('4 - Inflation'!N$17=0,0,'6a - Tot nominal costs'!P342/'4 - Inflation'!N$17)</f>
        <v>0</v>
      </c>
      <c r="Q342" s="286">
        <f>IF('4 - Inflation'!O$17=0,0,'6a - Tot nominal costs'!Q342/'4 - Inflation'!O$17)</f>
        <v>0</v>
      </c>
      <c r="R342" s="286">
        <f>IF('4 - Inflation'!P$17=0,0,'6a - Tot nominal costs'!R342/'4 - Inflation'!P$17)</f>
        <v>0</v>
      </c>
      <c r="S342" s="286">
        <f>IF('4 - Inflation'!Q$17=0,0,'6a - Tot nominal costs'!S342/'4 - Inflation'!Q$17)</f>
        <v>0</v>
      </c>
      <c r="T342" s="286">
        <f>IF('4 - Inflation'!R$17=0,0,'6a - Tot nominal costs'!T342/'4 - Inflation'!R$17)</f>
        <v>0</v>
      </c>
      <c r="U342" s="286">
        <f>IF('4 - Inflation'!S$17=0,0,'6a - Tot nominal costs'!U342/'4 - Inflation'!S$17)</f>
        <v>0</v>
      </c>
      <c r="V342" s="286">
        <f>IF('4 - Inflation'!T$17=0,0,'6a - Tot nominal costs'!V342/'4 - Inflation'!T$17)</f>
        <v>0</v>
      </c>
      <c r="W342" s="286">
        <f>IF('4 - Inflation'!U$17=0,0,'6a - Tot nominal costs'!W342/'4 - Inflation'!U$17)</f>
        <v>0</v>
      </c>
      <c r="X342" s="286">
        <f>IF('4 - Inflation'!V$17=0,0,'6a - Tot nominal costs'!X342/'4 - Inflation'!V$17)</f>
        <v>0</v>
      </c>
      <c r="Y342" s="286">
        <f>IF('4 - Inflation'!W$17=0,0,'6a - Tot nominal costs'!Y342/'4 - Inflation'!W$17)</f>
        <v>0</v>
      </c>
      <c r="Z342" s="286">
        <f>IF('4 - Inflation'!X$17=0,0,'6a - Tot nominal costs'!Z342/'4 - Inflation'!X$17)</f>
        <v>0</v>
      </c>
      <c r="AA342" s="286">
        <f>IF('4 - Inflation'!Y$17=0,0,'6a - Tot nominal costs'!AA342/'4 - Inflation'!Y$17)</f>
        <v>0</v>
      </c>
      <c r="AB342" s="286">
        <f>IF('4 - Inflation'!Z$17=0,0,'6a - Tot nominal costs'!AB342/'4 - Inflation'!Z$17)</f>
        <v>0</v>
      </c>
      <c r="AC342" s="286">
        <f>IF('4 - Inflation'!AA$17=0,0,'6a - Tot nominal costs'!AC342/'4 - Inflation'!AA$17)</f>
        <v>0</v>
      </c>
      <c r="AD342" s="286">
        <f>IF('4 - Inflation'!AB$17=0,0,'6a - Tot nominal costs'!AD342/'4 - Inflation'!AB$17)</f>
        <v>0</v>
      </c>
      <c r="AE342" s="286">
        <f>IF('4 - Inflation'!AC$17=0,0,'6a - Tot nominal costs'!AE342/'4 - Inflation'!AC$17)</f>
        <v>0</v>
      </c>
      <c r="AF342" s="286">
        <f>IF('4 - Inflation'!AD$17=0,0,'6a - Tot nominal costs'!AF342/'4 - Inflation'!AD$17)</f>
        <v>0</v>
      </c>
      <c r="AG342" s="286">
        <f>IF('4 - Inflation'!AE$17=0,0,'6a - Tot nominal costs'!AG342/'4 - Inflation'!AE$17)</f>
        <v>0</v>
      </c>
      <c r="AH342" s="286">
        <f>IF('4 - Inflation'!AF$17=0,0,'6a - Tot nominal costs'!AH342/'4 - Inflation'!AF$17)</f>
        <v>0</v>
      </c>
      <c r="AI342" s="286">
        <f>IF('4 - Inflation'!AG$17=0,0,'6a - Tot nominal costs'!AI342/'4 - Inflation'!AG$17)</f>
        <v>0</v>
      </c>
      <c r="AJ342" s="286">
        <f>IF('4 - Inflation'!AH$17=0,0,'6a - Tot nominal costs'!AJ342/'4 - Inflation'!AH$17)</f>
        <v>0</v>
      </c>
      <c r="AK342" s="286">
        <f>IF('4 - Inflation'!AI$17=0,0,'6a - Tot nominal costs'!AK342/'4 - Inflation'!AI$17)</f>
        <v>0</v>
      </c>
      <c r="AL342" s="286">
        <f>IF('4 - Inflation'!AJ$17=0,0,'6a - Tot nominal costs'!AL342/'4 - Inflation'!AJ$17)</f>
        <v>0</v>
      </c>
      <c r="AM342" s="286">
        <f>IF('4 - Inflation'!AK$17=0,0,'6a - Tot nominal costs'!AM342/'4 - Inflation'!AK$17)</f>
        <v>0</v>
      </c>
      <c r="AN342" s="286">
        <f>IF('4 - Inflation'!AL$17=0,0,'6a - Tot nominal costs'!AN342/'4 - Inflation'!AL$17)</f>
        <v>0</v>
      </c>
      <c r="AO342" s="286">
        <f>IF('4 - Inflation'!AM$17=0,0,'6a - Tot nominal costs'!AO342/'4 - Inflation'!AM$17)</f>
        <v>0</v>
      </c>
      <c r="AP342" s="286">
        <f>IF('4 - Inflation'!AN$17=0,0,'6a - Tot nominal costs'!AP342/'4 - Inflation'!AN$17)</f>
        <v>0</v>
      </c>
    </row>
    <row r="343" spans="1:42" outlineLevel="2">
      <c r="A343" s="211" t="str">
        <f>A301&amp;"."&amp;A333&amp;"."&amp;A302&amp;"."&amp;B343</f>
        <v>1.d.7.10</v>
      </c>
      <c r="B343">
        <v>10</v>
      </c>
      <c r="C343" t="str">
        <f>'1-GBP'!C343</f>
        <v/>
      </c>
      <c r="D343"/>
      <c r="E343"/>
      <c r="F343"/>
      <c r="G343"/>
      <c r="H343"/>
      <c r="I343"/>
      <c r="J343"/>
      <c r="K343"/>
      <c r="L343" t="str">
        <f>LEFT(_xlfn.TEXTAFTER('6b - Tot real (CPIH) costs'!A343,"."),1)</f>
        <v>d</v>
      </c>
      <c r="M343" s="286">
        <f>IF('4 - Inflation'!K$17=0,0,'6a - Tot nominal costs'!M343/'4 - Inflation'!K$17)</f>
        <v>0</v>
      </c>
      <c r="N343" s="286">
        <f>IF('4 - Inflation'!L$17=0,0,'6a - Tot nominal costs'!N343/'4 - Inflation'!L$17)</f>
        <v>0</v>
      </c>
      <c r="O343" s="286">
        <f>IF('4 - Inflation'!M$17=0,0,'6a - Tot nominal costs'!O343/'4 - Inflation'!M$17)</f>
        <v>0</v>
      </c>
      <c r="P343" s="286">
        <f>IF('4 - Inflation'!N$17=0,0,'6a - Tot nominal costs'!P343/'4 - Inflation'!N$17)</f>
        <v>0</v>
      </c>
      <c r="Q343" s="286">
        <f>IF('4 - Inflation'!O$17=0,0,'6a - Tot nominal costs'!Q343/'4 - Inflation'!O$17)</f>
        <v>0</v>
      </c>
      <c r="R343" s="286">
        <f>IF('4 - Inflation'!P$17=0,0,'6a - Tot nominal costs'!R343/'4 - Inflation'!P$17)</f>
        <v>0</v>
      </c>
      <c r="S343" s="286">
        <f>IF('4 - Inflation'!Q$17=0,0,'6a - Tot nominal costs'!S343/'4 - Inflation'!Q$17)</f>
        <v>0</v>
      </c>
      <c r="T343" s="286">
        <f>IF('4 - Inflation'!R$17=0,0,'6a - Tot nominal costs'!T343/'4 - Inflation'!R$17)</f>
        <v>0</v>
      </c>
      <c r="U343" s="286">
        <f>IF('4 - Inflation'!S$17=0,0,'6a - Tot nominal costs'!U343/'4 - Inflation'!S$17)</f>
        <v>0</v>
      </c>
      <c r="V343" s="286">
        <f>IF('4 - Inflation'!T$17=0,0,'6a - Tot nominal costs'!V343/'4 - Inflation'!T$17)</f>
        <v>0</v>
      </c>
      <c r="W343" s="286">
        <f>IF('4 - Inflation'!U$17=0,0,'6a - Tot nominal costs'!W343/'4 - Inflation'!U$17)</f>
        <v>0</v>
      </c>
      <c r="X343" s="286">
        <f>IF('4 - Inflation'!V$17=0,0,'6a - Tot nominal costs'!X343/'4 - Inflation'!V$17)</f>
        <v>0</v>
      </c>
      <c r="Y343" s="286">
        <f>IF('4 - Inflation'!W$17=0,0,'6a - Tot nominal costs'!Y343/'4 - Inflation'!W$17)</f>
        <v>0</v>
      </c>
      <c r="Z343" s="286">
        <f>IF('4 - Inflation'!X$17=0,0,'6a - Tot nominal costs'!Z343/'4 - Inflation'!X$17)</f>
        <v>0</v>
      </c>
      <c r="AA343" s="286">
        <f>IF('4 - Inflation'!Y$17=0,0,'6a - Tot nominal costs'!AA343/'4 - Inflation'!Y$17)</f>
        <v>0</v>
      </c>
      <c r="AB343" s="286">
        <f>IF('4 - Inflation'!Z$17=0,0,'6a - Tot nominal costs'!AB343/'4 - Inflation'!Z$17)</f>
        <v>0</v>
      </c>
      <c r="AC343" s="286">
        <f>IF('4 - Inflation'!AA$17=0,0,'6a - Tot nominal costs'!AC343/'4 - Inflation'!AA$17)</f>
        <v>0</v>
      </c>
      <c r="AD343" s="286">
        <f>IF('4 - Inflation'!AB$17=0,0,'6a - Tot nominal costs'!AD343/'4 - Inflation'!AB$17)</f>
        <v>0</v>
      </c>
      <c r="AE343" s="286">
        <f>IF('4 - Inflation'!AC$17=0,0,'6a - Tot nominal costs'!AE343/'4 - Inflation'!AC$17)</f>
        <v>0</v>
      </c>
      <c r="AF343" s="286">
        <f>IF('4 - Inflation'!AD$17=0,0,'6a - Tot nominal costs'!AF343/'4 - Inflation'!AD$17)</f>
        <v>0</v>
      </c>
      <c r="AG343" s="286">
        <f>IF('4 - Inflation'!AE$17=0,0,'6a - Tot nominal costs'!AG343/'4 - Inflation'!AE$17)</f>
        <v>0</v>
      </c>
      <c r="AH343" s="286">
        <f>IF('4 - Inflation'!AF$17=0,0,'6a - Tot nominal costs'!AH343/'4 - Inflation'!AF$17)</f>
        <v>0</v>
      </c>
      <c r="AI343" s="286">
        <f>IF('4 - Inflation'!AG$17=0,0,'6a - Tot nominal costs'!AI343/'4 - Inflation'!AG$17)</f>
        <v>0</v>
      </c>
      <c r="AJ343" s="286">
        <f>IF('4 - Inflation'!AH$17=0,0,'6a - Tot nominal costs'!AJ343/'4 - Inflation'!AH$17)</f>
        <v>0</v>
      </c>
      <c r="AK343" s="286">
        <f>IF('4 - Inflation'!AI$17=0,0,'6a - Tot nominal costs'!AK343/'4 - Inflation'!AI$17)</f>
        <v>0</v>
      </c>
      <c r="AL343" s="286">
        <f>IF('4 - Inflation'!AJ$17=0,0,'6a - Tot nominal costs'!AL343/'4 - Inflation'!AJ$17)</f>
        <v>0</v>
      </c>
      <c r="AM343" s="286">
        <f>IF('4 - Inflation'!AK$17=0,0,'6a - Tot nominal costs'!AM343/'4 - Inflation'!AK$17)</f>
        <v>0</v>
      </c>
      <c r="AN343" s="286">
        <f>IF('4 - Inflation'!AL$17=0,0,'6a - Tot nominal costs'!AN343/'4 - Inflation'!AL$17)</f>
        <v>0</v>
      </c>
      <c r="AO343" s="286">
        <f>IF('4 - Inflation'!AM$17=0,0,'6a - Tot nominal costs'!AO343/'4 - Inflation'!AM$17)</f>
        <v>0</v>
      </c>
      <c r="AP343" s="286">
        <f>IF('4 - Inflation'!AN$17=0,0,'6a - Tot nominal costs'!AP343/'4 - Inflation'!AN$17)</f>
        <v>0</v>
      </c>
    </row>
    <row r="344" spans="1:42" outlineLevel="2">
      <c r="A344" s="211" t="str">
        <f>A301&amp;"."&amp;A333&amp;"."&amp;A302&amp;"."&amp;B344</f>
        <v>1.d.7.11</v>
      </c>
      <c r="B344">
        <v>11</v>
      </c>
      <c r="C344" t="str">
        <f>'1-GBP'!C344</f>
        <v/>
      </c>
      <c r="D344"/>
      <c r="E344"/>
      <c r="F344"/>
      <c r="G344"/>
      <c r="H344"/>
      <c r="I344"/>
      <c r="J344"/>
      <c r="K344"/>
      <c r="L344" t="str">
        <f>LEFT(_xlfn.TEXTAFTER('6b - Tot real (CPIH) costs'!A344,"."),1)</f>
        <v>d</v>
      </c>
      <c r="M344" s="286">
        <f>IF('4 - Inflation'!K$17=0,0,'6a - Tot nominal costs'!M344/'4 - Inflation'!K$17)</f>
        <v>0</v>
      </c>
      <c r="N344" s="286">
        <f>IF('4 - Inflation'!L$17=0,0,'6a - Tot nominal costs'!N344/'4 - Inflation'!L$17)</f>
        <v>0</v>
      </c>
      <c r="O344" s="286">
        <f>IF('4 - Inflation'!M$17=0,0,'6a - Tot nominal costs'!O344/'4 - Inflation'!M$17)</f>
        <v>0</v>
      </c>
      <c r="P344" s="286">
        <f>IF('4 - Inflation'!N$17=0,0,'6a - Tot nominal costs'!P344/'4 - Inflation'!N$17)</f>
        <v>0</v>
      </c>
      <c r="Q344" s="286">
        <f>IF('4 - Inflation'!O$17=0,0,'6a - Tot nominal costs'!Q344/'4 - Inflation'!O$17)</f>
        <v>0</v>
      </c>
      <c r="R344" s="286">
        <f>IF('4 - Inflation'!P$17=0,0,'6a - Tot nominal costs'!R344/'4 - Inflation'!P$17)</f>
        <v>0</v>
      </c>
      <c r="S344" s="286">
        <f>IF('4 - Inflation'!Q$17=0,0,'6a - Tot nominal costs'!S344/'4 - Inflation'!Q$17)</f>
        <v>0</v>
      </c>
      <c r="T344" s="286">
        <f>IF('4 - Inflation'!R$17=0,0,'6a - Tot nominal costs'!T344/'4 - Inflation'!R$17)</f>
        <v>0</v>
      </c>
      <c r="U344" s="286">
        <f>IF('4 - Inflation'!S$17=0,0,'6a - Tot nominal costs'!U344/'4 - Inflation'!S$17)</f>
        <v>0</v>
      </c>
      <c r="V344" s="286">
        <f>IF('4 - Inflation'!T$17=0,0,'6a - Tot nominal costs'!V344/'4 - Inflation'!T$17)</f>
        <v>0</v>
      </c>
      <c r="W344" s="286">
        <f>IF('4 - Inflation'!U$17=0,0,'6a - Tot nominal costs'!W344/'4 - Inflation'!U$17)</f>
        <v>0</v>
      </c>
      <c r="X344" s="286">
        <f>IF('4 - Inflation'!V$17=0,0,'6a - Tot nominal costs'!X344/'4 - Inflation'!V$17)</f>
        <v>0</v>
      </c>
      <c r="Y344" s="286">
        <f>IF('4 - Inflation'!W$17=0,0,'6a - Tot nominal costs'!Y344/'4 - Inflation'!W$17)</f>
        <v>0</v>
      </c>
      <c r="Z344" s="286">
        <f>IF('4 - Inflation'!X$17=0,0,'6a - Tot nominal costs'!Z344/'4 - Inflation'!X$17)</f>
        <v>0</v>
      </c>
      <c r="AA344" s="286">
        <f>IF('4 - Inflation'!Y$17=0,0,'6a - Tot nominal costs'!AA344/'4 - Inflation'!Y$17)</f>
        <v>0</v>
      </c>
      <c r="AB344" s="286">
        <f>IF('4 - Inflation'!Z$17=0,0,'6a - Tot nominal costs'!AB344/'4 - Inflation'!Z$17)</f>
        <v>0</v>
      </c>
      <c r="AC344" s="286">
        <f>IF('4 - Inflation'!AA$17=0,0,'6a - Tot nominal costs'!AC344/'4 - Inflation'!AA$17)</f>
        <v>0</v>
      </c>
      <c r="AD344" s="286">
        <f>IF('4 - Inflation'!AB$17=0,0,'6a - Tot nominal costs'!AD344/'4 - Inflation'!AB$17)</f>
        <v>0</v>
      </c>
      <c r="AE344" s="286">
        <f>IF('4 - Inflation'!AC$17=0,0,'6a - Tot nominal costs'!AE344/'4 - Inflation'!AC$17)</f>
        <v>0</v>
      </c>
      <c r="AF344" s="286">
        <f>IF('4 - Inflation'!AD$17=0,0,'6a - Tot nominal costs'!AF344/'4 - Inflation'!AD$17)</f>
        <v>0</v>
      </c>
      <c r="AG344" s="286">
        <f>IF('4 - Inflation'!AE$17=0,0,'6a - Tot nominal costs'!AG344/'4 - Inflation'!AE$17)</f>
        <v>0</v>
      </c>
      <c r="AH344" s="286">
        <f>IF('4 - Inflation'!AF$17=0,0,'6a - Tot nominal costs'!AH344/'4 - Inflation'!AF$17)</f>
        <v>0</v>
      </c>
      <c r="AI344" s="286">
        <f>IF('4 - Inflation'!AG$17=0,0,'6a - Tot nominal costs'!AI344/'4 - Inflation'!AG$17)</f>
        <v>0</v>
      </c>
      <c r="AJ344" s="286">
        <f>IF('4 - Inflation'!AH$17=0,0,'6a - Tot nominal costs'!AJ344/'4 - Inflation'!AH$17)</f>
        <v>0</v>
      </c>
      <c r="AK344" s="286">
        <f>IF('4 - Inflation'!AI$17=0,0,'6a - Tot nominal costs'!AK344/'4 - Inflation'!AI$17)</f>
        <v>0</v>
      </c>
      <c r="AL344" s="286">
        <f>IF('4 - Inflation'!AJ$17=0,0,'6a - Tot nominal costs'!AL344/'4 - Inflation'!AJ$17)</f>
        <v>0</v>
      </c>
      <c r="AM344" s="286">
        <f>IF('4 - Inflation'!AK$17=0,0,'6a - Tot nominal costs'!AM344/'4 - Inflation'!AK$17)</f>
        <v>0</v>
      </c>
      <c r="AN344" s="286">
        <f>IF('4 - Inflation'!AL$17=0,0,'6a - Tot nominal costs'!AN344/'4 - Inflation'!AL$17)</f>
        <v>0</v>
      </c>
      <c r="AO344" s="286">
        <f>IF('4 - Inflation'!AM$17=0,0,'6a - Tot nominal costs'!AO344/'4 - Inflation'!AM$17)</f>
        <v>0</v>
      </c>
      <c r="AP344" s="286">
        <f>IF('4 - Inflation'!AN$17=0,0,'6a - Tot nominal costs'!AP344/'4 - Inflation'!AN$17)</f>
        <v>0</v>
      </c>
    </row>
    <row r="345" spans="1:42" outlineLevel="2">
      <c r="A345" s="211" t="str">
        <f>A301&amp;"."&amp;A333&amp;"."&amp;A302&amp;"."&amp;B345</f>
        <v>1.d.7.12</v>
      </c>
      <c r="B345">
        <v>12</v>
      </c>
      <c r="C345" t="str">
        <f>'1-GBP'!C345</f>
        <v/>
      </c>
      <c r="D345"/>
      <c r="E345"/>
      <c r="F345"/>
      <c r="G345"/>
      <c r="H345"/>
      <c r="I345"/>
      <c r="J345"/>
      <c r="K345"/>
      <c r="L345" t="str">
        <f>LEFT(_xlfn.TEXTAFTER('6b - Tot real (CPIH) costs'!A345,"."),1)</f>
        <v>d</v>
      </c>
      <c r="M345" s="286">
        <f>IF('4 - Inflation'!K$17=0,0,'6a - Tot nominal costs'!M345/'4 - Inflation'!K$17)</f>
        <v>0</v>
      </c>
      <c r="N345" s="286">
        <f>IF('4 - Inflation'!L$17=0,0,'6a - Tot nominal costs'!N345/'4 - Inflation'!L$17)</f>
        <v>0</v>
      </c>
      <c r="O345" s="286">
        <f>IF('4 - Inflation'!M$17=0,0,'6a - Tot nominal costs'!O345/'4 - Inflation'!M$17)</f>
        <v>0</v>
      </c>
      <c r="P345" s="286">
        <f>IF('4 - Inflation'!N$17=0,0,'6a - Tot nominal costs'!P345/'4 - Inflation'!N$17)</f>
        <v>0</v>
      </c>
      <c r="Q345" s="286">
        <f>IF('4 - Inflation'!O$17=0,0,'6a - Tot nominal costs'!Q345/'4 - Inflation'!O$17)</f>
        <v>0</v>
      </c>
      <c r="R345" s="286">
        <f>IF('4 - Inflation'!P$17=0,0,'6a - Tot nominal costs'!R345/'4 - Inflation'!P$17)</f>
        <v>0</v>
      </c>
      <c r="S345" s="286">
        <f>IF('4 - Inflation'!Q$17=0,0,'6a - Tot nominal costs'!S345/'4 - Inflation'!Q$17)</f>
        <v>0</v>
      </c>
      <c r="T345" s="286">
        <f>IF('4 - Inflation'!R$17=0,0,'6a - Tot nominal costs'!T345/'4 - Inflation'!R$17)</f>
        <v>0</v>
      </c>
      <c r="U345" s="286">
        <f>IF('4 - Inflation'!S$17=0,0,'6a - Tot nominal costs'!U345/'4 - Inflation'!S$17)</f>
        <v>0</v>
      </c>
      <c r="V345" s="286">
        <f>IF('4 - Inflation'!T$17=0,0,'6a - Tot nominal costs'!V345/'4 - Inflation'!T$17)</f>
        <v>0</v>
      </c>
      <c r="W345" s="286">
        <f>IF('4 - Inflation'!U$17=0,0,'6a - Tot nominal costs'!W345/'4 - Inflation'!U$17)</f>
        <v>0</v>
      </c>
      <c r="X345" s="286">
        <f>IF('4 - Inflation'!V$17=0,0,'6a - Tot nominal costs'!X345/'4 - Inflation'!V$17)</f>
        <v>0</v>
      </c>
      <c r="Y345" s="286">
        <f>IF('4 - Inflation'!W$17=0,0,'6a - Tot nominal costs'!Y345/'4 - Inflation'!W$17)</f>
        <v>0</v>
      </c>
      <c r="Z345" s="286">
        <f>IF('4 - Inflation'!X$17=0,0,'6a - Tot nominal costs'!Z345/'4 - Inflation'!X$17)</f>
        <v>0</v>
      </c>
      <c r="AA345" s="286">
        <f>IF('4 - Inflation'!Y$17=0,0,'6a - Tot nominal costs'!AA345/'4 - Inflation'!Y$17)</f>
        <v>0</v>
      </c>
      <c r="AB345" s="286">
        <f>IF('4 - Inflation'!Z$17=0,0,'6a - Tot nominal costs'!AB345/'4 - Inflation'!Z$17)</f>
        <v>0</v>
      </c>
      <c r="AC345" s="286">
        <f>IF('4 - Inflation'!AA$17=0,0,'6a - Tot nominal costs'!AC345/'4 - Inflation'!AA$17)</f>
        <v>0</v>
      </c>
      <c r="AD345" s="286">
        <f>IF('4 - Inflation'!AB$17=0,0,'6a - Tot nominal costs'!AD345/'4 - Inflation'!AB$17)</f>
        <v>0</v>
      </c>
      <c r="AE345" s="286">
        <f>IF('4 - Inflation'!AC$17=0,0,'6a - Tot nominal costs'!AE345/'4 - Inflation'!AC$17)</f>
        <v>0</v>
      </c>
      <c r="AF345" s="286">
        <f>IF('4 - Inflation'!AD$17=0,0,'6a - Tot nominal costs'!AF345/'4 - Inflation'!AD$17)</f>
        <v>0</v>
      </c>
      <c r="AG345" s="286">
        <f>IF('4 - Inflation'!AE$17=0,0,'6a - Tot nominal costs'!AG345/'4 - Inflation'!AE$17)</f>
        <v>0</v>
      </c>
      <c r="AH345" s="286">
        <f>IF('4 - Inflation'!AF$17=0,0,'6a - Tot nominal costs'!AH345/'4 - Inflation'!AF$17)</f>
        <v>0</v>
      </c>
      <c r="AI345" s="286">
        <f>IF('4 - Inflation'!AG$17=0,0,'6a - Tot nominal costs'!AI345/'4 - Inflation'!AG$17)</f>
        <v>0</v>
      </c>
      <c r="AJ345" s="286">
        <f>IF('4 - Inflation'!AH$17=0,0,'6a - Tot nominal costs'!AJ345/'4 - Inflation'!AH$17)</f>
        <v>0</v>
      </c>
      <c r="AK345" s="286">
        <f>IF('4 - Inflation'!AI$17=0,0,'6a - Tot nominal costs'!AK345/'4 - Inflation'!AI$17)</f>
        <v>0</v>
      </c>
      <c r="AL345" s="286">
        <f>IF('4 - Inflation'!AJ$17=0,0,'6a - Tot nominal costs'!AL345/'4 - Inflation'!AJ$17)</f>
        <v>0</v>
      </c>
      <c r="AM345" s="286">
        <f>IF('4 - Inflation'!AK$17=0,0,'6a - Tot nominal costs'!AM345/'4 - Inflation'!AK$17)</f>
        <v>0</v>
      </c>
      <c r="AN345" s="286">
        <f>IF('4 - Inflation'!AL$17=0,0,'6a - Tot nominal costs'!AN345/'4 - Inflation'!AL$17)</f>
        <v>0</v>
      </c>
      <c r="AO345" s="286">
        <f>IF('4 - Inflation'!AM$17=0,0,'6a - Tot nominal costs'!AO345/'4 - Inflation'!AM$17)</f>
        <v>0</v>
      </c>
      <c r="AP345" s="286">
        <f>IF('4 - Inflation'!AN$17=0,0,'6a - Tot nominal costs'!AP345/'4 - Inflation'!AN$17)</f>
        <v>0</v>
      </c>
    </row>
    <row r="346" spans="1:42" outlineLevel="1">
      <c r="A346" s="212"/>
      <c r="B346" s="201">
        <f>B345-COUNTIFS(C334:C345,"")</f>
        <v>0</v>
      </c>
      <c r="C346" s="201" t="s">
        <v>285</v>
      </c>
      <c r="D346" s="201"/>
      <c r="E346" s="201"/>
      <c r="F346" s="201"/>
      <c r="G346" s="201"/>
      <c r="H346" s="201"/>
      <c r="I346" s="201"/>
      <c r="J346" s="201"/>
      <c r="K346" s="201"/>
      <c r="L346" s="201"/>
      <c r="M346" s="280">
        <f>SUM(M334:M345)</f>
        <v>0</v>
      </c>
      <c r="N346" s="280">
        <f>SUM(N334:N345)</f>
        <v>0</v>
      </c>
      <c r="O346" s="280">
        <f t="shared" ref="O346:AP346" si="29">SUM(O334:O345)</f>
        <v>0</v>
      </c>
      <c r="P346" s="280">
        <f t="shared" si="29"/>
        <v>0</v>
      </c>
      <c r="Q346" s="280">
        <f t="shared" si="29"/>
        <v>0</v>
      </c>
      <c r="R346" s="280">
        <f t="shared" si="29"/>
        <v>0</v>
      </c>
      <c r="S346" s="280">
        <f t="shared" si="29"/>
        <v>0</v>
      </c>
      <c r="T346" s="280">
        <f t="shared" si="29"/>
        <v>0</v>
      </c>
      <c r="U346" s="280">
        <f t="shared" si="29"/>
        <v>0</v>
      </c>
      <c r="V346" s="280">
        <f t="shared" si="29"/>
        <v>0</v>
      </c>
      <c r="W346" s="280">
        <f t="shared" si="29"/>
        <v>0</v>
      </c>
      <c r="X346" s="280">
        <f t="shared" si="29"/>
        <v>0</v>
      </c>
      <c r="Y346" s="280">
        <f t="shared" si="29"/>
        <v>0</v>
      </c>
      <c r="Z346" s="280">
        <f t="shared" si="29"/>
        <v>0</v>
      </c>
      <c r="AA346" s="280">
        <f t="shared" si="29"/>
        <v>0</v>
      </c>
      <c r="AB346" s="280">
        <f t="shared" si="29"/>
        <v>0</v>
      </c>
      <c r="AC346" s="280">
        <f t="shared" si="29"/>
        <v>0</v>
      </c>
      <c r="AD346" s="280">
        <f t="shared" si="29"/>
        <v>0</v>
      </c>
      <c r="AE346" s="280">
        <f t="shared" si="29"/>
        <v>0</v>
      </c>
      <c r="AF346" s="280">
        <f t="shared" si="29"/>
        <v>0</v>
      </c>
      <c r="AG346" s="280">
        <f t="shared" si="29"/>
        <v>0</v>
      </c>
      <c r="AH346" s="280">
        <f t="shared" si="29"/>
        <v>0</v>
      </c>
      <c r="AI346" s="280">
        <f t="shared" si="29"/>
        <v>0</v>
      </c>
      <c r="AJ346" s="280">
        <f t="shared" si="29"/>
        <v>0</v>
      </c>
      <c r="AK346" s="280">
        <f t="shared" si="29"/>
        <v>0</v>
      </c>
      <c r="AL346" s="280">
        <f t="shared" si="29"/>
        <v>0</v>
      </c>
      <c r="AM346" s="280">
        <f t="shared" si="29"/>
        <v>0</v>
      </c>
      <c r="AN346" s="280">
        <f t="shared" si="29"/>
        <v>0</v>
      </c>
      <c r="AO346" s="280">
        <f t="shared" si="29"/>
        <v>0</v>
      </c>
      <c r="AP346" s="280">
        <f t="shared" si="29"/>
        <v>0</v>
      </c>
    </row>
    <row r="347" spans="1:42" ht="16.149999999999999" outlineLevel="1" thickBot="1">
      <c r="A347" s="213"/>
      <c r="B347" s="202"/>
      <c r="C347" s="202"/>
      <c r="D347" s="202"/>
      <c r="E347" s="202"/>
      <c r="F347" s="202"/>
      <c r="G347" s="202"/>
      <c r="H347" s="202"/>
      <c r="I347" s="202"/>
      <c r="J347" s="202"/>
      <c r="K347" s="202"/>
      <c r="L347" s="202"/>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row>
    <row r="348" spans="1:42" ht="16.149999999999999" outlineLevel="1" thickBot="1">
      <c r="A348" s="214" t="s">
        <v>288</v>
      </c>
      <c r="B348" s="203">
        <f>B346+B331+B316</f>
        <v>3</v>
      </c>
      <c r="C348" s="203" t="s">
        <v>289</v>
      </c>
      <c r="D348" s="203"/>
      <c r="E348" s="203"/>
      <c r="F348" s="203"/>
      <c r="G348" s="203" t="str">
        <f>+"Total "&amp;$B301&amp;" "&amp;$B302</f>
        <v>Total Phase 1 Opex Allowance (IJV)</v>
      </c>
      <c r="H348" s="203"/>
      <c r="I348" s="203"/>
      <c r="J348" s="203"/>
      <c r="K348" s="203"/>
      <c r="L348" s="203"/>
      <c r="M348" s="284">
        <f t="shared" ref="M348:AP348" si="30">SUM(M316,M331,M346)</f>
        <v>0</v>
      </c>
      <c r="N348" s="284">
        <f t="shared" si="30"/>
        <v>0</v>
      </c>
      <c r="O348" s="284">
        <f t="shared" si="30"/>
        <v>0</v>
      </c>
      <c r="P348" s="284">
        <f t="shared" si="30"/>
        <v>0</v>
      </c>
      <c r="Q348" s="284">
        <f t="shared" si="30"/>
        <v>0</v>
      </c>
      <c r="R348" s="284">
        <f t="shared" si="30"/>
        <v>0</v>
      </c>
      <c r="S348" s="284">
        <f t="shared" si="30"/>
        <v>0</v>
      </c>
      <c r="T348" s="284">
        <f t="shared" si="30"/>
        <v>0</v>
      </c>
      <c r="U348" s="284">
        <f t="shared" si="30"/>
        <v>0</v>
      </c>
      <c r="V348" s="284">
        <f t="shared" si="30"/>
        <v>0</v>
      </c>
      <c r="W348" s="284">
        <f t="shared" si="30"/>
        <v>0</v>
      </c>
      <c r="X348" s="284">
        <f t="shared" si="30"/>
        <v>0</v>
      </c>
      <c r="Y348" s="284">
        <f t="shared" si="30"/>
        <v>0</v>
      </c>
      <c r="Z348" s="284">
        <f t="shared" si="30"/>
        <v>0</v>
      </c>
      <c r="AA348" s="284">
        <f t="shared" si="30"/>
        <v>0</v>
      </c>
      <c r="AB348" s="284">
        <f t="shared" si="30"/>
        <v>0</v>
      </c>
      <c r="AC348" s="284">
        <f t="shared" si="30"/>
        <v>0</v>
      </c>
      <c r="AD348" s="284">
        <f t="shared" si="30"/>
        <v>0</v>
      </c>
      <c r="AE348" s="284">
        <f t="shared" si="30"/>
        <v>0</v>
      </c>
      <c r="AF348" s="284">
        <f t="shared" si="30"/>
        <v>0</v>
      </c>
      <c r="AG348" s="284">
        <f t="shared" si="30"/>
        <v>0</v>
      </c>
      <c r="AH348" s="284">
        <f t="shared" si="30"/>
        <v>0</v>
      </c>
      <c r="AI348" s="284">
        <f t="shared" si="30"/>
        <v>0</v>
      </c>
      <c r="AJ348" s="284">
        <f t="shared" si="30"/>
        <v>0</v>
      </c>
      <c r="AK348" s="284">
        <f t="shared" si="30"/>
        <v>0</v>
      </c>
      <c r="AL348" s="284">
        <f t="shared" si="30"/>
        <v>0</v>
      </c>
      <c r="AM348" s="284">
        <f t="shared" si="30"/>
        <v>0</v>
      </c>
      <c r="AN348" s="284">
        <f t="shared" si="30"/>
        <v>0</v>
      </c>
      <c r="AO348" s="284">
        <f t="shared" si="30"/>
        <v>0</v>
      </c>
      <c r="AP348" s="284">
        <f t="shared" si="30"/>
        <v>0</v>
      </c>
    </row>
    <row r="349" spans="1:42">
      <c r="A349" s="211"/>
      <c r="B349"/>
      <c r="C349"/>
      <c r="D349"/>
      <c r="E349"/>
      <c r="F349"/>
      <c r="G349"/>
      <c r="H349"/>
      <c r="I349"/>
      <c r="J349"/>
      <c r="K349"/>
      <c r="L349"/>
      <c r="M349" s="243"/>
      <c r="N349" s="243"/>
      <c r="O349" s="243"/>
      <c r="P349" s="243"/>
      <c r="Q349" s="243"/>
      <c r="R349" s="243"/>
      <c r="S349" s="243"/>
      <c r="T349" s="243"/>
      <c r="U349" s="243"/>
      <c r="V349" s="243"/>
      <c r="W349" s="243"/>
      <c r="X349" s="243"/>
      <c r="Y349" s="243"/>
      <c r="Z349" s="243"/>
      <c r="AA349" s="243"/>
      <c r="AB349" s="243"/>
      <c r="AC349" s="243"/>
      <c r="AD349" s="243"/>
      <c r="AE349" s="243"/>
      <c r="AF349" s="243"/>
      <c r="AG349" s="243"/>
      <c r="AH349" s="243"/>
      <c r="AI349" s="243"/>
      <c r="AJ349" s="243"/>
      <c r="AK349" s="243"/>
      <c r="AL349" s="243"/>
      <c r="AM349" s="243"/>
      <c r="AN349" s="243"/>
      <c r="AO349" s="243"/>
      <c r="AP349" s="243"/>
    </row>
    <row r="350" spans="1:42">
      <c r="A350" s="209" t="str">
        <f>_xlfn.TEXTBEFORE(J350,".")</f>
        <v>1</v>
      </c>
      <c r="B350" s="196" t="str">
        <f>_xlfn.XLOOKUP($A350,Select!$B$4:$B$65,Select!$C$4:$C$65)</f>
        <v>Phase 1</v>
      </c>
      <c r="C350" s="197"/>
      <c r="D350" s="197">
        <f>B365+B380+B395</f>
        <v>2</v>
      </c>
      <c r="E350" s="197" t="s">
        <v>281</v>
      </c>
      <c r="F350" s="197"/>
      <c r="G350" s="197"/>
      <c r="H350" s="197"/>
      <c r="I350" s="197" t="s">
        <v>282</v>
      </c>
      <c r="J350" s="197" t="str">
        <f>Select!$M$11</f>
        <v>1.8</v>
      </c>
      <c r="K350" s="197"/>
      <c r="L350" s="197"/>
      <c r="M350" s="247"/>
      <c r="N350" s="248"/>
      <c r="O350" s="248"/>
      <c r="P350" s="248"/>
      <c r="Q350" s="248"/>
      <c r="R350" s="248"/>
      <c r="S350" s="248"/>
      <c r="T350" s="248"/>
      <c r="U350" s="248"/>
      <c r="V350" s="248"/>
      <c r="W350" s="248"/>
      <c r="X350" s="248"/>
      <c r="Y350" s="248"/>
      <c r="Z350" s="248"/>
      <c r="AA350" s="248"/>
      <c r="AB350" s="248"/>
      <c r="AC350" s="248"/>
      <c r="AD350" s="248"/>
      <c r="AE350" s="248"/>
      <c r="AF350" s="248"/>
      <c r="AG350" s="248"/>
      <c r="AH350" s="248"/>
      <c r="AI350" s="248"/>
      <c r="AJ350" s="248"/>
      <c r="AK350" s="248"/>
      <c r="AL350" s="248"/>
      <c r="AM350" s="248"/>
      <c r="AN350" s="248"/>
      <c r="AO350" s="248"/>
      <c r="AP350" s="248"/>
    </row>
    <row r="351" spans="1:42" outlineLevel="1">
      <c r="A351" s="210" t="str">
        <f>_xlfn.TEXTAFTER(J350,".")</f>
        <v>8</v>
      </c>
      <c r="B351" s="199" t="str">
        <f>_xlfn.XLOOKUP($J350,Select!$K$4:$K$65,Select!$F$4:$F$65)</f>
        <v>Contingency</v>
      </c>
      <c r="C351" s="199"/>
      <c r="D351" s="199"/>
      <c r="E351" s="199"/>
      <c r="F351" s="199"/>
      <c r="G351" s="199"/>
      <c r="H351" s="199"/>
      <c r="I351" s="199"/>
      <c r="J351" s="199"/>
      <c r="K351" s="199"/>
      <c r="L351" s="199"/>
      <c r="M351" s="249"/>
      <c r="N351" s="249"/>
      <c r="O351" s="249"/>
      <c r="P351" s="249"/>
      <c r="Q351" s="249"/>
      <c r="R351" s="249"/>
      <c r="S351" s="249"/>
      <c r="T351" s="249"/>
      <c r="U351" s="249"/>
      <c r="V351" s="249"/>
      <c r="W351" s="249"/>
      <c r="X351" s="249"/>
      <c r="Y351" s="249"/>
      <c r="Z351" s="249"/>
      <c r="AA351" s="249"/>
      <c r="AB351" s="249"/>
      <c r="AC351" s="249"/>
      <c r="AD351" s="249"/>
      <c r="AE351" s="249"/>
      <c r="AF351" s="249"/>
      <c r="AG351" s="249"/>
      <c r="AH351" s="249"/>
      <c r="AI351" s="249"/>
      <c r="AJ351" s="249"/>
      <c r="AK351" s="249"/>
      <c r="AL351" s="249"/>
      <c r="AM351" s="249"/>
      <c r="AN351" s="249"/>
      <c r="AO351" s="249"/>
      <c r="AP351" s="249"/>
    </row>
    <row r="352" spans="1:42" outlineLevel="1">
      <c r="A352" s="220" t="s">
        <v>150</v>
      </c>
      <c r="B352" s="220" t="s">
        <v>283</v>
      </c>
      <c r="C352" s="220" t="s">
        <v>284</v>
      </c>
      <c r="D352" s="220"/>
      <c r="E352" s="220"/>
      <c r="F352" s="220"/>
      <c r="G352" s="220"/>
      <c r="H352" s="220"/>
      <c r="I352" s="220"/>
      <c r="J352" s="220"/>
      <c r="K352" s="220"/>
      <c r="L352" s="220"/>
      <c r="M352" s="244"/>
      <c r="N352" s="244"/>
      <c r="O352" s="244"/>
      <c r="P352" s="244"/>
      <c r="Q352" s="244"/>
      <c r="R352" s="244"/>
      <c r="S352" s="244"/>
      <c r="T352" s="244"/>
      <c r="U352" s="244"/>
      <c r="V352" s="244"/>
      <c r="W352" s="244"/>
      <c r="X352" s="244"/>
      <c r="Y352" s="244"/>
      <c r="Z352" s="244"/>
      <c r="AA352" s="244"/>
      <c r="AB352" s="244"/>
      <c r="AC352" s="244"/>
      <c r="AD352" s="244"/>
      <c r="AE352" s="244"/>
      <c r="AF352" s="244"/>
      <c r="AG352" s="244"/>
      <c r="AH352" s="244"/>
      <c r="AI352" s="244"/>
      <c r="AJ352" s="244"/>
      <c r="AK352" s="244"/>
      <c r="AL352" s="244"/>
      <c r="AM352" s="244"/>
      <c r="AN352" s="244"/>
      <c r="AO352" s="244"/>
      <c r="AP352" s="244"/>
    </row>
    <row r="353" spans="1:42" outlineLevel="2">
      <c r="A353" s="211" t="str">
        <f>A350&amp;"."&amp;A352&amp;"."&amp;A351&amp;"."&amp;B353</f>
        <v>1.c.8.1</v>
      </c>
      <c r="B353">
        <v>1</v>
      </c>
      <c r="C353" t="str">
        <f>'1-GBP'!C353</f>
        <v>Contingency</v>
      </c>
      <c r="D353"/>
      <c r="E353"/>
      <c r="F353"/>
      <c r="G353"/>
      <c r="H353"/>
      <c r="I353"/>
      <c r="J353"/>
      <c r="K353"/>
      <c r="L353" t="str">
        <f>LEFT(_xlfn.TEXTAFTER('6b - Tot real (CPIH) costs'!A353,"."),1)</f>
        <v>c</v>
      </c>
      <c r="M353" s="286">
        <f>IF('4 - Inflation'!K$17=0,0,'6a - Tot nominal costs'!M353/'4 - Inflation'!K$17)</f>
        <v>0</v>
      </c>
      <c r="N353" s="286">
        <f>IF('4 - Inflation'!L$17=0,0,'6a - Tot nominal costs'!N353/'4 - Inflation'!L$17)</f>
        <v>0</v>
      </c>
      <c r="O353" s="286">
        <f>IF('4 - Inflation'!M$17=0,0,'6a - Tot nominal costs'!O353/'4 - Inflation'!M$17)</f>
        <v>0</v>
      </c>
      <c r="P353" s="286">
        <f>IF('4 - Inflation'!N$17=0,0,'6a - Tot nominal costs'!P353/'4 - Inflation'!N$17)</f>
        <v>0</v>
      </c>
      <c r="Q353" s="286">
        <f>IF('4 - Inflation'!O$17=0,0,'6a - Tot nominal costs'!Q353/'4 - Inflation'!O$17)</f>
        <v>0</v>
      </c>
      <c r="R353" s="286">
        <f>IF('4 - Inflation'!P$17=0,0,'6a - Tot nominal costs'!R353/'4 - Inflation'!P$17)</f>
        <v>0</v>
      </c>
      <c r="S353" s="286">
        <f>IF('4 - Inflation'!Q$17=0,0,'6a - Tot nominal costs'!S353/'4 - Inflation'!Q$17)</f>
        <v>0</v>
      </c>
      <c r="T353" s="286">
        <f>IF('4 - Inflation'!R$17=0,0,'6a - Tot nominal costs'!T353/'4 - Inflation'!R$17)</f>
        <v>0</v>
      </c>
      <c r="U353" s="286">
        <f>IF('4 - Inflation'!S$17=0,0,'6a - Tot nominal costs'!U353/'4 - Inflation'!S$17)</f>
        <v>0</v>
      </c>
      <c r="V353" s="286">
        <f>IF('4 - Inflation'!T$17=0,0,'6a - Tot nominal costs'!V353/'4 - Inflation'!T$17)</f>
        <v>0</v>
      </c>
      <c r="W353" s="286">
        <f>IF('4 - Inflation'!U$17=0,0,'6a - Tot nominal costs'!W353/'4 - Inflation'!U$17)</f>
        <v>0</v>
      </c>
      <c r="X353" s="286">
        <f>IF('4 - Inflation'!V$17=0,0,'6a - Tot nominal costs'!X353/'4 - Inflation'!V$17)</f>
        <v>0</v>
      </c>
      <c r="Y353" s="286">
        <f>IF('4 - Inflation'!W$17=0,0,'6a - Tot nominal costs'!Y353/'4 - Inflation'!W$17)</f>
        <v>0</v>
      </c>
      <c r="Z353" s="286">
        <f>IF('4 - Inflation'!X$17=0,0,'6a - Tot nominal costs'!Z353/'4 - Inflation'!X$17)</f>
        <v>0</v>
      </c>
      <c r="AA353" s="286">
        <f>IF('4 - Inflation'!Y$17=0,0,'6a - Tot nominal costs'!AA353/'4 - Inflation'!Y$17)</f>
        <v>0</v>
      </c>
      <c r="AB353" s="286">
        <f>IF('4 - Inflation'!Z$17=0,0,'6a - Tot nominal costs'!AB353/'4 - Inflation'!Z$17)</f>
        <v>0</v>
      </c>
      <c r="AC353" s="286">
        <f>IF('4 - Inflation'!AA$17=0,0,'6a - Tot nominal costs'!AC353/'4 - Inflation'!AA$17)</f>
        <v>0</v>
      </c>
      <c r="AD353" s="286">
        <f>IF('4 - Inflation'!AB$17=0,0,'6a - Tot nominal costs'!AD353/'4 - Inflation'!AB$17)</f>
        <v>0</v>
      </c>
      <c r="AE353" s="286">
        <f>IF('4 - Inflation'!AC$17=0,0,'6a - Tot nominal costs'!AE353/'4 - Inflation'!AC$17)</f>
        <v>0</v>
      </c>
      <c r="AF353" s="286">
        <f>IF('4 - Inflation'!AD$17=0,0,'6a - Tot nominal costs'!AF353/'4 - Inflation'!AD$17)</f>
        <v>0</v>
      </c>
      <c r="AG353" s="286">
        <f>IF('4 - Inflation'!AE$17=0,0,'6a - Tot nominal costs'!AG353/'4 - Inflation'!AE$17)</f>
        <v>0</v>
      </c>
      <c r="AH353" s="286">
        <f>IF('4 - Inflation'!AF$17=0,0,'6a - Tot nominal costs'!AH353/'4 - Inflation'!AF$17)</f>
        <v>0</v>
      </c>
      <c r="AI353" s="286">
        <f>IF('4 - Inflation'!AG$17=0,0,'6a - Tot nominal costs'!AI353/'4 - Inflation'!AG$17)</f>
        <v>0</v>
      </c>
      <c r="AJ353" s="286">
        <f>IF('4 - Inflation'!AH$17=0,0,'6a - Tot nominal costs'!AJ353/'4 - Inflation'!AH$17)</f>
        <v>0</v>
      </c>
      <c r="AK353" s="286">
        <f>IF('4 - Inflation'!AI$17=0,0,'6a - Tot nominal costs'!AK353/'4 - Inflation'!AI$17)</f>
        <v>0</v>
      </c>
      <c r="AL353" s="286">
        <f>IF('4 - Inflation'!AJ$17=0,0,'6a - Tot nominal costs'!AL353/'4 - Inflation'!AJ$17)</f>
        <v>0</v>
      </c>
      <c r="AM353" s="286">
        <f>IF('4 - Inflation'!AK$17=0,0,'6a - Tot nominal costs'!AM353/'4 - Inflation'!AK$17)</f>
        <v>0</v>
      </c>
      <c r="AN353" s="286">
        <f>IF('4 - Inflation'!AL$17=0,0,'6a - Tot nominal costs'!AN353/'4 - Inflation'!AL$17)</f>
        <v>0</v>
      </c>
      <c r="AO353" s="286">
        <f>IF('4 - Inflation'!AM$17=0,0,'6a - Tot nominal costs'!AO353/'4 - Inflation'!AM$17)</f>
        <v>0</v>
      </c>
      <c r="AP353" s="286">
        <f>IF('4 - Inflation'!AN$17=0,0,'6a - Tot nominal costs'!AP353/'4 - Inflation'!AN$17)</f>
        <v>0</v>
      </c>
    </row>
    <row r="354" spans="1:42" outlineLevel="2">
      <c r="A354" s="211" t="str">
        <f>A350&amp;"."&amp;A352&amp;"."&amp;A351&amp;"."&amp;B354</f>
        <v>1.c.8.2</v>
      </c>
      <c r="B354">
        <v>2</v>
      </c>
      <c r="C354" t="str">
        <f>'1-GBP'!C354</f>
        <v/>
      </c>
      <c r="D354"/>
      <c r="E354"/>
      <c r="F354"/>
      <c r="G354"/>
      <c r="H354"/>
      <c r="I354"/>
      <c r="J354"/>
      <c r="K354"/>
      <c r="L354" t="str">
        <f>LEFT(_xlfn.TEXTAFTER('6b - Tot real (CPIH) costs'!A354,"."),1)</f>
        <v>c</v>
      </c>
      <c r="M354" s="286">
        <f>IF('4 - Inflation'!K$17=0,0,'6a - Tot nominal costs'!M354/'4 - Inflation'!K$17)</f>
        <v>0</v>
      </c>
      <c r="N354" s="286">
        <f>IF('4 - Inflation'!L$17=0,0,'6a - Tot nominal costs'!N354/'4 - Inflation'!L$17)</f>
        <v>0</v>
      </c>
      <c r="O354" s="286">
        <f>IF('4 - Inflation'!M$17=0,0,'6a - Tot nominal costs'!O354/'4 - Inflation'!M$17)</f>
        <v>0</v>
      </c>
      <c r="P354" s="286">
        <f>IF('4 - Inflation'!N$17=0,0,'6a - Tot nominal costs'!P354/'4 - Inflation'!N$17)</f>
        <v>0</v>
      </c>
      <c r="Q354" s="286">
        <f>IF('4 - Inflation'!O$17=0,0,'6a - Tot nominal costs'!Q354/'4 - Inflation'!O$17)</f>
        <v>0</v>
      </c>
      <c r="R354" s="286">
        <f>IF('4 - Inflation'!P$17=0,0,'6a - Tot nominal costs'!R354/'4 - Inflation'!P$17)</f>
        <v>0</v>
      </c>
      <c r="S354" s="286">
        <f>IF('4 - Inflation'!Q$17=0,0,'6a - Tot nominal costs'!S354/'4 - Inflation'!Q$17)</f>
        <v>0</v>
      </c>
      <c r="T354" s="286">
        <f>IF('4 - Inflation'!R$17=0,0,'6a - Tot nominal costs'!T354/'4 - Inflation'!R$17)</f>
        <v>0</v>
      </c>
      <c r="U354" s="286">
        <f>IF('4 - Inflation'!S$17=0,0,'6a - Tot nominal costs'!U354/'4 - Inflation'!S$17)</f>
        <v>0</v>
      </c>
      <c r="V354" s="286">
        <f>IF('4 - Inflation'!T$17=0,0,'6a - Tot nominal costs'!V354/'4 - Inflation'!T$17)</f>
        <v>0</v>
      </c>
      <c r="W354" s="286">
        <f>IF('4 - Inflation'!U$17=0,0,'6a - Tot nominal costs'!W354/'4 - Inflation'!U$17)</f>
        <v>0</v>
      </c>
      <c r="X354" s="286">
        <f>IF('4 - Inflation'!V$17=0,0,'6a - Tot nominal costs'!X354/'4 - Inflation'!V$17)</f>
        <v>0</v>
      </c>
      <c r="Y354" s="286">
        <f>IF('4 - Inflation'!W$17=0,0,'6a - Tot nominal costs'!Y354/'4 - Inflation'!W$17)</f>
        <v>0</v>
      </c>
      <c r="Z354" s="286">
        <f>IF('4 - Inflation'!X$17=0,0,'6a - Tot nominal costs'!Z354/'4 - Inflation'!X$17)</f>
        <v>0</v>
      </c>
      <c r="AA354" s="286">
        <f>IF('4 - Inflation'!Y$17=0,0,'6a - Tot nominal costs'!AA354/'4 - Inflation'!Y$17)</f>
        <v>0</v>
      </c>
      <c r="AB354" s="286">
        <f>IF('4 - Inflation'!Z$17=0,0,'6a - Tot nominal costs'!AB354/'4 - Inflation'!Z$17)</f>
        <v>0</v>
      </c>
      <c r="AC354" s="286">
        <f>IF('4 - Inflation'!AA$17=0,0,'6a - Tot nominal costs'!AC354/'4 - Inflation'!AA$17)</f>
        <v>0</v>
      </c>
      <c r="AD354" s="286">
        <f>IF('4 - Inflation'!AB$17=0,0,'6a - Tot nominal costs'!AD354/'4 - Inflation'!AB$17)</f>
        <v>0</v>
      </c>
      <c r="AE354" s="286">
        <f>IF('4 - Inflation'!AC$17=0,0,'6a - Tot nominal costs'!AE354/'4 - Inflation'!AC$17)</f>
        <v>0</v>
      </c>
      <c r="AF354" s="286">
        <f>IF('4 - Inflation'!AD$17=0,0,'6a - Tot nominal costs'!AF354/'4 - Inflation'!AD$17)</f>
        <v>0</v>
      </c>
      <c r="AG354" s="286">
        <f>IF('4 - Inflation'!AE$17=0,0,'6a - Tot nominal costs'!AG354/'4 - Inflation'!AE$17)</f>
        <v>0</v>
      </c>
      <c r="AH354" s="286">
        <f>IF('4 - Inflation'!AF$17=0,0,'6a - Tot nominal costs'!AH354/'4 - Inflation'!AF$17)</f>
        <v>0</v>
      </c>
      <c r="AI354" s="286">
        <f>IF('4 - Inflation'!AG$17=0,0,'6a - Tot nominal costs'!AI354/'4 - Inflation'!AG$17)</f>
        <v>0</v>
      </c>
      <c r="AJ354" s="286">
        <f>IF('4 - Inflation'!AH$17=0,0,'6a - Tot nominal costs'!AJ354/'4 - Inflation'!AH$17)</f>
        <v>0</v>
      </c>
      <c r="AK354" s="286">
        <f>IF('4 - Inflation'!AI$17=0,0,'6a - Tot nominal costs'!AK354/'4 - Inflation'!AI$17)</f>
        <v>0</v>
      </c>
      <c r="AL354" s="286">
        <f>IF('4 - Inflation'!AJ$17=0,0,'6a - Tot nominal costs'!AL354/'4 - Inflation'!AJ$17)</f>
        <v>0</v>
      </c>
      <c r="AM354" s="286">
        <f>IF('4 - Inflation'!AK$17=0,0,'6a - Tot nominal costs'!AM354/'4 - Inflation'!AK$17)</f>
        <v>0</v>
      </c>
      <c r="AN354" s="286">
        <f>IF('4 - Inflation'!AL$17=0,0,'6a - Tot nominal costs'!AN354/'4 - Inflation'!AL$17)</f>
        <v>0</v>
      </c>
      <c r="AO354" s="286">
        <f>IF('4 - Inflation'!AM$17=0,0,'6a - Tot nominal costs'!AO354/'4 - Inflation'!AM$17)</f>
        <v>0</v>
      </c>
      <c r="AP354" s="286">
        <f>IF('4 - Inflation'!AN$17=0,0,'6a - Tot nominal costs'!AP354/'4 - Inflation'!AN$17)</f>
        <v>0</v>
      </c>
    </row>
    <row r="355" spans="1:42" outlineLevel="2">
      <c r="A355" s="211" t="str">
        <f>A350&amp;"."&amp;A352&amp;"."&amp;A351&amp;"."&amp;B355</f>
        <v>1.c.8.3</v>
      </c>
      <c r="B355">
        <v>3</v>
      </c>
      <c r="C355" t="str">
        <f>'1-GBP'!C355</f>
        <v/>
      </c>
      <c r="D355"/>
      <c r="E355"/>
      <c r="F355"/>
      <c r="G355"/>
      <c r="H355"/>
      <c r="I355"/>
      <c r="J355"/>
      <c r="K355"/>
      <c r="L355" t="str">
        <f>LEFT(_xlfn.TEXTAFTER('6b - Tot real (CPIH) costs'!A355,"."),1)</f>
        <v>c</v>
      </c>
      <c r="M355" s="286">
        <f>IF('4 - Inflation'!K$17=0,0,'6a - Tot nominal costs'!M355/'4 - Inflation'!K$17)</f>
        <v>0</v>
      </c>
      <c r="N355" s="286">
        <f>IF('4 - Inflation'!L$17=0,0,'6a - Tot nominal costs'!N355/'4 - Inflation'!L$17)</f>
        <v>0</v>
      </c>
      <c r="O355" s="286">
        <f>IF('4 - Inflation'!M$17=0,0,'6a - Tot nominal costs'!O355/'4 - Inflation'!M$17)</f>
        <v>0</v>
      </c>
      <c r="P355" s="286">
        <f>IF('4 - Inflation'!N$17=0,0,'6a - Tot nominal costs'!P355/'4 - Inflation'!N$17)</f>
        <v>0</v>
      </c>
      <c r="Q355" s="286">
        <f>IF('4 - Inflation'!O$17=0,0,'6a - Tot nominal costs'!Q355/'4 - Inflation'!O$17)</f>
        <v>0</v>
      </c>
      <c r="R355" s="286">
        <f>IF('4 - Inflation'!P$17=0,0,'6a - Tot nominal costs'!R355/'4 - Inflation'!P$17)</f>
        <v>0</v>
      </c>
      <c r="S355" s="286">
        <f>IF('4 - Inflation'!Q$17=0,0,'6a - Tot nominal costs'!S355/'4 - Inflation'!Q$17)</f>
        <v>0</v>
      </c>
      <c r="T355" s="286">
        <f>IF('4 - Inflation'!R$17=0,0,'6a - Tot nominal costs'!T355/'4 - Inflation'!R$17)</f>
        <v>0</v>
      </c>
      <c r="U355" s="286">
        <f>IF('4 - Inflation'!S$17=0,0,'6a - Tot nominal costs'!U355/'4 - Inflation'!S$17)</f>
        <v>0</v>
      </c>
      <c r="V355" s="286">
        <f>IF('4 - Inflation'!T$17=0,0,'6a - Tot nominal costs'!V355/'4 - Inflation'!T$17)</f>
        <v>0</v>
      </c>
      <c r="W355" s="286">
        <f>IF('4 - Inflation'!U$17=0,0,'6a - Tot nominal costs'!W355/'4 - Inflation'!U$17)</f>
        <v>0</v>
      </c>
      <c r="X355" s="286">
        <f>IF('4 - Inflation'!V$17=0,0,'6a - Tot nominal costs'!X355/'4 - Inflation'!V$17)</f>
        <v>0</v>
      </c>
      <c r="Y355" s="286">
        <f>IF('4 - Inflation'!W$17=0,0,'6a - Tot nominal costs'!Y355/'4 - Inflation'!W$17)</f>
        <v>0</v>
      </c>
      <c r="Z355" s="286">
        <f>IF('4 - Inflation'!X$17=0,0,'6a - Tot nominal costs'!Z355/'4 - Inflation'!X$17)</f>
        <v>0</v>
      </c>
      <c r="AA355" s="286">
        <f>IF('4 - Inflation'!Y$17=0,0,'6a - Tot nominal costs'!AA355/'4 - Inflation'!Y$17)</f>
        <v>0</v>
      </c>
      <c r="AB355" s="286">
        <f>IF('4 - Inflation'!Z$17=0,0,'6a - Tot nominal costs'!AB355/'4 - Inflation'!Z$17)</f>
        <v>0</v>
      </c>
      <c r="AC355" s="286">
        <f>IF('4 - Inflation'!AA$17=0,0,'6a - Tot nominal costs'!AC355/'4 - Inflation'!AA$17)</f>
        <v>0</v>
      </c>
      <c r="AD355" s="286">
        <f>IF('4 - Inflation'!AB$17=0,0,'6a - Tot nominal costs'!AD355/'4 - Inflation'!AB$17)</f>
        <v>0</v>
      </c>
      <c r="AE355" s="286">
        <f>IF('4 - Inflation'!AC$17=0,0,'6a - Tot nominal costs'!AE355/'4 - Inflation'!AC$17)</f>
        <v>0</v>
      </c>
      <c r="AF355" s="286">
        <f>IF('4 - Inflation'!AD$17=0,0,'6a - Tot nominal costs'!AF355/'4 - Inflation'!AD$17)</f>
        <v>0</v>
      </c>
      <c r="AG355" s="286">
        <f>IF('4 - Inflation'!AE$17=0,0,'6a - Tot nominal costs'!AG355/'4 - Inflation'!AE$17)</f>
        <v>0</v>
      </c>
      <c r="AH355" s="286">
        <f>IF('4 - Inflation'!AF$17=0,0,'6a - Tot nominal costs'!AH355/'4 - Inflation'!AF$17)</f>
        <v>0</v>
      </c>
      <c r="AI355" s="286">
        <f>IF('4 - Inflation'!AG$17=0,0,'6a - Tot nominal costs'!AI355/'4 - Inflation'!AG$17)</f>
        <v>0</v>
      </c>
      <c r="AJ355" s="286">
        <f>IF('4 - Inflation'!AH$17=0,0,'6a - Tot nominal costs'!AJ355/'4 - Inflation'!AH$17)</f>
        <v>0</v>
      </c>
      <c r="AK355" s="286">
        <f>IF('4 - Inflation'!AI$17=0,0,'6a - Tot nominal costs'!AK355/'4 - Inflation'!AI$17)</f>
        <v>0</v>
      </c>
      <c r="AL355" s="286">
        <f>IF('4 - Inflation'!AJ$17=0,0,'6a - Tot nominal costs'!AL355/'4 - Inflation'!AJ$17)</f>
        <v>0</v>
      </c>
      <c r="AM355" s="286">
        <f>IF('4 - Inflation'!AK$17=0,0,'6a - Tot nominal costs'!AM355/'4 - Inflation'!AK$17)</f>
        <v>0</v>
      </c>
      <c r="AN355" s="286">
        <f>IF('4 - Inflation'!AL$17=0,0,'6a - Tot nominal costs'!AN355/'4 - Inflation'!AL$17)</f>
        <v>0</v>
      </c>
      <c r="AO355" s="286">
        <f>IF('4 - Inflation'!AM$17=0,0,'6a - Tot nominal costs'!AO355/'4 - Inflation'!AM$17)</f>
        <v>0</v>
      </c>
      <c r="AP355" s="286">
        <f>IF('4 - Inflation'!AN$17=0,0,'6a - Tot nominal costs'!AP355/'4 - Inflation'!AN$17)</f>
        <v>0</v>
      </c>
    </row>
    <row r="356" spans="1:42" outlineLevel="2">
      <c r="A356" s="211" t="str">
        <f>A350&amp;"."&amp;A352&amp;"."&amp;A351&amp;"."&amp;B356</f>
        <v>1.c.8.4</v>
      </c>
      <c r="B356">
        <v>4</v>
      </c>
      <c r="C356" t="str">
        <f>'1-GBP'!C356</f>
        <v/>
      </c>
      <c r="D356"/>
      <c r="E356"/>
      <c r="F356"/>
      <c r="G356"/>
      <c r="H356"/>
      <c r="I356"/>
      <c r="J356"/>
      <c r="K356"/>
      <c r="L356" t="str">
        <f>LEFT(_xlfn.TEXTAFTER('6b - Tot real (CPIH) costs'!A356,"."),1)</f>
        <v>c</v>
      </c>
      <c r="M356" s="286">
        <f>IF('4 - Inflation'!K$17=0,0,'6a - Tot nominal costs'!M356/'4 - Inflation'!K$17)</f>
        <v>0</v>
      </c>
      <c r="N356" s="286">
        <f>IF('4 - Inflation'!L$17=0,0,'6a - Tot nominal costs'!N356/'4 - Inflation'!L$17)</f>
        <v>0</v>
      </c>
      <c r="O356" s="286">
        <f>IF('4 - Inflation'!M$17=0,0,'6a - Tot nominal costs'!O356/'4 - Inflation'!M$17)</f>
        <v>0</v>
      </c>
      <c r="P356" s="286">
        <f>IF('4 - Inflation'!N$17=0,0,'6a - Tot nominal costs'!P356/'4 - Inflation'!N$17)</f>
        <v>0</v>
      </c>
      <c r="Q356" s="286">
        <f>IF('4 - Inflation'!O$17=0,0,'6a - Tot nominal costs'!Q356/'4 - Inflation'!O$17)</f>
        <v>0</v>
      </c>
      <c r="R356" s="286">
        <f>IF('4 - Inflation'!P$17=0,0,'6a - Tot nominal costs'!R356/'4 - Inflation'!P$17)</f>
        <v>0</v>
      </c>
      <c r="S356" s="286">
        <f>IF('4 - Inflation'!Q$17=0,0,'6a - Tot nominal costs'!S356/'4 - Inflation'!Q$17)</f>
        <v>0</v>
      </c>
      <c r="T356" s="286">
        <f>IF('4 - Inflation'!R$17=0,0,'6a - Tot nominal costs'!T356/'4 - Inflation'!R$17)</f>
        <v>0</v>
      </c>
      <c r="U356" s="286">
        <f>IF('4 - Inflation'!S$17=0,0,'6a - Tot nominal costs'!U356/'4 - Inflation'!S$17)</f>
        <v>0</v>
      </c>
      <c r="V356" s="286">
        <f>IF('4 - Inflation'!T$17=0,0,'6a - Tot nominal costs'!V356/'4 - Inflation'!T$17)</f>
        <v>0</v>
      </c>
      <c r="W356" s="286">
        <f>IF('4 - Inflation'!U$17=0,0,'6a - Tot nominal costs'!W356/'4 - Inflation'!U$17)</f>
        <v>0</v>
      </c>
      <c r="X356" s="286">
        <f>IF('4 - Inflation'!V$17=0,0,'6a - Tot nominal costs'!X356/'4 - Inflation'!V$17)</f>
        <v>0</v>
      </c>
      <c r="Y356" s="286">
        <f>IF('4 - Inflation'!W$17=0,0,'6a - Tot nominal costs'!Y356/'4 - Inflation'!W$17)</f>
        <v>0</v>
      </c>
      <c r="Z356" s="286">
        <f>IF('4 - Inflation'!X$17=0,0,'6a - Tot nominal costs'!Z356/'4 - Inflation'!X$17)</f>
        <v>0</v>
      </c>
      <c r="AA356" s="286">
        <f>IF('4 - Inflation'!Y$17=0,0,'6a - Tot nominal costs'!AA356/'4 - Inflation'!Y$17)</f>
        <v>0</v>
      </c>
      <c r="AB356" s="286">
        <f>IF('4 - Inflation'!Z$17=0,0,'6a - Tot nominal costs'!AB356/'4 - Inflation'!Z$17)</f>
        <v>0</v>
      </c>
      <c r="AC356" s="286">
        <f>IF('4 - Inflation'!AA$17=0,0,'6a - Tot nominal costs'!AC356/'4 - Inflation'!AA$17)</f>
        <v>0</v>
      </c>
      <c r="AD356" s="286">
        <f>IF('4 - Inflation'!AB$17=0,0,'6a - Tot nominal costs'!AD356/'4 - Inflation'!AB$17)</f>
        <v>0</v>
      </c>
      <c r="AE356" s="286">
        <f>IF('4 - Inflation'!AC$17=0,0,'6a - Tot nominal costs'!AE356/'4 - Inflation'!AC$17)</f>
        <v>0</v>
      </c>
      <c r="AF356" s="286">
        <f>IF('4 - Inflation'!AD$17=0,0,'6a - Tot nominal costs'!AF356/'4 - Inflation'!AD$17)</f>
        <v>0</v>
      </c>
      <c r="AG356" s="286">
        <f>IF('4 - Inflation'!AE$17=0,0,'6a - Tot nominal costs'!AG356/'4 - Inflation'!AE$17)</f>
        <v>0</v>
      </c>
      <c r="AH356" s="286">
        <f>IF('4 - Inflation'!AF$17=0,0,'6a - Tot nominal costs'!AH356/'4 - Inflation'!AF$17)</f>
        <v>0</v>
      </c>
      <c r="AI356" s="286">
        <f>IF('4 - Inflation'!AG$17=0,0,'6a - Tot nominal costs'!AI356/'4 - Inflation'!AG$17)</f>
        <v>0</v>
      </c>
      <c r="AJ356" s="286">
        <f>IF('4 - Inflation'!AH$17=0,0,'6a - Tot nominal costs'!AJ356/'4 - Inflation'!AH$17)</f>
        <v>0</v>
      </c>
      <c r="AK356" s="286">
        <f>IF('4 - Inflation'!AI$17=0,0,'6a - Tot nominal costs'!AK356/'4 - Inflation'!AI$17)</f>
        <v>0</v>
      </c>
      <c r="AL356" s="286">
        <f>IF('4 - Inflation'!AJ$17=0,0,'6a - Tot nominal costs'!AL356/'4 - Inflation'!AJ$17)</f>
        <v>0</v>
      </c>
      <c r="AM356" s="286">
        <f>IF('4 - Inflation'!AK$17=0,0,'6a - Tot nominal costs'!AM356/'4 - Inflation'!AK$17)</f>
        <v>0</v>
      </c>
      <c r="AN356" s="286">
        <f>IF('4 - Inflation'!AL$17=0,0,'6a - Tot nominal costs'!AN356/'4 - Inflation'!AL$17)</f>
        <v>0</v>
      </c>
      <c r="AO356" s="286">
        <f>IF('4 - Inflation'!AM$17=0,0,'6a - Tot nominal costs'!AO356/'4 - Inflation'!AM$17)</f>
        <v>0</v>
      </c>
      <c r="AP356" s="286">
        <f>IF('4 - Inflation'!AN$17=0,0,'6a - Tot nominal costs'!AP356/'4 - Inflation'!AN$17)</f>
        <v>0</v>
      </c>
    </row>
    <row r="357" spans="1:42" outlineLevel="2">
      <c r="A357" s="211" t="str">
        <f>A350&amp;"."&amp;A352&amp;"."&amp;A351&amp;"."&amp;B357</f>
        <v>1.c.8.5</v>
      </c>
      <c r="B357">
        <v>5</v>
      </c>
      <c r="C357" t="str">
        <f>'1-GBP'!C357</f>
        <v/>
      </c>
      <c r="D357"/>
      <c r="E357"/>
      <c r="F357"/>
      <c r="G357"/>
      <c r="H357"/>
      <c r="I357"/>
      <c r="J357"/>
      <c r="K357"/>
      <c r="L357" t="str">
        <f>LEFT(_xlfn.TEXTAFTER('6b - Tot real (CPIH) costs'!A357,"."),1)</f>
        <v>c</v>
      </c>
      <c r="M357" s="286">
        <f>IF('4 - Inflation'!K$17=0,0,'6a - Tot nominal costs'!M357/'4 - Inflation'!K$17)</f>
        <v>0</v>
      </c>
      <c r="N357" s="286">
        <f>IF('4 - Inflation'!L$17=0,0,'6a - Tot nominal costs'!N357/'4 - Inflation'!L$17)</f>
        <v>0</v>
      </c>
      <c r="O357" s="286">
        <f>IF('4 - Inflation'!M$17=0,0,'6a - Tot nominal costs'!O357/'4 - Inflation'!M$17)</f>
        <v>0</v>
      </c>
      <c r="P357" s="286">
        <f>IF('4 - Inflation'!N$17=0,0,'6a - Tot nominal costs'!P357/'4 - Inflation'!N$17)</f>
        <v>0</v>
      </c>
      <c r="Q357" s="286">
        <f>IF('4 - Inflation'!O$17=0,0,'6a - Tot nominal costs'!Q357/'4 - Inflation'!O$17)</f>
        <v>0</v>
      </c>
      <c r="R357" s="286">
        <f>IF('4 - Inflation'!P$17=0,0,'6a - Tot nominal costs'!R357/'4 - Inflation'!P$17)</f>
        <v>0</v>
      </c>
      <c r="S357" s="286">
        <f>IF('4 - Inflation'!Q$17=0,0,'6a - Tot nominal costs'!S357/'4 - Inflation'!Q$17)</f>
        <v>0</v>
      </c>
      <c r="T357" s="286">
        <f>IF('4 - Inflation'!R$17=0,0,'6a - Tot nominal costs'!T357/'4 - Inflation'!R$17)</f>
        <v>0</v>
      </c>
      <c r="U357" s="286">
        <f>IF('4 - Inflation'!S$17=0,0,'6a - Tot nominal costs'!U357/'4 - Inflation'!S$17)</f>
        <v>0</v>
      </c>
      <c r="V357" s="286">
        <f>IF('4 - Inflation'!T$17=0,0,'6a - Tot nominal costs'!V357/'4 - Inflation'!T$17)</f>
        <v>0</v>
      </c>
      <c r="W357" s="286">
        <f>IF('4 - Inflation'!U$17=0,0,'6a - Tot nominal costs'!W357/'4 - Inflation'!U$17)</f>
        <v>0</v>
      </c>
      <c r="X357" s="286">
        <f>IF('4 - Inflation'!V$17=0,0,'6a - Tot nominal costs'!X357/'4 - Inflation'!V$17)</f>
        <v>0</v>
      </c>
      <c r="Y357" s="286">
        <f>IF('4 - Inflation'!W$17=0,0,'6a - Tot nominal costs'!Y357/'4 - Inflation'!W$17)</f>
        <v>0</v>
      </c>
      <c r="Z357" s="286">
        <f>IF('4 - Inflation'!X$17=0,0,'6a - Tot nominal costs'!Z357/'4 - Inflation'!X$17)</f>
        <v>0</v>
      </c>
      <c r="AA357" s="286">
        <f>IF('4 - Inflation'!Y$17=0,0,'6a - Tot nominal costs'!AA357/'4 - Inflation'!Y$17)</f>
        <v>0</v>
      </c>
      <c r="AB357" s="286">
        <f>IF('4 - Inflation'!Z$17=0,0,'6a - Tot nominal costs'!AB357/'4 - Inflation'!Z$17)</f>
        <v>0</v>
      </c>
      <c r="AC357" s="286">
        <f>IF('4 - Inflation'!AA$17=0,0,'6a - Tot nominal costs'!AC357/'4 - Inflation'!AA$17)</f>
        <v>0</v>
      </c>
      <c r="AD357" s="286">
        <f>IF('4 - Inflation'!AB$17=0,0,'6a - Tot nominal costs'!AD357/'4 - Inflation'!AB$17)</f>
        <v>0</v>
      </c>
      <c r="AE357" s="286">
        <f>IF('4 - Inflation'!AC$17=0,0,'6a - Tot nominal costs'!AE357/'4 - Inflation'!AC$17)</f>
        <v>0</v>
      </c>
      <c r="AF357" s="286">
        <f>IF('4 - Inflation'!AD$17=0,0,'6a - Tot nominal costs'!AF357/'4 - Inflation'!AD$17)</f>
        <v>0</v>
      </c>
      <c r="AG357" s="286">
        <f>IF('4 - Inflation'!AE$17=0,0,'6a - Tot nominal costs'!AG357/'4 - Inflation'!AE$17)</f>
        <v>0</v>
      </c>
      <c r="AH357" s="286">
        <f>IF('4 - Inflation'!AF$17=0,0,'6a - Tot nominal costs'!AH357/'4 - Inflation'!AF$17)</f>
        <v>0</v>
      </c>
      <c r="AI357" s="286">
        <f>IF('4 - Inflation'!AG$17=0,0,'6a - Tot nominal costs'!AI357/'4 - Inflation'!AG$17)</f>
        <v>0</v>
      </c>
      <c r="AJ357" s="286">
        <f>IF('4 - Inflation'!AH$17=0,0,'6a - Tot nominal costs'!AJ357/'4 - Inflation'!AH$17)</f>
        <v>0</v>
      </c>
      <c r="AK357" s="286">
        <f>IF('4 - Inflation'!AI$17=0,0,'6a - Tot nominal costs'!AK357/'4 - Inflation'!AI$17)</f>
        <v>0</v>
      </c>
      <c r="AL357" s="286">
        <f>IF('4 - Inflation'!AJ$17=0,0,'6a - Tot nominal costs'!AL357/'4 - Inflation'!AJ$17)</f>
        <v>0</v>
      </c>
      <c r="AM357" s="286">
        <f>IF('4 - Inflation'!AK$17=0,0,'6a - Tot nominal costs'!AM357/'4 - Inflation'!AK$17)</f>
        <v>0</v>
      </c>
      <c r="AN357" s="286">
        <f>IF('4 - Inflation'!AL$17=0,0,'6a - Tot nominal costs'!AN357/'4 - Inflation'!AL$17)</f>
        <v>0</v>
      </c>
      <c r="AO357" s="286">
        <f>IF('4 - Inflation'!AM$17=0,0,'6a - Tot nominal costs'!AO357/'4 - Inflation'!AM$17)</f>
        <v>0</v>
      </c>
      <c r="AP357" s="286">
        <f>IF('4 - Inflation'!AN$17=0,0,'6a - Tot nominal costs'!AP357/'4 - Inflation'!AN$17)</f>
        <v>0</v>
      </c>
    </row>
    <row r="358" spans="1:42" outlineLevel="2">
      <c r="A358" s="211" t="str">
        <f>A350&amp;"."&amp;A352&amp;"."&amp;A351&amp;"."&amp;B358</f>
        <v>1.c.8.6</v>
      </c>
      <c r="B358">
        <v>6</v>
      </c>
      <c r="C358" t="str">
        <f>'1-GBP'!C358</f>
        <v/>
      </c>
      <c r="D358"/>
      <c r="E358"/>
      <c r="F358"/>
      <c r="G358"/>
      <c r="H358"/>
      <c r="I358"/>
      <c r="J358"/>
      <c r="K358"/>
      <c r="L358" t="str">
        <f>LEFT(_xlfn.TEXTAFTER('6b - Tot real (CPIH) costs'!A358,"."),1)</f>
        <v>c</v>
      </c>
      <c r="M358" s="286">
        <f>IF('4 - Inflation'!K$17=0,0,'6a - Tot nominal costs'!M358/'4 - Inflation'!K$17)</f>
        <v>0</v>
      </c>
      <c r="N358" s="286">
        <f>IF('4 - Inflation'!L$17=0,0,'6a - Tot nominal costs'!N358/'4 - Inflation'!L$17)</f>
        <v>0</v>
      </c>
      <c r="O358" s="286">
        <f>IF('4 - Inflation'!M$17=0,0,'6a - Tot nominal costs'!O358/'4 - Inflation'!M$17)</f>
        <v>0</v>
      </c>
      <c r="P358" s="286">
        <f>IF('4 - Inflation'!N$17=0,0,'6a - Tot nominal costs'!P358/'4 - Inflation'!N$17)</f>
        <v>0</v>
      </c>
      <c r="Q358" s="286">
        <f>IF('4 - Inflation'!O$17=0,0,'6a - Tot nominal costs'!Q358/'4 - Inflation'!O$17)</f>
        <v>0</v>
      </c>
      <c r="R358" s="286">
        <f>IF('4 - Inflation'!P$17=0,0,'6a - Tot nominal costs'!R358/'4 - Inflation'!P$17)</f>
        <v>0</v>
      </c>
      <c r="S358" s="286">
        <f>IF('4 - Inflation'!Q$17=0,0,'6a - Tot nominal costs'!S358/'4 - Inflation'!Q$17)</f>
        <v>0</v>
      </c>
      <c r="T358" s="286">
        <f>IF('4 - Inflation'!R$17=0,0,'6a - Tot nominal costs'!T358/'4 - Inflation'!R$17)</f>
        <v>0</v>
      </c>
      <c r="U358" s="286">
        <f>IF('4 - Inflation'!S$17=0,0,'6a - Tot nominal costs'!U358/'4 - Inflation'!S$17)</f>
        <v>0</v>
      </c>
      <c r="V358" s="286">
        <f>IF('4 - Inflation'!T$17=0,0,'6a - Tot nominal costs'!V358/'4 - Inflation'!T$17)</f>
        <v>0</v>
      </c>
      <c r="W358" s="286">
        <f>IF('4 - Inflation'!U$17=0,0,'6a - Tot nominal costs'!W358/'4 - Inflation'!U$17)</f>
        <v>0</v>
      </c>
      <c r="X358" s="286">
        <f>IF('4 - Inflation'!V$17=0,0,'6a - Tot nominal costs'!X358/'4 - Inflation'!V$17)</f>
        <v>0</v>
      </c>
      <c r="Y358" s="286">
        <f>IF('4 - Inflation'!W$17=0,0,'6a - Tot nominal costs'!Y358/'4 - Inflation'!W$17)</f>
        <v>0</v>
      </c>
      <c r="Z358" s="286">
        <f>IF('4 - Inflation'!X$17=0,0,'6a - Tot nominal costs'!Z358/'4 - Inflation'!X$17)</f>
        <v>0</v>
      </c>
      <c r="AA358" s="286">
        <f>IF('4 - Inflation'!Y$17=0,0,'6a - Tot nominal costs'!AA358/'4 - Inflation'!Y$17)</f>
        <v>0</v>
      </c>
      <c r="AB358" s="286">
        <f>IF('4 - Inflation'!Z$17=0,0,'6a - Tot nominal costs'!AB358/'4 - Inflation'!Z$17)</f>
        <v>0</v>
      </c>
      <c r="AC358" s="286">
        <f>IF('4 - Inflation'!AA$17=0,0,'6a - Tot nominal costs'!AC358/'4 - Inflation'!AA$17)</f>
        <v>0</v>
      </c>
      <c r="AD358" s="286">
        <f>IF('4 - Inflation'!AB$17=0,0,'6a - Tot nominal costs'!AD358/'4 - Inflation'!AB$17)</f>
        <v>0</v>
      </c>
      <c r="AE358" s="286">
        <f>IF('4 - Inflation'!AC$17=0,0,'6a - Tot nominal costs'!AE358/'4 - Inflation'!AC$17)</f>
        <v>0</v>
      </c>
      <c r="AF358" s="286">
        <f>IF('4 - Inflation'!AD$17=0,0,'6a - Tot nominal costs'!AF358/'4 - Inflation'!AD$17)</f>
        <v>0</v>
      </c>
      <c r="AG358" s="286">
        <f>IF('4 - Inflation'!AE$17=0,0,'6a - Tot nominal costs'!AG358/'4 - Inflation'!AE$17)</f>
        <v>0</v>
      </c>
      <c r="AH358" s="286">
        <f>IF('4 - Inflation'!AF$17=0,0,'6a - Tot nominal costs'!AH358/'4 - Inflation'!AF$17)</f>
        <v>0</v>
      </c>
      <c r="AI358" s="286">
        <f>IF('4 - Inflation'!AG$17=0,0,'6a - Tot nominal costs'!AI358/'4 - Inflation'!AG$17)</f>
        <v>0</v>
      </c>
      <c r="AJ358" s="286">
        <f>IF('4 - Inflation'!AH$17=0,0,'6a - Tot nominal costs'!AJ358/'4 - Inflation'!AH$17)</f>
        <v>0</v>
      </c>
      <c r="AK358" s="286">
        <f>IF('4 - Inflation'!AI$17=0,0,'6a - Tot nominal costs'!AK358/'4 - Inflation'!AI$17)</f>
        <v>0</v>
      </c>
      <c r="AL358" s="286">
        <f>IF('4 - Inflation'!AJ$17=0,0,'6a - Tot nominal costs'!AL358/'4 - Inflation'!AJ$17)</f>
        <v>0</v>
      </c>
      <c r="AM358" s="286">
        <f>IF('4 - Inflation'!AK$17=0,0,'6a - Tot nominal costs'!AM358/'4 - Inflation'!AK$17)</f>
        <v>0</v>
      </c>
      <c r="AN358" s="286">
        <f>IF('4 - Inflation'!AL$17=0,0,'6a - Tot nominal costs'!AN358/'4 - Inflation'!AL$17)</f>
        <v>0</v>
      </c>
      <c r="AO358" s="286">
        <f>IF('4 - Inflation'!AM$17=0,0,'6a - Tot nominal costs'!AO358/'4 - Inflation'!AM$17)</f>
        <v>0</v>
      </c>
      <c r="AP358" s="286">
        <f>IF('4 - Inflation'!AN$17=0,0,'6a - Tot nominal costs'!AP358/'4 - Inflation'!AN$17)</f>
        <v>0</v>
      </c>
    </row>
    <row r="359" spans="1:42" outlineLevel="2">
      <c r="A359" s="211" t="str">
        <f>A350&amp;"."&amp;A352&amp;"."&amp;A351&amp;"."&amp;B359</f>
        <v>1.c.8.7</v>
      </c>
      <c r="B359">
        <v>7</v>
      </c>
      <c r="C359" t="str">
        <f>'1-GBP'!C359</f>
        <v/>
      </c>
      <c r="D359"/>
      <c r="E359"/>
      <c r="F359"/>
      <c r="G359"/>
      <c r="H359"/>
      <c r="I359"/>
      <c r="J359"/>
      <c r="K359"/>
      <c r="L359" t="str">
        <f>LEFT(_xlfn.TEXTAFTER('6b - Tot real (CPIH) costs'!A359,"."),1)</f>
        <v>c</v>
      </c>
      <c r="M359" s="286">
        <f>IF('4 - Inflation'!K$17=0,0,'6a - Tot nominal costs'!M359/'4 - Inflation'!K$17)</f>
        <v>0</v>
      </c>
      <c r="N359" s="286">
        <f>IF('4 - Inflation'!L$17=0,0,'6a - Tot nominal costs'!N359/'4 - Inflation'!L$17)</f>
        <v>0</v>
      </c>
      <c r="O359" s="286">
        <f>IF('4 - Inflation'!M$17=0,0,'6a - Tot nominal costs'!O359/'4 - Inflation'!M$17)</f>
        <v>0</v>
      </c>
      <c r="P359" s="286">
        <f>IF('4 - Inflation'!N$17=0,0,'6a - Tot nominal costs'!P359/'4 - Inflation'!N$17)</f>
        <v>0</v>
      </c>
      <c r="Q359" s="286">
        <f>IF('4 - Inflation'!O$17=0,0,'6a - Tot nominal costs'!Q359/'4 - Inflation'!O$17)</f>
        <v>0</v>
      </c>
      <c r="R359" s="286">
        <f>IF('4 - Inflation'!P$17=0,0,'6a - Tot nominal costs'!R359/'4 - Inflation'!P$17)</f>
        <v>0</v>
      </c>
      <c r="S359" s="286">
        <f>IF('4 - Inflation'!Q$17=0,0,'6a - Tot nominal costs'!S359/'4 - Inflation'!Q$17)</f>
        <v>0</v>
      </c>
      <c r="T359" s="286">
        <f>IF('4 - Inflation'!R$17=0,0,'6a - Tot nominal costs'!T359/'4 - Inflation'!R$17)</f>
        <v>0</v>
      </c>
      <c r="U359" s="286">
        <f>IF('4 - Inflation'!S$17=0,0,'6a - Tot nominal costs'!U359/'4 - Inflation'!S$17)</f>
        <v>0</v>
      </c>
      <c r="V359" s="286">
        <f>IF('4 - Inflation'!T$17=0,0,'6a - Tot nominal costs'!V359/'4 - Inflation'!T$17)</f>
        <v>0</v>
      </c>
      <c r="W359" s="286">
        <f>IF('4 - Inflation'!U$17=0,0,'6a - Tot nominal costs'!W359/'4 - Inflation'!U$17)</f>
        <v>0</v>
      </c>
      <c r="X359" s="286">
        <f>IF('4 - Inflation'!V$17=0,0,'6a - Tot nominal costs'!X359/'4 - Inflation'!V$17)</f>
        <v>0</v>
      </c>
      <c r="Y359" s="286">
        <f>IF('4 - Inflation'!W$17=0,0,'6a - Tot nominal costs'!Y359/'4 - Inflation'!W$17)</f>
        <v>0</v>
      </c>
      <c r="Z359" s="286">
        <f>IF('4 - Inflation'!X$17=0,0,'6a - Tot nominal costs'!Z359/'4 - Inflation'!X$17)</f>
        <v>0</v>
      </c>
      <c r="AA359" s="286">
        <f>IF('4 - Inflation'!Y$17=0,0,'6a - Tot nominal costs'!AA359/'4 - Inflation'!Y$17)</f>
        <v>0</v>
      </c>
      <c r="AB359" s="286">
        <f>IF('4 - Inflation'!Z$17=0,0,'6a - Tot nominal costs'!AB359/'4 - Inflation'!Z$17)</f>
        <v>0</v>
      </c>
      <c r="AC359" s="286">
        <f>IF('4 - Inflation'!AA$17=0,0,'6a - Tot nominal costs'!AC359/'4 - Inflation'!AA$17)</f>
        <v>0</v>
      </c>
      <c r="AD359" s="286">
        <f>IF('4 - Inflation'!AB$17=0,0,'6a - Tot nominal costs'!AD359/'4 - Inflation'!AB$17)</f>
        <v>0</v>
      </c>
      <c r="AE359" s="286">
        <f>IF('4 - Inflation'!AC$17=0,0,'6a - Tot nominal costs'!AE359/'4 - Inflation'!AC$17)</f>
        <v>0</v>
      </c>
      <c r="AF359" s="286">
        <f>IF('4 - Inflation'!AD$17=0,0,'6a - Tot nominal costs'!AF359/'4 - Inflation'!AD$17)</f>
        <v>0</v>
      </c>
      <c r="AG359" s="286">
        <f>IF('4 - Inflation'!AE$17=0,0,'6a - Tot nominal costs'!AG359/'4 - Inflation'!AE$17)</f>
        <v>0</v>
      </c>
      <c r="AH359" s="286">
        <f>IF('4 - Inflation'!AF$17=0,0,'6a - Tot nominal costs'!AH359/'4 - Inflation'!AF$17)</f>
        <v>0</v>
      </c>
      <c r="AI359" s="286">
        <f>IF('4 - Inflation'!AG$17=0,0,'6a - Tot nominal costs'!AI359/'4 - Inflation'!AG$17)</f>
        <v>0</v>
      </c>
      <c r="AJ359" s="286">
        <f>IF('4 - Inflation'!AH$17=0,0,'6a - Tot nominal costs'!AJ359/'4 - Inflation'!AH$17)</f>
        <v>0</v>
      </c>
      <c r="AK359" s="286">
        <f>IF('4 - Inflation'!AI$17=0,0,'6a - Tot nominal costs'!AK359/'4 - Inflation'!AI$17)</f>
        <v>0</v>
      </c>
      <c r="AL359" s="286">
        <f>IF('4 - Inflation'!AJ$17=0,0,'6a - Tot nominal costs'!AL359/'4 - Inflation'!AJ$17)</f>
        <v>0</v>
      </c>
      <c r="AM359" s="286">
        <f>IF('4 - Inflation'!AK$17=0,0,'6a - Tot nominal costs'!AM359/'4 - Inflation'!AK$17)</f>
        <v>0</v>
      </c>
      <c r="AN359" s="286">
        <f>IF('4 - Inflation'!AL$17=0,0,'6a - Tot nominal costs'!AN359/'4 - Inflation'!AL$17)</f>
        <v>0</v>
      </c>
      <c r="AO359" s="286">
        <f>IF('4 - Inflation'!AM$17=0,0,'6a - Tot nominal costs'!AO359/'4 - Inflation'!AM$17)</f>
        <v>0</v>
      </c>
      <c r="AP359" s="286">
        <f>IF('4 - Inflation'!AN$17=0,0,'6a - Tot nominal costs'!AP359/'4 - Inflation'!AN$17)</f>
        <v>0</v>
      </c>
    </row>
    <row r="360" spans="1:42" outlineLevel="2">
      <c r="A360" s="211" t="str">
        <f>A350&amp;"."&amp;A352&amp;"."&amp;A351&amp;"."&amp;B360</f>
        <v>1.c.8.8</v>
      </c>
      <c r="B360">
        <v>8</v>
      </c>
      <c r="C360" t="str">
        <f>'1-GBP'!C360</f>
        <v/>
      </c>
      <c r="D360"/>
      <c r="E360"/>
      <c r="F360"/>
      <c r="G360"/>
      <c r="H360"/>
      <c r="I360"/>
      <c r="J360"/>
      <c r="K360"/>
      <c r="L360" t="str">
        <f>LEFT(_xlfn.TEXTAFTER('6b - Tot real (CPIH) costs'!A360,"."),1)</f>
        <v>c</v>
      </c>
      <c r="M360" s="286">
        <f>IF('4 - Inflation'!K$17=0,0,'6a - Tot nominal costs'!M360/'4 - Inflation'!K$17)</f>
        <v>0</v>
      </c>
      <c r="N360" s="286">
        <f>IF('4 - Inflation'!L$17=0,0,'6a - Tot nominal costs'!N360/'4 - Inflation'!L$17)</f>
        <v>0</v>
      </c>
      <c r="O360" s="286">
        <f>IF('4 - Inflation'!M$17=0,0,'6a - Tot nominal costs'!O360/'4 - Inflation'!M$17)</f>
        <v>0</v>
      </c>
      <c r="P360" s="286">
        <f>IF('4 - Inflation'!N$17=0,0,'6a - Tot nominal costs'!P360/'4 - Inflation'!N$17)</f>
        <v>0</v>
      </c>
      <c r="Q360" s="286">
        <f>IF('4 - Inflation'!O$17=0,0,'6a - Tot nominal costs'!Q360/'4 - Inflation'!O$17)</f>
        <v>0</v>
      </c>
      <c r="R360" s="286">
        <f>IF('4 - Inflation'!P$17=0,0,'6a - Tot nominal costs'!R360/'4 - Inflation'!P$17)</f>
        <v>0</v>
      </c>
      <c r="S360" s="286">
        <f>IF('4 - Inflation'!Q$17=0,0,'6a - Tot nominal costs'!S360/'4 - Inflation'!Q$17)</f>
        <v>0</v>
      </c>
      <c r="T360" s="286">
        <f>IF('4 - Inflation'!R$17=0,0,'6a - Tot nominal costs'!T360/'4 - Inflation'!R$17)</f>
        <v>0</v>
      </c>
      <c r="U360" s="286">
        <f>IF('4 - Inflation'!S$17=0,0,'6a - Tot nominal costs'!U360/'4 - Inflation'!S$17)</f>
        <v>0</v>
      </c>
      <c r="V360" s="286">
        <f>IF('4 - Inflation'!T$17=0,0,'6a - Tot nominal costs'!V360/'4 - Inflation'!T$17)</f>
        <v>0</v>
      </c>
      <c r="W360" s="286">
        <f>IF('4 - Inflation'!U$17=0,0,'6a - Tot nominal costs'!W360/'4 - Inflation'!U$17)</f>
        <v>0</v>
      </c>
      <c r="X360" s="286">
        <f>IF('4 - Inflation'!V$17=0,0,'6a - Tot nominal costs'!X360/'4 - Inflation'!V$17)</f>
        <v>0</v>
      </c>
      <c r="Y360" s="286">
        <f>IF('4 - Inflation'!W$17=0,0,'6a - Tot nominal costs'!Y360/'4 - Inflation'!W$17)</f>
        <v>0</v>
      </c>
      <c r="Z360" s="286">
        <f>IF('4 - Inflation'!X$17=0,0,'6a - Tot nominal costs'!Z360/'4 - Inflation'!X$17)</f>
        <v>0</v>
      </c>
      <c r="AA360" s="286">
        <f>IF('4 - Inflation'!Y$17=0,0,'6a - Tot nominal costs'!AA360/'4 - Inflation'!Y$17)</f>
        <v>0</v>
      </c>
      <c r="AB360" s="286">
        <f>IF('4 - Inflation'!Z$17=0,0,'6a - Tot nominal costs'!AB360/'4 - Inflation'!Z$17)</f>
        <v>0</v>
      </c>
      <c r="AC360" s="286">
        <f>IF('4 - Inflation'!AA$17=0,0,'6a - Tot nominal costs'!AC360/'4 - Inflation'!AA$17)</f>
        <v>0</v>
      </c>
      <c r="AD360" s="286">
        <f>IF('4 - Inflation'!AB$17=0,0,'6a - Tot nominal costs'!AD360/'4 - Inflation'!AB$17)</f>
        <v>0</v>
      </c>
      <c r="AE360" s="286">
        <f>IF('4 - Inflation'!AC$17=0,0,'6a - Tot nominal costs'!AE360/'4 - Inflation'!AC$17)</f>
        <v>0</v>
      </c>
      <c r="AF360" s="286">
        <f>IF('4 - Inflation'!AD$17=0,0,'6a - Tot nominal costs'!AF360/'4 - Inflation'!AD$17)</f>
        <v>0</v>
      </c>
      <c r="AG360" s="286">
        <f>IF('4 - Inflation'!AE$17=0,0,'6a - Tot nominal costs'!AG360/'4 - Inflation'!AE$17)</f>
        <v>0</v>
      </c>
      <c r="AH360" s="286">
        <f>IF('4 - Inflation'!AF$17=0,0,'6a - Tot nominal costs'!AH360/'4 - Inflation'!AF$17)</f>
        <v>0</v>
      </c>
      <c r="AI360" s="286">
        <f>IF('4 - Inflation'!AG$17=0,0,'6a - Tot nominal costs'!AI360/'4 - Inflation'!AG$17)</f>
        <v>0</v>
      </c>
      <c r="AJ360" s="286">
        <f>IF('4 - Inflation'!AH$17=0,0,'6a - Tot nominal costs'!AJ360/'4 - Inflation'!AH$17)</f>
        <v>0</v>
      </c>
      <c r="AK360" s="286">
        <f>IF('4 - Inflation'!AI$17=0,0,'6a - Tot nominal costs'!AK360/'4 - Inflation'!AI$17)</f>
        <v>0</v>
      </c>
      <c r="AL360" s="286">
        <f>IF('4 - Inflation'!AJ$17=0,0,'6a - Tot nominal costs'!AL360/'4 - Inflation'!AJ$17)</f>
        <v>0</v>
      </c>
      <c r="AM360" s="286">
        <f>IF('4 - Inflation'!AK$17=0,0,'6a - Tot nominal costs'!AM360/'4 - Inflation'!AK$17)</f>
        <v>0</v>
      </c>
      <c r="AN360" s="286">
        <f>IF('4 - Inflation'!AL$17=0,0,'6a - Tot nominal costs'!AN360/'4 - Inflation'!AL$17)</f>
        <v>0</v>
      </c>
      <c r="AO360" s="286">
        <f>IF('4 - Inflation'!AM$17=0,0,'6a - Tot nominal costs'!AO360/'4 - Inflation'!AM$17)</f>
        <v>0</v>
      </c>
      <c r="AP360" s="286">
        <f>IF('4 - Inflation'!AN$17=0,0,'6a - Tot nominal costs'!AP360/'4 - Inflation'!AN$17)</f>
        <v>0</v>
      </c>
    </row>
    <row r="361" spans="1:42" outlineLevel="2">
      <c r="A361" s="211" t="str">
        <f>A350&amp;"."&amp;A352&amp;"."&amp;A351&amp;"."&amp;B361</f>
        <v>1.c.8.9</v>
      </c>
      <c r="B361">
        <v>9</v>
      </c>
      <c r="C361" t="str">
        <f>'1-GBP'!C361</f>
        <v/>
      </c>
      <c r="D361"/>
      <c r="E361"/>
      <c r="F361"/>
      <c r="G361"/>
      <c r="H361"/>
      <c r="I361"/>
      <c r="J361"/>
      <c r="K361"/>
      <c r="L361" t="str">
        <f>LEFT(_xlfn.TEXTAFTER('6b - Tot real (CPIH) costs'!A361,"."),1)</f>
        <v>c</v>
      </c>
      <c r="M361" s="286">
        <f>IF('4 - Inflation'!K$17=0,0,'6a - Tot nominal costs'!M361/'4 - Inflation'!K$17)</f>
        <v>0</v>
      </c>
      <c r="N361" s="286">
        <f>IF('4 - Inflation'!L$17=0,0,'6a - Tot nominal costs'!N361/'4 - Inflation'!L$17)</f>
        <v>0</v>
      </c>
      <c r="O361" s="286">
        <f>IF('4 - Inflation'!M$17=0,0,'6a - Tot nominal costs'!O361/'4 - Inflation'!M$17)</f>
        <v>0</v>
      </c>
      <c r="P361" s="286">
        <f>IF('4 - Inflation'!N$17=0,0,'6a - Tot nominal costs'!P361/'4 - Inflation'!N$17)</f>
        <v>0</v>
      </c>
      <c r="Q361" s="286">
        <f>IF('4 - Inflation'!O$17=0,0,'6a - Tot nominal costs'!Q361/'4 - Inflation'!O$17)</f>
        <v>0</v>
      </c>
      <c r="R361" s="286">
        <f>IF('4 - Inflation'!P$17=0,0,'6a - Tot nominal costs'!R361/'4 - Inflation'!P$17)</f>
        <v>0</v>
      </c>
      <c r="S361" s="286">
        <f>IF('4 - Inflation'!Q$17=0,0,'6a - Tot nominal costs'!S361/'4 - Inflation'!Q$17)</f>
        <v>0</v>
      </c>
      <c r="T361" s="286">
        <f>IF('4 - Inflation'!R$17=0,0,'6a - Tot nominal costs'!T361/'4 - Inflation'!R$17)</f>
        <v>0</v>
      </c>
      <c r="U361" s="286">
        <f>IF('4 - Inflation'!S$17=0,0,'6a - Tot nominal costs'!U361/'4 - Inflation'!S$17)</f>
        <v>0</v>
      </c>
      <c r="V361" s="286">
        <f>IF('4 - Inflation'!T$17=0,0,'6a - Tot nominal costs'!V361/'4 - Inflation'!T$17)</f>
        <v>0</v>
      </c>
      <c r="W361" s="286">
        <f>IF('4 - Inflation'!U$17=0,0,'6a - Tot nominal costs'!W361/'4 - Inflation'!U$17)</f>
        <v>0</v>
      </c>
      <c r="X361" s="286">
        <f>IF('4 - Inflation'!V$17=0,0,'6a - Tot nominal costs'!X361/'4 - Inflation'!V$17)</f>
        <v>0</v>
      </c>
      <c r="Y361" s="286">
        <f>IF('4 - Inflation'!W$17=0,0,'6a - Tot nominal costs'!Y361/'4 - Inflation'!W$17)</f>
        <v>0</v>
      </c>
      <c r="Z361" s="286">
        <f>IF('4 - Inflation'!X$17=0,0,'6a - Tot nominal costs'!Z361/'4 - Inflation'!X$17)</f>
        <v>0</v>
      </c>
      <c r="AA361" s="286">
        <f>IF('4 - Inflation'!Y$17=0,0,'6a - Tot nominal costs'!AA361/'4 - Inflation'!Y$17)</f>
        <v>0</v>
      </c>
      <c r="AB361" s="286">
        <f>IF('4 - Inflation'!Z$17=0,0,'6a - Tot nominal costs'!AB361/'4 - Inflation'!Z$17)</f>
        <v>0</v>
      </c>
      <c r="AC361" s="286">
        <f>IF('4 - Inflation'!AA$17=0,0,'6a - Tot nominal costs'!AC361/'4 - Inflation'!AA$17)</f>
        <v>0</v>
      </c>
      <c r="AD361" s="286">
        <f>IF('4 - Inflation'!AB$17=0,0,'6a - Tot nominal costs'!AD361/'4 - Inflation'!AB$17)</f>
        <v>0</v>
      </c>
      <c r="AE361" s="286">
        <f>IF('4 - Inflation'!AC$17=0,0,'6a - Tot nominal costs'!AE361/'4 - Inflation'!AC$17)</f>
        <v>0</v>
      </c>
      <c r="AF361" s="286">
        <f>IF('4 - Inflation'!AD$17=0,0,'6a - Tot nominal costs'!AF361/'4 - Inflation'!AD$17)</f>
        <v>0</v>
      </c>
      <c r="AG361" s="286">
        <f>IF('4 - Inflation'!AE$17=0,0,'6a - Tot nominal costs'!AG361/'4 - Inflation'!AE$17)</f>
        <v>0</v>
      </c>
      <c r="AH361" s="286">
        <f>IF('4 - Inflation'!AF$17=0,0,'6a - Tot nominal costs'!AH361/'4 - Inflation'!AF$17)</f>
        <v>0</v>
      </c>
      <c r="AI361" s="286">
        <f>IF('4 - Inflation'!AG$17=0,0,'6a - Tot nominal costs'!AI361/'4 - Inflation'!AG$17)</f>
        <v>0</v>
      </c>
      <c r="AJ361" s="286">
        <f>IF('4 - Inflation'!AH$17=0,0,'6a - Tot nominal costs'!AJ361/'4 - Inflation'!AH$17)</f>
        <v>0</v>
      </c>
      <c r="AK361" s="286">
        <f>IF('4 - Inflation'!AI$17=0,0,'6a - Tot nominal costs'!AK361/'4 - Inflation'!AI$17)</f>
        <v>0</v>
      </c>
      <c r="AL361" s="286">
        <f>IF('4 - Inflation'!AJ$17=0,0,'6a - Tot nominal costs'!AL361/'4 - Inflation'!AJ$17)</f>
        <v>0</v>
      </c>
      <c r="AM361" s="286">
        <f>IF('4 - Inflation'!AK$17=0,0,'6a - Tot nominal costs'!AM361/'4 - Inflation'!AK$17)</f>
        <v>0</v>
      </c>
      <c r="AN361" s="286">
        <f>IF('4 - Inflation'!AL$17=0,0,'6a - Tot nominal costs'!AN361/'4 - Inflation'!AL$17)</f>
        <v>0</v>
      </c>
      <c r="AO361" s="286">
        <f>IF('4 - Inflation'!AM$17=0,0,'6a - Tot nominal costs'!AO361/'4 - Inflation'!AM$17)</f>
        <v>0</v>
      </c>
      <c r="AP361" s="286">
        <f>IF('4 - Inflation'!AN$17=0,0,'6a - Tot nominal costs'!AP361/'4 - Inflation'!AN$17)</f>
        <v>0</v>
      </c>
    </row>
    <row r="362" spans="1:42" outlineLevel="2">
      <c r="A362" s="211" t="str">
        <f>A350&amp;"."&amp;A352&amp;"."&amp;A351&amp;"."&amp;B362</f>
        <v>1.c.8.10</v>
      </c>
      <c r="B362">
        <v>10</v>
      </c>
      <c r="C362" t="str">
        <f>'1-GBP'!C362</f>
        <v/>
      </c>
      <c r="D362"/>
      <c r="E362"/>
      <c r="F362"/>
      <c r="G362"/>
      <c r="H362"/>
      <c r="I362"/>
      <c r="J362"/>
      <c r="K362"/>
      <c r="L362" t="str">
        <f>LEFT(_xlfn.TEXTAFTER('6b - Tot real (CPIH) costs'!A362,"."),1)</f>
        <v>c</v>
      </c>
      <c r="M362" s="286">
        <f>IF('4 - Inflation'!K$17=0,0,'6a - Tot nominal costs'!M362/'4 - Inflation'!K$17)</f>
        <v>0</v>
      </c>
      <c r="N362" s="286">
        <f>IF('4 - Inflation'!L$17=0,0,'6a - Tot nominal costs'!N362/'4 - Inflation'!L$17)</f>
        <v>0</v>
      </c>
      <c r="O362" s="286">
        <f>IF('4 - Inflation'!M$17=0,0,'6a - Tot nominal costs'!O362/'4 - Inflation'!M$17)</f>
        <v>0</v>
      </c>
      <c r="P362" s="286">
        <f>IF('4 - Inflation'!N$17=0,0,'6a - Tot nominal costs'!P362/'4 - Inflation'!N$17)</f>
        <v>0</v>
      </c>
      <c r="Q362" s="286">
        <f>IF('4 - Inflation'!O$17=0,0,'6a - Tot nominal costs'!Q362/'4 - Inflation'!O$17)</f>
        <v>0</v>
      </c>
      <c r="R362" s="286">
        <f>IF('4 - Inflation'!P$17=0,0,'6a - Tot nominal costs'!R362/'4 - Inflation'!P$17)</f>
        <v>0</v>
      </c>
      <c r="S362" s="286">
        <f>IF('4 - Inflation'!Q$17=0,0,'6a - Tot nominal costs'!S362/'4 - Inflation'!Q$17)</f>
        <v>0</v>
      </c>
      <c r="T362" s="286">
        <f>IF('4 - Inflation'!R$17=0,0,'6a - Tot nominal costs'!T362/'4 - Inflation'!R$17)</f>
        <v>0</v>
      </c>
      <c r="U362" s="286">
        <f>IF('4 - Inflation'!S$17=0,0,'6a - Tot nominal costs'!U362/'4 - Inflation'!S$17)</f>
        <v>0</v>
      </c>
      <c r="V362" s="286">
        <f>IF('4 - Inflation'!T$17=0,0,'6a - Tot nominal costs'!V362/'4 - Inflation'!T$17)</f>
        <v>0</v>
      </c>
      <c r="W362" s="286">
        <f>IF('4 - Inflation'!U$17=0,0,'6a - Tot nominal costs'!W362/'4 - Inflation'!U$17)</f>
        <v>0</v>
      </c>
      <c r="X362" s="286">
        <f>IF('4 - Inflation'!V$17=0,0,'6a - Tot nominal costs'!X362/'4 - Inflation'!V$17)</f>
        <v>0</v>
      </c>
      <c r="Y362" s="286">
        <f>IF('4 - Inflation'!W$17=0,0,'6a - Tot nominal costs'!Y362/'4 - Inflation'!W$17)</f>
        <v>0</v>
      </c>
      <c r="Z362" s="286">
        <f>IF('4 - Inflation'!X$17=0,0,'6a - Tot nominal costs'!Z362/'4 - Inflation'!X$17)</f>
        <v>0</v>
      </c>
      <c r="AA362" s="286">
        <f>IF('4 - Inflation'!Y$17=0,0,'6a - Tot nominal costs'!AA362/'4 - Inflation'!Y$17)</f>
        <v>0</v>
      </c>
      <c r="AB362" s="286">
        <f>IF('4 - Inflation'!Z$17=0,0,'6a - Tot nominal costs'!AB362/'4 - Inflation'!Z$17)</f>
        <v>0</v>
      </c>
      <c r="AC362" s="286">
        <f>IF('4 - Inflation'!AA$17=0,0,'6a - Tot nominal costs'!AC362/'4 - Inflation'!AA$17)</f>
        <v>0</v>
      </c>
      <c r="AD362" s="286">
        <f>IF('4 - Inflation'!AB$17=0,0,'6a - Tot nominal costs'!AD362/'4 - Inflation'!AB$17)</f>
        <v>0</v>
      </c>
      <c r="AE362" s="286">
        <f>IF('4 - Inflation'!AC$17=0,0,'6a - Tot nominal costs'!AE362/'4 - Inflation'!AC$17)</f>
        <v>0</v>
      </c>
      <c r="AF362" s="286">
        <f>IF('4 - Inflation'!AD$17=0,0,'6a - Tot nominal costs'!AF362/'4 - Inflation'!AD$17)</f>
        <v>0</v>
      </c>
      <c r="AG362" s="286">
        <f>IF('4 - Inflation'!AE$17=0,0,'6a - Tot nominal costs'!AG362/'4 - Inflation'!AE$17)</f>
        <v>0</v>
      </c>
      <c r="AH362" s="286">
        <f>IF('4 - Inflation'!AF$17=0,0,'6a - Tot nominal costs'!AH362/'4 - Inflation'!AF$17)</f>
        <v>0</v>
      </c>
      <c r="AI362" s="286">
        <f>IF('4 - Inflation'!AG$17=0,0,'6a - Tot nominal costs'!AI362/'4 - Inflation'!AG$17)</f>
        <v>0</v>
      </c>
      <c r="AJ362" s="286">
        <f>IF('4 - Inflation'!AH$17=0,0,'6a - Tot nominal costs'!AJ362/'4 - Inflation'!AH$17)</f>
        <v>0</v>
      </c>
      <c r="AK362" s="286">
        <f>IF('4 - Inflation'!AI$17=0,0,'6a - Tot nominal costs'!AK362/'4 - Inflation'!AI$17)</f>
        <v>0</v>
      </c>
      <c r="AL362" s="286">
        <f>IF('4 - Inflation'!AJ$17=0,0,'6a - Tot nominal costs'!AL362/'4 - Inflation'!AJ$17)</f>
        <v>0</v>
      </c>
      <c r="AM362" s="286">
        <f>IF('4 - Inflation'!AK$17=0,0,'6a - Tot nominal costs'!AM362/'4 - Inflation'!AK$17)</f>
        <v>0</v>
      </c>
      <c r="AN362" s="286">
        <f>IF('4 - Inflation'!AL$17=0,0,'6a - Tot nominal costs'!AN362/'4 - Inflation'!AL$17)</f>
        <v>0</v>
      </c>
      <c r="AO362" s="286">
        <f>IF('4 - Inflation'!AM$17=0,0,'6a - Tot nominal costs'!AO362/'4 - Inflation'!AM$17)</f>
        <v>0</v>
      </c>
      <c r="AP362" s="286">
        <f>IF('4 - Inflation'!AN$17=0,0,'6a - Tot nominal costs'!AP362/'4 - Inflation'!AN$17)</f>
        <v>0</v>
      </c>
    </row>
    <row r="363" spans="1:42" outlineLevel="2">
      <c r="A363" s="211" t="str">
        <f>A350&amp;"."&amp;A352&amp;"."&amp;A351&amp;"."&amp;B363</f>
        <v>1.c.8.11</v>
      </c>
      <c r="B363">
        <v>11</v>
      </c>
      <c r="C363" t="str">
        <f>'1-GBP'!C363</f>
        <v/>
      </c>
      <c r="D363"/>
      <c r="E363"/>
      <c r="F363"/>
      <c r="G363"/>
      <c r="H363"/>
      <c r="I363"/>
      <c r="J363"/>
      <c r="K363"/>
      <c r="L363" t="str">
        <f>LEFT(_xlfn.TEXTAFTER('6b - Tot real (CPIH) costs'!A363,"."),1)</f>
        <v>c</v>
      </c>
      <c r="M363" s="286">
        <f>IF('4 - Inflation'!K$17=0,0,'6a - Tot nominal costs'!M363/'4 - Inflation'!K$17)</f>
        <v>0</v>
      </c>
      <c r="N363" s="286">
        <f>IF('4 - Inflation'!L$17=0,0,'6a - Tot nominal costs'!N363/'4 - Inflation'!L$17)</f>
        <v>0</v>
      </c>
      <c r="O363" s="286">
        <f>IF('4 - Inflation'!M$17=0,0,'6a - Tot nominal costs'!O363/'4 - Inflation'!M$17)</f>
        <v>0</v>
      </c>
      <c r="P363" s="286">
        <f>IF('4 - Inflation'!N$17=0,0,'6a - Tot nominal costs'!P363/'4 - Inflation'!N$17)</f>
        <v>0</v>
      </c>
      <c r="Q363" s="286">
        <f>IF('4 - Inflation'!O$17=0,0,'6a - Tot nominal costs'!Q363/'4 - Inflation'!O$17)</f>
        <v>0</v>
      </c>
      <c r="R363" s="286">
        <f>IF('4 - Inflation'!P$17=0,0,'6a - Tot nominal costs'!R363/'4 - Inflation'!P$17)</f>
        <v>0</v>
      </c>
      <c r="S363" s="286">
        <f>IF('4 - Inflation'!Q$17=0,0,'6a - Tot nominal costs'!S363/'4 - Inflation'!Q$17)</f>
        <v>0</v>
      </c>
      <c r="T363" s="286">
        <f>IF('4 - Inflation'!R$17=0,0,'6a - Tot nominal costs'!T363/'4 - Inflation'!R$17)</f>
        <v>0</v>
      </c>
      <c r="U363" s="286">
        <f>IF('4 - Inflation'!S$17=0,0,'6a - Tot nominal costs'!U363/'4 - Inflation'!S$17)</f>
        <v>0</v>
      </c>
      <c r="V363" s="286">
        <f>IF('4 - Inflation'!T$17=0,0,'6a - Tot nominal costs'!V363/'4 - Inflation'!T$17)</f>
        <v>0</v>
      </c>
      <c r="W363" s="286">
        <f>IF('4 - Inflation'!U$17=0,0,'6a - Tot nominal costs'!W363/'4 - Inflation'!U$17)</f>
        <v>0</v>
      </c>
      <c r="X363" s="286">
        <f>IF('4 - Inflation'!V$17=0,0,'6a - Tot nominal costs'!X363/'4 - Inflation'!V$17)</f>
        <v>0</v>
      </c>
      <c r="Y363" s="286">
        <f>IF('4 - Inflation'!W$17=0,0,'6a - Tot nominal costs'!Y363/'4 - Inflation'!W$17)</f>
        <v>0</v>
      </c>
      <c r="Z363" s="286">
        <f>IF('4 - Inflation'!X$17=0,0,'6a - Tot nominal costs'!Z363/'4 - Inflation'!X$17)</f>
        <v>0</v>
      </c>
      <c r="AA363" s="286">
        <f>IF('4 - Inflation'!Y$17=0,0,'6a - Tot nominal costs'!AA363/'4 - Inflation'!Y$17)</f>
        <v>0</v>
      </c>
      <c r="AB363" s="286">
        <f>IF('4 - Inflation'!Z$17=0,0,'6a - Tot nominal costs'!AB363/'4 - Inflation'!Z$17)</f>
        <v>0</v>
      </c>
      <c r="AC363" s="286">
        <f>IF('4 - Inflation'!AA$17=0,0,'6a - Tot nominal costs'!AC363/'4 - Inflation'!AA$17)</f>
        <v>0</v>
      </c>
      <c r="AD363" s="286">
        <f>IF('4 - Inflation'!AB$17=0,0,'6a - Tot nominal costs'!AD363/'4 - Inflation'!AB$17)</f>
        <v>0</v>
      </c>
      <c r="AE363" s="286">
        <f>IF('4 - Inflation'!AC$17=0,0,'6a - Tot nominal costs'!AE363/'4 - Inflation'!AC$17)</f>
        <v>0</v>
      </c>
      <c r="AF363" s="286">
        <f>IF('4 - Inflation'!AD$17=0,0,'6a - Tot nominal costs'!AF363/'4 - Inflation'!AD$17)</f>
        <v>0</v>
      </c>
      <c r="AG363" s="286">
        <f>IF('4 - Inflation'!AE$17=0,0,'6a - Tot nominal costs'!AG363/'4 - Inflation'!AE$17)</f>
        <v>0</v>
      </c>
      <c r="AH363" s="286">
        <f>IF('4 - Inflation'!AF$17=0,0,'6a - Tot nominal costs'!AH363/'4 - Inflation'!AF$17)</f>
        <v>0</v>
      </c>
      <c r="AI363" s="286">
        <f>IF('4 - Inflation'!AG$17=0,0,'6a - Tot nominal costs'!AI363/'4 - Inflation'!AG$17)</f>
        <v>0</v>
      </c>
      <c r="AJ363" s="286">
        <f>IF('4 - Inflation'!AH$17=0,0,'6a - Tot nominal costs'!AJ363/'4 - Inflation'!AH$17)</f>
        <v>0</v>
      </c>
      <c r="AK363" s="286">
        <f>IF('4 - Inflation'!AI$17=0,0,'6a - Tot nominal costs'!AK363/'4 - Inflation'!AI$17)</f>
        <v>0</v>
      </c>
      <c r="AL363" s="286">
        <f>IF('4 - Inflation'!AJ$17=0,0,'6a - Tot nominal costs'!AL363/'4 - Inflation'!AJ$17)</f>
        <v>0</v>
      </c>
      <c r="AM363" s="286">
        <f>IF('4 - Inflation'!AK$17=0,0,'6a - Tot nominal costs'!AM363/'4 - Inflation'!AK$17)</f>
        <v>0</v>
      </c>
      <c r="AN363" s="286">
        <f>IF('4 - Inflation'!AL$17=0,0,'6a - Tot nominal costs'!AN363/'4 - Inflation'!AL$17)</f>
        <v>0</v>
      </c>
      <c r="AO363" s="286">
        <f>IF('4 - Inflation'!AM$17=0,0,'6a - Tot nominal costs'!AO363/'4 - Inflation'!AM$17)</f>
        <v>0</v>
      </c>
      <c r="AP363" s="286">
        <f>IF('4 - Inflation'!AN$17=0,0,'6a - Tot nominal costs'!AP363/'4 - Inflation'!AN$17)</f>
        <v>0</v>
      </c>
    </row>
    <row r="364" spans="1:42" outlineLevel="2">
      <c r="A364" s="211" t="str">
        <f>A350&amp;"."&amp;A352&amp;"."&amp;A351&amp;"."&amp;B364</f>
        <v>1.c.8.12</v>
      </c>
      <c r="B364">
        <v>12</v>
      </c>
      <c r="C364" t="str">
        <f>'1-GBP'!C364</f>
        <v/>
      </c>
      <c r="D364"/>
      <c r="E364"/>
      <c r="F364"/>
      <c r="G364"/>
      <c r="H364"/>
      <c r="I364"/>
      <c r="J364"/>
      <c r="K364"/>
      <c r="L364" t="str">
        <f>LEFT(_xlfn.TEXTAFTER('6b - Tot real (CPIH) costs'!A364,"."),1)</f>
        <v>c</v>
      </c>
      <c r="M364" s="286">
        <f>IF('4 - Inflation'!K$17=0,0,'6a - Tot nominal costs'!M364/'4 - Inflation'!K$17)</f>
        <v>0</v>
      </c>
      <c r="N364" s="286">
        <f>IF('4 - Inflation'!L$17=0,0,'6a - Tot nominal costs'!N364/'4 - Inflation'!L$17)</f>
        <v>0</v>
      </c>
      <c r="O364" s="286">
        <f>IF('4 - Inflation'!M$17=0,0,'6a - Tot nominal costs'!O364/'4 - Inflation'!M$17)</f>
        <v>0</v>
      </c>
      <c r="P364" s="286">
        <f>IF('4 - Inflation'!N$17=0,0,'6a - Tot nominal costs'!P364/'4 - Inflation'!N$17)</f>
        <v>0</v>
      </c>
      <c r="Q364" s="286">
        <f>IF('4 - Inflation'!O$17=0,0,'6a - Tot nominal costs'!Q364/'4 - Inflation'!O$17)</f>
        <v>0</v>
      </c>
      <c r="R364" s="286">
        <f>IF('4 - Inflation'!P$17=0,0,'6a - Tot nominal costs'!R364/'4 - Inflation'!P$17)</f>
        <v>0</v>
      </c>
      <c r="S364" s="286">
        <f>IF('4 - Inflation'!Q$17=0,0,'6a - Tot nominal costs'!S364/'4 - Inflation'!Q$17)</f>
        <v>0</v>
      </c>
      <c r="T364" s="286">
        <f>IF('4 - Inflation'!R$17=0,0,'6a - Tot nominal costs'!T364/'4 - Inflation'!R$17)</f>
        <v>0</v>
      </c>
      <c r="U364" s="286">
        <f>IF('4 - Inflation'!S$17=0,0,'6a - Tot nominal costs'!U364/'4 - Inflation'!S$17)</f>
        <v>0</v>
      </c>
      <c r="V364" s="286">
        <f>IF('4 - Inflation'!T$17=0,0,'6a - Tot nominal costs'!V364/'4 - Inflation'!T$17)</f>
        <v>0</v>
      </c>
      <c r="W364" s="286">
        <f>IF('4 - Inflation'!U$17=0,0,'6a - Tot nominal costs'!W364/'4 - Inflation'!U$17)</f>
        <v>0</v>
      </c>
      <c r="X364" s="286">
        <f>IF('4 - Inflation'!V$17=0,0,'6a - Tot nominal costs'!X364/'4 - Inflation'!V$17)</f>
        <v>0</v>
      </c>
      <c r="Y364" s="286">
        <f>IF('4 - Inflation'!W$17=0,0,'6a - Tot nominal costs'!Y364/'4 - Inflation'!W$17)</f>
        <v>0</v>
      </c>
      <c r="Z364" s="286">
        <f>IF('4 - Inflation'!X$17=0,0,'6a - Tot nominal costs'!Z364/'4 - Inflation'!X$17)</f>
        <v>0</v>
      </c>
      <c r="AA364" s="286">
        <f>IF('4 - Inflation'!Y$17=0,0,'6a - Tot nominal costs'!AA364/'4 - Inflation'!Y$17)</f>
        <v>0</v>
      </c>
      <c r="AB364" s="286">
        <f>IF('4 - Inflation'!Z$17=0,0,'6a - Tot nominal costs'!AB364/'4 - Inflation'!Z$17)</f>
        <v>0</v>
      </c>
      <c r="AC364" s="286">
        <f>IF('4 - Inflation'!AA$17=0,0,'6a - Tot nominal costs'!AC364/'4 - Inflation'!AA$17)</f>
        <v>0</v>
      </c>
      <c r="AD364" s="286">
        <f>IF('4 - Inflation'!AB$17=0,0,'6a - Tot nominal costs'!AD364/'4 - Inflation'!AB$17)</f>
        <v>0</v>
      </c>
      <c r="AE364" s="286">
        <f>IF('4 - Inflation'!AC$17=0,0,'6a - Tot nominal costs'!AE364/'4 - Inflation'!AC$17)</f>
        <v>0</v>
      </c>
      <c r="AF364" s="286">
        <f>IF('4 - Inflation'!AD$17=0,0,'6a - Tot nominal costs'!AF364/'4 - Inflation'!AD$17)</f>
        <v>0</v>
      </c>
      <c r="AG364" s="286">
        <f>IF('4 - Inflation'!AE$17=0,0,'6a - Tot nominal costs'!AG364/'4 - Inflation'!AE$17)</f>
        <v>0</v>
      </c>
      <c r="AH364" s="286">
        <f>IF('4 - Inflation'!AF$17=0,0,'6a - Tot nominal costs'!AH364/'4 - Inflation'!AF$17)</f>
        <v>0</v>
      </c>
      <c r="AI364" s="286">
        <f>IF('4 - Inflation'!AG$17=0,0,'6a - Tot nominal costs'!AI364/'4 - Inflation'!AG$17)</f>
        <v>0</v>
      </c>
      <c r="AJ364" s="286">
        <f>IF('4 - Inflation'!AH$17=0,0,'6a - Tot nominal costs'!AJ364/'4 - Inflation'!AH$17)</f>
        <v>0</v>
      </c>
      <c r="AK364" s="286">
        <f>IF('4 - Inflation'!AI$17=0,0,'6a - Tot nominal costs'!AK364/'4 - Inflation'!AI$17)</f>
        <v>0</v>
      </c>
      <c r="AL364" s="286">
        <f>IF('4 - Inflation'!AJ$17=0,0,'6a - Tot nominal costs'!AL364/'4 - Inflation'!AJ$17)</f>
        <v>0</v>
      </c>
      <c r="AM364" s="286">
        <f>IF('4 - Inflation'!AK$17=0,0,'6a - Tot nominal costs'!AM364/'4 - Inflation'!AK$17)</f>
        <v>0</v>
      </c>
      <c r="AN364" s="286">
        <f>IF('4 - Inflation'!AL$17=0,0,'6a - Tot nominal costs'!AN364/'4 - Inflation'!AL$17)</f>
        <v>0</v>
      </c>
      <c r="AO364" s="286">
        <f>IF('4 - Inflation'!AM$17=0,0,'6a - Tot nominal costs'!AO364/'4 - Inflation'!AM$17)</f>
        <v>0</v>
      </c>
      <c r="AP364" s="286">
        <f>IF('4 - Inflation'!AN$17=0,0,'6a - Tot nominal costs'!AP364/'4 - Inflation'!AN$17)</f>
        <v>0</v>
      </c>
    </row>
    <row r="365" spans="1:42" outlineLevel="1">
      <c r="A365" s="212"/>
      <c r="B365" s="201">
        <f>B364-COUNTIFS(C353:C364,"")</f>
        <v>1</v>
      </c>
      <c r="C365" s="201" t="s">
        <v>285</v>
      </c>
      <c r="D365" s="201"/>
      <c r="E365" s="201"/>
      <c r="F365" s="201"/>
      <c r="G365" s="201"/>
      <c r="H365" s="201"/>
      <c r="I365" s="201"/>
      <c r="J365" s="201"/>
      <c r="K365" s="201"/>
      <c r="L365" s="201"/>
      <c r="M365" s="280">
        <f>SUM(M353:M364)</f>
        <v>0</v>
      </c>
      <c r="N365" s="280">
        <f>SUM(N353:N364)</f>
        <v>0</v>
      </c>
      <c r="O365" s="280">
        <f t="shared" ref="O365:AP365" si="31">SUM(O353:O364)</f>
        <v>0</v>
      </c>
      <c r="P365" s="280">
        <f t="shared" si="31"/>
        <v>0</v>
      </c>
      <c r="Q365" s="280">
        <f t="shared" si="31"/>
        <v>0</v>
      </c>
      <c r="R365" s="280">
        <f t="shared" si="31"/>
        <v>0</v>
      </c>
      <c r="S365" s="280">
        <f t="shared" si="31"/>
        <v>0</v>
      </c>
      <c r="T365" s="280">
        <f t="shared" si="31"/>
        <v>0</v>
      </c>
      <c r="U365" s="280">
        <f t="shared" si="31"/>
        <v>0</v>
      </c>
      <c r="V365" s="280">
        <f t="shared" si="31"/>
        <v>0</v>
      </c>
      <c r="W365" s="280">
        <f t="shared" si="31"/>
        <v>0</v>
      </c>
      <c r="X365" s="280">
        <f t="shared" si="31"/>
        <v>0</v>
      </c>
      <c r="Y365" s="280">
        <f t="shared" si="31"/>
        <v>0</v>
      </c>
      <c r="Z365" s="280">
        <f t="shared" si="31"/>
        <v>0</v>
      </c>
      <c r="AA365" s="280">
        <f t="shared" si="31"/>
        <v>0</v>
      </c>
      <c r="AB365" s="280">
        <f t="shared" si="31"/>
        <v>0</v>
      </c>
      <c r="AC365" s="280">
        <f t="shared" si="31"/>
        <v>0</v>
      </c>
      <c r="AD365" s="280">
        <f t="shared" si="31"/>
        <v>0</v>
      </c>
      <c r="AE365" s="280">
        <f t="shared" si="31"/>
        <v>0</v>
      </c>
      <c r="AF365" s="280">
        <f t="shared" si="31"/>
        <v>0</v>
      </c>
      <c r="AG365" s="280">
        <f t="shared" si="31"/>
        <v>0</v>
      </c>
      <c r="AH365" s="280">
        <f t="shared" si="31"/>
        <v>0</v>
      </c>
      <c r="AI365" s="280">
        <f t="shared" si="31"/>
        <v>0</v>
      </c>
      <c r="AJ365" s="280">
        <f t="shared" si="31"/>
        <v>0</v>
      </c>
      <c r="AK365" s="280">
        <f t="shared" si="31"/>
        <v>0</v>
      </c>
      <c r="AL365" s="280">
        <f t="shared" si="31"/>
        <v>0</v>
      </c>
      <c r="AM365" s="280">
        <f t="shared" si="31"/>
        <v>0</v>
      </c>
      <c r="AN365" s="280">
        <f t="shared" si="31"/>
        <v>0</v>
      </c>
      <c r="AO365" s="280">
        <f t="shared" si="31"/>
        <v>0</v>
      </c>
      <c r="AP365" s="280">
        <f t="shared" si="31"/>
        <v>0</v>
      </c>
    </row>
    <row r="366" spans="1:42" outlineLevel="1">
      <c r="A366" s="211"/>
      <c r="B366"/>
      <c r="C366"/>
      <c r="D366"/>
      <c r="E366"/>
      <c r="F366"/>
      <c r="G366"/>
      <c r="H366"/>
      <c r="I366"/>
      <c r="J366"/>
      <c r="K366"/>
      <c r="L366"/>
      <c r="M366" s="243"/>
      <c r="N366" s="243"/>
      <c r="O366" s="243"/>
      <c r="P366" s="243"/>
      <c r="Q366" s="243"/>
      <c r="R366" s="243"/>
      <c r="S366" s="243"/>
      <c r="T366" s="243"/>
      <c r="U366" s="243"/>
      <c r="V366" s="243"/>
      <c r="W366" s="243"/>
      <c r="X366" s="243"/>
      <c r="Y366" s="243"/>
      <c r="Z366" s="243"/>
      <c r="AA366" s="243"/>
      <c r="AB366" s="243"/>
      <c r="AC366" s="243"/>
      <c r="AD366" s="243"/>
      <c r="AE366" s="243"/>
      <c r="AF366" s="243"/>
      <c r="AG366" s="243"/>
      <c r="AH366" s="243"/>
      <c r="AI366" s="243"/>
      <c r="AJ366" s="243"/>
      <c r="AK366" s="243"/>
      <c r="AL366" s="243"/>
      <c r="AM366" s="243"/>
      <c r="AN366" s="243"/>
      <c r="AO366" s="243"/>
      <c r="AP366" s="243"/>
    </row>
    <row r="367" spans="1:42" outlineLevel="1">
      <c r="A367" s="220" t="s">
        <v>216</v>
      </c>
      <c r="B367" s="220" t="s">
        <v>286</v>
      </c>
      <c r="C367" s="220" t="s">
        <v>284</v>
      </c>
      <c r="D367" s="220"/>
      <c r="E367" s="220"/>
      <c r="F367" s="220"/>
      <c r="G367" s="220"/>
      <c r="H367" s="220"/>
      <c r="I367" s="220"/>
      <c r="J367" s="220"/>
      <c r="K367" s="220"/>
      <c r="L367" s="220"/>
      <c r="M367" s="244"/>
      <c r="N367" s="244"/>
      <c r="O367" s="244"/>
      <c r="P367" s="244"/>
      <c r="Q367" s="244"/>
      <c r="R367" s="244"/>
      <c r="S367" s="244"/>
      <c r="T367" s="244"/>
      <c r="U367" s="244"/>
      <c r="V367" s="244"/>
      <c r="W367" s="244"/>
      <c r="X367" s="244"/>
      <c r="Y367" s="244"/>
      <c r="Z367" s="244"/>
      <c r="AA367" s="244"/>
      <c r="AB367" s="244"/>
      <c r="AC367" s="244"/>
      <c r="AD367" s="244"/>
      <c r="AE367" s="244"/>
      <c r="AF367" s="244"/>
      <c r="AG367" s="244"/>
      <c r="AH367" s="244"/>
      <c r="AI367" s="244"/>
      <c r="AJ367" s="244"/>
      <c r="AK367" s="244"/>
      <c r="AL367" s="244"/>
      <c r="AM367" s="244"/>
      <c r="AN367" s="244"/>
      <c r="AO367" s="244"/>
      <c r="AP367" s="244"/>
    </row>
    <row r="368" spans="1:42" outlineLevel="2">
      <c r="A368" s="211" t="str">
        <f>A350&amp;"."&amp;A367&amp;"."&amp;A351&amp;"."&amp;B368</f>
        <v>1.o.8.1</v>
      </c>
      <c r="B368">
        <v>1</v>
      </c>
      <c r="C368" t="str">
        <f>'1-GBP'!C368</f>
        <v>Contingency</v>
      </c>
      <c r="D368"/>
      <c r="E368"/>
      <c r="F368"/>
      <c r="G368"/>
      <c r="H368"/>
      <c r="I368"/>
      <c r="J368"/>
      <c r="K368"/>
      <c r="L368" t="str">
        <f>LEFT(_xlfn.TEXTAFTER('6b - Tot real (CPIH) costs'!A368,"."),1)</f>
        <v>o</v>
      </c>
      <c r="M368" s="286">
        <f>IF('4 - Inflation'!K$17=0,0,'6a - Tot nominal costs'!M368/'4 - Inflation'!K$17)</f>
        <v>0</v>
      </c>
      <c r="N368" s="286">
        <f>IF('4 - Inflation'!L$17=0,0,'6a - Tot nominal costs'!N368/'4 - Inflation'!L$17)</f>
        <v>0</v>
      </c>
      <c r="O368" s="286">
        <f>IF('4 - Inflation'!M$17=0,0,'6a - Tot nominal costs'!O368/'4 - Inflation'!M$17)</f>
        <v>0</v>
      </c>
      <c r="P368" s="286">
        <f>IF('4 - Inflation'!N$17=0,0,'6a - Tot nominal costs'!P368/'4 - Inflation'!N$17)</f>
        <v>0</v>
      </c>
      <c r="Q368" s="286">
        <f>IF('4 - Inflation'!O$17=0,0,'6a - Tot nominal costs'!Q368/'4 - Inflation'!O$17)</f>
        <v>0</v>
      </c>
      <c r="R368" s="286">
        <f>IF('4 - Inflation'!P$17=0,0,'6a - Tot nominal costs'!R368/'4 - Inflation'!P$17)</f>
        <v>0</v>
      </c>
      <c r="S368" s="286">
        <f>IF('4 - Inflation'!Q$17=0,0,'6a - Tot nominal costs'!S368/'4 - Inflation'!Q$17)</f>
        <v>0</v>
      </c>
      <c r="T368" s="286">
        <f>IF('4 - Inflation'!R$17=0,0,'6a - Tot nominal costs'!T368/'4 - Inflation'!R$17)</f>
        <v>0</v>
      </c>
      <c r="U368" s="286">
        <f>IF('4 - Inflation'!S$17=0,0,'6a - Tot nominal costs'!U368/'4 - Inflation'!S$17)</f>
        <v>0</v>
      </c>
      <c r="V368" s="286">
        <f>IF('4 - Inflation'!T$17=0,0,'6a - Tot nominal costs'!V368/'4 - Inflation'!T$17)</f>
        <v>0</v>
      </c>
      <c r="W368" s="286">
        <f>IF('4 - Inflation'!U$17=0,0,'6a - Tot nominal costs'!W368/'4 - Inflation'!U$17)</f>
        <v>0</v>
      </c>
      <c r="X368" s="286">
        <f>IF('4 - Inflation'!V$17=0,0,'6a - Tot nominal costs'!X368/'4 - Inflation'!V$17)</f>
        <v>0</v>
      </c>
      <c r="Y368" s="286">
        <f>IF('4 - Inflation'!W$17=0,0,'6a - Tot nominal costs'!Y368/'4 - Inflation'!W$17)</f>
        <v>0</v>
      </c>
      <c r="Z368" s="286">
        <f>IF('4 - Inflation'!X$17=0,0,'6a - Tot nominal costs'!Z368/'4 - Inflation'!X$17)</f>
        <v>0</v>
      </c>
      <c r="AA368" s="286">
        <f>IF('4 - Inflation'!Y$17=0,0,'6a - Tot nominal costs'!AA368/'4 - Inflation'!Y$17)</f>
        <v>0</v>
      </c>
      <c r="AB368" s="286">
        <f>IF('4 - Inflation'!Z$17=0,0,'6a - Tot nominal costs'!AB368/'4 - Inflation'!Z$17)</f>
        <v>0</v>
      </c>
      <c r="AC368" s="286">
        <f>IF('4 - Inflation'!AA$17=0,0,'6a - Tot nominal costs'!AC368/'4 - Inflation'!AA$17)</f>
        <v>0</v>
      </c>
      <c r="AD368" s="286">
        <f>IF('4 - Inflation'!AB$17=0,0,'6a - Tot nominal costs'!AD368/'4 - Inflation'!AB$17)</f>
        <v>0</v>
      </c>
      <c r="AE368" s="286">
        <f>IF('4 - Inflation'!AC$17=0,0,'6a - Tot nominal costs'!AE368/'4 - Inflation'!AC$17)</f>
        <v>0</v>
      </c>
      <c r="AF368" s="286">
        <f>IF('4 - Inflation'!AD$17=0,0,'6a - Tot nominal costs'!AF368/'4 - Inflation'!AD$17)</f>
        <v>0</v>
      </c>
      <c r="AG368" s="286">
        <f>IF('4 - Inflation'!AE$17=0,0,'6a - Tot nominal costs'!AG368/'4 - Inflation'!AE$17)</f>
        <v>0</v>
      </c>
      <c r="AH368" s="286">
        <f>IF('4 - Inflation'!AF$17=0,0,'6a - Tot nominal costs'!AH368/'4 - Inflation'!AF$17)</f>
        <v>0</v>
      </c>
      <c r="AI368" s="286">
        <f>IF('4 - Inflation'!AG$17=0,0,'6a - Tot nominal costs'!AI368/'4 - Inflation'!AG$17)</f>
        <v>0</v>
      </c>
      <c r="AJ368" s="286">
        <f>IF('4 - Inflation'!AH$17=0,0,'6a - Tot nominal costs'!AJ368/'4 - Inflation'!AH$17)</f>
        <v>0</v>
      </c>
      <c r="AK368" s="286">
        <f>IF('4 - Inflation'!AI$17=0,0,'6a - Tot nominal costs'!AK368/'4 - Inflation'!AI$17)</f>
        <v>0</v>
      </c>
      <c r="AL368" s="286">
        <f>IF('4 - Inflation'!AJ$17=0,0,'6a - Tot nominal costs'!AL368/'4 - Inflation'!AJ$17)</f>
        <v>0</v>
      </c>
      <c r="AM368" s="286">
        <f>IF('4 - Inflation'!AK$17=0,0,'6a - Tot nominal costs'!AM368/'4 - Inflation'!AK$17)</f>
        <v>0</v>
      </c>
      <c r="AN368" s="286">
        <f>IF('4 - Inflation'!AL$17=0,0,'6a - Tot nominal costs'!AN368/'4 - Inflation'!AL$17)</f>
        <v>0</v>
      </c>
      <c r="AO368" s="286">
        <f>IF('4 - Inflation'!AM$17=0,0,'6a - Tot nominal costs'!AO368/'4 - Inflation'!AM$17)</f>
        <v>0</v>
      </c>
      <c r="AP368" s="286">
        <f>IF('4 - Inflation'!AN$17=0,0,'6a - Tot nominal costs'!AP368/'4 - Inflation'!AN$17)</f>
        <v>0</v>
      </c>
    </row>
    <row r="369" spans="1:42" outlineLevel="2">
      <c r="A369" s="211" t="str">
        <f>A350&amp;"."&amp;A367&amp;"."&amp;A351&amp;"."&amp;B369</f>
        <v>1.o.8.2</v>
      </c>
      <c r="B369">
        <v>2</v>
      </c>
      <c r="C369" t="str">
        <f>'1-GBP'!C369</f>
        <v/>
      </c>
      <c r="D369"/>
      <c r="E369"/>
      <c r="F369"/>
      <c r="G369"/>
      <c r="H369"/>
      <c r="I369"/>
      <c r="J369"/>
      <c r="K369"/>
      <c r="L369" t="str">
        <f>LEFT(_xlfn.TEXTAFTER('6b - Tot real (CPIH) costs'!A369,"."),1)</f>
        <v>o</v>
      </c>
      <c r="M369" s="286">
        <f>IF('4 - Inflation'!K$17=0,0,'6a - Tot nominal costs'!M369/'4 - Inflation'!K$17)</f>
        <v>0</v>
      </c>
      <c r="N369" s="286">
        <f>IF('4 - Inflation'!L$17=0,0,'6a - Tot nominal costs'!N369/'4 - Inflation'!L$17)</f>
        <v>0</v>
      </c>
      <c r="O369" s="286">
        <f>IF('4 - Inflation'!M$17=0,0,'6a - Tot nominal costs'!O369/'4 - Inflation'!M$17)</f>
        <v>0</v>
      </c>
      <c r="P369" s="286">
        <f>IF('4 - Inflation'!N$17=0,0,'6a - Tot nominal costs'!P369/'4 - Inflation'!N$17)</f>
        <v>0</v>
      </c>
      <c r="Q369" s="286">
        <f>IF('4 - Inflation'!O$17=0,0,'6a - Tot nominal costs'!Q369/'4 - Inflation'!O$17)</f>
        <v>0</v>
      </c>
      <c r="R369" s="286">
        <f>IF('4 - Inflation'!P$17=0,0,'6a - Tot nominal costs'!R369/'4 - Inflation'!P$17)</f>
        <v>0</v>
      </c>
      <c r="S369" s="286">
        <f>IF('4 - Inflation'!Q$17=0,0,'6a - Tot nominal costs'!S369/'4 - Inflation'!Q$17)</f>
        <v>0</v>
      </c>
      <c r="T369" s="286">
        <f>IF('4 - Inflation'!R$17=0,0,'6a - Tot nominal costs'!T369/'4 - Inflation'!R$17)</f>
        <v>0</v>
      </c>
      <c r="U369" s="286">
        <f>IF('4 - Inflation'!S$17=0,0,'6a - Tot nominal costs'!U369/'4 - Inflation'!S$17)</f>
        <v>0</v>
      </c>
      <c r="V369" s="286">
        <f>IF('4 - Inflation'!T$17=0,0,'6a - Tot nominal costs'!V369/'4 - Inflation'!T$17)</f>
        <v>0</v>
      </c>
      <c r="W369" s="286">
        <f>IF('4 - Inflation'!U$17=0,0,'6a - Tot nominal costs'!W369/'4 - Inflation'!U$17)</f>
        <v>0</v>
      </c>
      <c r="X369" s="286">
        <f>IF('4 - Inflation'!V$17=0,0,'6a - Tot nominal costs'!X369/'4 - Inflation'!V$17)</f>
        <v>0</v>
      </c>
      <c r="Y369" s="286">
        <f>IF('4 - Inflation'!W$17=0,0,'6a - Tot nominal costs'!Y369/'4 - Inflation'!W$17)</f>
        <v>0</v>
      </c>
      <c r="Z369" s="286">
        <f>IF('4 - Inflation'!X$17=0,0,'6a - Tot nominal costs'!Z369/'4 - Inflation'!X$17)</f>
        <v>0</v>
      </c>
      <c r="AA369" s="286">
        <f>IF('4 - Inflation'!Y$17=0,0,'6a - Tot nominal costs'!AA369/'4 - Inflation'!Y$17)</f>
        <v>0</v>
      </c>
      <c r="AB369" s="286">
        <f>IF('4 - Inflation'!Z$17=0,0,'6a - Tot nominal costs'!AB369/'4 - Inflation'!Z$17)</f>
        <v>0</v>
      </c>
      <c r="AC369" s="286">
        <f>IF('4 - Inflation'!AA$17=0,0,'6a - Tot nominal costs'!AC369/'4 - Inflation'!AA$17)</f>
        <v>0</v>
      </c>
      <c r="AD369" s="286">
        <f>IF('4 - Inflation'!AB$17=0,0,'6a - Tot nominal costs'!AD369/'4 - Inflation'!AB$17)</f>
        <v>0</v>
      </c>
      <c r="AE369" s="286">
        <f>IF('4 - Inflation'!AC$17=0,0,'6a - Tot nominal costs'!AE369/'4 - Inflation'!AC$17)</f>
        <v>0</v>
      </c>
      <c r="AF369" s="286">
        <f>IF('4 - Inflation'!AD$17=0,0,'6a - Tot nominal costs'!AF369/'4 - Inflation'!AD$17)</f>
        <v>0</v>
      </c>
      <c r="AG369" s="286">
        <f>IF('4 - Inflation'!AE$17=0,0,'6a - Tot nominal costs'!AG369/'4 - Inflation'!AE$17)</f>
        <v>0</v>
      </c>
      <c r="AH369" s="286">
        <f>IF('4 - Inflation'!AF$17=0,0,'6a - Tot nominal costs'!AH369/'4 - Inflation'!AF$17)</f>
        <v>0</v>
      </c>
      <c r="AI369" s="286">
        <f>IF('4 - Inflation'!AG$17=0,0,'6a - Tot nominal costs'!AI369/'4 - Inflation'!AG$17)</f>
        <v>0</v>
      </c>
      <c r="AJ369" s="286">
        <f>IF('4 - Inflation'!AH$17=0,0,'6a - Tot nominal costs'!AJ369/'4 - Inflation'!AH$17)</f>
        <v>0</v>
      </c>
      <c r="AK369" s="286">
        <f>IF('4 - Inflation'!AI$17=0,0,'6a - Tot nominal costs'!AK369/'4 - Inflation'!AI$17)</f>
        <v>0</v>
      </c>
      <c r="AL369" s="286">
        <f>IF('4 - Inflation'!AJ$17=0,0,'6a - Tot nominal costs'!AL369/'4 - Inflation'!AJ$17)</f>
        <v>0</v>
      </c>
      <c r="AM369" s="286">
        <f>IF('4 - Inflation'!AK$17=0,0,'6a - Tot nominal costs'!AM369/'4 - Inflation'!AK$17)</f>
        <v>0</v>
      </c>
      <c r="AN369" s="286">
        <f>IF('4 - Inflation'!AL$17=0,0,'6a - Tot nominal costs'!AN369/'4 - Inflation'!AL$17)</f>
        <v>0</v>
      </c>
      <c r="AO369" s="286">
        <f>IF('4 - Inflation'!AM$17=0,0,'6a - Tot nominal costs'!AO369/'4 - Inflation'!AM$17)</f>
        <v>0</v>
      </c>
      <c r="AP369" s="286">
        <f>IF('4 - Inflation'!AN$17=0,0,'6a - Tot nominal costs'!AP369/'4 - Inflation'!AN$17)</f>
        <v>0</v>
      </c>
    </row>
    <row r="370" spans="1:42" outlineLevel="2">
      <c r="A370" s="211" t="str">
        <f>A350&amp;"."&amp;A367&amp;"."&amp;A351&amp;"."&amp;B370</f>
        <v>1.o.8.3</v>
      </c>
      <c r="B370">
        <v>3</v>
      </c>
      <c r="C370" t="str">
        <f>'1-GBP'!C370</f>
        <v/>
      </c>
      <c r="D370"/>
      <c r="E370"/>
      <c r="F370"/>
      <c r="G370"/>
      <c r="H370"/>
      <c r="I370"/>
      <c r="J370"/>
      <c r="K370"/>
      <c r="L370" t="str">
        <f>LEFT(_xlfn.TEXTAFTER('6b - Tot real (CPIH) costs'!A370,"."),1)</f>
        <v>o</v>
      </c>
      <c r="M370" s="286">
        <f>IF('4 - Inflation'!K$17=0,0,'6a - Tot nominal costs'!M370/'4 - Inflation'!K$17)</f>
        <v>0</v>
      </c>
      <c r="N370" s="286">
        <f>IF('4 - Inflation'!L$17=0,0,'6a - Tot nominal costs'!N370/'4 - Inflation'!L$17)</f>
        <v>0</v>
      </c>
      <c r="O370" s="286">
        <f>IF('4 - Inflation'!M$17=0,0,'6a - Tot nominal costs'!O370/'4 - Inflation'!M$17)</f>
        <v>0</v>
      </c>
      <c r="P370" s="286">
        <f>IF('4 - Inflation'!N$17=0,0,'6a - Tot nominal costs'!P370/'4 - Inflation'!N$17)</f>
        <v>0</v>
      </c>
      <c r="Q370" s="286">
        <f>IF('4 - Inflation'!O$17=0,0,'6a - Tot nominal costs'!Q370/'4 - Inflation'!O$17)</f>
        <v>0</v>
      </c>
      <c r="R370" s="286">
        <f>IF('4 - Inflation'!P$17=0,0,'6a - Tot nominal costs'!R370/'4 - Inflation'!P$17)</f>
        <v>0</v>
      </c>
      <c r="S370" s="286">
        <f>IF('4 - Inflation'!Q$17=0,0,'6a - Tot nominal costs'!S370/'4 - Inflation'!Q$17)</f>
        <v>0</v>
      </c>
      <c r="T370" s="286">
        <f>IF('4 - Inflation'!R$17=0,0,'6a - Tot nominal costs'!T370/'4 - Inflation'!R$17)</f>
        <v>0</v>
      </c>
      <c r="U370" s="286">
        <f>IF('4 - Inflation'!S$17=0,0,'6a - Tot nominal costs'!U370/'4 - Inflation'!S$17)</f>
        <v>0</v>
      </c>
      <c r="V370" s="286">
        <f>IF('4 - Inflation'!T$17=0,0,'6a - Tot nominal costs'!V370/'4 - Inflation'!T$17)</f>
        <v>0</v>
      </c>
      <c r="W370" s="286">
        <f>IF('4 - Inflation'!U$17=0,0,'6a - Tot nominal costs'!W370/'4 - Inflation'!U$17)</f>
        <v>0</v>
      </c>
      <c r="X370" s="286">
        <f>IF('4 - Inflation'!V$17=0,0,'6a - Tot nominal costs'!X370/'4 - Inflation'!V$17)</f>
        <v>0</v>
      </c>
      <c r="Y370" s="286">
        <f>IF('4 - Inflation'!W$17=0,0,'6a - Tot nominal costs'!Y370/'4 - Inflation'!W$17)</f>
        <v>0</v>
      </c>
      <c r="Z370" s="286">
        <f>IF('4 - Inflation'!X$17=0,0,'6a - Tot nominal costs'!Z370/'4 - Inflation'!X$17)</f>
        <v>0</v>
      </c>
      <c r="AA370" s="286">
        <f>IF('4 - Inflation'!Y$17=0,0,'6a - Tot nominal costs'!AA370/'4 - Inflation'!Y$17)</f>
        <v>0</v>
      </c>
      <c r="AB370" s="286">
        <f>IF('4 - Inflation'!Z$17=0,0,'6a - Tot nominal costs'!AB370/'4 - Inflation'!Z$17)</f>
        <v>0</v>
      </c>
      <c r="AC370" s="286">
        <f>IF('4 - Inflation'!AA$17=0,0,'6a - Tot nominal costs'!AC370/'4 - Inflation'!AA$17)</f>
        <v>0</v>
      </c>
      <c r="AD370" s="286">
        <f>IF('4 - Inflation'!AB$17=0,0,'6a - Tot nominal costs'!AD370/'4 - Inflation'!AB$17)</f>
        <v>0</v>
      </c>
      <c r="AE370" s="286">
        <f>IF('4 - Inflation'!AC$17=0,0,'6a - Tot nominal costs'!AE370/'4 - Inflation'!AC$17)</f>
        <v>0</v>
      </c>
      <c r="AF370" s="286">
        <f>IF('4 - Inflation'!AD$17=0,0,'6a - Tot nominal costs'!AF370/'4 - Inflation'!AD$17)</f>
        <v>0</v>
      </c>
      <c r="AG370" s="286">
        <f>IF('4 - Inflation'!AE$17=0,0,'6a - Tot nominal costs'!AG370/'4 - Inflation'!AE$17)</f>
        <v>0</v>
      </c>
      <c r="AH370" s="286">
        <f>IF('4 - Inflation'!AF$17=0,0,'6a - Tot nominal costs'!AH370/'4 - Inflation'!AF$17)</f>
        <v>0</v>
      </c>
      <c r="AI370" s="286">
        <f>IF('4 - Inflation'!AG$17=0,0,'6a - Tot nominal costs'!AI370/'4 - Inflation'!AG$17)</f>
        <v>0</v>
      </c>
      <c r="AJ370" s="286">
        <f>IF('4 - Inflation'!AH$17=0,0,'6a - Tot nominal costs'!AJ370/'4 - Inflation'!AH$17)</f>
        <v>0</v>
      </c>
      <c r="AK370" s="286">
        <f>IF('4 - Inflation'!AI$17=0,0,'6a - Tot nominal costs'!AK370/'4 - Inflation'!AI$17)</f>
        <v>0</v>
      </c>
      <c r="AL370" s="286">
        <f>IF('4 - Inflation'!AJ$17=0,0,'6a - Tot nominal costs'!AL370/'4 - Inflation'!AJ$17)</f>
        <v>0</v>
      </c>
      <c r="AM370" s="286">
        <f>IF('4 - Inflation'!AK$17=0,0,'6a - Tot nominal costs'!AM370/'4 - Inflation'!AK$17)</f>
        <v>0</v>
      </c>
      <c r="AN370" s="286">
        <f>IF('4 - Inflation'!AL$17=0,0,'6a - Tot nominal costs'!AN370/'4 - Inflation'!AL$17)</f>
        <v>0</v>
      </c>
      <c r="AO370" s="286">
        <f>IF('4 - Inflation'!AM$17=0,0,'6a - Tot nominal costs'!AO370/'4 - Inflation'!AM$17)</f>
        <v>0</v>
      </c>
      <c r="AP370" s="286">
        <f>IF('4 - Inflation'!AN$17=0,0,'6a - Tot nominal costs'!AP370/'4 - Inflation'!AN$17)</f>
        <v>0</v>
      </c>
    </row>
    <row r="371" spans="1:42" outlineLevel="2">
      <c r="A371" s="211" t="str">
        <f>A350&amp;"."&amp;A367&amp;"."&amp;A351&amp;"."&amp;B371</f>
        <v>1.o.8.4</v>
      </c>
      <c r="B371">
        <v>4</v>
      </c>
      <c r="C371" t="str">
        <f>'1-GBP'!C371</f>
        <v/>
      </c>
      <c r="D371"/>
      <c r="E371"/>
      <c r="F371"/>
      <c r="G371"/>
      <c r="H371"/>
      <c r="I371"/>
      <c r="J371"/>
      <c r="K371"/>
      <c r="L371" t="str">
        <f>LEFT(_xlfn.TEXTAFTER('6b - Tot real (CPIH) costs'!A371,"."),1)</f>
        <v>o</v>
      </c>
      <c r="M371" s="286">
        <f>IF('4 - Inflation'!K$17=0,0,'6a - Tot nominal costs'!M371/'4 - Inflation'!K$17)</f>
        <v>0</v>
      </c>
      <c r="N371" s="286">
        <f>IF('4 - Inflation'!L$17=0,0,'6a - Tot nominal costs'!N371/'4 - Inflation'!L$17)</f>
        <v>0</v>
      </c>
      <c r="O371" s="286">
        <f>IF('4 - Inflation'!M$17=0,0,'6a - Tot nominal costs'!O371/'4 - Inflation'!M$17)</f>
        <v>0</v>
      </c>
      <c r="P371" s="286">
        <f>IF('4 - Inflation'!N$17=0,0,'6a - Tot nominal costs'!P371/'4 - Inflation'!N$17)</f>
        <v>0</v>
      </c>
      <c r="Q371" s="286">
        <f>IF('4 - Inflation'!O$17=0,0,'6a - Tot nominal costs'!Q371/'4 - Inflation'!O$17)</f>
        <v>0</v>
      </c>
      <c r="R371" s="286">
        <f>IF('4 - Inflation'!P$17=0,0,'6a - Tot nominal costs'!R371/'4 - Inflation'!P$17)</f>
        <v>0</v>
      </c>
      <c r="S371" s="286">
        <f>IF('4 - Inflation'!Q$17=0,0,'6a - Tot nominal costs'!S371/'4 - Inflation'!Q$17)</f>
        <v>0</v>
      </c>
      <c r="T371" s="286">
        <f>IF('4 - Inflation'!R$17=0,0,'6a - Tot nominal costs'!T371/'4 - Inflation'!R$17)</f>
        <v>0</v>
      </c>
      <c r="U371" s="286">
        <f>IF('4 - Inflation'!S$17=0,0,'6a - Tot nominal costs'!U371/'4 - Inflation'!S$17)</f>
        <v>0</v>
      </c>
      <c r="V371" s="286">
        <f>IF('4 - Inflation'!T$17=0,0,'6a - Tot nominal costs'!V371/'4 - Inflation'!T$17)</f>
        <v>0</v>
      </c>
      <c r="W371" s="286">
        <f>IF('4 - Inflation'!U$17=0,0,'6a - Tot nominal costs'!W371/'4 - Inflation'!U$17)</f>
        <v>0</v>
      </c>
      <c r="X371" s="286">
        <f>IF('4 - Inflation'!V$17=0,0,'6a - Tot nominal costs'!X371/'4 - Inflation'!V$17)</f>
        <v>0</v>
      </c>
      <c r="Y371" s="286">
        <f>IF('4 - Inflation'!W$17=0,0,'6a - Tot nominal costs'!Y371/'4 - Inflation'!W$17)</f>
        <v>0</v>
      </c>
      <c r="Z371" s="286">
        <f>IF('4 - Inflation'!X$17=0,0,'6a - Tot nominal costs'!Z371/'4 - Inflation'!X$17)</f>
        <v>0</v>
      </c>
      <c r="AA371" s="286">
        <f>IF('4 - Inflation'!Y$17=0,0,'6a - Tot nominal costs'!AA371/'4 - Inflation'!Y$17)</f>
        <v>0</v>
      </c>
      <c r="AB371" s="286">
        <f>IF('4 - Inflation'!Z$17=0,0,'6a - Tot nominal costs'!AB371/'4 - Inflation'!Z$17)</f>
        <v>0</v>
      </c>
      <c r="AC371" s="286">
        <f>IF('4 - Inflation'!AA$17=0,0,'6a - Tot nominal costs'!AC371/'4 - Inflation'!AA$17)</f>
        <v>0</v>
      </c>
      <c r="AD371" s="286">
        <f>IF('4 - Inflation'!AB$17=0,0,'6a - Tot nominal costs'!AD371/'4 - Inflation'!AB$17)</f>
        <v>0</v>
      </c>
      <c r="AE371" s="286">
        <f>IF('4 - Inflation'!AC$17=0,0,'6a - Tot nominal costs'!AE371/'4 - Inflation'!AC$17)</f>
        <v>0</v>
      </c>
      <c r="AF371" s="286">
        <f>IF('4 - Inflation'!AD$17=0,0,'6a - Tot nominal costs'!AF371/'4 - Inflation'!AD$17)</f>
        <v>0</v>
      </c>
      <c r="AG371" s="286">
        <f>IF('4 - Inflation'!AE$17=0,0,'6a - Tot nominal costs'!AG371/'4 - Inflation'!AE$17)</f>
        <v>0</v>
      </c>
      <c r="AH371" s="286">
        <f>IF('4 - Inflation'!AF$17=0,0,'6a - Tot nominal costs'!AH371/'4 - Inflation'!AF$17)</f>
        <v>0</v>
      </c>
      <c r="AI371" s="286">
        <f>IF('4 - Inflation'!AG$17=0,0,'6a - Tot nominal costs'!AI371/'4 - Inflation'!AG$17)</f>
        <v>0</v>
      </c>
      <c r="AJ371" s="286">
        <f>IF('4 - Inflation'!AH$17=0,0,'6a - Tot nominal costs'!AJ371/'4 - Inflation'!AH$17)</f>
        <v>0</v>
      </c>
      <c r="AK371" s="286">
        <f>IF('4 - Inflation'!AI$17=0,0,'6a - Tot nominal costs'!AK371/'4 - Inflation'!AI$17)</f>
        <v>0</v>
      </c>
      <c r="AL371" s="286">
        <f>IF('4 - Inflation'!AJ$17=0,0,'6a - Tot nominal costs'!AL371/'4 - Inflation'!AJ$17)</f>
        <v>0</v>
      </c>
      <c r="AM371" s="286">
        <f>IF('4 - Inflation'!AK$17=0,0,'6a - Tot nominal costs'!AM371/'4 - Inflation'!AK$17)</f>
        <v>0</v>
      </c>
      <c r="AN371" s="286">
        <f>IF('4 - Inflation'!AL$17=0,0,'6a - Tot nominal costs'!AN371/'4 - Inflation'!AL$17)</f>
        <v>0</v>
      </c>
      <c r="AO371" s="286">
        <f>IF('4 - Inflation'!AM$17=0,0,'6a - Tot nominal costs'!AO371/'4 - Inflation'!AM$17)</f>
        <v>0</v>
      </c>
      <c r="AP371" s="286">
        <f>IF('4 - Inflation'!AN$17=0,0,'6a - Tot nominal costs'!AP371/'4 - Inflation'!AN$17)</f>
        <v>0</v>
      </c>
    </row>
    <row r="372" spans="1:42" outlineLevel="2">
      <c r="A372" s="211" t="str">
        <f>A350&amp;"."&amp;A367&amp;"."&amp;A351&amp;"."&amp;B372</f>
        <v>1.o.8.5</v>
      </c>
      <c r="B372">
        <v>5</v>
      </c>
      <c r="C372" t="str">
        <f>'1-GBP'!C372</f>
        <v/>
      </c>
      <c r="D372"/>
      <c r="E372"/>
      <c r="F372"/>
      <c r="G372"/>
      <c r="H372"/>
      <c r="I372"/>
      <c r="J372"/>
      <c r="K372"/>
      <c r="L372" t="str">
        <f>LEFT(_xlfn.TEXTAFTER('6b - Tot real (CPIH) costs'!A372,"."),1)</f>
        <v>o</v>
      </c>
      <c r="M372" s="286">
        <f>IF('4 - Inflation'!K$17=0,0,'6a - Tot nominal costs'!M372/'4 - Inflation'!K$17)</f>
        <v>0</v>
      </c>
      <c r="N372" s="286">
        <f>IF('4 - Inflation'!L$17=0,0,'6a - Tot nominal costs'!N372/'4 - Inflation'!L$17)</f>
        <v>0</v>
      </c>
      <c r="O372" s="286">
        <f>IF('4 - Inflation'!M$17=0,0,'6a - Tot nominal costs'!O372/'4 - Inflation'!M$17)</f>
        <v>0</v>
      </c>
      <c r="P372" s="286">
        <f>IF('4 - Inflation'!N$17=0,0,'6a - Tot nominal costs'!P372/'4 - Inflation'!N$17)</f>
        <v>0</v>
      </c>
      <c r="Q372" s="286">
        <f>IF('4 - Inflation'!O$17=0,0,'6a - Tot nominal costs'!Q372/'4 - Inflation'!O$17)</f>
        <v>0</v>
      </c>
      <c r="R372" s="286">
        <f>IF('4 - Inflation'!P$17=0,0,'6a - Tot nominal costs'!R372/'4 - Inflation'!P$17)</f>
        <v>0</v>
      </c>
      <c r="S372" s="286">
        <f>IF('4 - Inflation'!Q$17=0,0,'6a - Tot nominal costs'!S372/'4 - Inflation'!Q$17)</f>
        <v>0</v>
      </c>
      <c r="T372" s="286">
        <f>IF('4 - Inflation'!R$17=0,0,'6a - Tot nominal costs'!T372/'4 - Inflation'!R$17)</f>
        <v>0</v>
      </c>
      <c r="U372" s="286">
        <f>IF('4 - Inflation'!S$17=0,0,'6a - Tot nominal costs'!U372/'4 - Inflation'!S$17)</f>
        <v>0</v>
      </c>
      <c r="V372" s="286">
        <f>IF('4 - Inflation'!T$17=0,0,'6a - Tot nominal costs'!V372/'4 - Inflation'!T$17)</f>
        <v>0</v>
      </c>
      <c r="W372" s="286">
        <f>IF('4 - Inflation'!U$17=0,0,'6a - Tot nominal costs'!W372/'4 - Inflation'!U$17)</f>
        <v>0</v>
      </c>
      <c r="X372" s="286">
        <f>IF('4 - Inflation'!V$17=0,0,'6a - Tot nominal costs'!X372/'4 - Inflation'!V$17)</f>
        <v>0</v>
      </c>
      <c r="Y372" s="286">
        <f>IF('4 - Inflation'!W$17=0,0,'6a - Tot nominal costs'!Y372/'4 - Inflation'!W$17)</f>
        <v>0</v>
      </c>
      <c r="Z372" s="286">
        <f>IF('4 - Inflation'!X$17=0,0,'6a - Tot nominal costs'!Z372/'4 - Inflation'!X$17)</f>
        <v>0</v>
      </c>
      <c r="AA372" s="286">
        <f>IF('4 - Inflation'!Y$17=0,0,'6a - Tot nominal costs'!AA372/'4 - Inflation'!Y$17)</f>
        <v>0</v>
      </c>
      <c r="AB372" s="286">
        <f>IF('4 - Inflation'!Z$17=0,0,'6a - Tot nominal costs'!AB372/'4 - Inflation'!Z$17)</f>
        <v>0</v>
      </c>
      <c r="AC372" s="286">
        <f>IF('4 - Inflation'!AA$17=0,0,'6a - Tot nominal costs'!AC372/'4 - Inflation'!AA$17)</f>
        <v>0</v>
      </c>
      <c r="AD372" s="286">
        <f>IF('4 - Inflation'!AB$17=0,0,'6a - Tot nominal costs'!AD372/'4 - Inflation'!AB$17)</f>
        <v>0</v>
      </c>
      <c r="AE372" s="286">
        <f>IF('4 - Inflation'!AC$17=0,0,'6a - Tot nominal costs'!AE372/'4 - Inflation'!AC$17)</f>
        <v>0</v>
      </c>
      <c r="AF372" s="286">
        <f>IF('4 - Inflation'!AD$17=0,0,'6a - Tot nominal costs'!AF372/'4 - Inflation'!AD$17)</f>
        <v>0</v>
      </c>
      <c r="AG372" s="286">
        <f>IF('4 - Inflation'!AE$17=0,0,'6a - Tot nominal costs'!AG372/'4 - Inflation'!AE$17)</f>
        <v>0</v>
      </c>
      <c r="AH372" s="286">
        <f>IF('4 - Inflation'!AF$17=0,0,'6a - Tot nominal costs'!AH372/'4 - Inflation'!AF$17)</f>
        <v>0</v>
      </c>
      <c r="AI372" s="286">
        <f>IF('4 - Inflation'!AG$17=0,0,'6a - Tot nominal costs'!AI372/'4 - Inflation'!AG$17)</f>
        <v>0</v>
      </c>
      <c r="AJ372" s="286">
        <f>IF('4 - Inflation'!AH$17=0,0,'6a - Tot nominal costs'!AJ372/'4 - Inflation'!AH$17)</f>
        <v>0</v>
      </c>
      <c r="AK372" s="286">
        <f>IF('4 - Inflation'!AI$17=0,0,'6a - Tot nominal costs'!AK372/'4 - Inflation'!AI$17)</f>
        <v>0</v>
      </c>
      <c r="AL372" s="286">
        <f>IF('4 - Inflation'!AJ$17=0,0,'6a - Tot nominal costs'!AL372/'4 - Inflation'!AJ$17)</f>
        <v>0</v>
      </c>
      <c r="AM372" s="286">
        <f>IF('4 - Inflation'!AK$17=0,0,'6a - Tot nominal costs'!AM372/'4 - Inflation'!AK$17)</f>
        <v>0</v>
      </c>
      <c r="AN372" s="286">
        <f>IF('4 - Inflation'!AL$17=0,0,'6a - Tot nominal costs'!AN372/'4 - Inflation'!AL$17)</f>
        <v>0</v>
      </c>
      <c r="AO372" s="286">
        <f>IF('4 - Inflation'!AM$17=0,0,'6a - Tot nominal costs'!AO372/'4 - Inflation'!AM$17)</f>
        <v>0</v>
      </c>
      <c r="AP372" s="286">
        <f>IF('4 - Inflation'!AN$17=0,0,'6a - Tot nominal costs'!AP372/'4 - Inflation'!AN$17)</f>
        <v>0</v>
      </c>
    </row>
    <row r="373" spans="1:42" outlineLevel="2">
      <c r="A373" s="211" t="str">
        <f>A350&amp;"."&amp;A367&amp;"."&amp;A351&amp;"."&amp;B373</f>
        <v>1.o.8.6</v>
      </c>
      <c r="B373">
        <v>6</v>
      </c>
      <c r="C373" t="str">
        <f>'1-GBP'!C373</f>
        <v/>
      </c>
      <c r="D373"/>
      <c r="E373"/>
      <c r="F373"/>
      <c r="G373"/>
      <c r="H373"/>
      <c r="I373"/>
      <c r="J373"/>
      <c r="K373"/>
      <c r="L373" t="str">
        <f>LEFT(_xlfn.TEXTAFTER('6b - Tot real (CPIH) costs'!A373,"."),1)</f>
        <v>o</v>
      </c>
      <c r="M373" s="286">
        <f>IF('4 - Inflation'!K$17=0,0,'6a - Tot nominal costs'!M373/'4 - Inflation'!K$17)</f>
        <v>0</v>
      </c>
      <c r="N373" s="286">
        <f>IF('4 - Inflation'!L$17=0,0,'6a - Tot nominal costs'!N373/'4 - Inflation'!L$17)</f>
        <v>0</v>
      </c>
      <c r="O373" s="286">
        <f>IF('4 - Inflation'!M$17=0,0,'6a - Tot nominal costs'!O373/'4 - Inflation'!M$17)</f>
        <v>0</v>
      </c>
      <c r="P373" s="286">
        <f>IF('4 - Inflation'!N$17=0,0,'6a - Tot nominal costs'!P373/'4 - Inflation'!N$17)</f>
        <v>0</v>
      </c>
      <c r="Q373" s="286">
        <f>IF('4 - Inflation'!O$17=0,0,'6a - Tot nominal costs'!Q373/'4 - Inflation'!O$17)</f>
        <v>0</v>
      </c>
      <c r="R373" s="286">
        <f>IF('4 - Inflation'!P$17=0,0,'6a - Tot nominal costs'!R373/'4 - Inflation'!P$17)</f>
        <v>0</v>
      </c>
      <c r="S373" s="286">
        <f>IF('4 - Inflation'!Q$17=0,0,'6a - Tot nominal costs'!S373/'4 - Inflation'!Q$17)</f>
        <v>0</v>
      </c>
      <c r="T373" s="286">
        <f>IF('4 - Inflation'!R$17=0,0,'6a - Tot nominal costs'!T373/'4 - Inflation'!R$17)</f>
        <v>0</v>
      </c>
      <c r="U373" s="286">
        <f>IF('4 - Inflation'!S$17=0,0,'6a - Tot nominal costs'!U373/'4 - Inflation'!S$17)</f>
        <v>0</v>
      </c>
      <c r="V373" s="286">
        <f>IF('4 - Inflation'!T$17=0,0,'6a - Tot nominal costs'!V373/'4 - Inflation'!T$17)</f>
        <v>0</v>
      </c>
      <c r="W373" s="286">
        <f>IF('4 - Inflation'!U$17=0,0,'6a - Tot nominal costs'!W373/'4 - Inflation'!U$17)</f>
        <v>0</v>
      </c>
      <c r="X373" s="286">
        <f>IF('4 - Inflation'!V$17=0,0,'6a - Tot nominal costs'!X373/'4 - Inflation'!V$17)</f>
        <v>0</v>
      </c>
      <c r="Y373" s="286">
        <f>IF('4 - Inflation'!W$17=0,0,'6a - Tot nominal costs'!Y373/'4 - Inflation'!W$17)</f>
        <v>0</v>
      </c>
      <c r="Z373" s="286">
        <f>IF('4 - Inflation'!X$17=0,0,'6a - Tot nominal costs'!Z373/'4 - Inflation'!X$17)</f>
        <v>0</v>
      </c>
      <c r="AA373" s="286">
        <f>IF('4 - Inflation'!Y$17=0,0,'6a - Tot nominal costs'!AA373/'4 - Inflation'!Y$17)</f>
        <v>0</v>
      </c>
      <c r="AB373" s="286">
        <f>IF('4 - Inflation'!Z$17=0,0,'6a - Tot nominal costs'!AB373/'4 - Inflation'!Z$17)</f>
        <v>0</v>
      </c>
      <c r="AC373" s="286">
        <f>IF('4 - Inflation'!AA$17=0,0,'6a - Tot nominal costs'!AC373/'4 - Inflation'!AA$17)</f>
        <v>0</v>
      </c>
      <c r="AD373" s="286">
        <f>IF('4 - Inflation'!AB$17=0,0,'6a - Tot nominal costs'!AD373/'4 - Inflation'!AB$17)</f>
        <v>0</v>
      </c>
      <c r="AE373" s="286">
        <f>IF('4 - Inflation'!AC$17=0,0,'6a - Tot nominal costs'!AE373/'4 - Inflation'!AC$17)</f>
        <v>0</v>
      </c>
      <c r="AF373" s="286">
        <f>IF('4 - Inflation'!AD$17=0,0,'6a - Tot nominal costs'!AF373/'4 - Inflation'!AD$17)</f>
        <v>0</v>
      </c>
      <c r="AG373" s="286">
        <f>IF('4 - Inflation'!AE$17=0,0,'6a - Tot nominal costs'!AG373/'4 - Inflation'!AE$17)</f>
        <v>0</v>
      </c>
      <c r="AH373" s="286">
        <f>IF('4 - Inflation'!AF$17=0,0,'6a - Tot nominal costs'!AH373/'4 - Inflation'!AF$17)</f>
        <v>0</v>
      </c>
      <c r="AI373" s="286">
        <f>IF('4 - Inflation'!AG$17=0,0,'6a - Tot nominal costs'!AI373/'4 - Inflation'!AG$17)</f>
        <v>0</v>
      </c>
      <c r="AJ373" s="286">
        <f>IF('4 - Inflation'!AH$17=0,0,'6a - Tot nominal costs'!AJ373/'4 - Inflation'!AH$17)</f>
        <v>0</v>
      </c>
      <c r="AK373" s="286">
        <f>IF('4 - Inflation'!AI$17=0,0,'6a - Tot nominal costs'!AK373/'4 - Inflation'!AI$17)</f>
        <v>0</v>
      </c>
      <c r="AL373" s="286">
        <f>IF('4 - Inflation'!AJ$17=0,0,'6a - Tot nominal costs'!AL373/'4 - Inflation'!AJ$17)</f>
        <v>0</v>
      </c>
      <c r="AM373" s="286">
        <f>IF('4 - Inflation'!AK$17=0,0,'6a - Tot nominal costs'!AM373/'4 - Inflation'!AK$17)</f>
        <v>0</v>
      </c>
      <c r="AN373" s="286">
        <f>IF('4 - Inflation'!AL$17=0,0,'6a - Tot nominal costs'!AN373/'4 - Inflation'!AL$17)</f>
        <v>0</v>
      </c>
      <c r="AO373" s="286">
        <f>IF('4 - Inflation'!AM$17=0,0,'6a - Tot nominal costs'!AO373/'4 - Inflation'!AM$17)</f>
        <v>0</v>
      </c>
      <c r="AP373" s="286">
        <f>IF('4 - Inflation'!AN$17=0,0,'6a - Tot nominal costs'!AP373/'4 - Inflation'!AN$17)</f>
        <v>0</v>
      </c>
    </row>
    <row r="374" spans="1:42" outlineLevel="2">
      <c r="A374" s="211" t="str">
        <f>A350&amp;"."&amp;A367&amp;"."&amp;A351&amp;"."&amp;B374</f>
        <v>1.o.8.7</v>
      </c>
      <c r="B374">
        <v>7</v>
      </c>
      <c r="C374" t="str">
        <f>'1-GBP'!C374</f>
        <v/>
      </c>
      <c r="D374"/>
      <c r="E374"/>
      <c r="F374"/>
      <c r="G374"/>
      <c r="H374"/>
      <c r="I374"/>
      <c r="J374"/>
      <c r="K374"/>
      <c r="L374" t="str">
        <f>LEFT(_xlfn.TEXTAFTER('6b - Tot real (CPIH) costs'!A374,"."),1)</f>
        <v>o</v>
      </c>
      <c r="M374" s="286">
        <f>IF('4 - Inflation'!K$17=0,0,'6a - Tot nominal costs'!M374/'4 - Inflation'!K$17)</f>
        <v>0</v>
      </c>
      <c r="N374" s="286">
        <f>IF('4 - Inflation'!L$17=0,0,'6a - Tot nominal costs'!N374/'4 - Inflation'!L$17)</f>
        <v>0</v>
      </c>
      <c r="O374" s="286">
        <f>IF('4 - Inflation'!M$17=0,0,'6a - Tot nominal costs'!O374/'4 - Inflation'!M$17)</f>
        <v>0</v>
      </c>
      <c r="P374" s="286">
        <f>IF('4 - Inflation'!N$17=0,0,'6a - Tot nominal costs'!P374/'4 - Inflation'!N$17)</f>
        <v>0</v>
      </c>
      <c r="Q374" s="286">
        <f>IF('4 - Inflation'!O$17=0,0,'6a - Tot nominal costs'!Q374/'4 - Inflation'!O$17)</f>
        <v>0</v>
      </c>
      <c r="R374" s="286">
        <f>IF('4 - Inflation'!P$17=0,0,'6a - Tot nominal costs'!R374/'4 - Inflation'!P$17)</f>
        <v>0</v>
      </c>
      <c r="S374" s="286">
        <f>IF('4 - Inflation'!Q$17=0,0,'6a - Tot nominal costs'!S374/'4 - Inflation'!Q$17)</f>
        <v>0</v>
      </c>
      <c r="T374" s="286">
        <f>IF('4 - Inflation'!R$17=0,0,'6a - Tot nominal costs'!T374/'4 - Inflation'!R$17)</f>
        <v>0</v>
      </c>
      <c r="U374" s="286">
        <f>IF('4 - Inflation'!S$17=0,0,'6a - Tot nominal costs'!U374/'4 - Inflation'!S$17)</f>
        <v>0</v>
      </c>
      <c r="V374" s="286">
        <f>IF('4 - Inflation'!T$17=0,0,'6a - Tot nominal costs'!V374/'4 - Inflation'!T$17)</f>
        <v>0</v>
      </c>
      <c r="W374" s="286">
        <f>IF('4 - Inflation'!U$17=0,0,'6a - Tot nominal costs'!W374/'4 - Inflation'!U$17)</f>
        <v>0</v>
      </c>
      <c r="X374" s="286">
        <f>IF('4 - Inflation'!V$17=0,0,'6a - Tot nominal costs'!X374/'4 - Inflation'!V$17)</f>
        <v>0</v>
      </c>
      <c r="Y374" s="286">
        <f>IF('4 - Inflation'!W$17=0,0,'6a - Tot nominal costs'!Y374/'4 - Inflation'!W$17)</f>
        <v>0</v>
      </c>
      <c r="Z374" s="286">
        <f>IF('4 - Inflation'!X$17=0,0,'6a - Tot nominal costs'!Z374/'4 - Inflation'!X$17)</f>
        <v>0</v>
      </c>
      <c r="AA374" s="286">
        <f>IF('4 - Inflation'!Y$17=0,0,'6a - Tot nominal costs'!AA374/'4 - Inflation'!Y$17)</f>
        <v>0</v>
      </c>
      <c r="AB374" s="286">
        <f>IF('4 - Inflation'!Z$17=0,0,'6a - Tot nominal costs'!AB374/'4 - Inflation'!Z$17)</f>
        <v>0</v>
      </c>
      <c r="AC374" s="286">
        <f>IF('4 - Inflation'!AA$17=0,0,'6a - Tot nominal costs'!AC374/'4 - Inflation'!AA$17)</f>
        <v>0</v>
      </c>
      <c r="AD374" s="286">
        <f>IF('4 - Inflation'!AB$17=0,0,'6a - Tot nominal costs'!AD374/'4 - Inflation'!AB$17)</f>
        <v>0</v>
      </c>
      <c r="AE374" s="286">
        <f>IF('4 - Inflation'!AC$17=0,0,'6a - Tot nominal costs'!AE374/'4 - Inflation'!AC$17)</f>
        <v>0</v>
      </c>
      <c r="AF374" s="286">
        <f>IF('4 - Inflation'!AD$17=0,0,'6a - Tot nominal costs'!AF374/'4 - Inflation'!AD$17)</f>
        <v>0</v>
      </c>
      <c r="AG374" s="286">
        <f>IF('4 - Inflation'!AE$17=0,0,'6a - Tot nominal costs'!AG374/'4 - Inflation'!AE$17)</f>
        <v>0</v>
      </c>
      <c r="AH374" s="286">
        <f>IF('4 - Inflation'!AF$17=0,0,'6a - Tot nominal costs'!AH374/'4 - Inflation'!AF$17)</f>
        <v>0</v>
      </c>
      <c r="AI374" s="286">
        <f>IF('4 - Inflation'!AG$17=0,0,'6a - Tot nominal costs'!AI374/'4 - Inflation'!AG$17)</f>
        <v>0</v>
      </c>
      <c r="AJ374" s="286">
        <f>IF('4 - Inflation'!AH$17=0,0,'6a - Tot nominal costs'!AJ374/'4 - Inflation'!AH$17)</f>
        <v>0</v>
      </c>
      <c r="AK374" s="286">
        <f>IF('4 - Inflation'!AI$17=0,0,'6a - Tot nominal costs'!AK374/'4 - Inflation'!AI$17)</f>
        <v>0</v>
      </c>
      <c r="AL374" s="286">
        <f>IF('4 - Inflation'!AJ$17=0,0,'6a - Tot nominal costs'!AL374/'4 - Inflation'!AJ$17)</f>
        <v>0</v>
      </c>
      <c r="AM374" s="286">
        <f>IF('4 - Inflation'!AK$17=0,0,'6a - Tot nominal costs'!AM374/'4 - Inflation'!AK$17)</f>
        <v>0</v>
      </c>
      <c r="AN374" s="286">
        <f>IF('4 - Inflation'!AL$17=0,0,'6a - Tot nominal costs'!AN374/'4 - Inflation'!AL$17)</f>
        <v>0</v>
      </c>
      <c r="AO374" s="286">
        <f>IF('4 - Inflation'!AM$17=0,0,'6a - Tot nominal costs'!AO374/'4 - Inflation'!AM$17)</f>
        <v>0</v>
      </c>
      <c r="AP374" s="286">
        <f>IF('4 - Inflation'!AN$17=0,0,'6a - Tot nominal costs'!AP374/'4 - Inflation'!AN$17)</f>
        <v>0</v>
      </c>
    </row>
    <row r="375" spans="1:42" outlineLevel="2">
      <c r="A375" s="211" t="str">
        <f>A350&amp;"."&amp;A367&amp;"."&amp;A351&amp;"."&amp;B375</f>
        <v>1.o.8.8</v>
      </c>
      <c r="B375">
        <v>8</v>
      </c>
      <c r="C375" t="str">
        <f>'1-GBP'!C375</f>
        <v/>
      </c>
      <c r="D375"/>
      <c r="E375"/>
      <c r="F375"/>
      <c r="G375"/>
      <c r="H375"/>
      <c r="I375"/>
      <c r="J375"/>
      <c r="K375"/>
      <c r="L375" t="str">
        <f>LEFT(_xlfn.TEXTAFTER('6b - Tot real (CPIH) costs'!A375,"."),1)</f>
        <v>o</v>
      </c>
      <c r="M375" s="286">
        <f>IF('4 - Inflation'!K$17=0,0,'6a - Tot nominal costs'!M375/'4 - Inflation'!K$17)</f>
        <v>0</v>
      </c>
      <c r="N375" s="286">
        <f>IF('4 - Inflation'!L$17=0,0,'6a - Tot nominal costs'!N375/'4 - Inflation'!L$17)</f>
        <v>0</v>
      </c>
      <c r="O375" s="286">
        <f>IF('4 - Inflation'!M$17=0,0,'6a - Tot nominal costs'!O375/'4 - Inflation'!M$17)</f>
        <v>0</v>
      </c>
      <c r="P375" s="286">
        <f>IF('4 - Inflation'!N$17=0,0,'6a - Tot nominal costs'!P375/'4 - Inflation'!N$17)</f>
        <v>0</v>
      </c>
      <c r="Q375" s="286">
        <f>IF('4 - Inflation'!O$17=0,0,'6a - Tot nominal costs'!Q375/'4 - Inflation'!O$17)</f>
        <v>0</v>
      </c>
      <c r="R375" s="286">
        <f>IF('4 - Inflation'!P$17=0,0,'6a - Tot nominal costs'!R375/'4 - Inflation'!P$17)</f>
        <v>0</v>
      </c>
      <c r="S375" s="286">
        <f>IF('4 - Inflation'!Q$17=0,0,'6a - Tot nominal costs'!S375/'4 - Inflation'!Q$17)</f>
        <v>0</v>
      </c>
      <c r="T375" s="286">
        <f>IF('4 - Inflation'!R$17=0,0,'6a - Tot nominal costs'!T375/'4 - Inflation'!R$17)</f>
        <v>0</v>
      </c>
      <c r="U375" s="286">
        <f>IF('4 - Inflation'!S$17=0,0,'6a - Tot nominal costs'!U375/'4 - Inflation'!S$17)</f>
        <v>0</v>
      </c>
      <c r="V375" s="286">
        <f>IF('4 - Inflation'!T$17=0,0,'6a - Tot nominal costs'!V375/'4 - Inflation'!T$17)</f>
        <v>0</v>
      </c>
      <c r="W375" s="286">
        <f>IF('4 - Inflation'!U$17=0,0,'6a - Tot nominal costs'!W375/'4 - Inflation'!U$17)</f>
        <v>0</v>
      </c>
      <c r="X375" s="286">
        <f>IF('4 - Inflation'!V$17=0,0,'6a - Tot nominal costs'!X375/'4 - Inflation'!V$17)</f>
        <v>0</v>
      </c>
      <c r="Y375" s="286">
        <f>IF('4 - Inflation'!W$17=0,0,'6a - Tot nominal costs'!Y375/'4 - Inflation'!W$17)</f>
        <v>0</v>
      </c>
      <c r="Z375" s="286">
        <f>IF('4 - Inflation'!X$17=0,0,'6a - Tot nominal costs'!Z375/'4 - Inflation'!X$17)</f>
        <v>0</v>
      </c>
      <c r="AA375" s="286">
        <f>IF('4 - Inflation'!Y$17=0,0,'6a - Tot nominal costs'!AA375/'4 - Inflation'!Y$17)</f>
        <v>0</v>
      </c>
      <c r="AB375" s="286">
        <f>IF('4 - Inflation'!Z$17=0,0,'6a - Tot nominal costs'!AB375/'4 - Inflation'!Z$17)</f>
        <v>0</v>
      </c>
      <c r="AC375" s="286">
        <f>IF('4 - Inflation'!AA$17=0,0,'6a - Tot nominal costs'!AC375/'4 - Inflation'!AA$17)</f>
        <v>0</v>
      </c>
      <c r="AD375" s="286">
        <f>IF('4 - Inflation'!AB$17=0,0,'6a - Tot nominal costs'!AD375/'4 - Inflation'!AB$17)</f>
        <v>0</v>
      </c>
      <c r="AE375" s="286">
        <f>IF('4 - Inflation'!AC$17=0,0,'6a - Tot nominal costs'!AE375/'4 - Inflation'!AC$17)</f>
        <v>0</v>
      </c>
      <c r="AF375" s="286">
        <f>IF('4 - Inflation'!AD$17=0,0,'6a - Tot nominal costs'!AF375/'4 - Inflation'!AD$17)</f>
        <v>0</v>
      </c>
      <c r="AG375" s="286">
        <f>IF('4 - Inflation'!AE$17=0,0,'6a - Tot nominal costs'!AG375/'4 - Inflation'!AE$17)</f>
        <v>0</v>
      </c>
      <c r="AH375" s="286">
        <f>IF('4 - Inflation'!AF$17=0,0,'6a - Tot nominal costs'!AH375/'4 - Inflation'!AF$17)</f>
        <v>0</v>
      </c>
      <c r="AI375" s="286">
        <f>IF('4 - Inflation'!AG$17=0,0,'6a - Tot nominal costs'!AI375/'4 - Inflation'!AG$17)</f>
        <v>0</v>
      </c>
      <c r="AJ375" s="286">
        <f>IF('4 - Inflation'!AH$17=0,0,'6a - Tot nominal costs'!AJ375/'4 - Inflation'!AH$17)</f>
        <v>0</v>
      </c>
      <c r="AK375" s="286">
        <f>IF('4 - Inflation'!AI$17=0,0,'6a - Tot nominal costs'!AK375/'4 - Inflation'!AI$17)</f>
        <v>0</v>
      </c>
      <c r="AL375" s="286">
        <f>IF('4 - Inflation'!AJ$17=0,0,'6a - Tot nominal costs'!AL375/'4 - Inflation'!AJ$17)</f>
        <v>0</v>
      </c>
      <c r="AM375" s="286">
        <f>IF('4 - Inflation'!AK$17=0,0,'6a - Tot nominal costs'!AM375/'4 - Inflation'!AK$17)</f>
        <v>0</v>
      </c>
      <c r="AN375" s="286">
        <f>IF('4 - Inflation'!AL$17=0,0,'6a - Tot nominal costs'!AN375/'4 - Inflation'!AL$17)</f>
        <v>0</v>
      </c>
      <c r="AO375" s="286">
        <f>IF('4 - Inflation'!AM$17=0,0,'6a - Tot nominal costs'!AO375/'4 - Inflation'!AM$17)</f>
        <v>0</v>
      </c>
      <c r="AP375" s="286">
        <f>IF('4 - Inflation'!AN$17=0,0,'6a - Tot nominal costs'!AP375/'4 - Inflation'!AN$17)</f>
        <v>0</v>
      </c>
    </row>
    <row r="376" spans="1:42" outlineLevel="2">
      <c r="A376" s="211" t="str">
        <f>A350&amp;"."&amp;A367&amp;"."&amp;A351&amp;"."&amp;B376</f>
        <v>1.o.8.9</v>
      </c>
      <c r="B376">
        <v>9</v>
      </c>
      <c r="C376" t="str">
        <f>'1-GBP'!C376</f>
        <v/>
      </c>
      <c r="D376"/>
      <c r="E376"/>
      <c r="F376"/>
      <c r="G376"/>
      <c r="H376"/>
      <c r="I376"/>
      <c r="J376"/>
      <c r="K376"/>
      <c r="L376" t="str">
        <f>LEFT(_xlfn.TEXTAFTER('6b - Tot real (CPIH) costs'!A376,"."),1)</f>
        <v>o</v>
      </c>
      <c r="M376" s="286">
        <f>IF('4 - Inflation'!K$17=0,0,'6a - Tot nominal costs'!M376/'4 - Inflation'!K$17)</f>
        <v>0</v>
      </c>
      <c r="N376" s="286">
        <f>IF('4 - Inflation'!L$17=0,0,'6a - Tot nominal costs'!N376/'4 - Inflation'!L$17)</f>
        <v>0</v>
      </c>
      <c r="O376" s="286">
        <f>IF('4 - Inflation'!M$17=0,0,'6a - Tot nominal costs'!O376/'4 - Inflation'!M$17)</f>
        <v>0</v>
      </c>
      <c r="P376" s="286">
        <f>IF('4 - Inflation'!N$17=0,0,'6a - Tot nominal costs'!P376/'4 - Inflation'!N$17)</f>
        <v>0</v>
      </c>
      <c r="Q376" s="286">
        <f>IF('4 - Inflation'!O$17=0,0,'6a - Tot nominal costs'!Q376/'4 - Inflation'!O$17)</f>
        <v>0</v>
      </c>
      <c r="R376" s="286">
        <f>IF('4 - Inflation'!P$17=0,0,'6a - Tot nominal costs'!R376/'4 - Inflation'!P$17)</f>
        <v>0</v>
      </c>
      <c r="S376" s="286">
        <f>IF('4 - Inflation'!Q$17=0,0,'6a - Tot nominal costs'!S376/'4 - Inflation'!Q$17)</f>
        <v>0</v>
      </c>
      <c r="T376" s="286">
        <f>IF('4 - Inflation'!R$17=0,0,'6a - Tot nominal costs'!T376/'4 - Inflation'!R$17)</f>
        <v>0</v>
      </c>
      <c r="U376" s="286">
        <f>IF('4 - Inflation'!S$17=0,0,'6a - Tot nominal costs'!U376/'4 - Inflation'!S$17)</f>
        <v>0</v>
      </c>
      <c r="V376" s="286">
        <f>IF('4 - Inflation'!T$17=0,0,'6a - Tot nominal costs'!V376/'4 - Inflation'!T$17)</f>
        <v>0</v>
      </c>
      <c r="W376" s="286">
        <f>IF('4 - Inflation'!U$17=0,0,'6a - Tot nominal costs'!W376/'4 - Inflation'!U$17)</f>
        <v>0</v>
      </c>
      <c r="X376" s="286">
        <f>IF('4 - Inflation'!V$17=0,0,'6a - Tot nominal costs'!X376/'4 - Inflation'!V$17)</f>
        <v>0</v>
      </c>
      <c r="Y376" s="286">
        <f>IF('4 - Inflation'!W$17=0,0,'6a - Tot nominal costs'!Y376/'4 - Inflation'!W$17)</f>
        <v>0</v>
      </c>
      <c r="Z376" s="286">
        <f>IF('4 - Inflation'!X$17=0,0,'6a - Tot nominal costs'!Z376/'4 - Inflation'!X$17)</f>
        <v>0</v>
      </c>
      <c r="AA376" s="286">
        <f>IF('4 - Inflation'!Y$17=0,0,'6a - Tot nominal costs'!AA376/'4 - Inflation'!Y$17)</f>
        <v>0</v>
      </c>
      <c r="AB376" s="286">
        <f>IF('4 - Inflation'!Z$17=0,0,'6a - Tot nominal costs'!AB376/'4 - Inflation'!Z$17)</f>
        <v>0</v>
      </c>
      <c r="AC376" s="286">
        <f>IF('4 - Inflation'!AA$17=0,0,'6a - Tot nominal costs'!AC376/'4 - Inflation'!AA$17)</f>
        <v>0</v>
      </c>
      <c r="AD376" s="286">
        <f>IF('4 - Inflation'!AB$17=0,0,'6a - Tot nominal costs'!AD376/'4 - Inflation'!AB$17)</f>
        <v>0</v>
      </c>
      <c r="AE376" s="286">
        <f>IF('4 - Inflation'!AC$17=0,0,'6a - Tot nominal costs'!AE376/'4 - Inflation'!AC$17)</f>
        <v>0</v>
      </c>
      <c r="AF376" s="286">
        <f>IF('4 - Inflation'!AD$17=0,0,'6a - Tot nominal costs'!AF376/'4 - Inflation'!AD$17)</f>
        <v>0</v>
      </c>
      <c r="AG376" s="286">
        <f>IF('4 - Inflation'!AE$17=0,0,'6a - Tot nominal costs'!AG376/'4 - Inflation'!AE$17)</f>
        <v>0</v>
      </c>
      <c r="AH376" s="286">
        <f>IF('4 - Inflation'!AF$17=0,0,'6a - Tot nominal costs'!AH376/'4 - Inflation'!AF$17)</f>
        <v>0</v>
      </c>
      <c r="AI376" s="286">
        <f>IF('4 - Inflation'!AG$17=0,0,'6a - Tot nominal costs'!AI376/'4 - Inflation'!AG$17)</f>
        <v>0</v>
      </c>
      <c r="AJ376" s="286">
        <f>IF('4 - Inflation'!AH$17=0,0,'6a - Tot nominal costs'!AJ376/'4 - Inflation'!AH$17)</f>
        <v>0</v>
      </c>
      <c r="AK376" s="286">
        <f>IF('4 - Inflation'!AI$17=0,0,'6a - Tot nominal costs'!AK376/'4 - Inflation'!AI$17)</f>
        <v>0</v>
      </c>
      <c r="AL376" s="286">
        <f>IF('4 - Inflation'!AJ$17=0,0,'6a - Tot nominal costs'!AL376/'4 - Inflation'!AJ$17)</f>
        <v>0</v>
      </c>
      <c r="AM376" s="286">
        <f>IF('4 - Inflation'!AK$17=0,0,'6a - Tot nominal costs'!AM376/'4 - Inflation'!AK$17)</f>
        <v>0</v>
      </c>
      <c r="AN376" s="286">
        <f>IF('4 - Inflation'!AL$17=0,0,'6a - Tot nominal costs'!AN376/'4 - Inflation'!AL$17)</f>
        <v>0</v>
      </c>
      <c r="AO376" s="286">
        <f>IF('4 - Inflation'!AM$17=0,0,'6a - Tot nominal costs'!AO376/'4 - Inflation'!AM$17)</f>
        <v>0</v>
      </c>
      <c r="AP376" s="286">
        <f>IF('4 - Inflation'!AN$17=0,0,'6a - Tot nominal costs'!AP376/'4 - Inflation'!AN$17)</f>
        <v>0</v>
      </c>
    </row>
    <row r="377" spans="1:42" outlineLevel="2">
      <c r="A377" s="211" t="str">
        <f>A350&amp;"."&amp;A367&amp;"."&amp;A351&amp;"."&amp;B377</f>
        <v>1.o.8.10</v>
      </c>
      <c r="B377">
        <v>10</v>
      </c>
      <c r="C377" t="str">
        <f>'1-GBP'!C377</f>
        <v/>
      </c>
      <c r="D377"/>
      <c r="E377"/>
      <c r="F377"/>
      <c r="G377"/>
      <c r="H377"/>
      <c r="I377"/>
      <c r="J377"/>
      <c r="K377"/>
      <c r="L377" t="str">
        <f>LEFT(_xlfn.TEXTAFTER('6b - Tot real (CPIH) costs'!A377,"."),1)</f>
        <v>o</v>
      </c>
      <c r="M377" s="286">
        <f>IF('4 - Inflation'!K$17=0,0,'6a - Tot nominal costs'!M377/'4 - Inflation'!K$17)</f>
        <v>0</v>
      </c>
      <c r="N377" s="286">
        <f>IF('4 - Inflation'!L$17=0,0,'6a - Tot nominal costs'!N377/'4 - Inflation'!L$17)</f>
        <v>0</v>
      </c>
      <c r="O377" s="286">
        <f>IF('4 - Inflation'!M$17=0,0,'6a - Tot nominal costs'!O377/'4 - Inflation'!M$17)</f>
        <v>0</v>
      </c>
      <c r="P377" s="286">
        <f>IF('4 - Inflation'!N$17=0,0,'6a - Tot nominal costs'!P377/'4 - Inflation'!N$17)</f>
        <v>0</v>
      </c>
      <c r="Q377" s="286">
        <f>IF('4 - Inflation'!O$17=0,0,'6a - Tot nominal costs'!Q377/'4 - Inflation'!O$17)</f>
        <v>0</v>
      </c>
      <c r="R377" s="286">
        <f>IF('4 - Inflation'!P$17=0,0,'6a - Tot nominal costs'!R377/'4 - Inflation'!P$17)</f>
        <v>0</v>
      </c>
      <c r="S377" s="286">
        <f>IF('4 - Inflation'!Q$17=0,0,'6a - Tot nominal costs'!S377/'4 - Inflation'!Q$17)</f>
        <v>0</v>
      </c>
      <c r="T377" s="286">
        <f>IF('4 - Inflation'!R$17=0,0,'6a - Tot nominal costs'!T377/'4 - Inflation'!R$17)</f>
        <v>0</v>
      </c>
      <c r="U377" s="286">
        <f>IF('4 - Inflation'!S$17=0,0,'6a - Tot nominal costs'!U377/'4 - Inflation'!S$17)</f>
        <v>0</v>
      </c>
      <c r="V377" s="286">
        <f>IF('4 - Inflation'!T$17=0,0,'6a - Tot nominal costs'!V377/'4 - Inflation'!T$17)</f>
        <v>0</v>
      </c>
      <c r="W377" s="286">
        <f>IF('4 - Inflation'!U$17=0,0,'6a - Tot nominal costs'!W377/'4 - Inflation'!U$17)</f>
        <v>0</v>
      </c>
      <c r="X377" s="286">
        <f>IF('4 - Inflation'!V$17=0,0,'6a - Tot nominal costs'!X377/'4 - Inflation'!V$17)</f>
        <v>0</v>
      </c>
      <c r="Y377" s="286">
        <f>IF('4 - Inflation'!W$17=0,0,'6a - Tot nominal costs'!Y377/'4 - Inflation'!W$17)</f>
        <v>0</v>
      </c>
      <c r="Z377" s="286">
        <f>IF('4 - Inflation'!X$17=0,0,'6a - Tot nominal costs'!Z377/'4 - Inflation'!X$17)</f>
        <v>0</v>
      </c>
      <c r="AA377" s="286">
        <f>IF('4 - Inflation'!Y$17=0,0,'6a - Tot nominal costs'!AA377/'4 - Inflation'!Y$17)</f>
        <v>0</v>
      </c>
      <c r="AB377" s="286">
        <f>IF('4 - Inflation'!Z$17=0,0,'6a - Tot nominal costs'!AB377/'4 - Inflation'!Z$17)</f>
        <v>0</v>
      </c>
      <c r="AC377" s="286">
        <f>IF('4 - Inflation'!AA$17=0,0,'6a - Tot nominal costs'!AC377/'4 - Inflation'!AA$17)</f>
        <v>0</v>
      </c>
      <c r="AD377" s="286">
        <f>IF('4 - Inflation'!AB$17=0,0,'6a - Tot nominal costs'!AD377/'4 - Inflation'!AB$17)</f>
        <v>0</v>
      </c>
      <c r="AE377" s="286">
        <f>IF('4 - Inflation'!AC$17=0,0,'6a - Tot nominal costs'!AE377/'4 - Inflation'!AC$17)</f>
        <v>0</v>
      </c>
      <c r="AF377" s="286">
        <f>IF('4 - Inflation'!AD$17=0,0,'6a - Tot nominal costs'!AF377/'4 - Inflation'!AD$17)</f>
        <v>0</v>
      </c>
      <c r="AG377" s="286">
        <f>IF('4 - Inflation'!AE$17=0,0,'6a - Tot nominal costs'!AG377/'4 - Inflation'!AE$17)</f>
        <v>0</v>
      </c>
      <c r="AH377" s="286">
        <f>IF('4 - Inflation'!AF$17=0,0,'6a - Tot nominal costs'!AH377/'4 - Inflation'!AF$17)</f>
        <v>0</v>
      </c>
      <c r="AI377" s="286">
        <f>IF('4 - Inflation'!AG$17=0,0,'6a - Tot nominal costs'!AI377/'4 - Inflation'!AG$17)</f>
        <v>0</v>
      </c>
      <c r="AJ377" s="286">
        <f>IF('4 - Inflation'!AH$17=0,0,'6a - Tot nominal costs'!AJ377/'4 - Inflation'!AH$17)</f>
        <v>0</v>
      </c>
      <c r="AK377" s="286">
        <f>IF('4 - Inflation'!AI$17=0,0,'6a - Tot nominal costs'!AK377/'4 - Inflation'!AI$17)</f>
        <v>0</v>
      </c>
      <c r="AL377" s="286">
        <f>IF('4 - Inflation'!AJ$17=0,0,'6a - Tot nominal costs'!AL377/'4 - Inflation'!AJ$17)</f>
        <v>0</v>
      </c>
      <c r="AM377" s="286">
        <f>IF('4 - Inflation'!AK$17=0,0,'6a - Tot nominal costs'!AM377/'4 - Inflation'!AK$17)</f>
        <v>0</v>
      </c>
      <c r="AN377" s="286">
        <f>IF('4 - Inflation'!AL$17=0,0,'6a - Tot nominal costs'!AN377/'4 - Inflation'!AL$17)</f>
        <v>0</v>
      </c>
      <c r="AO377" s="286">
        <f>IF('4 - Inflation'!AM$17=0,0,'6a - Tot nominal costs'!AO377/'4 - Inflation'!AM$17)</f>
        <v>0</v>
      </c>
      <c r="AP377" s="286">
        <f>IF('4 - Inflation'!AN$17=0,0,'6a - Tot nominal costs'!AP377/'4 - Inflation'!AN$17)</f>
        <v>0</v>
      </c>
    </row>
    <row r="378" spans="1:42" outlineLevel="2">
      <c r="A378" s="211" t="str">
        <f>A350&amp;"."&amp;A367&amp;"."&amp;A351&amp;"."&amp;B378</f>
        <v>1.o.8.11</v>
      </c>
      <c r="B378">
        <v>11</v>
      </c>
      <c r="C378" t="str">
        <f>'1-GBP'!C378</f>
        <v/>
      </c>
      <c r="D378"/>
      <c r="E378"/>
      <c r="F378"/>
      <c r="G378"/>
      <c r="H378"/>
      <c r="I378"/>
      <c r="J378"/>
      <c r="K378"/>
      <c r="L378" t="str">
        <f>LEFT(_xlfn.TEXTAFTER('6b - Tot real (CPIH) costs'!A378,"."),1)</f>
        <v>o</v>
      </c>
      <c r="M378" s="286">
        <f>IF('4 - Inflation'!K$17=0,0,'6a - Tot nominal costs'!M378/'4 - Inflation'!K$17)</f>
        <v>0</v>
      </c>
      <c r="N378" s="286">
        <f>IF('4 - Inflation'!L$17=0,0,'6a - Tot nominal costs'!N378/'4 - Inflation'!L$17)</f>
        <v>0</v>
      </c>
      <c r="O378" s="286">
        <f>IF('4 - Inflation'!M$17=0,0,'6a - Tot nominal costs'!O378/'4 - Inflation'!M$17)</f>
        <v>0</v>
      </c>
      <c r="P378" s="286">
        <f>IF('4 - Inflation'!N$17=0,0,'6a - Tot nominal costs'!P378/'4 - Inflation'!N$17)</f>
        <v>0</v>
      </c>
      <c r="Q378" s="286">
        <f>IF('4 - Inflation'!O$17=0,0,'6a - Tot nominal costs'!Q378/'4 - Inflation'!O$17)</f>
        <v>0</v>
      </c>
      <c r="R378" s="286">
        <f>IF('4 - Inflation'!P$17=0,0,'6a - Tot nominal costs'!R378/'4 - Inflation'!P$17)</f>
        <v>0</v>
      </c>
      <c r="S378" s="286">
        <f>IF('4 - Inflation'!Q$17=0,0,'6a - Tot nominal costs'!S378/'4 - Inflation'!Q$17)</f>
        <v>0</v>
      </c>
      <c r="T378" s="286">
        <f>IF('4 - Inflation'!R$17=0,0,'6a - Tot nominal costs'!T378/'4 - Inflation'!R$17)</f>
        <v>0</v>
      </c>
      <c r="U378" s="286">
        <f>IF('4 - Inflation'!S$17=0,0,'6a - Tot nominal costs'!U378/'4 - Inflation'!S$17)</f>
        <v>0</v>
      </c>
      <c r="V378" s="286">
        <f>IF('4 - Inflation'!T$17=0,0,'6a - Tot nominal costs'!V378/'4 - Inflation'!T$17)</f>
        <v>0</v>
      </c>
      <c r="W378" s="286">
        <f>IF('4 - Inflation'!U$17=0,0,'6a - Tot nominal costs'!W378/'4 - Inflation'!U$17)</f>
        <v>0</v>
      </c>
      <c r="X378" s="286">
        <f>IF('4 - Inflation'!V$17=0,0,'6a - Tot nominal costs'!X378/'4 - Inflation'!V$17)</f>
        <v>0</v>
      </c>
      <c r="Y378" s="286">
        <f>IF('4 - Inflation'!W$17=0,0,'6a - Tot nominal costs'!Y378/'4 - Inflation'!W$17)</f>
        <v>0</v>
      </c>
      <c r="Z378" s="286">
        <f>IF('4 - Inflation'!X$17=0,0,'6a - Tot nominal costs'!Z378/'4 - Inflation'!X$17)</f>
        <v>0</v>
      </c>
      <c r="AA378" s="286">
        <f>IF('4 - Inflation'!Y$17=0,0,'6a - Tot nominal costs'!AA378/'4 - Inflation'!Y$17)</f>
        <v>0</v>
      </c>
      <c r="AB378" s="286">
        <f>IF('4 - Inflation'!Z$17=0,0,'6a - Tot nominal costs'!AB378/'4 - Inflation'!Z$17)</f>
        <v>0</v>
      </c>
      <c r="AC378" s="286">
        <f>IF('4 - Inflation'!AA$17=0,0,'6a - Tot nominal costs'!AC378/'4 - Inflation'!AA$17)</f>
        <v>0</v>
      </c>
      <c r="AD378" s="286">
        <f>IF('4 - Inflation'!AB$17=0,0,'6a - Tot nominal costs'!AD378/'4 - Inflation'!AB$17)</f>
        <v>0</v>
      </c>
      <c r="AE378" s="286">
        <f>IF('4 - Inflation'!AC$17=0,0,'6a - Tot nominal costs'!AE378/'4 - Inflation'!AC$17)</f>
        <v>0</v>
      </c>
      <c r="AF378" s="286">
        <f>IF('4 - Inflation'!AD$17=0,0,'6a - Tot nominal costs'!AF378/'4 - Inflation'!AD$17)</f>
        <v>0</v>
      </c>
      <c r="AG378" s="286">
        <f>IF('4 - Inflation'!AE$17=0,0,'6a - Tot nominal costs'!AG378/'4 - Inflation'!AE$17)</f>
        <v>0</v>
      </c>
      <c r="AH378" s="286">
        <f>IF('4 - Inflation'!AF$17=0,0,'6a - Tot nominal costs'!AH378/'4 - Inflation'!AF$17)</f>
        <v>0</v>
      </c>
      <c r="AI378" s="286">
        <f>IF('4 - Inflation'!AG$17=0,0,'6a - Tot nominal costs'!AI378/'4 - Inflation'!AG$17)</f>
        <v>0</v>
      </c>
      <c r="AJ378" s="286">
        <f>IF('4 - Inflation'!AH$17=0,0,'6a - Tot nominal costs'!AJ378/'4 - Inflation'!AH$17)</f>
        <v>0</v>
      </c>
      <c r="AK378" s="286">
        <f>IF('4 - Inflation'!AI$17=0,0,'6a - Tot nominal costs'!AK378/'4 - Inflation'!AI$17)</f>
        <v>0</v>
      </c>
      <c r="AL378" s="286">
        <f>IF('4 - Inflation'!AJ$17=0,0,'6a - Tot nominal costs'!AL378/'4 - Inflation'!AJ$17)</f>
        <v>0</v>
      </c>
      <c r="AM378" s="286">
        <f>IF('4 - Inflation'!AK$17=0,0,'6a - Tot nominal costs'!AM378/'4 - Inflation'!AK$17)</f>
        <v>0</v>
      </c>
      <c r="AN378" s="286">
        <f>IF('4 - Inflation'!AL$17=0,0,'6a - Tot nominal costs'!AN378/'4 - Inflation'!AL$17)</f>
        <v>0</v>
      </c>
      <c r="AO378" s="286">
        <f>IF('4 - Inflation'!AM$17=0,0,'6a - Tot nominal costs'!AO378/'4 - Inflation'!AM$17)</f>
        <v>0</v>
      </c>
      <c r="AP378" s="286">
        <f>IF('4 - Inflation'!AN$17=0,0,'6a - Tot nominal costs'!AP378/'4 - Inflation'!AN$17)</f>
        <v>0</v>
      </c>
    </row>
    <row r="379" spans="1:42" outlineLevel="2">
      <c r="A379" s="211" t="str">
        <f>A350&amp;"."&amp;A367&amp;"."&amp;A351&amp;"."&amp;B379</f>
        <v>1.o.8.12</v>
      </c>
      <c r="B379">
        <v>12</v>
      </c>
      <c r="C379" t="str">
        <f>'1-GBP'!C379</f>
        <v/>
      </c>
      <c r="D379"/>
      <c r="E379"/>
      <c r="F379"/>
      <c r="G379"/>
      <c r="H379"/>
      <c r="I379"/>
      <c r="J379"/>
      <c r="K379"/>
      <c r="L379" t="str">
        <f>LEFT(_xlfn.TEXTAFTER('6b - Tot real (CPIH) costs'!A379,"."),1)</f>
        <v>o</v>
      </c>
      <c r="M379" s="286">
        <f>IF('4 - Inflation'!K$17=0,0,'6a - Tot nominal costs'!M379/'4 - Inflation'!K$17)</f>
        <v>0</v>
      </c>
      <c r="N379" s="286">
        <f>IF('4 - Inflation'!L$17=0,0,'6a - Tot nominal costs'!N379/'4 - Inflation'!L$17)</f>
        <v>0</v>
      </c>
      <c r="O379" s="286">
        <f>IF('4 - Inflation'!M$17=0,0,'6a - Tot nominal costs'!O379/'4 - Inflation'!M$17)</f>
        <v>0</v>
      </c>
      <c r="P379" s="286">
        <f>IF('4 - Inflation'!N$17=0,0,'6a - Tot nominal costs'!P379/'4 - Inflation'!N$17)</f>
        <v>0</v>
      </c>
      <c r="Q379" s="286">
        <f>IF('4 - Inflation'!O$17=0,0,'6a - Tot nominal costs'!Q379/'4 - Inflation'!O$17)</f>
        <v>0</v>
      </c>
      <c r="R379" s="286">
        <f>IF('4 - Inflation'!P$17=0,0,'6a - Tot nominal costs'!R379/'4 - Inflation'!P$17)</f>
        <v>0</v>
      </c>
      <c r="S379" s="286">
        <f>IF('4 - Inflation'!Q$17=0,0,'6a - Tot nominal costs'!S379/'4 - Inflation'!Q$17)</f>
        <v>0</v>
      </c>
      <c r="T379" s="286">
        <f>IF('4 - Inflation'!R$17=0,0,'6a - Tot nominal costs'!T379/'4 - Inflation'!R$17)</f>
        <v>0</v>
      </c>
      <c r="U379" s="286">
        <f>IF('4 - Inflation'!S$17=0,0,'6a - Tot nominal costs'!U379/'4 - Inflation'!S$17)</f>
        <v>0</v>
      </c>
      <c r="V379" s="286">
        <f>IF('4 - Inflation'!T$17=0,0,'6a - Tot nominal costs'!V379/'4 - Inflation'!T$17)</f>
        <v>0</v>
      </c>
      <c r="W379" s="286">
        <f>IF('4 - Inflation'!U$17=0,0,'6a - Tot nominal costs'!W379/'4 - Inflation'!U$17)</f>
        <v>0</v>
      </c>
      <c r="X379" s="286">
        <f>IF('4 - Inflation'!V$17=0,0,'6a - Tot nominal costs'!X379/'4 - Inflation'!V$17)</f>
        <v>0</v>
      </c>
      <c r="Y379" s="286">
        <f>IF('4 - Inflation'!W$17=0,0,'6a - Tot nominal costs'!Y379/'4 - Inflation'!W$17)</f>
        <v>0</v>
      </c>
      <c r="Z379" s="286">
        <f>IF('4 - Inflation'!X$17=0,0,'6a - Tot nominal costs'!Z379/'4 - Inflation'!X$17)</f>
        <v>0</v>
      </c>
      <c r="AA379" s="286">
        <f>IF('4 - Inflation'!Y$17=0,0,'6a - Tot nominal costs'!AA379/'4 - Inflation'!Y$17)</f>
        <v>0</v>
      </c>
      <c r="AB379" s="286">
        <f>IF('4 - Inflation'!Z$17=0,0,'6a - Tot nominal costs'!AB379/'4 - Inflation'!Z$17)</f>
        <v>0</v>
      </c>
      <c r="AC379" s="286">
        <f>IF('4 - Inflation'!AA$17=0,0,'6a - Tot nominal costs'!AC379/'4 - Inflation'!AA$17)</f>
        <v>0</v>
      </c>
      <c r="AD379" s="286">
        <f>IF('4 - Inflation'!AB$17=0,0,'6a - Tot nominal costs'!AD379/'4 - Inflation'!AB$17)</f>
        <v>0</v>
      </c>
      <c r="AE379" s="286">
        <f>IF('4 - Inflation'!AC$17=0,0,'6a - Tot nominal costs'!AE379/'4 - Inflation'!AC$17)</f>
        <v>0</v>
      </c>
      <c r="AF379" s="286">
        <f>IF('4 - Inflation'!AD$17=0,0,'6a - Tot nominal costs'!AF379/'4 - Inflation'!AD$17)</f>
        <v>0</v>
      </c>
      <c r="AG379" s="286">
        <f>IF('4 - Inflation'!AE$17=0,0,'6a - Tot nominal costs'!AG379/'4 - Inflation'!AE$17)</f>
        <v>0</v>
      </c>
      <c r="AH379" s="286">
        <f>IF('4 - Inflation'!AF$17=0,0,'6a - Tot nominal costs'!AH379/'4 - Inflation'!AF$17)</f>
        <v>0</v>
      </c>
      <c r="AI379" s="286">
        <f>IF('4 - Inflation'!AG$17=0,0,'6a - Tot nominal costs'!AI379/'4 - Inflation'!AG$17)</f>
        <v>0</v>
      </c>
      <c r="AJ379" s="286">
        <f>IF('4 - Inflation'!AH$17=0,0,'6a - Tot nominal costs'!AJ379/'4 - Inflation'!AH$17)</f>
        <v>0</v>
      </c>
      <c r="AK379" s="286">
        <f>IF('4 - Inflation'!AI$17=0,0,'6a - Tot nominal costs'!AK379/'4 - Inflation'!AI$17)</f>
        <v>0</v>
      </c>
      <c r="AL379" s="286">
        <f>IF('4 - Inflation'!AJ$17=0,0,'6a - Tot nominal costs'!AL379/'4 - Inflation'!AJ$17)</f>
        <v>0</v>
      </c>
      <c r="AM379" s="286">
        <f>IF('4 - Inflation'!AK$17=0,0,'6a - Tot nominal costs'!AM379/'4 - Inflation'!AK$17)</f>
        <v>0</v>
      </c>
      <c r="AN379" s="286">
        <f>IF('4 - Inflation'!AL$17=0,0,'6a - Tot nominal costs'!AN379/'4 - Inflation'!AL$17)</f>
        <v>0</v>
      </c>
      <c r="AO379" s="286">
        <f>IF('4 - Inflation'!AM$17=0,0,'6a - Tot nominal costs'!AO379/'4 - Inflation'!AM$17)</f>
        <v>0</v>
      </c>
      <c r="AP379" s="286">
        <f>IF('4 - Inflation'!AN$17=0,0,'6a - Tot nominal costs'!AP379/'4 - Inflation'!AN$17)</f>
        <v>0</v>
      </c>
    </row>
    <row r="380" spans="1:42" outlineLevel="1">
      <c r="A380" s="212"/>
      <c r="B380" s="201">
        <f>B379-COUNTIFS(C368:C379,"")</f>
        <v>1</v>
      </c>
      <c r="C380" s="201" t="s">
        <v>285</v>
      </c>
      <c r="D380" s="201"/>
      <c r="E380" s="201"/>
      <c r="F380" s="201"/>
      <c r="G380" s="201"/>
      <c r="H380" s="201"/>
      <c r="I380" s="201"/>
      <c r="J380" s="201"/>
      <c r="K380" s="201"/>
      <c r="L380" s="201"/>
      <c r="M380" s="280">
        <f>SUM(M368:M379)</f>
        <v>0</v>
      </c>
      <c r="N380" s="280">
        <f>SUM(N368:N379)</f>
        <v>0</v>
      </c>
      <c r="O380" s="280">
        <f t="shared" ref="O380:AP380" si="32">SUM(O368:O379)</f>
        <v>0</v>
      </c>
      <c r="P380" s="280">
        <f t="shared" si="32"/>
        <v>0</v>
      </c>
      <c r="Q380" s="280">
        <f t="shared" si="32"/>
        <v>0</v>
      </c>
      <c r="R380" s="280">
        <f t="shared" si="32"/>
        <v>0</v>
      </c>
      <c r="S380" s="280">
        <f t="shared" si="32"/>
        <v>0</v>
      </c>
      <c r="T380" s="280">
        <f t="shared" si="32"/>
        <v>0</v>
      </c>
      <c r="U380" s="280">
        <f t="shared" si="32"/>
        <v>0</v>
      </c>
      <c r="V380" s="280">
        <f t="shared" si="32"/>
        <v>0</v>
      </c>
      <c r="W380" s="280">
        <f t="shared" si="32"/>
        <v>0</v>
      </c>
      <c r="X380" s="280">
        <f t="shared" si="32"/>
        <v>0</v>
      </c>
      <c r="Y380" s="280">
        <f t="shared" si="32"/>
        <v>0</v>
      </c>
      <c r="Z380" s="280">
        <f t="shared" si="32"/>
        <v>0</v>
      </c>
      <c r="AA380" s="280">
        <f t="shared" si="32"/>
        <v>0</v>
      </c>
      <c r="AB380" s="280">
        <f t="shared" si="32"/>
        <v>0</v>
      </c>
      <c r="AC380" s="280">
        <f t="shared" si="32"/>
        <v>0</v>
      </c>
      <c r="AD380" s="280">
        <f t="shared" si="32"/>
        <v>0</v>
      </c>
      <c r="AE380" s="280">
        <f t="shared" si="32"/>
        <v>0</v>
      </c>
      <c r="AF380" s="280">
        <f t="shared" si="32"/>
        <v>0</v>
      </c>
      <c r="AG380" s="280">
        <f t="shared" si="32"/>
        <v>0</v>
      </c>
      <c r="AH380" s="280">
        <f t="shared" si="32"/>
        <v>0</v>
      </c>
      <c r="AI380" s="280">
        <f t="shared" si="32"/>
        <v>0</v>
      </c>
      <c r="AJ380" s="280">
        <f t="shared" si="32"/>
        <v>0</v>
      </c>
      <c r="AK380" s="280">
        <f t="shared" si="32"/>
        <v>0</v>
      </c>
      <c r="AL380" s="280">
        <f t="shared" si="32"/>
        <v>0</v>
      </c>
      <c r="AM380" s="280">
        <f t="shared" si="32"/>
        <v>0</v>
      </c>
      <c r="AN380" s="280">
        <f t="shared" si="32"/>
        <v>0</v>
      </c>
      <c r="AO380" s="280">
        <f t="shared" si="32"/>
        <v>0</v>
      </c>
      <c r="AP380" s="280">
        <f t="shared" si="32"/>
        <v>0</v>
      </c>
    </row>
    <row r="381" spans="1:42" outlineLevel="1">
      <c r="A381" s="221"/>
      <c r="B381" s="222"/>
      <c r="C381" s="222"/>
      <c r="D381" s="222"/>
      <c r="E381" s="222"/>
      <c r="F381" s="222"/>
      <c r="G381" s="222"/>
      <c r="H381" s="222"/>
      <c r="I381" s="222"/>
      <c r="J381" s="222"/>
      <c r="K381" s="222"/>
      <c r="L381" s="222"/>
      <c r="M381" s="245"/>
      <c r="N381" s="245"/>
      <c r="O381" s="245"/>
      <c r="P381" s="245"/>
      <c r="Q381" s="245"/>
      <c r="R381" s="245"/>
      <c r="S381" s="245"/>
      <c r="T381" s="245"/>
      <c r="U381" s="245"/>
      <c r="V381" s="245"/>
      <c r="W381" s="245"/>
      <c r="X381" s="245"/>
      <c r="Y381" s="245"/>
      <c r="Z381" s="245"/>
      <c r="AA381" s="245"/>
      <c r="AB381" s="245"/>
      <c r="AC381" s="245"/>
      <c r="AD381" s="245"/>
      <c r="AE381" s="245"/>
      <c r="AF381" s="245"/>
      <c r="AG381" s="245"/>
      <c r="AH381" s="245"/>
      <c r="AI381" s="245"/>
      <c r="AJ381" s="245"/>
      <c r="AK381" s="245"/>
      <c r="AL381" s="245"/>
      <c r="AM381" s="245"/>
      <c r="AN381" s="245"/>
      <c r="AO381" s="245"/>
      <c r="AP381" s="245"/>
    </row>
    <row r="382" spans="1:42" outlineLevel="1">
      <c r="A382" s="220" t="s">
        <v>254</v>
      </c>
      <c r="B382" s="220" t="s">
        <v>287</v>
      </c>
      <c r="C382" s="220" t="s">
        <v>284</v>
      </c>
      <c r="D382" s="220"/>
      <c r="E382" s="220"/>
      <c r="F382" s="220"/>
      <c r="G382" s="220"/>
      <c r="H382" s="220"/>
      <c r="I382" s="220"/>
      <c r="J382" s="220"/>
      <c r="K382" s="220"/>
      <c r="L382" s="220"/>
      <c r="M382" s="244"/>
      <c r="N382" s="244"/>
      <c r="O382" s="244"/>
      <c r="P382" s="244"/>
      <c r="Q382" s="244"/>
      <c r="R382" s="244"/>
      <c r="S382" s="244"/>
      <c r="T382" s="244"/>
      <c r="U382" s="244"/>
      <c r="V382" s="244"/>
      <c r="W382" s="244"/>
      <c r="X382" s="244"/>
      <c r="Y382" s="244"/>
      <c r="Z382" s="244"/>
      <c r="AA382" s="244"/>
      <c r="AB382" s="244"/>
      <c r="AC382" s="244"/>
      <c r="AD382" s="244"/>
      <c r="AE382" s="244"/>
      <c r="AF382" s="244"/>
      <c r="AG382" s="244"/>
      <c r="AH382" s="244"/>
      <c r="AI382" s="244"/>
      <c r="AJ382" s="244"/>
      <c r="AK382" s="244"/>
      <c r="AL382" s="244"/>
      <c r="AM382" s="244"/>
      <c r="AN382" s="244"/>
      <c r="AO382" s="244"/>
      <c r="AP382" s="244"/>
    </row>
    <row r="383" spans="1:42" outlineLevel="2">
      <c r="A383" s="211" t="str">
        <f>A350&amp;"."&amp;A382&amp;"."&amp;A351&amp;"."&amp;B383</f>
        <v>1.d.8.1</v>
      </c>
      <c r="B383">
        <v>1</v>
      </c>
      <c r="C383" t="str">
        <f>'1-GBP'!C383</f>
        <v/>
      </c>
      <c r="D383"/>
      <c r="E383"/>
      <c r="F383"/>
      <c r="G383"/>
      <c r="H383"/>
      <c r="I383"/>
      <c r="J383"/>
      <c r="K383"/>
      <c r="L383" t="str">
        <f>LEFT(_xlfn.TEXTAFTER('6b - Tot real (CPIH) costs'!A383,"."),1)</f>
        <v>d</v>
      </c>
      <c r="M383" s="286">
        <f>IF('4 - Inflation'!K$17=0,0,'6a - Tot nominal costs'!M383/'4 - Inflation'!K$17)</f>
        <v>0</v>
      </c>
      <c r="N383" s="286">
        <f>IF('4 - Inflation'!L$17=0,0,'6a - Tot nominal costs'!N383/'4 - Inflation'!L$17)</f>
        <v>0</v>
      </c>
      <c r="O383" s="286">
        <f>IF('4 - Inflation'!M$17=0,0,'6a - Tot nominal costs'!O383/'4 - Inflation'!M$17)</f>
        <v>0</v>
      </c>
      <c r="P383" s="286">
        <f>IF('4 - Inflation'!N$17=0,0,'6a - Tot nominal costs'!P383/'4 - Inflation'!N$17)</f>
        <v>0</v>
      </c>
      <c r="Q383" s="286">
        <f>IF('4 - Inflation'!O$17=0,0,'6a - Tot nominal costs'!Q383/'4 - Inflation'!O$17)</f>
        <v>0</v>
      </c>
      <c r="R383" s="286">
        <f>IF('4 - Inflation'!P$17=0,0,'6a - Tot nominal costs'!R383/'4 - Inflation'!P$17)</f>
        <v>0</v>
      </c>
      <c r="S383" s="286">
        <f>IF('4 - Inflation'!Q$17=0,0,'6a - Tot nominal costs'!S383/'4 - Inflation'!Q$17)</f>
        <v>0</v>
      </c>
      <c r="T383" s="286">
        <f>IF('4 - Inflation'!R$17=0,0,'6a - Tot nominal costs'!T383/'4 - Inflation'!R$17)</f>
        <v>0</v>
      </c>
      <c r="U383" s="286">
        <f>IF('4 - Inflation'!S$17=0,0,'6a - Tot nominal costs'!U383/'4 - Inflation'!S$17)</f>
        <v>0</v>
      </c>
      <c r="V383" s="286">
        <f>IF('4 - Inflation'!T$17=0,0,'6a - Tot nominal costs'!V383/'4 - Inflation'!T$17)</f>
        <v>0</v>
      </c>
      <c r="W383" s="286">
        <f>IF('4 - Inflation'!U$17=0,0,'6a - Tot nominal costs'!W383/'4 - Inflation'!U$17)</f>
        <v>0</v>
      </c>
      <c r="X383" s="286">
        <f>IF('4 - Inflation'!V$17=0,0,'6a - Tot nominal costs'!X383/'4 - Inflation'!V$17)</f>
        <v>0</v>
      </c>
      <c r="Y383" s="286">
        <f>IF('4 - Inflation'!W$17=0,0,'6a - Tot nominal costs'!Y383/'4 - Inflation'!W$17)</f>
        <v>0</v>
      </c>
      <c r="Z383" s="286">
        <f>IF('4 - Inflation'!X$17=0,0,'6a - Tot nominal costs'!Z383/'4 - Inflation'!X$17)</f>
        <v>0</v>
      </c>
      <c r="AA383" s="286">
        <f>IF('4 - Inflation'!Y$17=0,0,'6a - Tot nominal costs'!AA383/'4 - Inflation'!Y$17)</f>
        <v>0</v>
      </c>
      <c r="AB383" s="286">
        <f>IF('4 - Inflation'!Z$17=0,0,'6a - Tot nominal costs'!AB383/'4 - Inflation'!Z$17)</f>
        <v>0</v>
      </c>
      <c r="AC383" s="286">
        <f>IF('4 - Inflation'!AA$17=0,0,'6a - Tot nominal costs'!AC383/'4 - Inflation'!AA$17)</f>
        <v>0</v>
      </c>
      <c r="AD383" s="286">
        <f>IF('4 - Inflation'!AB$17=0,0,'6a - Tot nominal costs'!AD383/'4 - Inflation'!AB$17)</f>
        <v>0</v>
      </c>
      <c r="AE383" s="286">
        <f>IF('4 - Inflation'!AC$17=0,0,'6a - Tot nominal costs'!AE383/'4 - Inflation'!AC$17)</f>
        <v>0</v>
      </c>
      <c r="AF383" s="286">
        <f>IF('4 - Inflation'!AD$17=0,0,'6a - Tot nominal costs'!AF383/'4 - Inflation'!AD$17)</f>
        <v>0</v>
      </c>
      <c r="AG383" s="286">
        <f>IF('4 - Inflation'!AE$17=0,0,'6a - Tot nominal costs'!AG383/'4 - Inflation'!AE$17)</f>
        <v>0</v>
      </c>
      <c r="AH383" s="286">
        <f>IF('4 - Inflation'!AF$17=0,0,'6a - Tot nominal costs'!AH383/'4 - Inflation'!AF$17)</f>
        <v>0</v>
      </c>
      <c r="AI383" s="286">
        <f>IF('4 - Inflation'!AG$17=0,0,'6a - Tot nominal costs'!AI383/'4 - Inflation'!AG$17)</f>
        <v>0</v>
      </c>
      <c r="AJ383" s="286">
        <f>IF('4 - Inflation'!AH$17=0,0,'6a - Tot nominal costs'!AJ383/'4 - Inflation'!AH$17)</f>
        <v>0</v>
      </c>
      <c r="AK383" s="286">
        <f>IF('4 - Inflation'!AI$17=0,0,'6a - Tot nominal costs'!AK383/'4 - Inflation'!AI$17)</f>
        <v>0</v>
      </c>
      <c r="AL383" s="286">
        <f>IF('4 - Inflation'!AJ$17=0,0,'6a - Tot nominal costs'!AL383/'4 - Inflation'!AJ$17)</f>
        <v>0</v>
      </c>
      <c r="AM383" s="286">
        <f>IF('4 - Inflation'!AK$17=0,0,'6a - Tot nominal costs'!AM383/'4 - Inflation'!AK$17)</f>
        <v>0</v>
      </c>
      <c r="AN383" s="286">
        <f>IF('4 - Inflation'!AL$17=0,0,'6a - Tot nominal costs'!AN383/'4 - Inflation'!AL$17)</f>
        <v>0</v>
      </c>
      <c r="AO383" s="286">
        <f>IF('4 - Inflation'!AM$17=0,0,'6a - Tot nominal costs'!AO383/'4 - Inflation'!AM$17)</f>
        <v>0</v>
      </c>
      <c r="AP383" s="286">
        <f>IF('4 - Inflation'!AN$17=0,0,'6a - Tot nominal costs'!AP383/'4 - Inflation'!AN$17)</f>
        <v>0</v>
      </c>
    </row>
    <row r="384" spans="1:42" outlineLevel="2">
      <c r="A384" s="211" t="str">
        <f>A350&amp;"."&amp;A382&amp;"."&amp;A351&amp;"."&amp;B384</f>
        <v>1.d.8.2</v>
      </c>
      <c r="B384">
        <v>2</v>
      </c>
      <c r="C384" t="str">
        <f>'1-GBP'!C384</f>
        <v/>
      </c>
      <c r="D384"/>
      <c r="E384"/>
      <c r="F384"/>
      <c r="G384"/>
      <c r="H384"/>
      <c r="I384"/>
      <c r="J384"/>
      <c r="K384"/>
      <c r="L384" t="str">
        <f>LEFT(_xlfn.TEXTAFTER('6b - Tot real (CPIH) costs'!A384,"."),1)</f>
        <v>d</v>
      </c>
      <c r="M384" s="286">
        <f>IF('4 - Inflation'!K$17=0,0,'6a - Tot nominal costs'!M384/'4 - Inflation'!K$17)</f>
        <v>0</v>
      </c>
      <c r="N384" s="286">
        <f>IF('4 - Inflation'!L$17=0,0,'6a - Tot nominal costs'!N384/'4 - Inflation'!L$17)</f>
        <v>0</v>
      </c>
      <c r="O384" s="286">
        <f>IF('4 - Inflation'!M$17=0,0,'6a - Tot nominal costs'!O384/'4 - Inflation'!M$17)</f>
        <v>0</v>
      </c>
      <c r="P384" s="286">
        <f>IF('4 - Inflation'!N$17=0,0,'6a - Tot nominal costs'!P384/'4 - Inflation'!N$17)</f>
        <v>0</v>
      </c>
      <c r="Q384" s="286">
        <f>IF('4 - Inflation'!O$17=0,0,'6a - Tot nominal costs'!Q384/'4 - Inflation'!O$17)</f>
        <v>0</v>
      </c>
      <c r="R384" s="286">
        <f>IF('4 - Inflation'!P$17=0,0,'6a - Tot nominal costs'!R384/'4 - Inflation'!P$17)</f>
        <v>0</v>
      </c>
      <c r="S384" s="286">
        <f>IF('4 - Inflation'!Q$17=0,0,'6a - Tot nominal costs'!S384/'4 - Inflation'!Q$17)</f>
        <v>0</v>
      </c>
      <c r="T384" s="286">
        <f>IF('4 - Inflation'!R$17=0,0,'6a - Tot nominal costs'!T384/'4 - Inflation'!R$17)</f>
        <v>0</v>
      </c>
      <c r="U384" s="286">
        <f>IF('4 - Inflation'!S$17=0,0,'6a - Tot nominal costs'!U384/'4 - Inflation'!S$17)</f>
        <v>0</v>
      </c>
      <c r="V384" s="286">
        <f>IF('4 - Inflation'!T$17=0,0,'6a - Tot nominal costs'!V384/'4 - Inflation'!T$17)</f>
        <v>0</v>
      </c>
      <c r="W384" s="286">
        <f>IF('4 - Inflation'!U$17=0,0,'6a - Tot nominal costs'!W384/'4 - Inflation'!U$17)</f>
        <v>0</v>
      </c>
      <c r="X384" s="286">
        <f>IF('4 - Inflation'!V$17=0,0,'6a - Tot nominal costs'!X384/'4 - Inflation'!V$17)</f>
        <v>0</v>
      </c>
      <c r="Y384" s="286">
        <f>IF('4 - Inflation'!W$17=0,0,'6a - Tot nominal costs'!Y384/'4 - Inflation'!W$17)</f>
        <v>0</v>
      </c>
      <c r="Z384" s="286">
        <f>IF('4 - Inflation'!X$17=0,0,'6a - Tot nominal costs'!Z384/'4 - Inflation'!X$17)</f>
        <v>0</v>
      </c>
      <c r="AA384" s="286">
        <f>IF('4 - Inflation'!Y$17=0,0,'6a - Tot nominal costs'!AA384/'4 - Inflation'!Y$17)</f>
        <v>0</v>
      </c>
      <c r="AB384" s="286">
        <f>IF('4 - Inflation'!Z$17=0,0,'6a - Tot nominal costs'!AB384/'4 - Inflation'!Z$17)</f>
        <v>0</v>
      </c>
      <c r="AC384" s="286">
        <f>IF('4 - Inflation'!AA$17=0,0,'6a - Tot nominal costs'!AC384/'4 - Inflation'!AA$17)</f>
        <v>0</v>
      </c>
      <c r="AD384" s="286">
        <f>IF('4 - Inflation'!AB$17=0,0,'6a - Tot nominal costs'!AD384/'4 - Inflation'!AB$17)</f>
        <v>0</v>
      </c>
      <c r="AE384" s="286">
        <f>IF('4 - Inflation'!AC$17=0,0,'6a - Tot nominal costs'!AE384/'4 - Inflation'!AC$17)</f>
        <v>0</v>
      </c>
      <c r="AF384" s="286">
        <f>IF('4 - Inflation'!AD$17=0,0,'6a - Tot nominal costs'!AF384/'4 - Inflation'!AD$17)</f>
        <v>0</v>
      </c>
      <c r="AG384" s="286">
        <f>IF('4 - Inflation'!AE$17=0,0,'6a - Tot nominal costs'!AG384/'4 - Inflation'!AE$17)</f>
        <v>0</v>
      </c>
      <c r="AH384" s="286">
        <f>IF('4 - Inflation'!AF$17=0,0,'6a - Tot nominal costs'!AH384/'4 - Inflation'!AF$17)</f>
        <v>0</v>
      </c>
      <c r="AI384" s="286">
        <f>IF('4 - Inflation'!AG$17=0,0,'6a - Tot nominal costs'!AI384/'4 - Inflation'!AG$17)</f>
        <v>0</v>
      </c>
      <c r="AJ384" s="286">
        <f>IF('4 - Inflation'!AH$17=0,0,'6a - Tot nominal costs'!AJ384/'4 - Inflation'!AH$17)</f>
        <v>0</v>
      </c>
      <c r="AK384" s="286">
        <f>IF('4 - Inflation'!AI$17=0,0,'6a - Tot nominal costs'!AK384/'4 - Inflation'!AI$17)</f>
        <v>0</v>
      </c>
      <c r="AL384" s="286">
        <f>IF('4 - Inflation'!AJ$17=0,0,'6a - Tot nominal costs'!AL384/'4 - Inflation'!AJ$17)</f>
        <v>0</v>
      </c>
      <c r="AM384" s="286">
        <f>IF('4 - Inflation'!AK$17=0,0,'6a - Tot nominal costs'!AM384/'4 - Inflation'!AK$17)</f>
        <v>0</v>
      </c>
      <c r="AN384" s="286">
        <f>IF('4 - Inflation'!AL$17=0,0,'6a - Tot nominal costs'!AN384/'4 - Inflation'!AL$17)</f>
        <v>0</v>
      </c>
      <c r="AO384" s="286">
        <f>IF('4 - Inflation'!AM$17=0,0,'6a - Tot nominal costs'!AO384/'4 - Inflation'!AM$17)</f>
        <v>0</v>
      </c>
      <c r="AP384" s="286">
        <f>IF('4 - Inflation'!AN$17=0,0,'6a - Tot nominal costs'!AP384/'4 - Inflation'!AN$17)</f>
        <v>0</v>
      </c>
    </row>
    <row r="385" spans="1:42" outlineLevel="2">
      <c r="A385" s="211" t="str">
        <f>A350&amp;"."&amp;A382&amp;"."&amp;A351&amp;"."&amp;B385</f>
        <v>1.d.8.3</v>
      </c>
      <c r="B385">
        <v>3</v>
      </c>
      <c r="C385" t="str">
        <f>'1-GBP'!C385</f>
        <v/>
      </c>
      <c r="D385"/>
      <c r="E385"/>
      <c r="F385"/>
      <c r="G385"/>
      <c r="H385"/>
      <c r="I385"/>
      <c r="J385"/>
      <c r="K385"/>
      <c r="L385" t="str">
        <f>LEFT(_xlfn.TEXTAFTER('6b - Tot real (CPIH) costs'!A385,"."),1)</f>
        <v>d</v>
      </c>
      <c r="M385" s="286">
        <f>IF('4 - Inflation'!K$17=0,0,'6a - Tot nominal costs'!M385/'4 - Inflation'!K$17)</f>
        <v>0</v>
      </c>
      <c r="N385" s="286">
        <f>IF('4 - Inflation'!L$17=0,0,'6a - Tot nominal costs'!N385/'4 - Inflation'!L$17)</f>
        <v>0</v>
      </c>
      <c r="O385" s="286">
        <f>IF('4 - Inflation'!M$17=0,0,'6a - Tot nominal costs'!O385/'4 - Inflation'!M$17)</f>
        <v>0</v>
      </c>
      <c r="P385" s="286">
        <f>IF('4 - Inflation'!N$17=0,0,'6a - Tot nominal costs'!P385/'4 - Inflation'!N$17)</f>
        <v>0</v>
      </c>
      <c r="Q385" s="286">
        <f>IF('4 - Inflation'!O$17=0,0,'6a - Tot nominal costs'!Q385/'4 - Inflation'!O$17)</f>
        <v>0</v>
      </c>
      <c r="R385" s="286">
        <f>IF('4 - Inflation'!P$17=0,0,'6a - Tot nominal costs'!R385/'4 - Inflation'!P$17)</f>
        <v>0</v>
      </c>
      <c r="S385" s="286">
        <f>IF('4 - Inflation'!Q$17=0,0,'6a - Tot nominal costs'!S385/'4 - Inflation'!Q$17)</f>
        <v>0</v>
      </c>
      <c r="T385" s="286">
        <f>IF('4 - Inflation'!R$17=0,0,'6a - Tot nominal costs'!T385/'4 - Inflation'!R$17)</f>
        <v>0</v>
      </c>
      <c r="U385" s="286">
        <f>IF('4 - Inflation'!S$17=0,0,'6a - Tot nominal costs'!U385/'4 - Inflation'!S$17)</f>
        <v>0</v>
      </c>
      <c r="V385" s="286">
        <f>IF('4 - Inflation'!T$17=0,0,'6a - Tot nominal costs'!V385/'4 - Inflation'!T$17)</f>
        <v>0</v>
      </c>
      <c r="W385" s="286">
        <f>IF('4 - Inflation'!U$17=0,0,'6a - Tot nominal costs'!W385/'4 - Inflation'!U$17)</f>
        <v>0</v>
      </c>
      <c r="X385" s="286">
        <f>IF('4 - Inflation'!V$17=0,0,'6a - Tot nominal costs'!X385/'4 - Inflation'!V$17)</f>
        <v>0</v>
      </c>
      <c r="Y385" s="286">
        <f>IF('4 - Inflation'!W$17=0,0,'6a - Tot nominal costs'!Y385/'4 - Inflation'!W$17)</f>
        <v>0</v>
      </c>
      <c r="Z385" s="286">
        <f>IF('4 - Inflation'!X$17=0,0,'6a - Tot nominal costs'!Z385/'4 - Inflation'!X$17)</f>
        <v>0</v>
      </c>
      <c r="AA385" s="286">
        <f>IF('4 - Inflation'!Y$17=0,0,'6a - Tot nominal costs'!AA385/'4 - Inflation'!Y$17)</f>
        <v>0</v>
      </c>
      <c r="AB385" s="286">
        <f>IF('4 - Inflation'!Z$17=0,0,'6a - Tot nominal costs'!AB385/'4 - Inflation'!Z$17)</f>
        <v>0</v>
      </c>
      <c r="AC385" s="286">
        <f>IF('4 - Inflation'!AA$17=0,0,'6a - Tot nominal costs'!AC385/'4 - Inflation'!AA$17)</f>
        <v>0</v>
      </c>
      <c r="AD385" s="286">
        <f>IF('4 - Inflation'!AB$17=0,0,'6a - Tot nominal costs'!AD385/'4 - Inflation'!AB$17)</f>
        <v>0</v>
      </c>
      <c r="AE385" s="286">
        <f>IF('4 - Inflation'!AC$17=0,0,'6a - Tot nominal costs'!AE385/'4 - Inflation'!AC$17)</f>
        <v>0</v>
      </c>
      <c r="AF385" s="286">
        <f>IF('4 - Inflation'!AD$17=0,0,'6a - Tot nominal costs'!AF385/'4 - Inflation'!AD$17)</f>
        <v>0</v>
      </c>
      <c r="AG385" s="286">
        <f>IF('4 - Inflation'!AE$17=0,0,'6a - Tot nominal costs'!AG385/'4 - Inflation'!AE$17)</f>
        <v>0</v>
      </c>
      <c r="AH385" s="286">
        <f>IF('4 - Inflation'!AF$17=0,0,'6a - Tot nominal costs'!AH385/'4 - Inflation'!AF$17)</f>
        <v>0</v>
      </c>
      <c r="AI385" s="286">
        <f>IF('4 - Inflation'!AG$17=0,0,'6a - Tot nominal costs'!AI385/'4 - Inflation'!AG$17)</f>
        <v>0</v>
      </c>
      <c r="AJ385" s="286">
        <f>IF('4 - Inflation'!AH$17=0,0,'6a - Tot nominal costs'!AJ385/'4 - Inflation'!AH$17)</f>
        <v>0</v>
      </c>
      <c r="AK385" s="286">
        <f>IF('4 - Inflation'!AI$17=0,0,'6a - Tot nominal costs'!AK385/'4 - Inflation'!AI$17)</f>
        <v>0</v>
      </c>
      <c r="AL385" s="286">
        <f>IF('4 - Inflation'!AJ$17=0,0,'6a - Tot nominal costs'!AL385/'4 - Inflation'!AJ$17)</f>
        <v>0</v>
      </c>
      <c r="AM385" s="286">
        <f>IF('4 - Inflation'!AK$17=0,0,'6a - Tot nominal costs'!AM385/'4 - Inflation'!AK$17)</f>
        <v>0</v>
      </c>
      <c r="AN385" s="286">
        <f>IF('4 - Inflation'!AL$17=0,0,'6a - Tot nominal costs'!AN385/'4 - Inflation'!AL$17)</f>
        <v>0</v>
      </c>
      <c r="AO385" s="286">
        <f>IF('4 - Inflation'!AM$17=0,0,'6a - Tot nominal costs'!AO385/'4 - Inflation'!AM$17)</f>
        <v>0</v>
      </c>
      <c r="AP385" s="286">
        <f>IF('4 - Inflation'!AN$17=0,0,'6a - Tot nominal costs'!AP385/'4 - Inflation'!AN$17)</f>
        <v>0</v>
      </c>
    </row>
    <row r="386" spans="1:42" outlineLevel="2">
      <c r="A386" s="211" t="str">
        <f>A350&amp;"."&amp;A382&amp;"."&amp;A351&amp;"."&amp;B386</f>
        <v>1.d.8.4</v>
      </c>
      <c r="B386">
        <v>4</v>
      </c>
      <c r="C386" t="str">
        <f>'1-GBP'!C386</f>
        <v/>
      </c>
      <c r="D386"/>
      <c r="E386"/>
      <c r="F386"/>
      <c r="G386"/>
      <c r="H386"/>
      <c r="I386"/>
      <c r="J386"/>
      <c r="K386"/>
      <c r="L386" t="str">
        <f>LEFT(_xlfn.TEXTAFTER('6b - Tot real (CPIH) costs'!A386,"."),1)</f>
        <v>d</v>
      </c>
      <c r="M386" s="286">
        <f>IF('4 - Inflation'!K$17=0,0,'6a - Tot nominal costs'!M386/'4 - Inflation'!K$17)</f>
        <v>0</v>
      </c>
      <c r="N386" s="286">
        <f>IF('4 - Inflation'!L$17=0,0,'6a - Tot nominal costs'!N386/'4 - Inflation'!L$17)</f>
        <v>0</v>
      </c>
      <c r="O386" s="286">
        <f>IF('4 - Inflation'!M$17=0,0,'6a - Tot nominal costs'!O386/'4 - Inflation'!M$17)</f>
        <v>0</v>
      </c>
      <c r="P386" s="286">
        <f>IF('4 - Inflation'!N$17=0,0,'6a - Tot nominal costs'!P386/'4 - Inflation'!N$17)</f>
        <v>0</v>
      </c>
      <c r="Q386" s="286">
        <f>IF('4 - Inflation'!O$17=0,0,'6a - Tot nominal costs'!Q386/'4 - Inflation'!O$17)</f>
        <v>0</v>
      </c>
      <c r="R386" s="286">
        <f>IF('4 - Inflation'!P$17=0,0,'6a - Tot nominal costs'!R386/'4 - Inflation'!P$17)</f>
        <v>0</v>
      </c>
      <c r="S386" s="286">
        <f>IF('4 - Inflation'!Q$17=0,0,'6a - Tot nominal costs'!S386/'4 - Inflation'!Q$17)</f>
        <v>0</v>
      </c>
      <c r="T386" s="286">
        <f>IF('4 - Inflation'!R$17=0,0,'6a - Tot nominal costs'!T386/'4 - Inflation'!R$17)</f>
        <v>0</v>
      </c>
      <c r="U386" s="286">
        <f>IF('4 - Inflation'!S$17=0,0,'6a - Tot nominal costs'!U386/'4 - Inflation'!S$17)</f>
        <v>0</v>
      </c>
      <c r="V386" s="286">
        <f>IF('4 - Inflation'!T$17=0,0,'6a - Tot nominal costs'!V386/'4 - Inflation'!T$17)</f>
        <v>0</v>
      </c>
      <c r="W386" s="286">
        <f>IF('4 - Inflation'!U$17=0,0,'6a - Tot nominal costs'!W386/'4 - Inflation'!U$17)</f>
        <v>0</v>
      </c>
      <c r="X386" s="286">
        <f>IF('4 - Inflation'!V$17=0,0,'6a - Tot nominal costs'!X386/'4 - Inflation'!V$17)</f>
        <v>0</v>
      </c>
      <c r="Y386" s="286">
        <f>IF('4 - Inflation'!W$17=0,0,'6a - Tot nominal costs'!Y386/'4 - Inflation'!W$17)</f>
        <v>0</v>
      </c>
      <c r="Z386" s="286">
        <f>IF('4 - Inflation'!X$17=0,0,'6a - Tot nominal costs'!Z386/'4 - Inflation'!X$17)</f>
        <v>0</v>
      </c>
      <c r="AA386" s="286">
        <f>IF('4 - Inflation'!Y$17=0,0,'6a - Tot nominal costs'!AA386/'4 - Inflation'!Y$17)</f>
        <v>0</v>
      </c>
      <c r="AB386" s="286">
        <f>IF('4 - Inflation'!Z$17=0,0,'6a - Tot nominal costs'!AB386/'4 - Inflation'!Z$17)</f>
        <v>0</v>
      </c>
      <c r="AC386" s="286">
        <f>IF('4 - Inflation'!AA$17=0,0,'6a - Tot nominal costs'!AC386/'4 - Inflation'!AA$17)</f>
        <v>0</v>
      </c>
      <c r="AD386" s="286">
        <f>IF('4 - Inflation'!AB$17=0,0,'6a - Tot nominal costs'!AD386/'4 - Inflation'!AB$17)</f>
        <v>0</v>
      </c>
      <c r="AE386" s="286">
        <f>IF('4 - Inflation'!AC$17=0,0,'6a - Tot nominal costs'!AE386/'4 - Inflation'!AC$17)</f>
        <v>0</v>
      </c>
      <c r="AF386" s="286">
        <f>IF('4 - Inflation'!AD$17=0,0,'6a - Tot nominal costs'!AF386/'4 - Inflation'!AD$17)</f>
        <v>0</v>
      </c>
      <c r="AG386" s="286">
        <f>IF('4 - Inflation'!AE$17=0,0,'6a - Tot nominal costs'!AG386/'4 - Inflation'!AE$17)</f>
        <v>0</v>
      </c>
      <c r="AH386" s="286">
        <f>IF('4 - Inflation'!AF$17=0,0,'6a - Tot nominal costs'!AH386/'4 - Inflation'!AF$17)</f>
        <v>0</v>
      </c>
      <c r="AI386" s="286">
        <f>IF('4 - Inflation'!AG$17=0,0,'6a - Tot nominal costs'!AI386/'4 - Inflation'!AG$17)</f>
        <v>0</v>
      </c>
      <c r="AJ386" s="286">
        <f>IF('4 - Inflation'!AH$17=0,0,'6a - Tot nominal costs'!AJ386/'4 - Inflation'!AH$17)</f>
        <v>0</v>
      </c>
      <c r="AK386" s="286">
        <f>IF('4 - Inflation'!AI$17=0,0,'6a - Tot nominal costs'!AK386/'4 - Inflation'!AI$17)</f>
        <v>0</v>
      </c>
      <c r="AL386" s="286">
        <f>IF('4 - Inflation'!AJ$17=0,0,'6a - Tot nominal costs'!AL386/'4 - Inflation'!AJ$17)</f>
        <v>0</v>
      </c>
      <c r="AM386" s="286">
        <f>IF('4 - Inflation'!AK$17=0,0,'6a - Tot nominal costs'!AM386/'4 - Inflation'!AK$17)</f>
        <v>0</v>
      </c>
      <c r="AN386" s="286">
        <f>IF('4 - Inflation'!AL$17=0,0,'6a - Tot nominal costs'!AN386/'4 - Inflation'!AL$17)</f>
        <v>0</v>
      </c>
      <c r="AO386" s="286">
        <f>IF('4 - Inflation'!AM$17=0,0,'6a - Tot nominal costs'!AO386/'4 - Inflation'!AM$17)</f>
        <v>0</v>
      </c>
      <c r="AP386" s="286">
        <f>IF('4 - Inflation'!AN$17=0,0,'6a - Tot nominal costs'!AP386/'4 - Inflation'!AN$17)</f>
        <v>0</v>
      </c>
    </row>
    <row r="387" spans="1:42" outlineLevel="2">
      <c r="A387" s="211" t="str">
        <f>A350&amp;"."&amp;A382&amp;"."&amp;A351&amp;"."&amp;B387</f>
        <v>1.d.8.5</v>
      </c>
      <c r="B387">
        <v>5</v>
      </c>
      <c r="C387" t="str">
        <f>'1-GBP'!C387</f>
        <v/>
      </c>
      <c r="D387"/>
      <c r="E387"/>
      <c r="F387"/>
      <c r="G387"/>
      <c r="H387"/>
      <c r="I387"/>
      <c r="J387"/>
      <c r="K387"/>
      <c r="L387" t="str">
        <f>LEFT(_xlfn.TEXTAFTER('6b - Tot real (CPIH) costs'!A387,"."),1)</f>
        <v>d</v>
      </c>
      <c r="M387" s="286">
        <f>IF('4 - Inflation'!K$17=0,0,'6a - Tot nominal costs'!M387/'4 - Inflation'!K$17)</f>
        <v>0</v>
      </c>
      <c r="N387" s="286">
        <f>IF('4 - Inflation'!L$17=0,0,'6a - Tot nominal costs'!N387/'4 - Inflation'!L$17)</f>
        <v>0</v>
      </c>
      <c r="O387" s="286">
        <f>IF('4 - Inflation'!M$17=0,0,'6a - Tot nominal costs'!O387/'4 - Inflation'!M$17)</f>
        <v>0</v>
      </c>
      <c r="P387" s="286">
        <f>IF('4 - Inflation'!N$17=0,0,'6a - Tot nominal costs'!P387/'4 - Inflation'!N$17)</f>
        <v>0</v>
      </c>
      <c r="Q387" s="286">
        <f>IF('4 - Inflation'!O$17=0,0,'6a - Tot nominal costs'!Q387/'4 - Inflation'!O$17)</f>
        <v>0</v>
      </c>
      <c r="R387" s="286">
        <f>IF('4 - Inflation'!P$17=0,0,'6a - Tot nominal costs'!R387/'4 - Inflation'!P$17)</f>
        <v>0</v>
      </c>
      <c r="S387" s="286">
        <f>IF('4 - Inflation'!Q$17=0,0,'6a - Tot nominal costs'!S387/'4 - Inflation'!Q$17)</f>
        <v>0</v>
      </c>
      <c r="T387" s="286">
        <f>IF('4 - Inflation'!R$17=0,0,'6a - Tot nominal costs'!T387/'4 - Inflation'!R$17)</f>
        <v>0</v>
      </c>
      <c r="U387" s="286">
        <f>IF('4 - Inflation'!S$17=0,0,'6a - Tot nominal costs'!U387/'4 - Inflation'!S$17)</f>
        <v>0</v>
      </c>
      <c r="V387" s="286">
        <f>IF('4 - Inflation'!T$17=0,0,'6a - Tot nominal costs'!V387/'4 - Inflation'!T$17)</f>
        <v>0</v>
      </c>
      <c r="W387" s="286">
        <f>IF('4 - Inflation'!U$17=0,0,'6a - Tot nominal costs'!W387/'4 - Inflation'!U$17)</f>
        <v>0</v>
      </c>
      <c r="X387" s="286">
        <f>IF('4 - Inflation'!V$17=0,0,'6a - Tot nominal costs'!X387/'4 - Inflation'!V$17)</f>
        <v>0</v>
      </c>
      <c r="Y387" s="286">
        <f>IF('4 - Inflation'!W$17=0,0,'6a - Tot nominal costs'!Y387/'4 - Inflation'!W$17)</f>
        <v>0</v>
      </c>
      <c r="Z387" s="286">
        <f>IF('4 - Inflation'!X$17=0,0,'6a - Tot nominal costs'!Z387/'4 - Inflation'!X$17)</f>
        <v>0</v>
      </c>
      <c r="AA387" s="286">
        <f>IF('4 - Inflation'!Y$17=0,0,'6a - Tot nominal costs'!AA387/'4 - Inflation'!Y$17)</f>
        <v>0</v>
      </c>
      <c r="AB387" s="286">
        <f>IF('4 - Inflation'!Z$17=0,0,'6a - Tot nominal costs'!AB387/'4 - Inflation'!Z$17)</f>
        <v>0</v>
      </c>
      <c r="AC387" s="286">
        <f>IF('4 - Inflation'!AA$17=0,0,'6a - Tot nominal costs'!AC387/'4 - Inflation'!AA$17)</f>
        <v>0</v>
      </c>
      <c r="AD387" s="286">
        <f>IF('4 - Inflation'!AB$17=0,0,'6a - Tot nominal costs'!AD387/'4 - Inflation'!AB$17)</f>
        <v>0</v>
      </c>
      <c r="AE387" s="286">
        <f>IF('4 - Inflation'!AC$17=0,0,'6a - Tot nominal costs'!AE387/'4 - Inflation'!AC$17)</f>
        <v>0</v>
      </c>
      <c r="AF387" s="286">
        <f>IF('4 - Inflation'!AD$17=0,0,'6a - Tot nominal costs'!AF387/'4 - Inflation'!AD$17)</f>
        <v>0</v>
      </c>
      <c r="AG387" s="286">
        <f>IF('4 - Inflation'!AE$17=0,0,'6a - Tot nominal costs'!AG387/'4 - Inflation'!AE$17)</f>
        <v>0</v>
      </c>
      <c r="AH387" s="286">
        <f>IF('4 - Inflation'!AF$17=0,0,'6a - Tot nominal costs'!AH387/'4 - Inflation'!AF$17)</f>
        <v>0</v>
      </c>
      <c r="AI387" s="286">
        <f>IF('4 - Inflation'!AG$17=0,0,'6a - Tot nominal costs'!AI387/'4 - Inflation'!AG$17)</f>
        <v>0</v>
      </c>
      <c r="AJ387" s="286">
        <f>IF('4 - Inflation'!AH$17=0,0,'6a - Tot nominal costs'!AJ387/'4 - Inflation'!AH$17)</f>
        <v>0</v>
      </c>
      <c r="AK387" s="286">
        <f>IF('4 - Inflation'!AI$17=0,0,'6a - Tot nominal costs'!AK387/'4 - Inflation'!AI$17)</f>
        <v>0</v>
      </c>
      <c r="AL387" s="286">
        <f>IF('4 - Inflation'!AJ$17=0,0,'6a - Tot nominal costs'!AL387/'4 - Inflation'!AJ$17)</f>
        <v>0</v>
      </c>
      <c r="AM387" s="286">
        <f>IF('4 - Inflation'!AK$17=0,0,'6a - Tot nominal costs'!AM387/'4 - Inflation'!AK$17)</f>
        <v>0</v>
      </c>
      <c r="AN387" s="286">
        <f>IF('4 - Inflation'!AL$17=0,0,'6a - Tot nominal costs'!AN387/'4 - Inflation'!AL$17)</f>
        <v>0</v>
      </c>
      <c r="AO387" s="286">
        <f>IF('4 - Inflation'!AM$17=0,0,'6a - Tot nominal costs'!AO387/'4 - Inflation'!AM$17)</f>
        <v>0</v>
      </c>
      <c r="AP387" s="286">
        <f>IF('4 - Inflation'!AN$17=0,0,'6a - Tot nominal costs'!AP387/'4 - Inflation'!AN$17)</f>
        <v>0</v>
      </c>
    </row>
    <row r="388" spans="1:42" outlineLevel="2">
      <c r="A388" s="211" t="str">
        <f>A350&amp;"."&amp;A382&amp;"."&amp;A351&amp;"."&amp;B388</f>
        <v>1.d.8.6</v>
      </c>
      <c r="B388">
        <v>6</v>
      </c>
      <c r="C388" t="str">
        <f>'1-GBP'!C388</f>
        <v/>
      </c>
      <c r="D388"/>
      <c r="E388"/>
      <c r="F388"/>
      <c r="G388"/>
      <c r="H388"/>
      <c r="I388"/>
      <c r="J388"/>
      <c r="K388"/>
      <c r="L388" t="str">
        <f>LEFT(_xlfn.TEXTAFTER('6b - Tot real (CPIH) costs'!A388,"."),1)</f>
        <v>d</v>
      </c>
      <c r="M388" s="286">
        <f>IF('4 - Inflation'!K$17=0,0,'6a - Tot nominal costs'!M388/'4 - Inflation'!K$17)</f>
        <v>0</v>
      </c>
      <c r="N388" s="286">
        <f>IF('4 - Inflation'!L$17=0,0,'6a - Tot nominal costs'!N388/'4 - Inflation'!L$17)</f>
        <v>0</v>
      </c>
      <c r="O388" s="286">
        <f>IF('4 - Inflation'!M$17=0,0,'6a - Tot nominal costs'!O388/'4 - Inflation'!M$17)</f>
        <v>0</v>
      </c>
      <c r="P388" s="286">
        <f>IF('4 - Inflation'!N$17=0,0,'6a - Tot nominal costs'!P388/'4 - Inflation'!N$17)</f>
        <v>0</v>
      </c>
      <c r="Q388" s="286">
        <f>IF('4 - Inflation'!O$17=0,0,'6a - Tot nominal costs'!Q388/'4 - Inflation'!O$17)</f>
        <v>0</v>
      </c>
      <c r="R388" s="286">
        <f>IF('4 - Inflation'!P$17=0,0,'6a - Tot nominal costs'!R388/'4 - Inflation'!P$17)</f>
        <v>0</v>
      </c>
      <c r="S388" s="286">
        <f>IF('4 - Inflation'!Q$17=0,0,'6a - Tot nominal costs'!S388/'4 - Inflation'!Q$17)</f>
        <v>0</v>
      </c>
      <c r="T388" s="286">
        <f>IF('4 - Inflation'!R$17=0,0,'6a - Tot nominal costs'!T388/'4 - Inflation'!R$17)</f>
        <v>0</v>
      </c>
      <c r="U388" s="286">
        <f>IF('4 - Inflation'!S$17=0,0,'6a - Tot nominal costs'!U388/'4 - Inflation'!S$17)</f>
        <v>0</v>
      </c>
      <c r="V388" s="286">
        <f>IF('4 - Inflation'!T$17=0,0,'6a - Tot nominal costs'!V388/'4 - Inflation'!T$17)</f>
        <v>0</v>
      </c>
      <c r="W388" s="286">
        <f>IF('4 - Inflation'!U$17=0,0,'6a - Tot nominal costs'!W388/'4 - Inflation'!U$17)</f>
        <v>0</v>
      </c>
      <c r="X388" s="286">
        <f>IF('4 - Inflation'!V$17=0,0,'6a - Tot nominal costs'!X388/'4 - Inflation'!V$17)</f>
        <v>0</v>
      </c>
      <c r="Y388" s="286">
        <f>IF('4 - Inflation'!W$17=0,0,'6a - Tot nominal costs'!Y388/'4 - Inflation'!W$17)</f>
        <v>0</v>
      </c>
      <c r="Z388" s="286">
        <f>IF('4 - Inflation'!X$17=0,0,'6a - Tot nominal costs'!Z388/'4 - Inflation'!X$17)</f>
        <v>0</v>
      </c>
      <c r="AA388" s="286">
        <f>IF('4 - Inflation'!Y$17=0,0,'6a - Tot nominal costs'!AA388/'4 - Inflation'!Y$17)</f>
        <v>0</v>
      </c>
      <c r="AB388" s="286">
        <f>IF('4 - Inflation'!Z$17=0,0,'6a - Tot nominal costs'!AB388/'4 - Inflation'!Z$17)</f>
        <v>0</v>
      </c>
      <c r="AC388" s="286">
        <f>IF('4 - Inflation'!AA$17=0,0,'6a - Tot nominal costs'!AC388/'4 - Inflation'!AA$17)</f>
        <v>0</v>
      </c>
      <c r="AD388" s="286">
        <f>IF('4 - Inflation'!AB$17=0,0,'6a - Tot nominal costs'!AD388/'4 - Inflation'!AB$17)</f>
        <v>0</v>
      </c>
      <c r="AE388" s="286">
        <f>IF('4 - Inflation'!AC$17=0,0,'6a - Tot nominal costs'!AE388/'4 - Inflation'!AC$17)</f>
        <v>0</v>
      </c>
      <c r="AF388" s="286">
        <f>IF('4 - Inflation'!AD$17=0,0,'6a - Tot nominal costs'!AF388/'4 - Inflation'!AD$17)</f>
        <v>0</v>
      </c>
      <c r="AG388" s="286">
        <f>IF('4 - Inflation'!AE$17=0,0,'6a - Tot nominal costs'!AG388/'4 - Inflation'!AE$17)</f>
        <v>0</v>
      </c>
      <c r="AH388" s="286">
        <f>IF('4 - Inflation'!AF$17=0,0,'6a - Tot nominal costs'!AH388/'4 - Inflation'!AF$17)</f>
        <v>0</v>
      </c>
      <c r="AI388" s="286">
        <f>IF('4 - Inflation'!AG$17=0,0,'6a - Tot nominal costs'!AI388/'4 - Inflation'!AG$17)</f>
        <v>0</v>
      </c>
      <c r="AJ388" s="286">
        <f>IF('4 - Inflation'!AH$17=0,0,'6a - Tot nominal costs'!AJ388/'4 - Inflation'!AH$17)</f>
        <v>0</v>
      </c>
      <c r="AK388" s="286">
        <f>IF('4 - Inflation'!AI$17=0,0,'6a - Tot nominal costs'!AK388/'4 - Inflation'!AI$17)</f>
        <v>0</v>
      </c>
      <c r="AL388" s="286">
        <f>IF('4 - Inflation'!AJ$17=0,0,'6a - Tot nominal costs'!AL388/'4 - Inflation'!AJ$17)</f>
        <v>0</v>
      </c>
      <c r="AM388" s="286">
        <f>IF('4 - Inflation'!AK$17=0,0,'6a - Tot nominal costs'!AM388/'4 - Inflation'!AK$17)</f>
        <v>0</v>
      </c>
      <c r="AN388" s="286">
        <f>IF('4 - Inflation'!AL$17=0,0,'6a - Tot nominal costs'!AN388/'4 - Inflation'!AL$17)</f>
        <v>0</v>
      </c>
      <c r="AO388" s="286">
        <f>IF('4 - Inflation'!AM$17=0,0,'6a - Tot nominal costs'!AO388/'4 - Inflation'!AM$17)</f>
        <v>0</v>
      </c>
      <c r="AP388" s="286">
        <f>IF('4 - Inflation'!AN$17=0,0,'6a - Tot nominal costs'!AP388/'4 - Inflation'!AN$17)</f>
        <v>0</v>
      </c>
    </row>
    <row r="389" spans="1:42" outlineLevel="2">
      <c r="A389" s="211" t="str">
        <f>A350&amp;"."&amp;A382&amp;"."&amp;A351&amp;"."&amp;B389</f>
        <v>1.d.8.7</v>
      </c>
      <c r="B389">
        <v>7</v>
      </c>
      <c r="C389" t="str">
        <f>'1-GBP'!C389</f>
        <v/>
      </c>
      <c r="D389"/>
      <c r="E389"/>
      <c r="F389"/>
      <c r="G389"/>
      <c r="H389"/>
      <c r="I389"/>
      <c r="J389"/>
      <c r="K389"/>
      <c r="L389" t="str">
        <f>LEFT(_xlfn.TEXTAFTER('6b - Tot real (CPIH) costs'!A389,"."),1)</f>
        <v>d</v>
      </c>
      <c r="M389" s="286">
        <f>IF('4 - Inflation'!K$17=0,0,'6a - Tot nominal costs'!M389/'4 - Inflation'!K$17)</f>
        <v>0</v>
      </c>
      <c r="N389" s="286">
        <f>IF('4 - Inflation'!L$17=0,0,'6a - Tot nominal costs'!N389/'4 - Inflation'!L$17)</f>
        <v>0</v>
      </c>
      <c r="O389" s="286">
        <f>IF('4 - Inflation'!M$17=0,0,'6a - Tot nominal costs'!O389/'4 - Inflation'!M$17)</f>
        <v>0</v>
      </c>
      <c r="P389" s="286">
        <f>IF('4 - Inflation'!N$17=0,0,'6a - Tot nominal costs'!P389/'4 - Inflation'!N$17)</f>
        <v>0</v>
      </c>
      <c r="Q389" s="286">
        <f>IF('4 - Inflation'!O$17=0,0,'6a - Tot nominal costs'!Q389/'4 - Inflation'!O$17)</f>
        <v>0</v>
      </c>
      <c r="R389" s="286">
        <f>IF('4 - Inflation'!P$17=0,0,'6a - Tot nominal costs'!R389/'4 - Inflation'!P$17)</f>
        <v>0</v>
      </c>
      <c r="S389" s="286">
        <f>IF('4 - Inflation'!Q$17=0,0,'6a - Tot nominal costs'!S389/'4 - Inflation'!Q$17)</f>
        <v>0</v>
      </c>
      <c r="T389" s="286">
        <f>IF('4 - Inflation'!R$17=0,0,'6a - Tot nominal costs'!T389/'4 - Inflation'!R$17)</f>
        <v>0</v>
      </c>
      <c r="U389" s="286">
        <f>IF('4 - Inflation'!S$17=0,0,'6a - Tot nominal costs'!U389/'4 - Inflation'!S$17)</f>
        <v>0</v>
      </c>
      <c r="V389" s="286">
        <f>IF('4 - Inflation'!T$17=0,0,'6a - Tot nominal costs'!V389/'4 - Inflation'!T$17)</f>
        <v>0</v>
      </c>
      <c r="W389" s="286">
        <f>IF('4 - Inflation'!U$17=0,0,'6a - Tot nominal costs'!W389/'4 - Inflation'!U$17)</f>
        <v>0</v>
      </c>
      <c r="X389" s="286">
        <f>IF('4 - Inflation'!V$17=0,0,'6a - Tot nominal costs'!X389/'4 - Inflation'!V$17)</f>
        <v>0</v>
      </c>
      <c r="Y389" s="286">
        <f>IF('4 - Inflation'!W$17=0,0,'6a - Tot nominal costs'!Y389/'4 - Inflation'!W$17)</f>
        <v>0</v>
      </c>
      <c r="Z389" s="286">
        <f>IF('4 - Inflation'!X$17=0,0,'6a - Tot nominal costs'!Z389/'4 - Inflation'!X$17)</f>
        <v>0</v>
      </c>
      <c r="AA389" s="286">
        <f>IF('4 - Inflation'!Y$17=0,0,'6a - Tot nominal costs'!AA389/'4 - Inflation'!Y$17)</f>
        <v>0</v>
      </c>
      <c r="AB389" s="286">
        <f>IF('4 - Inflation'!Z$17=0,0,'6a - Tot nominal costs'!AB389/'4 - Inflation'!Z$17)</f>
        <v>0</v>
      </c>
      <c r="AC389" s="286">
        <f>IF('4 - Inflation'!AA$17=0,0,'6a - Tot nominal costs'!AC389/'4 - Inflation'!AA$17)</f>
        <v>0</v>
      </c>
      <c r="AD389" s="286">
        <f>IF('4 - Inflation'!AB$17=0,0,'6a - Tot nominal costs'!AD389/'4 - Inflation'!AB$17)</f>
        <v>0</v>
      </c>
      <c r="AE389" s="286">
        <f>IF('4 - Inflation'!AC$17=0,0,'6a - Tot nominal costs'!AE389/'4 - Inflation'!AC$17)</f>
        <v>0</v>
      </c>
      <c r="AF389" s="286">
        <f>IF('4 - Inflation'!AD$17=0,0,'6a - Tot nominal costs'!AF389/'4 - Inflation'!AD$17)</f>
        <v>0</v>
      </c>
      <c r="AG389" s="286">
        <f>IF('4 - Inflation'!AE$17=0,0,'6a - Tot nominal costs'!AG389/'4 - Inflation'!AE$17)</f>
        <v>0</v>
      </c>
      <c r="AH389" s="286">
        <f>IF('4 - Inflation'!AF$17=0,0,'6a - Tot nominal costs'!AH389/'4 - Inflation'!AF$17)</f>
        <v>0</v>
      </c>
      <c r="AI389" s="286">
        <f>IF('4 - Inflation'!AG$17=0,0,'6a - Tot nominal costs'!AI389/'4 - Inflation'!AG$17)</f>
        <v>0</v>
      </c>
      <c r="AJ389" s="286">
        <f>IF('4 - Inflation'!AH$17=0,0,'6a - Tot nominal costs'!AJ389/'4 - Inflation'!AH$17)</f>
        <v>0</v>
      </c>
      <c r="AK389" s="286">
        <f>IF('4 - Inflation'!AI$17=0,0,'6a - Tot nominal costs'!AK389/'4 - Inflation'!AI$17)</f>
        <v>0</v>
      </c>
      <c r="AL389" s="286">
        <f>IF('4 - Inflation'!AJ$17=0,0,'6a - Tot nominal costs'!AL389/'4 - Inflation'!AJ$17)</f>
        <v>0</v>
      </c>
      <c r="AM389" s="286">
        <f>IF('4 - Inflation'!AK$17=0,0,'6a - Tot nominal costs'!AM389/'4 - Inflation'!AK$17)</f>
        <v>0</v>
      </c>
      <c r="AN389" s="286">
        <f>IF('4 - Inflation'!AL$17=0,0,'6a - Tot nominal costs'!AN389/'4 - Inflation'!AL$17)</f>
        <v>0</v>
      </c>
      <c r="AO389" s="286">
        <f>IF('4 - Inflation'!AM$17=0,0,'6a - Tot nominal costs'!AO389/'4 - Inflation'!AM$17)</f>
        <v>0</v>
      </c>
      <c r="AP389" s="286">
        <f>IF('4 - Inflation'!AN$17=0,0,'6a - Tot nominal costs'!AP389/'4 - Inflation'!AN$17)</f>
        <v>0</v>
      </c>
    </row>
    <row r="390" spans="1:42" outlineLevel="2">
      <c r="A390" s="211" t="str">
        <f>A350&amp;"."&amp;A382&amp;"."&amp;A351&amp;"."&amp;B390</f>
        <v>1.d.8.8</v>
      </c>
      <c r="B390">
        <v>8</v>
      </c>
      <c r="C390" t="str">
        <f>'1-GBP'!C390</f>
        <v/>
      </c>
      <c r="D390"/>
      <c r="E390"/>
      <c r="F390"/>
      <c r="G390"/>
      <c r="H390"/>
      <c r="I390"/>
      <c r="J390"/>
      <c r="K390"/>
      <c r="L390" t="str">
        <f>LEFT(_xlfn.TEXTAFTER('6b - Tot real (CPIH) costs'!A390,"."),1)</f>
        <v>d</v>
      </c>
      <c r="M390" s="286">
        <f>IF('4 - Inflation'!K$17=0,0,'6a - Tot nominal costs'!M390/'4 - Inflation'!K$17)</f>
        <v>0</v>
      </c>
      <c r="N390" s="286">
        <f>IF('4 - Inflation'!L$17=0,0,'6a - Tot nominal costs'!N390/'4 - Inflation'!L$17)</f>
        <v>0</v>
      </c>
      <c r="O390" s="286">
        <f>IF('4 - Inflation'!M$17=0,0,'6a - Tot nominal costs'!O390/'4 - Inflation'!M$17)</f>
        <v>0</v>
      </c>
      <c r="P390" s="286">
        <f>IF('4 - Inflation'!N$17=0,0,'6a - Tot nominal costs'!P390/'4 - Inflation'!N$17)</f>
        <v>0</v>
      </c>
      <c r="Q390" s="286">
        <f>IF('4 - Inflation'!O$17=0,0,'6a - Tot nominal costs'!Q390/'4 - Inflation'!O$17)</f>
        <v>0</v>
      </c>
      <c r="R390" s="286">
        <f>IF('4 - Inflation'!P$17=0,0,'6a - Tot nominal costs'!R390/'4 - Inflation'!P$17)</f>
        <v>0</v>
      </c>
      <c r="S390" s="286">
        <f>IF('4 - Inflation'!Q$17=0,0,'6a - Tot nominal costs'!S390/'4 - Inflation'!Q$17)</f>
        <v>0</v>
      </c>
      <c r="T390" s="286">
        <f>IF('4 - Inflation'!R$17=0,0,'6a - Tot nominal costs'!T390/'4 - Inflation'!R$17)</f>
        <v>0</v>
      </c>
      <c r="U390" s="286">
        <f>IF('4 - Inflation'!S$17=0,0,'6a - Tot nominal costs'!U390/'4 - Inflation'!S$17)</f>
        <v>0</v>
      </c>
      <c r="V390" s="286">
        <f>IF('4 - Inflation'!T$17=0,0,'6a - Tot nominal costs'!V390/'4 - Inflation'!T$17)</f>
        <v>0</v>
      </c>
      <c r="W390" s="286">
        <f>IF('4 - Inflation'!U$17=0,0,'6a - Tot nominal costs'!W390/'4 - Inflation'!U$17)</f>
        <v>0</v>
      </c>
      <c r="X390" s="286">
        <f>IF('4 - Inflation'!V$17=0,0,'6a - Tot nominal costs'!X390/'4 - Inflation'!V$17)</f>
        <v>0</v>
      </c>
      <c r="Y390" s="286">
        <f>IF('4 - Inflation'!W$17=0,0,'6a - Tot nominal costs'!Y390/'4 - Inflation'!W$17)</f>
        <v>0</v>
      </c>
      <c r="Z390" s="286">
        <f>IF('4 - Inflation'!X$17=0,0,'6a - Tot nominal costs'!Z390/'4 - Inflation'!X$17)</f>
        <v>0</v>
      </c>
      <c r="AA390" s="286">
        <f>IF('4 - Inflation'!Y$17=0,0,'6a - Tot nominal costs'!AA390/'4 - Inflation'!Y$17)</f>
        <v>0</v>
      </c>
      <c r="AB390" s="286">
        <f>IF('4 - Inflation'!Z$17=0,0,'6a - Tot nominal costs'!AB390/'4 - Inflation'!Z$17)</f>
        <v>0</v>
      </c>
      <c r="AC390" s="286">
        <f>IF('4 - Inflation'!AA$17=0,0,'6a - Tot nominal costs'!AC390/'4 - Inflation'!AA$17)</f>
        <v>0</v>
      </c>
      <c r="AD390" s="286">
        <f>IF('4 - Inflation'!AB$17=0,0,'6a - Tot nominal costs'!AD390/'4 - Inflation'!AB$17)</f>
        <v>0</v>
      </c>
      <c r="AE390" s="286">
        <f>IF('4 - Inflation'!AC$17=0,0,'6a - Tot nominal costs'!AE390/'4 - Inflation'!AC$17)</f>
        <v>0</v>
      </c>
      <c r="AF390" s="286">
        <f>IF('4 - Inflation'!AD$17=0,0,'6a - Tot nominal costs'!AF390/'4 - Inflation'!AD$17)</f>
        <v>0</v>
      </c>
      <c r="AG390" s="286">
        <f>IF('4 - Inflation'!AE$17=0,0,'6a - Tot nominal costs'!AG390/'4 - Inflation'!AE$17)</f>
        <v>0</v>
      </c>
      <c r="AH390" s="286">
        <f>IF('4 - Inflation'!AF$17=0,0,'6a - Tot nominal costs'!AH390/'4 - Inflation'!AF$17)</f>
        <v>0</v>
      </c>
      <c r="AI390" s="286">
        <f>IF('4 - Inflation'!AG$17=0,0,'6a - Tot nominal costs'!AI390/'4 - Inflation'!AG$17)</f>
        <v>0</v>
      </c>
      <c r="AJ390" s="286">
        <f>IF('4 - Inflation'!AH$17=0,0,'6a - Tot nominal costs'!AJ390/'4 - Inflation'!AH$17)</f>
        <v>0</v>
      </c>
      <c r="AK390" s="286">
        <f>IF('4 - Inflation'!AI$17=0,0,'6a - Tot nominal costs'!AK390/'4 - Inflation'!AI$17)</f>
        <v>0</v>
      </c>
      <c r="AL390" s="286">
        <f>IF('4 - Inflation'!AJ$17=0,0,'6a - Tot nominal costs'!AL390/'4 - Inflation'!AJ$17)</f>
        <v>0</v>
      </c>
      <c r="AM390" s="286">
        <f>IF('4 - Inflation'!AK$17=0,0,'6a - Tot nominal costs'!AM390/'4 - Inflation'!AK$17)</f>
        <v>0</v>
      </c>
      <c r="AN390" s="286">
        <f>IF('4 - Inflation'!AL$17=0,0,'6a - Tot nominal costs'!AN390/'4 - Inflation'!AL$17)</f>
        <v>0</v>
      </c>
      <c r="AO390" s="286">
        <f>IF('4 - Inflation'!AM$17=0,0,'6a - Tot nominal costs'!AO390/'4 - Inflation'!AM$17)</f>
        <v>0</v>
      </c>
      <c r="AP390" s="286">
        <f>IF('4 - Inflation'!AN$17=0,0,'6a - Tot nominal costs'!AP390/'4 - Inflation'!AN$17)</f>
        <v>0</v>
      </c>
    </row>
    <row r="391" spans="1:42" outlineLevel="2">
      <c r="A391" s="211" t="str">
        <f>A350&amp;"."&amp;A382&amp;"."&amp;A351&amp;"."&amp;B391</f>
        <v>1.d.8.9</v>
      </c>
      <c r="B391">
        <v>9</v>
      </c>
      <c r="C391" t="str">
        <f>'1-GBP'!C391</f>
        <v/>
      </c>
      <c r="D391"/>
      <c r="E391"/>
      <c r="F391"/>
      <c r="G391"/>
      <c r="H391"/>
      <c r="I391"/>
      <c r="J391"/>
      <c r="K391"/>
      <c r="L391" t="str">
        <f>LEFT(_xlfn.TEXTAFTER('6b - Tot real (CPIH) costs'!A391,"."),1)</f>
        <v>d</v>
      </c>
      <c r="M391" s="286">
        <f>IF('4 - Inflation'!K$17=0,0,'6a - Tot nominal costs'!M391/'4 - Inflation'!K$17)</f>
        <v>0</v>
      </c>
      <c r="N391" s="286">
        <f>IF('4 - Inflation'!L$17=0,0,'6a - Tot nominal costs'!N391/'4 - Inflation'!L$17)</f>
        <v>0</v>
      </c>
      <c r="O391" s="286">
        <f>IF('4 - Inflation'!M$17=0,0,'6a - Tot nominal costs'!O391/'4 - Inflation'!M$17)</f>
        <v>0</v>
      </c>
      <c r="P391" s="286">
        <f>IF('4 - Inflation'!N$17=0,0,'6a - Tot nominal costs'!P391/'4 - Inflation'!N$17)</f>
        <v>0</v>
      </c>
      <c r="Q391" s="286">
        <f>IF('4 - Inflation'!O$17=0,0,'6a - Tot nominal costs'!Q391/'4 - Inflation'!O$17)</f>
        <v>0</v>
      </c>
      <c r="R391" s="286">
        <f>IF('4 - Inflation'!P$17=0,0,'6a - Tot nominal costs'!R391/'4 - Inflation'!P$17)</f>
        <v>0</v>
      </c>
      <c r="S391" s="286">
        <f>IF('4 - Inflation'!Q$17=0,0,'6a - Tot nominal costs'!S391/'4 - Inflation'!Q$17)</f>
        <v>0</v>
      </c>
      <c r="T391" s="286">
        <f>IF('4 - Inflation'!R$17=0,0,'6a - Tot nominal costs'!T391/'4 - Inflation'!R$17)</f>
        <v>0</v>
      </c>
      <c r="U391" s="286">
        <f>IF('4 - Inflation'!S$17=0,0,'6a - Tot nominal costs'!U391/'4 - Inflation'!S$17)</f>
        <v>0</v>
      </c>
      <c r="V391" s="286">
        <f>IF('4 - Inflation'!T$17=0,0,'6a - Tot nominal costs'!V391/'4 - Inflation'!T$17)</f>
        <v>0</v>
      </c>
      <c r="W391" s="286">
        <f>IF('4 - Inflation'!U$17=0,0,'6a - Tot nominal costs'!W391/'4 - Inflation'!U$17)</f>
        <v>0</v>
      </c>
      <c r="X391" s="286">
        <f>IF('4 - Inflation'!V$17=0,0,'6a - Tot nominal costs'!X391/'4 - Inflation'!V$17)</f>
        <v>0</v>
      </c>
      <c r="Y391" s="286">
        <f>IF('4 - Inflation'!W$17=0,0,'6a - Tot nominal costs'!Y391/'4 - Inflation'!W$17)</f>
        <v>0</v>
      </c>
      <c r="Z391" s="286">
        <f>IF('4 - Inflation'!X$17=0,0,'6a - Tot nominal costs'!Z391/'4 - Inflation'!X$17)</f>
        <v>0</v>
      </c>
      <c r="AA391" s="286">
        <f>IF('4 - Inflation'!Y$17=0,0,'6a - Tot nominal costs'!AA391/'4 - Inflation'!Y$17)</f>
        <v>0</v>
      </c>
      <c r="AB391" s="286">
        <f>IF('4 - Inflation'!Z$17=0,0,'6a - Tot nominal costs'!AB391/'4 - Inflation'!Z$17)</f>
        <v>0</v>
      </c>
      <c r="AC391" s="286">
        <f>IF('4 - Inflation'!AA$17=0,0,'6a - Tot nominal costs'!AC391/'4 - Inflation'!AA$17)</f>
        <v>0</v>
      </c>
      <c r="AD391" s="286">
        <f>IF('4 - Inflation'!AB$17=0,0,'6a - Tot nominal costs'!AD391/'4 - Inflation'!AB$17)</f>
        <v>0</v>
      </c>
      <c r="AE391" s="286">
        <f>IF('4 - Inflation'!AC$17=0,0,'6a - Tot nominal costs'!AE391/'4 - Inflation'!AC$17)</f>
        <v>0</v>
      </c>
      <c r="AF391" s="286">
        <f>IF('4 - Inflation'!AD$17=0,0,'6a - Tot nominal costs'!AF391/'4 - Inflation'!AD$17)</f>
        <v>0</v>
      </c>
      <c r="AG391" s="286">
        <f>IF('4 - Inflation'!AE$17=0,0,'6a - Tot nominal costs'!AG391/'4 - Inflation'!AE$17)</f>
        <v>0</v>
      </c>
      <c r="AH391" s="286">
        <f>IF('4 - Inflation'!AF$17=0,0,'6a - Tot nominal costs'!AH391/'4 - Inflation'!AF$17)</f>
        <v>0</v>
      </c>
      <c r="AI391" s="286">
        <f>IF('4 - Inflation'!AG$17=0,0,'6a - Tot nominal costs'!AI391/'4 - Inflation'!AG$17)</f>
        <v>0</v>
      </c>
      <c r="AJ391" s="286">
        <f>IF('4 - Inflation'!AH$17=0,0,'6a - Tot nominal costs'!AJ391/'4 - Inflation'!AH$17)</f>
        <v>0</v>
      </c>
      <c r="AK391" s="286">
        <f>IF('4 - Inflation'!AI$17=0,0,'6a - Tot nominal costs'!AK391/'4 - Inflation'!AI$17)</f>
        <v>0</v>
      </c>
      <c r="AL391" s="286">
        <f>IF('4 - Inflation'!AJ$17=0,0,'6a - Tot nominal costs'!AL391/'4 - Inflation'!AJ$17)</f>
        <v>0</v>
      </c>
      <c r="AM391" s="286">
        <f>IF('4 - Inflation'!AK$17=0,0,'6a - Tot nominal costs'!AM391/'4 - Inflation'!AK$17)</f>
        <v>0</v>
      </c>
      <c r="AN391" s="286">
        <f>IF('4 - Inflation'!AL$17=0,0,'6a - Tot nominal costs'!AN391/'4 - Inflation'!AL$17)</f>
        <v>0</v>
      </c>
      <c r="AO391" s="286">
        <f>IF('4 - Inflation'!AM$17=0,0,'6a - Tot nominal costs'!AO391/'4 - Inflation'!AM$17)</f>
        <v>0</v>
      </c>
      <c r="AP391" s="286">
        <f>IF('4 - Inflation'!AN$17=0,0,'6a - Tot nominal costs'!AP391/'4 - Inflation'!AN$17)</f>
        <v>0</v>
      </c>
    </row>
    <row r="392" spans="1:42" outlineLevel="2">
      <c r="A392" s="211" t="str">
        <f>A350&amp;"."&amp;A382&amp;"."&amp;A351&amp;"."&amp;B392</f>
        <v>1.d.8.10</v>
      </c>
      <c r="B392">
        <v>10</v>
      </c>
      <c r="C392" t="str">
        <f>'1-GBP'!C392</f>
        <v/>
      </c>
      <c r="D392"/>
      <c r="E392"/>
      <c r="F392"/>
      <c r="G392"/>
      <c r="H392"/>
      <c r="I392"/>
      <c r="J392"/>
      <c r="K392"/>
      <c r="L392" t="str">
        <f>LEFT(_xlfn.TEXTAFTER('6b - Tot real (CPIH) costs'!A392,"."),1)</f>
        <v>d</v>
      </c>
      <c r="M392" s="286">
        <f>IF('4 - Inflation'!K$17=0,0,'6a - Tot nominal costs'!M392/'4 - Inflation'!K$17)</f>
        <v>0</v>
      </c>
      <c r="N392" s="286">
        <f>IF('4 - Inflation'!L$17=0,0,'6a - Tot nominal costs'!N392/'4 - Inflation'!L$17)</f>
        <v>0</v>
      </c>
      <c r="O392" s="286">
        <f>IF('4 - Inflation'!M$17=0,0,'6a - Tot nominal costs'!O392/'4 - Inflation'!M$17)</f>
        <v>0</v>
      </c>
      <c r="P392" s="286">
        <f>IF('4 - Inflation'!N$17=0,0,'6a - Tot nominal costs'!P392/'4 - Inflation'!N$17)</f>
        <v>0</v>
      </c>
      <c r="Q392" s="286">
        <f>IF('4 - Inflation'!O$17=0,0,'6a - Tot nominal costs'!Q392/'4 - Inflation'!O$17)</f>
        <v>0</v>
      </c>
      <c r="R392" s="286">
        <f>IF('4 - Inflation'!P$17=0,0,'6a - Tot nominal costs'!R392/'4 - Inflation'!P$17)</f>
        <v>0</v>
      </c>
      <c r="S392" s="286">
        <f>IF('4 - Inflation'!Q$17=0,0,'6a - Tot nominal costs'!S392/'4 - Inflation'!Q$17)</f>
        <v>0</v>
      </c>
      <c r="T392" s="286">
        <f>IF('4 - Inflation'!R$17=0,0,'6a - Tot nominal costs'!T392/'4 - Inflation'!R$17)</f>
        <v>0</v>
      </c>
      <c r="U392" s="286">
        <f>IF('4 - Inflation'!S$17=0,0,'6a - Tot nominal costs'!U392/'4 - Inflation'!S$17)</f>
        <v>0</v>
      </c>
      <c r="V392" s="286">
        <f>IF('4 - Inflation'!T$17=0,0,'6a - Tot nominal costs'!V392/'4 - Inflation'!T$17)</f>
        <v>0</v>
      </c>
      <c r="W392" s="286">
        <f>IF('4 - Inflation'!U$17=0,0,'6a - Tot nominal costs'!W392/'4 - Inflation'!U$17)</f>
        <v>0</v>
      </c>
      <c r="X392" s="286">
        <f>IF('4 - Inflation'!V$17=0,0,'6a - Tot nominal costs'!X392/'4 - Inflation'!V$17)</f>
        <v>0</v>
      </c>
      <c r="Y392" s="286">
        <f>IF('4 - Inflation'!W$17=0,0,'6a - Tot nominal costs'!Y392/'4 - Inflation'!W$17)</f>
        <v>0</v>
      </c>
      <c r="Z392" s="286">
        <f>IF('4 - Inflation'!X$17=0,0,'6a - Tot nominal costs'!Z392/'4 - Inflation'!X$17)</f>
        <v>0</v>
      </c>
      <c r="AA392" s="286">
        <f>IF('4 - Inflation'!Y$17=0,0,'6a - Tot nominal costs'!AA392/'4 - Inflation'!Y$17)</f>
        <v>0</v>
      </c>
      <c r="AB392" s="286">
        <f>IF('4 - Inflation'!Z$17=0,0,'6a - Tot nominal costs'!AB392/'4 - Inflation'!Z$17)</f>
        <v>0</v>
      </c>
      <c r="AC392" s="286">
        <f>IF('4 - Inflation'!AA$17=0,0,'6a - Tot nominal costs'!AC392/'4 - Inflation'!AA$17)</f>
        <v>0</v>
      </c>
      <c r="AD392" s="286">
        <f>IF('4 - Inflation'!AB$17=0,0,'6a - Tot nominal costs'!AD392/'4 - Inflation'!AB$17)</f>
        <v>0</v>
      </c>
      <c r="AE392" s="286">
        <f>IF('4 - Inflation'!AC$17=0,0,'6a - Tot nominal costs'!AE392/'4 - Inflation'!AC$17)</f>
        <v>0</v>
      </c>
      <c r="AF392" s="286">
        <f>IF('4 - Inflation'!AD$17=0,0,'6a - Tot nominal costs'!AF392/'4 - Inflation'!AD$17)</f>
        <v>0</v>
      </c>
      <c r="AG392" s="286">
        <f>IF('4 - Inflation'!AE$17=0,0,'6a - Tot nominal costs'!AG392/'4 - Inflation'!AE$17)</f>
        <v>0</v>
      </c>
      <c r="AH392" s="286">
        <f>IF('4 - Inflation'!AF$17=0,0,'6a - Tot nominal costs'!AH392/'4 - Inflation'!AF$17)</f>
        <v>0</v>
      </c>
      <c r="AI392" s="286">
        <f>IF('4 - Inflation'!AG$17=0,0,'6a - Tot nominal costs'!AI392/'4 - Inflation'!AG$17)</f>
        <v>0</v>
      </c>
      <c r="AJ392" s="286">
        <f>IF('4 - Inflation'!AH$17=0,0,'6a - Tot nominal costs'!AJ392/'4 - Inflation'!AH$17)</f>
        <v>0</v>
      </c>
      <c r="AK392" s="286">
        <f>IF('4 - Inflation'!AI$17=0,0,'6a - Tot nominal costs'!AK392/'4 - Inflation'!AI$17)</f>
        <v>0</v>
      </c>
      <c r="AL392" s="286">
        <f>IF('4 - Inflation'!AJ$17=0,0,'6a - Tot nominal costs'!AL392/'4 - Inflation'!AJ$17)</f>
        <v>0</v>
      </c>
      <c r="AM392" s="286">
        <f>IF('4 - Inflation'!AK$17=0,0,'6a - Tot nominal costs'!AM392/'4 - Inflation'!AK$17)</f>
        <v>0</v>
      </c>
      <c r="AN392" s="286">
        <f>IF('4 - Inflation'!AL$17=0,0,'6a - Tot nominal costs'!AN392/'4 - Inflation'!AL$17)</f>
        <v>0</v>
      </c>
      <c r="AO392" s="286">
        <f>IF('4 - Inflation'!AM$17=0,0,'6a - Tot nominal costs'!AO392/'4 - Inflation'!AM$17)</f>
        <v>0</v>
      </c>
      <c r="AP392" s="286">
        <f>IF('4 - Inflation'!AN$17=0,0,'6a - Tot nominal costs'!AP392/'4 - Inflation'!AN$17)</f>
        <v>0</v>
      </c>
    </row>
    <row r="393" spans="1:42" outlineLevel="2">
      <c r="A393" s="211" t="str">
        <f>A350&amp;"."&amp;A382&amp;"."&amp;A351&amp;"."&amp;B393</f>
        <v>1.d.8.11</v>
      </c>
      <c r="B393">
        <v>11</v>
      </c>
      <c r="C393" t="str">
        <f>'1-GBP'!C393</f>
        <v/>
      </c>
      <c r="D393"/>
      <c r="E393"/>
      <c r="F393"/>
      <c r="G393"/>
      <c r="H393"/>
      <c r="I393"/>
      <c r="J393"/>
      <c r="K393"/>
      <c r="L393" t="str">
        <f>LEFT(_xlfn.TEXTAFTER('6b - Tot real (CPIH) costs'!A393,"."),1)</f>
        <v>d</v>
      </c>
      <c r="M393" s="286">
        <f>IF('4 - Inflation'!K$17=0,0,'6a - Tot nominal costs'!M393/'4 - Inflation'!K$17)</f>
        <v>0</v>
      </c>
      <c r="N393" s="286">
        <f>IF('4 - Inflation'!L$17=0,0,'6a - Tot nominal costs'!N393/'4 - Inflation'!L$17)</f>
        <v>0</v>
      </c>
      <c r="O393" s="286">
        <f>IF('4 - Inflation'!M$17=0,0,'6a - Tot nominal costs'!O393/'4 - Inflation'!M$17)</f>
        <v>0</v>
      </c>
      <c r="P393" s="286">
        <f>IF('4 - Inflation'!N$17=0,0,'6a - Tot nominal costs'!P393/'4 - Inflation'!N$17)</f>
        <v>0</v>
      </c>
      <c r="Q393" s="286">
        <f>IF('4 - Inflation'!O$17=0,0,'6a - Tot nominal costs'!Q393/'4 - Inflation'!O$17)</f>
        <v>0</v>
      </c>
      <c r="R393" s="286">
        <f>IF('4 - Inflation'!P$17=0,0,'6a - Tot nominal costs'!R393/'4 - Inflation'!P$17)</f>
        <v>0</v>
      </c>
      <c r="S393" s="286">
        <f>IF('4 - Inflation'!Q$17=0,0,'6a - Tot nominal costs'!S393/'4 - Inflation'!Q$17)</f>
        <v>0</v>
      </c>
      <c r="T393" s="286">
        <f>IF('4 - Inflation'!R$17=0,0,'6a - Tot nominal costs'!T393/'4 - Inflation'!R$17)</f>
        <v>0</v>
      </c>
      <c r="U393" s="286">
        <f>IF('4 - Inflation'!S$17=0,0,'6a - Tot nominal costs'!U393/'4 - Inflation'!S$17)</f>
        <v>0</v>
      </c>
      <c r="V393" s="286">
        <f>IF('4 - Inflation'!T$17=0,0,'6a - Tot nominal costs'!V393/'4 - Inflation'!T$17)</f>
        <v>0</v>
      </c>
      <c r="W393" s="286">
        <f>IF('4 - Inflation'!U$17=0,0,'6a - Tot nominal costs'!W393/'4 - Inflation'!U$17)</f>
        <v>0</v>
      </c>
      <c r="X393" s="286">
        <f>IF('4 - Inflation'!V$17=0,0,'6a - Tot nominal costs'!X393/'4 - Inflation'!V$17)</f>
        <v>0</v>
      </c>
      <c r="Y393" s="286">
        <f>IF('4 - Inflation'!W$17=0,0,'6a - Tot nominal costs'!Y393/'4 - Inflation'!W$17)</f>
        <v>0</v>
      </c>
      <c r="Z393" s="286">
        <f>IF('4 - Inflation'!X$17=0,0,'6a - Tot nominal costs'!Z393/'4 - Inflation'!X$17)</f>
        <v>0</v>
      </c>
      <c r="AA393" s="286">
        <f>IF('4 - Inflation'!Y$17=0,0,'6a - Tot nominal costs'!AA393/'4 - Inflation'!Y$17)</f>
        <v>0</v>
      </c>
      <c r="AB393" s="286">
        <f>IF('4 - Inflation'!Z$17=0,0,'6a - Tot nominal costs'!AB393/'4 - Inflation'!Z$17)</f>
        <v>0</v>
      </c>
      <c r="AC393" s="286">
        <f>IF('4 - Inflation'!AA$17=0,0,'6a - Tot nominal costs'!AC393/'4 - Inflation'!AA$17)</f>
        <v>0</v>
      </c>
      <c r="AD393" s="286">
        <f>IF('4 - Inflation'!AB$17=0,0,'6a - Tot nominal costs'!AD393/'4 - Inflation'!AB$17)</f>
        <v>0</v>
      </c>
      <c r="AE393" s="286">
        <f>IF('4 - Inflation'!AC$17=0,0,'6a - Tot nominal costs'!AE393/'4 - Inflation'!AC$17)</f>
        <v>0</v>
      </c>
      <c r="AF393" s="286">
        <f>IF('4 - Inflation'!AD$17=0,0,'6a - Tot nominal costs'!AF393/'4 - Inflation'!AD$17)</f>
        <v>0</v>
      </c>
      <c r="AG393" s="286">
        <f>IF('4 - Inflation'!AE$17=0,0,'6a - Tot nominal costs'!AG393/'4 - Inflation'!AE$17)</f>
        <v>0</v>
      </c>
      <c r="AH393" s="286">
        <f>IF('4 - Inflation'!AF$17=0,0,'6a - Tot nominal costs'!AH393/'4 - Inflation'!AF$17)</f>
        <v>0</v>
      </c>
      <c r="AI393" s="286">
        <f>IF('4 - Inflation'!AG$17=0,0,'6a - Tot nominal costs'!AI393/'4 - Inflation'!AG$17)</f>
        <v>0</v>
      </c>
      <c r="AJ393" s="286">
        <f>IF('4 - Inflation'!AH$17=0,0,'6a - Tot nominal costs'!AJ393/'4 - Inflation'!AH$17)</f>
        <v>0</v>
      </c>
      <c r="AK393" s="286">
        <f>IF('4 - Inflation'!AI$17=0,0,'6a - Tot nominal costs'!AK393/'4 - Inflation'!AI$17)</f>
        <v>0</v>
      </c>
      <c r="AL393" s="286">
        <f>IF('4 - Inflation'!AJ$17=0,0,'6a - Tot nominal costs'!AL393/'4 - Inflation'!AJ$17)</f>
        <v>0</v>
      </c>
      <c r="AM393" s="286">
        <f>IF('4 - Inflation'!AK$17=0,0,'6a - Tot nominal costs'!AM393/'4 - Inflation'!AK$17)</f>
        <v>0</v>
      </c>
      <c r="AN393" s="286">
        <f>IF('4 - Inflation'!AL$17=0,0,'6a - Tot nominal costs'!AN393/'4 - Inflation'!AL$17)</f>
        <v>0</v>
      </c>
      <c r="AO393" s="286">
        <f>IF('4 - Inflation'!AM$17=0,0,'6a - Tot nominal costs'!AO393/'4 - Inflation'!AM$17)</f>
        <v>0</v>
      </c>
      <c r="AP393" s="286">
        <f>IF('4 - Inflation'!AN$17=0,0,'6a - Tot nominal costs'!AP393/'4 - Inflation'!AN$17)</f>
        <v>0</v>
      </c>
    </row>
    <row r="394" spans="1:42" outlineLevel="2">
      <c r="A394" s="211" t="str">
        <f>A350&amp;"."&amp;A382&amp;"."&amp;A351&amp;"."&amp;B394</f>
        <v>1.d.8.12</v>
      </c>
      <c r="B394">
        <v>12</v>
      </c>
      <c r="C394" t="str">
        <f>'1-GBP'!C394</f>
        <v/>
      </c>
      <c r="D394"/>
      <c r="E394"/>
      <c r="F394"/>
      <c r="G394"/>
      <c r="H394"/>
      <c r="I394"/>
      <c r="J394"/>
      <c r="K394"/>
      <c r="L394" t="str">
        <f>LEFT(_xlfn.TEXTAFTER('6b - Tot real (CPIH) costs'!A394,"."),1)</f>
        <v>d</v>
      </c>
      <c r="M394" s="286">
        <f>IF('4 - Inflation'!K$17=0,0,'6a - Tot nominal costs'!M394/'4 - Inflation'!K$17)</f>
        <v>0</v>
      </c>
      <c r="N394" s="286">
        <f>IF('4 - Inflation'!L$17=0,0,'6a - Tot nominal costs'!N394/'4 - Inflation'!L$17)</f>
        <v>0</v>
      </c>
      <c r="O394" s="286">
        <f>IF('4 - Inflation'!M$17=0,0,'6a - Tot nominal costs'!O394/'4 - Inflation'!M$17)</f>
        <v>0</v>
      </c>
      <c r="P394" s="286">
        <f>IF('4 - Inflation'!N$17=0,0,'6a - Tot nominal costs'!P394/'4 - Inflation'!N$17)</f>
        <v>0</v>
      </c>
      <c r="Q394" s="286">
        <f>IF('4 - Inflation'!O$17=0,0,'6a - Tot nominal costs'!Q394/'4 - Inflation'!O$17)</f>
        <v>0</v>
      </c>
      <c r="R394" s="286">
        <f>IF('4 - Inflation'!P$17=0,0,'6a - Tot nominal costs'!R394/'4 - Inflation'!P$17)</f>
        <v>0</v>
      </c>
      <c r="S394" s="286">
        <f>IF('4 - Inflation'!Q$17=0,0,'6a - Tot nominal costs'!S394/'4 - Inflation'!Q$17)</f>
        <v>0</v>
      </c>
      <c r="T394" s="286">
        <f>IF('4 - Inflation'!R$17=0,0,'6a - Tot nominal costs'!T394/'4 - Inflation'!R$17)</f>
        <v>0</v>
      </c>
      <c r="U394" s="286">
        <f>IF('4 - Inflation'!S$17=0,0,'6a - Tot nominal costs'!U394/'4 - Inflation'!S$17)</f>
        <v>0</v>
      </c>
      <c r="V394" s="286">
        <f>IF('4 - Inflation'!T$17=0,0,'6a - Tot nominal costs'!V394/'4 - Inflation'!T$17)</f>
        <v>0</v>
      </c>
      <c r="W394" s="286">
        <f>IF('4 - Inflation'!U$17=0,0,'6a - Tot nominal costs'!W394/'4 - Inflation'!U$17)</f>
        <v>0</v>
      </c>
      <c r="X394" s="286">
        <f>IF('4 - Inflation'!V$17=0,0,'6a - Tot nominal costs'!X394/'4 - Inflation'!V$17)</f>
        <v>0</v>
      </c>
      <c r="Y394" s="286">
        <f>IF('4 - Inflation'!W$17=0,0,'6a - Tot nominal costs'!Y394/'4 - Inflation'!W$17)</f>
        <v>0</v>
      </c>
      <c r="Z394" s="286">
        <f>IF('4 - Inflation'!X$17=0,0,'6a - Tot nominal costs'!Z394/'4 - Inflation'!X$17)</f>
        <v>0</v>
      </c>
      <c r="AA394" s="286">
        <f>IF('4 - Inflation'!Y$17=0,0,'6a - Tot nominal costs'!AA394/'4 - Inflation'!Y$17)</f>
        <v>0</v>
      </c>
      <c r="AB394" s="286">
        <f>IF('4 - Inflation'!Z$17=0,0,'6a - Tot nominal costs'!AB394/'4 - Inflation'!Z$17)</f>
        <v>0</v>
      </c>
      <c r="AC394" s="286">
        <f>IF('4 - Inflation'!AA$17=0,0,'6a - Tot nominal costs'!AC394/'4 - Inflation'!AA$17)</f>
        <v>0</v>
      </c>
      <c r="AD394" s="286">
        <f>IF('4 - Inflation'!AB$17=0,0,'6a - Tot nominal costs'!AD394/'4 - Inflation'!AB$17)</f>
        <v>0</v>
      </c>
      <c r="AE394" s="286">
        <f>IF('4 - Inflation'!AC$17=0,0,'6a - Tot nominal costs'!AE394/'4 - Inflation'!AC$17)</f>
        <v>0</v>
      </c>
      <c r="AF394" s="286">
        <f>IF('4 - Inflation'!AD$17=0,0,'6a - Tot nominal costs'!AF394/'4 - Inflation'!AD$17)</f>
        <v>0</v>
      </c>
      <c r="AG394" s="286">
        <f>IF('4 - Inflation'!AE$17=0,0,'6a - Tot nominal costs'!AG394/'4 - Inflation'!AE$17)</f>
        <v>0</v>
      </c>
      <c r="AH394" s="286">
        <f>IF('4 - Inflation'!AF$17=0,0,'6a - Tot nominal costs'!AH394/'4 - Inflation'!AF$17)</f>
        <v>0</v>
      </c>
      <c r="AI394" s="286">
        <f>IF('4 - Inflation'!AG$17=0,0,'6a - Tot nominal costs'!AI394/'4 - Inflation'!AG$17)</f>
        <v>0</v>
      </c>
      <c r="AJ394" s="286">
        <f>IF('4 - Inflation'!AH$17=0,0,'6a - Tot nominal costs'!AJ394/'4 - Inflation'!AH$17)</f>
        <v>0</v>
      </c>
      <c r="AK394" s="286">
        <f>IF('4 - Inflation'!AI$17=0,0,'6a - Tot nominal costs'!AK394/'4 - Inflation'!AI$17)</f>
        <v>0</v>
      </c>
      <c r="AL394" s="286">
        <f>IF('4 - Inflation'!AJ$17=0,0,'6a - Tot nominal costs'!AL394/'4 - Inflation'!AJ$17)</f>
        <v>0</v>
      </c>
      <c r="AM394" s="286">
        <f>IF('4 - Inflation'!AK$17=0,0,'6a - Tot nominal costs'!AM394/'4 - Inflation'!AK$17)</f>
        <v>0</v>
      </c>
      <c r="AN394" s="286">
        <f>IF('4 - Inflation'!AL$17=0,0,'6a - Tot nominal costs'!AN394/'4 - Inflation'!AL$17)</f>
        <v>0</v>
      </c>
      <c r="AO394" s="286">
        <f>IF('4 - Inflation'!AM$17=0,0,'6a - Tot nominal costs'!AO394/'4 - Inflation'!AM$17)</f>
        <v>0</v>
      </c>
      <c r="AP394" s="286">
        <f>IF('4 - Inflation'!AN$17=0,0,'6a - Tot nominal costs'!AP394/'4 - Inflation'!AN$17)</f>
        <v>0</v>
      </c>
    </row>
    <row r="395" spans="1:42" outlineLevel="1">
      <c r="A395" s="212"/>
      <c r="B395" s="201">
        <f>B394-COUNTIFS(C383:C394,"")</f>
        <v>0</v>
      </c>
      <c r="C395" s="201" t="s">
        <v>285</v>
      </c>
      <c r="D395" s="201"/>
      <c r="E395" s="201"/>
      <c r="F395" s="201"/>
      <c r="G395" s="201"/>
      <c r="H395" s="201"/>
      <c r="I395" s="201"/>
      <c r="J395" s="201"/>
      <c r="K395" s="201"/>
      <c r="L395" s="201"/>
      <c r="M395" s="280">
        <f>SUM(M383:M394)</f>
        <v>0</v>
      </c>
      <c r="N395" s="280">
        <f>SUM(N383:N394)</f>
        <v>0</v>
      </c>
      <c r="O395" s="280">
        <f t="shared" ref="O395:AP395" si="33">SUM(O383:O394)</f>
        <v>0</v>
      </c>
      <c r="P395" s="280">
        <f t="shared" si="33"/>
        <v>0</v>
      </c>
      <c r="Q395" s="280">
        <f t="shared" si="33"/>
        <v>0</v>
      </c>
      <c r="R395" s="280">
        <f t="shared" si="33"/>
        <v>0</v>
      </c>
      <c r="S395" s="280">
        <f t="shared" si="33"/>
        <v>0</v>
      </c>
      <c r="T395" s="280">
        <f t="shared" si="33"/>
        <v>0</v>
      </c>
      <c r="U395" s="280">
        <f t="shared" si="33"/>
        <v>0</v>
      </c>
      <c r="V395" s="280">
        <f t="shared" si="33"/>
        <v>0</v>
      </c>
      <c r="W395" s="280">
        <f t="shared" si="33"/>
        <v>0</v>
      </c>
      <c r="X395" s="280">
        <f t="shared" si="33"/>
        <v>0</v>
      </c>
      <c r="Y395" s="280">
        <f t="shared" si="33"/>
        <v>0</v>
      </c>
      <c r="Z395" s="280">
        <f t="shared" si="33"/>
        <v>0</v>
      </c>
      <c r="AA395" s="280">
        <f t="shared" si="33"/>
        <v>0</v>
      </c>
      <c r="AB395" s="280">
        <f t="shared" si="33"/>
        <v>0</v>
      </c>
      <c r="AC395" s="280">
        <f t="shared" si="33"/>
        <v>0</v>
      </c>
      <c r="AD395" s="280">
        <f t="shared" si="33"/>
        <v>0</v>
      </c>
      <c r="AE395" s="280">
        <f t="shared" si="33"/>
        <v>0</v>
      </c>
      <c r="AF395" s="280">
        <f t="shared" si="33"/>
        <v>0</v>
      </c>
      <c r="AG395" s="280">
        <f t="shared" si="33"/>
        <v>0</v>
      </c>
      <c r="AH395" s="280">
        <f t="shared" si="33"/>
        <v>0</v>
      </c>
      <c r="AI395" s="280">
        <f t="shared" si="33"/>
        <v>0</v>
      </c>
      <c r="AJ395" s="280">
        <f t="shared" si="33"/>
        <v>0</v>
      </c>
      <c r="AK395" s="280">
        <f t="shared" si="33"/>
        <v>0</v>
      </c>
      <c r="AL395" s="280">
        <f t="shared" si="33"/>
        <v>0</v>
      </c>
      <c r="AM395" s="280">
        <f t="shared" si="33"/>
        <v>0</v>
      </c>
      <c r="AN395" s="280">
        <f t="shared" si="33"/>
        <v>0</v>
      </c>
      <c r="AO395" s="280">
        <f t="shared" si="33"/>
        <v>0</v>
      </c>
      <c r="AP395" s="280">
        <f t="shared" si="33"/>
        <v>0</v>
      </c>
    </row>
    <row r="396" spans="1:42" ht="16.149999999999999" outlineLevel="1" thickBot="1">
      <c r="A396" s="213"/>
      <c r="B396" s="202"/>
      <c r="C396" s="202"/>
      <c r="D396" s="202"/>
      <c r="E396" s="202"/>
      <c r="F396" s="202"/>
      <c r="G396" s="202"/>
      <c r="H396" s="202"/>
      <c r="I396" s="202"/>
      <c r="J396" s="202"/>
      <c r="K396" s="202"/>
      <c r="L396" s="202"/>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row>
    <row r="397" spans="1:42" ht="16.149999999999999" outlineLevel="1" thickBot="1">
      <c r="A397" s="214" t="s">
        <v>288</v>
      </c>
      <c r="B397" s="203">
        <f>B395+B380+B365</f>
        <v>2</v>
      </c>
      <c r="C397" s="203" t="s">
        <v>289</v>
      </c>
      <c r="D397" s="203"/>
      <c r="E397" s="203"/>
      <c r="F397" s="203"/>
      <c r="G397" s="203" t="str">
        <f>+"Total "&amp;$B350&amp;" "&amp;$B351</f>
        <v>Total Phase 1 Contingency</v>
      </c>
      <c r="H397" s="203"/>
      <c r="I397" s="203"/>
      <c r="J397" s="203"/>
      <c r="K397" s="203"/>
      <c r="L397" s="203"/>
      <c r="M397" s="284">
        <f t="shared" ref="M397:AP397" si="34">SUM(M365,M380,M395)</f>
        <v>0</v>
      </c>
      <c r="N397" s="284">
        <f t="shared" si="34"/>
        <v>0</v>
      </c>
      <c r="O397" s="284">
        <f t="shared" si="34"/>
        <v>0</v>
      </c>
      <c r="P397" s="284">
        <f t="shared" si="34"/>
        <v>0</v>
      </c>
      <c r="Q397" s="284">
        <f t="shared" si="34"/>
        <v>0</v>
      </c>
      <c r="R397" s="284">
        <f t="shared" si="34"/>
        <v>0</v>
      </c>
      <c r="S397" s="284">
        <f t="shared" si="34"/>
        <v>0</v>
      </c>
      <c r="T397" s="284">
        <f t="shared" si="34"/>
        <v>0</v>
      </c>
      <c r="U397" s="284">
        <f t="shared" si="34"/>
        <v>0</v>
      </c>
      <c r="V397" s="284">
        <f t="shared" si="34"/>
        <v>0</v>
      </c>
      <c r="W397" s="284">
        <f t="shared" si="34"/>
        <v>0</v>
      </c>
      <c r="X397" s="284">
        <f t="shared" si="34"/>
        <v>0</v>
      </c>
      <c r="Y397" s="284">
        <f t="shared" si="34"/>
        <v>0</v>
      </c>
      <c r="Z397" s="284">
        <f t="shared" si="34"/>
        <v>0</v>
      </c>
      <c r="AA397" s="284">
        <f t="shared" si="34"/>
        <v>0</v>
      </c>
      <c r="AB397" s="284">
        <f t="shared" si="34"/>
        <v>0</v>
      </c>
      <c r="AC397" s="284">
        <f t="shared" si="34"/>
        <v>0</v>
      </c>
      <c r="AD397" s="284">
        <f t="shared" si="34"/>
        <v>0</v>
      </c>
      <c r="AE397" s="284">
        <f t="shared" si="34"/>
        <v>0</v>
      </c>
      <c r="AF397" s="284">
        <f t="shared" si="34"/>
        <v>0</v>
      </c>
      <c r="AG397" s="284">
        <f t="shared" si="34"/>
        <v>0</v>
      </c>
      <c r="AH397" s="284">
        <f t="shared" si="34"/>
        <v>0</v>
      </c>
      <c r="AI397" s="284">
        <f t="shared" si="34"/>
        <v>0</v>
      </c>
      <c r="AJ397" s="284">
        <f t="shared" si="34"/>
        <v>0</v>
      </c>
      <c r="AK397" s="284">
        <f t="shared" si="34"/>
        <v>0</v>
      </c>
      <c r="AL397" s="284">
        <f t="shared" si="34"/>
        <v>0</v>
      </c>
      <c r="AM397" s="284">
        <f t="shared" si="34"/>
        <v>0</v>
      </c>
      <c r="AN397" s="284">
        <f t="shared" si="34"/>
        <v>0</v>
      </c>
      <c r="AO397" s="284">
        <f t="shared" si="34"/>
        <v>0</v>
      </c>
      <c r="AP397" s="284">
        <f t="shared" si="34"/>
        <v>0</v>
      </c>
    </row>
    <row r="398" spans="1:42">
      <c r="A398" s="211"/>
      <c r="B398"/>
      <c r="C398"/>
      <c r="D398"/>
      <c r="E398"/>
      <c r="F398"/>
      <c r="G398"/>
      <c r="H398"/>
      <c r="I398"/>
      <c r="J398"/>
      <c r="K398"/>
      <c r="L398"/>
      <c r="M398" s="243"/>
      <c r="N398" s="243"/>
      <c r="O398" s="243"/>
      <c r="P398" s="243"/>
      <c r="Q398" s="243"/>
      <c r="R398" s="243"/>
      <c r="S398" s="243"/>
      <c r="T398" s="243"/>
      <c r="U398" s="243"/>
      <c r="V398" s="243"/>
      <c r="W398" s="243"/>
      <c r="X398" s="243"/>
      <c r="Y398" s="243"/>
      <c r="Z398" s="243"/>
      <c r="AA398" s="243"/>
      <c r="AB398" s="243"/>
      <c r="AC398" s="243"/>
      <c r="AD398" s="243"/>
      <c r="AE398" s="243"/>
      <c r="AF398" s="243"/>
      <c r="AG398" s="243"/>
      <c r="AH398" s="243"/>
      <c r="AI398" s="243"/>
      <c r="AJ398" s="243"/>
      <c r="AK398" s="243"/>
      <c r="AL398" s="243"/>
      <c r="AM398" s="243"/>
      <c r="AN398" s="243"/>
      <c r="AO398" s="243"/>
      <c r="AP398" s="243"/>
    </row>
    <row r="399" spans="1:42">
      <c r="A399" s="209" t="str">
        <f>_xlfn.TEXTBEFORE(J399,".")</f>
        <v>3</v>
      </c>
      <c r="B399" s="196" t="str">
        <f>_xlfn.XLOOKUP($A399,Select!$B$4:$B$65,Select!$C$4:$C$65)</f>
        <v>Phase 3</v>
      </c>
      <c r="C399" s="197"/>
      <c r="D399" s="197">
        <f>B414+B429+B444</f>
        <v>5</v>
      </c>
      <c r="E399" s="197" t="s">
        <v>281</v>
      </c>
      <c r="F399" s="197"/>
      <c r="G399" s="197"/>
      <c r="H399" s="197"/>
      <c r="I399" s="197" t="s">
        <v>282</v>
      </c>
      <c r="J399" s="197" t="str">
        <f>Select!$M$12</f>
        <v>3.1</v>
      </c>
      <c r="K399" s="197"/>
      <c r="L399" s="197"/>
      <c r="M399" s="247"/>
      <c r="N399" s="248"/>
      <c r="O399" s="248"/>
      <c r="P399" s="248"/>
      <c r="Q399" s="248"/>
      <c r="R399" s="248"/>
      <c r="S399" s="248"/>
      <c r="T399" s="248"/>
      <c r="U399" s="248"/>
      <c r="V399" s="248"/>
      <c r="W399" s="248"/>
      <c r="X399" s="248"/>
      <c r="Y399" s="248"/>
      <c r="Z399" s="248"/>
      <c r="AA399" s="248"/>
      <c r="AB399" s="248"/>
      <c r="AC399" s="248"/>
      <c r="AD399" s="248"/>
      <c r="AE399" s="248"/>
      <c r="AF399" s="248"/>
      <c r="AG399" s="248"/>
      <c r="AH399" s="248"/>
      <c r="AI399" s="248"/>
      <c r="AJ399" s="248"/>
      <c r="AK399" s="248"/>
      <c r="AL399" s="248"/>
      <c r="AM399" s="248"/>
      <c r="AN399" s="248"/>
      <c r="AO399" s="248"/>
      <c r="AP399" s="248"/>
    </row>
    <row r="400" spans="1:42" outlineLevel="1">
      <c r="A400" s="210" t="str">
        <f>_xlfn.TEXTAFTER(J399,".")</f>
        <v>1</v>
      </c>
      <c r="B400" s="199" t="str">
        <f>_xlfn.XLOOKUP($J399,Select!$K$4:$K$65,Select!$F$4:$F$65)</f>
        <v>Humber Onshore Transportation System</v>
      </c>
      <c r="C400" s="199"/>
      <c r="D400" s="199"/>
      <c r="E400" s="199"/>
      <c r="F400" s="199"/>
      <c r="G400" s="199"/>
      <c r="H400" s="199"/>
      <c r="I400" s="199"/>
      <c r="J400" s="199"/>
      <c r="K400" s="199"/>
      <c r="L400" s="199"/>
      <c r="M400" s="249"/>
      <c r="N400" s="249"/>
      <c r="O400" s="249"/>
      <c r="P400" s="249"/>
      <c r="Q400" s="249"/>
      <c r="R400" s="249"/>
      <c r="S400" s="249"/>
      <c r="T400" s="249"/>
      <c r="U400" s="249"/>
      <c r="V400" s="249"/>
      <c r="W400" s="249"/>
      <c r="X400" s="249"/>
      <c r="Y400" s="249"/>
      <c r="Z400" s="249"/>
      <c r="AA400" s="249"/>
      <c r="AB400" s="249"/>
      <c r="AC400" s="249"/>
      <c r="AD400" s="249"/>
      <c r="AE400" s="249"/>
      <c r="AF400" s="249"/>
      <c r="AG400" s="249"/>
      <c r="AH400" s="249"/>
      <c r="AI400" s="249"/>
      <c r="AJ400" s="249"/>
      <c r="AK400" s="249"/>
      <c r="AL400" s="249"/>
      <c r="AM400" s="249"/>
      <c r="AN400" s="249"/>
      <c r="AO400" s="249"/>
      <c r="AP400" s="249"/>
    </row>
    <row r="401" spans="1:42" outlineLevel="1">
      <c r="A401" s="220" t="s">
        <v>150</v>
      </c>
      <c r="B401" s="220" t="s">
        <v>283</v>
      </c>
      <c r="C401" s="220" t="s">
        <v>284</v>
      </c>
      <c r="D401" s="220"/>
      <c r="E401" s="220"/>
      <c r="F401" s="220"/>
      <c r="G401" s="220"/>
      <c r="H401" s="220"/>
      <c r="I401" s="220"/>
      <c r="J401" s="220"/>
      <c r="K401" s="220"/>
      <c r="L401" s="220"/>
      <c r="M401" s="244"/>
      <c r="N401" s="244"/>
      <c r="O401" s="244"/>
      <c r="P401" s="244"/>
      <c r="Q401" s="244"/>
      <c r="R401" s="244"/>
      <c r="S401" s="244"/>
      <c r="T401" s="244"/>
      <c r="U401" s="244"/>
      <c r="V401" s="244"/>
      <c r="W401" s="244"/>
      <c r="X401" s="244"/>
      <c r="Y401" s="244"/>
      <c r="Z401" s="244"/>
      <c r="AA401" s="244"/>
      <c r="AB401" s="244"/>
      <c r="AC401" s="244"/>
      <c r="AD401" s="244"/>
      <c r="AE401" s="244"/>
      <c r="AF401" s="244"/>
      <c r="AG401" s="244"/>
      <c r="AH401" s="244"/>
      <c r="AI401" s="244"/>
      <c r="AJ401" s="244"/>
      <c r="AK401" s="244"/>
      <c r="AL401" s="244"/>
      <c r="AM401" s="244"/>
      <c r="AN401" s="244"/>
      <c r="AO401" s="244"/>
      <c r="AP401" s="244"/>
    </row>
    <row r="402" spans="1:42" outlineLevel="2">
      <c r="A402" s="211" t="str">
        <f>A399&amp;"."&amp;A401&amp;"."&amp;A400&amp;"."&amp;B402</f>
        <v>3.c.1.1</v>
      </c>
      <c r="B402">
        <v>1</v>
      </c>
      <c r="C402" t="str">
        <f>'1-GBP'!C402</f>
        <v/>
      </c>
      <c r="D402"/>
      <c r="E402"/>
      <c r="F402"/>
      <c r="G402"/>
      <c r="H402"/>
      <c r="I402"/>
      <c r="J402"/>
      <c r="K402"/>
      <c r="L402" t="str">
        <f>LEFT(_xlfn.TEXTAFTER('6b - Tot real (CPIH) costs'!A402,"."),1)</f>
        <v>c</v>
      </c>
      <c r="M402" s="286">
        <f>IF('4 - Inflation'!K$17=0,0,'6a - Tot nominal costs'!M402/'4 - Inflation'!K$17)</f>
        <v>0</v>
      </c>
      <c r="N402" s="286">
        <f>IF('4 - Inflation'!L$17=0,0,'6a - Tot nominal costs'!N402/'4 - Inflation'!L$17)</f>
        <v>0</v>
      </c>
      <c r="O402" s="286">
        <f>IF('4 - Inflation'!M$17=0,0,'6a - Tot nominal costs'!O402/'4 - Inflation'!M$17)</f>
        <v>0</v>
      </c>
      <c r="P402" s="286">
        <f>IF('4 - Inflation'!N$17=0,0,'6a - Tot nominal costs'!P402/'4 - Inflation'!N$17)</f>
        <v>0</v>
      </c>
      <c r="Q402" s="286">
        <f>IF('4 - Inflation'!O$17=0,0,'6a - Tot nominal costs'!Q402/'4 - Inflation'!O$17)</f>
        <v>0</v>
      </c>
      <c r="R402" s="286">
        <f>IF('4 - Inflation'!P$17=0,0,'6a - Tot nominal costs'!R402/'4 - Inflation'!P$17)</f>
        <v>0</v>
      </c>
      <c r="S402" s="286">
        <f>IF('4 - Inflation'!Q$17=0,0,'6a - Tot nominal costs'!S402/'4 - Inflation'!Q$17)</f>
        <v>0</v>
      </c>
      <c r="T402" s="286">
        <f>IF('4 - Inflation'!R$17=0,0,'6a - Tot nominal costs'!T402/'4 - Inflation'!R$17)</f>
        <v>0</v>
      </c>
      <c r="U402" s="286">
        <f>IF('4 - Inflation'!S$17=0,0,'6a - Tot nominal costs'!U402/'4 - Inflation'!S$17)</f>
        <v>0</v>
      </c>
      <c r="V402" s="286">
        <f>IF('4 - Inflation'!T$17=0,0,'6a - Tot nominal costs'!V402/'4 - Inflation'!T$17)</f>
        <v>0</v>
      </c>
      <c r="W402" s="286">
        <f>IF('4 - Inflation'!U$17=0,0,'6a - Tot nominal costs'!W402/'4 - Inflation'!U$17)</f>
        <v>0</v>
      </c>
      <c r="X402" s="286">
        <f>IF('4 - Inflation'!V$17=0,0,'6a - Tot nominal costs'!X402/'4 - Inflation'!V$17)</f>
        <v>0</v>
      </c>
      <c r="Y402" s="286">
        <f>IF('4 - Inflation'!W$17=0,0,'6a - Tot nominal costs'!Y402/'4 - Inflation'!W$17)</f>
        <v>0</v>
      </c>
      <c r="Z402" s="286">
        <f>IF('4 - Inflation'!X$17=0,0,'6a - Tot nominal costs'!Z402/'4 - Inflation'!X$17)</f>
        <v>0</v>
      </c>
      <c r="AA402" s="286">
        <f>IF('4 - Inflation'!Y$17=0,0,'6a - Tot nominal costs'!AA402/'4 - Inflation'!Y$17)</f>
        <v>0</v>
      </c>
      <c r="AB402" s="286">
        <f>IF('4 - Inflation'!Z$17=0,0,'6a - Tot nominal costs'!AB402/'4 - Inflation'!Z$17)</f>
        <v>0</v>
      </c>
      <c r="AC402" s="286">
        <f>IF('4 - Inflation'!AA$17=0,0,'6a - Tot nominal costs'!AC402/'4 - Inflation'!AA$17)</f>
        <v>0</v>
      </c>
      <c r="AD402" s="286">
        <f>IF('4 - Inflation'!AB$17=0,0,'6a - Tot nominal costs'!AD402/'4 - Inflation'!AB$17)</f>
        <v>0</v>
      </c>
      <c r="AE402" s="286">
        <f>IF('4 - Inflation'!AC$17=0,0,'6a - Tot nominal costs'!AE402/'4 - Inflation'!AC$17)</f>
        <v>0</v>
      </c>
      <c r="AF402" s="286">
        <f>IF('4 - Inflation'!AD$17=0,0,'6a - Tot nominal costs'!AF402/'4 - Inflation'!AD$17)</f>
        <v>0</v>
      </c>
      <c r="AG402" s="286">
        <f>IF('4 - Inflation'!AE$17=0,0,'6a - Tot nominal costs'!AG402/'4 - Inflation'!AE$17)</f>
        <v>0</v>
      </c>
      <c r="AH402" s="286">
        <f>IF('4 - Inflation'!AF$17=0,0,'6a - Tot nominal costs'!AH402/'4 - Inflation'!AF$17)</f>
        <v>0</v>
      </c>
      <c r="AI402" s="286">
        <f>IF('4 - Inflation'!AG$17=0,0,'6a - Tot nominal costs'!AI402/'4 - Inflation'!AG$17)</f>
        <v>0</v>
      </c>
      <c r="AJ402" s="286">
        <f>IF('4 - Inflation'!AH$17=0,0,'6a - Tot nominal costs'!AJ402/'4 - Inflation'!AH$17)</f>
        <v>0</v>
      </c>
      <c r="AK402" s="286">
        <f>IF('4 - Inflation'!AI$17=0,0,'6a - Tot nominal costs'!AK402/'4 - Inflation'!AI$17)</f>
        <v>0</v>
      </c>
      <c r="AL402" s="286">
        <f>IF('4 - Inflation'!AJ$17=0,0,'6a - Tot nominal costs'!AL402/'4 - Inflation'!AJ$17)</f>
        <v>0</v>
      </c>
      <c r="AM402" s="286">
        <f>IF('4 - Inflation'!AK$17=0,0,'6a - Tot nominal costs'!AM402/'4 - Inflation'!AK$17)</f>
        <v>0</v>
      </c>
      <c r="AN402" s="286">
        <f>IF('4 - Inflation'!AL$17=0,0,'6a - Tot nominal costs'!AN402/'4 - Inflation'!AL$17)</f>
        <v>0</v>
      </c>
      <c r="AO402" s="286">
        <f>IF('4 - Inflation'!AM$17=0,0,'6a - Tot nominal costs'!AO402/'4 - Inflation'!AM$17)</f>
        <v>0</v>
      </c>
      <c r="AP402" s="286">
        <f>IF('4 - Inflation'!AN$17=0,0,'6a - Tot nominal costs'!AP402/'4 - Inflation'!AN$17)</f>
        <v>0</v>
      </c>
    </row>
    <row r="403" spans="1:42" outlineLevel="2">
      <c r="A403" s="211" t="str">
        <f>A399&amp;"."&amp;A401&amp;"."&amp;A400&amp;"."&amp;B403</f>
        <v>3.c.1.2</v>
      </c>
      <c r="B403">
        <v>2</v>
      </c>
      <c r="C403" t="str">
        <f>'1-GBP'!C403</f>
        <v/>
      </c>
      <c r="D403"/>
      <c r="E403"/>
      <c r="F403"/>
      <c r="G403"/>
      <c r="H403"/>
      <c r="I403"/>
      <c r="J403"/>
      <c r="K403"/>
      <c r="L403" t="str">
        <f>LEFT(_xlfn.TEXTAFTER('6b - Tot real (CPIH) costs'!A403,"."),1)</f>
        <v>c</v>
      </c>
      <c r="M403" s="286">
        <f>IF('4 - Inflation'!K$17=0,0,'6a - Tot nominal costs'!M403/'4 - Inflation'!K$17)</f>
        <v>0</v>
      </c>
      <c r="N403" s="286">
        <f>IF('4 - Inflation'!L$17=0,0,'6a - Tot nominal costs'!N403/'4 - Inflation'!L$17)</f>
        <v>0</v>
      </c>
      <c r="O403" s="286">
        <f>IF('4 - Inflation'!M$17=0,0,'6a - Tot nominal costs'!O403/'4 - Inflation'!M$17)</f>
        <v>0</v>
      </c>
      <c r="P403" s="286">
        <f>IF('4 - Inflation'!N$17=0,0,'6a - Tot nominal costs'!P403/'4 - Inflation'!N$17)</f>
        <v>0</v>
      </c>
      <c r="Q403" s="286">
        <f>IF('4 - Inflation'!O$17=0,0,'6a - Tot nominal costs'!Q403/'4 - Inflation'!O$17)</f>
        <v>0</v>
      </c>
      <c r="R403" s="286">
        <f>IF('4 - Inflation'!P$17=0,0,'6a - Tot nominal costs'!R403/'4 - Inflation'!P$17)</f>
        <v>0</v>
      </c>
      <c r="S403" s="286">
        <f>IF('4 - Inflation'!Q$17=0,0,'6a - Tot nominal costs'!S403/'4 - Inflation'!Q$17)</f>
        <v>0</v>
      </c>
      <c r="T403" s="286">
        <f>IF('4 - Inflation'!R$17=0,0,'6a - Tot nominal costs'!T403/'4 - Inflation'!R$17)</f>
        <v>0</v>
      </c>
      <c r="U403" s="286">
        <f>IF('4 - Inflation'!S$17=0,0,'6a - Tot nominal costs'!U403/'4 - Inflation'!S$17)</f>
        <v>0</v>
      </c>
      <c r="V403" s="286">
        <f>IF('4 - Inflation'!T$17=0,0,'6a - Tot nominal costs'!V403/'4 - Inflation'!T$17)</f>
        <v>0</v>
      </c>
      <c r="W403" s="286">
        <f>IF('4 - Inflation'!U$17=0,0,'6a - Tot nominal costs'!W403/'4 - Inflation'!U$17)</f>
        <v>0</v>
      </c>
      <c r="X403" s="286">
        <f>IF('4 - Inflation'!V$17=0,0,'6a - Tot nominal costs'!X403/'4 - Inflation'!V$17)</f>
        <v>0</v>
      </c>
      <c r="Y403" s="286">
        <f>IF('4 - Inflation'!W$17=0,0,'6a - Tot nominal costs'!Y403/'4 - Inflation'!W$17)</f>
        <v>0</v>
      </c>
      <c r="Z403" s="286">
        <f>IF('4 - Inflation'!X$17=0,0,'6a - Tot nominal costs'!Z403/'4 - Inflation'!X$17)</f>
        <v>0</v>
      </c>
      <c r="AA403" s="286">
        <f>IF('4 - Inflation'!Y$17=0,0,'6a - Tot nominal costs'!AA403/'4 - Inflation'!Y$17)</f>
        <v>0</v>
      </c>
      <c r="AB403" s="286">
        <f>IF('4 - Inflation'!Z$17=0,0,'6a - Tot nominal costs'!AB403/'4 - Inflation'!Z$17)</f>
        <v>0</v>
      </c>
      <c r="AC403" s="286">
        <f>IF('4 - Inflation'!AA$17=0,0,'6a - Tot nominal costs'!AC403/'4 - Inflation'!AA$17)</f>
        <v>0</v>
      </c>
      <c r="AD403" s="286">
        <f>IF('4 - Inflation'!AB$17=0,0,'6a - Tot nominal costs'!AD403/'4 - Inflation'!AB$17)</f>
        <v>0</v>
      </c>
      <c r="AE403" s="286">
        <f>IF('4 - Inflation'!AC$17=0,0,'6a - Tot nominal costs'!AE403/'4 - Inflation'!AC$17)</f>
        <v>0</v>
      </c>
      <c r="AF403" s="286">
        <f>IF('4 - Inflation'!AD$17=0,0,'6a - Tot nominal costs'!AF403/'4 - Inflation'!AD$17)</f>
        <v>0</v>
      </c>
      <c r="AG403" s="286">
        <f>IF('4 - Inflation'!AE$17=0,0,'6a - Tot nominal costs'!AG403/'4 - Inflation'!AE$17)</f>
        <v>0</v>
      </c>
      <c r="AH403" s="286">
        <f>IF('4 - Inflation'!AF$17=0,0,'6a - Tot nominal costs'!AH403/'4 - Inflation'!AF$17)</f>
        <v>0</v>
      </c>
      <c r="AI403" s="286">
        <f>IF('4 - Inflation'!AG$17=0,0,'6a - Tot nominal costs'!AI403/'4 - Inflation'!AG$17)</f>
        <v>0</v>
      </c>
      <c r="AJ403" s="286">
        <f>IF('4 - Inflation'!AH$17=0,0,'6a - Tot nominal costs'!AJ403/'4 - Inflation'!AH$17)</f>
        <v>0</v>
      </c>
      <c r="AK403" s="286">
        <f>IF('4 - Inflation'!AI$17=0,0,'6a - Tot nominal costs'!AK403/'4 - Inflation'!AI$17)</f>
        <v>0</v>
      </c>
      <c r="AL403" s="286">
        <f>IF('4 - Inflation'!AJ$17=0,0,'6a - Tot nominal costs'!AL403/'4 - Inflation'!AJ$17)</f>
        <v>0</v>
      </c>
      <c r="AM403" s="286">
        <f>IF('4 - Inflation'!AK$17=0,0,'6a - Tot nominal costs'!AM403/'4 - Inflation'!AK$17)</f>
        <v>0</v>
      </c>
      <c r="AN403" s="286">
        <f>IF('4 - Inflation'!AL$17=0,0,'6a - Tot nominal costs'!AN403/'4 - Inflation'!AL$17)</f>
        <v>0</v>
      </c>
      <c r="AO403" s="286">
        <f>IF('4 - Inflation'!AM$17=0,0,'6a - Tot nominal costs'!AO403/'4 - Inflation'!AM$17)</f>
        <v>0</v>
      </c>
      <c r="AP403" s="286">
        <f>IF('4 - Inflation'!AN$17=0,0,'6a - Tot nominal costs'!AP403/'4 - Inflation'!AN$17)</f>
        <v>0</v>
      </c>
    </row>
    <row r="404" spans="1:42" outlineLevel="2">
      <c r="A404" s="211" t="str">
        <f>A399&amp;"."&amp;A401&amp;"."&amp;A400&amp;"."&amp;B404</f>
        <v>3.c.1.3</v>
      </c>
      <c r="B404">
        <v>3</v>
      </c>
      <c r="C404" t="str">
        <f>'1-GBP'!C404</f>
        <v/>
      </c>
      <c r="D404"/>
      <c r="E404"/>
      <c r="F404"/>
      <c r="G404"/>
      <c r="H404"/>
      <c r="I404"/>
      <c r="J404"/>
      <c r="K404"/>
      <c r="L404" t="str">
        <f>LEFT(_xlfn.TEXTAFTER('6b - Tot real (CPIH) costs'!A404,"."),1)</f>
        <v>c</v>
      </c>
      <c r="M404" s="286">
        <f>IF('4 - Inflation'!K$17=0,0,'6a - Tot nominal costs'!M404/'4 - Inflation'!K$17)</f>
        <v>0</v>
      </c>
      <c r="N404" s="286">
        <f>IF('4 - Inflation'!L$17=0,0,'6a - Tot nominal costs'!N404/'4 - Inflation'!L$17)</f>
        <v>0</v>
      </c>
      <c r="O404" s="286">
        <f>IF('4 - Inflation'!M$17=0,0,'6a - Tot nominal costs'!O404/'4 - Inflation'!M$17)</f>
        <v>0</v>
      </c>
      <c r="P404" s="286">
        <f>IF('4 - Inflation'!N$17=0,0,'6a - Tot nominal costs'!P404/'4 - Inflation'!N$17)</f>
        <v>0</v>
      </c>
      <c r="Q404" s="286">
        <f>IF('4 - Inflation'!O$17=0,0,'6a - Tot nominal costs'!Q404/'4 - Inflation'!O$17)</f>
        <v>0</v>
      </c>
      <c r="R404" s="286">
        <f>IF('4 - Inflation'!P$17=0,0,'6a - Tot nominal costs'!R404/'4 - Inflation'!P$17)</f>
        <v>0</v>
      </c>
      <c r="S404" s="286">
        <f>IF('4 - Inflation'!Q$17=0,0,'6a - Tot nominal costs'!S404/'4 - Inflation'!Q$17)</f>
        <v>0</v>
      </c>
      <c r="T404" s="286">
        <f>IF('4 - Inflation'!R$17=0,0,'6a - Tot nominal costs'!T404/'4 - Inflation'!R$17)</f>
        <v>0</v>
      </c>
      <c r="U404" s="286">
        <f>IF('4 - Inflation'!S$17=0,0,'6a - Tot nominal costs'!U404/'4 - Inflation'!S$17)</f>
        <v>0</v>
      </c>
      <c r="V404" s="286">
        <f>IF('4 - Inflation'!T$17=0,0,'6a - Tot nominal costs'!V404/'4 - Inflation'!T$17)</f>
        <v>0</v>
      </c>
      <c r="W404" s="286">
        <f>IF('4 - Inflation'!U$17=0,0,'6a - Tot nominal costs'!W404/'4 - Inflation'!U$17)</f>
        <v>0</v>
      </c>
      <c r="X404" s="286">
        <f>IF('4 - Inflation'!V$17=0,0,'6a - Tot nominal costs'!X404/'4 - Inflation'!V$17)</f>
        <v>0</v>
      </c>
      <c r="Y404" s="286">
        <f>IF('4 - Inflation'!W$17=0,0,'6a - Tot nominal costs'!Y404/'4 - Inflation'!W$17)</f>
        <v>0</v>
      </c>
      <c r="Z404" s="286">
        <f>IF('4 - Inflation'!X$17=0,0,'6a - Tot nominal costs'!Z404/'4 - Inflation'!X$17)</f>
        <v>0</v>
      </c>
      <c r="AA404" s="286">
        <f>IF('4 - Inflation'!Y$17=0,0,'6a - Tot nominal costs'!AA404/'4 - Inflation'!Y$17)</f>
        <v>0</v>
      </c>
      <c r="AB404" s="286">
        <f>IF('4 - Inflation'!Z$17=0,0,'6a - Tot nominal costs'!AB404/'4 - Inflation'!Z$17)</f>
        <v>0</v>
      </c>
      <c r="AC404" s="286">
        <f>IF('4 - Inflation'!AA$17=0,0,'6a - Tot nominal costs'!AC404/'4 - Inflation'!AA$17)</f>
        <v>0</v>
      </c>
      <c r="AD404" s="286">
        <f>IF('4 - Inflation'!AB$17=0,0,'6a - Tot nominal costs'!AD404/'4 - Inflation'!AB$17)</f>
        <v>0</v>
      </c>
      <c r="AE404" s="286">
        <f>IF('4 - Inflation'!AC$17=0,0,'6a - Tot nominal costs'!AE404/'4 - Inflation'!AC$17)</f>
        <v>0</v>
      </c>
      <c r="AF404" s="286">
        <f>IF('4 - Inflation'!AD$17=0,0,'6a - Tot nominal costs'!AF404/'4 - Inflation'!AD$17)</f>
        <v>0</v>
      </c>
      <c r="AG404" s="286">
        <f>IF('4 - Inflation'!AE$17=0,0,'6a - Tot nominal costs'!AG404/'4 - Inflation'!AE$17)</f>
        <v>0</v>
      </c>
      <c r="AH404" s="286">
        <f>IF('4 - Inflation'!AF$17=0,0,'6a - Tot nominal costs'!AH404/'4 - Inflation'!AF$17)</f>
        <v>0</v>
      </c>
      <c r="AI404" s="286">
        <f>IF('4 - Inflation'!AG$17=0,0,'6a - Tot nominal costs'!AI404/'4 - Inflation'!AG$17)</f>
        <v>0</v>
      </c>
      <c r="AJ404" s="286">
        <f>IF('4 - Inflation'!AH$17=0,0,'6a - Tot nominal costs'!AJ404/'4 - Inflation'!AH$17)</f>
        <v>0</v>
      </c>
      <c r="AK404" s="286">
        <f>IF('4 - Inflation'!AI$17=0,0,'6a - Tot nominal costs'!AK404/'4 - Inflation'!AI$17)</f>
        <v>0</v>
      </c>
      <c r="AL404" s="286">
        <f>IF('4 - Inflation'!AJ$17=0,0,'6a - Tot nominal costs'!AL404/'4 - Inflation'!AJ$17)</f>
        <v>0</v>
      </c>
      <c r="AM404" s="286">
        <f>IF('4 - Inflation'!AK$17=0,0,'6a - Tot nominal costs'!AM404/'4 - Inflation'!AK$17)</f>
        <v>0</v>
      </c>
      <c r="AN404" s="286">
        <f>IF('4 - Inflation'!AL$17=0,0,'6a - Tot nominal costs'!AN404/'4 - Inflation'!AL$17)</f>
        <v>0</v>
      </c>
      <c r="AO404" s="286">
        <f>IF('4 - Inflation'!AM$17=0,0,'6a - Tot nominal costs'!AO404/'4 - Inflation'!AM$17)</f>
        <v>0</v>
      </c>
      <c r="AP404" s="286">
        <f>IF('4 - Inflation'!AN$17=0,0,'6a - Tot nominal costs'!AP404/'4 - Inflation'!AN$17)</f>
        <v>0</v>
      </c>
    </row>
    <row r="405" spans="1:42" outlineLevel="2">
      <c r="A405" s="211" t="str">
        <f>A399&amp;"."&amp;A401&amp;"."&amp;A400&amp;"."&amp;B405</f>
        <v>3.c.1.4</v>
      </c>
      <c r="B405">
        <v>4</v>
      </c>
      <c r="C405" t="str">
        <f>'1-GBP'!C405</f>
        <v/>
      </c>
      <c r="D405"/>
      <c r="E405"/>
      <c r="F405"/>
      <c r="G405"/>
      <c r="H405"/>
      <c r="I405"/>
      <c r="J405"/>
      <c r="K405"/>
      <c r="L405" t="str">
        <f>LEFT(_xlfn.TEXTAFTER('6b - Tot real (CPIH) costs'!A405,"."),1)</f>
        <v>c</v>
      </c>
      <c r="M405" s="286">
        <f>IF('4 - Inflation'!K$17=0,0,'6a - Tot nominal costs'!M405/'4 - Inflation'!K$17)</f>
        <v>0</v>
      </c>
      <c r="N405" s="286">
        <f>IF('4 - Inflation'!L$17=0,0,'6a - Tot nominal costs'!N405/'4 - Inflation'!L$17)</f>
        <v>0</v>
      </c>
      <c r="O405" s="286">
        <f>IF('4 - Inflation'!M$17=0,0,'6a - Tot nominal costs'!O405/'4 - Inflation'!M$17)</f>
        <v>0</v>
      </c>
      <c r="P405" s="286">
        <f>IF('4 - Inflation'!N$17=0,0,'6a - Tot nominal costs'!P405/'4 - Inflation'!N$17)</f>
        <v>0</v>
      </c>
      <c r="Q405" s="286">
        <f>IF('4 - Inflation'!O$17=0,0,'6a - Tot nominal costs'!Q405/'4 - Inflation'!O$17)</f>
        <v>0</v>
      </c>
      <c r="R405" s="286">
        <f>IF('4 - Inflation'!P$17=0,0,'6a - Tot nominal costs'!R405/'4 - Inflation'!P$17)</f>
        <v>0</v>
      </c>
      <c r="S405" s="286">
        <f>IF('4 - Inflation'!Q$17=0,0,'6a - Tot nominal costs'!S405/'4 - Inflation'!Q$17)</f>
        <v>0</v>
      </c>
      <c r="T405" s="286">
        <f>IF('4 - Inflation'!R$17=0,0,'6a - Tot nominal costs'!T405/'4 - Inflation'!R$17)</f>
        <v>0</v>
      </c>
      <c r="U405" s="286">
        <f>IF('4 - Inflation'!S$17=0,0,'6a - Tot nominal costs'!U405/'4 - Inflation'!S$17)</f>
        <v>0</v>
      </c>
      <c r="V405" s="286">
        <f>IF('4 - Inflation'!T$17=0,0,'6a - Tot nominal costs'!V405/'4 - Inflation'!T$17)</f>
        <v>0</v>
      </c>
      <c r="W405" s="286">
        <f>IF('4 - Inflation'!U$17=0,0,'6a - Tot nominal costs'!W405/'4 - Inflation'!U$17)</f>
        <v>0</v>
      </c>
      <c r="X405" s="286">
        <f>IF('4 - Inflation'!V$17=0,0,'6a - Tot nominal costs'!X405/'4 - Inflation'!V$17)</f>
        <v>0</v>
      </c>
      <c r="Y405" s="286">
        <f>IF('4 - Inflation'!W$17=0,0,'6a - Tot nominal costs'!Y405/'4 - Inflation'!W$17)</f>
        <v>0</v>
      </c>
      <c r="Z405" s="286">
        <f>IF('4 - Inflation'!X$17=0,0,'6a - Tot nominal costs'!Z405/'4 - Inflation'!X$17)</f>
        <v>0</v>
      </c>
      <c r="AA405" s="286">
        <f>IF('4 - Inflation'!Y$17=0,0,'6a - Tot nominal costs'!AA405/'4 - Inflation'!Y$17)</f>
        <v>0</v>
      </c>
      <c r="AB405" s="286">
        <f>IF('4 - Inflation'!Z$17=0,0,'6a - Tot nominal costs'!AB405/'4 - Inflation'!Z$17)</f>
        <v>0</v>
      </c>
      <c r="AC405" s="286">
        <f>IF('4 - Inflation'!AA$17=0,0,'6a - Tot nominal costs'!AC405/'4 - Inflation'!AA$17)</f>
        <v>0</v>
      </c>
      <c r="AD405" s="286">
        <f>IF('4 - Inflation'!AB$17=0,0,'6a - Tot nominal costs'!AD405/'4 - Inflation'!AB$17)</f>
        <v>0</v>
      </c>
      <c r="AE405" s="286">
        <f>IF('4 - Inflation'!AC$17=0,0,'6a - Tot nominal costs'!AE405/'4 - Inflation'!AC$17)</f>
        <v>0</v>
      </c>
      <c r="AF405" s="286">
        <f>IF('4 - Inflation'!AD$17=0,0,'6a - Tot nominal costs'!AF405/'4 - Inflation'!AD$17)</f>
        <v>0</v>
      </c>
      <c r="AG405" s="286">
        <f>IF('4 - Inflation'!AE$17=0,0,'6a - Tot nominal costs'!AG405/'4 - Inflation'!AE$17)</f>
        <v>0</v>
      </c>
      <c r="AH405" s="286">
        <f>IF('4 - Inflation'!AF$17=0,0,'6a - Tot nominal costs'!AH405/'4 - Inflation'!AF$17)</f>
        <v>0</v>
      </c>
      <c r="AI405" s="286">
        <f>IF('4 - Inflation'!AG$17=0,0,'6a - Tot nominal costs'!AI405/'4 - Inflation'!AG$17)</f>
        <v>0</v>
      </c>
      <c r="AJ405" s="286">
        <f>IF('4 - Inflation'!AH$17=0,0,'6a - Tot nominal costs'!AJ405/'4 - Inflation'!AH$17)</f>
        <v>0</v>
      </c>
      <c r="AK405" s="286">
        <f>IF('4 - Inflation'!AI$17=0,0,'6a - Tot nominal costs'!AK405/'4 - Inflation'!AI$17)</f>
        <v>0</v>
      </c>
      <c r="AL405" s="286">
        <f>IF('4 - Inflation'!AJ$17=0,0,'6a - Tot nominal costs'!AL405/'4 - Inflation'!AJ$17)</f>
        <v>0</v>
      </c>
      <c r="AM405" s="286">
        <f>IF('4 - Inflation'!AK$17=0,0,'6a - Tot nominal costs'!AM405/'4 - Inflation'!AK$17)</f>
        <v>0</v>
      </c>
      <c r="AN405" s="286">
        <f>IF('4 - Inflation'!AL$17=0,0,'6a - Tot nominal costs'!AN405/'4 - Inflation'!AL$17)</f>
        <v>0</v>
      </c>
      <c r="AO405" s="286">
        <f>IF('4 - Inflation'!AM$17=0,0,'6a - Tot nominal costs'!AO405/'4 - Inflation'!AM$17)</f>
        <v>0</v>
      </c>
      <c r="AP405" s="286">
        <f>IF('4 - Inflation'!AN$17=0,0,'6a - Tot nominal costs'!AP405/'4 - Inflation'!AN$17)</f>
        <v>0</v>
      </c>
    </row>
    <row r="406" spans="1:42" outlineLevel="2">
      <c r="A406" s="211" t="str">
        <f>A399&amp;"."&amp;A401&amp;"."&amp;A400&amp;"."&amp;B406</f>
        <v>3.c.1.5</v>
      </c>
      <c r="B406">
        <v>5</v>
      </c>
      <c r="C406" t="str">
        <f>'1-GBP'!C406</f>
        <v/>
      </c>
      <c r="D406"/>
      <c r="E406"/>
      <c r="F406"/>
      <c r="G406"/>
      <c r="H406"/>
      <c r="I406"/>
      <c r="J406"/>
      <c r="K406"/>
      <c r="L406" t="str">
        <f>LEFT(_xlfn.TEXTAFTER('6b - Tot real (CPIH) costs'!A406,"."),1)</f>
        <v>c</v>
      </c>
      <c r="M406" s="286">
        <f>IF('4 - Inflation'!K$17=0,0,'6a - Tot nominal costs'!M406/'4 - Inflation'!K$17)</f>
        <v>0</v>
      </c>
      <c r="N406" s="286">
        <f>IF('4 - Inflation'!L$17=0,0,'6a - Tot nominal costs'!N406/'4 - Inflation'!L$17)</f>
        <v>0</v>
      </c>
      <c r="O406" s="286">
        <f>IF('4 - Inflation'!M$17=0,0,'6a - Tot nominal costs'!O406/'4 - Inflation'!M$17)</f>
        <v>0</v>
      </c>
      <c r="P406" s="286">
        <f>IF('4 - Inflation'!N$17=0,0,'6a - Tot nominal costs'!P406/'4 - Inflation'!N$17)</f>
        <v>0</v>
      </c>
      <c r="Q406" s="286">
        <f>IF('4 - Inflation'!O$17=0,0,'6a - Tot nominal costs'!Q406/'4 - Inflation'!O$17)</f>
        <v>0</v>
      </c>
      <c r="R406" s="286">
        <f>IF('4 - Inflation'!P$17=0,0,'6a - Tot nominal costs'!R406/'4 - Inflation'!P$17)</f>
        <v>0</v>
      </c>
      <c r="S406" s="286">
        <f>IF('4 - Inflation'!Q$17=0,0,'6a - Tot nominal costs'!S406/'4 - Inflation'!Q$17)</f>
        <v>0</v>
      </c>
      <c r="T406" s="286">
        <f>IF('4 - Inflation'!R$17=0,0,'6a - Tot nominal costs'!T406/'4 - Inflation'!R$17)</f>
        <v>0</v>
      </c>
      <c r="U406" s="286">
        <f>IF('4 - Inflation'!S$17=0,0,'6a - Tot nominal costs'!U406/'4 - Inflation'!S$17)</f>
        <v>0</v>
      </c>
      <c r="V406" s="286">
        <f>IF('4 - Inflation'!T$17=0,0,'6a - Tot nominal costs'!V406/'4 - Inflation'!T$17)</f>
        <v>0</v>
      </c>
      <c r="W406" s="286">
        <f>IF('4 - Inflation'!U$17=0,0,'6a - Tot nominal costs'!W406/'4 - Inflation'!U$17)</f>
        <v>0</v>
      </c>
      <c r="X406" s="286">
        <f>IF('4 - Inflation'!V$17=0,0,'6a - Tot nominal costs'!X406/'4 - Inflation'!V$17)</f>
        <v>0</v>
      </c>
      <c r="Y406" s="286">
        <f>IF('4 - Inflation'!W$17=0,0,'6a - Tot nominal costs'!Y406/'4 - Inflation'!W$17)</f>
        <v>0</v>
      </c>
      <c r="Z406" s="286">
        <f>IF('4 - Inflation'!X$17=0,0,'6a - Tot nominal costs'!Z406/'4 - Inflation'!X$17)</f>
        <v>0</v>
      </c>
      <c r="AA406" s="286">
        <f>IF('4 - Inflation'!Y$17=0,0,'6a - Tot nominal costs'!AA406/'4 - Inflation'!Y$17)</f>
        <v>0</v>
      </c>
      <c r="AB406" s="286">
        <f>IF('4 - Inflation'!Z$17=0,0,'6a - Tot nominal costs'!AB406/'4 - Inflation'!Z$17)</f>
        <v>0</v>
      </c>
      <c r="AC406" s="286">
        <f>IF('4 - Inflation'!AA$17=0,0,'6a - Tot nominal costs'!AC406/'4 - Inflation'!AA$17)</f>
        <v>0</v>
      </c>
      <c r="AD406" s="286">
        <f>IF('4 - Inflation'!AB$17=0,0,'6a - Tot nominal costs'!AD406/'4 - Inflation'!AB$17)</f>
        <v>0</v>
      </c>
      <c r="AE406" s="286">
        <f>IF('4 - Inflation'!AC$17=0,0,'6a - Tot nominal costs'!AE406/'4 - Inflation'!AC$17)</f>
        <v>0</v>
      </c>
      <c r="AF406" s="286">
        <f>IF('4 - Inflation'!AD$17=0,0,'6a - Tot nominal costs'!AF406/'4 - Inflation'!AD$17)</f>
        <v>0</v>
      </c>
      <c r="AG406" s="286">
        <f>IF('4 - Inflation'!AE$17=0,0,'6a - Tot nominal costs'!AG406/'4 - Inflation'!AE$17)</f>
        <v>0</v>
      </c>
      <c r="AH406" s="286">
        <f>IF('4 - Inflation'!AF$17=0,0,'6a - Tot nominal costs'!AH406/'4 - Inflation'!AF$17)</f>
        <v>0</v>
      </c>
      <c r="AI406" s="286">
        <f>IF('4 - Inflation'!AG$17=0,0,'6a - Tot nominal costs'!AI406/'4 - Inflation'!AG$17)</f>
        <v>0</v>
      </c>
      <c r="AJ406" s="286">
        <f>IF('4 - Inflation'!AH$17=0,0,'6a - Tot nominal costs'!AJ406/'4 - Inflation'!AH$17)</f>
        <v>0</v>
      </c>
      <c r="AK406" s="286">
        <f>IF('4 - Inflation'!AI$17=0,0,'6a - Tot nominal costs'!AK406/'4 - Inflation'!AI$17)</f>
        <v>0</v>
      </c>
      <c r="AL406" s="286">
        <f>IF('4 - Inflation'!AJ$17=0,0,'6a - Tot nominal costs'!AL406/'4 - Inflation'!AJ$17)</f>
        <v>0</v>
      </c>
      <c r="AM406" s="286">
        <f>IF('4 - Inflation'!AK$17=0,0,'6a - Tot nominal costs'!AM406/'4 - Inflation'!AK$17)</f>
        <v>0</v>
      </c>
      <c r="AN406" s="286">
        <f>IF('4 - Inflation'!AL$17=0,0,'6a - Tot nominal costs'!AN406/'4 - Inflation'!AL$17)</f>
        <v>0</v>
      </c>
      <c r="AO406" s="286">
        <f>IF('4 - Inflation'!AM$17=0,0,'6a - Tot nominal costs'!AO406/'4 - Inflation'!AM$17)</f>
        <v>0</v>
      </c>
      <c r="AP406" s="286">
        <f>IF('4 - Inflation'!AN$17=0,0,'6a - Tot nominal costs'!AP406/'4 - Inflation'!AN$17)</f>
        <v>0</v>
      </c>
    </row>
    <row r="407" spans="1:42" outlineLevel="2">
      <c r="A407" s="211" t="str">
        <f>A399&amp;"."&amp;A401&amp;"."&amp;A400&amp;"."&amp;B407</f>
        <v>3.c.1.6</v>
      </c>
      <c r="B407">
        <v>6</v>
      </c>
      <c r="C407" t="str">
        <f>'1-GBP'!C407</f>
        <v/>
      </c>
      <c r="D407"/>
      <c r="E407"/>
      <c r="F407"/>
      <c r="G407"/>
      <c r="H407"/>
      <c r="I407"/>
      <c r="J407"/>
      <c r="K407"/>
      <c r="L407" t="str">
        <f>LEFT(_xlfn.TEXTAFTER('6b - Tot real (CPIH) costs'!A407,"."),1)</f>
        <v>c</v>
      </c>
      <c r="M407" s="286">
        <f>IF('4 - Inflation'!K$17=0,0,'6a - Tot nominal costs'!M407/'4 - Inflation'!K$17)</f>
        <v>0</v>
      </c>
      <c r="N407" s="286">
        <f>IF('4 - Inflation'!L$17=0,0,'6a - Tot nominal costs'!N407/'4 - Inflation'!L$17)</f>
        <v>0</v>
      </c>
      <c r="O407" s="286">
        <f>IF('4 - Inflation'!M$17=0,0,'6a - Tot nominal costs'!O407/'4 - Inflation'!M$17)</f>
        <v>0</v>
      </c>
      <c r="P407" s="286">
        <f>IF('4 - Inflation'!N$17=0,0,'6a - Tot nominal costs'!P407/'4 - Inflation'!N$17)</f>
        <v>0</v>
      </c>
      <c r="Q407" s="286">
        <f>IF('4 - Inflation'!O$17=0,0,'6a - Tot nominal costs'!Q407/'4 - Inflation'!O$17)</f>
        <v>0</v>
      </c>
      <c r="R407" s="286">
        <f>IF('4 - Inflation'!P$17=0,0,'6a - Tot nominal costs'!R407/'4 - Inflation'!P$17)</f>
        <v>0</v>
      </c>
      <c r="S407" s="286">
        <f>IF('4 - Inflation'!Q$17=0,0,'6a - Tot nominal costs'!S407/'4 - Inflation'!Q$17)</f>
        <v>0</v>
      </c>
      <c r="T407" s="286">
        <f>IF('4 - Inflation'!R$17=0,0,'6a - Tot nominal costs'!T407/'4 - Inflation'!R$17)</f>
        <v>0</v>
      </c>
      <c r="U407" s="286">
        <f>IF('4 - Inflation'!S$17=0,0,'6a - Tot nominal costs'!U407/'4 - Inflation'!S$17)</f>
        <v>0</v>
      </c>
      <c r="V407" s="286">
        <f>IF('4 - Inflation'!T$17=0,0,'6a - Tot nominal costs'!V407/'4 - Inflation'!T$17)</f>
        <v>0</v>
      </c>
      <c r="W407" s="286">
        <f>IF('4 - Inflation'!U$17=0,0,'6a - Tot nominal costs'!W407/'4 - Inflation'!U$17)</f>
        <v>0</v>
      </c>
      <c r="X407" s="286">
        <f>IF('4 - Inflation'!V$17=0,0,'6a - Tot nominal costs'!X407/'4 - Inflation'!V$17)</f>
        <v>0</v>
      </c>
      <c r="Y407" s="286">
        <f>IF('4 - Inflation'!W$17=0,0,'6a - Tot nominal costs'!Y407/'4 - Inflation'!W$17)</f>
        <v>0</v>
      </c>
      <c r="Z407" s="286">
        <f>IF('4 - Inflation'!X$17=0,0,'6a - Tot nominal costs'!Z407/'4 - Inflation'!X$17)</f>
        <v>0</v>
      </c>
      <c r="AA407" s="286">
        <f>IF('4 - Inflation'!Y$17=0,0,'6a - Tot nominal costs'!AA407/'4 - Inflation'!Y$17)</f>
        <v>0</v>
      </c>
      <c r="AB407" s="286">
        <f>IF('4 - Inflation'!Z$17=0,0,'6a - Tot nominal costs'!AB407/'4 - Inflation'!Z$17)</f>
        <v>0</v>
      </c>
      <c r="AC407" s="286">
        <f>IF('4 - Inflation'!AA$17=0,0,'6a - Tot nominal costs'!AC407/'4 - Inflation'!AA$17)</f>
        <v>0</v>
      </c>
      <c r="AD407" s="286">
        <f>IF('4 - Inflation'!AB$17=0,0,'6a - Tot nominal costs'!AD407/'4 - Inflation'!AB$17)</f>
        <v>0</v>
      </c>
      <c r="AE407" s="286">
        <f>IF('4 - Inflation'!AC$17=0,0,'6a - Tot nominal costs'!AE407/'4 - Inflation'!AC$17)</f>
        <v>0</v>
      </c>
      <c r="AF407" s="286">
        <f>IF('4 - Inflation'!AD$17=0,0,'6a - Tot nominal costs'!AF407/'4 - Inflation'!AD$17)</f>
        <v>0</v>
      </c>
      <c r="AG407" s="286">
        <f>IF('4 - Inflation'!AE$17=0,0,'6a - Tot nominal costs'!AG407/'4 - Inflation'!AE$17)</f>
        <v>0</v>
      </c>
      <c r="AH407" s="286">
        <f>IF('4 - Inflation'!AF$17=0,0,'6a - Tot nominal costs'!AH407/'4 - Inflation'!AF$17)</f>
        <v>0</v>
      </c>
      <c r="AI407" s="286">
        <f>IF('4 - Inflation'!AG$17=0,0,'6a - Tot nominal costs'!AI407/'4 - Inflation'!AG$17)</f>
        <v>0</v>
      </c>
      <c r="AJ407" s="286">
        <f>IF('4 - Inflation'!AH$17=0,0,'6a - Tot nominal costs'!AJ407/'4 - Inflation'!AH$17)</f>
        <v>0</v>
      </c>
      <c r="AK407" s="286">
        <f>IF('4 - Inflation'!AI$17=0,0,'6a - Tot nominal costs'!AK407/'4 - Inflation'!AI$17)</f>
        <v>0</v>
      </c>
      <c r="AL407" s="286">
        <f>IF('4 - Inflation'!AJ$17=0,0,'6a - Tot nominal costs'!AL407/'4 - Inflation'!AJ$17)</f>
        <v>0</v>
      </c>
      <c r="AM407" s="286">
        <f>IF('4 - Inflation'!AK$17=0,0,'6a - Tot nominal costs'!AM407/'4 - Inflation'!AK$17)</f>
        <v>0</v>
      </c>
      <c r="AN407" s="286">
        <f>IF('4 - Inflation'!AL$17=0,0,'6a - Tot nominal costs'!AN407/'4 - Inflation'!AL$17)</f>
        <v>0</v>
      </c>
      <c r="AO407" s="286">
        <f>IF('4 - Inflation'!AM$17=0,0,'6a - Tot nominal costs'!AO407/'4 - Inflation'!AM$17)</f>
        <v>0</v>
      </c>
      <c r="AP407" s="286">
        <f>IF('4 - Inflation'!AN$17=0,0,'6a - Tot nominal costs'!AP407/'4 - Inflation'!AN$17)</f>
        <v>0</v>
      </c>
    </row>
    <row r="408" spans="1:42" outlineLevel="2">
      <c r="A408" s="211" t="str">
        <f>A399&amp;"."&amp;A401&amp;"."&amp;A400&amp;"."&amp;B408</f>
        <v>3.c.1.7</v>
      </c>
      <c r="B408">
        <v>7</v>
      </c>
      <c r="C408" t="str">
        <f>'1-GBP'!C408</f>
        <v/>
      </c>
      <c r="D408"/>
      <c r="E408"/>
      <c r="F408"/>
      <c r="G408"/>
      <c r="H408"/>
      <c r="I408"/>
      <c r="J408"/>
      <c r="K408"/>
      <c r="L408" t="str">
        <f>LEFT(_xlfn.TEXTAFTER('6b - Tot real (CPIH) costs'!A408,"."),1)</f>
        <v>c</v>
      </c>
      <c r="M408" s="286">
        <f>IF('4 - Inflation'!K$17=0,0,'6a - Tot nominal costs'!M408/'4 - Inflation'!K$17)</f>
        <v>0</v>
      </c>
      <c r="N408" s="286">
        <f>IF('4 - Inflation'!L$17=0,0,'6a - Tot nominal costs'!N408/'4 - Inflation'!L$17)</f>
        <v>0</v>
      </c>
      <c r="O408" s="286">
        <f>IF('4 - Inflation'!M$17=0,0,'6a - Tot nominal costs'!O408/'4 - Inflation'!M$17)</f>
        <v>0</v>
      </c>
      <c r="P408" s="286">
        <f>IF('4 - Inflation'!N$17=0,0,'6a - Tot nominal costs'!P408/'4 - Inflation'!N$17)</f>
        <v>0</v>
      </c>
      <c r="Q408" s="286">
        <f>IF('4 - Inflation'!O$17=0,0,'6a - Tot nominal costs'!Q408/'4 - Inflation'!O$17)</f>
        <v>0</v>
      </c>
      <c r="R408" s="286">
        <f>IF('4 - Inflation'!P$17=0,0,'6a - Tot nominal costs'!R408/'4 - Inflation'!P$17)</f>
        <v>0</v>
      </c>
      <c r="S408" s="286">
        <f>IF('4 - Inflation'!Q$17=0,0,'6a - Tot nominal costs'!S408/'4 - Inflation'!Q$17)</f>
        <v>0</v>
      </c>
      <c r="T408" s="286">
        <f>IF('4 - Inflation'!R$17=0,0,'6a - Tot nominal costs'!T408/'4 - Inflation'!R$17)</f>
        <v>0</v>
      </c>
      <c r="U408" s="286">
        <f>IF('4 - Inflation'!S$17=0,0,'6a - Tot nominal costs'!U408/'4 - Inflation'!S$17)</f>
        <v>0</v>
      </c>
      <c r="V408" s="286">
        <f>IF('4 - Inflation'!T$17=0,0,'6a - Tot nominal costs'!V408/'4 - Inflation'!T$17)</f>
        <v>0</v>
      </c>
      <c r="W408" s="286">
        <f>IF('4 - Inflation'!U$17=0,0,'6a - Tot nominal costs'!W408/'4 - Inflation'!U$17)</f>
        <v>0</v>
      </c>
      <c r="X408" s="286">
        <f>IF('4 - Inflation'!V$17=0,0,'6a - Tot nominal costs'!X408/'4 - Inflation'!V$17)</f>
        <v>0</v>
      </c>
      <c r="Y408" s="286">
        <f>IF('4 - Inflation'!W$17=0,0,'6a - Tot nominal costs'!Y408/'4 - Inflation'!W$17)</f>
        <v>0</v>
      </c>
      <c r="Z408" s="286">
        <f>IF('4 - Inflation'!X$17=0,0,'6a - Tot nominal costs'!Z408/'4 - Inflation'!X$17)</f>
        <v>0</v>
      </c>
      <c r="AA408" s="286">
        <f>IF('4 - Inflation'!Y$17=0,0,'6a - Tot nominal costs'!AA408/'4 - Inflation'!Y$17)</f>
        <v>0</v>
      </c>
      <c r="AB408" s="286">
        <f>IF('4 - Inflation'!Z$17=0,0,'6a - Tot nominal costs'!AB408/'4 - Inflation'!Z$17)</f>
        <v>0</v>
      </c>
      <c r="AC408" s="286">
        <f>IF('4 - Inflation'!AA$17=0,0,'6a - Tot nominal costs'!AC408/'4 - Inflation'!AA$17)</f>
        <v>0</v>
      </c>
      <c r="AD408" s="286">
        <f>IF('4 - Inflation'!AB$17=0,0,'6a - Tot nominal costs'!AD408/'4 - Inflation'!AB$17)</f>
        <v>0</v>
      </c>
      <c r="AE408" s="286">
        <f>IF('4 - Inflation'!AC$17=0,0,'6a - Tot nominal costs'!AE408/'4 - Inflation'!AC$17)</f>
        <v>0</v>
      </c>
      <c r="AF408" s="286">
        <f>IF('4 - Inflation'!AD$17=0,0,'6a - Tot nominal costs'!AF408/'4 - Inflation'!AD$17)</f>
        <v>0</v>
      </c>
      <c r="AG408" s="286">
        <f>IF('4 - Inflation'!AE$17=0,0,'6a - Tot nominal costs'!AG408/'4 - Inflation'!AE$17)</f>
        <v>0</v>
      </c>
      <c r="AH408" s="286">
        <f>IF('4 - Inflation'!AF$17=0,0,'6a - Tot nominal costs'!AH408/'4 - Inflation'!AF$17)</f>
        <v>0</v>
      </c>
      <c r="AI408" s="286">
        <f>IF('4 - Inflation'!AG$17=0,0,'6a - Tot nominal costs'!AI408/'4 - Inflation'!AG$17)</f>
        <v>0</v>
      </c>
      <c r="AJ408" s="286">
        <f>IF('4 - Inflation'!AH$17=0,0,'6a - Tot nominal costs'!AJ408/'4 - Inflation'!AH$17)</f>
        <v>0</v>
      </c>
      <c r="AK408" s="286">
        <f>IF('4 - Inflation'!AI$17=0,0,'6a - Tot nominal costs'!AK408/'4 - Inflation'!AI$17)</f>
        <v>0</v>
      </c>
      <c r="AL408" s="286">
        <f>IF('4 - Inflation'!AJ$17=0,0,'6a - Tot nominal costs'!AL408/'4 - Inflation'!AJ$17)</f>
        <v>0</v>
      </c>
      <c r="AM408" s="286">
        <f>IF('4 - Inflation'!AK$17=0,0,'6a - Tot nominal costs'!AM408/'4 - Inflation'!AK$17)</f>
        <v>0</v>
      </c>
      <c r="AN408" s="286">
        <f>IF('4 - Inflation'!AL$17=0,0,'6a - Tot nominal costs'!AN408/'4 - Inflation'!AL$17)</f>
        <v>0</v>
      </c>
      <c r="AO408" s="286">
        <f>IF('4 - Inflation'!AM$17=0,0,'6a - Tot nominal costs'!AO408/'4 - Inflation'!AM$17)</f>
        <v>0</v>
      </c>
      <c r="AP408" s="286">
        <f>IF('4 - Inflation'!AN$17=0,0,'6a - Tot nominal costs'!AP408/'4 - Inflation'!AN$17)</f>
        <v>0</v>
      </c>
    </row>
    <row r="409" spans="1:42" outlineLevel="2">
      <c r="A409" s="211" t="str">
        <f>A399&amp;"."&amp;A401&amp;"."&amp;A400&amp;"."&amp;B409</f>
        <v>3.c.1.8</v>
      </c>
      <c r="B409">
        <v>8</v>
      </c>
      <c r="C409" t="str">
        <f>'1-GBP'!C409</f>
        <v/>
      </c>
      <c r="D409"/>
      <c r="E409"/>
      <c r="F409"/>
      <c r="G409"/>
      <c r="H409"/>
      <c r="I409"/>
      <c r="J409"/>
      <c r="K409"/>
      <c r="L409" t="str">
        <f>LEFT(_xlfn.TEXTAFTER('6b - Tot real (CPIH) costs'!A409,"."),1)</f>
        <v>c</v>
      </c>
      <c r="M409" s="286">
        <f>IF('4 - Inflation'!K$17=0,0,'6a - Tot nominal costs'!M409/'4 - Inflation'!K$17)</f>
        <v>0</v>
      </c>
      <c r="N409" s="286">
        <f>IF('4 - Inflation'!L$17=0,0,'6a - Tot nominal costs'!N409/'4 - Inflation'!L$17)</f>
        <v>0</v>
      </c>
      <c r="O409" s="286">
        <f>IF('4 - Inflation'!M$17=0,0,'6a - Tot nominal costs'!O409/'4 - Inflation'!M$17)</f>
        <v>0</v>
      </c>
      <c r="P409" s="286">
        <f>IF('4 - Inflation'!N$17=0,0,'6a - Tot nominal costs'!P409/'4 - Inflation'!N$17)</f>
        <v>0</v>
      </c>
      <c r="Q409" s="286">
        <f>IF('4 - Inflation'!O$17=0,0,'6a - Tot nominal costs'!Q409/'4 - Inflation'!O$17)</f>
        <v>0</v>
      </c>
      <c r="R409" s="286">
        <f>IF('4 - Inflation'!P$17=0,0,'6a - Tot nominal costs'!R409/'4 - Inflation'!P$17)</f>
        <v>0</v>
      </c>
      <c r="S409" s="286">
        <f>IF('4 - Inflation'!Q$17=0,0,'6a - Tot nominal costs'!S409/'4 - Inflation'!Q$17)</f>
        <v>0</v>
      </c>
      <c r="T409" s="286">
        <f>IF('4 - Inflation'!R$17=0,0,'6a - Tot nominal costs'!T409/'4 - Inflation'!R$17)</f>
        <v>0</v>
      </c>
      <c r="U409" s="286">
        <f>IF('4 - Inflation'!S$17=0,0,'6a - Tot nominal costs'!U409/'4 - Inflation'!S$17)</f>
        <v>0</v>
      </c>
      <c r="V409" s="286">
        <f>IF('4 - Inflation'!T$17=0,0,'6a - Tot nominal costs'!V409/'4 - Inflation'!T$17)</f>
        <v>0</v>
      </c>
      <c r="W409" s="286">
        <f>IF('4 - Inflation'!U$17=0,0,'6a - Tot nominal costs'!W409/'4 - Inflation'!U$17)</f>
        <v>0</v>
      </c>
      <c r="X409" s="286">
        <f>IF('4 - Inflation'!V$17=0,0,'6a - Tot nominal costs'!X409/'4 - Inflation'!V$17)</f>
        <v>0</v>
      </c>
      <c r="Y409" s="286">
        <f>IF('4 - Inflation'!W$17=0,0,'6a - Tot nominal costs'!Y409/'4 - Inflation'!W$17)</f>
        <v>0</v>
      </c>
      <c r="Z409" s="286">
        <f>IF('4 - Inflation'!X$17=0,0,'6a - Tot nominal costs'!Z409/'4 - Inflation'!X$17)</f>
        <v>0</v>
      </c>
      <c r="AA409" s="286">
        <f>IF('4 - Inflation'!Y$17=0,0,'6a - Tot nominal costs'!AA409/'4 - Inflation'!Y$17)</f>
        <v>0</v>
      </c>
      <c r="AB409" s="286">
        <f>IF('4 - Inflation'!Z$17=0,0,'6a - Tot nominal costs'!AB409/'4 - Inflation'!Z$17)</f>
        <v>0</v>
      </c>
      <c r="AC409" s="286">
        <f>IF('4 - Inflation'!AA$17=0,0,'6a - Tot nominal costs'!AC409/'4 - Inflation'!AA$17)</f>
        <v>0</v>
      </c>
      <c r="AD409" s="286">
        <f>IF('4 - Inflation'!AB$17=0,0,'6a - Tot nominal costs'!AD409/'4 - Inflation'!AB$17)</f>
        <v>0</v>
      </c>
      <c r="AE409" s="286">
        <f>IF('4 - Inflation'!AC$17=0,0,'6a - Tot nominal costs'!AE409/'4 - Inflation'!AC$17)</f>
        <v>0</v>
      </c>
      <c r="AF409" s="286">
        <f>IF('4 - Inflation'!AD$17=0,0,'6a - Tot nominal costs'!AF409/'4 - Inflation'!AD$17)</f>
        <v>0</v>
      </c>
      <c r="AG409" s="286">
        <f>IF('4 - Inflation'!AE$17=0,0,'6a - Tot nominal costs'!AG409/'4 - Inflation'!AE$17)</f>
        <v>0</v>
      </c>
      <c r="AH409" s="286">
        <f>IF('4 - Inflation'!AF$17=0,0,'6a - Tot nominal costs'!AH409/'4 - Inflation'!AF$17)</f>
        <v>0</v>
      </c>
      <c r="AI409" s="286">
        <f>IF('4 - Inflation'!AG$17=0,0,'6a - Tot nominal costs'!AI409/'4 - Inflation'!AG$17)</f>
        <v>0</v>
      </c>
      <c r="AJ409" s="286">
        <f>IF('4 - Inflation'!AH$17=0,0,'6a - Tot nominal costs'!AJ409/'4 - Inflation'!AH$17)</f>
        <v>0</v>
      </c>
      <c r="AK409" s="286">
        <f>IF('4 - Inflation'!AI$17=0,0,'6a - Tot nominal costs'!AK409/'4 - Inflation'!AI$17)</f>
        <v>0</v>
      </c>
      <c r="AL409" s="286">
        <f>IF('4 - Inflation'!AJ$17=0,0,'6a - Tot nominal costs'!AL409/'4 - Inflation'!AJ$17)</f>
        <v>0</v>
      </c>
      <c r="AM409" s="286">
        <f>IF('4 - Inflation'!AK$17=0,0,'6a - Tot nominal costs'!AM409/'4 - Inflation'!AK$17)</f>
        <v>0</v>
      </c>
      <c r="AN409" s="286">
        <f>IF('4 - Inflation'!AL$17=0,0,'6a - Tot nominal costs'!AN409/'4 - Inflation'!AL$17)</f>
        <v>0</v>
      </c>
      <c r="AO409" s="286">
        <f>IF('4 - Inflation'!AM$17=0,0,'6a - Tot nominal costs'!AO409/'4 - Inflation'!AM$17)</f>
        <v>0</v>
      </c>
      <c r="AP409" s="286">
        <f>IF('4 - Inflation'!AN$17=0,0,'6a - Tot nominal costs'!AP409/'4 - Inflation'!AN$17)</f>
        <v>0</v>
      </c>
    </row>
    <row r="410" spans="1:42" outlineLevel="2">
      <c r="A410" s="211" t="str">
        <f>A399&amp;"."&amp;A401&amp;"."&amp;A400&amp;"."&amp;B410</f>
        <v>3.c.1.9</v>
      </c>
      <c r="B410">
        <v>9</v>
      </c>
      <c r="C410" t="str">
        <f>'1-GBP'!C410</f>
        <v/>
      </c>
      <c r="D410"/>
      <c r="E410"/>
      <c r="F410"/>
      <c r="G410"/>
      <c r="H410"/>
      <c r="I410"/>
      <c r="J410"/>
      <c r="K410"/>
      <c r="L410" t="str">
        <f>LEFT(_xlfn.TEXTAFTER('6b - Tot real (CPIH) costs'!A410,"."),1)</f>
        <v>c</v>
      </c>
      <c r="M410" s="286">
        <f>IF('4 - Inflation'!K$17=0,0,'6a - Tot nominal costs'!M410/'4 - Inflation'!K$17)</f>
        <v>0</v>
      </c>
      <c r="N410" s="286">
        <f>IF('4 - Inflation'!L$17=0,0,'6a - Tot nominal costs'!N410/'4 - Inflation'!L$17)</f>
        <v>0</v>
      </c>
      <c r="O410" s="286">
        <f>IF('4 - Inflation'!M$17=0,0,'6a - Tot nominal costs'!O410/'4 - Inflation'!M$17)</f>
        <v>0</v>
      </c>
      <c r="P410" s="286">
        <f>IF('4 - Inflation'!N$17=0,0,'6a - Tot nominal costs'!P410/'4 - Inflation'!N$17)</f>
        <v>0</v>
      </c>
      <c r="Q410" s="286">
        <f>IF('4 - Inflation'!O$17=0,0,'6a - Tot nominal costs'!Q410/'4 - Inflation'!O$17)</f>
        <v>0</v>
      </c>
      <c r="R410" s="286">
        <f>IF('4 - Inflation'!P$17=0,0,'6a - Tot nominal costs'!R410/'4 - Inflation'!P$17)</f>
        <v>0</v>
      </c>
      <c r="S410" s="286">
        <f>IF('4 - Inflation'!Q$17=0,0,'6a - Tot nominal costs'!S410/'4 - Inflation'!Q$17)</f>
        <v>0</v>
      </c>
      <c r="T410" s="286">
        <f>IF('4 - Inflation'!R$17=0,0,'6a - Tot nominal costs'!T410/'4 - Inflation'!R$17)</f>
        <v>0</v>
      </c>
      <c r="U410" s="286">
        <f>IF('4 - Inflation'!S$17=0,0,'6a - Tot nominal costs'!U410/'4 - Inflation'!S$17)</f>
        <v>0</v>
      </c>
      <c r="V410" s="286">
        <f>IF('4 - Inflation'!T$17=0,0,'6a - Tot nominal costs'!V410/'4 - Inflation'!T$17)</f>
        <v>0</v>
      </c>
      <c r="W410" s="286">
        <f>IF('4 - Inflation'!U$17=0,0,'6a - Tot nominal costs'!W410/'4 - Inflation'!U$17)</f>
        <v>0</v>
      </c>
      <c r="X410" s="286">
        <f>IF('4 - Inflation'!V$17=0,0,'6a - Tot nominal costs'!X410/'4 - Inflation'!V$17)</f>
        <v>0</v>
      </c>
      <c r="Y410" s="286">
        <f>IF('4 - Inflation'!W$17=0,0,'6a - Tot nominal costs'!Y410/'4 - Inflation'!W$17)</f>
        <v>0</v>
      </c>
      <c r="Z410" s="286">
        <f>IF('4 - Inflation'!X$17=0,0,'6a - Tot nominal costs'!Z410/'4 - Inflation'!X$17)</f>
        <v>0</v>
      </c>
      <c r="AA410" s="286">
        <f>IF('4 - Inflation'!Y$17=0,0,'6a - Tot nominal costs'!AA410/'4 - Inflation'!Y$17)</f>
        <v>0</v>
      </c>
      <c r="AB410" s="286">
        <f>IF('4 - Inflation'!Z$17=0,0,'6a - Tot nominal costs'!AB410/'4 - Inflation'!Z$17)</f>
        <v>0</v>
      </c>
      <c r="AC410" s="286">
        <f>IF('4 - Inflation'!AA$17=0,0,'6a - Tot nominal costs'!AC410/'4 - Inflation'!AA$17)</f>
        <v>0</v>
      </c>
      <c r="AD410" s="286">
        <f>IF('4 - Inflation'!AB$17=0,0,'6a - Tot nominal costs'!AD410/'4 - Inflation'!AB$17)</f>
        <v>0</v>
      </c>
      <c r="AE410" s="286">
        <f>IF('4 - Inflation'!AC$17=0,0,'6a - Tot nominal costs'!AE410/'4 - Inflation'!AC$17)</f>
        <v>0</v>
      </c>
      <c r="AF410" s="286">
        <f>IF('4 - Inflation'!AD$17=0,0,'6a - Tot nominal costs'!AF410/'4 - Inflation'!AD$17)</f>
        <v>0</v>
      </c>
      <c r="AG410" s="286">
        <f>IF('4 - Inflation'!AE$17=0,0,'6a - Tot nominal costs'!AG410/'4 - Inflation'!AE$17)</f>
        <v>0</v>
      </c>
      <c r="AH410" s="286">
        <f>IF('4 - Inflation'!AF$17=0,0,'6a - Tot nominal costs'!AH410/'4 - Inflation'!AF$17)</f>
        <v>0</v>
      </c>
      <c r="AI410" s="286">
        <f>IF('4 - Inflation'!AG$17=0,0,'6a - Tot nominal costs'!AI410/'4 - Inflation'!AG$17)</f>
        <v>0</v>
      </c>
      <c r="AJ410" s="286">
        <f>IF('4 - Inflation'!AH$17=0,0,'6a - Tot nominal costs'!AJ410/'4 - Inflation'!AH$17)</f>
        <v>0</v>
      </c>
      <c r="AK410" s="286">
        <f>IF('4 - Inflation'!AI$17=0,0,'6a - Tot nominal costs'!AK410/'4 - Inflation'!AI$17)</f>
        <v>0</v>
      </c>
      <c r="AL410" s="286">
        <f>IF('4 - Inflation'!AJ$17=0,0,'6a - Tot nominal costs'!AL410/'4 - Inflation'!AJ$17)</f>
        <v>0</v>
      </c>
      <c r="AM410" s="286">
        <f>IF('4 - Inflation'!AK$17=0,0,'6a - Tot nominal costs'!AM410/'4 - Inflation'!AK$17)</f>
        <v>0</v>
      </c>
      <c r="AN410" s="286">
        <f>IF('4 - Inflation'!AL$17=0,0,'6a - Tot nominal costs'!AN410/'4 - Inflation'!AL$17)</f>
        <v>0</v>
      </c>
      <c r="AO410" s="286">
        <f>IF('4 - Inflation'!AM$17=0,0,'6a - Tot nominal costs'!AO410/'4 - Inflation'!AM$17)</f>
        <v>0</v>
      </c>
      <c r="AP410" s="286">
        <f>IF('4 - Inflation'!AN$17=0,0,'6a - Tot nominal costs'!AP410/'4 - Inflation'!AN$17)</f>
        <v>0</v>
      </c>
    </row>
    <row r="411" spans="1:42" outlineLevel="2">
      <c r="A411" s="211" t="str">
        <f>A399&amp;"."&amp;A401&amp;"."&amp;A400&amp;"."&amp;B411</f>
        <v>3.c.1.10</v>
      </c>
      <c r="B411">
        <v>10</v>
      </c>
      <c r="C411" t="str">
        <f>'1-GBP'!C411</f>
        <v/>
      </c>
      <c r="D411"/>
      <c r="E411"/>
      <c r="F411"/>
      <c r="G411"/>
      <c r="H411"/>
      <c r="I411"/>
      <c r="J411"/>
      <c r="K411"/>
      <c r="L411" t="str">
        <f>LEFT(_xlfn.TEXTAFTER('6b - Tot real (CPIH) costs'!A411,"."),1)</f>
        <v>c</v>
      </c>
      <c r="M411" s="286">
        <f>IF('4 - Inflation'!K$17=0,0,'6a - Tot nominal costs'!M411/'4 - Inflation'!K$17)</f>
        <v>0</v>
      </c>
      <c r="N411" s="286">
        <f>IF('4 - Inflation'!L$17=0,0,'6a - Tot nominal costs'!N411/'4 - Inflation'!L$17)</f>
        <v>0</v>
      </c>
      <c r="O411" s="286">
        <f>IF('4 - Inflation'!M$17=0,0,'6a - Tot nominal costs'!O411/'4 - Inflation'!M$17)</f>
        <v>0</v>
      </c>
      <c r="P411" s="286">
        <f>IF('4 - Inflation'!N$17=0,0,'6a - Tot nominal costs'!P411/'4 - Inflation'!N$17)</f>
        <v>0</v>
      </c>
      <c r="Q411" s="286">
        <f>IF('4 - Inflation'!O$17=0,0,'6a - Tot nominal costs'!Q411/'4 - Inflation'!O$17)</f>
        <v>0</v>
      </c>
      <c r="R411" s="286">
        <f>IF('4 - Inflation'!P$17=0,0,'6a - Tot nominal costs'!R411/'4 - Inflation'!P$17)</f>
        <v>0</v>
      </c>
      <c r="S411" s="286">
        <f>IF('4 - Inflation'!Q$17=0,0,'6a - Tot nominal costs'!S411/'4 - Inflation'!Q$17)</f>
        <v>0</v>
      </c>
      <c r="T411" s="286">
        <f>IF('4 - Inflation'!R$17=0,0,'6a - Tot nominal costs'!T411/'4 - Inflation'!R$17)</f>
        <v>0</v>
      </c>
      <c r="U411" s="286">
        <f>IF('4 - Inflation'!S$17=0,0,'6a - Tot nominal costs'!U411/'4 - Inflation'!S$17)</f>
        <v>0</v>
      </c>
      <c r="V411" s="286">
        <f>IF('4 - Inflation'!T$17=0,0,'6a - Tot nominal costs'!V411/'4 - Inflation'!T$17)</f>
        <v>0</v>
      </c>
      <c r="W411" s="286">
        <f>IF('4 - Inflation'!U$17=0,0,'6a - Tot nominal costs'!W411/'4 - Inflation'!U$17)</f>
        <v>0</v>
      </c>
      <c r="X411" s="286">
        <f>IF('4 - Inflation'!V$17=0,0,'6a - Tot nominal costs'!X411/'4 - Inflation'!V$17)</f>
        <v>0</v>
      </c>
      <c r="Y411" s="286">
        <f>IF('4 - Inflation'!W$17=0,0,'6a - Tot nominal costs'!Y411/'4 - Inflation'!W$17)</f>
        <v>0</v>
      </c>
      <c r="Z411" s="286">
        <f>IF('4 - Inflation'!X$17=0,0,'6a - Tot nominal costs'!Z411/'4 - Inflation'!X$17)</f>
        <v>0</v>
      </c>
      <c r="AA411" s="286">
        <f>IF('4 - Inflation'!Y$17=0,0,'6a - Tot nominal costs'!AA411/'4 - Inflation'!Y$17)</f>
        <v>0</v>
      </c>
      <c r="AB411" s="286">
        <f>IF('4 - Inflation'!Z$17=0,0,'6a - Tot nominal costs'!AB411/'4 - Inflation'!Z$17)</f>
        <v>0</v>
      </c>
      <c r="AC411" s="286">
        <f>IF('4 - Inflation'!AA$17=0,0,'6a - Tot nominal costs'!AC411/'4 - Inflation'!AA$17)</f>
        <v>0</v>
      </c>
      <c r="AD411" s="286">
        <f>IF('4 - Inflation'!AB$17=0,0,'6a - Tot nominal costs'!AD411/'4 - Inflation'!AB$17)</f>
        <v>0</v>
      </c>
      <c r="AE411" s="286">
        <f>IF('4 - Inflation'!AC$17=0,0,'6a - Tot nominal costs'!AE411/'4 - Inflation'!AC$17)</f>
        <v>0</v>
      </c>
      <c r="AF411" s="286">
        <f>IF('4 - Inflation'!AD$17=0,0,'6a - Tot nominal costs'!AF411/'4 - Inflation'!AD$17)</f>
        <v>0</v>
      </c>
      <c r="AG411" s="286">
        <f>IF('4 - Inflation'!AE$17=0,0,'6a - Tot nominal costs'!AG411/'4 - Inflation'!AE$17)</f>
        <v>0</v>
      </c>
      <c r="AH411" s="286">
        <f>IF('4 - Inflation'!AF$17=0,0,'6a - Tot nominal costs'!AH411/'4 - Inflation'!AF$17)</f>
        <v>0</v>
      </c>
      <c r="AI411" s="286">
        <f>IF('4 - Inflation'!AG$17=0,0,'6a - Tot nominal costs'!AI411/'4 - Inflation'!AG$17)</f>
        <v>0</v>
      </c>
      <c r="AJ411" s="286">
        <f>IF('4 - Inflation'!AH$17=0,0,'6a - Tot nominal costs'!AJ411/'4 - Inflation'!AH$17)</f>
        <v>0</v>
      </c>
      <c r="AK411" s="286">
        <f>IF('4 - Inflation'!AI$17=0,0,'6a - Tot nominal costs'!AK411/'4 - Inflation'!AI$17)</f>
        <v>0</v>
      </c>
      <c r="AL411" s="286">
        <f>IF('4 - Inflation'!AJ$17=0,0,'6a - Tot nominal costs'!AL411/'4 - Inflation'!AJ$17)</f>
        <v>0</v>
      </c>
      <c r="AM411" s="286">
        <f>IF('4 - Inflation'!AK$17=0,0,'6a - Tot nominal costs'!AM411/'4 - Inflation'!AK$17)</f>
        <v>0</v>
      </c>
      <c r="AN411" s="286">
        <f>IF('4 - Inflation'!AL$17=0,0,'6a - Tot nominal costs'!AN411/'4 - Inflation'!AL$17)</f>
        <v>0</v>
      </c>
      <c r="AO411" s="286">
        <f>IF('4 - Inflation'!AM$17=0,0,'6a - Tot nominal costs'!AO411/'4 - Inflation'!AM$17)</f>
        <v>0</v>
      </c>
      <c r="AP411" s="286">
        <f>IF('4 - Inflation'!AN$17=0,0,'6a - Tot nominal costs'!AP411/'4 - Inflation'!AN$17)</f>
        <v>0</v>
      </c>
    </row>
    <row r="412" spans="1:42" outlineLevel="2">
      <c r="A412" s="211" t="str">
        <f>A399&amp;"."&amp;A401&amp;"."&amp;A400&amp;"."&amp;B412</f>
        <v>3.c.1.11</v>
      </c>
      <c r="B412">
        <v>11</v>
      </c>
      <c r="C412" t="str">
        <f>'1-GBP'!C412</f>
        <v/>
      </c>
      <c r="D412"/>
      <c r="E412"/>
      <c r="F412"/>
      <c r="G412"/>
      <c r="H412"/>
      <c r="I412"/>
      <c r="J412"/>
      <c r="K412"/>
      <c r="L412" t="str">
        <f>LEFT(_xlfn.TEXTAFTER('6b - Tot real (CPIH) costs'!A412,"."),1)</f>
        <v>c</v>
      </c>
      <c r="M412" s="286">
        <f>IF('4 - Inflation'!K$17=0,0,'6a - Tot nominal costs'!M412/'4 - Inflation'!K$17)</f>
        <v>0</v>
      </c>
      <c r="N412" s="286">
        <f>IF('4 - Inflation'!L$17=0,0,'6a - Tot nominal costs'!N412/'4 - Inflation'!L$17)</f>
        <v>0</v>
      </c>
      <c r="O412" s="286">
        <f>IF('4 - Inflation'!M$17=0,0,'6a - Tot nominal costs'!O412/'4 - Inflation'!M$17)</f>
        <v>0</v>
      </c>
      <c r="P412" s="286">
        <f>IF('4 - Inflation'!N$17=0,0,'6a - Tot nominal costs'!P412/'4 - Inflation'!N$17)</f>
        <v>0</v>
      </c>
      <c r="Q412" s="286">
        <f>IF('4 - Inflation'!O$17=0,0,'6a - Tot nominal costs'!Q412/'4 - Inflation'!O$17)</f>
        <v>0</v>
      </c>
      <c r="R412" s="286">
        <f>IF('4 - Inflation'!P$17=0,0,'6a - Tot nominal costs'!R412/'4 - Inflation'!P$17)</f>
        <v>0</v>
      </c>
      <c r="S412" s="286">
        <f>IF('4 - Inflation'!Q$17=0,0,'6a - Tot nominal costs'!S412/'4 - Inflation'!Q$17)</f>
        <v>0</v>
      </c>
      <c r="T412" s="286">
        <f>IF('4 - Inflation'!R$17=0,0,'6a - Tot nominal costs'!T412/'4 - Inflation'!R$17)</f>
        <v>0</v>
      </c>
      <c r="U412" s="286">
        <f>IF('4 - Inflation'!S$17=0,0,'6a - Tot nominal costs'!U412/'4 - Inflation'!S$17)</f>
        <v>0</v>
      </c>
      <c r="V412" s="286">
        <f>IF('4 - Inflation'!T$17=0,0,'6a - Tot nominal costs'!V412/'4 - Inflation'!T$17)</f>
        <v>0</v>
      </c>
      <c r="W412" s="286">
        <f>IF('4 - Inflation'!U$17=0,0,'6a - Tot nominal costs'!W412/'4 - Inflation'!U$17)</f>
        <v>0</v>
      </c>
      <c r="X412" s="286">
        <f>IF('4 - Inflation'!V$17=0,0,'6a - Tot nominal costs'!X412/'4 - Inflation'!V$17)</f>
        <v>0</v>
      </c>
      <c r="Y412" s="286">
        <f>IF('4 - Inflation'!W$17=0,0,'6a - Tot nominal costs'!Y412/'4 - Inflation'!W$17)</f>
        <v>0</v>
      </c>
      <c r="Z412" s="286">
        <f>IF('4 - Inflation'!X$17=0,0,'6a - Tot nominal costs'!Z412/'4 - Inflation'!X$17)</f>
        <v>0</v>
      </c>
      <c r="AA412" s="286">
        <f>IF('4 - Inflation'!Y$17=0,0,'6a - Tot nominal costs'!AA412/'4 - Inflation'!Y$17)</f>
        <v>0</v>
      </c>
      <c r="AB412" s="286">
        <f>IF('4 - Inflation'!Z$17=0,0,'6a - Tot nominal costs'!AB412/'4 - Inflation'!Z$17)</f>
        <v>0</v>
      </c>
      <c r="AC412" s="286">
        <f>IF('4 - Inflation'!AA$17=0,0,'6a - Tot nominal costs'!AC412/'4 - Inflation'!AA$17)</f>
        <v>0</v>
      </c>
      <c r="AD412" s="286">
        <f>IF('4 - Inflation'!AB$17=0,0,'6a - Tot nominal costs'!AD412/'4 - Inflation'!AB$17)</f>
        <v>0</v>
      </c>
      <c r="AE412" s="286">
        <f>IF('4 - Inflation'!AC$17=0,0,'6a - Tot nominal costs'!AE412/'4 - Inflation'!AC$17)</f>
        <v>0</v>
      </c>
      <c r="AF412" s="286">
        <f>IF('4 - Inflation'!AD$17=0,0,'6a - Tot nominal costs'!AF412/'4 - Inflation'!AD$17)</f>
        <v>0</v>
      </c>
      <c r="AG412" s="286">
        <f>IF('4 - Inflation'!AE$17=0,0,'6a - Tot nominal costs'!AG412/'4 - Inflation'!AE$17)</f>
        <v>0</v>
      </c>
      <c r="AH412" s="286">
        <f>IF('4 - Inflation'!AF$17=0,0,'6a - Tot nominal costs'!AH412/'4 - Inflation'!AF$17)</f>
        <v>0</v>
      </c>
      <c r="AI412" s="286">
        <f>IF('4 - Inflation'!AG$17=0,0,'6a - Tot nominal costs'!AI412/'4 - Inflation'!AG$17)</f>
        <v>0</v>
      </c>
      <c r="AJ412" s="286">
        <f>IF('4 - Inflation'!AH$17=0,0,'6a - Tot nominal costs'!AJ412/'4 - Inflation'!AH$17)</f>
        <v>0</v>
      </c>
      <c r="AK412" s="286">
        <f>IF('4 - Inflation'!AI$17=0,0,'6a - Tot nominal costs'!AK412/'4 - Inflation'!AI$17)</f>
        <v>0</v>
      </c>
      <c r="AL412" s="286">
        <f>IF('4 - Inflation'!AJ$17=0,0,'6a - Tot nominal costs'!AL412/'4 - Inflation'!AJ$17)</f>
        <v>0</v>
      </c>
      <c r="AM412" s="286">
        <f>IF('4 - Inflation'!AK$17=0,0,'6a - Tot nominal costs'!AM412/'4 - Inflation'!AK$17)</f>
        <v>0</v>
      </c>
      <c r="AN412" s="286">
        <f>IF('4 - Inflation'!AL$17=0,0,'6a - Tot nominal costs'!AN412/'4 - Inflation'!AL$17)</f>
        <v>0</v>
      </c>
      <c r="AO412" s="286">
        <f>IF('4 - Inflation'!AM$17=0,0,'6a - Tot nominal costs'!AO412/'4 - Inflation'!AM$17)</f>
        <v>0</v>
      </c>
      <c r="AP412" s="286">
        <f>IF('4 - Inflation'!AN$17=0,0,'6a - Tot nominal costs'!AP412/'4 - Inflation'!AN$17)</f>
        <v>0</v>
      </c>
    </row>
    <row r="413" spans="1:42" outlineLevel="2">
      <c r="A413" s="211" t="str">
        <f>A399&amp;"."&amp;A401&amp;"."&amp;A400&amp;"."&amp;B413</f>
        <v>3.c.1.12</v>
      </c>
      <c r="B413">
        <v>12</v>
      </c>
      <c r="C413" t="str">
        <f>'1-GBP'!C413</f>
        <v/>
      </c>
      <c r="D413"/>
      <c r="E413"/>
      <c r="F413"/>
      <c r="G413"/>
      <c r="H413"/>
      <c r="I413"/>
      <c r="J413"/>
      <c r="K413"/>
      <c r="L413" t="str">
        <f>LEFT(_xlfn.TEXTAFTER('6b - Tot real (CPIH) costs'!A413,"."),1)</f>
        <v>c</v>
      </c>
      <c r="M413" s="286">
        <f>IF('4 - Inflation'!K$17=0,0,'6a - Tot nominal costs'!M413/'4 - Inflation'!K$17)</f>
        <v>0</v>
      </c>
      <c r="N413" s="286">
        <f>IF('4 - Inflation'!L$17=0,0,'6a - Tot nominal costs'!N413/'4 - Inflation'!L$17)</f>
        <v>0</v>
      </c>
      <c r="O413" s="286">
        <f>IF('4 - Inflation'!M$17=0,0,'6a - Tot nominal costs'!O413/'4 - Inflation'!M$17)</f>
        <v>0</v>
      </c>
      <c r="P413" s="286">
        <f>IF('4 - Inflation'!N$17=0,0,'6a - Tot nominal costs'!P413/'4 - Inflation'!N$17)</f>
        <v>0</v>
      </c>
      <c r="Q413" s="286">
        <f>IF('4 - Inflation'!O$17=0,0,'6a - Tot nominal costs'!Q413/'4 - Inflation'!O$17)</f>
        <v>0</v>
      </c>
      <c r="R413" s="286">
        <f>IF('4 - Inflation'!P$17=0,0,'6a - Tot nominal costs'!R413/'4 - Inflation'!P$17)</f>
        <v>0</v>
      </c>
      <c r="S413" s="286">
        <f>IF('4 - Inflation'!Q$17=0,0,'6a - Tot nominal costs'!S413/'4 - Inflation'!Q$17)</f>
        <v>0</v>
      </c>
      <c r="T413" s="286">
        <f>IF('4 - Inflation'!R$17=0,0,'6a - Tot nominal costs'!T413/'4 - Inflation'!R$17)</f>
        <v>0</v>
      </c>
      <c r="U413" s="286">
        <f>IF('4 - Inflation'!S$17=0,0,'6a - Tot nominal costs'!U413/'4 - Inflation'!S$17)</f>
        <v>0</v>
      </c>
      <c r="V413" s="286">
        <f>IF('4 - Inflation'!T$17=0,0,'6a - Tot nominal costs'!V413/'4 - Inflation'!T$17)</f>
        <v>0</v>
      </c>
      <c r="W413" s="286">
        <f>IF('4 - Inflation'!U$17=0,0,'6a - Tot nominal costs'!W413/'4 - Inflation'!U$17)</f>
        <v>0</v>
      </c>
      <c r="X413" s="286">
        <f>IF('4 - Inflation'!V$17=0,0,'6a - Tot nominal costs'!X413/'4 - Inflation'!V$17)</f>
        <v>0</v>
      </c>
      <c r="Y413" s="286">
        <f>IF('4 - Inflation'!W$17=0,0,'6a - Tot nominal costs'!Y413/'4 - Inflation'!W$17)</f>
        <v>0</v>
      </c>
      <c r="Z413" s="286">
        <f>IF('4 - Inflation'!X$17=0,0,'6a - Tot nominal costs'!Z413/'4 - Inflation'!X$17)</f>
        <v>0</v>
      </c>
      <c r="AA413" s="286">
        <f>IF('4 - Inflation'!Y$17=0,0,'6a - Tot nominal costs'!AA413/'4 - Inflation'!Y$17)</f>
        <v>0</v>
      </c>
      <c r="AB413" s="286">
        <f>IF('4 - Inflation'!Z$17=0,0,'6a - Tot nominal costs'!AB413/'4 - Inflation'!Z$17)</f>
        <v>0</v>
      </c>
      <c r="AC413" s="286">
        <f>IF('4 - Inflation'!AA$17=0,0,'6a - Tot nominal costs'!AC413/'4 - Inflation'!AA$17)</f>
        <v>0</v>
      </c>
      <c r="AD413" s="286">
        <f>IF('4 - Inflation'!AB$17=0,0,'6a - Tot nominal costs'!AD413/'4 - Inflation'!AB$17)</f>
        <v>0</v>
      </c>
      <c r="AE413" s="286">
        <f>IF('4 - Inflation'!AC$17=0,0,'6a - Tot nominal costs'!AE413/'4 - Inflation'!AC$17)</f>
        <v>0</v>
      </c>
      <c r="AF413" s="286">
        <f>IF('4 - Inflation'!AD$17=0,0,'6a - Tot nominal costs'!AF413/'4 - Inflation'!AD$17)</f>
        <v>0</v>
      </c>
      <c r="AG413" s="286">
        <f>IF('4 - Inflation'!AE$17=0,0,'6a - Tot nominal costs'!AG413/'4 - Inflation'!AE$17)</f>
        <v>0</v>
      </c>
      <c r="AH413" s="286">
        <f>IF('4 - Inflation'!AF$17=0,0,'6a - Tot nominal costs'!AH413/'4 - Inflation'!AF$17)</f>
        <v>0</v>
      </c>
      <c r="AI413" s="286">
        <f>IF('4 - Inflation'!AG$17=0,0,'6a - Tot nominal costs'!AI413/'4 - Inflation'!AG$17)</f>
        <v>0</v>
      </c>
      <c r="AJ413" s="286">
        <f>IF('4 - Inflation'!AH$17=0,0,'6a - Tot nominal costs'!AJ413/'4 - Inflation'!AH$17)</f>
        <v>0</v>
      </c>
      <c r="AK413" s="286">
        <f>IF('4 - Inflation'!AI$17=0,0,'6a - Tot nominal costs'!AK413/'4 - Inflation'!AI$17)</f>
        <v>0</v>
      </c>
      <c r="AL413" s="286">
        <f>IF('4 - Inflation'!AJ$17=0,0,'6a - Tot nominal costs'!AL413/'4 - Inflation'!AJ$17)</f>
        <v>0</v>
      </c>
      <c r="AM413" s="286">
        <f>IF('4 - Inflation'!AK$17=0,0,'6a - Tot nominal costs'!AM413/'4 - Inflation'!AK$17)</f>
        <v>0</v>
      </c>
      <c r="AN413" s="286">
        <f>IF('4 - Inflation'!AL$17=0,0,'6a - Tot nominal costs'!AN413/'4 - Inflation'!AL$17)</f>
        <v>0</v>
      </c>
      <c r="AO413" s="286">
        <f>IF('4 - Inflation'!AM$17=0,0,'6a - Tot nominal costs'!AO413/'4 - Inflation'!AM$17)</f>
        <v>0</v>
      </c>
      <c r="AP413" s="286">
        <f>IF('4 - Inflation'!AN$17=0,0,'6a - Tot nominal costs'!AP413/'4 - Inflation'!AN$17)</f>
        <v>0</v>
      </c>
    </row>
    <row r="414" spans="1:42" outlineLevel="1">
      <c r="A414" s="212"/>
      <c r="B414" s="201">
        <f>B413-COUNTIFS(C402:C413,"")</f>
        <v>0</v>
      </c>
      <c r="C414" s="201" t="s">
        <v>285</v>
      </c>
      <c r="D414" s="201"/>
      <c r="E414" s="201"/>
      <c r="F414" s="201"/>
      <c r="G414" s="201"/>
      <c r="H414" s="201"/>
      <c r="I414" s="201"/>
      <c r="J414" s="201"/>
      <c r="K414" s="201"/>
      <c r="L414" s="201"/>
      <c r="M414" s="280">
        <f>SUM(M402:M413)</f>
        <v>0</v>
      </c>
      <c r="N414" s="280">
        <f>SUM(N402:N413)</f>
        <v>0</v>
      </c>
      <c r="O414" s="280">
        <f t="shared" ref="O414:AP414" si="35">SUM(O402:O413)</f>
        <v>0</v>
      </c>
      <c r="P414" s="280">
        <f t="shared" si="35"/>
        <v>0</v>
      </c>
      <c r="Q414" s="280">
        <f t="shared" si="35"/>
        <v>0</v>
      </c>
      <c r="R414" s="280">
        <f t="shared" si="35"/>
        <v>0</v>
      </c>
      <c r="S414" s="280">
        <f t="shared" si="35"/>
        <v>0</v>
      </c>
      <c r="T414" s="280">
        <f t="shared" si="35"/>
        <v>0</v>
      </c>
      <c r="U414" s="280">
        <f t="shared" si="35"/>
        <v>0</v>
      </c>
      <c r="V414" s="280">
        <f t="shared" si="35"/>
        <v>0</v>
      </c>
      <c r="W414" s="280">
        <f t="shared" si="35"/>
        <v>0</v>
      </c>
      <c r="X414" s="280">
        <f t="shared" si="35"/>
        <v>0</v>
      </c>
      <c r="Y414" s="280">
        <f t="shared" si="35"/>
        <v>0</v>
      </c>
      <c r="Z414" s="280">
        <f t="shared" si="35"/>
        <v>0</v>
      </c>
      <c r="AA414" s="280">
        <f t="shared" si="35"/>
        <v>0</v>
      </c>
      <c r="AB414" s="280">
        <f t="shared" si="35"/>
        <v>0</v>
      </c>
      <c r="AC414" s="280">
        <f t="shared" si="35"/>
        <v>0</v>
      </c>
      <c r="AD414" s="280">
        <f t="shared" si="35"/>
        <v>0</v>
      </c>
      <c r="AE414" s="280">
        <f t="shared" si="35"/>
        <v>0</v>
      </c>
      <c r="AF414" s="280">
        <f t="shared" si="35"/>
        <v>0</v>
      </c>
      <c r="AG414" s="280">
        <f t="shared" si="35"/>
        <v>0</v>
      </c>
      <c r="AH414" s="280">
        <f t="shared" si="35"/>
        <v>0</v>
      </c>
      <c r="AI414" s="280">
        <f t="shared" si="35"/>
        <v>0</v>
      </c>
      <c r="AJ414" s="280">
        <f t="shared" si="35"/>
        <v>0</v>
      </c>
      <c r="AK414" s="280">
        <f t="shared" si="35"/>
        <v>0</v>
      </c>
      <c r="AL414" s="280">
        <f t="shared" si="35"/>
        <v>0</v>
      </c>
      <c r="AM414" s="280">
        <f t="shared" si="35"/>
        <v>0</v>
      </c>
      <c r="AN414" s="280">
        <f t="shared" si="35"/>
        <v>0</v>
      </c>
      <c r="AO414" s="280">
        <f t="shared" si="35"/>
        <v>0</v>
      </c>
      <c r="AP414" s="280">
        <f t="shared" si="35"/>
        <v>0</v>
      </c>
    </row>
    <row r="415" spans="1:42" outlineLevel="1">
      <c r="A415" s="211"/>
      <c r="B415"/>
      <c r="C415"/>
      <c r="D415"/>
      <c r="E415"/>
      <c r="F415"/>
      <c r="G415"/>
      <c r="H415"/>
      <c r="I415"/>
      <c r="J415"/>
      <c r="K415"/>
      <c r="L415"/>
      <c r="M415" s="243"/>
      <c r="N415" s="243"/>
      <c r="O415" s="243"/>
      <c r="P415" s="243"/>
      <c r="Q415" s="243"/>
      <c r="R415" s="243"/>
      <c r="S415" s="243"/>
      <c r="T415" s="243"/>
      <c r="U415" s="243"/>
      <c r="V415" s="243"/>
      <c r="W415" s="243"/>
      <c r="X415" s="243"/>
      <c r="Y415" s="243"/>
      <c r="Z415" s="243"/>
      <c r="AA415" s="243"/>
      <c r="AB415" s="243"/>
      <c r="AC415" s="243"/>
      <c r="AD415" s="243"/>
      <c r="AE415" s="243"/>
      <c r="AF415" s="243"/>
      <c r="AG415" s="243"/>
      <c r="AH415" s="243"/>
      <c r="AI415" s="243"/>
      <c r="AJ415" s="243"/>
      <c r="AK415" s="243"/>
      <c r="AL415" s="243"/>
      <c r="AM415" s="243"/>
      <c r="AN415" s="243"/>
      <c r="AO415" s="243"/>
      <c r="AP415" s="243"/>
    </row>
    <row r="416" spans="1:42" outlineLevel="1">
      <c r="A416" s="220" t="s">
        <v>216</v>
      </c>
      <c r="B416" s="220" t="s">
        <v>286</v>
      </c>
      <c r="C416" s="220" t="s">
        <v>284</v>
      </c>
      <c r="D416" s="220"/>
      <c r="E416" s="220"/>
      <c r="F416" s="220"/>
      <c r="G416" s="220"/>
      <c r="H416" s="220"/>
      <c r="I416" s="220"/>
      <c r="J416" s="220"/>
      <c r="K416" s="220"/>
      <c r="L416" s="220"/>
      <c r="M416" s="244"/>
      <c r="N416" s="244"/>
      <c r="O416" s="244"/>
      <c r="P416" s="244"/>
      <c r="Q416" s="244"/>
      <c r="R416" s="244"/>
      <c r="S416" s="244"/>
      <c r="T416" s="244"/>
      <c r="U416" s="244"/>
      <c r="V416" s="244"/>
      <c r="W416" s="244"/>
      <c r="X416" s="244"/>
      <c r="Y416" s="244"/>
      <c r="Z416" s="244"/>
      <c r="AA416" s="244"/>
      <c r="AB416" s="244"/>
      <c r="AC416" s="244"/>
      <c r="AD416" s="244"/>
      <c r="AE416" s="244"/>
      <c r="AF416" s="244"/>
      <c r="AG416" s="244"/>
      <c r="AH416" s="244"/>
      <c r="AI416" s="244"/>
      <c r="AJ416" s="244"/>
      <c r="AK416" s="244"/>
      <c r="AL416" s="244"/>
      <c r="AM416" s="244"/>
      <c r="AN416" s="244"/>
      <c r="AO416" s="244"/>
      <c r="AP416" s="244"/>
    </row>
    <row r="417" spans="1:42" outlineLevel="2">
      <c r="A417" s="211" t="str">
        <f>A399&amp;"."&amp;A416&amp;"."&amp;A400&amp;"."&amp;B417</f>
        <v>3.o.1.1</v>
      </c>
      <c r="B417">
        <v>1</v>
      </c>
      <c r="C417" t="str">
        <f>'1-GBP'!C417</f>
        <v/>
      </c>
      <c r="D417"/>
      <c r="E417"/>
      <c r="F417"/>
      <c r="G417"/>
      <c r="H417"/>
      <c r="I417"/>
      <c r="J417"/>
      <c r="K417"/>
      <c r="L417" t="str">
        <f>LEFT(_xlfn.TEXTAFTER('6b - Tot real (CPIH) costs'!A417,"."),1)</f>
        <v>o</v>
      </c>
      <c r="M417" s="286">
        <f>IF('4 - Inflation'!K$17=0,0,'6a - Tot nominal costs'!M417/'4 - Inflation'!K$17)</f>
        <v>0</v>
      </c>
      <c r="N417" s="286">
        <f>IF('4 - Inflation'!L$17=0,0,'6a - Tot nominal costs'!N417/'4 - Inflation'!L$17)</f>
        <v>0</v>
      </c>
      <c r="O417" s="286">
        <f>IF('4 - Inflation'!M$17=0,0,'6a - Tot nominal costs'!O417/'4 - Inflation'!M$17)</f>
        <v>0</v>
      </c>
      <c r="P417" s="286">
        <f>IF('4 - Inflation'!N$17=0,0,'6a - Tot nominal costs'!P417/'4 - Inflation'!N$17)</f>
        <v>0</v>
      </c>
      <c r="Q417" s="286">
        <f>IF('4 - Inflation'!O$17=0,0,'6a - Tot nominal costs'!Q417/'4 - Inflation'!O$17)</f>
        <v>0</v>
      </c>
      <c r="R417" s="286">
        <f>IF('4 - Inflation'!P$17=0,0,'6a - Tot nominal costs'!R417/'4 - Inflation'!P$17)</f>
        <v>0</v>
      </c>
      <c r="S417" s="286">
        <f>IF('4 - Inflation'!Q$17=0,0,'6a - Tot nominal costs'!S417/'4 - Inflation'!Q$17)</f>
        <v>0</v>
      </c>
      <c r="T417" s="286">
        <f>IF('4 - Inflation'!R$17=0,0,'6a - Tot nominal costs'!T417/'4 - Inflation'!R$17)</f>
        <v>0</v>
      </c>
      <c r="U417" s="286">
        <f>IF('4 - Inflation'!S$17=0,0,'6a - Tot nominal costs'!U417/'4 - Inflation'!S$17)</f>
        <v>0</v>
      </c>
      <c r="V417" s="286">
        <f>IF('4 - Inflation'!T$17=0,0,'6a - Tot nominal costs'!V417/'4 - Inflation'!T$17)</f>
        <v>0</v>
      </c>
      <c r="W417" s="286">
        <f>IF('4 - Inflation'!U$17=0,0,'6a - Tot nominal costs'!W417/'4 - Inflation'!U$17)</f>
        <v>0</v>
      </c>
      <c r="X417" s="286">
        <f>IF('4 - Inflation'!V$17=0,0,'6a - Tot nominal costs'!X417/'4 - Inflation'!V$17)</f>
        <v>0</v>
      </c>
      <c r="Y417" s="286">
        <f>IF('4 - Inflation'!W$17=0,0,'6a - Tot nominal costs'!Y417/'4 - Inflation'!W$17)</f>
        <v>0</v>
      </c>
      <c r="Z417" s="286">
        <f>IF('4 - Inflation'!X$17=0,0,'6a - Tot nominal costs'!Z417/'4 - Inflation'!X$17)</f>
        <v>0</v>
      </c>
      <c r="AA417" s="286">
        <f>IF('4 - Inflation'!Y$17=0,0,'6a - Tot nominal costs'!AA417/'4 - Inflation'!Y$17)</f>
        <v>0</v>
      </c>
      <c r="AB417" s="286">
        <f>IF('4 - Inflation'!Z$17=0,0,'6a - Tot nominal costs'!AB417/'4 - Inflation'!Z$17)</f>
        <v>0</v>
      </c>
      <c r="AC417" s="286">
        <f>IF('4 - Inflation'!AA$17=0,0,'6a - Tot nominal costs'!AC417/'4 - Inflation'!AA$17)</f>
        <v>0</v>
      </c>
      <c r="AD417" s="286">
        <f>IF('4 - Inflation'!AB$17=0,0,'6a - Tot nominal costs'!AD417/'4 - Inflation'!AB$17)</f>
        <v>0</v>
      </c>
      <c r="AE417" s="286">
        <f>IF('4 - Inflation'!AC$17=0,0,'6a - Tot nominal costs'!AE417/'4 - Inflation'!AC$17)</f>
        <v>0</v>
      </c>
      <c r="AF417" s="286">
        <f>IF('4 - Inflation'!AD$17=0,0,'6a - Tot nominal costs'!AF417/'4 - Inflation'!AD$17)</f>
        <v>0</v>
      </c>
      <c r="AG417" s="286">
        <f>IF('4 - Inflation'!AE$17=0,0,'6a - Tot nominal costs'!AG417/'4 - Inflation'!AE$17)</f>
        <v>0</v>
      </c>
      <c r="AH417" s="286">
        <f>IF('4 - Inflation'!AF$17=0,0,'6a - Tot nominal costs'!AH417/'4 - Inflation'!AF$17)</f>
        <v>0</v>
      </c>
      <c r="AI417" s="286">
        <f>IF('4 - Inflation'!AG$17=0,0,'6a - Tot nominal costs'!AI417/'4 - Inflation'!AG$17)</f>
        <v>0</v>
      </c>
      <c r="AJ417" s="286">
        <f>IF('4 - Inflation'!AH$17=0,0,'6a - Tot nominal costs'!AJ417/'4 - Inflation'!AH$17)</f>
        <v>0</v>
      </c>
      <c r="AK417" s="286">
        <f>IF('4 - Inflation'!AI$17=0,0,'6a - Tot nominal costs'!AK417/'4 - Inflation'!AI$17)</f>
        <v>0</v>
      </c>
      <c r="AL417" s="286">
        <f>IF('4 - Inflation'!AJ$17=0,0,'6a - Tot nominal costs'!AL417/'4 - Inflation'!AJ$17)</f>
        <v>0</v>
      </c>
      <c r="AM417" s="286">
        <f>IF('4 - Inflation'!AK$17=0,0,'6a - Tot nominal costs'!AM417/'4 - Inflation'!AK$17)</f>
        <v>0</v>
      </c>
      <c r="AN417" s="286">
        <f>IF('4 - Inflation'!AL$17=0,0,'6a - Tot nominal costs'!AN417/'4 - Inflation'!AL$17)</f>
        <v>0</v>
      </c>
      <c r="AO417" s="286">
        <f>IF('4 - Inflation'!AM$17=0,0,'6a - Tot nominal costs'!AO417/'4 - Inflation'!AM$17)</f>
        <v>0</v>
      </c>
      <c r="AP417" s="286">
        <f>IF('4 - Inflation'!AN$17=0,0,'6a - Tot nominal costs'!AP417/'4 - Inflation'!AN$17)</f>
        <v>0</v>
      </c>
    </row>
    <row r="418" spans="1:42" outlineLevel="2">
      <c r="A418" s="211" t="str">
        <f>A399&amp;"."&amp;A416&amp;"."&amp;A400&amp;"."&amp;B418</f>
        <v>3.o.1.2</v>
      </c>
      <c r="B418">
        <v>2</v>
      </c>
      <c r="C418" t="str">
        <f>'1-GBP'!C418</f>
        <v/>
      </c>
      <c r="D418"/>
      <c r="E418"/>
      <c r="F418"/>
      <c r="G418"/>
      <c r="H418"/>
      <c r="I418"/>
      <c r="J418"/>
      <c r="K418"/>
      <c r="L418" t="str">
        <f>LEFT(_xlfn.TEXTAFTER('6b - Tot real (CPIH) costs'!A418,"."),1)</f>
        <v>o</v>
      </c>
      <c r="M418" s="286">
        <f>IF('4 - Inflation'!K$17=0,0,'6a - Tot nominal costs'!M418/'4 - Inflation'!K$17)</f>
        <v>0</v>
      </c>
      <c r="N418" s="286">
        <f>IF('4 - Inflation'!L$17=0,0,'6a - Tot nominal costs'!N418/'4 - Inflation'!L$17)</f>
        <v>0</v>
      </c>
      <c r="O418" s="286">
        <f>IF('4 - Inflation'!M$17=0,0,'6a - Tot nominal costs'!O418/'4 - Inflation'!M$17)</f>
        <v>0</v>
      </c>
      <c r="P418" s="286">
        <f>IF('4 - Inflation'!N$17=0,0,'6a - Tot nominal costs'!P418/'4 - Inflation'!N$17)</f>
        <v>0</v>
      </c>
      <c r="Q418" s="286">
        <f>IF('4 - Inflation'!O$17=0,0,'6a - Tot nominal costs'!Q418/'4 - Inflation'!O$17)</f>
        <v>0</v>
      </c>
      <c r="R418" s="286">
        <f>IF('4 - Inflation'!P$17=0,0,'6a - Tot nominal costs'!R418/'4 - Inflation'!P$17)</f>
        <v>0</v>
      </c>
      <c r="S418" s="286">
        <f>IF('4 - Inflation'!Q$17=0,0,'6a - Tot nominal costs'!S418/'4 - Inflation'!Q$17)</f>
        <v>0</v>
      </c>
      <c r="T418" s="286">
        <f>IF('4 - Inflation'!R$17=0,0,'6a - Tot nominal costs'!T418/'4 - Inflation'!R$17)</f>
        <v>0</v>
      </c>
      <c r="U418" s="286">
        <f>IF('4 - Inflation'!S$17=0,0,'6a - Tot nominal costs'!U418/'4 - Inflation'!S$17)</f>
        <v>0</v>
      </c>
      <c r="V418" s="286">
        <f>IF('4 - Inflation'!T$17=0,0,'6a - Tot nominal costs'!V418/'4 - Inflation'!T$17)</f>
        <v>0</v>
      </c>
      <c r="W418" s="286">
        <f>IF('4 - Inflation'!U$17=0,0,'6a - Tot nominal costs'!W418/'4 - Inflation'!U$17)</f>
        <v>0</v>
      </c>
      <c r="X418" s="286">
        <f>IF('4 - Inflation'!V$17=0,0,'6a - Tot nominal costs'!X418/'4 - Inflation'!V$17)</f>
        <v>0</v>
      </c>
      <c r="Y418" s="286">
        <f>IF('4 - Inflation'!W$17=0,0,'6a - Tot nominal costs'!Y418/'4 - Inflation'!W$17)</f>
        <v>0</v>
      </c>
      <c r="Z418" s="286">
        <f>IF('4 - Inflation'!X$17=0,0,'6a - Tot nominal costs'!Z418/'4 - Inflation'!X$17)</f>
        <v>0</v>
      </c>
      <c r="AA418" s="286">
        <f>IF('4 - Inflation'!Y$17=0,0,'6a - Tot nominal costs'!AA418/'4 - Inflation'!Y$17)</f>
        <v>0</v>
      </c>
      <c r="AB418" s="286">
        <f>IF('4 - Inflation'!Z$17=0,0,'6a - Tot nominal costs'!AB418/'4 - Inflation'!Z$17)</f>
        <v>0</v>
      </c>
      <c r="AC418" s="286">
        <f>IF('4 - Inflation'!AA$17=0,0,'6a - Tot nominal costs'!AC418/'4 - Inflation'!AA$17)</f>
        <v>0</v>
      </c>
      <c r="AD418" s="286">
        <f>IF('4 - Inflation'!AB$17=0,0,'6a - Tot nominal costs'!AD418/'4 - Inflation'!AB$17)</f>
        <v>0</v>
      </c>
      <c r="AE418" s="286">
        <f>IF('4 - Inflation'!AC$17=0,0,'6a - Tot nominal costs'!AE418/'4 - Inflation'!AC$17)</f>
        <v>0</v>
      </c>
      <c r="AF418" s="286">
        <f>IF('4 - Inflation'!AD$17=0,0,'6a - Tot nominal costs'!AF418/'4 - Inflation'!AD$17)</f>
        <v>0</v>
      </c>
      <c r="AG418" s="286">
        <f>IF('4 - Inflation'!AE$17=0,0,'6a - Tot nominal costs'!AG418/'4 - Inflation'!AE$17)</f>
        <v>0</v>
      </c>
      <c r="AH418" s="286">
        <f>IF('4 - Inflation'!AF$17=0,0,'6a - Tot nominal costs'!AH418/'4 - Inflation'!AF$17)</f>
        <v>0</v>
      </c>
      <c r="AI418" s="286">
        <f>IF('4 - Inflation'!AG$17=0,0,'6a - Tot nominal costs'!AI418/'4 - Inflation'!AG$17)</f>
        <v>0</v>
      </c>
      <c r="AJ418" s="286">
        <f>IF('4 - Inflation'!AH$17=0,0,'6a - Tot nominal costs'!AJ418/'4 - Inflation'!AH$17)</f>
        <v>0</v>
      </c>
      <c r="AK418" s="286">
        <f>IF('4 - Inflation'!AI$17=0,0,'6a - Tot nominal costs'!AK418/'4 - Inflation'!AI$17)</f>
        <v>0</v>
      </c>
      <c r="AL418" s="286">
        <f>IF('4 - Inflation'!AJ$17=0,0,'6a - Tot nominal costs'!AL418/'4 - Inflation'!AJ$17)</f>
        <v>0</v>
      </c>
      <c r="AM418" s="286">
        <f>IF('4 - Inflation'!AK$17=0,0,'6a - Tot nominal costs'!AM418/'4 - Inflation'!AK$17)</f>
        <v>0</v>
      </c>
      <c r="AN418" s="286">
        <f>IF('4 - Inflation'!AL$17=0,0,'6a - Tot nominal costs'!AN418/'4 - Inflation'!AL$17)</f>
        <v>0</v>
      </c>
      <c r="AO418" s="286">
        <f>IF('4 - Inflation'!AM$17=0,0,'6a - Tot nominal costs'!AO418/'4 - Inflation'!AM$17)</f>
        <v>0</v>
      </c>
      <c r="AP418" s="286">
        <f>IF('4 - Inflation'!AN$17=0,0,'6a - Tot nominal costs'!AP418/'4 - Inflation'!AN$17)</f>
        <v>0</v>
      </c>
    </row>
    <row r="419" spans="1:42" outlineLevel="2">
      <c r="A419" s="211" t="str">
        <f>A399&amp;"."&amp;A416&amp;"."&amp;A400&amp;"."&amp;B419</f>
        <v>3.o.1.3</v>
      </c>
      <c r="B419">
        <v>3</v>
      </c>
      <c r="C419" t="str">
        <f>'1-GBP'!C419</f>
        <v/>
      </c>
      <c r="D419"/>
      <c r="E419"/>
      <c r="F419"/>
      <c r="G419"/>
      <c r="H419"/>
      <c r="I419"/>
      <c r="J419"/>
      <c r="K419"/>
      <c r="L419" t="str">
        <f>LEFT(_xlfn.TEXTAFTER('6b - Tot real (CPIH) costs'!A419,"."),1)</f>
        <v>o</v>
      </c>
      <c r="M419" s="286">
        <f>IF('4 - Inflation'!K$17=0,0,'6a - Tot nominal costs'!M419/'4 - Inflation'!K$17)</f>
        <v>0</v>
      </c>
      <c r="N419" s="286">
        <f>IF('4 - Inflation'!L$17=0,0,'6a - Tot nominal costs'!N419/'4 - Inflation'!L$17)</f>
        <v>0</v>
      </c>
      <c r="O419" s="286">
        <f>IF('4 - Inflation'!M$17=0,0,'6a - Tot nominal costs'!O419/'4 - Inflation'!M$17)</f>
        <v>0</v>
      </c>
      <c r="P419" s="286">
        <f>IF('4 - Inflation'!N$17=0,0,'6a - Tot nominal costs'!P419/'4 - Inflation'!N$17)</f>
        <v>0</v>
      </c>
      <c r="Q419" s="286">
        <f>IF('4 - Inflation'!O$17=0,0,'6a - Tot nominal costs'!Q419/'4 - Inflation'!O$17)</f>
        <v>0</v>
      </c>
      <c r="R419" s="286">
        <f>IF('4 - Inflation'!P$17=0,0,'6a - Tot nominal costs'!R419/'4 - Inflation'!P$17)</f>
        <v>0</v>
      </c>
      <c r="S419" s="286">
        <f>IF('4 - Inflation'!Q$17=0,0,'6a - Tot nominal costs'!S419/'4 - Inflation'!Q$17)</f>
        <v>0</v>
      </c>
      <c r="T419" s="286">
        <f>IF('4 - Inflation'!R$17=0,0,'6a - Tot nominal costs'!T419/'4 - Inflation'!R$17)</f>
        <v>0</v>
      </c>
      <c r="U419" s="286">
        <f>IF('4 - Inflation'!S$17=0,0,'6a - Tot nominal costs'!U419/'4 - Inflation'!S$17)</f>
        <v>0</v>
      </c>
      <c r="V419" s="286">
        <f>IF('4 - Inflation'!T$17=0,0,'6a - Tot nominal costs'!V419/'4 - Inflation'!T$17)</f>
        <v>0</v>
      </c>
      <c r="W419" s="286">
        <f>IF('4 - Inflation'!U$17=0,0,'6a - Tot nominal costs'!W419/'4 - Inflation'!U$17)</f>
        <v>0</v>
      </c>
      <c r="X419" s="286">
        <f>IF('4 - Inflation'!V$17=0,0,'6a - Tot nominal costs'!X419/'4 - Inflation'!V$17)</f>
        <v>0</v>
      </c>
      <c r="Y419" s="286">
        <f>IF('4 - Inflation'!W$17=0,0,'6a - Tot nominal costs'!Y419/'4 - Inflation'!W$17)</f>
        <v>0</v>
      </c>
      <c r="Z419" s="286">
        <f>IF('4 - Inflation'!X$17=0,0,'6a - Tot nominal costs'!Z419/'4 - Inflation'!X$17)</f>
        <v>0</v>
      </c>
      <c r="AA419" s="286">
        <f>IF('4 - Inflation'!Y$17=0,0,'6a - Tot nominal costs'!AA419/'4 - Inflation'!Y$17)</f>
        <v>0</v>
      </c>
      <c r="AB419" s="286">
        <f>IF('4 - Inflation'!Z$17=0,0,'6a - Tot nominal costs'!AB419/'4 - Inflation'!Z$17)</f>
        <v>0</v>
      </c>
      <c r="AC419" s="286">
        <f>IF('4 - Inflation'!AA$17=0,0,'6a - Tot nominal costs'!AC419/'4 - Inflation'!AA$17)</f>
        <v>0</v>
      </c>
      <c r="AD419" s="286">
        <f>IF('4 - Inflation'!AB$17=0,0,'6a - Tot nominal costs'!AD419/'4 - Inflation'!AB$17)</f>
        <v>0</v>
      </c>
      <c r="AE419" s="286">
        <f>IF('4 - Inflation'!AC$17=0,0,'6a - Tot nominal costs'!AE419/'4 - Inflation'!AC$17)</f>
        <v>0</v>
      </c>
      <c r="AF419" s="286">
        <f>IF('4 - Inflation'!AD$17=0,0,'6a - Tot nominal costs'!AF419/'4 - Inflation'!AD$17)</f>
        <v>0</v>
      </c>
      <c r="AG419" s="286">
        <f>IF('4 - Inflation'!AE$17=0,0,'6a - Tot nominal costs'!AG419/'4 - Inflation'!AE$17)</f>
        <v>0</v>
      </c>
      <c r="AH419" s="286">
        <f>IF('4 - Inflation'!AF$17=0,0,'6a - Tot nominal costs'!AH419/'4 - Inflation'!AF$17)</f>
        <v>0</v>
      </c>
      <c r="AI419" s="286">
        <f>IF('4 - Inflation'!AG$17=0,0,'6a - Tot nominal costs'!AI419/'4 - Inflation'!AG$17)</f>
        <v>0</v>
      </c>
      <c r="AJ419" s="286">
        <f>IF('4 - Inflation'!AH$17=0,0,'6a - Tot nominal costs'!AJ419/'4 - Inflation'!AH$17)</f>
        <v>0</v>
      </c>
      <c r="AK419" s="286">
        <f>IF('4 - Inflation'!AI$17=0,0,'6a - Tot nominal costs'!AK419/'4 - Inflation'!AI$17)</f>
        <v>0</v>
      </c>
      <c r="AL419" s="286">
        <f>IF('4 - Inflation'!AJ$17=0,0,'6a - Tot nominal costs'!AL419/'4 - Inflation'!AJ$17)</f>
        <v>0</v>
      </c>
      <c r="AM419" s="286">
        <f>IF('4 - Inflation'!AK$17=0,0,'6a - Tot nominal costs'!AM419/'4 - Inflation'!AK$17)</f>
        <v>0</v>
      </c>
      <c r="AN419" s="286">
        <f>IF('4 - Inflation'!AL$17=0,0,'6a - Tot nominal costs'!AN419/'4 - Inflation'!AL$17)</f>
        <v>0</v>
      </c>
      <c r="AO419" s="286">
        <f>IF('4 - Inflation'!AM$17=0,0,'6a - Tot nominal costs'!AO419/'4 - Inflation'!AM$17)</f>
        <v>0</v>
      </c>
      <c r="AP419" s="286">
        <f>IF('4 - Inflation'!AN$17=0,0,'6a - Tot nominal costs'!AP419/'4 - Inflation'!AN$17)</f>
        <v>0</v>
      </c>
    </row>
    <row r="420" spans="1:42" outlineLevel="2">
      <c r="A420" s="211" t="str">
        <f>A399&amp;"."&amp;A416&amp;"."&amp;A400&amp;"."&amp;B420</f>
        <v>3.o.1.4</v>
      </c>
      <c r="B420">
        <v>4</v>
      </c>
      <c r="C420" t="str">
        <f>'1-GBP'!C420</f>
        <v/>
      </c>
      <c r="D420"/>
      <c r="E420"/>
      <c r="F420"/>
      <c r="G420"/>
      <c r="H420"/>
      <c r="I420"/>
      <c r="J420"/>
      <c r="K420"/>
      <c r="L420" t="str">
        <f>LEFT(_xlfn.TEXTAFTER('6b - Tot real (CPIH) costs'!A420,"."),1)</f>
        <v>o</v>
      </c>
      <c r="M420" s="286">
        <f>IF('4 - Inflation'!K$17=0,0,'6a - Tot nominal costs'!M420/'4 - Inflation'!K$17)</f>
        <v>0</v>
      </c>
      <c r="N420" s="286">
        <f>IF('4 - Inflation'!L$17=0,0,'6a - Tot nominal costs'!N420/'4 - Inflation'!L$17)</f>
        <v>0</v>
      </c>
      <c r="O420" s="286">
        <f>IF('4 - Inflation'!M$17=0,0,'6a - Tot nominal costs'!O420/'4 - Inflation'!M$17)</f>
        <v>0</v>
      </c>
      <c r="P420" s="286">
        <f>IF('4 - Inflation'!N$17=0,0,'6a - Tot nominal costs'!P420/'4 - Inflation'!N$17)</f>
        <v>0</v>
      </c>
      <c r="Q420" s="286">
        <f>IF('4 - Inflation'!O$17=0,0,'6a - Tot nominal costs'!Q420/'4 - Inflation'!O$17)</f>
        <v>0</v>
      </c>
      <c r="R420" s="286">
        <f>IF('4 - Inflation'!P$17=0,0,'6a - Tot nominal costs'!R420/'4 - Inflation'!P$17)</f>
        <v>0</v>
      </c>
      <c r="S420" s="286">
        <f>IF('4 - Inflation'!Q$17=0,0,'6a - Tot nominal costs'!S420/'4 - Inflation'!Q$17)</f>
        <v>0</v>
      </c>
      <c r="T420" s="286">
        <f>IF('4 - Inflation'!R$17=0,0,'6a - Tot nominal costs'!T420/'4 - Inflation'!R$17)</f>
        <v>0</v>
      </c>
      <c r="U420" s="286">
        <f>IF('4 - Inflation'!S$17=0,0,'6a - Tot nominal costs'!U420/'4 - Inflation'!S$17)</f>
        <v>0</v>
      </c>
      <c r="V420" s="286">
        <f>IF('4 - Inflation'!T$17=0,0,'6a - Tot nominal costs'!V420/'4 - Inflation'!T$17)</f>
        <v>0</v>
      </c>
      <c r="W420" s="286">
        <f>IF('4 - Inflation'!U$17=0,0,'6a - Tot nominal costs'!W420/'4 - Inflation'!U$17)</f>
        <v>0</v>
      </c>
      <c r="X420" s="286">
        <f>IF('4 - Inflation'!V$17=0,0,'6a - Tot nominal costs'!X420/'4 - Inflation'!V$17)</f>
        <v>0</v>
      </c>
      <c r="Y420" s="286">
        <f>IF('4 - Inflation'!W$17=0,0,'6a - Tot nominal costs'!Y420/'4 - Inflation'!W$17)</f>
        <v>0</v>
      </c>
      <c r="Z420" s="286">
        <f>IF('4 - Inflation'!X$17=0,0,'6a - Tot nominal costs'!Z420/'4 - Inflation'!X$17)</f>
        <v>0</v>
      </c>
      <c r="AA420" s="286">
        <f>IF('4 - Inflation'!Y$17=0,0,'6a - Tot nominal costs'!AA420/'4 - Inflation'!Y$17)</f>
        <v>0</v>
      </c>
      <c r="AB420" s="286">
        <f>IF('4 - Inflation'!Z$17=0,0,'6a - Tot nominal costs'!AB420/'4 - Inflation'!Z$17)</f>
        <v>0</v>
      </c>
      <c r="AC420" s="286">
        <f>IF('4 - Inflation'!AA$17=0,0,'6a - Tot nominal costs'!AC420/'4 - Inflation'!AA$17)</f>
        <v>0</v>
      </c>
      <c r="AD420" s="286">
        <f>IF('4 - Inflation'!AB$17=0,0,'6a - Tot nominal costs'!AD420/'4 - Inflation'!AB$17)</f>
        <v>0</v>
      </c>
      <c r="AE420" s="286">
        <f>IF('4 - Inflation'!AC$17=0,0,'6a - Tot nominal costs'!AE420/'4 - Inflation'!AC$17)</f>
        <v>0</v>
      </c>
      <c r="AF420" s="286">
        <f>IF('4 - Inflation'!AD$17=0,0,'6a - Tot nominal costs'!AF420/'4 - Inflation'!AD$17)</f>
        <v>0</v>
      </c>
      <c r="AG420" s="286">
        <f>IF('4 - Inflation'!AE$17=0,0,'6a - Tot nominal costs'!AG420/'4 - Inflation'!AE$17)</f>
        <v>0</v>
      </c>
      <c r="AH420" s="286">
        <f>IF('4 - Inflation'!AF$17=0,0,'6a - Tot nominal costs'!AH420/'4 - Inflation'!AF$17)</f>
        <v>0</v>
      </c>
      <c r="AI420" s="286">
        <f>IF('4 - Inflation'!AG$17=0,0,'6a - Tot nominal costs'!AI420/'4 - Inflation'!AG$17)</f>
        <v>0</v>
      </c>
      <c r="AJ420" s="286">
        <f>IF('4 - Inflation'!AH$17=0,0,'6a - Tot nominal costs'!AJ420/'4 - Inflation'!AH$17)</f>
        <v>0</v>
      </c>
      <c r="AK420" s="286">
        <f>IF('4 - Inflation'!AI$17=0,0,'6a - Tot nominal costs'!AK420/'4 - Inflation'!AI$17)</f>
        <v>0</v>
      </c>
      <c r="AL420" s="286">
        <f>IF('4 - Inflation'!AJ$17=0,0,'6a - Tot nominal costs'!AL420/'4 - Inflation'!AJ$17)</f>
        <v>0</v>
      </c>
      <c r="AM420" s="286">
        <f>IF('4 - Inflation'!AK$17=0,0,'6a - Tot nominal costs'!AM420/'4 - Inflation'!AK$17)</f>
        <v>0</v>
      </c>
      <c r="AN420" s="286">
        <f>IF('4 - Inflation'!AL$17=0,0,'6a - Tot nominal costs'!AN420/'4 - Inflation'!AL$17)</f>
        <v>0</v>
      </c>
      <c r="AO420" s="286">
        <f>IF('4 - Inflation'!AM$17=0,0,'6a - Tot nominal costs'!AO420/'4 - Inflation'!AM$17)</f>
        <v>0</v>
      </c>
      <c r="AP420" s="286">
        <f>IF('4 - Inflation'!AN$17=0,0,'6a - Tot nominal costs'!AP420/'4 - Inflation'!AN$17)</f>
        <v>0</v>
      </c>
    </row>
    <row r="421" spans="1:42" outlineLevel="2">
      <c r="A421" s="211" t="str">
        <f>A399&amp;"."&amp;A416&amp;"."&amp;A400&amp;"."&amp;B421</f>
        <v>3.o.1.5</v>
      </c>
      <c r="B421">
        <v>5</v>
      </c>
      <c r="C421" t="str">
        <f>'1-GBP'!C421</f>
        <v/>
      </c>
      <c r="D421"/>
      <c r="E421"/>
      <c r="F421"/>
      <c r="G421"/>
      <c r="H421"/>
      <c r="I421"/>
      <c r="J421"/>
      <c r="K421"/>
      <c r="L421" t="str">
        <f>LEFT(_xlfn.TEXTAFTER('6b - Tot real (CPIH) costs'!A421,"."),1)</f>
        <v>o</v>
      </c>
      <c r="M421" s="286">
        <f>IF('4 - Inflation'!K$17=0,0,'6a - Tot nominal costs'!M421/'4 - Inflation'!K$17)</f>
        <v>0</v>
      </c>
      <c r="N421" s="286">
        <f>IF('4 - Inflation'!L$17=0,0,'6a - Tot nominal costs'!N421/'4 - Inflation'!L$17)</f>
        <v>0</v>
      </c>
      <c r="O421" s="286">
        <f>IF('4 - Inflation'!M$17=0,0,'6a - Tot nominal costs'!O421/'4 - Inflation'!M$17)</f>
        <v>0</v>
      </c>
      <c r="P421" s="286">
        <f>IF('4 - Inflation'!N$17=0,0,'6a - Tot nominal costs'!P421/'4 - Inflation'!N$17)</f>
        <v>0</v>
      </c>
      <c r="Q421" s="286">
        <f>IF('4 - Inflation'!O$17=0,0,'6a - Tot nominal costs'!Q421/'4 - Inflation'!O$17)</f>
        <v>0</v>
      </c>
      <c r="R421" s="286">
        <f>IF('4 - Inflation'!P$17=0,0,'6a - Tot nominal costs'!R421/'4 - Inflation'!P$17)</f>
        <v>0</v>
      </c>
      <c r="S421" s="286">
        <f>IF('4 - Inflation'!Q$17=0,0,'6a - Tot nominal costs'!S421/'4 - Inflation'!Q$17)</f>
        <v>0</v>
      </c>
      <c r="T421" s="286">
        <f>IF('4 - Inflation'!R$17=0,0,'6a - Tot nominal costs'!T421/'4 - Inflation'!R$17)</f>
        <v>0</v>
      </c>
      <c r="U421" s="286">
        <f>IF('4 - Inflation'!S$17=0,0,'6a - Tot nominal costs'!U421/'4 - Inflation'!S$17)</f>
        <v>0</v>
      </c>
      <c r="V421" s="286">
        <f>IF('4 - Inflation'!T$17=0,0,'6a - Tot nominal costs'!V421/'4 - Inflation'!T$17)</f>
        <v>0</v>
      </c>
      <c r="W421" s="286">
        <f>IF('4 - Inflation'!U$17=0,0,'6a - Tot nominal costs'!W421/'4 - Inflation'!U$17)</f>
        <v>0</v>
      </c>
      <c r="X421" s="286">
        <f>IF('4 - Inflation'!V$17=0,0,'6a - Tot nominal costs'!X421/'4 - Inflation'!V$17)</f>
        <v>0</v>
      </c>
      <c r="Y421" s="286">
        <f>IF('4 - Inflation'!W$17=0,0,'6a - Tot nominal costs'!Y421/'4 - Inflation'!W$17)</f>
        <v>0</v>
      </c>
      <c r="Z421" s="286">
        <f>IF('4 - Inflation'!X$17=0,0,'6a - Tot nominal costs'!Z421/'4 - Inflation'!X$17)</f>
        <v>0</v>
      </c>
      <c r="AA421" s="286">
        <f>IF('4 - Inflation'!Y$17=0,0,'6a - Tot nominal costs'!AA421/'4 - Inflation'!Y$17)</f>
        <v>0</v>
      </c>
      <c r="AB421" s="286">
        <f>IF('4 - Inflation'!Z$17=0,0,'6a - Tot nominal costs'!AB421/'4 - Inflation'!Z$17)</f>
        <v>0</v>
      </c>
      <c r="AC421" s="286">
        <f>IF('4 - Inflation'!AA$17=0,0,'6a - Tot nominal costs'!AC421/'4 - Inflation'!AA$17)</f>
        <v>0</v>
      </c>
      <c r="AD421" s="286">
        <f>IF('4 - Inflation'!AB$17=0,0,'6a - Tot nominal costs'!AD421/'4 - Inflation'!AB$17)</f>
        <v>0</v>
      </c>
      <c r="AE421" s="286">
        <f>IF('4 - Inflation'!AC$17=0,0,'6a - Tot nominal costs'!AE421/'4 - Inflation'!AC$17)</f>
        <v>0</v>
      </c>
      <c r="AF421" s="286">
        <f>IF('4 - Inflation'!AD$17=0,0,'6a - Tot nominal costs'!AF421/'4 - Inflation'!AD$17)</f>
        <v>0</v>
      </c>
      <c r="AG421" s="286">
        <f>IF('4 - Inflation'!AE$17=0,0,'6a - Tot nominal costs'!AG421/'4 - Inflation'!AE$17)</f>
        <v>0</v>
      </c>
      <c r="AH421" s="286">
        <f>IF('4 - Inflation'!AF$17=0,0,'6a - Tot nominal costs'!AH421/'4 - Inflation'!AF$17)</f>
        <v>0</v>
      </c>
      <c r="AI421" s="286">
        <f>IF('4 - Inflation'!AG$17=0,0,'6a - Tot nominal costs'!AI421/'4 - Inflation'!AG$17)</f>
        <v>0</v>
      </c>
      <c r="AJ421" s="286">
        <f>IF('4 - Inflation'!AH$17=0,0,'6a - Tot nominal costs'!AJ421/'4 - Inflation'!AH$17)</f>
        <v>0</v>
      </c>
      <c r="AK421" s="286">
        <f>IF('4 - Inflation'!AI$17=0,0,'6a - Tot nominal costs'!AK421/'4 - Inflation'!AI$17)</f>
        <v>0</v>
      </c>
      <c r="AL421" s="286">
        <f>IF('4 - Inflation'!AJ$17=0,0,'6a - Tot nominal costs'!AL421/'4 - Inflation'!AJ$17)</f>
        <v>0</v>
      </c>
      <c r="AM421" s="286">
        <f>IF('4 - Inflation'!AK$17=0,0,'6a - Tot nominal costs'!AM421/'4 - Inflation'!AK$17)</f>
        <v>0</v>
      </c>
      <c r="AN421" s="286">
        <f>IF('4 - Inflation'!AL$17=0,0,'6a - Tot nominal costs'!AN421/'4 - Inflation'!AL$17)</f>
        <v>0</v>
      </c>
      <c r="AO421" s="286">
        <f>IF('4 - Inflation'!AM$17=0,0,'6a - Tot nominal costs'!AO421/'4 - Inflation'!AM$17)</f>
        <v>0</v>
      </c>
      <c r="AP421" s="286">
        <f>IF('4 - Inflation'!AN$17=0,0,'6a - Tot nominal costs'!AP421/'4 - Inflation'!AN$17)</f>
        <v>0</v>
      </c>
    </row>
    <row r="422" spans="1:42" outlineLevel="2">
      <c r="A422" s="211" t="str">
        <f>A399&amp;"."&amp;A416&amp;"."&amp;A400&amp;"."&amp;B422</f>
        <v>3.o.1.6</v>
      </c>
      <c r="B422">
        <v>6</v>
      </c>
      <c r="C422" t="str">
        <f>'1-GBP'!C422</f>
        <v/>
      </c>
      <c r="D422"/>
      <c r="E422"/>
      <c r="F422"/>
      <c r="G422"/>
      <c r="H422"/>
      <c r="I422"/>
      <c r="J422"/>
      <c r="K422"/>
      <c r="L422" t="str">
        <f>LEFT(_xlfn.TEXTAFTER('6b - Tot real (CPIH) costs'!A422,"."),1)</f>
        <v>o</v>
      </c>
      <c r="M422" s="286">
        <f>IF('4 - Inflation'!K$17=0,0,'6a - Tot nominal costs'!M422/'4 - Inflation'!K$17)</f>
        <v>0</v>
      </c>
      <c r="N422" s="286">
        <f>IF('4 - Inflation'!L$17=0,0,'6a - Tot nominal costs'!N422/'4 - Inflation'!L$17)</f>
        <v>0</v>
      </c>
      <c r="O422" s="286">
        <f>IF('4 - Inflation'!M$17=0,0,'6a - Tot nominal costs'!O422/'4 - Inflation'!M$17)</f>
        <v>0</v>
      </c>
      <c r="P422" s="286">
        <f>IF('4 - Inflation'!N$17=0,0,'6a - Tot nominal costs'!P422/'4 - Inflation'!N$17)</f>
        <v>0</v>
      </c>
      <c r="Q422" s="286">
        <f>IF('4 - Inflation'!O$17=0,0,'6a - Tot nominal costs'!Q422/'4 - Inflation'!O$17)</f>
        <v>0</v>
      </c>
      <c r="R422" s="286">
        <f>IF('4 - Inflation'!P$17=0,0,'6a - Tot nominal costs'!R422/'4 - Inflation'!P$17)</f>
        <v>0</v>
      </c>
      <c r="S422" s="286">
        <f>IF('4 - Inflation'!Q$17=0,0,'6a - Tot nominal costs'!S422/'4 - Inflation'!Q$17)</f>
        <v>0</v>
      </c>
      <c r="T422" s="286">
        <f>IF('4 - Inflation'!R$17=0,0,'6a - Tot nominal costs'!T422/'4 - Inflation'!R$17)</f>
        <v>0</v>
      </c>
      <c r="U422" s="286">
        <f>IF('4 - Inflation'!S$17=0,0,'6a - Tot nominal costs'!U422/'4 - Inflation'!S$17)</f>
        <v>0</v>
      </c>
      <c r="V422" s="286">
        <f>IF('4 - Inflation'!T$17=0,0,'6a - Tot nominal costs'!V422/'4 - Inflation'!T$17)</f>
        <v>0</v>
      </c>
      <c r="W422" s="286">
        <f>IF('4 - Inflation'!U$17=0,0,'6a - Tot nominal costs'!W422/'4 - Inflation'!U$17)</f>
        <v>0</v>
      </c>
      <c r="X422" s="286">
        <f>IF('4 - Inflation'!V$17=0,0,'6a - Tot nominal costs'!X422/'4 - Inflation'!V$17)</f>
        <v>0</v>
      </c>
      <c r="Y422" s="286">
        <f>IF('4 - Inflation'!W$17=0,0,'6a - Tot nominal costs'!Y422/'4 - Inflation'!W$17)</f>
        <v>0</v>
      </c>
      <c r="Z422" s="286">
        <f>IF('4 - Inflation'!X$17=0,0,'6a - Tot nominal costs'!Z422/'4 - Inflation'!X$17)</f>
        <v>0</v>
      </c>
      <c r="AA422" s="286">
        <f>IF('4 - Inflation'!Y$17=0,0,'6a - Tot nominal costs'!AA422/'4 - Inflation'!Y$17)</f>
        <v>0</v>
      </c>
      <c r="AB422" s="286">
        <f>IF('4 - Inflation'!Z$17=0,0,'6a - Tot nominal costs'!AB422/'4 - Inflation'!Z$17)</f>
        <v>0</v>
      </c>
      <c r="AC422" s="286">
        <f>IF('4 - Inflation'!AA$17=0,0,'6a - Tot nominal costs'!AC422/'4 - Inflation'!AA$17)</f>
        <v>0</v>
      </c>
      <c r="AD422" s="286">
        <f>IF('4 - Inflation'!AB$17=0,0,'6a - Tot nominal costs'!AD422/'4 - Inflation'!AB$17)</f>
        <v>0</v>
      </c>
      <c r="AE422" s="286">
        <f>IF('4 - Inflation'!AC$17=0,0,'6a - Tot nominal costs'!AE422/'4 - Inflation'!AC$17)</f>
        <v>0</v>
      </c>
      <c r="AF422" s="286">
        <f>IF('4 - Inflation'!AD$17=0,0,'6a - Tot nominal costs'!AF422/'4 - Inflation'!AD$17)</f>
        <v>0</v>
      </c>
      <c r="AG422" s="286">
        <f>IF('4 - Inflation'!AE$17=0,0,'6a - Tot nominal costs'!AG422/'4 - Inflation'!AE$17)</f>
        <v>0</v>
      </c>
      <c r="AH422" s="286">
        <f>IF('4 - Inflation'!AF$17=0,0,'6a - Tot nominal costs'!AH422/'4 - Inflation'!AF$17)</f>
        <v>0</v>
      </c>
      <c r="AI422" s="286">
        <f>IF('4 - Inflation'!AG$17=0,0,'6a - Tot nominal costs'!AI422/'4 - Inflation'!AG$17)</f>
        <v>0</v>
      </c>
      <c r="AJ422" s="286">
        <f>IF('4 - Inflation'!AH$17=0,0,'6a - Tot nominal costs'!AJ422/'4 - Inflation'!AH$17)</f>
        <v>0</v>
      </c>
      <c r="AK422" s="286">
        <f>IF('4 - Inflation'!AI$17=0,0,'6a - Tot nominal costs'!AK422/'4 - Inflation'!AI$17)</f>
        <v>0</v>
      </c>
      <c r="AL422" s="286">
        <f>IF('4 - Inflation'!AJ$17=0,0,'6a - Tot nominal costs'!AL422/'4 - Inflation'!AJ$17)</f>
        <v>0</v>
      </c>
      <c r="AM422" s="286">
        <f>IF('4 - Inflation'!AK$17=0,0,'6a - Tot nominal costs'!AM422/'4 - Inflation'!AK$17)</f>
        <v>0</v>
      </c>
      <c r="AN422" s="286">
        <f>IF('4 - Inflation'!AL$17=0,0,'6a - Tot nominal costs'!AN422/'4 - Inflation'!AL$17)</f>
        <v>0</v>
      </c>
      <c r="AO422" s="286">
        <f>IF('4 - Inflation'!AM$17=0,0,'6a - Tot nominal costs'!AO422/'4 - Inflation'!AM$17)</f>
        <v>0</v>
      </c>
      <c r="AP422" s="286">
        <f>IF('4 - Inflation'!AN$17=0,0,'6a - Tot nominal costs'!AP422/'4 - Inflation'!AN$17)</f>
        <v>0</v>
      </c>
    </row>
    <row r="423" spans="1:42" outlineLevel="2">
      <c r="A423" s="211" t="str">
        <f>A399&amp;"."&amp;A416&amp;"."&amp;A400&amp;"."&amp;B423</f>
        <v>3.o.1.7</v>
      </c>
      <c r="B423">
        <v>7</v>
      </c>
      <c r="C423" t="str">
        <f>'1-GBP'!C423</f>
        <v/>
      </c>
      <c r="D423"/>
      <c r="E423"/>
      <c r="F423"/>
      <c r="G423"/>
      <c r="H423"/>
      <c r="I423"/>
      <c r="J423"/>
      <c r="K423"/>
      <c r="L423" t="str">
        <f>LEFT(_xlfn.TEXTAFTER('6b - Tot real (CPIH) costs'!A423,"."),1)</f>
        <v>o</v>
      </c>
      <c r="M423" s="286">
        <f>IF('4 - Inflation'!K$17=0,0,'6a - Tot nominal costs'!M423/'4 - Inflation'!K$17)</f>
        <v>0</v>
      </c>
      <c r="N423" s="286">
        <f>IF('4 - Inflation'!L$17=0,0,'6a - Tot nominal costs'!N423/'4 - Inflation'!L$17)</f>
        <v>0</v>
      </c>
      <c r="O423" s="286">
        <f>IF('4 - Inflation'!M$17=0,0,'6a - Tot nominal costs'!O423/'4 - Inflation'!M$17)</f>
        <v>0</v>
      </c>
      <c r="P423" s="286">
        <f>IF('4 - Inflation'!N$17=0,0,'6a - Tot nominal costs'!P423/'4 - Inflation'!N$17)</f>
        <v>0</v>
      </c>
      <c r="Q423" s="286">
        <f>IF('4 - Inflation'!O$17=0,0,'6a - Tot nominal costs'!Q423/'4 - Inflation'!O$17)</f>
        <v>0</v>
      </c>
      <c r="R423" s="286">
        <f>IF('4 - Inflation'!P$17=0,0,'6a - Tot nominal costs'!R423/'4 - Inflation'!P$17)</f>
        <v>0</v>
      </c>
      <c r="S423" s="286">
        <f>IF('4 - Inflation'!Q$17=0,0,'6a - Tot nominal costs'!S423/'4 - Inflation'!Q$17)</f>
        <v>0</v>
      </c>
      <c r="T423" s="286">
        <f>IF('4 - Inflation'!R$17=0,0,'6a - Tot nominal costs'!T423/'4 - Inflation'!R$17)</f>
        <v>0</v>
      </c>
      <c r="U423" s="286">
        <f>IF('4 - Inflation'!S$17=0,0,'6a - Tot nominal costs'!U423/'4 - Inflation'!S$17)</f>
        <v>0</v>
      </c>
      <c r="V423" s="286">
        <f>IF('4 - Inflation'!T$17=0,0,'6a - Tot nominal costs'!V423/'4 - Inflation'!T$17)</f>
        <v>0</v>
      </c>
      <c r="W423" s="286">
        <f>IF('4 - Inflation'!U$17=0,0,'6a - Tot nominal costs'!W423/'4 - Inflation'!U$17)</f>
        <v>0</v>
      </c>
      <c r="X423" s="286">
        <f>IF('4 - Inflation'!V$17=0,0,'6a - Tot nominal costs'!X423/'4 - Inflation'!V$17)</f>
        <v>0</v>
      </c>
      <c r="Y423" s="286">
        <f>IF('4 - Inflation'!W$17=0,0,'6a - Tot nominal costs'!Y423/'4 - Inflation'!W$17)</f>
        <v>0</v>
      </c>
      <c r="Z423" s="286">
        <f>IF('4 - Inflation'!X$17=0,0,'6a - Tot nominal costs'!Z423/'4 - Inflation'!X$17)</f>
        <v>0</v>
      </c>
      <c r="AA423" s="286">
        <f>IF('4 - Inflation'!Y$17=0,0,'6a - Tot nominal costs'!AA423/'4 - Inflation'!Y$17)</f>
        <v>0</v>
      </c>
      <c r="AB423" s="286">
        <f>IF('4 - Inflation'!Z$17=0,0,'6a - Tot nominal costs'!AB423/'4 - Inflation'!Z$17)</f>
        <v>0</v>
      </c>
      <c r="AC423" s="286">
        <f>IF('4 - Inflation'!AA$17=0,0,'6a - Tot nominal costs'!AC423/'4 - Inflation'!AA$17)</f>
        <v>0</v>
      </c>
      <c r="AD423" s="286">
        <f>IF('4 - Inflation'!AB$17=0,0,'6a - Tot nominal costs'!AD423/'4 - Inflation'!AB$17)</f>
        <v>0</v>
      </c>
      <c r="AE423" s="286">
        <f>IF('4 - Inflation'!AC$17=0,0,'6a - Tot nominal costs'!AE423/'4 - Inflation'!AC$17)</f>
        <v>0</v>
      </c>
      <c r="AF423" s="286">
        <f>IF('4 - Inflation'!AD$17=0,0,'6a - Tot nominal costs'!AF423/'4 - Inflation'!AD$17)</f>
        <v>0</v>
      </c>
      <c r="AG423" s="286">
        <f>IF('4 - Inflation'!AE$17=0,0,'6a - Tot nominal costs'!AG423/'4 - Inflation'!AE$17)</f>
        <v>0</v>
      </c>
      <c r="AH423" s="286">
        <f>IF('4 - Inflation'!AF$17=0,0,'6a - Tot nominal costs'!AH423/'4 - Inflation'!AF$17)</f>
        <v>0</v>
      </c>
      <c r="AI423" s="286">
        <f>IF('4 - Inflation'!AG$17=0,0,'6a - Tot nominal costs'!AI423/'4 - Inflation'!AG$17)</f>
        <v>0</v>
      </c>
      <c r="AJ423" s="286">
        <f>IF('4 - Inflation'!AH$17=0,0,'6a - Tot nominal costs'!AJ423/'4 - Inflation'!AH$17)</f>
        <v>0</v>
      </c>
      <c r="AK423" s="286">
        <f>IF('4 - Inflation'!AI$17=0,0,'6a - Tot nominal costs'!AK423/'4 - Inflation'!AI$17)</f>
        <v>0</v>
      </c>
      <c r="AL423" s="286">
        <f>IF('4 - Inflation'!AJ$17=0,0,'6a - Tot nominal costs'!AL423/'4 - Inflation'!AJ$17)</f>
        <v>0</v>
      </c>
      <c r="AM423" s="286">
        <f>IF('4 - Inflation'!AK$17=0,0,'6a - Tot nominal costs'!AM423/'4 - Inflation'!AK$17)</f>
        <v>0</v>
      </c>
      <c r="AN423" s="286">
        <f>IF('4 - Inflation'!AL$17=0,0,'6a - Tot nominal costs'!AN423/'4 - Inflation'!AL$17)</f>
        <v>0</v>
      </c>
      <c r="AO423" s="286">
        <f>IF('4 - Inflation'!AM$17=0,0,'6a - Tot nominal costs'!AO423/'4 - Inflation'!AM$17)</f>
        <v>0</v>
      </c>
      <c r="AP423" s="286">
        <f>IF('4 - Inflation'!AN$17=0,0,'6a - Tot nominal costs'!AP423/'4 - Inflation'!AN$17)</f>
        <v>0</v>
      </c>
    </row>
    <row r="424" spans="1:42" outlineLevel="2">
      <c r="A424" s="211" t="str">
        <f>A399&amp;"."&amp;A416&amp;"."&amp;A400&amp;"."&amp;B424</f>
        <v>3.o.1.8</v>
      </c>
      <c r="B424">
        <v>8</v>
      </c>
      <c r="C424" t="str">
        <f>'1-GBP'!C424</f>
        <v/>
      </c>
      <c r="D424"/>
      <c r="E424"/>
      <c r="F424"/>
      <c r="G424"/>
      <c r="H424"/>
      <c r="I424"/>
      <c r="J424"/>
      <c r="K424"/>
      <c r="L424" t="str">
        <f>LEFT(_xlfn.TEXTAFTER('6b - Tot real (CPIH) costs'!A424,"."),1)</f>
        <v>o</v>
      </c>
      <c r="M424" s="286">
        <f>IF('4 - Inflation'!K$17=0,0,'6a - Tot nominal costs'!M424/'4 - Inflation'!K$17)</f>
        <v>0</v>
      </c>
      <c r="N424" s="286">
        <f>IF('4 - Inflation'!L$17=0,0,'6a - Tot nominal costs'!N424/'4 - Inflation'!L$17)</f>
        <v>0</v>
      </c>
      <c r="O424" s="286">
        <f>IF('4 - Inflation'!M$17=0,0,'6a - Tot nominal costs'!O424/'4 - Inflation'!M$17)</f>
        <v>0</v>
      </c>
      <c r="P424" s="286">
        <f>IF('4 - Inflation'!N$17=0,0,'6a - Tot nominal costs'!P424/'4 - Inflation'!N$17)</f>
        <v>0</v>
      </c>
      <c r="Q424" s="286">
        <f>IF('4 - Inflation'!O$17=0,0,'6a - Tot nominal costs'!Q424/'4 - Inflation'!O$17)</f>
        <v>0</v>
      </c>
      <c r="R424" s="286">
        <f>IF('4 - Inflation'!P$17=0,0,'6a - Tot nominal costs'!R424/'4 - Inflation'!P$17)</f>
        <v>0</v>
      </c>
      <c r="S424" s="286">
        <f>IF('4 - Inflation'!Q$17=0,0,'6a - Tot nominal costs'!S424/'4 - Inflation'!Q$17)</f>
        <v>0</v>
      </c>
      <c r="T424" s="286">
        <f>IF('4 - Inflation'!R$17=0,0,'6a - Tot nominal costs'!T424/'4 - Inflation'!R$17)</f>
        <v>0</v>
      </c>
      <c r="U424" s="286">
        <f>IF('4 - Inflation'!S$17=0,0,'6a - Tot nominal costs'!U424/'4 - Inflation'!S$17)</f>
        <v>0</v>
      </c>
      <c r="V424" s="286">
        <f>IF('4 - Inflation'!T$17=0,0,'6a - Tot nominal costs'!V424/'4 - Inflation'!T$17)</f>
        <v>0</v>
      </c>
      <c r="W424" s="286">
        <f>IF('4 - Inflation'!U$17=0,0,'6a - Tot nominal costs'!W424/'4 - Inflation'!U$17)</f>
        <v>0</v>
      </c>
      <c r="X424" s="286">
        <f>IF('4 - Inflation'!V$17=0,0,'6a - Tot nominal costs'!X424/'4 - Inflation'!V$17)</f>
        <v>0</v>
      </c>
      <c r="Y424" s="286">
        <f>IF('4 - Inflation'!W$17=0,0,'6a - Tot nominal costs'!Y424/'4 - Inflation'!W$17)</f>
        <v>0</v>
      </c>
      <c r="Z424" s="286">
        <f>IF('4 - Inflation'!X$17=0,0,'6a - Tot nominal costs'!Z424/'4 - Inflation'!X$17)</f>
        <v>0</v>
      </c>
      <c r="AA424" s="286">
        <f>IF('4 - Inflation'!Y$17=0,0,'6a - Tot nominal costs'!AA424/'4 - Inflation'!Y$17)</f>
        <v>0</v>
      </c>
      <c r="AB424" s="286">
        <f>IF('4 - Inflation'!Z$17=0,0,'6a - Tot nominal costs'!AB424/'4 - Inflation'!Z$17)</f>
        <v>0</v>
      </c>
      <c r="AC424" s="286">
        <f>IF('4 - Inflation'!AA$17=0,0,'6a - Tot nominal costs'!AC424/'4 - Inflation'!AA$17)</f>
        <v>0</v>
      </c>
      <c r="AD424" s="286">
        <f>IF('4 - Inflation'!AB$17=0,0,'6a - Tot nominal costs'!AD424/'4 - Inflation'!AB$17)</f>
        <v>0</v>
      </c>
      <c r="AE424" s="286">
        <f>IF('4 - Inflation'!AC$17=0,0,'6a - Tot nominal costs'!AE424/'4 - Inflation'!AC$17)</f>
        <v>0</v>
      </c>
      <c r="AF424" s="286">
        <f>IF('4 - Inflation'!AD$17=0,0,'6a - Tot nominal costs'!AF424/'4 - Inflation'!AD$17)</f>
        <v>0</v>
      </c>
      <c r="AG424" s="286">
        <f>IF('4 - Inflation'!AE$17=0,0,'6a - Tot nominal costs'!AG424/'4 - Inflation'!AE$17)</f>
        <v>0</v>
      </c>
      <c r="AH424" s="286">
        <f>IF('4 - Inflation'!AF$17=0,0,'6a - Tot nominal costs'!AH424/'4 - Inflation'!AF$17)</f>
        <v>0</v>
      </c>
      <c r="AI424" s="286">
        <f>IF('4 - Inflation'!AG$17=0,0,'6a - Tot nominal costs'!AI424/'4 - Inflation'!AG$17)</f>
        <v>0</v>
      </c>
      <c r="AJ424" s="286">
        <f>IF('4 - Inflation'!AH$17=0,0,'6a - Tot nominal costs'!AJ424/'4 - Inflation'!AH$17)</f>
        <v>0</v>
      </c>
      <c r="AK424" s="286">
        <f>IF('4 - Inflation'!AI$17=0,0,'6a - Tot nominal costs'!AK424/'4 - Inflation'!AI$17)</f>
        <v>0</v>
      </c>
      <c r="AL424" s="286">
        <f>IF('4 - Inflation'!AJ$17=0,0,'6a - Tot nominal costs'!AL424/'4 - Inflation'!AJ$17)</f>
        <v>0</v>
      </c>
      <c r="AM424" s="286">
        <f>IF('4 - Inflation'!AK$17=0,0,'6a - Tot nominal costs'!AM424/'4 - Inflation'!AK$17)</f>
        <v>0</v>
      </c>
      <c r="AN424" s="286">
        <f>IF('4 - Inflation'!AL$17=0,0,'6a - Tot nominal costs'!AN424/'4 - Inflation'!AL$17)</f>
        <v>0</v>
      </c>
      <c r="AO424" s="286">
        <f>IF('4 - Inflation'!AM$17=0,0,'6a - Tot nominal costs'!AO424/'4 - Inflation'!AM$17)</f>
        <v>0</v>
      </c>
      <c r="AP424" s="286">
        <f>IF('4 - Inflation'!AN$17=0,0,'6a - Tot nominal costs'!AP424/'4 - Inflation'!AN$17)</f>
        <v>0</v>
      </c>
    </row>
    <row r="425" spans="1:42" outlineLevel="2">
      <c r="A425" s="211" t="str">
        <f>A399&amp;"."&amp;A416&amp;"."&amp;A400&amp;"."&amp;B425</f>
        <v>3.o.1.9</v>
      </c>
      <c r="B425">
        <v>9</v>
      </c>
      <c r="C425" t="str">
        <f>'1-GBP'!C425</f>
        <v/>
      </c>
      <c r="D425"/>
      <c r="E425"/>
      <c r="F425"/>
      <c r="G425"/>
      <c r="H425"/>
      <c r="I425"/>
      <c r="J425"/>
      <c r="K425"/>
      <c r="L425" t="str">
        <f>LEFT(_xlfn.TEXTAFTER('6b - Tot real (CPIH) costs'!A425,"."),1)</f>
        <v>o</v>
      </c>
      <c r="M425" s="286">
        <f>IF('4 - Inflation'!K$17=0,0,'6a - Tot nominal costs'!M425/'4 - Inflation'!K$17)</f>
        <v>0</v>
      </c>
      <c r="N425" s="286">
        <f>IF('4 - Inflation'!L$17=0,0,'6a - Tot nominal costs'!N425/'4 - Inflation'!L$17)</f>
        <v>0</v>
      </c>
      <c r="O425" s="286">
        <f>IF('4 - Inflation'!M$17=0,0,'6a - Tot nominal costs'!O425/'4 - Inflation'!M$17)</f>
        <v>0</v>
      </c>
      <c r="P425" s="286">
        <f>IF('4 - Inflation'!N$17=0,0,'6a - Tot nominal costs'!P425/'4 - Inflation'!N$17)</f>
        <v>0</v>
      </c>
      <c r="Q425" s="286">
        <f>IF('4 - Inflation'!O$17=0,0,'6a - Tot nominal costs'!Q425/'4 - Inflation'!O$17)</f>
        <v>0</v>
      </c>
      <c r="R425" s="286">
        <f>IF('4 - Inflation'!P$17=0,0,'6a - Tot nominal costs'!R425/'4 - Inflation'!P$17)</f>
        <v>0</v>
      </c>
      <c r="S425" s="286">
        <f>IF('4 - Inflation'!Q$17=0,0,'6a - Tot nominal costs'!S425/'4 - Inflation'!Q$17)</f>
        <v>0</v>
      </c>
      <c r="T425" s="286">
        <f>IF('4 - Inflation'!R$17=0,0,'6a - Tot nominal costs'!T425/'4 - Inflation'!R$17)</f>
        <v>0</v>
      </c>
      <c r="U425" s="286">
        <f>IF('4 - Inflation'!S$17=0,0,'6a - Tot nominal costs'!U425/'4 - Inflation'!S$17)</f>
        <v>0</v>
      </c>
      <c r="V425" s="286">
        <f>IF('4 - Inflation'!T$17=0,0,'6a - Tot nominal costs'!V425/'4 - Inflation'!T$17)</f>
        <v>0</v>
      </c>
      <c r="W425" s="286">
        <f>IF('4 - Inflation'!U$17=0,0,'6a - Tot nominal costs'!W425/'4 - Inflation'!U$17)</f>
        <v>0</v>
      </c>
      <c r="X425" s="286">
        <f>IF('4 - Inflation'!V$17=0,0,'6a - Tot nominal costs'!X425/'4 - Inflation'!V$17)</f>
        <v>0</v>
      </c>
      <c r="Y425" s="286">
        <f>IF('4 - Inflation'!W$17=0,0,'6a - Tot nominal costs'!Y425/'4 - Inflation'!W$17)</f>
        <v>0</v>
      </c>
      <c r="Z425" s="286">
        <f>IF('4 - Inflation'!X$17=0,0,'6a - Tot nominal costs'!Z425/'4 - Inflation'!X$17)</f>
        <v>0</v>
      </c>
      <c r="AA425" s="286">
        <f>IF('4 - Inflation'!Y$17=0,0,'6a - Tot nominal costs'!AA425/'4 - Inflation'!Y$17)</f>
        <v>0</v>
      </c>
      <c r="AB425" s="286">
        <f>IF('4 - Inflation'!Z$17=0,0,'6a - Tot nominal costs'!AB425/'4 - Inflation'!Z$17)</f>
        <v>0</v>
      </c>
      <c r="AC425" s="286">
        <f>IF('4 - Inflation'!AA$17=0,0,'6a - Tot nominal costs'!AC425/'4 - Inflation'!AA$17)</f>
        <v>0</v>
      </c>
      <c r="AD425" s="286">
        <f>IF('4 - Inflation'!AB$17=0,0,'6a - Tot nominal costs'!AD425/'4 - Inflation'!AB$17)</f>
        <v>0</v>
      </c>
      <c r="AE425" s="286">
        <f>IF('4 - Inflation'!AC$17=0,0,'6a - Tot nominal costs'!AE425/'4 - Inflation'!AC$17)</f>
        <v>0</v>
      </c>
      <c r="AF425" s="286">
        <f>IF('4 - Inflation'!AD$17=0,0,'6a - Tot nominal costs'!AF425/'4 - Inflation'!AD$17)</f>
        <v>0</v>
      </c>
      <c r="AG425" s="286">
        <f>IF('4 - Inflation'!AE$17=0,0,'6a - Tot nominal costs'!AG425/'4 - Inflation'!AE$17)</f>
        <v>0</v>
      </c>
      <c r="AH425" s="286">
        <f>IF('4 - Inflation'!AF$17=0,0,'6a - Tot nominal costs'!AH425/'4 - Inflation'!AF$17)</f>
        <v>0</v>
      </c>
      <c r="AI425" s="286">
        <f>IF('4 - Inflation'!AG$17=0,0,'6a - Tot nominal costs'!AI425/'4 - Inflation'!AG$17)</f>
        <v>0</v>
      </c>
      <c r="AJ425" s="286">
        <f>IF('4 - Inflation'!AH$17=0,0,'6a - Tot nominal costs'!AJ425/'4 - Inflation'!AH$17)</f>
        <v>0</v>
      </c>
      <c r="AK425" s="286">
        <f>IF('4 - Inflation'!AI$17=0,0,'6a - Tot nominal costs'!AK425/'4 - Inflation'!AI$17)</f>
        <v>0</v>
      </c>
      <c r="AL425" s="286">
        <f>IF('4 - Inflation'!AJ$17=0,0,'6a - Tot nominal costs'!AL425/'4 - Inflation'!AJ$17)</f>
        <v>0</v>
      </c>
      <c r="AM425" s="286">
        <f>IF('4 - Inflation'!AK$17=0,0,'6a - Tot nominal costs'!AM425/'4 - Inflation'!AK$17)</f>
        <v>0</v>
      </c>
      <c r="AN425" s="286">
        <f>IF('4 - Inflation'!AL$17=0,0,'6a - Tot nominal costs'!AN425/'4 - Inflation'!AL$17)</f>
        <v>0</v>
      </c>
      <c r="AO425" s="286">
        <f>IF('4 - Inflation'!AM$17=0,0,'6a - Tot nominal costs'!AO425/'4 - Inflation'!AM$17)</f>
        <v>0</v>
      </c>
      <c r="AP425" s="286">
        <f>IF('4 - Inflation'!AN$17=0,0,'6a - Tot nominal costs'!AP425/'4 - Inflation'!AN$17)</f>
        <v>0</v>
      </c>
    </row>
    <row r="426" spans="1:42" outlineLevel="2">
      <c r="A426" s="211" t="str">
        <f>A399&amp;"."&amp;A416&amp;"."&amp;A400&amp;"."&amp;B426</f>
        <v>3.o.1.10</v>
      </c>
      <c r="B426">
        <v>10</v>
      </c>
      <c r="C426" t="str">
        <f>'1-GBP'!C426</f>
        <v/>
      </c>
      <c r="D426"/>
      <c r="E426"/>
      <c r="F426"/>
      <c r="G426"/>
      <c r="H426"/>
      <c r="I426"/>
      <c r="J426"/>
      <c r="K426"/>
      <c r="L426" t="str">
        <f>LEFT(_xlfn.TEXTAFTER('6b - Tot real (CPIH) costs'!A426,"."),1)</f>
        <v>o</v>
      </c>
      <c r="M426" s="286">
        <f>IF('4 - Inflation'!K$17=0,0,'6a - Tot nominal costs'!M426/'4 - Inflation'!K$17)</f>
        <v>0</v>
      </c>
      <c r="N426" s="286">
        <f>IF('4 - Inflation'!L$17=0,0,'6a - Tot nominal costs'!N426/'4 - Inflation'!L$17)</f>
        <v>0</v>
      </c>
      <c r="O426" s="286">
        <f>IF('4 - Inflation'!M$17=0,0,'6a - Tot nominal costs'!O426/'4 - Inflation'!M$17)</f>
        <v>0</v>
      </c>
      <c r="P426" s="286">
        <f>IF('4 - Inflation'!N$17=0,0,'6a - Tot nominal costs'!P426/'4 - Inflation'!N$17)</f>
        <v>0</v>
      </c>
      <c r="Q426" s="286">
        <f>IF('4 - Inflation'!O$17=0,0,'6a - Tot nominal costs'!Q426/'4 - Inflation'!O$17)</f>
        <v>0</v>
      </c>
      <c r="R426" s="286">
        <f>IF('4 - Inflation'!P$17=0,0,'6a - Tot nominal costs'!R426/'4 - Inflation'!P$17)</f>
        <v>0</v>
      </c>
      <c r="S426" s="286">
        <f>IF('4 - Inflation'!Q$17=0,0,'6a - Tot nominal costs'!S426/'4 - Inflation'!Q$17)</f>
        <v>0</v>
      </c>
      <c r="T426" s="286">
        <f>IF('4 - Inflation'!R$17=0,0,'6a - Tot nominal costs'!T426/'4 - Inflation'!R$17)</f>
        <v>0</v>
      </c>
      <c r="U426" s="286">
        <f>IF('4 - Inflation'!S$17=0,0,'6a - Tot nominal costs'!U426/'4 - Inflation'!S$17)</f>
        <v>0</v>
      </c>
      <c r="V426" s="286">
        <f>IF('4 - Inflation'!T$17=0,0,'6a - Tot nominal costs'!V426/'4 - Inflation'!T$17)</f>
        <v>0</v>
      </c>
      <c r="W426" s="286">
        <f>IF('4 - Inflation'!U$17=0,0,'6a - Tot nominal costs'!W426/'4 - Inflation'!U$17)</f>
        <v>0</v>
      </c>
      <c r="X426" s="286">
        <f>IF('4 - Inflation'!V$17=0,0,'6a - Tot nominal costs'!X426/'4 - Inflation'!V$17)</f>
        <v>0</v>
      </c>
      <c r="Y426" s="286">
        <f>IF('4 - Inflation'!W$17=0,0,'6a - Tot nominal costs'!Y426/'4 - Inflation'!W$17)</f>
        <v>0</v>
      </c>
      <c r="Z426" s="286">
        <f>IF('4 - Inflation'!X$17=0,0,'6a - Tot nominal costs'!Z426/'4 - Inflation'!X$17)</f>
        <v>0</v>
      </c>
      <c r="AA426" s="286">
        <f>IF('4 - Inflation'!Y$17=0,0,'6a - Tot nominal costs'!AA426/'4 - Inflation'!Y$17)</f>
        <v>0</v>
      </c>
      <c r="AB426" s="286">
        <f>IF('4 - Inflation'!Z$17=0,0,'6a - Tot nominal costs'!AB426/'4 - Inflation'!Z$17)</f>
        <v>0</v>
      </c>
      <c r="AC426" s="286">
        <f>IF('4 - Inflation'!AA$17=0,0,'6a - Tot nominal costs'!AC426/'4 - Inflation'!AA$17)</f>
        <v>0</v>
      </c>
      <c r="AD426" s="286">
        <f>IF('4 - Inflation'!AB$17=0,0,'6a - Tot nominal costs'!AD426/'4 - Inflation'!AB$17)</f>
        <v>0</v>
      </c>
      <c r="AE426" s="286">
        <f>IF('4 - Inflation'!AC$17=0,0,'6a - Tot nominal costs'!AE426/'4 - Inflation'!AC$17)</f>
        <v>0</v>
      </c>
      <c r="AF426" s="286">
        <f>IF('4 - Inflation'!AD$17=0,0,'6a - Tot nominal costs'!AF426/'4 - Inflation'!AD$17)</f>
        <v>0</v>
      </c>
      <c r="AG426" s="286">
        <f>IF('4 - Inflation'!AE$17=0,0,'6a - Tot nominal costs'!AG426/'4 - Inflation'!AE$17)</f>
        <v>0</v>
      </c>
      <c r="AH426" s="286">
        <f>IF('4 - Inflation'!AF$17=0,0,'6a - Tot nominal costs'!AH426/'4 - Inflation'!AF$17)</f>
        <v>0</v>
      </c>
      <c r="AI426" s="286">
        <f>IF('4 - Inflation'!AG$17=0,0,'6a - Tot nominal costs'!AI426/'4 - Inflation'!AG$17)</f>
        <v>0</v>
      </c>
      <c r="AJ426" s="286">
        <f>IF('4 - Inflation'!AH$17=0,0,'6a - Tot nominal costs'!AJ426/'4 - Inflation'!AH$17)</f>
        <v>0</v>
      </c>
      <c r="AK426" s="286">
        <f>IF('4 - Inflation'!AI$17=0,0,'6a - Tot nominal costs'!AK426/'4 - Inflation'!AI$17)</f>
        <v>0</v>
      </c>
      <c r="AL426" s="286">
        <f>IF('4 - Inflation'!AJ$17=0,0,'6a - Tot nominal costs'!AL426/'4 - Inflation'!AJ$17)</f>
        <v>0</v>
      </c>
      <c r="AM426" s="286">
        <f>IF('4 - Inflation'!AK$17=0,0,'6a - Tot nominal costs'!AM426/'4 - Inflation'!AK$17)</f>
        <v>0</v>
      </c>
      <c r="AN426" s="286">
        <f>IF('4 - Inflation'!AL$17=0,0,'6a - Tot nominal costs'!AN426/'4 - Inflation'!AL$17)</f>
        <v>0</v>
      </c>
      <c r="AO426" s="286">
        <f>IF('4 - Inflation'!AM$17=0,0,'6a - Tot nominal costs'!AO426/'4 - Inflation'!AM$17)</f>
        <v>0</v>
      </c>
      <c r="AP426" s="286">
        <f>IF('4 - Inflation'!AN$17=0,0,'6a - Tot nominal costs'!AP426/'4 - Inflation'!AN$17)</f>
        <v>0</v>
      </c>
    </row>
    <row r="427" spans="1:42" outlineLevel="2">
      <c r="A427" s="211" t="str">
        <f>A399&amp;"."&amp;A416&amp;"."&amp;A400&amp;"."&amp;B427</f>
        <v>3.o.1.11</v>
      </c>
      <c r="B427">
        <v>11</v>
      </c>
      <c r="C427" t="str">
        <f>'1-GBP'!C427</f>
        <v/>
      </c>
      <c r="D427"/>
      <c r="E427"/>
      <c r="F427"/>
      <c r="G427"/>
      <c r="H427"/>
      <c r="I427"/>
      <c r="J427"/>
      <c r="K427"/>
      <c r="L427" t="str">
        <f>LEFT(_xlfn.TEXTAFTER('6b - Tot real (CPIH) costs'!A427,"."),1)</f>
        <v>o</v>
      </c>
      <c r="M427" s="286">
        <f>IF('4 - Inflation'!K$17=0,0,'6a - Tot nominal costs'!M427/'4 - Inflation'!K$17)</f>
        <v>0</v>
      </c>
      <c r="N427" s="286">
        <f>IF('4 - Inflation'!L$17=0,0,'6a - Tot nominal costs'!N427/'4 - Inflation'!L$17)</f>
        <v>0</v>
      </c>
      <c r="O427" s="286">
        <f>IF('4 - Inflation'!M$17=0,0,'6a - Tot nominal costs'!O427/'4 - Inflation'!M$17)</f>
        <v>0</v>
      </c>
      <c r="P427" s="286">
        <f>IF('4 - Inflation'!N$17=0,0,'6a - Tot nominal costs'!P427/'4 - Inflation'!N$17)</f>
        <v>0</v>
      </c>
      <c r="Q427" s="286">
        <f>IF('4 - Inflation'!O$17=0,0,'6a - Tot nominal costs'!Q427/'4 - Inflation'!O$17)</f>
        <v>0</v>
      </c>
      <c r="R427" s="286">
        <f>IF('4 - Inflation'!P$17=0,0,'6a - Tot nominal costs'!R427/'4 - Inflation'!P$17)</f>
        <v>0</v>
      </c>
      <c r="S427" s="286">
        <f>IF('4 - Inflation'!Q$17=0,0,'6a - Tot nominal costs'!S427/'4 - Inflation'!Q$17)</f>
        <v>0</v>
      </c>
      <c r="T427" s="286">
        <f>IF('4 - Inflation'!R$17=0,0,'6a - Tot nominal costs'!T427/'4 - Inflation'!R$17)</f>
        <v>0</v>
      </c>
      <c r="U427" s="286">
        <f>IF('4 - Inflation'!S$17=0,0,'6a - Tot nominal costs'!U427/'4 - Inflation'!S$17)</f>
        <v>0</v>
      </c>
      <c r="V427" s="286">
        <f>IF('4 - Inflation'!T$17=0,0,'6a - Tot nominal costs'!V427/'4 - Inflation'!T$17)</f>
        <v>0</v>
      </c>
      <c r="W427" s="286">
        <f>IF('4 - Inflation'!U$17=0,0,'6a - Tot nominal costs'!W427/'4 - Inflation'!U$17)</f>
        <v>0</v>
      </c>
      <c r="X427" s="286">
        <f>IF('4 - Inflation'!V$17=0,0,'6a - Tot nominal costs'!X427/'4 - Inflation'!V$17)</f>
        <v>0</v>
      </c>
      <c r="Y427" s="286">
        <f>IF('4 - Inflation'!W$17=0,0,'6a - Tot nominal costs'!Y427/'4 - Inflation'!W$17)</f>
        <v>0</v>
      </c>
      <c r="Z427" s="286">
        <f>IF('4 - Inflation'!X$17=0,0,'6a - Tot nominal costs'!Z427/'4 - Inflation'!X$17)</f>
        <v>0</v>
      </c>
      <c r="AA427" s="286">
        <f>IF('4 - Inflation'!Y$17=0,0,'6a - Tot nominal costs'!AA427/'4 - Inflation'!Y$17)</f>
        <v>0</v>
      </c>
      <c r="AB427" s="286">
        <f>IF('4 - Inflation'!Z$17=0,0,'6a - Tot nominal costs'!AB427/'4 - Inflation'!Z$17)</f>
        <v>0</v>
      </c>
      <c r="AC427" s="286">
        <f>IF('4 - Inflation'!AA$17=0,0,'6a - Tot nominal costs'!AC427/'4 - Inflation'!AA$17)</f>
        <v>0</v>
      </c>
      <c r="AD427" s="286">
        <f>IF('4 - Inflation'!AB$17=0,0,'6a - Tot nominal costs'!AD427/'4 - Inflation'!AB$17)</f>
        <v>0</v>
      </c>
      <c r="AE427" s="286">
        <f>IF('4 - Inflation'!AC$17=0,0,'6a - Tot nominal costs'!AE427/'4 - Inflation'!AC$17)</f>
        <v>0</v>
      </c>
      <c r="AF427" s="286">
        <f>IF('4 - Inflation'!AD$17=0,0,'6a - Tot nominal costs'!AF427/'4 - Inflation'!AD$17)</f>
        <v>0</v>
      </c>
      <c r="AG427" s="286">
        <f>IF('4 - Inflation'!AE$17=0,0,'6a - Tot nominal costs'!AG427/'4 - Inflation'!AE$17)</f>
        <v>0</v>
      </c>
      <c r="AH427" s="286">
        <f>IF('4 - Inflation'!AF$17=0,0,'6a - Tot nominal costs'!AH427/'4 - Inflation'!AF$17)</f>
        <v>0</v>
      </c>
      <c r="AI427" s="286">
        <f>IF('4 - Inflation'!AG$17=0,0,'6a - Tot nominal costs'!AI427/'4 - Inflation'!AG$17)</f>
        <v>0</v>
      </c>
      <c r="AJ427" s="286">
        <f>IF('4 - Inflation'!AH$17=0,0,'6a - Tot nominal costs'!AJ427/'4 - Inflation'!AH$17)</f>
        <v>0</v>
      </c>
      <c r="AK427" s="286">
        <f>IF('4 - Inflation'!AI$17=0,0,'6a - Tot nominal costs'!AK427/'4 - Inflation'!AI$17)</f>
        <v>0</v>
      </c>
      <c r="AL427" s="286">
        <f>IF('4 - Inflation'!AJ$17=0,0,'6a - Tot nominal costs'!AL427/'4 - Inflation'!AJ$17)</f>
        <v>0</v>
      </c>
      <c r="AM427" s="286">
        <f>IF('4 - Inflation'!AK$17=0,0,'6a - Tot nominal costs'!AM427/'4 - Inflation'!AK$17)</f>
        <v>0</v>
      </c>
      <c r="AN427" s="286">
        <f>IF('4 - Inflation'!AL$17=0,0,'6a - Tot nominal costs'!AN427/'4 - Inflation'!AL$17)</f>
        <v>0</v>
      </c>
      <c r="AO427" s="286">
        <f>IF('4 - Inflation'!AM$17=0,0,'6a - Tot nominal costs'!AO427/'4 - Inflation'!AM$17)</f>
        <v>0</v>
      </c>
      <c r="AP427" s="286">
        <f>IF('4 - Inflation'!AN$17=0,0,'6a - Tot nominal costs'!AP427/'4 - Inflation'!AN$17)</f>
        <v>0</v>
      </c>
    </row>
    <row r="428" spans="1:42" outlineLevel="2">
      <c r="A428" s="211" t="str">
        <f>A399&amp;"."&amp;A416&amp;"."&amp;A400&amp;"."&amp;B428</f>
        <v>3.o.1.12</v>
      </c>
      <c r="B428">
        <v>12</v>
      </c>
      <c r="C428" t="str">
        <f>'1-GBP'!C428</f>
        <v/>
      </c>
      <c r="D428"/>
      <c r="E428"/>
      <c r="F428"/>
      <c r="G428"/>
      <c r="H428"/>
      <c r="I428"/>
      <c r="J428"/>
      <c r="K428"/>
      <c r="L428" t="str">
        <f>LEFT(_xlfn.TEXTAFTER('6b - Tot real (CPIH) costs'!A428,"."),1)</f>
        <v>o</v>
      </c>
      <c r="M428" s="286">
        <f>IF('4 - Inflation'!K$17=0,0,'6a - Tot nominal costs'!M428/'4 - Inflation'!K$17)</f>
        <v>0</v>
      </c>
      <c r="N428" s="286">
        <f>IF('4 - Inflation'!L$17=0,0,'6a - Tot nominal costs'!N428/'4 - Inflation'!L$17)</f>
        <v>0</v>
      </c>
      <c r="O428" s="286">
        <f>IF('4 - Inflation'!M$17=0,0,'6a - Tot nominal costs'!O428/'4 - Inflation'!M$17)</f>
        <v>0</v>
      </c>
      <c r="P428" s="286">
        <f>IF('4 - Inflation'!N$17=0,0,'6a - Tot nominal costs'!P428/'4 - Inflation'!N$17)</f>
        <v>0</v>
      </c>
      <c r="Q428" s="286">
        <f>IF('4 - Inflation'!O$17=0,0,'6a - Tot nominal costs'!Q428/'4 - Inflation'!O$17)</f>
        <v>0</v>
      </c>
      <c r="R428" s="286">
        <f>IF('4 - Inflation'!P$17=0,0,'6a - Tot nominal costs'!R428/'4 - Inflation'!P$17)</f>
        <v>0</v>
      </c>
      <c r="S428" s="286">
        <f>IF('4 - Inflation'!Q$17=0,0,'6a - Tot nominal costs'!S428/'4 - Inflation'!Q$17)</f>
        <v>0</v>
      </c>
      <c r="T428" s="286">
        <f>IF('4 - Inflation'!R$17=0,0,'6a - Tot nominal costs'!T428/'4 - Inflation'!R$17)</f>
        <v>0</v>
      </c>
      <c r="U428" s="286">
        <f>IF('4 - Inflation'!S$17=0,0,'6a - Tot nominal costs'!U428/'4 - Inflation'!S$17)</f>
        <v>0</v>
      </c>
      <c r="V428" s="286">
        <f>IF('4 - Inflation'!T$17=0,0,'6a - Tot nominal costs'!V428/'4 - Inflation'!T$17)</f>
        <v>0</v>
      </c>
      <c r="W428" s="286">
        <f>IF('4 - Inflation'!U$17=0,0,'6a - Tot nominal costs'!W428/'4 - Inflation'!U$17)</f>
        <v>0</v>
      </c>
      <c r="X428" s="286">
        <f>IF('4 - Inflation'!V$17=0,0,'6a - Tot nominal costs'!X428/'4 - Inflation'!V$17)</f>
        <v>0</v>
      </c>
      <c r="Y428" s="286">
        <f>IF('4 - Inflation'!W$17=0,0,'6a - Tot nominal costs'!Y428/'4 - Inflation'!W$17)</f>
        <v>0</v>
      </c>
      <c r="Z428" s="286">
        <f>IF('4 - Inflation'!X$17=0,0,'6a - Tot nominal costs'!Z428/'4 - Inflation'!X$17)</f>
        <v>0</v>
      </c>
      <c r="AA428" s="286">
        <f>IF('4 - Inflation'!Y$17=0,0,'6a - Tot nominal costs'!AA428/'4 - Inflation'!Y$17)</f>
        <v>0</v>
      </c>
      <c r="AB428" s="286">
        <f>IF('4 - Inflation'!Z$17=0,0,'6a - Tot nominal costs'!AB428/'4 - Inflation'!Z$17)</f>
        <v>0</v>
      </c>
      <c r="AC428" s="286">
        <f>IF('4 - Inflation'!AA$17=0,0,'6a - Tot nominal costs'!AC428/'4 - Inflation'!AA$17)</f>
        <v>0</v>
      </c>
      <c r="AD428" s="286">
        <f>IF('4 - Inflation'!AB$17=0,0,'6a - Tot nominal costs'!AD428/'4 - Inflation'!AB$17)</f>
        <v>0</v>
      </c>
      <c r="AE428" s="286">
        <f>IF('4 - Inflation'!AC$17=0,0,'6a - Tot nominal costs'!AE428/'4 - Inflation'!AC$17)</f>
        <v>0</v>
      </c>
      <c r="AF428" s="286">
        <f>IF('4 - Inflation'!AD$17=0,0,'6a - Tot nominal costs'!AF428/'4 - Inflation'!AD$17)</f>
        <v>0</v>
      </c>
      <c r="AG428" s="286">
        <f>IF('4 - Inflation'!AE$17=0,0,'6a - Tot nominal costs'!AG428/'4 - Inflation'!AE$17)</f>
        <v>0</v>
      </c>
      <c r="AH428" s="286">
        <f>IF('4 - Inflation'!AF$17=0,0,'6a - Tot nominal costs'!AH428/'4 - Inflation'!AF$17)</f>
        <v>0</v>
      </c>
      <c r="AI428" s="286">
        <f>IF('4 - Inflation'!AG$17=0,0,'6a - Tot nominal costs'!AI428/'4 - Inflation'!AG$17)</f>
        <v>0</v>
      </c>
      <c r="AJ428" s="286">
        <f>IF('4 - Inflation'!AH$17=0,0,'6a - Tot nominal costs'!AJ428/'4 - Inflation'!AH$17)</f>
        <v>0</v>
      </c>
      <c r="AK428" s="286">
        <f>IF('4 - Inflation'!AI$17=0,0,'6a - Tot nominal costs'!AK428/'4 - Inflation'!AI$17)</f>
        <v>0</v>
      </c>
      <c r="AL428" s="286">
        <f>IF('4 - Inflation'!AJ$17=0,0,'6a - Tot nominal costs'!AL428/'4 - Inflation'!AJ$17)</f>
        <v>0</v>
      </c>
      <c r="AM428" s="286">
        <f>IF('4 - Inflation'!AK$17=0,0,'6a - Tot nominal costs'!AM428/'4 - Inflation'!AK$17)</f>
        <v>0</v>
      </c>
      <c r="AN428" s="286">
        <f>IF('4 - Inflation'!AL$17=0,0,'6a - Tot nominal costs'!AN428/'4 - Inflation'!AL$17)</f>
        <v>0</v>
      </c>
      <c r="AO428" s="286">
        <f>IF('4 - Inflation'!AM$17=0,0,'6a - Tot nominal costs'!AO428/'4 - Inflation'!AM$17)</f>
        <v>0</v>
      </c>
      <c r="AP428" s="286">
        <f>IF('4 - Inflation'!AN$17=0,0,'6a - Tot nominal costs'!AP428/'4 - Inflation'!AN$17)</f>
        <v>0</v>
      </c>
    </row>
    <row r="429" spans="1:42" outlineLevel="1">
      <c r="A429" s="212"/>
      <c r="B429" s="201">
        <f>B428-COUNTIFS(C417:C428,"")</f>
        <v>0</v>
      </c>
      <c r="C429" s="201" t="s">
        <v>285</v>
      </c>
      <c r="D429" s="201"/>
      <c r="E429" s="201"/>
      <c r="F429" s="201"/>
      <c r="G429" s="201"/>
      <c r="H429" s="201"/>
      <c r="I429" s="201"/>
      <c r="J429" s="201"/>
      <c r="K429" s="201"/>
      <c r="L429" s="201"/>
      <c r="M429" s="280">
        <f>SUM(M417:M428)</f>
        <v>0</v>
      </c>
      <c r="N429" s="280">
        <f>SUM(N417:N428)</f>
        <v>0</v>
      </c>
      <c r="O429" s="280">
        <f t="shared" ref="O429:AP429" si="36">SUM(O417:O428)</f>
        <v>0</v>
      </c>
      <c r="P429" s="280">
        <f t="shared" si="36"/>
        <v>0</v>
      </c>
      <c r="Q429" s="280">
        <f t="shared" si="36"/>
        <v>0</v>
      </c>
      <c r="R429" s="280">
        <f t="shared" si="36"/>
        <v>0</v>
      </c>
      <c r="S429" s="280">
        <f t="shared" si="36"/>
        <v>0</v>
      </c>
      <c r="T429" s="280">
        <f t="shared" si="36"/>
        <v>0</v>
      </c>
      <c r="U429" s="280">
        <f t="shared" si="36"/>
        <v>0</v>
      </c>
      <c r="V429" s="280">
        <f t="shared" si="36"/>
        <v>0</v>
      </c>
      <c r="W429" s="280">
        <f t="shared" si="36"/>
        <v>0</v>
      </c>
      <c r="X429" s="280">
        <f t="shared" si="36"/>
        <v>0</v>
      </c>
      <c r="Y429" s="280">
        <f t="shared" si="36"/>
        <v>0</v>
      </c>
      <c r="Z429" s="280">
        <f t="shared" si="36"/>
        <v>0</v>
      </c>
      <c r="AA429" s="280">
        <f t="shared" si="36"/>
        <v>0</v>
      </c>
      <c r="AB429" s="280">
        <f t="shared" si="36"/>
        <v>0</v>
      </c>
      <c r="AC429" s="280">
        <f t="shared" si="36"/>
        <v>0</v>
      </c>
      <c r="AD429" s="280">
        <f t="shared" si="36"/>
        <v>0</v>
      </c>
      <c r="AE429" s="280">
        <f t="shared" si="36"/>
        <v>0</v>
      </c>
      <c r="AF429" s="280">
        <f t="shared" si="36"/>
        <v>0</v>
      </c>
      <c r="AG429" s="280">
        <f t="shared" si="36"/>
        <v>0</v>
      </c>
      <c r="AH429" s="280">
        <f t="shared" si="36"/>
        <v>0</v>
      </c>
      <c r="AI429" s="280">
        <f t="shared" si="36"/>
        <v>0</v>
      </c>
      <c r="AJ429" s="280">
        <f t="shared" si="36"/>
        <v>0</v>
      </c>
      <c r="AK429" s="280">
        <f t="shared" si="36"/>
        <v>0</v>
      </c>
      <c r="AL429" s="280">
        <f t="shared" si="36"/>
        <v>0</v>
      </c>
      <c r="AM429" s="280">
        <f t="shared" si="36"/>
        <v>0</v>
      </c>
      <c r="AN429" s="280">
        <f t="shared" si="36"/>
        <v>0</v>
      </c>
      <c r="AO429" s="280">
        <f t="shared" si="36"/>
        <v>0</v>
      </c>
      <c r="AP429" s="280">
        <f t="shared" si="36"/>
        <v>0</v>
      </c>
    </row>
    <row r="430" spans="1:42" outlineLevel="1">
      <c r="A430" s="221"/>
      <c r="B430" s="222"/>
      <c r="C430" s="222"/>
      <c r="D430" s="222"/>
      <c r="E430" s="222"/>
      <c r="F430" s="222"/>
      <c r="G430" s="222"/>
      <c r="H430" s="222"/>
      <c r="I430" s="222"/>
      <c r="J430" s="222"/>
      <c r="K430" s="222"/>
      <c r="L430" s="222"/>
      <c r="M430" s="245"/>
      <c r="N430" s="245"/>
      <c r="O430" s="245"/>
      <c r="P430" s="245"/>
      <c r="Q430" s="245"/>
      <c r="R430" s="245"/>
      <c r="S430" s="245"/>
      <c r="T430" s="245"/>
      <c r="U430" s="245"/>
      <c r="V430" s="245"/>
      <c r="W430" s="245"/>
      <c r="X430" s="245"/>
      <c r="Y430" s="245"/>
      <c r="Z430" s="245"/>
      <c r="AA430" s="245"/>
      <c r="AB430" s="245"/>
      <c r="AC430" s="245"/>
      <c r="AD430" s="245"/>
      <c r="AE430" s="245"/>
      <c r="AF430" s="245"/>
      <c r="AG430" s="245"/>
      <c r="AH430" s="245"/>
      <c r="AI430" s="245"/>
      <c r="AJ430" s="245"/>
      <c r="AK430" s="245"/>
      <c r="AL430" s="245"/>
      <c r="AM430" s="245"/>
      <c r="AN430" s="245"/>
      <c r="AO430" s="245"/>
      <c r="AP430" s="245"/>
    </row>
    <row r="431" spans="1:42" outlineLevel="1">
      <c r="A431" s="220" t="s">
        <v>254</v>
      </c>
      <c r="B431" s="220" t="s">
        <v>287</v>
      </c>
      <c r="C431" s="220" t="s">
        <v>284</v>
      </c>
      <c r="D431" s="220"/>
      <c r="E431" s="220"/>
      <c r="F431" s="220"/>
      <c r="G431" s="220"/>
      <c r="H431" s="220"/>
      <c r="I431" s="220"/>
      <c r="J431" s="220"/>
      <c r="K431" s="220"/>
      <c r="L431" s="220"/>
      <c r="M431" s="244"/>
      <c r="N431" s="244"/>
      <c r="O431" s="244"/>
      <c r="P431" s="244"/>
      <c r="Q431" s="244"/>
      <c r="R431" s="244"/>
      <c r="S431" s="244"/>
      <c r="T431" s="244"/>
      <c r="U431" s="244"/>
      <c r="V431" s="244"/>
      <c r="W431" s="244"/>
      <c r="X431" s="244"/>
      <c r="Y431" s="244"/>
      <c r="Z431" s="244"/>
      <c r="AA431" s="244"/>
      <c r="AB431" s="244"/>
      <c r="AC431" s="244"/>
      <c r="AD431" s="244"/>
      <c r="AE431" s="244"/>
      <c r="AF431" s="244"/>
      <c r="AG431" s="244"/>
      <c r="AH431" s="244"/>
      <c r="AI431" s="244"/>
      <c r="AJ431" s="244"/>
      <c r="AK431" s="244"/>
      <c r="AL431" s="244"/>
      <c r="AM431" s="244"/>
      <c r="AN431" s="244"/>
      <c r="AO431" s="244"/>
      <c r="AP431" s="244"/>
    </row>
    <row r="432" spans="1:42" outlineLevel="2">
      <c r="A432" s="211" t="str">
        <f>A399&amp;"."&amp;A431&amp;"."&amp;A400&amp;"."&amp;B432</f>
        <v>3.d.1.1</v>
      </c>
      <c r="B432">
        <v>1</v>
      </c>
      <c r="C432" t="str">
        <f>'1-GBP'!C432</f>
        <v>Operator PMT</v>
      </c>
      <c r="D432"/>
      <c r="E432"/>
      <c r="F432"/>
      <c r="G432"/>
      <c r="H432"/>
      <c r="I432"/>
      <c r="J432"/>
      <c r="K432"/>
      <c r="L432" t="str">
        <f>LEFT(_xlfn.TEXTAFTER('6b - Tot real (CPIH) costs'!A432,"."),1)</f>
        <v>d</v>
      </c>
      <c r="M432" s="286">
        <f>IF('4 - Inflation'!K$17=0,0,'6a - Tot nominal costs'!M432/'4 - Inflation'!K$17)</f>
        <v>0</v>
      </c>
      <c r="N432" s="286">
        <f>IF('4 - Inflation'!L$17=0,0,'6a - Tot nominal costs'!N432/'4 - Inflation'!L$17)</f>
        <v>0</v>
      </c>
      <c r="O432" s="286">
        <f>IF('4 - Inflation'!M$17=0,0,'6a - Tot nominal costs'!O432/'4 - Inflation'!M$17)</f>
        <v>0</v>
      </c>
      <c r="P432" s="286">
        <f>IF('4 - Inflation'!N$17=0,0,'6a - Tot nominal costs'!P432/'4 - Inflation'!N$17)</f>
        <v>0</v>
      </c>
      <c r="Q432" s="286">
        <f>IF('4 - Inflation'!O$17=0,0,'6a - Tot nominal costs'!Q432/'4 - Inflation'!O$17)</f>
        <v>0</v>
      </c>
      <c r="R432" s="286">
        <f>IF('4 - Inflation'!P$17=0,0,'6a - Tot nominal costs'!R432/'4 - Inflation'!P$17)</f>
        <v>0</v>
      </c>
      <c r="S432" s="286">
        <f>IF('4 - Inflation'!Q$17=0,0,'6a - Tot nominal costs'!S432/'4 - Inflation'!Q$17)</f>
        <v>0</v>
      </c>
      <c r="T432" s="286">
        <f>IF('4 - Inflation'!R$17=0,0,'6a - Tot nominal costs'!T432/'4 - Inflation'!R$17)</f>
        <v>0</v>
      </c>
      <c r="U432" s="286">
        <f>IF('4 - Inflation'!S$17=0,0,'6a - Tot nominal costs'!U432/'4 - Inflation'!S$17)</f>
        <v>0</v>
      </c>
      <c r="V432" s="286">
        <f>IF('4 - Inflation'!T$17=0,0,'6a - Tot nominal costs'!V432/'4 - Inflation'!T$17)</f>
        <v>0</v>
      </c>
      <c r="W432" s="286">
        <f>IF('4 - Inflation'!U$17=0,0,'6a - Tot nominal costs'!W432/'4 - Inflation'!U$17)</f>
        <v>0</v>
      </c>
      <c r="X432" s="286">
        <f>IF('4 - Inflation'!V$17=0,0,'6a - Tot nominal costs'!X432/'4 - Inflation'!V$17)</f>
        <v>0</v>
      </c>
      <c r="Y432" s="286">
        <f>IF('4 - Inflation'!W$17=0,0,'6a - Tot nominal costs'!Y432/'4 - Inflation'!W$17)</f>
        <v>0</v>
      </c>
      <c r="Z432" s="286">
        <f>IF('4 - Inflation'!X$17=0,0,'6a - Tot nominal costs'!Z432/'4 - Inflation'!X$17)</f>
        <v>0</v>
      </c>
      <c r="AA432" s="286">
        <f>IF('4 - Inflation'!Y$17=0,0,'6a - Tot nominal costs'!AA432/'4 - Inflation'!Y$17)</f>
        <v>0</v>
      </c>
      <c r="AB432" s="286">
        <f>IF('4 - Inflation'!Z$17=0,0,'6a - Tot nominal costs'!AB432/'4 - Inflation'!Z$17)</f>
        <v>0</v>
      </c>
      <c r="AC432" s="286">
        <f>IF('4 - Inflation'!AA$17=0,0,'6a - Tot nominal costs'!AC432/'4 - Inflation'!AA$17)</f>
        <v>0</v>
      </c>
      <c r="AD432" s="286">
        <f>IF('4 - Inflation'!AB$17=0,0,'6a - Tot nominal costs'!AD432/'4 - Inflation'!AB$17)</f>
        <v>0</v>
      </c>
      <c r="AE432" s="286">
        <f>IF('4 - Inflation'!AC$17=0,0,'6a - Tot nominal costs'!AE432/'4 - Inflation'!AC$17)</f>
        <v>0</v>
      </c>
      <c r="AF432" s="286">
        <f>IF('4 - Inflation'!AD$17=0,0,'6a - Tot nominal costs'!AF432/'4 - Inflation'!AD$17)</f>
        <v>0</v>
      </c>
      <c r="AG432" s="286">
        <f>IF('4 - Inflation'!AE$17=0,0,'6a - Tot nominal costs'!AG432/'4 - Inflation'!AE$17)</f>
        <v>0</v>
      </c>
      <c r="AH432" s="286">
        <f>IF('4 - Inflation'!AF$17=0,0,'6a - Tot nominal costs'!AH432/'4 - Inflation'!AF$17)</f>
        <v>0</v>
      </c>
      <c r="AI432" s="286">
        <f>IF('4 - Inflation'!AG$17=0,0,'6a - Tot nominal costs'!AI432/'4 - Inflation'!AG$17)</f>
        <v>0</v>
      </c>
      <c r="AJ432" s="286">
        <f>IF('4 - Inflation'!AH$17=0,0,'6a - Tot nominal costs'!AJ432/'4 - Inflation'!AH$17)</f>
        <v>0</v>
      </c>
      <c r="AK432" s="286">
        <f>IF('4 - Inflation'!AI$17=0,0,'6a - Tot nominal costs'!AK432/'4 - Inflation'!AI$17)</f>
        <v>0</v>
      </c>
      <c r="AL432" s="286">
        <f>IF('4 - Inflation'!AJ$17=0,0,'6a - Tot nominal costs'!AL432/'4 - Inflation'!AJ$17)</f>
        <v>0</v>
      </c>
      <c r="AM432" s="286">
        <f>IF('4 - Inflation'!AK$17=0,0,'6a - Tot nominal costs'!AM432/'4 - Inflation'!AK$17)</f>
        <v>0</v>
      </c>
      <c r="AN432" s="286">
        <f>IF('4 - Inflation'!AL$17=0,0,'6a - Tot nominal costs'!AN432/'4 - Inflation'!AL$17)</f>
        <v>0</v>
      </c>
      <c r="AO432" s="286">
        <f>IF('4 - Inflation'!AM$17=0,0,'6a - Tot nominal costs'!AO432/'4 - Inflation'!AM$17)</f>
        <v>0</v>
      </c>
      <c r="AP432" s="286">
        <f>IF('4 - Inflation'!AN$17=0,0,'6a - Tot nominal costs'!AP432/'4 - Inflation'!AN$17)</f>
        <v>0</v>
      </c>
    </row>
    <row r="433" spans="1:42" outlineLevel="2">
      <c r="A433" s="211" t="str">
        <f>A399&amp;"."&amp;A431&amp;"."&amp;A400&amp;"."&amp;B433</f>
        <v>3.d.1.2</v>
      </c>
      <c r="B433">
        <v>2</v>
      </c>
      <c r="C433" t="str">
        <f>'1-GBP'!C433</f>
        <v>Pre-FEED Contractor</v>
      </c>
      <c r="D433"/>
      <c r="E433"/>
      <c r="F433"/>
      <c r="G433"/>
      <c r="H433"/>
      <c r="I433"/>
      <c r="J433"/>
      <c r="K433"/>
      <c r="L433" t="str">
        <f>LEFT(_xlfn.TEXTAFTER('6b - Tot real (CPIH) costs'!A433,"."),1)</f>
        <v>d</v>
      </c>
      <c r="M433" s="286">
        <f>IF('4 - Inflation'!K$17=0,0,'6a - Tot nominal costs'!M433/'4 - Inflation'!K$17)</f>
        <v>0</v>
      </c>
      <c r="N433" s="286">
        <f>IF('4 - Inflation'!L$17=0,0,'6a - Tot nominal costs'!N433/'4 - Inflation'!L$17)</f>
        <v>0</v>
      </c>
      <c r="O433" s="286">
        <f>IF('4 - Inflation'!M$17=0,0,'6a - Tot nominal costs'!O433/'4 - Inflation'!M$17)</f>
        <v>0</v>
      </c>
      <c r="P433" s="286">
        <f>IF('4 - Inflation'!N$17=0,0,'6a - Tot nominal costs'!P433/'4 - Inflation'!N$17)</f>
        <v>0</v>
      </c>
      <c r="Q433" s="286">
        <f>IF('4 - Inflation'!O$17=0,0,'6a - Tot nominal costs'!Q433/'4 - Inflation'!O$17)</f>
        <v>0</v>
      </c>
      <c r="R433" s="286">
        <f>IF('4 - Inflation'!P$17=0,0,'6a - Tot nominal costs'!R433/'4 - Inflation'!P$17)</f>
        <v>0</v>
      </c>
      <c r="S433" s="286">
        <f>IF('4 - Inflation'!Q$17=0,0,'6a - Tot nominal costs'!S433/'4 - Inflation'!Q$17)</f>
        <v>0</v>
      </c>
      <c r="T433" s="286">
        <f>IF('4 - Inflation'!R$17=0,0,'6a - Tot nominal costs'!T433/'4 - Inflation'!R$17)</f>
        <v>0</v>
      </c>
      <c r="U433" s="286">
        <f>IF('4 - Inflation'!S$17=0,0,'6a - Tot nominal costs'!U433/'4 - Inflation'!S$17)</f>
        <v>0</v>
      </c>
      <c r="V433" s="286">
        <f>IF('4 - Inflation'!T$17=0,0,'6a - Tot nominal costs'!V433/'4 - Inflation'!T$17)</f>
        <v>0</v>
      </c>
      <c r="W433" s="286">
        <f>IF('4 - Inflation'!U$17=0,0,'6a - Tot nominal costs'!W433/'4 - Inflation'!U$17)</f>
        <v>0</v>
      </c>
      <c r="X433" s="286">
        <f>IF('4 - Inflation'!V$17=0,0,'6a - Tot nominal costs'!X433/'4 - Inflation'!V$17)</f>
        <v>0</v>
      </c>
      <c r="Y433" s="286">
        <f>IF('4 - Inflation'!W$17=0,0,'6a - Tot nominal costs'!Y433/'4 - Inflation'!W$17)</f>
        <v>0</v>
      </c>
      <c r="Z433" s="286">
        <f>IF('4 - Inflation'!X$17=0,0,'6a - Tot nominal costs'!Z433/'4 - Inflation'!X$17)</f>
        <v>0</v>
      </c>
      <c r="AA433" s="286">
        <f>IF('4 - Inflation'!Y$17=0,0,'6a - Tot nominal costs'!AA433/'4 - Inflation'!Y$17)</f>
        <v>0</v>
      </c>
      <c r="AB433" s="286">
        <f>IF('4 - Inflation'!Z$17=0,0,'6a - Tot nominal costs'!AB433/'4 - Inflation'!Z$17)</f>
        <v>0</v>
      </c>
      <c r="AC433" s="286">
        <f>IF('4 - Inflation'!AA$17=0,0,'6a - Tot nominal costs'!AC433/'4 - Inflation'!AA$17)</f>
        <v>0</v>
      </c>
      <c r="AD433" s="286">
        <f>IF('4 - Inflation'!AB$17=0,0,'6a - Tot nominal costs'!AD433/'4 - Inflation'!AB$17)</f>
        <v>0</v>
      </c>
      <c r="AE433" s="286">
        <f>IF('4 - Inflation'!AC$17=0,0,'6a - Tot nominal costs'!AE433/'4 - Inflation'!AC$17)</f>
        <v>0</v>
      </c>
      <c r="AF433" s="286">
        <f>IF('4 - Inflation'!AD$17=0,0,'6a - Tot nominal costs'!AF433/'4 - Inflation'!AD$17)</f>
        <v>0</v>
      </c>
      <c r="AG433" s="286">
        <f>IF('4 - Inflation'!AE$17=0,0,'6a - Tot nominal costs'!AG433/'4 - Inflation'!AE$17)</f>
        <v>0</v>
      </c>
      <c r="AH433" s="286">
        <f>IF('4 - Inflation'!AF$17=0,0,'6a - Tot nominal costs'!AH433/'4 - Inflation'!AF$17)</f>
        <v>0</v>
      </c>
      <c r="AI433" s="286">
        <f>IF('4 - Inflation'!AG$17=0,0,'6a - Tot nominal costs'!AI433/'4 - Inflation'!AG$17)</f>
        <v>0</v>
      </c>
      <c r="AJ433" s="286">
        <f>IF('4 - Inflation'!AH$17=0,0,'6a - Tot nominal costs'!AJ433/'4 - Inflation'!AH$17)</f>
        <v>0</v>
      </c>
      <c r="AK433" s="286">
        <f>IF('4 - Inflation'!AI$17=0,0,'6a - Tot nominal costs'!AK433/'4 - Inflation'!AI$17)</f>
        <v>0</v>
      </c>
      <c r="AL433" s="286">
        <f>IF('4 - Inflation'!AJ$17=0,0,'6a - Tot nominal costs'!AL433/'4 - Inflation'!AJ$17)</f>
        <v>0</v>
      </c>
      <c r="AM433" s="286">
        <f>IF('4 - Inflation'!AK$17=0,0,'6a - Tot nominal costs'!AM433/'4 - Inflation'!AK$17)</f>
        <v>0</v>
      </c>
      <c r="AN433" s="286">
        <f>IF('4 - Inflation'!AL$17=0,0,'6a - Tot nominal costs'!AN433/'4 - Inflation'!AL$17)</f>
        <v>0</v>
      </c>
      <c r="AO433" s="286">
        <f>IF('4 - Inflation'!AM$17=0,0,'6a - Tot nominal costs'!AO433/'4 - Inflation'!AM$17)</f>
        <v>0</v>
      </c>
      <c r="AP433" s="286">
        <f>IF('4 - Inflation'!AN$17=0,0,'6a - Tot nominal costs'!AP433/'4 - Inflation'!AN$17)</f>
        <v>0</v>
      </c>
    </row>
    <row r="434" spans="1:42" outlineLevel="2">
      <c r="A434" s="211" t="str">
        <f>A399&amp;"."&amp;A431&amp;"."&amp;A400&amp;"."&amp;B434</f>
        <v>3.d.1.3</v>
      </c>
      <c r="B434">
        <v>3</v>
      </c>
      <c r="C434" t="str">
        <f>'1-GBP'!C434</f>
        <v>Other</v>
      </c>
      <c r="D434"/>
      <c r="E434"/>
      <c r="F434"/>
      <c r="G434"/>
      <c r="H434"/>
      <c r="I434"/>
      <c r="J434"/>
      <c r="K434"/>
      <c r="L434" t="str">
        <f>LEFT(_xlfn.TEXTAFTER('6b - Tot real (CPIH) costs'!A434,"."),1)</f>
        <v>d</v>
      </c>
      <c r="M434" s="286">
        <f>IF('4 - Inflation'!K$17=0,0,'6a - Tot nominal costs'!M434/'4 - Inflation'!K$17)</f>
        <v>0</v>
      </c>
      <c r="N434" s="286">
        <f>IF('4 - Inflation'!L$17=0,0,'6a - Tot nominal costs'!N434/'4 - Inflation'!L$17)</f>
        <v>0</v>
      </c>
      <c r="O434" s="286">
        <f>IF('4 - Inflation'!M$17=0,0,'6a - Tot nominal costs'!O434/'4 - Inflation'!M$17)</f>
        <v>0</v>
      </c>
      <c r="P434" s="286">
        <f>IF('4 - Inflation'!N$17=0,0,'6a - Tot nominal costs'!P434/'4 - Inflation'!N$17)</f>
        <v>0</v>
      </c>
      <c r="Q434" s="286">
        <f>IF('4 - Inflation'!O$17=0,0,'6a - Tot nominal costs'!Q434/'4 - Inflation'!O$17)</f>
        <v>0</v>
      </c>
      <c r="R434" s="286">
        <f>IF('4 - Inflation'!P$17=0,0,'6a - Tot nominal costs'!R434/'4 - Inflation'!P$17)</f>
        <v>0</v>
      </c>
      <c r="S434" s="286">
        <f>IF('4 - Inflation'!Q$17=0,0,'6a - Tot nominal costs'!S434/'4 - Inflation'!Q$17)</f>
        <v>0</v>
      </c>
      <c r="T434" s="286">
        <f>IF('4 - Inflation'!R$17=0,0,'6a - Tot nominal costs'!T434/'4 - Inflation'!R$17)</f>
        <v>0</v>
      </c>
      <c r="U434" s="286">
        <f>IF('4 - Inflation'!S$17=0,0,'6a - Tot nominal costs'!U434/'4 - Inflation'!S$17)</f>
        <v>0</v>
      </c>
      <c r="V434" s="286">
        <f>IF('4 - Inflation'!T$17=0,0,'6a - Tot nominal costs'!V434/'4 - Inflation'!T$17)</f>
        <v>0</v>
      </c>
      <c r="W434" s="286">
        <f>IF('4 - Inflation'!U$17=0,0,'6a - Tot nominal costs'!W434/'4 - Inflation'!U$17)</f>
        <v>0</v>
      </c>
      <c r="X434" s="286">
        <f>IF('4 - Inflation'!V$17=0,0,'6a - Tot nominal costs'!X434/'4 - Inflation'!V$17)</f>
        <v>0</v>
      </c>
      <c r="Y434" s="286">
        <f>IF('4 - Inflation'!W$17=0,0,'6a - Tot nominal costs'!Y434/'4 - Inflation'!W$17)</f>
        <v>0</v>
      </c>
      <c r="Z434" s="286">
        <f>IF('4 - Inflation'!X$17=0,0,'6a - Tot nominal costs'!Z434/'4 - Inflation'!X$17)</f>
        <v>0</v>
      </c>
      <c r="AA434" s="286">
        <f>IF('4 - Inflation'!Y$17=0,0,'6a - Tot nominal costs'!AA434/'4 - Inflation'!Y$17)</f>
        <v>0</v>
      </c>
      <c r="AB434" s="286">
        <f>IF('4 - Inflation'!Z$17=0,0,'6a - Tot nominal costs'!AB434/'4 - Inflation'!Z$17)</f>
        <v>0</v>
      </c>
      <c r="AC434" s="286">
        <f>IF('4 - Inflation'!AA$17=0,0,'6a - Tot nominal costs'!AC434/'4 - Inflation'!AA$17)</f>
        <v>0</v>
      </c>
      <c r="AD434" s="286">
        <f>IF('4 - Inflation'!AB$17=0,0,'6a - Tot nominal costs'!AD434/'4 - Inflation'!AB$17)</f>
        <v>0</v>
      </c>
      <c r="AE434" s="286">
        <f>IF('4 - Inflation'!AC$17=0,0,'6a - Tot nominal costs'!AE434/'4 - Inflation'!AC$17)</f>
        <v>0</v>
      </c>
      <c r="AF434" s="286">
        <f>IF('4 - Inflation'!AD$17=0,0,'6a - Tot nominal costs'!AF434/'4 - Inflation'!AD$17)</f>
        <v>0</v>
      </c>
      <c r="AG434" s="286">
        <f>IF('4 - Inflation'!AE$17=0,0,'6a - Tot nominal costs'!AG434/'4 - Inflation'!AE$17)</f>
        <v>0</v>
      </c>
      <c r="AH434" s="286">
        <f>IF('4 - Inflation'!AF$17=0,0,'6a - Tot nominal costs'!AH434/'4 - Inflation'!AF$17)</f>
        <v>0</v>
      </c>
      <c r="AI434" s="286">
        <f>IF('4 - Inflation'!AG$17=0,0,'6a - Tot nominal costs'!AI434/'4 - Inflation'!AG$17)</f>
        <v>0</v>
      </c>
      <c r="AJ434" s="286">
        <f>IF('4 - Inflation'!AH$17=0,0,'6a - Tot nominal costs'!AJ434/'4 - Inflation'!AH$17)</f>
        <v>0</v>
      </c>
      <c r="AK434" s="286">
        <f>IF('4 - Inflation'!AI$17=0,0,'6a - Tot nominal costs'!AK434/'4 - Inflation'!AI$17)</f>
        <v>0</v>
      </c>
      <c r="AL434" s="286">
        <f>IF('4 - Inflation'!AJ$17=0,0,'6a - Tot nominal costs'!AL434/'4 - Inflation'!AJ$17)</f>
        <v>0</v>
      </c>
      <c r="AM434" s="286">
        <f>IF('4 - Inflation'!AK$17=0,0,'6a - Tot nominal costs'!AM434/'4 - Inflation'!AK$17)</f>
        <v>0</v>
      </c>
      <c r="AN434" s="286">
        <f>IF('4 - Inflation'!AL$17=0,0,'6a - Tot nominal costs'!AN434/'4 - Inflation'!AL$17)</f>
        <v>0</v>
      </c>
      <c r="AO434" s="286">
        <f>IF('4 - Inflation'!AM$17=0,0,'6a - Tot nominal costs'!AO434/'4 - Inflation'!AM$17)</f>
        <v>0</v>
      </c>
      <c r="AP434" s="286">
        <f>IF('4 - Inflation'!AN$17=0,0,'6a - Tot nominal costs'!AP434/'4 - Inflation'!AN$17)</f>
        <v>0</v>
      </c>
    </row>
    <row r="435" spans="1:42" outlineLevel="2">
      <c r="A435" s="211" t="str">
        <f>A399&amp;"."&amp;A431&amp;"."&amp;A400&amp;"."&amp;B435</f>
        <v>3.d.1.4</v>
      </c>
      <c r="B435">
        <v>4</v>
      </c>
      <c r="C435" t="str">
        <f>'1-GBP'!C435</f>
        <v>NGV</v>
      </c>
      <c r="D435"/>
      <c r="E435"/>
      <c r="F435"/>
      <c r="G435"/>
      <c r="H435"/>
      <c r="I435"/>
      <c r="J435"/>
      <c r="K435"/>
      <c r="L435" t="str">
        <f>LEFT(_xlfn.TEXTAFTER('6b - Tot real (CPIH) costs'!A435,"."),1)</f>
        <v>d</v>
      </c>
      <c r="M435" s="286">
        <f>IF('4 - Inflation'!K$17=0,0,'6a - Tot nominal costs'!M435/'4 - Inflation'!K$17)</f>
        <v>0</v>
      </c>
      <c r="N435" s="286">
        <f>IF('4 - Inflation'!L$17=0,0,'6a - Tot nominal costs'!N435/'4 - Inflation'!L$17)</f>
        <v>0</v>
      </c>
      <c r="O435" s="286">
        <f>IF('4 - Inflation'!M$17=0,0,'6a - Tot nominal costs'!O435/'4 - Inflation'!M$17)</f>
        <v>0</v>
      </c>
      <c r="P435" s="286">
        <f>IF('4 - Inflation'!N$17=0,0,'6a - Tot nominal costs'!P435/'4 - Inflation'!N$17)</f>
        <v>0</v>
      </c>
      <c r="Q435" s="286">
        <f>IF('4 - Inflation'!O$17=0,0,'6a - Tot nominal costs'!Q435/'4 - Inflation'!O$17)</f>
        <v>0</v>
      </c>
      <c r="R435" s="286">
        <f>IF('4 - Inflation'!P$17=0,0,'6a - Tot nominal costs'!R435/'4 - Inflation'!P$17)</f>
        <v>0</v>
      </c>
      <c r="S435" s="286">
        <f>IF('4 - Inflation'!Q$17=0,0,'6a - Tot nominal costs'!S435/'4 - Inflation'!Q$17)</f>
        <v>0</v>
      </c>
      <c r="T435" s="286">
        <f>IF('4 - Inflation'!R$17=0,0,'6a - Tot nominal costs'!T435/'4 - Inflation'!R$17)</f>
        <v>0</v>
      </c>
      <c r="U435" s="286">
        <f>IF('4 - Inflation'!S$17=0,0,'6a - Tot nominal costs'!U435/'4 - Inflation'!S$17)</f>
        <v>0</v>
      </c>
      <c r="V435" s="286">
        <f>IF('4 - Inflation'!T$17=0,0,'6a - Tot nominal costs'!V435/'4 - Inflation'!T$17)</f>
        <v>0</v>
      </c>
      <c r="W435" s="286">
        <f>IF('4 - Inflation'!U$17=0,0,'6a - Tot nominal costs'!W435/'4 - Inflation'!U$17)</f>
        <v>0</v>
      </c>
      <c r="X435" s="286">
        <f>IF('4 - Inflation'!V$17=0,0,'6a - Tot nominal costs'!X435/'4 - Inflation'!V$17)</f>
        <v>0</v>
      </c>
      <c r="Y435" s="286">
        <f>IF('4 - Inflation'!W$17=0,0,'6a - Tot nominal costs'!Y435/'4 - Inflation'!W$17)</f>
        <v>0</v>
      </c>
      <c r="Z435" s="286">
        <f>IF('4 - Inflation'!X$17=0,0,'6a - Tot nominal costs'!Z435/'4 - Inflation'!X$17)</f>
        <v>0</v>
      </c>
      <c r="AA435" s="286">
        <f>IF('4 - Inflation'!Y$17=0,0,'6a - Tot nominal costs'!AA435/'4 - Inflation'!Y$17)</f>
        <v>0</v>
      </c>
      <c r="AB435" s="286">
        <f>IF('4 - Inflation'!Z$17=0,0,'6a - Tot nominal costs'!AB435/'4 - Inflation'!Z$17)</f>
        <v>0</v>
      </c>
      <c r="AC435" s="286">
        <f>IF('4 - Inflation'!AA$17=0,0,'6a - Tot nominal costs'!AC435/'4 - Inflation'!AA$17)</f>
        <v>0</v>
      </c>
      <c r="AD435" s="286">
        <f>IF('4 - Inflation'!AB$17=0,0,'6a - Tot nominal costs'!AD435/'4 - Inflation'!AB$17)</f>
        <v>0</v>
      </c>
      <c r="AE435" s="286">
        <f>IF('4 - Inflation'!AC$17=0,0,'6a - Tot nominal costs'!AE435/'4 - Inflation'!AC$17)</f>
        <v>0</v>
      </c>
      <c r="AF435" s="286">
        <f>IF('4 - Inflation'!AD$17=0,0,'6a - Tot nominal costs'!AF435/'4 - Inflation'!AD$17)</f>
        <v>0</v>
      </c>
      <c r="AG435" s="286">
        <f>IF('4 - Inflation'!AE$17=0,0,'6a - Tot nominal costs'!AG435/'4 - Inflation'!AE$17)</f>
        <v>0</v>
      </c>
      <c r="AH435" s="286">
        <f>IF('4 - Inflation'!AF$17=0,0,'6a - Tot nominal costs'!AH435/'4 - Inflation'!AF$17)</f>
        <v>0</v>
      </c>
      <c r="AI435" s="286">
        <f>IF('4 - Inflation'!AG$17=0,0,'6a - Tot nominal costs'!AI435/'4 - Inflation'!AG$17)</f>
        <v>0</v>
      </c>
      <c r="AJ435" s="286">
        <f>IF('4 - Inflation'!AH$17=0,0,'6a - Tot nominal costs'!AJ435/'4 - Inflation'!AH$17)</f>
        <v>0</v>
      </c>
      <c r="AK435" s="286">
        <f>IF('4 - Inflation'!AI$17=0,0,'6a - Tot nominal costs'!AK435/'4 - Inflation'!AI$17)</f>
        <v>0</v>
      </c>
      <c r="AL435" s="286">
        <f>IF('4 - Inflation'!AJ$17=0,0,'6a - Tot nominal costs'!AL435/'4 - Inflation'!AJ$17)</f>
        <v>0</v>
      </c>
      <c r="AM435" s="286">
        <f>IF('4 - Inflation'!AK$17=0,0,'6a - Tot nominal costs'!AM435/'4 - Inflation'!AK$17)</f>
        <v>0</v>
      </c>
      <c r="AN435" s="286">
        <f>IF('4 - Inflation'!AL$17=0,0,'6a - Tot nominal costs'!AN435/'4 - Inflation'!AL$17)</f>
        <v>0</v>
      </c>
      <c r="AO435" s="286">
        <f>IF('4 - Inflation'!AM$17=0,0,'6a - Tot nominal costs'!AO435/'4 - Inflation'!AM$17)</f>
        <v>0</v>
      </c>
      <c r="AP435" s="286">
        <f>IF('4 - Inflation'!AN$17=0,0,'6a - Tot nominal costs'!AP435/'4 - Inflation'!AN$17)</f>
        <v>0</v>
      </c>
    </row>
    <row r="436" spans="1:42" outlineLevel="2">
      <c r="A436" s="211" t="str">
        <f>A399&amp;"."&amp;A431&amp;"."&amp;A400&amp;"."&amp;B436</f>
        <v>3.d.1.5</v>
      </c>
      <c r="B436">
        <v>5</v>
      </c>
      <c r="C436" t="str">
        <f>'1-GBP'!C436</f>
        <v>Other IJV Costs</v>
      </c>
      <c r="D436"/>
      <c r="E436"/>
      <c r="F436"/>
      <c r="G436"/>
      <c r="H436"/>
      <c r="I436"/>
      <c r="J436"/>
      <c r="K436"/>
      <c r="L436" t="str">
        <f>LEFT(_xlfn.TEXTAFTER('6b - Tot real (CPIH) costs'!A436,"."),1)</f>
        <v>d</v>
      </c>
      <c r="M436" s="286">
        <f>IF('4 - Inflation'!K$17=0,0,'6a - Tot nominal costs'!M436/'4 - Inflation'!K$17)</f>
        <v>0</v>
      </c>
      <c r="N436" s="286">
        <f>IF('4 - Inflation'!L$17=0,0,'6a - Tot nominal costs'!N436/'4 - Inflation'!L$17)</f>
        <v>0</v>
      </c>
      <c r="O436" s="286">
        <f>IF('4 - Inflation'!M$17=0,0,'6a - Tot nominal costs'!O436/'4 - Inflation'!M$17)</f>
        <v>0</v>
      </c>
      <c r="P436" s="286">
        <f>IF('4 - Inflation'!N$17=0,0,'6a - Tot nominal costs'!P436/'4 - Inflation'!N$17)</f>
        <v>0</v>
      </c>
      <c r="Q436" s="286">
        <f>IF('4 - Inflation'!O$17=0,0,'6a - Tot nominal costs'!Q436/'4 - Inflation'!O$17)</f>
        <v>0</v>
      </c>
      <c r="R436" s="286">
        <f>IF('4 - Inflation'!P$17=0,0,'6a - Tot nominal costs'!R436/'4 - Inflation'!P$17)</f>
        <v>0</v>
      </c>
      <c r="S436" s="286">
        <f>IF('4 - Inflation'!Q$17=0,0,'6a - Tot nominal costs'!S436/'4 - Inflation'!Q$17)</f>
        <v>0</v>
      </c>
      <c r="T436" s="286">
        <f>IF('4 - Inflation'!R$17=0,0,'6a - Tot nominal costs'!T436/'4 - Inflation'!R$17)</f>
        <v>0</v>
      </c>
      <c r="U436" s="286">
        <f>IF('4 - Inflation'!S$17=0,0,'6a - Tot nominal costs'!U436/'4 - Inflation'!S$17)</f>
        <v>0</v>
      </c>
      <c r="V436" s="286">
        <f>IF('4 - Inflation'!T$17=0,0,'6a - Tot nominal costs'!V436/'4 - Inflation'!T$17)</f>
        <v>0</v>
      </c>
      <c r="W436" s="286">
        <f>IF('4 - Inflation'!U$17=0,0,'6a - Tot nominal costs'!W436/'4 - Inflation'!U$17)</f>
        <v>0</v>
      </c>
      <c r="X436" s="286">
        <f>IF('4 - Inflation'!V$17=0,0,'6a - Tot nominal costs'!X436/'4 - Inflation'!V$17)</f>
        <v>0</v>
      </c>
      <c r="Y436" s="286">
        <f>IF('4 - Inflation'!W$17=0,0,'6a - Tot nominal costs'!Y436/'4 - Inflation'!W$17)</f>
        <v>0</v>
      </c>
      <c r="Z436" s="286">
        <f>IF('4 - Inflation'!X$17=0,0,'6a - Tot nominal costs'!Z436/'4 - Inflation'!X$17)</f>
        <v>0</v>
      </c>
      <c r="AA436" s="286">
        <f>IF('4 - Inflation'!Y$17=0,0,'6a - Tot nominal costs'!AA436/'4 - Inflation'!Y$17)</f>
        <v>0</v>
      </c>
      <c r="AB436" s="286">
        <f>IF('4 - Inflation'!Z$17=0,0,'6a - Tot nominal costs'!AB436/'4 - Inflation'!Z$17)</f>
        <v>0</v>
      </c>
      <c r="AC436" s="286">
        <f>IF('4 - Inflation'!AA$17=0,0,'6a - Tot nominal costs'!AC436/'4 - Inflation'!AA$17)</f>
        <v>0</v>
      </c>
      <c r="AD436" s="286">
        <f>IF('4 - Inflation'!AB$17=0,0,'6a - Tot nominal costs'!AD436/'4 - Inflation'!AB$17)</f>
        <v>0</v>
      </c>
      <c r="AE436" s="286">
        <f>IF('4 - Inflation'!AC$17=0,0,'6a - Tot nominal costs'!AE436/'4 - Inflation'!AC$17)</f>
        <v>0</v>
      </c>
      <c r="AF436" s="286">
        <f>IF('4 - Inflation'!AD$17=0,0,'6a - Tot nominal costs'!AF436/'4 - Inflation'!AD$17)</f>
        <v>0</v>
      </c>
      <c r="AG436" s="286">
        <f>IF('4 - Inflation'!AE$17=0,0,'6a - Tot nominal costs'!AG436/'4 - Inflation'!AE$17)</f>
        <v>0</v>
      </c>
      <c r="AH436" s="286">
        <f>IF('4 - Inflation'!AF$17=0,0,'6a - Tot nominal costs'!AH436/'4 - Inflation'!AF$17)</f>
        <v>0</v>
      </c>
      <c r="AI436" s="286">
        <f>IF('4 - Inflation'!AG$17=0,0,'6a - Tot nominal costs'!AI436/'4 - Inflation'!AG$17)</f>
        <v>0</v>
      </c>
      <c r="AJ436" s="286">
        <f>IF('4 - Inflation'!AH$17=0,0,'6a - Tot nominal costs'!AJ436/'4 - Inflation'!AH$17)</f>
        <v>0</v>
      </c>
      <c r="AK436" s="286">
        <f>IF('4 - Inflation'!AI$17=0,0,'6a - Tot nominal costs'!AK436/'4 - Inflation'!AI$17)</f>
        <v>0</v>
      </c>
      <c r="AL436" s="286">
        <f>IF('4 - Inflation'!AJ$17=0,0,'6a - Tot nominal costs'!AL436/'4 - Inflation'!AJ$17)</f>
        <v>0</v>
      </c>
      <c r="AM436" s="286">
        <f>IF('4 - Inflation'!AK$17=0,0,'6a - Tot nominal costs'!AM436/'4 - Inflation'!AK$17)</f>
        <v>0</v>
      </c>
      <c r="AN436" s="286">
        <f>IF('4 - Inflation'!AL$17=0,0,'6a - Tot nominal costs'!AN436/'4 - Inflation'!AL$17)</f>
        <v>0</v>
      </c>
      <c r="AO436" s="286">
        <f>IF('4 - Inflation'!AM$17=0,0,'6a - Tot nominal costs'!AO436/'4 - Inflation'!AM$17)</f>
        <v>0</v>
      </c>
      <c r="AP436" s="286">
        <f>IF('4 - Inflation'!AN$17=0,0,'6a - Tot nominal costs'!AP436/'4 - Inflation'!AN$17)</f>
        <v>0</v>
      </c>
    </row>
    <row r="437" spans="1:42" outlineLevel="2">
      <c r="A437" s="211" t="str">
        <f>A399&amp;"."&amp;A431&amp;"."&amp;A400&amp;"."&amp;B437</f>
        <v>3.d.1.6</v>
      </c>
      <c r="B437">
        <v>6</v>
      </c>
      <c r="C437" t="str">
        <f>'1-GBP'!C437</f>
        <v/>
      </c>
      <c r="D437"/>
      <c r="E437"/>
      <c r="F437"/>
      <c r="G437"/>
      <c r="H437"/>
      <c r="I437"/>
      <c r="J437"/>
      <c r="K437"/>
      <c r="L437" t="str">
        <f>LEFT(_xlfn.TEXTAFTER('6b - Tot real (CPIH) costs'!A437,"."),1)</f>
        <v>d</v>
      </c>
      <c r="M437" s="286">
        <f>IF('4 - Inflation'!K$17=0,0,'6a - Tot nominal costs'!M437/'4 - Inflation'!K$17)</f>
        <v>0</v>
      </c>
      <c r="N437" s="286">
        <f>IF('4 - Inflation'!L$17=0,0,'6a - Tot nominal costs'!N437/'4 - Inflation'!L$17)</f>
        <v>0</v>
      </c>
      <c r="O437" s="286">
        <f>IF('4 - Inflation'!M$17=0,0,'6a - Tot nominal costs'!O437/'4 - Inflation'!M$17)</f>
        <v>0</v>
      </c>
      <c r="P437" s="286">
        <f>IF('4 - Inflation'!N$17=0,0,'6a - Tot nominal costs'!P437/'4 - Inflation'!N$17)</f>
        <v>0</v>
      </c>
      <c r="Q437" s="286">
        <f>IF('4 - Inflation'!O$17=0,0,'6a - Tot nominal costs'!Q437/'4 - Inflation'!O$17)</f>
        <v>0</v>
      </c>
      <c r="R437" s="286">
        <f>IF('4 - Inflation'!P$17=0,0,'6a - Tot nominal costs'!R437/'4 - Inflation'!P$17)</f>
        <v>0</v>
      </c>
      <c r="S437" s="286">
        <f>IF('4 - Inflation'!Q$17=0,0,'6a - Tot nominal costs'!S437/'4 - Inflation'!Q$17)</f>
        <v>0</v>
      </c>
      <c r="T437" s="286">
        <f>IF('4 - Inflation'!R$17=0,0,'6a - Tot nominal costs'!T437/'4 - Inflation'!R$17)</f>
        <v>0</v>
      </c>
      <c r="U437" s="286">
        <f>IF('4 - Inflation'!S$17=0,0,'6a - Tot nominal costs'!U437/'4 - Inflation'!S$17)</f>
        <v>0</v>
      </c>
      <c r="V437" s="286">
        <f>IF('4 - Inflation'!T$17=0,0,'6a - Tot nominal costs'!V437/'4 - Inflation'!T$17)</f>
        <v>0</v>
      </c>
      <c r="W437" s="286">
        <f>IF('4 - Inflation'!U$17=0,0,'6a - Tot nominal costs'!W437/'4 - Inflation'!U$17)</f>
        <v>0</v>
      </c>
      <c r="X437" s="286">
        <f>IF('4 - Inflation'!V$17=0,0,'6a - Tot nominal costs'!X437/'4 - Inflation'!V$17)</f>
        <v>0</v>
      </c>
      <c r="Y437" s="286">
        <f>IF('4 - Inflation'!W$17=0,0,'6a - Tot nominal costs'!Y437/'4 - Inflation'!W$17)</f>
        <v>0</v>
      </c>
      <c r="Z437" s="286">
        <f>IF('4 - Inflation'!X$17=0,0,'6a - Tot nominal costs'!Z437/'4 - Inflation'!X$17)</f>
        <v>0</v>
      </c>
      <c r="AA437" s="286">
        <f>IF('4 - Inflation'!Y$17=0,0,'6a - Tot nominal costs'!AA437/'4 - Inflation'!Y$17)</f>
        <v>0</v>
      </c>
      <c r="AB437" s="286">
        <f>IF('4 - Inflation'!Z$17=0,0,'6a - Tot nominal costs'!AB437/'4 - Inflation'!Z$17)</f>
        <v>0</v>
      </c>
      <c r="AC437" s="286">
        <f>IF('4 - Inflation'!AA$17=0,0,'6a - Tot nominal costs'!AC437/'4 - Inflation'!AA$17)</f>
        <v>0</v>
      </c>
      <c r="AD437" s="286">
        <f>IF('4 - Inflation'!AB$17=0,0,'6a - Tot nominal costs'!AD437/'4 - Inflation'!AB$17)</f>
        <v>0</v>
      </c>
      <c r="AE437" s="286">
        <f>IF('4 - Inflation'!AC$17=0,0,'6a - Tot nominal costs'!AE437/'4 - Inflation'!AC$17)</f>
        <v>0</v>
      </c>
      <c r="AF437" s="286">
        <f>IF('4 - Inflation'!AD$17=0,0,'6a - Tot nominal costs'!AF437/'4 - Inflation'!AD$17)</f>
        <v>0</v>
      </c>
      <c r="AG437" s="286">
        <f>IF('4 - Inflation'!AE$17=0,0,'6a - Tot nominal costs'!AG437/'4 - Inflation'!AE$17)</f>
        <v>0</v>
      </c>
      <c r="AH437" s="286">
        <f>IF('4 - Inflation'!AF$17=0,0,'6a - Tot nominal costs'!AH437/'4 - Inflation'!AF$17)</f>
        <v>0</v>
      </c>
      <c r="AI437" s="286">
        <f>IF('4 - Inflation'!AG$17=0,0,'6a - Tot nominal costs'!AI437/'4 - Inflation'!AG$17)</f>
        <v>0</v>
      </c>
      <c r="AJ437" s="286">
        <f>IF('4 - Inflation'!AH$17=0,0,'6a - Tot nominal costs'!AJ437/'4 - Inflation'!AH$17)</f>
        <v>0</v>
      </c>
      <c r="AK437" s="286">
        <f>IF('4 - Inflation'!AI$17=0,0,'6a - Tot nominal costs'!AK437/'4 - Inflation'!AI$17)</f>
        <v>0</v>
      </c>
      <c r="AL437" s="286">
        <f>IF('4 - Inflation'!AJ$17=0,0,'6a - Tot nominal costs'!AL437/'4 - Inflation'!AJ$17)</f>
        <v>0</v>
      </c>
      <c r="AM437" s="286">
        <f>IF('4 - Inflation'!AK$17=0,0,'6a - Tot nominal costs'!AM437/'4 - Inflation'!AK$17)</f>
        <v>0</v>
      </c>
      <c r="AN437" s="286">
        <f>IF('4 - Inflation'!AL$17=0,0,'6a - Tot nominal costs'!AN437/'4 - Inflation'!AL$17)</f>
        <v>0</v>
      </c>
      <c r="AO437" s="286">
        <f>IF('4 - Inflation'!AM$17=0,0,'6a - Tot nominal costs'!AO437/'4 - Inflation'!AM$17)</f>
        <v>0</v>
      </c>
      <c r="AP437" s="286">
        <f>IF('4 - Inflation'!AN$17=0,0,'6a - Tot nominal costs'!AP437/'4 - Inflation'!AN$17)</f>
        <v>0</v>
      </c>
    </row>
    <row r="438" spans="1:42" outlineLevel="2">
      <c r="A438" s="211" t="str">
        <f>A399&amp;"."&amp;A431&amp;"."&amp;A400&amp;"."&amp;B438</f>
        <v>3.d.1.7</v>
      </c>
      <c r="B438">
        <v>7</v>
      </c>
      <c r="C438" t="str">
        <f>'1-GBP'!C438</f>
        <v/>
      </c>
      <c r="D438"/>
      <c r="E438"/>
      <c r="F438"/>
      <c r="G438"/>
      <c r="H438"/>
      <c r="I438"/>
      <c r="J438"/>
      <c r="K438"/>
      <c r="L438" t="str">
        <f>LEFT(_xlfn.TEXTAFTER('6b - Tot real (CPIH) costs'!A438,"."),1)</f>
        <v>d</v>
      </c>
      <c r="M438" s="286">
        <f>IF('4 - Inflation'!K$17=0,0,'6a - Tot nominal costs'!M438/'4 - Inflation'!K$17)</f>
        <v>0</v>
      </c>
      <c r="N438" s="286">
        <f>IF('4 - Inflation'!L$17=0,0,'6a - Tot nominal costs'!N438/'4 - Inflation'!L$17)</f>
        <v>0</v>
      </c>
      <c r="O438" s="286">
        <f>IF('4 - Inflation'!M$17=0,0,'6a - Tot nominal costs'!O438/'4 - Inflation'!M$17)</f>
        <v>0</v>
      </c>
      <c r="P438" s="286">
        <f>IF('4 - Inflation'!N$17=0,0,'6a - Tot nominal costs'!P438/'4 - Inflation'!N$17)</f>
        <v>0</v>
      </c>
      <c r="Q438" s="286">
        <f>IF('4 - Inflation'!O$17=0,0,'6a - Tot nominal costs'!Q438/'4 - Inflation'!O$17)</f>
        <v>0</v>
      </c>
      <c r="R438" s="286">
        <f>IF('4 - Inflation'!P$17=0,0,'6a - Tot nominal costs'!R438/'4 - Inflation'!P$17)</f>
        <v>0</v>
      </c>
      <c r="S438" s="286">
        <f>IF('4 - Inflation'!Q$17=0,0,'6a - Tot nominal costs'!S438/'4 - Inflation'!Q$17)</f>
        <v>0</v>
      </c>
      <c r="T438" s="286">
        <f>IF('4 - Inflation'!R$17=0,0,'6a - Tot nominal costs'!T438/'4 - Inflation'!R$17)</f>
        <v>0</v>
      </c>
      <c r="U438" s="286">
        <f>IF('4 - Inflation'!S$17=0,0,'6a - Tot nominal costs'!U438/'4 - Inflation'!S$17)</f>
        <v>0</v>
      </c>
      <c r="V438" s="286">
        <f>IF('4 - Inflation'!T$17=0,0,'6a - Tot nominal costs'!V438/'4 - Inflation'!T$17)</f>
        <v>0</v>
      </c>
      <c r="W438" s="286">
        <f>IF('4 - Inflation'!U$17=0,0,'6a - Tot nominal costs'!W438/'4 - Inflation'!U$17)</f>
        <v>0</v>
      </c>
      <c r="X438" s="286">
        <f>IF('4 - Inflation'!V$17=0,0,'6a - Tot nominal costs'!X438/'4 - Inflation'!V$17)</f>
        <v>0</v>
      </c>
      <c r="Y438" s="286">
        <f>IF('4 - Inflation'!W$17=0,0,'6a - Tot nominal costs'!Y438/'4 - Inflation'!W$17)</f>
        <v>0</v>
      </c>
      <c r="Z438" s="286">
        <f>IF('4 - Inflation'!X$17=0,0,'6a - Tot nominal costs'!Z438/'4 - Inflation'!X$17)</f>
        <v>0</v>
      </c>
      <c r="AA438" s="286">
        <f>IF('4 - Inflation'!Y$17=0,0,'6a - Tot nominal costs'!AA438/'4 - Inflation'!Y$17)</f>
        <v>0</v>
      </c>
      <c r="AB438" s="286">
        <f>IF('4 - Inflation'!Z$17=0,0,'6a - Tot nominal costs'!AB438/'4 - Inflation'!Z$17)</f>
        <v>0</v>
      </c>
      <c r="AC438" s="286">
        <f>IF('4 - Inflation'!AA$17=0,0,'6a - Tot nominal costs'!AC438/'4 - Inflation'!AA$17)</f>
        <v>0</v>
      </c>
      <c r="AD438" s="286">
        <f>IF('4 - Inflation'!AB$17=0,0,'6a - Tot nominal costs'!AD438/'4 - Inflation'!AB$17)</f>
        <v>0</v>
      </c>
      <c r="AE438" s="286">
        <f>IF('4 - Inflation'!AC$17=0,0,'6a - Tot nominal costs'!AE438/'4 - Inflation'!AC$17)</f>
        <v>0</v>
      </c>
      <c r="AF438" s="286">
        <f>IF('4 - Inflation'!AD$17=0,0,'6a - Tot nominal costs'!AF438/'4 - Inflation'!AD$17)</f>
        <v>0</v>
      </c>
      <c r="AG438" s="286">
        <f>IF('4 - Inflation'!AE$17=0,0,'6a - Tot nominal costs'!AG438/'4 - Inflation'!AE$17)</f>
        <v>0</v>
      </c>
      <c r="AH438" s="286">
        <f>IF('4 - Inflation'!AF$17=0,0,'6a - Tot nominal costs'!AH438/'4 - Inflation'!AF$17)</f>
        <v>0</v>
      </c>
      <c r="AI438" s="286">
        <f>IF('4 - Inflation'!AG$17=0,0,'6a - Tot nominal costs'!AI438/'4 - Inflation'!AG$17)</f>
        <v>0</v>
      </c>
      <c r="AJ438" s="286">
        <f>IF('4 - Inflation'!AH$17=0,0,'6a - Tot nominal costs'!AJ438/'4 - Inflation'!AH$17)</f>
        <v>0</v>
      </c>
      <c r="AK438" s="286">
        <f>IF('4 - Inflation'!AI$17=0,0,'6a - Tot nominal costs'!AK438/'4 - Inflation'!AI$17)</f>
        <v>0</v>
      </c>
      <c r="AL438" s="286">
        <f>IF('4 - Inflation'!AJ$17=0,0,'6a - Tot nominal costs'!AL438/'4 - Inflation'!AJ$17)</f>
        <v>0</v>
      </c>
      <c r="AM438" s="286">
        <f>IF('4 - Inflation'!AK$17=0,0,'6a - Tot nominal costs'!AM438/'4 - Inflation'!AK$17)</f>
        <v>0</v>
      </c>
      <c r="AN438" s="286">
        <f>IF('4 - Inflation'!AL$17=0,0,'6a - Tot nominal costs'!AN438/'4 - Inflation'!AL$17)</f>
        <v>0</v>
      </c>
      <c r="AO438" s="286">
        <f>IF('4 - Inflation'!AM$17=0,0,'6a - Tot nominal costs'!AO438/'4 - Inflation'!AM$17)</f>
        <v>0</v>
      </c>
      <c r="AP438" s="286">
        <f>IF('4 - Inflation'!AN$17=0,0,'6a - Tot nominal costs'!AP438/'4 - Inflation'!AN$17)</f>
        <v>0</v>
      </c>
    </row>
    <row r="439" spans="1:42" outlineLevel="2">
      <c r="A439" s="211" t="str">
        <f>A399&amp;"."&amp;A431&amp;"."&amp;A400&amp;"."&amp;B439</f>
        <v>3.d.1.8</v>
      </c>
      <c r="B439">
        <v>8</v>
      </c>
      <c r="C439" t="str">
        <f>'1-GBP'!C439</f>
        <v/>
      </c>
      <c r="D439"/>
      <c r="E439"/>
      <c r="F439"/>
      <c r="G439"/>
      <c r="H439"/>
      <c r="I439"/>
      <c r="J439"/>
      <c r="K439"/>
      <c r="L439" t="str">
        <f>LEFT(_xlfn.TEXTAFTER('6b - Tot real (CPIH) costs'!A439,"."),1)</f>
        <v>d</v>
      </c>
      <c r="M439" s="286">
        <f>IF('4 - Inflation'!K$17=0,0,'6a - Tot nominal costs'!M439/'4 - Inflation'!K$17)</f>
        <v>0</v>
      </c>
      <c r="N439" s="286">
        <f>IF('4 - Inflation'!L$17=0,0,'6a - Tot nominal costs'!N439/'4 - Inflation'!L$17)</f>
        <v>0</v>
      </c>
      <c r="O439" s="286">
        <f>IF('4 - Inflation'!M$17=0,0,'6a - Tot nominal costs'!O439/'4 - Inflation'!M$17)</f>
        <v>0</v>
      </c>
      <c r="P439" s="286">
        <f>IF('4 - Inflation'!N$17=0,0,'6a - Tot nominal costs'!P439/'4 - Inflation'!N$17)</f>
        <v>0</v>
      </c>
      <c r="Q439" s="286">
        <f>IF('4 - Inflation'!O$17=0,0,'6a - Tot nominal costs'!Q439/'4 - Inflation'!O$17)</f>
        <v>0</v>
      </c>
      <c r="R439" s="286">
        <f>IF('4 - Inflation'!P$17=0,0,'6a - Tot nominal costs'!R439/'4 - Inflation'!P$17)</f>
        <v>0</v>
      </c>
      <c r="S439" s="286">
        <f>IF('4 - Inflation'!Q$17=0,0,'6a - Tot nominal costs'!S439/'4 - Inflation'!Q$17)</f>
        <v>0</v>
      </c>
      <c r="T439" s="286">
        <f>IF('4 - Inflation'!R$17=0,0,'6a - Tot nominal costs'!T439/'4 - Inflation'!R$17)</f>
        <v>0</v>
      </c>
      <c r="U439" s="286">
        <f>IF('4 - Inflation'!S$17=0,0,'6a - Tot nominal costs'!U439/'4 - Inflation'!S$17)</f>
        <v>0</v>
      </c>
      <c r="V439" s="286">
        <f>IF('4 - Inflation'!T$17=0,0,'6a - Tot nominal costs'!V439/'4 - Inflation'!T$17)</f>
        <v>0</v>
      </c>
      <c r="W439" s="286">
        <f>IF('4 - Inflation'!U$17=0,0,'6a - Tot nominal costs'!W439/'4 - Inflation'!U$17)</f>
        <v>0</v>
      </c>
      <c r="X439" s="286">
        <f>IF('4 - Inflation'!V$17=0,0,'6a - Tot nominal costs'!X439/'4 - Inflation'!V$17)</f>
        <v>0</v>
      </c>
      <c r="Y439" s="286">
        <f>IF('4 - Inflation'!W$17=0,0,'6a - Tot nominal costs'!Y439/'4 - Inflation'!W$17)</f>
        <v>0</v>
      </c>
      <c r="Z439" s="286">
        <f>IF('4 - Inflation'!X$17=0,0,'6a - Tot nominal costs'!Z439/'4 - Inflation'!X$17)</f>
        <v>0</v>
      </c>
      <c r="AA439" s="286">
        <f>IF('4 - Inflation'!Y$17=0,0,'6a - Tot nominal costs'!AA439/'4 - Inflation'!Y$17)</f>
        <v>0</v>
      </c>
      <c r="AB439" s="286">
        <f>IF('4 - Inflation'!Z$17=0,0,'6a - Tot nominal costs'!AB439/'4 - Inflation'!Z$17)</f>
        <v>0</v>
      </c>
      <c r="AC439" s="286">
        <f>IF('4 - Inflation'!AA$17=0,0,'6a - Tot nominal costs'!AC439/'4 - Inflation'!AA$17)</f>
        <v>0</v>
      </c>
      <c r="AD439" s="286">
        <f>IF('4 - Inflation'!AB$17=0,0,'6a - Tot nominal costs'!AD439/'4 - Inflation'!AB$17)</f>
        <v>0</v>
      </c>
      <c r="AE439" s="286">
        <f>IF('4 - Inflation'!AC$17=0,0,'6a - Tot nominal costs'!AE439/'4 - Inflation'!AC$17)</f>
        <v>0</v>
      </c>
      <c r="AF439" s="286">
        <f>IF('4 - Inflation'!AD$17=0,0,'6a - Tot nominal costs'!AF439/'4 - Inflation'!AD$17)</f>
        <v>0</v>
      </c>
      <c r="AG439" s="286">
        <f>IF('4 - Inflation'!AE$17=0,0,'6a - Tot nominal costs'!AG439/'4 - Inflation'!AE$17)</f>
        <v>0</v>
      </c>
      <c r="AH439" s="286">
        <f>IF('4 - Inflation'!AF$17=0,0,'6a - Tot nominal costs'!AH439/'4 - Inflation'!AF$17)</f>
        <v>0</v>
      </c>
      <c r="AI439" s="286">
        <f>IF('4 - Inflation'!AG$17=0,0,'6a - Tot nominal costs'!AI439/'4 - Inflation'!AG$17)</f>
        <v>0</v>
      </c>
      <c r="AJ439" s="286">
        <f>IF('4 - Inflation'!AH$17=0,0,'6a - Tot nominal costs'!AJ439/'4 - Inflation'!AH$17)</f>
        <v>0</v>
      </c>
      <c r="AK439" s="286">
        <f>IF('4 - Inflation'!AI$17=0,0,'6a - Tot nominal costs'!AK439/'4 - Inflation'!AI$17)</f>
        <v>0</v>
      </c>
      <c r="AL439" s="286">
        <f>IF('4 - Inflation'!AJ$17=0,0,'6a - Tot nominal costs'!AL439/'4 - Inflation'!AJ$17)</f>
        <v>0</v>
      </c>
      <c r="AM439" s="286">
        <f>IF('4 - Inflation'!AK$17=0,0,'6a - Tot nominal costs'!AM439/'4 - Inflation'!AK$17)</f>
        <v>0</v>
      </c>
      <c r="AN439" s="286">
        <f>IF('4 - Inflation'!AL$17=0,0,'6a - Tot nominal costs'!AN439/'4 - Inflation'!AL$17)</f>
        <v>0</v>
      </c>
      <c r="AO439" s="286">
        <f>IF('4 - Inflation'!AM$17=0,0,'6a - Tot nominal costs'!AO439/'4 - Inflation'!AM$17)</f>
        <v>0</v>
      </c>
      <c r="AP439" s="286">
        <f>IF('4 - Inflation'!AN$17=0,0,'6a - Tot nominal costs'!AP439/'4 - Inflation'!AN$17)</f>
        <v>0</v>
      </c>
    </row>
    <row r="440" spans="1:42" outlineLevel="2">
      <c r="A440" s="211" t="str">
        <f>A399&amp;"."&amp;A431&amp;"."&amp;A400&amp;"."&amp;B440</f>
        <v>3.d.1.9</v>
      </c>
      <c r="B440">
        <v>9</v>
      </c>
      <c r="C440" t="str">
        <f>'1-GBP'!C440</f>
        <v/>
      </c>
      <c r="D440"/>
      <c r="E440"/>
      <c r="F440"/>
      <c r="G440"/>
      <c r="H440"/>
      <c r="I440"/>
      <c r="J440"/>
      <c r="K440"/>
      <c r="L440" t="str">
        <f>LEFT(_xlfn.TEXTAFTER('6b - Tot real (CPIH) costs'!A440,"."),1)</f>
        <v>d</v>
      </c>
      <c r="M440" s="286">
        <f>IF('4 - Inflation'!K$17=0,0,'6a - Tot nominal costs'!M440/'4 - Inflation'!K$17)</f>
        <v>0</v>
      </c>
      <c r="N440" s="286">
        <f>IF('4 - Inflation'!L$17=0,0,'6a - Tot nominal costs'!N440/'4 - Inflation'!L$17)</f>
        <v>0</v>
      </c>
      <c r="O440" s="286">
        <f>IF('4 - Inflation'!M$17=0,0,'6a - Tot nominal costs'!O440/'4 - Inflation'!M$17)</f>
        <v>0</v>
      </c>
      <c r="P440" s="286">
        <f>IF('4 - Inflation'!N$17=0,0,'6a - Tot nominal costs'!P440/'4 - Inflation'!N$17)</f>
        <v>0</v>
      </c>
      <c r="Q440" s="286">
        <f>IF('4 - Inflation'!O$17=0,0,'6a - Tot nominal costs'!Q440/'4 - Inflation'!O$17)</f>
        <v>0</v>
      </c>
      <c r="R440" s="286">
        <f>IF('4 - Inflation'!P$17=0,0,'6a - Tot nominal costs'!R440/'4 - Inflation'!P$17)</f>
        <v>0</v>
      </c>
      <c r="S440" s="286">
        <f>IF('4 - Inflation'!Q$17=0,0,'6a - Tot nominal costs'!S440/'4 - Inflation'!Q$17)</f>
        <v>0</v>
      </c>
      <c r="T440" s="286">
        <f>IF('4 - Inflation'!R$17=0,0,'6a - Tot nominal costs'!T440/'4 - Inflation'!R$17)</f>
        <v>0</v>
      </c>
      <c r="U440" s="286">
        <f>IF('4 - Inflation'!S$17=0,0,'6a - Tot nominal costs'!U440/'4 - Inflation'!S$17)</f>
        <v>0</v>
      </c>
      <c r="V440" s="286">
        <f>IF('4 - Inflation'!T$17=0,0,'6a - Tot nominal costs'!V440/'4 - Inflation'!T$17)</f>
        <v>0</v>
      </c>
      <c r="W440" s="286">
        <f>IF('4 - Inflation'!U$17=0,0,'6a - Tot nominal costs'!W440/'4 - Inflation'!U$17)</f>
        <v>0</v>
      </c>
      <c r="X440" s="286">
        <f>IF('4 - Inflation'!V$17=0,0,'6a - Tot nominal costs'!X440/'4 - Inflation'!V$17)</f>
        <v>0</v>
      </c>
      <c r="Y440" s="286">
        <f>IF('4 - Inflation'!W$17=0,0,'6a - Tot nominal costs'!Y440/'4 - Inflation'!W$17)</f>
        <v>0</v>
      </c>
      <c r="Z440" s="286">
        <f>IF('4 - Inflation'!X$17=0,0,'6a - Tot nominal costs'!Z440/'4 - Inflation'!X$17)</f>
        <v>0</v>
      </c>
      <c r="AA440" s="286">
        <f>IF('4 - Inflation'!Y$17=0,0,'6a - Tot nominal costs'!AA440/'4 - Inflation'!Y$17)</f>
        <v>0</v>
      </c>
      <c r="AB440" s="286">
        <f>IF('4 - Inflation'!Z$17=0,0,'6a - Tot nominal costs'!AB440/'4 - Inflation'!Z$17)</f>
        <v>0</v>
      </c>
      <c r="AC440" s="286">
        <f>IF('4 - Inflation'!AA$17=0,0,'6a - Tot nominal costs'!AC440/'4 - Inflation'!AA$17)</f>
        <v>0</v>
      </c>
      <c r="AD440" s="286">
        <f>IF('4 - Inflation'!AB$17=0,0,'6a - Tot nominal costs'!AD440/'4 - Inflation'!AB$17)</f>
        <v>0</v>
      </c>
      <c r="AE440" s="286">
        <f>IF('4 - Inflation'!AC$17=0,0,'6a - Tot nominal costs'!AE440/'4 - Inflation'!AC$17)</f>
        <v>0</v>
      </c>
      <c r="AF440" s="286">
        <f>IF('4 - Inflation'!AD$17=0,0,'6a - Tot nominal costs'!AF440/'4 - Inflation'!AD$17)</f>
        <v>0</v>
      </c>
      <c r="AG440" s="286">
        <f>IF('4 - Inflation'!AE$17=0,0,'6a - Tot nominal costs'!AG440/'4 - Inflation'!AE$17)</f>
        <v>0</v>
      </c>
      <c r="AH440" s="286">
        <f>IF('4 - Inflation'!AF$17=0,0,'6a - Tot nominal costs'!AH440/'4 - Inflation'!AF$17)</f>
        <v>0</v>
      </c>
      <c r="AI440" s="286">
        <f>IF('4 - Inflation'!AG$17=0,0,'6a - Tot nominal costs'!AI440/'4 - Inflation'!AG$17)</f>
        <v>0</v>
      </c>
      <c r="AJ440" s="286">
        <f>IF('4 - Inflation'!AH$17=0,0,'6a - Tot nominal costs'!AJ440/'4 - Inflation'!AH$17)</f>
        <v>0</v>
      </c>
      <c r="AK440" s="286">
        <f>IF('4 - Inflation'!AI$17=0,0,'6a - Tot nominal costs'!AK440/'4 - Inflation'!AI$17)</f>
        <v>0</v>
      </c>
      <c r="AL440" s="286">
        <f>IF('4 - Inflation'!AJ$17=0,0,'6a - Tot nominal costs'!AL440/'4 - Inflation'!AJ$17)</f>
        <v>0</v>
      </c>
      <c r="AM440" s="286">
        <f>IF('4 - Inflation'!AK$17=0,0,'6a - Tot nominal costs'!AM440/'4 - Inflation'!AK$17)</f>
        <v>0</v>
      </c>
      <c r="AN440" s="286">
        <f>IF('4 - Inflation'!AL$17=0,0,'6a - Tot nominal costs'!AN440/'4 - Inflation'!AL$17)</f>
        <v>0</v>
      </c>
      <c r="AO440" s="286">
        <f>IF('4 - Inflation'!AM$17=0,0,'6a - Tot nominal costs'!AO440/'4 - Inflation'!AM$17)</f>
        <v>0</v>
      </c>
      <c r="AP440" s="286">
        <f>IF('4 - Inflation'!AN$17=0,0,'6a - Tot nominal costs'!AP440/'4 - Inflation'!AN$17)</f>
        <v>0</v>
      </c>
    </row>
    <row r="441" spans="1:42" outlineLevel="2">
      <c r="A441" s="211" t="str">
        <f>A399&amp;"."&amp;A431&amp;"."&amp;A400&amp;"."&amp;B441</f>
        <v>3.d.1.10</v>
      </c>
      <c r="B441">
        <v>10</v>
      </c>
      <c r="C441" t="str">
        <f>'1-GBP'!C441</f>
        <v/>
      </c>
      <c r="D441"/>
      <c r="E441"/>
      <c r="F441"/>
      <c r="G441"/>
      <c r="H441"/>
      <c r="I441"/>
      <c r="J441"/>
      <c r="K441"/>
      <c r="L441" t="str">
        <f>LEFT(_xlfn.TEXTAFTER('6b - Tot real (CPIH) costs'!A441,"."),1)</f>
        <v>d</v>
      </c>
      <c r="M441" s="286">
        <f>IF('4 - Inflation'!K$17=0,0,'6a - Tot nominal costs'!M441/'4 - Inflation'!K$17)</f>
        <v>0</v>
      </c>
      <c r="N441" s="286">
        <f>IF('4 - Inflation'!L$17=0,0,'6a - Tot nominal costs'!N441/'4 - Inflation'!L$17)</f>
        <v>0</v>
      </c>
      <c r="O441" s="286">
        <f>IF('4 - Inflation'!M$17=0,0,'6a - Tot nominal costs'!O441/'4 - Inflation'!M$17)</f>
        <v>0</v>
      </c>
      <c r="P441" s="286">
        <f>IF('4 - Inflation'!N$17=0,0,'6a - Tot nominal costs'!P441/'4 - Inflation'!N$17)</f>
        <v>0</v>
      </c>
      <c r="Q441" s="286">
        <f>IF('4 - Inflation'!O$17=0,0,'6a - Tot nominal costs'!Q441/'4 - Inflation'!O$17)</f>
        <v>0</v>
      </c>
      <c r="R441" s="286">
        <f>IF('4 - Inflation'!P$17=0,0,'6a - Tot nominal costs'!R441/'4 - Inflation'!P$17)</f>
        <v>0</v>
      </c>
      <c r="S441" s="286">
        <f>IF('4 - Inflation'!Q$17=0,0,'6a - Tot nominal costs'!S441/'4 - Inflation'!Q$17)</f>
        <v>0</v>
      </c>
      <c r="T441" s="286">
        <f>IF('4 - Inflation'!R$17=0,0,'6a - Tot nominal costs'!T441/'4 - Inflation'!R$17)</f>
        <v>0</v>
      </c>
      <c r="U441" s="286">
        <f>IF('4 - Inflation'!S$17=0,0,'6a - Tot nominal costs'!U441/'4 - Inflation'!S$17)</f>
        <v>0</v>
      </c>
      <c r="V441" s="286">
        <f>IF('4 - Inflation'!T$17=0,0,'6a - Tot nominal costs'!V441/'4 - Inflation'!T$17)</f>
        <v>0</v>
      </c>
      <c r="W441" s="286">
        <f>IF('4 - Inflation'!U$17=0,0,'6a - Tot nominal costs'!W441/'4 - Inflation'!U$17)</f>
        <v>0</v>
      </c>
      <c r="X441" s="286">
        <f>IF('4 - Inflation'!V$17=0,0,'6a - Tot nominal costs'!X441/'4 - Inflation'!V$17)</f>
        <v>0</v>
      </c>
      <c r="Y441" s="286">
        <f>IF('4 - Inflation'!W$17=0,0,'6a - Tot nominal costs'!Y441/'4 - Inflation'!W$17)</f>
        <v>0</v>
      </c>
      <c r="Z441" s="286">
        <f>IF('4 - Inflation'!X$17=0,0,'6a - Tot nominal costs'!Z441/'4 - Inflation'!X$17)</f>
        <v>0</v>
      </c>
      <c r="AA441" s="286">
        <f>IF('4 - Inflation'!Y$17=0,0,'6a - Tot nominal costs'!AA441/'4 - Inflation'!Y$17)</f>
        <v>0</v>
      </c>
      <c r="AB441" s="286">
        <f>IF('4 - Inflation'!Z$17=0,0,'6a - Tot nominal costs'!AB441/'4 - Inflation'!Z$17)</f>
        <v>0</v>
      </c>
      <c r="AC441" s="286">
        <f>IF('4 - Inflation'!AA$17=0,0,'6a - Tot nominal costs'!AC441/'4 - Inflation'!AA$17)</f>
        <v>0</v>
      </c>
      <c r="AD441" s="286">
        <f>IF('4 - Inflation'!AB$17=0,0,'6a - Tot nominal costs'!AD441/'4 - Inflation'!AB$17)</f>
        <v>0</v>
      </c>
      <c r="AE441" s="286">
        <f>IF('4 - Inflation'!AC$17=0,0,'6a - Tot nominal costs'!AE441/'4 - Inflation'!AC$17)</f>
        <v>0</v>
      </c>
      <c r="AF441" s="286">
        <f>IF('4 - Inflation'!AD$17=0,0,'6a - Tot nominal costs'!AF441/'4 - Inflation'!AD$17)</f>
        <v>0</v>
      </c>
      <c r="AG441" s="286">
        <f>IF('4 - Inflation'!AE$17=0,0,'6a - Tot nominal costs'!AG441/'4 - Inflation'!AE$17)</f>
        <v>0</v>
      </c>
      <c r="AH441" s="286">
        <f>IF('4 - Inflation'!AF$17=0,0,'6a - Tot nominal costs'!AH441/'4 - Inflation'!AF$17)</f>
        <v>0</v>
      </c>
      <c r="AI441" s="286">
        <f>IF('4 - Inflation'!AG$17=0,0,'6a - Tot nominal costs'!AI441/'4 - Inflation'!AG$17)</f>
        <v>0</v>
      </c>
      <c r="AJ441" s="286">
        <f>IF('4 - Inflation'!AH$17=0,0,'6a - Tot nominal costs'!AJ441/'4 - Inflation'!AH$17)</f>
        <v>0</v>
      </c>
      <c r="AK441" s="286">
        <f>IF('4 - Inflation'!AI$17=0,0,'6a - Tot nominal costs'!AK441/'4 - Inflation'!AI$17)</f>
        <v>0</v>
      </c>
      <c r="AL441" s="286">
        <f>IF('4 - Inflation'!AJ$17=0,0,'6a - Tot nominal costs'!AL441/'4 - Inflation'!AJ$17)</f>
        <v>0</v>
      </c>
      <c r="AM441" s="286">
        <f>IF('4 - Inflation'!AK$17=0,0,'6a - Tot nominal costs'!AM441/'4 - Inflation'!AK$17)</f>
        <v>0</v>
      </c>
      <c r="AN441" s="286">
        <f>IF('4 - Inflation'!AL$17=0,0,'6a - Tot nominal costs'!AN441/'4 - Inflation'!AL$17)</f>
        <v>0</v>
      </c>
      <c r="AO441" s="286">
        <f>IF('4 - Inflation'!AM$17=0,0,'6a - Tot nominal costs'!AO441/'4 - Inflation'!AM$17)</f>
        <v>0</v>
      </c>
      <c r="AP441" s="286">
        <f>IF('4 - Inflation'!AN$17=0,0,'6a - Tot nominal costs'!AP441/'4 - Inflation'!AN$17)</f>
        <v>0</v>
      </c>
    </row>
    <row r="442" spans="1:42" outlineLevel="2">
      <c r="A442" s="211" t="str">
        <f>A399&amp;"."&amp;A431&amp;"."&amp;A400&amp;"."&amp;B442</f>
        <v>3.d.1.11</v>
      </c>
      <c r="B442">
        <v>11</v>
      </c>
      <c r="C442" t="str">
        <f>'1-GBP'!C442</f>
        <v/>
      </c>
      <c r="D442"/>
      <c r="E442"/>
      <c r="F442"/>
      <c r="G442"/>
      <c r="H442"/>
      <c r="I442"/>
      <c r="J442"/>
      <c r="K442"/>
      <c r="L442" t="str">
        <f>LEFT(_xlfn.TEXTAFTER('6b - Tot real (CPIH) costs'!A442,"."),1)</f>
        <v>d</v>
      </c>
      <c r="M442" s="286">
        <f>IF('4 - Inflation'!K$17=0,0,'6a - Tot nominal costs'!M442/'4 - Inflation'!K$17)</f>
        <v>0</v>
      </c>
      <c r="N442" s="286">
        <f>IF('4 - Inflation'!L$17=0,0,'6a - Tot nominal costs'!N442/'4 - Inflation'!L$17)</f>
        <v>0</v>
      </c>
      <c r="O442" s="286">
        <f>IF('4 - Inflation'!M$17=0,0,'6a - Tot nominal costs'!O442/'4 - Inflation'!M$17)</f>
        <v>0</v>
      </c>
      <c r="P442" s="286">
        <f>IF('4 - Inflation'!N$17=0,0,'6a - Tot nominal costs'!P442/'4 - Inflation'!N$17)</f>
        <v>0</v>
      </c>
      <c r="Q442" s="286">
        <f>IF('4 - Inflation'!O$17=0,0,'6a - Tot nominal costs'!Q442/'4 - Inflation'!O$17)</f>
        <v>0</v>
      </c>
      <c r="R442" s="286">
        <f>IF('4 - Inflation'!P$17=0,0,'6a - Tot nominal costs'!R442/'4 - Inflation'!P$17)</f>
        <v>0</v>
      </c>
      <c r="S442" s="286">
        <f>IF('4 - Inflation'!Q$17=0,0,'6a - Tot nominal costs'!S442/'4 - Inflation'!Q$17)</f>
        <v>0</v>
      </c>
      <c r="T442" s="286">
        <f>IF('4 - Inflation'!R$17=0,0,'6a - Tot nominal costs'!T442/'4 - Inflation'!R$17)</f>
        <v>0</v>
      </c>
      <c r="U442" s="286">
        <f>IF('4 - Inflation'!S$17=0,0,'6a - Tot nominal costs'!U442/'4 - Inflation'!S$17)</f>
        <v>0</v>
      </c>
      <c r="V442" s="286">
        <f>IF('4 - Inflation'!T$17=0,0,'6a - Tot nominal costs'!V442/'4 - Inflation'!T$17)</f>
        <v>0</v>
      </c>
      <c r="W442" s="286">
        <f>IF('4 - Inflation'!U$17=0,0,'6a - Tot nominal costs'!W442/'4 - Inflation'!U$17)</f>
        <v>0</v>
      </c>
      <c r="X442" s="286">
        <f>IF('4 - Inflation'!V$17=0,0,'6a - Tot nominal costs'!X442/'4 - Inflation'!V$17)</f>
        <v>0</v>
      </c>
      <c r="Y442" s="286">
        <f>IF('4 - Inflation'!W$17=0,0,'6a - Tot nominal costs'!Y442/'4 - Inflation'!W$17)</f>
        <v>0</v>
      </c>
      <c r="Z442" s="286">
        <f>IF('4 - Inflation'!X$17=0,0,'6a - Tot nominal costs'!Z442/'4 - Inflation'!X$17)</f>
        <v>0</v>
      </c>
      <c r="AA442" s="286">
        <f>IF('4 - Inflation'!Y$17=0,0,'6a - Tot nominal costs'!AA442/'4 - Inflation'!Y$17)</f>
        <v>0</v>
      </c>
      <c r="AB442" s="286">
        <f>IF('4 - Inflation'!Z$17=0,0,'6a - Tot nominal costs'!AB442/'4 - Inflation'!Z$17)</f>
        <v>0</v>
      </c>
      <c r="AC442" s="286">
        <f>IF('4 - Inflation'!AA$17=0,0,'6a - Tot nominal costs'!AC442/'4 - Inflation'!AA$17)</f>
        <v>0</v>
      </c>
      <c r="AD442" s="286">
        <f>IF('4 - Inflation'!AB$17=0,0,'6a - Tot nominal costs'!AD442/'4 - Inflation'!AB$17)</f>
        <v>0</v>
      </c>
      <c r="AE442" s="286">
        <f>IF('4 - Inflation'!AC$17=0,0,'6a - Tot nominal costs'!AE442/'4 - Inflation'!AC$17)</f>
        <v>0</v>
      </c>
      <c r="AF442" s="286">
        <f>IF('4 - Inflation'!AD$17=0,0,'6a - Tot nominal costs'!AF442/'4 - Inflation'!AD$17)</f>
        <v>0</v>
      </c>
      <c r="AG442" s="286">
        <f>IF('4 - Inflation'!AE$17=0,0,'6a - Tot nominal costs'!AG442/'4 - Inflation'!AE$17)</f>
        <v>0</v>
      </c>
      <c r="AH442" s="286">
        <f>IF('4 - Inflation'!AF$17=0,0,'6a - Tot nominal costs'!AH442/'4 - Inflation'!AF$17)</f>
        <v>0</v>
      </c>
      <c r="AI442" s="286">
        <f>IF('4 - Inflation'!AG$17=0,0,'6a - Tot nominal costs'!AI442/'4 - Inflation'!AG$17)</f>
        <v>0</v>
      </c>
      <c r="AJ442" s="286">
        <f>IF('4 - Inflation'!AH$17=0,0,'6a - Tot nominal costs'!AJ442/'4 - Inflation'!AH$17)</f>
        <v>0</v>
      </c>
      <c r="AK442" s="286">
        <f>IF('4 - Inflation'!AI$17=0,0,'6a - Tot nominal costs'!AK442/'4 - Inflation'!AI$17)</f>
        <v>0</v>
      </c>
      <c r="AL442" s="286">
        <f>IF('4 - Inflation'!AJ$17=0,0,'6a - Tot nominal costs'!AL442/'4 - Inflation'!AJ$17)</f>
        <v>0</v>
      </c>
      <c r="AM442" s="286">
        <f>IF('4 - Inflation'!AK$17=0,0,'6a - Tot nominal costs'!AM442/'4 - Inflation'!AK$17)</f>
        <v>0</v>
      </c>
      <c r="AN442" s="286">
        <f>IF('4 - Inflation'!AL$17=0,0,'6a - Tot nominal costs'!AN442/'4 - Inflation'!AL$17)</f>
        <v>0</v>
      </c>
      <c r="AO442" s="286">
        <f>IF('4 - Inflation'!AM$17=0,0,'6a - Tot nominal costs'!AO442/'4 - Inflation'!AM$17)</f>
        <v>0</v>
      </c>
      <c r="AP442" s="286">
        <f>IF('4 - Inflation'!AN$17=0,0,'6a - Tot nominal costs'!AP442/'4 - Inflation'!AN$17)</f>
        <v>0</v>
      </c>
    </row>
    <row r="443" spans="1:42" outlineLevel="2">
      <c r="A443" s="211" t="str">
        <f>A399&amp;"."&amp;A431&amp;"."&amp;A400&amp;"."&amp;B443</f>
        <v>3.d.1.12</v>
      </c>
      <c r="B443">
        <v>12</v>
      </c>
      <c r="C443" t="str">
        <f>'1-GBP'!C443</f>
        <v/>
      </c>
      <c r="D443"/>
      <c r="E443"/>
      <c r="F443"/>
      <c r="G443"/>
      <c r="H443"/>
      <c r="I443"/>
      <c r="J443"/>
      <c r="K443"/>
      <c r="L443" t="str">
        <f>LEFT(_xlfn.TEXTAFTER('6b - Tot real (CPIH) costs'!A443,"."),1)</f>
        <v>d</v>
      </c>
      <c r="M443" s="286">
        <f>IF('4 - Inflation'!K$17=0,0,'6a - Tot nominal costs'!M443/'4 - Inflation'!K$17)</f>
        <v>0</v>
      </c>
      <c r="N443" s="286">
        <f>IF('4 - Inflation'!L$17=0,0,'6a - Tot nominal costs'!N443/'4 - Inflation'!L$17)</f>
        <v>0</v>
      </c>
      <c r="O443" s="286">
        <f>IF('4 - Inflation'!M$17=0,0,'6a - Tot nominal costs'!O443/'4 - Inflation'!M$17)</f>
        <v>0</v>
      </c>
      <c r="P443" s="286">
        <f>IF('4 - Inflation'!N$17=0,0,'6a - Tot nominal costs'!P443/'4 - Inflation'!N$17)</f>
        <v>0</v>
      </c>
      <c r="Q443" s="286">
        <f>IF('4 - Inflation'!O$17=0,0,'6a - Tot nominal costs'!Q443/'4 - Inflation'!O$17)</f>
        <v>0</v>
      </c>
      <c r="R443" s="286">
        <f>IF('4 - Inflation'!P$17=0,0,'6a - Tot nominal costs'!R443/'4 - Inflation'!P$17)</f>
        <v>0</v>
      </c>
      <c r="S443" s="286">
        <f>IF('4 - Inflation'!Q$17=0,0,'6a - Tot nominal costs'!S443/'4 - Inflation'!Q$17)</f>
        <v>0</v>
      </c>
      <c r="T443" s="286">
        <f>IF('4 - Inflation'!R$17=0,0,'6a - Tot nominal costs'!T443/'4 - Inflation'!R$17)</f>
        <v>0</v>
      </c>
      <c r="U443" s="286">
        <f>IF('4 - Inflation'!S$17=0,0,'6a - Tot nominal costs'!U443/'4 - Inflation'!S$17)</f>
        <v>0</v>
      </c>
      <c r="V443" s="286">
        <f>IF('4 - Inflation'!T$17=0,0,'6a - Tot nominal costs'!V443/'4 - Inflation'!T$17)</f>
        <v>0</v>
      </c>
      <c r="W443" s="286">
        <f>IF('4 - Inflation'!U$17=0,0,'6a - Tot nominal costs'!W443/'4 - Inflation'!U$17)</f>
        <v>0</v>
      </c>
      <c r="X443" s="286">
        <f>IF('4 - Inflation'!V$17=0,0,'6a - Tot nominal costs'!X443/'4 - Inflation'!V$17)</f>
        <v>0</v>
      </c>
      <c r="Y443" s="286">
        <f>IF('4 - Inflation'!W$17=0,0,'6a - Tot nominal costs'!Y443/'4 - Inflation'!W$17)</f>
        <v>0</v>
      </c>
      <c r="Z443" s="286">
        <f>IF('4 - Inflation'!X$17=0,0,'6a - Tot nominal costs'!Z443/'4 - Inflation'!X$17)</f>
        <v>0</v>
      </c>
      <c r="AA443" s="286">
        <f>IF('4 - Inflation'!Y$17=0,0,'6a - Tot nominal costs'!AA443/'4 - Inflation'!Y$17)</f>
        <v>0</v>
      </c>
      <c r="AB443" s="286">
        <f>IF('4 - Inflation'!Z$17=0,0,'6a - Tot nominal costs'!AB443/'4 - Inflation'!Z$17)</f>
        <v>0</v>
      </c>
      <c r="AC443" s="286">
        <f>IF('4 - Inflation'!AA$17=0,0,'6a - Tot nominal costs'!AC443/'4 - Inflation'!AA$17)</f>
        <v>0</v>
      </c>
      <c r="AD443" s="286">
        <f>IF('4 - Inflation'!AB$17=0,0,'6a - Tot nominal costs'!AD443/'4 - Inflation'!AB$17)</f>
        <v>0</v>
      </c>
      <c r="AE443" s="286">
        <f>IF('4 - Inflation'!AC$17=0,0,'6a - Tot nominal costs'!AE443/'4 - Inflation'!AC$17)</f>
        <v>0</v>
      </c>
      <c r="AF443" s="286">
        <f>IF('4 - Inflation'!AD$17=0,0,'6a - Tot nominal costs'!AF443/'4 - Inflation'!AD$17)</f>
        <v>0</v>
      </c>
      <c r="AG443" s="286">
        <f>IF('4 - Inflation'!AE$17=0,0,'6a - Tot nominal costs'!AG443/'4 - Inflation'!AE$17)</f>
        <v>0</v>
      </c>
      <c r="AH443" s="286">
        <f>IF('4 - Inflation'!AF$17=0,0,'6a - Tot nominal costs'!AH443/'4 - Inflation'!AF$17)</f>
        <v>0</v>
      </c>
      <c r="AI443" s="286">
        <f>IF('4 - Inflation'!AG$17=0,0,'6a - Tot nominal costs'!AI443/'4 - Inflation'!AG$17)</f>
        <v>0</v>
      </c>
      <c r="AJ443" s="286">
        <f>IF('4 - Inflation'!AH$17=0,0,'6a - Tot nominal costs'!AJ443/'4 - Inflation'!AH$17)</f>
        <v>0</v>
      </c>
      <c r="AK443" s="286">
        <f>IF('4 - Inflation'!AI$17=0,0,'6a - Tot nominal costs'!AK443/'4 - Inflation'!AI$17)</f>
        <v>0</v>
      </c>
      <c r="AL443" s="286">
        <f>IF('4 - Inflation'!AJ$17=0,0,'6a - Tot nominal costs'!AL443/'4 - Inflation'!AJ$17)</f>
        <v>0</v>
      </c>
      <c r="AM443" s="286">
        <f>IF('4 - Inflation'!AK$17=0,0,'6a - Tot nominal costs'!AM443/'4 - Inflation'!AK$17)</f>
        <v>0</v>
      </c>
      <c r="AN443" s="286">
        <f>IF('4 - Inflation'!AL$17=0,0,'6a - Tot nominal costs'!AN443/'4 - Inflation'!AL$17)</f>
        <v>0</v>
      </c>
      <c r="AO443" s="286">
        <f>IF('4 - Inflation'!AM$17=0,0,'6a - Tot nominal costs'!AO443/'4 - Inflation'!AM$17)</f>
        <v>0</v>
      </c>
      <c r="AP443" s="286">
        <f>IF('4 - Inflation'!AN$17=0,0,'6a - Tot nominal costs'!AP443/'4 - Inflation'!AN$17)</f>
        <v>0</v>
      </c>
    </row>
    <row r="444" spans="1:42" outlineLevel="1">
      <c r="A444" s="212"/>
      <c r="B444" s="201">
        <f>B443-COUNTIFS(C432:C443,"")</f>
        <v>5</v>
      </c>
      <c r="C444" s="201" t="s">
        <v>285</v>
      </c>
      <c r="D444" s="201"/>
      <c r="E444" s="201"/>
      <c r="F444" s="201"/>
      <c r="G444" s="201"/>
      <c r="H444" s="201"/>
      <c r="I444" s="201"/>
      <c r="J444" s="201"/>
      <c r="K444" s="201"/>
      <c r="L444" s="201"/>
      <c r="M444" s="280">
        <f>SUM(M432:M443)</f>
        <v>0</v>
      </c>
      <c r="N444" s="280">
        <f>SUM(N432:N443)</f>
        <v>0</v>
      </c>
      <c r="O444" s="280">
        <f t="shared" ref="O444:AP444" si="37">SUM(O432:O443)</f>
        <v>0</v>
      </c>
      <c r="P444" s="280">
        <f t="shared" si="37"/>
        <v>0</v>
      </c>
      <c r="Q444" s="280">
        <f t="shared" si="37"/>
        <v>0</v>
      </c>
      <c r="R444" s="280">
        <f t="shared" si="37"/>
        <v>0</v>
      </c>
      <c r="S444" s="280">
        <f t="shared" si="37"/>
        <v>0</v>
      </c>
      <c r="T444" s="280">
        <f t="shared" si="37"/>
        <v>0</v>
      </c>
      <c r="U444" s="280">
        <f t="shared" si="37"/>
        <v>0</v>
      </c>
      <c r="V444" s="280">
        <f t="shared" si="37"/>
        <v>0</v>
      </c>
      <c r="W444" s="280">
        <f t="shared" si="37"/>
        <v>0</v>
      </c>
      <c r="X444" s="280">
        <f t="shared" si="37"/>
        <v>0</v>
      </c>
      <c r="Y444" s="280">
        <f t="shared" si="37"/>
        <v>0</v>
      </c>
      <c r="Z444" s="280">
        <f t="shared" si="37"/>
        <v>0</v>
      </c>
      <c r="AA444" s="280">
        <f t="shared" si="37"/>
        <v>0</v>
      </c>
      <c r="AB444" s="280">
        <f t="shared" si="37"/>
        <v>0</v>
      </c>
      <c r="AC444" s="280">
        <f t="shared" si="37"/>
        <v>0</v>
      </c>
      <c r="AD444" s="280">
        <f t="shared" si="37"/>
        <v>0</v>
      </c>
      <c r="AE444" s="280">
        <f t="shared" si="37"/>
        <v>0</v>
      </c>
      <c r="AF444" s="280">
        <f t="shared" si="37"/>
        <v>0</v>
      </c>
      <c r="AG444" s="280">
        <f t="shared" si="37"/>
        <v>0</v>
      </c>
      <c r="AH444" s="280">
        <f t="shared" si="37"/>
        <v>0</v>
      </c>
      <c r="AI444" s="280">
        <f t="shared" si="37"/>
        <v>0</v>
      </c>
      <c r="AJ444" s="280">
        <f t="shared" si="37"/>
        <v>0</v>
      </c>
      <c r="AK444" s="280">
        <f t="shared" si="37"/>
        <v>0</v>
      </c>
      <c r="AL444" s="280">
        <f t="shared" si="37"/>
        <v>0</v>
      </c>
      <c r="AM444" s="280">
        <f t="shared" si="37"/>
        <v>0</v>
      </c>
      <c r="AN444" s="280">
        <f t="shared" si="37"/>
        <v>0</v>
      </c>
      <c r="AO444" s="280">
        <f t="shared" si="37"/>
        <v>0</v>
      </c>
      <c r="AP444" s="280">
        <f t="shared" si="37"/>
        <v>0</v>
      </c>
    </row>
    <row r="445" spans="1:42" ht="16.149999999999999" outlineLevel="1" thickBot="1">
      <c r="A445" s="213"/>
      <c r="B445" s="202"/>
      <c r="C445" s="202"/>
      <c r="D445" s="202"/>
      <c r="E445" s="202"/>
      <c r="F445" s="202"/>
      <c r="G445" s="202"/>
      <c r="H445" s="202"/>
      <c r="I445" s="202"/>
      <c r="J445" s="202"/>
      <c r="K445" s="202"/>
      <c r="L445" s="202"/>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row>
    <row r="446" spans="1:42" ht="16.149999999999999" outlineLevel="1" thickBot="1">
      <c r="A446" s="214" t="s">
        <v>288</v>
      </c>
      <c r="B446" s="203">
        <f>B444+B429+B414</f>
        <v>5</v>
      </c>
      <c r="C446" s="203" t="s">
        <v>289</v>
      </c>
      <c r="D446" s="203"/>
      <c r="E446" s="203"/>
      <c r="F446" s="203"/>
      <c r="G446" s="203" t="str">
        <f>+"Total "&amp;$B399&amp;" "&amp;$B400</f>
        <v>Total Phase 3 Humber Onshore Transportation System</v>
      </c>
      <c r="H446" s="203"/>
      <c r="I446" s="203"/>
      <c r="J446" s="203"/>
      <c r="K446" s="203"/>
      <c r="L446" s="203"/>
      <c r="M446" s="284">
        <f t="shared" ref="M446:AP446" si="38">SUM(M414,M429,M444)</f>
        <v>0</v>
      </c>
      <c r="N446" s="284">
        <f t="shared" si="38"/>
        <v>0</v>
      </c>
      <c r="O446" s="284">
        <f t="shared" si="38"/>
        <v>0</v>
      </c>
      <c r="P446" s="284">
        <f t="shared" si="38"/>
        <v>0</v>
      </c>
      <c r="Q446" s="284">
        <f t="shared" si="38"/>
        <v>0</v>
      </c>
      <c r="R446" s="284">
        <f t="shared" si="38"/>
        <v>0</v>
      </c>
      <c r="S446" s="284">
        <f t="shared" si="38"/>
        <v>0</v>
      </c>
      <c r="T446" s="284">
        <f t="shared" si="38"/>
        <v>0</v>
      </c>
      <c r="U446" s="284">
        <f t="shared" si="38"/>
        <v>0</v>
      </c>
      <c r="V446" s="284">
        <f t="shared" si="38"/>
        <v>0</v>
      </c>
      <c r="W446" s="284">
        <f t="shared" si="38"/>
        <v>0</v>
      </c>
      <c r="X446" s="284">
        <f t="shared" si="38"/>
        <v>0</v>
      </c>
      <c r="Y446" s="284">
        <f t="shared" si="38"/>
        <v>0</v>
      </c>
      <c r="Z446" s="284">
        <f t="shared" si="38"/>
        <v>0</v>
      </c>
      <c r="AA446" s="284">
        <f t="shared" si="38"/>
        <v>0</v>
      </c>
      <c r="AB446" s="284">
        <f t="shared" si="38"/>
        <v>0</v>
      </c>
      <c r="AC446" s="284">
        <f t="shared" si="38"/>
        <v>0</v>
      </c>
      <c r="AD446" s="284">
        <f t="shared" si="38"/>
        <v>0</v>
      </c>
      <c r="AE446" s="284">
        <f t="shared" si="38"/>
        <v>0</v>
      </c>
      <c r="AF446" s="284">
        <f t="shared" si="38"/>
        <v>0</v>
      </c>
      <c r="AG446" s="284">
        <f t="shared" si="38"/>
        <v>0</v>
      </c>
      <c r="AH446" s="284">
        <f t="shared" si="38"/>
        <v>0</v>
      </c>
      <c r="AI446" s="284">
        <f t="shared" si="38"/>
        <v>0</v>
      </c>
      <c r="AJ446" s="284">
        <f t="shared" si="38"/>
        <v>0</v>
      </c>
      <c r="AK446" s="284">
        <f t="shared" si="38"/>
        <v>0</v>
      </c>
      <c r="AL446" s="284">
        <f t="shared" si="38"/>
        <v>0</v>
      </c>
      <c r="AM446" s="284">
        <f t="shared" si="38"/>
        <v>0</v>
      </c>
      <c r="AN446" s="284">
        <f t="shared" si="38"/>
        <v>0</v>
      </c>
      <c r="AO446" s="284">
        <f t="shared" si="38"/>
        <v>0</v>
      </c>
      <c r="AP446" s="284">
        <f t="shared" si="38"/>
        <v>0</v>
      </c>
    </row>
    <row r="447" spans="1:42">
      <c r="A447" s="211"/>
      <c r="B447"/>
      <c r="C447"/>
      <c r="D447"/>
      <c r="E447"/>
      <c r="F447"/>
      <c r="G447"/>
      <c r="H447"/>
      <c r="I447"/>
      <c r="J447"/>
      <c r="K447"/>
      <c r="L447"/>
      <c r="M447" s="243"/>
      <c r="N447" s="243"/>
      <c r="O447" s="243"/>
      <c r="P447" s="243"/>
      <c r="Q447" s="243"/>
      <c r="R447" s="243"/>
      <c r="S447" s="243"/>
      <c r="T447" s="243"/>
      <c r="U447" s="243"/>
      <c r="V447" s="243"/>
      <c r="W447" s="243"/>
      <c r="X447" s="243"/>
      <c r="Y447" s="243"/>
      <c r="Z447" s="243"/>
      <c r="AA447" s="243"/>
      <c r="AB447" s="243"/>
      <c r="AC447" s="243"/>
      <c r="AD447" s="243"/>
      <c r="AE447" s="243"/>
      <c r="AF447" s="243"/>
      <c r="AG447" s="243"/>
      <c r="AH447" s="243"/>
      <c r="AI447" s="243"/>
      <c r="AJ447" s="243"/>
      <c r="AK447" s="243"/>
      <c r="AL447" s="243"/>
      <c r="AM447" s="243"/>
      <c r="AN447" s="243"/>
      <c r="AO447" s="243"/>
      <c r="AP447" s="243"/>
    </row>
    <row r="448" spans="1:42">
      <c r="A448" s="209" t="str">
        <f>_xlfn.TEXTBEFORE(J448,".")</f>
        <v>3</v>
      </c>
      <c r="B448" s="196" t="str">
        <f>_xlfn.XLOOKUP($A448,Select!$B$4:$B$65,Select!$C$4:$C$65)</f>
        <v>Phase 3</v>
      </c>
      <c r="C448" s="197"/>
      <c r="D448" s="197">
        <f>B463+B478+B493</f>
        <v>6</v>
      </c>
      <c r="E448" s="197" t="s">
        <v>281</v>
      </c>
      <c r="F448" s="197"/>
      <c r="G448" s="197"/>
      <c r="H448" s="197"/>
      <c r="I448" s="197" t="s">
        <v>282</v>
      </c>
      <c r="J448" s="197" t="str">
        <f>Select!$M$13</f>
        <v>3.2</v>
      </c>
      <c r="K448" s="197"/>
      <c r="L448" s="197"/>
      <c r="M448" s="247"/>
      <c r="N448" s="248"/>
      <c r="O448" s="248"/>
      <c r="P448" s="248"/>
      <c r="Q448" s="248"/>
      <c r="R448" s="248"/>
      <c r="S448" s="248"/>
      <c r="T448" s="248"/>
      <c r="U448" s="248"/>
      <c r="V448" s="248"/>
      <c r="W448" s="248"/>
      <c r="X448" s="248"/>
      <c r="Y448" s="248"/>
      <c r="Z448" s="248"/>
      <c r="AA448" s="248"/>
      <c r="AB448" s="248"/>
      <c r="AC448" s="248"/>
      <c r="AD448" s="248"/>
      <c r="AE448" s="248"/>
      <c r="AF448" s="248"/>
      <c r="AG448" s="248"/>
      <c r="AH448" s="248"/>
      <c r="AI448" s="248"/>
      <c r="AJ448" s="248"/>
      <c r="AK448" s="248"/>
      <c r="AL448" s="248"/>
      <c r="AM448" s="248"/>
      <c r="AN448" s="248"/>
      <c r="AO448" s="248"/>
      <c r="AP448" s="248"/>
    </row>
    <row r="449" spans="1:42" outlineLevel="1">
      <c r="A449" s="210" t="str">
        <f>_xlfn.TEXTAFTER(J448,".")</f>
        <v>2</v>
      </c>
      <c r="B449" s="199" t="str">
        <f>_xlfn.XLOOKUP($J448,Select!$K$4:$K$65,Select!$F$4:$F$65)</f>
        <v>CS006 &amp; CS007 Storage Systems</v>
      </c>
      <c r="C449" s="199"/>
      <c r="D449" s="199"/>
      <c r="E449" s="199"/>
      <c r="F449" s="199"/>
      <c r="G449" s="199"/>
      <c r="H449" s="199"/>
      <c r="I449" s="199"/>
      <c r="J449" s="199"/>
      <c r="K449" s="199"/>
      <c r="L449" s="199"/>
      <c r="M449" s="249"/>
      <c r="N449" s="249"/>
      <c r="O449" s="249"/>
      <c r="P449" s="249"/>
      <c r="Q449" s="249"/>
      <c r="R449" s="249"/>
      <c r="S449" s="249"/>
      <c r="T449" s="249"/>
      <c r="U449" s="249"/>
      <c r="V449" s="249"/>
      <c r="W449" s="249"/>
      <c r="X449" s="249"/>
      <c r="Y449" s="249"/>
      <c r="Z449" s="249"/>
      <c r="AA449" s="249"/>
      <c r="AB449" s="249"/>
      <c r="AC449" s="249"/>
      <c r="AD449" s="249"/>
      <c r="AE449" s="249"/>
      <c r="AF449" s="249"/>
      <c r="AG449" s="249"/>
      <c r="AH449" s="249"/>
      <c r="AI449" s="249"/>
      <c r="AJ449" s="249"/>
      <c r="AK449" s="249"/>
      <c r="AL449" s="249"/>
      <c r="AM449" s="249"/>
      <c r="AN449" s="249"/>
      <c r="AO449" s="249"/>
      <c r="AP449" s="249"/>
    </row>
    <row r="450" spans="1:42" outlineLevel="1">
      <c r="A450" s="220" t="s">
        <v>150</v>
      </c>
      <c r="B450" s="220" t="s">
        <v>283</v>
      </c>
      <c r="C450" s="220" t="s">
        <v>284</v>
      </c>
      <c r="D450" s="220"/>
      <c r="E450" s="220"/>
      <c r="F450" s="220"/>
      <c r="G450" s="220"/>
      <c r="H450" s="220"/>
      <c r="I450" s="220"/>
      <c r="J450" s="220"/>
      <c r="K450" s="220"/>
      <c r="L450" s="220"/>
      <c r="M450" s="244"/>
      <c r="N450" s="244"/>
      <c r="O450" s="244"/>
      <c r="P450" s="244"/>
      <c r="Q450" s="244"/>
      <c r="R450" s="244"/>
      <c r="S450" s="244"/>
      <c r="T450" s="244"/>
      <c r="U450" s="244"/>
      <c r="V450" s="244"/>
      <c r="W450" s="244"/>
      <c r="X450" s="244"/>
      <c r="Y450" s="244"/>
      <c r="Z450" s="244"/>
      <c r="AA450" s="244"/>
      <c r="AB450" s="244"/>
      <c r="AC450" s="244"/>
      <c r="AD450" s="244"/>
      <c r="AE450" s="244"/>
      <c r="AF450" s="244"/>
      <c r="AG450" s="244"/>
      <c r="AH450" s="244"/>
      <c r="AI450" s="244"/>
      <c r="AJ450" s="244"/>
      <c r="AK450" s="244"/>
      <c r="AL450" s="244"/>
      <c r="AM450" s="244"/>
      <c r="AN450" s="244"/>
      <c r="AO450" s="244"/>
      <c r="AP450" s="244"/>
    </row>
    <row r="451" spans="1:42" outlineLevel="2">
      <c r="A451" s="211" t="str">
        <f>A448&amp;"."&amp;A450&amp;"."&amp;A449&amp;"."&amp;B451</f>
        <v>3.c.2.1</v>
      </c>
      <c r="B451">
        <v>1</v>
      </c>
      <c r="C451" t="str">
        <f>'1-GBP'!C451</f>
        <v/>
      </c>
      <c r="D451"/>
      <c r="E451"/>
      <c r="F451"/>
      <c r="G451"/>
      <c r="H451"/>
      <c r="I451"/>
      <c r="J451"/>
      <c r="K451"/>
      <c r="L451" t="str">
        <f>LEFT(_xlfn.TEXTAFTER('6b - Tot real (CPIH) costs'!A451,"."),1)</f>
        <v>c</v>
      </c>
      <c r="M451" s="286">
        <f>IF('4 - Inflation'!K$17=0,0,'6a - Tot nominal costs'!M451/'4 - Inflation'!K$17)</f>
        <v>0</v>
      </c>
      <c r="N451" s="286">
        <f>IF('4 - Inflation'!L$17=0,0,'6a - Tot nominal costs'!N451/'4 - Inflation'!L$17)</f>
        <v>0</v>
      </c>
      <c r="O451" s="286">
        <f>IF('4 - Inflation'!M$17=0,0,'6a - Tot nominal costs'!O451/'4 - Inflation'!M$17)</f>
        <v>0</v>
      </c>
      <c r="P451" s="286">
        <f>IF('4 - Inflation'!N$17=0,0,'6a - Tot nominal costs'!P451/'4 - Inflation'!N$17)</f>
        <v>0</v>
      </c>
      <c r="Q451" s="286">
        <f>IF('4 - Inflation'!O$17=0,0,'6a - Tot nominal costs'!Q451/'4 - Inflation'!O$17)</f>
        <v>0</v>
      </c>
      <c r="R451" s="286">
        <f>IF('4 - Inflation'!P$17=0,0,'6a - Tot nominal costs'!R451/'4 - Inflation'!P$17)</f>
        <v>0</v>
      </c>
      <c r="S451" s="286">
        <f>IF('4 - Inflation'!Q$17=0,0,'6a - Tot nominal costs'!S451/'4 - Inflation'!Q$17)</f>
        <v>0</v>
      </c>
      <c r="T451" s="286">
        <f>IF('4 - Inflation'!R$17=0,0,'6a - Tot nominal costs'!T451/'4 - Inflation'!R$17)</f>
        <v>0</v>
      </c>
      <c r="U451" s="286">
        <f>IF('4 - Inflation'!S$17=0,0,'6a - Tot nominal costs'!U451/'4 - Inflation'!S$17)</f>
        <v>0</v>
      </c>
      <c r="V451" s="286">
        <f>IF('4 - Inflation'!T$17=0,0,'6a - Tot nominal costs'!V451/'4 - Inflation'!T$17)</f>
        <v>0</v>
      </c>
      <c r="W451" s="286">
        <f>IF('4 - Inflation'!U$17=0,0,'6a - Tot nominal costs'!W451/'4 - Inflation'!U$17)</f>
        <v>0</v>
      </c>
      <c r="X451" s="286">
        <f>IF('4 - Inflation'!V$17=0,0,'6a - Tot nominal costs'!X451/'4 - Inflation'!V$17)</f>
        <v>0</v>
      </c>
      <c r="Y451" s="286">
        <f>IF('4 - Inflation'!W$17=0,0,'6a - Tot nominal costs'!Y451/'4 - Inflation'!W$17)</f>
        <v>0</v>
      </c>
      <c r="Z451" s="286">
        <f>IF('4 - Inflation'!X$17=0,0,'6a - Tot nominal costs'!Z451/'4 - Inflation'!X$17)</f>
        <v>0</v>
      </c>
      <c r="AA451" s="286">
        <f>IF('4 - Inflation'!Y$17=0,0,'6a - Tot nominal costs'!AA451/'4 - Inflation'!Y$17)</f>
        <v>0</v>
      </c>
      <c r="AB451" s="286">
        <f>IF('4 - Inflation'!Z$17=0,0,'6a - Tot nominal costs'!AB451/'4 - Inflation'!Z$17)</f>
        <v>0</v>
      </c>
      <c r="AC451" s="286">
        <f>IF('4 - Inflation'!AA$17=0,0,'6a - Tot nominal costs'!AC451/'4 - Inflation'!AA$17)</f>
        <v>0</v>
      </c>
      <c r="AD451" s="286">
        <f>IF('4 - Inflation'!AB$17=0,0,'6a - Tot nominal costs'!AD451/'4 - Inflation'!AB$17)</f>
        <v>0</v>
      </c>
      <c r="AE451" s="286">
        <f>IF('4 - Inflation'!AC$17=0,0,'6a - Tot nominal costs'!AE451/'4 - Inflation'!AC$17)</f>
        <v>0</v>
      </c>
      <c r="AF451" s="286">
        <f>IF('4 - Inflation'!AD$17=0,0,'6a - Tot nominal costs'!AF451/'4 - Inflation'!AD$17)</f>
        <v>0</v>
      </c>
      <c r="AG451" s="286">
        <f>IF('4 - Inflation'!AE$17=0,0,'6a - Tot nominal costs'!AG451/'4 - Inflation'!AE$17)</f>
        <v>0</v>
      </c>
      <c r="AH451" s="286">
        <f>IF('4 - Inflation'!AF$17=0,0,'6a - Tot nominal costs'!AH451/'4 - Inflation'!AF$17)</f>
        <v>0</v>
      </c>
      <c r="AI451" s="286">
        <f>IF('4 - Inflation'!AG$17=0,0,'6a - Tot nominal costs'!AI451/'4 - Inflation'!AG$17)</f>
        <v>0</v>
      </c>
      <c r="AJ451" s="286">
        <f>IF('4 - Inflation'!AH$17=0,0,'6a - Tot nominal costs'!AJ451/'4 - Inflation'!AH$17)</f>
        <v>0</v>
      </c>
      <c r="AK451" s="286">
        <f>IF('4 - Inflation'!AI$17=0,0,'6a - Tot nominal costs'!AK451/'4 - Inflation'!AI$17)</f>
        <v>0</v>
      </c>
      <c r="AL451" s="286">
        <f>IF('4 - Inflation'!AJ$17=0,0,'6a - Tot nominal costs'!AL451/'4 - Inflation'!AJ$17)</f>
        <v>0</v>
      </c>
      <c r="AM451" s="286">
        <f>IF('4 - Inflation'!AK$17=0,0,'6a - Tot nominal costs'!AM451/'4 - Inflation'!AK$17)</f>
        <v>0</v>
      </c>
      <c r="AN451" s="286">
        <f>IF('4 - Inflation'!AL$17=0,0,'6a - Tot nominal costs'!AN451/'4 - Inflation'!AL$17)</f>
        <v>0</v>
      </c>
      <c r="AO451" s="286">
        <f>IF('4 - Inflation'!AM$17=0,0,'6a - Tot nominal costs'!AO451/'4 - Inflation'!AM$17)</f>
        <v>0</v>
      </c>
      <c r="AP451" s="286">
        <f>IF('4 - Inflation'!AN$17=0,0,'6a - Tot nominal costs'!AP451/'4 - Inflation'!AN$17)</f>
        <v>0</v>
      </c>
    </row>
    <row r="452" spans="1:42" outlineLevel="2">
      <c r="A452" s="211" t="str">
        <f>A448&amp;"."&amp;A450&amp;"."&amp;A449&amp;"."&amp;B452</f>
        <v>3.c.2.2</v>
      </c>
      <c r="B452">
        <v>2</v>
      </c>
      <c r="C452" t="str">
        <f>'1-GBP'!C452</f>
        <v/>
      </c>
      <c r="D452"/>
      <c r="E452"/>
      <c r="F452"/>
      <c r="G452"/>
      <c r="H452"/>
      <c r="I452"/>
      <c r="J452"/>
      <c r="K452"/>
      <c r="L452" t="str">
        <f>LEFT(_xlfn.TEXTAFTER('6b - Tot real (CPIH) costs'!A452,"."),1)</f>
        <v>c</v>
      </c>
      <c r="M452" s="286">
        <f>IF('4 - Inflation'!K$17=0,0,'6a - Tot nominal costs'!M452/'4 - Inflation'!K$17)</f>
        <v>0</v>
      </c>
      <c r="N452" s="286">
        <f>IF('4 - Inflation'!L$17=0,0,'6a - Tot nominal costs'!N452/'4 - Inflation'!L$17)</f>
        <v>0</v>
      </c>
      <c r="O452" s="286">
        <f>IF('4 - Inflation'!M$17=0,0,'6a - Tot nominal costs'!O452/'4 - Inflation'!M$17)</f>
        <v>0</v>
      </c>
      <c r="P452" s="286">
        <f>IF('4 - Inflation'!N$17=0,0,'6a - Tot nominal costs'!P452/'4 - Inflation'!N$17)</f>
        <v>0</v>
      </c>
      <c r="Q452" s="286">
        <f>IF('4 - Inflation'!O$17=0,0,'6a - Tot nominal costs'!Q452/'4 - Inflation'!O$17)</f>
        <v>0</v>
      </c>
      <c r="R452" s="286">
        <f>IF('4 - Inflation'!P$17=0,0,'6a - Tot nominal costs'!R452/'4 - Inflation'!P$17)</f>
        <v>0</v>
      </c>
      <c r="S452" s="286">
        <f>IF('4 - Inflation'!Q$17=0,0,'6a - Tot nominal costs'!S452/'4 - Inflation'!Q$17)</f>
        <v>0</v>
      </c>
      <c r="T452" s="286">
        <f>IF('4 - Inflation'!R$17=0,0,'6a - Tot nominal costs'!T452/'4 - Inflation'!R$17)</f>
        <v>0</v>
      </c>
      <c r="U452" s="286">
        <f>IF('4 - Inflation'!S$17=0,0,'6a - Tot nominal costs'!U452/'4 - Inflation'!S$17)</f>
        <v>0</v>
      </c>
      <c r="V452" s="286">
        <f>IF('4 - Inflation'!T$17=0,0,'6a - Tot nominal costs'!V452/'4 - Inflation'!T$17)</f>
        <v>0</v>
      </c>
      <c r="W452" s="286">
        <f>IF('4 - Inflation'!U$17=0,0,'6a - Tot nominal costs'!W452/'4 - Inflation'!U$17)</f>
        <v>0</v>
      </c>
      <c r="X452" s="286">
        <f>IF('4 - Inflation'!V$17=0,0,'6a - Tot nominal costs'!X452/'4 - Inflation'!V$17)</f>
        <v>0</v>
      </c>
      <c r="Y452" s="286">
        <f>IF('4 - Inflation'!W$17=0,0,'6a - Tot nominal costs'!Y452/'4 - Inflation'!W$17)</f>
        <v>0</v>
      </c>
      <c r="Z452" s="286">
        <f>IF('4 - Inflation'!X$17=0,0,'6a - Tot nominal costs'!Z452/'4 - Inflation'!X$17)</f>
        <v>0</v>
      </c>
      <c r="AA452" s="286">
        <f>IF('4 - Inflation'!Y$17=0,0,'6a - Tot nominal costs'!AA452/'4 - Inflation'!Y$17)</f>
        <v>0</v>
      </c>
      <c r="AB452" s="286">
        <f>IF('4 - Inflation'!Z$17=0,0,'6a - Tot nominal costs'!AB452/'4 - Inflation'!Z$17)</f>
        <v>0</v>
      </c>
      <c r="AC452" s="286">
        <f>IF('4 - Inflation'!AA$17=0,0,'6a - Tot nominal costs'!AC452/'4 - Inflation'!AA$17)</f>
        <v>0</v>
      </c>
      <c r="AD452" s="286">
        <f>IF('4 - Inflation'!AB$17=0,0,'6a - Tot nominal costs'!AD452/'4 - Inflation'!AB$17)</f>
        <v>0</v>
      </c>
      <c r="AE452" s="286">
        <f>IF('4 - Inflation'!AC$17=0,0,'6a - Tot nominal costs'!AE452/'4 - Inflation'!AC$17)</f>
        <v>0</v>
      </c>
      <c r="AF452" s="286">
        <f>IF('4 - Inflation'!AD$17=0,0,'6a - Tot nominal costs'!AF452/'4 - Inflation'!AD$17)</f>
        <v>0</v>
      </c>
      <c r="AG452" s="286">
        <f>IF('4 - Inflation'!AE$17=0,0,'6a - Tot nominal costs'!AG452/'4 - Inflation'!AE$17)</f>
        <v>0</v>
      </c>
      <c r="AH452" s="286">
        <f>IF('4 - Inflation'!AF$17=0,0,'6a - Tot nominal costs'!AH452/'4 - Inflation'!AF$17)</f>
        <v>0</v>
      </c>
      <c r="AI452" s="286">
        <f>IF('4 - Inflation'!AG$17=0,0,'6a - Tot nominal costs'!AI452/'4 - Inflation'!AG$17)</f>
        <v>0</v>
      </c>
      <c r="AJ452" s="286">
        <f>IF('4 - Inflation'!AH$17=0,0,'6a - Tot nominal costs'!AJ452/'4 - Inflation'!AH$17)</f>
        <v>0</v>
      </c>
      <c r="AK452" s="286">
        <f>IF('4 - Inflation'!AI$17=0,0,'6a - Tot nominal costs'!AK452/'4 - Inflation'!AI$17)</f>
        <v>0</v>
      </c>
      <c r="AL452" s="286">
        <f>IF('4 - Inflation'!AJ$17=0,0,'6a - Tot nominal costs'!AL452/'4 - Inflation'!AJ$17)</f>
        <v>0</v>
      </c>
      <c r="AM452" s="286">
        <f>IF('4 - Inflation'!AK$17=0,0,'6a - Tot nominal costs'!AM452/'4 - Inflation'!AK$17)</f>
        <v>0</v>
      </c>
      <c r="AN452" s="286">
        <f>IF('4 - Inflation'!AL$17=0,0,'6a - Tot nominal costs'!AN452/'4 - Inflation'!AL$17)</f>
        <v>0</v>
      </c>
      <c r="AO452" s="286">
        <f>IF('4 - Inflation'!AM$17=0,0,'6a - Tot nominal costs'!AO452/'4 - Inflation'!AM$17)</f>
        <v>0</v>
      </c>
      <c r="AP452" s="286">
        <f>IF('4 - Inflation'!AN$17=0,0,'6a - Tot nominal costs'!AP452/'4 - Inflation'!AN$17)</f>
        <v>0</v>
      </c>
    </row>
    <row r="453" spans="1:42" outlineLevel="2">
      <c r="A453" s="211" t="str">
        <f>A448&amp;"."&amp;A450&amp;"."&amp;A449&amp;"."&amp;B453</f>
        <v>3.c.2.3</v>
      </c>
      <c r="B453">
        <v>3</v>
      </c>
      <c r="C453" t="str">
        <f>'1-GBP'!C453</f>
        <v/>
      </c>
      <c r="D453"/>
      <c r="E453"/>
      <c r="F453"/>
      <c r="G453"/>
      <c r="H453"/>
      <c r="I453"/>
      <c r="J453"/>
      <c r="K453"/>
      <c r="L453" t="str">
        <f>LEFT(_xlfn.TEXTAFTER('6b - Tot real (CPIH) costs'!A453,"."),1)</f>
        <v>c</v>
      </c>
      <c r="M453" s="286">
        <f>IF('4 - Inflation'!K$17=0,0,'6a - Tot nominal costs'!M453/'4 - Inflation'!K$17)</f>
        <v>0</v>
      </c>
      <c r="N453" s="286">
        <f>IF('4 - Inflation'!L$17=0,0,'6a - Tot nominal costs'!N453/'4 - Inflation'!L$17)</f>
        <v>0</v>
      </c>
      <c r="O453" s="286">
        <f>IF('4 - Inflation'!M$17=0,0,'6a - Tot nominal costs'!O453/'4 - Inflation'!M$17)</f>
        <v>0</v>
      </c>
      <c r="P453" s="286">
        <f>IF('4 - Inflation'!N$17=0,0,'6a - Tot nominal costs'!P453/'4 - Inflation'!N$17)</f>
        <v>0</v>
      </c>
      <c r="Q453" s="286">
        <f>IF('4 - Inflation'!O$17=0,0,'6a - Tot nominal costs'!Q453/'4 - Inflation'!O$17)</f>
        <v>0</v>
      </c>
      <c r="R453" s="286">
        <f>IF('4 - Inflation'!P$17=0,0,'6a - Tot nominal costs'!R453/'4 - Inflation'!P$17)</f>
        <v>0</v>
      </c>
      <c r="S453" s="286">
        <f>IF('4 - Inflation'!Q$17=0,0,'6a - Tot nominal costs'!S453/'4 - Inflation'!Q$17)</f>
        <v>0</v>
      </c>
      <c r="T453" s="286">
        <f>IF('4 - Inflation'!R$17=0,0,'6a - Tot nominal costs'!T453/'4 - Inflation'!R$17)</f>
        <v>0</v>
      </c>
      <c r="U453" s="286">
        <f>IF('4 - Inflation'!S$17=0,0,'6a - Tot nominal costs'!U453/'4 - Inflation'!S$17)</f>
        <v>0</v>
      </c>
      <c r="V453" s="286">
        <f>IF('4 - Inflation'!T$17=0,0,'6a - Tot nominal costs'!V453/'4 - Inflation'!T$17)</f>
        <v>0</v>
      </c>
      <c r="W453" s="286">
        <f>IF('4 - Inflation'!U$17=0,0,'6a - Tot nominal costs'!W453/'4 - Inflation'!U$17)</f>
        <v>0</v>
      </c>
      <c r="X453" s="286">
        <f>IF('4 - Inflation'!V$17=0,0,'6a - Tot nominal costs'!X453/'4 - Inflation'!V$17)</f>
        <v>0</v>
      </c>
      <c r="Y453" s="286">
        <f>IF('4 - Inflation'!W$17=0,0,'6a - Tot nominal costs'!Y453/'4 - Inflation'!W$17)</f>
        <v>0</v>
      </c>
      <c r="Z453" s="286">
        <f>IF('4 - Inflation'!X$17=0,0,'6a - Tot nominal costs'!Z453/'4 - Inflation'!X$17)</f>
        <v>0</v>
      </c>
      <c r="AA453" s="286">
        <f>IF('4 - Inflation'!Y$17=0,0,'6a - Tot nominal costs'!AA453/'4 - Inflation'!Y$17)</f>
        <v>0</v>
      </c>
      <c r="AB453" s="286">
        <f>IF('4 - Inflation'!Z$17=0,0,'6a - Tot nominal costs'!AB453/'4 - Inflation'!Z$17)</f>
        <v>0</v>
      </c>
      <c r="AC453" s="286">
        <f>IF('4 - Inflation'!AA$17=0,0,'6a - Tot nominal costs'!AC453/'4 - Inflation'!AA$17)</f>
        <v>0</v>
      </c>
      <c r="AD453" s="286">
        <f>IF('4 - Inflation'!AB$17=0,0,'6a - Tot nominal costs'!AD453/'4 - Inflation'!AB$17)</f>
        <v>0</v>
      </c>
      <c r="AE453" s="286">
        <f>IF('4 - Inflation'!AC$17=0,0,'6a - Tot nominal costs'!AE453/'4 - Inflation'!AC$17)</f>
        <v>0</v>
      </c>
      <c r="AF453" s="286">
        <f>IF('4 - Inflation'!AD$17=0,0,'6a - Tot nominal costs'!AF453/'4 - Inflation'!AD$17)</f>
        <v>0</v>
      </c>
      <c r="AG453" s="286">
        <f>IF('4 - Inflation'!AE$17=0,0,'6a - Tot nominal costs'!AG453/'4 - Inflation'!AE$17)</f>
        <v>0</v>
      </c>
      <c r="AH453" s="286">
        <f>IF('4 - Inflation'!AF$17=0,0,'6a - Tot nominal costs'!AH453/'4 - Inflation'!AF$17)</f>
        <v>0</v>
      </c>
      <c r="AI453" s="286">
        <f>IF('4 - Inflation'!AG$17=0,0,'6a - Tot nominal costs'!AI453/'4 - Inflation'!AG$17)</f>
        <v>0</v>
      </c>
      <c r="AJ453" s="286">
        <f>IF('4 - Inflation'!AH$17=0,0,'6a - Tot nominal costs'!AJ453/'4 - Inflation'!AH$17)</f>
        <v>0</v>
      </c>
      <c r="AK453" s="286">
        <f>IF('4 - Inflation'!AI$17=0,0,'6a - Tot nominal costs'!AK453/'4 - Inflation'!AI$17)</f>
        <v>0</v>
      </c>
      <c r="AL453" s="286">
        <f>IF('4 - Inflation'!AJ$17=0,0,'6a - Tot nominal costs'!AL453/'4 - Inflation'!AJ$17)</f>
        <v>0</v>
      </c>
      <c r="AM453" s="286">
        <f>IF('4 - Inflation'!AK$17=0,0,'6a - Tot nominal costs'!AM453/'4 - Inflation'!AK$17)</f>
        <v>0</v>
      </c>
      <c r="AN453" s="286">
        <f>IF('4 - Inflation'!AL$17=0,0,'6a - Tot nominal costs'!AN453/'4 - Inflation'!AL$17)</f>
        <v>0</v>
      </c>
      <c r="AO453" s="286">
        <f>IF('4 - Inflation'!AM$17=0,0,'6a - Tot nominal costs'!AO453/'4 - Inflation'!AM$17)</f>
        <v>0</v>
      </c>
      <c r="AP453" s="286">
        <f>IF('4 - Inflation'!AN$17=0,0,'6a - Tot nominal costs'!AP453/'4 - Inflation'!AN$17)</f>
        <v>0</v>
      </c>
    </row>
    <row r="454" spans="1:42" outlineLevel="2">
      <c r="A454" s="211" t="str">
        <f>A448&amp;"."&amp;A450&amp;"."&amp;A449&amp;"."&amp;B454</f>
        <v>3.c.2.4</v>
      </c>
      <c r="B454">
        <v>4</v>
      </c>
      <c r="C454" t="str">
        <f>'1-GBP'!C454</f>
        <v/>
      </c>
      <c r="D454"/>
      <c r="E454"/>
      <c r="F454"/>
      <c r="G454"/>
      <c r="H454"/>
      <c r="I454"/>
      <c r="J454"/>
      <c r="K454"/>
      <c r="L454" t="str">
        <f>LEFT(_xlfn.TEXTAFTER('6b - Tot real (CPIH) costs'!A454,"."),1)</f>
        <v>c</v>
      </c>
      <c r="M454" s="286">
        <f>IF('4 - Inflation'!K$17=0,0,'6a - Tot nominal costs'!M454/'4 - Inflation'!K$17)</f>
        <v>0</v>
      </c>
      <c r="N454" s="286">
        <f>IF('4 - Inflation'!L$17=0,0,'6a - Tot nominal costs'!N454/'4 - Inflation'!L$17)</f>
        <v>0</v>
      </c>
      <c r="O454" s="286">
        <f>IF('4 - Inflation'!M$17=0,0,'6a - Tot nominal costs'!O454/'4 - Inflation'!M$17)</f>
        <v>0</v>
      </c>
      <c r="P454" s="286">
        <f>IF('4 - Inflation'!N$17=0,0,'6a - Tot nominal costs'!P454/'4 - Inflation'!N$17)</f>
        <v>0</v>
      </c>
      <c r="Q454" s="286">
        <f>IF('4 - Inflation'!O$17=0,0,'6a - Tot nominal costs'!Q454/'4 - Inflation'!O$17)</f>
        <v>0</v>
      </c>
      <c r="R454" s="286">
        <f>IF('4 - Inflation'!P$17=0,0,'6a - Tot nominal costs'!R454/'4 - Inflation'!P$17)</f>
        <v>0</v>
      </c>
      <c r="S454" s="286">
        <f>IF('4 - Inflation'!Q$17=0,0,'6a - Tot nominal costs'!S454/'4 - Inflation'!Q$17)</f>
        <v>0</v>
      </c>
      <c r="T454" s="286">
        <f>IF('4 - Inflation'!R$17=0,0,'6a - Tot nominal costs'!T454/'4 - Inflation'!R$17)</f>
        <v>0</v>
      </c>
      <c r="U454" s="286">
        <f>IF('4 - Inflation'!S$17=0,0,'6a - Tot nominal costs'!U454/'4 - Inflation'!S$17)</f>
        <v>0</v>
      </c>
      <c r="V454" s="286">
        <f>IF('4 - Inflation'!T$17=0,0,'6a - Tot nominal costs'!V454/'4 - Inflation'!T$17)</f>
        <v>0</v>
      </c>
      <c r="W454" s="286">
        <f>IF('4 - Inflation'!U$17=0,0,'6a - Tot nominal costs'!W454/'4 - Inflation'!U$17)</f>
        <v>0</v>
      </c>
      <c r="X454" s="286">
        <f>IF('4 - Inflation'!V$17=0,0,'6a - Tot nominal costs'!X454/'4 - Inflation'!V$17)</f>
        <v>0</v>
      </c>
      <c r="Y454" s="286">
        <f>IF('4 - Inflation'!W$17=0,0,'6a - Tot nominal costs'!Y454/'4 - Inflation'!W$17)</f>
        <v>0</v>
      </c>
      <c r="Z454" s="286">
        <f>IF('4 - Inflation'!X$17=0,0,'6a - Tot nominal costs'!Z454/'4 - Inflation'!X$17)</f>
        <v>0</v>
      </c>
      <c r="AA454" s="286">
        <f>IF('4 - Inflation'!Y$17=0,0,'6a - Tot nominal costs'!AA454/'4 - Inflation'!Y$17)</f>
        <v>0</v>
      </c>
      <c r="AB454" s="286">
        <f>IF('4 - Inflation'!Z$17=0,0,'6a - Tot nominal costs'!AB454/'4 - Inflation'!Z$17)</f>
        <v>0</v>
      </c>
      <c r="AC454" s="286">
        <f>IF('4 - Inflation'!AA$17=0,0,'6a - Tot nominal costs'!AC454/'4 - Inflation'!AA$17)</f>
        <v>0</v>
      </c>
      <c r="AD454" s="286">
        <f>IF('4 - Inflation'!AB$17=0,0,'6a - Tot nominal costs'!AD454/'4 - Inflation'!AB$17)</f>
        <v>0</v>
      </c>
      <c r="AE454" s="286">
        <f>IF('4 - Inflation'!AC$17=0,0,'6a - Tot nominal costs'!AE454/'4 - Inflation'!AC$17)</f>
        <v>0</v>
      </c>
      <c r="AF454" s="286">
        <f>IF('4 - Inflation'!AD$17=0,0,'6a - Tot nominal costs'!AF454/'4 - Inflation'!AD$17)</f>
        <v>0</v>
      </c>
      <c r="AG454" s="286">
        <f>IF('4 - Inflation'!AE$17=0,0,'6a - Tot nominal costs'!AG454/'4 - Inflation'!AE$17)</f>
        <v>0</v>
      </c>
      <c r="AH454" s="286">
        <f>IF('4 - Inflation'!AF$17=0,0,'6a - Tot nominal costs'!AH454/'4 - Inflation'!AF$17)</f>
        <v>0</v>
      </c>
      <c r="AI454" s="286">
        <f>IF('4 - Inflation'!AG$17=0,0,'6a - Tot nominal costs'!AI454/'4 - Inflation'!AG$17)</f>
        <v>0</v>
      </c>
      <c r="AJ454" s="286">
        <f>IF('4 - Inflation'!AH$17=0,0,'6a - Tot nominal costs'!AJ454/'4 - Inflation'!AH$17)</f>
        <v>0</v>
      </c>
      <c r="AK454" s="286">
        <f>IF('4 - Inflation'!AI$17=0,0,'6a - Tot nominal costs'!AK454/'4 - Inflation'!AI$17)</f>
        <v>0</v>
      </c>
      <c r="AL454" s="286">
        <f>IF('4 - Inflation'!AJ$17=0,0,'6a - Tot nominal costs'!AL454/'4 - Inflation'!AJ$17)</f>
        <v>0</v>
      </c>
      <c r="AM454" s="286">
        <f>IF('4 - Inflation'!AK$17=0,0,'6a - Tot nominal costs'!AM454/'4 - Inflation'!AK$17)</f>
        <v>0</v>
      </c>
      <c r="AN454" s="286">
        <f>IF('4 - Inflation'!AL$17=0,0,'6a - Tot nominal costs'!AN454/'4 - Inflation'!AL$17)</f>
        <v>0</v>
      </c>
      <c r="AO454" s="286">
        <f>IF('4 - Inflation'!AM$17=0,0,'6a - Tot nominal costs'!AO454/'4 - Inflation'!AM$17)</f>
        <v>0</v>
      </c>
      <c r="AP454" s="286">
        <f>IF('4 - Inflation'!AN$17=0,0,'6a - Tot nominal costs'!AP454/'4 - Inflation'!AN$17)</f>
        <v>0</v>
      </c>
    </row>
    <row r="455" spans="1:42" outlineLevel="2">
      <c r="A455" s="211" t="str">
        <f>A448&amp;"."&amp;A450&amp;"."&amp;A449&amp;"."&amp;B455</f>
        <v>3.c.2.5</v>
      </c>
      <c r="B455">
        <v>5</v>
      </c>
      <c r="C455" t="str">
        <f>'1-GBP'!C455</f>
        <v/>
      </c>
      <c r="D455"/>
      <c r="E455"/>
      <c r="F455"/>
      <c r="G455"/>
      <c r="H455"/>
      <c r="I455"/>
      <c r="J455"/>
      <c r="K455"/>
      <c r="L455" t="str">
        <f>LEFT(_xlfn.TEXTAFTER('6b - Tot real (CPIH) costs'!A455,"."),1)</f>
        <v>c</v>
      </c>
      <c r="M455" s="286">
        <f>IF('4 - Inflation'!K$17=0,0,'6a - Tot nominal costs'!M455/'4 - Inflation'!K$17)</f>
        <v>0</v>
      </c>
      <c r="N455" s="286">
        <f>IF('4 - Inflation'!L$17=0,0,'6a - Tot nominal costs'!N455/'4 - Inflation'!L$17)</f>
        <v>0</v>
      </c>
      <c r="O455" s="286">
        <f>IF('4 - Inflation'!M$17=0,0,'6a - Tot nominal costs'!O455/'4 - Inflation'!M$17)</f>
        <v>0</v>
      </c>
      <c r="P455" s="286">
        <f>IF('4 - Inflation'!N$17=0,0,'6a - Tot nominal costs'!P455/'4 - Inflation'!N$17)</f>
        <v>0</v>
      </c>
      <c r="Q455" s="286">
        <f>IF('4 - Inflation'!O$17=0,0,'6a - Tot nominal costs'!Q455/'4 - Inflation'!O$17)</f>
        <v>0</v>
      </c>
      <c r="R455" s="286">
        <f>IF('4 - Inflation'!P$17=0,0,'6a - Tot nominal costs'!R455/'4 - Inflation'!P$17)</f>
        <v>0</v>
      </c>
      <c r="S455" s="286">
        <f>IF('4 - Inflation'!Q$17=0,0,'6a - Tot nominal costs'!S455/'4 - Inflation'!Q$17)</f>
        <v>0</v>
      </c>
      <c r="T455" s="286">
        <f>IF('4 - Inflation'!R$17=0,0,'6a - Tot nominal costs'!T455/'4 - Inflation'!R$17)</f>
        <v>0</v>
      </c>
      <c r="U455" s="286">
        <f>IF('4 - Inflation'!S$17=0,0,'6a - Tot nominal costs'!U455/'4 - Inflation'!S$17)</f>
        <v>0</v>
      </c>
      <c r="V455" s="286">
        <f>IF('4 - Inflation'!T$17=0,0,'6a - Tot nominal costs'!V455/'4 - Inflation'!T$17)</f>
        <v>0</v>
      </c>
      <c r="W455" s="286">
        <f>IF('4 - Inflation'!U$17=0,0,'6a - Tot nominal costs'!W455/'4 - Inflation'!U$17)</f>
        <v>0</v>
      </c>
      <c r="X455" s="286">
        <f>IF('4 - Inflation'!V$17=0,0,'6a - Tot nominal costs'!X455/'4 - Inflation'!V$17)</f>
        <v>0</v>
      </c>
      <c r="Y455" s="286">
        <f>IF('4 - Inflation'!W$17=0,0,'6a - Tot nominal costs'!Y455/'4 - Inflation'!W$17)</f>
        <v>0</v>
      </c>
      <c r="Z455" s="286">
        <f>IF('4 - Inflation'!X$17=0,0,'6a - Tot nominal costs'!Z455/'4 - Inflation'!X$17)</f>
        <v>0</v>
      </c>
      <c r="AA455" s="286">
        <f>IF('4 - Inflation'!Y$17=0,0,'6a - Tot nominal costs'!AA455/'4 - Inflation'!Y$17)</f>
        <v>0</v>
      </c>
      <c r="AB455" s="286">
        <f>IF('4 - Inflation'!Z$17=0,0,'6a - Tot nominal costs'!AB455/'4 - Inflation'!Z$17)</f>
        <v>0</v>
      </c>
      <c r="AC455" s="286">
        <f>IF('4 - Inflation'!AA$17=0,0,'6a - Tot nominal costs'!AC455/'4 - Inflation'!AA$17)</f>
        <v>0</v>
      </c>
      <c r="AD455" s="286">
        <f>IF('4 - Inflation'!AB$17=0,0,'6a - Tot nominal costs'!AD455/'4 - Inflation'!AB$17)</f>
        <v>0</v>
      </c>
      <c r="AE455" s="286">
        <f>IF('4 - Inflation'!AC$17=0,0,'6a - Tot nominal costs'!AE455/'4 - Inflation'!AC$17)</f>
        <v>0</v>
      </c>
      <c r="AF455" s="286">
        <f>IF('4 - Inflation'!AD$17=0,0,'6a - Tot nominal costs'!AF455/'4 - Inflation'!AD$17)</f>
        <v>0</v>
      </c>
      <c r="AG455" s="286">
        <f>IF('4 - Inflation'!AE$17=0,0,'6a - Tot nominal costs'!AG455/'4 - Inflation'!AE$17)</f>
        <v>0</v>
      </c>
      <c r="AH455" s="286">
        <f>IF('4 - Inflation'!AF$17=0,0,'6a - Tot nominal costs'!AH455/'4 - Inflation'!AF$17)</f>
        <v>0</v>
      </c>
      <c r="AI455" s="286">
        <f>IF('4 - Inflation'!AG$17=0,0,'6a - Tot nominal costs'!AI455/'4 - Inflation'!AG$17)</f>
        <v>0</v>
      </c>
      <c r="AJ455" s="286">
        <f>IF('4 - Inflation'!AH$17=0,0,'6a - Tot nominal costs'!AJ455/'4 - Inflation'!AH$17)</f>
        <v>0</v>
      </c>
      <c r="AK455" s="286">
        <f>IF('4 - Inflation'!AI$17=0,0,'6a - Tot nominal costs'!AK455/'4 - Inflation'!AI$17)</f>
        <v>0</v>
      </c>
      <c r="AL455" s="286">
        <f>IF('4 - Inflation'!AJ$17=0,0,'6a - Tot nominal costs'!AL455/'4 - Inflation'!AJ$17)</f>
        <v>0</v>
      </c>
      <c r="AM455" s="286">
        <f>IF('4 - Inflation'!AK$17=0,0,'6a - Tot nominal costs'!AM455/'4 - Inflation'!AK$17)</f>
        <v>0</v>
      </c>
      <c r="AN455" s="286">
        <f>IF('4 - Inflation'!AL$17=0,0,'6a - Tot nominal costs'!AN455/'4 - Inflation'!AL$17)</f>
        <v>0</v>
      </c>
      <c r="AO455" s="286">
        <f>IF('4 - Inflation'!AM$17=0,0,'6a - Tot nominal costs'!AO455/'4 - Inflation'!AM$17)</f>
        <v>0</v>
      </c>
      <c r="AP455" s="286">
        <f>IF('4 - Inflation'!AN$17=0,0,'6a - Tot nominal costs'!AP455/'4 - Inflation'!AN$17)</f>
        <v>0</v>
      </c>
    </row>
    <row r="456" spans="1:42" outlineLevel="2">
      <c r="A456" s="211" t="str">
        <f>A448&amp;"."&amp;A450&amp;"."&amp;A449&amp;"."&amp;B456</f>
        <v>3.c.2.6</v>
      </c>
      <c r="B456">
        <v>6</v>
      </c>
      <c r="C456" t="str">
        <f>'1-GBP'!C456</f>
        <v/>
      </c>
      <c r="D456"/>
      <c r="E456"/>
      <c r="F456"/>
      <c r="G456"/>
      <c r="H456"/>
      <c r="I456"/>
      <c r="J456"/>
      <c r="K456"/>
      <c r="L456" t="str">
        <f>LEFT(_xlfn.TEXTAFTER('6b - Tot real (CPIH) costs'!A456,"."),1)</f>
        <v>c</v>
      </c>
      <c r="M456" s="286">
        <f>IF('4 - Inflation'!K$17=0,0,'6a - Tot nominal costs'!M456/'4 - Inflation'!K$17)</f>
        <v>0</v>
      </c>
      <c r="N456" s="286">
        <f>IF('4 - Inflation'!L$17=0,0,'6a - Tot nominal costs'!N456/'4 - Inflation'!L$17)</f>
        <v>0</v>
      </c>
      <c r="O456" s="286">
        <f>IF('4 - Inflation'!M$17=0,0,'6a - Tot nominal costs'!O456/'4 - Inflation'!M$17)</f>
        <v>0</v>
      </c>
      <c r="P456" s="286">
        <f>IF('4 - Inflation'!N$17=0,0,'6a - Tot nominal costs'!P456/'4 - Inflation'!N$17)</f>
        <v>0</v>
      </c>
      <c r="Q456" s="286">
        <f>IF('4 - Inflation'!O$17=0,0,'6a - Tot nominal costs'!Q456/'4 - Inflation'!O$17)</f>
        <v>0</v>
      </c>
      <c r="R456" s="286">
        <f>IF('4 - Inflation'!P$17=0,0,'6a - Tot nominal costs'!R456/'4 - Inflation'!P$17)</f>
        <v>0</v>
      </c>
      <c r="S456" s="286">
        <f>IF('4 - Inflation'!Q$17=0,0,'6a - Tot nominal costs'!S456/'4 - Inflation'!Q$17)</f>
        <v>0</v>
      </c>
      <c r="T456" s="286">
        <f>IF('4 - Inflation'!R$17=0,0,'6a - Tot nominal costs'!T456/'4 - Inflation'!R$17)</f>
        <v>0</v>
      </c>
      <c r="U456" s="286">
        <f>IF('4 - Inflation'!S$17=0,0,'6a - Tot nominal costs'!U456/'4 - Inflation'!S$17)</f>
        <v>0</v>
      </c>
      <c r="V456" s="286">
        <f>IF('4 - Inflation'!T$17=0,0,'6a - Tot nominal costs'!V456/'4 - Inflation'!T$17)</f>
        <v>0</v>
      </c>
      <c r="W456" s="286">
        <f>IF('4 - Inflation'!U$17=0,0,'6a - Tot nominal costs'!W456/'4 - Inflation'!U$17)</f>
        <v>0</v>
      </c>
      <c r="X456" s="286">
        <f>IF('4 - Inflation'!V$17=0,0,'6a - Tot nominal costs'!X456/'4 - Inflation'!V$17)</f>
        <v>0</v>
      </c>
      <c r="Y456" s="286">
        <f>IF('4 - Inflation'!W$17=0,0,'6a - Tot nominal costs'!Y456/'4 - Inflation'!W$17)</f>
        <v>0</v>
      </c>
      <c r="Z456" s="286">
        <f>IF('4 - Inflation'!X$17=0,0,'6a - Tot nominal costs'!Z456/'4 - Inflation'!X$17)</f>
        <v>0</v>
      </c>
      <c r="AA456" s="286">
        <f>IF('4 - Inflation'!Y$17=0,0,'6a - Tot nominal costs'!AA456/'4 - Inflation'!Y$17)</f>
        <v>0</v>
      </c>
      <c r="AB456" s="286">
        <f>IF('4 - Inflation'!Z$17=0,0,'6a - Tot nominal costs'!AB456/'4 - Inflation'!Z$17)</f>
        <v>0</v>
      </c>
      <c r="AC456" s="286">
        <f>IF('4 - Inflation'!AA$17=0,0,'6a - Tot nominal costs'!AC456/'4 - Inflation'!AA$17)</f>
        <v>0</v>
      </c>
      <c r="AD456" s="286">
        <f>IF('4 - Inflation'!AB$17=0,0,'6a - Tot nominal costs'!AD456/'4 - Inflation'!AB$17)</f>
        <v>0</v>
      </c>
      <c r="AE456" s="286">
        <f>IF('4 - Inflation'!AC$17=0,0,'6a - Tot nominal costs'!AE456/'4 - Inflation'!AC$17)</f>
        <v>0</v>
      </c>
      <c r="AF456" s="286">
        <f>IF('4 - Inflation'!AD$17=0,0,'6a - Tot nominal costs'!AF456/'4 - Inflation'!AD$17)</f>
        <v>0</v>
      </c>
      <c r="AG456" s="286">
        <f>IF('4 - Inflation'!AE$17=0,0,'6a - Tot nominal costs'!AG456/'4 - Inflation'!AE$17)</f>
        <v>0</v>
      </c>
      <c r="AH456" s="286">
        <f>IF('4 - Inflation'!AF$17=0,0,'6a - Tot nominal costs'!AH456/'4 - Inflation'!AF$17)</f>
        <v>0</v>
      </c>
      <c r="AI456" s="286">
        <f>IF('4 - Inflation'!AG$17=0,0,'6a - Tot nominal costs'!AI456/'4 - Inflation'!AG$17)</f>
        <v>0</v>
      </c>
      <c r="AJ456" s="286">
        <f>IF('4 - Inflation'!AH$17=0,0,'6a - Tot nominal costs'!AJ456/'4 - Inflation'!AH$17)</f>
        <v>0</v>
      </c>
      <c r="AK456" s="286">
        <f>IF('4 - Inflation'!AI$17=0,0,'6a - Tot nominal costs'!AK456/'4 - Inflation'!AI$17)</f>
        <v>0</v>
      </c>
      <c r="AL456" s="286">
        <f>IF('4 - Inflation'!AJ$17=0,0,'6a - Tot nominal costs'!AL456/'4 - Inflation'!AJ$17)</f>
        <v>0</v>
      </c>
      <c r="AM456" s="286">
        <f>IF('4 - Inflation'!AK$17=0,0,'6a - Tot nominal costs'!AM456/'4 - Inflation'!AK$17)</f>
        <v>0</v>
      </c>
      <c r="AN456" s="286">
        <f>IF('4 - Inflation'!AL$17=0,0,'6a - Tot nominal costs'!AN456/'4 - Inflation'!AL$17)</f>
        <v>0</v>
      </c>
      <c r="AO456" s="286">
        <f>IF('4 - Inflation'!AM$17=0,0,'6a - Tot nominal costs'!AO456/'4 - Inflation'!AM$17)</f>
        <v>0</v>
      </c>
      <c r="AP456" s="286">
        <f>IF('4 - Inflation'!AN$17=0,0,'6a - Tot nominal costs'!AP456/'4 - Inflation'!AN$17)</f>
        <v>0</v>
      </c>
    </row>
    <row r="457" spans="1:42" outlineLevel="2">
      <c r="A457" s="211" t="str">
        <f>A448&amp;"."&amp;A450&amp;"."&amp;A449&amp;"."&amp;B457</f>
        <v>3.c.2.7</v>
      </c>
      <c r="B457">
        <v>7</v>
      </c>
      <c r="C457" t="str">
        <f>'1-GBP'!C457</f>
        <v/>
      </c>
      <c r="D457"/>
      <c r="E457"/>
      <c r="F457"/>
      <c r="G457"/>
      <c r="H457"/>
      <c r="I457"/>
      <c r="J457"/>
      <c r="K457"/>
      <c r="L457" t="str">
        <f>LEFT(_xlfn.TEXTAFTER('6b - Tot real (CPIH) costs'!A457,"."),1)</f>
        <v>c</v>
      </c>
      <c r="M457" s="286">
        <f>IF('4 - Inflation'!K$17=0,0,'6a - Tot nominal costs'!M457/'4 - Inflation'!K$17)</f>
        <v>0</v>
      </c>
      <c r="N457" s="286">
        <f>IF('4 - Inflation'!L$17=0,0,'6a - Tot nominal costs'!N457/'4 - Inflation'!L$17)</f>
        <v>0</v>
      </c>
      <c r="O457" s="286">
        <f>IF('4 - Inflation'!M$17=0,0,'6a - Tot nominal costs'!O457/'4 - Inflation'!M$17)</f>
        <v>0</v>
      </c>
      <c r="P457" s="286">
        <f>IF('4 - Inflation'!N$17=0,0,'6a - Tot nominal costs'!P457/'4 - Inflation'!N$17)</f>
        <v>0</v>
      </c>
      <c r="Q457" s="286">
        <f>IF('4 - Inflation'!O$17=0,0,'6a - Tot nominal costs'!Q457/'4 - Inflation'!O$17)</f>
        <v>0</v>
      </c>
      <c r="R457" s="286">
        <f>IF('4 - Inflation'!P$17=0,0,'6a - Tot nominal costs'!R457/'4 - Inflation'!P$17)</f>
        <v>0</v>
      </c>
      <c r="S457" s="286">
        <f>IF('4 - Inflation'!Q$17=0,0,'6a - Tot nominal costs'!S457/'4 - Inflation'!Q$17)</f>
        <v>0</v>
      </c>
      <c r="T457" s="286">
        <f>IF('4 - Inflation'!R$17=0,0,'6a - Tot nominal costs'!T457/'4 - Inflation'!R$17)</f>
        <v>0</v>
      </c>
      <c r="U457" s="286">
        <f>IF('4 - Inflation'!S$17=0,0,'6a - Tot nominal costs'!U457/'4 - Inflation'!S$17)</f>
        <v>0</v>
      </c>
      <c r="V457" s="286">
        <f>IF('4 - Inflation'!T$17=0,0,'6a - Tot nominal costs'!V457/'4 - Inflation'!T$17)</f>
        <v>0</v>
      </c>
      <c r="W457" s="286">
        <f>IF('4 - Inflation'!U$17=0,0,'6a - Tot nominal costs'!W457/'4 - Inflation'!U$17)</f>
        <v>0</v>
      </c>
      <c r="X457" s="286">
        <f>IF('4 - Inflation'!V$17=0,0,'6a - Tot nominal costs'!X457/'4 - Inflation'!V$17)</f>
        <v>0</v>
      </c>
      <c r="Y457" s="286">
        <f>IF('4 - Inflation'!W$17=0,0,'6a - Tot nominal costs'!Y457/'4 - Inflation'!W$17)</f>
        <v>0</v>
      </c>
      <c r="Z457" s="286">
        <f>IF('4 - Inflation'!X$17=0,0,'6a - Tot nominal costs'!Z457/'4 - Inflation'!X$17)</f>
        <v>0</v>
      </c>
      <c r="AA457" s="286">
        <f>IF('4 - Inflation'!Y$17=0,0,'6a - Tot nominal costs'!AA457/'4 - Inflation'!Y$17)</f>
        <v>0</v>
      </c>
      <c r="AB457" s="286">
        <f>IF('4 - Inflation'!Z$17=0,0,'6a - Tot nominal costs'!AB457/'4 - Inflation'!Z$17)</f>
        <v>0</v>
      </c>
      <c r="AC457" s="286">
        <f>IF('4 - Inflation'!AA$17=0,0,'6a - Tot nominal costs'!AC457/'4 - Inflation'!AA$17)</f>
        <v>0</v>
      </c>
      <c r="AD457" s="286">
        <f>IF('4 - Inflation'!AB$17=0,0,'6a - Tot nominal costs'!AD457/'4 - Inflation'!AB$17)</f>
        <v>0</v>
      </c>
      <c r="AE457" s="286">
        <f>IF('4 - Inflation'!AC$17=0,0,'6a - Tot nominal costs'!AE457/'4 - Inflation'!AC$17)</f>
        <v>0</v>
      </c>
      <c r="AF457" s="286">
        <f>IF('4 - Inflation'!AD$17=0,0,'6a - Tot nominal costs'!AF457/'4 - Inflation'!AD$17)</f>
        <v>0</v>
      </c>
      <c r="AG457" s="286">
        <f>IF('4 - Inflation'!AE$17=0,0,'6a - Tot nominal costs'!AG457/'4 - Inflation'!AE$17)</f>
        <v>0</v>
      </c>
      <c r="AH457" s="286">
        <f>IF('4 - Inflation'!AF$17=0,0,'6a - Tot nominal costs'!AH457/'4 - Inflation'!AF$17)</f>
        <v>0</v>
      </c>
      <c r="AI457" s="286">
        <f>IF('4 - Inflation'!AG$17=0,0,'6a - Tot nominal costs'!AI457/'4 - Inflation'!AG$17)</f>
        <v>0</v>
      </c>
      <c r="AJ457" s="286">
        <f>IF('4 - Inflation'!AH$17=0,0,'6a - Tot nominal costs'!AJ457/'4 - Inflation'!AH$17)</f>
        <v>0</v>
      </c>
      <c r="AK457" s="286">
        <f>IF('4 - Inflation'!AI$17=0,0,'6a - Tot nominal costs'!AK457/'4 - Inflation'!AI$17)</f>
        <v>0</v>
      </c>
      <c r="AL457" s="286">
        <f>IF('4 - Inflation'!AJ$17=0,0,'6a - Tot nominal costs'!AL457/'4 - Inflation'!AJ$17)</f>
        <v>0</v>
      </c>
      <c r="AM457" s="286">
        <f>IF('4 - Inflation'!AK$17=0,0,'6a - Tot nominal costs'!AM457/'4 - Inflation'!AK$17)</f>
        <v>0</v>
      </c>
      <c r="AN457" s="286">
        <f>IF('4 - Inflation'!AL$17=0,0,'6a - Tot nominal costs'!AN457/'4 - Inflation'!AL$17)</f>
        <v>0</v>
      </c>
      <c r="AO457" s="286">
        <f>IF('4 - Inflation'!AM$17=0,0,'6a - Tot nominal costs'!AO457/'4 - Inflation'!AM$17)</f>
        <v>0</v>
      </c>
      <c r="AP457" s="286">
        <f>IF('4 - Inflation'!AN$17=0,0,'6a - Tot nominal costs'!AP457/'4 - Inflation'!AN$17)</f>
        <v>0</v>
      </c>
    </row>
    <row r="458" spans="1:42" outlineLevel="2">
      <c r="A458" s="211" t="str">
        <f>A448&amp;"."&amp;A450&amp;"."&amp;A449&amp;"."&amp;B458</f>
        <v>3.c.2.8</v>
      </c>
      <c r="B458">
        <v>8</v>
      </c>
      <c r="C458" t="str">
        <f>'1-GBP'!C458</f>
        <v/>
      </c>
      <c r="D458"/>
      <c r="E458"/>
      <c r="F458"/>
      <c r="G458"/>
      <c r="H458"/>
      <c r="I458"/>
      <c r="J458"/>
      <c r="K458"/>
      <c r="L458" t="str">
        <f>LEFT(_xlfn.TEXTAFTER('6b - Tot real (CPIH) costs'!A458,"."),1)</f>
        <v>c</v>
      </c>
      <c r="M458" s="286">
        <f>IF('4 - Inflation'!K$17=0,0,'6a - Tot nominal costs'!M458/'4 - Inflation'!K$17)</f>
        <v>0</v>
      </c>
      <c r="N458" s="286">
        <f>IF('4 - Inflation'!L$17=0,0,'6a - Tot nominal costs'!N458/'4 - Inflation'!L$17)</f>
        <v>0</v>
      </c>
      <c r="O458" s="286">
        <f>IF('4 - Inflation'!M$17=0,0,'6a - Tot nominal costs'!O458/'4 - Inflation'!M$17)</f>
        <v>0</v>
      </c>
      <c r="P458" s="286">
        <f>IF('4 - Inflation'!N$17=0,0,'6a - Tot nominal costs'!P458/'4 - Inflation'!N$17)</f>
        <v>0</v>
      </c>
      <c r="Q458" s="286">
        <f>IF('4 - Inflation'!O$17=0,0,'6a - Tot nominal costs'!Q458/'4 - Inflation'!O$17)</f>
        <v>0</v>
      </c>
      <c r="R458" s="286">
        <f>IF('4 - Inflation'!P$17=0,0,'6a - Tot nominal costs'!R458/'4 - Inflation'!P$17)</f>
        <v>0</v>
      </c>
      <c r="S458" s="286">
        <f>IF('4 - Inflation'!Q$17=0,0,'6a - Tot nominal costs'!S458/'4 - Inflation'!Q$17)</f>
        <v>0</v>
      </c>
      <c r="T458" s="286">
        <f>IF('4 - Inflation'!R$17=0,0,'6a - Tot nominal costs'!T458/'4 - Inflation'!R$17)</f>
        <v>0</v>
      </c>
      <c r="U458" s="286">
        <f>IF('4 - Inflation'!S$17=0,0,'6a - Tot nominal costs'!U458/'4 - Inflation'!S$17)</f>
        <v>0</v>
      </c>
      <c r="V458" s="286">
        <f>IF('4 - Inflation'!T$17=0,0,'6a - Tot nominal costs'!V458/'4 - Inflation'!T$17)</f>
        <v>0</v>
      </c>
      <c r="W458" s="286">
        <f>IF('4 - Inflation'!U$17=0,0,'6a - Tot nominal costs'!W458/'4 - Inflation'!U$17)</f>
        <v>0</v>
      </c>
      <c r="X458" s="286">
        <f>IF('4 - Inflation'!V$17=0,0,'6a - Tot nominal costs'!X458/'4 - Inflation'!V$17)</f>
        <v>0</v>
      </c>
      <c r="Y458" s="286">
        <f>IF('4 - Inflation'!W$17=0,0,'6a - Tot nominal costs'!Y458/'4 - Inflation'!W$17)</f>
        <v>0</v>
      </c>
      <c r="Z458" s="286">
        <f>IF('4 - Inflation'!X$17=0,0,'6a - Tot nominal costs'!Z458/'4 - Inflation'!X$17)</f>
        <v>0</v>
      </c>
      <c r="AA458" s="286">
        <f>IF('4 - Inflation'!Y$17=0,0,'6a - Tot nominal costs'!AA458/'4 - Inflation'!Y$17)</f>
        <v>0</v>
      </c>
      <c r="AB458" s="286">
        <f>IF('4 - Inflation'!Z$17=0,0,'6a - Tot nominal costs'!AB458/'4 - Inflation'!Z$17)</f>
        <v>0</v>
      </c>
      <c r="AC458" s="286">
        <f>IF('4 - Inflation'!AA$17=0,0,'6a - Tot nominal costs'!AC458/'4 - Inflation'!AA$17)</f>
        <v>0</v>
      </c>
      <c r="AD458" s="286">
        <f>IF('4 - Inflation'!AB$17=0,0,'6a - Tot nominal costs'!AD458/'4 - Inflation'!AB$17)</f>
        <v>0</v>
      </c>
      <c r="AE458" s="286">
        <f>IF('4 - Inflation'!AC$17=0,0,'6a - Tot nominal costs'!AE458/'4 - Inflation'!AC$17)</f>
        <v>0</v>
      </c>
      <c r="AF458" s="286">
        <f>IF('4 - Inflation'!AD$17=0,0,'6a - Tot nominal costs'!AF458/'4 - Inflation'!AD$17)</f>
        <v>0</v>
      </c>
      <c r="AG458" s="286">
        <f>IF('4 - Inflation'!AE$17=0,0,'6a - Tot nominal costs'!AG458/'4 - Inflation'!AE$17)</f>
        <v>0</v>
      </c>
      <c r="AH458" s="286">
        <f>IF('4 - Inflation'!AF$17=0,0,'6a - Tot nominal costs'!AH458/'4 - Inflation'!AF$17)</f>
        <v>0</v>
      </c>
      <c r="AI458" s="286">
        <f>IF('4 - Inflation'!AG$17=0,0,'6a - Tot nominal costs'!AI458/'4 - Inflation'!AG$17)</f>
        <v>0</v>
      </c>
      <c r="AJ458" s="286">
        <f>IF('4 - Inflation'!AH$17=0,0,'6a - Tot nominal costs'!AJ458/'4 - Inflation'!AH$17)</f>
        <v>0</v>
      </c>
      <c r="AK458" s="286">
        <f>IF('4 - Inflation'!AI$17=0,0,'6a - Tot nominal costs'!AK458/'4 - Inflation'!AI$17)</f>
        <v>0</v>
      </c>
      <c r="AL458" s="286">
        <f>IF('4 - Inflation'!AJ$17=0,0,'6a - Tot nominal costs'!AL458/'4 - Inflation'!AJ$17)</f>
        <v>0</v>
      </c>
      <c r="AM458" s="286">
        <f>IF('4 - Inflation'!AK$17=0,0,'6a - Tot nominal costs'!AM458/'4 - Inflation'!AK$17)</f>
        <v>0</v>
      </c>
      <c r="AN458" s="286">
        <f>IF('4 - Inflation'!AL$17=0,0,'6a - Tot nominal costs'!AN458/'4 - Inflation'!AL$17)</f>
        <v>0</v>
      </c>
      <c r="AO458" s="286">
        <f>IF('4 - Inflation'!AM$17=0,0,'6a - Tot nominal costs'!AO458/'4 - Inflation'!AM$17)</f>
        <v>0</v>
      </c>
      <c r="AP458" s="286">
        <f>IF('4 - Inflation'!AN$17=0,0,'6a - Tot nominal costs'!AP458/'4 - Inflation'!AN$17)</f>
        <v>0</v>
      </c>
    </row>
    <row r="459" spans="1:42" outlineLevel="2">
      <c r="A459" s="211" t="str">
        <f>A448&amp;"."&amp;A450&amp;"."&amp;A449&amp;"."&amp;B459</f>
        <v>3.c.2.9</v>
      </c>
      <c r="B459">
        <v>9</v>
      </c>
      <c r="C459" t="str">
        <f>'1-GBP'!C459</f>
        <v/>
      </c>
      <c r="D459"/>
      <c r="E459"/>
      <c r="F459"/>
      <c r="G459"/>
      <c r="H459"/>
      <c r="I459"/>
      <c r="J459"/>
      <c r="K459"/>
      <c r="L459" t="str">
        <f>LEFT(_xlfn.TEXTAFTER('6b - Tot real (CPIH) costs'!A459,"."),1)</f>
        <v>c</v>
      </c>
      <c r="M459" s="286">
        <f>IF('4 - Inflation'!K$17=0,0,'6a - Tot nominal costs'!M459/'4 - Inflation'!K$17)</f>
        <v>0</v>
      </c>
      <c r="N459" s="286">
        <f>IF('4 - Inflation'!L$17=0,0,'6a - Tot nominal costs'!N459/'4 - Inflation'!L$17)</f>
        <v>0</v>
      </c>
      <c r="O459" s="286">
        <f>IF('4 - Inflation'!M$17=0,0,'6a - Tot nominal costs'!O459/'4 - Inflation'!M$17)</f>
        <v>0</v>
      </c>
      <c r="P459" s="286">
        <f>IF('4 - Inflation'!N$17=0,0,'6a - Tot nominal costs'!P459/'4 - Inflation'!N$17)</f>
        <v>0</v>
      </c>
      <c r="Q459" s="286">
        <f>IF('4 - Inflation'!O$17=0,0,'6a - Tot nominal costs'!Q459/'4 - Inflation'!O$17)</f>
        <v>0</v>
      </c>
      <c r="R459" s="286">
        <f>IF('4 - Inflation'!P$17=0,0,'6a - Tot nominal costs'!R459/'4 - Inflation'!P$17)</f>
        <v>0</v>
      </c>
      <c r="S459" s="286">
        <f>IF('4 - Inflation'!Q$17=0,0,'6a - Tot nominal costs'!S459/'4 - Inflation'!Q$17)</f>
        <v>0</v>
      </c>
      <c r="T459" s="286">
        <f>IF('4 - Inflation'!R$17=0,0,'6a - Tot nominal costs'!T459/'4 - Inflation'!R$17)</f>
        <v>0</v>
      </c>
      <c r="U459" s="286">
        <f>IF('4 - Inflation'!S$17=0,0,'6a - Tot nominal costs'!U459/'4 - Inflation'!S$17)</f>
        <v>0</v>
      </c>
      <c r="V459" s="286">
        <f>IF('4 - Inflation'!T$17=0,0,'6a - Tot nominal costs'!V459/'4 - Inflation'!T$17)</f>
        <v>0</v>
      </c>
      <c r="W459" s="286">
        <f>IF('4 - Inflation'!U$17=0,0,'6a - Tot nominal costs'!W459/'4 - Inflation'!U$17)</f>
        <v>0</v>
      </c>
      <c r="X459" s="286">
        <f>IF('4 - Inflation'!V$17=0,0,'6a - Tot nominal costs'!X459/'4 - Inflation'!V$17)</f>
        <v>0</v>
      </c>
      <c r="Y459" s="286">
        <f>IF('4 - Inflation'!W$17=0,0,'6a - Tot nominal costs'!Y459/'4 - Inflation'!W$17)</f>
        <v>0</v>
      </c>
      <c r="Z459" s="286">
        <f>IF('4 - Inflation'!X$17=0,0,'6a - Tot nominal costs'!Z459/'4 - Inflation'!X$17)</f>
        <v>0</v>
      </c>
      <c r="AA459" s="286">
        <f>IF('4 - Inflation'!Y$17=0,0,'6a - Tot nominal costs'!AA459/'4 - Inflation'!Y$17)</f>
        <v>0</v>
      </c>
      <c r="AB459" s="286">
        <f>IF('4 - Inflation'!Z$17=0,0,'6a - Tot nominal costs'!AB459/'4 - Inflation'!Z$17)</f>
        <v>0</v>
      </c>
      <c r="AC459" s="286">
        <f>IF('4 - Inflation'!AA$17=0,0,'6a - Tot nominal costs'!AC459/'4 - Inflation'!AA$17)</f>
        <v>0</v>
      </c>
      <c r="AD459" s="286">
        <f>IF('4 - Inflation'!AB$17=0,0,'6a - Tot nominal costs'!AD459/'4 - Inflation'!AB$17)</f>
        <v>0</v>
      </c>
      <c r="AE459" s="286">
        <f>IF('4 - Inflation'!AC$17=0,0,'6a - Tot nominal costs'!AE459/'4 - Inflation'!AC$17)</f>
        <v>0</v>
      </c>
      <c r="AF459" s="286">
        <f>IF('4 - Inflation'!AD$17=0,0,'6a - Tot nominal costs'!AF459/'4 - Inflation'!AD$17)</f>
        <v>0</v>
      </c>
      <c r="AG459" s="286">
        <f>IF('4 - Inflation'!AE$17=0,0,'6a - Tot nominal costs'!AG459/'4 - Inflation'!AE$17)</f>
        <v>0</v>
      </c>
      <c r="AH459" s="286">
        <f>IF('4 - Inflation'!AF$17=0,0,'6a - Tot nominal costs'!AH459/'4 - Inflation'!AF$17)</f>
        <v>0</v>
      </c>
      <c r="AI459" s="286">
        <f>IF('4 - Inflation'!AG$17=0,0,'6a - Tot nominal costs'!AI459/'4 - Inflation'!AG$17)</f>
        <v>0</v>
      </c>
      <c r="AJ459" s="286">
        <f>IF('4 - Inflation'!AH$17=0,0,'6a - Tot nominal costs'!AJ459/'4 - Inflation'!AH$17)</f>
        <v>0</v>
      </c>
      <c r="AK459" s="286">
        <f>IF('4 - Inflation'!AI$17=0,0,'6a - Tot nominal costs'!AK459/'4 - Inflation'!AI$17)</f>
        <v>0</v>
      </c>
      <c r="AL459" s="286">
        <f>IF('4 - Inflation'!AJ$17=0,0,'6a - Tot nominal costs'!AL459/'4 - Inflation'!AJ$17)</f>
        <v>0</v>
      </c>
      <c r="AM459" s="286">
        <f>IF('4 - Inflation'!AK$17=0,0,'6a - Tot nominal costs'!AM459/'4 - Inflation'!AK$17)</f>
        <v>0</v>
      </c>
      <c r="AN459" s="286">
        <f>IF('4 - Inflation'!AL$17=0,0,'6a - Tot nominal costs'!AN459/'4 - Inflation'!AL$17)</f>
        <v>0</v>
      </c>
      <c r="AO459" s="286">
        <f>IF('4 - Inflation'!AM$17=0,0,'6a - Tot nominal costs'!AO459/'4 - Inflation'!AM$17)</f>
        <v>0</v>
      </c>
      <c r="AP459" s="286">
        <f>IF('4 - Inflation'!AN$17=0,0,'6a - Tot nominal costs'!AP459/'4 - Inflation'!AN$17)</f>
        <v>0</v>
      </c>
    </row>
    <row r="460" spans="1:42" outlineLevel="2">
      <c r="A460" s="211" t="str">
        <f>A448&amp;"."&amp;A450&amp;"."&amp;A449&amp;"."&amp;B460</f>
        <v>3.c.2.10</v>
      </c>
      <c r="B460">
        <v>10</v>
      </c>
      <c r="C460" t="str">
        <f>'1-GBP'!C460</f>
        <v/>
      </c>
      <c r="D460"/>
      <c r="E460"/>
      <c r="F460"/>
      <c r="G460"/>
      <c r="H460"/>
      <c r="I460"/>
      <c r="J460"/>
      <c r="K460"/>
      <c r="L460" t="str">
        <f>LEFT(_xlfn.TEXTAFTER('6b - Tot real (CPIH) costs'!A460,"."),1)</f>
        <v>c</v>
      </c>
      <c r="M460" s="286">
        <f>IF('4 - Inflation'!K$17=0,0,'6a - Tot nominal costs'!M460/'4 - Inflation'!K$17)</f>
        <v>0</v>
      </c>
      <c r="N460" s="286">
        <f>IF('4 - Inflation'!L$17=0,0,'6a - Tot nominal costs'!N460/'4 - Inflation'!L$17)</f>
        <v>0</v>
      </c>
      <c r="O460" s="286">
        <f>IF('4 - Inflation'!M$17=0,0,'6a - Tot nominal costs'!O460/'4 - Inflation'!M$17)</f>
        <v>0</v>
      </c>
      <c r="P460" s="286">
        <f>IF('4 - Inflation'!N$17=0,0,'6a - Tot nominal costs'!P460/'4 - Inflation'!N$17)</f>
        <v>0</v>
      </c>
      <c r="Q460" s="286">
        <f>IF('4 - Inflation'!O$17=0,0,'6a - Tot nominal costs'!Q460/'4 - Inflation'!O$17)</f>
        <v>0</v>
      </c>
      <c r="R460" s="286">
        <f>IF('4 - Inflation'!P$17=0,0,'6a - Tot nominal costs'!R460/'4 - Inflation'!P$17)</f>
        <v>0</v>
      </c>
      <c r="S460" s="286">
        <f>IF('4 - Inflation'!Q$17=0,0,'6a - Tot nominal costs'!S460/'4 - Inflation'!Q$17)</f>
        <v>0</v>
      </c>
      <c r="T460" s="286">
        <f>IF('4 - Inflation'!R$17=0,0,'6a - Tot nominal costs'!T460/'4 - Inflation'!R$17)</f>
        <v>0</v>
      </c>
      <c r="U460" s="286">
        <f>IF('4 - Inflation'!S$17=0,0,'6a - Tot nominal costs'!U460/'4 - Inflation'!S$17)</f>
        <v>0</v>
      </c>
      <c r="V460" s="286">
        <f>IF('4 - Inflation'!T$17=0,0,'6a - Tot nominal costs'!V460/'4 - Inflation'!T$17)</f>
        <v>0</v>
      </c>
      <c r="W460" s="286">
        <f>IF('4 - Inflation'!U$17=0,0,'6a - Tot nominal costs'!W460/'4 - Inflation'!U$17)</f>
        <v>0</v>
      </c>
      <c r="X460" s="286">
        <f>IF('4 - Inflation'!V$17=0,0,'6a - Tot nominal costs'!X460/'4 - Inflation'!V$17)</f>
        <v>0</v>
      </c>
      <c r="Y460" s="286">
        <f>IF('4 - Inflation'!W$17=0,0,'6a - Tot nominal costs'!Y460/'4 - Inflation'!W$17)</f>
        <v>0</v>
      </c>
      <c r="Z460" s="286">
        <f>IF('4 - Inflation'!X$17=0,0,'6a - Tot nominal costs'!Z460/'4 - Inflation'!X$17)</f>
        <v>0</v>
      </c>
      <c r="AA460" s="286">
        <f>IF('4 - Inflation'!Y$17=0,0,'6a - Tot nominal costs'!AA460/'4 - Inflation'!Y$17)</f>
        <v>0</v>
      </c>
      <c r="AB460" s="286">
        <f>IF('4 - Inflation'!Z$17=0,0,'6a - Tot nominal costs'!AB460/'4 - Inflation'!Z$17)</f>
        <v>0</v>
      </c>
      <c r="AC460" s="286">
        <f>IF('4 - Inflation'!AA$17=0,0,'6a - Tot nominal costs'!AC460/'4 - Inflation'!AA$17)</f>
        <v>0</v>
      </c>
      <c r="AD460" s="286">
        <f>IF('4 - Inflation'!AB$17=0,0,'6a - Tot nominal costs'!AD460/'4 - Inflation'!AB$17)</f>
        <v>0</v>
      </c>
      <c r="AE460" s="286">
        <f>IF('4 - Inflation'!AC$17=0,0,'6a - Tot nominal costs'!AE460/'4 - Inflation'!AC$17)</f>
        <v>0</v>
      </c>
      <c r="AF460" s="286">
        <f>IF('4 - Inflation'!AD$17=0,0,'6a - Tot nominal costs'!AF460/'4 - Inflation'!AD$17)</f>
        <v>0</v>
      </c>
      <c r="AG460" s="286">
        <f>IF('4 - Inflation'!AE$17=0,0,'6a - Tot nominal costs'!AG460/'4 - Inflation'!AE$17)</f>
        <v>0</v>
      </c>
      <c r="AH460" s="286">
        <f>IF('4 - Inflation'!AF$17=0,0,'6a - Tot nominal costs'!AH460/'4 - Inflation'!AF$17)</f>
        <v>0</v>
      </c>
      <c r="AI460" s="286">
        <f>IF('4 - Inflation'!AG$17=0,0,'6a - Tot nominal costs'!AI460/'4 - Inflation'!AG$17)</f>
        <v>0</v>
      </c>
      <c r="AJ460" s="286">
        <f>IF('4 - Inflation'!AH$17=0,0,'6a - Tot nominal costs'!AJ460/'4 - Inflation'!AH$17)</f>
        <v>0</v>
      </c>
      <c r="AK460" s="286">
        <f>IF('4 - Inflation'!AI$17=0,0,'6a - Tot nominal costs'!AK460/'4 - Inflation'!AI$17)</f>
        <v>0</v>
      </c>
      <c r="AL460" s="286">
        <f>IF('4 - Inflation'!AJ$17=0,0,'6a - Tot nominal costs'!AL460/'4 - Inflation'!AJ$17)</f>
        <v>0</v>
      </c>
      <c r="AM460" s="286">
        <f>IF('4 - Inflation'!AK$17=0,0,'6a - Tot nominal costs'!AM460/'4 - Inflation'!AK$17)</f>
        <v>0</v>
      </c>
      <c r="AN460" s="286">
        <f>IF('4 - Inflation'!AL$17=0,0,'6a - Tot nominal costs'!AN460/'4 - Inflation'!AL$17)</f>
        <v>0</v>
      </c>
      <c r="AO460" s="286">
        <f>IF('4 - Inflation'!AM$17=0,0,'6a - Tot nominal costs'!AO460/'4 - Inflation'!AM$17)</f>
        <v>0</v>
      </c>
      <c r="AP460" s="286">
        <f>IF('4 - Inflation'!AN$17=0,0,'6a - Tot nominal costs'!AP460/'4 - Inflation'!AN$17)</f>
        <v>0</v>
      </c>
    </row>
    <row r="461" spans="1:42" outlineLevel="2">
      <c r="A461" s="211" t="str">
        <f>A448&amp;"."&amp;A450&amp;"."&amp;A449&amp;"."&amp;B461</f>
        <v>3.c.2.11</v>
      </c>
      <c r="B461">
        <v>11</v>
      </c>
      <c r="C461" t="str">
        <f>'1-GBP'!C461</f>
        <v/>
      </c>
      <c r="D461"/>
      <c r="E461"/>
      <c r="F461"/>
      <c r="G461"/>
      <c r="H461"/>
      <c r="I461"/>
      <c r="J461"/>
      <c r="K461"/>
      <c r="L461" t="str">
        <f>LEFT(_xlfn.TEXTAFTER('6b - Tot real (CPIH) costs'!A461,"."),1)</f>
        <v>c</v>
      </c>
      <c r="M461" s="286">
        <f>IF('4 - Inflation'!K$17=0,0,'6a - Tot nominal costs'!M461/'4 - Inflation'!K$17)</f>
        <v>0</v>
      </c>
      <c r="N461" s="286">
        <f>IF('4 - Inflation'!L$17=0,0,'6a - Tot nominal costs'!N461/'4 - Inflation'!L$17)</f>
        <v>0</v>
      </c>
      <c r="O461" s="286">
        <f>IF('4 - Inflation'!M$17=0,0,'6a - Tot nominal costs'!O461/'4 - Inflation'!M$17)</f>
        <v>0</v>
      </c>
      <c r="P461" s="286">
        <f>IF('4 - Inflation'!N$17=0,0,'6a - Tot nominal costs'!P461/'4 - Inflation'!N$17)</f>
        <v>0</v>
      </c>
      <c r="Q461" s="286">
        <f>IF('4 - Inflation'!O$17=0,0,'6a - Tot nominal costs'!Q461/'4 - Inflation'!O$17)</f>
        <v>0</v>
      </c>
      <c r="R461" s="286">
        <f>IF('4 - Inflation'!P$17=0,0,'6a - Tot nominal costs'!R461/'4 - Inflation'!P$17)</f>
        <v>0</v>
      </c>
      <c r="S461" s="286">
        <f>IF('4 - Inflation'!Q$17=0,0,'6a - Tot nominal costs'!S461/'4 - Inflation'!Q$17)</f>
        <v>0</v>
      </c>
      <c r="T461" s="286">
        <f>IF('4 - Inflation'!R$17=0,0,'6a - Tot nominal costs'!T461/'4 - Inflation'!R$17)</f>
        <v>0</v>
      </c>
      <c r="U461" s="286">
        <f>IF('4 - Inflation'!S$17=0,0,'6a - Tot nominal costs'!U461/'4 - Inflation'!S$17)</f>
        <v>0</v>
      </c>
      <c r="V461" s="286">
        <f>IF('4 - Inflation'!T$17=0,0,'6a - Tot nominal costs'!V461/'4 - Inflation'!T$17)</f>
        <v>0</v>
      </c>
      <c r="W461" s="286">
        <f>IF('4 - Inflation'!U$17=0,0,'6a - Tot nominal costs'!W461/'4 - Inflation'!U$17)</f>
        <v>0</v>
      </c>
      <c r="X461" s="286">
        <f>IF('4 - Inflation'!V$17=0,0,'6a - Tot nominal costs'!X461/'4 - Inflation'!V$17)</f>
        <v>0</v>
      </c>
      <c r="Y461" s="286">
        <f>IF('4 - Inflation'!W$17=0,0,'6a - Tot nominal costs'!Y461/'4 - Inflation'!W$17)</f>
        <v>0</v>
      </c>
      <c r="Z461" s="286">
        <f>IF('4 - Inflation'!X$17=0,0,'6a - Tot nominal costs'!Z461/'4 - Inflation'!X$17)</f>
        <v>0</v>
      </c>
      <c r="AA461" s="286">
        <f>IF('4 - Inflation'!Y$17=0,0,'6a - Tot nominal costs'!AA461/'4 - Inflation'!Y$17)</f>
        <v>0</v>
      </c>
      <c r="AB461" s="286">
        <f>IF('4 - Inflation'!Z$17=0,0,'6a - Tot nominal costs'!AB461/'4 - Inflation'!Z$17)</f>
        <v>0</v>
      </c>
      <c r="AC461" s="286">
        <f>IF('4 - Inflation'!AA$17=0,0,'6a - Tot nominal costs'!AC461/'4 - Inflation'!AA$17)</f>
        <v>0</v>
      </c>
      <c r="AD461" s="286">
        <f>IF('4 - Inflation'!AB$17=0,0,'6a - Tot nominal costs'!AD461/'4 - Inflation'!AB$17)</f>
        <v>0</v>
      </c>
      <c r="AE461" s="286">
        <f>IF('4 - Inflation'!AC$17=0,0,'6a - Tot nominal costs'!AE461/'4 - Inflation'!AC$17)</f>
        <v>0</v>
      </c>
      <c r="AF461" s="286">
        <f>IF('4 - Inflation'!AD$17=0,0,'6a - Tot nominal costs'!AF461/'4 - Inflation'!AD$17)</f>
        <v>0</v>
      </c>
      <c r="AG461" s="286">
        <f>IF('4 - Inflation'!AE$17=0,0,'6a - Tot nominal costs'!AG461/'4 - Inflation'!AE$17)</f>
        <v>0</v>
      </c>
      <c r="AH461" s="286">
        <f>IF('4 - Inflation'!AF$17=0,0,'6a - Tot nominal costs'!AH461/'4 - Inflation'!AF$17)</f>
        <v>0</v>
      </c>
      <c r="AI461" s="286">
        <f>IF('4 - Inflation'!AG$17=0,0,'6a - Tot nominal costs'!AI461/'4 - Inflation'!AG$17)</f>
        <v>0</v>
      </c>
      <c r="AJ461" s="286">
        <f>IF('4 - Inflation'!AH$17=0,0,'6a - Tot nominal costs'!AJ461/'4 - Inflation'!AH$17)</f>
        <v>0</v>
      </c>
      <c r="AK461" s="286">
        <f>IF('4 - Inflation'!AI$17=0,0,'6a - Tot nominal costs'!AK461/'4 - Inflation'!AI$17)</f>
        <v>0</v>
      </c>
      <c r="AL461" s="286">
        <f>IF('4 - Inflation'!AJ$17=0,0,'6a - Tot nominal costs'!AL461/'4 - Inflation'!AJ$17)</f>
        <v>0</v>
      </c>
      <c r="AM461" s="286">
        <f>IF('4 - Inflation'!AK$17=0,0,'6a - Tot nominal costs'!AM461/'4 - Inflation'!AK$17)</f>
        <v>0</v>
      </c>
      <c r="AN461" s="286">
        <f>IF('4 - Inflation'!AL$17=0,0,'6a - Tot nominal costs'!AN461/'4 - Inflation'!AL$17)</f>
        <v>0</v>
      </c>
      <c r="AO461" s="286">
        <f>IF('4 - Inflation'!AM$17=0,0,'6a - Tot nominal costs'!AO461/'4 - Inflation'!AM$17)</f>
        <v>0</v>
      </c>
      <c r="AP461" s="286">
        <f>IF('4 - Inflation'!AN$17=0,0,'6a - Tot nominal costs'!AP461/'4 - Inflation'!AN$17)</f>
        <v>0</v>
      </c>
    </row>
    <row r="462" spans="1:42" outlineLevel="2">
      <c r="A462" s="211" t="str">
        <f>A448&amp;"."&amp;A450&amp;"."&amp;A449&amp;"."&amp;B462</f>
        <v>3.c.2.12</v>
      </c>
      <c r="B462">
        <v>12</v>
      </c>
      <c r="C462" t="str">
        <f>'1-GBP'!C462</f>
        <v/>
      </c>
      <c r="D462"/>
      <c r="E462"/>
      <c r="F462"/>
      <c r="G462"/>
      <c r="H462"/>
      <c r="I462"/>
      <c r="J462"/>
      <c r="K462"/>
      <c r="L462" t="str">
        <f>LEFT(_xlfn.TEXTAFTER('6b - Tot real (CPIH) costs'!A462,"."),1)</f>
        <v>c</v>
      </c>
      <c r="M462" s="286">
        <f>IF('4 - Inflation'!K$17=0,0,'6a - Tot nominal costs'!M462/'4 - Inflation'!K$17)</f>
        <v>0</v>
      </c>
      <c r="N462" s="286">
        <f>IF('4 - Inflation'!L$17=0,0,'6a - Tot nominal costs'!N462/'4 - Inflation'!L$17)</f>
        <v>0</v>
      </c>
      <c r="O462" s="286">
        <f>IF('4 - Inflation'!M$17=0,0,'6a - Tot nominal costs'!O462/'4 - Inflation'!M$17)</f>
        <v>0</v>
      </c>
      <c r="P462" s="286">
        <f>IF('4 - Inflation'!N$17=0,0,'6a - Tot nominal costs'!P462/'4 - Inflation'!N$17)</f>
        <v>0</v>
      </c>
      <c r="Q462" s="286">
        <f>IF('4 - Inflation'!O$17=0,0,'6a - Tot nominal costs'!Q462/'4 - Inflation'!O$17)</f>
        <v>0</v>
      </c>
      <c r="R462" s="286">
        <f>IF('4 - Inflation'!P$17=0,0,'6a - Tot nominal costs'!R462/'4 - Inflation'!P$17)</f>
        <v>0</v>
      </c>
      <c r="S462" s="286">
        <f>IF('4 - Inflation'!Q$17=0,0,'6a - Tot nominal costs'!S462/'4 - Inflation'!Q$17)</f>
        <v>0</v>
      </c>
      <c r="T462" s="286">
        <f>IF('4 - Inflation'!R$17=0,0,'6a - Tot nominal costs'!T462/'4 - Inflation'!R$17)</f>
        <v>0</v>
      </c>
      <c r="U462" s="286">
        <f>IF('4 - Inflation'!S$17=0,0,'6a - Tot nominal costs'!U462/'4 - Inflation'!S$17)</f>
        <v>0</v>
      </c>
      <c r="V462" s="286">
        <f>IF('4 - Inflation'!T$17=0,0,'6a - Tot nominal costs'!V462/'4 - Inflation'!T$17)</f>
        <v>0</v>
      </c>
      <c r="W462" s="286">
        <f>IF('4 - Inflation'!U$17=0,0,'6a - Tot nominal costs'!W462/'4 - Inflation'!U$17)</f>
        <v>0</v>
      </c>
      <c r="X462" s="286">
        <f>IF('4 - Inflation'!V$17=0,0,'6a - Tot nominal costs'!X462/'4 - Inflation'!V$17)</f>
        <v>0</v>
      </c>
      <c r="Y462" s="286">
        <f>IF('4 - Inflation'!W$17=0,0,'6a - Tot nominal costs'!Y462/'4 - Inflation'!W$17)</f>
        <v>0</v>
      </c>
      <c r="Z462" s="286">
        <f>IF('4 - Inflation'!X$17=0,0,'6a - Tot nominal costs'!Z462/'4 - Inflation'!X$17)</f>
        <v>0</v>
      </c>
      <c r="AA462" s="286">
        <f>IF('4 - Inflation'!Y$17=0,0,'6a - Tot nominal costs'!AA462/'4 - Inflation'!Y$17)</f>
        <v>0</v>
      </c>
      <c r="AB462" s="286">
        <f>IF('4 - Inflation'!Z$17=0,0,'6a - Tot nominal costs'!AB462/'4 - Inflation'!Z$17)</f>
        <v>0</v>
      </c>
      <c r="AC462" s="286">
        <f>IF('4 - Inflation'!AA$17=0,0,'6a - Tot nominal costs'!AC462/'4 - Inflation'!AA$17)</f>
        <v>0</v>
      </c>
      <c r="AD462" s="286">
        <f>IF('4 - Inflation'!AB$17=0,0,'6a - Tot nominal costs'!AD462/'4 - Inflation'!AB$17)</f>
        <v>0</v>
      </c>
      <c r="AE462" s="286">
        <f>IF('4 - Inflation'!AC$17=0,0,'6a - Tot nominal costs'!AE462/'4 - Inflation'!AC$17)</f>
        <v>0</v>
      </c>
      <c r="AF462" s="286">
        <f>IF('4 - Inflation'!AD$17=0,0,'6a - Tot nominal costs'!AF462/'4 - Inflation'!AD$17)</f>
        <v>0</v>
      </c>
      <c r="AG462" s="286">
        <f>IF('4 - Inflation'!AE$17=0,0,'6a - Tot nominal costs'!AG462/'4 - Inflation'!AE$17)</f>
        <v>0</v>
      </c>
      <c r="AH462" s="286">
        <f>IF('4 - Inflation'!AF$17=0,0,'6a - Tot nominal costs'!AH462/'4 - Inflation'!AF$17)</f>
        <v>0</v>
      </c>
      <c r="AI462" s="286">
        <f>IF('4 - Inflation'!AG$17=0,0,'6a - Tot nominal costs'!AI462/'4 - Inflation'!AG$17)</f>
        <v>0</v>
      </c>
      <c r="AJ462" s="286">
        <f>IF('4 - Inflation'!AH$17=0,0,'6a - Tot nominal costs'!AJ462/'4 - Inflation'!AH$17)</f>
        <v>0</v>
      </c>
      <c r="AK462" s="286">
        <f>IF('4 - Inflation'!AI$17=0,0,'6a - Tot nominal costs'!AK462/'4 - Inflation'!AI$17)</f>
        <v>0</v>
      </c>
      <c r="AL462" s="286">
        <f>IF('4 - Inflation'!AJ$17=0,0,'6a - Tot nominal costs'!AL462/'4 - Inflation'!AJ$17)</f>
        <v>0</v>
      </c>
      <c r="AM462" s="286">
        <f>IF('4 - Inflation'!AK$17=0,0,'6a - Tot nominal costs'!AM462/'4 - Inflation'!AK$17)</f>
        <v>0</v>
      </c>
      <c r="AN462" s="286">
        <f>IF('4 - Inflation'!AL$17=0,0,'6a - Tot nominal costs'!AN462/'4 - Inflation'!AL$17)</f>
        <v>0</v>
      </c>
      <c r="AO462" s="286">
        <f>IF('4 - Inflation'!AM$17=0,0,'6a - Tot nominal costs'!AO462/'4 - Inflation'!AM$17)</f>
        <v>0</v>
      </c>
      <c r="AP462" s="286">
        <f>IF('4 - Inflation'!AN$17=0,0,'6a - Tot nominal costs'!AP462/'4 - Inflation'!AN$17)</f>
        <v>0</v>
      </c>
    </row>
    <row r="463" spans="1:42" outlineLevel="1">
      <c r="A463" s="212"/>
      <c r="B463" s="201">
        <f>B462-COUNTIFS(C451:C462,"")</f>
        <v>0</v>
      </c>
      <c r="C463" s="201" t="s">
        <v>285</v>
      </c>
      <c r="D463" s="201"/>
      <c r="E463" s="201"/>
      <c r="F463" s="201"/>
      <c r="G463" s="201"/>
      <c r="H463" s="201"/>
      <c r="I463" s="201"/>
      <c r="J463" s="201"/>
      <c r="K463" s="201"/>
      <c r="L463" s="201"/>
      <c r="M463" s="280">
        <f>SUM(M451:M462)</f>
        <v>0</v>
      </c>
      <c r="N463" s="280">
        <f>SUM(N451:N462)</f>
        <v>0</v>
      </c>
      <c r="O463" s="280">
        <f t="shared" ref="O463:AP463" si="39">SUM(O451:O462)</f>
        <v>0</v>
      </c>
      <c r="P463" s="280">
        <f t="shared" si="39"/>
        <v>0</v>
      </c>
      <c r="Q463" s="280">
        <f t="shared" si="39"/>
        <v>0</v>
      </c>
      <c r="R463" s="280">
        <f t="shared" si="39"/>
        <v>0</v>
      </c>
      <c r="S463" s="280">
        <f t="shared" si="39"/>
        <v>0</v>
      </c>
      <c r="T463" s="280">
        <f t="shared" si="39"/>
        <v>0</v>
      </c>
      <c r="U463" s="280">
        <f t="shared" si="39"/>
        <v>0</v>
      </c>
      <c r="V463" s="280">
        <f t="shared" si="39"/>
        <v>0</v>
      </c>
      <c r="W463" s="280">
        <f t="shared" si="39"/>
        <v>0</v>
      </c>
      <c r="X463" s="280">
        <f t="shared" si="39"/>
        <v>0</v>
      </c>
      <c r="Y463" s="280">
        <f t="shared" si="39"/>
        <v>0</v>
      </c>
      <c r="Z463" s="280">
        <f t="shared" si="39"/>
        <v>0</v>
      </c>
      <c r="AA463" s="280">
        <f t="shared" si="39"/>
        <v>0</v>
      </c>
      <c r="AB463" s="280">
        <f t="shared" si="39"/>
        <v>0</v>
      </c>
      <c r="AC463" s="280">
        <f t="shared" si="39"/>
        <v>0</v>
      </c>
      <c r="AD463" s="280">
        <f t="shared" si="39"/>
        <v>0</v>
      </c>
      <c r="AE463" s="280">
        <f t="shared" si="39"/>
        <v>0</v>
      </c>
      <c r="AF463" s="280">
        <f t="shared" si="39"/>
        <v>0</v>
      </c>
      <c r="AG463" s="280">
        <f t="shared" si="39"/>
        <v>0</v>
      </c>
      <c r="AH463" s="280">
        <f t="shared" si="39"/>
        <v>0</v>
      </c>
      <c r="AI463" s="280">
        <f t="shared" si="39"/>
        <v>0</v>
      </c>
      <c r="AJ463" s="280">
        <f t="shared" si="39"/>
        <v>0</v>
      </c>
      <c r="AK463" s="280">
        <f t="shared" si="39"/>
        <v>0</v>
      </c>
      <c r="AL463" s="280">
        <f t="shared" si="39"/>
        <v>0</v>
      </c>
      <c r="AM463" s="280">
        <f t="shared" si="39"/>
        <v>0</v>
      </c>
      <c r="AN463" s="280">
        <f t="shared" si="39"/>
        <v>0</v>
      </c>
      <c r="AO463" s="280">
        <f t="shared" si="39"/>
        <v>0</v>
      </c>
      <c r="AP463" s="280">
        <f t="shared" si="39"/>
        <v>0</v>
      </c>
    </row>
    <row r="464" spans="1:42" outlineLevel="1"/>
    <row r="465" spans="1:42" outlineLevel="1">
      <c r="A465" s="220" t="s">
        <v>216</v>
      </c>
      <c r="B465" s="220" t="s">
        <v>286</v>
      </c>
      <c r="C465" s="220" t="s">
        <v>284</v>
      </c>
      <c r="D465" s="220"/>
      <c r="E465" s="220"/>
      <c r="F465" s="220"/>
      <c r="G465" s="220"/>
      <c r="H465" s="220"/>
      <c r="I465" s="220"/>
      <c r="J465" s="220"/>
      <c r="K465" s="220"/>
      <c r="L465" s="220"/>
      <c r="M465" s="244"/>
      <c r="N465" s="244"/>
      <c r="O465" s="244"/>
      <c r="P465" s="244"/>
      <c r="Q465" s="244"/>
      <c r="R465" s="244"/>
      <c r="S465" s="244"/>
      <c r="T465" s="244"/>
      <c r="U465" s="244"/>
      <c r="V465" s="244"/>
      <c r="W465" s="244"/>
      <c r="X465" s="244"/>
      <c r="Y465" s="244"/>
      <c r="Z465" s="244"/>
      <c r="AA465" s="244"/>
      <c r="AB465" s="244"/>
      <c r="AC465" s="244"/>
      <c r="AD465" s="244"/>
      <c r="AE465" s="244"/>
      <c r="AF465" s="244"/>
      <c r="AG465" s="244"/>
      <c r="AH465" s="244"/>
      <c r="AI465" s="244"/>
      <c r="AJ465" s="244"/>
      <c r="AK465" s="244"/>
      <c r="AL465" s="244"/>
      <c r="AM465" s="244"/>
      <c r="AN465" s="244"/>
      <c r="AO465" s="244"/>
      <c r="AP465" s="244"/>
    </row>
    <row r="466" spans="1:42" outlineLevel="2">
      <c r="A466" s="211" t="str">
        <f>A448&amp;"."&amp;A465&amp;"."&amp;A449&amp;"."&amp;B466</f>
        <v>3.o.2.1</v>
      </c>
      <c r="B466">
        <v>1</v>
      </c>
      <c r="C466" t="str">
        <f>'1-GBP'!C466</f>
        <v/>
      </c>
      <c r="D466"/>
      <c r="E466"/>
      <c r="F466"/>
      <c r="G466"/>
      <c r="H466"/>
      <c r="I466"/>
      <c r="J466"/>
      <c r="K466"/>
      <c r="L466" t="str">
        <f>LEFT(_xlfn.TEXTAFTER('6b - Tot real (CPIH) costs'!A466,"."),1)</f>
        <v>o</v>
      </c>
      <c r="M466" s="286">
        <f>IF('4 - Inflation'!K$17=0,0,'6a - Tot nominal costs'!M466/'4 - Inflation'!K$17)</f>
        <v>0</v>
      </c>
      <c r="N466" s="286">
        <f>IF('4 - Inflation'!L$17=0,0,'6a - Tot nominal costs'!N466/'4 - Inflation'!L$17)</f>
        <v>0</v>
      </c>
      <c r="O466" s="286">
        <f>IF('4 - Inflation'!M$17=0,0,'6a - Tot nominal costs'!O466/'4 - Inflation'!M$17)</f>
        <v>0</v>
      </c>
      <c r="P466" s="286">
        <f>IF('4 - Inflation'!N$17=0,0,'6a - Tot nominal costs'!P466/'4 - Inflation'!N$17)</f>
        <v>0</v>
      </c>
      <c r="Q466" s="286">
        <f>IF('4 - Inflation'!O$17=0,0,'6a - Tot nominal costs'!Q466/'4 - Inflation'!O$17)</f>
        <v>0</v>
      </c>
      <c r="R466" s="286">
        <f>IF('4 - Inflation'!P$17=0,0,'6a - Tot nominal costs'!R466/'4 - Inflation'!P$17)</f>
        <v>0</v>
      </c>
      <c r="S466" s="286">
        <f>IF('4 - Inflation'!Q$17=0,0,'6a - Tot nominal costs'!S466/'4 - Inflation'!Q$17)</f>
        <v>0</v>
      </c>
      <c r="T466" s="286">
        <f>IF('4 - Inflation'!R$17=0,0,'6a - Tot nominal costs'!T466/'4 - Inflation'!R$17)</f>
        <v>0</v>
      </c>
      <c r="U466" s="286">
        <f>IF('4 - Inflation'!S$17=0,0,'6a - Tot nominal costs'!U466/'4 - Inflation'!S$17)</f>
        <v>0</v>
      </c>
      <c r="V466" s="286">
        <f>IF('4 - Inflation'!T$17=0,0,'6a - Tot nominal costs'!V466/'4 - Inflation'!T$17)</f>
        <v>0</v>
      </c>
      <c r="W466" s="286">
        <f>IF('4 - Inflation'!U$17=0,0,'6a - Tot nominal costs'!W466/'4 - Inflation'!U$17)</f>
        <v>0</v>
      </c>
      <c r="X466" s="286">
        <f>IF('4 - Inflation'!V$17=0,0,'6a - Tot nominal costs'!X466/'4 - Inflation'!V$17)</f>
        <v>0</v>
      </c>
      <c r="Y466" s="286">
        <f>IF('4 - Inflation'!W$17=0,0,'6a - Tot nominal costs'!Y466/'4 - Inflation'!W$17)</f>
        <v>0</v>
      </c>
      <c r="Z466" s="286">
        <f>IF('4 - Inflation'!X$17=0,0,'6a - Tot nominal costs'!Z466/'4 - Inflation'!X$17)</f>
        <v>0</v>
      </c>
      <c r="AA466" s="286">
        <f>IF('4 - Inflation'!Y$17=0,0,'6a - Tot nominal costs'!AA466/'4 - Inflation'!Y$17)</f>
        <v>0</v>
      </c>
      <c r="AB466" s="286">
        <f>IF('4 - Inflation'!Z$17=0,0,'6a - Tot nominal costs'!AB466/'4 - Inflation'!Z$17)</f>
        <v>0</v>
      </c>
      <c r="AC466" s="286">
        <f>IF('4 - Inflation'!AA$17=0,0,'6a - Tot nominal costs'!AC466/'4 - Inflation'!AA$17)</f>
        <v>0</v>
      </c>
      <c r="AD466" s="286">
        <f>IF('4 - Inflation'!AB$17=0,0,'6a - Tot nominal costs'!AD466/'4 - Inflation'!AB$17)</f>
        <v>0</v>
      </c>
      <c r="AE466" s="286">
        <f>IF('4 - Inflation'!AC$17=0,0,'6a - Tot nominal costs'!AE466/'4 - Inflation'!AC$17)</f>
        <v>0</v>
      </c>
      <c r="AF466" s="286">
        <f>IF('4 - Inflation'!AD$17=0,0,'6a - Tot nominal costs'!AF466/'4 - Inflation'!AD$17)</f>
        <v>0</v>
      </c>
      <c r="AG466" s="286">
        <f>IF('4 - Inflation'!AE$17=0,0,'6a - Tot nominal costs'!AG466/'4 - Inflation'!AE$17)</f>
        <v>0</v>
      </c>
      <c r="AH466" s="286">
        <f>IF('4 - Inflation'!AF$17=0,0,'6a - Tot nominal costs'!AH466/'4 - Inflation'!AF$17)</f>
        <v>0</v>
      </c>
      <c r="AI466" s="286">
        <f>IF('4 - Inflation'!AG$17=0,0,'6a - Tot nominal costs'!AI466/'4 - Inflation'!AG$17)</f>
        <v>0</v>
      </c>
      <c r="AJ466" s="286">
        <f>IF('4 - Inflation'!AH$17=0,0,'6a - Tot nominal costs'!AJ466/'4 - Inflation'!AH$17)</f>
        <v>0</v>
      </c>
      <c r="AK466" s="286">
        <f>IF('4 - Inflation'!AI$17=0,0,'6a - Tot nominal costs'!AK466/'4 - Inflation'!AI$17)</f>
        <v>0</v>
      </c>
      <c r="AL466" s="286">
        <f>IF('4 - Inflation'!AJ$17=0,0,'6a - Tot nominal costs'!AL466/'4 - Inflation'!AJ$17)</f>
        <v>0</v>
      </c>
      <c r="AM466" s="286">
        <f>IF('4 - Inflation'!AK$17=0,0,'6a - Tot nominal costs'!AM466/'4 - Inflation'!AK$17)</f>
        <v>0</v>
      </c>
      <c r="AN466" s="286">
        <f>IF('4 - Inflation'!AL$17=0,0,'6a - Tot nominal costs'!AN466/'4 - Inflation'!AL$17)</f>
        <v>0</v>
      </c>
      <c r="AO466" s="286">
        <f>IF('4 - Inflation'!AM$17=0,0,'6a - Tot nominal costs'!AO466/'4 - Inflation'!AM$17)</f>
        <v>0</v>
      </c>
      <c r="AP466" s="286">
        <f>IF('4 - Inflation'!AN$17=0,0,'6a - Tot nominal costs'!AP466/'4 - Inflation'!AN$17)</f>
        <v>0</v>
      </c>
    </row>
    <row r="467" spans="1:42" outlineLevel="2">
      <c r="A467" s="211" t="str">
        <f>A448&amp;"."&amp;A465&amp;"."&amp;A449&amp;"."&amp;B467</f>
        <v>3.o.2.2</v>
      </c>
      <c r="B467">
        <v>2</v>
      </c>
      <c r="C467" t="str">
        <f>'1-GBP'!C467</f>
        <v/>
      </c>
      <c r="D467"/>
      <c r="E467"/>
      <c r="F467"/>
      <c r="G467"/>
      <c r="H467"/>
      <c r="I467"/>
      <c r="J467"/>
      <c r="K467"/>
      <c r="L467" t="str">
        <f>LEFT(_xlfn.TEXTAFTER('6b - Tot real (CPIH) costs'!A467,"."),1)</f>
        <v>o</v>
      </c>
      <c r="M467" s="286">
        <f>IF('4 - Inflation'!K$17=0,0,'6a - Tot nominal costs'!M467/'4 - Inflation'!K$17)</f>
        <v>0</v>
      </c>
      <c r="N467" s="286">
        <f>IF('4 - Inflation'!L$17=0,0,'6a - Tot nominal costs'!N467/'4 - Inflation'!L$17)</f>
        <v>0</v>
      </c>
      <c r="O467" s="286">
        <f>IF('4 - Inflation'!M$17=0,0,'6a - Tot nominal costs'!O467/'4 - Inflation'!M$17)</f>
        <v>0</v>
      </c>
      <c r="P467" s="286">
        <f>IF('4 - Inflation'!N$17=0,0,'6a - Tot nominal costs'!P467/'4 - Inflation'!N$17)</f>
        <v>0</v>
      </c>
      <c r="Q467" s="286">
        <f>IF('4 - Inflation'!O$17=0,0,'6a - Tot nominal costs'!Q467/'4 - Inflation'!O$17)</f>
        <v>0</v>
      </c>
      <c r="R467" s="286">
        <f>IF('4 - Inflation'!P$17=0,0,'6a - Tot nominal costs'!R467/'4 - Inflation'!P$17)</f>
        <v>0</v>
      </c>
      <c r="S467" s="286">
        <f>IF('4 - Inflation'!Q$17=0,0,'6a - Tot nominal costs'!S467/'4 - Inflation'!Q$17)</f>
        <v>0</v>
      </c>
      <c r="T467" s="286">
        <f>IF('4 - Inflation'!R$17=0,0,'6a - Tot nominal costs'!T467/'4 - Inflation'!R$17)</f>
        <v>0</v>
      </c>
      <c r="U467" s="286">
        <f>IF('4 - Inflation'!S$17=0,0,'6a - Tot nominal costs'!U467/'4 - Inflation'!S$17)</f>
        <v>0</v>
      </c>
      <c r="V467" s="286">
        <f>IF('4 - Inflation'!T$17=0,0,'6a - Tot nominal costs'!V467/'4 - Inflation'!T$17)</f>
        <v>0</v>
      </c>
      <c r="W467" s="286">
        <f>IF('4 - Inflation'!U$17=0,0,'6a - Tot nominal costs'!W467/'4 - Inflation'!U$17)</f>
        <v>0</v>
      </c>
      <c r="X467" s="286">
        <f>IF('4 - Inflation'!V$17=0,0,'6a - Tot nominal costs'!X467/'4 - Inflation'!V$17)</f>
        <v>0</v>
      </c>
      <c r="Y467" s="286">
        <f>IF('4 - Inflation'!W$17=0,0,'6a - Tot nominal costs'!Y467/'4 - Inflation'!W$17)</f>
        <v>0</v>
      </c>
      <c r="Z467" s="286">
        <f>IF('4 - Inflation'!X$17=0,0,'6a - Tot nominal costs'!Z467/'4 - Inflation'!X$17)</f>
        <v>0</v>
      </c>
      <c r="AA467" s="286">
        <f>IF('4 - Inflation'!Y$17=0,0,'6a - Tot nominal costs'!AA467/'4 - Inflation'!Y$17)</f>
        <v>0</v>
      </c>
      <c r="AB467" s="286">
        <f>IF('4 - Inflation'!Z$17=0,0,'6a - Tot nominal costs'!AB467/'4 - Inflation'!Z$17)</f>
        <v>0</v>
      </c>
      <c r="AC467" s="286">
        <f>IF('4 - Inflation'!AA$17=0,0,'6a - Tot nominal costs'!AC467/'4 - Inflation'!AA$17)</f>
        <v>0</v>
      </c>
      <c r="AD467" s="286">
        <f>IF('4 - Inflation'!AB$17=0,0,'6a - Tot nominal costs'!AD467/'4 - Inflation'!AB$17)</f>
        <v>0</v>
      </c>
      <c r="AE467" s="286">
        <f>IF('4 - Inflation'!AC$17=0,0,'6a - Tot nominal costs'!AE467/'4 - Inflation'!AC$17)</f>
        <v>0</v>
      </c>
      <c r="AF467" s="286">
        <f>IF('4 - Inflation'!AD$17=0,0,'6a - Tot nominal costs'!AF467/'4 - Inflation'!AD$17)</f>
        <v>0</v>
      </c>
      <c r="AG467" s="286">
        <f>IF('4 - Inflation'!AE$17=0,0,'6a - Tot nominal costs'!AG467/'4 - Inflation'!AE$17)</f>
        <v>0</v>
      </c>
      <c r="AH467" s="286">
        <f>IF('4 - Inflation'!AF$17=0,0,'6a - Tot nominal costs'!AH467/'4 - Inflation'!AF$17)</f>
        <v>0</v>
      </c>
      <c r="AI467" s="286">
        <f>IF('4 - Inflation'!AG$17=0,0,'6a - Tot nominal costs'!AI467/'4 - Inflation'!AG$17)</f>
        <v>0</v>
      </c>
      <c r="AJ467" s="286">
        <f>IF('4 - Inflation'!AH$17=0,0,'6a - Tot nominal costs'!AJ467/'4 - Inflation'!AH$17)</f>
        <v>0</v>
      </c>
      <c r="AK467" s="286">
        <f>IF('4 - Inflation'!AI$17=0,0,'6a - Tot nominal costs'!AK467/'4 - Inflation'!AI$17)</f>
        <v>0</v>
      </c>
      <c r="AL467" s="286">
        <f>IF('4 - Inflation'!AJ$17=0,0,'6a - Tot nominal costs'!AL467/'4 - Inflation'!AJ$17)</f>
        <v>0</v>
      </c>
      <c r="AM467" s="286">
        <f>IF('4 - Inflation'!AK$17=0,0,'6a - Tot nominal costs'!AM467/'4 - Inflation'!AK$17)</f>
        <v>0</v>
      </c>
      <c r="AN467" s="286">
        <f>IF('4 - Inflation'!AL$17=0,0,'6a - Tot nominal costs'!AN467/'4 - Inflation'!AL$17)</f>
        <v>0</v>
      </c>
      <c r="AO467" s="286">
        <f>IF('4 - Inflation'!AM$17=0,0,'6a - Tot nominal costs'!AO467/'4 - Inflation'!AM$17)</f>
        <v>0</v>
      </c>
      <c r="AP467" s="286">
        <f>IF('4 - Inflation'!AN$17=0,0,'6a - Tot nominal costs'!AP467/'4 - Inflation'!AN$17)</f>
        <v>0</v>
      </c>
    </row>
    <row r="468" spans="1:42" outlineLevel="2">
      <c r="A468" s="211" t="str">
        <f>A448&amp;"."&amp;A465&amp;"."&amp;A449&amp;"."&amp;B468</f>
        <v>3.o.2.3</v>
      </c>
      <c r="B468">
        <v>3</v>
      </c>
      <c r="C468" t="str">
        <f>'1-GBP'!C468</f>
        <v/>
      </c>
      <c r="D468"/>
      <c r="E468"/>
      <c r="F468"/>
      <c r="G468"/>
      <c r="H468"/>
      <c r="I468"/>
      <c r="J468"/>
      <c r="K468"/>
      <c r="L468" t="str">
        <f>LEFT(_xlfn.TEXTAFTER('6b - Tot real (CPIH) costs'!A468,"."),1)</f>
        <v>o</v>
      </c>
      <c r="M468" s="286">
        <f>IF('4 - Inflation'!K$17=0,0,'6a - Tot nominal costs'!M468/'4 - Inflation'!K$17)</f>
        <v>0</v>
      </c>
      <c r="N468" s="286">
        <f>IF('4 - Inflation'!L$17=0,0,'6a - Tot nominal costs'!N468/'4 - Inflation'!L$17)</f>
        <v>0</v>
      </c>
      <c r="O468" s="286">
        <f>IF('4 - Inflation'!M$17=0,0,'6a - Tot nominal costs'!O468/'4 - Inflation'!M$17)</f>
        <v>0</v>
      </c>
      <c r="P468" s="286">
        <f>IF('4 - Inflation'!N$17=0,0,'6a - Tot nominal costs'!P468/'4 - Inflation'!N$17)</f>
        <v>0</v>
      </c>
      <c r="Q468" s="286">
        <f>IF('4 - Inflation'!O$17=0,0,'6a - Tot nominal costs'!Q468/'4 - Inflation'!O$17)</f>
        <v>0</v>
      </c>
      <c r="R468" s="286">
        <f>IF('4 - Inflation'!P$17=0,0,'6a - Tot nominal costs'!R468/'4 - Inflation'!P$17)</f>
        <v>0</v>
      </c>
      <c r="S468" s="286">
        <f>IF('4 - Inflation'!Q$17=0,0,'6a - Tot nominal costs'!S468/'4 - Inflation'!Q$17)</f>
        <v>0</v>
      </c>
      <c r="T468" s="286">
        <f>IF('4 - Inflation'!R$17=0,0,'6a - Tot nominal costs'!T468/'4 - Inflation'!R$17)</f>
        <v>0</v>
      </c>
      <c r="U468" s="286">
        <f>IF('4 - Inflation'!S$17=0,0,'6a - Tot nominal costs'!U468/'4 - Inflation'!S$17)</f>
        <v>0</v>
      </c>
      <c r="V468" s="286">
        <f>IF('4 - Inflation'!T$17=0,0,'6a - Tot nominal costs'!V468/'4 - Inflation'!T$17)</f>
        <v>0</v>
      </c>
      <c r="W468" s="286">
        <f>IF('4 - Inflation'!U$17=0,0,'6a - Tot nominal costs'!W468/'4 - Inflation'!U$17)</f>
        <v>0</v>
      </c>
      <c r="X468" s="286">
        <f>IF('4 - Inflation'!V$17=0,0,'6a - Tot nominal costs'!X468/'4 - Inflation'!V$17)</f>
        <v>0</v>
      </c>
      <c r="Y468" s="286">
        <f>IF('4 - Inflation'!W$17=0,0,'6a - Tot nominal costs'!Y468/'4 - Inflation'!W$17)</f>
        <v>0</v>
      </c>
      <c r="Z468" s="286">
        <f>IF('4 - Inflation'!X$17=0,0,'6a - Tot nominal costs'!Z468/'4 - Inflation'!X$17)</f>
        <v>0</v>
      </c>
      <c r="AA468" s="286">
        <f>IF('4 - Inflation'!Y$17=0,0,'6a - Tot nominal costs'!AA468/'4 - Inflation'!Y$17)</f>
        <v>0</v>
      </c>
      <c r="AB468" s="286">
        <f>IF('4 - Inflation'!Z$17=0,0,'6a - Tot nominal costs'!AB468/'4 - Inflation'!Z$17)</f>
        <v>0</v>
      </c>
      <c r="AC468" s="286">
        <f>IF('4 - Inflation'!AA$17=0,0,'6a - Tot nominal costs'!AC468/'4 - Inflation'!AA$17)</f>
        <v>0</v>
      </c>
      <c r="AD468" s="286">
        <f>IF('4 - Inflation'!AB$17=0,0,'6a - Tot nominal costs'!AD468/'4 - Inflation'!AB$17)</f>
        <v>0</v>
      </c>
      <c r="AE468" s="286">
        <f>IF('4 - Inflation'!AC$17=0,0,'6a - Tot nominal costs'!AE468/'4 - Inflation'!AC$17)</f>
        <v>0</v>
      </c>
      <c r="AF468" s="286">
        <f>IF('4 - Inflation'!AD$17=0,0,'6a - Tot nominal costs'!AF468/'4 - Inflation'!AD$17)</f>
        <v>0</v>
      </c>
      <c r="AG468" s="286">
        <f>IF('4 - Inflation'!AE$17=0,0,'6a - Tot nominal costs'!AG468/'4 - Inflation'!AE$17)</f>
        <v>0</v>
      </c>
      <c r="AH468" s="286">
        <f>IF('4 - Inflation'!AF$17=0,0,'6a - Tot nominal costs'!AH468/'4 - Inflation'!AF$17)</f>
        <v>0</v>
      </c>
      <c r="AI468" s="286">
        <f>IF('4 - Inflation'!AG$17=0,0,'6a - Tot nominal costs'!AI468/'4 - Inflation'!AG$17)</f>
        <v>0</v>
      </c>
      <c r="AJ468" s="286">
        <f>IF('4 - Inflation'!AH$17=0,0,'6a - Tot nominal costs'!AJ468/'4 - Inflation'!AH$17)</f>
        <v>0</v>
      </c>
      <c r="AK468" s="286">
        <f>IF('4 - Inflation'!AI$17=0,0,'6a - Tot nominal costs'!AK468/'4 - Inflation'!AI$17)</f>
        <v>0</v>
      </c>
      <c r="AL468" s="286">
        <f>IF('4 - Inflation'!AJ$17=0,0,'6a - Tot nominal costs'!AL468/'4 - Inflation'!AJ$17)</f>
        <v>0</v>
      </c>
      <c r="AM468" s="286">
        <f>IF('4 - Inflation'!AK$17=0,0,'6a - Tot nominal costs'!AM468/'4 - Inflation'!AK$17)</f>
        <v>0</v>
      </c>
      <c r="AN468" s="286">
        <f>IF('4 - Inflation'!AL$17=0,0,'6a - Tot nominal costs'!AN468/'4 - Inflation'!AL$17)</f>
        <v>0</v>
      </c>
      <c r="AO468" s="286">
        <f>IF('4 - Inflation'!AM$17=0,0,'6a - Tot nominal costs'!AO468/'4 - Inflation'!AM$17)</f>
        <v>0</v>
      </c>
      <c r="AP468" s="286">
        <f>IF('4 - Inflation'!AN$17=0,0,'6a - Tot nominal costs'!AP468/'4 - Inflation'!AN$17)</f>
        <v>0</v>
      </c>
    </row>
    <row r="469" spans="1:42" outlineLevel="2">
      <c r="A469" s="211" t="str">
        <f>A448&amp;"."&amp;A465&amp;"."&amp;A449&amp;"."&amp;B469</f>
        <v>3.o.2.4</v>
      </c>
      <c r="B469">
        <v>4</v>
      </c>
      <c r="C469" t="str">
        <f>'1-GBP'!C469</f>
        <v/>
      </c>
      <c r="D469"/>
      <c r="E469"/>
      <c r="F469"/>
      <c r="G469"/>
      <c r="H469"/>
      <c r="I469"/>
      <c r="J469"/>
      <c r="K469"/>
      <c r="L469" t="str">
        <f>LEFT(_xlfn.TEXTAFTER('6b - Tot real (CPIH) costs'!A469,"."),1)</f>
        <v>o</v>
      </c>
      <c r="M469" s="286">
        <f>IF('4 - Inflation'!K$17=0,0,'6a - Tot nominal costs'!M469/'4 - Inflation'!K$17)</f>
        <v>0</v>
      </c>
      <c r="N469" s="286">
        <f>IF('4 - Inflation'!L$17=0,0,'6a - Tot nominal costs'!N469/'4 - Inflation'!L$17)</f>
        <v>0</v>
      </c>
      <c r="O469" s="286">
        <f>IF('4 - Inflation'!M$17=0,0,'6a - Tot nominal costs'!O469/'4 - Inflation'!M$17)</f>
        <v>0</v>
      </c>
      <c r="P469" s="286">
        <f>IF('4 - Inflation'!N$17=0,0,'6a - Tot nominal costs'!P469/'4 - Inflation'!N$17)</f>
        <v>0</v>
      </c>
      <c r="Q469" s="286">
        <f>IF('4 - Inflation'!O$17=0,0,'6a - Tot nominal costs'!Q469/'4 - Inflation'!O$17)</f>
        <v>0</v>
      </c>
      <c r="R469" s="286">
        <f>IF('4 - Inflation'!P$17=0,0,'6a - Tot nominal costs'!R469/'4 - Inflation'!P$17)</f>
        <v>0</v>
      </c>
      <c r="S469" s="286">
        <f>IF('4 - Inflation'!Q$17=0,0,'6a - Tot nominal costs'!S469/'4 - Inflation'!Q$17)</f>
        <v>0</v>
      </c>
      <c r="T469" s="286">
        <f>IF('4 - Inflation'!R$17=0,0,'6a - Tot nominal costs'!T469/'4 - Inflation'!R$17)</f>
        <v>0</v>
      </c>
      <c r="U469" s="286">
        <f>IF('4 - Inflation'!S$17=0,0,'6a - Tot nominal costs'!U469/'4 - Inflation'!S$17)</f>
        <v>0</v>
      </c>
      <c r="V469" s="286">
        <f>IF('4 - Inflation'!T$17=0,0,'6a - Tot nominal costs'!V469/'4 - Inflation'!T$17)</f>
        <v>0</v>
      </c>
      <c r="W469" s="286">
        <f>IF('4 - Inflation'!U$17=0,0,'6a - Tot nominal costs'!W469/'4 - Inflation'!U$17)</f>
        <v>0</v>
      </c>
      <c r="X469" s="286">
        <f>IF('4 - Inflation'!V$17=0,0,'6a - Tot nominal costs'!X469/'4 - Inflation'!V$17)</f>
        <v>0</v>
      </c>
      <c r="Y469" s="286">
        <f>IF('4 - Inflation'!W$17=0,0,'6a - Tot nominal costs'!Y469/'4 - Inflation'!W$17)</f>
        <v>0</v>
      </c>
      <c r="Z469" s="286">
        <f>IF('4 - Inflation'!X$17=0,0,'6a - Tot nominal costs'!Z469/'4 - Inflation'!X$17)</f>
        <v>0</v>
      </c>
      <c r="AA469" s="286">
        <f>IF('4 - Inflation'!Y$17=0,0,'6a - Tot nominal costs'!AA469/'4 - Inflation'!Y$17)</f>
        <v>0</v>
      </c>
      <c r="AB469" s="286">
        <f>IF('4 - Inflation'!Z$17=0,0,'6a - Tot nominal costs'!AB469/'4 - Inflation'!Z$17)</f>
        <v>0</v>
      </c>
      <c r="AC469" s="286">
        <f>IF('4 - Inflation'!AA$17=0,0,'6a - Tot nominal costs'!AC469/'4 - Inflation'!AA$17)</f>
        <v>0</v>
      </c>
      <c r="AD469" s="286">
        <f>IF('4 - Inflation'!AB$17=0,0,'6a - Tot nominal costs'!AD469/'4 - Inflation'!AB$17)</f>
        <v>0</v>
      </c>
      <c r="AE469" s="286">
        <f>IF('4 - Inflation'!AC$17=0,0,'6a - Tot nominal costs'!AE469/'4 - Inflation'!AC$17)</f>
        <v>0</v>
      </c>
      <c r="AF469" s="286">
        <f>IF('4 - Inflation'!AD$17=0,0,'6a - Tot nominal costs'!AF469/'4 - Inflation'!AD$17)</f>
        <v>0</v>
      </c>
      <c r="AG469" s="286">
        <f>IF('4 - Inflation'!AE$17=0,0,'6a - Tot nominal costs'!AG469/'4 - Inflation'!AE$17)</f>
        <v>0</v>
      </c>
      <c r="AH469" s="286">
        <f>IF('4 - Inflation'!AF$17=0,0,'6a - Tot nominal costs'!AH469/'4 - Inflation'!AF$17)</f>
        <v>0</v>
      </c>
      <c r="AI469" s="286">
        <f>IF('4 - Inflation'!AG$17=0,0,'6a - Tot nominal costs'!AI469/'4 - Inflation'!AG$17)</f>
        <v>0</v>
      </c>
      <c r="AJ469" s="286">
        <f>IF('4 - Inflation'!AH$17=0,0,'6a - Tot nominal costs'!AJ469/'4 - Inflation'!AH$17)</f>
        <v>0</v>
      </c>
      <c r="AK469" s="286">
        <f>IF('4 - Inflation'!AI$17=0,0,'6a - Tot nominal costs'!AK469/'4 - Inflation'!AI$17)</f>
        <v>0</v>
      </c>
      <c r="AL469" s="286">
        <f>IF('4 - Inflation'!AJ$17=0,0,'6a - Tot nominal costs'!AL469/'4 - Inflation'!AJ$17)</f>
        <v>0</v>
      </c>
      <c r="AM469" s="286">
        <f>IF('4 - Inflation'!AK$17=0,0,'6a - Tot nominal costs'!AM469/'4 - Inflation'!AK$17)</f>
        <v>0</v>
      </c>
      <c r="AN469" s="286">
        <f>IF('4 - Inflation'!AL$17=0,0,'6a - Tot nominal costs'!AN469/'4 - Inflation'!AL$17)</f>
        <v>0</v>
      </c>
      <c r="AO469" s="286">
        <f>IF('4 - Inflation'!AM$17=0,0,'6a - Tot nominal costs'!AO469/'4 - Inflation'!AM$17)</f>
        <v>0</v>
      </c>
      <c r="AP469" s="286">
        <f>IF('4 - Inflation'!AN$17=0,0,'6a - Tot nominal costs'!AP469/'4 - Inflation'!AN$17)</f>
        <v>0</v>
      </c>
    </row>
    <row r="470" spans="1:42" outlineLevel="2">
      <c r="A470" s="211" t="str">
        <f>A448&amp;"."&amp;A465&amp;"."&amp;A449&amp;"."&amp;B470</f>
        <v>3.o.2.5</v>
      </c>
      <c r="B470">
        <v>5</v>
      </c>
      <c r="C470" t="str">
        <f>'1-GBP'!C470</f>
        <v/>
      </c>
      <c r="D470"/>
      <c r="E470"/>
      <c r="F470"/>
      <c r="G470"/>
      <c r="H470"/>
      <c r="I470"/>
      <c r="J470"/>
      <c r="K470"/>
      <c r="L470" t="str">
        <f>LEFT(_xlfn.TEXTAFTER('6b - Tot real (CPIH) costs'!A470,"."),1)</f>
        <v>o</v>
      </c>
      <c r="M470" s="286">
        <f>IF('4 - Inflation'!K$17=0,0,'6a - Tot nominal costs'!M470/'4 - Inflation'!K$17)</f>
        <v>0</v>
      </c>
      <c r="N470" s="286">
        <f>IF('4 - Inflation'!L$17=0,0,'6a - Tot nominal costs'!N470/'4 - Inflation'!L$17)</f>
        <v>0</v>
      </c>
      <c r="O470" s="286">
        <f>IF('4 - Inflation'!M$17=0,0,'6a - Tot nominal costs'!O470/'4 - Inflation'!M$17)</f>
        <v>0</v>
      </c>
      <c r="P470" s="286">
        <f>IF('4 - Inflation'!N$17=0,0,'6a - Tot nominal costs'!P470/'4 - Inflation'!N$17)</f>
        <v>0</v>
      </c>
      <c r="Q470" s="286">
        <f>IF('4 - Inflation'!O$17=0,0,'6a - Tot nominal costs'!Q470/'4 - Inflation'!O$17)</f>
        <v>0</v>
      </c>
      <c r="R470" s="286">
        <f>IF('4 - Inflation'!P$17=0,0,'6a - Tot nominal costs'!R470/'4 - Inflation'!P$17)</f>
        <v>0</v>
      </c>
      <c r="S470" s="286">
        <f>IF('4 - Inflation'!Q$17=0,0,'6a - Tot nominal costs'!S470/'4 - Inflation'!Q$17)</f>
        <v>0</v>
      </c>
      <c r="T470" s="286">
        <f>IF('4 - Inflation'!R$17=0,0,'6a - Tot nominal costs'!T470/'4 - Inflation'!R$17)</f>
        <v>0</v>
      </c>
      <c r="U470" s="286">
        <f>IF('4 - Inflation'!S$17=0,0,'6a - Tot nominal costs'!U470/'4 - Inflation'!S$17)</f>
        <v>0</v>
      </c>
      <c r="V470" s="286">
        <f>IF('4 - Inflation'!T$17=0,0,'6a - Tot nominal costs'!V470/'4 - Inflation'!T$17)</f>
        <v>0</v>
      </c>
      <c r="W470" s="286">
        <f>IF('4 - Inflation'!U$17=0,0,'6a - Tot nominal costs'!W470/'4 - Inflation'!U$17)</f>
        <v>0</v>
      </c>
      <c r="X470" s="286">
        <f>IF('4 - Inflation'!V$17=0,0,'6a - Tot nominal costs'!X470/'4 - Inflation'!V$17)</f>
        <v>0</v>
      </c>
      <c r="Y470" s="286">
        <f>IF('4 - Inflation'!W$17=0,0,'6a - Tot nominal costs'!Y470/'4 - Inflation'!W$17)</f>
        <v>0</v>
      </c>
      <c r="Z470" s="286">
        <f>IF('4 - Inflation'!X$17=0,0,'6a - Tot nominal costs'!Z470/'4 - Inflation'!X$17)</f>
        <v>0</v>
      </c>
      <c r="AA470" s="286">
        <f>IF('4 - Inflation'!Y$17=0,0,'6a - Tot nominal costs'!AA470/'4 - Inflation'!Y$17)</f>
        <v>0</v>
      </c>
      <c r="AB470" s="286">
        <f>IF('4 - Inflation'!Z$17=0,0,'6a - Tot nominal costs'!AB470/'4 - Inflation'!Z$17)</f>
        <v>0</v>
      </c>
      <c r="AC470" s="286">
        <f>IF('4 - Inflation'!AA$17=0,0,'6a - Tot nominal costs'!AC470/'4 - Inflation'!AA$17)</f>
        <v>0</v>
      </c>
      <c r="AD470" s="286">
        <f>IF('4 - Inflation'!AB$17=0,0,'6a - Tot nominal costs'!AD470/'4 - Inflation'!AB$17)</f>
        <v>0</v>
      </c>
      <c r="AE470" s="286">
        <f>IF('4 - Inflation'!AC$17=0,0,'6a - Tot nominal costs'!AE470/'4 - Inflation'!AC$17)</f>
        <v>0</v>
      </c>
      <c r="AF470" s="286">
        <f>IF('4 - Inflation'!AD$17=0,0,'6a - Tot nominal costs'!AF470/'4 - Inflation'!AD$17)</f>
        <v>0</v>
      </c>
      <c r="AG470" s="286">
        <f>IF('4 - Inflation'!AE$17=0,0,'6a - Tot nominal costs'!AG470/'4 - Inflation'!AE$17)</f>
        <v>0</v>
      </c>
      <c r="AH470" s="286">
        <f>IF('4 - Inflation'!AF$17=0,0,'6a - Tot nominal costs'!AH470/'4 - Inflation'!AF$17)</f>
        <v>0</v>
      </c>
      <c r="AI470" s="286">
        <f>IF('4 - Inflation'!AG$17=0,0,'6a - Tot nominal costs'!AI470/'4 - Inflation'!AG$17)</f>
        <v>0</v>
      </c>
      <c r="AJ470" s="286">
        <f>IF('4 - Inflation'!AH$17=0,0,'6a - Tot nominal costs'!AJ470/'4 - Inflation'!AH$17)</f>
        <v>0</v>
      </c>
      <c r="AK470" s="286">
        <f>IF('4 - Inflation'!AI$17=0,0,'6a - Tot nominal costs'!AK470/'4 - Inflation'!AI$17)</f>
        <v>0</v>
      </c>
      <c r="AL470" s="286">
        <f>IF('4 - Inflation'!AJ$17=0,0,'6a - Tot nominal costs'!AL470/'4 - Inflation'!AJ$17)</f>
        <v>0</v>
      </c>
      <c r="AM470" s="286">
        <f>IF('4 - Inflation'!AK$17=0,0,'6a - Tot nominal costs'!AM470/'4 - Inflation'!AK$17)</f>
        <v>0</v>
      </c>
      <c r="AN470" s="286">
        <f>IF('4 - Inflation'!AL$17=0,0,'6a - Tot nominal costs'!AN470/'4 - Inflation'!AL$17)</f>
        <v>0</v>
      </c>
      <c r="AO470" s="286">
        <f>IF('4 - Inflation'!AM$17=0,0,'6a - Tot nominal costs'!AO470/'4 - Inflation'!AM$17)</f>
        <v>0</v>
      </c>
      <c r="AP470" s="286">
        <f>IF('4 - Inflation'!AN$17=0,0,'6a - Tot nominal costs'!AP470/'4 - Inflation'!AN$17)</f>
        <v>0</v>
      </c>
    </row>
    <row r="471" spans="1:42" outlineLevel="2">
      <c r="A471" s="211" t="str">
        <f>A448&amp;"."&amp;A465&amp;"."&amp;A449&amp;"."&amp;B471</f>
        <v>3.o.2.6</v>
      </c>
      <c r="B471">
        <v>6</v>
      </c>
      <c r="C471" t="str">
        <f>'1-GBP'!C471</f>
        <v/>
      </c>
      <c r="D471"/>
      <c r="E471"/>
      <c r="F471"/>
      <c r="G471"/>
      <c r="H471"/>
      <c r="I471"/>
      <c r="J471"/>
      <c r="K471"/>
      <c r="L471" t="str">
        <f>LEFT(_xlfn.TEXTAFTER('6b - Tot real (CPIH) costs'!A471,"."),1)</f>
        <v>o</v>
      </c>
      <c r="M471" s="286">
        <f>IF('4 - Inflation'!K$17=0,0,'6a - Tot nominal costs'!M471/'4 - Inflation'!K$17)</f>
        <v>0</v>
      </c>
      <c r="N471" s="286">
        <f>IF('4 - Inflation'!L$17=0,0,'6a - Tot nominal costs'!N471/'4 - Inflation'!L$17)</f>
        <v>0</v>
      </c>
      <c r="O471" s="286">
        <f>IF('4 - Inflation'!M$17=0,0,'6a - Tot nominal costs'!O471/'4 - Inflation'!M$17)</f>
        <v>0</v>
      </c>
      <c r="P471" s="286">
        <f>IF('4 - Inflation'!N$17=0,0,'6a - Tot nominal costs'!P471/'4 - Inflation'!N$17)</f>
        <v>0</v>
      </c>
      <c r="Q471" s="286">
        <f>IF('4 - Inflation'!O$17=0,0,'6a - Tot nominal costs'!Q471/'4 - Inflation'!O$17)</f>
        <v>0</v>
      </c>
      <c r="R471" s="286">
        <f>IF('4 - Inflation'!P$17=0,0,'6a - Tot nominal costs'!R471/'4 - Inflation'!P$17)</f>
        <v>0</v>
      </c>
      <c r="S471" s="286">
        <f>IF('4 - Inflation'!Q$17=0,0,'6a - Tot nominal costs'!S471/'4 - Inflation'!Q$17)</f>
        <v>0</v>
      </c>
      <c r="T471" s="286">
        <f>IF('4 - Inflation'!R$17=0,0,'6a - Tot nominal costs'!T471/'4 - Inflation'!R$17)</f>
        <v>0</v>
      </c>
      <c r="U471" s="286">
        <f>IF('4 - Inflation'!S$17=0,0,'6a - Tot nominal costs'!U471/'4 - Inflation'!S$17)</f>
        <v>0</v>
      </c>
      <c r="V471" s="286">
        <f>IF('4 - Inflation'!T$17=0,0,'6a - Tot nominal costs'!V471/'4 - Inflation'!T$17)</f>
        <v>0</v>
      </c>
      <c r="W471" s="286">
        <f>IF('4 - Inflation'!U$17=0,0,'6a - Tot nominal costs'!W471/'4 - Inflation'!U$17)</f>
        <v>0</v>
      </c>
      <c r="X471" s="286">
        <f>IF('4 - Inflation'!V$17=0,0,'6a - Tot nominal costs'!X471/'4 - Inflation'!V$17)</f>
        <v>0</v>
      </c>
      <c r="Y471" s="286">
        <f>IF('4 - Inflation'!W$17=0,0,'6a - Tot nominal costs'!Y471/'4 - Inflation'!W$17)</f>
        <v>0</v>
      </c>
      <c r="Z471" s="286">
        <f>IF('4 - Inflation'!X$17=0,0,'6a - Tot nominal costs'!Z471/'4 - Inflation'!X$17)</f>
        <v>0</v>
      </c>
      <c r="AA471" s="286">
        <f>IF('4 - Inflation'!Y$17=0,0,'6a - Tot nominal costs'!AA471/'4 - Inflation'!Y$17)</f>
        <v>0</v>
      </c>
      <c r="AB471" s="286">
        <f>IF('4 - Inflation'!Z$17=0,0,'6a - Tot nominal costs'!AB471/'4 - Inflation'!Z$17)</f>
        <v>0</v>
      </c>
      <c r="AC471" s="286">
        <f>IF('4 - Inflation'!AA$17=0,0,'6a - Tot nominal costs'!AC471/'4 - Inflation'!AA$17)</f>
        <v>0</v>
      </c>
      <c r="AD471" s="286">
        <f>IF('4 - Inflation'!AB$17=0,0,'6a - Tot nominal costs'!AD471/'4 - Inflation'!AB$17)</f>
        <v>0</v>
      </c>
      <c r="AE471" s="286">
        <f>IF('4 - Inflation'!AC$17=0,0,'6a - Tot nominal costs'!AE471/'4 - Inflation'!AC$17)</f>
        <v>0</v>
      </c>
      <c r="AF471" s="286">
        <f>IF('4 - Inflation'!AD$17=0,0,'6a - Tot nominal costs'!AF471/'4 - Inflation'!AD$17)</f>
        <v>0</v>
      </c>
      <c r="AG471" s="286">
        <f>IF('4 - Inflation'!AE$17=0,0,'6a - Tot nominal costs'!AG471/'4 - Inflation'!AE$17)</f>
        <v>0</v>
      </c>
      <c r="AH471" s="286">
        <f>IF('4 - Inflation'!AF$17=0,0,'6a - Tot nominal costs'!AH471/'4 - Inflation'!AF$17)</f>
        <v>0</v>
      </c>
      <c r="AI471" s="286">
        <f>IF('4 - Inflation'!AG$17=0,0,'6a - Tot nominal costs'!AI471/'4 - Inflation'!AG$17)</f>
        <v>0</v>
      </c>
      <c r="AJ471" s="286">
        <f>IF('4 - Inflation'!AH$17=0,0,'6a - Tot nominal costs'!AJ471/'4 - Inflation'!AH$17)</f>
        <v>0</v>
      </c>
      <c r="AK471" s="286">
        <f>IF('4 - Inflation'!AI$17=0,0,'6a - Tot nominal costs'!AK471/'4 - Inflation'!AI$17)</f>
        <v>0</v>
      </c>
      <c r="AL471" s="286">
        <f>IF('4 - Inflation'!AJ$17=0,0,'6a - Tot nominal costs'!AL471/'4 - Inflation'!AJ$17)</f>
        <v>0</v>
      </c>
      <c r="AM471" s="286">
        <f>IF('4 - Inflation'!AK$17=0,0,'6a - Tot nominal costs'!AM471/'4 - Inflation'!AK$17)</f>
        <v>0</v>
      </c>
      <c r="AN471" s="286">
        <f>IF('4 - Inflation'!AL$17=0,0,'6a - Tot nominal costs'!AN471/'4 - Inflation'!AL$17)</f>
        <v>0</v>
      </c>
      <c r="AO471" s="286">
        <f>IF('4 - Inflation'!AM$17=0,0,'6a - Tot nominal costs'!AO471/'4 - Inflation'!AM$17)</f>
        <v>0</v>
      </c>
      <c r="AP471" s="286">
        <f>IF('4 - Inflation'!AN$17=0,0,'6a - Tot nominal costs'!AP471/'4 - Inflation'!AN$17)</f>
        <v>0</v>
      </c>
    </row>
    <row r="472" spans="1:42" outlineLevel="2">
      <c r="A472" s="211" t="str">
        <f>A448&amp;"."&amp;A465&amp;"."&amp;A449&amp;"."&amp;B472</f>
        <v>3.o.2.7</v>
      </c>
      <c r="B472">
        <v>7</v>
      </c>
      <c r="C472" t="str">
        <f>'1-GBP'!C472</f>
        <v/>
      </c>
      <c r="D472"/>
      <c r="E472"/>
      <c r="F472"/>
      <c r="G472"/>
      <c r="H472"/>
      <c r="I472"/>
      <c r="J472"/>
      <c r="K472"/>
      <c r="L472" t="str">
        <f>LEFT(_xlfn.TEXTAFTER('6b - Tot real (CPIH) costs'!A472,"."),1)</f>
        <v>o</v>
      </c>
      <c r="M472" s="286">
        <f>IF('4 - Inflation'!K$17=0,0,'6a - Tot nominal costs'!M472/'4 - Inflation'!K$17)</f>
        <v>0</v>
      </c>
      <c r="N472" s="286">
        <f>IF('4 - Inflation'!L$17=0,0,'6a - Tot nominal costs'!N472/'4 - Inflation'!L$17)</f>
        <v>0</v>
      </c>
      <c r="O472" s="286">
        <f>IF('4 - Inflation'!M$17=0,0,'6a - Tot nominal costs'!O472/'4 - Inflation'!M$17)</f>
        <v>0</v>
      </c>
      <c r="P472" s="286">
        <f>IF('4 - Inflation'!N$17=0,0,'6a - Tot nominal costs'!P472/'4 - Inflation'!N$17)</f>
        <v>0</v>
      </c>
      <c r="Q472" s="286">
        <f>IF('4 - Inflation'!O$17=0,0,'6a - Tot nominal costs'!Q472/'4 - Inflation'!O$17)</f>
        <v>0</v>
      </c>
      <c r="R472" s="286">
        <f>IF('4 - Inflation'!P$17=0,0,'6a - Tot nominal costs'!R472/'4 - Inflation'!P$17)</f>
        <v>0</v>
      </c>
      <c r="S472" s="286">
        <f>IF('4 - Inflation'!Q$17=0,0,'6a - Tot nominal costs'!S472/'4 - Inflation'!Q$17)</f>
        <v>0</v>
      </c>
      <c r="T472" s="286">
        <f>IF('4 - Inflation'!R$17=0,0,'6a - Tot nominal costs'!T472/'4 - Inflation'!R$17)</f>
        <v>0</v>
      </c>
      <c r="U472" s="286">
        <f>IF('4 - Inflation'!S$17=0,0,'6a - Tot nominal costs'!U472/'4 - Inflation'!S$17)</f>
        <v>0</v>
      </c>
      <c r="V472" s="286">
        <f>IF('4 - Inflation'!T$17=0,0,'6a - Tot nominal costs'!V472/'4 - Inflation'!T$17)</f>
        <v>0</v>
      </c>
      <c r="W472" s="286">
        <f>IF('4 - Inflation'!U$17=0,0,'6a - Tot nominal costs'!W472/'4 - Inflation'!U$17)</f>
        <v>0</v>
      </c>
      <c r="X472" s="286">
        <f>IF('4 - Inflation'!V$17=0,0,'6a - Tot nominal costs'!X472/'4 - Inflation'!V$17)</f>
        <v>0</v>
      </c>
      <c r="Y472" s="286">
        <f>IF('4 - Inflation'!W$17=0,0,'6a - Tot nominal costs'!Y472/'4 - Inflation'!W$17)</f>
        <v>0</v>
      </c>
      <c r="Z472" s="286">
        <f>IF('4 - Inflation'!X$17=0,0,'6a - Tot nominal costs'!Z472/'4 - Inflation'!X$17)</f>
        <v>0</v>
      </c>
      <c r="AA472" s="286">
        <f>IF('4 - Inflation'!Y$17=0,0,'6a - Tot nominal costs'!AA472/'4 - Inflation'!Y$17)</f>
        <v>0</v>
      </c>
      <c r="AB472" s="286">
        <f>IF('4 - Inflation'!Z$17=0,0,'6a - Tot nominal costs'!AB472/'4 - Inflation'!Z$17)</f>
        <v>0</v>
      </c>
      <c r="AC472" s="286">
        <f>IF('4 - Inflation'!AA$17=0,0,'6a - Tot nominal costs'!AC472/'4 - Inflation'!AA$17)</f>
        <v>0</v>
      </c>
      <c r="AD472" s="286">
        <f>IF('4 - Inflation'!AB$17=0,0,'6a - Tot nominal costs'!AD472/'4 - Inflation'!AB$17)</f>
        <v>0</v>
      </c>
      <c r="AE472" s="286">
        <f>IF('4 - Inflation'!AC$17=0,0,'6a - Tot nominal costs'!AE472/'4 - Inflation'!AC$17)</f>
        <v>0</v>
      </c>
      <c r="AF472" s="286">
        <f>IF('4 - Inflation'!AD$17=0,0,'6a - Tot nominal costs'!AF472/'4 - Inflation'!AD$17)</f>
        <v>0</v>
      </c>
      <c r="AG472" s="286">
        <f>IF('4 - Inflation'!AE$17=0,0,'6a - Tot nominal costs'!AG472/'4 - Inflation'!AE$17)</f>
        <v>0</v>
      </c>
      <c r="AH472" s="286">
        <f>IF('4 - Inflation'!AF$17=0,0,'6a - Tot nominal costs'!AH472/'4 - Inflation'!AF$17)</f>
        <v>0</v>
      </c>
      <c r="AI472" s="286">
        <f>IF('4 - Inflation'!AG$17=0,0,'6a - Tot nominal costs'!AI472/'4 - Inflation'!AG$17)</f>
        <v>0</v>
      </c>
      <c r="AJ472" s="286">
        <f>IF('4 - Inflation'!AH$17=0,0,'6a - Tot nominal costs'!AJ472/'4 - Inflation'!AH$17)</f>
        <v>0</v>
      </c>
      <c r="AK472" s="286">
        <f>IF('4 - Inflation'!AI$17=0,0,'6a - Tot nominal costs'!AK472/'4 - Inflation'!AI$17)</f>
        <v>0</v>
      </c>
      <c r="AL472" s="286">
        <f>IF('4 - Inflation'!AJ$17=0,0,'6a - Tot nominal costs'!AL472/'4 - Inflation'!AJ$17)</f>
        <v>0</v>
      </c>
      <c r="AM472" s="286">
        <f>IF('4 - Inflation'!AK$17=0,0,'6a - Tot nominal costs'!AM472/'4 - Inflation'!AK$17)</f>
        <v>0</v>
      </c>
      <c r="AN472" s="286">
        <f>IF('4 - Inflation'!AL$17=0,0,'6a - Tot nominal costs'!AN472/'4 - Inflation'!AL$17)</f>
        <v>0</v>
      </c>
      <c r="AO472" s="286">
        <f>IF('4 - Inflation'!AM$17=0,0,'6a - Tot nominal costs'!AO472/'4 - Inflation'!AM$17)</f>
        <v>0</v>
      </c>
      <c r="AP472" s="286">
        <f>IF('4 - Inflation'!AN$17=0,0,'6a - Tot nominal costs'!AP472/'4 - Inflation'!AN$17)</f>
        <v>0</v>
      </c>
    </row>
    <row r="473" spans="1:42" outlineLevel="2">
      <c r="A473" s="211" t="str">
        <f>A448&amp;"."&amp;A465&amp;"."&amp;A449&amp;"."&amp;B473</f>
        <v>3.o.2.8</v>
      </c>
      <c r="B473">
        <v>8</v>
      </c>
      <c r="C473" t="str">
        <f>'1-GBP'!C473</f>
        <v/>
      </c>
      <c r="D473"/>
      <c r="E473"/>
      <c r="F473"/>
      <c r="G473"/>
      <c r="H473"/>
      <c r="I473"/>
      <c r="J473"/>
      <c r="K473"/>
      <c r="L473" t="str">
        <f>LEFT(_xlfn.TEXTAFTER('6b - Tot real (CPIH) costs'!A473,"."),1)</f>
        <v>o</v>
      </c>
      <c r="M473" s="286">
        <f>IF('4 - Inflation'!K$17=0,0,'6a - Tot nominal costs'!M473/'4 - Inflation'!K$17)</f>
        <v>0</v>
      </c>
      <c r="N473" s="286">
        <f>IF('4 - Inflation'!L$17=0,0,'6a - Tot nominal costs'!N473/'4 - Inflation'!L$17)</f>
        <v>0</v>
      </c>
      <c r="O473" s="286">
        <f>IF('4 - Inflation'!M$17=0,0,'6a - Tot nominal costs'!O473/'4 - Inflation'!M$17)</f>
        <v>0</v>
      </c>
      <c r="P473" s="286">
        <f>IF('4 - Inflation'!N$17=0,0,'6a - Tot nominal costs'!P473/'4 - Inflation'!N$17)</f>
        <v>0</v>
      </c>
      <c r="Q473" s="286">
        <f>IF('4 - Inflation'!O$17=0,0,'6a - Tot nominal costs'!Q473/'4 - Inflation'!O$17)</f>
        <v>0</v>
      </c>
      <c r="R473" s="286">
        <f>IF('4 - Inflation'!P$17=0,0,'6a - Tot nominal costs'!R473/'4 - Inflation'!P$17)</f>
        <v>0</v>
      </c>
      <c r="S473" s="286">
        <f>IF('4 - Inflation'!Q$17=0,0,'6a - Tot nominal costs'!S473/'4 - Inflation'!Q$17)</f>
        <v>0</v>
      </c>
      <c r="T473" s="286">
        <f>IF('4 - Inflation'!R$17=0,0,'6a - Tot nominal costs'!T473/'4 - Inflation'!R$17)</f>
        <v>0</v>
      </c>
      <c r="U473" s="286">
        <f>IF('4 - Inflation'!S$17=0,0,'6a - Tot nominal costs'!U473/'4 - Inflation'!S$17)</f>
        <v>0</v>
      </c>
      <c r="V473" s="286">
        <f>IF('4 - Inflation'!T$17=0,0,'6a - Tot nominal costs'!V473/'4 - Inflation'!T$17)</f>
        <v>0</v>
      </c>
      <c r="W473" s="286">
        <f>IF('4 - Inflation'!U$17=0,0,'6a - Tot nominal costs'!W473/'4 - Inflation'!U$17)</f>
        <v>0</v>
      </c>
      <c r="X473" s="286">
        <f>IF('4 - Inflation'!V$17=0,0,'6a - Tot nominal costs'!X473/'4 - Inflation'!V$17)</f>
        <v>0</v>
      </c>
      <c r="Y473" s="286">
        <f>IF('4 - Inflation'!W$17=0,0,'6a - Tot nominal costs'!Y473/'4 - Inflation'!W$17)</f>
        <v>0</v>
      </c>
      <c r="Z473" s="286">
        <f>IF('4 - Inflation'!X$17=0,0,'6a - Tot nominal costs'!Z473/'4 - Inflation'!X$17)</f>
        <v>0</v>
      </c>
      <c r="AA473" s="286">
        <f>IF('4 - Inflation'!Y$17=0,0,'6a - Tot nominal costs'!AA473/'4 - Inflation'!Y$17)</f>
        <v>0</v>
      </c>
      <c r="AB473" s="286">
        <f>IF('4 - Inflation'!Z$17=0,0,'6a - Tot nominal costs'!AB473/'4 - Inflation'!Z$17)</f>
        <v>0</v>
      </c>
      <c r="AC473" s="286">
        <f>IF('4 - Inflation'!AA$17=0,0,'6a - Tot nominal costs'!AC473/'4 - Inflation'!AA$17)</f>
        <v>0</v>
      </c>
      <c r="AD473" s="286">
        <f>IF('4 - Inflation'!AB$17=0,0,'6a - Tot nominal costs'!AD473/'4 - Inflation'!AB$17)</f>
        <v>0</v>
      </c>
      <c r="AE473" s="286">
        <f>IF('4 - Inflation'!AC$17=0,0,'6a - Tot nominal costs'!AE473/'4 - Inflation'!AC$17)</f>
        <v>0</v>
      </c>
      <c r="AF473" s="286">
        <f>IF('4 - Inflation'!AD$17=0,0,'6a - Tot nominal costs'!AF473/'4 - Inflation'!AD$17)</f>
        <v>0</v>
      </c>
      <c r="AG473" s="286">
        <f>IF('4 - Inflation'!AE$17=0,0,'6a - Tot nominal costs'!AG473/'4 - Inflation'!AE$17)</f>
        <v>0</v>
      </c>
      <c r="AH473" s="286">
        <f>IF('4 - Inflation'!AF$17=0,0,'6a - Tot nominal costs'!AH473/'4 - Inflation'!AF$17)</f>
        <v>0</v>
      </c>
      <c r="AI473" s="286">
        <f>IF('4 - Inflation'!AG$17=0,0,'6a - Tot nominal costs'!AI473/'4 - Inflation'!AG$17)</f>
        <v>0</v>
      </c>
      <c r="AJ473" s="286">
        <f>IF('4 - Inflation'!AH$17=0,0,'6a - Tot nominal costs'!AJ473/'4 - Inflation'!AH$17)</f>
        <v>0</v>
      </c>
      <c r="AK473" s="286">
        <f>IF('4 - Inflation'!AI$17=0,0,'6a - Tot nominal costs'!AK473/'4 - Inflation'!AI$17)</f>
        <v>0</v>
      </c>
      <c r="AL473" s="286">
        <f>IF('4 - Inflation'!AJ$17=0,0,'6a - Tot nominal costs'!AL473/'4 - Inflation'!AJ$17)</f>
        <v>0</v>
      </c>
      <c r="AM473" s="286">
        <f>IF('4 - Inflation'!AK$17=0,0,'6a - Tot nominal costs'!AM473/'4 - Inflation'!AK$17)</f>
        <v>0</v>
      </c>
      <c r="AN473" s="286">
        <f>IF('4 - Inflation'!AL$17=0,0,'6a - Tot nominal costs'!AN473/'4 - Inflation'!AL$17)</f>
        <v>0</v>
      </c>
      <c r="AO473" s="286">
        <f>IF('4 - Inflation'!AM$17=0,0,'6a - Tot nominal costs'!AO473/'4 - Inflation'!AM$17)</f>
        <v>0</v>
      </c>
      <c r="AP473" s="286">
        <f>IF('4 - Inflation'!AN$17=0,0,'6a - Tot nominal costs'!AP473/'4 - Inflation'!AN$17)</f>
        <v>0</v>
      </c>
    </row>
    <row r="474" spans="1:42" outlineLevel="2">
      <c r="A474" s="211" t="str">
        <f>A448&amp;"."&amp;A465&amp;"."&amp;A449&amp;"."&amp;B474</f>
        <v>3.o.2.9</v>
      </c>
      <c r="B474">
        <v>9</v>
      </c>
      <c r="C474" t="str">
        <f>'1-GBP'!C474</f>
        <v/>
      </c>
      <c r="D474"/>
      <c r="E474"/>
      <c r="F474"/>
      <c r="G474"/>
      <c r="H474"/>
      <c r="I474"/>
      <c r="J474"/>
      <c r="K474"/>
      <c r="L474" t="str">
        <f>LEFT(_xlfn.TEXTAFTER('6b - Tot real (CPIH) costs'!A474,"."),1)</f>
        <v>o</v>
      </c>
      <c r="M474" s="286">
        <f>IF('4 - Inflation'!K$17=0,0,'6a - Tot nominal costs'!M474/'4 - Inflation'!K$17)</f>
        <v>0</v>
      </c>
      <c r="N474" s="286">
        <f>IF('4 - Inflation'!L$17=0,0,'6a - Tot nominal costs'!N474/'4 - Inflation'!L$17)</f>
        <v>0</v>
      </c>
      <c r="O474" s="286">
        <f>IF('4 - Inflation'!M$17=0,0,'6a - Tot nominal costs'!O474/'4 - Inflation'!M$17)</f>
        <v>0</v>
      </c>
      <c r="P474" s="286">
        <f>IF('4 - Inflation'!N$17=0,0,'6a - Tot nominal costs'!P474/'4 - Inflation'!N$17)</f>
        <v>0</v>
      </c>
      <c r="Q474" s="286">
        <f>IF('4 - Inflation'!O$17=0,0,'6a - Tot nominal costs'!Q474/'4 - Inflation'!O$17)</f>
        <v>0</v>
      </c>
      <c r="R474" s="286">
        <f>IF('4 - Inflation'!P$17=0,0,'6a - Tot nominal costs'!R474/'4 - Inflation'!P$17)</f>
        <v>0</v>
      </c>
      <c r="S474" s="286">
        <f>IF('4 - Inflation'!Q$17=0,0,'6a - Tot nominal costs'!S474/'4 - Inflation'!Q$17)</f>
        <v>0</v>
      </c>
      <c r="T474" s="286">
        <f>IF('4 - Inflation'!R$17=0,0,'6a - Tot nominal costs'!T474/'4 - Inflation'!R$17)</f>
        <v>0</v>
      </c>
      <c r="U474" s="286">
        <f>IF('4 - Inflation'!S$17=0,0,'6a - Tot nominal costs'!U474/'4 - Inflation'!S$17)</f>
        <v>0</v>
      </c>
      <c r="V474" s="286">
        <f>IF('4 - Inflation'!T$17=0,0,'6a - Tot nominal costs'!V474/'4 - Inflation'!T$17)</f>
        <v>0</v>
      </c>
      <c r="W474" s="286">
        <f>IF('4 - Inflation'!U$17=0,0,'6a - Tot nominal costs'!W474/'4 - Inflation'!U$17)</f>
        <v>0</v>
      </c>
      <c r="X474" s="286">
        <f>IF('4 - Inflation'!V$17=0,0,'6a - Tot nominal costs'!X474/'4 - Inflation'!V$17)</f>
        <v>0</v>
      </c>
      <c r="Y474" s="286">
        <f>IF('4 - Inflation'!W$17=0,0,'6a - Tot nominal costs'!Y474/'4 - Inflation'!W$17)</f>
        <v>0</v>
      </c>
      <c r="Z474" s="286">
        <f>IF('4 - Inflation'!X$17=0,0,'6a - Tot nominal costs'!Z474/'4 - Inflation'!X$17)</f>
        <v>0</v>
      </c>
      <c r="AA474" s="286">
        <f>IF('4 - Inflation'!Y$17=0,0,'6a - Tot nominal costs'!AA474/'4 - Inflation'!Y$17)</f>
        <v>0</v>
      </c>
      <c r="AB474" s="286">
        <f>IF('4 - Inflation'!Z$17=0,0,'6a - Tot nominal costs'!AB474/'4 - Inflation'!Z$17)</f>
        <v>0</v>
      </c>
      <c r="AC474" s="286">
        <f>IF('4 - Inflation'!AA$17=0,0,'6a - Tot nominal costs'!AC474/'4 - Inflation'!AA$17)</f>
        <v>0</v>
      </c>
      <c r="AD474" s="286">
        <f>IF('4 - Inflation'!AB$17=0,0,'6a - Tot nominal costs'!AD474/'4 - Inflation'!AB$17)</f>
        <v>0</v>
      </c>
      <c r="AE474" s="286">
        <f>IF('4 - Inflation'!AC$17=0,0,'6a - Tot nominal costs'!AE474/'4 - Inflation'!AC$17)</f>
        <v>0</v>
      </c>
      <c r="AF474" s="286">
        <f>IF('4 - Inflation'!AD$17=0,0,'6a - Tot nominal costs'!AF474/'4 - Inflation'!AD$17)</f>
        <v>0</v>
      </c>
      <c r="AG474" s="286">
        <f>IF('4 - Inflation'!AE$17=0,0,'6a - Tot nominal costs'!AG474/'4 - Inflation'!AE$17)</f>
        <v>0</v>
      </c>
      <c r="AH474" s="286">
        <f>IF('4 - Inflation'!AF$17=0,0,'6a - Tot nominal costs'!AH474/'4 - Inflation'!AF$17)</f>
        <v>0</v>
      </c>
      <c r="AI474" s="286">
        <f>IF('4 - Inflation'!AG$17=0,0,'6a - Tot nominal costs'!AI474/'4 - Inflation'!AG$17)</f>
        <v>0</v>
      </c>
      <c r="AJ474" s="286">
        <f>IF('4 - Inflation'!AH$17=0,0,'6a - Tot nominal costs'!AJ474/'4 - Inflation'!AH$17)</f>
        <v>0</v>
      </c>
      <c r="AK474" s="286">
        <f>IF('4 - Inflation'!AI$17=0,0,'6a - Tot nominal costs'!AK474/'4 - Inflation'!AI$17)</f>
        <v>0</v>
      </c>
      <c r="AL474" s="286">
        <f>IF('4 - Inflation'!AJ$17=0,0,'6a - Tot nominal costs'!AL474/'4 - Inflation'!AJ$17)</f>
        <v>0</v>
      </c>
      <c r="AM474" s="286">
        <f>IF('4 - Inflation'!AK$17=0,0,'6a - Tot nominal costs'!AM474/'4 - Inflation'!AK$17)</f>
        <v>0</v>
      </c>
      <c r="AN474" s="286">
        <f>IF('4 - Inflation'!AL$17=0,0,'6a - Tot nominal costs'!AN474/'4 - Inflation'!AL$17)</f>
        <v>0</v>
      </c>
      <c r="AO474" s="286">
        <f>IF('4 - Inflation'!AM$17=0,0,'6a - Tot nominal costs'!AO474/'4 - Inflation'!AM$17)</f>
        <v>0</v>
      </c>
      <c r="AP474" s="286">
        <f>IF('4 - Inflation'!AN$17=0,0,'6a - Tot nominal costs'!AP474/'4 - Inflation'!AN$17)</f>
        <v>0</v>
      </c>
    </row>
    <row r="475" spans="1:42" outlineLevel="2">
      <c r="A475" s="211" t="str">
        <f>A448&amp;"."&amp;A465&amp;"."&amp;A449&amp;"."&amp;B475</f>
        <v>3.o.2.10</v>
      </c>
      <c r="B475">
        <v>10</v>
      </c>
      <c r="C475" t="str">
        <f>'1-GBP'!C475</f>
        <v/>
      </c>
      <c r="D475"/>
      <c r="E475"/>
      <c r="F475"/>
      <c r="G475"/>
      <c r="H475"/>
      <c r="I475"/>
      <c r="J475"/>
      <c r="K475"/>
      <c r="L475" t="str">
        <f>LEFT(_xlfn.TEXTAFTER('6b - Tot real (CPIH) costs'!A475,"."),1)</f>
        <v>o</v>
      </c>
      <c r="M475" s="286">
        <f>IF('4 - Inflation'!K$17=0,0,'6a - Tot nominal costs'!M475/'4 - Inflation'!K$17)</f>
        <v>0</v>
      </c>
      <c r="N475" s="286">
        <f>IF('4 - Inflation'!L$17=0,0,'6a - Tot nominal costs'!N475/'4 - Inflation'!L$17)</f>
        <v>0</v>
      </c>
      <c r="O475" s="286">
        <f>IF('4 - Inflation'!M$17=0,0,'6a - Tot nominal costs'!O475/'4 - Inflation'!M$17)</f>
        <v>0</v>
      </c>
      <c r="P475" s="286">
        <f>IF('4 - Inflation'!N$17=0,0,'6a - Tot nominal costs'!P475/'4 - Inflation'!N$17)</f>
        <v>0</v>
      </c>
      <c r="Q475" s="286">
        <f>IF('4 - Inflation'!O$17=0,0,'6a - Tot nominal costs'!Q475/'4 - Inflation'!O$17)</f>
        <v>0</v>
      </c>
      <c r="R475" s="286">
        <f>IF('4 - Inflation'!P$17=0,0,'6a - Tot nominal costs'!R475/'4 - Inflation'!P$17)</f>
        <v>0</v>
      </c>
      <c r="S475" s="286">
        <f>IF('4 - Inflation'!Q$17=0,0,'6a - Tot nominal costs'!S475/'4 - Inflation'!Q$17)</f>
        <v>0</v>
      </c>
      <c r="T475" s="286">
        <f>IF('4 - Inflation'!R$17=0,0,'6a - Tot nominal costs'!T475/'4 - Inflation'!R$17)</f>
        <v>0</v>
      </c>
      <c r="U475" s="286">
        <f>IF('4 - Inflation'!S$17=0,0,'6a - Tot nominal costs'!U475/'4 - Inflation'!S$17)</f>
        <v>0</v>
      </c>
      <c r="V475" s="286">
        <f>IF('4 - Inflation'!T$17=0,0,'6a - Tot nominal costs'!V475/'4 - Inflation'!T$17)</f>
        <v>0</v>
      </c>
      <c r="W475" s="286">
        <f>IF('4 - Inflation'!U$17=0,0,'6a - Tot nominal costs'!W475/'4 - Inflation'!U$17)</f>
        <v>0</v>
      </c>
      <c r="X475" s="286">
        <f>IF('4 - Inflation'!V$17=0,0,'6a - Tot nominal costs'!X475/'4 - Inflation'!V$17)</f>
        <v>0</v>
      </c>
      <c r="Y475" s="286">
        <f>IF('4 - Inflation'!W$17=0,0,'6a - Tot nominal costs'!Y475/'4 - Inflation'!W$17)</f>
        <v>0</v>
      </c>
      <c r="Z475" s="286">
        <f>IF('4 - Inflation'!X$17=0,0,'6a - Tot nominal costs'!Z475/'4 - Inflation'!X$17)</f>
        <v>0</v>
      </c>
      <c r="AA475" s="286">
        <f>IF('4 - Inflation'!Y$17=0,0,'6a - Tot nominal costs'!AA475/'4 - Inflation'!Y$17)</f>
        <v>0</v>
      </c>
      <c r="AB475" s="286">
        <f>IF('4 - Inflation'!Z$17=0,0,'6a - Tot nominal costs'!AB475/'4 - Inflation'!Z$17)</f>
        <v>0</v>
      </c>
      <c r="AC475" s="286">
        <f>IF('4 - Inflation'!AA$17=0,0,'6a - Tot nominal costs'!AC475/'4 - Inflation'!AA$17)</f>
        <v>0</v>
      </c>
      <c r="AD475" s="286">
        <f>IF('4 - Inflation'!AB$17=0,0,'6a - Tot nominal costs'!AD475/'4 - Inflation'!AB$17)</f>
        <v>0</v>
      </c>
      <c r="AE475" s="286">
        <f>IF('4 - Inflation'!AC$17=0,0,'6a - Tot nominal costs'!AE475/'4 - Inflation'!AC$17)</f>
        <v>0</v>
      </c>
      <c r="AF475" s="286">
        <f>IF('4 - Inflation'!AD$17=0,0,'6a - Tot nominal costs'!AF475/'4 - Inflation'!AD$17)</f>
        <v>0</v>
      </c>
      <c r="AG475" s="286">
        <f>IF('4 - Inflation'!AE$17=0,0,'6a - Tot nominal costs'!AG475/'4 - Inflation'!AE$17)</f>
        <v>0</v>
      </c>
      <c r="AH475" s="286">
        <f>IF('4 - Inflation'!AF$17=0,0,'6a - Tot nominal costs'!AH475/'4 - Inflation'!AF$17)</f>
        <v>0</v>
      </c>
      <c r="AI475" s="286">
        <f>IF('4 - Inflation'!AG$17=0,0,'6a - Tot nominal costs'!AI475/'4 - Inflation'!AG$17)</f>
        <v>0</v>
      </c>
      <c r="AJ475" s="286">
        <f>IF('4 - Inflation'!AH$17=0,0,'6a - Tot nominal costs'!AJ475/'4 - Inflation'!AH$17)</f>
        <v>0</v>
      </c>
      <c r="AK475" s="286">
        <f>IF('4 - Inflation'!AI$17=0,0,'6a - Tot nominal costs'!AK475/'4 - Inflation'!AI$17)</f>
        <v>0</v>
      </c>
      <c r="AL475" s="286">
        <f>IF('4 - Inflation'!AJ$17=0,0,'6a - Tot nominal costs'!AL475/'4 - Inflation'!AJ$17)</f>
        <v>0</v>
      </c>
      <c r="AM475" s="286">
        <f>IF('4 - Inflation'!AK$17=0,0,'6a - Tot nominal costs'!AM475/'4 - Inflation'!AK$17)</f>
        <v>0</v>
      </c>
      <c r="AN475" s="286">
        <f>IF('4 - Inflation'!AL$17=0,0,'6a - Tot nominal costs'!AN475/'4 - Inflation'!AL$17)</f>
        <v>0</v>
      </c>
      <c r="AO475" s="286">
        <f>IF('4 - Inflation'!AM$17=0,0,'6a - Tot nominal costs'!AO475/'4 - Inflation'!AM$17)</f>
        <v>0</v>
      </c>
      <c r="AP475" s="286">
        <f>IF('4 - Inflation'!AN$17=0,0,'6a - Tot nominal costs'!AP475/'4 - Inflation'!AN$17)</f>
        <v>0</v>
      </c>
    </row>
    <row r="476" spans="1:42" outlineLevel="2">
      <c r="A476" s="211" t="str">
        <f>A448&amp;"."&amp;A465&amp;"."&amp;A449&amp;"."&amp;B476</f>
        <v>3.o.2.11</v>
      </c>
      <c r="B476">
        <v>11</v>
      </c>
      <c r="C476" t="str">
        <f>'1-GBP'!C476</f>
        <v/>
      </c>
      <c r="D476"/>
      <c r="E476"/>
      <c r="F476"/>
      <c r="G476"/>
      <c r="H476"/>
      <c r="I476"/>
      <c r="J476"/>
      <c r="K476"/>
      <c r="L476" t="str">
        <f>LEFT(_xlfn.TEXTAFTER('6b - Tot real (CPIH) costs'!A476,"."),1)</f>
        <v>o</v>
      </c>
      <c r="M476" s="286">
        <f>IF('4 - Inflation'!K$17=0,0,'6a - Tot nominal costs'!M476/'4 - Inflation'!K$17)</f>
        <v>0</v>
      </c>
      <c r="N476" s="286">
        <f>IF('4 - Inflation'!L$17=0,0,'6a - Tot nominal costs'!N476/'4 - Inflation'!L$17)</f>
        <v>0</v>
      </c>
      <c r="O476" s="286">
        <f>IF('4 - Inflation'!M$17=0,0,'6a - Tot nominal costs'!O476/'4 - Inflation'!M$17)</f>
        <v>0</v>
      </c>
      <c r="P476" s="286">
        <f>IF('4 - Inflation'!N$17=0,0,'6a - Tot nominal costs'!P476/'4 - Inflation'!N$17)</f>
        <v>0</v>
      </c>
      <c r="Q476" s="286">
        <f>IF('4 - Inflation'!O$17=0,0,'6a - Tot nominal costs'!Q476/'4 - Inflation'!O$17)</f>
        <v>0</v>
      </c>
      <c r="R476" s="286">
        <f>IF('4 - Inflation'!P$17=0,0,'6a - Tot nominal costs'!R476/'4 - Inflation'!P$17)</f>
        <v>0</v>
      </c>
      <c r="S476" s="286">
        <f>IF('4 - Inflation'!Q$17=0,0,'6a - Tot nominal costs'!S476/'4 - Inflation'!Q$17)</f>
        <v>0</v>
      </c>
      <c r="T476" s="286">
        <f>IF('4 - Inflation'!R$17=0,0,'6a - Tot nominal costs'!T476/'4 - Inflation'!R$17)</f>
        <v>0</v>
      </c>
      <c r="U476" s="286">
        <f>IF('4 - Inflation'!S$17=0,0,'6a - Tot nominal costs'!U476/'4 - Inflation'!S$17)</f>
        <v>0</v>
      </c>
      <c r="V476" s="286">
        <f>IF('4 - Inflation'!T$17=0,0,'6a - Tot nominal costs'!V476/'4 - Inflation'!T$17)</f>
        <v>0</v>
      </c>
      <c r="W476" s="286">
        <f>IF('4 - Inflation'!U$17=0,0,'6a - Tot nominal costs'!W476/'4 - Inflation'!U$17)</f>
        <v>0</v>
      </c>
      <c r="X476" s="286">
        <f>IF('4 - Inflation'!V$17=0,0,'6a - Tot nominal costs'!X476/'4 - Inflation'!V$17)</f>
        <v>0</v>
      </c>
      <c r="Y476" s="286">
        <f>IF('4 - Inflation'!W$17=0,0,'6a - Tot nominal costs'!Y476/'4 - Inflation'!W$17)</f>
        <v>0</v>
      </c>
      <c r="Z476" s="286">
        <f>IF('4 - Inflation'!X$17=0,0,'6a - Tot nominal costs'!Z476/'4 - Inflation'!X$17)</f>
        <v>0</v>
      </c>
      <c r="AA476" s="286">
        <f>IF('4 - Inflation'!Y$17=0,0,'6a - Tot nominal costs'!AA476/'4 - Inflation'!Y$17)</f>
        <v>0</v>
      </c>
      <c r="AB476" s="286">
        <f>IF('4 - Inflation'!Z$17=0,0,'6a - Tot nominal costs'!AB476/'4 - Inflation'!Z$17)</f>
        <v>0</v>
      </c>
      <c r="AC476" s="286">
        <f>IF('4 - Inflation'!AA$17=0,0,'6a - Tot nominal costs'!AC476/'4 - Inflation'!AA$17)</f>
        <v>0</v>
      </c>
      <c r="AD476" s="286">
        <f>IF('4 - Inflation'!AB$17=0,0,'6a - Tot nominal costs'!AD476/'4 - Inflation'!AB$17)</f>
        <v>0</v>
      </c>
      <c r="AE476" s="286">
        <f>IF('4 - Inflation'!AC$17=0,0,'6a - Tot nominal costs'!AE476/'4 - Inflation'!AC$17)</f>
        <v>0</v>
      </c>
      <c r="AF476" s="286">
        <f>IF('4 - Inflation'!AD$17=0,0,'6a - Tot nominal costs'!AF476/'4 - Inflation'!AD$17)</f>
        <v>0</v>
      </c>
      <c r="AG476" s="286">
        <f>IF('4 - Inflation'!AE$17=0,0,'6a - Tot nominal costs'!AG476/'4 - Inflation'!AE$17)</f>
        <v>0</v>
      </c>
      <c r="AH476" s="286">
        <f>IF('4 - Inflation'!AF$17=0,0,'6a - Tot nominal costs'!AH476/'4 - Inflation'!AF$17)</f>
        <v>0</v>
      </c>
      <c r="AI476" s="286">
        <f>IF('4 - Inflation'!AG$17=0,0,'6a - Tot nominal costs'!AI476/'4 - Inflation'!AG$17)</f>
        <v>0</v>
      </c>
      <c r="AJ476" s="286">
        <f>IF('4 - Inflation'!AH$17=0,0,'6a - Tot nominal costs'!AJ476/'4 - Inflation'!AH$17)</f>
        <v>0</v>
      </c>
      <c r="AK476" s="286">
        <f>IF('4 - Inflation'!AI$17=0,0,'6a - Tot nominal costs'!AK476/'4 - Inflation'!AI$17)</f>
        <v>0</v>
      </c>
      <c r="AL476" s="286">
        <f>IF('4 - Inflation'!AJ$17=0,0,'6a - Tot nominal costs'!AL476/'4 - Inflation'!AJ$17)</f>
        <v>0</v>
      </c>
      <c r="AM476" s="286">
        <f>IF('4 - Inflation'!AK$17=0,0,'6a - Tot nominal costs'!AM476/'4 - Inflation'!AK$17)</f>
        <v>0</v>
      </c>
      <c r="AN476" s="286">
        <f>IF('4 - Inflation'!AL$17=0,0,'6a - Tot nominal costs'!AN476/'4 - Inflation'!AL$17)</f>
        <v>0</v>
      </c>
      <c r="AO476" s="286">
        <f>IF('4 - Inflation'!AM$17=0,0,'6a - Tot nominal costs'!AO476/'4 - Inflation'!AM$17)</f>
        <v>0</v>
      </c>
      <c r="AP476" s="286">
        <f>IF('4 - Inflation'!AN$17=0,0,'6a - Tot nominal costs'!AP476/'4 - Inflation'!AN$17)</f>
        <v>0</v>
      </c>
    </row>
    <row r="477" spans="1:42" outlineLevel="2">
      <c r="A477" s="211" t="str">
        <f>A448&amp;"."&amp;A465&amp;"."&amp;A449&amp;"."&amp;B477</f>
        <v>3.o.2.12</v>
      </c>
      <c r="B477">
        <v>12</v>
      </c>
      <c r="C477" t="str">
        <f>'1-GBP'!C477</f>
        <v/>
      </c>
      <c r="D477"/>
      <c r="E477"/>
      <c r="F477"/>
      <c r="G477"/>
      <c r="H477"/>
      <c r="I477"/>
      <c r="J477"/>
      <c r="K477"/>
      <c r="L477" t="str">
        <f>LEFT(_xlfn.TEXTAFTER('6b - Tot real (CPIH) costs'!A477,"."),1)</f>
        <v>o</v>
      </c>
      <c r="M477" s="286">
        <f>IF('4 - Inflation'!K$17=0,0,'6a - Tot nominal costs'!M477/'4 - Inflation'!K$17)</f>
        <v>0</v>
      </c>
      <c r="N477" s="286">
        <f>IF('4 - Inflation'!L$17=0,0,'6a - Tot nominal costs'!N477/'4 - Inflation'!L$17)</f>
        <v>0</v>
      </c>
      <c r="O477" s="286">
        <f>IF('4 - Inflation'!M$17=0,0,'6a - Tot nominal costs'!O477/'4 - Inflation'!M$17)</f>
        <v>0</v>
      </c>
      <c r="P477" s="286">
        <f>IF('4 - Inflation'!N$17=0,0,'6a - Tot nominal costs'!P477/'4 - Inflation'!N$17)</f>
        <v>0</v>
      </c>
      <c r="Q477" s="286">
        <f>IF('4 - Inflation'!O$17=0,0,'6a - Tot nominal costs'!Q477/'4 - Inflation'!O$17)</f>
        <v>0</v>
      </c>
      <c r="R477" s="286">
        <f>IF('4 - Inflation'!P$17=0,0,'6a - Tot nominal costs'!R477/'4 - Inflation'!P$17)</f>
        <v>0</v>
      </c>
      <c r="S477" s="286">
        <f>IF('4 - Inflation'!Q$17=0,0,'6a - Tot nominal costs'!S477/'4 - Inflation'!Q$17)</f>
        <v>0</v>
      </c>
      <c r="T477" s="286">
        <f>IF('4 - Inflation'!R$17=0,0,'6a - Tot nominal costs'!T477/'4 - Inflation'!R$17)</f>
        <v>0</v>
      </c>
      <c r="U477" s="286">
        <f>IF('4 - Inflation'!S$17=0,0,'6a - Tot nominal costs'!U477/'4 - Inflation'!S$17)</f>
        <v>0</v>
      </c>
      <c r="V477" s="286">
        <f>IF('4 - Inflation'!T$17=0,0,'6a - Tot nominal costs'!V477/'4 - Inflation'!T$17)</f>
        <v>0</v>
      </c>
      <c r="W477" s="286">
        <f>IF('4 - Inflation'!U$17=0,0,'6a - Tot nominal costs'!W477/'4 - Inflation'!U$17)</f>
        <v>0</v>
      </c>
      <c r="X477" s="286">
        <f>IF('4 - Inflation'!V$17=0,0,'6a - Tot nominal costs'!X477/'4 - Inflation'!V$17)</f>
        <v>0</v>
      </c>
      <c r="Y477" s="286">
        <f>IF('4 - Inflation'!W$17=0,0,'6a - Tot nominal costs'!Y477/'4 - Inflation'!W$17)</f>
        <v>0</v>
      </c>
      <c r="Z477" s="286">
        <f>IF('4 - Inflation'!X$17=0,0,'6a - Tot nominal costs'!Z477/'4 - Inflation'!X$17)</f>
        <v>0</v>
      </c>
      <c r="AA477" s="286">
        <f>IF('4 - Inflation'!Y$17=0,0,'6a - Tot nominal costs'!AA477/'4 - Inflation'!Y$17)</f>
        <v>0</v>
      </c>
      <c r="AB477" s="286">
        <f>IF('4 - Inflation'!Z$17=0,0,'6a - Tot nominal costs'!AB477/'4 - Inflation'!Z$17)</f>
        <v>0</v>
      </c>
      <c r="AC477" s="286">
        <f>IF('4 - Inflation'!AA$17=0,0,'6a - Tot nominal costs'!AC477/'4 - Inflation'!AA$17)</f>
        <v>0</v>
      </c>
      <c r="AD477" s="286">
        <f>IF('4 - Inflation'!AB$17=0,0,'6a - Tot nominal costs'!AD477/'4 - Inflation'!AB$17)</f>
        <v>0</v>
      </c>
      <c r="AE477" s="286">
        <f>IF('4 - Inflation'!AC$17=0,0,'6a - Tot nominal costs'!AE477/'4 - Inflation'!AC$17)</f>
        <v>0</v>
      </c>
      <c r="AF477" s="286">
        <f>IF('4 - Inflation'!AD$17=0,0,'6a - Tot nominal costs'!AF477/'4 - Inflation'!AD$17)</f>
        <v>0</v>
      </c>
      <c r="AG477" s="286">
        <f>IF('4 - Inflation'!AE$17=0,0,'6a - Tot nominal costs'!AG477/'4 - Inflation'!AE$17)</f>
        <v>0</v>
      </c>
      <c r="AH477" s="286">
        <f>IF('4 - Inflation'!AF$17=0,0,'6a - Tot nominal costs'!AH477/'4 - Inflation'!AF$17)</f>
        <v>0</v>
      </c>
      <c r="AI477" s="286">
        <f>IF('4 - Inflation'!AG$17=0,0,'6a - Tot nominal costs'!AI477/'4 - Inflation'!AG$17)</f>
        <v>0</v>
      </c>
      <c r="AJ477" s="286">
        <f>IF('4 - Inflation'!AH$17=0,0,'6a - Tot nominal costs'!AJ477/'4 - Inflation'!AH$17)</f>
        <v>0</v>
      </c>
      <c r="AK477" s="286">
        <f>IF('4 - Inflation'!AI$17=0,0,'6a - Tot nominal costs'!AK477/'4 - Inflation'!AI$17)</f>
        <v>0</v>
      </c>
      <c r="AL477" s="286">
        <f>IF('4 - Inflation'!AJ$17=0,0,'6a - Tot nominal costs'!AL477/'4 - Inflation'!AJ$17)</f>
        <v>0</v>
      </c>
      <c r="AM477" s="286">
        <f>IF('4 - Inflation'!AK$17=0,0,'6a - Tot nominal costs'!AM477/'4 - Inflation'!AK$17)</f>
        <v>0</v>
      </c>
      <c r="AN477" s="286">
        <f>IF('4 - Inflation'!AL$17=0,0,'6a - Tot nominal costs'!AN477/'4 - Inflation'!AL$17)</f>
        <v>0</v>
      </c>
      <c r="AO477" s="286">
        <f>IF('4 - Inflation'!AM$17=0,0,'6a - Tot nominal costs'!AO477/'4 - Inflation'!AM$17)</f>
        <v>0</v>
      </c>
      <c r="AP477" s="286">
        <f>IF('4 - Inflation'!AN$17=0,0,'6a - Tot nominal costs'!AP477/'4 - Inflation'!AN$17)</f>
        <v>0</v>
      </c>
    </row>
    <row r="478" spans="1:42" outlineLevel="1">
      <c r="A478" s="212"/>
      <c r="B478" s="201">
        <f>B477-COUNTIFS(C466:C477,"")</f>
        <v>0</v>
      </c>
      <c r="C478" s="201" t="s">
        <v>285</v>
      </c>
      <c r="D478" s="201"/>
      <c r="E478" s="201"/>
      <c r="F478" s="201"/>
      <c r="G478" s="201"/>
      <c r="H478" s="201"/>
      <c r="I478" s="201"/>
      <c r="J478" s="201"/>
      <c r="K478" s="201"/>
      <c r="L478" s="201"/>
      <c r="M478" s="280">
        <f>SUM(M466:M477)</f>
        <v>0</v>
      </c>
      <c r="N478" s="280">
        <f>SUM(N466:N477)</f>
        <v>0</v>
      </c>
      <c r="O478" s="280">
        <f t="shared" ref="O478:AP478" si="40">SUM(O466:O477)</f>
        <v>0</v>
      </c>
      <c r="P478" s="280">
        <f t="shared" si="40"/>
        <v>0</v>
      </c>
      <c r="Q478" s="280">
        <f t="shared" si="40"/>
        <v>0</v>
      </c>
      <c r="R478" s="280">
        <f t="shared" si="40"/>
        <v>0</v>
      </c>
      <c r="S478" s="280">
        <f t="shared" si="40"/>
        <v>0</v>
      </c>
      <c r="T478" s="280">
        <f t="shared" si="40"/>
        <v>0</v>
      </c>
      <c r="U478" s="280">
        <f t="shared" si="40"/>
        <v>0</v>
      </c>
      <c r="V478" s="280">
        <f t="shared" si="40"/>
        <v>0</v>
      </c>
      <c r="W478" s="280">
        <f t="shared" si="40"/>
        <v>0</v>
      </c>
      <c r="X478" s="280">
        <f t="shared" si="40"/>
        <v>0</v>
      </c>
      <c r="Y478" s="280">
        <f t="shared" si="40"/>
        <v>0</v>
      </c>
      <c r="Z478" s="280">
        <f t="shared" si="40"/>
        <v>0</v>
      </c>
      <c r="AA478" s="280">
        <f t="shared" si="40"/>
        <v>0</v>
      </c>
      <c r="AB478" s="280">
        <f t="shared" si="40"/>
        <v>0</v>
      </c>
      <c r="AC478" s="280">
        <f t="shared" si="40"/>
        <v>0</v>
      </c>
      <c r="AD478" s="280">
        <f t="shared" si="40"/>
        <v>0</v>
      </c>
      <c r="AE478" s="280">
        <f t="shared" si="40"/>
        <v>0</v>
      </c>
      <c r="AF478" s="280">
        <f t="shared" si="40"/>
        <v>0</v>
      </c>
      <c r="AG478" s="280">
        <f t="shared" si="40"/>
        <v>0</v>
      </c>
      <c r="AH478" s="280">
        <f t="shared" si="40"/>
        <v>0</v>
      </c>
      <c r="AI478" s="280">
        <f t="shared" si="40"/>
        <v>0</v>
      </c>
      <c r="AJ478" s="280">
        <f t="shared" si="40"/>
        <v>0</v>
      </c>
      <c r="AK478" s="280">
        <f t="shared" si="40"/>
        <v>0</v>
      </c>
      <c r="AL478" s="280">
        <f t="shared" si="40"/>
        <v>0</v>
      </c>
      <c r="AM478" s="280">
        <f t="shared" si="40"/>
        <v>0</v>
      </c>
      <c r="AN478" s="280">
        <f t="shared" si="40"/>
        <v>0</v>
      </c>
      <c r="AO478" s="280">
        <f t="shared" si="40"/>
        <v>0</v>
      </c>
      <c r="AP478" s="280">
        <f t="shared" si="40"/>
        <v>0</v>
      </c>
    </row>
    <row r="479" spans="1:42" outlineLevel="1">
      <c r="A479" s="221"/>
      <c r="B479" s="222"/>
      <c r="C479" s="222"/>
      <c r="D479" s="222"/>
      <c r="E479" s="222"/>
      <c r="F479" s="222"/>
      <c r="G479" s="222"/>
      <c r="H479" s="222"/>
      <c r="I479" s="222"/>
      <c r="J479" s="222"/>
      <c r="K479" s="222"/>
      <c r="L479" s="222"/>
      <c r="M479" s="245"/>
      <c r="N479" s="245"/>
      <c r="O479" s="245"/>
      <c r="P479" s="245"/>
      <c r="Q479" s="245"/>
      <c r="R479" s="245"/>
      <c r="S479" s="245"/>
      <c r="T479" s="245"/>
      <c r="U479" s="245"/>
      <c r="V479" s="245"/>
      <c r="W479" s="245"/>
      <c r="X479" s="245"/>
      <c r="Y479" s="245"/>
      <c r="Z479" s="245"/>
      <c r="AA479" s="245"/>
      <c r="AB479" s="245"/>
      <c r="AC479" s="245"/>
      <c r="AD479" s="245"/>
      <c r="AE479" s="245"/>
      <c r="AF479" s="245"/>
      <c r="AG479" s="245"/>
      <c r="AH479" s="245"/>
      <c r="AI479" s="245"/>
      <c r="AJ479" s="245"/>
      <c r="AK479" s="245"/>
      <c r="AL479" s="245"/>
      <c r="AM479" s="245"/>
      <c r="AN479" s="245"/>
      <c r="AO479" s="245"/>
      <c r="AP479" s="245"/>
    </row>
    <row r="480" spans="1:42" outlineLevel="1">
      <c r="A480" s="220" t="s">
        <v>254</v>
      </c>
      <c r="B480" s="220" t="s">
        <v>287</v>
      </c>
      <c r="C480" s="220" t="s">
        <v>284</v>
      </c>
      <c r="D480" s="220"/>
      <c r="E480" s="220"/>
      <c r="F480" s="220"/>
      <c r="G480" s="220"/>
      <c r="H480" s="220"/>
      <c r="I480" s="220"/>
      <c r="J480" s="220"/>
      <c r="K480" s="220"/>
      <c r="L480" s="220"/>
      <c r="M480" s="244"/>
      <c r="N480" s="244"/>
      <c r="O480" s="244"/>
      <c r="P480" s="244"/>
      <c r="Q480" s="244"/>
      <c r="R480" s="244"/>
      <c r="S480" s="244"/>
      <c r="T480" s="244"/>
      <c r="U480" s="244"/>
      <c r="V480" s="244"/>
      <c r="W480" s="244"/>
      <c r="X480" s="244"/>
      <c r="Y480" s="244"/>
      <c r="Z480" s="244"/>
      <c r="AA480" s="244"/>
      <c r="AB480" s="244"/>
      <c r="AC480" s="244"/>
      <c r="AD480" s="244"/>
      <c r="AE480" s="244"/>
      <c r="AF480" s="244"/>
      <c r="AG480" s="244"/>
      <c r="AH480" s="244"/>
      <c r="AI480" s="244"/>
      <c r="AJ480" s="244"/>
      <c r="AK480" s="244"/>
      <c r="AL480" s="244"/>
      <c r="AM480" s="244"/>
      <c r="AN480" s="244"/>
      <c r="AO480" s="244"/>
      <c r="AP480" s="244"/>
    </row>
    <row r="481" spans="1:42" outlineLevel="2">
      <c r="A481" s="211" t="str">
        <f>A448&amp;"."&amp;A480&amp;"."&amp;A449&amp;"."&amp;B481</f>
        <v>3.d.2.1</v>
      </c>
      <c r="B481">
        <v>1</v>
      </c>
      <c r="C481" t="str">
        <f>'1-GBP'!C481</f>
        <v>Operator PMT</v>
      </c>
      <c r="D481"/>
      <c r="E481"/>
      <c r="F481"/>
      <c r="G481"/>
      <c r="H481"/>
      <c r="I481"/>
      <c r="J481"/>
      <c r="K481"/>
      <c r="L481" t="str">
        <f>LEFT(_xlfn.TEXTAFTER('6b - Tot real (CPIH) costs'!A481,"."),1)</f>
        <v>d</v>
      </c>
      <c r="M481" s="286">
        <f>IF('4 - Inflation'!K$17=0,0,'6a - Tot nominal costs'!M481/'4 - Inflation'!K$17)</f>
        <v>0</v>
      </c>
      <c r="N481" s="286">
        <f>IF('4 - Inflation'!L$17=0,0,'6a - Tot nominal costs'!N481/'4 - Inflation'!L$17)</f>
        <v>0</v>
      </c>
      <c r="O481" s="286">
        <f>IF('4 - Inflation'!M$17=0,0,'6a - Tot nominal costs'!O481/'4 - Inflation'!M$17)</f>
        <v>0</v>
      </c>
      <c r="P481" s="286">
        <f>IF('4 - Inflation'!N$17=0,0,'6a - Tot nominal costs'!P481/'4 - Inflation'!N$17)</f>
        <v>0</v>
      </c>
      <c r="Q481" s="286">
        <f>IF('4 - Inflation'!O$17=0,0,'6a - Tot nominal costs'!Q481/'4 - Inflation'!O$17)</f>
        <v>0</v>
      </c>
      <c r="R481" s="286">
        <f>IF('4 - Inflation'!P$17=0,0,'6a - Tot nominal costs'!R481/'4 - Inflation'!P$17)</f>
        <v>0</v>
      </c>
      <c r="S481" s="286">
        <f>IF('4 - Inflation'!Q$17=0,0,'6a - Tot nominal costs'!S481/'4 - Inflation'!Q$17)</f>
        <v>0</v>
      </c>
      <c r="T481" s="286">
        <f>IF('4 - Inflation'!R$17=0,0,'6a - Tot nominal costs'!T481/'4 - Inflation'!R$17)</f>
        <v>0</v>
      </c>
      <c r="U481" s="286">
        <f>IF('4 - Inflation'!S$17=0,0,'6a - Tot nominal costs'!U481/'4 - Inflation'!S$17)</f>
        <v>0</v>
      </c>
      <c r="V481" s="286">
        <f>IF('4 - Inflation'!T$17=0,0,'6a - Tot nominal costs'!V481/'4 - Inflation'!T$17)</f>
        <v>0</v>
      </c>
      <c r="W481" s="286">
        <f>IF('4 - Inflation'!U$17=0,0,'6a - Tot nominal costs'!W481/'4 - Inflation'!U$17)</f>
        <v>0</v>
      </c>
      <c r="X481" s="286">
        <f>IF('4 - Inflation'!V$17=0,0,'6a - Tot nominal costs'!X481/'4 - Inflation'!V$17)</f>
        <v>0</v>
      </c>
      <c r="Y481" s="286">
        <f>IF('4 - Inflation'!W$17=0,0,'6a - Tot nominal costs'!Y481/'4 - Inflation'!W$17)</f>
        <v>0</v>
      </c>
      <c r="Z481" s="286">
        <f>IF('4 - Inflation'!X$17=0,0,'6a - Tot nominal costs'!Z481/'4 - Inflation'!X$17)</f>
        <v>0</v>
      </c>
      <c r="AA481" s="286">
        <f>IF('4 - Inflation'!Y$17=0,0,'6a - Tot nominal costs'!AA481/'4 - Inflation'!Y$17)</f>
        <v>0</v>
      </c>
      <c r="AB481" s="286">
        <f>IF('4 - Inflation'!Z$17=0,0,'6a - Tot nominal costs'!AB481/'4 - Inflation'!Z$17)</f>
        <v>0</v>
      </c>
      <c r="AC481" s="286">
        <f>IF('4 - Inflation'!AA$17=0,0,'6a - Tot nominal costs'!AC481/'4 - Inflation'!AA$17)</f>
        <v>0</v>
      </c>
      <c r="AD481" s="286">
        <f>IF('4 - Inflation'!AB$17=0,0,'6a - Tot nominal costs'!AD481/'4 - Inflation'!AB$17)</f>
        <v>0</v>
      </c>
      <c r="AE481" s="286">
        <f>IF('4 - Inflation'!AC$17=0,0,'6a - Tot nominal costs'!AE481/'4 - Inflation'!AC$17)</f>
        <v>0</v>
      </c>
      <c r="AF481" s="286">
        <f>IF('4 - Inflation'!AD$17=0,0,'6a - Tot nominal costs'!AF481/'4 - Inflation'!AD$17)</f>
        <v>0</v>
      </c>
      <c r="AG481" s="286">
        <f>IF('4 - Inflation'!AE$17=0,0,'6a - Tot nominal costs'!AG481/'4 - Inflation'!AE$17)</f>
        <v>0</v>
      </c>
      <c r="AH481" s="286">
        <f>IF('4 - Inflation'!AF$17=0,0,'6a - Tot nominal costs'!AH481/'4 - Inflation'!AF$17)</f>
        <v>0</v>
      </c>
      <c r="AI481" s="286">
        <f>IF('4 - Inflation'!AG$17=0,0,'6a - Tot nominal costs'!AI481/'4 - Inflation'!AG$17)</f>
        <v>0</v>
      </c>
      <c r="AJ481" s="286">
        <f>IF('4 - Inflation'!AH$17=0,0,'6a - Tot nominal costs'!AJ481/'4 - Inflation'!AH$17)</f>
        <v>0</v>
      </c>
      <c r="AK481" s="286">
        <f>IF('4 - Inflation'!AI$17=0,0,'6a - Tot nominal costs'!AK481/'4 - Inflation'!AI$17)</f>
        <v>0</v>
      </c>
      <c r="AL481" s="286">
        <f>IF('4 - Inflation'!AJ$17=0,0,'6a - Tot nominal costs'!AL481/'4 - Inflation'!AJ$17)</f>
        <v>0</v>
      </c>
      <c r="AM481" s="286">
        <f>IF('4 - Inflation'!AK$17=0,0,'6a - Tot nominal costs'!AM481/'4 - Inflation'!AK$17)</f>
        <v>0</v>
      </c>
      <c r="AN481" s="286">
        <f>IF('4 - Inflation'!AL$17=0,0,'6a - Tot nominal costs'!AN481/'4 - Inflation'!AL$17)</f>
        <v>0</v>
      </c>
      <c r="AO481" s="286">
        <f>IF('4 - Inflation'!AM$17=0,0,'6a - Tot nominal costs'!AO481/'4 - Inflation'!AM$17)</f>
        <v>0</v>
      </c>
      <c r="AP481" s="286">
        <f>IF('4 - Inflation'!AN$17=0,0,'6a - Tot nominal costs'!AP481/'4 - Inflation'!AN$17)</f>
        <v>0</v>
      </c>
    </row>
    <row r="482" spans="1:42" outlineLevel="2">
      <c r="A482" s="211" t="str">
        <f>A448&amp;"."&amp;A480&amp;"."&amp;A449&amp;"."&amp;B482</f>
        <v>3.d.2.2</v>
      </c>
      <c r="B482">
        <v>2</v>
      </c>
      <c r="C482" t="str">
        <f>'1-GBP'!C482</f>
        <v>BC37 appraisal</v>
      </c>
      <c r="D482"/>
      <c r="E482"/>
      <c r="F482"/>
      <c r="G482"/>
      <c r="H482"/>
      <c r="I482"/>
      <c r="J482"/>
      <c r="K482"/>
      <c r="L482" t="str">
        <f>LEFT(_xlfn.TEXTAFTER('6b - Tot real (CPIH) costs'!A482,"."),1)</f>
        <v>d</v>
      </c>
      <c r="M482" s="286">
        <f>IF('4 - Inflation'!K$17=0,0,'6a - Tot nominal costs'!M482/'4 - Inflation'!K$17)</f>
        <v>0</v>
      </c>
      <c r="N482" s="286">
        <f>IF('4 - Inflation'!L$17=0,0,'6a - Tot nominal costs'!N482/'4 - Inflation'!L$17)</f>
        <v>0</v>
      </c>
      <c r="O482" s="286">
        <f>IF('4 - Inflation'!M$17=0,0,'6a - Tot nominal costs'!O482/'4 - Inflation'!M$17)</f>
        <v>0</v>
      </c>
      <c r="P482" s="286">
        <f>IF('4 - Inflation'!N$17=0,0,'6a - Tot nominal costs'!P482/'4 - Inflation'!N$17)</f>
        <v>0</v>
      </c>
      <c r="Q482" s="286">
        <f>IF('4 - Inflation'!O$17=0,0,'6a - Tot nominal costs'!Q482/'4 - Inflation'!O$17)</f>
        <v>0</v>
      </c>
      <c r="R482" s="286">
        <f>IF('4 - Inflation'!P$17=0,0,'6a - Tot nominal costs'!R482/'4 - Inflation'!P$17)</f>
        <v>0</v>
      </c>
      <c r="S482" s="286">
        <f>IF('4 - Inflation'!Q$17=0,0,'6a - Tot nominal costs'!S482/'4 - Inflation'!Q$17)</f>
        <v>0</v>
      </c>
      <c r="T482" s="286">
        <f>IF('4 - Inflation'!R$17=0,0,'6a - Tot nominal costs'!T482/'4 - Inflation'!R$17)</f>
        <v>0</v>
      </c>
      <c r="U482" s="286">
        <f>IF('4 - Inflation'!S$17=0,0,'6a - Tot nominal costs'!U482/'4 - Inflation'!S$17)</f>
        <v>0</v>
      </c>
      <c r="V482" s="286">
        <f>IF('4 - Inflation'!T$17=0,0,'6a - Tot nominal costs'!V482/'4 - Inflation'!T$17)</f>
        <v>0</v>
      </c>
      <c r="W482" s="286">
        <f>IF('4 - Inflation'!U$17=0,0,'6a - Tot nominal costs'!W482/'4 - Inflation'!U$17)</f>
        <v>0</v>
      </c>
      <c r="X482" s="286">
        <f>IF('4 - Inflation'!V$17=0,0,'6a - Tot nominal costs'!X482/'4 - Inflation'!V$17)</f>
        <v>0</v>
      </c>
      <c r="Y482" s="286">
        <f>IF('4 - Inflation'!W$17=0,0,'6a - Tot nominal costs'!Y482/'4 - Inflation'!W$17)</f>
        <v>0</v>
      </c>
      <c r="Z482" s="286">
        <f>IF('4 - Inflation'!X$17=0,0,'6a - Tot nominal costs'!Z482/'4 - Inflation'!X$17)</f>
        <v>0</v>
      </c>
      <c r="AA482" s="286">
        <f>IF('4 - Inflation'!Y$17=0,0,'6a - Tot nominal costs'!AA482/'4 - Inflation'!Y$17)</f>
        <v>0</v>
      </c>
      <c r="AB482" s="286">
        <f>IF('4 - Inflation'!Z$17=0,0,'6a - Tot nominal costs'!AB482/'4 - Inflation'!Z$17)</f>
        <v>0</v>
      </c>
      <c r="AC482" s="286">
        <f>IF('4 - Inflation'!AA$17=0,0,'6a - Tot nominal costs'!AC482/'4 - Inflation'!AA$17)</f>
        <v>0</v>
      </c>
      <c r="AD482" s="286">
        <f>IF('4 - Inflation'!AB$17=0,0,'6a - Tot nominal costs'!AD482/'4 - Inflation'!AB$17)</f>
        <v>0</v>
      </c>
      <c r="AE482" s="286">
        <f>IF('4 - Inflation'!AC$17=0,0,'6a - Tot nominal costs'!AE482/'4 - Inflation'!AC$17)</f>
        <v>0</v>
      </c>
      <c r="AF482" s="286">
        <f>IF('4 - Inflation'!AD$17=0,0,'6a - Tot nominal costs'!AF482/'4 - Inflation'!AD$17)</f>
        <v>0</v>
      </c>
      <c r="AG482" s="286">
        <f>IF('4 - Inflation'!AE$17=0,0,'6a - Tot nominal costs'!AG482/'4 - Inflation'!AE$17)</f>
        <v>0</v>
      </c>
      <c r="AH482" s="286">
        <f>IF('4 - Inflation'!AF$17=0,0,'6a - Tot nominal costs'!AH482/'4 - Inflation'!AF$17)</f>
        <v>0</v>
      </c>
      <c r="AI482" s="286">
        <f>IF('4 - Inflation'!AG$17=0,0,'6a - Tot nominal costs'!AI482/'4 - Inflation'!AG$17)</f>
        <v>0</v>
      </c>
      <c r="AJ482" s="286">
        <f>IF('4 - Inflation'!AH$17=0,0,'6a - Tot nominal costs'!AJ482/'4 - Inflation'!AH$17)</f>
        <v>0</v>
      </c>
      <c r="AK482" s="286">
        <f>IF('4 - Inflation'!AI$17=0,0,'6a - Tot nominal costs'!AK482/'4 - Inflation'!AI$17)</f>
        <v>0</v>
      </c>
      <c r="AL482" s="286">
        <f>IF('4 - Inflation'!AJ$17=0,0,'6a - Tot nominal costs'!AL482/'4 - Inflation'!AJ$17)</f>
        <v>0</v>
      </c>
      <c r="AM482" s="286">
        <f>IF('4 - Inflation'!AK$17=0,0,'6a - Tot nominal costs'!AM482/'4 - Inflation'!AK$17)</f>
        <v>0</v>
      </c>
      <c r="AN482" s="286">
        <f>IF('4 - Inflation'!AL$17=0,0,'6a - Tot nominal costs'!AN482/'4 - Inflation'!AL$17)</f>
        <v>0</v>
      </c>
      <c r="AO482" s="286">
        <f>IF('4 - Inflation'!AM$17=0,0,'6a - Tot nominal costs'!AO482/'4 - Inflation'!AM$17)</f>
        <v>0</v>
      </c>
      <c r="AP482" s="286">
        <f>IF('4 - Inflation'!AN$17=0,0,'6a - Tot nominal costs'!AP482/'4 - Inflation'!AN$17)</f>
        <v>0</v>
      </c>
    </row>
    <row r="483" spans="1:42" outlineLevel="2">
      <c r="A483" s="211" t="str">
        <f>A448&amp;"."&amp;A480&amp;"."&amp;A449&amp;"."&amp;B483</f>
        <v>3.d.2.3</v>
      </c>
      <c r="B483">
        <v>3</v>
      </c>
      <c r="C483" t="str">
        <f>'1-GBP'!C483</f>
        <v>BC39 appraisal</v>
      </c>
      <c r="D483"/>
      <c r="E483"/>
      <c r="F483"/>
      <c r="G483"/>
      <c r="H483"/>
      <c r="I483"/>
      <c r="J483"/>
      <c r="K483"/>
      <c r="L483" t="str">
        <f>LEFT(_xlfn.TEXTAFTER('6b - Tot real (CPIH) costs'!A483,"."),1)</f>
        <v>d</v>
      </c>
      <c r="M483" s="286">
        <f>IF('4 - Inflation'!K$17=0,0,'6a - Tot nominal costs'!M483/'4 - Inflation'!K$17)</f>
        <v>0</v>
      </c>
      <c r="N483" s="286">
        <f>IF('4 - Inflation'!L$17=0,0,'6a - Tot nominal costs'!N483/'4 - Inflation'!L$17)</f>
        <v>0</v>
      </c>
      <c r="O483" s="286">
        <f>IF('4 - Inflation'!M$17=0,0,'6a - Tot nominal costs'!O483/'4 - Inflation'!M$17)</f>
        <v>0</v>
      </c>
      <c r="P483" s="286">
        <f>IF('4 - Inflation'!N$17=0,0,'6a - Tot nominal costs'!P483/'4 - Inflation'!N$17)</f>
        <v>0</v>
      </c>
      <c r="Q483" s="286">
        <f>IF('4 - Inflation'!O$17=0,0,'6a - Tot nominal costs'!Q483/'4 - Inflation'!O$17)</f>
        <v>0</v>
      </c>
      <c r="R483" s="286">
        <f>IF('4 - Inflation'!P$17=0,0,'6a - Tot nominal costs'!R483/'4 - Inflation'!P$17)</f>
        <v>0</v>
      </c>
      <c r="S483" s="286">
        <f>IF('4 - Inflation'!Q$17=0,0,'6a - Tot nominal costs'!S483/'4 - Inflation'!Q$17)</f>
        <v>0</v>
      </c>
      <c r="T483" s="286">
        <f>IF('4 - Inflation'!R$17=0,0,'6a - Tot nominal costs'!T483/'4 - Inflation'!R$17)</f>
        <v>0</v>
      </c>
      <c r="U483" s="286">
        <f>IF('4 - Inflation'!S$17=0,0,'6a - Tot nominal costs'!U483/'4 - Inflation'!S$17)</f>
        <v>0</v>
      </c>
      <c r="V483" s="286">
        <f>IF('4 - Inflation'!T$17=0,0,'6a - Tot nominal costs'!V483/'4 - Inflation'!T$17)</f>
        <v>0</v>
      </c>
      <c r="W483" s="286">
        <f>IF('4 - Inflation'!U$17=0,0,'6a - Tot nominal costs'!W483/'4 - Inflation'!U$17)</f>
        <v>0</v>
      </c>
      <c r="X483" s="286">
        <f>IF('4 - Inflation'!V$17=0,0,'6a - Tot nominal costs'!X483/'4 - Inflation'!V$17)</f>
        <v>0</v>
      </c>
      <c r="Y483" s="286">
        <f>IF('4 - Inflation'!W$17=0,0,'6a - Tot nominal costs'!Y483/'4 - Inflation'!W$17)</f>
        <v>0</v>
      </c>
      <c r="Z483" s="286">
        <f>IF('4 - Inflation'!X$17=0,0,'6a - Tot nominal costs'!Z483/'4 - Inflation'!X$17)</f>
        <v>0</v>
      </c>
      <c r="AA483" s="286">
        <f>IF('4 - Inflation'!Y$17=0,0,'6a - Tot nominal costs'!AA483/'4 - Inflation'!Y$17)</f>
        <v>0</v>
      </c>
      <c r="AB483" s="286">
        <f>IF('4 - Inflation'!Z$17=0,0,'6a - Tot nominal costs'!AB483/'4 - Inflation'!Z$17)</f>
        <v>0</v>
      </c>
      <c r="AC483" s="286">
        <f>IF('4 - Inflation'!AA$17=0,0,'6a - Tot nominal costs'!AC483/'4 - Inflation'!AA$17)</f>
        <v>0</v>
      </c>
      <c r="AD483" s="286">
        <f>IF('4 - Inflation'!AB$17=0,0,'6a - Tot nominal costs'!AD483/'4 - Inflation'!AB$17)</f>
        <v>0</v>
      </c>
      <c r="AE483" s="286">
        <f>IF('4 - Inflation'!AC$17=0,0,'6a - Tot nominal costs'!AE483/'4 - Inflation'!AC$17)</f>
        <v>0</v>
      </c>
      <c r="AF483" s="286">
        <f>IF('4 - Inflation'!AD$17=0,0,'6a - Tot nominal costs'!AF483/'4 - Inflation'!AD$17)</f>
        <v>0</v>
      </c>
      <c r="AG483" s="286">
        <f>IF('4 - Inflation'!AE$17=0,0,'6a - Tot nominal costs'!AG483/'4 - Inflation'!AE$17)</f>
        <v>0</v>
      </c>
      <c r="AH483" s="286">
        <f>IF('4 - Inflation'!AF$17=0,0,'6a - Tot nominal costs'!AH483/'4 - Inflation'!AF$17)</f>
        <v>0</v>
      </c>
      <c r="AI483" s="286">
        <f>IF('4 - Inflation'!AG$17=0,0,'6a - Tot nominal costs'!AI483/'4 - Inflation'!AG$17)</f>
        <v>0</v>
      </c>
      <c r="AJ483" s="286">
        <f>IF('4 - Inflation'!AH$17=0,0,'6a - Tot nominal costs'!AJ483/'4 - Inflation'!AH$17)</f>
        <v>0</v>
      </c>
      <c r="AK483" s="286">
        <f>IF('4 - Inflation'!AI$17=0,0,'6a - Tot nominal costs'!AK483/'4 - Inflation'!AI$17)</f>
        <v>0</v>
      </c>
      <c r="AL483" s="286">
        <f>IF('4 - Inflation'!AJ$17=0,0,'6a - Tot nominal costs'!AL483/'4 - Inflation'!AJ$17)</f>
        <v>0</v>
      </c>
      <c r="AM483" s="286">
        <f>IF('4 - Inflation'!AK$17=0,0,'6a - Tot nominal costs'!AM483/'4 - Inflation'!AK$17)</f>
        <v>0</v>
      </c>
      <c r="AN483" s="286">
        <f>IF('4 - Inflation'!AL$17=0,0,'6a - Tot nominal costs'!AN483/'4 - Inflation'!AL$17)</f>
        <v>0</v>
      </c>
      <c r="AO483" s="286">
        <f>IF('4 - Inflation'!AM$17=0,0,'6a - Tot nominal costs'!AO483/'4 - Inflation'!AM$17)</f>
        <v>0</v>
      </c>
      <c r="AP483" s="286">
        <f>IF('4 - Inflation'!AN$17=0,0,'6a - Tot nominal costs'!AP483/'4 - Inflation'!AN$17)</f>
        <v>0</v>
      </c>
    </row>
    <row r="484" spans="1:42" outlineLevel="2">
      <c r="A484" s="211" t="str">
        <f>A448&amp;"."&amp;A480&amp;"."&amp;A449&amp;"."&amp;B484</f>
        <v>3.d.2.4</v>
      </c>
      <c r="B484">
        <v>4</v>
      </c>
      <c r="C484" t="str">
        <f>'1-GBP'!C484</f>
        <v>Other Costs</v>
      </c>
      <c r="D484"/>
      <c r="E484"/>
      <c r="F484"/>
      <c r="G484"/>
      <c r="H484"/>
      <c r="I484"/>
      <c r="J484"/>
      <c r="K484"/>
      <c r="L484" t="str">
        <f>LEFT(_xlfn.TEXTAFTER('6b - Tot real (CPIH) costs'!A484,"."),1)</f>
        <v>d</v>
      </c>
      <c r="M484" s="286">
        <f>IF('4 - Inflation'!K$17=0,0,'6a - Tot nominal costs'!M484/'4 - Inflation'!K$17)</f>
        <v>0</v>
      </c>
      <c r="N484" s="286">
        <f>IF('4 - Inflation'!L$17=0,0,'6a - Tot nominal costs'!N484/'4 - Inflation'!L$17)</f>
        <v>0</v>
      </c>
      <c r="O484" s="286">
        <f>IF('4 - Inflation'!M$17=0,0,'6a - Tot nominal costs'!O484/'4 - Inflation'!M$17)</f>
        <v>0</v>
      </c>
      <c r="P484" s="286">
        <f>IF('4 - Inflation'!N$17=0,0,'6a - Tot nominal costs'!P484/'4 - Inflation'!N$17)</f>
        <v>0</v>
      </c>
      <c r="Q484" s="286">
        <f>IF('4 - Inflation'!O$17=0,0,'6a - Tot nominal costs'!Q484/'4 - Inflation'!O$17)</f>
        <v>0</v>
      </c>
      <c r="R484" s="286">
        <f>IF('4 - Inflation'!P$17=0,0,'6a - Tot nominal costs'!R484/'4 - Inflation'!P$17)</f>
        <v>0</v>
      </c>
      <c r="S484" s="286">
        <f>IF('4 - Inflation'!Q$17=0,0,'6a - Tot nominal costs'!S484/'4 - Inflation'!Q$17)</f>
        <v>0</v>
      </c>
      <c r="T484" s="286">
        <f>IF('4 - Inflation'!R$17=0,0,'6a - Tot nominal costs'!T484/'4 - Inflation'!R$17)</f>
        <v>0</v>
      </c>
      <c r="U484" s="286">
        <f>IF('4 - Inflation'!S$17=0,0,'6a - Tot nominal costs'!U484/'4 - Inflation'!S$17)</f>
        <v>0</v>
      </c>
      <c r="V484" s="286">
        <f>IF('4 - Inflation'!T$17=0,0,'6a - Tot nominal costs'!V484/'4 - Inflation'!T$17)</f>
        <v>0</v>
      </c>
      <c r="W484" s="286">
        <f>IF('4 - Inflation'!U$17=0,0,'6a - Tot nominal costs'!W484/'4 - Inflation'!U$17)</f>
        <v>0</v>
      </c>
      <c r="X484" s="286">
        <f>IF('4 - Inflation'!V$17=0,0,'6a - Tot nominal costs'!X484/'4 - Inflation'!V$17)</f>
        <v>0</v>
      </c>
      <c r="Y484" s="286">
        <f>IF('4 - Inflation'!W$17=0,0,'6a - Tot nominal costs'!Y484/'4 - Inflation'!W$17)</f>
        <v>0</v>
      </c>
      <c r="Z484" s="286">
        <f>IF('4 - Inflation'!X$17=0,0,'6a - Tot nominal costs'!Z484/'4 - Inflation'!X$17)</f>
        <v>0</v>
      </c>
      <c r="AA484" s="286">
        <f>IF('4 - Inflation'!Y$17=0,0,'6a - Tot nominal costs'!AA484/'4 - Inflation'!Y$17)</f>
        <v>0</v>
      </c>
      <c r="AB484" s="286">
        <f>IF('4 - Inflation'!Z$17=0,0,'6a - Tot nominal costs'!AB484/'4 - Inflation'!Z$17)</f>
        <v>0</v>
      </c>
      <c r="AC484" s="286">
        <f>IF('4 - Inflation'!AA$17=0,0,'6a - Tot nominal costs'!AC484/'4 - Inflation'!AA$17)</f>
        <v>0</v>
      </c>
      <c r="AD484" s="286">
        <f>IF('4 - Inflation'!AB$17=0,0,'6a - Tot nominal costs'!AD484/'4 - Inflation'!AB$17)</f>
        <v>0</v>
      </c>
      <c r="AE484" s="286">
        <f>IF('4 - Inflation'!AC$17=0,0,'6a - Tot nominal costs'!AE484/'4 - Inflation'!AC$17)</f>
        <v>0</v>
      </c>
      <c r="AF484" s="286">
        <f>IF('4 - Inflation'!AD$17=0,0,'6a - Tot nominal costs'!AF484/'4 - Inflation'!AD$17)</f>
        <v>0</v>
      </c>
      <c r="AG484" s="286">
        <f>IF('4 - Inflation'!AE$17=0,0,'6a - Tot nominal costs'!AG484/'4 - Inflation'!AE$17)</f>
        <v>0</v>
      </c>
      <c r="AH484" s="286">
        <f>IF('4 - Inflation'!AF$17=0,0,'6a - Tot nominal costs'!AH484/'4 - Inflation'!AF$17)</f>
        <v>0</v>
      </c>
      <c r="AI484" s="286">
        <f>IF('4 - Inflation'!AG$17=0,0,'6a - Tot nominal costs'!AI484/'4 - Inflation'!AG$17)</f>
        <v>0</v>
      </c>
      <c r="AJ484" s="286">
        <f>IF('4 - Inflation'!AH$17=0,0,'6a - Tot nominal costs'!AJ484/'4 - Inflation'!AH$17)</f>
        <v>0</v>
      </c>
      <c r="AK484" s="286">
        <f>IF('4 - Inflation'!AI$17=0,0,'6a - Tot nominal costs'!AK484/'4 - Inflation'!AI$17)</f>
        <v>0</v>
      </c>
      <c r="AL484" s="286">
        <f>IF('4 - Inflation'!AJ$17=0,0,'6a - Tot nominal costs'!AL484/'4 - Inflation'!AJ$17)</f>
        <v>0</v>
      </c>
      <c r="AM484" s="286">
        <f>IF('4 - Inflation'!AK$17=0,0,'6a - Tot nominal costs'!AM484/'4 - Inflation'!AK$17)</f>
        <v>0</v>
      </c>
      <c r="AN484" s="286">
        <f>IF('4 - Inflation'!AL$17=0,0,'6a - Tot nominal costs'!AN484/'4 - Inflation'!AL$17)</f>
        <v>0</v>
      </c>
      <c r="AO484" s="286">
        <f>IF('4 - Inflation'!AM$17=0,0,'6a - Tot nominal costs'!AO484/'4 - Inflation'!AM$17)</f>
        <v>0</v>
      </c>
      <c r="AP484" s="286">
        <f>IF('4 - Inflation'!AN$17=0,0,'6a - Tot nominal costs'!AP484/'4 - Inflation'!AN$17)</f>
        <v>0</v>
      </c>
    </row>
    <row r="485" spans="1:42" outlineLevel="2">
      <c r="A485" s="211" t="str">
        <f>A448&amp;"."&amp;A480&amp;"."&amp;A449&amp;"."&amp;B485</f>
        <v>3.d.2.5</v>
      </c>
      <c r="B485">
        <v>5</v>
      </c>
      <c r="C485" t="str">
        <f>'1-GBP'!C485</f>
        <v>Other IJV Costs</v>
      </c>
      <c r="D485"/>
      <c r="E485"/>
      <c r="F485"/>
      <c r="G485"/>
      <c r="H485"/>
      <c r="I485"/>
      <c r="J485"/>
      <c r="K485"/>
      <c r="L485" t="str">
        <f>LEFT(_xlfn.TEXTAFTER('6b - Tot real (CPIH) costs'!A485,"."),1)</f>
        <v>d</v>
      </c>
      <c r="M485" s="286">
        <f>IF('4 - Inflation'!K$17=0,0,'6a - Tot nominal costs'!M485/'4 - Inflation'!K$17)</f>
        <v>0</v>
      </c>
      <c r="N485" s="286">
        <f>IF('4 - Inflation'!L$17=0,0,'6a - Tot nominal costs'!N485/'4 - Inflation'!L$17)</f>
        <v>0</v>
      </c>
      <c r="O485" s="286">
        <f>IF('4 - Inflation'!M$17=0,0,'6a - Tot nominal costs'!O485/'4 - Inflation'!M$17)</f>
        <v>0</v>
      </c>
      <c r="P485" s="286">
        <f>IF('4 - Inflation'!N$17=0,0,'6a - Tot nominal costs'!P485/'4 - Inflation'!N$17)</f>
        <v>0</v>
      </c>
      <c r="Q485" s="286">
        <f>IF('4 - Inflation'!O$17=0,0,'6a - Tot nominal costs'!Q485/'4 - Inflation'!O$17)</f>
        <v>0</v>
      </c>
      <c r="R485" s="286">
        <f>IF('4 - Inflation'!P$17=0,0,'6a - Tot nominal costs'!R485/'4 - Inflation'!P$17)</f>
        <v>0</v>
      </c>
      <c r="S485" s="286">
        <f>IF('4 - Inflation'!Q$17=0,0,'6a - Tot nominal costs'!S485/'4 - Inflation'!Q$17)</f>
        <v>0</v>
      </c>
      <c r="T485" s="286">
        <f>IF('4 - Inflation'!R$17=0,0,'6a - Tot nominal costs'!T485/'4 - Inflation'!R$17)</f>
        <v>0</v>
      </c>
      <c r="U485" s="286">
        <f>IF('4 - Inflation'!S$17=0,0,'6a - Tot nominal costs'!U485/'4 - Inflation'!S$17)</f>
        <v>0</v>
      </c>
      <c r="V485" s="286">
        <f>IF('4 - Inflation'!T$17=0,0,'6a - Tot nominal costs'!V485/'4 - Inflation'!T$17)</f>
        <v>0</v>
      </c>
      <c r="W485" s="286">
        <f>IF('4 - Inflation'!U$17=0,0,'6a - Tot nominal costs'!W485/'4 - Inflation'!U$17)</f>
        <v>0</v>
      </c>
      <c r="X485" s="286">
        <f>IF('4 - Inflation'!V$17=0,0,'6a - Tot nominal costs'!X485/'4 - Inflation'!V$17)</f>
        <v>0</v>
      </c>
      <c r="Y485" s="286">
        <f>IF('4 - Inflation'!W$17=0,0,'6a - Tot nominal costs'!Y485/'4 - Inflation'!W$17)</f>
        <v>0</v>
      </c>
      <c r="Z485" s="286">
        <f>IF('4 - Inflation'!X$17=0,0,'6a - Tot nominal costs'!Z485/'4 - Inflation'!X$17)</f>
        <v>0</v>
      </c>
      <c r="AA485" s="286">
        <f>IF('4 - Inflation'!Y$17=0,0,'6a - Tot nominal costs'!AA485/'4 - Inflation'!Y$17)</f>
        <v>0</v>
      </c>
      <c r="AB485" s="286">
        <f>IF('4 - Inflation'!Z$17=0,0,'6a - Tot nominal costs'!AB485/'4 - Inflation'!Z$17)</f>
        <v>0</v>
      </c>
      <c r="AC485" s="286">
        <f>IF('4 - Inflation'!AA$17=0,0,'6a - Tot nominal costs'!AC485/'4 - Inflation'!AA$17)</f>
        <v>0</v>
      </c>
      <c r="AD485" s="286">
        <f>IF('4 - Inflation'!AB$17=0,0,'6a - Tot nominal costs'!AD485/'4 - Inflation'!AB$17)</f>
        <v>0</v>
      </c>
      <c r="AE485" s="286">
        <f>IF('4 - Inflation'!AC$17=0,0,'6a - Tot nominal costs'!AE485/'4 - Inflation'!AC$17)</f>
        <v>0</v>
      </c>
      <c r="AF485" s="286">
        <f>IF('4 - Inflation'!AD$17=0,0,'6a - Tot nominal costs'!AF485/'4 - Inflation'!AD$17)</f>
        <v>0</v>
      </c>
      <c r="AG485" s="286">
        <f>IF('4 - Inflation'!AE$17=0,0,'6a - Tot nominal costs'!AG485/'4 - Inflation'!AE$17)</f>
        <v>0</v>
      </c>
      <c r="AH485" s="286">
        <f>IF('4 - Inflation'!AF$17=0,0,'6a - Tot nominal costs'!AH485/'4 - Inflation'!AF$17)</f>
        <v>0</v>
      </c>
      <c r="AI485" s="286">
        <f>IF('4 - Inflation'!AG$17=0,0,'6a - Tot nominal costs'!AI485/'4 - Inflation'!AG$17)</f>
        <v>0</v>
      </c>
      <c r="AJ485" s="286">
        <f>IF('4 - Inflation'!AH$17=0,0,'6a - Tot nominal costs'!AJ485/'4 - Inflation'!AH$17)</f>
        <v>0</v>
      </c>
      <c r="AK485" s="286">
        <f>IF('4 - Inflation'!AI$17=0,0,'6a - Tot nominal costs'!AK485/'4 - Inflation'!AI$17)</f>
        <v>0</v>
      </c>
      <c r="AL485" s="286">
        <f>IF('4 - Inflation'!AJ$17=0,0,'6a - Tot nominal costs'!AL485/'4 - Inflation'!AJ$17)</f>
        <v>0</v>
      </c>
      <c r="AM485" s="286">
        <f>IF('4 - Inflation'!AK$17=0,0,'6a - Tot nominal costs'!AM485/'4 - Inflation'!AK$17)</f>
        <v>0</v>
      </c>
      <c r="AN485" s="286">
        <f>IF('4 - Inflation'!AL$17=0,0,'6a - Tot nominal costs'!AN485/'4 - Inflation'!AL$17)</f>
        <v>0</v>
      </c>
      <c r="AO485" s="286">
        <f>IF('4 - Inflation'!AM$17=0,0,'6a - Tot nominal costs'!AO485/'4 - Inflation'!AM$17)</f>
        <v>0</v>
      </c>
      <c r="AP485" s="286">
        <f>IF('4 - Inflation'!AN$17=0,0,'6a - Tot nominal costs'!AP485/'4 - Inflation'!AN$17)</f>
        <v>0</v>
      </c>
    </row>
    <row r="486" spans="1:42" outlineLevel="2">
      <c r="A486" s="211" t="str">
        <f>A448&amp;"."&amp;A480&amp;"."&amp;A449&amp;"."&amp;B486</f>
        <v>3.d.2.6</v>
      </c>
      <c r="B486">
        <v>6</v>
      </c>
      <c r="C486" t="str">
        <f>'1-GBP'!C486</f>
        <v>Contingency</v>
      </c>
      <c r="D486"/>
      <c r="E486"/>
      <c r="F486"/>
      <c r="G486"/>
      <c r="H486"/>
      <c r="I486"/>
      <c r="J486"/>
      <c r="K486"/>
      <c r="L486" t="str">
        <f>LEFT(_xlfn.TEXTAFTER('6b - Tot real (CPIH) costs'!A486,"."),1)</f>
        <v>d</v>
      </c>
      <c r="M486" s="286">
        <f>IF('4 - Inflation'!K$17=0,0,'6a - Tot nominal costs'!M486/'4 - Inflation'!K$17)</f>
        <v>0</v>
      </c>
      <c r="N486" s="286">
        <f>IF('4 - Inflation'!L$17=0,0,'6a - Tot nominal costs'!N486/'4 - Inflation'!L$17)</f>
        <v>0</v>
      </c>
      <c r="O486" s="286">
        <f>IF('4 - Inflation'!M$17=0,0,'6a - Tot nominal costs'!O486/'4 - Inflation'!M$17)</f>
        <v>0</v>
      </c>
      <c r="P486" s="286">
        <f>IF('4 - Inflation'!N$17=0,0,'6a - Tot nominal costs'!P486/'4 - Inflation'!N$17)</f>
        <v>0</v>
      </c>
      <c r="Q486" s="286">
        <f>IF('4 - Inflation'!O$17=0,0,'6a - Tot nominal costs'!Q486/'4 - Inflation'!O$17)</f>
        <v>0</v>
      </c>
      <c r="R486" s="286">
        <f>IF('4 - Inflation'!P$17=0,0,'6a - Tot nominal costs'!R486/'4 - Inflation'!P$17)</f>
        <v>0</v>
      </c>
      <c r="S486" s="286">
        <f>IF('4 - Inflation'!Q$17=0,0,'6a - Tot nominal costs'!S486/'4 - Inflation'!Q$17)</f>
        <v>0</v>
      </c>
      <c r="T486" s="286">
        <f>IF('4 - Inflation'!R$17=0,0,'6a - Tot nominal costs'!T486/'4 - Inflation'!R$17)</f>
        <v>0</v>
      </c>
      <c r="U486" s="286">
        <f>IF('4 - Inflation'!S$17=0,0,'6a - Tot nominal costs'!U486/'4 - Inflation'!S$17)</f>
        <v>0</v>
      </c>
      <c r="V486" s="286">
        <f>IF('4 - Inflation'!T$17=0,0,'6a - Tot nominal costs'!V486/'4 - Inflation'!T$17)</f>
        <v>0</v>
      </c>
      <c r="W486" s="286">
        <f>IF('4 - Inflation'!U$17=0,0,'6a - Tot nominal costs'!W486/'4 - Inflation'!U$17)</f>
        <v>0</v>
      </c>
      <c r="X486" s="286">
        <f>IF('4 - Inflation'!V$17=0,0,'6a - Tot nominal costs'!X486/'4 - Inflation'!V$17)</f>
        <v>0</v>
      </c>
      <c r="Y486" s="286">
        <f>IF('4 - Inflation'!W$17=0,0,'6a - Tot nominal costs'!Y486/'4 - Inflation'!W$17)</f>
        <v>0</v>
      </c>
      <c r="Z486" s="286">
        <f>IF('4 - Inflation'!X$17=0,0,'6a - Tot nominal costs'!Z486/'4 - Inflation'!X$17)</f>
        <v>0</v>
      </c>
      <c r="AA486" s="286">
        <f>IF('4 - Inflation'!Y$17=0,0,'6a - Tot nominal costs'!AA486/'4 - Inflation'!Y$17)</f>
        <v>0</v>
      </c>
      <c r="AB486" s="286">
        <f>IF('4 - Inflation'!Z$17=0,0,'6a - Tot nominal costs'!AB486/'4 - Inflation'!Z$17)</f>
        <v>0</v>
      </c>
      <c r="AC486" s="286">
        <f>IF('4 - Inflation'!AA$17=0,0,'6a - Tot nominal costs'!AC486/'4 - Inflation'!AA$17)</f>
        <v>0</v>
      </c>
      <c r="AD486" s="286">
        <f>IF('4 - Inflation'!AB$17=0,0,'6a - Tot nominal costs'!AD486/'4 - Inflation'!AB$17)</f>
        <v>0</v>
      </c>
      <c r="AE486" s="286">
        <f>IF('4 - Inflation'!AC$17=0,0,'6a - Tot nominal costs'!AE486/'4 - Inflation'!AC$17)</f>
        <v>0</v>
      </c>
      <c r="AF486" s="286">
        <f>IF('4 - Inflation'!AD$17=0,0,'6a - Tot nominal costs'!AF486/'4 - Inflation'!AD$17)</f>
        <v>0</v>
      </c>
      <c r="AG486" s="286">
        <f>IF('4 - Inflation'!AE$17=0,0,'6a - Tot nominal costs'!AG486/'4 - Inflation'!AE$17)</f>
        <v>0</v>
      </c>
      <c r="AH486" s="286">
        <f>IF('4 - Inflation'!AF$17=0,0,'6a - Tot nominal costs'!AH486/'4 - Inflation'!AF$17)</f>
        <v>0</v>
      </c>
      <c r="AI486" s="286">
        <f>IF('4 - Inflation'!AG$17=0,0,'6a - Tot nominal costs'!AI486/'4 - Inflation'!AG$17)</f>
        <v>0</v>
      </c>
      <c r="AJ486" s="286">
        <f>IF('4 - Inflation'!AH$17=0,0,'6a - Tot nominal costs'!AJ486/'4 - Inflation'!AH$17)</f>
        <v>0</v>
      </c>
      <c r="AK486" s="286">
        <f>IF('4 - Inflation'!AI$17=0,0,'6a - Tot nominal costs'!AK486/'4 - Inflation'!AI$17)</f>
        <v>0</v>
      </c>
      <c r="AL486" s="286">
        <f>IF('4 - Inflation'!AJ$17=0,0,'6a - Tot nominal costs'!AL486/'4 - Inflation'!AJ$17)</f>
        <v>0</v>
      </c>
      <c r="AM486" s="286">
        <f>IF('4 - Inflation'!AK$17=0,0,'6a - Tot nominal costs'!AM486/'4 - Inflation'!AK$17)</f>
        <v>0</v>
      </c>
      <c r="AN486" s="286">
        <f>IF('4 - Inflation'!AL$17=0,0,'6a - Tot nominal costs'!AN486/'4 - Inflation'!AL$17)</f>
        <v>0</v>
      </c>
      <c r="AO486" s="286">
        <f>IF('4 - Inflation'!AM$17=0,0,'6a - Tot nominal costs'!AO486/'4 - Inflation'!AM$17)</f>
        <v>0</v>
      </c>
      <c r="AP486" s="286">
        <f>IF('4 - Inflation'!AN$17=0,0,'6a - Tot nominal costs'!AP486/'4 - Inflation'!AN$17)</f>
        <v>0</v>
      </c>
    </row>
    <row r="487" spans="1:42" outlineLevel="2">
      <c r="A487" s="211" t="str">
        <f>A448&amp;"."&amp;A480&amp;"."&amp;A449&amp;"."&amp;B487</f>
        <v>3.d.2.7</v>
      </c>
      <c r="B487">
        <v>7</v>
      </c>
      <c r="C487" t="str">
        <f>'1-GBP'!C487</f>
        <v/>
      </c>
      <c r="D487"/>
      <c r="E487"/>
      <c r="F487"/>
      <c r="G487"/>
      <c r="H487"/>
      <c r="I487"/>
      <c r="J487"/>
      <c r="K487"/>
      <c r="L487" t="str">
        <f>LEFT(_xlfn.TEXTAFTER('6b - Tot real (CPIH) costs'!A487,"."),1)</f>
        <v>d</v>
      </c>
      <c r="M487" s="286">
        <f>IF('4 - Inflation'!K$17=0,0,'6a - Tot nominal costs'!M487/'4 - Inflation'!K$17)</f>
        <v>0</v>
      </c>
      <c r="N487" s="286">
        <f>IF('4 - Inflation'!L$17=0,0,'6a - Tot nominal costs'!N487/'4 - Inflation'!L$17)</f>
        <v>0</v>
      </c>
      <c r="O487" s="286">
        <f>IF('4 - Inflation'!M$17=0,0,'6a - Tot nominal costs'!O487/'4 - Inflation'!M$17)</f>
        <v>0</v>
      </c>
      <c r="P487" s="286">
        <f>IF('4 - Inflation'!N$17=0,0,'6a - Tot nominal costs'!P487/'4 - Inflation'!N$17)</f>
        <v>0</v>
      </c>
      <c r="Q487" s="286">
        <f>IF('4 - Inflation'!O$17=0,0,'6a - Tot nominal costs'!Q487/'4 - Inflation'!O$17)</f>
        <v>0</v>
      </c>
      <c r="R487" s="286">
        <f>IF('4 - Inflation'!P$17=0,0,'6a - Tot nominal costs'!R487/'4 - Inflation'!P$17)</f>
        <v>0</v>
      </c>
      <c r="S487" s="286">
        <f>IF('4 - Inflation'!Q$17=0,0,'6a - Tot nominal costs'!S487/'4 - Inflation'!Q$17)</f>
        <v>0</v>
      </c>
      <c r="T487" s="286">
        <f>IF('4 - Inflation'!R$17=0,0,'6a - Tot nominal costs'!T487/'4 - Inflation'!R$17)</f>
        <v>0</v>
      </c>
      <c r="U487" s="286">
        <f>IF('4 - Inflation'!S$17=0,0,'6a - Tot nominal costs'!U487/'4 - Inflation'!S$17)</f>
        <v>0</v>
      </c>
      <c r="V487" s="286">
        <f>IF('4 - Inflation'!T$17=0,0,'6a - Tot nominal costs'!V487/'4 - Inflation'!T$17)</f>
        <v>0</v>
      </c>
      <c r="W487" s="286">
        <f>IF('4 - Inflation'!U$17=0,0,'6a - Tot nominal costs'!W487/'4 - Inflation'!U$17)</f>
        <v>0</v>
      </c>
      <c r="X487" s="286">
        <f>IF('4 - Inflation'!V$17=0,0,'6a - Tot nominal costs'!X487/'4 - Inflation'!V$17)</f>
        <v>0</v>
      </c>
      <c r="Y487" s="286">
        <f>IF('4 - Inflation'!W$17=0,0,'6a - Tot nominal costs'!Y487/'4 - Inflation'!W$17)</f>
        <v>0</v>
      </c>
      <c r="Z487" s="286">
        <f>IF('4 - Inflation'!X$17=0,0,'6a - Tot nominal costs'!Z487/'4 - Inflation'!X$17)</f>
        <v>0</v>
      </c>
      <c r="AA487" s="286">
        <f>IF('4 - Inflation'!Y$17=0,0,'6a - Tot nominal costs'!AA487/'4 - Inflation'!Y$17)</f>
        <v>0</v>
      </c>
      <c r="AB487" s="286">
        <f>IF('4 - Inflation'!Z$17=0,0,'6a - Tot nominal costs'!AB487/'4 - Inflation'!Z$17)</f>
        <v>0</v>
      </c>
      <c r="AC487" s="286">
        <f>IF('4 - Inflation'!AA$17=0,0,'6a - Tot nominal costs'!AC487/'4 - Inflation'!AA$17)</f>
        <v>0</v>
      </c>
      <c r="AD487" s="286">
        <f>IF('4 - Inflation'!AB$17=0,0,'6a - Tot nominal costs'!AD487/'4 - Inflation'!AB$17)</f>
        <v>0</v>
      </c>
      <c r="AE487" s="286">
        <f>IF('4 - Inflation'!AC$17=0,0,'6a - Tot nominal costs'!AE487/'4 - Inflation'!AC$17)</f>
        <v>0</v>
      </c>
      <c r="AF487" s="286">
        <f>IF('4 - Inflation'!AD$17=0,0,'6a - Tot nominal costs'!AF487/'4 - Inflation'!AD$17)</f>
        <v>0</v>
      </c>
      <c r="AG487" s="286">
        <f>IF('4 - Inflation'!AE$17=0,0,'6a - Tot nominal costs'!AG487/'4 - Inflation'!AE$17)</f>
        <v>0</v>
      </c>
      <c r="AH487" s="286">
        <f>IF('4 - Inflation'!AF$17=0,0,'6a - Tot nominal costs'!AH487/'4 - Inflation'!AF$17)</f>
        <v>0</v>
      </c>
      <c r="AI487" s="286">
        <f>IF('4 - Inflation'!AG$17=0,0,'6a - Tot nominal costs'!AI487/'4 - Inflation'!AG$17)</f>
        <v>0</v>
      </c>
      <c r="AJ487" s="286">
        <f>IF('4 - Inflation'!AH$17=0,0,'6a - Tot nominal costs'!AJ487/'4 - Inflation'!AH$17)</f>
        <v>0</v>
      </c>
      <c r="AK487" s="286">
        <f>IF('4 - Inflation'!AI$17=0,0,'6a - Tot nominal costs'!AK487/'4 - Inflation'!AI$17)</f>
        <v>0</v>
      </c>
      <c r="AL487" s="286">
        <f>IF('4 - Inflation'!AJ$17=0,0,'6a - Tot nominal costs'!AL487/'4 - Inflation'!AJ$17)</f>
        <v>0</v>
      </c>
      <c r="AM487" s="286">
        <f>IF('4 - Inflation'!AK$17=0,0,'6a - Tot nominal costs'!AM487/'4 - Inflation'!AK$17)</f>
        <v>0</v>
      </c>
      <c r="AN487" s="286">
        <f>IF('4 - Inflation'!AL$17=0,0,'6a - Tot nominal costs'!AN487/'4 - Inflation'!AL$17)</f>
        <v>0</v>
      </c>
      <c r="AO487" s="286">
        <f>IF('4 - Inflation'!AM$17=0,0,'6a - Tot nominal costs'!AO487/'4 - Inflation'!AM$17)</f>
        <v>0</v>
      </c>
      <c r="AP487" s="286">
        <f>IF('4 - Inflation'!AN$17=0,0,'6a - Tot nominal costs'!AP487/'4 - Inflation'!AN$17)</f>
        <v>0</v>
      </c>
    </row>
    <row r="488" spans="1:42" outlineLevel="2">
      <c r="A488" s="211" t="str">
        <f>A448&amp;"."&amp;A480&amp;"."&amp;A449&amp;"."&amp;B488</f>
        <v>3.d.2.8</v>
      </c>
      <c r="B488">
        <v>8</v>
      </c>
      <c r="C488" t="str">
        <f>'1-GBP'!C488</f>
        <v/>
      </c>
      <c r="D488"/>
      <c r="E488"/>
      <c r="F488"/>
      <c r="G488"/>
      <c r="H488"/>
      <c r="I488"/>
      <c r="J488"/>
      <c r="K488"/>
      <c r="L488" t="str">
        <f>LEFT(_xlfn.TEXTAFTER('6b - Tot real (CPIH) costs'!A488,"."),1)</f>
        <v>d</v>
      </c>
      <c r="M488" s="286">
        <f>IF('4 - Inflation'!K$17=0,0,'6a - Tot nominal costs'!M488/'4 - Inflation'!K$17)</f>
        <v>0</v>
      </c>
      <c r="N488" s="286">
        <f>IF('4 - Inflation'!L$17=0,0,'6a - Tot nominal costs'!N488/'4 - Inflation'!L$17)</f>
        <v>0</v>
      </c>
      <c r="O488" s="286">
        <f>IF('4 - Inflation'!M$17=0,0,'6a - Tot nominal costs'!O488/'4 - Inflation'!M$17)</f>
        <v>0</v>
      </c>
      <c r="P488" s="286">
        <f>IF('4 - Inflation'!N$17=0,0,'6a - Tot nominal costs'!P488/'4 - Inflation'!N$17)</f>
        <v>0</v>
      </c>
      <c r="Q488" s="286">
        <f>IF('4 - Inflation'!O$17=0,0,'6a - Tot nominal costs'!Q488/'4 - Inflation'!O$17)</f>
        <v>0</v>
      </c>
      <c r="R488" s="286">
        <f>IF('4 - Inflation'!P$17=0,0,'6a - Tot nominal costs'!R488/'4 - Inflation'!P$17)</f>
        <v>0</v>
      </c>
      <c r="S488" s="286">
        <f>IF('4 - Inflation'!Q$17=0,0,'6a - Tot nominal costs'!S488/'4 - Inflation'!Q$17)</f>
        <v>0</v>
      </c>
      <c r="T488" s="286">
        <f>IF('4 - Inflation'!R$17=0,0,'6a - Tot nominal costs'!T488/'4 - Inflation'!R$17)</f>
        <v>0</v>
      </c>
      <c r="U488" s="286">
        <f>IF('4 - Inflation'!S$17=0,0,'6a - Tot nominal costs'!U488/'4 - Inflation'!S$17)</f>
        <v>0</v>
      </c>
      <c r="V488" s="286">
        <f>IF('4 - Inflation'!T$17=0,0,'6a - Tot nominal costs'!V488/'4 - Inflation'!T$17)</f>
        <v>0</v>
      </c>
      <c r="W488" s="286">
        <f>IF('4 - Inflation'!U$17=0,0,'6a - Tot nominal costs'!W488/'4 - Inflation'!U$17)</f>
        <v>0</v>
      </c>
      <c r="X488" s="286">
        <f>IF('4 - Inflation'!V$17=0,0,'6a - Tot nominal costs'!X488/'4 - Inflation'!V$17)</f>
        <v>0</v>
      </c>
      <c r="Y488" s="286">
        <f>IF('4 - Inflation'!W$17=0,0,'6a - Tot nominal costs'!Y488/'4 - Inflation'!W$17)</f>
        <v>0</v>
      </c>
      <c r="Z488" s="286">
        <f>IF('4 - Inflation'!X$17=0,0,'6a - Tot nominal costs'!Z488/'4 - Inflation'!X$17)</f>
        <v>0</v>
      </c>
      <c r="AA488" s="286">
        <f>IF('4 - Inflation'!Y$17=0,0,'6a - Tot nominal costs'!AA488/'4 - Inflation'!Y$17)</f>
        <v>0</v>
      </c>
      <c r="AB488" s="286">
        <f>IF('4 - Inflation'!Z$17=0,0,'6a - Tot nominal costs'!AB488/'4 - Inflation'!Z$17)</f>
        <v>0</v>
      </c>
      <c r="AC488" s="286">
        <f>IF('4 - Inflation'!AA$17=0,0,'6a - Tot nominal costs'!AC488/'4 - Inflation'!AA$17)</f>
        <v>0</v>
      </c>
      <c r="AD488" s="286">
        <f>IF('4 - Inflation'!AB$17=0,0,'6a - Tot nominal costs'!AD488/'4 - Inflation'!AB$17)</f>
        <v>0</v>
      </c>
      <c r="AE488" s="286">
        <f>IF('4 - Inflation'!AC$17=0,0,'6a - Tot nominal costs'!AE488/'4 - Inflation'!AC$17)</f>
        <v>0</v>
      </c>
      <c r="AF488" s="286">
        <f>IF('4 - Inflation'!AD$17=0,0,'6a - Tot nominal costs'!AF488/'4 - Inflation'!AD$17)</f>
        <v>0</v>
      </c>
      <c r="AG488" s="286">
        <f>IF('4 - Inflation'!AE$17=0,0,'6a - Tot nominal costs'!AG488/'4 - Inflation'!AE$17)</f>
        <v>0</v>
      </c>
      <c r="AH488" s="286">
        <f>IF('4 - Inflation'!AF$17=0,0,'6a - Tot nominal costs'!AH488/'4 - Inflation'!AF$17)</f>
        <v>0</v>
      </c>
      <c r="AI488" s="286">
        <f>IF('4 - Inflation'!AG$17=0,0,'6a - Tot nominal costs'!AI488/'4 - Inflation'!AG$17)</f>
        <v>0</v>
      </c>
      <c r="AJ488" s="286">
        <f>IF('4 - Inflation'!AH$17=0,0,'6a - Tot nominal costs'!AJ488/'4 - Inflation'!AH$17)</f>
        <v>0</v>
      </c>
      <c r="AK488" s="286">
        <f>IF('4 - Inflation'!AI$17=0,0,'6a - Tot nominal costs'!AK488/'4 - Inflation'!AI$17)</f>
        <v>0</v>
      </c>
      <c r="AL488" s="286">
        <f>IF('4 - Inflation'!AJ$17=0,0,'6a - Tot nominal costs'!AL488/'4 - Inflation'!AJ$17)</f>
        <v>0</v>
      </c>
      <c r="AM488" s="286">
        <f>IF('4 - Inflation'!AK$17=0,0,'6a - Tot nominal costs'!AM488/'4 - Inflation'!AK$17)</f>
        <v>0</v>
      </c>
      <c r="AN488" s="286">
        <f>IF('4 - Inflation'!AL$17=0,0,'6a - Tot nominal costs'!AN488/'4 - Inflation'!AL$17)</f>
        <v>0</v>
      </c>
      <c r="AO488" s="286">
        <f>IF('4 - Inflation'!AM$17=0,0,'6a - Tot nominal costs'!AO488/'4 - Inflation'!AM$17)</f>
        <v>0</v>
      </c>
      <c r="AP488" s="286">
        <f>IF('4 - Inflation'!AN$17=0,0,'6a - Tot nominal costs'!AP488/'4 - Inflation'!AN$17)</f>
        <v>0</v>
      </c>
    </row>
    <row r="489" spans="1:42" outlineLevel="2">
      <c r="A489" s="211" t="str">
        <f>A448&amp;"."&amp;A480&amp;"."&amp;A449&amp;"."&amp;B489</f>
        <v>3.d.2.9</v>
      </c>
      <c r="B489">
        <v>9</v>
      </c>
      <c r="C489" t="str">
        <f>'1-GBP'!C489</f>
        <v/>
      </c>
      <c r="D489"/>
      <c r="E489"/>
      <c r="F489"/>
      <c r="G489"/>
      <c r="H489"/>
      <c r="I489"/>
      <c r="J489"/>
      <c r="K489"/>
      <c r="L489" t="str">
        <f>LEFT(_xlfn.TEXTAFTER('6b - Tot real (CPIH) costs'!A489,"."),1)</f>
        <v>d</v>
      </c>
      <c r="M489" s="286">
        <f>IF('4 - Inflation'!K$17=0,0,'6a - Tot nominal costs'!M489/'4 - Inflation'!K$17)</f>
        <v>0</v>
      </c>
      <c r="N489" s="286">
        <f>IF('4 - Inflation'!L$17=0,0,'6a - Tot nominal costs'!N489/'4 - Inflation'!L$17)</f>
        <v>0</v>
      </c>
      <c r="O489" s="286">
        <f>IF('4 - Inflation'!M$17=0,0,'6a - Tot nominal costs'!O489/'4 - Inflation'!M$17)</f>
        <v>0</v>
      </c>
      <c r="P489" s="286">
        <f>IF('4 - Inflation'!N$17=0,0,'6a - Tot nominal costs'!P489/'4 - Inflation'!N$17)</f>
        <v>0</v>
      </c>
      <c r="Q489" s="286">
        <f>IF('4 - Inflation'!O$17=0,0,'6a - Tot nominal costs'!Q489/'4 - Inflation'!O$17)</f>
        <v>0</v>
      </c>
      <c r="R489" s="286">
        <f>IF('4 - Inflation'!P$17=0,0,'6a - Tot nominal costs'!R489/'4 - Inflation'!P$17)</f>
        <v>0</v>
      </c>
      <c r="S489" s="286">
        <f>IF('4 - Inflation'!Q$17=0,0,'6a - Tot nominal costs'!S489/'4 - Inflation'!Q$17)</f>
        <v>0</v>
      </c>
      <c r="T489" s="286">
        <f>IF('4 - Inflation'!R$17=0,0,'6a - Tot nominal costs'!T489/'4 - Inflation'!R$17)</f>
        <v>0</v>
      </c>
      <c r="U489" s="286">
        <f>IF('4 - Inflation'!S$17=0,0,'6a - Tot nominal costs'!U489/'4 - Inflation'!S$17)</f>
        <v>0</v>
      </c>
      <c r="V489" s="286">
        <f>IF('4 - Inflation'!T$17=0,0,'6a - Tot nominal costs'!V489/'4 - Inflation'!T$17)</f>
        <v>0</v>
      </c>
      <c r="W489" s="286">
        <f>IF('4 - Inflation'!U$17=0,0,'6a - Tot nominal costs'!W489/'4 - Inflation'!U$17)</f>
        <v>0</v>
      </c>
      <c r="X489" s="286">
        <f>IF('4 - Inflation'!V$17=0,0,'6a - Tot nominal costs'!X489/'4 - Inflation'!V$17)</f>
        <v>0</v>
      </c>
      <c r="Y489" s="286">
        <f>IF('4 - Inflation'!W$17=0,0,'6a - Tot nominal costs'!Y489/'4 - Inflation'!W$17)</f>
        <v>0</v>
      </c>
      <c r="Z489" s="286">
        <f>IF('4 - Inflation'!X$17=0,0,'6a - Tot nominal costs'!Z489/'4 - Inflation'!X$17)</f>
        <v>0</v>
      </c>
      <c r="AA489" s="286">
        <f>IF('4 - Inflation'!Y$17=0,0,'6a - Tot nominal costs'!AA489/'4 - Inflation'!Y$17)</f>
        <v>0</v>
      </c>
      <c r="AB489" s="286">
        <f>IF('4 - Inflation'!Z$17=0,0,'6a - Tot nominal costs'!AB489/'4 - Inflation'!Z$17)</f>
        <v>0</v>
      </c>
      <c r="AC489" s="286">
        <f>IF('4 - Inflation'!AA$17=0,0,'6a - Tot nominal costs'!AC489/'4 - Inflation'!AA$17)</f>
        <v>0</v>
      </c>
      <c r="AD489" s="286">
        <f>IF('4 - Inflation'!AB$17=0,0,'6a - Tot nominal costs'!AD489/'4 - Inflation'!AB$17)</f>
        <v>0</v>
      </c>
      <c r="AE489" s="286">
        <f>IF('4 - Inflation'!AC$17=0,0,'6a - Tot nominal costs'!AE489/'4 - Inflation'!AC$17)</f>
        <v>0</v>
      </c>
      <c r="AF489" s="286">
        <f>IF('4 - Inflation'!AD$17=0,0,'6a - Tot nominal costs'!AF489/'4 - Inflation'!AD$17)</f>
        <v>0</v>
      </c>
      <c r="AG489" s="286">
        <f>IF('4 - Inflation'!AE$17=0,0,'6a - Tot nominal costs'!AG489/'4 - Inflation'!AE$17)</f>
        <v>0</v>
      </c>
      <c r="AH489" s="286">
        <f>IF('4 - Inflation'!AF$17=0,0,'6a - Tot nominal costs'!AH489/'4 - Inflation'!AF$17)</f>
        <v>0</v>
      </c>
      <c r="AI489" s="286">
        <f>IF('4 - Inflation'!AG$17=0,0,'6a - Tot nominal costs'!AI489/'4 - Inflation'!AG$17)</f>
        <v>0</v>
      </c>
      <c r="AJ489" s="286">
        <f>IF('4 - Inflation'!AH$17=0,0,'6a - Tot nominal costs'!AJ489/'4 - Inflation'!AH$17)</f>
        <v>0</v>
      </c>
      <c r="AK489" s="286">
        <f>IF('4 - Inflation'!AI$17=0,0,'6a - Tot nominal costs'!AK489/'4 - Inflation'!AI$17)</f>
        <v>0</v>
      </c>
      <c r="AL489" s="286">
        <f>IF('4 - Inflation'!AJ$17=0,0,'6a - Tot nominal costs'!AL489/'4 - Inflation'!AJ$17)</f>
        <v>0</v>
      </c>
      <c r="AM489" s="286">
        <f>IF('4 - Inflation'!AK$17=0,0,'6a - Tot nominal costs'!AM489/'4 - Inflation'!AK$17)</f>
        <v>0</v>
      </c>
      <c r="AN489" s="286">
        <f>IF('4 - Inflation'!AL$17=0,0,'6a - Tot nominal costs'!AN489/'4 - Inflation'!AL$17)</f>
        <v>0</v>
      </c>
      <c r="AO489" s="286">
        <f>IF('4 - Inflation'!AM$17=0,0,'6a - Tot nominal costs'!AO489/'4 - Inflation'!AM$17)</f>
        <v>0</v>
      </c>
      <c r="AP489" s="286">
        <f>IF('4 - Inflation'!AN$17=0,0,'6a - Tot nominal costs'!AP489/'4 - Inflation'!AN$17)</f>
        <v>0</v>
      </c>
    </row>
    <row r="490" spans="1:42" outlineLevel="2">
      <c r="A490" s="211" t="str">
        <f>A448&amp;"."&amp;A480&amp;"."&amp;A449&amp;"."&amp;B490</f>
        <v>3.d.2.10</v>
      </c>
      <c r="B490">
        <v>10</v>
      </c>
      <c r="C490" t="str">
        <f>'1-GBP'!C490</f>
        <v/>
      </c>
      <c r="D490"/>
      <c r="E490"/>
      <c r="F490"/>
      <c r="G490"/>
      <c r="H490"/>
      <c r="I490"/>
      <c r="J490"/>
      <c r="K490"/>
      <c r="L490" t="str">
        <f>LEFT(_xlfn.TEXTAFTER('6b - Tot real (CPIH) costs'!A490,"."),1)</f>
        <v>d</v>
      </c>
      <c r="M490" s="286">
        <f>IF('4 - Inflation'!K$17=0,0,'6a - Tot nominal costs'!M490/'4 - Inflation'!K$17)</f>
        <v>0</v>
      </c>
      <c r="N490" s="286">
        <f>IF('4 - Inflation'!L$17=0,0,'6a - Tot nominal costs'!N490/'4 - Inflation'!L$17)</f>
        <v>0</v>
      </c>
      <c r="O490" s="286">
        <f>IF('4 - Inflation'!M$17=0,0,'6a - Tot nominal costs'!O490/'4 - Inflation'!M$17)</f>
        <v>0</v>
      </c>
      <c r="P490" s="286">
        <f>IF('4 - Inflation'!N$17=0,0,'6a - Tot nominal costs'!P490/'4 - Inflation'!N$17)</f>
        <v>0</v>
      </c>
      <c r="Q490" s="286">
        <f>IF('4 - Inflation'!O$17=0,0,'6a - Tot nominal costs'!Q490/'4 - Inflation'!O$17)</f>
        <v>0</v>
      </c>
      <c r="R490" s="286">
        <f>IF('4 - Inflation'!P$17=0,0,'6a - Tot nominal costs'!R490/'4 - Inflation'!P$17)</f>
        <v>0</v>
      </c>
      <c r="S490" s="286">
        <f>IF('4 - Inflation'!Q$17=0,0,'6a - Tot nominal costs'!S490/'4 - Inflation'!Q$17)</f>
        <v>0</v>
      </c>
      <c r="T490" s="286">
        <f>IF('4 - Inflation'!R$17=0,0,'6a - Tot nominal costs'!T490/'4 - Inflation'!R$17)</f>
        <v>0</v>
      </c>
      <c r="U490" s="286">
        <f>IF('4 - Inflation'!S$17=0,0,'6a - Tot nominal costs'!U490/'4 - Inflation'!S$17)</f>
        <v>0</v>
      </c>
      <c r="V490" s="286">
        <f>IF('4 - Inflation'!T$17=0,0,'6a - Tot nominal costs'!V490/'4 - Inflation'!T$17)</f>
        <v>0</v>
      </c>
      <c r="W490" s="286">
        <f>IF('4 - Inflation'!U$17=0,0,'6a - Tot nominal costs'!W490/'4 - Inflation'!U$17)</f>
        <v>0</v>
      </c>
      <c r="X490" s="286">
        <f>IF('4 - Inflation'!V$17=0,0,'6a - Tot nominal costs'!X490/'4 - Inflation'!V$17)</f>
        <v>0</v>
      </c>
      <c r="Y490" s="286">
        <f>IF('4 - Inflation'!W$17=0,0,'6a - Tot nominal costs'!Y490/'4 - Inflation'!W$17)</f>
        <v>0</v>
      </c>
      <c r="Z490" s="286">
        <f>IF('4 - Inflation'!X$17=0,0,'6a - Tot nominal costs'!Z490/'4 - Inflation'!X$17)</f>
        <v>0</v>
      </c>
      <c r="AA490" s="286">
        <f>IF('4 - Inflation'!Y$17=0,0,'6a - Tot nominal costs'!AA490/'4 - Inflation'!Y$17)</f>
        <v>0</v>
      </c>
      <c r="AB490" s="286">
        <f>IF('4 - Inflation'!Z$17=0,0,'6a - Tot nominal costs'!AB490/'4 - Inflation'!Z$17)</f>
        <v>0</v>
      </c>
      <c r="AC490" s="286">
        <f>IF('4 - Inflation'!AA$17=0,0,'6a - Tot nominal costs'!AC490/'4 - Inflation'!AA$17)</f>
        <v>0</v>
      </c>
      <c r="AD490" s="286">
        <f>IF('4 - Inflation'!AB$17=0,0,'6a - Tot nominal costs'!AD490/'4 - Inflation'!AB$17)</f>
        <v>0</v>
      </c>
      <c r="AE490" s="286">
        <f>IF('4 - Inflation'!AC$17=0,0,'6a - Tot nominal costs'!AE490/'4 - Inflation'!AC$17)</f>
        <v>0</v>
      </c>
      <c r="AF490" s="286">
        <f>IF('4 - Inflation'!AD$17=0,0,'6a - Tot nominal costs'!AF490/'4 - Inflation'!AD$17)</f>
        <v>0</v>
      </c>
      <c r="AG490" s="286">
        <f>IF('4 - Inflation'!AE$17=0,0,'6a - Tot nominal costs'!AG490/'4 - Inflation'!AE$17)</f>
        <v>0</v>
      </c>
      <c r="AH490" s="286">
        <f>IF('4 - Inflation'!AF$17=0,0,'6a - Tot nominal costs'!AH490/'4 - Inflation'!AF$17)</f>
        <v>0</v>
      </c>
      <c r="AI490" s="286">
        <f>IF('4 - Inflation'!AG$17=0,0,'6a - Tot nominal costs'!AI490/'4 - Inflation'!AG$17)</f>
        <v>0</v>
      </c>
      <c r="AJ490" s="286">
        <f>IF('4 - Inflation'!AH$17=0,0,'6a - Tot nominal costs'!AJ490/'4 - Inflation'!AH$17)</f>
        <v>0</v>
      </c>
      <c r="AK490" s="286">
        <f>IF('4 - Inflation'!AI$17=0,0,'6a - Tot nominal costs'!AK490/'4 - Inflation'!AI$17)</f>
        <v>0</v>
      </c>
      <c r="AL490" s="286">
        <f>IF('4 - Inflation'!AJ$17=0,0,'6a - Tot nominal costs'!AL490/'4 - Inflation'!AJ$17)</f>
        <v>0</v>
      </c>
      <c r="AM490" s="286">
        <f>IF('4 - Inflation'!AK$17=0,0,'6a - Tot nominal costs'!AM490/'4 - Inflation'!AK$17)</f>
        <v>0</v>
      </c>
      <c r="AN490" s="286">
        <f>IF('4 - Inflation'!AL$17=0,0,'6a - Tot nominal costs'!AN490/'4 - Inflation'!AL$17)</f>
        <v>0</v>
      </c>
      <c r="AO490" s="286">
        <f>IF('4 - Inflation'!AM$17=0,0,'6a - Tot nominal costs'!AO490/'4 - Inflation'!AM$17)</f>
        <v>0</v>
      </c>
      <c r="AP490" s="286">
        <f>IF('4 - Inflation'!AN$17=0,0,'6a - Tot nominal costs'!AP490/'4 - Inflation'!AN$17)</f>
        <v>0</v>
      </c>
    </row>
    <row r="491" spans="1:42" outlineLevel="2">
      <c r="A491" s="211" t="str">
        <f>A448&amp;"."&amp;A480&amp;"."&amp;A449&amp;"."&amp;B491</f>
        <v>3.d.2.11</v>
      </c>
      <c r="B491">
        <v>11</v>
      </c>
      <c r="C491" t="str">
        <f>'1-GBP'!C491</f>
        <v/>
      </c>
      <c r="D491"/>
      <c r="E491"/>
      <c r="F491"/>
      <c r="G491"/>
      <c r="H491"/>
      <c r="I491"/>
      <c r="J491"/>
      <c r="K491"/>
      <c r="L491" t="str">
        <f>LEFT(_xlfn.TEXTAFTER('6b - Tot real (CPIH) costs'!A491,"."),1)</f>
        <v>d</v>
      </c>
      <c r="M491" s="286">
        <f>IF('4 - Inflation'!K$17=0,0,'6a - Tot nominal costs'!M491/'4 - Inflation'!K$17)</f>
        <v>0</v>
      </c>
      <c r="N491" s="286">
        <f>IF('4 - Inflation'!L$17=0,0,'6a - Tot nominal costs'!N491/'4 - Inflation'!L$17)</f>
        <v>0</v>
      </c>
      <c r="O491" s="286">
        <f>IF('4 - Inflation'!M$17=0,0,'6a - Tot nominal costs'!O491/'4 - Inflation'!M$17)</f>
        <v>0</v>
      </c>
      <c r="P491" s="286">
        <f>IF('4 - Inflation'!N$17=0,0,'6a - Tot nominal costs'!P491/'4 - Inflation'!N$17)</f>
        <v>0</v>
      </c>
      <c r="Q491" s="286">
        <f>IF('4 - Inflation'!O$17=0,0,'6a - Tot nominal costs'!Q491/'4 - Inflation'!O$17)</f>
        <v>0</v>
      </c>
      <c r="R491" s="286">
        <f>IF('4 - Inflation'!P$17=0,0,'6a - Tot nominal costs'!R491/'4 - Inflation'!P$17)</f>
        <v>0</v>
      </c>
      <c r="S491" s="286">
        <f>IF('4 - Inflation'!Q$17=0,0,'6a - Tot nominal costs'!S491/'4 - Inflation'!Q$17)</f>
        <v>0</v>
      </c>
      <c r="T491" s="286">
        <f>IF('4 - Inflation'!R$17=0,0,'6a - Tot nominal costs'!T491/'4 - Inflation'!R$17)</f>
        <v>0</v>
      </c>
      <c r="U491" s="286">
        <f>IF('4 - Inflation'!S$17=0,0,'6a - Tot nominal costs'!U491/'4 - Inflation'!S$17)</f>
        <v>0</v>
      </c>
      <c r="V491" s="286">
        <f>IF('4 - Inflation'!T$17=0,0,'6a - Tot nominal costs'!V491/'4 - Inflation'!T$17)</f>
        <v>0</v>
      </c>
      <c r="W491" s="286">
        <f>IF('4 - Inflation'!U$17=0,0,'6a - Tot nominal costs'!W491/'4 - Inflation'!U$17)</f>
        <v>0</v>
      </c>
      <c r="X491" s="286">
        <f>IF('4 - Inflation'!V$17=0,0,'6a - Tot nominal costs'!X491/'4 - Inflation'!V$17)</f>
        <v>0</v>
      </c>
      <c r="Y491" s="286">
        <f>IF('4 - Inflation'!W$17=0,0,'6a - Tot nominal costs'!Y491/'4 - Inflation'!W$17)</f>
        <v>0</v>
      </c>
      <c r="Z491" s="286">
        <f>IF('4 - Inflation'!X$17=0,0,'6a - Tot nominal costs'!Z491/'4 - Inflation'!X$17)</f>
        <v>0</v>
      </c>
      <c r="AA491" s="286">
        <f>IF('4 - Inflation'!Y$17=0,0,'6a - Tot nominal costs'!AA491/'4 - Inflation'!Y$17)</f>
        <v>0</v>
      </c>
      <c r="AB491" s="286">
        <f>IF('4 - Inflation'!Z$17=0,0,'6a - Tot nominal costs'!AB491/'4 - Inflation'!Z$17)</f>
        <v>0</v>
      </c>
      <c r="AC491" s="286">
        <f>IF('4 - Inflation'!AA$17=0,0,'6a - Tot nominal costs'!AC491/'4 - Inflation'!AA$17)</f>
        <v>0</v>
      </c>
      <c r="AD491" s="286">
        <f>IF('4 - Inflation'!AB$17=0,0,'6a - Tot nominal costs'!AD491/'4 - Inflation'!AB$17)</f>
        <v>0</v>
      </c>
      <c r="AE491" s="286">
        <f>IF('4 - Inflation'!AC$17=0,0,'6a - Tot nominal costs'!AE491/'4 - Inflation'!AC$17)</f>
        <v>0</v>
      </c>
      <c r="AF491" s="286">
        <f>IF('4 - Inflation'!AD$17=0,0,'6a - Tot nominal costs'!AF491/'4 - Inflation'!AD$17)</f>
        <v>0</v>
      </c>
      <c r="AG491" s="286">
        <f>IF('4 - Inflation'!AE$17=0,0,'6a - Tot nominal costs'!AG491/'4 - Inflation'!AE$17)</f>
        <v>0</v>
      </c>
      <c r="AH491" s="286">
        <f>IF('4 - Inflation'!AF$17=0,0,'6a - Tot nominal costs'!AH491/'4 - Inflation'!AF$17)</f>
        <v>0</v>
      </c>
      <c r="AI491" s="286">
        <f>IF('4 - Inflation'!AG$17=0,0,'6a - Tot nominal costs'!AI491/'4 - Inflation'!AG$17)</f>
        <v>0</v>
      </c>
      <c r="AJ491" s="286">
        <f>IF('4 - Inflation'!AH$17=0,0,'6a - Tot nominal costs'!AJ491/'4 - Inflation'!AH$17)</f>
        <v>0</v>
      </c>
      <c r="AK491" s="286">
        <f>IF('4 - Inflation'!AI$17=0,0,'6a - Tot nominal costs'!AK491/'4 - Inflation'!AI$17)</f>
        <v>0</v>
      </c>
      <c r="AL491" s="286">
        <f>IF('4 - Inflation'!AJ$17=0,0,'6a - Tot nominal costs'!AL491/'4 - Inflation'!AJ$17)</f>
        <v>0</v>
      </c>
      <c r="AM491" s="286">
        <f>IF('4 - Inflation'!AK$17=0,0,'6a - Tot nominal costs'!AM491/'4 - Inflation'!AK$17)</f>
        <v>0</v>
      </c>
      <c r="AN491" s="286">
        <f>IF('4 - Inflation'!AL$17=0,0,'6a - Tot nominal costs'!AN491/'4 - Inflation'!AL$17)</f>
        <v>0</v>
      </c>
      <c r="AO491" s="286">
        <f>IF('4 - Inflation'!AM$17=0,0,'6a - Tot nominal costs'!AO491/'4 - Inflation'!AM$17)</f>
        <v>0</v>
      </c>
      <c r="AP491" s="286">
        <f>IF('4 - Inflation'!AN$17=0,0,'6a - Tot nominal costs'!AP491/'4 - Inflation'!AN$17)</f>
        <v>0</v>
      </c>
    </row>
    <row r="492" spans="1:42" outlineLevel="2">
      <c r="A492" s="211" t="str">
        <f>A448&amp;"."&amp;A480&amp;"."&amp;A449&amp;"."&amp;B492</f>
        <v>3.d.2.12</v>
      </c>
      <c r="B492">
        <v>12</v>
      </c>
      <c r="C492" t="str">
        <f>'1-GBP'!C492</f>
        <v/>
      </c>
      <c r="D492"/>
      <c r="E492"/>
      <c r="F492"/>
      <c r="G492"/>
      <c r="H492"/>
      <c r="I492"/>
      <c r="J492"/>
      <c r="K492"/>
      <c r="L492" t="str">
        <f>LEFT(_xlfn.TEXTAFTER('6b - Tot real (CPIH) costs'!A492,"."),1)</f>
        <v>d</v>
      </c>
      <c r="M492" s="286">
        <f>IF('4 - Inflation'!K$17=0,0,'6a - Tot nominal costs'!M492/'4 - Inflation'!K$17)</f>
        <v>0</v>
      </c>
      <c r="N492" s="286">
        <f>IF('4 - Inflation'!L$17=0,0,'6a - Tot nominal costs'!N492/'4 - Inflation'!L$17)</f>
        <v>0</v>
      </c>
      <c r="O492" s="286">
        <f>IF('4 - Inflation'!M$17=0,0,'6a - Tot nominal costs'!O492/'4 - Inflation'!M$17)</f>
        <v>0</v>
      </c>
      <c r="P492" s="286">
        <f>IF('4 - Inflation'!N$17=0,0,'6a - Tot nominal costs'!P492/'4 - Inflation'!N$17)</f>
        <v>0</v>
      </c>
      <c r="Q492" s="286">
        <f>IF('4 - Inflation'!O$17=0,0,'6a - Tot nominal costs'!Q492/'4 - Inflation'!O$17)</f>
        <v>0</v>
      </c>
      <c r="R492" s="286">
        <f>IF('4 - Inflation'!P$17=0,0,'6a - Tot nominal costs'!R492/'4 - Inflation'!P$17)</f>
        <v>0</v>
      </c>
      <c r="S492" s="286">
        <f>IF('4 - Inflation'!Q$17=0,0,'6a - Tot nominal costs'!S492/'4 - Inflation'!Q$17)</f>
        <v>0</v>
      </c>
      <c r="T492" s="286">
        <f>IF('4 - Inflation'!R$17=0,0,'6a - Tot nominal costs'!T492/'4 - Inflation'!R$17)</f>
        <v>0</v>
      </c>
      <c r="U492" s="286">
        <f>IF('4 - Inflation'!S$17=0,0,'6a - Tot nominal costs'!U492/'4 - Inflation'!S$17)</f>
        <v>0</v>
      </c>
      <c r="V492" s="286">
        <f>IF('4 - Inflation'!T$17=0,0,'6a - Tot nominal costs'!V492/'4 - Inflation'!T$17)</f>
        <v>0</v>
      </c>
      <c r="W492" s="286">
        <f>IF('4 - Inflation'!U$17=0,0,'6a - Tot nominal costs'!W492/'4 - Inflation'!U$17)</f>
        <v>0</v>
      </c>
      <c r="X492" s="286">
        <f>IF('4 - Inflation'!V$17=0,0,'6a - Tot nominal costs'!X492/'4 - Inflation'!V$17)</f>
        <v>0</v>
      </c>
      <c r="Y492" s="286">
        <f>IF('4 - Inflation'!W$17=0,0,'6a - Tot nominal costs'!Y492/'4 - Inflation'!W$17)</f>
        <v>0</v>
      </c>
      <c r="Z492" s="286">
        <f>IF('4 - Inflation'!X$17=0,0,'6a - Tot nominal costs'!Z492/'4 - Inflation'!X$17)</f>
        <v>0</v>
      </c>
      <c r="AA492" s="286">
        <f>IF('4 - Inflation'!Y$17=0,0,'6a - Tot nominal costs'!AA492/'4 - Inflation'!Y$17)</f>
        <v>0</v>
      </c>
      <c r="AB492" s="286">
        <f>IF('4 - Inflation'!Z$17=0,0,'6a - Tot nominal costs'!AB492/'4 - Inflation'!Z$17)</f>
        <v>0</v>
      </c>
      <c r="AC492" s="286">
        <f>IF('4 - Inflation'!AA$17=0,0,'6a - Tot nominal costs'!AC492/'4 - Inflation'!AA$17)</f>
        <v>0</v>
      </c>
      <c r="AD492" s="286">
        <f>IF('4 - Inflation'!AB$17=0,0,'6a - Tot nominal costs'!AD492/'4 - Inflation'!AB$17)</f>
        <v>0</v>
      </c>
      <c r="AE492" s="286">
        <f>IF('4 - Inflation'!AC$17=0,0,'6a - Tot nominal costs'!AE492/'4 - Inflation'!AC$17)</f>
        <v>0</v>
      </c>
      <c r="AF492" s="286">
        <f>IF('4 - Inflation'!AD$17=0,0,'6a - Tot nominal costs'!AF492/'4 - Inflation'!AD$17)</f>
        <v>0</v>
      </c>
      <c r="AG492" s="286">
        <f>IF('4 - Inflation'!AE$17=0,0,'6a - Tot nominal costs'!AG492/'4 - Inflation'!AE$17)</f>
        <v>0</v>
      </c>
      <c r="AH492" s="286">
        <f>IF('4 - Inflation'!AF$17=0,0,'6a - Tot nominal costs'!AH492/'4 - Inflation'!AF$17)</f>
        <v>0</v>
      </c>
      <c r="AI492" s="286">
        <f>IF('4 - Inflation'!AG$17=0,0,'6a - Tot nominal costs'!AI492/'4 - Inflation'!AG$17)</f>
        <v>0</v>
      </c>
      <c r="AJ492" s="286">
        <f>IF('4 - Inflation'!AH$17=0,0,'6a - Tot nominal costs'!AJ492/'4 - Inflation'!AH$17)</f>
        <v>0</v>
      </c>
      <c r="AK492" s="286">
        <f>IF('4 - Inflation'!AI$17=0,0,'6a - Tot nominal costs'!AK492/'4 - Inflation'!AI$17)</f>
        <v>0</v>
      </c>
      <c r="AL492" s="286">
        <f>IF('4 - Inflation'!AJ$17=0,0,'6a - Tot nominal costs'!AL492/'4 - Inflation'!AJ$17)</f>
        <v>0</v>
      </c>
      <c r="AM492" s="286">
        <f>IF('4 - Inflation'!AK$17=0,0,'6a - Tot nominal costs'!AM492/'4 - Inflation'!AK$17)</f>
        <v>0</v>
      </c>
      <c r="AN492" s="286">
        <f>IF('4 - Inflation'!AL$17=0,0,'6a - Tot nominal costs'!AN492/'4 - Inflation'!AL$17)</f>
        <v>0</v>
      </c>
      <c r="AO492" s="286">
        <f>IF('4 - Inflation'!AM$17=0,0,'6a - Tot nominal costs'!AO492/'4 - Inflation'!AM$17)</f>
        <v>0</v>
      </c>
      <c r="AP492" s="286">
        <f>IF('4 - Inflation'!AN$17=0,0,'6a - Tot nominal costs'!AP492/'4 - Inflation'!AN$17)</f>
        <v>0</v>
      </c>
    </row>
    <row r="493" spans="1:42" outlineLevel="1">
      <c r="A493" s="212"/>
      <c r="B493" s="201">
        <f>B492-COUNTIFS(C481:C492,"")</f>
        <v>6</v>
      </c>
      <c r="C493" s="201" t="s">
        <v>285</v>
      </c>
      <c r="D493" s="201"/>
      <c r="E493" s="201"/>
      <c r="F493" s="201"/>
      <c r="G493" s="201"/>
      <c r="H493" s="201"/>
      <c r="I493" s="201"/>
      <c r="J493" s="201"/>
      <c r="K493" s="201"/>
      <c r="L493" s="201"/>
      <c r="M493" s="280">
        <f>SUM(M481:M492)</f>
        <v>0</v>
      </c>
      <c r="N493" s="280">
        <f>SUM(N481:N492)</f>
        <v>0</v>
      </c>
      <c r="O493" s="280">
        <f t="shared" ref="O493:AP493" si="41">SUM(O481:O492)</f>
        <v>0</v>
      </c>
      <c r="P493" s="280">
        <f t="shared" si="41"/>
        <v>0</v>
      </c>
      <c r="Q493" s="280">
        <f t="shared" si="41"/>
        <v>0</v>
      </c>
      <c r="R493" s="280">
        <f t="shared" si="41"/>
        <v>0</v>
      </c>
      <c r="S493" s="280">
        <f t="shared" si="41"/>
        <v>0</v>
      </c>
      <c r="T493" s="280">
        <f t="shared" si="41"/>
        <v>0</v>
      </c>
      <c r="U493" s="280">
        <f t="shared" si="41"/>
        <v>0</v>
      </c>
      <c r="V493" s="280">
        <f t="shared" si="41"/>
        <v>0</v>
      </c>
      <c r="W493" s="280">
        <f t="shared" si="41"/>
        <v>0</v>
      </c>
      <c r="X493" s="280">
        <f t="shared" si="41"/>
        <v>0</v>
      </c>
      <c r="Y493" s="280">
        <f t="shared" si="41"/>
        <v>0</v>
      </c>
      <c r="Z493" s="280">
        <f t="shared" si="41"/>
        <v>0</v>
      </c>
      <c r="AA493" s="280">
        <f t="shared" si="41"/>
        <v>0</v>
      </c>
      <c r="AB493" s="280">
        <f t="shared" si="41"/>
        <v>0</v>
      </c>
      <c r="AC493" s="280">
        <f t="shared" si="41"/>
        <v>0</v>
      </c>
      <c r="AD493" s="280">
        <f t="shared" si="41"/>
        <v>0</v>
      </c>
      <c r="AE493" s="280">
        <f t="shared" si="41"/>
        <v>0</v>
      </c>
      <c r="AF493" s="280">
        <f t="shared" si="41"/>
        <v>0</v>
      </c>
      <c r="AG493" s="280">
        <f t="shared" si="41"/>
        <v>0</v>
      </c>
      <c r="AH493" s="280">
        <f t="shared" si="41"/>
        <v>0</v>
      </c>
      <c r="AI493" s="280">
        <f t="shared" si="41"/>
        <v>0</v>
      </c>
      <c r="AJ493" s="280">
        <f t="shared" si="41"/>
        <v>0</v>
      </c>
      <c r="AK493" s="280">
        <f t="shared" si="41"/>
        <v>0</v>
      </c>
      <c r="AL493" s="280">
        <f t="shared" si="41"/>
        <v>0</v>
      </c>
      <c r="AM493" s="280">
        <f t="shared" si="41"/>
        <v>0</v>
      </c>
      <c r="AN493" s="280">
        <f t="shared" si="41"/>
        <v>0</v>
      </c>
      <c r="AO493" s="280">
        <f t="shared" si="41"/>
        <v>0</v>
      </c>
      <c r="AP493" s="280">
        <f t="shared" si="41"/>
        <v>0</v>
      </c>
    </row>
    <row r="494" spans="1:42" ht="16.149999999999999" outlineLevel="1" thickBot="1">
      <c r="A494" s="213"/>
      <c r="B494" s="202"/>
      <c r="C494" s="202"/>
      <c r="D494" s="202"/>
      <c r="E494" s="202"/>
      <c r="F494" s="202"/>
      <c r="G494" s="202"/>
      <c r="H494" s="202"/>
      <c r="I494" s="202"/>
      <c r="J494" s="202"/>
      <c r="K494" s="202"/>
      <c r="L494" s="202"/>
      <c r="M494" s="246"/>
      <c r="N494" s="246"/>
      <c r="O494" s="246"/>
      <c r="P494" s="246"/>
      <c r="Q494" s="246"/>
      <c r="R494" s="246"/>
      <c r="S494" s="246"/>
      <c r="T494" s="246"/>
      <c r="U494" s="246"/>
      <c r="V494" s="246"/>
      <c r="W494" s="246"/>
      <c r="X494" s="246"/>
      <c r="Y494" s="246"/>
      <c r="Z494" s="246"/>
      <c r="AA494" s="246"/>
      <c r="AB494" s="246"/>
      <c r="AC494" s="246"/>
      <c r="AD494" s="246"/>
      <c r="AE494" s="246"/>
      <c r="AF494" s="246"/>
      <c r="AG494" s="246"/>
      <c r="AH494" s="246"/>
      <c r="AI494" s="246"/>
      <c r="AJ494" s="246"/>
      <c r="AK494" s="246"/>
      <c r="AL494" s="246"/>
      <c r="AM494" s="246"/>
      <c r="AN494" s="246"/>
      <c r="AO494" s="246"/>
      <c r="AP494" s="246"/>
    </row>
    <row r="495" spans="1:42" ht="16.149999999999999" outlineLevel="1" thickBot="1">
      <c r="A495" s="214" t="s">
        <v>288</v>
      </c>
      <c r="B495" s="203">
        <f>B493+B478+B463</f>
        <v>6</v>
      </c>
      <c r="C495" s="203" t="s">
        <v>289</v>
      </c>
      <c r="D495" s="203"/>
      <c r="E495" s="203"/>
      <c r="F495" s="203"/>
      <c r="G495" s="203" t="str">
        <f>+"Total "&amp;$B448&amp;" "&amp;$B449</f>
        <v>Total Phase 3 CS006 &amp; CS007 Storage Systems</v>
      </c>
      <c r="H495" s="203"/>
      <c r="I495" s="203"/>
      <c r="J495" s="203"/>
      <c r="K495" s="203"/>
      <c r="L495" s="203"/>
      <c r="M495" s="284">
        <f t="shared" ref="M495:AP495" si="42">SUM(M463,M478,M493)</f>
        <v>0</v>
      </c>
      <c r="N495" s="284">
        <f t="shared" si="42"/>
        <v>0</v>
      </c>
      <c r="O495" s="284">
        <f t="shared" si="42"/>
        <v>0</v>
      </c>
      <c r="P495" s="284">
        <f t="shared" si="42"/>
        <v>0</v>
      </c>
      <c r="Q495" s="284">
        <f t="shared" si="42"/>
        <v>0</v>
      </c>
      <c r="R495" s="284">
        <f t="shared" si="42"/>
        <v>0</v>
      </c>
      <c r="S495" s="284">
        <f t="shared" si="42"/>
        <v>0</v>
      </c>
      <c r="T495" s="284">
        <f t="shared" si="42"/>
        <v>0</v>
      </c>
      <c r="U495" s="284">
        <f t="shared" si="42"/>
        <v>0</v>
      </c>
      <c r="V495" s="284">
        <f t="shared" si="42"/>
        <v>0</v>
      </c>
      <c r="W495" s="284">
        <f t="shared" si="42"/>
        <v>0</v>
      </c>
      <c r="X495" s="284">
        <f t="shared" si="42"/>
        <v>0</v>
      </c>
      <c r="Y495" s="284">
        <f t="shared" si="42"/>
        <v>0</v>
      </c>
      <c r="Z495" s="284">
        <f t="shared" si="42"/>
        <v>0</v>
      </c>
      <c r="AA495" s="284">
        <f t="shared" si="42"/>
        <v>0</v>
      </c>
      <c r="AB495" s="284">
        <f t="shared" si="42"/>
        <v>0</v>
      </c>
      <c r="AC495" s="284">
        <f t="shared" si="42"/>
        <v>0</v>
      </c>
      <c r="AD495" s="284">
        <f t="shared" si="42"/>
        <v>0</v>
      </c>
      <c r="AE495" s="284">
        <f t="shared" si="42"/>
        <v>0</v>
      </c>
      <c r="AF495" s="284">
        <f t="shared" si="42"/>
        <v>0</v>
      </c>
      <c r="AG495" s="284">
        <f t="shared" si="42"/>
        <v>0</v>
      </c>
      <c r="AH495" s="284">
        <f t="shared" si="42"/>
        <v>0</v>
      </c>
      <c r="AI495" s="284">
        <f t="shared" si="42"/>
        <v>0</v>
      </c>
      <c r="AJ495" s="284">
        <f t="shared" si="42"/>
        <v>0</v>
      </c>
      <c r="AK495" s="284">
        <f t="shared" si="42"/>
        <v>0</v>
      </c>
      <c r="AL495" s="284">
        <f t="shared" si="42"/>
        <v>0</v>
      </c>
      <c r="AM495" s="284">
        <f t="shared" si="42"/>
        <v>0</v>
      </c>
      <c r="AN495" s="284">
        <f t="shared" si="42"/>
        <v>0</v>
      </c>
      <c r="AO495" s="284">
        <f t="shared" si="42"/>
        <v>0</v>
      </c>
      <c r="AP495" s="284">
        <f t="shared" si="42"/>
        <v>0</v>
      </c>
    </row>
    <row r="497" spans="1:42" ht="16.149999999999999" thickBot="1">
      <c r="A497" s="216" t="s">
        <v>285</v>
      </c>
      <c r="B497" s="159"/>
      <c r="C497" s="159"/>
      <c r="D497" s="159"/>
      <c r="E497" s="159"/>
      <c r="F497" s="159"/>
      <c r="G497" s="159"/>
      <c r="H497" s="159"/>
      <c r="I497" s="159"/>
      <c r="J497" s="159"/>
      <c r="K497" s="159"/>
      <c r="L497" s="159"/>
      <c r="M497" s="282">
        <f>M495+M446+M397+M348+M299+M250+M201+M152+M103+M53</f>
        <v>0</v>
      </c>
      <c r="N497" s="282">
        <f t="shared" ref="N497:AP497" si="43">N495+N446+N397+N348+N299+N250+N201+N152+N103+N53</f>
        <v>0</v>
      </c>
      <c r="O497" s="282">
        <f t="shared" si="43"/>
        <v>0</v>
      </c>
      <c r="P497" s="282">
        <f t="shared" si="43"/>
        <v>0</v>
      </c>
      <c r="Q497" s="282">
        <f t="shared" si="43"/>
        <v>0</v>
      </c>
      <c r="R497" s="282">
        <f t="shared" si="43"/>
        <v>0</v>
      </c>
      <c r="S497" s="282">
        <f t="shared" si="43"/>
        <v>0</v>
      </c>
      <c r="T497" s="282">
        <f t="shared" si="43"/>
        <v>0</v>
      </c>
      <c r="U497" s="282">
        <f t="shared" si="43"/>
        <v>0</v>
      </c>
      <c r="V497" s="282">
        <f t="shared" si="43"/>
        <v>0</v>
      </c>
      <c r="W497" s="282">
        <f t="shared" si="43"/>
        <v>0</v>
      </c>
      <c r="X497" s="282">
        <f t="shared" si="43"/>
        <v>0</v>
      </c>
      <c r="Y497" s="282">
        <f t="shared" si="43"/>
        <v>0</v>
      </c>
      <c r="Z497" s="282">
        <f t="shared" si="43"/>
        <v>0</v>
      </c>
      <c r="AA497" s="282">
        <f t="shared" si="43"/>
        <v>0</v>
      </c>
      <c r="AB497" s="282">
        <f t="shared" si="43"/>
        <v>0</v>
      </c>
      <c r="AC497" s="282">
        <f t="shared" si="43"/>
        <v>0</v>
      </c>
      <c r="AD497" s="282">
        <f t="shared" si="43"/>
        <v>0</v>
      </c>
      <c r="AE497" s="282">
        <f t="shared" si="43"/>
        <v>0</v>
      </c>
      <c r="AF497" s="282">
        <f t="shared" si="43"/>
        <v>0</v>
      </c>
      <c r="AG497" s="282">
        <f t="shared" si="43"/>
        <v>0</v>
      </c>
      <c r="AH497" s="282">
        <f t="shared" si="43"/>
        <v>0</v>
      </c>
      <c r="AI497" s="282">
        <f t="shared" si="43"/>
        <v>0</v>
      </c>
      <c r="AJ497" s="282">
        <f t="shared" si="43"/>
        <v>0</v>
      </c>
      <c r="AK497" s="282">
        <f t="shared" si="43"/>
        <v>0</v>
      </c>
      <c r="AL497" s="282">
        <f t="shared" si="43"/>
        <v>0</v>
      </c>
      <c r="AM497" s="282">
        <f t="shared" si="43"/>
        <v>0</v>
      </c>
      <c r="AN497" s="282">
        <f t="shared" si="43"/>
        <v>0</v>
      </c>
      <c r="AO497" s="282">
        <f t="shared" si="43"/>
        <v>0</v>
      </c>
      <c r="AP497" s="282">
        <f t="shared" si="43"/>
        <v>0</v>
      </c>
    </row>
    <row r="498" spans="1:42" ht="16.149999999999999" thickTop="1">
      <c r="A498" s="217"/>
      <c r="B498"/>
      <c r="C498"/>
      <c r="D498"/>
      <c r="E498"/>
      <c r="F498"/>
      <c r="G498"/>
      <c r="H498"/>
      <c r="I498"/>
      <c r="J498"/>
      <c r="K498"/>
      <c r="L498"/>
      <c r="M498"/>
      <c r="N498"/>
      <c r="O498"/>
      <c r="P498"/>
      <c r="Q498"/>
      <c r="R498"/>
      <c r="S498"/>
      <c r="T498"/>
      <c r="U498"/>
      <c r="V498"/>
      <c r="W498"/>
      <c r="X498"/>
      <c r="Y498"/>
      <c r="Z498"/>
      <c r="AA498"/>
      <c r="AB498"/>
      <c r="AC498"/>
      <c r="AD498"/>
      <c r="AE498"/>
      <c r="AF498"/>
      <c r="AG498"/>
      <c r="AH498"/>
      <c r="AI498"/>
      <c r="AJ498"/>
      <c r="AK498"/>
      <c r="AL498"/>
      <c r="AM498"/>
      <c r="AN498"/>
      <c r="AO498"/>
      <c r="AP498"/>
    </row>
    <row r="499" spans="1:42">
      <c r="A499" s="217"/>
      <c r="B499"/>
      <c r="C499"/>
      <c r="D499"/>
      <c r="E499"/>
      <c r="F499"/>
      <c r="G499"/>
      <c r="H499"/>
      <c r="I499"/>
      <c r="J499"/>
      <c r="K499"/>
      <c r="L499"/>
      <c r="M499"/>
      <c r="N499"/>
      <c r="O499"/>
      <c r="P499"/>
      <c r="Q499"/>
      <c r="R499"/>
      <c r="S499"/>
      <c r="T499"/>
      <c r="U499"/>
      <c r="V499"/>
      <c r="W499"/>
      <c r="X499"/>
      <c r="Y499"/>
      <c r="Z499"/>
      <c r="AA499"/>
      <c r="AB499"/>
      <c r="AC499"/>
      <c r="AD499"/>
      <c r="AE499"/>
      <c r="AF499"/>
      <c r="AG499"/>
      <c r="AH499"/>
      <c r="AI499"/>
      <c r="AJ499"/>
      <c r="AK499"/>
      <c r="AL499"/>
      <c r="AM499"/>
      <c r="AN499"/>
      <c r="AO499"/>
      <c r="AP499"/>
    </row>
    <row r="500" spans="1:42">
      <c r="A500" s="220" t="s">
        <v>290</v>
      </c>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c r="AA500" s="220"/>
      <c r="AB500" s="220"/>
      <c r="AC500" s="220"/>
      <c r="AD500" s="220"/>
      <c r="AE500" s="220"/>
      <c r="AF500" s="220"/>
      <c r="AG500" s="220"/>
      <c r="AH500" s="220"/>
      <c r="AI500" s="220"/>
      <c r="AJ500" s="220"/>
      <c r="AK500" s="220"/>
      <c r="AL500" s="220"/>
      <c r="AM500" s="220"/>
      <c r="AN500" s="220"/>
      <c r="AO500" s="220"/>
      <c r="AP500" s="220"/>
    </row>
    <row r="501" spans="1:42">
      <c r="A501" s="217"/>
      <c r="B501"/>
      <c r="C501"/>
      <c r="D501"/>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row>
    <row r="502" spans="1:42">
      <c r="A502" s="253" t="s">
        <v>291</v>
      </c>
      <c r="B502" s="250"/>
      <c r="C502" s="250"/>
      <c r="D502" s="250"/>
      <c r="E502" s="250"/>
      <c r="F502" s="250"/>
      <c r="G502" s="250"/>
      <c r="H502" s="250"/>
      <c r="I502" s="250"/>
      <c r="J502" s="250"/>
      <c r="K502" s="250"/>
      <c r="L502" s="250"/>
      <c r="M502" s="250"/>
      <c r="N502" s="250"/>
      <c r="O502" s="250"/>
      <c r="P502" s="250"/>
      <c r="Q502" s="250"/>
      <c r="R502" s="250"/>
      <c r="S502" s="250"/>
      <c r="T502" s="250"/>
      <c r="U502" s="250"/>
      <c r="V502" s="250"/>
      <c r="W502" s="250"/>
      <c r="X502" s="250"/>
      <c r="Y502" s="250"/>
      <c r="Z502" s="250"/>
      <c r="AA502" s="250"/>
      <c r="AB502" s="250"/>
      <c r="AC502" s="250"/>
      <c r="AD502" s="250"/>
      <c r="AE502" s="250"/>
      <c r="AF502" s="250"/>
      <c r="AG502" s="250"/>
      <c r="AH502" s="250"/>
      <c r="AI502" s="250"/>
      <c r="AJ502" s="250"/>
      <c r="AK502" s="250"/>
      <c r="AL502" s="250"/>
      <c r="AM502" s="250"/>
      <c r="AN502" s="250"/>
      <c r="AO502" s="250"/>
      <c r="AP502" s="250"/>
    </row>
    <row r="503" spans="1:42" outlineLevel="1">
      <c r="A503" s="217" t="s">
        <v>351</v>
      </c>
      <c r="B503"/>
      <c r="C503"/>
      <c r="D503"/>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row>
    <row r="504" spans="1:42" outlineLevel="1">
      <c r="A504" s="217" t="s">
        <v>293</v>
      </c>
      <c r="B504"/>
      <c r="C504"/>
      <c r="D504"/>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row>
    <row r="505" spans="1:42" outlineLevel="1">
      <c r="A505" s="217"/>
      <c r="B505"/>
      <c r="C505"/>
      <c r="D50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row>
    <row r="506" spans="1:42" outlineLevel="1">
      <c r="A506" s="217"/>
      <c r="B506"/>
      <c r="C506"/>
      <c r="D50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row>
    <row r="507" spans="1:42">
      <c r="A507" s="252" t="s">
        <v>294</v>
      </c>
      <c r="B507" s="251"/>
      <c r="C507" s="251"/>
      <c r="D507" s="251"/>
      <c r="E507" s="251"/>
      <c r="F507" s="251"/>
      <c r="G507" s="251"/>
      <c r="H507" s="251"/>
      <c r="I507" s="251"/>
      <c r="J507" s="251"/>
      <c r="K507" s="251"/>
      <c r="L507" s="251"/>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row>
    <row r="508" spans="1:42" outlineLevel="1"/>
    <row r="509" spans="1:42" outlineLevel="1"/>
    <row r="510" spans="1:42" outlineLevel="1"/>
    <row r="511" spans="1:42" outlineLevel="1"/>
    <row r="512" spans="1:42" s="260" customFormat="1" ht="14.25">
      <c r="A512" s="218" t="s">
        <v>295</v>
      </c>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6028B-9616-43D3-89D3-0716D99A83C6}">
  <sheetPr codeName="Sheet18">
    <tabColor theme="4" tint="0.79998168889431442"/>
    <outlinePr summaryBelow="0"/>
  </sheetPr>
  <dimension ref="A1:EF28"/>
  <sheetViews>
    <sheetView topLeftCell="AH1" zoomScale="90" zoomScaleNormal="90" workbookViewId="0">
      <selection activeCell="BM53" sqref="BM53"/>
    </sheetView>
  </sheetViews>
  <sheetFormatPr defaultRowHeight="15.75" outlineLevelRow="2"/>
  <cols>
    <col min="1" max="1" width="64.625" bestFit="1" customWidth="1"/>
    <col min="13" max="13" width="11.625" customWidth="1"/>
    <col min="14" max="43" width="11.75" customWidth="1"/>
    <col min="44" max="136" width="10.375" bestFit="1" customWidth="1"/>
  </cols>
  <sheetData>
    <row r="1" spans="1:42" ht="16.5">
      <c r="A1" s="5" t="s">
        <v>352</v>
      </c>
      <c r="B1" s="5"/>
      <c r="C1" s="5"/>
      <c r="D1" s="5"/>
      <c r="E1" s="5"/>
      <c r="F1" s="5"/>
      <c r="G1" s="5"/>
      <c r="H1" s="5"/>
      <c r="I1" s="5"/>
      <c r="J1" s="5"/>
      <c r="K1" s="6"/>
      <c r="L1" s="6"/>
      <c r="M1" s="191" t="str">
        <f>_xlfn.XLOOKUP(M$2,'Cover Sheet'!$B$25:$B$60,'Cover Sheet'!$E$25:$E$60)</f>
        <v>Previous Year</v>
      </c>
      <c r="N1" s="191" t="str">
        <f>_xlfn.XLOOKUP(N$2,'Cover Sheet'!$B$25:$B$60,'Cover Sheet'!$E$25:$E$60)</f>
        <v>Current year</v>
      </c>
      <c r="O1" s="191" t="str">
        <f>_xlfn.XLOOKUP(O$2,'Cover Sheet'!$B$25:$B$60,'Cover Sheet'!$E$25:$E$60)</f>
        <v>Forecast</v>
      </c>
      <c r="P1" s="191" t="str">
        <f>_xlfn.XLOOKUP(P$2,'Cover Sheet'!$B$25:$B$60,'Cover Sheet'!$E$25:$E$60)</f>
        <v>Forecast</v>
      </c>
      <c r="Q1" s="191" t="str">
        <f>_xlfn.XLOOKUP(Q$2,'Cover Sheet'!$B$25:$B$60,'Cover Sheet'!$E$25:$E$60)</f>
        <v>Forecast</v>
      </c>
      <c r="R1" s="191" t="str">
        <f>_xlfn.XLOOKUP(R$2,'Cover Sheet'!$B$25:$B$60,'Cover Sheet'!$E$25:$E$60)</f>
        <v>Forecast</v>
      </c>
      <c r="S1" s="191" t="str">
        <f>_xlfn.XLOOKUP(S$2,'Cover Sheet'!$B$25:$B$60,'Cover Sheet'!$E$25:$E$60)</f>
        <v>Forecast</v>
      </c>
      <c r="T1" s="191" t="str">
        <f>_xlfn.XLOOKUP(T$2,'Cover Sheet'!$B$25:$B$60,'Cover Sheet'!$E$25:$E$60)</f>
        <v>Forecast</v>
      </c>
      <c r="U1" s="191" t="str">
        <f>_xlfn.XLOOKUP(U$2,'Cover Sheet'!$B$25:$B$60,'Cover Sheet'!$E$25:$E$60)</f>
        <v>Forecast</v>
      </c>
      <c r="V1" s="191" t="str">
        <f>_xlfn.XLOOKUP(V$2,'Cover Sheet'!$B$25:$B$60,'Cover Sheet'!$E$25:$E$60)</f>
        <v>Forecast</v>
      </c>
      <c r="W1" s="191" t="str">
        <f>_xlfn.XLOOKUP(W$2,'Cover Sheet'!$B$25:$B$60,'Cover Sheet'!$E$25:$E$60)</f>
        <v>Forecast</v>
      </c>
      <c r="X1" s="191" t="str">
        <f>_xlfn.XLOOKUP(X$2,'Cover Sheet'!$B$25:$B$60,'Cover Sheet'!$E$25:$E$60)</f>
        <v>Forecast</v>
      </c>
      <c r="Y1" s="191" t="str">
        <f>_xlfn.XLOOKUP(Y$2,'Cover Sheet'!$B$25:$B$60,'Cover Sheet'!$E$25:$E$60)</f>
        <v>Forecast</v>
      </c>
      <c r="Z1" s="191" t="str">
        <f>_xlfn.XLOOKUP(Z$2,'Cover Sheet'!$B$25:$B$60,'Cover Sheet'!$E$25:$E$60)</f>
        <v>Forecast</v>
      </c>
      <c r="AA1" s="191" t="str">
        <f>_xlfn.XLOOKUP(AA$2,'Cover Sheet'!$B$25:$B$60,'Cover Sheet'!$E$25:$E$60)</f>
        <v>Forecast</v>
      </c>
      <c r="AB1" s="191" t="str">
        <f>_xlfn.XLOOKUP(AB$2,'Cover Sheet'!$B$25:$B$60,'Cover Sheet'!$E$25:$E$60)</f>
        <v>Forecast</v>
      </c>
      <c r="AC1" s="191" t="str">
        <f>_xlfn.XLOOKUP(AC$2,'Cover Sheet'!$B$25:$B$60,'Cover Sheet'!$E$25:$E$60)</f>
        <v>Forecast</v>
      </c>
      <c r="AD1" s="191" t="str">
        <f>_xlfn.XLOOKUP(AD$2,'Cover Sheet'!$B$25:$B$60,'Cover Sheet'!$E$25:$E$60)</f>
        <v>Forecast</v>
      </c>
      <c r="AE1" s="191" t="str">
        <f>_xlfn.XLOOKUP(AE$2,'Cover Sheet'!$B$25:$B$60,'Cover Sheet'!$E$25:$E$60)</f>
        <v>Forecast</v>
      </c>
      <c r="AF1" s="191" t="str">
        <f>_xlfn.XLOOKUP(AF$2,'Cover Sheet'!$B$25:$B$60,'Cover Sheet'!$E$25:$E$60)</f>
        <v>Forecast</v>
      </c>
      <c r="AG1" s="191" t="str">
        <f>_xlfn.XLOOKUP(AG$2,'Cover Sheet'!$B$25:$B$60,'Cover Sheet'!$E$25:$E$60)</f>
        <v>Forecast</v>
      </c>
      <c r="AH1" s="191" t="str">
        <f>_xlfn.XLOOKUP(AH$2,'Cover Sheet'!$B$25:$B$60,'Cover Sheet'!$E$25:$E$60)</f>
        <v>Forecast</v>
      </c>
      <c r="AI1" s="191" t="str">
        <f>_xlfn.XLOOKUP(AI$2,'Cover Sheet'!$B$25:$B$60,'Cover Sheet'!$E$25:$E$60)</f>
        <v>Forecast</v>
      </c>
      <c r="AJ1" s="191" t="str">
        <f>_xlfn.XLOOKUP(AJ$2,'Cover Sheet'!$B$25:$B$60,'Cover Sheet'!$E$25:$E$60)</f>
        <v>Forecast</v>
      </c>
      <c r="AK1" s="191" t="str">
        <f>_xlfn.XLOOKUP(AK$2,'Cover Sheet'!$B$25:$B$60,'Cover Sheet'!$E$25:$E$60)</f>
        <v>Forecast</v>
      </c>
      <c r="AL1" s="191" t="str">
        <f>_xlfn.XLOOKUP(AL$2,'Cover Sheet'!$B$25:$B$60,'Cover Sheet'!$E$25:$E$60)</f>
        <v>Forecast</v>
      </c>
      <c r="AM1" s="191" t="str">
        <f>_xlfn.XLOOKUP(AM$2,'Cover Sheet'!$B$25:$B$60,'Cover Sheet'!$E$25:$E$60)</f>
        <v>Forecast</v>
      </c>
      <c r="AN1" s="191" t="str">
        <f>_xlfn.XLOOKUP(AN$2,'Cover Sheet'!$B$25:$B$60,'Cover Sheet'!$E$25:$E$60)</f>
        <v>Forecast</v>
      </c>
      <c r="AO1" s="191" t="str">
        <f>_xlfn.XLOOKUP(AO$2,'Cover Sheet'!$B$25:$B$60,'Cover Sheet'!$E$25:$E$60)</f>
        <v>Forecast</v>
      </c>
      <c r="AP1" s="279" t="str">
        <f>_xlfn.XLOOKUP(AP$2,'Cover Sheet'!$B$25:$B$60,'Cover Sheet'!$E$25:$E$60)</f>
        <v>Forecast</v>
      </c>
    </row>
    <row r="2" spans="1:42" s="154" customFormat="1" ht="16.5">
      <c r="A2" s="242" t="s">
        <v>350</v>
      </c>
      <c r="B2" s="152"/>
      <c r="C2" s="152"/>
      <c r="D2" s="152"/>
      <c r="E2" s="152"/>
      <c r="F2" s="152"/>
      <c r="G2" s="152"/>
      <c r="H2" s="152"/>
      <c r="I2" s="153"/>
      <c r="J2" s="152"/>
      <c r="K2" s="153"/>
      <c r="L2" s="153"/>
      <c r="M2" s="275">
        <f t="shared" ref="M2:AP2" si="0">DATE(M4-1,4,1)</f>
        <v>45383</v>
      </c>
      <c r="N2" s="275">
        <f t="shared" si="0"/>
        <v>45748</v>
      </c>
      <c r="O2" s="275">
        <f t="shared" si="0"/>
        <v>46113</v>
      </c>
      <c r="P2" s="275">
        <f t="shared" si="0"/>
        <v>46478</v>
      </c>
      <c r="Q2" s="275">
        <f t="shared" si="0"/>
        <v>46844</v>
      </c>
      <c r="R2" s="275">
        <f t="shared" si="0"/>
        <v>47209</v>
      </c>
      <c r="S2" s="275">
        <f t="shared" si="0"/>
        <v>47574</v>
      </c>
      <c r="T2" s="275">
        <f t="shared" si="0"/>
        <v>47939</v>
      </c>
      <c r="U2" s="275">
        <f t="shared" si="0"/>
        <v>48305</v>
      </c>
      <c r="V2" s="275">
        <f t="shared" si="0"/>
        <v>48670</v>
      </c>
      <c r="W2" s="275">
        <f t="shared" si="0"/>
        <v>49035</v>
      </c>
      <c r="X2" s="275">
        <f t="shared" si="0"/>
        <v>49400</v>
      </c>
      <c r="Y2" s="275">
        <f t="shared" si="0"/>
        <v>49766</v>
      </c>
      <c r="Z2" s="275">
        <f t="shared" si="0"/>
        <v>50131</v>
      </c>
      <c r="AA2" s="275">
        <f t="shared" si="0"/>
        <v>50496</v>
      </c>
      <c r="AB2" s="275">
        <f t="shared" si="0"/>
        <v>50861</v>
      </c>
      <c r="AC2" s="275">
        <f t="shared" si="0"/>
        <v>51227</v>
      </c>
      <c r="AD2" s="275">
        <f t="shared" si="0"/>
        <v>51592</v>
      </c>
      <c r="AE2" s="275">
        <f t="shared" si="0"/>
        <v>51957</v>
      </c>
      <c r="AF2" s="275">
        <f t="shared" si="0"/>
        <v>52322</v>
      </c>
      <c r="AG2" s="275">
        <f t="shared" si="0"/>
        <v>52688</v>
      </c>
      <c r="AH2" s="275">
        <f t="shared" si="0"/>
        <v>53053</v>
      </c>
      <c r="AI2" s="275">
        <f t="shared" si="0"/>
        <v>53418</v>
      </c>
      <c r="AJ2" s="275">
        <f t="shared" si="0"/>
        <v>53783</v>
      </c>
      <c r="AK2" s="275">
        <f t="shared" si="0"/>
        <v>54149</v>
      </c>
      <c r="AL2" s="275">
        <f t="shared" si="0"/>
        <v>54514</v>
      </c>
      <c r="AM2" s="275">
        <f t="shared" si="0"/>
        <v>54879</v>
      </c>
      <c r="AN2" s="275">
        <f t="shared" si="0"/>
        <v>55244</v>
      </c>
      <c r="AO2" s="275">
        <f t="shared" si="0"/>
        <v>55610</v>
      </c>
      <c r="AP2" s="278">
        <f t="shared" si="0"/>
        <v>55975</v>
      </c>
    </row>
    <row r="3" spans="1:42" s="154" customFormat="1" ht="16.5">
      <c r="A3" s="242" t="s">
        <v>278</v>
      </c>
      <c r="B3" s="152"/>
      <c r="C3" s="152"/>
      <c r="D3" s="152"/>
      <c r="E3" s="152"/>
      <c r="F3" s="152"/>
      <c r="G3" s="152"/>
      <c r="H3" s="152"/>
      <c r="I3" s="153"/>
      <c r="J3" s="152"/>
      <c r="K3" s="153"/>
      <c r="L3" s="153"/>
      <c r="M3" s="275">
        <f t="shared" ref="M3:AP3" si="1">DATE(M4,3,31)</f>
        <v>45747</v>
      </c>
      <c r="N3" s="275">
        <f t="shared" si="1"/>
        <v>46112</v>
      </c>
      <c r="O3" s="275">
        <f t="shared" si="1"/>
        <v>46477</v>
      </c>
      <c r="P3" s="275">
        <f t="shared" si="1"/>
        <v>46843</v>
      </c>
      <c r="Q3" s="275">
        <f t="shared" si="1"/>
        <v>47208</v>
      </c>
      <c r="R3" s="275">
        <f t="shared" si="1"/>
        <v>47573</v>
      </c>
      <c r="S3" s="275">
        <f t="shared" si="1"/>
        <v>47938</v>
      </c>
      <c r="T3" s="275">
        <f t="shared" si="1"/>
        <v>48304</v>
      </c>
      <c r="U3" s="275">
        <f t="shared" si="1"/>
        <v>48669</v>
      </c>
      <c r="V3" s="275">
        <f t="shared" si="1"/>
        <v>49034</v>
      </c>
      <c r="W3" s="275">
        <f t="shared" si="1"/>
        <v>49399</v>
      </c>
      <c r="X3" s="275">
        <f t="shared" si="1"/>
        <v>49765</v>
      </c>
      <c r="Y3" s="275">
        <f t="shared" si="1"/>
        <v>50130</v>
      </c>
      <c r="Z3" s="275">
        <f t="shared" si="1"/>
        <v>50495</v>
      </c>
      <c r="AA3" s="275">
        <f t="shared" si="1"/>
        <v>50860</v>
      </c>
      <c r="AB3" s="275">
        <f t="shared" si="1"/>
        <v>51226</v>
      </c>
      <c r="AC3" s="275">
        <f t="shared" si="1"/>
        <v>51591</v>
      </c>
      <c r="AD3" s="275">
        <f t="shared" si="1"/>
        <v>51956</v>
      </c>
      <c r="AE3" s="275">
        <f t="shared" si="1"/>
        <v>52321</v>
      </c>
      <c r="AF3" s="275">
        <f t="shared" si="1"/>
        <v>52687</v>
      </c>
      <c r="AG3" s="275">
        <f t="shared" si="1"/>
        <v>53052</v>
      </c>
      <c r="AH3" s="275">
        <f t="shared" si="1"/>
        <v>53417</v>
      </c>
      <c r="AI3" s="275">
        <f t="shared" si="1"/>
        <v>53782</v>
      </c>
      <c r="AJ3" s="275">
        <f t="shared" si="1"/>
        <v>54148</v>
      </c>
      <c r="AK3" s="275">
        <f t="shared" si="1"/>
        <v>54513</v>
      </c>
      <c r="AL3" s="275">
        <f t="shared" si="1"/>
        <v>54878</v>
      </c>
      <c r="AM3" s="275">
        <f t="shared" si="1"/>
        <v>55243</v>
      </c>
      <c r="AN3" s="275">
        <f t="shared" si="1"/>
        <v>55609</v>
      </c>
      <c r="AO3" s="275">
        <f t="shared" si="1"/>
        <v>55974</v>
      </c>
      <c r="AP3" s="278">
        <f t="shared" si="1"/>
        <v>56339</v>
      </c>
    </row>
    <row r="4" spans="1:42" ht="16.5">
      <c r="A4" s="5" t="str">
        <f>Licensee</f>
        <v>NEP</v>
      </c>
      <c r="B4" s="5"/>
      <c r="C4" s="5"/>
      <c r="D4" s="5"/>
      <c r="E4" s="5"/>
      <c r="F4" s="5"/>
      <c r="G4" s="5"/>
      <c r="H4" s="5"/>
      <c r="I4" s="5"/>
      <c r="J4" s="5"/>
      <c r="K4" s="5"/>
      <c r="L4" s="5"/>
      <c r="M4" s="191">
        <v>2025</v>
      </c>
      <c r="N4" s="191">
        <f t="shared" ref="N4:AP4" si="2">M4+1</f>
        <v>2026</v>
      </c>
      <c r="O4" s="191">
        <f t="shared" si="2"/>
        <v>2027</v>
      </c>
      <c r="P4" s="191">
        <f t="shared" si="2"/>
        <v>2028</v>
      </c>
      <c r="Q4" s="191">
        <f t="shared" si="2"/>
        <v>2029</v>
      </c>
      <c r="R4" s="191">
        <f t="shared" si="2"/>
        <v>2030</v>
      </c>
      <c r="S4" s="191">
        <f t="shared" si="2"/>
        <v>2031</v>
      </c>
      <c r="T4" s="191">
        <f t="shared" si="2"/>
        <v>2032</v>
      </c>
      <c r="U4" s="191">
        <f t="shared" si="2"/>
        <v>2033</v>
      </c>
      <c r="V4" s="191">
        <f t="shared" si="2"/>
        <v>2034</v>
      </c>
      <c r="W4" s="191">
        <f t="shared" si="2"/>
        <v>2035</v>
      </c>
      <c r="X4" s="191">
        <f t="shared" si="2"/>
        <v>2036</v>
      </c>
      <c r="Y4" s="191">
        <f t="shared" si="2"/>
        <v>2037</v>
      </c>
      <c r="Z4" s="191">
        <f t="shared" si="2"/>
        <v>2038</v>
      </c>
      <c r="AA4" s="191">
        <f t="shared" si="2"/>
        <v>2039</v>
      </c>
      <c r="AB4" s="191">
        <f t="shared" si="2"/>
        <v>2040</v>
      </c>
      <c r="AC4" s="191">
        <f t="shared" si="2"/>
        <v>2041</v>
      </c>
      <c r="AD4" s="191">
        <f t="shared" si="2"/>
        <v>2042</v>
      </c>
      <c r="AE4" s="191">
        <f t="shared" si="2"/>
        <v>2043</v>
      </c>
      <c r="AF4" s="191">
        <f t="shared" si="2"/>
        <v>2044</v>
      </c>
      <c r="AG4" s="191">
        <f t="shared" si="2"/>
        <v>2045</v>
      </c>
      <c r="AH4" s="191">
        <f t="shared" si="2"/>
        <v>2046</v>
      </c>
      <c r="AI4" s="191">
        <f t="shared" si="2"/>
        <v>2047</v>
      </c>
      <c r="AJ4" s="191">
        <f t="shared" si="2"/>
        <v>2048</v>
      </c>
      <c r="AK4" s="191">
        <f t="shared" si="2"/>
        <v>2049</v>
      </c>
      <c r="AL4" s="191">
        <f t="shared" si="2"/>
        <v>2050</v>
      </c>
      <c r="AM4" s="191">
        <f t="shared" si="2"/>
        <v>2051</v>
      </c>
      <c r="AN4" s="191">
        <f t="shared" si="2"/>
        <v>2052</v>
      </c>
      <c r="AO4" s="191">
        <f t="shared" si="2"/>
        <v>2053</v>
      </c>
      <c r="AP4" s="279">
        <f t="shared" si="2"/>
        <v>2054</v>
      </c>
    </row>
    <row r="5" spans="1:42">
      <c r="A5" s="220" t="s">
        <v>353</v>
      </c>
      <c r="B5" s="220"/>
      <c r="C5" s="220"/>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row>
    <row r="6" spans="1:42" outlineLevel="2">
      <c r="A6" t="s">
        <v>283</v>
      </c>
      <c r="B6" t="s">
        <v>150</v>
      </c>
      <c r="M6" s="286">
        <f>SUMIFS('6b - Tot real (CPIH) costs'!M$9:M$496,'6b - Tot real (CPIH) costs'!$L$9:$L$496,$B6)</f>
        <v>0</v>
      </c>
      <c r="N6" s="286">
        <f>SUMIFS('6b - Tot real (CPIH) costs'!N$9:N$496,'6b - Tot real (CPIH) costs'!$L$9:$L$496,$B6)</f>
        <v>0</v>
      </c>
      <c r="O6" s="286">
        <f>SUMIFS('6b - Tot real (CPIH) costs'!O$9:O$496,'6b - Tot real (CPIH) costs'!$L$9:$L$496,$B6)</f>
        <v>0</v>
      </c>
      <c r="P6" s="286">
        <f>SUMIFS('6b - Tot real (CPIH) costs'!P$9:P$496,'6b - Tot real (CPIH) costs'!$L$9:$L$496,$B6)</f>
        <v>0</v>
      </c>
      <c r="Q6" s="286">
        <f>SUMIFS('6b - Tot real (CPIH) costs'!Q$9:Q$496,'6b - Tot real (CPIH) costs'!$L$9:$L$496,$B6)</f>
        <v>0</v>
      </c>
      <c r="R6" s="286">
        <f>SUMIFS('6b - Tot real (CPIH) costs'!R$9:R$496,'6b - Tot real (CPIH) costs'!$L$9:$L$496,$B6)</f>
        <v>0</v>
      </c>
      <c r="S6" s="286">
        <f>SUMIFS('6b - Tot real (CPIH) costs'!S$9:S$496,'6b - Tot real (CPIH) costs'!$L$9:$L$496,$B6)</f>
        <v>0</v>
      </c>
      <c r="T6" s="286">
        <f>SUMIFS('6b - Tot real (CPIH) costs'!T$9:T$496,'6b - Tot real (CPIH) costs'!$L$9:$L$496,$B6)</f>
        <v>0</v>
      </c>
      <c r="U6" s="286">
        <f>SUMIFS('6b - Tot real (CPIH) costs'!U$9:U$496,'6b - Tot real (CPIH) costs'!$L$9:$L$496,$B6)</f>
        <v>0</v>
      </c>
      <c r="V6" s="286">
        <f>SUMIFS('6b - Tot real (CPIH) costs'!V$9:V$496,'6b - Tot real (CPIH) costs'!$L$9:$L$496,$B6)</f>
        <v>0</v>
      </c>
      <c r="W6" s="286">
        <f>SUMIFS('6b - Tot real (CPIH) costs'!W$9:W$496,'6b - Tot real (CPIH) costs'!$L$9:$L$496,$B6)</f>
        <v>0</v>
      </c>
      <c r="X6" s="286">
        <f>SUMIFS('6b - Tot real (CPIH) costs'!X$9:X$496,'6b - Tot real (CPIH) costs'!$L$9:$L$496,$B6)</f>
        <v>0</v>
      </c>
      <c r="Y6" s="286">
        <f>SUMIFS('6b - Tot real (CPIH) costs'!Y$9:Y$496,'6b - Tot real (CPIH) costs'!$L$9:$L$496,$B6)</f>
        <v>0</v>
      </c>
      <c r="Z6" s="286">
        <f>SUMIFS('6b - Tot real (CPIH) costs'!Z$9:Z$496,'6b - Tot real (CPIH) costs'!$L$9:$L$496,$B6)</f>
        <v>0</v>
      </c>
      <c r="AA6" s="286">
        <f>SUMIFS('6b - Tot real (CPIH) costs'!AA$9:AA$496,'6b - Tot real (CPIH) costs'!$L$9:$L$496,$B6)</f>
        <v>0</v>
      </c>
      <c r="AB6" s="286">
        <f>SUMIFS('6b - Tot real (CPIH) costs'!AB$9:AB$496,'6b - Tot real (CPIH) costs'!$L$9:$L$496,$B6)</f>
        <v>0</v>
      </c>
      <c r="AC6" s="286">
        <f>SUMIFS('6b - Tot real (CPIH) costs'!AC$9:AC$496,'6b - Tot real (CPIH) costs'!$L$9:$L$496,$B6)</f>
        <v>0</v>
      </c>
      <c r="AD6" s="286">
        <f>SUMIFS('6b - Tot real (CPIH) costs'!AD$9:AD$496,'6b - Tot real (CPIH) costs'!$L$9:$L$496,$B6)</f>
        <v>0</v>
      </c>
      <c r="AE6" s="286">
        <f>SUMIFS('6b - Tot real (CPIH) costs'!AE$9:AE$496,'6b - Tot real (CPIH) costs'!$L$9:$L$496,$B6)</f>
        <v>0</v>
      </c>
      <c r="AF6" s="286">
        <f>SUMIFS('6b - Tot real (CPIH) costs'!AF$9:AF$496,'6b - Tot real (CPIH) costs'!$L$9:$L$496,$B6)</f>
        <v>0</v>
      </c>
      <c r="AG6" s="286">
        <f>SUMIFS('6b - Tot real (CPIH) costs'!AG$9:AG$496,'6b - Tot real (CPIH) costs'!$L$9:$L$496,$B6)</f>
        <v>0</v>
      </c>
      <c r="AH6" s="286">
        <f>SUMIFS('6b - Tot real (CPIH) costs'!AH$9:AH$496,'6b - Tot real (CPIH) costs'!$L$9:$L$496,$B6)</f>
        <v>0</v>
      </c>
      <c r="AI6" s="286">
        <f>SUMIFS('6b - Tot real (CPIH) costs'!AI$9:AI$496,'6b - Tot real (CPIH) costs'!$L$9:$L$496,$B6)</f>
        <v>0</v>
      </c>
      <c r="AJ6" s="286">
        <f>SUMIFS('6b - Tot real (CPIH) costs'!AJ$9:AJ$496,'6b - Tot real (CPIH) costs'!$L$9:$L$496,$B6)</f>
        <v>0</v>
      </c>
      <c r="AK6" s="286">
        <f>SUMIFS('6b - Tot real (CPIH) costs'!AK$9:AK$496,'6b - Tot real (CPIH) costs'!$L$9:$L$496,$B6)</f>
        <v>0</v>
      </c>
      <c r="AL6" s="286">
        <f>SUMIFS('6b - Tot real (CPIH) costs'!AL$9:AL$496,'6b - Tot real (CPIH) costs'!$L$9:$L$496,$B6)</f>
        <v>0</v>
      </c>
      <c r="AM6" s="286">
        <f>SUMIFS('6b - Tot real (CPIH) costs'!AM$9:AM$496,'6b - Tot real (CPIH) costs'!$L$9:$L$496,$B6)</f>
        <v>0</v>
      </c>
      <c r="AN6" s="286">
        <f>SUMIFS('6b - Tot real (CPIH) costs'!AN$9:AN$496,'6b - Tot real (CPIH) costs'!$L$9:$L$496,$B6)</f>
        <v>0</v>
      </c>
      <c r="AO6" s="286">
        <f>SUMIFS('6b - Tot real (CPIH) costs'!AO$9:AO$496,'6b - Tot real (CPIH) costs'!$L$9:$L$496,$B6)</f>
        <v>0</v>
      </c>
      <c r="AP6" s="308">
        <f>SUMIFS('6b - Tot real (CPIH) costs'!AP$9:AP$496,'6b - Tot real (CPIH) costs'!$L$9:$L$496,$B6)</f>
        <v>0</v>
      </c>
    </row>
    <row r="7" spans="1:42" outlineLevel="2">
      <c r="A7" t="s">
        <v>286</v>
      </c>
      <c r="B7" t="s">
        <v>216</v>
      </c>
      <c r="M7" s="286">
        <f>SUMIFS('6b - Tot real (CPIH) costs'!M$9:M$496,'6b - Tot real (CPIH) costs'!$L$9:$L$496,$B7)</f>
        <v>0</v>
      </c>
      <c r="N7" s="286">
        <f>SUMIFS('6b - Tot real (CPIH) costs'!N$9:N$496,'6b - Tot real (CPIH) costs'!$L$9:$L$496,$B7)</f>
        <v>0</v>
      </c>
      <c r="O7" s="286">
        <f>SUMIFS('6b - Tot real (CPIH) costs'!O$9:O$496,'6b - Tot real (CPIH) costs'!$L$9:$L$496,$B7)</f>
        <v>0</v>
      </c>
      <c r="P7" s="286">
        <f>SUMIFS('6b - Tot real (CPIH) costs'!P$9:P$496,'6b - Tot real (CPIH) costs'!$L$9:$L$496,$B7)</f>
        <v>0</v>
      </c>
      <c r="Q7" s="286">
        <f>SUMIFS('6b - Tot real (CPIH) costs'!Q$9:Q$496,'6b - Tot real (CPIH) costs'!$L$9:$L$496,$B7)</f>
        <v>0</v>
      </c>
      <c r="R7" s="286">
        <f>SUMIFS('6b - Tot real (CPIH) costs'!R$9:R$496,'6b - Tot real (CPIH) costs'!$L$9:$L$496,$B7)</f>
        <v>0</v>
      </c>
      <c r="S7" s="286">
        <f>SUMIFS('6b - Tot real (CPIH) costs'!S$9:S$496,'6b - Tot real (CPIH) costs'!$L$9:$L$496,$B7)</f>
        <v>0</v>
      </c>
      <c r="T7" s="286">
        <f>SUMIFS('6b - Tot real (CPIH) costs'!T$9:T$496,'6b - Tot real (CPIH) costs'!$L$9:$L$496,$B7)</f>
        <v>0</v>
      </c>
      <c r="U7" s="286">
        <f>SUMIFS('6b - Tot real (CPIH) costs'!U$9:U$496,'6b - Tot real (CPIH) costs'!$L$9:$L$496,$B7)</f>
        <v>0</v>
      </c>
      <c r="V7" s="286">
        <f>SUMIFS('6b - Tot real (CPIH) costs'!V$9:V$496,'6b - Tot real (CPIH) costs'!$L$9:$L$496,$B7)</f>
        <v>0</v>
      </c>
      <c r="W7" s="286">
        <f>SUMIFS('6b - Tot real (CPIH) costs'!W$9:W$496,'6b - Tot real (CPIH) costs'!$L$9:$L$496,$B7)</f>
        <v>0</v>
      </c>
      <c r="X7" s="286">
        <f>SUMIFS('6b - Tot real (CPIH) costs'!X$9:X$496,'6b - Tot real (CPIH) costs'!$L$9:$L$496,$B7)</f>
        <v>0</v>
      </c>
      <c r="Y7" s="286">
        <f>SUMIFS('6b - Tot real (CPIH) costs'!Y$9:Y$496,'6b - Tot real (CPIH) costs'!$L$9:$L$496,$B7)</f>
        <v>0</v>
      </c>
      <c r="Z7" s="286">
        <f>SUMIFS('6b - Tot real (CPIH) costs'!Z$9:Z$496,'6b - Tot real (CPIH) costs'!$L$9:$L$496,$B7)</f>
        <v>0</v>
      </c>
      <c r="AA7" s="286">
        <f>SUMIFS('6b - Tot real (CPIH) costs'!AA$9:AA$496,'6b - Tot real (CPIH) costs'!$L$9:$L$496,$B7)</f>
        <v>0</v>
      </c>
      <c r="AB7" s="286">
        <f>SUMIFS('6b - Tot real (CPIH) costs'!AB$9:AB$496,'6b - Tot real (CPIH) costs'!$L$9:$L$496,$B7)</f>
        <v>0</v>
      </c>
      <c r="AC7" s="286">
        <f>SUMIFS('6b - Tot real (CPIH) costs'!AC$9:AC$496,'6b - Tot real (CPIH) costs'!$L$9:$L$496,$B7)</f>
        <v>0</v>
      </c>
      <c r="AD7" s="286">
        <f>SUMIFS('6b - Tot real (CPIH) costs'!AD$9:AD$496,'6b - Tot real (CPIH) costs'!$L$9:$L$496,$B7)</f>
        <v>0</v>
      </c>
      <c r="AE7" s="286">
        <f>SUMIFS('6b - Tot real (CPIH) costs'!AE$9:AE$496,'6b - Tot real (CPIH) costs'!$L$9:$L$496,$B7)</f>
        <v>0</v>
      </c>
      <c r="AF7" s="286">
        <f>SUMIFS('6b - Tot real (CPIH) costs'!AF$9:AF$496,'6b - Tot real (CPIH) costs'!$L$9:$L$496,$B7)</f>
        <v>0</v>
      </c>
      <c r="AG7" s="286">
        <f>SUMIFS('6b - Tot real (CPIH) costs'!AG$9:AG$496,'6b - Tot real (CPIH) costs'!$L$9:$L$496,$B7)</f>
        <v>0</v>
      </c>
      <c r="AH7" s="286">
        <f>SUMIFS('6b - Tot real (CPIH) costs'!AH$9:AH$496,'6b - Tot real (CPIH) costs'!$L$9:$L$496,$B7)</f>
        <v>0</v>
      </c>
      <c r="AI7" s="286">
        <f>SUMIFS('6b - Tot real (CPIH) costs'!AI$9:AI$496,'6b - Tot real (CPIH) costs'!$L$9:$L$496,$B7)</f>
        <v>0</v>
      </c>
      <c r="AJ7" s="286">
        <f>SUMIFS('6b - Tot real (CPIH) costs'!AJ$9:AJ$496,'6b - Tot real (CPIH) costs'!$L$9:$L$496,$B7)</f>
        <v>0</v>
      </c>
      <c r="AK7" s="286">
        <f>SUMIFS('6b - Tot real (CPIH) costs'!AK$9:AK$496,'6b - Tot real (CPIH) costs'!$L$9:$L$496,$B7)</f>
        <v>0</v>
      </c>
      <c r="AL7" s="286">
        <f>SUMIFS('6b - Tot real (CPIH) costs'!AL$9:AL$496,'6b - Tot real (CPIH) costs'!$L$9:$L$496,$B7)</f>
        <v>0</v>
      </c>
      <c r="AM7" s="286">
        <f>SUMIFS('6b - Tot real (CPIH) costs'!AM$9:AM$496,'6b - Tot real (CPIH) costs'!$L$9:$L$496,$B7)</f>
        <v>0</v>
      </c>
      <c r="AN7" s="286">
        <f>SUMIFS('6b - Tot real (CPIH) costs'!AN$9:AN$496,'6b - Tot real (CPIH) costs'!$L$9:$L$496,$B7)</f>
        <v>0</v>
      </c>
      <c r="AO7" s="286">
        <f>SUMIFS('6b - Tot real (CPIH) costs'!AO$9:AO$496,'6b - Tot real (CPIH) costs'!$L$9:$L$496,$B7)</f>
        <v>0</v>
      </c>
      <c r="AP7" s="308">
        <f>SUMIFS('6b - Tot real (CPIH) costs'!AP$9:AP$496,'6b - Tot real (CPIH) costs'!$L$9:$L$496,$B7)</f>
        <v>0</v>
      </c>
    </row>
    <row r="8" spans="1:42" ht="16.149999999999999" outlineLevel="2" thickBot="1">
      <c r="A8" s="216" t="s">
        <v>354</v>
      </c>
      <c r="B8" s="159"/>
      <c r="C8" s="159"/>
      <c r="D8" s="159"/>
      <c r="E8" s="159"/>
      <c r="F8" s="159"/>
      <c r="G8" s="159"/>
      <c r="H8" s="159"/>
      <c r="I8" s="159"/>
      <c r="J8" s="159"/>
      <c r="K8" s="159"/>
      <c r="L8" s="159"/>
      <c r="M8" s="282">
        <f>SUM(M6:M7)</f>
        <v>0</v>
      </c>
      <c r="N8" s="282">
        <f t="shared" ref="N8:AP8" si="3">SUM(N6:N7)</f>
        <v>0</v>
      </c>
      <c r="O8" s="282">
        <f t="shared" si="3"/>
        <v>0</v>
      </c>
      <c r="P8" s="282">
        <f t="shared" si="3"/>
        <v>0</v>
      </c>
      <c r="Q8" s="282">
        <f t="shared" si="3"/>
        <v>0</v>
      </c>
      <c r="R8" s="282">
        <f t="shared" si="3"/>
        <v>0</v>
      </c>
      <c r="S8" s="282">
        <f t="shared" si="3"/>
        <v>0</v>
      </c>
      <c r="T8" s="282">
        <f t="shared" si="3"/>
        <v>0</v>
      </c>
      <c r="U8" s="282">
        <f t="shared" si="3"/>
        <v>0</v>
      </c>
      <c r="V8" s="282">
        <f t="shared" si="3"/>
        <v>0</v>
      </c>
      <c r="W8" s="282">
        <f t="shared" si="3"/>
        <v>0</v>
      </c>
      <c r="X8" s="282">
        <f t="shared" si="3"/>
        <v>0</v>
      </c>
      <c r="Y8" s="282">
        <f t="shared" si="3"/>
        <v>0</v>
      </c>
      <c r="Z8" s="282">
        <f t="shared" si="3"/>
        <v>0</v>
      </c>
      <c r="AA8" s="282">
        <f t="shared" si="3"/>
        <v>0</v>
      </c>
      <c r="AB8" s="282">
        <f t="shared" si="3"/>
        <v>0</v>
      </c>
      <c r="AC8" s="282">
        <f t="shared" si="3"/>
        <v>0</v>
      </c>
      <c r="AD8" s="282">
        <f t="shared" si="3"/>
        <v>0</v>
      </c>
      <c r="AE8" s="282">
        <f t="shared" si="3"/>
        <v>0</v>
      </c>
      <c r="AF8" s="282">
        <f t="shared" si="3"/>
        <v>0</v>
      </c>
      <c r="AG8" s="282">
        <f t="shared" si="3"/>
        <v>0</v>
      </c>
      <c r="AH8" s="282">
        <f t="shared" si="3"/>
        <v>0</v>
      </c>
      <c r="AI8" s="282">
        <f t="shared" si="3"/>
        <v>0</v>
      </c>
      <c r="AJ8" s="282">
        <f t="shared" si="3"/>
        <v>0</v>
      </c>
      <c r="AK8" s="282">
        <f t="shared" si="3"/>
        <v>0</v>
      </c>
      <c r="AL8" s="282">
        <f t="shared" si="3"/>
        <v>0</v>
      </c>
      <c r="AM8" s="282">
        <f t="shared" si="3"/>
        <v>0</v>
      </c>
      <c r="AN8" s="282">
        <f t="shared" si="3"/>
        <v>0</v>
      </c>
      <c r="AO8" s="282">
        <f t="shared" si="3"/>
        <v>0</v>
      </c>
      <c r="AP8" s="282">
        <f t="shared" si="3"/>
        <v>0</v>
      </c>
    </row>
    <row r="9" spans="1:42" ht="35.25" customHeight="1" outlineLevel="2" thickTop="1"/>
    <row r="10" spans="1:42">
      <c r="A10" s="220" t="s">
        <v>355</v>
      </c>
      <c r="B10" s="220"/>
      <c r="C10" s="220"/>
      <c r="D10" s="220"/>
      <c r="E10" s="220"/>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row>
    <row r="11" spans="1:42" outlineLevel="2">
      <c r="A11" t="s">
        <v>287</v>
      </c>
      <c r="B11" t="s">
        <v>254</v>
      </c>
      <c r="M11" s="286">
        <f>SUMIFS('6b - Tot real (CPIH) costs'!M$9:M$496,'6b - Tot real (CPIH) costs'!$L$9:$L$496,$B11)</f>
        <v>0</v>
      </c>
      <c r="N11" s="286">
        <f>SUMIFS('6b - Tot real (CPIH) costs'!N$9:N$496,'6b - Tot real (CPIH) costs'!$L$9:$L$496,$B11)</f>
        <v>0</v>
      </c>
      <c r="O11" s="286">
        <f>SUMIFS('6b - Tot real (CPIH) costs'!O$9:O$496,'6b - Tot real (CPIH) costs'!$L$9:$L$496,$B11)</f>
        <v>0</v>
      </c>
      <c r="P11" s="286">
        <f>SUMIFS('6b - Tot real (CPIH) costs'!P$9:P$496,'6b - Tot real (CPIH) costs'!$L$9:$L$496,$B11)</f>
        <v>0</v>
      </c>
      <c r="Q11" s="286">
        <f>SUMIFS('6b - Tot real (CPIH) costs'!Q$9:Q$496,'6b - Tot real (CPIH) costs'!$L$9:$L$496,$B11)</f>
        <v>0</v>
      </c>
      <c r="R11" s="286">
        <f>SUMIFS('6b - Tot real (CPIH) costs'!R$9:R$496,'6b - Tot real (CPIH) costs'!$L$9:$L$496,$B11)</f>
        <v>0</v>
      </c>
      <c r="S11" s="286">
        <f>SUMIFS('6b - Tot real (CPIH) costs'!S$9:S$496,'6b - Tot real (CPIH) costs'!$L$9:$L$496,$B11)</f>
        <v>0</v>
      </c>
      <c r="T11" s="286">
        <f>SUMIFS('6b - Tot real (CPIH) costs'!T$9:T$496,'6b - Tot real (CPIH) costs'!$L$9:$L$496,$B11)</f>
        <v>0</v>
      </c>
      <c r="U11" s="286">
        <f>SUMIFS('6b - Tot real (CPIH) costs'!U$9:U$496,'6b - Tot real (CPIH) costs'!$L$9:$L$496,$B11)</f>
        <v>0</v>
      </c>
      <c r="V11" s="286">
        <f>SUMIFS('6b - Tot real (CPIH) costs'!V$9:V$496,'6b - Tot real (CPIH) costs'!$L$9:$L$496,$B11)</f>
        <v>0</v>
      </c>
      <c r="W11" s="286">
        <f>SUMIFS('6b - Tot real (CPIH) costs'!W$9:W$496,'6b - Tot real (CPIH) costs'!$L$9:$L$496,$B11)</f>
        <v>0</v>
      </c>
      <c r="X11" s="286">
        <f>SUMIFS('6b - Tot real (CPIH) costs'!X$9:X$496,'6b - Tot real (CPIH) costs'!$L$9:$L$496,$B11)</f>
        <v>0</v>
      </c>
      <c r="Y11" s="286">
        <f>SUMIFS('6b - Tot real (CPIH) costs'!Y$9:Y$496,'6b - Tot real (CPIH) costs'!$L$9:$L$496,$B11)</f>
        <v>0</v>
      </c>
      <c r="Z11" s="286">
        <f>SUMIFS('6b - Tot real (CPIH) costs'!Z$9:Z$496,'6b - Tot real (CPIH) costs'!$L$9:$L$496,$B11)</f>
        <v>0</v>
      </c>
      <c r="AA11" s="286">
        <f>SUMIFS('6b - Tot real (CPIH) costs'!AA$9:AA$496,'6b - Tot real (CPIH) costs'!$L$9:$L$496,$B11)</f>
        <v>0</v>
      </c>
      <c r="AB11" s="286">
        <f>SUMIFS('6b - Tot real (CPIH) costs'!AB$9:AB$496,'6b - Tot real (CPIH) costs'!$L$9:$L$496,$B11)</f>
        <v>0</v>
      </c>
      <c r="AC11" s="286">
        <f>SUMIFS('6b - Tot real (CPIH) costs'!AC$9:AC$496,'6b - Tot real (CPIH) costs'!$L$9:$L$496,$B11)</f>
        <v>0</v>
      </c>
      <c r="AD11" s="286">
        <f>SUMIFS('6b - Tot real (CPIH) costs'!AD$9:AD$496,'6b - Tot real (CPIH) costs'!$L$9:$L$496,$B11)</f>
        <v>0</v>
      </c>
      <c r="AE11" s="286">
        <f>SUMIFS('6b - Tot real (CPIH) costs'!AE$9:AE$496,'6b - Tot real (CPIH) costs'!$L$9:$L$496,$B11)</f>
        <v>0</v>
      </c>
      <c r="AF11" s="286">
        <f>SUMIFS('6b - Tot real (CPIH) costs'!AF$9:AF$496,'6b - Tot real (CPIH) costs'!$L$9:$L$496,$B11)</f>
        <v>0</v>
      </c>
      <c r="AG11" s="286">
        <f>SUMIFS('6b - Tot real (CPIH) costs'!AG$9:AG$496,'6b - Tot real (CPIH) costs'!$L$9:$L$496,$B11)</f>
        <v>0</v>
      </c>
      <c r="AH11" s="286">
        <f>SUMIFS('6b - Tot real (CPIH) costs'!AH$9:AH$496,'6b - Tot real (CPIH) costs'!$L$9:$L$496,$B11)</f>
        <v>0</v>
      </c>
      <c r="AI11" s="286">
        <f>SUMIFS('6b - Tot real (CPIH) costs'!AI$9:AI$496,'6b - Tot real (CPIH) costs'!$L$9:$L$496,$B11)</f>
        <v>0</v>
      </c>
      <c r="AJ11" s="286">
        <f>SUMIFS('6b - Tot real (CPIH) costs'!AJ$9:AJ$496,'6b - Tot real (CPIH) costs'!$L$9:$L$496,$B11)</f>
        <v>0</v>
      </c>
      <c r="AK11" s="286">
        <f>SUMIFS('6b - Tot real (CPIH) costs'!AK$9:AK$496,'6b - Tot real (CPIH) costs'!$L$9:$L$496,$B11)</f>
        <v>0</v>
      </c>
      <c r="AL11" s="286">
        <f>SUMIFS('6b - Tot real (CPIH) costs'!AL$9:AL$496,'6b - Tot real (CPIH) costs'!$L$9:$L$496,$B11)</f>
        <v>0</v>
      </c>
      <c r="AM11" s="286">
        <f>SUMIFS('6b - Tot real (CPIH) costs'!AM$9:AM$496,'6b - Tot real (CPIH) costs'!$L$9:$L$496,$B11)</f>
        <v>0</v>
      </c>
      <c r="AN11" s="286">
        <f>SUMIFS('6b - Tot real (CPIH) costs'!AN$9:AN$496,'6b - Tot real (CPIH) costs'!$L$9:$L$496,$B11)</f>
        <v>0</v>
      </c>
      <c r="AO11" s="286">
        <f>SUMIFS('6b - Tot real (CPIH) costs'!AO$9:AO$496,'6b - Tot real (CPIH) costs'!$L$9:$L$496,$B11)</f>
        <v>0</v>
      </c>
      <c r="AP11" s="308">
        <f>SUMIFS('6b - Tot real (CPIH) costs'!AP$9:AP$496,'6b - Tot real (CPIH) costs'!$L$9:$L$496,$B11)</f>
        <v>0</v>
      </c>
    </row>
    <row r="12" spans="1:42" ht="16.149999999999999" thickBot="1">
      <c r="A12" s="216" t="s">
        <v>356</v>
      </c>
      <c r="B12" s="159"/>
      <c r="C12" s="159"/>
      <c r="D12" s="159"/>
      <c r="E12" s="159"/>
      <c r="F12" s="159"/>
      <c r="G12" s="159"/>
      <c r="H12" s="159"/>
      <c r="I12" s="159"/>
      <c r="J12" s="159"/>
      <c r="K12" s="159"/>
      <c r="L12" s="159"/>
      <c r="M12" s="282">
        <f>M11</f>
        <v>0</v>
      </c>
      <c r="N12" s="282">
        <f t="shared" ref="N12:AP12" si="4">N11</f>
        <v>0</v>
      </c>
      <c r="O12" s="282">
        <f t="shared" si="4"/>
        <v>0</v>
      </c>
      <c r="P12" s="282">
        <f t="shared" si="4"/>
        <v>0</v>
      </c>
      <c r="Q12" s="282">
        <f t="shared" si="4"/>
        <v>0</v>
      </c>
      <c r="R12" s="282">
        <f t="shared" si="4"/>
        <v>0</v>
      </c>
      <c r="S12" s="282">
        <f t="shared" si="4"/>
        <v>0</v>
      </c>
      <c r="T12" s="282">
        <f t="shared" si="4"/>
        <v>0</v>
      </c>
      <c r="U12" s="282">
        <f t="shared" si="4"/>
        <v>0</v>
      </c>
      <c r="V12" s="282">
        <f t="shared" si="4"/>
        <v>0</v>
      </c>
      <c r="W12" s="282">
        <f t="shared" si="4"/>
        <v>0</v>
      </c>
      <c r="X12" s="282">
        <f t="shared" si="4"/>
        <v>0</v>
      </c>
      <c r="Y12" s="282">
        <f t="shared" si="4"/>
        <v>0</v>
      </c>
      <c r="Z12" s="282">
        <f t="shared" si="4"/>
        <v>0</v>
      </c>
      <c r="AA12" s="282">
        <f t="shared" si="4"/>
        <v>0</v>
      </c>
      <c r="AB12" s="282">
        <f t="shared" si="4"/>
        <v>0</v>
      </c>
      <c r="AC12" s="282">
        <f t="shared" si="4"/>
        <v>0</v>
      </c>
      <c r="AD12" s="282">
        <f t="shared" si="4"/>
        <v>0</v>
      </c>
      <c r="AE12" s="282">
        <f t="shared" si="4"/>
        <v>0</v>
      </c>
      <c r="AF12" s="282">
        <f t="shared" si="4"/>
        <v>0</v>
      </c>
      <c r="AG12" s="282">
        <f t="shared" si="4"/>
        <v>0</v>
      </c>
      <c r="AH12" s="282">
        <f t="shared" si="4"/>
        <v>0</v>
      </c>
      <c r="AI12" s="282">
        <f t="shared" si="4"/>
        <v>0</v>
      </c>
      <c r="AJ12" s="282">
        <f t="shared" si="4"/>
        <v>0</v>
      </c>
      <c r="AK12" s="282">
        <f t="shared" si="4"/>
        <v>0</v>
      </c>
      <c r="AL12" s="282">
        <f t="shared" si="4"/>
        <v>0</v>
      </c>
      <c r="AM12" s="282">
        <f t="shared" si="4"/>
        <v>0</v>
      </c>
      <c r="AN12" s="282">
        <f t="shared" si="4"/>
        <v>0</v>
      </c>
      <c r="AO12" s="282">
        <f t="shared" si="4"/>
        <v>0</v>
      </c>
      <c r="AP12" s="282">
        <f t="shared" si="4"/>
        <v>0</v>
      </c>
    </row>
    <row r="13" spans="1:42" ht="37.5" customHeight="1" thickTop="1"/>
    <row r="14" spans="1:42" ht="16.149999999999999" thickBot="1">
      <c r="A14" s="216" t="s">
        <v>357</v>
      </c>
      <c r="B14" s="159"/>
      <c r="C14" s="159"/>
      <c r="D14" s="159"/>
      <c r="E14" s="159"/>
      <c r="F14" s="159"/>
      <c r="G14" s="159"/>
      <c r="H14" s="159"/>
      <c r="I14" s="159"/>
      <c r="J14" s="159"/>
      <c r="K14" s="159"/>
      <c r="L14" s="159"/>
      <c r="M14" s="282">
        <f>M12+M8</f>
        <v>0</v>
      </c>
      <c r="N14" s="282">
        <f t="shared" ref="N14:AP14" si="5">N12+N8</f>
        <v>0</v>
      </c>
      <c r="O14" s="282">
        <f t="shared" si="5"/>
        <v>0</v>
      </c>
      <c r="P14" s="282">
        <f t="shared" si="5"/>
        <v>0</v>
      </c>
      <c r="Q14" s="282">
        <f t="shared" si="5"/>
        <v>0</v>
      </c>
      <c r="R14" s="282">
        <f t="shared" si="5"/>
        <v>0</v>
      </c>
      <c r="S14" s="282">
        <f t="shared" si="5"/>
        <v>0</v>
      </c>
      <c r="T14" s="282">
        <f t="shared" si="5"/>
        <v>0</v>
      </c>
      <c r="U14" s="282">
        <f t="shared" si="5"/>
        <v>0</v>
      </c>
      <c r="V14" s="282">
        <f t="shared" si="5"/>
        <v>0</v>
      </c>
      <c r="W14" s="282">
        <f t="shared" si="5"/>
        <v>0</v>
      </c>
      <c r="X14" s="282">
        <f t="shared" si="5"/>
        <v>0</v>
      </c>
      <c r="Y14" s="282">
        <f t="shared" si="5"/>
        <v>0</v>
      </c>
      <c r="Z14" s="282">
        <f t="shared" si="5"/>
        <v>0</v>
      </c>
      <c r="AA14" s="282">
        <f t="shared" si="5"/>
        <v>0</v>
      </c>
      <c r="AB14" s="282">
        <f t="shared" si="5"/>
        <v>0</v>
      </c>
      <c r="AC14" s="282">
        <f t="shared" si="5"/>
        <v>0</v>
      </c>
      <c r="AD14" s="282">
        <f t="shared" si="5"/>
        <v>0</v>
      </c>
      <c r="AE14" s="282">
        <f t="shared" si="5"/>
        <v>0</v>
      </c>
      <c r="AF14" s="282">
        <f t="shared" si="5"/>
        <v>0</v>
      </c>
      <c r="AG14" s="282">
        <f t="shared" si="5"/>
        <v>0</v>
      </c>
      <c r="AH14" s="282">
        <f t="shared" si="5"/>
        <v>0</v>
      </c>
      <c r="AI14" s="282">
        <f t="shared" si="5"/>
        <v>0</v>
      </c>
      <c r="AJ14" s="282">
        <f t="shared" si="5"/>
        <v>0</v>
      </c>
      <c r="AK14" s="282">
        <f t="shared" si="5"/>
        <v>0</v>
      </c>
      <c r="AL14" s="282">
        <f t="shared" si="5"/>
        <v>0</v>
      </c>
      <c r="AM14" s="282">
        <f t="shared" si="5"/>
        <v>0</v>
      </c>
      <c r="AN14" s="282">
        <f t="shared" si="5"/>
        <v>0</v>
      </c>
      <c r="AO14" s="282">
        <f t="shared" si="5"/>
        <v>0</v>
      </c>
      <c r="AP14" s="282">
        <f t="shared" si="5"/>
        <v>0</v>
      </c>
    </row>
    <row r="15" spans="1:42" ht="16.149999999999999" thickTop="1">
      <c r="A15" s="217"/>
      <c r="M15" s="340" t="str">
        <f>IF(M14='6b - Tot real (CPIH) costs'!M497,"","Error")</f>
        <v/>
      </c>
      <c r="N15" s="340" t="str">
        <f>IF(N14='6b - Tot real (CPIH) costs'!N497,"","Error")</f>
        <v/>
      </c>
      <c r="O15" s="340" t="str">
        <f>IF(O14='6b - Tot real (CPIH) costs'!O497,"","Error")</f>
        <v/>
      </c>
      <c r="P15" s="340" t="str">
        <f>IF(P14='6b - Tot real (CPIH) costs'!P497,"","Error")</f>
        <v/>
      </c>
      <c r="Q15" s="340" t="str">
        <f>IF(Q14='6b - Tot real (CPIH) costs'!Q497,"","Error")</f>
        <v/>
      </c>
      <c r="R15" s="340" t="str">
        <f>IF(R14='6b - Tot real (CPIH) costs'!R497,"","Error")</f>
        <v/>
      </c>
      <c r="S15" s="340" t="str">
        <f>IF(S14='6b - Tot real (CPIH) costs'!S497,"","Error")</f>
        <v/>
      </c>
      <c r="T15" s="340" t="str">
        <f>IF(T14='6b - Tot real (CPIH) costs'!T497,"","Error")</f>
        <v/>
      </c>
      <c r="U15" s="340" t="str">
        <f>IF(U14='6b - Tot real (CPIH) costs'!U497,"","Error")</f>
        <v/>
      </c>
      <c r="V15" s="340" t="str">
        <f>IF(V14='6b - Tot real (CPIH) costs'!V497,"","Error")</f>
        <v/>
      </c>
      <c r="W15" s="340" t="str">
        <f>IF(W14='6b - Tot real (CPIH) costs'!W497,"","Error")</f>
        <v/>
      </c>
      <c r="X15" s="340" t="str">
        <f>IF(X14='6b - Tot real (CPIH) costs'!X497,"","Error")</f>
        <v/>
      </c>
      <c r="Y15" s="340" t="str">
        <f>IF(Y14='6b - Tot real (CPIH) costs'!Y497,"","Error")</f>
        <v/>
      </c>
      <c r="Z15" s="340" t="str">
        <f>IF(Z14='6b - Tot real (CPIH) costs'!Z497,"","Error")</f>
        <v/>
      </c>
      <c r="AA15" s="340" t="str">
        <f>IF(AA14='6b - Tot real (CPIH) costs'!AA497,"","Error")</f>
        <v/>
      </c>
      <c r="AB15" s="340" t="str">
        <f>IF(AB14='6b - Tot real (CPIH) costs'!AB497,"","Error")</f>
        <v/>
      </c>
      <c r="AC15" s="340" t="str">
        <f>IF(AC14='6b - Tot real (CPIH) costs'!AC497,"","Error")</f>
        <v/>
      </c>
      <c r="AD15" s="340" t="str">
        <f>IF(AD14='6b - Tot real (CPIH) costs'!AD497,"","Error")</f>
        <v/>
      </c>
      <c r="AE15" s="340" t="str">
        <f>IF(AE14='6b - Tot real (CPIH) costs'!AE497,"","Error")</f>
        <v/>
      </c>
      <c r="AF15" s="340" t="str">
        <f>IF(AF14='6b - Tot real (CPIH) costs'!AF497,"","Error")</f>
        <v/>
      </c>
      <c r="AG15" s="340" t="str">
        <f>IF(AG14='6b - Tot real (CPIH) costs'!AG497,"","Error")</f>
        <v/>
      </c>
      <c r="AH15" s="340" t="str">
        <f>IF(AH14='6b - Tot real (CPIH) costs'!AH497,"","Error")</f>
        <v/>
      </c>
      <c r="AI15" s="340" t="str">
        <f>IF(AI14='6b - Tot real (CPIH) costs'!AI497,"","Error")</f>
        <v/>
      </c>
      <c r="AJ15" s="340" t="str">
        <f>IF(AJ14='6b - Tot real (CPIH) costs'!AJ497,"","Error")</f>
        <v/>
      </c>
      <c r="AK15" s="340" t="str">
        <f>IF(AK14='6b - Tot real (CPIH) costs'!AK497,"","Error")</f>
        <v/>
      </c>
      <c r="AL15" s="340" t="str">
        <f>IF(AL14='6b - Tot real (CPIH) costs'!AL497,"","Error")</f>
        <v/>
      </c>
      <c r="AM15" s="340" t="str">
        <f>IF(AM14='6b - Tot real (CPIH) costs'!AM497,"","Error")</f>
        <v/>
      </c>
      <c r="AN15" s="340" t="str">
        <f>IF(AN14='6b - Tot real (CPIH) costs'!AN497,"","Error")</f>
        <v/>
      </c>
      <c r="AO15" s="340" t="str">
        <f>IF(AO14='6b - Tot real (CPIH) costs'!AO497,"","Error")</f>
        <v/>
      </c>
      <c r="AP15" s="340" t="str">
        <f>IF(AP14='6b - Tot real (CPIH) costs'!AP497,"","Error")</f>
        <v/>
      </c>
    </row>
    <row r="16" spans="1:42">
      <c r="A16" s="220" t="s">
        <v>290</v>
      </c>
      <c r="B16" s="220"/>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row>
    <row r="18" spans="1:136">
      <c r="A18" s="253" t="s">
        <v>291</v>
      </c>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row>
    <row r="19" spans="1:136" outlineLevel="1">
      <c r="A19" s="217" t="s">
        <v>358</v>
      </c>
    </row>
    <row r="20" spans="1:136" outlineLevel="1">
      <c r="A20" s="217" t="s">
        <v>293</v>
      </c>
    </row>
    <row r="21" spans="1:136" outlineLevel="1">
      <c r="A21" s="217"/>
    </row>
    <row r="22" spans="1:136" outlineLevel="1">
      <c r="A22" s="217"/>
    </row>
    <row r="23" spans="1:136">
      <c r="A23" s="252" t="s">
        <v>294</v>
      </c>
      <c r="B23" s="251"/>
      <c r="C23" s="251"/>
      <c r="D23" s="251"/>
      <c r="E23" s="251"/>
      <c r="F23" s="251"/>
      <c r="G23" s="251"/>
      <c r="H23" s="251"/>
      <c r="I23" s="251"/>
      <c r="J23" s="251"/>
      <c r="K23" s="251"/>
      <c r="L23" s="251"/>
      <c r="M23" s="251"/>
      <c r="N23" s="251"/>
      <c r="O23" s="251"/>
      <c r="P23" s="251"/>
      <c r="Q23" s="251"/>
      <c r="R23" s="251"/>
      <c r="S23" s="251"/>
      <c r="T23" s="251"/>
      <c r="U23" s="251"/>
      <c r="V23" s="251"/>
      <c r="W23" s="251"/>
      <c r="X23" s="251"/>
      <c r="Y23" s="251"/>
      <c r="Z23" s="251"/>
      <c r="AA23" s="251"/>
      <c r="AB23" s="251"/>
      <c r="AC23" s="251"/>
      <c r="AD23" s="251"/>
      <c r="AE23" s="251"/>
      <c r="AF23" s="251"/>
      <c r="AG23" s="251"/>
      <c r="AH23" s="251"/>
      <c r="AI23" s="251"/>
      <c r="AJ23" s="251"/>
      <c r="AK23" s="251"/>
      <c r="AL23" s="251"/>
      <c r="AM23" s="251"/>
      <c r="AN23" s="251"/>
      <c r="AO23" s="251"/>
      <c r="AP23" s="251"/>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row>
    <row r="24" spans="1:136" outlineLevel="1">
      <c r="A24" s="217"/>
    </row>
    <row r="25" spans="1:136" outlineLevel="1">
      <c r="A25" s="217"/>
    </row>
    <row r="26" spans="1:136" outlineLevel="1">
      <c r="A26" s="217"/>
    </row>
    <row r="27" spans="1:136" outlineLevel="1">
      <c r="A27" s="217"/>
    </row>
    <row r="28" spans="1:136" s="260" customFormat="1" ht="14.25">
      <c r="A28" s="218" t="s">
        <v>295</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1925F-6B51-42E4-B10F-968FA61D6312}">
  <sheetPr codeName="Sheet2">
    <tabColor theme="0" tint="-0.499984740745262"/>
  </sheetPr>
  <dimension ref="A1:XFC54"/>
  <sheetViews>
    <sheetView topLeftCell="B1" zoomScaleNormal="100" workbookViewId="0">
      <selection activeCell="B36" activeCellId="2" sqref="B21:B22 B33 B36"/>
    </sheetView>
  </sheetViews>
  <sheetFormatPr defaultColWidth="0" defaultRowHeight="15.75" zeroHeight="1"/>
  <cols>
    <col min="1" max="1" width="29.875" customWidth="1"/>
    <col min="2" max="2" width="34.5" customWidth="1"/>
    <col min="3" max="3" width="45.625" customWidth="1"/>
    <col min="4" max="4" width="154.25" customWidth="1"/>
    <col min="5" max="5" width="155.125" hidden="1"/>
    <col min="6" max="16383" width="8" hidden="1"/>
    <col min="16384" max="16384" width="1.25" customWidth="1"/>
  </cols>
  <sheetData>
    <row r="1" spans="1:4" s="2" customFormat="1" ht="19.5">
      <c r="A1" s="324" t="s">
        <v>0</v>
      </c>
    </row>
    <row r="2" spans="1:4" s="2" customFormat="1" ht="17.649999999999999" thickBot="1">
      <c r="A2" s="341" t="s">
        <v>33</v>
      </c>
    </row>
    <row r="3" spans="1:4" ht="18.399999999999999" thickBot="1">
      <c r="A3" s="418" t="s">
        <v>34</v>
      </c>
      <c r="B3" s="421" t="s">
        <v>35</v>
      </c>
      <c r="C3" s="63" t="s">
        <v>36</v>
      </c>
      <c r="D3" s="63" t="s">
        <v>37</v>
      </c>
    </row>
    <row r="4" spans="1:4">
      <c r="A4" s="414" t="s">
        <v>1</v>
      </c>
      <c r="B4" s="422" t="s">
        <v>1</v>
      </c>
      <c r="C4" s="423" t="s">
        <v>38</v>
      </c>
      <c r="D4" s="62" t="s">
        <v>39</v>
      </c>
    </row>
    <row r="5" spans="1:4">
      <c r="A5" s="415" t="s">
        <v>33</v>
      </c>
      <c r="B5" s="61" t="s">
        <v>33</v>
      </c>
      <c r="C5" s="322" t="s">
        <v>38</v>
      </c>
      <c r="D5" s="60" t="s">
        <v>40</v>
      </c>
    </row>
    <row r="6" spans="1:4">
      <c r="A6" s="321" t="s">
        <v>41</v>
      </c>
      <c r="B6" s="61" t="s">
        <v>41</v>
      </c>
      <c r="C6" s="322" t="s">
        <v>38</v>
      </c>
      <c r="D6" s="60" t="s">
        <v>42</v>
      </c>
    </row>
    <row r="7" spans="1:4">
      <c r="A7" s="415" t="s">
        <v>43</v>
      </c>
      <c r="B7" s="61" t="s">
        <v>43</v>
      </c>
      <c r="C7" s="322" t="s">
        <v>38</v>
      </c>
      <c r="D7" s="60" t="s">
        <v>44</v>
      </c>
    </row>
    <row r="8" spans="1:4">
      <c r="A8" s="415" t="s">
        <v>45</v>
      </c>
      <c r="B8" s="61" t="s">
        <v>45</v>
      </c>
      <c r="C8" s="269" t="s">
        <v>46</v>
      </c>
      <c r="D8" s="60" t="s">
        <v>47</v>
      </c>
    </row>
    <row r="9" spans="1:4" s="31" customFormat="1">
      <c r="A9" s="419" t="s">
        <v>48</v>
      </c>
      <c r="B9" s="417" t="s">
        <v>48</v>
      </c>
      <c r="C9" s="416"/>
      <c r="D9" s="416"/>
    </row>
    <row r="10" spans="1:4">
      <c r="A10" s="415" t="s">
        <v>49</v>
      </c>
      <c r="B10" s="233" t="s">
        <v>49</v>
      </c>
      <c r="C10" s="269" t="s">
        <v>46</v>
      </c>
      <c r="D10" s="60" t="s">
        <v>50</v>
      </c>
    </row>
    <row r="11" spans="1:4">
      <c r="A11" s="415" t="s">
        <v>51</v>
      </c>
      <c r="B11" s="233" t="s">
        <v>51</v>
      </c>
      <c r="C11" s="269" t="s">
        <v>46</v>
      </c>
      <c r="D11" s="60" t="s">
        <v>52</v>
      </c>
    </row>
    <row r="12" spans="1:4">
      <c r="A12" s="415" t="s">
        <v>53</v>
      </c>
      <c r="B12" s="233" t="s">
        <v>53</v>
      </c>
      <c r="C12" s="269" t="s">
        <v>46</v>
      </c>
      <c r="D12" s="60" t="s">
        <v>54</v>
      </c>
    </row>
    <row r="13" spans="1:4">
      <c r="A13" s="415" t="s">
        <v>55</v>
      </c>
      <c r="B13" s="233" t="s">
        <v>55</v>
      </c>
      <c r="C13" s="269" t="s">
        <v>46</v>
      </c>
      <c r="D13" s="60" t="s">
        <v>56</v>
      </c>
    </row>
    <row r="14" spans="1:4">
      <c r="A14" s="415" t="s">
        <v>57</v>
      </c>
      <c r="B14" s="233" t="s">
        <v>57</v>
      </c>
      <c r="C14" s="269" t="s">
        <v>46</v>
      </c>
      <c r="D14" s="60" t="s">
        <v>58</v>
      </c>
    </row>
    <row r="15" spans="1:4">
      <c r="A15" s="415" t="s">
        <v>59</v>
      </c>
      <c r="B15" s="61" t="s">
        <v>59</v>
      </c>
      <c r="C15" s="269" t="s">
        <v>46</v>
      </c>
      <c r="D15" s="60" t="s">
        <v>60</v>
      </c>
    </row>
    <row r="16" spans="1:4">
      <c r="A16" s="415" t="s">
        <v>61</v>
      </c>
      <c r="B16" s="61" t="s">
        <v>61</v>
      </c>
      <c r="C16" s="269" t="s">
        <v>38</v>
      </c>
      <c r="D16" s="60" t="s">
        <v>62</v>
      </c>
    </row>
    <row r="17" spans="1:4">
      <c r="A17" s="415" t="s">
        <v>63</v>
      </c>
      <c r="B17" s="61" t="s">
        <v>63</v>
      </c>
      <c r="C17" s="269" t="s">
        <v>38</v>
      </c>
      <c r="D17" s="60" t="s">
        <v>62</v>
      </c>
    </row>
    <row r="18" spans="1:4">
      <c r="A18" s="415" t="s">
        <v>64</v>
      </c>
      <c r="B18" s="61" t="s">
        <v>64</v>
      </c>
      <c r="C18" s="269" t="s">
        <v>38</v>
      </c>
      <c r="D18" s="60" t="s">
        <v>65</v>
      </c>
    </row>
    <row r="19" spans="1:4">
      <c r="A19" s="415" t="s">
        <v>66</v>
      </c>
      <c r="B19" s="61" t="s">
        <v>66</v>
      </c>
      <c r="C19" s="269" t="s">
        <v>38</v>
      </c>
      <c r="D19" s="60" t="s">
        <v>67</v>
      </c>
    </row>
    <row r="20" spans="1:4">
      <c r="A20" s="415" t="s">
        <v>68</v>
      </c>
      <c r="B20" s="61" t="s">
        <v>68</v>
      </c>
      <c r="C20" s="269" t="s">
        <v>38</v>
      </c>
      <c r="D20" s="60" t="s">
        <v>69</v>
      </c>
    </row>
    <row r="21" spans="1:4" s="31" customFormat="1">
      <c r="A21" s="419" t="s">
        <v>70</v>
      </c>
      <c r="B21" s="472" t="s">
        <v>70</v>
      </c>
      <c r="C21" s="416"/>
      <c r="D21" s="416"/>
    </row>
    <row r="22" spans="1:4" s="31" customFormat="1">
      <c r="A22" s="419" t="s">
        <v>71</v>
      </c>
      <c r="B22" s="472" t="s">
        <v>71</v>
      </c>
      <c r="C22" s="416"/>
      <c r="D22" s="416"/>
    </row>
    <row r="23" spans="1:4">
      <c r="A23" s="415" t="s">
        <v>72</v>
      </c>
      <c r="B23" s="61" t="s">
        <v>72</v>
      </c>
      <c r="C23" s="269" t="s">
        <v>46</v>
      </c>
      <c r="D23" s="60" t="s">
        <v>73</v>
      </c>
    </row>
    <row r="24" spans="1:4">
      <c r="A24" s="415" t="s">
        <v>74</v>
      </c>
      <c r="B24" s="61" t="s">
        <v>74</v>
      </c>
      <c r="C24" s="269" t="s">
        <v>38</v>
      </c>
      <c r="D24" s="60" t="s">
        <v>75</v>
      </c>
    </row>
    <row r="25" spans="1:4">
      <c r="A25" s="415" t="s">
        <v>76</v>
      </c>
      <c r="B25" s="233" t="s">
        <v>76</v>
      </c>
      <c r="C25" s="269" t="s">
        <v>46</v>
      </c>
      <c r="D25" s="60" t="s">
        <v>77</v>
      </c>
    </row>
    <row r="26" spans="1:4">
      <c r="A26" s="415" t="s">
        <v>78</v>
      </c>
      <c r="B26" s="233" t="s">
        <v>78</v>
      </c>
      <c r="C26" s="269" t="s">
        <v>46</v>
      </c>
      <c r="D26" s="60" t="s">
        <v>79</v>
      </c>
    </row>
    <row r="27" spans="1:4">
      <c r="A27" s="415" t="s">
        <v>80</v>
      </c>
      <c r="B27" s="233" t="s">
        <v>80</v>
      </c>
      <c r="C27" s="269" t="s">
        <v>46</v>
      </c>
      <c r="D27" s="60" t="s">
        <v>81</v>
      </c>
    </row>
    <row r="28" spans="1:4">
      <c r="A28" s="415" t="s">
        <v>82</v>
      </c>
      <c r="B28" s="61" t="s">
        <v>82</v>
      </c>
      <c r="C28" s="269" t="s">
        <v>38</v>
      </c>
      <c r="D28" s="60" t="s">
        <v>83</v>
      </c>
    </row>
    <row r="29" spans="1:4">
      <c r="A29" s="415" t="s">
        <v>84</v>
      </c>
      <c r="B29" s="61" t="s">
        <v>84</v>
      </c>
      <c r="C29" s="269" t="s">
        <v>46</v>
      </c>
      <c r="D29" s="60" t="s">
        <v>85</v>
      </c>
    </row>
    <row r="30" spans="1:4">
      <c r="A30" s="415" t="s">
        <v>86</v>
      </c>
      <c r="B30" s="61" t="s">
        <v>86</v>
      </c>
      <c r="C30" s="269" t="s">
        <v>46</v>
      </c>
      <c r="D30" s="60" t="s">
        <v>87</v>
      </c>
    </row>
    <row r="31" spans="1:4">
      <c r="A31" s="415" t="s">
        <v>88</v>
      </c>
      <c r="B31" s="61" t="s">
        <v>88</v>
      </c>
      <c r="C31" s="269" t="s">
        <v>46</v>
      </c>
      <c r="D31" s="267" t="s">
        <v>89</v>
      </c>
    </row>
    <row r="32" spans="1:4" s="31" customFormat="1">
      <c r="A32" s="419" t="s">
        <v>90</v>
      </c>
      <c r="B32" s="416" t="s">
        <v>90</v>
      </c>
      <c r="C32" s="416"/>
      <c r="D32" s="416"/>
    </row>
    <row r="33" spans="1:4">
      <c r="A33" s="419" t="s">
        <v>91</v>
      </c>
      <c r="B33" s="472" t="s">
        <v>91</v>
      </c>
      <c r="C33" s="416"/>
      <c r="D33" s="416"/>
    </row>
    <row r="34" spans="1:4">
      <c r="A34" s="415" t="s">
        <v>92</v>
      </c>
      <c r="B34" s="61" t="s">
        <v>92</v>
      </c>
      <c r="C34" s="269" t="s">
        <v>46</v>
      </c>
      <c r="D34" s="60" t="s">
        <v>93</v>
      </c>
    </row>
    <row r="35" spans="1:4" ht="16.149999999999999" thickBot="1">
      <c r="A35" s="420" t="s">
        <v>94</v>
      </c>
      <c r="B35" s="234" t="s">
        <v>94</v>
      </c>
      <c r="C35" s="270" t="s">
        <v>46</v>
      </c>
      <c r="D35" s="81" t="s">
        <v>95</v>
      </c>
    </row>
    <row r="36" spans="1:4" ht="16.149999999999999" thickBot="1">
      <c r="A36" s="424" t="s">
        <v>96</v>
      </c>
      <c r="B36" s="473" t="s">
        <v>96</v>
      </c>
      <c r="C36" s="425"/>
      <c r="D36" s="425"/>
    </row>
    <row r="37" spans="1:4"/>
    <row r="38" spans="1:4"/>
    <row r="39" spans="1:4"/>
    <row r="40" spans="1:4"/>
    <row r="41" spans="1:4"/>
    <row r="49"/>
    <row r="50"/>
    <row r="51"/>
    <row r="52"/>
    <row r="54"/>
  </sheetData>
  <hyperlinks>
    <hyperlink ref="B4" location="'Cover Sheet'!A1" display="Cover Sheet" xr:uid="{65FDC246-6842-4DDC-893E-0813717E312A}"/>
    <hyperlink ref="B5" location="'Contents Sheet'!A1" display="Contents Sheet" xr:uid="{D36F705B-BDC9-4CD8-A74E-2C0C181AA5DD}"/>
    <hyperlink ref="B7" location="'Template Change Log'!A1" display="Template Change Log" xr:uid="{0F6E72CF-4D21-443C-8EB3-247223C53540}"/>
    <hyperlink ref="B8" location="'Data Change Log'!A1" display="Data Change Log" xr:uid="{976C4766-C64B-4BCE-BDA8-B24C2F645373}"/>
    <hyperlink ref="B23" location="'R1a_SRCOI_Constr'!A1" display="R1a_SRCOI_Constr" xr:uid="{45569C0A-AA2E-42EB-A1A8-A69930E8DD17}"/>
    <hyperlink ref="B24" location="'R1b_SRCOI_Comm'!A1" display="R1b_SRCOI_Comm" xr:uid="{35F784D9-C81A-43D5-9714-0A058474A28F}"/>
    <hyperlink ref="B25" location="'R2_Pass Through Costs'!A1" display="R2_Pass Through Costs" xr:uid="{1278D230-65B1-44B9-ABFE-04B14A414113}"/>
    <hyperlink ref="B28" location="'R4_SRAV additions'!A1" display="R4_SRAV additions" xr:uid="{FC465753-4206-4E7F-A1DE-DCF495DBECC0}"/>
    <hyperlink ref="B29" location="'R5_Tax'!A1" display="R5_Tax" xr:uid="{0858D4C8-ACA7-49A0-B758-3DC2ED8CC215}"/>
    <hyperlink ref="B30" location="'R6_Event_timing_data'!A1" display="R6_Event_timing_data" xr:uid="{158DA31B-B62C-4732-8305-D1A673DF0EE7}"/>
    <hyperlink ref="B31" location="'R7_Other Inputs'!A1" display="R7_Other Inputs" xr:uid="{4371D726-37EA-49F5-8542-EE7E62AC67A9}"/>
    <hyperlink ref="B34" location="'R8_Related Parties'!A1" display="R8_Related Parties" xr:uid="{BEF3C3DE-5DFF-4F11-8620-09BAA3BA134D}"/>
    <hyperlink ref="B10" location="'1-GBP'!A1" display="1- GBP" xr:uid="{702AD928-8291-4782-BFF7-8DDB736C43A8}"/>
    <hyperlink ref="B11" location="'2a - USD - local'!A1" display="2a - USD - local" xr:uid="{A9270E16-513E-4430-92BA-327C9D4F274F}"/>
    <hyperlink ref="B12" location="'3b - EUR - conv.'!A1" display="2b - USD - conv." xr:uid="{53E1FD39-E843-4903-9754-DF6019CE75E5}"/>
    <hyperlink ref="B13" location="'3a - EUR - local'!A1" display="3a - EUR - local" xr:uid="{3E4813FD-B78A-470F-8004-691C09DD08BD}"/>
    <hyperlink ref="B14" location="'3b - EUR - conv.'!A1" display="3b - EUR - conv." xr:uid="{49CEF32D-0698-4EAC-9BC9-A919076A9B6C}"/>
    <hyperlink ref="B15" location="'4 - Inflation'!A1" display="4 - Inflation" xr:uid="{D0042477-1445-4B76-AC3F-56C8D9FF82F4}"/>
    <hyperlink ref="B16" location="'5a - Implied FX USD'!A1" display="5a - Implied FX USD" xr:uid="{5909E365-9404-47B4-BC92-3F304B9971F0}"/>
    <hyperlink ref="B17" location="'5b - Implied FX EUR'!A1" display="5b - Implied FX EUR" xr:uid="{0F20E3EF-1DD6-4B9C-9BEE-E949C00E26E9}"/>
    <hyperlink ref="B18" location="'6a - Tot nominal costs'!A1" display="6a - Tot nominal costs" xr:uid="{D4FF9FEA-312F-4F16-A17A-FBEA44ACF192}"/>
    <hyperlink ref="B19" location="'6b - Tot real (CPIH) costs'!A1" display="6b - Tot real (CPIH) costs" xr:uid="{43D4B928-864B-4BC0-A861-8DD3EDA99B75}"/>
    <hyperlink ref="B20" location="'7- Cost Summary (annual)'!A1" display="7- Cost Summary (annual)" xr:uid="{A30552FF-D6F4-4D5E-A43A-31B75F36ABB2}"/>
    <hyperlink ref="A6:B6" location="Dataflow!A1" display="Dataflow" xr:uid="{56DC56DA-762D-4170-B2C3-6F2CD4695711}"/>
    <hyperlink ref="B26" location="'R3a_Devex'!A1" display="R3a_Devex" xr:uid="{749E1732-FBB6-4814-81B8-31C7D3A8E3FE}"/>
    <hyperlink ref="B27" location="'R3b_EDA_UIOLIA'!A1" display="R3b_EDA_UIOLIA" xr:uid="{ACBC316A-80C8-4784-846E-1D8E303CED53}"/>
    <hyperlink ref="B21" location="'&lt;== Cost and Schedule END'!A1" display="Cost &amp; Schedule END" xr:uid="{36643658-9CB8-4961-ADDF-ED5B476DBE4A}"/>
    <hyperlink ref="B22" location="'Incentives-PCFM inputs START==&gt;'!A1" display="Incentives-PCFM inputs START" xr:uid="{5D1E16C6-F7B5-42B7-9378-523286BBFF8D}"/>
    <hyperlink ref="B35" location="'R9_Excluded project spend'!A1" display="R9_Excluded_Project_Spend" xr:uid="{20C0B76D-95CB-4F04-B306-7B52EAA47669}"/>
    <hyperlink ref="B33" location="'Other reporting START ==&gt;'!A1" display="Other reporting START" xr:uid="{22D6DE3F-14AB-48C0-8C56-2D15ACC29511}"/>
    <hyperlink ref="B36" location="'&lt;== Other reporting END'!A1" display="Other reporting END" xr:uid="{0D74134E-033E-47AF-98C1-0DD3519F1257}"/>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C612A-D6D7-4749-B710-45D894AD9430}">
  <sheetPr codeName="Sheet21">
    <tabColor theme="4" tint="0.39997558519241921"/>
  </sheetPr>
  <dimension ref="A1"/>
  <sheetViews>
    <sheetView zoomScale="70" zoomScaleNormal="70" workbookViewId="0">
      <selection activeCell="C6" sqref="C6:H8"/>
    </sheetView>
  </sheetViews>
  <sheetFormatPr defaultRowHeight="15.75"/>
  <sheetData>
    <row r="1" spans="1:1">
      <c r="A1" t="s">
        <v>359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ADA8F-2067-4E00-B73E-40E033CB18C6}">
  <sheetPr codeName="Sheet22">
    <tabColor rgb="FF92D050"/>
  </sheetPr>
  <dimension ref="A1"/>
  <sheetViews>
    <sheetView topLeftCell="A13" zoomScale="70" zoomScaleNormal="70" workbookViewId="0"/>
  </sheetViews>
  <sheetFormatPr defaultRowHeight="15.75"/>
  <sheetData>
    <row r="1" spans="1:1">
      <c r="A1" t="s">
        <v>359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95461-62E1-4ED8-8978-5C30ACE73340}">
  <sheetPr>
    <tabColor theme="9" tint="0.79998168889431442"/>
  </sheetPr>
  <dimension ref="A1:EH83"/>
  <sheetViews>
    <sheetView zoomScale="90" zoomScaleNormal="90" workbookViewId="0">
      <selection activeCell="J14" sqref="J14"/>
    </sheetView>
  </sheetViews>
  <sheetFormatPr defaultRowHeight="15.75" outlineLevelRow="1"/>
  <cols>
    <col min="1" max="1" width="3.375" customWidth="1"/>
    <col min="2" max="2" width="61.875" customWidth="1"/>
    <col min="3" max="3" width="4.375" customWidth="1"/>
    <col min="4" max="4" width="17.25" customWidth="1"/>
    <col min="5" max="5" width="14.875" customWidth="1"/>
    <col min="6" max="6" width="20.75" customWidth="1"/>
    <col min="7" max="7" width="16.625" customWidth="1"/>
    <col min="8" max="8" width="3.625" customWidth="1"/>
    <col min="9" max="9" width="17.375" customWidth="1"/>
    <col min="10" max="36" width="12.375" customWidth="1"/>
  </cols>
  <sheetData>
    <row r="1" spans="1:127" ht="16.5">
      <c r="A1" s="22"/>
      <c r="B1" s="15" t="str">
        <f>Licensee</f>
        <v>NEP</v>
      </c>
      <c r="C1" s="33" t="s">
        <v>360</v>
      </c>
      <c r="D1" s="33"/>
      <c r="E1" s="33"/>
      <c r="F1" s="33"/>
      <c r="G1" s="33"/>
      <c r="H1" s="33"/>
      <c r="I1" s="164" t="str">
        <f>_xlfn.XLOOKUP(I$2,'Cover Sheet'!$B$25:$B$60,'Cover Sheet'!$E$25:$E$60)</f>
        <v>Previous Year</v>
      </c>
      <c r="J1" s="164" t="str">
        <f>_xlfn.XLOOKUP(J$2,'Cover Sheet'!$B$25:$B$60,'Cover Sheet'!$E$25:$E$60)</f>
        <v>Current year</v>
      </c>
      <c r="K1" s="164" t="str">
        <f>_xlfn.XLOOKUP(K$2,'Cover Sheet'!$B$25:$B$60,'Cover Sheet'!$E$25:$E$60)</f>
        <v>Forecast</v>
      </c>
      <c r="L1" s="164" t="str">
        <f>_xlfn.XLOOKUP(L$2,'Cover Sheet'!$B$25:$B$60,'Cover Sheet'!$E$25:$E$60)</f>
        <v>Forecast</v>
      </c>
      <c r="M1" s="164" t="str">
        <f>_xlfn.XLOOKUP(M$2,'Cover Sheet'!$B$25:$B$60,'Cover Sheet'!$E$25:$E$60)</f>
        <v>Forecast</v>
      </c>
      <c r="N1" s="164" t="str">
        <f>_xlfn.XLOOKUP(N$2,'Cover Sheet'!$B$25:$B$60,'Cover Sheet'!$E$25:$E$60)</f>
        <v>Forecast</v>
      </c>
      <c r="O1" s="164" t="str">
        <f>_xlfn.XLOOKUP(O$2,'Cover Sheet'!$B$25:$B$60,'Cover Sheet'!$E$25:$E$60)</f>
        <v>Forecast</v>
      </c>
      <c r="P1" s="164" t="str">
        <f>_xlfn.XLOOKUP(P$2,'Cover Sheet'!$B$25:$B$60,'Cover Sheet'!$E$25:$E$60)</f>
        <v>Forecast</v>
      </c>
      <c r="Q1" s="164" t="str">
        <f>_xlfn.XLOOKUP(Q$2,'Cover Sheet'!$B$25:$B$60,'Cover Sheet'!$E$25:$E$60)</f>
        <v>Forecast</v>
      </c>
      <c r="R1" s="164" t="str">
        <f>_xlfn.XLOOKUP(R$2,'Cover Sheet'!$B$25:$B$60,'Cover Sheet'!$E$25:$E$60)</f>
        <v>Forecast</v>
      </c>
      <c r="S1" s="164" t="str">
        <f>_xlfn.XLOOKUP(S$2,'Cover Sheet'!$B$25:$B$60,'Cover Sheet'!$E$25:$E$60)</f>
        <v>Forecast</v>
      </c>
      <c r="T1" s="164" t="str">
        <f>_xlfn.XLOOKUP(T$2,'Cover Sheet'!$B$25:$B$60,'Cover Sheet'!$E$25:$E$60)</f>
        <v>Forecast</v>
      </c>
      <c r="U1" s="164" t="str">
        <f>_xlfn.XLOOKUP(U$2,'Cover Sheet'!$B$25:$B$60,'Cover Sheet'!$E$25:$E$60)</f>
        <v>Forecast</v>
      </c>
      <c r="V1" s="164" t="str">
        <f>_xlfn.XLOOKUP(V$2,'Cover Sheet'!$B$25:$B$60,'Cover Sheet'!$E$25:$E$60)</f>
        <v>Forecast</v>
      </c>
      <c r="W1" s="164" t="str">
        <f>_xlfn.XLOOKUP(W$2,'Cover Sheet'!$B$25:$B$60,'Cover Sheet'!$E$25:$E$60)</f>
        <v>Forecast</v>
      </c>
      <c r="X1" s="164" t="str">
        <f>_xlfn.XLOOKUP(X$2,'Cover Sheet'!$B$25:$B$60,'Cover Sheet'!$E$25:$E$60)</f>
        <v>Forecast</v>
      </c>
      <c r="Y1" s="164" t="str">
        <f>_xlfn.XLOOKUP(Y$2,'Cover Sheet'!$B$25:$B$60,'Cover Sheet'!$E$25:$E$60)</f>
        <v>Forecast</v>
      </c>
      <c r="Z1" s="164" t="str">
        <f>_xlfn.XLOOKUP(Z$2,'Cover Sheet'!$B$25:$B$60,'Cover Sheet'!$E$25:$E$60)</f>
        <v>Forecast</v>
      </c>
      <c r="AA1" s="164" t="str">
        <f>_xlfn.XLOOKUP(AA$2,'Cover Sheet'!$B$25:$B$60,'Cover Sheet'!$E$25:$E$60)</f>
        <v>Forecast</v>
      </c>
      <c r="AB1" s="164" t="str">
        <f>_xlfn.XLOOKUP(AB$2,'Cover Sheet'!$B$25:$B$60,'Cover Sheet'!$E$25:$E$60)</f>
        <v>Forecast</v>
      </c>
      <c r="AC1" s="164" t="str">
        <f>_xlfn.XLOOKUP(AC$2,'Cover Sheet'!$B$25:$B$60,'Cover Sheet'!$E$25:$E$60)</f>
        <v>Forecast</v>
      </c>
      <c r="AD1" s="164" t="str">
        <f>_xlfn.XLOOKUP(AD$2,'Cover Sheet'!$B$25:$B$60,'Cover Sheet'!$E$25:$E$60)</f>
        <v>Forecast</v>
      </c>
      <c r="AE1" s="164" t="str">
        <f>_xlfn.XLOOKUP(AE$2,'Cover Sheet'!$B$25:$B$60,'Cover Sheet'!$E$25:$E$60)</f>
        <v>Forecast</v>
      </c>
      <c r="AF1" s="164" t="str">
        <f>_xlfn.XLOOKUP(AF$2,'Cover Sheet'!$B$25:$B$60,'Cover Sheet'!$E$25:$E$60)</f>
        <v>Forecast</v>
      </c>
      <c r="AG1" s="164" t="str">
        <f>_xlfn.XLOOKUP(AG$2,'Cover Sheet'!$B$25:$B$60,'Cover Sheet'!$E$25:$E$60)</f>
        <v>Forecast</v>
      </c>
      <c r="AH1" s="164" t="str">
        <f>_xlfn.XLOOKUP(AH$2,'Cover Sheet'!$B$25:$B$60,'Cover Sheet'!$E$25:$E$60)</f>
        <v>Forecast</v>
      </c>
      <c r="AI1" s="164" t="str">
        <f>_xlfn.XLOOKUP(AI$2,'Cover Sheet'!$B$25:$B$60,'Cover Sheet'!$E$25:$E$60)</f>
        <v>Forecast</v>
      </c>
      <c r="AJ1" s="435" t="str">
        <f>_xlfn.XLOOKUP(AJ$2,'Cover Sheet'!$B$25:$B$60,'Cover Sheet'!$E$25:$E$60)</f>
        <v>Forecast</v>
      </c>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441"/>
      <c r="DK1" s="441"/>
      <c r="DL1" s="441"/>
      <c r="DM1" s="441"/>
      <c r="DN1" s="441"/>
      <c r="DO1" s="441"/>
      <c r="DP1" s="441"/>
      <c r="DQ1" s="441"/>
      <c r="DR1" s="441"/>
      <c r="DS1" s="441"/>
      <c r="DT1" s="441"/>
      <c r="DU1" s="441"/>
      <c r="DV1" s="441"/>
      <c r="DW1" s="441"/>
    </row>
    <row r="2" spans="1:127">
      <c r="A2" s="22"/>
      <c r="B2" s="17" t="e" cm="1">
        <f t="array" aca="1" ref="B2" ca="1">SUBSTITUTE(RIGHT(SUBSTITUTE(CELL("Filename",$FUW$999342), "]",REPT("?", 999)), 999),"?","")</f>
        <v>#VALUE!</v>
      </c>
      <c r="C2" s="33"/>
      <c r="D2" s="33"/>
      <c r="E2" s="33"/>
      <c r="F2" s="33"/>
      <c r="G2" s="33"/>
      <c r="H2" s="33"/>
      <c r="I2" s="165">
        <f t="shared" ref="I2" si="0">DATE(I4-1,4,1)</f>
        <v>45383</v>
      </c>
      <c r="J2" s="165">
        <f t="shared" ref="J2:AJ2" si="1">DATE(J4-1,4,1)</f>
        <v>45748</v>
      </c>
      <c r="K2" s="165">
        <f t="shared" si="1"/>
        <v>46113</v>
      </c>
      <c r="L2" s="165">
        <f t="shared" si="1"/>
        <v>46478</v>
      </c>
      <c r="M2" s="165">
        <f t="shared" si="1"/>
        <v>46844</v>
      </c>
      <c r="N2" s="165">
        <f t="shared" si="1"/>
        <v>47209</v>
      </c>
      <c r="O2" s="165">
        <f t="shared" si="1"/>
        <v>47574</v>
      </c>
      <c r="P2" s="165">
        <f t="shared" si="1"/>
        <v>47939</v>
      </c>
      <c r="Q2" s="165">
        <f t="shared" si="1"/>
        <v>48305</v>
      </c>
      <c r="R2" s="165">
        <f t="shared" si="1"/>
        <v>48670</v>
      </c>
      <c r="S2" s="165">
        <f t="shared" si="1"/>
        <v>49035</v>
      </c>
      <c r="T2" s="165">
        <f t="shared" si="1"/>
        <v>49400</v>
      </c>
      <c r="U2" s="165">
        <f t="shared" si="1"/>
        <v>49766</v>
      </c>
      <c r="V2" s="165">
        <f t="shared" si="1"/>
        <v>50131</v>
      </c>
      <c r="W2" s="165">
        <f t="shared" si="1"/>
        <v>50496</v>
      </c>
      <c r="X2" s="165">
        <f t="shared" si="1"/>
        <v>50861</v>
      </c>
      <c r="Y2" s="165">
        <f t="shared" si="1"/>
        <v>51227</v>
      </c>
      <c r="Z2" s="165">
        <f t="shared" si="1"/>
        <v>51592</v>
      </c>
      <c r="AA2" s="165">
        <f t="shared" si="1"/>
        <v>51957</v>
      </c>
      <c r="AB2" s="165">
        <f t="shared" si="1"/>
        <v>52322</v>
      </c>
      <c r="AC2" s="165">
        <f t="shared" si="1"/>
        <v>52688</v>
      </c>
      <c r="AD2" s="165">
        <f t="shared" si="1"/>
        <v>53053</v>
      </c>
      <c r="AE2" s="165">
        <f t="shared" si="1"/>
        <v>53418</v>
      </c>
      <c r="AF2" s="165">
        <f t="shared" si="1"/>
        <v>53783</v>
      </c>
      <c r="AG2" s="165">
        <f t="shared" si="1"/>
        <v>54149</v>
      </c>
      <c r="AH2" s="165">
        <f t="shared" si="1"/>
        <v>54514</v>
      </c>
      <c r="AI2" s="165">
        <f t="shared" si="1"/>
        <v>54879</v>
      </c>
      <c r="AJ2" s="436">
        <f t="shared" si="1"/>
        <v>55244</v>
      </c>
    </row>
    <row r="3" spans="1:127">
      <c r="A3" s="22"/>
      <c r="B3" s="35" t="s">
        <v>361</v>
      </c>
      <c r="C3" s="33"/>
      <c r="D3" s="33"/>
      <c r="E3" s="33"/>
      <c r="F3" s="33"/>
      <c r="G3" s="33"/>
      <c r="H3" s="33"/>
      <c r="I3" s="165">
        <f t="shared" ref="I3:AJ3" si="2">DATE(I4,3,31)</f>
        <v>45747</v>
      </c>
      <c r="J3" s="165">
        <f t="shared" si="2"/>
        <v>46112</v>
      </c>
      <c r="K3" s="165">
        <f t="shared" si="2"/>
        <v>46477</v>
      </c>
      <c r="L3" s="165">
        <f t="shared" si="2"/>
        <v>46843</v>
      </c>
      <c r="M3" s="165">
        <f t="shared" si="2"/>
        <v>47208</v>
      </c>
      <c r="N3" s="165">
        <f t="shared" si="2"/>
        <v>47573</v>
      </c>
      <c r="O3" s="165">
        <f t="shared" si="2"/>
        <v>47938</v>
      </c>
      <c r="P3" s="165">
        <f t="shared" si="2"/>
        <v>48304</v>
      </c>
      <c r="Q3" s="165">
        <f t="shared" si="2"/>
        <v>48669</v>
      </c>
      <c r="R3" s="165">
        <f t="shared" si="2"/>
        <v>49034</v>
      </c>
      <c r="S3" s="165">
        <f t="shared" si="2"/>
        <v>49399</v>
      </c>
      <c r="T3" s="165">
        <f t="shared" si="2"/>
        <v>49765</v>
      </c>
      <c r="U3" s="165">
        <f t="shared" si="2"/>
        <v>50130</v>
      </c>
      <c r="V3" s="165">
        <f t="shared" si="2"/>
        <v>50495</v>
      </c>
      <c r="W3" s="165">
        <f t="shared" si="2"/>
        <v>50860</v>
      </c>
      <c r="X3" s="165">
        <f t="shared" si="2"/>
        <v>51226</v>
      </c>
      <c r="Y3" s="165">
        <f t="shared" si="2"/>
        <v>51591</v>
      </c>
      <c r="Z3" s="165">
        <f t="shared" si="2"/>
        <v>51956</v>
      </c>
      <c r="AA3" s="165">
        <f t="shared" si="2"/>
        <v>52321</v>
      </c>
      <c r="AB3" s="165">
        <f t="shared" si="2"/>
        <v>52687</v>
      </c>
      <c r="AC3" s="165">
        <f t="shared" si="2"/>
        <v>53052</v>
      </c>
      <c r="AD3" s="165">
        <f t="shared" si="2"/>
        <v>53417</v>
      </c>
      <c r="AE3" s="165">
        <f t="shared" si="2"/>
        <v>53782</v>
      </c>
      <c r="AF3" s="165">
        <f t="shared" si="2"/>
        <v>54148</v>
      </c>
      <c r="AG3" s="165">
        <f t="shared" si="2"/>
        <v>54513</v>
      </c>
      <c r="AH3" s="165">
        <f t="shared" si="2"/>
        <v>54878</v>
      </c>
      <c r="AI3" s="165">
        <f t="shared" si="2"/>
        <v>55243</v>
      </c>
      <c r="AJ3" s="436">
        <f t="shared" si="2"/>
        <v>55609</v>
      </c>
    </row>
    <row r="4" spans="1:127">
      <c r="A4" s="22"/>
      <c r="B4" s="33"/>
      <c r="C4" s="33"/>
      <c r="D4" s="33" t="s">
        <v>362</v>
      </c>
      <c r="E4" s="33" t="s">
        <v>363</v>
      </c>
      <c r="F4" s="33" t="s">
        <v>364</v>
      </c>
      <c r="G4" s="33"/>
      <c r="H4" s="33"/>
      <c r="I4" s="164">
        <v>2025</v>
      </c>
      <c r="J4" s="164">
        <v>2026</v>
      </c>
      <c r="K4" s="164">
        <f t="shared" ref="K4:AJ4" si="3">J4+1</f>
        <v>2027</v>
      </c>
      <c r="L4" s="164">
        <f t="shared" si="3"/>
        <v>2028</v>
      </c>
      <c r="M4" s="164">
        <f t="shared" si="3"/>
        <v>2029</v>
      </c>
      <c r="N4" s="164">
        <f t="shared" si="3"/>
        <v>2030</v>
      </c>
      <c r="O4" s="164">
        <f t="shared" si="3"/>
        <v>2031</v>
      </c>
      <c r="P4" s="164">
        <f t="shared" si="3"/>
        <v>2032</v>
      </c>
      <c r="Q4" s="164">
        <f t="shared" si="3"/>
        <v>2033</v>
      </c>
      <c r="R4" s="164">
        <f t="shared" si="3"/>
        <v>2034</v>
      </c>
      <c r="S4" s="164">
        <f t="shared" si="3"/>
        <v>2035</v>
      </c>
      <c r="T4" s="164">
        <f t="shared" si="3"/>
        <v>2036</v>
      </c>
      <c r="U4" s="164">
        <f t="shared" si="3"/>
        <v>2037</v>
      </c>
      <c r="V4" s="164">
        <f t="shared" si="3"/>
        <v>2038</v>
      </c>
      <c r="W4" s="164">
        <f t="shared" si="3"/>
        <v>2039</v>
      </c>
      <c r="X4" s="164">
        <f t="shared" si="3"/>
        <v>2040</v>
      </c>
      <c r="Y4" s="164">
        <f t="shared" si="3"/>
        <v>2041</v>
      </c>
      <c r="Z4" s="164">
        <f t="shared" si="3"/>
        <v>2042</v>
      </c>
      <c r="AA4" s="164">
        <f t="shared" si="3"/>
        <v>2043</v>
      </c>
      <c r="AB4" s="164">
        <f t="shared" si="3"/>
        <v>2044</v>
      </c>
      <c r="AC4" s="164">
        <f t="shared" si="3"/>
        <v>2045</v>
      </c>
      <c r="AD4" s="164">
        <f t="shared" si="3"/>
        <v>2046</v>
      </c>
      <c r="AE4" s="164">
        <f t="shared" si="3"/>
        <v>2047</v>
      </c>
      <c r="AF4" s="164">
        <f t="shared" si="3"/>
        <v>2048</v>
      </c>
      <c r="AG4" s="164">
        <f t="shared" si="3"/>
        <v>2049</v>
      </c>
      <c r="AH4" s="164">
        <f t="shared" si="3"/>
        <v>2050</v>
      </c>
      <c r="AI4" s="164">
        <f t="shared" si="3"/>
        <v>2051</v>
      </c>
      <c r="AJ4" s="435">
        <f t="shared" si="3"/>
        <v>2052</v>
      </c>
    </row>
    <row r="5" spans="1:127" ht="16.5">
      <c r="A5" s="22"/>
      <c r="B5" s="37" t="s">
        <v>365</v>
      </c>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row>
    <row r="7" spans="1:127">
      <c r="B7" t="s">
        <v>366</v>
      </c>
      <c r="F7" t="s">
        <v>367</v>
      </c>
      <c r="I7" s="271" t="b">
        <v>1</v>
      </c>
      <c r="J7" s="271" t="b">
        <v>1</v>
      </c>
      <c r="K7" s="271" t="b">
        <v>1</v>
      </c>
      <c r="L7" s="271" t="b">
        <v>1</v>
      </c>
      <c r="M7" s="271" t="b">
        <v>1</v>
      </c>
      <c r="N7" s="271" t="b">
        <v>1</v>
      </c>
      <c r="O7" s="271" t="b">
        <v>0</v>
      </c>
      <c r="P7" s="271" t="b">
        <v>0</v>
      </c>
      <c r="Q7" s="271" t="b">
        <v>0</v>
      </c>
      <c r="R7" s="271" t="b">
        <v>0</v>
      </c>
      <c r="S7" s="271" t="b">
        <v>0</v>
      </c>
      <c r="T7" s="271" t="b">
        <v>0</v>
      </c>
      <c r="U7" s="271" t="b">
        <v>0</v>
      </c>
      <c r="V7" s="271" t="b">
        <v>0</v>
      </c>
      <c r="W7" s="271" t="b">
        <v>0</v>
      </c>
      <c r="X7" s="271" t="b">
        <v>0</v>
      </c>
      <c r="Y7" s="271" t="b">
        <v>0</v>
      </c>
      <c r="Z7" s="271" t="b">
        <v>0</v>
      </c>
      <c r="AA7" s="271" t="b">
        <v>0</v>
      </c>
      <c r="AB7" s="271" t="b">
        <v>0</v>
      </c>
      <c r="AC7" s="271" t="b">
        <v>0</v>
      </c>
      <c r="AD7" s="271" t="b">
        <v>0</v>
      </c>
      <c r="AE7" s="271" t="b">
        <v>0</v>
      </c>
      <c r="AF7" s="271" t="b">
        <v>0</v>
      </c>
      <c r="AG7" s="271" t="b">
        <v>0</v>
      </c>
      <c r="AH7" s="271" t="b">
        <v>0</v>
      </c>
      <c r="AI7" s="271" t="b">
        <v>0</v>
      </c>
      <c r="AJ7" s="272" t="b">
        <v>0</v>
      </c>
    </row>
    <row r="8" spans="1:127">
      <c r="B8" t="s">
        <v>368</v>
      </c>
      <c r="F8" t="s">
        <v>367</v>
      </c>
      <c r="I8" s="180">
        <f t="shared" ref="I8:AJ8" si="4">IF((I61-H61=1),1,0)</f>
        <v>0</v>
      </c>
      <c r="J8" s="180">
        <f>IF((J61-I61=1),1,0)</f>
        <v>0</v>
      </c>
      <c r="K8" s="180">
        <f t="shared" si="4"/>
        <v>0</v>
      </c>
      <c r="L8" s="180">
        <f t="shared" si="4"/>
        <v>0</v>
      </c>
      <c r="M8" s="180">
        <f t="shared" si="4"/>
        <v>0</v>
      </c>
      <c r="N8" s="180">
        <f t="shared" ref="N8" si="5">IF((N61-M61=1),1,0)</f>
        <v>0</v>
      </c>
      <c r="O8" s="180">
        <f t="shared" ref="O8" si="6">IF((O61-N61=1),1,0)</f>
        <v>0</v>
      </c>
      <c r="P8" s="180">
        <f t="shared" ref="P8" si="7">IF((P61-O61=1),1,0)</f>
        <v>0</v>
      </c>
      <c r="Q8" s="180">
        <f t="shared" si="4"/>
        <v>0</v>
      </c>
      <c r="R8" s="180">
        <f t="shared" si="4"/>
        <v>0</v>
      </c>
      <c r="S8" s="180">
        <f t="shared" si="4"/>
        <v>0</v>
      </c>
      <c r="T8" s="180">
        <f t="shared" si="4"/>
        <v>0</v>
      </c>
      <c r="U8" s="180">
        <f t="shared" si="4"/>
        <v>0</v>
      </c>
      <c r="V8" s="180">
        <f t="shared" si="4"/>
        <v>0</v>
      </c>
      <c r="W8" s="180">
        <f t="shared" si="4"/>
        <v>0</v>
      </c>
      <c r="X8" s="180">
        <f t="shared" si="4"/>
        <v>0</v>
      </c>
      <c r="Y8" s="180">
        <f t="shared" si="4"/>
        <v>0</v>
      </c>
      <c r="Z8" s="180">
        <f t="shared" si="4"/>
        <v>0</v>
      </c>
      <c r="AA8" s="180">
        <f t="shared" si="4"/>
        <v>0</v>
      </c>
      <c r="AB8" s="180">
        <f t="shared" si="4"/>
        <v>0</v>
      </c>
      <c r="AC8" s="180">
        <f t="shared" si="4"/>
        <v>0</v>
      </c>
      <c r="AD8" s="180">
        <f t="shared" si="4"/>
        <v>0</v>
      </c>
      <c r="AE8" s="180">
        <f t="shared" si="4"/>
        <v>0</v>
      </c>
      <c r="AF8" s="180">
        <f t="shared" si="4"/>
        <v>0</v>
      </c>
      <c r="AG8" s="180">
        <f t="shared" si="4"/>
        <v>0</v>
      </c>
      <c r="AH8" s="180">
        <f t="shared" si="4"/>
        <v>0</v>
      </c>
      <c r="AI8" s="180">
        <f t="shared" si="4"/>
        <v>0</v>
      </c>
      <c r="AJ8" s="181">
        <f t="shared" si="4"/>
        <v>0</v>
      </c>
    </row>
    <row r="9" spans="1:127">
      <c r="B9" t="s">
        <v>369</v>
      </c>
      <c r="F9" t="s">
        <v>367</v>
      </c>
      <c r="I9" s="180">
        <f t="shared" ref="I9" si="8">IF((I7-J7=1),1,0)</f>
        <v>0</v>
      </c>
      <c r="J9" s="180">
        <f t="shared" ref="J9:AJ9" si="9">IF((J7-K7=1),1,0)</f>
        <v>0</v>
      </c>
      <c r="K9" s="180">
        <f t="shared" si="9"/>
        <v>0</v>
      </c>
      <c r="L9" s="180">
        <f t="shared" si="9"/>
        <v>0</v>
      </c>
      <c r="M9" s="180">
        <f t="shared" si="9"/>
        <v>0</v>
      </c>
      <c r="N9" s="180">
        <f t="shared" si="9"/>
        <v>1</v>
      </c>
      <c r="O9" s="180">
        <f t="shared" si="9"/>
        <v>0</v>
      </c>
      <c r="P9" s="180">
        <f t="shared" si="9"/>
        <v>0</v>
      </c>
      <c r="Q9" s="180">
        <f t="shared" si="9"/>
        <v>0</v>
      </c>
      <c r="R9" s="180">
        <f t="shared" si="9"/>
        <v>0</v>
      </c>
      <c r="S9" s="180">
        <f t="shared" si="9"/>
        <v>0</v>
      </c>
      <c r="T9" s="180">
        <f t="shared" si="9"/>
        <v>0</v>
      </c>
      <c r="U9" s="180">
        <f t="shared" si="9"/>
        <v>0</v>
      </c>
      <c r="V9" s="180">
        <f t="shared" si="9"/>
        <v>0</v>
      </c>
      <c r="W9" s="180">
        <f t="shared" si="9"/>
        <v>0</v>
      </c>
      <c r="X9" s="180">
        <f t="shared" si="9"/>
        <v>0</v>
      </c>
      <c r="Y9" s="180">
        <f t="shared" si="9"/>
        <v>0</v>
      </c>
      <c r="Z9" s="180">
        <f t="shared" si="9"/>
        <v>0</v>
      </c>
      <c r="AA9" s="180">
        <f t="shared" si="9"/>
        <v>0</v>
      </c>
      <c r="AB9" s="180">
        <f t="shared" si="9"/>
        <v>0</v>
      </c>
      <c r="AC9" s="180">
        <f t="shared" si="9"/>
        <v>0</v>
      </c>
      <c r="AD9" s="180">
        <f t="shared" si="9"/>
        <v>0</v>
      </c>
      <c r="AE9" s="180">
        <f t="shared" si="9"/>
        <v>0</v>
      </c>
      <c r="AF9" s="180">
        <f t="shared" si="9"/>
        <v>0</v>
      </c>
      <c r="AG9" s="180">
        <f t="shared" si="9"/>
        <v>0</v>
      </c>
      <c r="AH9" s="180">
        <f t="shared" si="9"/>
        <v>0</v>
      </c>
      <c r="AI9" s="180">
        <f t="shared" si="9"/>
        <v>0</v>
      </c>
      <c r="AJ9" s="181">
        <f t="shared" si="9"/>
        <v>0</v>
      </c>
    </row>
    <row r="11" spans="1:127">
      <c r="B11" s="167" t="s">
        <v>370</v>
      </c>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row>
    <row r="13" spans="1:127">
      <c r="I13" s="362"/>
    </row>
    <row r="14" spans="1:127" ht="14.1" customHeight="1">
      <c r="B14" s="168" t="s">
        <v>371</v>
      </c>
      <c r="D14" t="s">
        <v>372</v>
      </c>
      <c r="E14" s="168"/>
      <c r="F14" t="s">
        <v>373</v>
      </c>
      <c r="H14" s="364"/>
      <c r="I14" s="371">
        <f>'7- Cost Summary (annual)'!M8</f>
        <v>0</v>
      </c>
      <c r="J14" s="375">
        <f>'7- Cost Summary (annual)'!N8</f>
        <v>0</v>
      </c>
      <c r="K14" s="375">
        <f>'7- Cost Summary (annual)'!O8</f>
        <v>0</v>
      </c>
      <c r="L14" s="375">
        <f>'7- Cost Summary (annual)'!P8</f>
        <v>0</v>
      </c>
      <c r="M14" s="375">
        <f>'7- Cost Summary (annual)'!Q8</f>
        <v>0</v>
      </c>
      <c r="N14" s="375">
        <f>'7- Cost Summary (annual)'!R8</f>
        <v>0</v>
      </c>
      <c r="O14" s="375">
        <f>'7- Cost Summary (annual)'!S8</f>
        <v>0</v>
      </c>
      <c r="P14" s="375">
        <f>'7- Cost Summary (annual)'!T8</f>
        <v>0</v>
      </c>
      <c r="Q14" s="375">
        <f>'7- Cost Summary (annual)'!U8</f>
        <v>0</v>
      </c>
      <c r="R14" s="375">
        <f>'7- Cost Summary (annual)'!V8</f>
        <v>0</v>
      </c>
      <c r="S14" s="375">
        <f>'7- Cost Summary (annual)'!W8</f>
        <v>0</v>
      </c>
      <c r="T14" s="375">
        <f>'7- Cost Summary (annual)'!X8</f>
        <v>0</v>
      </c>
      <c r="U14" s="375">
        <f>'7- Cost Summary (annual)'!Y8</f>
        <v>0</v>
      </c>
      <c r="V14" s="375">
        <f>'7- Cost Summary (annual)'!Z8</f>
        <v>0</v>
      </c>
      <c r="W14" s="375">
        <f>'7- Cost Summary (annual)'!AA8</f>
        <v>0</v>
      </c>
      <c r="X14" s="375">
        <f>'7- Cost Summary (annual)'!AB8</f>
        <v>0</v>
      </c>
      <c r="Y14" s="375">
        <f>'7- Cost Summary (annual)'!AC8</f>
        <v>0</v>
      </c>
      <c r="Z14" s="375">
        <f>'7- Cost Summary (annual)'!AD8</f>
        <v>0</v>
      </c>
      <c r="AA14" s="375">
        <f>'7- Cost Summary (annual)'!AE8</f>
        <v>0</v>
      </c>
      <c r="AB14" s="375">
        <f>'7- Cost Summary (annual)'!AF8</f>
        <v>0</v>
      </c>
      <c r="AC14" s="375">
        <f>'7- Cost Summary (annual)'!AG8</f>
        <v>0</v>
      </c>
      <c r="AD14" s="375">
        <f>'7- Cost Summary (annual)'!AH8</f>
        <v>0</v>
      </c>
      <c r="AE14" s="375">
        <f>'7- Cost Summary (annual)'!AI8</f>
        <v>0</v>
      </c>
      <c r="AF14" s="375">
        <f>'7- Cost Summary (annual)'!AJ8</f>
        <v>0</v>
      </c>
      <c r="AG14" s="375">
        <f>'7- Cost Summary (annual)'!AK8</f>
        <v>0</v>
      </c>
      <c r="AH14" s="375">
        <f>'7- Cost Summary (annual)'!AL8</f>
        <v>0</v>
      </c>
      <c r="AI14" s="375">
        <f>'7- Cost Summary (annual)'!AM8</f>
        <v>0</v>
      </c>
      <c r="AJ14" s="371">
        <f>'7- Cost Summary (annual)'!AN8</f>
        <v>0</v>
      </c>
    </row>
    <row r="15" spans="1:127" ht="14.1" customHeight="1">
      <c r="B15" s="168"/>
      <c r="E15" s="168"/>
      <c r="I15" s="372"/>
      <c r="J15" s="362"/>
    </row>
    <row r="16" spans="1:127">
      <c r="B16" s="168" t="s">
        <v>374</v>
      </c>
      <c r="E16" s="168"/>
      <c r="F16" t="s">
        <v>373</v>
      </c>
      <c r="H16" s="364"/>
      <c r="I16" s="374">
        <v>0</v>
      </c>
      <c r="J16" s="373">
        <v>0</v>
      </c>
      <c r="K16" s="374">
        <v>0</v>
      </c>
      <c r="L16" s="374">
        <v>0</v>
      </c>
      <c r="M16" s="374">
        <v>0</v>
      </c>
      <c r="N16" s="374">
        <v>0</v>
      </c>
      <c r="O16" s="374">
        <v>0</v>
      </c>
      <c r="P16" s="374">
        <v>0</v>
      </c>
      <c r="Q16" s="374">
        <v>0</v>
      </c>
      <c r="R16" s="374">
        <v>0</v>
      </c>
      <c r="S16" s="374">
        <v>0</v>
      </c>
      <c r="T16" s="374">
        <v>0</v>
      </c>
      <c r="U16" s="374">
        <v>0</v>
      </c>
      <c r="V16" s="374">
        <v>0</v>
      </c>
      <c r="W16" s="374">
        <v>0</v>
      </c>
      <c r="X16" s="374">
        <v>0</v>
      </c>
      <c r="Y16" s="374">
        <v>0</v>
      </c>
      <c r="Z16" s="374">
        <v>0</v>
      </c>
      <c r="AA16" s="374">
        <v>0</v>
      </c>
      <c r="AB16" s="374">
        <v>0</v>
      </c>
      <c r="AC16" s="374">
        <v>0</v>
      </c>
      <c r="AD16" s="374">
        <v>0</v>
      </c>
      <c r="AE16" s="374">
        <v>0</v>
      </c>
      <c r="AF16" s="374">
        <v>0</v>
      </c>
      <c r="AG16" s="374">
        <v>0</v>
      </c>
      <c r="AH16" s="374">
        <v>0</v>
      </c>
      <c r="AI16" s="374">
        <v>0</v>
      </c>
      <c r="AJ16" s="437">
        <v>0</v>
      </c>
    </row>
    <row r="17" spans="2:36">
      <c r="B17" s="168"/>
      <c r="E17" s="168"/>
      <c r="I17" s="376"/>
      <c r="J17" s="376"/>
    </row>
    <row r="18" spans="2:36">
      <c r="B18" s="168" t="s">
        <v>375</v>
      </c>
      <c r="E18" s="168"/>
      <c r="F18" t="str">
        <f>"£m real "&amp;Base_Year&amp;" (CPIH)"</f>
        <v>£m real 2021-22 (CPIH)</v>
      </c>
      <c r="I18" s="378">
        <f>(I14-I16)</f>
        <v>0</v>
      </c>
      <c r="J18" s="378">
        <f>(J14-J16)</f>
        <v>0</v>
      </c>
      <c r="K18" s="378">
        <f t="shared" ref="K18:AJ18" si="10">(K14-K16)</f>
        <v>0</v>
      </c>
      <c r="L18" s="378">
        <f t="shared" si="10"/>
        <v>0</v>
      </c>
      <c r="M18" s="378">
        <f t="shared" si="10"/>
        <v>0</v>
      </c>
      <c r="N18" s="378">
        <f t="shared" si="10"/>
        <v>0</v>
      </c>
      <c r="O18" s="378">
        <f t="shared" si="10"/>
        <v>0</v>
      </c>
      <c r="P18" s="378">
        <f t="shared" si="10"/>
        <v>0</v>
      </c>
      <c r="Q18" s="378">
        <f t="shared" si="10"/>
        <v>0</v>
      </c>
      <c r="R18" s="378">
        <f t="shared" si="10"/>
        <v>0</v>
      </c>
      <c r="S18" s="378">
        <f t="shared" si="10"/>
        <v>0</v>
      </c>
      <c r="T18" s="378">
        <f t="shared" si="10"/>
        <v>0</v>
      </c>
      <c r="U18" s="378">
        <f t="shared" si="10"/>
        <v>0</v>
      </c>
      <c r="V18" s="378">
        <f t="shared" si="10"/>
        <v>0</v>
      </c>
      <c r="W18" s="378">
        <f t="shared" si="10"/>
        <v>0</v>
      </c>
      <c r="X18" s="378">
        <f t="shared" si="10"/>
        <v>0</v>
      </c>
      <c r="Y18" s="378">
        <f t="shared" si="10"/>
        <v>0</v>
      </c>
      <c r="Z18" s="378">
        <f t="shared" si="10"/>
        <v>0</v>
      </c>
      <c r="AA18" s="378">
        <f t="shared" si="10"/>
        <v>0</v>
      </c>
      <c r="AB18" s="378">
        <f t="shared" si="10"/>
        <v>0</v>
      </c>
      <c r="AC18" s="378">
        <f t="shared" si="10"/>
        <v>0</v>
      </c>
      <c r="AD18" s="378">
        <f t="shared" si="10"/>
        <v>0</v>
      </c>
      <c r="AE18" s="378">
        <f t="shared" si="10"/>
        <v>0</v>
      </c>
      <c r="AF18" s="378">
        <f t="shared" si="10"/>
        <v>0</v>
      </c>
      <c r="AG18" s="378">
        <f t="shared" si="10"/>
        <v>0</v>
      </c>
      <c r="AH18" s="378">
        <f t="shared" si="10"/>
        <v>0</v>
      </c>
      <c r="AI18" s="378">
        <f t="shared" si="10"/>
        <v>0</v>
      </c>
      <c r="AJ18" s="438">
        <f t="shared" si="10"/>
        <v>0</v>
      </c>
    </row>
    <row r="20" spans="2:36" ht="16.149999999999999" customHeight="1">
      <c r="B20" s="168" t="s">
        <v>376</v>
      </c>
      <c r="D20" t="s">
        <v>372</v>
      </c>
      <c r="E20" s="168" t="s">
        <v>377</v>
      </c>
      <c r="F20" t="str">
        <f>"£m real "&amp;Base_Year&amp;" (CPIH)"</f>
        <v>£m real 2021-22 (CPIH)</v>
      </c>
      <c r="I20" s="256">
        <f>I18</f>
        <v>0</v>
      </c>
      <c r="J20" s="256">
        <f>J18</f>
        <v>0</v>
      </c>
      <c r="K20" s="256">
        <f t="shared" ref="K20:AJ20" si="11">K18</f>
        <v>0</v>
      </c>
      <c r="L20" s="256">
        <f t="shared" si="11"/>
        <v>0</v>
      </c>
      <c r="M20" s="256">
        <f t="shared" si="11"/>
        <v>0</v>
      </c>
      <c r="N20" s="256">
        <f t="shared" si="11"/>
        <v>0</v>
      </c>
      <c r="O20" s="256">
        <f t="shared" si="11"/>
        <v>0</v>
      </c>
      <c r="P20" s="256">
        <f t="shared" si="11"/>
        <v>0</v>
      </c>
      <c r="Q20" s="256">
        <f t="shared" si="11"/>
        <v>0</v>
      </c>
      <c r="R20" s="256">
        <f t="shared" si="11"/>
        <v>0</v>
      </c>
      <c r="S20" s="256">
        <f t="shared" si="11"/>
        <v>0</v>
      </c>
      <c r="T20" s="256">
        <f t="shared" si="11"/>
        <v>0</v>
      </c>
      <c r="U20" s="256">
        <f t="shared" si="11"/>
        <v>0</v>
      </c>
      <c r="V20" s="256">
        <f t="shared" si="11"/>
        <v>0</v>
      </c>
      <c r="W20" s="256">
        <f t="shared" si="11"/>
        <v>0</v>
      </c>
      <c r="X20" s="256">
        <f t="shared" si="11"/>
        <v>0</v>
      </c>
      <c r="Y20" s="256">
        <f t="shared" si="11"/>
        <v>0</v>
      </c>
      <c r="Z20" s="256">
        <f t="shared" si="11"/>
        <v>0</v>
      </c>
      <c r="AA20" s="256">
        <f t="shared" si="11"/>
        <v>0</v>
      </c>
      <c r="AB20" s="256">
        <f t="shared" si="11"/>
        <v>0</v>
      </c>
      <c r="AC20" s="256">
        <f t="shared" si="11"/>
        <v>0</v>
      </c>
      <c r="AD20" s="256">
        <f t="shared" si="11"/>
        <v>0</v>
      </c>
      <c r="AE20" s="256">
        <f t="shared" si="11"/>
        <v>0</v>
      </c>
      <c r="AF20" s="256">
        <f t="shared" si="11"/>
        <v>0</v>
      </c>
      <c r="AG20" s="256">
        <f t="shared" si="11"/>
        <v>0</v>
      </c>
      <c r="AH20" s="256">
        <f t="shared" si="11"/>
        <v>0</v>
      </c>
      <c r="AI20" s="256">
        <f t="shared" si="11"/>
        <v>0</v>
      </c>
      <c r="AJ20" s="257">
        <f t="shared" si="11"/>
        <v>0</v>
      </c>
    </row>
    <row r="21" spans="2:36" ht="15" customHeight="1">
      <c r="B21" s="168" t="s">
        <v>378</v>
      </c>
      <c r="D21" t="s">
        <v>372</v>
      </c>
      <c r="E21" s="168" t="s">
        <v>379</v>
      </c>
      <c r="F21" t="str">
        <f>"£m real "&amp;Base_Year&amp;" (CPIH)"</f>
        <v>£m real 2021-22 (CPIH)</v>
      </c>
      <c r="H21" s="66"/>
      <c r="I21" s="256">
        <f>IF(I7=TRUE, SUM($I$20:I20), 0)</f>
        <v>0</v>
      </c>
      <c r="J21" s="256">
        <f>IF(J7=TRUE, SUM($I$20:J20), 0)</f>
        <v>0</v>
      </c>
      <c r="K21" s="256">
        <f>IF(K7=TRUE, SUM($I$20:K20), 0)</f>
        <v>0</v>
      </c>
      <c r="L21" s="256">
        <f>IF(L7=TRUE, SUM($I$20:L20), 0)</f>
        <v>0</v>
      </c>
      <c r="M21" s="256">
        <f>IF(M7=TRUE, SUM($I$20:M20), 0)</f>
        <v>0</v>
      </c>
      <c r="N21" s="256">
        <f>IF(N7=TRUE, SUM($I$20:N20), 0)</f>
        <v>0</v>
      </c>
      <c r="O21" s="256">
        <f>IF(O7=TRUE, SUM($I$20:O20), 0)</f>
        <v>0</v>
      </c>
      <c r="P21" s="256">
        <f>IF(P7=TRUE, SUM($I$20:P20), 0)</f>
        <v>0</v>
      </c>
      <c r="Q21" s="256">
        <f>IF(Q7=TRUE, SUM($I$20:Q20), 0)</f>
        <v>0</v>
      </c>
      <c r="R21" s="256">
        <f>IF(R7=TRUE, SUM($I$20:R20), 0)</f>
        <v>0</v>
      </c>
      <c r="S21" s="256">
        <f>IF(S7=TRUE, SUM($I$20:S20), 0)</f>
        <v>0</v>
      </c>
      <c r="T21" s="256">
        <f>IF(T7=TRUE, SUM($I$20:T20), 0)</f>
        <v>0</v>
      </c>
      <c r="U21" s="256">
        <f>IF(U7=TRUE, SUM($I$20:U20), 0)</f>
        <v>0</v>
      </c>
      <c r="V21" s="256">
        <f>IF(V7=TRUE, SUM($I$20:V20), 0)</f>
        <v>0</v>
      </c>
      <c r="W21" s="256">
        <f>IF(W7=TRUE, SUM($I$20:W20), 0)</f>
        <v>0</v>
      </c>
      <c r="X21" s="256">
        <f>IF(X7=TRUE, SUM($I$20:X20), 0)</f>
        <v>0</v>
      </c>
      <c r="Y21" s="256">
        <f>IF(Y7=TRUE, SUM($I$20:Y20), 0)</f>
        <v>0</v>
      </c>
      <c r="Z21" s="256">
        <f>IF(Z7=TRUE, SUM($I$20:Z20), 0)</f>
        <v>0</v>
      </c>
      <c r="AA21" s="256">
        <f>IF(AA7=TRUE, SUM($I$20:AA20), 0)</f>
        <v>0</v>
      </c>
      <c r="AB21" s="256">
        <f>IF(AB7=TRUE, SUM($I$20:AB20), 0)</f>
        <v>0</v>
      </c>
      <c r="AC21" s="256">
        <f>IF(AC7=TRUE, SUM($I$20:AC20), 0)</f>
        <v>0</v>
      </c>
      <c r="AD21" s="256">
        <f>IF(AD7=TRUE, SUM($I$20:AD20), 0)</f>
        <v>0</v>
      </c>
      <c r="AE21" s="256">
        <f>IF(AE7=TRUE, SUM($I$20:AE20), 0)</f>
        <v>0</v>
      </c>
      <c r="AF21" s="256">
        <f>IF(AF7=TRUE, SUM($I$20:AF20), 0)</f>
        <v>0</v>
      </c>
      <c r="AG21" s="256">
        <f>IF(AG7=TRUE, SUM($I$20:AG20), 0)</f>
        <v>0</v>
      </c>
      <c r="AH21" s="256">
        <f>IF(AH7=TRUE, SUM($I$20:AH20), 0)</f>
        <v>0</v>
      </c>
      <c r="AI21" s="256">
        <f>IF(AI7=TRUE, SUM($I$20:AI20), 0)</f>
        <v>0</v>
      </c>
      <c r="AJ21" s="257">
        <f>IF(AJ7=TRUE, SUM($I$20:AJ20), 0)</f>
        <v>0</v>
      </c>
    </row>
    <row r="22" spans="2:36">
      <c r="O22" s="255"/>
      <c r="P22" s="255"/>
      <c r="Q22" s="255"/>
    </row>
    <row r="27" spans="2:36">
      <c r="B27" s="167" t="s">
        <v>380</v>
      </c>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row>
    <row r="28" spans="2:36">
      <c r="H28" s="66"/>
    </row>
    <row r="29" spans="2:36">
      <c r="B29" s="169" t="s">
        <v>381</v>
      </c>
      <c r="D29" t="s">
        <v>382</v>
      </c>
      <c r="E29" s="171" t="s">
        <v>383</v>
      </c>
      <c r="F29" t="str">
        <f>"£m real "&amp;Base_Year&amp;" (CPIH)"</f>
        <v>£m real 2021-22 (CPIH)</v>
      </c>
      <c r="G29" s="258"/>
      <c r="H29" s="66"/>
    </row>
    <row r="30" spans="2:36" s="154" customFormat="1">
      <c r="B30" s="170" t="s">
        <v>378</v>
      </c>
      <c r="D30" t="s">
        <v>382</v>
      </c>
      <c r="E30" s="171" t="s">
        <v>379</v>
      </c>
      <c r="F30" t="str">
        <f>"£m real "&amp;Base_Year&amp;" (CPIH)"</f>
        <v>£m real 2021-22 (CPIH)</v>
      </c>
      <c r="H30" s="66"/>
      <c r="I30" s="377">
        <f t="shared" ref="I30" si="12">I21</f>
        <v>0</v>
      </c>
      <c r="J30" s="377">
        <f t="shared" ref="J30:AJ30" si="13">J21</f>
        <v>0</v>
      </c>
      <c r="K30" s="377">
        <f t="shared" si="13"/>
        <v>0</v>
      </c>
      <c r="L30" s="377">
        <f t="shared" si="13"/>
        <v>0</v>
      </c>
      <c r="M30" s="377">
        <f t="shared" si="13"/>
        <v>0</v>
      </c>
      <c r="N30" s="377">
        <f t="shared" si="13"/>
        <v>0</v>
      </c>
      <c r="O30" s="377">
        <f t="shared" si="13"/>
        <v>0</v>
      </c>
      <c r="P30" s="377">
        <f t="shared" si="13"/>
        <v>0</v>
      </c>
      <c r="Q30" s="377">
        <f t="shared" si="13"/>
        <v>0</v>
      </c>
      <c r="R30" s="377">
        <f t="shared" si="13"/>
        <v>0</v>
      </c>
      <c r="S30" s="377">
        <f t="shared" si="13"/>
        <v>0</v>
      </c>
      <c r="T30" s="377">
        <f t="shared" si="13"/>
        <v>0</v>
      </c>
      <c r="U30" s="377">
        <f t="shared" si="13"/>
        <v>0</v>
      </c>
      <c r="V30" s="377">
        <f t="shared" si="13"/>
        <v>0</v>
      </c>
      <c r="W30" s="377">
        <f t="shared" si="13"/>
        <v>0</v>
      </c>
      <c r="X30" s="377">
        <f t="shared" si="13"/>
        <v>0</v>
      </c>
      <c r="Y30" s="377">
        <f t="shared" si="13"/>
        <v>0</v>
      </c>
      <c r="Z30" s="377">
        <f t="shared" si="13"/>
        <v>0</v>
      </c>
      <c r="AA30" s="377">
        <f t="shared" si="13"/>
        <v>0</v>
      </c>
      <c r="AB30" s="377">
        <f t="shared" si="13"/>
        <v>0</v>
      </c>
      <c r="AC30" s="377">
        <f t="shared" si="13"/>
        <v>0</v>
      </c>
      <c r="AD30" s="377">
        <f t="shared" si="13"/>
        <v>0</v>
      </c>
      <c r="AE30" s="377">
        <f t="shared" si="13"/>
        <v>0</v>
      </c>
      <c r="AF30" s="377">
        <f t="shared" si="13"/>
        <v>0</v>
      </c>
      <c r="AG30" s="377">
        <f t="shared" si="13"/>
        <v>0</v>
      </c>
      <c r="AH30" s="377">
        <f t="shared" si="13"/>
        <v>0</v>
      </c>
      <c r="AI30" s="377">
        <f t="shared" si="13"/>
        <v>0</v>
      </c>
      <c r="AJ30" s="439">
        <f t="shared" si="13"/>
        <v>0</v>
      </c>
    </row>
    <row r="31" spans="2:36" s="154" customFormat="1">
      <c r="B31" s="170" t="s">
        <v>380</v>
      </c>
      <c r="D31" t="s">
        <v>382</v>
      </c>
      <c r="E31" s="172" t="s">
        <v>384</v>
      </c>
      <c r="F31" t="str">
        <f>"£m real "&amp;Base_Year&amp;" (CPIH)"</f>
        <v>£m real 2021-22 (CPIH)</v>
      </c>
      <c r="I31" s="378">
        <f>IF(AND(I7=TRUE), $G29-I30,0)</f>
        <v>0</v>
      </c>
      <c r="J31" s="378">
        <f t="shared" ref="J31:AJ31" si="14">IF(AND(J7=TRUE), $G29-J30,0)</f>
        <v>0</v>
      </c>
      <c r="K31" s="378">
        <f t="shared" si="14"/>
        <v>0</v>
      </c>
      <c r="L31" s="378">
        <f t="shared" si="14"/>
        <v>0</v>
      </c>
      <c r="M31" s="378">
        <f t="shared" si="14"/>
        <v>0</v>
      </c>
      <c r="N31" s="378">
        <f t="shared" si="14"/>
        <v>0</v>
      </c>
      <c r="O31" s="378">
        <f t="shared" si="14"/>
        <v>0</v>
      </c>
      <c r="P31" s="378">
        <f t="shared" si="14"/>
        <v>0</v>
      </c>
      <c r="Q31" s="378">
        <f t="shared" si="14"/>
        <v>0</v>
      </c>
      <c r="R31" s="378">
        <f t="shared" si="14"/>
        <v>0</v>
      </c>
      <c r="S31" s="378">
        <f t="shared" si="14"/>
        <v>0</v>
      </c>
      <c r="T31" s="378">
        <f t="shared" si="14"/>
        <v>0</v>
      </c>
      <c r="U31" s="378">
        <f t="shared" si="14"/>
        <v>0</v>
      </c>
      <c r="V31" s="378">
        <f t="shared" si="14"/>
        <v>0</v>
      </c>
      <c r="W31" s="378">
        <f t="shared" si="14"/>
        <v>0</v>
      </c>
      <c r="X31" s="378">
        <f t="shared" si="14"/>
        <v>0</v>
      </c>
      <c r="Y31" s="378">
        <f t="shared" si="14"/>
        <v>0</v>
      </c>
      <c r="Z31" s="378">
        <f t="shared" si="14"/>
        <v>0</v>
      </c>
      <c r="AA31" s="378">
        <f t="shared" si="14"/>
        <v>0</v>
      </c>
      <c r="AB31" s="378">
        <f t="shared" si="14"/>
        <v>0</v>
      </c>
      <c r="AC31" s="378">
        <f t="shared" si="14"/>
        <v>0</v>
      </c>
      <c r="AD31" s="378">
        <f t="shared" si="14"/>
        <v>0</v>
      </c>
      <c r="AE31" s="378">
        <f t="shared" si="14"/>
        <v>0</v>
      </c>
      <c r="AF31" s="378">
        <f t="shared" si="14"/>
        <v>0</v>
      </c>
      <c r="AG31" s="378">
        <f t="shared" si="14"/>
        <v>0</v>
      </c>
      <c r="AH31" s="378">
        <f t="shared" si="14"/>
        <v>0</v>
      </c>
      <c r="AI31" s="378">
        <f t="shared" si="14"/>
        <v>0</v>
      </c>
      <c r="AJ31" s="438">
        <f t="shared" si="14"/>
        <v>0</v>
      </c>
    </row>
    <row r="35" spans="2:36">
      <c r="B35" s="167" t="s">
        <v>385</v>
      </c>
      <c r="C35" s="167"/>
      <c r="D35" s="167"/>
      <c r="E35" s="167"/>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row>
    <row r="37" spans="2:36" s="66" customFormat="1">
      <c r="B37" s="173" t="s">
        <v>386</v>
      </c>
      <c r="D37" s="66" t="s">
        <v>387</v>
      </c>
      <c r="E37" s="174" t="s">
        <v>384</v>
      </c>
      <c r="F37" t="str">
        <f>"£m real "&amp;Base_Year&amp;" (CPIH)"</f>
        <v>£m real 2021-22 (CPIH)</v>
      </c>
      <c r="I37" s="377">
        <f t="shared" ref="I37" si="15">I31</f>
        <v>0</v>
      </c>
      <c r="J37" s="377">
        <f t="shared" ref="J37:AJ37" si="16">J31</f>
        <v>0</v>
      </c>
      <c r="K37" s="377">
        <f t="shared" si="16"/>
        <v>0</v>
      </c>
      <c r="L37" s="377">
        <f t="shared" si="16"/>
        <v>0</v>
      </c>
      <c r="M37" s="377">
        <f t="shared" si="16"/>
        <v>0</v>
      </c>
      <c r="N37" s="377">
        <f>N31</f>
        <v>0</v>
      </c>
      <c r="O37" s="377">
        <f t="shared" si="16"/>
        <v>0</v>
      </c>
      <c r="P37" s="377">
        <f t="shared" si="16"/>
        <v>0</v>
      </c>
      <c r="Q37" s="377">
        <f t="shared" si="16"/>
        <v>0</v>
      </c>
      <c r="R37" s="377">
        <f t="shared" si="16"/>
        <v>0</v>
      </c>
      <c r="S37" s="377">
        <f t="shared" si="16"/>
        <v>0</v>
      </c>
      <c r="T37" s="377">
        <f t="shared" si="16"/>
        <v>0</v>
      </c>
      <c r="U37" s="377">
        <f t="shared" si="16"/>
        <v>0</v>
      </c>
      <c r="V37" s="377">
        <f t="shared" si="16"/>
        <v>0</v>
      </c>
      <c r="W37" s="377">
        <f t="shared" si="16"/>
        <v>0</v>
      </c>
      <c r="X37" s="377">
        <f t="shared" si="16"/>
        <v>0</v>
      </c>
      <c r="Y37" s="377">
        <f t="shared" si="16"/>
        <v>0</v>
      </c>
      <c r="Z37" s="377">
        <f t="shared" si="16"/>
        <v>0</v>
      </c>
      <c r="AA37" s="377">
        <f t="shared" si="16"/>
        <v>0</v>
      </c>
      <c r="AB37" s="377">
        <f t="shared" si="16"/>
        <v>0</v>
      </c>
      <c r="AC37" s="377">
        <f t="shared" si="16"/>
        <v>0</v>
      </c>
      <c r="AD37" s="377">
        <f t="shared" si="16"/>
        <v>0</v>
      </c>
      <c r="AE37" s="377">
        <f t="shared" si="16"/>
        <v>0</v>
      </c>
      <c r="AF37" s="377">
        <f t="shared" si="16"/>
        <v>0</v>
      </c>
      <c r="AG37" s="377">
        <f t="shared" si="16"/>
        <v>0</v>
      </c>
      <c r="AH37" s="377">
        <f t="shared" si="16"/>
        <v>0</v>
      </c>
      <c r="AI37" s="377">
        <f t="shared" si="16"/>
        <v>0</v>
      </c>
      <c r="AJ37" s="439">
        <f t="shared" si="16"/>
        <v>0</v>
      </c>
    </row>
    <row r="38" spans="2:36" s="66" customFormat="1">
      <c r="B38" s="173" t="s">
        <v>388</v>
      </c>
      <c r="D38" s="66" t="s">
        <v>387</v>
      </c>
      <c r="E38" s="174" t="s">
        <v>389</v>
      </c>
      <c r="F38" t="str">
        <f>"£m real "&amp;Base_Year&amp;" (CPIH)"</f>
        <v>£m real 2021-22 (CPIH)</v>
      </c>
      <c r="I38" s="379">
        <f t="shared" ref="I38" si="17">IF(I8=1,0,H31)</f>
        <v>0</v>
      </c>
      <c r="J38" s="379">
        <f>IF(J8=1,0,I31)</f>
        <v>0</v>
      </c>
      <c r="K38" s="379">
        <f t="shared" ref="K38:AJ38" si="18">IF(K8=1,0,J31)</f>
        <v>0</v>
      </c>
      <c r="L38" s="379">
        <f t="shared" si="18"/>
        <v>0</v>
      </c>
      <c r="M38" s="379">
        <f t="shared" si="18"/>
        <v>0</v>
      </c>
      <c r="N38" s="379">
        <f t="shared" si="18"/>
        <v>0</v>
      </c>
      <c r="O38" s="379">
        <f t="shared" si="18"/>
        <v>0</v>
      </c>
      <c r="P38" s="379">
        <f t="shared" si="18"/>
        <v>0</v>
      </c>
      <c r="Q38" s="379">
        <f t="shared" si="18"/>
        <v>0</v>
      </c>
      <c r="R38" s="379">
        <f t="shared" si="18"/>
        <v>0</v>
      </c>
      <c r="S38" s="379">
        <f t="shared" si="18"/>
        <v>0</v>
      </c>
      <c r="T38" s="379">
        <f t="shared" si="18"/>
        <v>0</v>
      </c>
      <c r="U38" s="379">
        <f t="shared" si="18"/>
        <v>0</v>
      </c>
      <c r="V38" s="379">
        <f t="shared" si="18"/>
        <v>0</v>
      </c>
      <c r="W38" s="379">
        <f t="shared" si="18"/>
        <v>0</v>
      </c>
      <c r="X38" s="379">
        <f t="shared" si="18"/>
        <v>0</v>
      </c>
      <c r="Y38" s="379">
        <f t="shared" si="18"/>
        <v>0</v>
      </c>
      <c r="Z38" s="379">
        <f t="shared" si="18"/>
        <v>0</v>
      </c>
      <c r="AA38" s="379">
        <f t="shared" si="18"/>
        <v>0</v>
      </c>
      <c r="AB38" s="379">
        <f t="shared" si="18"/>
        <v>0</v>
      </c>
      <c r="AC38" s="379">
        <f t="shared" si="18"/>
        <v>0</v>
      </c>
      <c r="AD38" s="379">
        <f t="shared" si="18"/>
        <v>0</v>
      </c>
      <c r="AE38" s="379">
        <f t="shared" si="18"/>
        <v>0</v>
      </c>
      <c r="AF38" s="379">
        <f t="shared" si="18"/>
        <v>0</v>
      </c>
      <c r="AG38" s="379">
        <f t="shared" si="18"/>
        <v>0</v>
      </c>
      <c r="AH38" s="379">
        <f t="shared" si="18"/>
        <v>0</v>
      </c>
      <c r="AI38" s="379">
        <f t="shared" si="18"/>
        <v>0</v>
      </c>
      <c r="AJ38" s="380">
        <f t="shared" si="18"/>
        <v>0</v>
      </c>
    </row>
    <row r="39" spans="2:36" s="66" customFormat="1">
      <c r="B39" s="174" t="s">
        <v>390</v>
      </c>
      <c r="D39" s="66" t="s">
        <v>387</v>
      </c>
      <c r="E39" s="174"/>
      <c r="F39" t="str">
        <f>"£m real "&amp;Base_Year&amp;" (CPIH)"</f>
        <v>£m real 2021-22 (CPIH)</v>
      </c>
      <c r="I39" s="256">
        <f t="shared" ref="I39:AJ39" si="19">I37-I38</f>
        <v>0</v>
      </c>
      <c r="J39" s="256">
        <f t="shared" si="19"/>
        <v>0</v>
      </c>
      <c r="K39" s="256">
        <f t="shared" si="19"/>
        <v>0</v>
      </c>
      <c r="L39" s="256">
        <f t="shared" si="19"/>
        <v>0</v>
      </c>
      <c r="M39" s="256">
        <f t="shared" si="19"/>
        <v>0</v>
      </c>
      <c r="N39" s="256">
        <f t="shared" si="19"/>
        <v>0</v>
      </c>
      <c r="O39" s="256">
        <f t="shared" si="19"/>
        <v>0</v>
      </c>
      <c r="P39" s="256">
        <f t="shared" si="19"/>
        <v>0</v>
      </c>
      <c r="Q39" s="256">
        <f t="shared" si="19"/>
        <v>0</v>
      </c>
      <c r="R39" s="256">
        <f t="shared" si="19"/>
        <v>0</v>
      </c>
      <c r="S39" s="256">
        <f t="shared" si="19"/>
        <v>0</v>
      </c>
      <c r="T39" s="256">
        <f t="shared" si="19"/>
        <v>0</v>
      </c>
      <c r="U39" s="256">
        <f t="shared" si="19"/>
        <v>0</v>
      </c>
      <c r="V39" s="256">
        <f t="shared" si="19"/>
        <v>0</v>
      </c>
      <c r="W39" s="256">
        <f t="shared" si="19"/>
        <v>0</v>
      </c>
      <c r="X39" s="256">
        <f t="shared" si="19"/>
        <v>0</v>
      </c>
      <c r="Y39" s="256">
        <f t="shared" si="19"/>
        <v>0</v>
      </c>
      <c r="Z39" s="256">
        <f t="shared" si="19"/>
        <v>0</v>
      </c>
      <c r="AA39" s="256">
        <f t="shared" si="19"/>
        <v>0</v>
      </c>
      <c r="AB39" s="256">
        <f t="shared" si="19"/>
        <v>0</v>
      </c>
      <c r="AC39" s="256">
        <f t="shared" si="19"/>
        <v>0</v>
      </c>
      <c r="AD39" s="256">
        <f t="shared" si="19"/>
        <v>0</v>
      </c>
      <c r="AE39" s="256">
        <f t="shared" si="19"/>
        <v>0</v>
      </c>
      <c r="AF39" s="256">
        <f t="shared" si="19"/>
        <v>0</v>
      </c>
      <c r="AG39" s="256">
        <f t="shared" si="19"/>
        <v>0</v>
      </c>
      <c r="AH39" s="256">
        <f t="shared" si="19"/>
        <v>0</v>
      </c>
      <c r="AI39" s="256">
        <f t="shared" si="19"/>
        <v>0</v>
      </c>
      <c r="AJ39" s="257">
        <f t="shared" si="19"/>
        <v>0</v>
      </c>
    </row>
    <row r="40" spans="2:36">
      <c r="B40" s="169"/>
      <c r="E40" s="168"/>
      <c r="H40" s="66"/>
    </row>
    <row r="41" spans="2:36">
      <c r="B41" s="169" t="s">
        <v>391</v>
      </c>
      <c r="D41" t="s">
        <v>387</v>
      </c>
      <c r="E41" s="168" t="s">
        <v>392</v>
      </c>
      <c r="F41" t="s">
        <v>393</v>
      </c>
      <c r="G41" s="227">
        <v>0.6</v>
      </c>
      <c r="H41" s="66"/>
      <c r="J41" s="309"/>
      <c r="K41" s="309"/>
      <c r="L41" s="309"/>
      <c r="M41" s="309"/>
      <c r="N41" s="309"/>
      <c r="O41" s="309"/>
      <c r="P41" s="309"/>
      <c r="Q41" s="309"/>
      <c r="R41" s="309"/>
      <c r="S41" s="309"/>
      <c r="T41" s="309"/>
      <c r="U41" s="309"/>
      <c r="V41" s="309"/>
      <c r="W41" s="309"/>
      <c r="X41" s="309"/>
      <c r="Y41" s="309"/>
      <c r="Z41" s="309"/>
      <c r="AA41" s="309"/>
      <c r="AB41" s="309"/>
      <c r="AC41" s="309"/>
      <c r="AD41" s="309"/>
      <c r="AE41" s="309"/>
      <c r="AF41" s="309"/>
      <c r="AG41" s="309"/>
      <c r="AH41" s="309"/>
      <c r="AI41" s="309"/>
      <c r="AJ41" s="309"/>
    </row>
    <row r="42" spans="2:36">
      <c r="B42" s="169"/>
      <c r="E42" s="168"/>
    </row>
    <row r="43" spans="2:36">
      <c r="B43" s="169" t="s">
        <v>394</v>
      </c>
      <c r="D43" t="s">
        <v>387</v>
      </c>
      <c r="E43" s="168" t="s">
        <v>395</v>
      </c>
      <c r="F43" t="str">
        <f>"£m real "&amp;Base_Year&amp;" (CPIH)"</f>
        <v>£m real 2021-22 (CPIH)</v>
      </c>
      <c r="I43" s="256">
        <f>I39*SCOSF*I61</f>
        <v>0</v>
      </c>
      <c r="J43" s="256">
        <f>J39*SCOSF*J61</f>
        <v>0</v>
      </c>
      <c r="K43" s="256">
        <f>K39*SCOSF*K61</f>
        <v>0</v>
      </c>
      <c r="L43" s="256">
        <f t="shared" ref="L43:AJ43" si="20">L39*SCOSF*L61</f>
        <v>0</v>
      </c>
      <c r="M43" s="256">
        <f t="shared" si="20"/>
        <v>0</v>
      </c>
      <c r="N43" s="256">
        <f t="shared" si="20"/>
        <v>0</v>
      </c>
      <c r="O43" s="256">
        <f t="shared" si="20"/>
        <v>0</v>
      </c>
      <c r="P43" s="256">
        <f t="shared" si="20"/>
        <v>0</v>
      </c>
      <c r="Q43" s="256">
        <f t="shared" si="20"/>
        <v>0</v>
      </c>
      <c r="R43" s="256">
        <f t="shared" si="20"/>
        <v>0</v>
      </c>
      <c r="S43" s="256">
        <f t="shared" si="20"/>
        <v>0</v>
      </c>
      <c r="T43" s="256">
        <f t="shared" si="20"/>
        <v>0</v>
      </c>
      <c r="U43" s="256">
        <f t="shared" si="20"/>
        <v>0</v>
      </c>
      <c r="V43" s="256">
        <f t="shared" si="20"/>
        <v>0</v>
      </c>
      <c r="W43" s="256">
        <f t="shared" si="20"/>
        <v>0</v>
      </c>
      <c r="X43" s="256">
        <f t="shared" si="20"/>
        <v>0</v>
      </c>
      <c r="Y43" s="256">
        <f t="shared" si="20"/>
        <v>0</v>
      </c>
      <c r="Z43" s="256">
        <f t="shared" si="20"/>
        <v>0</v>
      </c>
      <c r="AA43" s="256">
        <f t="shared" si="20"/>
        <v>0</v>
      </c>
      <c r="AB43" s="256">
        <f t="shared" si="20"/>
        <v>0</v>
      </c>
      <c r="AC43" s="256">
        <f t="shared" si="20"/>
        <v>0</v>
      </c>
      <c r="AD43" s="256">
        <f t="shared" si="20"/>
        <v>0</v>
      </c>
      <c r="AE43" s="256">
        <f t="shared" si="20"/>
        <v>0</v>
      </c>
      <c r="AF43" s="256">
        <f t="shared" si="20"/>
        <v>0</v>
      </c>
      <c r="AG43" s="256">
        <f t="shared" si="20"/>
        <v>0</v>
      </c>
      <c r="AH43" s="256">
        <f t="shared" si="20"/>
        <v>0</v>
      </c>
      <c r="AI43" s="256">
        <f t="shared" si="20"/>
        <v>0</v>
      </c>
      <c r="AJ43" s="257">
        <f t="shared" si="20"/>
        <v>0</v>
      </c>
    </row>
    <row r="48" spans="2:36">
      <c r="B48" s="167" t="s">
        <v>396</v>
      </c>
      <c r="C48" s="167"/>
      <c r="D48" s="167"/>
      <c r="E48" s="167"/>
      <c r="F48" s="167"/>
      <c r="G48" s="167"/>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row>
    <row r="50" spans="2:36">
      <c r="B50" s="173" t="s">
        <v>386</v>
      </c>
      <c r="D50" t="s">
        <v>397</v>
      </c>
      <c r="E50" s="168" t="s">
        <v>384</v>
      </c>
      <c r="F50" t="str">
        <f>"£m real "&amp;Base_Year&amp;" (CPIH)"</f>
        <v>£m real 2021-22 (CPIH)</v>
      </c>
      <c r="I50" s="381">
        <f t="shared" ref="I50:AJ50" si="21">I31</f>
        <v>0</v>
      </c>
      <c r="J50" s="381">
        <f t="shared" si="21"/>
        <v>0</v>
      </c>
      <c r="K50" s="381">
        <f t="shared" si="21"/>
        <v>0</v>
      </c>
      <c r="L50" s="381">
        <f t="shared" si="21"/>
        <v>0</v>
      </c>
      <c r="M50" s="381">
        <f t="shared" si="21"/>
        <v>0</v>
      </c>
      <c r="N50" s="381">
        <f t="shared" si="21"/>
        <v>0</v>
      </c>
      <c r="O50" s="381">
        <f t="shared" si="21"/>
        <v>0</v>
      </c>
      <c r="P50" s="381">
        <f t="shared" si="21"/>
        <v>0</v>
      </c>
      <c r="Q50" s="381">
        <f t="shared" si="21"/>
        <v>0</v>
      </c>
      <c r="R50" s="381">
        <f t="shared" si="21"/>
        <v>0</v>
      </c>
      <c r="S50" s="381">
        <f t="shared" si="21"/>
        <v>0</v>
      </c>
      <c r="T50" s="381">
        <f t="shared" si="21"/>
        <v>0</v>
      </c>
      <c r="U50" s="381">
        <f t="shared" si="21"/>
        <v>0</v>
      </c>
      <c r="V50" s="381">
        <f t="shared" si="21"/>
        <v>0</v>
      </c>
      <c r="W50" s="381">
        <f t="shared" si="21"/>
        <v>0</v>
      </c>
      <c r="X50" s="381">
        <f t="shared" si="21"/>
        <v>0</v>
      </c>
      <c r="Y50" s="381">
        <f t="shared" si="21"/>
        <v>0</v>
      </c>
      <c r="Z50" s="381">
        <f t="shared" si="21"/>
        <v>0</v>
      </c>
      <c r="AA50" s="381">
        <f t="shared" si="21"/>
        <v>0</v>
      </c>
      <c r="AB50" s="381">
        <f t="shared" si="21"/>
        <v>0</v>
      </c>
      <c r="AC50" s="381">
        <f t="shared" si="21"/>
        <v>0</v>
      </c>
      <c r="AD50" s="381">
        <f t="shared" si="21"/>
        <v>0</v>
      </c>
      <c r="AE50" s="381">
        <f t="shared" si="21"/>
        <v>0</v>
      </c>
      <c r="AF50" s="381">
        <f t="shared" si="21"/>
        <v>0</v>
      </c>
      <c r="AG50" s="381">
        <f t="shared" si="21"/>
        <v>0</v>
      </c>
      <c r="AH50" s="381">
        <f t="shared" si="21"/>
        <v>0</v>
      </c>
      <c r="AI50" s="381">
        <f t="shared" si="21"/>
        <v>0</v>
      </c>
      <c r="AJ50" s="440">
        <f t="shared" si="21"/>
        <v>0</v>
      </c>
    </row>
    <row r="52" spans="2:36">
      <c r="B52" s="169" t="s">
        <v>391</v>
      </c>
      <c r="D52" t="s">
        <v>397</v>
      </c>
      <c r="E52" s="168" t="s">
        <v>392</v>
      </c>
      <c r="F52" t="s">
        <v>393</v>
      </c>
      <c r="G52" s="227">
        <f>SCOSF</f>
        <v>0.6</v>
      </c>
      <c r="H52" s="66"/>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309"/>
      <c r="AI52" s="309"/>
      <c r="AJ52" s="309"/>
    </row>
    <row r="53" spans="2:36">
      <c r="B53" s="169"/>
      <c r="E53" s="168"/>
      <c r="H53" s="66"/>
    </row>
    <row r="54" spans="2:36">
      <c r="B54" s="169" t="s">
        <v>398</v>
      </c>
      <c r="D54" t="s">
        <v>397</v>
      </c>
      <c r="E54" s="168" t="s">
        <v>395</v>
      </c>
      <c r="F54" t="str">
        <f>"£m real "&amp;Base_Year&amp;" (CPIH)"</f>
        <v>£m real 2021-22 (CPIH)</v>
      </c>
      <c r="I54" s="256">
        <f t="shared" ref="I54:AJ54" si="22">I50*SCOSF*I9*I62</f>
        <v>0</v>
      </c>
      <c r="J54" s="256">
        <f t="shared" si="22"/>
        <v>0</v>
      </c>
      <c r="K54" s="256">
        <f t="shared" si="22"/>
        <v>0</v>
      </c>
      <c r="L54" s="256">
        <f t="shared" si="22"/>
        <v>0</v>
      </c>
      <c r="M54" s="256">
        <f t="shared" si="22"/>
        <v>0</v>
      </c>
      <c r="N54" s="256">
        <f t="shared" si="22"/>
        <v>0</v>
      </c>
      <c r="O54" s="256">
        <f t="shared" si="22"/>
        <v>0</v>
      </c>
      <c r="P54" s="256">
        <f t="shared" si="22"/>
        <v>0</v>
      </c>
      <c r="Q54" s="256">
        <f t="shared" si="22"/>
        <v>0</v>
      </c>
      <c r="R54" s="256">
        <f t="shared" si="22"/>
        <v>0</v>
      </c>
      <c r="S54" s="256">
        <f t="shared" si="22"/>
        <v>0</v>
      </c>
      <c r="T54" s="256">
        <f t="shared" si="22"/>
        <v>0</v>
      </c>
      <c r="U54" s="256">
        <f t="shared" si="22"/>
        <v>0</v>
      </c>
      <c r="V54" s="256">
        <f t="shared" si="22"/>
        <v>0</v>
      </c>
      <c r="W54" s="256">
        <f t="shared" si="22"/>
        <v>0</v>
      </c>
      <c r="X54" s="256">
        <f t="shared" si="22"/>
        <v>0</v>
      </c>
      <c r="Y54" s="256">
        <f t="shared" si="22"/>
        <v>0</v>
      </c>
      <c r="Z54" s="256">
        <f t="shared" si="22"/>
        <v>0</v>
      </c>
      <c r="AA54" s="256">
        <f t="shared" si="22"/>
        <v>0</v>
      </c>
      <c r="AB54" s="256">
        <f t="shared" si="22"/>
        <v>0</v>
      </c>
      <c r="AC54" s="256">
        <f t="shared" si="22"/>
        <v>0</v>
      </c>
      <c r="AD54" s="256">
        <f t="shared" si="22"/>
        <v>0</v>
      </c>
      <c r="AE54" s="256">
        <f t="shared" si="22"/>
        <v>0</v>
      </c>
      <c r="AF54" s="256">
        <f t="shared" si="22"/>
        <v>0</v>
      </c>
      <c r="AG54" s="256">
        <f t="shared" si="22"/>
        <v>0</v>
      </c>
      <c r="AH54" s="256">
        <f t="shared" si="22"/>
        <v>0</v>
      </c>
      <c r="AI54" s="256">
        <f t="shared" si="22"/>
        <v>0</v>
      </c>
      <c r="AJ54" s="257">
        <f t="shared" si="22"/>
        <v>0</v>
      </c>
    </row>
    <row r="59" spans="2:36">
      <c r="B59" s="167" t="s">
        <v>399</v>
      </c>
      <c r="C59" s="167"/>
      <c r="D59" s="167"/>
      <c r="E59" s="167"/>
      <c r="F59" s="167"/>
      <c r="G59" s="167"/>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row>
    <row r="61" spans="2:36">
      <c r="B61" t="s">
        <v>385</v>
      </c>
      <c r="I61" s="180" t="b">
        <f t="shared" ref="I61:AJ61" si="23">I$31&lt;0</f>
        <v>0</v>
      </c>
      <c r="J61" s="180" t="b">
        <f>J$31&lt;0</f>
        <v>0</v>
      </c>
      <c r="K61" s="180" t="b">
        <f t="shared" si="23"/>
        <v>0</v>
      </c>
      <c r="L61" s="180" t="b">
        <f t="shared" si="23"/>
        <v>0</v>
      </c>
      <c r="M61" s="180" t="b">
        <f t="shared" si="23"/>
        <v>0</v>
      </c>
      <c r="N61" s="180" t="b">
        <f t="shared" si="23"/>
        <v>0</v>
      </c>
      <c r="O61" s="180" t="b">
        <f t="shared" si="23"/>
        <v>0</v>
      </c>
      <c r="P61" s="180" t="b">
        <f t="shared" si="23"/>
        <v>0</v>
      </c>
      <c r="Q61" s="180" t="b">
        <f t="shared" si="23"/>
        <v>0</v>
      </c>
      <c r="R61" s="180" t="b">
        <f t="shared" si="23"/>
        <v>0</v>
      </c>
      <c r="S61" s="180" t="b">
        <f t="shared" si="23"/>
        <v>0</v>
      </c>
      <c r="T61" s="180" t="b">
        <f t="shared" si="23"/>
        <v>0</v>
      </c>
      <c r="U61" s="180" t="b">
        <f t="shared" si="23"/>
        <v>0</v>
      </c>
      <c r="V61" s="180" t="b">
        <f t="shared" si="23"/>
        <v>0</v>
      </c>
      <c r="W61" s="180" t="b">
        <f t="shared" si="23"/>
        <v>0</v>
      </c>
      <c r="X61" s="180" t="b">
        <f t="shared" si="23"/>
        <v>0</v>
      </c>
      <c r="Y61" s="180" t="b">
        <f t="shared" si="23"/>
        <v>0</v>
      </c>
      <c r="Z61" s="180" t="b">
        <f t="shared" si="23"/>
        <v>0</v>
      </c>
      <c r="AA61" s="180" t="b">
        <f t="shared" si="23"/>
        <v>0</v>
      </c>
      <c r="AB61" s="180" t="b">
        <f t="shared" si="23"/>
        <v>0</v>
      </c>
      <c r="AC61" s="180" t="b">
        <f t="shared" si="23"/>
        <v>0</v>
      </c>
      <c r="AD61" s="180" t="b">
        <f t="shared" si="23"/>
        <v>0</v>
      </c>
      <c r="AE61" s="180" t="b">
        <f t="shared" si="23"/>
        <v>0</v>
      </c>
      <c r="AF61" s="180" t="b">
        <f t="shared" si="23"/>
        <v>0</v>
      </c>
      <c r="AG61" s="180" t="b">
        <f t="shared" si="23"/>
        <v>0</v>
      </c>
      <c r="AH61" s="180" t="b">
        <f t="shared" si="23"/>
        <v>0</v>
      </c>
      <c r="AI61" s="180" t="b">
        <f t="shared" si="23"/>
        <v>0</v>
      </c>
      <c r="AJ61" s="181" t="b">
        <f t="shared" si="23"/>
        <v>0</v>
      </c>
    </row>
    <row r="62" spans="2:36">
      <c r="B62" t="s">
        <v>396</v>
      </c>
      <c r="I62" s="180" t="b">
        <f t="shared" ref="I62:AJ62" si="24">I$31&gt;0</f>
        <v>0</v>
      </c>
      <c r="J62" s="180" t="b">
        <f t="shared" si="24"/>
        <v>0</v>
      </c>
      <c r="K62" s="180" t="b">
        <f t="shared" si="24"/>
        <v>0</v>
      </c>
      <c r="L62" s="180" t="b">
        <f t="shared" si="24"/>
        <v>0</v>
      </c>
      <c r="M62" s="180" t="b">
        <f t="shared" si="24"/>
        <v>0</v>
      </c>
      <c r="N62" s="180" t="b">
        <f t="shared" si="24"/>
        <v>0</v>
      </c>
      <c r="O62" s="180" t="b">
        <f t="shared" si="24"/>
        <v>0</v>
      </c>
      <c r="P62" s="180" t="b">
        <f t="shared" si="24"/>
        <v>0</v>
      </c>
      <c r="Q62" s="180" t="b">
        <f t="shared" si="24"/>
        <v>0</v>
      </c>
      <c r="R62" s="180" t="b">
        <f t="shared" si="24"/>
        <v>0</v>
      </c>
      <c r="S62" s="180" t="b">
        <f t="shared" si="24"/>
        <v>0</v>
      </c>
      <c r="T62" s="180" t="b">
        <f t="shared" si="24"/>
        <v>0</v>
      </c>
      <c r="U62" s="180" t="b">
        <f t="shared" si="24"/>
        <v>0</v>
      </c>
      <c r="V62" s="180" t="b">
        <f t="shared" si="24"/>
        <v>0</v>
      </c>
      <c r="W62" s="180" t="b">
        <f t="shared" si="24"/>
        <v>0</v>
      </c>
      <c r="X62" s="180" t="b">
        <f t="shared" si="24"/>
        <v>0</v>
      </c>
      <c r="Y62" s="180" t="b">
        <f t="shared" si="24"/>
        <v>0</v>
      </c>
      <c r="Z62" s="180" t="b">
        <f t="shared" si="24"/>
        <v>0</v>
      </c>
      <c r="AA62" s="180" t="b">
        <f t="shared" si="24"/>
        <v>0</v>
      </c>
      <c r="AB62" s="180" t="b">
        <f t="shared" si="24"/>
        <v>0</v>
      </c>
      <c r="AC62" s="180" t="b">
        <f t="shared" si="24"/>
        <v>0</v>
      </c>
      <c r="AD62" s="180" t="b">
        <f t="shared" si="24"/>
        <v>0</v>
      </c>
      <c r="AE62" s="180" t="b">
        <f t="shared" si="24"/>
        <v>0</v>
      </c>
      <c r="AF62" s="180" t="b">
        <f t="shared" si="24"/>
        <v>0</v>
      </c>
      <c r="AG62" s="180" t="b">
        <f t="shared" si="24"/>
        <v>0</v>
      </c>
      <c r="AH62" s="180" t="b">
        <f t="shared" si="24"/>
        <v>0</v>
      </c>
      <c r="AI62" s="180" t="b">
        <f t="shared" si="24"/>
        <v>0</v>
      </c>
      <c r="AJ62" s="181" t="b">
        <f t="shared" si="24"/>
        <v>0</v>
      </c>
    </row>
    <row r="65" spans="1:138">
      <c r="B65" t="s">
        <v>400</v>
      </c>
      <c r="I65" s="256">
        <f>(I54+I43)</f>
        <v>0</v>
      </c>
      <c r="J65" s="256">
        <f>(J54+J43)</f>
        <v>0</v>
      </c>
      <c r="K65" s="256">
        <f t="shared" ref="K65:AJ65" si="25">(K54+K43)</f>
        <v>0</v>
      </c>
      <c r="L65" s="256">
        <f t="shared" si="25"/>
        <v>0</v>
      </c>
      <c r="M65" s="256">
        <f t="shared" si="25"/>
        <v>0</v>
      </c>
      <c r="N65" s="256">
        <f t="shared" si="25"/>
        <v>0</v>
      </c>
      <c r="O65" s="256">
        <f t="shared" si="25"/>
        <v>0</v>
      </c>
      <c r="P65" s="256">
        <f t="shared" si="25"/>
        <v>0</v>
      </c>
      <c r="Q65" s="256">
        <f t="shared" si="25"/>
        <v>0</v>
      </c>
      <c r="R65" s="256">
        <f t="shared" si="25"/>
        <v>0</v>
      </c>
      <c r="S65" s="256">
        <f t="shared" si="25"/>
        <v>0</v>
      </c>
      <c r="T65" s="256">
        <f t="shared" si="25"/>
        <v>0</v>
      </c>
      <c r="U65" s="256">
        <f t="shared" si="25"/>
        <v>0</v>
      </c>
      <c r="V65" s="256">
        <f t="shared" si="25"/>
        <v>0</v>
      </c>
      <c r="W65" s="256">
        <f t="shared" si="25"/>
        <v>0</v>
      </c>
      <c r="X65" s="256">
        <f t="shared" si="25"/>
        <v>0</v>
      </c>
      <c r="Y65" s="256">
        <f t="shared" si="25"/>
        <v>0</v>
      </c>
      <c r="Z65" s="256">
        <f t="shared" si="25"/>
        <v>0</v>
      </c>
      <c r="AA65" s="256">
        <f t="shared" si="25"/>
        <v>0</v>
      </c>
      <c r="AB65" s="256">
        <f t="shared" si="25"/>
        <v>0</v>
      </c>
      <c r="AC65" s="256">
        <f t="shared" si="25"/>
        <v>0</v>
      </c>
      <c r="AD65" s="256">
        <f t="shared" si="25"/>
        <v>0</v>
      </c>
      <c r="AE65" s="256">
        <f t="shared" si="25"/>
        <v>0</v>
      </c>
      <c r="AF65" s="256">
        <f t="shared" si="25"/>
        <v>0</v>
      </c>
      <c r="AG65" s="256">
        <f t="shared" si="25"/>
        <v>0</v>
      </c>
      <c r="AH65" s="256">
        <f t="shared" si="25"/>
        <v>0</v>
      </c>
      <c r="AI65" s="256">
        <f t="shared" si="25"/>
        <v>0</v>
      </c>
      <c r="AJ65" s="257">
        <f t="shared" si="25"/>
        <v>0</v>
      </c>
    </row>
    <row r="67" spans="1:138">
      <c r="B67" t="s">
        <v>401</v>
      </c>
      <c r="I67" s="256">
        <f t="shared" ref="I67:AJ67" si="26">I65*I7</f>
        <v>0</v>
      </c>
      <c r="J67" s="256">
        <f t="shared" si="26"/>
        <v>0</v>
      </c>
      <c r="K67" s="256">
        <f t="shared" si="26"/>
        <v>0</v>
      </c>
      <c r="L67" s="256">
        <f t="shared" si="26"/>
        <v>0</v>
      </c>
      <c r="M67" s="256">
        <f t="shared" si="26"/>
        <v>0</v>
      </c>
      <c r="N67" s="256">
        <f t="shared" si="26"/>
        <v>0</v>
      </c>
      <c r="O67" s="256">
        <f t="shared" si="26"/>
        <v>0</v>
      </c>
      <c r="P67" s="256">
        <f t="shared" si="26"/>
        <v>0</v>
      </c>
      <c r="Q67" s="256">
        <f t="shared" si="26"/>
        <v>0</v>
      </c>
      <c r="R67" s="256">
        <f t="shared" si="26"/>
        <v>0</v>
      </c>
      <c r="S67" s="256">
        <f t="shared" si="26"/>
        <v>0</v>
      </c>
      <c r="T67" s="256">
        <f t="shared" si="26"/>
        <v>0</v>
      </c>
      <c r="U67" s="256">
        <f t="shared" si="26"/>
        <v>0</v>
      </c>
      <c r="V67" s="256">
        <f t="shared" si="26"/>
        <v>0</v>
      </c>
      <c r="W67" s="256">
        <f t="shared" si="26"/>
        <v>0</v>
      </c>
      <c r="X67" s="256">
        <f t="shared" si="26"/>
        <v>0</v>
      </c>
      <c r="Y67" s="256">
        <f t="shared" si="26"/>
        <v>0</v>
      </c>
      <c r="Z67" s="256">
        <f t="shared" si="26"/>
        <v>0</v>
      </c>
      <c r="AA67" s="256">
        <f t="shared" si="26"/>
        <v>0</v>
      </c>
      <c r="AB67" s="256">
        <f t="shared" si="26"/>
        <v>0</v>
      </c>
      <c r="AC67" s="256">
        <f t="shared" si="26"/>
        <v>0</v>
      </c>
      <c r="AD67" s="256">
        <f t="shared" si="26"/>
        <v>0</v>
      </c>
      <c r="AE67" s="256">
        <f t="shared" si="26"/>
        <v>0</v>
      </c>
      <c r="AF67" s="256">
        <f t="shared" si="26"/>
        <v>0</v>
      </c>
      <c r="AG67" s="256">
        <f t="shared" si="26"/>
        <v>0</v>
      </c>
      <c r="AH67" s="256">
        <f t="shared" si="26"/>
        <v>0</v>
      </c>
      <c r="AI67" s="256">
        <f t="shared" si="26"/>
        <v>0</v>
      </c>
      <c r="AJ67" s="257">
        <f t="shared" si="26"/>
        <v>0</v>
      </c>
    </row>
    <row r="70" spans="1:138">
      <c r="A70" s="220" t="s">
        <v>290</v>
      </c>
      <c r="B70" s="220"/>
      <c r="C70" s="220"/>
      <c r="D70" s="220"/>
      <c r="E70" s="220"/>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EH70">
        <v>1</v>
      </c>
    </row>
    <row r="71" spans="1:138">
      <c r="A71" s="217"/>
      <c r="EH71">
        <v>1</v>
      </c>
    </row>
    <row r="72" spans="1:138">
      <c r="A72" s="253" t="s">
        <v>291</v>
      </c>
      <c r="B72" s="250"/>
      <c r="C72" s="250"/>
      <c r="D72" s="250"/>
      <c r="E72" s="250"/>
      <c r="F72" s="250"/>
      <c r="G72" s="250"/>
      <c r="H72" s="250"/>
      <c r="I72" s="250"/>
      <c r="J72" s="250"/>
      <c r="K72" s="250"/>
      <c r="L72" s="250"/>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EH72">
        <v>1</v>
      </c>
    </row>
    <row r="73" spans="1:138" outlineLevel="1">
      <c r="A73" s="217" t="s">
        <v>402</v>
      </c>
      <c r="EH73">
        <v>1</v>
      </c>
    </row>
    <row r="74" spans="1:138" outlineLevel="1">
      <c r="A74" s="217"/>
      <c r="EH74">
        <v>1</v>
      </c>
    </row>
    <row r="75" spans="1:138" outlineLevel="1">
      <c r="A75" s="217"/>
      <c r="EH75">
        <v>1</v>
      </c>
    </row>
    <row r="76" spans="1:138" outlineLevel="1">
      <c r="A76" s="217"/>
      <c r="EH76">
        <v>1</v>
      </c>
    </row>
    <row r="77" spans="1:138">
      <c r="A77" s="252" t="s">
        <v>294</v>
      </c>
      <c r="B77" s="251"/>
      <c r="C77" s="251"/>
      <c r="D77" s="251"/>
      <c r="E77" s="251"/>
      <c r="F77" s="251"/>
      <c r="G77" s="251"/>
      <c r="H77" s="251"/>
      <c r="I77" s="251"/>
      <c r="J77" s="251"/>
      <c r="K77" s="251"/>
      <c r="L77" s="251"/>
      <c r="M77" s="251"/>
      <c r="N77" s="251"/>
      <c r="O77" s="251"/>
      <c r="P77" s="251"/>
      <c r="Q77" s="251"/>
      <c r="R77" s="251"/>
      <c r="S77" s="251"/>
      <c r="T77" s="251"/>
      <c r="U77" s="251"/>
      <c r="V77" s="251"/>
      <c r="W77" s="251"/>
      <c r="X77" s="251"/>
      <c r="Y77" s="251"/>
      <c r="Z77" s="251"/>
      <c r="AA77" s="251"/>
      <c r="AB77" s="251"/>
      <c r="AC77" s="251"/>
      <c r="AD77" s="251"/>
      <c r="AE77" s="251"/>
      <c r="AF77" s="251"/>
      <c r="AG77" s="251"/>
      <c r="AH77" s="251"/>
      <c r="AI77" s="251"/>
      <c r="AJ77" s="251"/>
      <c r="EH77">
        <v>1</v>
      </c>
    </row>
    <row r="78" spans="1:138" outlineLevel="1">
      <c r="A78" s="217"/>
      <c r="EH78">
        <v>1</v>
      </c>
    </row>
    <row r="79" spans="1:138" outlineLevel="1">
      <c r="A79" s="217"/>
      <c r="EH79">
        <v>1</v>
      </c>
    </row>
    <row r="80" spans="1:138" outlineLevel="1">
      <c r="A80" s="217"/>
      <c r="EH80">
        <v>1</v>
      </c>
    </row>
    <row r="81" spans="1:138" outlineLevel="1">
      <c r="A81" s="217"/>
      <c r="EH81">
        <v>1</v>
      </c>
    </row>
    <row r="82" spans="1:138" s="260" customFormat="1">
      <c r="A82" s="218" t="s">
        <v>295</v>
      </c>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EH82">
        <v>1</v>
      </c>
    </row>
    <row r="83" spans="1:138">
      <c r="EH83">
        <v>1</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FC003-1906-4056-B462-0B2A18A71259}">
  <sheetPr codeName="Sheet24">
    <tabColor theme="9" tint="0.79998168889431442"/>
  </sheetPr>
  <dimension ref="A1:EH80"/>
  <sheetViews>
    <sheetView zoomScale="90" zoomScaleNormal="90" workbookViewId="0">
      <selection activeCell="K14" sqref="K14"/>
    </sheetView>
  </sheetViews>
  <sheetFormatPr defaultRowHeight="15.75" outlineLevelRow="1"/>
  <cols>
    <col min="1" max="1" width="3.375" customWidth="1"/>
    <col min="2" max="2" width="59.5" customWidth="1"/>
    <col min="3" max="3" width="11" customWidth="1"/>
    <col min="4" max="4" width="17.25" customWidth="1"/>
    <col min="5" max="5" width="14.875" customWidth="1"/>
    <col min="6" max="6" width="20.75" customWidth="1"/>
    <col min="7" max="7" width="13.375" customWidth="1"/>
    <col min="8" max="8" width="3.875" customWidth="1"/>
    <col min="9" max="9" width="16" customWidth="1"/>
    <col min="10" max="36" width="12.375" customWidth="1"/>
  </cols>
  <sheetData>
    <row r="1" spans="1:127" ht="16.5">
      <c r="A1" s="22"/>
      <c r="B1" s="15" t="str">
        <f>Licensee</f>
        <v>NEP</v>
      </c>
      <c r="C1" s="33" t="s">
        <v>360</v>
      </c>
      <c r="D1" s="33"/>
      <c r="E1" s="33"/>
      <c r="F1" s="33"/>
      <c r="G1" s="33"/>
      <c r="H1" s="33"/>
      <c r="I1" s="370" t="str">
        <f>_xlfn.XLOOKUP(I$2,'Cover Sheet'!$B$25:$B$60,'Cover Sheet'!$E$25:$E$60)</f>
        <v>Previous Year</v>
      </c>
      <c r="J1" s="370" t="str">
        <f>_xlfn.XLOOKUP(J$2,'Cover Sheet'!$B$25:$B$60,'Cover Sheet'!$E$25:$E$60)</f>
        <v>Current year</v>
      </c>
      <c r="K1" s="370" t="str">
        <f>_xlfn.XLOOKUP(K$2,'Cover Sheet'!$B$25:$B$60,'Cover Sheet'!$E$25:$E$60)</f>
        <v>Forecast</v>
      </c>
      <c r="L1" s="370" t="str">
        <f>_xlfn.XLOOKUP(L$2,'Cover Sheet'!$B$25:$B$60,'Cover Sheet'!$E$25:$E$60)</f>
        <v>Forecast</v>
      </c>
      <c r="M1" s="370" t="str">
        <f>_xlfn.XLOOKUP(M$2,'Cover Sheet'!$B$25:$B$60,'Cover Sheet'!$E$25:$E$60)</f>
        <v>Forecast</v>
      </c>
      <c r="N1" s="370" t="str">
        <f>_xlfn.XLOOKUP(N$2,'Cover Sheet'!$B$25:$B$60,'Cover Sheet'!$E$25:$E$60)</f>
        <v>Forecast</v>
      </c>
      <c r="O1" s="370" t="str">
        <f>_xlfn.XLOOKUP(O$2,'Cover Sheet'!$B$25:$B$60,'Cover Sheet'!$E$25:$E$60)</f>
        <v>Forecast</v>
      </c>
      <c r="P1" s="370" t="str">
        <f>_xlfn.XLOOKUP(P$2,'Cover Sheet'!$B$25:$B$60,'Cover Sheet'!$E$25:$E$60)</f>
        <v>Forecast</v>
      </c>
      <c r="Q1" s="370" t="str">
        <f>_xlfn.XLOOKUP(Q$2,'Cover Sheet'!$B$25:$B$60,'Cover Sheet'!$E$25:$E$60)</f>
        <v>Forecast</v>
      </c>
      <c r="R1" s="370" t="str">
        <f>_xlfn.XLOOKUP(R$2,'Cover Sheet'!$B$25:$B$60,'Cover Sheet'!$E$25:$E$60)</f>
        <v>Forecast</v>
      </c>
      <c r="S1" s="370" t="str">
        <f>_xlfn.XLOOKUP(S$2,'Cover Sheet'!$B$25:$B$60,'Cover Sheet'!$E$25:$E$60)</f>
        <v>Forecast</v>
      </c>
      <c r="T1" s="370" t="str">
        <f>_xlfn.XLOOKUP(T$2,'Cover Sheet'!$B$25:$B$60,'Cover Sheet'!$E$25:$E$60)</f>
        <v>Forecast</v>
      </c>
      <c r="U1" s="370" t="str">
        <f>_xlfn.XLOOKUP(U$2,'Cover Sheet'!$B$25:$B$60,'Cover Sheet'!$E$25:$E$60)</f>
        <v>Forecast</v>
      </c>
      <c r="V1" s="370" t="str">
        <f>_xlfn.XLOOKUP(V$2,'Cover Sheet'!$B$25:$B$60,'Cover Sheet'!$E$25:$E$60)</f>
        <v>Forecast</v>
      </c>
      <c r="W1" s="370" t="str">
        <f>_xlfn.XLOOKUP(W$2,'Cover Sheet'!$B$25:$B$60,'Cover Sheet'!$E$25:$E$60)</f>
        <v>Forecast</v>
      </c>
      <c r="X1" s="370" t="str">
        <f>_xlfn.XLOOKUP(X$2,'Cover Sheet'!$B$25:$B$60,'Cover Sheet'!$E$25:$E$60)</f>
        <v>Forecast</v>
      </c>
      <c r="Y1" s="370" t="str">
        <f>_xlfn.XLOOKUP(Y$2,'Cover Sheet'!$B$25:$B$60,'Cover Sheet'!$E$25:$E$60)</f>
        <v>Forecast</v>
      </c>
      <c r="Z1" s="370" t="str">
        <f>_xlfn.XLOOKUP(Z$2,'Cover Sheet'!$B$25:$B$60,'Cover Sheet'!$E$25:$E$60)</f>
        <v>Forecast</v>
      </c>
      <c r="AA1" s="370" t="str">
        <f>_xlfn.XLOOKUP(AA$2,'Cover Sheet'!$B$25:$B$60,'Cover Sheet'!$E$25:$E$60)</f>
        <v>Forecast</v>
      </c>
      <c r="AB1" s="370" t="str">
        <f>_xlfn.XLOOKUP(AB$2,'Cover Sheet'!$B$25:$B$60,'Cover Sheet'!$E$25:$E$60)</f>
        <v>Forecast</v>
      </c>
      <c r="AC1" s="370" t="str">
        <f>_xlfn.XLOOKUP(AC$2,'Cover Sheet'!$B$25:$B$60,'Cover Sheet'!$E$25:$E$60)</f>
        <v>Forecast</v>
      </c>
      <c r="AD1" s="370" t="str">
        <f>_xlfn.XLOOKUP(AD$2,'Cover Sheet'!$B$25:$B$60,'Cover Sheet'!$E$25:$E$60)</f>
        <v>Forecast</v>
      </c>
      <c r="AE1" s="370" t="str">
        <f>_xlfn.XLOOKUP(AE$2,'Cover Sheet'!$B$25:$B$60,'Cover Sheet'!$E$25:$E$60)</f>
        <v>Forecast</v>
      </c>
      <c r="AF1" s="370" t="str">
        <f>_xlfn.XLOOKUP(AF$2,'Cover Sheet'!$B$25:$B$60,'Cover Sheet'!$E$25:$E$60)</f>
        <v>Forecast</v>
      </c>
      <c r="AG1" s="370" t="str">
        <f>_xlfn.XLOOKUP(AG$2,'Cover Sheet'!$B$25:$B$60,'Cover Sheet'!$E$25:$E$60)</f>
        <v>Forecast</v>
      </c>
      <c r="AH1" s="370" t="str">
        <f>_xlfn.XLOOKUP(AH$2,'Cover Sheet'!$B$25:$B$60,'Cover Sheet'!$E$25:$E$60)</f>
        <v>Forecast</v>
      </c>
      <c r="AI1" s="370" t="str">
        <f>_xlfn.XLOOKUP(AI$2,'Cover Sheet'!$B$25:$B$60,'Cover Sheet'!$E$25:$E$60)</f>
        <v>Forecast</v>
      </c>
      <c r="AJ1" s="442" t="str">
        <f>_xlfn.XLOOKUP(AJ$2,'Cover Sheet'!$B$25:$B$60,'Cover Sheet'!$E$25:$E$60)</f>
        <v>Forecast</v>
      </c>
      <c r="AK1" s="441"/>
      <c r="AL1" s="441"/>
      <c r="AM1" s="441" t="e">
        <f>_xlfn.XLOOKUP(AM$2,'Cover Sheet'!$B$25:$B$60,'Cover Sheet'!$E$25:$E$60)</f>
        <v>#N/A</v>
      </c>
      <c r="AN1" s="441"/>
      <c r="AO1" s="441"/>
      <c r="AP1" s="441"/>
      <c r="AQ1" s="441" t="e">
        <f>_xlfn.XLOOKUP(AQ$2,'Cover Sheet'!$B$25:$B$60,'Cover Sheet'!$E$25:$E$60)</f>
        <v>#N/A</v>
      </c>
      <c r="AR1" s="441"/>
      <c r="AS1" s="441"/>
      <c r="AT1" s="441"/>
      <c r="AU1" s="441" t="e">
        <f>_xlfn.XLOOKUP(AU$2,'Cover Sheet'!$B$25:$B$60,'Cover Sheet'!$E$25:$E$60)</f>
        <v>#N/A</v>
      </c>
      <c r="AV1" s="441"/>
      <c r="AW1" s="441"/>
      <c r="AX1" s="441"/>
      <c r="AY1" s="441" t="e">
        <f>_xlfn.XLOOKUP(AY$2,'Cover Sheet'!$B$25:$B$60,'Cover Sheet'!$E$25:$E$60)</f>
        <v>#N/A</v>
      </c>
      <c r="AZ1" s="441"/>
      <c r="BA1" s="441"/>
      <c r="BB1" s="441"/>
      <c r="BC1" s="441" t="e">
        <f>_xlfn.XLOOKUP(BC$2,'Cover Sheet'!$B$25:$B$60,'Cover Sheet'!$E$25:$E$60)</f>
        <v>#N/A</v>
      </c>
      <c r="BD1" s="441"/>
      <c r="BE1" s="441"/>
      <c r="BF1" s="441"/>
      <c r="BG1" s="441" t="e">
        <f>_xlfn.XLOOKUP(BG$2,'Cover Sheet'!$B$25:$B$60,'Cover Sheet'!$E$25:$E$60)</f>
        <v>#N/A</v>
      </c>
      <c r="BH1" s="441"/>
      <c r="BI1" s="441"/>
      <c r="BJ1" s="441"/>
      <c r="BK1" s="441" t="e">
        <f>_xlfn.XLOOKUP(BK$2,'Cover Sheet'!$B$25:$B$60,'Cover Sheet'!$E$25:$E$60)</f>
        <v>#N/A</v>
      </c>
      <c r="BL1" s="441"/>
      <c r="BM1" s="441"/>
      <c r="BN1" s="441"/>
      <c r="BO1" s="441" t="e">
        <f>_xlfn.XLOOKUP(BO$2,'Cover Sheet'!$B$25:$B$60,'Cover Sheet'!$E$25:$E$60)</f>
        <v>#N/A</v>
      </c>
      <c r="BP1" s="441"/>
      <c r="BQ1" s="441"/>
      <c r="BR1" s="441"/>
      <c r="BS1" s="441" t="e">
        <f>_xlfn.XLOOKUP(BS$2,'Cover Sheet'!$B$25:$B$60,'Cover Sheet'!$E$25:$E$60)</f>
        <v>#N/A</v>
      </c>
      <c r="BT1" s="441"/>
      <c r="BU1" s="441"/>
      <c r="BV1" s="441"/>
      <c r="BW1" s="441" t="e">
        <f>_xlfn.XLOOKUP(BW$2,'Cover Sheet'!$B$25:$B$60,'Cover Sheet'!$E$25:$E$60)</f>
        <v>#N/A</v>
      </c>
      <c r="BX1" s="441"/>
      <c r="BY1" s="441"/>
      <c r="BZ1" s="441"/>
      <c r="CA1" s="441" t="e">
        <f>_xlfn.XLOOKUP(CA$2,'Cover Sheet'!$B$25:$B$60,'Cover Sheet'!$E$25:$E$60)</f>
        <v>#N/A</v>
      </c>
      <c r="CB1" s="441"/>
      <c r="CC1" s="441"/>
      <c r="CD1" s="441"/>
      <c r="CE1" s="441" t="e">
        <f>_xlfn.XLOOKUP(CE$2,'Cover Sheet'!$B$25:$B$60,'Cover Sheet'!$E$25:$E$60)</f>
        <v>#N/A</v>
      </c>
      <c r="CF1" s="441"/>
      <c r="CG1" s="441"/>
      <c r="CH1" s="441"/>
      <c r="CI1" s="441" t="e">
        <f>_xlfn.XLOOKUP(CI$2,'Cover Sheet'!$B$25:$B$60,'Cover Sheet'!$E$25:$E$60)</f>
        <v>#N/A</v>
      </c>
      <c r="CJ1" s="441"/>
      <c r="CK1" s="441"/>
      <c r="CL1" s="441"/>
      <c r="CM1" s="441" t="e">
        <f>_xlfn.XLOOKUP(CM$2,'Cover Sheet'!$B$25:$B$60,'Cover Sheet'!$E$25:$E$60)</f>
        <v>#N/A</v>
      </c>
      <c r="CN1" s="441"/>
      <c r="CO1" s="441"/>
      <c r="CP1" s="441"/>
      <c r="CQ1" s="441" t="e">
        <f>_xlfn.XLOOKUP(CQ$2,'Cover Sheet'!$B$25:$B$60,'Cover Sheet'!$E$25:$E$60)</f>
        <v>#N/A</v>
      </c>
      <c r="CR1" s="441"/>
      <c r="CS1" s="441"/>
      <c r="CT1" s="441"/>
      <c r="CU1" s="441" t="e">
        <f>_xlfn.XLOOKUP(CU$2,'Cover Sheet'!$B$25:$B$60,'Cover Sheet'!$E$25:$E$60)</f>
        <v>#N/A</v>
      </c>
      <c r="CV1" s="441"/>
      <c r="CW1" s="441"/>
      <c r="CX1" s="441"/>
      <c r="CY1" s="441" t="e">
        <f>_xlfn.XLOOKUP(CY$2,'Cover Sheet'!$B$25:$B$60,'Cover Sheet'!$E$25:$E$60)</f>
        <v>#N/A</v>
      </c>
      <c r="CZ1" s="441"/>
      <c r="DA1" s="441"/>
      <c r="DB1" s="441"/>
      <c r="DC1" s="441" t="e">
        <f>_xlfn.XLOOKUP(DC$2,'Cover Sheet'!$B$25:$B$60,'Cover Sheet'!$E$25:$E$60)</f>
        <v>#N/A</v>
      </c>
      <c r="DD1" s="441"/>
      <c r="DE1" s="441"/>
      <c r="DF1" s="441"/>
      <c r="DG1" s="441" t="e">
        <f>_xlfn.XLOOKUP(DG$2,'Cover Sheet'!$B$25:$B$60,'Cover Sheet'!$E$25:$E$60)</f>
        <v>#N/A</v>
      </c>
      <c r="DH1" s="441"/>
      <c r="DI1" s="441"/>
      <c r="DJ1" s="441"/>
      <c r="DK1" s="441" t="e">
        <f>_xlfn.XLOOKUP(DK$2,'Cover Sheet'!$B$25:$B$60,'Cover Sheet'!$E$25:$E$60)</f>
        <v>#N/A</v>
      </c>
      <c r="DL1" s="441"/>
      <c r="DM1" s="441"/>
      <c r="DN1" s="441"/>
      <c r="DO1" s="441" t="e">
        <f>_xlfn.XLOOKUP(DO$2,'Cover Sheet'!$B$25:$B$60,'Cover Sheet'!$E$25:$E$60)</f>
        <v>#N/A</v>
      </c>
      <c r="DP1" s="441"/>
      <c r="DQ1" s="441"/>
      <c r="DR1" s="441"/>
      <c r="DS1" s="441" t="e">
        <f>_xlfn.XLOOKUP(DS$2,'Cover Sheet'!$B$25:$B$60,'Cover Sheet'!$E$25:$E$60)</f>
        <v>#N/A</v>
      </c>
      <c r="DT1" s="441"/>
      <c r="DU1" s="441"/>
      <c r="DV1" s="441"/>
      <c r="DW1" s="441" t="e">
        <f>_xlfn.XLOOKUP(DW$2,'Cover Sheet'!$B$25:$B$60,'Cover Sheet'!$E$25:$E$60)</f>
        <v>#N/A</v>
      </c>
    </row>
    <row r="2" spans="1:127">
      <c r="A2" s="22"/>
      <c r="B2" s="17" t="e" cm="1">
        <f t="array" aca="1" ref="B2" ca="1">SUBSTITUTE(RIGHT(SUBSTITUTE(CELL("Filename",$FUW$999339), "]",REPT("?", 999)), 999),"?","")</f>
        <v>#VALUE!</v>
      </c>
      <c r="C2" s="33"/>
      <c r="D2" s="33"/>
      <c r="E2" s="33"/>
      <c r="F2" s="33"/>
      <c r="G2" s="33"/>
      <c r="H2" s="33"/>
      <c r="I2" s="165">
        <f t="shared" ref="I2" si="0">DATE(I4-1,4,1)</f>
        <v>45383</v>
      </c>
      <c r="J2" s="165">
        <f t="shared" ref="J2:AJ2" si="1">DATE(J4-1,4,1)</f>
        <v>45748</v>
      </c>
      <c r="K2" s="165">
        <f t="shared" si="1"/>
        <v>46113</v>
      </c>
      <c r="L2" s="165">
        <f t="shared" si="1"/>
        <v>46478</v>
      </c>
      <c r="M2" s="165">
        <f t="shared" si="1"/>
        <v>46844</v>
      </c>
      <c r="N2" s="165">
        <f t="shared" si="1"/>
        <v>47209</v>
      </c>
      <c r="O2" s="165">
        <f t="shared" si="1"/>
        <v>47574</v>
      </c>
      <c r="P2" s="165">
        <f t="shared" si="1"/>
        <v>47939</v>
      </c>
      <c r="Q2" s="165">
        <f t="shared" si="1"/>
        <v>48305</v>
      </c>
      <c r="R2" s="165">
        <f t="shared" si="1"/>
        <v>48670</v>
      </c>
      <c r="S2" s="165">
        <f t="shared" si="1"/>
        <v>49035</v>
      </c>
      <c r="T2" s="165">
        <f t="shared" si="1"/>
        <v>49400</v>
      </c>
      <c r="U2" s="165">
        <f t="shared" si="1"/>
        <v>49766</v>
      </c>
      <c r="V2" s="165">
        <f t="shared" si="1"/>
        <v>50131</v>
      </c>
      <c r="W2" s="165">
        <f t="shared" si="1"/>
        <v>50496</v>
      </c>
      <c r="X2" s="165">
        <f t="shared" si="1"/>
        <v>50861</v>
      </c>
      <c r="Y2" s="165">
        <f t="shared" si="1"/>
        <v>51227</v>
      </c>
      <c r="Z2" s="165">
        <f t="shared" si="1"/>
        <v>51592</v>
      </c>
      <c r="AA2" s="165">
        <f t="shared" si="1"/>
        <v>51957</v>
      </c>
      <c r="AB2" s="165">
        <f t="shared" si="1"/>
        <v>52322</v>
      </c>
      <c r="AC2" s="165">
        <f t="shared" si="1"/>
        <v>52688</v>
      </c>
      <c r="AD2" s="165">
        <f t="shared" si="1"/>
        <v>53053</v>
      </c>
      <c r="AE2" s="165">
        <f t="shared" si="1"/>
        <v>53418</v>
      </c>
      <c r="AF2" s="165">
        <f t="shared" si="1"/>
        <v>53783</v>
      </c>
      <c r="AG2" s="165">
        <f t="shared" si="1"/>
        <v>54149</v>
      </c>
      <c r="AH2" s="165">
        <f t="shared" si="1"/>
        <v>54514</v>
      </c>
      <c r="AI2" s="165">
        <f t="shared" si="1"/>
        <v>54879</v>
      </c>
      <c r="AJ2" s="436">
        <f t="shared" si="1"/>
        <v>55244</v>
      </c>
    </row>
    <row r="3" spans="1:127">
      <c r="A3" s="22"/>
      <c r="B3" s="35" t="s">
        <v>403</v>
      </c>
      <c r="C3" s="33"/>
      <c r="D3" s="33"/>
      <c r="E3" s="33"/>
      <c r="F3" s="33"/>
      <c r="G3" s="33"/>
      <c r="H3" s="33"/>
      <c r="I3" s="165">
        <f t="shared" ref="I3:AJ3" si="2">DATE(I4,3,31)</f>
        <v>45747</v>
      </c>
      <c r="J3" s="165">
        <f t="shared" si="2"/>
        <v>46112</v>
      </c>
      <c r="K3" s="165">
        <f t="shared" si="2"/>
        <v>46477</v>
      </c>
      <c r="L3" s="165">
        <f t="shared" si="2"/>
        <v>46843</v>
      </c>
      <c r="M3" s="165">
        <f t="shared" si="2"/>
        <v>47208</v>
      </c>
      <c r="N3" s="165">
        <f t="shared" si="2"/>
        <v>47573</v>
      </c>
      <c r="O3" s="165">
        <f t="shared" si="2"/>
        <v>47938</v>
      </c>
      <c r="P3" s="165">
        <f t="shared" si="2"/>
        <v>48304</v>
      </c>
      <c r="Q3" s="165">
        <f t="shared" si="2"/>
        <v>48669</v>
      </c>
      <c r="R3" s="165">
        <f t="shared" si="2"/>
        <v>49034</v>
      </c>
      <c r="S3" s="165">
        <f t="shared" si="2"/>
        <v>49399</v>
      </c>
      <c r="T3" s="165">
        <f t="shared" si="2"/>
        <v>49765</v>
      </c>
      <c r="U3" s="165">
        <f t="shared" si="2"/>
        <v>50130</v>
      </c>
      <c r="V3" s="165">
        <f t="shared" si="2"/>
        <v>50495</v>
      </c>
      <c r="W3" s="165">
        <f t="shared" si="2"/>
        <v>50860</v>
      </c>
      <c r="X3" s="165">
        <f t="shared" si="2"/>
        <v>51226</v>
      </c>
      <c r="Y3" s="165">
        <f t="shared" si="2"/>
        <v>51591</v>
      </c>
      <c r="Z3" s="165">
        <f t="shared" si="2"/>
        <v>51956</v>
      </c>
      <c r="AA3" s="165">
        <f t="shared" si="2"/>
        <v>52321</v>
      </c>
      <c r="AB3" s="165">
        <f t="shared" si="2"/>
        <v>52687</v>
      </c>
      <c r="AC3" s="165">
        <f t="shared" si="2"/>
        <v>53052</v>
      </c>
      <c r="AD3" s="165">
        <f t="shared" si="2"/>
        <v>53417</v>
      </c>
      <c r="AE3" s="165">
        <f t="shared" si="2"/>
        <v>53782</v>
      </c>
      <c r="AF3" s="165">
        <f t="shared" si="2"/>
        <v>54148</v>
      </c>
      <c r="AG3" s="165">
        <f t="shared" si="2"/>
        <v>54513</v>
      </c>
      <c r="AH3" s="165">
        <f t="shared" si="2"/>
        <v>54878</v>
      </c>
      <c r="AI3" s="165">
        <f t="shared" si="2"/>
        <v>55243</v>
      </c>
      <c r="AJ3" s="436">
        <f t="shared" si="2"/>
        <v>55609</v>
      </c>
    </row>
    <row r="4" spans="1:127">
      <c r="A4" s="22"/>
      <c r="B4" s="33"/>
      <c r="C4" s="33"/>
      <c r="D4" s="33" t="s">
        <v>362</v>
      </c>
      <c r="E4" s="33" t="s">
        <v>363</v>
      </c>
      <c r="F4" s="33" t="s">
        <v>364</v>
      </c>
      <c r="G4" s="33"/>
      <c r="H4" s="33"/>
      <c r="I4" s="164">
        <v>2025</v>
      </c>
      <c r="J4" s="164">
        <v>2026</v>
      </c>
      <c r="K4" s="164">
        <f t="shared" ref="K4:AJ4" si="3">J4+1</f>
        <v>2027</v>
      </c>
      <c r="L4" s="164">
        <f t="shared" si="3"/>
        <v>2028</v>
      </c>
      <c r="M4" s="164">
        <f t="shared" si="3"/>
        <v>2029</v>
      </c>
      <c r="N4" s="164">
        <f t="shared" si="3"/>
        <v>2030</v>
      </c>
      <c r="O4" s="164">
        <f t="shared" si="3"/>
        <v>2031</v>
      </c>
      <c r="P4" s="164">
        <f t="shared" si="3"/>
        <v>2032</v>
      </c>
      <c r="Q4" s="164">
        <f t="shared" si="3"/>
        <v>2033</v>
      </c>
      <c r="R4" s="164">
        <f t="shared" si="3"/>
        <v>2034</v>
      </c>
      <c r="S4" s="164">
        <f t="shared" si="3"/>
        <v>2035</v>
      </c>
      <c r="T4" s="164">
        <f t="shared" si="3"/>
        <v>2036</v>
      </c>
      <c r="U4" s="164">
        <f t="shared" si="3"/>
        <v>2037</v>
      </c>
      <c r="V4" s="164">
        <f t="shared" si="3"/>
        <v>2038</v>
      </c>
      <c r="W4" s="164">
        <f t="shared" si="3"/>
        <v>2039</v>
      </c>
      <c r="X4" s="164">
        <f t="shared" si="3"/>
        <v>2040</v>
      </c>
      <c r="Y4" s="164">
        <f t="shared" si="3"/>
        <v>2041</v>
      </c>
      <c r="Z4" s="164">
        <f t="shared" si="3"/>
        <v>2042</v>
      </c>
      <c r="AA4" s="164">
        <f t="shared" si="3"/>
        <v>2043</v>
      </c>
      <c r="AB4" s="164">
        <f t="shared" si="3"/>
        <v>2044</v>
      </c>
      <c r="AC4" s="164">
        <f t="shared" si="3"/>
        <v>2045</v>
      </c>
      <c r="AD4" s="164">
        <f t="shared" si="3"/>
        <v>2046</v>
      </c>
      <c r="AE4" s="164">
        <f t="shared" si="3"/>
        <v>2047</v>
      </c>
      <c r="AF4" s="164">
        <f t="shared" si="3"/>
        <v>2048</v>
      </c>
      <c r="AG4" s="164">
        <f t="shared" si="3"/>
        <v>2049</v>
      </c>
      <c r="AH4" s="164">
        <f t="shared" si="3"/>
        <v>2050</v>
      </c>
      <c r="AI4" s="164">
        <f t="shared" si="3"/>
        <v>2051</v>
      </c>
      <c r="AJ4" s="435">
        <f t="shared" si="3"/>
        <v>2052</v>
      </c>
    </row>
    <row r="5" spans="1:127" ht="16.5">
      <c r="A5" s="22"/>
      <c r="B5" s="37" t="s">
        <v>404</v>
      </c>
      <c r="C5" s="37"/>
      <c r="D5" s="37"/>
      <c r="E5" s="37"/>
      <c r="F5" s="37"/>
      <c r="G5" s="37"/>
      <c r="H5" s="37"/>
      <c r="I5" s="38"/>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row>
    <row r="7" spans="1:127">
      <c r="B7" t="s">
        <v>405</v>
      </c>
      <c r="F7" t="s">
        <v>367</v>
      </c>
      <c r="I7" s="271" t="b">
        <v>0</v>
      </c>
      <c r="J7" s="271" t="b">
        <v>0</v>
      </c>
      <c r="K7" s="271" t="b">
        <v>0</v>
      </c>
      <c r="L7" s="271" t="b">
        <v>0</v>
      </c>
      <c r="M7" s="271" t="b">
        <v>0</v>
      </c>
      <c r="N7" s="271" t="b">
        <v>1</v>
      </c>
      <c r="O7" s="271" t="b">
        <v>0</v>
      </c>
      <c r="P7" s="271" t="b">
        <v>0</v>
      </c>
      <c r="Q7" s="271" t="b">
        <v>0</v>
      </c>
      <c r="R7" s="271" t="b">
        <v>0</v>
      </c>
      <c r="S7" s="271" t="b">
        <v>0</v>
      </c>
      <c r="T7" s="271" t="b">
        <v>0</v>
      </c>
      <c r="U7" s="271" t="b">
        <v>0</v>
      </c>
      <c r="V7" s="271" t="b">
        <v>0</v>
      </c>
      <c r="W7" s="271" t="b">
        <v>0</v>
      </c>
      <c r="X7" s="271" t="b">
        <v>0</v>
      </c>
      <c r="Y7" s="271" t="b">
        <v>0</v>
      </c>
      <c r="Z7" s="271" t="b">
        <v>0</v>
      </c>
      <c r="AA7" s="271" t="b">
        <v>0</v>
      </c>
      <c r="AB7" s="271" t="b">
        <v>0</v>
      </c>
      <c r="AC7" s="271" t="b">
        <v>0</v>
      </c>
      <c r="AD7" s="271" t="b">
        <v>0</v>
      </c>
      <c r="AE7" s="271" t="b">
        <v>0</v>
      </c>
      <c r="AF7" s="271" t="b">
        <v>0</v>
      </c>
      <c r="AG7" s="271" t="b">
        <v>0</v>
      </c>
      <c r="AH7" s="271" t="b">
        <v>0</v>
      </c>
      <c r="AI7" s="271" t="b">
        <v>0</v>
      </c>
      <c r="AJ7" s="272" t="b">
        <v>0</v>
      </c>
    </row>
    <row r="8" spans="1:127">
      <c r="B8" s="161" t="s">
        <v>368</v>
      </c>
      <c r="C8" s="489"/>
      <c r="D8" s="489"/>
      <c r="E8" s="161"/>
      <c r="F8" s="161" t="s">
        <v>367</v>
      </c>
      <c r="I8" s="180">
        <f>IF((I58-H58=1),1,0)</f>
        <v>0</v>
      </c>
      <c r="J8" s="180">
        <f>IF((J58-I58=1),1,0)</f>
        <v>0</v>
      </c>
      <c r="K8" s="180">
        <f t="shared" ref="K8:AJ8" si="4">IF((K58-J58=1),1,0)</f>
        <v>0</v>
      </c>
      <c r="L8" s="180">
        <f t="shared" si="4"/>
        <v>0</v>
      </c>
      <c r="M8" s="180">
        <f t="shared" si="4"/>
        <v>0</v>
      </c>
      <c r="N8" s="180">
        <f t="shared" si="4"/>
        <v>0</v>
      </c>
      <c r="O8" s="180">
        <f t="shared" si="4"/>
        <v>0</v>
      </c>
      <c r="P8" s="180">
        <f t="shared" si="4"/>
        <v>0</v>
      </c>
      <c r="Q8" s="180">
        <f t="shared" si="4"/>
        <v>0</v>
      </c>
      <c r="R8" s="180">
        <f t="shared" si="4"/>
        <v>0</v>
      </c>
      <c r="S8" s="180">
        <f t="shared" si="4"/>
        <v>0</v>
      </c>
      <c r="T8" s="180">
        <f t="shared" si="4"/>
        <v>0</v>
      </c>
      <c r="U8" s="180">
        <f t="shared" si="4"/>
        <v>0</v>
      </c>
      <c r="V8" s="180">
        <f t="shared" si="4"/>
        <v>0</v>
      </c>
      <c r="W8" s="180">
        <f t="shared" si="4"/>
        <v>0</v>
      </c>
      <c r="X8" s="180">
        <f t="shared" si="4"/>
        <v>0</v>
      </c>
      <c r="Y8" s="180">
        <f t="shared" si="4"/>
        <v>0</v>
      </c>
      <c r="Z8" s="180">
        <f t="shared" si="4"/>
        <v>0</v>
      </c>
      <c r="AA8" s="180">
        <f t="shared" si="4"/>
        <v>0</v>
      </c>
      <c r="AB8" s="180">
        <f t="shared" si="4"/>
        <v>0</v>
      </c>
      <c r="AC8" s="180">
        <f t="shared" si="4"/>
        <v>0</v>
      </c>
      <c r="AD8" s="180">
        <f t="shared" si="4"/>
        <v>0</v>
      </c>
      <c r="AE8" s="180">
        <f t="shared" si="4"/>
        <v>0</v>
      </c>
      <c r="AF8" s="180">
        <f t="shared" si="4"/>
        <v>0</v>
      </c>
      <c r="AG8" s="180">
        <f t="shared" si="4"/>
        <v>0</v>
      </c>
      <c r="AH8" s="180">
        <f t="shared" si="4"/>
        <v>0</v>
      </c>
      <c r="AI8" s="180">
        <f t="shared" si="4"/>
        <v>0</v>
      </c>
      <c r="AJ8" s="181">
        <f t="shared" si="4"/>
        <v>0</v>
      </c>
    </row>
    <row r="9" spans="1:127">
      <c r="B9" s="161" t="s">
        <v>406</v>
      </c>
      <c r="C9" s="489"/>
      <c r="D9" s="489"/>
      <c r="E9" s="161"/>
      <c r="F9" s="161" t="s">
        <v>367</v>
      </c>
      <c r="I9" s="180">
        <f t="shared" ref="I9:AJ9" si="5">IF((I7-J7=1),1,0)</f>
        <v>0</v>
      </c>
      <c r="J9" s="180">
        <f t="shared" si="5"/>
        <v>0</v>
      </c>
      <c r="K9" s="180">
        <f t="shared" si="5"/>
        <v>0</v>
      </c>
      <c r="L9" s="180">
        <f t="shared" si="5"/>
        <v>0</v>
      </c>
      <c r="M9" s="180">
        <f t="shared" si="5"/>
        <v>0</v>
      </c>
      <c r="N9" s="180">
        <f t="shared" si="5"/>
        <v>1</v>
      </c>
      <c r="O9" s="180">
        <f t="shared" si="5"/>
        <v>0</v>
      </c>
      <c r="P9" s="180">
        <f t="shared" si="5"/>
        <v>0</v>
      </c>
      <c r="Q9" s="180">
        <f t="shared" si="5"/>
        <v>0</v>
      </c>
      <c r="R9" s="180">
        <f t="shared" si="5"/>
        <v>0</v>
      </c>
      <c r="S9" s="180">
        <f t="shared" si="5"/>
        <v>0</v>
      </c>
      <c r="T9" s="180">
        <f t="shared" si="5"/>
        <v>0</v>
      </c>
      <c r="U9" s="180">
        <f t="shared" si="5"/>
        <v>0</v>
      </c>
      <c r="V9" s="180">
        <f t="shared" si="5"/>
        <v>0</v>
      </c>
      <c r="W9" s="180">
        <f t="shared" si="5"/>
        <v>0</v>
      </c>
      <c r="X9" s="180">
        <f t="shared" si="5"/>
        <v>0</v>
      </c>
      <c r="Y9" s="180">
        <f t="shared" si="5"/>
        <v>0</v>
      </c>
      <c r="Z9" s="180">
        <f t="shared" si="5"/>
        <v>0</v>
      </c>
      <c r="AA9" s="180">
        <f t="shared" si="5"/>
        <v>0</v>
      </c>
      <c r="AB9" s="180">
        <f t="shared" si="5"/>
        <v>0</v>
      </c>
      <c r="AC9" s="180">
        <f t="shared" si="5"/>
        <v>0</v>
      </c>
      <c r="AD9" s="180">
        <f t="shared" si="5"/>
        <v>0</v>
      </c>
      <c r="AE9" s="180">
        <f t="shared" si="5"/>
        <v>0</v>
      </c>
      <c r="AF9" s="180">
        <f t="shared" si="5"/>
        <v>0</v>
      </c>
      <c r="AG9" s="180">
        <f t="shared" si="5"/>
        <v>0</v>
      </c>
      <c r="AH9" s="180">
        <f t="shared" si="5"/>
        <v>0</v>
      </c>
      <c r="AI9" s="180">
        <f t="shared" si="5"/>
        <v>0</v>
      </c>
      <c r="AJ9" s="181">
        <f t="shared" si="5"/>
        <v>0</v>
      </c>
    </row>
    <row r="10" spans="1:127">
      <c r="B10" s="161"/>
      <c r="C10" s="161"/>
      <c r="D10" s="161"/>
      <c r="E10" s="161"/>
      <c r="F10" s="161"/>
    </row>
    <row r="11" spans="1:127">
      <c r="B11" s="167" t="s">
        <v>370</v>
      </c>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row>
    <row r="12" spans="1:12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row>
    <row r="14" spans="1:127">
      <c r="B14" s="168" t="s">
        <v>407</v>
      </c>
      <c r="D14" t="s">
        <v>408</v>
      </c>
      <c r="E14" s="168"/>
      <c r="F14" s="268" t="str">
        <f>"£m real "&amp;Base_Year&amp;" (CPIH)"</f>
        <v>£m real 2021-22 (CPIH)</v>
      </c>
      <c r="I14" s="378">
        <f>'R1a_SRCOI_Constr '!I16</f>
        <v>0</v>
      </c>
      <c r="J14" s="378">
        <f>'R1a_SRCOI_Constr '!J16</f>
        <v>0</v>
      </c>
      <c r="K14" s="378">
        <f>'R1a_SRCOI_Constr '!K16</f>
        <v>0</v>
      </c>
      <c r="L14" s="378">
        <f>'R1a_SRCOI_Constr '!L16</f>
        <v>0</v>
      </c>
      <c r="M14" s="378">
        <f>'R1a_SRCOI_Constr '!M16</f>
        <v>0</v>
      </c>
      <c r="N14" s="378">
        <f>'R1a_SRCOI_Constr '!N16</f>
        <v>0</v>
      </c>
      <c r="O14" s="378">
        <f>'R1a_SRCOI_Constr '!O16</f>
        <v>0</v>
      </c>
      <c r="P14" s="378">
        <f>'R1a_SRCOI_Constr '!P16</f>
        <v>0</v>
      </c>
      <c r="Q14" s="378">
        <f>'R1a_SRCOI_Constr '!Q16</f>
        <v>0</v>
      </c>
      <c r="R14" s="378">
        <f>'R1a_SRCOI_Constr '!R16</f>
        <v>0</v>
      </c>
      <c r="S14" s="378">
        <f>'R1a_SRCOI_Constr '!S16</f>
        <v>0</v>
      </c>
      <c r="T14" s="378">
        <f>'R1a_SRCOI_Constr '!T16</f>
        <v>0</v>
      </c>
      <c r="U14" s="378">
        <f>'R1a_SRCOI_Constr '!U16</f>
        <v>0</v>
      </c>
      <c r="V14" s="378">
        <f>'R1a_SRCOI_Constr '!V16</f>
        <v>0</v>
      </c>
      <c r="W14" s="378">
        <f>'R1a_SRCOI_Constr '!W16</f>
        <v>0</v>
      </c>
      <c r="X14" s="378">
        <f>'R1a_SRCOI_Constr '!X16</f>
        <v>0</v>
      </c>
      <c r="Y14" s="378">
        <f>'R1a_SRCOI_Constr '!Y16</f>
        <v>0</v>
      </c>
      <c r="Z14" s="378">
        <f>'R1a_SRCOI_Constr '!Z16</f>
        <v>0</v>
      </c>
      <c r="AA14" s="378">
        <f>'R1a_SRCOI_Constr '!AA16</f>
        <v>0</v>
      </c>
      <c r="AB14" s="378">
        <f>'R1a_SRCOI_Constr '!AB16</f>
        <v>0</v>
      </c>
      <c r="AC14" s="378">
        <f>'R1a_SRCOI_Constr '!AC16</f>
        <v>0</v>
      </c>
      <c r="AD14" s="378">
        <f>'R1a_SRCOI_Constr '!AD16</f>
        <v>0</v>
      </c>
      <c r="AE14" s="378">
        <f>'R1a_SRCOI_Constr '!AE16</f>
        <v>0</v>
      </c>
      <c r="AF14" s="378">
        <f>'R1a_SRCOI_Constr '!AF16</f>
        <v>0</v>
      </c>
      <c r="AG14" s="378">
        <f>'R1a_SRCOI_Constr '!AG16</f>
        <v>0</v>
      </c>
      <c r="AH14" s="378">
        <f>'R1a_SRCOI_Constr '!AH16</f>
        <v>0</v>
      </c>
      <c r="AI14" s="378">
        <f>'R1a_SRCOI_Constr '!AI16</f>
        <v>0</v>
      </c>
      <c r="AJ14" s="438">
        <f>'R1a_SRCOI_Constr '!AJ16</f>
        <v>0</v>
      </c>
    </row>
    <row r="17" spans="2:36">
      <c r="B17" s="168" t="s">
        <v>409</v>
      </c>
      <c r="D17" t="s">
        <v>408</v>
      </c>
      <c r="E17" s="168" t="s">
        <v>377</v>
      </c>
      <c r="F17" t="str">
        <f>"£m real "&amp;Base_Year&amp;" (CPIH)"</f>
        <v>£m real 2021-22 (CPIH)</v>
      </c>
      <c r="I17" s="378">
        <f>I14*I7</f>
        <v>0</v>
      </c>
      <c r="J17" s="285">
        <f>J14*J7</f>
        <v>0</v>
      </c>
      <c r="K17" s="285">
        <f>K14*K7</f>
        <v>0</v>
      </c>
      <c r="L17" s="285">
        <f t="shared" ref="L17:AJ17" si="6">L14*L7</f>
        <v>0</v>
      </c>
      <c r="M17" s="285">
        <f t="shared" si="6"/>
        <v>0</v>
      </c>
      <c r="N17" s="285">
        <f t="shared" si="6"/>
        <v>0</v>
      </c>
      <c r="O17" s="285">
        <f t="shared" si="6"/>
        <v>0</v>
      </c>
      <c r="P17" s="285">
        <f t="shared" si="6"/>
        <v>0</v>
      </c>
      <c r="Q17" s="285">
        <f t="shared" si="6"/>
        <v>0</v>
      </c>
      <c r="R17" s="285">
        <f t="shared" si="6"/>
        <v>0</v>
      </c>
      <c r="S17" s="285">
        <f t="shared" si="6"/>
        <v>0</v>
      </c>
      <c r="T17" s="285">
        <f t="shared" si="6"/>
        <v>0</v>
      </c>
      <c r="U17" s="285">
        <f t="shared" si="6"/>
        <v>0</v>
      </c>
      <c r="V17" s="285">
        <f t="shared" si="6"/>
        <v>0</v>
      </c>
      <c r="W17" s="285">
        <f t="shared" si="6"/>
        <v>0</v>
      </c>
      <c r="X17" s="285">
        <f t="shared" si="6"/>
        <v>0</v>
      </c>
      <c r="Y17" s="285">
        <f t="shared" si="6"/>
        <v>0</v>
      </c>
      <c r="Z17" s="285">
        <f t="shared" si="6"/>
        <v>0</v>
      </c>
      <c r="AA17" s="285">
        <f t="shared" si="6"/>
        <v>0</v>
      </c>
      <c r="AB17" s="285">
        <f t="shared" si="6"/>
        <v>0</v>
      </c>
      <c r="AC17" s="285">
        <f t="shared" si="6"/>
        <v>0</v>
      </c>
      <c r="AD17" s="285">
        <f t="shared" si="6"/>
        <v>0</v>
      </c>
      <c r="AE17" s="285">
        <f t="shared" si="6"/>
        <v>0</v>
      </c>
      <c r="AF17" s="285">
        <f t="shared" si="6"/>
        <v>0</v>
      </c>
      <c r="AG17" s="285">
        <f t="shared" si="6"/>
        <v>0</v>
      </c>
      <c r="AH17" s="285">
        <f t="shared" si="6"/>
        <v>0</v>
      </c>
      <c r="AI17" s="285">
        <f t="shared" si="6"/>
        <v>0</v>
      </c>
      <c r="AJ17" s="280">
        <f t="shared" si="6"/>
        <v>0</v>
      </c>
    </row>
    <row r="18" spans="2:36">
      <c r="B18" s="168" t="s">
        <v>410</v>
      </c>
      <c r="D18" t="s">
        <v>408</v>
      </c>
      <c r="E18" s="168" t="s">
        <v>379</v>
      </c>
      <c r="F18" t="str">
        <f>"£m real "&amp;Base_Year&amp;" (CPIH)"</f>
        <v>£m real 2021-22 (CPIH)</v>
      </c>
      <c r="I18" s="378">
        <f>IF(I7=TRUE, SUM($I$17:I17), 0)</f>
        <v>0</v>
      </c>
      <c r="J18" s="285">
        <f>IF(J7=TRUE, SUM($I$17:J17), 0)</f>
        <v>0</v>
      </c>
      <c r="K18" s="285">
        <f>IF(K7=TRUE, SUM($I$17:K17), 0)</f>
        <v>0</v>
      </c>
      <c r="L18" s="285">
        <f>IF(L7=TRUE, SUM($I$17:L17), 0)</f>
        <v>0</v>
      </c>
      <c r="M18" s="285">
        <f>IF(M7=TRUE, SUM($I$17:M17), 0)</f>
        <v>0</v>
      </c>
      <c r="N18" s="285">
        <f>IF(N7=TRUE, SUM($I$17:N17), 0)</f>
        <v>0</v>
      </c>
      <c r="O18" s="285">
        <f>IF(O7=TRUE, SUM($I$17:O17), 0)</f>
        <v>0</v>
      </c>
      <c r="P18" s="285">
        <f>IF(P7=TRUE, SUM($I$17:P17), 0)</f>
        <v>0</v>
      </c>
      <c r="Q18" s="285">
        <f>IF(Q7=TRUE, SUM($I$17:Q17), 0)</f>
        <v>0</v>
      </c>
      <c r="R18" s="285">
        <f>IF(R7=TRUE, SUM($I$17:R17), 0)</f>
        <v>0</v>
      </c>
      <c r="S18" s="285">
        <f>IF(S7=TRUE, SUM($I$17:S17), 0)</f>
        <v>0</v>
      </c>
      <c r="T18" s="285">
        <f>IF(T7=TRUE, SUM($I$17:T17), 0)</f>
        <v>0</v>
      </c>
      <c r="U18" s="285">
        <f>IF(U7=TRUE, SUM($I$17:U17), 0)</f>
        <v>0</v>
      </c>
      <c r="V18" s="285">
        <f>IF(V7=TRUE, SUM($I$17:V17), 0)</f>
        <v>0</v>
      </c>
      <c r="W18" s="285">
        <f>IF(W7=TRUE, SUM($I$17:W17), 0)</f>
        <v>0</v>
      </c>
      <c r="X18" s="285">
        <f>IF(X7=TRUE, SUM($I$17:X17), 0)</f>
        <v>0</v>
      </c>
      <c r="Y18" s="285">
        <f>IF(Y7=TRUE, SUM($I$17:Y17), 0)</f>
        <v>0</v>
      </c>
      <c r="Z18" s="285">
        <f>IF(Z7=TRUE, SUM($I$17:Z17), 0)</f>
        <v>0</v>
      </c>
      <c r="AA18" s="285">
        <f>IF(AA7=TRUE, SUM($I$17:AA17), 0)</f>
        <v>0</v>
      </c>
      <c r="AB18" s="285">
        <f>IF(AB7=TRUE, SUM($I$17:AB17), 0)</f>
        <v>0</v>
      </c>
      <c r="AC18" s="285">
        <f>IF(AC7=TRUE, SUM($I$17:AC17), 0)</f>
        <v>0</v>
      </c>
      <c r="AD18" s="285">
        <f>IF(AD7=TRUE, SUM($I$17:AD17), 0)</f>
        <v>0</v>
      </c>
      <c r="AE18" s="285">
        <f>IF(AE7=TRUE, SUM($I$17:AE17), 0)</f>
        <v>0</v>
      </c>
      <c r="AF18" s="285">
        <f>IF(AF7=TRUE, SUM($I$17:AF17), 0)</f>
        <v>0</v>
      </c>
      <c r="AG18" s="285">
        <f>IF(AG7=TRUE, SUM($I$17:AG17), 0)</f>
        <v>0</v>
      </c>
      <c r="AH18" s="285">
        <f>IF(AH7=TRUE, SUM($I$17:AH17), 0)</f>
        <v>0</v>
      </c>
      <c r="AI18" s="285">
        <f>IF(AI7=TRUE, SUM($I$17:AI17), 0)</f>
        <v>0</v>
      </c>
      <c r="AJ18" s="280">
        <f>IF(AJ7=TRUE, SUM($I$17:AJ17), 0)</f>
        <v>0</v>
      </c>
    </row>
    <row r="24" spans="2:36">
      <c r="B24" s="167" t="s">
        <v>380</v>
      </c>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row>
    <row r="26" spans="2:36">
      <c r="B26" s="169" t="s">
        <v>411</v>
      </c>
      <c r="D26" t="s">
        <v>412</v>
      </c>
      <c r="E26" s="168" t="s">
        <v>383</v>
      </c>
      <c r="F26" t="str">
        <f>"£m real "&amp;Base_Year&amp;" (CPIH)"</f>
        <v>£m real 2021-22 (CPIH)</v>
      </c>
      <c r="G26" s="258"/>
    </row>
    <row r="27" spans="2:36">
      <c r="B27" s="170" t="s">
        <v>413</v>
      </c>
      <c r="C27" s="154"/>
      <c r="D27" s="154" t="s">
        <v>412</v>
      </c>
      <c r="E27" s="168" t="s">
        <v>379</v>
      </c>
      <c r="F27" t="str">
        <f>"£m real "&amp;Base_Year&amp;" (CPIH)"</f>
        <v>£m real 2021-22 (CPIH)</v>
      </c>
      <c r="I27" s="384">
        <f t="shared" ref="I27" si="7">I18</f>
        <v>0</v>
      </c>
      <c r="J27" s="384">
        <f t="shared" ref="J27:AJ27" si="8">J18</f>
        <v>0</v>
      </c>
      <c r="K27" s="384">
        <f t="shared" si="8"/>
        <v>0</v>
      </c>
      <c r="L27" s="384">
        <f t="shared" si="8"/>
        <v>0</v>
      </c>
      <c r="M27" s="384">
        <f t="shared" si="8"/>
        <v>0</v>
      </c>
      <c r="N27" s="384">
        <f>N18</f>
        <v>0</v>
      </c>
      <c r="O27" s="384">
        <f t="shared" si="8"/>
        <v>0</v>
      </c>
      <c r="P27" s="384">
        <f t="shared" si="8"/>
        <v>0</v>
      </c>
      <c r="Q27" s="384">
        <f t="shared" si="8"/>
        <v>0</v>
      </c>
      <c r="R27" s="384">
        <f t="shared" si="8"/>
        <v>0</v>
      </c>
      <c r="S27" s="384">
        <f t="shared" si="8"/>
        <v>0</v>
      </c>
      <c r="T27" s="384">
        <f t="shared" si="8"/>
        <v>0</v>
      </c>
      <c r="U27" s="384">
        <f t="shared" si="8"/>
        <v>0</v>
      </c>
      <c r="V27" s="384">
        <f t="shared" si="8"/>
        <v>0</v>
      </c>
      <c r="W27" s="384">
        <f t="shared" si="8"/>
        <v>0</v>
      </c>
      <c r="X27" s="384">
        <f t="shared" si="8"/>
        <v>0</v>
      </c>
      <c r="Y27" s="384">
        <f t="shared" si="8"/>
        <v>0</v>
      </c>
      <c r="Z27" s="384">
        <f t="shared" si="8"/>
        <v>0</v>
      </c>
      <c r="AA27" s="384">
        <f t="shared" si="8"/>
        <v>0</v>
      </c>
      <c r="AB27" s="384">
        <f t="shared" si="8"/>
        <v>0</v>
      </c>
      <c r="AC27" s="384">
        <f t="shared" si="8"/>
        <v>0</v>
      </c>
      <c r="AD27" s="384">
        <f t="shared" si="8"/>
        <v>0</v>
      </c>
      <c r="AE27" s="384">
        <f t="shared" si="8"/>
        <v>0</v>
      </c>
      <c r="AF27" s="384">
        <f t="shared" si="8"/>
        <v>0</v>
      </c>
      <c r="AG27" s="384">
        <f t="shared" si="8"/>
        <v>0</v>
      </c>
      <c r="AH27" s="384">
        <f t="shared" si="8"/>
        <v>0</v>
      </c>
      <c r="AI27" s="384">
        <f t="shared" si="8"/>
        <v>0</v>
      </c>
      <c r="AJ27" s="443">
        <f t="shared" si="8"/>
        <v>0</v>
      </c>
    </row>
    <row r="28" spans="2:36">
      <c r="B28" s="170" t="s">
        <v>380</v>
      </c>
      <c r="C28" s="154"/>
      <c r="D28" s="154" t="s">
        <v>412</v>
      </c>
      <c r="E28" s="178" t="s">
        <v>384</v>
      </c>
      <c r="F28" t="str">
        <f>"£m real "&amp;Base_Year&amp;" (CPIH)"</f>
        <v>£m real 2021-22 (CPIH)</v>
      </c>
      <c r="I28" s="378">
        <f>IF(AND(I7=TRUE, J7=FALSE), $G26-I27,0)</f>
        <v>0</v>
      </c>
      <c r="J28" s="378">
        <f>IF(AND(J7=TRUE, K7=FALSE), $G26-J27,0)</f>
        <v>0</v>
      </c>
      <c r="K28" s="378">
        <f t="shared" ref="K28:AJ28" si="9">IF(AND(K7=TRUE, L7=FALSE), $G26-K27,0)</f>
        <v>0</v>
      </c>
      <c r="L28" s="378">
        <f t="shared" si="9"/>
        <v>0</v>
      </c>
      <c r="M28" s="378">
        <f t="shared" si="9"/>
        <v>0</v>
      </c>
      <c r="N28" s="378">
        <f>IF(AND(N7=TRUE, O7=FALSE), $G26-N27,0)</f>
        <v>0</v>
      </c>
      <c r="O28" s="378">
        <f t="shared" si="9"/>
        <v>0</v>
      </c>
      <c r="P28" s="378">
        <f t="shared" si="9"/>
        <v>0</v>
      </c>
      <c r="Q28" s="378">
        <f t="shared" si="9"/>
        <v>0</v>
      </c>
      <c r="R28" s="378">
        <f t="shared" si="9"/>
        <v>0</v>
      </c>
      <c r="S28" s="378">
        <f t="shared" si="9"/>
        <v>0</v>
      </c>
      <c r="T28" s="378">
        <f t="shared" si="9"/>
        <v>0</v>
      </c>
      <c r="U28" s="378">
        <f t="shared" si="9"/>
        <v>0</v>
      </c>
      <c r="V28" s="378">
        <f t="shared" si="9"/>
        <v>0</v>
      </c>
      <c r="W28" s="378">
        <f t="shared" si="9"/>
        <v>0</v>
      </c>
      <c r="X28" s="378">
        <f t="shared" si="9"/>
        <v>0</v>
      </c>
      <c r="Y28" s="378">
        <f t="shared" si="9"/>
        <v>0</v>
      </c>
      <c r="Z28" s="378">
        <f t="shared" si="9"/>
        <v>0</v>
      </c>
      <c r="AA28" s="378">
        <f t="shared" si="9"/>
        <v>0</v>
      </c>
      <c r="AB28" s="378">
        <f t="shared" si="9"/>
        <v>0</v>
      </c>
      <c r="AC28" s="378">
        <f t="shared" si="9"/>
        <v>0</v>
      </c>
      <c r="AD28" s="378">
        <f t="shared" si="9"/>
        <v>0</v>
      </c>
      <c r="AE28" s="378">
        <f t="shared" si="9"/>
        <v>0</v>
      </c>
      <c r="AF28" s="378">
        <f t="shared" si="9"/>
        <v>0</v>
      </c>
      <c r="AG28" s="378">
        <f t="shared" si="9"/>
        <v>0</v>
      </c>
      <c r="AH28" s="378">
        <f t="shared" si="9"/>
        <v>0</v>
      </c>
      <c r="AI28" s="378">
        <f t="shared" si="9"/>
        <v>0</v>
      </c>
      <c r="AJ28" s="438">
        <f t="shared" si="9"/>
        <v>0</v>
      </c>
    </row>
    <row r="32" spans="2:36">
      <c r="B32" s="167" t="s">
        <v>385</v>
      </c>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row>
    <row r="34" spans="2:36">
      <c r="B34" s="169" t="s">
        <v>380</v>
      </c>
      <c r="D34" t="s">
        <v>414</v>
      </c>
      <c r="E34" s="168" t="s">
        <v>384</v>
      </c>
      <c r="F34" t="str">
        <f>"£m real "&amp;Base_Year&amp;" (CPIH)"</f>
        <v>£m real 2021-22 (CPIH)</v>
      </c>
      <c r="I34" s="382">
        <f t="shared" ref="I34" si="10">I28</f>
        <v>0</v>
      </c>
      <c r="J34" s="382">
        <f t="shared" ref="J34:AJ34" si="11">J28</f>
        <v>0</v>
      </c>
      <c r="K34" s="382">
        <f t="shared" si="11"/>
        <v>0</v>
      </c>
      <c r="L34" s="382">
        <f t="shared" si="11"/>
        <v>0</v>
      </c>
      <c r="M34" s="382">
        <f t="shared" si="11"/>
        <v>0</v>
      </c>
      <c r="N34" s="382">
        <f t="shared" si="11"/>
        <v>0</v>
      </c>
      <c r="O34" s="382">
        <f t="shared" si="11"/>
        <v>0</v>
      </c>
      <c r="P34" s="382">
        <f t="shared" si="11"/>
        <v>0</v>
      </c>
      <c r="Q34" s="382">
        <f t="shared" si="11"/>
        <v>0</v>
      </c>
      <c r="R34" s="382">
        <f t="shared" si="11"/>
        <v>0</v>
      </c>
      <c r="S34" s="382">
        <f t="shared" si="11"/>
        <v>0</v>
      </c>
      <c r="T34" s="382">
        <f t="shared" si="11"/>
        <v>0</v>
      </c>
      <c r="U34" s="382">
        <f t="shared" si="11"/>
        <v>0</v>
      </c>
      <c r="V34" s="382">
        <f t="shared" si="11"/>
        <v>0</v>
      </c>
      <c r="W34" s="382">
        <f t="shared" si="11"/>
        <v>0</v>
      </c>
      <c r="X34" s="382">
        <f t="shared" si="11"/>
        <v>0</v>
      </c>
      <c r="Y34" s="382">
        <f t="shared" si="11"/>
        <v>0</v>
      </c>
      <c r="Z34" s="382">
        <f t="shared" si="11"/>
        <v>0</v>
      </c>
      <c r="AA34" s="382">
        <f t="shared" si="11"/>
        <v>0</v>
      </c>
      <c r="AB34" s="382">
        <f t="shared" si="11"/>
        <v>0</v>
      </c>
      <c r="AC34" s="382">
        <f t="shared" si="11"/>
        <v>0</v>
      </c>
      <c r="AD34" s="382">
        <f t="shared" si="11"/>
        <v>0</v>
      </c>
      <c r="AE34" s="382">
        <f t="shared" si="11"/>
        <v>0</v>
      </c>
      <c r="AF34" s="382">
        <f t="shared" si="11"/>
        <v>0</v>
      </c>
      <c r="AG34" s="382">
        <f t="shared" si="11"/>
        <v>0</v>
      </c>
      <c r="AH34" s="382">
        <f t="shared" si="11"/>
        <v>0</v>
      </c>
      <c r="AI34" s="382">
        <f t="shared" si="11"/>
        <v>0</v>
      </c>
      <c r="AJ34" s="444">
        <f t="shared" si="11"/>
        <v>0</v>
      </c>
    </row>
    <row r="35" spans="2:36">
      <c r="B35" s="169" t="s">
        <v>388</v>
      </c>
      <c r="D35" t="s">
        <v>414</v>
      </c>
      <c r="E35" s="168" t="s">
        <v>389</v>
      </c>
      <c r="F35" t="str">
        <f>"£m real "&amp;Base_Year&amp;" (CPIH)"</f>
        <v>£m real 2021-22 (CPIH)</v>
      </c>
      <c r="I35" s="383">
        <f t="shared" ref="I35:AJ35" si="12">IF(I8=1,0,H28)</f>
        <v>0</v>
      </c>
      <c r="J35" s="383">
        <f t="shared" si="12"/>
        <v>0</v>
      </c>
      <c r="K35" s="383">
        <f t="shared" si="12"/>
        <v>0</v>
      </c>
      <c r="L35" s="383">
        <f t="shared" si="12"/>
        <v>0</v>
      </c>
      <c r="M35" s="383">
        <f t="shared" si="12"/>
        <v>0</v>
      </c>
      <c r="N35" s="383">
        <f t="shared" si="12"/>
        <v>0</v>
      </c>
      <c r="O35" s="383">
        <f t="shared" si="12"/>
        <v>0</v>
      </c>
      <c r="P35" s="383">
        <f t="shared" si="12"/>
        <v>0</v>
      </c>
      <c r="Q35" s="383">
        <f t="shared" si="12"/>
        <v>0</v>
      </c>
      <c r="R35" s="383">
        <f t="shared" si="12"/>
        <v>0</v>
      </c>
      <c r="S35" s="383">
        <f t="shared" si="12"/>
        <v>0</v>
      </c>
      <c r="T35" s="383">
        <f t="shared" si="12"/>
        <v>0</v>
      </c>
      <c r="U35" s="383">
        <f t="shared" si="12"/>
        <v>0</v>
      </c>
      <c r="V35" s="383">
        <f t="shared" si="12"/>
        <v>0</v>
      </c>
      <c r="W35" s="383">
        <f t="shared" si="12"/>
        <v>0</v>
      </c>
      <c r="X35" s="383">
        <f t="shared" si="12"/>
        <v>0</v>
      </c>
      <c r="Y35" s="383">
        <f t="shared" si="12"/>
        <v>0</v>
      </c>
      <c r="Z35" s="383">
        <f t="shared" si="12"/>
        <v>0</v>
      </c>
      <c r="AA35" s="383">
        <f t="shared" si="12"/>
        <v>0</v>
      </c>
      <c r="AB35" s="383">
        <f t="shared" si="12"/>
        <v>0</v>
      </c>
      <c r="AC35" s="383">
        <f t="shared" si="12"/>
        <v>0</v>
      </c>
      <c r="AD35" s="383">
        <f t="shared" si="12"/>
        <v>0</v>
      </c>
      <c r="AE35" s="383">
        <f t="shared" si="12"/>
        <v>0</v>
      </c>
      <c r="AF35" s="383">
        <f t="shared" si="12"/>
        <v>0</v>
      </c>
      <c r="AG35" s="383">
        <f t="shared" si="12"/>
        <v>0</v>
      </c>
      <c r="AH35" s="383">
        <f t="shared" si="12"/>
        <v>0</v>
      </c>
      <c r="AI35" s="383">
        <f t="shared" si="12"/>
        <v>0</v>
      </c>
      <c r="AJ35" s="445">
        <f t="shared" si="12"/>
        <v>0</v>
      </c>
    </row>
    <row r="36" spans="2:36">
      <c r="B36" s="169" t="s">
        <v>415</v>
      </c>
      <c r="D36" t="s">
        <v>416</v>
      </c>
      <c r="E36" s="168"/>
      <c r="F36" t="str">
        <f>"£m real "&amp;Base_Year&amp;" (CPIH)"</f>
        <v>£m real 2021-22 (CPIH)</v>
      </c>
      <c r="I36" s="383">
        <f t="shared" ref="I36" si="13">I34-I35</f>
        <v>0</v>
      </c>
      <c r="J36" s="383">
        <f t="shared" ref="J36:AJ36" si="14">J34-J35</f>
        <v>0</v>
      </c>
      <c r="K36" s="383">
        <f t="shared" si="14"/>
        <v>0</v>
      </c>
      <c r="L36" s="383">
        <f t="shared" si="14"/>
        <v>0</v>
      </c>
      <c r="M36" s="383">
        <f t="shared" si="14"/>
        <v>0</v>
      </c>
      <c r="N36" s="383">
        <f t="shared" si="14"/>
        <v>0</v>
      </c>
      <c r="O36" s="383">
        <f t="shared" si="14"/>
        <v>0</v>
      </c>
      <c r="P36" s="383">
        <f t="shared" si="14"/>
        <v>0</v>
      </c>
      <c r="Q36" s="383">
        <f t="shared" si="14"/>
        <v>0</v>
      </c>
      <c r="R36" s="383">
        <f t="shared" si="14"/>
        <v>0</v>
      </c>
      <c r="S36" s="383">
        <f t="shared" si="14"/>
        <v>0</v>
      </c>
      <c r="T36" s="383">
        <f t="shared" si="14"/>
        <v>0</v>
      </c>
      <c r="U36" s="383">
        <f t="shared" si="14"/>
        <v>0</v>
      </c>
      <c r="V36" s="383">
        <f t="shared" si="14"/>
        <v>0</v>
      </c>
      <c r="W36" s="383">
        <f t="shared" si="14"/>
        <v>0</v>
      </c>
      <c r="X36" s="383">
        <f t="shared" si="14"/>
        <v>0</v>
      </c>
      <c r="Y36" s="383">
        <f t="shared" si="14"/>
        <v>0</v>
      </c>
      <c r="Z36" s="383">
        <f t="shared" si="14"/>
        <v>0</v>
      </c>
      <c r="AA36" s="383">
        <f t="shared" si="14"/>
        <v>0</v>
      </c>
      <c r="AB36" s="383">
        <f t="shared" si="14"/>
        <v>0</v>
      </c>
      <c r="AC36" s="383">
        <f t="shared" si="14"/>
        <v>0</v>
      </c>
      <c r="AD36" s="383">
        <f t="shared" si="14"/>
        <v>0</v>
      </c>
      <c r="AE36" s="383">
        <f t="shared" si="14"/>
        <v>0</v>
      </c>
      <c r="AF36" s="383">
        <f t="shared" si="14"/>
        <v>0</v>
      </c>
      <c r="AG36" s="383">
        <f t="shared" si="14"/>
        <v>0</v>
      </c>
      <c r="AH36" s="383">
        <f t="shared" si="14"/>
        <v>0</v>
      </c>
      <c r="AI36" s="383">
        <f t="shared" si="14"/>
        <v>0</v>
      </c>
      <c r="AJ36" s="445">
        <f t="shared" si="14"/>
        <v>0</v>
      </c>
    </row>
    <row r="38" spans="2:36">
      <c r="B38" s="169" t="s">
        <v>391</v>
      </c>
      <c r="D38" t="s">
        <v>414</v>
      </c>
      <c r="E38" s="168" t="s">
        <v>392</v>
      </c>
      <c r="F38" t="s">
        <v>393</v>
      </c>
      <c r="G38" s="227">
        <v>0.6</v>
      </c>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c r="AH38" s="175"/>
      <c r="AI38" s="175"/>
      <c r="AJ38" s="175"/>
    </row>
    <row r="39" spans="2:36">
      <c r="B39" s="169"/>
      <c r="E39" s="168"/>
    </row>
    <row r="40" spans="2:36">
      <c r="B40" s="169" t="s">
        <v>394</v>
      </c>
      <c r="D40" t="s">
        <v>414</v>
      </c>
      <c r="E40" s="168" t="s">
        <v>395</v>
      </c>
      <c r="F40" t="str">
        <f>"£m real "&amp;Base_Year&amp;" (CPIH)"</f>
        <v>£m real 2021-22 (CPIH)</v>
      </c>
      <c r="I40" s="383">
        <f t="shared" ref="I40:AJ40" si="15">I36*$G$38*I58</f>
        <v>0</v>
      </c>
      <c r="J40" s="383">
        <f t="shared" si="15"/>
        <v>0</v>
      </c>
      <c r="K40" s="383">
        <f t="shared" si="15"/>
        <v>0</v>
      </c>
      <c r="L40" s="383">
        <f t="shared" si="15"/>
        <v>0</v>
      </c>
      <c r="M40" s="383">
        <f t="shared" si="15"/>
        <v>0</v>
      </c>
      <c r="N40" s="383">
        <f t="shared" si="15"/>
        <v>0</v>
      </c>
      <c r="O40" s="383">
        <f t="shared" si="15"/>
        <v>0</v>
      </c>
      <c r="P40" s="383">
        <f t="shared" si="15"/>
        <v>0</v>
      </c>
      <c r="Q40" s="383">
        <f t="shared" si="15"/>
        <v>0</v>
      </c>
      <c r="R40" s="383">
        <f t="shared" si="15"/>
        <v>0</v>
      </c>
      <c r="S40" s="383">
        <f t="shared" si="15"/>
        <v>0</v>
      </c>
      <c r="T40" s="383">
        <f t="shared" si="15"/>
        <v>0</v>
      </c>
      <c r="U40" s="383">
        <f t="shared" si="15"/>
        <v>0</v>
      </c>
      <c r="V40" s="383">
        <f t="shared" si="15"/>
        <v>0</v>
      </c>
      <c r="W40" s="383">
        <f t="shared" si="15"/>
        <v>0</v>
      </c>
      <c r="X40" s="383">
        <f t="shared" si="15"/>
        <v>0</v>
      </c>
      <c r="Y40" s="383">
        <f t="shared" si="15"/>
        <v>0</v>
      </c>
      <c r="Z40" s="383">
        <f t="shared" si="15"/>
        <v>0</v>
      </c>
      <c r="AA40" s="383">
        <f t="shared" si="15"/>
        <v>0</v>
      </c>
      <c r="AB40" s="383">
        <f t="shared" si="15"/>
        <v>0</v>
      </c>
      <c r="AC40" s="383">
        <f t="shared" si="15"/>
        <v>0</v>
      </c>
      <c r="AD40" s="383">
        <f t="shared" si="15"/>
        <v>0</v>
      </c>
      <c r="AE40" s="383">
        <f t="shared" si="15"/>
        <v>0</v>
      </c>
      <c r="AF40" s="383">
        <f t="shared" si="15"/>
        <v>0</v>
      </c>
      <c r="AG40" s="383">
        <f t="shared" si="15"/>
        <v>0</v>
      </c>
      <c r="AH40" s="383">
        <f t="shared" si="15"/>
        <v>0</v>
      </c>
      <c r="AI40" s="383">
        <f t="shared" si="15"/>
        <v>0</v>
      </c>
      <c r="AJ40" s="445">
        <f t="shared" si="15"/>
        <v>0</v>
      </c>
    </row>
    <row r="43" spans="2:36">
      <c r="AJ43" s="179">
        <f>AJ34*0.6</f>
        <v>0</v>
      </c>
    </row>
    <row r="45" spans="2:36">
      <c r="B45" s="167" t="s">
        <v>396</v>
      </c>
      <c r="C45" s="167"/>
      <c r="D45" s="167"/>
      <c r="E45" s="167"/>
      <c r="F45" s="167"/>
      <c r="G45" s="167"/>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row>
    <row r="47" spans="2:36">
      <c r="B47" s="169" t="s">
        <v>380</v>
      </c>
      <c r="D47" t="s">
        <v>416</v>
      </c>
      <c r="E47" s="168" t="s">
        <v>384</v>
      </c>
      <c r="F47" t="str">
        <f>"£m real "&amp;Base_Year&amp;" (CPIH)"</f>
        <v>£m real 2021-22 (CPIH)</v>
      </c>
      <c r="I47" s="382">
        <f t="shared" ref="I47:AJ47" si="16">I28</f>
        <v>0</v>
      </c>
      <c r="J47" s="382">
        <f t="shared" si="16"/>
        <v>0</v>
      </c>
      <c r="K47" s="382">
        <f t="shared" si="16"/>
        <v>0</v>
      </c>
      <c r="L47" s="382">
        <f t="shared" si="16"/>
        <v>0</v>
      </c>
      <c r="M47" s="382">
        <f t="shared" si="16"/>
        <v>0</v>
      </c>
      <c r="N47" s="382">
        <f t="shared" si="16"/>
        <v>0</v>
      </c>
      <c r="O47" s="382">
        <f t="shared" si="16"/>
        <v>0</v>
      </c>
      <c r="P47" s="382">
        <f t="shared" si="16"/>
        <v>0</v>
      </c>
      <c r="Q47" s="382">
        <f t="shared" si="16"/>
        <v>0</v>
      </c>
      <c r="R47" s="382">
        <f t="shared" si="16"/>
        <v>0</v>
      </c>
      <c r="S47" s="382">
        <f t="shared" si="16"/>
        <v>0</v>
      </c>
      <c r="T47" s="382">
        <f t="shared" si="16"/>
        <v>0</v>
      </c>
      <c r="U47" s="382">
        <f t="shared" si="16"/>
        <v>0</v>
      </c>
      <c r="V47" s="382">
        <f t="shared" si="16"/>
        <v>0</v>
      </c>
      <c r="W47" s="382">
        <f t="shared" si="16"/>
        <v>0</v>
      </c>
      <c r="X47" s="382">
        <f t="shared" si="16"/>
        <v>0</v>
      </c>
      <c r="Y47" s="382">
        <f t="shared" si="16"/>
        <v>0</v>
      </c>
      <c r="Z47" s="382">
        <f t="shared" si="16"/>
        <v>0</v>
      </c>
      <c r="AA47" s="382">
        <f t="shared" si="16"/>
        <v>0</v>
      </c>
      <c r="AB47" s="382">
        <f t="shared" si="16"/>
        <v>0</v>
      </c>
      <c r="AC47" s="382">
        <f t="shared" si="16"/>
        <v>0</v>
      </c>
      <c r="AD47" s="382">
        <f t="shared" si="16"/>
        <v>0</v>
      </c>
      <c r="AE47" s="382">
        <f t="shared" si="16"/>
        <v>0</v>
      </c>
      <c r="AF47" s="382">
        <f t="shared" si="16"/>
        <v>0</v>
      </c>
      <c r="AG47" s="382">
        <f t="shared" si="16"/>
        <v>0</v>
      </c>
      <c r="AH47" s="382">
        <f t="shared" si="16"/>
        <v>0</v>
      </c>
      <c r="AI47" s="382">
        <f t="shared" si="16"/>
        <v>0</v>
      </c>
      <c r="AJ47" s="444">
        <f t="shared" si="16"/>
        <v>0</v>
      </c>
    </row>
    <row r="49" spans="2:36">
      <c r="B49" s="169" t="s">
        <v>391</v>
      </c>
      <c r="D49" t="s">
        <v>416</v>
      </c>
      <c r="E49" s="168" t="s">
        <v>392</v>
      </c>
      <c r="F49" t="s">
        <v>393</v>
      </c>
      <c r="G49" s="227">
        <v>0.6</v>
      </c>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row>
    <row r="50" spans="2:36">
      <c r="B50" s="169"/>
      <c r="E50" s="168"/>
    </row>
    <row r="51" spans="2:36">
      <c r="B51" s="169" t="s">
        <v>398</v>
      </c>
      <c r="D51" t="s">
        <v>416</v>
      </c>
      <c r="E51" s="168" t="s">
        <v>395</v>
      </c>
      <c r="F51" t="str">
        <f>"£m real "&amp;Base_Year&amp;" (CPIH)"</f>
        <v>£m real 2021-22 (CPIH)</v>
      </c>
      <c r="I51" s="383">
        <f t="shared" ref="I51:AJ51" si="17">I47*$G$49*I9*I59</f>
        <v>0</v>
      </c>
      <c r="J51" s="383">
        <f t="shared" si="17"/>
        <v>0</v>
      </c>
      <c r="K51" s="383">
        <f t="shared" si="17"/>
        <v>0</v>
      </c>
      <c r="L51" s="383">
        <f t="shared" si="17"/>
        <v>0</v>
      </c>
      <c r="M51" s="383">
        <f t="shared" si="17"/>
        <v>0</v>
      </c>
      <c r="N51" s="383">
        <f>N47*$G$49*N9*N59</f>
        <v>0</v>
      </c>
      <c r="O51" s="383">
        <f t="shared" si="17"/>
        <v>0</v>
      </c>
      <c r="P51" s="383">
        <f t="shared" si="17"/>
        <v>0</v>
      </c>
      <c r="Q51" s="383">
        <f t="shared" si="17"/>
        <v>0</v>
      </c>
      <c r="R51" s="383">
        <f t="shared" si="17"/>
        <v>0</v>
      </c>
      <c r="S51" s="383">
        <f t="shared" si="17"/>
        <v>0</v>
      </c>
      <c r="T51" s="383">
        <f t="shared" si="17"/>
        <v>0</v>
      </c>
      <c r="U51" s="383">
        <f t="shared" si="17"/>
        <v>0</v>
      </c>
      <c r="V51" s="383">
        <f t="shared" si="17"/>
        <v>0</v>
      </c>
      <c r="W51" s="383">
        <f t="shared" si="17"/>
        <v>0</v>
      </c>
      <c r="X51" s="383">
        <f t="shared" si="17"/>
        <v>0</v>
      </c>
      <c r="Y51" s="383">
        <f t="shared" si="17"/>
        <v>0</v>
      </c>
      <c r="Z51" s="383">
        <f t="shared" si="17"/>
        <v>0</v>
      </c>
      <c r="AA51" s="383">
        <f t="shared" si="17"/>
        <v>0</v>
      </c>
      <c r="AB51" s="383">
        <f t="shared" si="17"/>
        <v>0</v>
      </c>
      <c r="AC51" s="383">
        <f t="shared" si="17"/>
        <v>0</v>
      </c>
      <c r="AD51" s="383">
        <f t="shared" si="17"/>
        <v>0</v>
      </c>
      <c r="AE51" s="383">
        <f t="shared" si="17"/>
        <v>0</v>
      </c>
      <c r="AF51" s="383">
        <f t="shared" si="17"/>
        <v>0</v>
      </c>
      <c r="AG51" s="383">
        <f t="shared" si="17"/>
        <v>0</v>
      </c>
      <c r="AH51" s="383">
        <f t="shared" si="17"/>
        <v>0</v>
      </c>
      <c r="AI51" s="383">
        <f t="shared" si="17"/>
        <v>0</v>
      </c>
      <c r="AJ51" s="445">
        <f t="shared" si="17"/>
        <v>0</v>
      </c>
    </row>
    <row r="56" spans="2:36">
      <c r="B56" s="167" t="s">
        <v>399</v>
      </c>
      <c r="C56" s="167"/>
      <c r="D56" s="167"/>
      <c r="E56" s="167"/>
      <c r="F56" s="167"/>
      <c r="G56" s="167"/>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167"/>
    </row>
    <row r="58" spans="2:36">
      <c r="B58" t="s">
        <v>385</v>
      </c>
      <c r="I58" s="383" t="b">
        <f t="shared" ref="I58" si="18">I28&lt;0</f>
        <v>0</v>
      </c>
      <c r="J58" s="383" t="b">
        <f t="shared" ref="J58:AJ58" si="19">J28&lt;0</f>
        <v>0</v>
      </c>
      <c r="K58" s="383" t="b">
        <f t="shared" si="19"/>
        <v>0</v>
      </c>
      <c r="L58" s="383" t="b">
        <f t="shared" si="19"/>
        <v>0</v>
      </c>
      <c r="M58" s="383" t="b">
        <f t="shared" si="19"/>
        <v>0</v>
      </c>
      <c r="N58" s="383" t="b">
        <f t="shared" si="19"/>
        <v>0</v>
      </c>
      <c r="O58" s="383" t="b">
        <f t="shared" si="19"/>
        <v>0</v>
      </c>
      <c r="P58" s="383" t="b">
        <f t="shared" si="19"/>
        <v>0</v>
      </c>
      <c r="Q58" s="383" t="b">
        <f t="shared" si="19"/>
        <v>0</v>
      </c>
      <c r="R58" s="383" t="b">
        <f t="shared" si="19"/>
        <v>0</v>
      </c>
      <c r="S58" s="383" t="b">
        <f t="shared" si="19"/>
        <v>0</v>
      </c>
      <c r="T58" s="383" t="b">
        <f t="shared" si="19"/>
        <v>0</v>
      </c>
      <c r="U58" s="383" t="b">
        <f t="shared" si="19"/>
        <v>0</v>
      </c>
      <c r="V58" s="383" t="b">
        <f t="shared" si="19"/>
        <v>0</v>
      </c>
      <c r="W58" s="383" t="b">
        <f t="shared" si="19"/>
        <v>0</v>
      </c>
      <c r="X58" s="383" t="b">
        <f t="shared" si="19"/>
        <v>0</v>
      </c>
      <c r="Y58" s="383" t="b">
        <f t="shared" si="19"/>
        <v>0</v>
      </c>
      <c r="Z58" s="383" t="b">
        <f t="shared" si="19"/>
        <v>0</v>
      </c>
      <c r="AA58" s="383" t="b">
        <f t="shared" si="19"/>
        <v>0</v>
      </c>
      <c r="AB58" s="383" t="b">
        <f t="shared" si="19"/>
        <v>0</v>
      </c>
      <c r="AC58" s="383" t="b">
        <f t="shared" si="19"/>
        <v>0</v>
      </c>
      <c r="AD58" s="383" t="b">
        <f t="shared" si="19"/>
        <v>0</v>
      </c>
      <c r="AE58" s="383" t="b">
        <f t="shared" si="19"/>
        <v>0</v>
      </c>
      <c r="AF58" s="383" t="b">
        <f t="shared" si="19"/>
        <v>0</v>
      </c>
      <c r="AG58" s="383" t="b">
        <f t="shared" si="19"/>
        <v>0</v>
      </c>
      <c r="AH58" s="383" t="b">
        <f t="shared" si="19"/>
        <v>0</v>
      </c>
      <c r="AI58" s="383" t="b">
        <f t="shared" si="19"/>
        <v>0</v>
      </c>
      <c r="AJ58" s="445" t="b">
        <f t="shared" si="19"/>
        <v>0</v>
      </c>
    </row>
    <row r="59" spans="2:36">
      <c r="B59" t="s">
        <v>396</v>
      </c>
      <c r="I59" s="383" t="b">
        <f t="shared" ref="I59:AJ59" si="20">I$28&gt;0</f>
        <v>0</v>
      </c>
      <c r="J59" s="383" t="b">
        <f t="shared" si="20"/>
        <v>0</v>
      </c>
      <c r="K59" s="383" t="b">
        <f t="shared" si="20"/>
        <v>0</v>
      </c>
      <c r="L59" s="383" t="b">
        <f t="shared" si="20"/>
        <v>0</v>
      </c>
      <c r="M59" s="383" t="b">
        <f t="shared" si="20"/>
        <v>0</v>
      </c>
      <c r="N59" s="383" t="b">
        <f t="shared" si="20"/>
        <v>0</v>
      </c>
      <c r="O59" s="383" t="b">
        <f t="shared" si="20"/>
        <v>0</v>
      </c>
      <c r="P59" s="383" t="b">
        <f t="shared" si="20"/>
        <v>0</v>
      </c>
      <c r="Q59" s="383" t="b">
        <f t="shared" si="20"/>
        <v>0</v>
      </c>
      <c r="R59" s="383" t="b">
        <f t="shared" si="20"/>
        <v>0</v>
      </c>
      <c r="S59" s="383" t="b">
        <f t="shared" si="20"/>
        <v>0</v>
      </c>
      <c r="T59" s="383" t="b">
        <f t="shared" si="20"/>
        <v>0</v>
      </c>
      <c r="U59" s="383" t="b">
        <f t="shared" si="20"/>
        <v>0</v>
      </c>
      <c r="V59" s="383" t="b">
        <f t="shared" si="20"/>
        <v>0</v>
      </c>
      <c r="W59" s="383" t="b">
        <f t="shared" si="20"/>
        <v>0</v>
      </c>
      <c r="X59" s="383" t="b">
        <f t="shared" si="20"/>
        <v>0</v>
      </c>
      <c r="Y59" s="383" t="b">
        <f t="shared" si="20"/>
        <v>0</v>
      </c>
      <c r="Z59" s="383" t="b">
        <f t="shared" si="20"/>
        <v>0</v>
      </c>
      <c r="AA59" s="383" t="b">
        <f t="shared" si="20"/>
        <v>0</v>
      </c>
      <c r="AB59" s="383" t="b">
        <f t="shared" si="20"/>
        <v>0</v>
      </c>
      <c r="AC59" s="383" t="b">
        <f t="shared" si="20"/>
        <v>0</v>
      </c>
      <c r="AD59" s="383" t="b">
        <f t="shared" si="20"/>
        <v>0</v>
      </c>
      <c r="AE59" s="383" t="b">
        <f t="shared" si="20"/>
        <v>0</v>
      </c>
      <c r="AF59" s="383" t="b">
        <f t="shared" si="20"/>
        <v>0</v>
      </c>
      <c r="AG59" s="383" t="b">
        <f t="shared" si="20"/>
        <v>0</v>
      </c>
      <c r="AH59" s="383" t="b">
        <f t="shared" si="20"/>
        <v>0</v>
      </c>
      <c r="AI59" s="383" t="b">
        <f t="shared" si="20"/>
        <v>0</v>
      </c>
      <c r="AJ59" s="445" t="b">
        <f t="shared" si="20"/>
        <v>0</v>
      </c>
    </row>
    <row r="60" spans="2:36">
      <c r="B60" t="s">
        <v>417</v>
      </c>
    </row>
    <row r="62" spans="2:36">
      <c r="B62" t="s">
        <v>400</v>
      </c>
      <c r="I62" s="383">
        <f>(I51+I40)</f>
        <v>0</v>
      </c>
      <c r="J62" s="383">
        <f>(J51+J40)</f>
        <v>0</v>
      </c>
      <c r="K62" s="383">
        <f t="shared" ref="K62:AJ62" si="21">(K51+K40)</f>
        <v>0</v>
      </c>
      <c r="L62" s="383">
        <f t="shared" si="21"/>
        <v>0</v>
      </c>
      <c r="M62" s="383">
        <f t="shared" si="21"/>
        <v>0</v>
      </c>
      <c r="N62" s="383">
        <f t="shared" si="21"/>
        <v>0</v>
      </c>
      <c r="O62" s="383">
        <f t="shared" si="21"/>
        <v>0</v>
      </c>
      <c r="P62" s="383">
        <f t="shared" si="21"/>
        <v>0</v>
      </c>
      <c r="Q62" s="383">
        <f t="shared" si="21"/>
        <v>0</v>
      </c>
      <c r="R62" s="383">
        <f t="shared" si="21"/>
        <v>0</v>
      </c>
      <c r="S62" s="383">
        <f t="shared" si="21"/>
        <v>0</v>
      </c>
      <c r="T62" s="383">
        <f t="shared" si="21"/>
        <v>0</v>
      </c>
      <c r="U62" s="383">
        <f t="shared" si="21"/>
        <v>0</v>
      </c>
      <c r="V62" s="383">
        <f t="shared" si="21"/>
        <v>0</v>
      </c>
      <c r="W62" s="383">
        <f t="shared" si="21"/>
        <v>0</v>
      </c>
      <c r="X62" s="383">
        <f t="shared" si="21"/>
        <v>0</v>
      </c>
      <c r="Y62" s="383">
        <f t="shared" si="21"/>
        <v>0</v>
      </c>
      <c r="Z62" s="383">
        <f t="shared" si="21"/>
        <v>0</v>
      </c>
      <c r="AA62" s="383">
        <f t="shared" si="21"/>
        <v>0</v>
      </c>
      <c r="AB62" s="383">
        <f t="shared" si="21"/>
        <v>0</v>
      </c>
      <c r="AC62" s="383">
        <f t="shared" si="21"/>
        <v>0</v>
      </c>
      <c r="AD62" s="383">
        <f t="shared" si="21"/>
        <v>0</v>
      </c>
      <c r="AE62" s="383">
        <f t="shared" si="21"/>
        <v>0</v>
      </c>
      <c r="AF62" s="383">
        <f t="shared" si="21"/>
        <v>0</v>
      </c>
      <c r="AG62" s="383">
        <f t="shared" si="21"/>
        <v>0</v>
      </c>
      <c r="AH62" s="383">
        <f t="shared" si="21"/>
        <v>0</v>
      </c>
      <c r="AI62" s="383">
        <f t="shared" si="21"/>
        <v>0</v>
      </c>
      <c r="AJ62" s="445">
        <f t="shared" si="21"/>
        <v>0</v>
      </c>
    </row>
    <row r="64" spans="2:36">
      <c r="B64" t="s">
        <v>401</v>
      </c>
      <c r="I64" s="383">
        <f>I62*I7</f>
        <v>0</v>
      </c>
      <c r="J64" s="383">
        <f>J62*J7</f>
        <v>0</v>
      </c>
      <c r="K64" s="383">
        <f t="shared" ref="K64:AJ64" si="22">K62*K7</f>
        <v>0</v>
      </c>
      <c r="L64" s="383">
        <f t="shared" si="22"/>
        <v>0</v>
      </c>
      <c r="M64" s="383">
        <f t="shared" si="22"/>
        <v>0</v>
      </c>
      <c r="N64" s="383">
        <f>N62*N7</f>
        <v>0</v>
      </c>
      <c r="O64" s="383">
        <f t="shared" si="22"/>
        <v>0</v>
      </c>
      <c r="P64" s="383">
        <f t="shared" si="22"/>
        <v>0</v>
      </c>
      <c r="Q64" s="383">
        <f t="shared" si="22"/>
        <v>0</v>
      </c>
      <c r="R64" s="383">
        <f t="shared" si="22"/>
        <v>0</v>
      </c>
      <c r="S64" s="383">
        <f t="shared" si="22"/>
        <v>0</v>
      </c>
      <c r="T64" s="383">
        <f t="shared" si="22"/>
        <v>0</v>
      </c>
      <c r="U64" s="383">
        <f t="shared" si="22"/>
        <v>0</v>
      </c>
      <c r="V64" s="383">
        <f t="shared" si="22"/>
        <v>0</v>
      </c>
      <c r="W64" s="383">
        <f t="shared" si="22"/>
        <v>0</v>
      </c>
      <c r="X64" s="383">
        <f t="shared" si="22"/>
        <v>0</v>
      </c>
      <c r="Y64" s="383">
        <f t="shared" si="22"/>
        <v>0</v>
      </c>
      <c r="Z64" s="383">
        <f t="shared" si="22"/>
        <v>0</v>
      </c>
      <c r="AA64" s="383">
        <f t="shared" si="22"/>
        <v>0</v>
      </c>
      <c r="AB64" s="383">
        <f t="shared" si="22"/>
        <v>0</v>
      </c>
      <c r="AC64" s="383">
        <f t="shared" si="22"/>
        <v>0</v>
      </c>
      <c r="AD64" s="383">
        <f t="shared" si="22"/>
        <v>0</v>
      </c>
      <c r="AE64" s="383">
        <f t="shared" si="22"/>
        <v>0</v>
      </c>
      <c r="AF64" s="383">
        <f t="shared" si="22"/>
        <v>0</v>
      </c>
      <c r="AG64" s="383">
        <f t="shared" si="22"/>
        <v>0</v>
      </c>
      <c r="AH64" s="383">
        <f t="shared" si="22"/>
        <v>0</v>
      </c>
      <c r="AI64" s="383">
        <f t="shared" si="22"/>
        <v>0</v>
      </c>
      <c r="AJ64" s="445">
        <f t="shared" si="22"/>
        <v>0</v>
      </c>
    </row>
    <row r="67" spans="1:138">
      <c r="A67" s="220" t="s">
        <v>290</v>
      </c>
      <c r="B67" s="220"/>
      <c r="C67" s="220"/>
      <c r="D67" s="220"/>
      <c r="E67" s="220"/>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EH67">
        <v>1</v>
      </c>
    </row>
    <row r="68" spans="1:138">
      <c r="A68" s="217"/>
      <c r="EH68">
        <v>1</v>
      </c>
    </row>
    <row r="69" spans="1:138">
      <c r="A69" s="253" t="s">
        <v>291</v>
      </c>
      <c r="B69" s="250"/>
      <c r="C69" s="250"/>
      <c r="D69" s="250"/>
      <c r="E69" s="250"/>
      <c r="F69" s="250"/>
      <c r="G69" s="250"/>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EH69">
        <v>1</v>
      </c>
    </row>
    <row r="70" spans="1:138" outlineLevel="1">
      <c r="A70" s="217"/>
      <c r="EH70">
        <v>1</v>
      </c>
    </row>
    <row r="71" spans="1:138" outlineLevel="1">
      <c r="A71" s="217"/>
      <c r="EH71">
        <v>1</v>
      </c>
    </row>
    <row r="72" spans="1:138" outlineLevel="1">
      <c r="A72" s="217"/>
      <c r="EH72">
        <v>1</v>
      </c>
    </row>
    <row r="73" spans="1:138" outlineLevel="1">
      <c r="A73" s="217"/>
      <c r="EH73">
        <v>1</v>
      </c>
    </row>
    <row r="74" spans="1:138">
      <c r="A74" s="252" t="s">
        <v>294</v>
      </c>
      <c r="B74" s="251"/>
      <c r="C74" s="251"/>
      <c r="D74" s="251"/>
      <c r="E74" s="251"/>
      <c r="F74" s="251"/>
      <c r="G74" s="251"/>
      <c r="H74" s="251"/>
      <c r="I74" s="251"/>
      <c r="J74" s="251"/>
      <c r="K74" s="251"/>
      <c r="L74" s="251"/>
      <c r="M74" s="251"/>
      <c r="N74" s="251"/>
      <c r="O74" s="251"/>
      <c r="P74" s="251"/>
      <c r="Q74" s="251"/>
      <c r="R74" s="251"/>
      <c r="S74" s="251"/>
      <c r="T74" s="251"/>
      <c r="U74" s="251"/>
      <c r="V74" s="251"/>
      <c r="W74" s="251"/>
      <c r="X74" s="251"/>
      <c r="Y74" s="251"/>
      <c r="Z74" s="251"/>
      <c r="AA74" s="251"/>
      <c r="AB74" s="251"/>
      <c r="AC74" s="251"/>
      <c r="AD74" s="251"/>
      <c r="AE74" s="251"/>
      <c r="AF74" s="251"/>
      <c r="AG74" s="251"/>
      <c r="AH74" s="251"/>
      <c r="AI74" s="251"/>
      <c r="AJ74" s="251"/>
      <c r="EH74">
        <v>1</v>
      </c>
    </row>
    <row r="75" spans="1:138" outlineLevel="1">
      <c r="A75" s="217"/>
      <c r="EH75">
        <v>1</v>
      </c>
    </row>
    <row r="76" spans="1:138" outlineLevel="1">
      <c r="A76" s="217"/>
      <c r="EH76">
        <v>1</v>
      </c>
    </row>
    <row r="77" spans="1:138" outlineLevel="1">
      <c r="A77" s="217"/>
      <c r="EH77">
        <v>1</v>
      </c>
    </row>
    <row r="78" spans="1:138" outlineLevel="1">
      <c r="A78" s="217"/>
      <c r="EH78">
        <v>1</v>
      </c>
    </row>
    <row r="79" spans="1:138" s="260" customFormat="1">
      <c r="A79" s="218" t="s">
        <v>295</v>
      </c>
      <c r="B79" s="80"/>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EH79">
        <v>1</v>
      </c>
    </row>
    <row r="80" spans="1:138">
      <c r="A80" s="217"/>
      <c r="EH80">
        <v>1</v>
      </c>
    </row>
  </sheetData>
  <mergeCells count="2">
    <mergeCell ref="C8:D8"/>
    <mergeCell ref="C9:D9"/>
  </mergeCells>
  <phoneticPr fontId="25" type="noConversion"/>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C93FE-3CE1-4A76-8182-CCF67838413A}">
  <sheetPr codeName="Sheet25">
    <tabColor theme="9" tint="0.79998168889431442"/>
  </sheetPr>
  <dimension ref="A1:AJ34"/>
  <sheetViews>
    <sheetView topLeftCell="A4" zoomScaleNormal="100" workbookViewId="0">
      <selection activeCell="I16" sqref="I16"/>
    </sheetView>
  </sheetViews>
  <sheetFormatPr defaultColWidth="8.625" defaultRowHeight="15.75" outlineLevelRow="1"/>
  <cols>
    <col min="1" max="1" width="3.375" style="3" customWidth="1"/>
    <col min="2" max="2" width="49.75" style="3" customWidth="1"/>
    <col min="3" max="3" width="3.75" style="3" customWidth="1"/>
    <col min="4" max="4" width="12.75" style="3" customWidth="1"/>
    <col min="5" max="5" width="18" style="3" customWidth="1"/>
    <col min="6" max="6" width="25.75" style="3" customWidth="1"/>
    <col min="7" max="7" width="5.5" style="3" customWidth="1"/>
    <col min="8" max="8" width="3.75" style="3" customWidth="1"/>
    <col min="9" max="29" width="10" style="3" customWidth="1"/>
    <col min="30" max="36" width="9.75" style="3" customWidth="1"/>
    <col min="37" max="38" width="9.75" customWidth="1"/>
  </cols>
  <sheetData>
    <row r="1" spans="1:36">
      <c r="A1" s="22"/>
      <c r="B1" s="35" t="str">
        <f>Licensee</f>
        <v>NEP</v>
      </c>
      <c r="C1" s="33" t="s">
        <v>360</v>
      </c>
      <c r="D1" s="33"/>
      <c r="E1" s="33"/>
      <c r="F1" s="33"/>
      <c r="G1" s="33"/>
      <c r="H1" s="33"/>
      <c r="I1" s="370" t="str">
        <f>_xlfn.XLOOKUP(I$2,'Cover Sheet'!$B$25:$B$60,'Cover Sheet'!$E$25:$E$60)</f>
        <v>Previous Year</v>
      </c>
      <c r="J1" s="370" t="str">
        <f>_xlfn.XLOOKUP(J$2,'Cover Sheet'!$B$25:$B$60,'Cover Sheet'!$E$25:$E$60)</f>
        <v>Current year</v>
      </c>
      <c r="K1" s="370" t="str">
        <f>_xlfn.XLOOKUP(K$2,'Cover Sheet'!$B$25:$B$60,'Cover Sheet'!$E$25:$E$60)</f>
        <v>Forecast</v>
      </c>
      <c r="L1" s="370" t="str">
        <f>_xlfn.XLOOKUP(L$2,'Cover Sheet'!$B$25:$B$60,'Cover Sheet'!$E$25:$E$60)</f>
        <v>Forecast</v>
      </c>
      <c r="M1" s="370" t="str">
        <f>_xlfn.XLOOKUP(M$2,'Cover Sheet'!$B$25:$B$60,'Cover Sheet'!$E$25:$E$60)</f>
        <v>Forecast</v>
      </c>
      <c r="N1" s="370" t="str">
        <f>_xlfn.XLOOKUP(N$2,'Cover Sheet'!$B$25:$B$60,'Cover Sheet'!$E$25:$E$60)</f>
        <v>Forecast</v>
      </c>
      <c r="O1" s="370" t="str">
        <f>_xlfn.XLOOKUP(O$2,'Cover Sheet'!$B$25:$B$60,'Cover Sheet'!$E$25:$E$60)</f>
        <v>Forecast</v>
      </c>
      <c r="P1" s="370" t="str">
        <f>_xlfn.XLOOKUP(P$2,'Cover Sheet'!$B$25:$B$60,'Cover Sheet'!$E$25:$E$60)</f>
        <v>Forecast</v>
      </c>
      <c r="Q1" s="370" t="str">
        <f>_xlfn.XLOOKUP(Q$2,'Cover Sheet'!$B$25:$B$60,'Cover Sheet'!$E$25:$E$60)</f>
        <v>Forecast</v>
      </c>
      <c r="R1" s="370" t="str">
        <f>_xlfn.XLOOKUP(R$2,'Cover Sheet'!$B$25:$B$60,'Cover Sheet'!$E$25:$E$60)</f>
        <v>Forecast</v>
      </c>
      <c r="S1" s="370" t="str">
        <f>_xlfn.XLOOKUP(S$2,'Cover Sheet'!$B$25:$B$60,'Cover Sheet'!$E$25:$E$60)</f>
        <v>Forecast</v>
      </c>
      <c r="T1" s="370" t="str">
        <f>_xlfn.XLOOKUP(T$2,'Cover Sheet'!$B$25:$B$60,'Cover Sheet'!$E$25:$E$60)</f>
        <v>Forecast</v>
      </c>
      <c r="U1" s="370" t="str">
        <f>_xlfn.XLOOKUP(U$2,'Cover Sheet'!$B$25:$B$60,'Cover Sheet'!$E$25:$E$60)</f>
        <v>Forecast</v>
      </c>
      <c r="V1" s="370" t="str">
        <f>_xlfn.XLOOKUP(V$2,'Cover Sheet'!$B$25:$B$60,'Cover Sheet'!$E$25:$E$60)</f>
        <v>Forecast</v>
      </c>
      <c r="W1" s="370" t="str">
        <f>_xlfn.XLOOKUP(W$2,'Cover Sheet'!$B$25:$B$60,'Cover Sheet'!$E$25:$E$60)</f>
        <v>Forecast</v>
      </c>
      <c r="X1" s="370" t="str">
        <f>_xlfn.XLOOKUP(X$2,'Cover Sheet'!$B$25:$B$60,'Cover Sheet'!$E$25:$E$60)</f>
        <v>Forecast</v>
      </c>
      <c r="Y1" s="370" t="str">
        <f>_xlfn.XLOOKUP(Y$2,'Cover Sheet'!$B$25:$B$60,'Cover Sheet'!$E$25:$E$60)</f>
        <v>Forecast</v>
      </c>
      <c r="Z1" s="370" t="str">
        <f>_xlfn.XLOOKUP(Z$2,'Cover Sheet'!$B$25:$B$60,'Cover Sheet'!$E$25:$E$60)</f>
        <v>Forecast</v>
      </c>
      <c r="AA1" s="370" t="str">
        <f>_xlfn.XLOOKUP(AA$2,'Cover Sheet'!$B$25:$B$60,'Cover Sheet'!$E$25:$E$60)</f>
        <v>Forecast</v>
      </c>
      <c r="AB1" s="370" t="str">
        <f>_xlfn.XLOOKUP(AB$2,'Cover Sheet'!$B$25:$B$60,'Cover Sheet'!$E$25:$E$60)</f>
        <v>Forecast</v>
      </c>
      <c r="AC1" s="370" t="str">
        <f>_xlfn.XLOOKUP(AC$2,'Cover Sheet'!$B$25:$B$60,'Cover Sheet'!$E$25:$E$60)</f>
        <v>Forecast</v>
      </c>
      <c r="AD1" s="370" t="str">
        <f>_xlfn.XLOOKUP(AD$2,'Cover Sheet'!$B$25:$B$60,'Cover Sheet'!$E$25:$E$60)</f>
        <v>Forecast</v>
      </c>
      <c r="AE1" s="370" t="str">
        <f>_xlfn.XLOOKUP(AE$2,'Cover Sheet'!$B$25:$B$60,'Cover Sheet'!$E$25:$E$60)</f>
        <v>Forecast</v>
      </c>
      <c r="AF1" s="370" t="str">
        <f>_xlfn.XLOOKUP(AF$2,'Cover Sheet'!$B$25:$B$60,'Cover Sheet'!$E$25:$E$60)</f>
        <v>Forecast</v>
      </c>
      <c r="AG1" s="370" t="str">
        <f>_xlfn.XLOOKUP(AG$2,'Cover Sheet'!$B$25:$B$60,'Cover Sheet'!$E$25:$E$60)</f>
        <v>Forecast</v>
      </c>
      <c r="AH1" s="370" t="str">
        <f>_xlfn.XLOOKUP(AH$2,'Cover Sheet'!$B$25:$B$60,'Cover Sheet'!$E$25:$E$60)</f>
        <v>Forecast</v>
      </c>
      <c r="AI1" s="370" t="str">
        <f>_xlfn.XLOOKUP(AI$2,'Cover Sheet'!$B$25:$B$60,'Cover Sheet'!$E$25:$E$60)</f>
        <v>Forecast</v>
      </c>
      <c r="AJ1" s="370" t="str">
        <f>_xlfn.XLOOKUP(AJ$2,'Cover Sheet'!$B$25:$B$60,'Cover Sheet'!$E$25:$E$60)</f>
        <v>Forecast</v>
      </c>
    </row>
    <row r="2" spans="1:36">
      <c r="A2" s="22"/>
      <c r="B2" s="17" t="e" cm="1">
        <f t="array" aca="1" ref="B2" ca="1">SUBSTITUTE(RIGHT(SUBSTITUTE(CELL("Filename",$FUY$999348), "]",REPT("?", 999)), 999),"?","")</f>
        <v>#VALUE!</v>
      </c>
      <c r="C2" s="33"/>
      <c r="D2" s="33"/>
      <c r="E2" s="33"/>
      <c r="F2" s="33"/>
      <c r="G2" s="33"/>
      <c r="H2" s="33"/>
      <c r="I2" s="34">
        <f t="shared" ref="I2:AJ2" si="0">DATE(I4-1,4,1)</f>
        <v>45383</v>
      </c>
      <c r="J2" s="34">
        <f t="shared" si="0"/>
        <v>45748</v>
      </c>
      <c r="K2" s="34">
        <f t="shared" si="0"/>
        <v>46113</v>
      </c>
      <c r="L2" s="34">
        <f t="shared" si="0"/>
        <v>46478</v>
      </c>
      <c r="M2" s="34">
        <f t="shared" si="0"/>
        <v>46844</v>
      </c>
      <c r="N2" s="34">
        <f t="shared" si="0"/>
        <v>47209</v>
      </c>
      <c r="O2" s="34">
        <f t="shared" si="0"/>
        <v>47574</v>
      </c>
      <c r="P2" s="34">
        <f t="shared" si="0"/>
        <v>47939</v>
      </c>
      <c r="Q2" s="34">
        <f t="shared" si="0"/>
        <v>48305</v>
      </c>
      <c r="R2" s="34">
        <f t="shared" si="0"/>
        <v>48670</v>
      </c>
      <c r="S2" s="34">
        <f t="shared" si="0"/>
        <v>49035</v>
      </c>
      <c r="T2" s="34">
        <f t="shared" si="0"/>
        <v>49400</v>
      </c>
      <c r="U2" s="34">
        <f t="shared" si="0"/>
        <v>49766</v>
      </c>
      <c r="V2" s="34">
        <f t="shared" si="0"/>
        <v>50131</v>
      </c>
      <c r="W2" s="34">
        <f t="shared" si="0"/>
        <v>50496</v>
      </c>
      <c r="X2" s="34">
        <f t="shared" si="0"/>
        <v>50861</v>
      </c>
      <c r="Y2" s="34">
        <f t="shared" si="0"/>
        <v>51227</v>
      </c>
      <c r="Z2" s="34">
        <f t="shared" si="0"/>
        <v>51592</v>
      </c>
      <c r="AA2" s="34">
        <f t="shared" si="0"/>
        <v>51957</v>
      </c>
      <c r="AB2" s="34">
        <f t="shared" si="0"/>
        <v>52322</v>
      </c>
      <c r="AC2" s="34">
        <f t="shared" si="0"/>
        <v>52688</v>
      </c>
      <c r="AD2" s="34">
        <f t="shared" si="0"/>
        <v>53053</v>
      </c>
      <c r="AE2" s="34">
        <f t="shared" si="0"/>
        <v>53418</v>
      </c>
      <c r="AF2" s="34">
        <f t="shared" si="0"/>
        <v>53783</v>
      </c>
      <c r="AG2" s="34">
        <f t="shared" si="0"/>
        <v>54149</v>
      </c>
      <c r="AH2" s="34">
        <f t="shared" si="0"/>
        <v>54514</v>
      </c>
      <c r="AI2" s="34">
        <f t="shared" si="0"/>
        <v>54879</v>
      </c>
      <c r="AJ2" s="34">
        <f t="shared" si="0"/>
        <v>55244</v>
      </c>
    </row>
    <row r="3" spans="1:36">
      <c r="A3" s="22"/>
      <c r="B3" s="35" t="s">
        <v>418</v>
      </c>
      <c r="C3" s="33"/>
      <c r="D3" s="33"/>
      <c r="E3" s="33"/>
      <c r="F3" s="33"/>
      <c r="G3" s="33"/>
      <c r="H3" s="33"/>
      <c r="I3" s="34">
        <f t="shared" ref="I3:AJ3" si="1">DATE(I4,3,31)</f>
        <v>45747</v>
      </c>
      <c r="J3" s="34">
        <f t="shared" si="1"/>
        <v>46112</v>
      </c>
      <c r="K3" s="34">
        <f t="shared" si="1"/>
        <v>46477</v>
      </c>
      <c r="L3" s="34">
        <f t="shared" si="1"/>
        <v>46843</v>
      </c>
      <c r="M3" s="34">
        <f t="shared" si="1"/>
        <v>47208</v>
      </c>
      <c r="N3" s="34">
        <f t="shared" si="1"/>
        <v>47573</v>
      </c>
      <c r="O3" s="34">
        <f t="shared" si="1"/>
        <v>47938</v>
      </c>
      <c r="P3" s="34">
        <f t="shared" si="1"/>
        <v>48304</v>
      </c>
      <c r="Q3" s="34">
        <f t="shared" si="1"/>
        <v>48669</v>
      </c>
      <c r="R3" s="34">
        <f t="shared" si="1"/>
        <v>49034</v>
      </c>
      <c r="S3" s="34">
        <f t="shared" si="1"/>
        <v>49399</v>
      </c>
      <c r="T3" s="34">
        <f t="shared" si="1"/>
        <v>49765</v>
      </c>
      <c r="U3" s="34">
        <f t="shared" si="1"/>
        <v>50130</v>
      </c>
      <c r="V3" s="34">
        <f t="shared" si="1"/>
        <v>50495</v>
      </c>
      <c r="W3" s="34">
        <f t="shared" si="1"/>
        <v>50860</v>
      </c>
      <c r="X3" s="34">
        <f t="shared" si="1"/>
        <v>51226</v>
      </c>
      <c r="Y3" s="34">
        <f t="shared" si="1"/>
        <v>51591</v>
      </c>
      <c r="Z3" s="34">
        <f t="shared" si="1"/>
        <v>51956</v>
      </c>
      <c r="AA3" s="34">
        <f t="shared" si="1"/>
        <v>52321</v>
      </c>
      <c r="AB3" s="34">
        <f t="shared" si="1"/>
        <v>52687</v>
      </c>
      <c r="AC3" s="34">
        <f t="shared" si="1"/>
        <v>53052</v>
      </c>
      <c r="AD3" s="34">
        <f t="shared" si="1"/>
        <v>53417</v>
      </c>
      <c r="AE3" s="34">
        <f t="shared" si="1"/>
        <v>53782</v>
      </c>
      <c r="AF3" s="34">
        <f t="shared" si="1"/>
        <v>54148</v>
      </c>
      <c r="AG3" s="34">
        <f t="shared" si="1"/>
        <v>54513</v>
      </c>
      <c r="AH3" s="34">
        <f t="shared" si="1"/>
        <v>54878</v>
      </c>
      <c r="AI3" s="34">
        <f t="shared" si="1"/>
        <v>55243</v>
      </c>
      <c r="AJ3" s="34">
        <f t="shared" si="1"/>
        <v>55609</v>
      </c>
    </row>
    <row r="4" spans="1:36">
      <c r="A4" s="22"/>
      <c r="B4" s="33"/>
      <c r="C4" s="33"/>
      <c r="D4" s="33" t="s">
        <v>362</v>
      </c>
      <c r="E4" s="33" t="s">
        <v>363</v>
      </c>
      <c r="F4" s="33" t="s">
        <v>364</v>
      </c>
      <c r="G4" s="33"/>
      <c r="H4" s="36"/>
      <c r="I4" s="36">
        <v>2025</v>
      </c>
      <c r="J4" s="36">
        <f>I4+1</f>
        <v>2026</v>
      </c>
      <c r="K4" s="36">
        <f t="shared" ref="K4:AJ4" si="2">J4+1</f>
        <v>2027</v>
      </c>
      <c r="L4" s="36">
        <f t="shared" si="2"/>
        <v>2028</v>
      </c>
      <c r="M4" s="36">
        <f t="shared" si="2"/>
        <v>2029</v>
      </c>
      <c r="N4" s="36">
        <f t="shared" si="2"/>
        <v>2030</v>
      </c>
      <c r="O4" s="36">
        <f t="shared" si="2"/>
        <v>2031</v>
      </c>
      <c r="P4" s="36">
        <f t="shared" si="2"/>
        <v>2032</v>
      </c>
      <c r="Q4" s="36">
        <f t="shared" si="2"/>
        <v>2033</v>
      </c>
      <c r="R4" s="36">
        <f t="shared" si="2"/>
        <v>2034</v>
      </c>
      <c r="S4" s="36">
        <f t="shared" si="2"/>
        <v>2035</v>
      </c>
      <c r="T4" s="36">
        <f t="shared" si="2"/>
        <v>2036</v>
      </c>
      <c r="U4" s="36">
        <f t="shared" si="2"/>
        <v>2037</v>
      </c>
      <c r="V4" s="36">
        <f t="shared" si="2"/>
        <v>2038</v>
      </c>
      <c r="W4" s="36">
        <f t="shared" si="2"/>
        <v>2039</v>
      </c>
      <c r="X4" s="36">
        <f t="shared" si="2"/>
        <v>2040</v>
      </c>
      <c r="Y4" s="36">
        <f t="shared" si="2"/>
        <v>2041</v>
      </c>
      <c r="Z4" s="36">
        <f t="shared" si="2"/>
        <v>2042</v>
      </c>
      <c r="AA4" s="36">
        <f t="shared" si="2"/>
        <v>2043</v>
      </c>
      <c r="AB4" s="36">
        <f t="shared" si="2"/>
        <v>2044</v>
      </c>
      <c r="AC4" s="36">
        <f t="shared" si="2"/>
        <v>2045</v>
      </c>
      <c r="AD4" s="36">
        <f t="shared" si="2"/>
        <v>2046</v>
      </c>
      <c r="AE4" s="36">
        <f t="shared" si="2"/>
        <v>2047</v>
      </c>
      <c r="AF4" s="36">
        <f t="shared" si="2"/>
        <v>2048</v>
      </c>
      <c r="AG4" s="36">
        <f t="shared" si="2"/>
        <v>2049</v>
      </c>
      <c r="AH4" s="36">
        <f t="shared" si="2"/>
        <v>2050</v>
      </c>
      <c r="AI4" s="36">
        <f t="shared" si="2"/>
        <v>2051</v>
      </c>
      <c r="AJ4" s="36">
        <f t="shared" si="2"/>
        <v>2052</v>
      </c>
    </row>
    <row r="5" spans="1:36">
      <c r="A5" s="22"/>
      <c r="B5" s="163" t="s">
        <v>419</v>
      </c>
      <c r="C5" s="163"/>
      <c r="D5" s="163"/>
      <c r="E5" s="163"/>
      <c r="F5" s="163"/>
      <c r="G5" s="163"/>
      <c r="H5" s="36"/>
      <c r="I5" s="3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6">
      <c r="B6"/>
      <c r="C6"/>
      <c r="D6"/>
      <c r="E6"/>
      <c r="F6"/>
      <c r="G6"/>
      <c r="H6"/>
      <c r="I6"/>
      <c r="J6"/>
      <c r="K6"/>
      <c r="L6"/>
      <c r="M6"/>
      <c r="N6"/>
      <c r="O6"/>
      <c r="P6"/>
      <c r="Q6"/>
      <c r="R6"/>
      <c r="S6"/>
      <c r="T6"/>
      <c r="U6"/>
      <c r="V6"/>
      <c r="W6"/>
      <c r="X6"/>
      <c r="Y6"/>
      <c r="Z6"/>
      <c r="AA6"/>
      <c r="AB6"/>
      <c r="AC6"/>
      <c r="AD6"/>
      <c r="AE6"/>
      <c r="AF6"/>
      <c r="AG6"/>
      <c r="AH6"/>
      <c r="AI6"/>
      <c r="AJ6"/>
    </row>
    <row r="7" spans="1:36">
      <c r="B7"/>
      <c r="C7"/>
      <c r="D7"/>
      <c r="E7"/>
      <c r="F7"/>
      <c r="G7"/>
      <c r="H7"/>
      <c r="I7" s="363"/>
      <c r="J7" s="363"/>
      <c r="K7" s="363"/>
      <c r="L7" s="363"/>
      <c r="M7" s="363"/>
      <c r="N7" s="363"/>
      <c r="O7" s="363"/>
      <c r="P7" s="363"/>
      <c r="Q7" s="363"/>
      <c r="R7" s="363"/>
      <c r="S7" s="363"/>
      <c r="T7" s="363"/>
      <c r="U7" s="363"/>
      <c r="V7" s="363"/>
      <c r="W7" s="363"/>
      <c r="X7" s="363"/>
      <c r="Y7" s="363"/>
      <c r="Z7" s="363"/>
      <c r="AA7" s="363"/>
      <c r="AB7" s="363"/>
      <c r="AC7" s="363"/>
      <c r="AD7" s="363"/>
      <c r="AE7" s="363"/>
      <c r="AF7" s="363"/>
      <c r="AG7" s="363"/>
      <c r="AH7" s="363"/>
      <c r="AI7" s="363"/>
      <c r="AJ7" s="363"/>
    </row>
    <row r="8" spans="1:36">
      <c r="B8" t="s">
        <v>420</v>
      </c>
      <c r="C8"/>
      <c r="D8" t="s">
        <v>421</v>
      </c>
      <c r="E8" t="s">
        <v>422</v>
      </c>
      <c r="F8" t="str">
        <f t="shared" ref="F8:F16" si="3">"£m real "&amp;Base_Year&amp;" (CPIH)"</f>
        <v>£m real 2021-22 (CPIH)</v>
      </c>
      <c r="G8"/>
      <c r="H8"/>
      <c r="I8" s="310">
        <v>0</v>
      </c>
      <c r="J8" s="310">
        <v>0</v>
      </c>
      <c r="K8" s="310">
        <v>0</v>
      </c>
      <c r="L8" s="310">
        <v>0</v>
      </c>
      <c r="M8" s="310">
        <v>0</v>
      </c>
      <c r="N8" s="310">
        <v>0</v>
      </c>
      <c r="O8" s="310">
        <v>0</v>
      </c>
      <c r="P8" s="310">
        <v>0</v>
      </c>
      <c r="Q8" s="310">
        <v>0</v>
      </c>
      <c r="R8" s="310">
        <v>0</v>
      </c>
      <c r="S8" s="310">
        <v>0</v>
      </c>
      <c r="T8" s="310">
        <v>0</v>
      </c>
      <c r="U8" s="310">
        <v>0</v>
      </c>
      <c r="V8" s="310">
        <v>0</v>
      </c>
      <c r="W8" s="310">
        <v>0</v>
      </c>
      <c r="X8" s="310">
        <v>0</v>
      </c>
      <c r="Y8" s="310">
        <v>0</v>
      </c>
      <c r="Z8" s="310">
        <v>0</v>
      </c>
      <c r="AA8" s="310">
        <v>0</v>
      </c>
      <c r="AB8" s="310">
        <v>0</v>
      </c>
      <c r="AC8" s="310">
        <v>0</v>
      </c>
      <c r="AD8" s="310">
        <v>0</v>
      </c>
      <c r="AE8" s="310">
        <v>0</v>
      </c>
      <c r="AF8" s="310">
        <v>0</v>
      </c>
      <c r="AG8" s="310">
        <v>0</v>
      </c>
      <c r="AH8" s="310">
        <v>0</v>
      </c>
      <c r="AI8" s="310">
        <v>0</v>
      </c>
      <c r="AJ8" s="310">
        <v>0</v>
      </c>
    </row>
    <row r="9" spans="1:36">
      <c r="B9" t="s">
        <v>423</v>
      </c>
      <c r="C9"/>
      <c r="D9" t="s">
        <v>421</v>
      </c>
      <c r="E9" t="s">
        <v>424</v>
      </c>
      <c r="F9" t="str">
        <f t="shared" si="3"/>
        <v>£m real 2021-22 (CPIH)</v>
      </c>
      <c r="G9"/>
      <c r="H9"/>
      <c r="I9" s="310">
        <v>0</v>
      </c>
      <c r="J9" s="310">
        <v>0</v>
      </c>
      <c r="K9" s="310">
        <v>0</v>
      </c>
      <c r="L9" s="310">
        <v>0</v>
      </c>
      <c r="M9" s="310">
        <v>0</v>
      </c>
      <c r="N9" s="310">
        <v>0</v>
      </c>
      <c r="O9" s="310">
        <v>0</v>
      </c>
      <c r="P9" s="310">
        <v>0</v>
      </c>
      <c r="Q9" s="310">
        <v>0</v>
      </c>
      <c r="R9" s="310">
        <v>0</v>
      </c>
      <c r="S9" s="310">
        <v>0</v>
      </c>
      <c r="T9" s="310">
        <v>0</v>
      </c>
      <c r="U9" s="310">
        <v>0</v>
      </c>
      <c r="V9" s="310">
        <v>0</v>
      </c>
      <c r="W9" s="310">
        <v>0</v>
      </c>
      <c r="X9" s="310">
        <v>0</v>
      </c>
      <c r="Y9" s="310">
        <v>0</v>
      </c>
      <c r="Z9" s="310">
        <v>0</v>
      </c>
      <c r="AA9" s="310">
        <v>0</v>
      </c>
      <c r="AB9" s="310">
        <v>0</v>
      </c>
      <c r="AC9" s="310">
        <v>0</v>
      </c>
      <c r="AD9" s="310">
        <v>0</v>
      </c>
      <c r="AE9" s="310">
        <v>0</v>
      </c>
      <c r="AF9" s="310">
        <v>0</v>
      </c>
      <c r="AG9" s="310">
        <v>0</v>
      </c>
      <c r="AH9" s="310">
        <v>0</v>
      </c>
      <c r="AI9" s="310">
        <v>0</v>
      </c>
      <c r="AJ9" s="310">
        <v>0</v>
      </c>
    </row>
    <row r="10" spans="1:36">
      <c r="B10" t="s">
        <v>425</v>
      </c>
      <c r="C10"/>
      <c r="D10" t="s">
        <v>421</v>
      </c>
      <c r="E10" t="s">
        <v>426</v>
      </c>
      <c r="F10" t="str">
        <f t="shared" si="3"/>
        <v>£m real 2021-22 (CPIH)</v>
      </c>
      <c r="G10"/>
      <c r="H10"/>
      <c r="I10" s="310">
        <v>0</v>
      </c>
      <c r="J10" s="310">
        <v>0</v>
      </c>
      <c r="K10" s="310">
        <v>0</v>
      </c>
      <c r="L10" s="310">
        <v>0</v>
      </c>
      <c r="M10" s="310">
        <v>0</v>
      </c>
      <c r="N10" s="310">
        <v>0</v>
      </c>
      <c r="O10" s="310">
        <v>0</v>
      </c>
      <c r="P10" s="310">
        <v>0</v>
      </c>
      <c r="Q10" s="310">
        <v>0</v>
      </c>
      <c r="R10" s="310">
        <v>0</v>
      </c>
      <c r="S10" s="310">
        <v>0</v>
      </c>
      <c r="T10" s="310">
        <v>0</v>
      </c>
      <c r="U10" s="310">
        <v>0</v>
      </c>
      <c r="V10" s="310">
        <v>0</v>
      </c>
      <c r="W10" s="310">
        <v>0</v>
      </c>
      <c r="X10" s="310">
        <v>0</v>
      </c>
      <c r="Y10" s="310">
        <v>0</v>
      </c>
      <c r="Z10" s="310">
        <v>0</v>
      </c>
      <c r="AA10" s="310">
        <v>0</v>
      </c>
      <c r="AB10" s="310">
        <v>0</v>
      </c>
      <c r="AC10" s="310">
        <v>0</v>
      </c>
      <c r="AD10" s="310">
        <v>0</v>
      </c>
      <c r="AE10" s="310">
        <v>0</v>
      </c>
      <c r="AF10" s="310">
        <v>0</v>
      </c>
      <c r="AG10" s="310">
        <v>0</v>
      </c>
      <c r="AH10" s="310">
        <v>0</v>
      </c>
      <c r="AI10" s="310">
        <v>0</v>
      </c>
      <c r="AJ10" s="310">
        <v>0</v>
      </c>
    </row>
    <row r="11" spans="1:36">
      <c r="B11" t="s">
        <v>427</v>
      </c>
      <c r="C11"/>
      <c r="D11" t="s">
        <v>421</v>
      </c>
      <c r="E11" t="s">
        <v>428</v>
      </c>
      <c r="F11" t="str">
        <f t="shared" si="3"/>
        <v>£m real 2021-22 (CPIH)</v>
      </c>
      <c r="G11"/>
      <c r="H11"/>
      <c r="I11" s="310">
        <v>0</v>
      </c>
      <c r="J11" s="310">
        <v>0</v>
      </c>
      <c r="K11" s="310">
        <v>0</v>
      </c>
      <c r="L11" s="310">
        <v>0</v>
      </c>
      <c r="M11" s="310">
        <v>0</v>
      </c>
      <c r="N11" s="310">
        <v>0</v>
      </c>
      <c r="O11" s="310">
        <v>0</v>
      </c>
      <c r="P11" s="310">
        <v>0</v>
      </c>
      <c r="Q11" s="310">
        <v>0</v>
      </c>
      <c r="R11" s="310">
        <v>0</v>
      </c>
      <c r="S11" s="310">
        <v>0</v>
      </c>
      <c r="T11" s="310">
        <v>0</v>
      </c>
      <c r="U11" s="310">
        <v>0</v>
      </c>
      <c r="V11" s="310">
        <v>0</v>
      </c>
      <c r="W11" s="310">
        <v>0</v>
      </c>
      <c r="X11" s="310">
        <v>0</v>
      </c>
      <c r="Y11" s="310">
        <v>0</v>
      </c>
      <c r="Z11" s="310">
        <v>0</v>
      </c>
      <c r="AA11" s="310">
        <v>0</v>
      </c>
      <c r="AB11" s="310">
        <v>0</v>
      </c>
      <c r="AC11" s="310">
        <v>0</v>
      </c>
      <c r="AD11" s="310">
        <v>0</v>
      </c>
      <c r="AE11" s="310">
        <v>0</v>
      </c>
      <c r="AF11" s="310">
        <v>0</v>
      </c>
      <c r="AG11" s="310">
        <v>0</v>
      </c>
      <c r="AH11" s="310">
        <v>0</v>
      </c>
      <c r="AI11" s="310">
        <v>0</v>
      </c>
      <c r="AJ11" s="310">
        <v>0</v>
      </c>
    </row>
    <row r="12" spans="1:36">
      <c r="B12" t="s">
        <v>429</v>
      </c>
      <c r="C12"/>
      <c r="D12" t="s">
        <v>421</v>
      </c>
      <c r="E12" t="s">
        <v>430</v>
      </c>
      <c r="F12" t="str">
        <f t="shared" si="3"/>
        <v>£m real 2021-22 (CPIH)</v>
      </c>
      <c r="G12"/>
      <c r="H12"/>
      <c r="I12" s="310">
        <v>0</v>
      </c>
      <c r="J12" s="310">
        <v>0</v>
      </c>
      <c r="K12" s="310">
        <v>0</v>
      </c>
      <c r="L12" s="310">
        <v>0</v>
      </c>
      <c r="M12" s="310">
        <v>0</v>
      </c>
      <c r="N12" s="310">
        <v>0</v>
      </c>
      <c r="O12" s="310">
        <v>0</v>
      </c>
      <c r="P12" s="310">
        <v>0</v>
      </c>
      <c r="Q12" s="310">
        <v>0</v>
      </c>
      <c r="R12" s="310">
        <v>0</v>
      </c>
      <c r="S12" s="310">
        <v>0</v>
      </c>
      <c r="T12" s="310">
        <v>0</v>
      </c>
      <c r="U12" s="310">
        <v>0</v>
      </c>
      <c r="V12" s="310">
        <v>0</v>
      </c>
      <c r="W12" s="310">
        <v>0</v>
      </c>
      <c r="X12" s="310">
        <v>0</v>
      </c>
      <c r="Y12" s="310">
        <v>0</v>
      </c>
      <c r="Z12" s="310">
        <v>0</v>
      </c>
      <c r="AA12" s="310">
        <v>0</v>
      </c>
      <c r="AB12" s="310">
        <v>0</v>
      </c>
      <c r="AC12" s="310">
        <v>0</v>
      </c>
      <c r="AD12" s="310">
        <v>0</v>
      </c>
      <c r="AE12" s="310">
        <v>0</v>
      </c>
      <c r="AF12" s="310">
        <v>0</v>
      </c>
      <c r="AG12" s="310">
        <v>0</v>
      </c>
      <c r="AH12" s="310">
        <v>0</v>
      </c>
      <c r="AI12" s="310">
        <v>0</v>
      </c>
      <c r="AJ12" s="310">
        <v>0</v>
      </c>
    </row>
    <row r="13" spans="1:36">
      <c r="B13" t="s">
        <v>431</v>
      </c>
      <c r="C13"/>
      <c r="D13" t="s">
        <v>421</v>
      </c>
      <c r="E13" t="s">
        <v>432</v>
      </c>
      <c r="F13" t="str">
        <f t="shared" si="3"/>
        <v>£m real 2021-22 (CPIH)</v>
      </c>
      <c r="G13"/>
      <c r="H13"/>
      <c r="I13" s="310">
        <v>0</v>
      </c>
      <c r="J13" s="310">
        <v>0</v>
      </c>
      <c r="K13" s="310">
        <v>0</v>
      </c>
      <c r="L13" s="310">
        <v>0</v>
      </c>
      <c r="M13" s="310">
        <v>0</v>
      </c>
      <c r="N13" s="310">
        <v>0</v>
      </c>
      <c r="O13" s="310">
        <v>0</v>
      </c>
      <c r="P13" s="310">
        <v>0</v>
      </c>
      <c r="Q13" s="310">
        <v>0</v>
      </c>
      <c r="R13" s="310">
        <v>0</v>
      </c>
      <c r="S13" s="310">
        <v>0</v>
      </c>
      <c r="T13" s="310">
        <v>0</v>
      </c>
      <c r="U13" s="310">
        <v>0</v>
      </c>
      <c r="V13" s="310">
        <v>0</v>
      </c>
      <c r="W13" s="310">
        <v>0</v>
      </c>
      <c r="X13" s="310">
        <v>0</v>
      </c>
      <c r="Y13" s="310">
        <v>0</v>
      </c>
      <c r="Z13" s="310">
        <v>0</v>
      </c>
      <c r="AA13" s="310">
        <v>0</v>
      </c>
      <c r="AB13" s="310">
        <v>0</v>
      </c>
      <c r="AC13" s="310">
        <v>0</v>
      </c>
      <c r="AD13" s="310">
        <v>0</v>
      </c>
      <c r="AE13" s="310">
        <v>0</v>
      </c>
      <c r="AF13" s="310">
        <v>0</v>
      </c>
      <c r="AG13" s="310">
        <v>0</v>
      </c>
      <c r="AH13" s="310">
        <v>0</v>
      </c>
      <c r="AI13" s="310">
        <v>0</v>
      </c>
      <c r="AJ13" s="310">
        <v>0</v>
      </c>
    </row>
    <row r="14" spans="1:36">
      <c r="B14" t="s">
        <v>433</v>
      </c>
      <c r="C14"/>
      <c r="D14" t="s">
        <v>421</v>
      </c>
      <c r="E14" t="s">
        <v>434</v>
      </c>
      <c r="F14" t="str">
        <f t="shared" si="3"/>
        <v>£m real 2021-22 (CPIH)</v>
      </c>
      <c r="G14"/>
      <c r="H14"/>
      <c r="I14" s="310">
        <v>0</v>
      </c>
      <c r="J14" s="310">
        <v>0</v>
      </c>
      <c r="K14" s="310">
        <v>0</v>
      </c>
      <c r="L14" s="310">
        <v>0</v>
      </c>
      <c r="M14" s="310">
        <v>0</v>
      </c>
      <c r="N14" s="310">
        <v>0</v>
      </c>
      <c r="O14" s="310">
        <v>0</v>
      </c>
      <c r="P14" s="310">
        <v>0</v>
      </c>
      <c r="Q14" s="310">
        <v>0</v>
      </c>
      <c r="R14" s="310">
        <v>0</v>
      </c>
      <c r="S14" s="310">
        <v>0</v>
      </c>
      <c r="T14" s="310">
        <v>0</v>
      </c>
      <c r="U14" s="310">
        <v>0</v>
      </c>
      <c r="V14" s="310">
        <v>0</v>
      </c>
      <c r="W14" s="310">
        <v>0</v>
      </c>
      <c r="X14" s="310">
        <v>0</v>
      </c>
      <c r="Y14" s="310">
        <v>0</v>
      </c>
      <c r="Z14" s="310">
        <v>0</v>
      </c>
      <c r="AA14" s="310">
        <v>0</v>
      </c>
      <c r="AB14" s="310">
        <v>0</v>
      </c>
      <c r="AC14" s="310">
        <v>0</v>
      </c>
      <c r="AD14" s="310">
        <v>0</v>
      </c>
      <c r="AE14" s="310">
        <v>0</v>
      </c>
      <c r="AF14" s="310">
        <v>0</v>
      </c>
      <c r="AG14" s="310">
        <v>0</v>
      </c>
      <c r="AH14" s="310">
        <v>0</v>
      </c>
      <c r="AI14" s="310">
        <v>0</v>
      </c>
      <c r="AJ14" s="310">
        <v>0</v>
      </c>
    </row>
    <row r="15" spans="1:36">
      <c r="B15" t="s">
        <v>435</v>
      </c>
      <c r="C15"/>
      <c r="D15" t="s">
        <v>421</v>
      </c>
      <c r="E15" t="s">
        <v>436</v>
      </c>
      <c r="F15" t="str">
        <f t="shared" si="3"/>
        <v>£m real 2021-22 (CPIH)</v>
      </c>
      <c r="G15"/>
      <c r="H15"/>
      <c r="I15" s="310">
        <v>0</v>
      </c>
      <c r="J15" s="310">
        <v>0</v>
      </c>
      <c r="K15" s="310">
        <v>0</v>
      </c>
      <c r="L15" s="310">
        <v>0</v>
      </c>
      <c r="M15" s="310">
        <v>0</v>
      </c>
      <c r="N15" s="310">
        <v>0</v>
      </c>
      <c r="O15" s="310">
        <v>0</v>
      </c>
      <c r="P15" s="310">
        <v>0</v>
      </c>
      <c r="Q15" s="310">
        <v>0</v>
      </c>
      <c r="R15" s="310">
        <v>0</v>
      </c>
      <c r="S15" s="310">
        <v>0</v>
      </c>
      <c r="T15" s="310">
        <v>0</v>
      </c>
      <c r="U15" s="310">
        <v>0</v>
      </c>
      <c r="V15" s="310">
        <v>0</v>
      </c>
      <c r="W15" s="310">
        <v>0</v>
      </c>
      <c r="X15" s="310">
        <v>0</v>
      </c>
      <c r="Y15" s="310">
        <v>0</v>
      </c>
      <c r="Z15" s="310">
        <v>0</v>
      </c>
      <c r="AA15" s="310">
        <v>0</v>
      </c>
      <c r="AB15" s="310">
        <v>0</v>
      </c>
      <c r="AC15" s="310">
        <v>0</v>
      </c>
      <c r="AD15" s="310">
        <v>0</v>
      </c>
      <c r="AE15" s="310">
        <v>0</v>
      </c>
      <c r="AF15" s="310">
        <v>0</v>
      </c>
      <c r="AG15" s="310">
        <v>0</v>
      </c>
      <c r="AH15" s="310">
        <v>0</v>
      </c>
      <c r="AI15" s="310">
        <v>0</v>
      </c>
      <c r="AJ15" s="310">
        <v>0</v>
      </c>
    </row>
    <row r="16" spans="1:36" ht="16.149999999999999">
      <c r="B16" t="s">
        <v>437</v>
      </c>
      <c r="C16"/>
      <c r="D16" t="s">
        <v>421</v>
      </c>
      <c r="E16" t="s">
        <v>438</v>
      </c>
      <c r="F16" t="str">
        <f t="shared" si="3"/>
        <v>£m real 2021-22 (CPIH)</v>
      </c>
      <c r="G16"/>
      <c r="H16"/>
      <c r="I16" s="286">
        <f>SUM(I8:I15)</f>
        <v>0</v>
      </c>
      <c r="J16" s="286">
        <f t="shared" ref="J16:AJ16" si="4">SUM(J8:J15)</f>
        <v>0</v>
      </c>
      <c r="K16" s="286">
        <f t="shared" si="4"/>
        <v>0</v>
      </c>
      <c r="L16" s="286">
        <f t="shared" si="4"/>
        <v>0</v>
      </c>
      <c r="M16" s="286">
        <f t="shared" si="4"/>
        <v>0</v>
      </c>
      <c r="N16" s="286">
        <f t="shared" si="4"/>
        <v>0</v>
      </c>
      <c r="O16" s="286">
        <f t="shared" si="4"/>
        <v>0</v>
      </c>
      <c r="P16" s="286">
        <f t="shared" si="4"/>
        <v>0</v>
      </c>
      <c r="Q16" s="286">
        <f t="shared" si="4"/>
        <v>0</v>
      </c>
      <c r="R16" s="286">
        <f t="shared" si="4"/>
        <v>0</v>
      </c>
      <c r="S16" s="286">
        <f t="shared" si="4"/>
        <v>0</v>
      </c>
      <c r="T16" s="286">
        <f t="shared" si="4"/>
        <v>0</v>
      </c>
      <c r="U16" s="286">
        <f t="shared" si="4"/>
        <v>0</v>
      </c>
      <c r="V16" s="286">
        <f t="shared" si="4"/>
        <v>0</v>
      </c>
      <c r="W16" s="286">
        <f t="shared" si="4"/>
        <v>0</v>
      </c>
      <c r="X16" s="286">
        <f t="shared" si="4"/>
        <v>0</v>
      </c>
      <c r="Y16" s="286">
        <f t="shared" si="4"/>
        <v>0</v>
      </c>
      <c r="Z16" s="286">
        <f t="shared" si="4"/>
        <v>0</v>
      </c>
      <c r="AA16" s="286">
        <f t="shared" si="4"/>
        <v>0</v>
      </c>
      <c r="AB16" s="286">
        <f t="shared" si="4"/>
        <v>0</v>
      </c>
      <c r="AC16" s="286">
        <f t="shared" si="4"/>
        <v>0</v>
      </c>
      <c r="AD16" s="286">
        <f t="shared" si="4"/>
        <v>0</v>
      </c>
      <c r="AE16" s="286">
        <f t="shared" si="4"/>
        <v>0</v>
      </c>
      <c r="AF16" s="286">
        <f t="shared" si="4"/>
        <v>0</v>
      </c>
      <c r="AG16" s="286">
        <f t="shared" si="4"/>
        <v>0</v>
      </c>
      <c r="AH16" s="286">
        <f t="shared" si="4"/>
        <v>0</v>
      </c>
      <c r="AI16" s="286">
        <f t="shared" si="4"/>
        <v>0</v>
      </c>
      <c r="AJ16" s="286">
        <f t="shared" si="4"/>
        <v>0</v>
      </c>
    </row>
    <row r="22" spans="1:36">
      <c r="A22" s="220" t="s">
        <v>290</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row>
    <row r="23" spans="1:36">
      <c r="A23" s="217"/>
      <c r="B23"/>
      <c r="C23"/>
      <c r="D23"/>
      <c r="E23"/>
      <c r="F23"/>
      <c r="G23"/>
      <c r="H23"/>
      <c r="I23"/>
      <c r="J23"/>
      <c r="K23"/>
      <c r="L23"/>
      <c r="M23"/>
      <c r="N23"/>
      <c r="O23"/>
      <c r="P23"/>
      <c r="Q23"/>
      <c r="R23"/>
      <c r="S23"/>
      <c r="T23"/>
      <c r="U23"/>
      <c r="V23"/>
      <c r="W23"/>
      <c r="X23"/>
      <c r="Y23"/>
      <c r="Z23"/>
      <c r="AA23"/>
      <c r="AB23"/>
      <c r="AC23"/>
      <c r="AD23"/>
      <c r="AE23"/>
      <c r="AF23"/>
      <c r="AG23"/>
      <c r="AH23"/>
      <c r="AI23"/>
      <c r="AJ23"/>
    </row>
    <row r="24" spans="1:36">
      <c r="A24" s="253" t="s">
        <v>291</v>
      </c>
      <c r="B24" s="250"/>
      <c r="C24" s="250"/>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row>
    <row r="25" spans="1:36" outlineLevel="1">
      <c r="A25" s="217" t="s">
        <v>439</v>
      </c>
      <c r="B25"/>
      <c r="C25"/>
      <c r="D25"/>
      <c r="E25"/>
      <c r="F25"/>
      <c r="G25"/>
      <c r="H25"/>
      <c r="I25"/>
      <c r="J25"/>
      <c r="K25"/>
      <c r="L25"/>
      <c r="M25"/>
      <c r="N25"/>
      <c r="O25"/>
      <c r="P25"/>
      <c r="Q25"/>
      <c r="R25"/>
      <c r="S25"/>
      <c r="T25"/>
      <c r="U25"/>
      <c r="V25"/>
      <c r="W25"/>
      <c r="X25"/>
      <c r="Y25"/>
      <c r="Z25"/>
      <c r="AA25"/>
      <c r="AB25"/>
      <c r="AC25"/>
      <c r="AD25"/>
      <c r="AE25"/>
      <c r="AF25"/>
      <c r="AG25"/>
      <c r="AH25"/>
      <c r="AI25"/>
      <c r="AJ25"/>
    </row>
    <row r="26" spans="1:36" outlineLevel="1">
      <c r="A26" s="217"/>
      <c r="B26"/>
      <c r="C26"/>
      <c r="D26"/>
      <c r="E26"/>
      <c r="F26"/>
      <c r="G26"/>
      <c r="H26"/>
      <c r="I26"/>
      <c r="J26"/>
      <c r="K26"/>
      <c r="L26"/>
      <c r="M26"/>
      <c r="N26"/>
      <c r="O26"/>
      <c r="P26"/>
      <c r="Q26"/>
      <c r="R26"/>
      <c r="S26"/>
      <c r="T26"/>
      <c r="U26"/>
      <c r="V26"/>
      <c r="W26"/>
      <c r="X26"/>
      <c r="Y26"/>
      <c r="Z26"/>
      <c r="AA26"/>
      <c r="AB26"/>
      <c r="AC26"/>
      <c r="AD26"/>
      <c r="AE26"/>
      <c r="AF26"/>
      <c r="AG26"/>
      <c r="AH26"/>
      <c r="AI26"/>
      <c r="AJ26"/>
    </row>
    <row r="27" spans="1:36" outlineLevel="1">
      <c r="A27" s="217"/>
      <c r="B27"/>
      <c r="C27"/>
      <c r="D27"/>
      <c r="E27"/>
      <c r="F27"/>
      <c r="G27"/>
      <c r="H27"/>
      <c r="I27"/>
      <c r="J27"/>
      <c r="K27"/>
      <c r="L27"/>
      <c r="M27"/>
      <c r="N27"/>
      <c r="O27"/>
      <c r="P27"/>
      <c r="Q27"/>
      <c r="R27"/>
      <c r="S27"/>
      <c r="T27"/>
      <c r="U27"/>
      <c r="V27"/>
      <c r="W27"/>
      <c r="X27"/>
      <c r="Y27"/>
      <c r="Z27"/>
      <c r="AA27"/>
      <c r="AB27"/>
      <c r="AC27"/>
      <c r="AD27"/>
      <c r="AE27"/>
      <c r="AF27"/>
      <c r="AG27"/>
      <c r="AH27"/>
      <c r="AI27"/>
      <c r="AJ27"/>
    </row>
    <row r="28" spans="1:36" outlineLevel="1">
      <c r="A28" s="217"/>
      <c r="B28"/>
      <c r="C28"/>
      <c r="D28"/>
      <c r="E28"/>
      <c r="F28"/>
      <c r="G28"/>
      <c r="H28"/>
      <c r="I28"/>
      <c r="J28"/>
      <c r="K28"/>
      <c r="L28"/>
      <c r="M28"/>
      <c r="N28"/>
      <c r="O28"/>
      <c r="P28"/>
      <c r="Q28"/>
      <c r="R28"/>
      <c r="S28"/>
      <c r="T28"/>
      <c r="U28"/>
      <c r="V28"/>
      <c r="W28"/>
      <c r="X28"/>
      <c r="Y28"/>
      <c r="Z28"/>
      <c r="AA28"/>
      <c r="AB28"/>
      <c r="AC28"/>
      <c r="AD28"/>
      <c r="AE28"/>
      <c r="AF28"/>
      <c r="AG28"/>
      <c r="AH28"/>
      <c r="AI28"/>
      <c r="AJ28"/>
    </row>
    <row r="29" spans="1:36">
      <c r="A29" s="252" t="s">
        <v>294</v>
      </c>
      <c r="B29" s="251"/>
      <c r="C29" s="251"/>
      <c r="D29" s="251"/>
      <c r="E29" s="251"/>
      <c r="F29" s="251"/>
      <c r="G29" s="251"/>
      <c r="H29" s="251"/>
      <c r="I29" s="251"/>
      <c r="J29" s="251"/>
      <c r="K29" s="251"/>
      <c r="L29" s="251"/>
      <c r="M29" s="251"/>
      <c r="N29" s="251"/>
      <c r="O29" s="251"/>
      <c r="P29" s="251"/>
      <c r="Q29" s="251"/>
      <c r="R29" s="251"/>
      <c r="S29" s="251"/>
      <c r="T29" s="251"/>
      <c r="U29" s="251"/>
      <c r="V29" s="251"/>
      <c r="W29" s="251"/>
      <c r="X29" s="251"/>
      <c r="Y29" s="251"/>
      <c r="Z29" s="251"/>
      <c r="AA29" s="251"/>
      <c r="AB29" s="251"/>
      <c r="AC29" s="251"/>
      <c r="AD29" s="251"/>
      <c r="AE29" s="251"/>
      <c r="AF29" s="251"/>
      <c r="AG29" s="251"/>
      <c r="AH29" s="251"/>
      <c r="AI29" s="251"/>
      <c r="AJ29" s="251"/>
    </row>
    <row r="30" spans="1:36" outlineLevel="1">
      <c r="A30" s="217"/>
      <c r="B30"/>
      <c r="C30"/>
      <c r="D30"/>
      <c r="E30"/>
      <c r="F30"/>
      <c r="G30"/>
      <c r="H30"/>
      <c r="I30"/>
      <c r="J30"/>
      <c r="K30"/>
      <c r="L30"/>
      <c r="M30"/>
      <c r="N30"/>
      <c r="O30"/>
      <c r="P30"/>
      <c r="Q30"/>
      <c r="R30"/>
      <c r="S30"/>
      <c r="T30"/>
      <c r="U30"/>
      <c r="V30"/>
      <c r="W30"/>
      <c r="X30"/>
      <c r="Y30"/>
      <c r="Z30"/>
      <c r="AA30"/>
      <c r="AB30"/>
      <c r="AC30"/>
      <c r="AD30"/>
      <c r="AE30"/>
      <c r="AF30"/>
      <c r="AG30"/>
      <c r="AH30"/>
      <c r="AI30"/>
      <c r="AJ30"/>
    </row>
    <row r="31" spans="1:36" outlineLevel="1">
      <c r="A31" s="217"/>
      <c r="B31"/>
      <c r="C31"/>
      <c r="D31"/>
      <c r="E31"/>
      <c r="F31"/>
      <c r="G31"/>
      <c r="H31"/>
      <c r="I31"/>
      <c r="J31"/>
      <c r="K31"/>
      <c r="L31"/>
      <c r="M31"/>
      <c r="N31"/>
      <c r="O31"/>
      <c r="P31"/>
      <c r="Q31"/>
      <c r="R31"/>
      <c r="S31"/>
      <c r="T31"/>
      <c r="U31"/>
      <c r="V31"/>
      <c r="W31"/>
      <c r="X31"/>
      <c r="Y31"/>
      <c r="Z31"/>
      <c r="AA31"/>
      <c r="AB31"/>
      <c r="AC31"/>
      <c r="AD31"/>
      <c r="AE31"/>
      <c r="AF31"/>
      <c r="AG31"/>
      <c r="AH31"/>
      <c r="AI31"/>
      <c r="AJ31"/>
    </row>
    <row r="32" spans="1:36" outlineLevel="1">
      <c r="A32" s="217"/>
      <c r="B32"/>
      <c r="C32"/>
      <c r="D32"/>
      <c r="E32"/>
      <c r="F32"/>
      <c r="G32"/>
      <c r="H32"/>
      <c r="I32"/>
      <c r="J32"/>
      <c r="K32"/>
      <c r="L32"/>
      <c r="M32"/>
      <c r="N32"/>
      <c r="O32"/>
      <c r="P32"/>
      <c r="Q32"/>
      <c r="R32"/>
      <c r="S32"/>
      <c r="T32"/>
      <c r="U32"/>
      <c r="V32"/>
      <c r="W32"/>
      <c r="X32"/>
      <c r="Y32"/>
      <c r="Z32"/>
      <c r="AA32"/>
      <c r="AB32"/>
      <c r="AC32"/>
      <c r="AD32"/>
      <c r="AE32"/>
      <c r="AF32"/>
      <c r="AG32"/>
      <c r="AH32"/>
      <c r="AI32"/>
      <c r="AJ32"/>
    </row>
    <row r="33" spans="1:36" outlineLevel="1">
      <c r="A33" s="217"/>
      <c r="B33"/>
      <c r="C33"/>
      <c r="D33"/>
      <c r="E33"/>
      <c r="F33"/>
      <c r="G33"/>
      <c r="H33"/>
      <c r="I33"/>
      <c r="J33"/>
      <c r="K33"/>
      <c r="L33"/>
      <c r="M33"/>
      <c r="N33"/>
      <c r="O33"/>
      <c r="P33"/>
      <c r="Q33"/>
      <c r="R33"/>
      <c r="S33"/>
      <c r="T33"/>
      <c r="U33"/>
      <c r="V33"/>
      <c r="W33"/>
      <c r="X33"/>
      <c r="Y33"/>
      <c r="Z33"/>
      <c r="AA33"/>
      <c r="AB33"/>
      <c r="AC33"/>
      <c r="AD33"/>
      <c r="AE33"/>
      <c r="AF33"/>
      <c r="AG33"/>
      <c r="AH33"/>
      <c r="AI33"/>
      <c r="AJ33"/>
    </row>
    <row r="34" spans="1:36">
      <c r="A34" s="218" t="s">
        <v>295</v>
      </c>
      <c r="B34" s="80"/>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row>
  </sheetData>
  <pageMargins left="0.7" right="0.7" top="0.75" bottom="0.75" header="0.3" footer="0.3"/>
  <pageSetup paperSize="9" orientation="portrait" r:id="rId1"/>
  <headerFooter>
    <oddFooter>&amp;C_x000D_&amp;1#&amp;"Calibri"&amp;10&amp;K000000 OFFICIAL-InternalOnly</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2C018-8188-4352-B58D-28C45C30D652}">
  <sheetPr codeName="Sheet26">
    <tabColor theme="9" tint="0.79998168889431442"/>
  </sheetPr>
  <dimension ref="A1:AL277"/>
  <sheetViews>
    <sheetView topLeftCell="B1" zoomScale="90" zoomScaleNormal="90" workbookViewId="0">
      <selection activeCell="H48" sqref="H48"/>
    </sheetView>
  </sheetViews>
  <sheetFormatPr defaultColWidth="8.625" defaultRowHeight="15.75" outlineLevelRow="1"/>
  <cols>
    <col min="1" max="1" width="3.375" style="3" customWidth="1"/>
    <col min="2" max="2" width="73.375" style="3" customWidth="1"/>
    <col min="3" max="3" width="9.75" style="3" customWidth="1"/>
    <col min="4" max="4" width="16.5" style="3" customWidth="1"/>
    <col min="5" max="5" width="20.375" style="3" customWidth="1"/>
    <col min="6" max="6" width="21.25" style="3" customWidth="1"/>
    <col min="7" max="7" width="18" style="3" customWidth="1"/>
    <col min="8" max="8" width="12.25" style="3" customWidth="1"/>
    <col min="9" max="9" width="12.875" style="3" customWidth="1"/>
    <col min="10" max="10" width="13.375" style="3" customWidth="1"/>
    <col min="11" max="11" width="14.5" style="3" customWidth="1"/>
    <col min="12" max="12" width="10.375" style="3" customWidth="1"/>
    <col min="13" max="13" width="13.375" style="3" customWidth="1"/>
    <col min="14" max="14" width="11.875" style="3" customWidth="1"/>
    <col min="15" max="15" width="11" style="3" customWidth="1"/>
    <col min="16" max="16" width="10.625" style="3" customWidth="1"/>
    <col min="17" max="19" width="10" style="3" customWidth="1"/>
    <col min="20" max="20" width="10.875" style="3" customWidth="1"/>
    <col min="21" max="37" width="10" style="3" customWidth="1"/>
    <col min="38" max="38" width="9.875" style="3" customWidth="1"/>
    <col min="39" max="39" width="10.75" customWidth="1"/>
    <col min="40" max="40" width="9.125" customWidth="1"/>
    <col min="41" max="41" width="8.625" customWidth="1"/>
    <col min="42" max="42" width="8.5" customWidth="1"/>
    <col min="43" max="43" width="8.375" customWidth="1"/>
    <col min="44" max="44" width="9.5" customWidth="1"/>
    <col min="45" max="45" width="8.625" customWidth="1"/>
    <col min="46" max="46" width="8.75" customWidth="1"/>
    <col min="47" max="47" width="9.25" customWidth="1"/>
    <col min="48" max="48" width="8.75" customWidth="1"/>
    <col min="49" max="49" width="8.25" customWidth="1"/>
    <col min="50" max="50" width="8.375" customWidth="1"/>
    <col min="51" max="51" width="8.25" customWidth="1"/>
    <col min="52" max="52" width="9" customWidth="1"/>
    <col min="53" max="53" width="9.125" customWidth="1"/>
    <col min="54" max="54" width="9.25" customWidth="1"/>
    <col min="55" max="55" width="8.375" customWidth="1"/>
    <col min="56" max="56" width="9.25" customWidth="1"/>
    <col min="57" max="57" width="8.5" customWidth="1"/>
    <col min="58" max="58" width="9.125" customWidth="1"/>
    <col min="59" max="59" width="8.625" customWidth="1"/>
    <col min="60" max="60" width="9" customWidth="1"/>
    <col min="61" max="61" width="11.5" customWidth="1"/>
    <col min="62" max="62" width="9.25" customWidth="1"/>
    <col min="63" max="63" width="9.5" customWidth="1"/>
    <col min="64" max="64" width="10.375" customWidth="1"/>
    <col min="65" max="65" width="10" customWidth="1"/>
    <col min="66" max="66" width="9.75" customWidth="1"/>
    <col min="67" max="68" width="9.25" customWidth="1"/>
    <col min="69" max="69" width="8.875" customWidth="1"/>
    <col min="70" max="71" width="8.625" customWidth="1"/>
    <col min="72" max="72" width="10.375" customWidth="1"/>
    <col min="73" max="73" width="9.5" customWidth="1"/>
    <col min="74" max="74" width="10" customWidth="1"/>
    <col min="75" max="75" width="9.5" customWidth="1"/>
    <col min="76" max="76" width="9.125" customWidth="1"/>
    <col min="77" max="77" width="9" customWidth="1"/>
    <col min="78" max="78" width="10.75" customWidth="1"/>
    <col min="79" max="79" width="9.25" customWidth="1"/>
    <col min="80" max="80" width="9.75" customWidth="1"/>
    <col min="81" max="81" width="8.375" customWidth="1"/>
    <col min="82" max="82" width="10" customWidth="1"/>
    <col min="83" max="83" width="10.125" customWidth="1"/>
    <col min="84" max="84" width="9.5" customWidth="1"/>
    <col min="85" max="85" width="8.375" customWidth="1"/>
    <col min="86" max="87" width="8.5" customWidth="1"/>
    <col min="88" max="88" width="9.125" customWidth="1"/>
    <col min="89" max="89" width="8.25" customWidth="1"/>
    <col min="90" max="90" width="10.25" customWidth="1"/>
    <col min="91" max="91" width="10.625" customWidth="1"/>
    <col min="92" max="92" width="10.125" customWidth="1"/>
    <col min="93" max="93" width="11" customWidth="1"/>
    <col min="94" max="94" width="9.5" customWidth="1"/>
    <col min="95" max="96" width="9.75" customWidth="1"/>
    <col min="97" max="98" width="10" customWidth="1"/>
    <col min="99" max="99" width="9.25" customWidth="1"/>
    <col min="100" max="100" width="10" customWidth="1"/>
    <col min="101" max="101" width="9" customWidth="1"/>
    <col min="102" max="102" width="9.125" customWidth="1"/>
    <col min="103" max="104" width="9.25" customWidth="1"/>
    <col min="105" max="105" width="8.875" customWidth="1"/>
    <col min="106" max="106" width="9.125" customWidth="1"/>
    <col min="107" max="107" width="10.625" customWidth="1"/>
    <col min="108" max="108" width="10.75" customWidth="1"/>
    <col min="109" max="110" width="8.75" customWidth="1"/>
    <col min="111" max="111" width="10.25" customWidth="1"/>
    <col min="112" max="112" width="11" customWidth="1"/>
    <col min="113" max="113" width="9.125" customWidth="1"/>
    <col min="114" max="114" width="10.5" customWidth="1"/>
    <col min="115" max="115" width="9.25" customWidth="1"/>
    <col min="116" max="116" width="9.125" customWidth="1"/>
    <col min="117" max="117" width="9.25" customWidth="1"/>
    <col min="118" max="118" width="9.75" customWidth="1"/>
    <col min="119" max="119" width="9.5" customWidth="1"/>
    <col min="120" max="120" width="13" customWidth="1"/>
    <col min="121" max="121" width="9.25" customWidth="1"/>
    <col min="122" max="122" width="11.125" customWidth="1"/>
    <col min="123" max="123" width="9.75" customWidth="1"/>
    <col min="124" max="124" width="9.5" customWidth="1"/>
    <col min="125" max="125" width="10.25" customWidth="1"/>
    <col min="126" max="126" width="9.25" customWidth="1"/>
    <col min="127" max="127" width="8.875" customWidth="1"/>
    <col min="128" max="128" width="9.125" customWidth="1"/>
    <col min="129" max="129" width="11" customWidth="1"/>
    <col min="130" max="130" width="10.5" customWidth="1"/>
    <col min="131" max="131" width="10.875" customWidth="1"/>
    <col min="132" max="132" width="10.375" customWidth="1"/>
    <col min="133" max="133" width="9.125" customWidth="1"/>
    <col min="134" max="134" width="8.625" customWidth="1"/>
    <col min="135" max="135" width="15.5" customWidth="1"/>
    <col min="136" max="136" width="8.375" customWidth="1"/>
    <col min="137" max="137" width="11" customWidth="1"/>
    <col min="138" max="138" width="11.125" customWidth="1"/>
    <col min="139" max="140" width="9.25" customWidth="1"/>
    <col min="141" max="141" width="9" customWidth="1"/>
    <col min="142" max="142" width="10.625" customWidth="1"/>
    <col min="143" max="144" width="9.75" customWidth="1"/>
  </cols>
  <sheetData>
    <row r="1" spans="1:38">
      <c r="A1" s="22"/>
      <c r="B1" s="35" t="s">
        <v>130</v>
      </c>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row>
    <row r="2" spans="1:38">
      <c r="A2" s="22"/>
      <c r="B2" s="17" t="e" cm="1">
        <f t="array" aca="1" ref="B2" ca="1">SUBSTITUTE(RIGHT(SUBSTITUTE(CELL("Filename",$FVG$999592), "]",REPT("?", 999)), 999),"?","")</f>
        <v>#VALUE!</v>
      </c>
      <c r="C2" s="33"/>
      <c r="D2" s="33"/>
      <c r="E2" s="33"/>
      <c r="F2" s="33"/>
      <c r="G2" s="33"/>
      <c r="H2" s="34">
        <f t="shared" ref="H2:AL2" si="0">DATE(H4-1,4,1)</f>
        <v>45383</v>
      </c>
      <c r="I2" s="34">
        <f t="shared" si="0"/>
        <v>45748</v>
      </c>
      <c r="J2" s="34">
        <f t="shared" si="0"/>
        <v>46113</v>
      </c>
      <c r="K2" s="34">
        <f t="shared" si="0"/>
        <v>46478</v>
      </c>
      <c r="L2" s="34">
        <f t="shared" si="0"/>
        <v>46844</v>
      </c>
      <c r="M2" s="34">
        <f t="shared" si="0"/>
        <v>47209</v>
      </c>
      <c r="N2" s="34">
        <f t="shared" si="0"/>
        <v>47574</v>
      </c>
      <c r="O2" s="34">
        <f t="shared" si="0"/>
        <v>47939</v>
      </c>
      <c r="P2" s="34">
        <f t="shared" si="0"/>
        <v>48305</v>
      </c>
      <c r="Q2" s="34">
        <f t="shared" si="0"/>
        <v>48670</v>
      </c>
      <c r="R2" s="34">
        <f t="shared" si="0"/>
        <v>49035</v>
      </c>
      <c r="S2" s="34">
        <f t="shared" si="0"/>
        <v>49400</v>
      </c>
      <c r="T2" s="34">
        <f t="shared" si="0"/>
        <v>49766</v>
      </c>
      <c r="U2" s="34">
        <f t="shared" si="0"/>
        <v>50131</v>
      </c>
      <c r="V2" s="34">
        <f t="shared" si="0"/>
        <v>50496</v>
      </c>
      <c r="W2" s="34">
        <f t="shared" si="0"/>
        <v>50861</v>
      </c>
      <c r="X2" s="34">
        <f t="shared" si="0"/>
        <v>51227</v>
      </c>
      <c r="Y2" s="34">
        <f t="shared" si="0"/>
        <v>51592</v>
      </c>
      <c r="Z2" s="34">
        <f t="shared" si="0"/>
        <v>51957</v>
      </c>
      <c r="AA2" s="34">
        <f t="shared" si="0"/>
        <v>52322</v>
      </c>
      <c r="AB2" s="34">
        <f t="shared" si="0"/>
        <v>52688</v>
      </c>
      <c r="AC2" s="34">
        <f t="shared" si="0"/>
        <v>53053</v>
      </c>
      <c r="AD2" s="34">
        <f t="shared" si="0"/>
        <v>53418</v>
      </c>
      <c r="AE2" s="34">
        <f t="shared" si="0"/>
        <v>53783</v>
      </c>
      <c r="AF2" s="34">
        <f t="shared" si="0"/>
        <v>54149</v>
      </c>
      <c r="AG2" s="34">
        <f t="shared" si="0"/>
        <v>54514</v>
      </c>
      <c r="AH2" s="34">
        <f t="shared" si="0"/>
        <v>54879</v>
      </c>
      <c r="AI2" s="34">
        <f t="shared" si="0"/>
        <v>55244</v>
      </c>
      <c r="AJ2" s="34">
        <f t="shared" si="0"/>
        <v>55610</v>
      </c>
      <c r="AK2" s="34">
        <f t="shared" si="0"/>
        <v>55975</v>
      </c>
      <c r="AL2" s="34">
        <f t="shared" si="0"/>
        <v>56340</v>
      </c>
    </row>
    <row r="3" spans="1:38">
      <c r="A3" s="22"/>
      <c r="B3" s="35" t="s">
        <v>440</v>
      </c>
      <c r="C3" s="33"/>
      <c r="D3" s="33"/>
      <c r="E3" s="33"/>
      <c r="F3" s="33"/>
      <c r="G3" s="33"/>
      <c r="H3" s="34">
        <f t="shared" ref="H3:AL3" si="1">DATE(H4,3,31)</f>
        <v>45747</v>
      </c>
      <c r="I3" s="34">
        <f t="shared" si="1"/>
        <v>46112</v>
      </c>
      <c r="J3" s="34">
        <f t="shared" si="1"/>
        <v>46477</v>
      </c>
      <c r="K3" s="34">
        <f t="shared" si="1"/>
        <v>46843</v>
      </c>
      <c r="L3" s="34">
        <f t="shared" si="1"/>
        <v>47208</v>
      </c>
      <c r="M3" s="34">
        <f t="shared" si="1"/>
        <v>47573</v>
      </c>
      <c r="N3" s="34">
        <f t="shared" si="1"/>
        <v>47938</v>
      </c>
      <c r="O3" s="34">
        <f t="shared" si="1"/>
        <v>48304</v>
      </c>
      <c r="P3" s="34">
        <f t="shared" si="1"/>
        <v>48669</v>
      </c>
      <c r="Q3" s="34">
        <f t="shared" si="1"/>
        <v>49034</v>
      </c>
      <c r="R3" s="34">
        <f t="shared" si="1"/>
        <v>49399</v>
      </c>
      <c r="S3" s="34">
        <f t="shared" si="1"/>
        <v>49765</v>
      </c>
      <c r="T3" s="34">
        <f t="shared" si="1"/>
        <v>50130</v>
      </c>
      <c r="U3" s="34">
        <f t="shared" si="1"/>
        <v>50495</v>
      </c>
      <c r="V3" s="34">
        <f t="shared" si="1"/>
        <v>50860</v>
      </c>
      <c r="W3" s="34">
        <f t="shared" si="1"/>
        <v>51226</v>
      </c>
      <c r="X3" s="34">
        <f t="shared" si="1"/>
        <v>51591</v>
      </c>
      <c r="Y3" s="34">
        <f t="shared" si="1"/>
        <v>51956</v>
      </c>
      <c r="Z3" s="34">
        <f t="shared" si="1"/>
        <v>52321</v>
      </c>
      <c r="AA3" s="34">
        <f t="shared" si="1"/>
        <v>52687</v>
      </c>
      <c r="AB3" s="34">
        <f t="shared" si="1"/>
        <v>53052</v>
      </c>
      <c r="AC3" s="34">
        <f t="shared" si="1"/>
        <v>53417</v>
      </c>
      <c r="AD3" s="34">
        <f t="shared" si="1"/>
        <v>53782</v>
      </c>
      <c r="AE3" s="34">
        <f t="shared" si="1"/>
        <v>54148</v>
      </c>
      <c r="AF3" s="34">
        <f t="shared" si="1"/>
        <v>54513</v>
      </c>
      <c r="AG3" s="34">
        <f t="shared" si="1"/>
        <v>54878</v>
      </c>
      <c r="AH3" s="34">
        <f t="shared" si="1"/>
        <v>55243</v>
      </c>
      <c r="AI3" s="34">
        <f t="shared" si="1"/>
        <v>55609</v>
      </c>
      <c r="AJ3" s="34">
        <f t="shared" si="1"/>
        <v>55974</v>
      </c>
      <c r="AK3" s="34">
        <f t="shared" si="1"/>
        <v>56339</v>
      </c>
      <c r="AL3" s="34">
        <f t="shared" si="1"/>
        <v>56704</v>
      </c>
    </row>
    <row r="4" spans="1:38">
      <c r="A4" s="22"/>
      <c r="B4" s="33"/>
      <c r="C4" s="33"/>
      <c r="D4" s="33" t="s">
        <v>362</v>
      </c>
      <c r="E4" s="33" t="s">
        <v>363</v>
      </c>
      <c r="F4" s="182" t="s">
        <v>364</v>
      </c>
      <c r="G4" s="33"/>
      <c r="H4" s="36">
        <v>2025</v>
      </c>
      <c r="I4" s="36">
        <v>2026</v>
      </c>
      <c r="J4" s="36">
        <f>I4+1</f>
        <v>2027</v>
      </c>
      <c r="K4" s="36">
        <f t="shared" ref="K4:AL4" si="2">J4+1</f>
        <v>2028</v>
      </c>
      <c r="L4" s="36">
        <f t="shared" si="2"/>
        <v>2029</v>
      </c>
      <c r="M4" s="36">
        <f t="shared" si="2"/>
        <v>2030</v>
      </c>
      <c r="N4" s="36">
        <f t="shared" si="2"/>
        <v>2031</v>
      </c>
      <c r="O4" s="36">
        <f t="shared" si="2"/>
        <v>2032</v>
      </c>
      <c r="P4" s="36">
        <f t="shared" si="2"/>
        <v>2033</v>
      </c>
      <c r="Q4" s="36">
        <f t="shared" si="2"/>
        <v>2034</v>
      </c>
      <c r="R4" s="36">
        <f t="shared" si="2"/>
        <v>2035</v>
      </c>
      <c r="S4" s="36">
        <f t="shared" si="2"/>
        <v>2036</v>
      </c>
      <c r="T4" s="36">
        <f t="shared" si="2"/>
        <v>2037</v>
      </c>
      <c r="U4" s="36">
        <f t="shared" si="2"/>
        <v>2038</v>
      </c>
      <c r="V4" s="36">
        <f t="shared" si="2"/>
        <v>2039</v>
      </c>
      <c r="W4" s="36">
        <f t="shared" si="2"/>
        <v>2040</v>
      </c>
      <c r="X4" s="36">
        <f t="shared" si="2"/>
        <v>2041</v>
      </c>
      <c r="Y4" s="36">
        <f t="shared" si="2"/>
        <v>2042</v>
      </c>
      <c r="Z4" s="36">
        <f t="shared" si="2"/>
        <v>2043</v>
      </c>
      <c r="AA4" s="36">
        <f t="shared" si="2"/>
        <v>2044</v>
      </c>
      <c r="AB4" s="36">
        <f t="shared" si="2"/>
        <v>2045</v>
      </c>
      <c r="AC4" s="36">
        <f t="shared" si="2"/>
        <v>2046</v>
      </c>
      <c r="AD4" s="36">
        <f t="shared" si="2"/>
        <v>2047</v>
      </c>
      <c r="AE4" s="36">
        <f t="shared" si="2"/>
        <v>2048</v>
      </c>
      <c r="AF4" s="36">
        <f t="shared" si="2"/>
        <v>2049</v>
      </c>
      <c r="AG4" s="36">
        <f t="shared" si="2"/>
        <v>2050</v>
      </c>
      <c r="AH4" s="36">
        <f t="shared" si="2"/>
        <v>2051</v>
      </c>
      <c r="AI4" s="36">
        <f t="shared" si="2"/>
        <v>2052</v>
      </c>
      <c r="AJ4" s="36">
        <f t="shared" si="2"/>
        <v>2053</v>
      </c>
      <c r="AK4" s="36">
        <f t="shared" si="2"/>
        <v>2054</v>
      </c>
      <c r="AL4" s="36">
        <f t="shared" si="2"/>
        <v>2055</v>
      </c>
    </row>
    <row r="5" spans="1:38">
      <c r="A5" s="22"/>
      <c r="B5" s="163" t="s">
        <v>441</v>
      </c>
      <c r="C5" s="163"/>
      <c r="D5" s="163"/>
      <c r="E5" s="163"/>
      <c r="F5" s="163"/>
      <c r="G5" s="163"/>
      <c r="H5" s="163"/>
      <c r="I5" s="163"/>
      <c r="J5" s="163"/>
      <c r="K5" s="163"/>
      <c r="L5" s="163"/>
      <c r="M5" s="163"/>
      <c r="N5" s="163"/>
      <c r="O5" s="163"/>
      <c r="P5" s="163"/>
      <c r="Q5" s="163"/>
      <c r="R5" s="163"/>
      <c r="S5" s="163"/>
      <c r="T5" s="163"/>
      <c r="U5" s="183"/>
      <c r="V5" s="183"/>
      <c r="W5" s="183"/>
      <c r="X5" s="183"/>
      <c r="Y5" s="183"/>
      <c r="Z5" s="183"/>
      <c r="AA5" s="183"/>
      <c r="AB5" s="183"/>
      <c r="AC5" s="183"/>
      <c r="AD5" s="183"/>
      <c r="AE5" s="183"/>
      <c r="AF5" s="183"/>
      <c r="AG5" s="183"/>
      <c r="AH5" s="183"/>
      <c r="AI5" s="183"/>
      <c r="AJ5" s="183"/>
      <c r="AK5" s="183"/>
      <c r="AL5" s="183"/>
    </row>
    <row r="6" spans="1:38">
      <c r="A6"/>
      <c r="B6"/>
      <c r="C6"/>
      <c r="D6"/>
      <c r="E6"/>
      <c r="F6"/>
      <c r="G6"/>
      <c r="H6"/>
      <c r="I6"/>
      <c r="J6"/>
      <c r="K6"/>
      <c r="L6"/>
      <c r="M6"/>
      <c r="N6"/>
      <c r="O6"/>
      <c r="P6"/>
      <c r="Q6"/>
      <c r="R6"/>
      <c r="S6"/>
      <c r="T6"/>
      <c r="U6"/>
      <c r="V6"/>
      <c r="W6"/>
      <c r="X6"/>
      <c r="Y6"/>
      <c r="Z6"/>
      <c r="AA6"/>
      <c r="AB6"/>
      <c r="AC6"/>
      <c r="AD6"/>
      <c r="AE6"/>
      <c r="AF6"/>
      <c r="AG6"/>
      <c r="AH6"/>
      <c r="AI6"/>
      <c r="AJ6"/>
      <c r="AK6"/>
      <c r="AL6"/>
    </row>
    <row r="7" spans="1:38">
      <c r="A7"/>
      <c r="B7" t="s">
        <v>366</v>
      </c>
      <c r="C7" t="s">
        <v>442</v>
      </c>
      <c r="D7"/>
      <c r="E7"/>
      <c r="F7"/>
      <c r="G7"/>
      <c r="H7" s="226" t="b">
        <f>'R1a_SRCOI_Constr '!I7</f>
        <v>1</v>
      </c>
      <c r="I7" s="226" t="b">
        <f>'R1a_SRCOI_Constr '!J7</f>
        <v>1</v>
      </c>
      <c r="J7" s="226" t="b">
        <f>'R1a_SRCOI_Constr '!K7</f>
        <v>1</v>
      </c>
      <c r="K7" s="226" t="b">
        <f>'R1a_SRCOI_Constr '!L7</f>
        <v>1</v>
      </c>
      <c r="L7" s="226" t="b">
        <f>'R1a_SRCOI_Constr '!M7</f>
        <v>1</v>
      </c>
      <c r="M7" s="226" t="b">
        <f>'R1a_SRCOI_Constr '!N7</f>
        <v>1</v>
      </c>
      <c r="N7" s="226" t="b">
        <f>'R1a_SRCOI_Constr '!O7</f>
        <v>0</v>
      </c>
      <c r="O7" s="226" t="b">
        <f>'R1a_SRCOI_Constr '!P7</f>
        <v>0</v>
      </c>
      <c r="P7" s="226" t="b">
        <f>'R1a_SRCOI_Constr '!Q7</f>
        <v>0</v>
      </c>
      <c r="Q7" s="226" t="b">
        <f>'R1a_SRCOI_Constr '!R7</f>
        <v>0</v>
      </c>
      <c r="R7" s="226" t="b">
        <f>'R1a_SRCOI_Constr '!S7</f>
        <v>0</v>
      </c>
      <c r="S7" s="226" t="b">
        <f>'R1a_SRCOI_Constr '!T7</f>
        <v>0</v>
      </c>
      <c r="T7" s="226" t="b">
        <f>'R1a_SRCOI_Constr '!U7</f>
        <v>0</v>
      </c>
      <c r="U7" s="226" t="b">
        <f>'R1a_SRCOI_Constr '!V7</f>
        <v>0</v>
      </c>
      <c r="V7" s="226" t="b">
        <f>'R1a_SRCOI_Constr '!W7</f>
        <v>0</v>
      </c>
      <c r="W7" s="226" t="b">
        <f>'R1a_SRCOI_Constr '!X7</f>
        <v>0</v>
      </c>
      <c r="X7" s="226" t="b">
        <f>'R1a_SRCOI_Constr '!Y7</f>
        <v>0</v>
      </c>
      <c r="Y7" s="226" t="b">
        <f>'R1a_SRCOI_Constr '!Z7</f>
        <v>0</v>
      </c>
      <c r="Z7" s="226" t="b">
        <f>'R1a_SRCOI_Constr '!AA7</f>
        <v>0</v>
      </c>
      <c r="AA7" s="226" t="b">
        <f>'R1a_SRCOI_Constr '!AB7</f>
        <v>0</v>
      </c>
      <c r="AB7" s="226" t="b">
        <f>'R1a_SRCOI_Constr '!AC7</f>
        <v>0</v>
      </c>
      <c r="AC7" s="226" t="b">
        <f>'R1a_SRCOI_Constr '!AD7</f>
        <v>0</v>
      </c>
      <c r="AD7" s="226" t="b">
        <f>'R1a_SRCOI_Constr '!AE7</f>
        <v>0</v>
      </c>
      <c r="AE7" s="226" t="b">
        <f>'R1a_SRCOI_Constr '!AF7</f>
        <v>0</v>
      </c>
      <c r="AF7" s="226" t="b">
        <f>'R1a_SRCOI_Constr '!AG7</f>
        <v>0</v>
      </c>
      <c r="AG7" s="226" t="b">
        <f>'R1a_SRCOI_Constr '!AH7</f>
        <v>0</v>
      </c>
      <c r="AH7" s="226" t="b">
        <f>'R1a_SRCOI_Constr '!AI7</f>
        <v>0</v>
      </c>
      <c r="AI7" s="226" t="b">
        <f>'R1a_SRCOI_Constr '!AJ7</f>
        <v>0</v>
      </c>
      <c r="AJ7" s="226">
        <f>'R1a_SRCOI_Constr '!AK7</f>
        <v>0</v>
      </c>
      <c r="AK7" s="226">
        <f>'R1a_SRCOI_Constr '!AL7</f>
        <v>0</v>
      </c>
      <c r="AL7" s="226">
        <f>'R1a_SRCOI_Constr '!AM7</f>
        <v>0</v>
      </c>
    </row>
    <row r="8" spans="1:38">
      <c r="A8"/>
      <c r="B8" t="s">
        <v>405</v>
      </c>
      <c r="C8" t="s">
        <v>443</v>
      </c>
      <c r="D8"/>
      <c r="E8"/>
      <c r="F8"/>
      <c r="G8"/>
      <c r="H8" s="226" t="b">
        <f>'R1b_SRCOI_Comm'!I7</f>
        <v>0</v>
      </c>
      <c r="I8" s="226" t="b">
        <f>'R1b_SRCOI_Comm'!J7</f>
        <v>0</v>
      </c>
      <c r="J8" s="226" t="b">
        <f>'R1b_SRCOI_Comm'!K7</f>
        <v>0</v>
      </c>
      <c r="K8" s="226" t="b">
        <f>'R1b_SRCOI_Comm'!L7</f>
        <v>0</v>
      </c>
      <c r="L8" s="226" t="b">
        <f>'R1b_SRCOI_Comm'!M7</f>
        <v>0</v>
      </c>
      <c r="M8" s="226" t="b">
        <f>'R1b_SRCOI_Comm'!N7</f>
        <v>1</v>
      </c>
      <c r="N8" s="226" t="b">
        <f>'R1b_SRCOI_Comm'!O7</f>
        <v>0</v>
      </c>
      <c r="O8" s="226" t="b">
        <f>'R1b_SRCOI_Comm'!P7</f>
        <v>0</v>
      </c>
      <c r="P8" s="226" t="b">
        <f>'R1b_SRCOI_Comm'!Q7</f>
        <v>0</v>
      </c>
      <c r="Q8" s="226" t="b">
        <f>'R1b_SRCOI_Comm'!R7</f>
        <v>0</v>
      </c>
      <c r="R8" s="226" t="b">
        <f>'R1b_SRCOI_Comm'!S7</f>
        <v>0</v>
      </c>
      <c r="S8" s="226" t="b">
        <f>'R1b_SRCOI_Comm'!T7</f>
        <v>0</v>
      </c>
      <c r="T8" s="226" t="b">
        <f>'R1b_SRCOI_Comm'!U7</f>
        <v>0</v>
      </c>
      <c r="U8" s="226" t="b">
        <f>'R1b_SRCOI_Comm'!V7</f>
        <v>0</v>
      </c>
      <c r="V8" s="226" t="b">
        <f>'R1b_SRCOI_Comm'!W7</f>
        <v>0</v>
      </c>
      <c r="W8" s="226" t="b">
        <f>'R1b_SRCOI_Comm'!X7</f>
        <v>0</v>
      </c>
      <c r="X8" s="226" t="b">
        <f>'R1b_SRCOI_Comm'!Y7</f>
        <v>0</v>
      </c>
      <c r="Y8" s="226" t="b">
        <f>'R1b_SRCOI_Comm'!Z7</f>
        <v>0</v>
      </c>
      <c r="Z8" s="226" t="b">
        <f>'R1b_SRCOI_Comm'!AA7</f>
        <v>0</v>
      </c>
      <c r="AA8" s="226" t="b">
        <f>'R1b_SRCOI_Comm'!AB7</f>
        <v>0</v>
      </c>
      <c r="AB8" s="226" t="b">
        <f>'R1b_SRCOI_Comm'!AC7</f>
        <v>0</v>
      </c>
      <c r="AC8" s="226" t="b">
        <f>'R1b_SRCOI_Comm'!AD7</f>
        <v>0</v>
      </c>
      <c r="AD8" s="226" t="b">
        <f>'R1b_SRCOI_Comm'!AE7</f>
        <v>0</v>
      </c>
      <c r="AE8" s="226" t="b">
        <f>'R1b_SRCOI_Comm'!AF7</f>
        <v>0</v>
      </c>
      <c r="AF8" s="226" t="b">
        <f>'R1b_SRCOI_Comm'!AG7</f>
        <v>0</v>
      </c>
      <c r="AG8" s="226" t="b">
        <f>'R1b_SRCOI_Comm'!AH7</f>
        <v>0</v>
      </c>
      <c r="AH8" s="226" t="b">
        <f>'R1b_SRCOI_Comm'!AI7</f>
        <v>0</v>
      </c>
      <c r="AI8" s="226" t="b">
        <f>'R1b_SRCOI_Comm'!AJ7</f>
        <v>0</v>
      </c>
      <c r="AJ8" s="226">
        <f>'R1b_SRCOI_Comm'!AK7</f>
        <v>0</v>
      </c>
      <c r="AK8" s="226">
        <f>'R1b_SRCOI_Comm'!AL7</f>
        <v>0</v>
      </c>
      <c r="AL8" s="226">
        <f>'R1b_SRCOI_Comm'!AM7</f>
        <v>0</v>
      </c>
    </row>
    <row r="9" spans="1:38">
      <c r="A9"/>
      <c r="B9"/>
      <c r="C9" t="s">
        <v>444</v>
      </c>
      <c r="D9"/>
      <c r="E9"/>
      <c r="F9"/>
      <c r="G9"/>
      <c r="H9"/>
      <c r="I9"/>
      <c r="J9"/>
      <c r="K9"/>
      <c r="L9"/>
      <c r="M9"/>
      <c r="N9"/>
      <c r="O9"/>
      <c r="P9"/>
      <c r="Q9"/>
      <c r="R9"/>
      <c r="S9"/>
      <c r="T9"/>
      <c r="U9"/>
      <c r="V9"/>
      <c r="W9"/>
      <c r="X9"/>
      <c r="Y9"/>
      <c r="Z9"/>
      <c r="AA9"/>
      <c r="AB9"/>
      <c r="AC9"/>
      <c r="AD9"/>
      <c r="AE9"/>
      <c r="AF9"/>
      <c r="AG9"/>
      <c r="AH9"/>
      <c r="AI9"/>
      <c r="AJ9"/>
      <c r="AK9"/>
      <c r="AL9"/>
    </row>
    <row r="10" spans="1:38">
      <c r="A10"/>
      <c r="B10"/>
      <c r="C10"/>
      <c r="D10"/>
      <c r="E10"/>
      <c r="F10"/>
      <c r="G10"/>
      <c r="H10"/>
      <c r="I10"/>
      <c r="J10"/>
      <c r="K10"/>
      <c r="L10"/>
      <c r="M10"/>
      <c r="N10"/>
      <c r="O10"/>
      <c r="P10"/>
      <c r="Q10"/>
      <c r="R10"/>
      <c r="S10"/>
      <c r="T10"/>
      <c r="U10"/>
      <c r="V10"/>
      <c r="W10"/>
      <c r="X10"/>
      <c r="Y10"/>
      <c r="Z10"/>
      <c r="AA10"/>
      <c r="AB10"/>
      <c r="AC10"/>
      <c r="AD10"/>
      <c r="AE10"/>
      <c r="AF10"/>
      <c r="AG10"/>
      <c r="AH10"/>
      <c r="AI10"/>
      <c r="AJ10"/>
      <c r="AK10"/>
      <c r="AL10"/>
    </row>
    <row r="11" spans="1:38">
      <c r="A11"/>
      <c r="B11"/>
      <c r="C11"/>
      <c r="D11"/>
      <c r="E11"/>
      <c r="F11"/>
      <c r="G11"/>
      <c r="H11"/>
      <c r="I11"/>
      <c r="J11"/>
      <c r="K11"/>
      <c r="L11"/>
      <c r="M11"/>
      <c r="N11"/>
      <c r="O11"/>
      <c r="P11"/>
      <c r="Q11"/>
      <c r="R11"/>
      <c r="S11"/>
      <c r="T11"/>
      <c r="U11"/>
      <c r="V11"/>
      <c r="W11"/>
      <c r="X11"/>
      <c r="Y11"/>
      <c r="Z11"/>
      <c r="AA11"/>
      <c r="AB11"/>
      <c r="AC11"/>
      <c r="AD11"/>
      <c r="AE11"/>
      <c r="AF11"/>
      <c r="AG11"/>
      <c r="AH11"/>
      <c r="AI11"/>
      <c r="AJ11"/>
      <c r="AK11"/>
      <c r="AL11"/>
    </row>
    <row r="12" spans="1:38">
      <c r="B12" s="57" t="s">
        <v>445</v>
      </c>
      <c r="C12"/>
      <c r="D12"/>
      <c r="E12"/>
      <c r="F12"/>
      <c r="G12"/>
      <c r="H12"/>
      <c r="I12"/>
      <c r="J12"/>
      <c r="K12"/>
      <c r="L12"/>
      <c r="M12"/>
      <c r="N12"/>
      <c r="O12"/>
      <c r="P12"/>
      <c r="Q12"/>
      <c r="R12"/>
      <c r="S12"/>
      <c r="T12"/>
      <c r="U12"/>
      <c r="V12"/>
      <c r="W12"/>
      <c r="X12"/>
      <c r="Y12"/>
      <c r="Z12"/>
      <c r="AA12"/>
      <c r="AB12"/>
      <c r="AC12"/>
      <c r="AD12"/>
      <c r="AE12"/>
      <c r="AF12"/>
      <c r="AG12"/>
      <c r="AH12"/>
      <c r="AI12"/>
      <c r="AJ12"/>
      <c r="AK12"/>
      <c r="AL12"/>
    </row>
    <row r="13" spans="1:38">
      <c r="B13" s="57"/>
      <c r="C13"/>
      <c r="D13"/>
      <c r="E13"/>
      <c r="F13"/>
      <c r="G13"/>
      <c r="H13"/>
      <c r="I13"/>
      <c r="J13"/>
      <c r="K13"/>
      <c r="L13"/>
      <c r="M13"/>
      <c r="N13"/>
      <c r="O13"/>
      <c r="P13"/>
      <c r="Q13"/>
      <c r="R13"/>
      <c r="S13"/>
      <c r="T13"/>
      <c r="U13"/>
      <c r="V13"/>
      <c r="W13"/>
      <c r="X13"/>
      <c r="Y13"/>
      <c r="Z13"/>
      <c r="AA13"/>
      <c r="AB13"/>
      <c r="AC13"/>
      <c r="AD13"/>
      <c r="AE13"/>
      <c r="AF13"/>
      <c r="AG13"/>
      <c r="AH13"/>
      <c r="AI13"/>
      <c r="AJ13"/>
      <c r="AK13"/>
      <c r="AL13"/>
    </row>
    <row r="14" spans="1:38">
      <c r="B14" t="s">
        <v>446</v>
      </c>
      <c r="C14"/>
      <c r="D14" t="s">
        <v>447</v>
      </c>
      <c r="E14" t="s">
        <v>448</v>
      </c>
      <c r="F14" t="str">
        <f>"£m real "&amp;Base_Year&amp;" (CPIH)"</f>
        <v>£m real 2021-22 (CPIH)</v>
      </c>
      <c r="G14"/>
      <c r="H14" s="286">
        <f t="shared" ref="H14:AL14" si="3">H41+H69+H98+H127+H156+H185+H214+H243</f>
        <v>0</v>
      </c>
      <c r="I14" s="286">
        <f t="shared" si="3"/>
        <v>0</v>
      </c>
      <c r="J14" s="286">
        <f t="shared" si="3"/>
        <v>0</v>
      </c>
      <c r="K14" s="286">
        <f t="shared" si="3"/>
        <v>0</v>
      </c>
      <c r="L14" s="286">
        <f t="shared" si="3"/>
        <v>0</v>
      </c>
      <c r="M14" s="286">
        <f t="shared" si="3"/>
        <v>0</v>
      </c>
      <c r="N14" s="286">
        <f t="shared" si="3"/>
        <v>0</v>
      </c>
      <c r="O14" s="286">
        <f t="shared" si="3"/>
        <v>0</v>
      </c>
      <c r="P14" s="286">
        <f t="shared" si="3"/>
        <v>0</v>
      </c>
      <c r="Q14" s="286">
        <f t="shared" si="3"/>
        <v>0</v>
      </c>
      <c r="R14" s="286">
        <f t="shared" si="3"/>
        <v>0</v>
      </c>
      <c r="S14" s="286">
        <f t="shared" si="3"/>
        <v>0</v>
      </c>
      <c r="T14" s="286">
        <f t="shared" si="3"/>
        <v>0</v>
      </c>
      <c r="U14" s="286">
        <f t="shared" si="3"/>
        <v>0</v>
      </c>
      <c r="V14" s="286">
        <f t="shared" si="3"/>
        <v>0</v>
      </c>
      <c r="W14" s="286">
        <f t="shared" si="3"/>
        <v>0</v>
      </c>
      <c r="X14" s="286">
        <f t="shared" si="3"/>
        <v>0</v>
      </c>
      <c r="Y14" s="286">
        <f t="shared" si="3"/>
        <v>0</v>
      </c>
      <c r="Z14" s="286">
        <f t="shared" si="3"/>
        <v>0</v>
      </c>
      <c r="AA14" s="286">
        <f t="shared" si="3"/>
        <v>0</v>
      </c>
      <c r="AB14" s="286">
        <f t="shared" si="3"/>
        <v>0</v>
      </c>
      <c r="AC14" s="286">
        <f t="shared" si="3"/>
        <v>0</v>
      </c>
      <c r="AD14" s="286">
        <f t="shared" si="3"/>
        <v>0</v>
      </c>
      <c r="AE14" s="286">
        <f t="shared" si="3"/>
        <v>0</v>
      </c>
      <c r="AF14" s="286">
        <f t="shared" si="3"/>
        <v>0</v>
      </c>
      <c r="AG14" s="286">
        <f t="shared" si="3"/>
        <v>0</v>
      </c>
      <c r="AH14" s="286">
        <f t="shared" si="3"/>
        <v>0</v>
      </c>
      <c r="AI14" s="286">
        <f t="shared" si="3"/>
        <v>0</v>
      </c>
      <c r="AJ14" s="286">
        <f t="shared" si="3"/>
        <v>0</v>
      </c>
      <c r="AK14" s="286">
        <f t="shared" si="3"/>
        <v>0</v>
      </c>
      <c r="AL14" s="286">
        <f t="shared" si="3"/>
        <v>0</v>
      </c>
    </row>
    <row r="18" spans="1:38">
      <c r="B18" s="57" t="s">
        <v>449</v>
      </c>
      <c r="C18"/>
      <c r="D18"/>
      <c r="E18"/>
      <c r="F18"/>
      <c r="G18"/>
      <c r="H18"/>
      <c r="I18"/>
      <c r="J18"/>
      <c r="K18"/>
      <c r="L18"/>
      <c r="M18"/>
      <c r="N18"/>
      <c r="O18"/>
      <c r="P18"/>
      <c r="Q18"/>
      <c r="R18"/>
      <c r="S18"/>
      <c r="T18"/>
      <c r="U18"/>
      <c r="V18"/>
      <c r="W18"/>
      <c r="X18"/>
      <c r="Y18"/>
      <c r="Z18"/>
      <c r="AA18"/>
      <c r="AB18"/>
      <c r="AC18"/>
      <c r="AD18"/>
      <c r="AE18"/>
      <c r="AF18"/>
      <c r="AG18"/>
      <c r="AH18"/>
      <c r="AI18"/>
      <c r="AJ18"/>
      <c r="AK18"/>
      <c r="AL18"/>
    </row>
    <row r="19" spans="1:38">
      <c r="B19" s="57"/>
      <c r="C19"/>
      <c r="D19"/>
      <c r="E19"/>
      <c r="F19"/>
      <c r="G19"/>
      <c r="H19"/>
      <c r="I19"/>
      <c r="J19"/>
      <c r="K19"/>
      <c r="L19"/>
      <c r="M19"/>
      <c r="N19"/>
      <c r="O19"/>
      <c r="P19"/>
      <c r="Q19"/>
      <c r="R19"/>
      <c r="S19"/>
      <c r="T19"/>
      <c r="U19"/>
      <c r="V19"/>
      <c r="W19"/>
      <c r="X19"/>
      <c r="Y19"/>
      <c r="Z19"/>
      <c r="AA19"/>
      <c r="AB19"/>
      <c r="AC19"/>
      <c r="AD19"/>
      <c r="AE19"/>
      <c r="AF19"/>
      <c r="AG19"/>
      <c r="AH19"/>
      <c r="AI19"/>
      <c r="AJ19"/>
      <c r="AK19"/>
      <c r="AL19"/>
    </row>
    <row r="20" spans="1:38">
      <c r="B20" t="s">
        <v>450</v>
      </c>
      <c r="C20"/>
      <c r="D20" t="s">
        <v>447</v>
      </c>
      <c r="E20" t="s">
        <v>448</v>
      </c>
      <c r="F20" t="str">
        <f>"£m real "&amp;Base_Year&amp;" (CPIH)"</f>
        <v>£m real 2021-22 (CPIH)</v>
      </c>
      <c r="G20"/>
      <c r="H20" s="286">
        <f t="shared" ref="H20:AL20" si="4">H44+H72+H101+H130+H159+H188+H217+H246</f>
        <v>0</v>
      </c>
      <c r="I20" s="286">
        <f t="shared" si="4"/>
        <v>0</v>
      </c>
      <c r="J20" s="286">
        <f t="shared" si="4"/>
        <v>0</v>
      </c>
      <c r="K20" s="286">
        <f t="shared" si="4"/>
        <v>0</v>
      </c>
      <c r="L20" s="286">
        <f t="shared" si="4"/>
        <v>0</v>
      </c>
      <c r="M20" s="286">
        <f t="shared" si="4"/>
        <v>0</v>
      </c>
      <c r="N20" s="286">
        <f t="shared" si="4"/>
        <v>0</v>
      </c>
      <c r="O20" s="286">
        <f t="shared" si="4"/>
        <v>0</v>
      </c>
      <c r="P20" s="286">
        <f t="shared" si="4"/>
        <v>0</v>
      </c>
      <c r="Q20" s="286">
        <f t="shared" si="4"/>
        <v>0</v>
      </c>
      <c r="R20" s="286">
        <f t="shared" si="4"/>
        <v>0</v>
      </c>
      <c r="S20" s="286">
        <f t="shared" si="4"/>
        <v>0</v>
      </c>
      <c r="T20" s="286">
        <f t="shared" si="4"/>
        <v>0</v>
      </c>
      <c r="U20" s="286">
        <f t="shared" si="4"/>
        <v>0</v>
      </c>
      <c r="V20" s="286">
        <f t="shared" si="4"/>
        <v>0</v>
      </c>
      <c r="W20" s="286">
        <f t="shared" si="4"/>
        <v>0</v>
      </c>
      <c r="X20" s="286">
        <f t="shared" si="4"/>
        <v>0</v>
      </c>
      <c r="Y20" s="286">
        <f t="shared" si="4"/>
        <v>0</v>
      </c>
      <c r="Z20" s="286">
        <f t="shared" si="4"/>
        <v>0</v>
      </c>
      <c r="AA20" s="286">
        <f t="shared" si="4"/>
        <v>0</v>
      </c>
      <c r="AB20" s="286">
        <f t="shared" si="4"/>
        <v>0</v>
      </c>
      <c r="AC20" s="286">
        <f t="shared" si="4"/>
        <v>0</v>
      </c>
      <c r="AD20" s="286">
        <f t="shared" si="4"/>
        <v>0</v>
      </c>
      <c r="AE20" s="286">
        <f t="shared" si="4"/>
        <v>0</v>
      </c>
      <c r="AF20" s="286">
        <f t="shared" si="4"/>
        <v>0</v>
      </c>
      <c r="AG20" s="286">
        <f t="shared" si="4"/>
        <v>0</v>
      </c>
      <c r="AH20" s="286">
        <f t="shared" si="4"/>
        <v>0</v>
      </c>
      <c r="AI20" s="286">
        <f t="shared" si="4"/>
        <v>0</v>
      </c>
      <c r="AJ20" s="286">
        <f t="shared" si="4"/>
        <v>0</v>
      </c>
      <c r="AK20" s="286">
        <f t="shared" si="4"/>
        <v>0</v>
      </c>
      <c r="AL20" s="286">
        <f t="shared" si="4"/>
        <v>0</v>
      </c>
    </row>
    <row r="21" spans="1:38">
      <c r="B21"/>
      <c r="C21"/>
      <c r="D21"/>
      <c r="E21"/>
      <c r="F21"/>
      <c r="G21"/>
      <c r="H21"/>
      <c r="I21"/>
      <c r="J21"/>
      <c r="K21"/>
      <c r="L21"/>
      <c r="M21"/>
      <c r="N21"/>
      <c r="O21"/>
      <c r="P21"/>
      <c r="Q21"/>
      <c r="R21"/>
      <c r="S21"/>
      <c r="T21"/>
      <c r="U21"/>
      <c r="V21"/>
      <c r="W21"/>
      <c r="X21"/>
      <c r="Y21"/>
      <c r="Z21"/>
      <c r="AA21"/>
      <c r="AB21"/>
      <c r="AC21"/>
      <c r="AD21"/>
      <c r="AE21"/>
      <c r="AF21"/>
      <c r="AG21"/>
      <c r="AH21"/>
      <c r="AI21"/>
      <c r="AJ21"/>
      <c r="AK21"/>
      <c r="AL21"/>
    </row>
    <row r="22" spans="1:38" ht="16.149999999999999" thickBot="1">
      <c r="B22"/>
      <c r="C22"/>
      <c r="D22"/>
      <c r="E22"/>
      <c r="F22"/>
      <c r="G22"/>
      <c r="H22"/>
      <c r="I22"/>
      <c r="J22"/>
      <c r="K22"/>
      <c r="L22"/>
      <c r="M22"/>
      <c r="N22"/>
      <c r="O22"/>
      <c r="P22"/>
      <c r="Q22"/>
      <c r="R22"/>
      <c r="S22"/>
      <c r="T22"/>
      <c r="U22"/>
      <c r="V22"/>
      <c r="W22"/>
      <c r="X22"/>
      <c r="Y22"/>
      <c r="Z22"/>
      <c r="AA22"/>
      <c r="AB22"/>
      <c r="AC22"/>
      <c r="AD22"/>
      <c r="AE22"/>
      <c r="AF22"/>
      <c r="AG22"/>
      <c r="AH22"/>
      <c r="AI22"/>
      <c r="AJ22"/>
      <c r="AK22"/>
      <c r="AL22"/>
    </row>
    <row r="23" spans="1:38" ht="16.149999999999999" thickBot="1">
      <c r="B23"/>
      <c r="C23"/>
      <c r="D23"/>
      <c r="E23"/>
      <c r="F23" s="274" t="str" cm="1">
        <f t="array" ref="F23">IF(SUM(--(I23:AL23))=COUNTA(I23:AL23),"OK","Error")</f>
        <v>OK</v>
      </c>
      <c r="G23"/>
      <c r="H23" s="243" t="b">
        <f t="shared" ref="H23:AL23" si="5">(H14+H20)=SUM(H46,H74,H103,H132,H190,H219,H248)</f>
        <v>1</v>
      </c>
      <c r="I23" s="243" t="b">
        <f t="shared" si="5"/>
        <v>1</v>
      </c>
      <c r="J23" s="243" t="b">
        <f t="shared" si="5"/>
        <v>1</v>
      </c>
      <c r="K23" s="243" t="b">
        <f t="shared" si="5"/>
        <v>1</v>
      </c>
      <c r="L23" s="243" t="b">
        <f t="shared" si="5"/>
        <v>1</v>
      </c>
      <c r="M23" s="243" t="b">
        <f t="shared" si="5"/>
        <v>1</v>
      </c>
      <c r="N23" s="243" t="b">
        <f t="shared" si="5"/>
        <v>1</v>
      </c>
      <c r="O23" s="243" t="b">
        <f t="shared" si="5"/>
        <v>1</v>
      </c>
      <c r="P23" s="243" t="b">
        <f t="shared" si="5"/>
        <v>1</v>
      </c>
      <c r="Q23" s="243" t="b">
        <f t="shared" si="5"/>
        <v>1</v>
      </c>
      <c r="R23" s="243" t="b">
        <f t="shared" si="5"/>
        <v>1</v>
      </c>
      <c r="S23" s="243" t="b">
        <f t="shared" si="5"/>
        <v>1</v>
      </c>
      <c r="T23" s="243" t="b">
        <f t="shared" si="5"/>
        <v>1</v>
      </c>
      <c r="U23" s="243" t="b">
        <f t="shared" si="5"/>
        <v>1</v>
      </c>
      <c r="V23" s="243" t="b">
        <f t="shared" si="5"/>
        <v>1</v>
      </c>
      <c r="W23" s="243" t="b">
        <f t="shared" si="5"/>
        <v>1</v>
      </c>
      <c r="X23" s="243" t="b">
        <f t="shared" si="5"/>
        <v>1</v>
      </c>
      <c r="Y23" s="243" t="b">
        <f t="shared" si="5"/>
        <v>1</v>
      </c>
      <c r="Z23" s="243" t="b">
        <f t="shared" si="5"/>
        <v>1</v>
      </c>
      <c r="AA23" s="243" t="b">
        <f t="shared" si="5"/>
        <v>1</v>
      </c>
      <c r="AB23" s="243" t="b">
        <f t="shared" si="5"/>
        <v>1</v>
      </c>
      <c r="AC23" s="243" t="b">
        <f t="shared" si="5"/>
        <v>1</v>
      </c>
      <c r="AD23" s="243" t="b">
        <f t="shared" si="5"/>
        <v>1</v>
      </c>
      <c r="AE23" s="243" t="b">
        <f t="shared" si="5"/>
        <v>1</v>
      </c>
      <c r="AF23" s="243" t="b">
        <f t="shared" si="5"/>
        <v>1</v>
      </c>
      <c r="AG23" s="243" t="b">
        <f t="shared" si="5"/>
        <v>1</v>
      </c>
      <c r="AH23" s="243" t="b">
        <f t="shared" si="5"/>
        <v>1</v>
      </c>
      <c r="AI23" s="243" t="b">
        <f t="shared" si="5"/>
        <v>1</v>
      </c>
      <c r="AJ23" s="243" t="b">
        <f t="shared" si="5"/>
        <v>1</v>
      </c>
      <c r="AK23" s="243" t="b">
        <f t="shared" si="5"/>
        <v>1</v>
      </c>
      <c r="AL23" s="243" t="b">
        <f t="shared" si="5"/>
        <v>1</v>
      </c>
    </row>
    <row r="24" spans="1:38">
      <c r="B24"/>
      <c r="C24"/>
      <c r="D24"/>
      <c r="E24"/>
      <c r="F24"/>
      <c r="G24"/>
      <c r="H24"/>
      <c r="I24"/>
      <c r="J24"/>
      <c r="K24"/>
      <c r="L24"/>
      <c r="M24"/>
      <c r="N24"/>
      <c r="O24"/>
      <c r="P24"/>
      <c r="Q24"/>
      <c r="R24"/>
      <c r="S24"/>
      <c r="T24"/>
      <c r="U24"/>
      <c r="V24"/>
      <c r="W24"/>
      <c r="X24"/>
      <c r="Y24"/>
      <c r="Z24"/>
      <c r="AA24"/>
      <c r="AB24"/>
      <c r="AC24"/>
      <c r="AD24"/>
      <c r="AE24"/>
      <c r="AF24"/>
      <c r="AG24"/>
      <c r="AH24"/>
      <c r="AI24"/>
      <c r="AJ24"/>
      <c r="AK24"/>
      <c r="AL24"/>
    </row>
    <row r="25" spans="1:38">
      <c r="A25" s="262"/>
      <c r="B25" s="21" t="s">
        <v>451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row>
    <row r="26" spans="1:38" ht="16.149999999999999" thickBot="1">
      <c r="A26"/>
      <c r="B26" s="57" t="s">
        <v>452</v>
      </c>
      <c r="C26"/>
      <c r="D26" t="s">
        <v>453</v>
      </c>
      <c r="E26" t="s">
        <v>454</v>
      </c>
      <c r="F26" t="s">
        <v>455</v>
      </c>
      <c r="G26"/>
      <c r="H26"/>
      <c r="I26"/>
      <c r="J26"/>
      <c r="K26"/>
      <c r="L26"/>
      <c r="M26"/>
      <c r="N26"/>
      <c r="O26"/>
      <c r="P26"/>
      <c r="Q26"/>
      <c r="R26"/>
      <c r="S26"/>
      <c r="T26"/>
      <c r="U26"/>
      <c r="V26"/>
      <c r="W26"/>
      <c r="X26"/>
      <c r="Y26"/>
      <c r="Z26"/>
      <c r="AA26"/>
      <c r="AB26"/>
      <c r="AC26"/>
      <c r="AD26"/>
      <c r="AE26"/>
      <c r="AF26"/>
      <c r="AG26"/>
      <c r="AH26"/>
      <c r="AI26"/>
      <c r="AJ26"/>
      <c r="AK26"/>
      <c r="AL26"/>
    </row>
    <row r="27" spans="1:38" ht="16.149999999999999" thickBot="1">
      <c r="A27"/>
      <c r="B27" t="s">
        <v>451</v>
      </c>
      <c r="C27"/>
      <c r="D27" s="274" t="str">
        <f>IF(COUNTIF(I49:AL49,"FALSE")&gt;0,"ERROR","OK")</f>
        <v>OK</v>
      </c>
      <c r="E27" s="274" t="str">
        <f>IF(COUNTIF(I50:AL50,"FALSE")&gt;0,"ERROR","OK")</f>
        <v>OK</v>
      </c>
      <c r="F27" s="274" t="str">
        <f>IF(COUNTIF(I51:AL51,"FALSE")&gt;0,"ERROR","OK")</f>
        <v>OK</v>
      </c>
      <c r="G27"/>
      <c r="H27"/>
      <c r="J27"/>
      <c r="K27"/>
      <c r="L27"/>
      <c r="M27"/>
      <c r="N27"/>
      <c r="O27"/>
      <c r="P27"/>
      <c r="Q27"/>
      <c r="R27"/>
      <c r="S27"/>
      <c r="T27"/>
      <c r="U27"/>
      <c r="V27"/>
      <c r="W27"/>
      <c r="X27"/>
      <c r="Y27"/>
      <c r="Z27"/>
      <c r="AA27"/>
      <c r="AB27"/>
      <c r="AC27"/>
      <c r="AD27"/>
      <c r="AE27"/>
      <c r="AF27"/>
      <c r="AG27"/>
      <c r="AH27"/>
      <c r="AI27"/>
      <c r="AJ27"/>
      <c r="AK27"/>
      <c r="AL27"/>
    </row>
    <row r="28" spans="1:38">
      <c r="B28"/>
      <c r="C28"/>
      <c r="D28"/>
      <c r="E28"/>
      <c r="F28"/>
      <c r="G28"/>
      <c r="H28"/>
      <c r="I28"/>
      <c r="J28"/>
      <c r="K28"/>
      <c r="L28"/>
      <c r="M28"/>
      <c r="N28"/>
      <c r="O28"/>
      <c r="P28"/>
      <c r="Q28"/>
      <c r="R28"/>
      <c r="S28"/>
      <c r="T28"/>
      <c r="U28"/>
      <c r="V28"/>
      <c r="W28"/>
      <c r="X28"/>
      <c r="Y28"/>
      <c r="Z28"/>
      <c r="AA28"/>
      <c r="AB28"/>
      <c r="AC28"/>
      <c r="AD28"/>
      <c r="AE28"/>
      <c r="AF28"/>
      <c r="AG28"/>
      <c r="AH28"/>
      <c r="AI28"/>
      <c r="AJ28"/>
      <c r="AK28"/>
      <c r="AL28"/>
    </row>
    <row r="29" spans="1:38">
      <c r="B29" t="s">
        <v>456</v>
      </c>
      <c r="C29"/>
      <c r="D29"/>
      <c r="E29"/>
      <c r="F29" t="str">
        <f>"£m real "&amp;Base_Year&amp;" (CPIH)"</f>
        <v>£m real 2021-22 (CPIH)</v>
      </c>
      <c r="G29" s="451"/>
      <c r="H29"/>
      <c r="I29"/>
      <c r="J29"/>
      <c r="K29"/>
      <c r="L29"/>
      <c r="M29"/>
      <c r="N29"/>
      <c r="O29"/>
      <c r="P29"/>
      <c r="Q29"/>
      <c r="R29"/>
      <c r="S29"/>
      <c r="T29"/>
      <c r="U29"/>
      <c r="V29"/>
      <c r="W29"/>
      <c r="X29"/>
      <c r="Y29"/>
      <c r="Z29"/>
      <c r="AA29"/>
      <c r="AB29"/>
      <c r="AC29"/>
      <c r="AD29"/>
      <c r="AE29"/>
      <c r="AF29"/>
      <c r="AG29"/>
      <c r="AH29"/>
      <c r="AI29"/>
      <c r="AJ29"/>
      <c r="AK29"/>
      <c r="AL29"/>
    </row>
    <row r="30" spans="1:38">
      <c r="B30"/>
      <c r="C30"/>
      <c r="D30"/>
      <c r="E30"/>
      <c r="F30"/>
      <c r="G30"/>
      <c r="H30"/>
      <c r="I30"/>
      <c r="J30"/>
      <c r="K30"/>
      <c r="L30"/>
      <c r="M30"/>
      <c r="N30"/>
      <c r="O30"/>
      <c r="P30"/>
      <c r="Q30"/>
      <c r="R30"/>
      <c r="S30"/>
      <c r="T30"/>
      <c r="U30"/>
      <c r="V30"/>
      <c r="W30"/>
      <c r="X30"/>
      <c r="Y30"/>
      <c r="Z30"/>
      <c r="AA30"/>
      <c r="AB30"/>
      <c r="AC30"/>
      <c r="AD30"/>
      <c r="AE30"/>
      <c r="AF30"/>
      <c r="AG30"/>
      <c r="AH30"/>
      <c r="AI30"/>
      <c r="AJ30"/>
      <c r="AK30"/>
      <c r="AL30"/>
    </row>
    <row r="31" spans="1:38">
      <c r="B31" t="s">
        <v>457</v>
      </c>
      <c r="C31"/>
      <c r="D31" t="s">
        <v>447</v>
      </c>
      <c r="E31" t="s">
        <v>458</v>
      </c>
      <c r="F31" t="s">
        <v>459</v>
      </c>
      <c r="G31"/>
      <c r="H31" s="281">
        <v>0</v>
      </c>
      <c r="I31" s="281">
        <v>0</v>
      </c>
      <c r="J31" s="281">
        <v>0</v>
      </c>
      <c r="K31" s="281">
        <v>0</v>
      </c>
      <c r="L31" s="281">
        <v>0</v>
      </c>
      <c r="M31" s="281">
        <v>0</v>
      </c>
      <c r="N31" s="281">
        <v>0</v>
      </c>
      <c r="O31" s="281">
        <v>0</v>
      </c>
      <c r="P31" s="281">
        <v>0</v>
      </c>
      <c r="Q31" s="281">
        <v>0</v>
      </c>
      <c r="R31" s="281">
        <v>0</v>
      </c>
      <c r="S31" s="281">
        <v>0</v>
      </c>
      <c r="T31" s="281">
        <v>0</v>
      </c>
      <c r="U31" s="281">
        <v>0</v>
      </c>
      <c r="V31" s="281">
        <v>0</v>
      </c>
      <c r="W31" s="281">
        <v>0</v>
      </c>
      <c r="X31" s="281">
        <v>0</v>
      </c>
      <c r="Y31" s="281">
        <v>0</v>
      </c>
      <c r="Z31" s="281">
        <v>0</v>
      </c>
      <c r="AA31" s="281">
        <v>0</v>
      </c>
      <c r="AB31" s="281">
        <v>0</v>
      </c>
      <c r="AC31" s="281">
        <v>0</v>
      </c>
      <c r="AD31" s="281">
        <v>0</v>
      </c>
      <c r="AE31" s="281">
        <v>0</v>
      </c>
      <c r="AF31" s="281">
        <v>0</v>
      </c>
      <c r="AG31" s="281">
        <v>0</v>
      </c>
      <c r="AH31" s="281">
        <v>0</v>
      </c>
      <c r="AI31" s="281">
        <v>0</v>
      </c>
      <c r="AJ31" s="281">
        <v>0</v>
      </c>
      <c r="AK31" s="281">
        <v>0</v>
      </c>
      <c r="AL31" s="281"/>
    </row>
    <row r="32" spans="1:38">
      <c r="B32" t="s">
        <v>457</v>
      </c>
      <c r="C32"/>
      <c r="D32" t="s">
        <v>460</v>
      </c>
      <c r="E32" t="s">
        <v>458</v>
      </c>
      <c r="F32" t="str">
        <f>"£m real "&amp;Base_Year&amp;" (CPIH)"</f>
        <v>£m real 2021-22 (CPIH)</v>
      </c>
      <c r="G32"/>
      <c r="H32" s="286">
        <f>H31/'4 - Inflation'!K17</f>
        <v>0</v>
      </c>
      <c r="I32" s="286">
        <f>I31/'4 - Inflation'!L17</f>
        <v>0</v>
      </c>
      <c r="J32" s="286">
        <f>J31/'4 - Inflation'!M17</f>
        <v>0</v>
      </c>
      <c r="K32" s="286">
        <f>K31/'4 - Inflation'!N17</f>
        <v>0</v>
      </c>
      <c r="L32" s="286">
        <f>L31/'4 - Inflation'!O17</f>
        <v>0</v>
      </c>
      <c r="M32" s="286">
        <f>M31/'4 - Inflation'!P17</f>
        <v>0</v>
      </c>
      <c r="N32" s="286">
        <f>N31/'4 - Inflation'!Q17</f>
        <v>0</v>
      </c>
      <c r="O32" s="286">
        <f>O31/'4 - Inflation'!R17</f>
        <v>0</v>
      </c>
      <c r="P32" s="286">
        <f>P31/'4 - Inflation'!S17</f>
        <v>0</v>
      </c>
      <c r="Q32" s="286">
        <f>Q31/'4 - Inflation'!T17</f>
        <v>0</v>
      </c>
      <c r="R32" s="286">
        <f>R31/'4 - Inflation'!U17</f>
        <v>0</v>
      </c>
      <c r="S32" s="286">
        <f>S31/'4 - Inflation'!V17</f>
        <v>0</v>
      </c>
      <c r="T32" s="286">
        <f>T31/'4 - Inflation'!W17</f>
        <v>0</v>
      </c>
      <c r="U32" s="286">
        <f>U31/'4 - Inflation'!X17</f>
        <v>0</v>
      </c>
      <c r="V32" s="286">
        <f>V31/'4 - Inflation'!Y17</f>
        <v>0</v>
      </c>
      <c r="W32" s="286">
        <f>W31/'4 - Inflation'!Z17</f>
        <v>0</v>
      </c>
      <c r="X32" s="286">
        <f>X31/'4 - Inflation'!AA17</f>
        <v>0</v>
      </c>
      <c r="Y32" s="286">
        <f>Y31/'4 - Inflation'!AB17</f>
        <v>0</v>
      </c>
      <c r="Z32" s="286">
        <f>Z31/'4 - Inflation'!AC17</f>
        <v>0</v>
      </c>
      <c r="AA32" s="286">
        <f>AA31/'4 - Inflation'!AD17</f>
        <v>0</v>
      </c>
      <c r="AB32" s="286">
        <f>AB31/'4 - Inflation'!AE17</f>
        <v>0</v>
      </c>
      <c r="AC32" s="286">
        <f>AC31/'4 - Inflation'!AF17</f>
        <v>0</v>
      </c>
      <c r="AD32" s="286">
        <f>AD31/'4 - Inflation'!AG17</f>
        <v>0</v>
      </c>
      <c r="AE32" s="286">
        <f>AE31/'4 - Inflation'!AH17</f>
        <v>0</v>
      </c>
      <c r="AF32" s="286">
        <f>AF31/'4 - Inflation'!AI17</f>
        <v>0</v>
      </c>
      <c r="AG32" s="286">
        <f>AG31/'4 - Inflation'!AJ17</f>
        <v>0</v>
      </c>
      <c r="AH32" s="286">
        <f>AH31/'4 - Inflation'!AK17</f>
        <v>0</v>
      </c>
      <c r="AI32" s="286">
        <f>AI31/'4 - Inflation'!AL17</f>
        <v>0</v>
      </c>
      <c r="AJ32" s="286">
        <f>AJ31/'4 - Inflation'!AM17</f>
        <v>0</v>
      </c>
      <c r="AK32" s="286">
        <f>AK31/'4 - Inflation'!AN17</f>
        <v>0</v>
      </c>
      <c r="AL32" s="286">
        <f>AL31/'4 - Inflation'!AO17</f>
        <v>0</v>
      </c>
    </row>
    <row r="33" spans="2:38">
      <c r="B33"/>
      <c r="C33"/>
      <c r="D33"/>
      <c r="E33"/>
      <c r="F33"/>
      <c r="G33"/>
      <c r="H33"/>
      <c r="I33"/>
      <c r="J33"/>
      <c r="K33"/>
      <c r="L33"/>
      <c r="M33"/>
      <c r="N33"/>
      <c r="O33"/>
      <c r="P33"/>
      <c r="Q33"/>
      <c r="R33"/>
      <c r="S33"/>
      <c r="T33"/>
      <c r="U33"/>
      <c r="V33"/>
      <c r="W33"/>
      <c r="X33"/>
      <c r="Y33"/>
      <c r="Z33"/>
      <c r="AA33"/>
      <c r="AB33"/>
      <c r="AC33"/>
      <c r="AD33"/>
      <c r="AE33"/>
      <c r="AF33"/>
      <c r="AG33"/>
      <c r="AH33"/>
      <c r="AI33"/>
      <c r="AJ33"/>
      <c r="AK33"/>
      <c r="AL33"/>
    </row>
    <row r="34" spans="2:38">
      <c r="B34" t="s">
        <v>461</v>
      </c>
      <c r="C34"/>
      <c r="D34" t="s">
        <v>460</v>
      </c>
      <c r="E34" t="s">
        <v>462</v>
      </c>
      <c r="F34" t="s">
        <v>459</v>
      </c>
      <c r="G34"/>
      <c r="H34" s="281">
        <v>0</v>
      </c>
      <c r="I34" s="281">
        <v>0</v>
      </c>
      <c r="J34" s="281">
        <v>0</v>
      </c>
      <c r="K34" s="281">
        <v>0</v>
      </c>
      <c r="L34" s="281">
        <v>0</v>
      </c>
      <c r="M34" s="281">
        <v>0</v>
      </c>
      <c r="N34" s="281">
        <v>0</v>
      </c>
      <c r="O34" s="281">
        <v>0</v>
      </c>
      <c r="P34" s="281">
        <v>0</v>
      </c>
      <c r="Q34" s="281">
        <v>0</v>
      </c>
      <c r="R34" s="281">
        <v>0</v>
      </c>
      <c r="S34" s="281">
        <v>0</v>
      </c>
      <c r="T34" s="281">
        <v>0</v>
      </c>
      <c r="U34" s="281">
        <v>0</v>
      </c>
      <c r="V34" s="281">
        <v>0</v>
      </c>
      <c r="W34" s="281">
        <v>0</v>
      </c>
      <c r="X34" s="281">
        <v>0</v>
      </c>
      <c r="Y34" s="281">
        <v>0</v>
      </c>
      <c r="Z34" s="281">
        <v>0</v>
      </c>
      <c r="AA34" s="281">
        <v>0</v>
      </c>
      <c r="AB34" s="281">
        <v>0</v>
      </c>
      <c r="AC34" s="281">
        <v>0</v>
      </c>
      <c r="AD34" s="281">
        <v>0</v>
      </c>
      <c r="AE34" s="281">
        <v>0</v>
      </c>
      <c r="AF34" s="281">
        <v>0</v>
      </c>
      <c r="AG34" s="281">
        <v>0</v>
      </c>
      <c r="AH34" s="281">
        <v>0</v>
      </c>
      <c r="AI34" s="281">
        <v>0</v>
      </c>
      <c r="AJ34" s="281">
        <v>0</v>
      </c>
      <c r="AK34" s="281">
        <v>0</v>
      </c>
      <c r="AL34" s="281">
        <v>0</v>
      </c>
    </row>
    <row r="35" spans="2:38">
      <c r="B35" t="s">
        <v>461</v>
      </c>
      <c r="C35"/>
      <c r="D35" t="s">
        <v>463</v>
      </c>
      <c r="E35" t="s">
        <v>462</v>
      </c>
      <c r="F35" t="str">
        <f>"£m real "&amp;Base_Year&amp;" (CPIH)"</f>
        <v>£m real 2021-22 (CPIH)</v>
      </c>
      <c r="G35"/>
      <c r="H35" s="286">
        <f>H34/'4 - Inflation'!K17</f>
        <v>0</v>
      </c>
      <c r="I35" s="286">
        <f>I34/'4 - Inflation'!L17</f>
        <v>0</v>
      </c>
      <c r="J35" s="286">
        <f>J34/'4 - Inflation'!M17</f>
        <v>0</v>
      </c>
      <c r="K35" s="286">
        <f>K34/'4 - Inflation'!N17</f>
        <v>0</v>
      </c>
      <c r="L35" s="286">
        <f>L34/'4 - Inflation'!O17</f>
        <v>0</v>
      </c>
      <c r="M35" s="286">
        <f>M34/'4 - Inflation'!P17</f>
        <v>0</v>
      </c>
      <c r="N35" s="286">
        <f>N34/'4 - Inflation'!Q17</f>
        <v>0</v>
      </c>
      <c r="O35" s="286">
        <f>O34/'4 - Inflation'!R17</f>
        <v>0</v>
      </c>
      <c r="P35" s="286">
        <f>P34/'4 - Inflation'!S17</f>
        <v>0</v>
      </c>
      <c r="Q35" s="286">
        <f>Q34/'4 - Inflation'!T17</f>
        <v>0</v>
      </c>
      <c r="R35" s="286">
        <f>R34/'4 - Inflation'!U17</f>
        <v>0</v>
      </c>
      <c r="S35" s="286">
        <f>S34/'4 - Inflation'!V17</f>
        <v>0</v>
      </c>
      <c r="T35" s="286">
        <f>T34/'4 - Inflation'!W17</f>
        <v>0</v>
      </c>
      <c r="U35" s="286">
        <f>U34/'4 - Inflation'!X17</f>
        <v>0</v>
      </c>
      <c r="V35" s="286">
        <f>V34/'4 - Inflation'!Y17</f>
        <v>0</v>
      </c>
      <c r="W35" s="286">
        <f>W34/'4 - Inflation'!Z17</f>
        <v>0</v>
      </c>
      <c r="X35" s="286">
        <f>X34/'4 - Inflation'!AA17</f>
        <v>0</v>
      </c>
      <c r="Y35" s="286">
        <f>Y34/'4 - Inflation'!AB17</f>
        <v>0</v>
      </c>
      <c r="Z35" s="286">
        <f>Z34/'4 - Inflation'!AC17</f>
        <v>0</v>
      </c>
      <c r="AA35" s="286">
        <f>AA34/'4 - Inflation'!AD17</f>
        <v>0</v>
      </c>
      <c r="AB35" s="286">
        <f>AB34/'4 - Inflation'!AE17</f>
        <v>0</v>
      </c>
      <c r="AC35" s="286">
        <f>AC34/'4 - Inflation'!AF17</f>
        <v>0</v>
      </c>
      <c r="AD35" s="286">
        <f>AD34/'4 - Inflation'!AG17</f>
        <v>0</v>
      </c>
      <c r="AE35" s="286">
        <f>AE34/'4 - Inflation'!AH17</f>
        <v>0</v>
      </c>
      <c r="AF35" s="286">
        <f>AF34/'4 - Inflation'!AI17</f>
        <v>0</v>
      </c>
      <c r="AG35" s="286">
        <f>AG34/'4 - Inflation'!AJ17</f>
        <v>0</v>
      </c>
      <c r="AH35" s="286">
        <f>AH34/'4 - Inflation'!AK17</f>
        <v>0</v>
      </c>
      <c r="AI35" s="286">
        <f>AI34/'4 - Inflation'!AL17</f>
        <v>0</v>
      </c>
      <c r="AJ35" s="286">
        <f>AJ34/'4 - Inflation'!AM17</f>
        <v>0</v>
      </c>
      <c r="AK35" s="286">
        <f>AK34/'4 - Inflation'!AN17</f>
        <v>0</v>
      </c>
      <c r="AL35" s="286">
        <f>AL34/'4 - Inflation'!AO17</f>
        <v>0</v>
      </c>
    </row>
    <row r="36" spans="2:38">
      <c r="B36"/>
      <c r="C36"/>
      <c r="D36"/>
      <c r="E36"/>
      <c r="F36"/>
      <c r="G36"/>
      <c r="H36"/>
      <c r="I36"/>
      <c r="J36"/>
      <c r="K36"/>
      <c r="L36"/>
      <c r="M36"/>
      <c r="N36"/>
      <c r="O36"/>
      <c r="P36"/>
      <c r="Q36"/>
      <c r="R36"/>
      <c r="S36"/>
      <c r="T36"/>
      <c r="U36"/>
      <c r="V36"/>
      <c r="W36"/>
      <c r="X36"/>
      <c r="Y36"/>
      <c r="Z36"/>
      <c r="AA36"/>
      <c r="AB36"/>
      <c r="AC36"/>
      <c r="AD36"/>
      <c r="AE36"/>
      <c r="AF36"/>
      <c r="AG36"/>
      <c r="AH36"/>
      <c r="AI36"/>
      <c r="AJ36"/>
      <c r="AK36"/>
      <c r="AL36"/>
    </row>
    <row r="37" spans="2:38">
      <c r="B37" t="s">
        <v>464</v>
      </c>
      <c r="C37"/>
      <c r="D37" t="s">
        <v>447</v>
      </c>
      <c r="E37" t="s">
        <v>448</v>
      </c>
      <c r="F37" t="str">
        <f>"£m real "&amp;Base_Year&amp;" (CPIH)"</f>
        <v>£m real 2021-22 (CPIH)</v>
      </c>
      <c r="G37"/>
      <c r="H37" s="286">
        <f>SUM(H32,H35)</f>
        <v>0</v>
      </c>
      <c r="I37" s="286">
        <f>SUM(I32,I35)</f>
        <v>0</v>
      </c>
      <c r="J37" s="286">
        <f>SUM(J32,J35)</f>
        <v>0</v>
      </c>
      <c r="K37" s="286">
        <f t="shared" ref="K37:AL37" si="6">SUM(K32,K35)</f>
        <v>0</v>
      </c>
      <c r="L37" s="286">
        <f t="shared" si="6"/>
        <v>0</v>
      </c>
      <c r="M37" s="286">
        <f t="shared" si="6"/>
        <v>0</v>
      </c>
      <c r="N37" s="286">
        <f t="shared" si="6"/>
        <v>0</v>
      </c>
      <c r="O37" s="286">
        <f t="shared" si="6"/>
        <v>0</v>
      </c>
      <c r="P37" s="286">
        <f t="shared" si="6"/>
        <v>0</v>
      </c>
      <c r="Q37" s="286">
        <f t="shared" si="6"/>
        <v>0</v>
      </c>
      <c r="R37" s="286">
        <f t="shared" si="6"/>
        <v>0</v>
      </c>
      <c r="S37" s="286">
        <f t="shared" si="6"/>
        <v>0</v>
      </c>
      <c r="T37" s="286">
        <f t="shared" si="6"/>
        <v>0</v>
      </c>
      <c r="U37" s="286">
        <f t="shared" si="6"/>
        <v>0</v>
      </c>
      <c r="V37" s="286">
        <f t="shared" si="6"/>
        <v>0</v>
      </c>
      <c r="W37" s="286">
        <f t="shared" si="6"/>
        <v>0</v>
      </c>
      <c r="X37" s="286">
        <f t="shared" si="6"/>
        <v>0</v>
      </c>
      <c r="Y37" s="286">
        <f t="shared" si="6"/>
        <v>0</v>
      </c>
      <c r="Z37" s="286">
        <f t="shared" si="6"/>
        <v>0</v>
      </c>
      <c r="AA37" s="286">
        <f t="shared" si="6"/>
        <v>0</v>
      </c>
      <c r="AB37" s="286">
        <f t="shared" si="6"/>
        <v>0</v>
      </c>
      <c r="AC37" s="286">
        <f t="shared" si="6"/>
        <v>0</v>
      </c>
      <c r="AD37" s="286">
        <f t="shared" si="6"/>
        <v>0</v>
      </c>
      <c r="AE37" s="286">
        <f t="shared" si="6"/>
        <v>0</v>
      </c>
      <c r="AF37" s="286">
        <f t="shared" si="6"/>
        <v>0</v>
      </c>
      <c r="AG37" s="286">
        <f t="shared" si="6"/>
        <v>0</v>
      </c>
      <c r="AH37" s="286">
        <f t="shared" si="6"/>
        <v>0</v>
      </c>
      <c r="AI37" s="286">
        <f t="shared" si="6"/>
        <v>0</v>
      </c>
      <c r="AJ37" s="286">
        <f t="shared" si="6"/>
        <v>0</v>
      </c>
      <c r="AK37" s="286">
        <f t="shared" si="6"/>
        <v>0</v>
      </c>
      <c r="AL37" s="286">
        <f t="shared" si="6"/>
        <v>0</v>
      </c>
    </row>
    <row r="38" spans="2:38">
      <c r="B38"/>
      <c r="C38"/>
      <c r="D38"/>
      <c r="E38"/>
      <c r="F38"/>
      <c r="G38"/>
      <c r="H38"/>
      <c r="I38"/>
      <c r="J38"/>
      <c r="K38"/>
      <c r="L38"/>
      <c r="M38"/>
      <c r="N38"/>
      <c r="O38"/>
      <c r="P38"/>
      <c r="Q38"/>
      <c r="R38"/>
      <c r="S38"/>
      <c r="T38"/>
      <c r="U38"/>
      <c r="V38"/>
      <c r="W38"/>
      <c r="X38"/>
      <c r="Y38"/>
      <c r="Z38"/>
      <c r="AA38"/>
      <c r="AB38"/>
      <c r="AC38"/>
      <c r="AD38"/>
      <c r="AE38"/>
      <c r="AF38"/>
      <c r="AG38"/>
      <c r="AH38"/>
      <c r="AI38"/>
      <c r="AJ38"/>
      <c r="AK38"/>
      <c r="AL38"/>
    </row>
    <row r="39" spans="2:38">
      <c r="B39" s="273" t="s">
        <v>465</v>
      </c>
      <c r="C39"/>
      <c r="D39"/>
      <c r="E39"/>
      <c r="F39"/>
      <c r="G39"/>
      <c r="H39"/>
      <c r="I39"/>
      <c r="J39"/>
      <c r="K39"/>
      <c r="L39"/>
      <c r="M39"/>
      <c r="N39"/>
      <c r="O39"/>
      <c r="P39"/>
      <c r="Q39"/>
      <c r="R39"/>
      <c r="S39"/>
      <c r="T39"/>
      <c r="U39"/>
      <c r="V39"/>
      <c r="W39"/>
      <c r="X39"/>
      <c r="Y39"/>
      <c r="Z39"/>
      <c r="AA39"/>
      <c r="AB39"/>
      <c r="AC39"/>
      <c r="AD39"/>
      <c r="AE39"/>
      <c r="AF39"/>
      <c r="AG39"/>
      <c r="AH39"/>
      <c r="AI39"/>
      <c r="AJ39"/>
      <c r="AK39"/>
      <c r="AL39"/>
    </row>
    <row r="40" spans="2:38">
      <c r="B40" t="s">
        <v>446</v>
      </c>
      <c r="C40"/>
      <c r="D40" t="s">
        <v>466</v>
      </c>
      <c r="E40" t="s">
        <v>467</v>
      </c>
      <c r="F40" t="s">
        <v>459</v>
      </c>
      <c r="G40"/>
      <c r="H40" s="281">
        <v>0</v>
      </c>
      <c r="I40" s="281">
        <v>0</v>
      </c>
      <c r="J40" s="281">
        <v>0</v>
      </c>
      <c r="K40" s="281">
        <v>0</v>
      </c>
      <c r="L40" s="281">
        <v>0</v>
      </c>
      <c r="M40" s="281"/>
      <c r="N40" s="281"/>
      <c r="O40" s="281"/>
      <c r="P40" s="281">
        <v>0</v>
      </c>
      <c r="Q40" s="281">
        <v>0</v>
      </c>
      <c r="R40" s="281">
        <v>0</v>
      </c>
      <c r="S40" s="281">
        <v>0</v>
      </c>
      <c r="T40" s="281">
        <v>0</v>
      </c>
      <c r="U40" s="281">
        <v>0</v>
      </c>
      <c r="V40" s="281">
        <v>0</v>
      </c>
      <c r="W40" s="281">
        <v>0</v>
      </c>
      <c r="X40" s="281">
        <v>0</v>
      </c>
      <c r="Y40" s="281">
        <v>0</v>
      </c>
      <c r="Z40" s="281">
        <v>0</v>
      </c>
      <c r="AA40" s="281">
        <v>0</v>
      </c>
      <c r="AB40" s="281">
        <v>0</v>
      </c>
      <c r="AC40" s="281">
        <v>0</v>
      </c>
      <c r="AD40" s="281">
        <v>0</v>
      </c>
      <c r="AE40" s="281">
        <v>0</v>
      </c>
      <c r="AF40" s="281">
        <v>0</v>
      </c>
      <c r="AG40" s="281">
        <v>0</v>
      </c>
      <c r="AH40" s="281">
        <v>0</v>
      </c>
      <c r="AI40" s="281">
        <v>0</v>
      </c>
      <c r="AJ40" s="281">
        <v>0</v>
      </c>
      <c r="AK40" s="281">
        <v>0</v>
      </c>
      <c r="AL40" s="281">
        <v>0</v>
      </c>
    </row>
    <row r="41" spans="2:38">
      <c r="B41" t="s">
        <v>446</v>
      </c>
      <c r="C41"/>
      <c r="D41" t="s">
        <v>468</v>
      </c>
      <c r="E41" t="s">
        <v>467</v>
      </c>
      <c r="F41" t="s">
        <v>373</v>
      </c>
      <c r="G41"/>
      <c r="H41" s="286">
        <f>H40/'4 - Inflation'!K17</f>
        <v>0</v>
      </c>
      <c r="I41" s="286">
        <f>I40/'4 - Inflation'!L17</f>
        <v>0</v>
      </c>
      <c r="J41" s="286">
        <f>J40/'4 - Inflation'!M17</f>
        <v>0</v>
      </c>
      <c r="K41" s="286">
        <f>K40/'4 - Inflation'!N17</f>
        <v>0</v>
      </c>
      <c r="L41" s="286">
        <f>L40/'4 - Inflation'!O17</f>
        <v>0</v>
      </c>
      <c r="M41" s="286">
        <f>M40/'4 - Inflation'!P17</f>
        <v>0</v>
      </c>
      <c r="N41" s="286">
        <f>N40/'4 - Inflation'!Q17</f>
        <v>0</v>
      </c>
      <c r="O41" s="286">
        <f>O40/'4 - Inflation'!R17</f>
        <v>0</v>
      </c>
      <c r="P41" s="286">
        <f>P40/'4 - Inflation'!S17</f>
        <v>0</v>
      </c>
      <c r="Q41" s="286">
        <f>Q40/'4 - Inflation'!T17</f>
        <v>0</v>
      </c>
      <c r="R41" s="286">
        <f>R40/'4 - Inflation'!U17</f>
        <v>0</v>
      </c>
      <c r="S41" s="286">
        <f>S40/'4 - Inflation'!V17</f>
        <v>0</v>
      </c>
      <c r="T41" s="286">
        <f>T40/'4 - Inflation'!W17</f>
        <v>0</v>
      </c>
      <c r="U41" s="286">
        <f>U40/'4 - Inflation'!X17</f>
        <v>0</v>
      </c>
      <c r="V41" s="286">
        <f>V40/'4 - Inflation'!Y17</f>
        <v>0</v>
      </c>
      <c r="W41" s="286">
        <f>W40/'4 - Inflation'!Z17</f>
        <v>0</v>
      </c>
      <c r="X41" s="286">
        <f>X40/'4 - Inflation'!AA17</f>
        <v>0</v>
      </c>
      <c r="Y41" s="286">
        <f>Y40/'4 - Inflation'!AB17</f>
        <v>0</v>
      </c>
      <c r="Z41" s="286">
        <f>Z40/'4 - Inflation'!AC17</f>
        <v>0</v>
      </c>
      <c r="AA41" s="286">
        <f>AA40/'4 - Inflation'!AD17</f>
        <v>0</v>
      </c>
      <c r="AB41" s="286">
        <f>AB40/'4 - Inflation'!AE17</f>
        <v>0</v>
      </c>
      <c r="AC41" s="286">
        <f>AC40/'4 - Inflation'!AF17</f>
        <v>0</v>
      </c>
      <c r="AD41" s="286">
        <f>AD40/'4 - Inflation'!AG17</f>
        <v>0</v>
      </c>
      <c r="AE41" s="286">
        <f>AE40/'4 - Inflation'!AH17</f>
        <v>0</v>
      </c>
      <c r="AF41" s="286">
        <f>AF40/'4 - Inflation'!AI17</f>
        <v>0</v>
      </c>
      <c r="AG41" s="286">
        <f>AG40/'4 - Inflation'!AJ17</f>
        <v>0</v>
      </c>
      <c r="AH41" s="286">
        <f>AH40/'4 - Inflation'!AK17</f>
        <v>0</v>
      </c>
      <c r="AI41" s="286">
        <f>AI40/'4 - Inflation'!AL17</f>
        <v>0</v>
      </c>
      <c r="AJ41" s="286">
        <f>AJ40/'4 - Inflation'!AM17</f>
        <v>0</v>
      </c>
      <c r="AK41" s="286">
        <f>AK40/'4 - Inflation'!AN17</f>
        <v>0</v>
      </c>
      <c r="AL41" s="286">
        <f>AL40/'4 - Inflation'!AO17</f>
        <v>0</v>
      </c>
    </row>
    <row r="42" spans="2:38">
      <c r="B42"/>
      <c r="C42"/>
      <c r="D42"/>
      <c r="E42"/>
      <c r="F42"/>
      <c r="G42"/>
      <c r="H42"/>
      <c r="I42"/>
      <c r="J42"/>
      <c r="K42"/>
      <c r="L42"/>
      <c r="M42"/>
      <c r="N42"/>
      <c r="O42"/>
      <c r="P42"/>
      <c r="Q42"/>
      <c r="R42"/>
      <c r="S42"/>
      <c r="T42"/>
      <c r="U42"/>
      <c r="V42"/>
      <c r="W42"/>
      <c r="X42"/>
      <c r="Y42"/>
      <c r="Z42"/>
      <c r="AA42"/>
      <c r="AB42"/>
      <c r="AC42"/>
      <c r="AD42"/>
      <c r="AE42"/>
      <c r="AF42"/>
      <c r="AG42"/>
      <c r="AH42"/>
      <c r="AI42"/>
      <c r="AJ42"/>
      <c r="AK42"/>
      <c r="AL42"/>
    </row>
    <row r="43" spans="2:38">
      <c r="B43" t="s">
        <v>450</v>
      </c>
      <c r="C43"/>
      <c r="D43" t="s">
        <v>469</v>
      </c>
      <c r="E43" t="s">
        <v>470</v>
      </c>
      <c r="F43" t="s">
        <v>459</v>
      </c>
      <c r="G43"/>
      <c r="H43" s="281">
        <v>0</v>
      </c>
      <c r="I43" s="281">
        <v>0</v>
      </c>
      <c r="J43" s="281">
        <v>0</v>
      </c>
      <c r="K43" s="281">
        <v>0</v>
      </c>
      <c r="L43" s="281">
        <v>0</v>
      </c>
      <c r="M43" s="281"/>
      <c r="N43" s="281"/>
      <c r="O43" s="281">
        <v>0</v>
      </c>
      <c r="P43" s="281">
        <v>0</v>
      </c>
      <c r="Q43" s="281">
        <v>0</v>
      </c>
      <c r="R43" s="281">
        <v>0</v>
      </c>
      <c r="S43" s="281">
        <v>0</v>
      </c>
      <c r="T43" s="281">
        <v>0</v>
      </c>
      <c r="U43" s="281">
        <v>0</v>
      </c>
      <c r="V43" s="281">
        <v>0</v>
      </c>
      <c r="W43" s="281">
        <v>0</v>
      </c>
      <c r="X43" s="281">
        <v>0</v>
      </c>
      <c r="Y43" s="281">
        <v>0</v>
      </c>
      <c r="Z43" s="281">
        <v>0</v>
      </c>
      <c r="AA43" s="281">
        <v>0</v>
      </c>
      <c r="AB43" s="281">
        <v>0</v>
      </c>
      <c r="AC43" s="281">
        <v>0</v>
      </c>
      <c r="AD43" s="281">
        <v>0</v>
      </c>
      <c r="AE43" s="281">
        <v>0</v>
      </c>
      <c r="AF43" s="281">
        <v>0</v>
      </c>
      <c r="AG43" s="281">
        <v>0</v>
      </c>
      <c r="AH43" s="281">
        <v>0</v>
      </c>
      <c r="AI43" s="281">
        <v>0</v>
      </c>
      <c r="AJ43" s="281">
        <v>0</v>
      </c>
      <c r="AK43" s="281">
        <v>0</v>
      </c>
      <c r="AL43" s="281">
        <v>0</v>
      </c>
    </row>
    <row r="44" spans="2:38" ht="16.899999999999999" customHeight="1">
      <c r="B44" t="s">
        <v>450</v>
      </c>
      <c r="C44"/>
      <c r="D44" t="s">
        <v>471</v>
      </c>
      <c r="E44" t="s">
        <v>470</v>
      </c>
      <c r="F44" t="str">
        <f>"£m real "&amp;Base_Year&amp;" (CPIH)"</f>
        <v>£m real 2021-22 (CPIH)</v>
      </c>
      <c r="G44"/>
      <c r="H44" s="286">
        <f>H43/'4 - Inflation'!K17</f>
        <v>0</v>
      </c>
      <c r="I44" s="286">
        <f>I43/'4 - Inflation'!L17</f>
        <v>0</v>
      </c>
      <c r="J44" s="286">
        <f>J43/'4 - Inflation'!M17</f>
        <v>0</v>
      </c>
      <c r="K44" s="286">
        <f>K43/'4 - Inflation'!N17</f>
        <v>0</v>
      </c>
      <c r="L44" s="286">
        <f>L43/'4 - Inflation'!O17</f>
        <v>0</v>
      </c>
      <c r="M44" s="286">
        <f>M43/'4 - Inflation'!P17</f>
        <v>0</v>
      </c>
      <c r="N44" s="286">
        <f>N43/'4 - Inflation'!Q17</f>
        <v>0</v>
      </c>
      <c r="O44" s="286">
        <f>O43/'4 - Inflation'!R17</f>
        <v>0</v>
      </c>
      <c r="P44" s="286">
        <f>P43/'4 - Inflation'!S17</f>
        <v>0</v>
      </c>
      <c r="Q44" s="286">
        <f>Q43/'4 - Inflation'!T17</f>
        <v>0</v>
      </c>
      <c r="R44" s="286">
        <f>R43/'4 - Inflation'!U17</f>
        <v>0</v>
      </c>
      <c r="S44" s="286">
        <f>S43/'4 - Inflation'!V17</f>
        <v>0</v>
      </c>
      <c r="T44" s="286">
        <f>T43/'4 - Inflation'!W17</f>
        <v>0</v>
      </c>
      <c r="U44" s="286">
        <f>U43/'4 - Inflation'!X17</f>
        <v>0</v>
      </c>
      <c r="V44" s="286">
        <f>V43/'4 - Inflation'!Y17</f>
        <v>0</v>
      </c>
      <c r="W44" s="286">
        <f>W43/'4 - Inflation'!Z17</f>
        <v>0</v>
      </c>
      <c r="X44" s="286">
        <f>X43/'4 - Inflation'!AA17</f>
        <v>0</v>
      </c>
      <c r="Y44" s="286">
        <f>Y43/'4 - Inflation'!AB17</f>
        <v>0</v>
      </c>
      <c r="Z44" s="286">
        <f>Z43/'4 - Inflation'!AC17</f>
        <v>0</v>
      </c>
      <c r="AA44" s="286">
        <f>AA43/'4 - Inflation'!AD17</f>
        <v>0</v>
      </c>
      <c r="AB44" s="286">
        <f>AB43/'4 - Inflation'!AE17</f>
        <v>0</v>
      </c>
      <c r="AC44" s="286">
        <f>AC43/'4 - Inflation'!AF17</f>
        <v>0</v>
      </c>
      <c r="AD44" s="286">
        <f>AD43/'4 - Inflation'!AG17</f>
        <v>0</v>
      </c>
      <c r="AE44" s="286">
        <f>AE43/'4 - Inflation'!AH17</f>
        <v>0</v>
      </c>
      <c r="AF44" s="286">
        <f>AF43/'4 - Inflation'!AI17</f>
        <v>0</v>
      </c>
      <c r="AG44" s="286">
        <f>AG43/'4 - Inflation'!AJ17</f>
        <v>0</v>
      </c>
      <c r="AH44" s="286">
        <f>AH43/'4 - Inflation'!AK17</f>
        <v>0</v>
      </c>
      <c r="AI44" s="286">
        <f>AI43/'4 - Inflation'!AL17</f>
        <v>0</v>
      </c>
      <c r="AJ44" s="286">
        <f>AJ43/'4 - Inflation'!AM17</f>
        <v>0</v>
      </c>
      <c r="AK44" s="286">
        <f>AK43/'4 - Inflation'!AN17</f>
        <v>0</v>
      </c>
      <c r="AL44" s="286">
        <f>AL43/'4 - Inflation'!AO17</f>
        <v>0</v>
      </c>
    </row>
    <row r="45" spans="2:38" ht="16.899999999999999" customHeight="1">
      <c r="B45"/>
      <c r="C45"/>
      <c r="D45"/>
      <c r="E45"/>
      <c r="F45"/>
      <c r="G45"/>
      <c r="H45"/>
      <c r="I45"/>
      <c r="J45"/>
      <c r="K45"/>
      <c r="L45"/>
      <c r="M45"/>
      <c r="N45"/>
      <c r="O45"/>
      <c r="P45"/>
      <c r="Q45"/>
      <c r="R45"/>
      <c r="S45"/>
      <c r="T45"/>
      <c r="U45"/>
      <c r="V45"/>
      <c r="W45"/>
      <c r="X45"/>
      <c r="Y45"/>
      <c r="Z45"/>
      <c r="AA45"/>
      <c r="AB45"/>
      <c r="AC45"/>
      <c r="AD45"/>
      <c r="AE45"/>
      <c r="AF45"/>
      <c r="AG45"/>
      <c r="AH45"/>
      <c r="AI45"/>
      <c r="AJ45"/>
      <c r="AK45"/>
      <c r="AL45"/>
    </row>
    <row r="46" spans="2:38">
      <c r="B46" t="s">
        <v>285</v>
      </c>
      <c r="C46"/>
      <c r="D46"/>
      <c r="E46" t="s">
        <v>444</v>
      </c>
      <c r="F46" t="str">
        <f>"£m real "&amp;Base_Year&amp;" (CPIH)"</f>
        <v>£m real 2021-22 (CPIH)</v>
      </c>
      <c r="G46"/>
      <c r="H46" s="286">
        <f>SUM(H41,H44)</f>
        <v>0</v>
      </c>
      <c r="I46" s="286">
        <f>SUM(I41,I44)</f>
        <v>0</v>
      </c>
      <c r="J46" s="286">
        <f>SUM(J41,J44)</f>
        <v>0</v>
      </c>
      <c r="K46" s="286">
        <f t="shared" ref="K46:AL46" si="7">SUM(K41,K44)</f>
        <v>0</v>
      </c>
      <c r="L46" s="286">
        <f t="shared" si="7"/>
        <v>0</v>
      </c>
      <c r="M46" s="286">
        <f t="shared" si="7"/>
        <v>0</v>
      </c>
      <c r="N46" s="286">
        <f t="shared" si="7"/>
        <v>0</v>
      </c>
      <c r="O46" s="286">
        <f t="shared" si="7"/>
        <v>0</v>
      </c>
      <c r="P46" s="286">
        <f t="shared" si="7"/>
        <v>0</v>
      </c>
      <c r="Q46" s="286">
        <f t="shared" si="7"/>
        <v>0</v>
      </c>
      <c r="R46" s="286">
        <f t="shared" si="7"/>
        <v>0</v>
      </c>
      <c r="S46" s="286">
        <f t="shared" si="7"/>
        <v>0</v>
      </c>
      <c r="T46" s="286">
        <f t="shared" si="7"/>
        <v>0</v>
      </c>
      <c r="U46" s="286">
        <f t="shared" si="7"/>
        <v>0</v>
      </c>
      <c r="V46" s="286">
        <f t="shared" si="7"/>
        <v>0</v>
      </c>
      <c r="W46" s="286">
        <f t="shared" si="7"/>
        <v>0</v>
      </c>
      <c r="X46" s="286">
        <f t="shared" si="7"/>
        <v>0</v>
      </c>
      <c r="Y46" s="286">
        <f t="shared" si="7"/>
        <v>0</v>
      </c>
      <c r="Z46" s="286">
        <f t="shared" si="7"/>
        <v>0</v>
      </c>
      <c r="AA46" s="286">
        <f t="shared" si="7"/>
        <v>0</v>
      </c>
      <c r="AB46" s="286">
        <f t="shared" si="7"/>
        <v>0</v>
      </c>
      <c r="AC46" s="286">
        <f t="shared" si="7"/>
        <v>0</v>
      </c>
      <c r="AD46" s="286">
        <f t="shared" si="7"/>
        <v>0</v>
      </c>
      <c r="AE46" s="286">
        <f t="shared" si="7"/>
        <v>0</v>
      </c>
      <c r="AF46" s="286">
        <f t="shared" si="7"/>
        <v>0</v>
      </c>
      <c r="AG46" s="286">
        <f t="shared" si="7"/>
        <v>0</v>
      </c>
      <c r="AH46" s="286">
        <f t="shared" si="7"/>
        <v>0</v>
      </c>
      <c r="AI46" s="286">
        <f t="shared" si="7"/>
        <v>0</v>
      </c>
      <c r="AJ46" s="286">
        <f t="shared" si="7"/>
        <v>0</v>
      </c>
      <c r="AK46" s="286">
        <f t="shared" si="7"/>
        <v>0</v>
      </c>
      <c r="AL46" s="286">
        <f t="shared" si="7"/>
        <v>0</v>
      </c>
    </row>
    <row r="47" spans="2:38">
      <c r="B47"/>
      <c r="C47"/>
      <c r="D47"/>
      <c r="E47"/>
      <c r="F47"/>
      <c r="G47"/>
      <c r="H47"/>
      <c r="I47"/>
      <c r="J47"/>
      <c r="K47"/>
      <c r="L47"/>
      <c r="M47"/>
      <c r="N47"/>
      <c r="O47"/>
      <c r="P47"/>
      <c r="Q47"/>
      <c r="R47"/>
      <c r="S47"/>
      <c r="T47"/>
      <c r="U47"/>
      <c r="V47"/>
      <c r="W47"/>
      <c r="X47"/>
      <c r="Y47"/>
      <c r="Z47"/>
      <c r="AA47"/>
      <c r="AB47"/>
      <c r="AC47"/>
      <c r="AD47"/>
      <c r="AE47"/>
      <c r="AF47"/>
      <c r="AG47"/>
      <c r="AH47"/>
      <c r="AI47"/>
      <c r="AJ47"/>
      <c r="AK47"/>
      <c r="AL47"/>
    </row>
    <row r="48" spans="2:38">
      <c r="B48"/>
      <c r="C48"/>
      <c r="D48"/>
      <c r="E48"/>
      <c r="F48"/>
      <c r="G48"/>
      <c r="H48"/>
      <c r="I48"/>
      <c r="J48"/>
      <c r="K48"/>
      <c r="L48"/>
      <c r="M48"/>
      <c r="N48"/>
      <c r="O48"/>
      <c r="P48"/>
      <c r="Q48"/>
      <c r="R48"/>
      <c r="S48"/>
      <c r="T48"/>
      <c r="U48"/>
      <c r="V48"/>
      <c r="W48"/>
      <c r="X48"/>
      <c r="Y48"/>
      <c r="Z48"/>
      <c r="AA48"/>
      <c r="AB48"/>
      <c r="AC48"/>
      <c r="AD48"/>
      <c r="AE48"/>
      <c r="AF48"/>
      <c r="AG48"/>
      <c r="AH48"/>
      <c r="AI48"/>
      <c r="AJ48"/>
      <c r="AK48"/>
      <c r="AL48"/>
    </row>
    <row r="49" spans="1:38">
      <c r="B49" t="s">
        <v>472</v>
      </c>
      <c r="C49"/>
      <c r="D49"/>
      <c r="E49"/>
      <c r="F49"/>
      <c r="G49"/>
      <c r="H49" s="243" t="b">
        <f t="shared" ref="H49:AL49" si="8">SUM(H32,H35)&lt;=$G$29</f>
        <v>1</v>
      </c>
      <c r="I49" s="243" t="b">
        <f t="shared" si="8"/>
        <v>1</v>
      </c>
      <c r="J49" s="243" t="b">
        <f t="shared" si="8"/>
        <v>1</v>
      </c>
      <c r="K49" s="243" t="b">
        <f t="shared" si="8"/>
        <v>1</v>
      </c>
      <c r="L49" s="243" t="b">
        <f t="shared" si="8"/>
        <v>1</v>
      </c>
      <c r="M49" s="243" t="b">
        <f t="shared" si="8"/>
        <v>1</v>
      </c>
      <c r="N49" s="243" t="b">
        <f t="shared" si="8"/>
        <v>1</v>
      </c>
      <c r="O49" s="243" t="b">
        <f t="shared" si="8"/>
        <v>1</v>
      </c>
      <c r="P49" s="243" t="b">
        <f t="shared" si="8"/>
        <v>1</v>
      </c>
      <c r="Q49" s="243" t="b">
        <f t="shared" si="8"/>
        <v>1</v>
      </c>
      <c r="R49" s="243" t="b">
        <f t="shared" si="8"/>
        <v>1</v>
      </c>
      <c r="S49" s="243" t="b">
        <f t="shared" si="8"/>
        <v>1</v>
      </c>
      <c r="T49" s="243" t="b">
        <f t="shared" si="8"/>
        <v>1</v>
      </c>
      <c r="U49" s="243" t="b">
        <f t="shared" si="8"/>
        <v>1</v>
      </c>
      <c r="V49" s="243" t="b">
        <f t="shared" si="8"/>
        <v>1</v>
      </c>
      <c r="W49" s="243" t="b">
        <f t="shared" si="8"/>
        <v>1</v>
      </c>
      <c r="X49" s="243" t="b">
        <f t="shared" si="8"/>
        <v>1</v>
      </c>
      <c r="Y49" s="243" t="b">
        <f t="shared" si="8"/>
        <v>1</v>
      </c>
      <c r="Z49" s="243" t="b">
        <f t="shared" si="8"/>
        <v>1</v>
      </c>
      <c r="AA49" s="243" t="b">
        <f t="shared" si="8"/>
        <v>1</v>
      </c>
      <c r="AB49" s="243" t="b">
        <f t="shared" si="8"/>
        <v>1</v>
      </c>
      <c r="AC49" s="243" t="b">
        <f t="shared" si="8"/>
        <v>1</v>
      </c>
      <c r="AD49" s="243" t="b">
        <f t="shared" si="8"/>
        <v>1</v>
      </c>
      <c r="AE49" s="243" t="b">
        <f t="shared" si="8"/>
        <v>1</v>
      </c>
      <c r="AF49" s="243" t="b">
        <f t="shared" si="8"/>
        <v>1</v>
      </c>
      <c r="AG49" s="243" t="b">
        <f t="shared" si="8"/>
        <v>1</v>
      </c>
      <c r="AH49" s="243" t="b">
        <f t="shared" si="8"/>
        <v>1</v>
      </c>
      <c r="AI49" s="243" t="b">
        <f t="shared" si="8"/>
        <v>1</v>
      </c>
      <c r="AJ49" s="243" t="b">
        <f t="shared" si="8"/>
        <v>1</v>
      </c>
      <c r="AK49" s="243" t="b">
        <f t="shared" si="8"/>
        <v>1</v>
      </c>
      <c r="AL49" s="243" t="b">
        <f t="shared" si="8"/>
        <v>1</v>
      </c>
    </row>
    <row r="50" spans="1:38">
      <c r="B50" t="s">
        <v>473</v>
      </c>
      <c r="C50"/>
      <c r="D50"/>
      <c r="E50"/>
      <c r="F50"/>
      <c r="G50"/>
      <c r="H50" s="243" t="b">
        <f>H46=H37</f>
        <v>1</v>
      </c>
      <c r="I50" s="243" t="b">
        <f>I46=I37</f>
        <v>1</v>
      </c>
      <c r="J50" s="243" t="b">
        <f t="shared" ref="J50:AL50" si="9">J46=J37</f>
        <v>1</v>
      </c>
      <c r="K50" s="243" t="b">
        <f t="shared" si="9"/>
        <v>1</v>
      </c>
      <c r="L50" s="243" t="b">
        <f t="shared" si="9"/>
        <v>1</v>
      </c>
      <c r="M50" s="243" t="b">
        <f t="shared" si="9"/>
        <v>1</v>
      </c>
      <c r="N50" s="243" t="b">
        <f t="shared" si="9"/>
        <v>1</v>
      </c>
      <c r="O50" s="243" t="b">
        <f t="shared" si="9"/>
        <v>1</v>
      </c>
      <c r="P50" s="243" t="b">
        <f t="shared" si="9"/>
        <v>1</v>
      </c>
      <c r="Q50" s="243" t="b">
        <f t="shared" si="9"/>
        <v>1</v>
      </c>
      <c r="R50" s="243" t="b">
        <f t="shared" si="9"/>
        <v>1</v>
      </c>
      <c r="S50" s="243" t="b">
        <f t="shared" si="9"/>
        <v>1</v>
      </c>
      <c r="T50" s="243" t="b">
        <f t="shared" si="9"/>
        <v>1</v>
      </c>
      <c r="U50" s="243" t="b">
        <f t="shared" si="9"/>
        <v>1</v>
      </c>
      <c r="V50" s="243" t="b">
        <f t="shared" si="9"/>
        <v>1</v>
      </c>
      <c r="W50" s="243" t="b">
        <f t="shared" si="9"/>
        <v>1</v>
      </c>
      <c r="X50" s="243" t="b">
        <f t="shared" si="9"/>
        <v>1</v>
      </c>
      <c r="Y50" s="243" t="b">
        <f t="shared" si="9"/>
        <v>1</v>
      </c>
      <c r="Z50" s="243" t="b">
        <f t="shared" si="9"/>
        <v>1</v>
      </c>
      <c r="AA50" s="243" t="b">
        <f t="shared" si="9"/>
        <v>1</v>
      </c>
      <c r="AB50" s="243" t="b">
        <f t="shared" si="9"/>
        <v>1</v>
      </c>
      <c r="AC50" s="243" t="b">
        <f t="shared" si="9"/>
        <v>1</v>
      </c>
      <c r="AD50" s="243" t="b">
        <f t="shared" si="9"/>
        <v>1</v>
      </c>
      <c r="AE50" s="243" t="b">
        <f t="shared" si="9"/>
        <v>1</v>
      </c>
      <c r="AF50" s="243" t="b">
        <f t="shared" si="9"/>
        <v>1</v>
      </c>
      <c r="AG50" s="243" t="b">
        <f t="shared" si="9"/>
        <v>1</v>
      </c>
      <c r="AH50" s="243" t="b">
        <f t="shared" si="9"/>
        <v>1</v>
      </c>
      <c r="AI50" s="243" t="b">
        <f t="shared" si="9"/>
        <v>1</v>
      </c>
      <c r="AJ50" s="243" t="b">
        <f t="shared" si="9"/>
        <v>1</v>
      </c>
      <c r="AK50" s="243" t="b">
        <f t="shared" si="9"/>
        <v>1</v>
      </c>
      <c r="AL50" s="243" t="b">
        <f t="shared" si="9"/>
        <v>1</v>
      </c>
    </row>
    <row r="51" spans="1:38">
      <c r="B51" t="s">
        <v>474</v>
      </c>
      <c r="C51"/>
      <c r="D51"/>
      <c r="E51"/>
      <c r="F51"/>
      <c r="G51"/>
      <c r="H51" s="243" t="b">
        <f>AND(OR(AND(H40&gt;0,H7),IF(H40=0,TRUE,FALSE)),OR(AND(H43&gt;0,H8),IF(H43=0,TRUE,FALSE)))</f>
        <v>1</v>
      </c>
      <c r="I51" s="243" t="b">
        <f>AND(OR(AND(I40&gt;0,I7),IF(I40=0,TRUE,FALSE)),OR(AND(I43&gt;0,I8),IF(I43=0,TRUE,FALSE)))</f>
        <v>1</v>
      </c>
      <c r="J51" s="243" t="b">
        <f t="shared" ref="J51:AL51" si="10">AND(OR(AND(J40&gt;0,J7),IF(J40=0,TRUE,FALSE)),OR(AND(J43&gt;0,J8),IF(J43=0,TRUE,FALSE)))</f>
        <v>1</v>
      </c>
      <c r="K51" s="243" t="b">
        <f t="shared" si="10"/>
        <v>1</v>
      </c>
      <c r="L51" s="243" t="b">
        <f t="shared" si="10"/>
        <v>1</v>
      </c>
      <c r="M51" s="243" t="b">
        <f t="shared" si="10"/>
        <v>1</v>
      </c>
      <c r="N51" s="243" t="b">
        <f t="shared" si="10"/>
        <v>1</v>
      </c>
      <c r="O51" s="243" t="b">
        <f t="shared" si="10"/>
        <v>1</v>
      </c>
      <c r="P51" s="243" t="b">
        <f t="shared" si="10"/>
        <v>1</v>
      </c>
      <c r="Q51" s="243" t="b">
        <f t="shared" si="10"/>
        <v>1</v>
      </c>
      <c r="R51" s="243" t="b">
        <f t="shared" si="10"/>
        <v>1</v>
      </c>
      <c r="S51" s="243" t="b">
        <f t="shared" si="10"/>
        <v>1</v>
      </c>
      <c r="T51" s="243" t="b">
        <f t="shared" si="10"/>
        <v>1</v>
      </c>
      <c r="U51" s="243" t="b">
        <f t="shared" si="10"/>
        <v>1</v>
      </c>
      <c r="V51" s="243" t="b">
        <f t="shared" si="10"/>
        <v>1</v>
      </c>
      <c r="W51" s="243" t="b">
        <f t="shared" si="10"/>
        <v>1</v>
      </c>
      <c r="X51" s="243" t="b">
        <f t="shared" si="10"/>
        <v>1</v>
      </c>
      <c r="Y51" s="243" t="b">
        <f t="shared" si="10"/>
        <v>1</v>
      </c>
      <c r="Z51" s="243" t="b">
        <f t="shared" si="10"/>
        <v>1</v>
      </c>
      <c r="AA51" s="243" t="b">
        <f t="shared" si="10"/>
        <v>1</v>
      </c>
      <c r="AB51" s="243" t="b">
        <f t="shared" si="10"/>
        <v>1</v>
      </c>
      <c r="AC51" s="243" t="b">
        <f t="shared" si="10"/>
        <v>1</v>
      </c>
      <c r="AD51" s="243" t="b">
        <f t="shared" si="10"/>
        <v>1</v>
      </c>
      <c r="AE51" s="243" t="b">
        <f t="shared" si="10"/>
        <v>1</v>
      </c>
      <c r="AF51" s="243" t="b">
        <f t="shared" si="10"/>
        <v>1</v>
      </c>
      <c r="AG51" s="243" t="b">
        <f t="shared" si="10"/>
        <v>1</v>
      </c>
      <c r="AH51" s="243" t="b">
        <f t="shared" si="10"/>
        <v>1</v>
      </c>
      <c r="AI51" s="243" t="b">
        <f t="shared" si="10"/>
        <v>1</v>
      </c>
      <c r="AJ51" s="243" t="b">
        <f t="shared" si="10"/>
        <v>1</v>
      </c>
      <c r="AK51" s="243" t="b">
        <f t="shared" si="10"/>
        <v>1</v>
      </c>
      <c r="AL51" s="243" t="b">
        <f t="shared" si="10"/>
        <v>1</v>
      </c>
    </row>
    <row r="52" spans="1:38">
      <c r="B52"/>
      <c r="C52"/>
      <c r="D52"/>
      <c r="E52"/>
      <c r="F52"/>
      <c r="G52"/>
      <c r="H52"/>
      <c r="I52"/>
      <c r="J52"/>
      <c r="K52"/>
      <c r="L52"/>
      <c r="M52"/>
      <c r="N52"/>
      <c r="O52"/>
      <c r="P52"/>
      <c r="Q52"/>
      <c r="R52"/>
      <c r="S52"/>
      <c r="T52"/>
      <c r="U52"/>
      <c r="V52"/>
      <c r="W52"/>
      <c r="X52"/>
      <c r="Y52"/>
      <c r="Z52"/>
      <c r="AA52"/>
      <c r="AB52"/>
      <c r="AC52"/>
      <c r="AD52"/>
      <c r="AE52"/>
      <c r="AF52"/>
      <c r="AG52"/>
      <c r="AH52"/>
      <c r="AI52"/>
      <c r="AJ52"/>
      <c r="AK52"/>
      <c r="AL52"/>
    </row>
    <row r="53" spans="1:38">
      <c r="A53" s="262"/>
      <c r="B53" s="21" t="s">
        <v>475</v>
      </c>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row>
    <row r="54" spans="1:38" ht="16.149999999999999" thickBot="1">
      <c r="A54"/>
      <c r="B54" s="57" t="s">
        <v>452</v>
      </c>
      <c r="C54"/>
      <c r="D54" t="s">
        <v>453</v>
      </c>
      <c r="E54" t="s">
        <v>454</v>
      </c>
      <c r="F54" t="s">
        <v>455</v>
      </c>
      <c r="G54"/>
      <c r="H54"/>
      <c r="I54"/>
      <c r="J54"/>
      <c r="K54"/>
      <c r="L54"/>
      <c r="M54"/>
      <c r="N54"/>
      <c r="O54"/>
      <c r="P54"/>
      <c r="Q54"/>
      <c r="R54"/>
      <c r="S54"/>
      <c r="T54"/>
      <c r="U54"/>
      <c r="V54"/>
      <c r="W54"/>
      <c r="X54"/>
      <c r="Y54"/>
      <c r="Z54"/>
      <c r="AA54"/>
      <c r="AB54"/>
      <c r="AC54"/>
      <c r="AD54"/>
      <c r="AE54"/>
      <c r="AF54"/>
      <c r="AG54"/>
      <c r="AH54"/>
      <c r="AI54"/>
      <c r="AJ54"/>
      <c r="AK54"/>
      <c r="AL54"/>
    </row>
    <row r="55" spans="1:38" ht="16.149999999999999" thickBot="1">
      <c r="A55"/>
      <c r="B55" t="s">
        <v>475</v>
      </c>
      <c r="C55"/>
      <c r="D55" s="274" t="str">
        <f>IF(COUNTIF(I78:AL78,"FALSE")&gt;0,"ERROR","OK")</f>
        <v>OK</v>
      </c>
      <c r="E55" s="274" t="str">
        <f>IF(COUNTIF(I79:AL79,"FALSE")&gt;0,"ERROR","OK")</f>
        <v>OK</v>
      </c>
      <c r="F55" s="274" t="str">
        <f>IF(COUNTIF(I80:AL80,"FALSE")&gt;0,"ERROR","OK")</f>
        <v>OK</v>
      </c>
      <c r="G55"/>
      <c r="H55"/>
      <c r="J55"/>
      <c r="K55"/>
      <c r="L55"/>
      <c r="M55"/>
      <c r="N55"/>
      <c r="O55"/>
      <c r="P55"/>
      <c r="Q55"/>
      <c r="R55"/>
      <c r="S55"/>
      <c r="T55"/>
      <c r="U55"/>
      <c r="V55"/>
      <c r="W55"/>
      <c r="X55"/>
      <c r="Y55"/>
      <c r="Z55"/>
      <c r="AA55"/>
      <c r="AB55"/>
      <c r="AC55"/>
      <c r="AD55"/>
      <c r="AE55"/>
      <c r="AF55"/>
      <c r="AG55"/>
      <c r="AH55"/>
      <c r="AI55"/>
      <c r="AJ55"/>
      <c r="AK55"/>
      <c r="AL55"/>
    </row>
    <row r="56" spans="1:38">
      <c r="B56"/>
      <c r="C56"/>
      <c r="D56"/>
      <c r="E56"/>
      <c r="F56"/>
      <c r="G56"/>
      <c r="H56"/>
      <c r="I56"/>
      <c r="J56"/>
      <c r="K56"/>
      <c r="L56"/>
      <c r="M56"/>
      <c r="N56"/>
      <c r="O56"/>
      <c r="P56"/>
      <c r="Q56"/>
      <c r="R56"/>
      <c r="S56"/>
      <c r="T56"/>
      <c r="U56"/>
      <c r="V56"/>
      <c r="W56"/>
      <c r="X56"/>
      <c r="Y56"/>
      <c r="Z56"/>
      <c r="AA56"/>
      <c r="AB56"/>
      <c r="AC56"/>
      <c r="AD56"/>
      <c r="AE56"/>
      <c r="AF56"/>
      <c r="AG56"/>
      <c r="AH56"/>
      <c r="AI56"/>
      <c r="AJ56"/>
      <c r="AK56"/>
      <c r="AL56"/>
    </row>
    <row r="57" spans="1:38">
      <c r="B57" t="s">
        <v>456</v>
      </c>
      <c r="C57"/>
      <c r="D57"/>
      <c r="E57"/>
      <c r="F57" t="str">
        <f>"£m real "&amp;Base_Year&amp;" (CPIH)"</f>
        <v>£m real 2021-22 (CPIH)</v>
      </c>
      <c r="G57" s="452"/>
      <c r="H57"/>
      <c r="I57"/>
      <c r="J57"/>
      <c r="K57"/>
      <c r="L57"/>
      <c r="M57"/>
      <c r="N57"/>
      <c r="O57"/>
      <c r="P57"/>
      <c r="Q57"/>
      <c r="R57"/>
      <c r="S57"/>
      <c r="T57"/>
      <c r="U57"/>
      <c r="V57"/>
      <c r="W57"/>
      <c r="X57"/>
      <c r="Y57"/>
      <c r="Z57"/>
      <c r="AA57"/>
      <c r="AB57"/>
      <c r="AC57"/>
      <c r="AD57"/>
      <c r="AE57"/>
      <c r="AF57"/>
      <c r="AG57"/>
      <c r="AH57"/>
      <c r="AI57"/>
      <c r="AJ57"/>
      <c r="AK57"/>
      <c r="AL57"/>
    </row>
    <row r="58" spans="1:38">
      <c r="B58"/>
      <c r="C58"/>
      <c r="D58"/>
      <c r="E58"/>
      <c r="F58"/>
      <c r="G58"/>
      <c r="H58"/>
      <c r="I58"/>
      <c r="J58"/>
      <c r="K58"/>
      <c r="L58"/>
      <c r="M58"/>
      <c r="N58"/>
      <c r="O58"/>
      <c r="P58"/>
      <c r="Q58"/>
      <c r="R58"/>
      <c r="S58"/>
      <c r="T58"/>
      <c r="U58"/>
      <c r="V58"/>
      <c r="W58"/>
      <c r="X58"/>
      <c r="Y58"/>
      <c r="Z58"/>
      <c r="AA58"/>
      <c r="AB58"/>
      <c r="AC58"/>
      <c r="AD58"/>
      <c r="AE58"/>
      <c r="AF58"/>
      <c r="AG58"/>
      <c r="AH58"/>
      <c r="AI58"/>
      <c r="AJ58"/>
      <c r="AK58"/>
      <c r="AL58"/>
    </row>
    <row r="59" spans="1:38">
      <c r="B59" t="s">
        <v>476</v>
      </c>
      <c r="C59"/>
      <c r="D59" t="s">
        <v>447</v>
      </c>
      <c r="E59" t="s">
        <v>458</v>
      </c>
      <c r="F59" t="s">
        <v>459</v>
      </c>
      <c r="G59"/>
      <c r="H59" s="281"/>
      <c r="I59" s="281">
        <v>0</v>
      </c>
      <c r="J59" s="281">
        <v>0</v>
      </c>
      <c r="K59" s="281">
        <v>0</v>
      </c>
      <c r="L59" s="281">
        <v>0</v>
      </c>
      <c r="M59" s="281">
        <v>0</v>
      </c>
      <c r="N59" s="281">
        <v>0</v>
      </c>
      <c r="O59" s="281">
        <v>0</v>
      </c>
      <c r="P59" s="281">
        <v>0</v>
      </c>
      <c r="Q59" s="281">
        <v>0</v>
      </c>
      <c r="R59" s="281">
        <v>0</v>
      </c>
      <c r="S59" s="281">
        <v>0</v>
      </c>
      <c r="T59" s="281">
        <v>0</v>
      </c>
      <c r="U59" s="281">
        <v>0</v>
      </c>
      <c r="V59" s="281">
        <v>0</v>
      </c>
      <c r="W59" s="281">
        <v>0</v>
      </c>
      <c r="X59" s="281">
        <v>0</v>
      </c>
      <c r="Y59" s="281">
        <v>0</v>
      </c>
      <c r="Z59" s="281">
        <v>0</v>
      </c>
      <c r="AA59" s="281">
        <v>0</v>
      </c>
      <c r="AB59" s="281">
        <v>0</v>
      </c>
      <c r="AC59" s="281">
        <v>0</v>
      </c>
      <c r="AD59" s="281">
        <v>0</v>
      </c>
      <c r="AE59" s="281">
        <v>0</v>
      </c>
      <c r="AF59" s="281">
        <v>0</v>
      </c>
      <c r="AG59" s="281">
        <v>0</v>
      </c>
      <c r="AH59" s="281">
        <v>0</v>
      </c>
      <c r="AI59" s="281">
        <v>0</v>
      </c>
      <c r="AJ59" s="281">
        <v>0</v>
      </c>
      <c r="AK59" s="281">
        <v>0</v>
      </c>
      <c r="AL59" s="281">
        <v>0</v>
      </c>
    </row>
    <row r="60" spans="1:38">
      <c r="B60" t="s">
        <v>476</v>
      </c>
      <c r="C60"/>
      <c r="D60" t="s">
        <v>460</v>
      </c>
      <c r="E60" t="s">
        <v>458</v>
      </c>
      <c r="F60" t="str">
        <f>"£m real "&amp;Base_Year&amp;" (CPIH)"</f>
        <v>£m real 2021-22 (CPIH)</v>
      </c>
      <c r="G60"/>
      <c r="H60" s="286">
        <f>H59/'4 - Inflation'!K17</f>
        <v>0</v>
      </c>
      <c r="I60" s="286">
        <f>I59/'4 - Inflation'!L17</f>
        <v>0</v>
      </c>
      <c r="J60" s="286">
        <f>J59/'4 - Inflation'!M17</f>
        <v>0</v>
      </c>
      <c r="K60" s="286">
        <f>K59/'4 - Inflation'!N17</f>
        <v>0</v>
      </c>
      <c r="L60" s="286">
        <f>L59/'4 - Inflation'!O17</f>
        <v>0</v>
      </c>
      <c r="M60" s="286">
        <f>M59/'4 - Inflation'!P17</f>
        <v>0</v>
      </c>
      <c r="N60" s="286">
        <f>N59/'4 - Inflation'!Q17</f>
        <v>0</v>
      </c>
      <c r="O60" s="286">
        <f>O59/'4 - Inflation'!R17</f>
        <v>0</v>
      </c>
      <c r="P60" s="286">
        <f>P59/'4 - Inflation'!S17</f>
        <v>0</v>
      </c>
      <c r="Q60" s="286">
        <f>Q59/'4 - Inflation'!T17</f>
        <v>0</v>
      </c>
      <c r="R60" s="286">
        <f>R59/'4 - Inflation'!U17</f>
        <v>0</v>
      </c>
      <c r="S60" s="286">
        <f>S59/'4 - Inflation'!V17</f>
        <v>0</v>
      </c>
      <c r="T60" s="286">
        <f>T59/'4 - Inflation'!W17</f>
        <v>0</v>
      </c>
      <c r="U60" s="286">
        <f>U59/'4 - Inflation'!X17</f>
        <v>0</v>
      </c>
      <c r="V60" s="286">
        <f>V59/'4 - Inflation'!Y17</f>
        <v>0</v>
      </c>
      <c r="W60" s="286">
        <f>W59/'4 - Inflation'!Z17</f>
        <v>0</v>
      </c>
      <c r="X60" s="286">
        <f>X59/'4 - Inflation'!AA17</f>
        <v>0</v>
      </c>
      <c r="Y60" s="286">
        <f>Y59/'4 - Inflation'!AB17</f>
        <v>0</v>
      </c>
      <c r="Z60" s="286">
        <f>Z59/'4 - Inflation'!AC17</f>
        <v>0</v>
      </c>
      <c r="AA60" s="286">
        <f>AA59/'4 - Inflation'!AD17</f>
        <v>0</v>
      </c>
      <c r="AB60" s="286">
        <f>AB59/'4 - Inflation'!AE17</f>
        <v>0</v>
      </c>
      <c r="AC60" s="286">
        <f>AC59/'4 - Inflation'!AF17</f>
        <v>0</v>
      </c>
      <c r="AD60" s="286">
        <f>AD59/'4 - Inflation'!AG17</f>
        <v>0</v>
      </c>
      <c r="AE60" s="286">
        <f>AE59/'4 - Inflation'!AH17</f>
        <v>0</v>
      </c>
      <c r="AF60" s="286">
        <f>AF59/'4 - Inflation'!AI17</f>
        <v>0</v>
      </c>
      <c r="AG60" s="286">
        <f>AG59/'4 - Inflation'!AJ17</f>
        <v>0</v>
      </c>
      <c r="AH60" s="286">
        <f>AH59/'4 - Inflation'!AK17</f>
        <v>0</v>
      </c>
      <c r="AI60" s="286">
        <f>AI59/'4 - Inflation'!AL17</f>
        <v>0</v>
      </c>
      <c r="AJ60" s="286">
        <f>AJ59/'4 - Inflation'!AM17</f>
        <v>0</v>
      </c>
      <c r="AK60" s="286">
        <f>AK59/'4 - Inflation'!AN17</f>
        <v>0</v>
      </c>
      <c r="AL60" s="286">
        <f>AL59/'4 - Inflation'!AO17</f>
        <v>0</v>
      </c>
    </row>
    <row r="61" spans="1:38">
      <c r="A61"/>
      <c r="B61"/>
      <c r="C61"/>
      <c r="D61"/>
      <c r="E61"/>
      <c r="F61"/>
      <c r="G61"/>
      <c r="H61"/>
      <c r="I61"/>
      <c r="J61"/>
      <c r="K61"/>
      <c r="L61"/>
      <c r="M61"/>
      <c r="N61"/>
      <c r="O61"/>
      <c r="P61"/>
      <c r="Q61"/>
      <c r="R61"/>
      <c r="S61"/>
      <c r="T61"/>
      <c r="U61"/>
      <c r="V61"/>
      <c r="W61"/>
      <c r="X61"/>
      <c r="Y61"/>
      <c r="Z61"/>
      <c r="AA61"/>
      <c r="AB61"/>
      <c r="AC61"/>
      <c r="AD61"/>
      <c r="AE61"/>
      <c r="AF61"/>
      <c r="AG61"/>
      <c r="AH61"/>
      <c r="AI61"/>
      <c r="AJ61"/>
      <c r="AK61"/>
      <c r="AL61"/>
    </row>
    <row r="62" spans="1:38">
      <c r="B62" t="s">
        <v>477</v>
      </c>
      <c r="C62"/>
      <c r="D62" t="s">
        <v>460</v>
      </c>
      <c r="E62" t="s">
        <v>462</v>
      </c>
      <c r="F62" t="s">
        <v>459</v>
      </c>
      <c r="G62"/>
      <c r="H62" s="281"/>
      <c r="I62" s="281">
        <v>0</v>
      </c>
      <c r="J62" s="281">
        <v>0</v>
      </c>
      <c r="K62" s="281">
        <v>0</v>
      </c>
      <c r="L62" s="281">
        <v>0</v>
      </c>
      <c r="M62" s="281">
        <v>0</v>
      </c>
      <c r="N62" s="281">
        <v>0</v>
      </c>
      <c r="O62" s="281">
        <v>0</v>
      </c>
      <c r="P62" s="281">
        <v>0</v>
      </c>
      <c r="Q62" s="281">
        <v>0</v>
      </c>
      <c r="R62" s="281">
        <v>0</v>
      </c>
      <c r="S62" s="281">
        <v>0</v>
      </c>
      <c r="T62" s="281">
        <v>0</v>
      </c>
      <c r="U62" s="281">
        <v>0</v>
      </c>
      <c r="V62" s="281">
        <v>0</v>
      </c>
      <c r="W62" s="281">
        <v>0</v>
      </c>
      <c r="X62" s="281">
        <v>0</v>
      </c>
      <c r="Y62" s="281">
        <v>0</v>
      </c>
      <c r="Z62" s="281">
        <v>0</v>
      </c>
      <c r="AA62" s="281">
        <v>0</v>
      </c>
      <c r="AB62" s="281">
        <v>0</v>
      </c>
      <c r="AC62" s="281">
        <v>0</v>
      </c>
      <c r="AD62" s="281">
        <v>0</v>
      </c>
      <c r="AE62" s="281">
        <v>0</v>
      </c>
      <c r="AF62" s="281">
        <v>0</v>
      </c>
      <c r="AG62" s="281">
        <v>0</v>
      </c>
      <c r="AH62" s="281">
        <v>0</v>
      </c>
      <c r="AI62" s="281">
        <v>0</v>
      </c>
      <c r="AJ62" s="281">
        <v>0</v>
      </c>
      <c r="AK62" s="281">
        <v>0</v>
      </c>
      <c r="AL62" s="281">
        <v>0</v>
      </c>
    </row>
    <row r="63" spans="1:38">
      <c r="B63" t="s">
        <v>477</v>
      </c>
      <c r="C63"/>
      <c r="D63" t="s">
        <v>463</v>
      </c>
      <c r="E63" t="s">
        <v>462</v>
      </c>
      <c r="F63" t="str">
        <f>"£m real "&amp;Base_Year&amp;" (CPIH)"</f>
        <v>£m real 2021-22 (CPIH)</v>
      </c>
      <c r="G63"/>
      <c r="H63" s="286">
        <f>H62/'4 - Inflation'!K17</f>
        <v>0</v>
      </c>
      <c r="I63" s="286">
        <f>I62/'4 - Inflation'!L17</f>
        <v>0</v>
      </c>
      <c r="J63" s="286">
        <f>J62/'4 - Inflation'!M17</f>
        <v>0</v>
      </c>
      <c r="K63" s="286">
        <f>K62/'4 - Inflation'!N17</f>
        <v>0</v>
      </c>
      <c r="L63" s="286">
        <f>L62/'4 - Inflation'!O17</f>
        <v>0</v>
      </c>
      <c r="M63" s="286">
        <f>M62/'4 - Inflation'!P17</f>
        <v>0</v>
      </c>
      <c r="N63" s="286">
        <f>N62/'4 - Inflation'!Q17</f>
        <v>0</v>
      </c>
      <c r="O63" s="286">
        <f>O62/'4 - Inflation'!R17</f>
        <v>0</v>
      </c>
      <c r="P63" s="286">
        <f>P62/'4 - Inflation'!S17</f>
        <v>0</v>
      </c>
      <c r="Q63" s="286">
        <f>Q62/'4 - Inflation'!T17</f>
        <v>0</v>
      </c>
      <c r="R63" s="286">
        <f>R62/'4 - Inflation'!U17</f>
        <v>0</v>
      </c>
      <c r="S63" s="286">
        <f>S62/'4 - Inflation'!V17</f>
        <v>0</v>
      </c>
      <c r="T63" s="286">
        <f>T62/'4 - Inflation'!W17</f>
        <v>0</v>
      </c>
      <c r="U63" s="286">
        <f>U62/'4 - Inflation'!X17</f>
        <v>0</v>
      </c>
      <c r="V63" s="286">
        <f>V62/'4 - Inflation'!Y17</f>
        <v>0</v>
      </c>
      <c r="W63" s="286">
        <f>W62/'4 - Inflation'!Z17</f>
        <v>0</v>
      </c>
      <c r="X63" s="286">
        <f>X62/'4 - Inflation'!AA17</f>
        <v>0</v>
      </c>
      <c r="Y63" s="286">
        <f>Y62/'4 - Inflation'!AB17</f>
        <v>0</v>
      </c>
      <c r="Z63" s="286">
        <f>Z62/'4 - Inflation'!AC17</f>
        <v>0</v>
      </c>
      <c r="AA63" s="286">
        <f>AA62/'4 - Inflation'!AD17</f>
        <v>0</v>
      </c>
      <c r="AB63" s="286">
        <f>AB62/'4 - Inflation'!AE17</f>
        <v>0</v>
      </c>
      <c r="AC63" s="286">
        <f>AC62/'4 - Inflation'!AF17</f>
        <v>0</v>
      </c>
      <c r="AD63" s="286">
        <f>AD62/'4 - Inflation'!AG17</f>
        <v>0</v>
      </c>
      <c r="AE63" s="286">
        <f>AE62/'4 - Inflation'!AH17</f>
        <v>0</v>
      </c>
      <c r="AF63" s="286">
        <f>AF62/'4 - Inflation'!AI17</f>
        <v>0</v>
      </c>
      <c r="AG63" s="286">
        <f>AG62/'4 - Inflation'!AJ17</f>
        <v>0</v>
      </c>
      <c r="AH63" s="286">
        <f>AH62/'4 - Inflation'!AK17</f>
        <v>0</v>
      </c>
      <c r="AI63" s="286">
        <f>AI62/'4 - Inflation'!AL17</f>
        <v>0</v>
      </c>
      <c r="AJ63" s="286">
        <f>AJ62/'4 - Inflation'!AM17</f>
        <v>0</v>
      </c>
      <c r="AK63" s="286">
        <f>AK62/'4 - Inflation'!AN17</f>
        <v>0</v>
      </c>
      <c r="AL63" s="286">
        <f>AL62/'4 - Inflation'!AO17</f>
        <v>0</v>
      </c>
    </row>
    <row r="64" spans="1:38">
      <c r="A64"/>
      <c r="B64"/>
      <c r="C64"/>
      <c r="D64"/>
      <c r="E64"/>
      <c r="F64"/>
      <c r="G64"/>
      <c r="H64"/>
      <c r="I64"/>
      <c r="J64"/>
      <c r="K64"/>
      <c r="L64"/>
      <c r="M64"/>
      <c r="N64"/>
      <c r="O64"/>
      <c r="P64"/>
      <c r="Q64"/>
      <c r="R64"/>
      <c r="S64"/>
      <c r="T64"/>
      <c r="U64"/>
      <c r="V64"/>
      <c r="W64"/>
      <c r="X64"/>
      <c r="Y64"/>
      <c r="Z64"/>
      <c r="AA64"/>
      <c r="AB64"/>
      <c r="AC64"/>
      <c r="AD64"/>
      <c r="AE64"/>
      <c r="AF64"/>
      <c r="AG64"/>
      <c r="AH64"/>
      <c r="AI64"/>
      <c r="AJ64"/>
      <c r="AK64"/>
      <c r="AL64"/>
    </row>
    <row r="65" spans="1:38">
      <c r="B65" t="s">
        <v>446</v>
      </c>
      <c r="C65"/>
      <c r="D65" t="s">
        <v>447</v>
      </c>
      <c r="E65" t="s">
        <v>448</v>
      </c>
      <c r="F65" t="str">
        <f>"£m real "&amp;Base_Year&amp;" (CPIH)"</f>
        <v>£m real 2021-22 (CPIH)</v>
      </c>
      <c r="G65"/>
      <c r="H65" s="286">
        <f>SUM(H60,H63)</f>
        <v>0</v>
      </c>
      <c r="I65" s="286">
        <f>SUM(I60,I63)</f>
        <v>0</v>
      </c>
      <c r="J65" s="286">
        <f t="shared" ref="J65:AL65" si="11">SUM(J60,J63)</f>
        <v>0</v>
      </c>
      <c r="K65" s="286">
        <f t="shared" si="11"/>
        <v>0</v>
      </c>
      <c r="L65" s="286">
        <f t="shared" si="11"/>
        <v>0</v>
      </c>
      <c r="M65" s="286">
        <f t="shared" si="11"/>
        <v>0</v>
      </c>
      <c r="N65" s="286">
        <f t="shared" si="11"/>
        <v>0</v>
      </c>
      <c r="O65" s="286">
        <f t="shared" si="11"/>
        <v>0</v>
      </c>
      <c r="P65" s="286">
        <f t="shared" si="11"/>
        <v>0</v>
      </c>
      <c r="Q65" s="286">
        <f t="shared" si="11"/>
        <v>0</v>
      </c>
      <c r="R65" s="286">
        <f t="shared" si="11"/>
        <v>0</v>
      </c>
      <c r="S65" s="286">
        <f t="shared" si="11"/>
        <v>0</v>
      </c>
      <c r="T65" s="286">
        <f t="shared" si="11"/>
        <v>0</v>
      </c>
      <c r="U65" s="286">
        <f t="shared" si="11"/>
        <v>0</v>
      </c>
      <c r="V65" s="286">
        <f t="shared" si="11"/>
        <v>0</v>
      </c>
      <c r="W65" s="286">
        <f t="shared" si="11"/>
        <v>0</v>
      </c>
      <c r="X65" s="286">
        <f t="shared" si="11"/>
        <v>0</v>
      </c>
      <c r="Y65" s="286">
        <f t="shared" si="11"/>
        <v>0</v>
      </c>
      <c r="Z65" s="286">
        <f t="shared" si="11"/>
        <v>0</v>
      </c>
      <c r="AA65" s="286">
        <f t="shared" si="11"/>
        <v>0</v>
      </c>
      <c r="AB65" s="286">
        <f t="shared" si="11"/>
        <v>0</v>
      </c>
      <c r="AC65" s="286">
        <f t="shared" si="11"/>
        <v>0</v>
      </c>
      <c r="AD65" s="286">
        <f t="shared" si="11"/>
        <v>0</v>
      </c>
      <c r="AE65" s="286">
        <f t="shared" si="11"/>
        <v>0</v>
      </c>
      <c r="AF65" s="286">
        <f t="shared" si="11"/>
        <v>0</v>
      </c>
      <c r="AG65" s="286">
        <f t="shared" si="11"/>
        <v>0</v>
      </c>
      <c r="AH65" s="286">
        <f t="shared" si="11"/>
        <v>0</v>
      </c>
      <c r="AI65" s="286">
        <f t="shared" si="11"/>
        <v>0</v>
      </c>
      <c r="AJ65" s="286">
        <f t="shared" si="11"/>
        <v>0</v>
      </c>
      <c r="AK65" s="286">
        <f t="shared" si="11"/>
        <v>0</v>
      </c>
      <c r="AL65" s="286">
        <f t="shared" si="11"/>
        <v>0</v>
      </c>
    </row>
    <row r="66" spans="1:38">
      <c r="B66"/>
      <c r="C66"/>
      <c r="D66"/>
      <c r="E66"/>
      <c r="F66"/>
      <c r="G66"/>
      <c r="H66"/>
      <c r="I66"/>
      <c r="J66"/>
      <c r="K66"/>
      <c r="L66"/>
      <c r="M66"/>
      <c r="N66"/>
      <c r="O66"/>
      <c r="P66"/>
      <c r="Q66"/>
      <c r="R66"/>
      <c r="S66"/>
      <c r="T66"/>
      <c r="U66"/>
      <c r="V66"/>
      <c r="W66"/>
      <c r="X66"/>
      <c r="Y66"/>
      <c r="Z66"/>
      <c r="AA66"/>
      <c r="AB66"/>
      <c r="AC66"/>
      <c r="AD66"/>
      <c r="AE66"/>
      <c r="AF66"/>
      <c r="AG66"/>
      <c r="AH66"/>
      <c r="AI66"/>
      <c r="AJ66"/>
      <c r="AK66"/>
      <c r="AL66"/>
    </row>
    <row r="67" spans="1:38">
      <c r="B67" s="273" t="s">
        <v>465</v>
      </c>
      <c r="C67"/>
      <c r="D67"/>
      <c r="E67"/>
      <c r="F67"/>
      <c r="G67"/>
      <c r="H67"/>
      <c r="I67"/>
      <c r="J67"/>
      <c r="K67"/>
      <c r="L67"/>
      <c r="M67"/>
      <c r="N67"/>
      <c r="O67"/>
      <c r="P67"/>
      <c r="Q67"/>
      <c r="R67"/>
      <c r="S67"/>
      <c r="T67"/>
      <c r="U67"/>
      <c r="V67"/>
      <c r="W67"/>
      <c r="X67"/>
      <c r="Y67"/>
      <c r="Z67"/>
      <c r="AA67"/>
      <c r="AB67"/>
      <c r="AC67"/>
      <c r="AD67"/>
      <c r="AE67"/>
      <c r="AF67"/>
      <c r="AG67"/>
      <c r="AH67"/>
      <c r="AI67"/>
      <c r="AJ67"/>
      <c r="AK67"/>
      <c r="AL67"/>
    </row>
    <row r="68" spans="1:38">
      <c r="B68" t="s">
        <v>446</v>
      </c>
      <c r="C68"/>
      <c r="D68" t="s">
        <v>466</v>
      </c>
      <c r="E68" t="s">
        <v>467</v>
      </c>
      <c r="F68" t="s">
        <v>459</v>
      </c>
      <c r="G68"/>
      <c r="H68" s="281"/>
      <c r="I68" s="281">
        <v>0</v>
      </c>
      <c r="J68" s="281">
        <v>0</v>
      </c>
      <c r="K68" s="281">
        <v>0</v>
      </c>
      <c r="L68" s="281">
        <v>0</v>
      </c>
      <c r="M68" s="281">
        <v>0</v>
      </c>
      <c r="N68" s="281">
        <v>0</v>
      </c>
      <c r="O68" s="281">
        <v>0</v>
      </c>
      <c r="P68" s="281">
        <v>0</v>
      </c>
      <c r="Q68" s="281">
        <v>0</v>
      </c>
      <c r="R68" s="281">
        <v>0</v>
      </c>
      <c r="S68" s="281">
        <v>0</v>
      </c>
      <c r="T68" s="281">
        <v>0</v>
      </c>
      <c r="U68" s="281">
        <v>0</v>
      </c>
      <c r="V68" s="281">
        <v>0</v>
      </c>
      <c r="W68" s="281">
        <v>0</v>
      </c>
      <c r="X68" s="281">
        <v>0</v>
      </c>
      <c r="Y68" s="281">
        <v>0</v>
      </c>
      <c r="Z68" s="281">
        <v>0</v>
      </c>
      <c r="AA68" s="281">
        <v>0</v>
      </c>
      <c r="AB68" s="281">
        <v>0</v>
      </c>
      <c r="AC68" s="281">
        <v>0</v>
      </c>
      <c r="AD68" s="281">
        <v>0</v>
      </c>
      <c r="AE68" s="281">
        <v>0</v>
      </c>
      <c r="AF68" s="281">
        <v>0</v>
      </c>
      <c r="AG68" s="281">
        <v>0</v>
      </c>
      <c r="AH68" s="281">
        <v>0</v>
      </c>
      <c r="AI68" s="281">
        <v>0</v>
      </c>
      <c r="AJ68" s="281">
        <v>0</v>
      </c>
      <c r="AK68" s="281">
        <v>0</v>
      </c>
      <c r="AL68" s="281">
        <v>0</v>
      </c>
    </row>
    <row r="69" spans="1:38">
      <c r="B69" t="s">
        <v>446</v>
      </c>
      <c r="C69"/>
      <c r="D69"/>
      <c r="E69" t="s">
        <v>467</v>
      </c>
      <c r="F69" t="str">
        <f>"£m real "&amp;Base_Year&amp;" (CPIH)"</f>
        <v>£m real 2021-22 (CPIH)</v>
      </c>
      <c r="G69"/>
      <c r="H69" s="286">
        <f>H68/'4 - Inflation'!K17</f>
        <v>0</v>
      </c>
      <c r="I69" s="286">
        <f>I68/'4 - Inflation'!L17</f>
        <v>0</v>
      </c>
      <c r="J69" s="286">
        <f>J68/'4 - Inflation'!M17</f>
        <v>0</v>
      </c>
      <c r="K69" s="286">
        <f>K68/'4 - Inflation'!N17</f>
        <v>0</v>
      </c>
      <c r="L69" s="286">
        <f>L68/'4 - Inflation'!O17</f>
        <v>0</v>
      </c>
      <c r="M69" s="286">
        <f>M68/'4 - Inflation'!P17</f>
        <v>0</v>
      </c>
      <c r="N69" s="286">
        <f>N68/'4 - Inflation'!Q17</f>
        <v>0</v>
      </c>
      <c r="O69" s="286">
        <f>O68/'4 - Inflation'!R17</f>
        <v>0</v>
      </c>
      <c r="P69" s="286">
        <f>P68/'4 - Inflation'!S17</f>
        <v>0</v>
      </c>
      <c r="Q69" s="286">
        <f>Q68/'4 - Inflation'!T17</f>
        <v>0</v>
      </c>
      <c r="R69" s="286">
        <f>R68/'4 - Inflation'!U17</f>
        <v>0</v>
      </c>
      <c r="S69" s="286">
        <f>S68/'4 - Inflation'!V17</f>
        <v>0</v>
      </c>
      <c r="T69" s="286">
        <f>T68/'4 - Inflation'!W17</f>
        <v>0</v>
      </c>
      <c r="U69" s="286">
        <f>U68/'4 - Inflation'!X17</f>
        <v>0</v>
      </c>
      <c r="V69" s="286">
        <f>V68/'4 - Inflation'!Y17</f>
        <v>0</v>
      </c>
      <c r="W69" s="286">
        <f>W68/'4 - Inflation'!Z17</f>
        <v>0</v>
      </c>
      <c r="X69" s="286">
        <f>X68/'4 - Inflation'!AA17</f>
        <v>0</v>
      </c>
      <c r="Y69" s="286">
        <f>Y68/'4 - Inflation'!AB17</f>
        <v>0</v>
      </c>
      <c r="Z69" s="286">
        <f>Z68/'4 - Inflation'!AC17</f>
        <v>0</v>
      </c>
      <c r="AA69" s="286">
        <f>AA68/'4 - Inflation'!AD17</f>
        <v>0</v>
      </c>
      <c r="AB69" s="286">
        <f>AB68/'4 - Inflation'!AE17</f>
        <v>0</v>
      </c>
      <c r="AC69" s="286">
        <f>AC68/'4 - Inflation'!AF17</f>
        <v>0</v>
      </c>
      <c r="AD69" s="286">
        <f>AD68/'4 - Inflation'!AG17</f>
        <v>0</v>
      </c>
      <c r="AE69" s="286">
        <f>AE68/'4 - Inflation'!AH17</f>
        <v>0</v>
      </c>
      <c r="AF69" s="286">
        <f>AF68/'4 - Inflation'!AI17</f>
        <v>0</v>
      </c>
      <c r="AG69" s="286">
        <f>AG68/'4 - Inflation'!AJ17</f>
        <v>0</v>
      </c>
      <c r="AH69" s="286">
        <f>AH68/'4 - Inflation'!AK17</f>
        <v>0</v>
      </c>
      <c r="AI69" s="286">
        <f>AI68/'4 - Inflation'!AL17</f>
        <v>0</v>
      </c>
      <c r="AJ69" s="286">
        <f>AJ68/'4 - Inflation'!AM17</f>
        <v>0</v>
      </c>
      <c r="AK69" s="286">
        <f>AK68/'4 - Inflation'!AN17</f>
        <v>0</v>
      </c>
      <c r="AL69" s="286">
        <f>AL68/'4 - Inflation'!AO17</f>
        <v>0</v>
      </c>
    </row>
    <row r="70" spans="1:38">
      <c r="A70"/>
      <c r="B70"/>
      <c r="C70"/>
      <c r="D70"/>
      <c r="E70"/>
      <c r="F70"/>
      <c r="G70"/>
      <c r="H70"/>
      <c r="I70"/>
      <c r="J70"/>
      <c r="K70"/>
      <c r="L70"/>
      <c r="M70"/>
      <c r="N70"/>
      <c r="O70"/>
      <c r="P70"/>
      <c r="Q70"/>
      <c r="R70"/>
      <c r="S70"/>
      <c r="T70"/>
      <c r="U70"/>
      <c r="V70"/>
      <c r="W70"/>
      <c r="X70"/>
      <c r="Y70"/>
      <c r="Z70"/>
      <c r="AA70"/>
      <c r="AB70"/>
      <c r="AC70"/>
      <c r="AD70"/>
      <c r="AE70"/>
      <c r="AF70"/>
      <c r="AG70"/>
      <c r="AH70"/>
      <c r="AI70"/>
      <c r="AJ70"/>
      <c r="AK70"/>
      <c r="AL70"/>
    </row>
    <row r="71" spans="1:38">
      <c r="B71" t="s">
        <v>450</v>
      </c>
      <c r="C71"/>
      <c r="D71" t="s">
        <v>469</v>
      </c>
      <c r="E71" t="s">
        <v>470</v>
      </c>
      <c r="F71" t="s">
        <v>459</v>
      </c>
      <c r="G71"/>
      <c r="H71" s="281"/>
      <c r="I71" s="281">
        <v>0</v>
      </c>
      <c r="J71" s="281">
        <v>0</v>
      </c>
      <c r="K71" s="281">
        <v>0</v>
      </c>
      <c r="L71" s="281">
        <v>0</v>
      </c>
      <c r="M71" s="281">
        <v>0</v>
      </c>
      <c r="N71" s="281">
        <v>0</v>
      </c>
      <c r="O71" s="281">
        <v>0</v>
      </c>
      <c r="P71" s="281">
        <v>0</v>
      </c>
      <c r="Q71" s="281">
        <v>0</v>
      </c>
      <c r="R71" s="281">
        <v>0</v>
      </c>
      <c r="S71" s="281">
        <v>0</v>
      </c>
      <c r="T71" s="281">
        <v>0</v>
      </c>
      <c r="U71" s="281">
        <v>0</v>
      </c>
      <c r="V71" s="281">
        <v>0</v>
      </c>
      <c r="W71" s="281">
        <v>0</v>
      </c>
      <c r="X71" s="281">
        <v>0</v>
      </c>
      <c r="Y71" s="281">
        <v>0</v>
      </c>
      <c r="Z71" s="281">
        <v>0</v>
      </c>
      <c r="AA71" s="281">
        <v>0</v>
      </c>
      <c r="AB71" s="281">
        <v>0</v>
      </c>
      <c r="AC71" s="281">
        <v>0</v>
      </c>
      <c r="AD71" s="281">
        <v>0</v>
      </c>
      <c r="AE71" s="281">
        <v>0</v>
      </c>
      <c r="AF71" s="281">
        <v>0</v>
      </c>
      <c r="AG71" s="281">
        <v>0</v>
      </c>
      <c r="AH71" s="281">
        <v>0</v>
      </c>
      <c r="AI71" s="281">
        <v>0</v>
      </c>
      <c r="AJ71" s="281">
        <v>0</v>
      </c>
      <c r="AK71" s="281">
        <v>0</v>
      </c>
      <c r="AL71" s="281">
        <v>0</v>
      </c>
    </row>
    <row r="72" spans="1:38">
      <c r="B72" t="s">
        <v>450</v>
      </c>
      <c r="C72"/>
      <c r="D72"/>
      <c r="E72" t="s">
        <v>470</v>
      </c>
      <c r="F72" t="str">
        <f>"£m real "&amp;Base_Year&amp;" (CPIH)"</f>
        <v>£m real 2021-22 (CPIH)</v>
      </c>
      <c r="G72"/>
      <c r="H72" s="286">
        <f>H71/'4 - Inflation'!K17</f>
        <v>0</v>
      </c>
      <c r="I72" s="286">
        <f>I71/'4 - Inflation'!L17</f>
        <v>0</v>
      </c>
      <c r="J72" s="286">
        <f>J71/'4 - Inflation'!M17</f>
        <v>0</v>
      </c>
      <c r="K72" s="286">
        <f>K71/'4 - Inflation'!N17</f>
        <v>0</v>
      </c>
      <c r="L72" s="286">
        <f>L71/'4 - Inflation'!O17</f>
        <v>0</v>
      </c>
      <c r="M72" s="286">
        <f>M71/'4 - Inflation'!P17</f>
        <v>0</v>
      </c>
      <c r="N72" s="286">
        <f>N71/'4 - Inflation'!Q17</f>
        <v>0</v>
      </c>
      <c r="O72" s="286">
        <f>O71/'4 - Inflation'!R17</f>
        <v>0</v>
      </c>
      <c r="P72" s="286">
        <f>P71/'4 - Inflation'!S17</f>
        <v>0</v>
      </c>
      <c r="Q72" s="286">
        <f>Q71/'4 - Inflation'!T17</f>
        <v>0</v>
      </c>
      <c r="R72" s="286">
        <f>R71/'4 - Inflation'!U17</f>
        <v>0</v>
      </c>
      <c r="S72" s="286">
        <f>S71/'4 - Inflation'!V17</f>
        <v>0</v>
      </c>
      <c r="T72" s="286">
        <f>T71/'4 - Inflation'!W17</f>
        <v>0</v>
      </c>
      <c r="U72" s="286">
        <f>U71/'4 - Inflation'!X17</f>
        <v>0</v>
      </c>
      <c r="V72" s="286">
        <f>V71/'4 - Inflation'!Y17</f>
        <v>0</v>
      </c>
      <c r="W72" s="286">
        <f>W71/'4 - Inflation'!Z17</f>
        <v>0</v>
      </c>
      <c r="X72" s="286">
        <f>X71/'4 - Inflation'!AA17</f>
        <v>0</v>
      </c>
      <c r="Y72" s="286">
        <f>Y71/'4 - Inflation'!AB17</f>
        <v>0</v>
      </c>
      <c r="Z72" s="286">
        <f>Z71/'4 - Inflation'!AC17</f>
        <v>0</v>
      </c>
      <c r="AA72" s="286">
        <f>AA71/'4 - Inflation'!AD17</f>
        <v>0</v>
      </c>
      <c r="AB72" s="286">
        <f>AB71/'4 - Inflation'!AE17</f>
        <v>0</v>
      </c>
      <c r="AC72" s="286">
        <f>AC71/'4 - Inflation'!AF17</f>
        <v>0</v>
      </c>
      <c r="AD72" s="286">
        <f>AD71/'4 - Inflation'!AG17</f>
        <v>0</v>
      </c>
      <c r="AE72" s="286">
        <f>AE71/'4 - Inflation'!AH17</f>
        <v>0</v>
      </c>
      <c r="AF72" s="286">
        <f>AF71/'4 - Inflation'!AI17</f>
        <v>0</v>
      </c>
      <c r="AG72" s="286">
        <f>AG71/'4 - Inflation'!AJ17</f>
        <v>0</v>
      </c>
      <c r="AH72" s="286">
        <f>AH71/'4 - Inflation'!AK17</f>
        <v>0</v>
      </c>
      <c r="AI72" s="286">
        <f>AI71/'4 - Inflation'!AL17</f>
        <v>0</v>
      </c>
      <c r="AJ72" s="286">
        <f>AJ71/'4 - Inflation'!AM17</f>
        <v>0</v>
      </c>
      <c r="AK72" s="286">
        <f>AK71/'4 - Inflation'!AN17</f>
        <v>0</v>
      </c>
      <c r="AL72" s="286">
        <f>AL71/'4 - Inflation'!AO17</f>
        <v>0</v>
      </c>
    </row>
    <row r="73" spans="1:38">
      <c r="A73"/>
      <c r="B73"/>
      <c r="C73"/>
      <c r="D73"/>
      <c r="E73"/>
      <c r="F73"/>
      <c r="G73"/>
      <c r="H73"/>
      <c r="I73"/>
      <c r="J73"/>
      <c r="K73"/>
      <c r="L73"/>
      <c r="M73"/>
      <c r="N73"/>
      <c r="O73"/>
      <c r="P73"/>
      <c r="Q73"/>
      <c r="R73"/>
      <c r="S73"/>
      <c r="T73"/>
      <c r="U73"/>
      <c r="V73"/>
      <c r="W73"/>
      <c r="X73"/>
      <c r="Y73"/>
      <c r="Z73"/>
      <c r="AA73"/>
      <c r="AB73"/>
      <c r="AC73"/>
      <c r="AD73"/>
      <c r="AE73"/>
      <c r="AF73"/>
      <c r="AG73"/>
      <c r="AH73"/>
      <c r="AI73"/>
      <c r="AJ73"/>
      <c r="AK73"/>
      <c r="AL73"/>
    </row>
    <row r="74" spans="1:38">
      <c r="B74" t="s">
        <v>285</v>
      </c>
      <c r="C74"/>
      <c r="D74"/>
      <c r="E74" t="s">
        <v>444</v>
      </c>
      <c r="F74" t="str">
        <f>"£m real "&amp;Base_Year&amp;" (CPIH)"</f>
        <v>£m real 2021-22 (CPIH)</v>
      </c>
      <c r="G74"/>
      <c r="H74" s="286">
        <f>SUM(H69,H72)</f>
        <v>0</v>
      </c>
      <c r="I74" s="286">
        <f>SUM(I69,I72)</f>
        <v>0</v>
      </c>
      <c r="J74" s="286">
        <f t="shared" ref="J74:AL74" si="12">SUM(J69,J72)</f>
        <v>0</v>
      </c>
      <c r="K74" s="286">
        <f t="shared" si="12"/>
        <v>0</v>
      </c>
      <c r="L74" s="286">
        <f t="shared" si="12"/>
        <v>0</v>
      </c>
      <c r="M74" s="286">
        <f t="shared" si="12"/>
        <v>0</v>
      </c>
      <c r="N74" s="286">
        <f t="shared" si="12"/>
        <v>0</v>
      </c>
      <c r="O74" s="286">
        <f t="shared" si="12"/>
        <v>0</v>
      </c>
      <c r="P74" s="286">
        <f t="shared" si="12"/>
        <v>0</v>
      </c>
      <c r="Q74" s="286">
        <f t="shared" si="12"/>
        <v>0</v>
      </c>
      <c r="R74" s="286">
        <f t="shared" si="12"/>
        <v>0</v>
      </c>
      <c r="S74" s="286">
        <f t="shared" si="12"/>
        <v>0</v>
      </c>
      <c r="T74" s="286">
        <f t="shared" si="12"/>
        <v>0</v>
      </c>
      <c r="U74" s="286">
        <f t="shared" si="12"/>
        <v>0</v>
      </c>
      <c r="V74" s="286">
        <f t="shared" si="12"/>
        <v>0</v>
      </c>
      <c r="W74" s="286">
        <f t="shared" si="12"/>
        <v>0</v>
      </c>
      <c r="X74" s="286">
        <f t="shared" si="12"/>
        <v>0</v>
      </c>
      <c r="Y74" s="286">
        <f t="shared" si="12"/>
        <v>0</v>
      </c>
      <c r="Z74" s="286">
        <f t="shared" si="12"/>
        <v>0</v>
      </c>
      <c r="AA74" s="286">
        <f t="shared" si="12"/>
        <v>0</v>
      </c>
      <c r="AB74" s="286">
        <f t="shared" si="12"/>
        <v>0</v>
      </c>
      <c r="AC74" s="286">
        <f t="shared" si="12"/>
        <v>0</v>
      </c>
      <c r="AD74" s="286">
        <f t="shared" si="12"/>
        <v>0</v>
      </c>
      <c r="AE74" s="286">
        <f t="shared" si="12"/>
        <v>0</v>
      </c>
      <c r="AF74" s="286">
        <f t="shared" si="12"/>
        <v>0</v>
      </c>
      <c r="AG74" s="286">
        <f t="shared" si="12"/>
        <v>0</v>
      </c>
      <c r="AH74" s="286">
        <f t="shared" si="12"/>
        <v>0</v>
      </c>
      <c r="AI74" s="286">
        <f t="shared" si="12"/>
        <v>0</v>
      </c>
      <c r="AJ74" s="286">
        <f t="shared" si="12"/>
        <v>0</v>
      </c>
      <c r="AK74" s="286">
        <f t="shared" si="12"/>
        <v>0</v>
      </c>
      <c r="AL74" s="286">
        <f t="shared" si="12"/>
        <v>0</v>
      </c>
    </row>
    <row r="75" spans="1:38">
      <c r="B75"/>
      <c r="C75"/>
      <c r="D75"/>
      <c r="E75"/>
      <c r="F75"/>
      <c r="G75"/>
      <c r="H75"/>
      <c r="J75"/>
      <c r="K75"/>
      <c r="L75"/>
      <c r="M75"/>
      <c r="N75"/>
      <c r="O75"/>
      <c r="P75"/>
      <c r="Q75"/>
      <c r="R75"/>
      <c r="S75"/>
      <c r="T75"/>
      <c r="U75"/>
      <c r="V75"/>
      <c r="W75"/>
      <c r="X75"/>
      <c r="Y75"/>
      <c r="Z75"/>
      <c r="AA75"/>
      <c r="AB75"/>
      <c r="AC75"/>
      <c r="AD75"/>
      <c r="AE75"/>
      <c r="AF75"/>
      <c r="AG75"/>
      <c r="AH75"/>
      <c r="AI75"/>
      <c r="AJ75"/>
      <c r="AK75"/>
      <c r="AL75"/>
    </row>
    <row r="76" spans="1:38">
      <c r="B76"/>
      <c r="C76"/>
      <c r="D76"/>
      <c r="E76"/>
      <c r="F76"/>
      <c r="G76"/>
      <c r="H76"/>
      <c r="J76"/>
      <c r="K76"/>
      <c r="L76"/>
      <c r="M76"/>
      <c r="N76"/>
      <c r="O76"/>
      <c r="P76"/>
      <c r="Q76"/>
      <c r="R76"/>
      <c r="S76"/>
      <c r="T76"/>
      <c r="U76"/>
      <c r="V76"/>
      <c r="W76"/>
      <c r="X76"/>
      <c r="Y76"/>
      <c r="Z76"/>
      <c r="AA76"/>
      <c r="AB76"/>
      <c r="AC76"/>
      <c r="AD76"/>
      <c r="AE76"/>
      <c r="AF76"/>
      <c r="AG76"/>
      <c r="AH76"/>
      <c r="AI76"/>
      <c r="AJ76"/>
      <c r="AK76"/>
      <c r="AL76"/>
    </row>
    <row r="77" spans="1:38">
      <c r="B77"/>
      <c r="C77"/>
      <c r="D77"/>
      <c r="E77"/>
      <c r="F77"/>
      <c r="G77"/>
      <c r="H77"/>
      <c r="J77"/>
      <c r="K77"/>
      <c r="L77"/>
      <c r="M77"/>
      <c r="N77"/>
      <c r="O77"/>
      <c r="P77"/>
      <c r="Q77"/>
      <c r="R77"/>
      <c r="S77"/>
      <c r="T77"/>
      <c r="U77"/>
      <c r="V77"/>
      <c r="W77"/>
      <c r="X77"/>
      <c r="Y77"/>
      <c r="Z77"/>
      <c r="AA77"/>
      <c r="AB77"/>
      <c r="AC77"/>
      <c r="AD77"/>
      <c r="AE77"/>
      <c r="AF77"/>
      <c r="AG77"/>
      <c r="AH77"/>
      <c r="AI77"/>
      <c r="AJ77"/>
      <c r="AK77"/>
      <c r="AL77"/>
    </row>
    <row r="78" spans="1:38">
      <c r="B78" t="s">
        <v>472</v>
      </c>
      <c r="C78"/>
      <c r="D78"/>
      <c r="E78"/>
      <c r="F78"/>
      <c r="G78"/>
      <c r="H78" s="243" t="b">
        <f t="shared" ref="H78:AL78" si="13">SUM(H60,H63)&lt;=$G$57</f>
        <v>1</v>
      </c>
      <c r="I78" s="243" t="b">
        <f t="shared" si="13"/>
        <v>1</v>
      </c>
      <c r="J78" s="243" t="b">
        <f t="shared" si="13"/>
        <v>1</v>
      </c>
      <c r="K78" s="243" t="b">
        <f t="shared" si="13"/>
        <v>1</v>
      </c>
      <c r="L78" s="243" t="b">
        <f t="shared" si="13"/>
        <v>1</v>
      </c>
      <c r="M78" s="243" t="b">
        <f t="shared" si="13"/>
        <v>1</v>
      </c>
      <c r="N78" s="243" t="b">
        <f t="shared" si="13"/>
        <v>1</v>
      </c>
      <c r="O78" s="243" t="b">
        <f t="shared" si="13"/>
        <v>1</v>
      </c>
      <c r="P78" s="243" t="b">
        <f t="shared" si="13"/>
        <v>1</v>
      </c>
      <c r="Q78" s="243" t="b">
        <f t="shared" si="13"/>
        <v>1</v>
      </c>
      <c r="R78" s="243" t="b">
        <f t="shared" si="13"/>
        <v>1</v>
      </c>
      <c r="S78" s="243" t="b">
        <f t="shared" si="13"/>
        <v>1</v>
      </c>
      <c r="T78" s="243" t="b">
        <f t="shared" si="13"/>
        <v>1</v>
      </c>
      <c r="U78" s="243" t="b">
        <f t="shared" si="13"/>
        <v>1</v>
      </c>
      <c r="V78" s="243" t="b">
        <f t="shared" si="13"/>
        <v>1</v>
      </c>
      <c r="W78" s="243" t="b">
        <f t="shared" si="13"/>
        <v>1</v>
      </c>
      <c r="X78" s="243" t="b">
        <f t="shared" si="13"/>
        <v>1</v>
      </c>
      <c r="Y78" s="243" t="b">
        <f t="shared" si="13"/>
        <v>1</v>
      </c>
      <c r="Z78" s="243" t="b">
        <f t="shared" si="13"/>
        <v>1</v>
      </c>
      <c r="AA78" s="243" t="b">
        <f t="shared" si="13"/>
        <v>1</v>
      </c>
      <c r="AB78" s="243" t="b">
        <f t="shared" si="13"/>
        <v>1</v>
      </c>
      <c r="AC78" s="243" t="b">
        <f t="shared" si="13"/>
        <v>1</v>
      </c>
      <c r="AD78" s="243" t="b">
        <f t="shared" si="13"/>
        <v>1</v>
      </c>
      <c r="AE78" s="243" t="b">
        <f t="shared" si="13"/>
        <v>1</v>
      </c>
      <c r="AF78" s="243" t="b">
        <f t="shared" si="13"/>
        <v>1</v>
      </c>
      <c r="AG78" s="243" t="b">
        <f t="shared" si="13"/>
        <v>1</v>
      </c>
      <c r="AH78" s="243" t="b">
        <f t="shared" si="13"/>
        <v>1</v>
      </c>
      <c r="AI78" s="243" t="b">
        <f t="shared" si="13"/>
        <v>1</v>
      </c>
      <c r="AJ78" s="243" t="b">
        <f t="shared" si="13"/>
        <v>1</v>
      </c>
      <c r="AK78" s="243" t="b">
        <f t="shared" si="13"/>
        <v>1</v>
      </c>
      <c r="AL78" s="243" t="b">
        <f t="shared" si="13"/>
        <v>1</v>
      </c>
    </row>
    <row r="79" spans="1:38">
      <c r="B79" t="s">
        <v>473</v>
      </c>
      <c r="C79"/>
      <c r="D79"/>
      <c r="E79"/>
      <c r="F79"/>
      <c r="G79"/>
      <c r="H79" s="243" t="b">
        <f t="shared" ref="H79:AL79" si="14">H74=H65</f>
        <v>1</v>
      </c>
      <c r="I79" s="243" t="b">
        <f t="shared" si="14"/>
        <v>1</v>
      </c>
      <c r="J79" s="243" t="b">
        <f t="shared" si="14"/>
        <v>1</v>
      </c>
      <c r="K79" s="243" t="b">
        <f t="shared" si="14"/>
        <v>1</v>
      </c>
      <c r="L79" s="243" t="b">
        <f t="shared" si="14"/>
        <v>1</v>
      </c>
      <c r="M79" s="243" t="b">
        <f t="shared" si="14"/>
        <v>1</v>
      </c>
      <c r="N79" s="243" t="b">
        <f t="shared" si="14"/>
        <v>1</v>
      </c>
      <c r="O79" s="243" t="b">
        <f t="shared" si="14"/>
        <v>1</v>
      </c>
      <c r="P79" s="243" t="b">
        <f t="shared" si="14"/>
        <v>1</v>
      </c>
      <c r="Q79" s="243" t="b">
        <f t="shared" si="14"/>
        <v>1</v>
      </c>
      <c r="R79" s="243" t="b">
        <f t="shared" si="14"/>
        <v>1</v>
      </c>
      <c r="S79" s="243" t="b">
        <f t="shared" si="14"/>
        <v>1</v>
      </c>
      <c r="T79" s="243" t="b">
        <f t="shared" si="14"/>
        <v>1</v>
      </c>
      <c r="U79" s="243" t="b">
        <f t="shared" si="14"/>
        <v>1</v>
      </c>
      <c r="V79" s="243" t="b">
        <f t="shared" si="14"/>
        <v>1</v>
      </c>
      <c r="W79" s="243" t="b">
        <f t="shared" si="14"/>
        <v>1</v>
      </c>
      <c r="X79" s="243" t="b">
        <f t="shared" si="14"/>
        <v>1</v>
      </c>
      <c r="Y79" s="243" t="b">
        <f t="shared" si="14"/>
        <v>1</v>
      </c>
      <c r="Z79" s="243" t="b">
        <f t="shared" si="14"/>
        <v>1</v>
      </c>
      <c r="AA79" s="243" t="b">
        <f t="shared" si="14"/>
        <v>1</v>
      </c>
      <c r="AB79" s="243" t="b">
        <f t="shared" si="14"/>
        <v>1</v>
      </c>
      <c r="AC79" s="243" t="b">
        <f t="shared" si="14"/>
        <v>1</v>
      </c>
      <c r="AD79" s="243" t="b">
        <f t="shared" si="14"/>
        <v>1</v>
      </c>
      <c r="AE79" s="243" t="b">
        <f t="shared" si="14"/>
        <v>1</v>
      </c>
      <c r="AF79" s="243" t="b">
        <f t="shared" si="14"/>
        <v>1</v>
      </c>
      <c r="AG79" s="243" t="b">
        <f t="shared" si="14"/>
        <v>1</v>
      </c>
      <c r="AH79" s="243" t="b">
        <f t="shared" si="14"/>
        <v>1</v>
      </c>
      <c r="AI79" s="243" t="b">
        <f t="shared" si="14"/>
        <v>1</v>
      </c>
      <c r="AJ79" s="243" t="b">
        <f t="shared" si="14"/>
        <v>1</v>
      </c>
      <c r="AK79" s="243" t="b">
        <f t="shared" si="14"/>
        <v>1</v>
      </c>
      <c r="AL79" s="243" t="b">
        <f t="shared" si="14"/>
        <v>1</v>
      </c>
    </row>
    <row r="80" spans="1:38">
      <c r="B80" t="s">
        <v>474</v>
      </c>
      <c r="C80"/>
      <c r="D80"/>
      <c r="E80"/>
      <c r="F80"/>
      <c r="G80"/>
      <c r="H80" s="243" t="b">
        <f t="shared" ref="H80:AL80" si="15">AND(OR(AND(H68&gt;0,H7),IF(H68=0,TRUE,FALSE)),OR(AND(H71&gt;0,H8),IF(H71=0,TRUE,FALSE)))</f>
        <v>1</v>
      </c>
      <c r="I80" s="243" t="b">
        <f t="shared" si="15"/>
        <v>1</v>
      </c>
      <c r="J80" s="243" t="b">
        <f t="shared" si="15"/>
        <v>1</v>
      </c>
      <c r="K80" s="243" t="b">
        <f t="shared" si="15"/>
        <v>1</v>
      </c>
      <c r="L80" s="243" t="b">
        <f t="shared" si="15"/>
        <v>1</v>
      </c>
      <c r="M80" s="243" t="b">
        <f t="shared" si="15"/>
        <v>1</v>
      </c>
      <c r="N80" s="243" t="b">
        <f t="shared" si="15"/>
        <v>1</v>
      </c>
      <c r="O80" s="243" t="b">
        <f t="shared" si="15"/>
        <v>1</v>
      </c>
      <c r="P80" s="243" t="b">
        <f t="shared" si="15"/>
        <v>1</v>
      </c>
      <c r="Q80" s="243" t="b">
        <f t="shared" si="15"/>
        <v>1</v>
      </c>
      <c r="R80" s="243" t="b">
        <f t="shared" si="15"/>
        <v>1</v>
      </c>
      <c r="S80" s="243" t="b">
        <f t="shared" si="15"/>
        <v>1</v>
      </c>
      <c r="T80" s="243" t="b">
        <f t="shared" si="15"/>
        <v>1</v>
      </c>
      <c r="U80" s="243" t="b">
        <f t="shared" si="15"/>
        <v>1</v>
      </c>
      <c r="V80" s="243" t="b">
        <f t="shared" si="15"/>
        <v>1</v>
      </c>
      <c r="W80" s="243" t="b">
        <f t="shared" si="15"/>
        <v>1</v>
      </c>
      <c r="X80" s="243" t="b">
        <f t="shared" si="15"/>
        <v>1</v>
      </c>
      <c r="Y80" s="243" t="b">
        <f t="shared" si="15"/>
        <v>1</v>
      </c>
      <c r="Z80" s="243" t="b">
        <f t="shared" si="15"/>
        <v>1</v>
      </c>
      <c r="AA80" s="243" t="b">
        <f t="shared" si="15"/>
        <v>1</v>
      </c>
      <c r="AB80" s="243" t="b">
        <f t="shared" si="15"/>
        <v>1</v>
      </c>
      <c r="AC80" s="243" t="b">
        <f t="shared" si="15"/>
        <v>1</v>
      </c>
      <c r="AD80" s="243" t="b">
        <f t="shared" si="15"/>
        <v>1</v>
      </c>
      <c r="AE80" s="243" t="b">
        <f t="shared" si="15"/>
        <v>1</v>
      </c>
      <c r="AF80" s="243" t="b">
        <f t="shared" si="15"/>
        <v>1</v>
      </c>
      <c r="AG80" s="243" t="b">
        <f t="shared" si="15"/>
        <v>1</v>
      </c>
      <c r="AH80" s="243" t="b">
        <f t="shared" si="15"/>
        <v>1</v>
      </c>
      <c r="AI80" s="243" t="b">
        <f t="shared" si="15"/>
        <v>1</v>
      </c>
      <c r="AJ80" s="243" t="b">
        <f t="shared" si="15"/>
        <v>1</v>
      </c>
      <c r="AK80" s="243" t="b">
        <f t="shared" si="15"/>
        <v>1</v>
      </c>
      <c r="AL80" s="243" t="b">
        <f t="shared" si="15"/>
        <v>1</v>
      </c>
    </row>
    <row r="81" spans="1:38">
      <c r="B81"/>
      <c r="C81"/>
      <c r="D81"/>
      <c r="E81"/>
      <c r="F81"/>
      <c r="G81"/>
      <c r="H81"/>
      <c r="I81"/>
      <c r="J81"/>
      <c r="K81"/>
      <c r="L81"/>
      <c r="M81"/>
      <c r="N81"/>
      <c r="O81"/>
      <c r="P81"/>
      <c r="Q81"/>
      <c r="R81"/>
      <c r="S81"/>
      <c r="T81"/>
      <c r="U81"/>
      <c r="V81"/>
      <c r="W81"/>
      <c r="X81"/>
      <c r="Y81"/>
      <c r="Z81"/>
      <c r="AA81"/>
      <c r="AB81"/>
      <c r="AC81"/>
      <c r="AD81"/>
      <c r="AE81"/>
      <c r="AF81"/>
      <c r="AG81"/>
      <c r="AH81"/>
      <c r="AI81"/>
      <c r="AJ81"/>
      <c r="AK81"/>
      <c r="AL81"/>
    </row>
    <row r="82" spans="1:38">
      <c r="A82" s="262"/>
      <c r="B82" s="21" t="s">
        <v>478</v>
      </c>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row>
    <row r="83" spans="1:38" ht="16.149999999999999" thickBot="1">
      <c r="A83"/>
      <c r="B83" s="57" t="s">
        <v>452</v>
      </c>
      <c r="C83"/>
      <c r="D83" t="s">
        <v>453</v>
      </c>
      <c r="E83" t="s">
        <v>454</v>
      </c>
      <c r="F83" t="s">
        <v>455</v>
      </c>
      <c r="G83"/>
      <c r="H83"/>
      <c r="I83"/>
      <c r="J83"/>
      <c r="K83"/>
      <c r="L83"/>
      <c r="M83"/>
      <c r="N83"/>
      <c r="O83"/>
      <c r="P83"/>
      <c r="Q83"/>
      <c r="R83"/>
      <c r="S83"/>
      <c r="T83"/>
      <c r="U83"/>
      <c r="V83"/>
      <c r="W83"/>
      <c r="X83"/>
      <c r="Y83"/>
      <c r="Z83"/>
      <c r="AA83"/>
      <c r="AB83"/>
      <c r="AC83"/>
      <c r="AD83"/>
      <c r="AE83"/>
      <c r="AF83"/>
      <c r="AG83"/>
      <c r="AH83"/>
      <c r="AI83"/>
      <c r="AJ83"/>
      <c r="AK83"/>
      <c r="AL83"/>
    </row>
    <row r="84" spans="1:38" ht="16.149999999999999" thickBot="1">
      <c r="A84"/>
      <c r="B84" t="s">
        <v>478</v>
      </c>
      <c r="C84"/>
      <c r="D84" s="274" t="str">
        <f>IF(COUNTIF(I107:AL107,"FALSE")&gt;0,"ERROR","OK")</f>
        <v>OK</v>
      </c>
      <c r="E84" s="274" t="str">
        <f>IF(COUNTIF(I108:AL108,"FALSE")&gt;0,"ERROR","OK")</f>
        <v>OK</v>
      </c>
      <c r="F84" s="274" t="str">
        <f>IF(COUNTIF(I109:AL109,"FALSE")&gt;0,"ERROR","OK")</f>
        <v>OK</v>
      </c>
      <c r="G84"/>
      <c r="H84"/>
      <c r="J84"/>
      <c r="K84"/>
      <c r="L84"/>
      <c r="M84"/>
      <c r="N84"/>
      <c r="O84"/>
      <c r="P84"/>
      <c r="Q84"/>
      <c r="R84"/>
      <c r="S84"/>
      <c r="T84"/>
      <c r="U84"/>
      <c r="V84"/>
      <c r="W84"/>
      <c r="X84"/>
      <c r="Y84"/>
      <c r="Z84"/>
      <c r="AA84"/>
      <c r="AB84"/>
      <c r="AC84"/>
      <c r="AD84"/>
      <c r="AE84"/>
      <c r="AF84"/>
      <c r="AG84"/>
      <c r="AH84"/>
      <c r="AI84"/>
      <c r="AJ84"/>
      <c r="AK84"/>
      <c r="AL84"/>
    </row>
    <row r="85" spans="1:38">
      <c r="B85"/>
      <c r="C85"/>
      <c r="D85"/>
      <c r="E85"/>
      <c r="F85"/>
      <c r="G85"/>
      <c r="H85"/>
      <c r="I85"/>
      <c r="J85"/>
      <c r="K85"/>
      <c r="L85"/>
      <c r="M85"/>
      <c r="N85"/>
      <c r="O85"/>
      <c r="P85"/>
      <c r="Q85"/>
      <c r="R85"/>
      <c r="S85"/>
      <c r="T85"/>
      <c r="U85"/>
      <c r="V85"/>
      <c r="W85"/>
      <c r="X85"/>
      <c r="Y85"/>
      <c r="Z85"/>
      <c r="AA85"/>
      <c r="AB85"/>
      <c r="AC85"/>
      <c r="AD85"/>
      <c r="AE85"/>
      <c r="AF85"/>
      <c r="AG85"/>
      <c r="AH85"/>
      <c r="AI85"/>
      <c r="AJ85"/>
      <c r="AK85"/>
      <c r="AL85"/>
    </row>
    <row r="86" spans="1:38">
      <c r="B86" t="s">
        <v>456</v>
      </c>
      <c r="C86"/>
      <c r="D86"/>
      <c r="E86"/>
      <c r="F86" t="str">
        <f>"£m real "&amp;Base_Year&amp;" (CPIH)"</f>
        <v>£m real 2021-22 (CPIH)</v>
      </c>
      <c r="G86" s="452"/>
      <c r="H86"/>
      <c r="I86"/>
      <c r="J86"/>
      <c r="K86"/>
      <c r="L86"/>
      <c r="M86"/>
      <c r="N86"/>
      <c r="O86"/>
      <c r="P86"/>
      <c r="Q86"/>
      <c r="R86"/>
      <c r="S86"/>
      <c r="T86"/>
      <c r="U86"/>
      <c r="V86"/>
      <c r="W86"/>
      <c r="X86"/>
      <c r="Y86"/>
      <c r="Z86"/>
      <c r="AA86"/>
      <c r="AB86"/>
      <c r="AC86"/>
      <c r="AD86"/>
      <c r="AE86"/>
      <c r="AF86"/>
      <c r="AG86"/>
      <c r="AH86"/>
      <c r="AI86"/>
      <c r="AJ86"/>
      <c r="AK86"/>
      <c r="AL86"/>
    </row>
    <row r="87" spans="1:38">
      <c r="B87"/>
      <c r="C87"/>
      <c r="D87"/>
      <c r="E87"/>
      <c r="F87"/>
      <c r="G87"/>
      <c r="H87"/>
      <c r="I87"/>
      <c r="J87"/>
      <c r="K87"/>
      <c r="L87"/>
      <c r="M87"/>
      <c r="N87"/>
      <c r="O87"/>
      <c r="P87"/>
      <c r="Q87"/>
      <c r="R87"/>
      <c r="S87"/>
      <c r="T87"/>
      <c r="U87"/>
      <c r="V87"/>
      <c r="W87"/>
      <c r="X87"/>
      <c r="Y87"/>
      <c r="Z87"/>
      <c r="AA87"/>
      <c r="AB87"/>
      <c r="AC87"/>
      <c r="AD87"/>
      <c r="AE87"/>
      <c r="AF87"/>
      <c r="AG87"/>
      <c r="AH87"/>
      <c r="AI87"/>
      <c r="AJ87"/>
      <c r="AK87"/>
      <c r="AL87"/>
    </row>
    <row r="88" spans="1:38">
      <c r="B88" t="s">
        <v>476</v>
      </c>
      <c r="C88"/>
      <c r="D88" t="s">
        <v>447</v>
      </c>
      <c r="E88" t="s">
        <v>458</v>
      </c>
      <c r="F88" t="s">
        <v>459</v>
      </c>
      <c r="G88"/>
      <c r="H88" s="281">
        <v>0</v>
      </c>
      <c r="I88" s="281">
        <v>0</v>
      </c>
      <c r="J88" s="281">
        <v>0</v>
      </c>
      <c r="K88" s="281">
        <v>0</v>
      </c>
      <c r="L88" s="281">
        <v>0</v>
      </c>
      <c r="M88" s="281">
        <v>0</v>
      </c>
      <c r="N88" s="281">
        <v>0</v>
      </c>
      <c r="O88" s="281">
        <v>0</v>
      </c>
      <c r="P88" s="281">
        <v>0</v>
      </c>
      <c r="Q88" s="281">
        <v>0</v>
      </c>
      <c r="R88" s="281">
        <v>0</v>
      </c>
      <c r="S88" s="281">
        <v>0</v>
      </c>
      <c r="T88" s="281">
        <v>0</v>
      </c>
      <c r="U88" s="281">
        <v>0</v>
      </c>
      <c r="V88" s="281">
        <v>0</v>
      </c>
      <c r="W88" s="281">
        <v>0</v>
      </c>
      <c r="X88" s="281">
        <v>0</v>
      </c>
      <c r="Y88" s="281">
        <v>0</v>
      </c>
      <c r="Z88" s="281">
        <v>0</v>
      </c>
      <c r="AA88" s="281">
        <v>0</v>
      </c>
      <c r="AB88" s="281">
        <v>0</v>
      </c>
      <c r="AC88" s="281">
        <v>0</v>
      </c>
      <c r="AD88" s="281">
        <v>0</v>
      </c>
      <c r="AE88" s="281">
        <v>0</v>
      </c>
      <c r="AF88" s="281">
        <v>0</v>
      </c>
      <c r="AG88" s="281">
        <v>0</v>
      </c>
      <c r="AH88" s="281">
        <v>0</v>
      </c>
      <c r="AI88" s="281">
        <v>0</v>
      </c>
      <c r="AJ88" s="281">
        <v>0</v>
      </c>
      <c r="AK88" s="281">
        <v>0</v>
      </c>
      <c r="AL88" s="281">
        <v>0</v>
      </c>
    </row>
    <row r="89" spans="1:38">
      <c r="B89" t="s">
        <v>476</v>
      </c>
      <c r="C89"/>
      <c r="D89" t="s">
        <v>460</v>
      </c>
      <c r="E89" t="s">
        <v>458</v>
      </c>
      <c r="F89" t="str">
        <f>"£m real "&amp;Base_Year&amp;" (CPIH)"</f>
        <v>£m real 2021-22 (CPIH)</v>
      </c>
      <c r="G89"/>
      <c r="H89" s="286">
        <f>H88/'4 - Inflation'!K17</f>
        <v>0</v>
      </c>
      <c r="I89" s="286">
        <f>I88/'4 - Inflation'!L17</f>
        <v>0</v>
      </c>
      <c r="J89" s="286">
        <f>J88/'4 - Inflation'!M17</f>
        <v>0</v>
      </c>
      <c r="K89" s="286">
        <f>K88/'4 - Inflation'!N17</f>
        <v>0</v>
      </c>
      <c r="L89" s="286">
        <f>L88/'4 - Inflation'!O17</f>
        <v>0</v>
      </c>
      <c r="M89" s="286">
        <f>M88/'4 - Inflation'!P17</f>
        <v>0</v>
      </c>
      <c r="N89" s="286">
        <f>N88/'4 - Inflation'!Q17</f>
        <v>0</v>
      </c>
      <c r="O89" s="286">
        <f>O88/'4 - Inflation'!R17</f>
        <v>0</v>
      </c>
      <c r="P89" s="286">
        <f>P88/'4 - Inflation'!S17</f>
        <v>0</v>
      </c>
      <c r="Q89" s="286">
        <f>Q88/'4 - Inflation'!T17</f>
        <v>0</v>
      </c>
      <c r="R89" s="286">
        <f>R88/'4 - Inflation'!U17</f>
        <v>0</v>
      </c>
      <c r="S89" s="286">
        <f>S88/'4 - Inflation'!V17</f>
        <v>0</v>
      </c>
      <c r="T89" s="286">
        <f>T88/'4 - Inflation'!W17</f>
        <v>0</v>
      </c>
      <c r="U89" s="286">
        <f>U88/'4 - Inflation'!X17</f>
        <v>0</v>
      </c>
      <c r="V89" s="286">
        <f>V88/'4 - Inflation'!Y17</f>
        <v>0</v>
      </c>
      <c r="W89" s="286">
        <f>W88/'4 - Inflation'!Z17</f>
        <v>0</v>
      </c>
      <c r="X89" s="286">
        <f>X88/'4 - Inflation'!AA17</f>
        <v>0</v>
      </c>
      <c r="Y89" s="286">
        <f>Y88/'4 - Inflation'!AB17</f>
        <v>0</v>
      </c>
      <c r="Z89" s="286">
        <f>Z88/'4 - Inflation'!AC17</f>
        <v>0</v>
      </c>
      <c r="AA89" s="286">
        <f>AA88/'4 - Inflation'!AD17</f>
        <v>0</v>
      </c>
      <c r="AB89" s="286">
        <f>AB88/'4 - Inflation'!AE17</f>
        <v>0</v>
      </c>
      <c r="AC89" s="286">
        <f>AC88/'4 - Inflation'!AF17</f>
        <v>0</v>
      </c>
      <c r="AD89" s="286">
        <f>AD88/'4 - Inflation'!AG17</f>
        <v>0</v>
      </c>
      <c r="AE89" s="286">
        <f>AE88/'4 - Inflation'!AH17</f>
        <v>0</v>
      </c>
      <c r="AF89" s="286">
        <f>AF88/'4 - Inflation'!AI17</f>
        <v>0</v>
      </c>
      <c r="AG89" s="286">
        <f>AG88/'4 - Inflation'!AJ17</f>
        <v>0</v>
      </c>
      <c r="AH89" s="286">
        <f>AH88/'4 - Inflation'!AK17</f>
        <v>0</v>
      </c>
      <c r="AI89" s="286">
        <f>AI88/'4 - Inflation'!AL17</f>
        <v>0</v>
      </c>
      <c r="AJ89" s="286">
        <f>AJ88/'4 - Inflation'!AM17</f>
        <v>0</v>
      </c>
      <c r="AK89" s="286">
        <f>AK88/'4 - Inflation'!AN17</f>
        <v>0</v>
      </c>
      <c r="AL89" s="286">
        <f>AL88/'4 - Inflation'!AO17</f>
        <v>0</v>
      </c>
    </row>
    <row r="90" spans="1:38">
      <c r="A90"/>
      <c r="B90"/>
      <c r="C90"/>
      <c r="D90"/>
      <c r="E90"/>
      <c r="F90"/>
      <c r="G90"/>
      <c r="H90"/>
      <c r="I90"/>
      <c r="J90"/>
      <c r="K90"/>
      <c r="L90"/>
      <c r="M90"/>
      <c r="N90"/>
      <c r="O90"/>
      <c r="P90"/>
      <c r="Q90"/>
      <c r="R90"/>
      <c r="S90"/>
      <c r="T90"/>
      <c r="U90"/>
      <c r="V90"/>
      <c r="W90"/>
      <c r="X90"/>
      <c r="Y90"/>
      <c r="Z90"/>
      <c r="AA90"/>
      <c r="AB90"/>
      <c r="AC90"/>
      <c r="AD90"/>
      <c r="AE90"/>
      <c r="AF90"/>
      <c r="AG90"/>
      <c r="AH90"/>
      <c r="AI90"/>
      <c r="AJ90"/>
      <c r="AK90"/>
      <c r="AL90"/>
    </row>
    <row r="91" spans="1:38">
      <c r="B91" t="s">
        <v>477</v>
      </c>
      <c r="C91"/>
      <c r="D91" t="s">
        <v>460</v>
      </c>
      <c r="E91" t="s">
        <v>462</v>
      </c>
      <c r="F91" t="s">
        <v>459</v>
      </c>
      <c r="G91"/>
      <c r="H91" s="281"/>
      <c r="I91" s="281">
        <v>0</v>
      </c>
      <c r="J91" s="281">
        <v>0</v>
      </c>
      <c r="K91" s="281">
        <v>0</v>
      </c>
      <c r="L91" s="281">
        <v>0</v>
      </c>
      <c r="M91" s="281">
        <v>0</v>
      </c>
      <c r="N91" s="281">
        <v>0</v>
      </c>
      <c r="O91" s="281">
        <v>0</v>
      </c>
      <c r="P91" s="281">
        <v>0</v>
      </c>
      <c r="Q91" s="281">
        <v>0</v>
      </c>
      <c r="R91" s="281">
        <v>0</v>
      </c>
      <c r="S91" s="281">
        <v>0</v>
      </c>
      <c r="T91" s="281">
        <v>0</v>
      </c>
      <c r="U91" s="281">
        <v>0</v>
      </c>
      <c r="V91" s="281">
        <v>0</v>
      </c>
      <c r="W91" s="281">
        <v>0</v>
      </c>
      <c r="X91" s="281">
        <v>0</v>
      </c>
      <c r="Y91" s="281">
        <v>0</v>
      </c>
      <c r="Z91" s="281">
        <v>0</v>
      </c>
      <c r="AA91" s="281">
        <v>0</v>
      </c>
      <c r="AB91" s="281">
        <v>0</v>
      </c>
      <c r="AC91" s="281">
        <v>0</v>
      </c>
      <c r="AD91" s="281">
        <v>0</v>
      </c>
      <c r="AE91" s="281">
        <v>0</v>
      </c>
      <c r="AF91" s="281">
        <v>0</v>
      </c>
      <c r="AG91" s="281">
        <v>0</v>
      </c>
      <c r="AH91" s="281">
        <v>0</v>
      </c>
      <c r="AI91" s="281">
        <v>0</v>
      </c>
      <c r="AJ91" s="281">
        <v>0</v>
      </c>
      <c r="AK91" s="281">
        <v>0</v>
      </c>
      <c r="AL91" s="281">
        <v>0</v>
      </c>
    </row>
    <row r="92" spans="1:38">
      <c r="B92" t="s">
        <v>477</v>
      </c>
      <c r="C92"/>
      <c r="D92" t="s">
        <v>463</v>
      </c>
      <c r="E92" t="s">
        <v>462</v>
      </c>
      <c r="F92" t="str">
        <f>"£m real "&amp;Base_Year&amp;" (CPIH)"</f>
        <v>£m real 2021-22 (CPIH)</v>
      </c>
      <c r="G92"/>
      <c r="H92" s="286">
        <f>H91/'4 - Inflation'!K17</f>
        <v>0</v>
      </c>
      <c r="I92" s="286">
        <f>I91/'4 - Inflation'!L17</f>
        <v>0</v>
      </c>
      <c r="J92" s="286">
        <f>J91/'4 - Inflation'!M17</f>
        <v>0</v>
      </c>
      <c r="K92" s="286">
        <f>K91/'4 - Inflation'!N17</f>
        <v>0</v>
      </c>
      <c r="L92" s="286">
        <f>L91/'4 - Inflation'!O17</f>
        <v>0</v>
      </c>
      <c r="M92" s="286">
        <f>M91/'4 - Inflation'!P17</f>
        <v>0</v>
      </c>
      <c r="N92" s="286">
        <f>N91/'4 - Inflation'!Q17</f>
        <v>0</v>
      </c>
      <c r="O92" s="286">
        <f>O91/'4 - Inflation'!R17</f>
        <v>0</v>
      </c>
      <c r="P92" s="286">
        <f>P91/'4 - Inflation'!S17</f>
        <v>0</v>
      </c>
      <c r="Q92" s="286">
        <f>Q91/'4 - Inflation'!T17</f>
        <v>0</v>
      </c>
      <c r="R92" s="286">
        <f>R91/'4 - Inflation'!U17</f>
        <v>0</v>
      </c>
      <c r="S92" s="286">
        <f>S91/'4 - Inflation'!V17</f>
        <v>0</v>
      </c>
      <c r="T92" s="286">
        <f>T91/'4 - Inflation'!W17</f>
        <v>0</v>
      </c>
      <c r="U92" s="286">
        <f>U91/'4 - Inflation'!X17</f>
        <v>0</v>
      </c>
      <c r="V92" s="286">
        <f>V91/'4 - Inflation'!Y17</f>
        <v>0</v>
      </c>
      <c r="W92" s="286">
        <f>W91/'4 - Inflation'!Z17</f>
        <v>0</v>
      </c>
      <c r="X92" s="286">
        <f>X91/'4 - Inflation'!AA17</f>
        <v>0</v>
      </c>
      <c r="Y92" s="286">
        <f>Y91/'4 - Inflation'!AB17</f>
        <v>0</v>
      </c>
      <c r="Z92" s="286">
        <f>Z91/'4 - Inflation'!AC17</f>
        <v>0</v>
      </c>
      <c r="AA92" s="286">
        <f>AA91/'4 - Inflation'!AD17</f>
        <v>0</v>
      </c>
      <c r="AB92" s="286">
        <f>AB91/'4 - Inflation'!AE17</f>
        <v>0</v>
      </c>
      <c r="AC92" s="286">
        <f>AC91/'4 - Inflation'!AF17</f>
        <v>0</v>
      </c>
      <c r="AD92" s="286">
        <f>AD91/'4 - Inflation'!AG17</f>
        <v>0</v>
      </c>
      <c r="AE92" s="286">
        <f>AE91/'4 - Inflation'!AH17</f>
        <v>0</v>
      </c>
      <c r="AF92" s="286">
        <f>AF91/'4 - Inflation'!AI17</f>
        <v>0</v>
      </c>
      <c r="AG92" s="286">
        <f>AG91/'4 - Inflation'!AJ17</f>
        <v>0</v>
      </c>
      <c r="AH92" s="286">
        <f>AH91/'4 - Inflation'!AK17</f>
        <v>0</v>
      </c>
      <c r="AI92" s="286">
        <f>AI91/'4 - Inflation'!AL17</f>
        <v>0</v>
      </c>
      <c r="AJ92" s="286">
        <f>AJ91/'4 - Inflation'!AM17</f>
        <v>0</v>
      </c>
      <c r="AK92" s="286">
        <f>AK91/'4 - Inflation'!AN17</f>
        <v>0</v>
      </c>
      <c r="AL92" s="286">
        <f>AL91/'4 - Inflation'!AO17</f>
        <v>0</v>
      </c>
    </row>
    <row r="93" spans="1:38">
      <c r="A93"/>
      <c r="B93"/>
      <c r="C93"/>
      <c r="D93"/>
      <c r="E93"/>
      <c r="F93"/>
      <c r="G93"/>
      <c r="H93"/>
      <c r="I93"/>
      <c r="J93"/>
      <c r="K93"/>
      <c r="L93"/>
      <c r="M93"/>
      <c r="N93"/>
      <c r="O93"/>
      <c r="P93"/>
      <c r="Q93"/>
      <c r="R93"/>
      <c r="S93"/>
      <c r="T93"/>
      <c r="U93"/>
      <c r="V93"/>
      <c r="W93"/>
      <c r="X93"/>
      <c r="Y93"/>
      <c r="Z93"/>
      <c r="AA93"/>
      <c r="AB93"/>
      <c r="AC93"/>
      <c r="AD93"/>
      <c r="AE93"/>
      <c r="AF93"/>
      <c r="AG93"/>
      <c r="AH93"/>
      <c r="AI93"/>
      <c r="AJ93"/>
      <c r="AK93"/>
      <c r="AL93"/>
    </row>
    <row r="94" spans="1:38">
      <c r="B94" t="s">
        <v>446</v>
      </c>
      <c r="C94"/>
      <c r="D94" t="s">
        <v>447</v>
      </c>
      <c r="E94" t="s">
        <v>448</v>
      </c>
      <c r="F94" t="str">
        <f>"£m real "&amp;Base_Year&amp;" (CPIH)"</f>
        <v>£m real 2021-22 (CPIH)</v>
      </c>
      <c r="G94"/>
      <c r="H94" s="286">
        <f>SUM(H89,H92)</f>
        <v>0</v>
      </c>
      <c r="I94" s="286">
        <f>SUM(I89,I92)</f>
        <v>0</v>
      </c>
      <c r="J94" s="286">
        <f t="shared" ref="J94:AL94" si="16">SUM(J89,J92)</f>
        <v>0</v>
      </c>
      <c r="K94" s="286">
        <f t="shared" si="16"/>
        <v>0</v>
      </c>
      <c r="L94" s="286">
        <f t="shared" si="16"/>
        <v>0</v>
      </c>
      <c r="M94" s="286">
        <f t="shared" si="16"/>
        <v>0</v>
      </c>
      <c r="N94" s="286">
        <f t="shared" si="16"/>
        <v>0</v>
      </c>
      <c r="O94" s="286">
        <f t="shared" si="16"/>
        <v>0</v>
      </c>
      <c r="P94" s="286">
        <f t="shared" si="16"/>
        <v>0</v>
      </c>
      <c r="Q94" s="286">
        <f t="shared" si="16"/>
        <v>0</v>
      </c>
      <c r="R94" s="286">
        <f t="shared" si="16"/>
        <v>0</v>
      </c>
      <c r="S94" s="286">
        <f t="shared" si="16"/>
        <v>0</v>
      </c>
      <c r="T94" s="286">
        <f t="shared" si="16"/>
        <v>0</v>
      </c>
      <c r="U94" s="286">
        <f t="shared" si="16"/>
        <v>0</v>
      </c>
      <c r="V94" s="286">
        <f t="shared" si="16"/>
        <v>0</v>
      </c>
      <c r="W94" s="286">
        <f t="shared" si="16"/>
        <v>0</v>
      </c>
      <c r="X94" s="286">
        <f t="shared" si="16"/>
        <v>0</v>
      </c>
      <c r="Y94" s="286">
        <f t="shared" si="16"/>
        <v>0</v>
      </c>
      <c r="Z94" s="286">
        <f t="shared" si="16"/>
        <v>0</v>
      </c>
      <c r="AA94" s="286">
        <f t="shared" si="16"/>
        <v>0</v>
      </c>
      <c r="AB94" s="286">
        <f t="shared" si="16"/>
        <v>0</v>
      </c>
      <c r="AC94" s="286">
        <f t="shared" si="16"/>
        <v>0</v>
      </c>
      <c r="AD94" s="286">
        <f t="shared" si="16"/>
        <v>0</v>
      </c>
      <c r="AE94" s="286">
        <f t="shared" si="16"/>
        <v>0</v>
      </c>
      <c r="AF94" s="286">
        <f t="shared" si="16"/>
        <v>0</v>
      </c>
      <c r="AG94" s="286">
        <f t="shared" si="16"/>
        <v>0</v>
      </c>
      <c r="AH94" s="286">
        <f t="shared" si="16"/>
        <v>0</v>
      </c>
      <c r="AI94" s="286">
        <f t="shared" si="16"/>
        <v>0</v>
      </c>
      <c r="AJ94" s="286">
        <f t="shared" si="16"/>
        <v>0</v>
      </c>
      <c r="AK94" s="286">
        <f t="shared" si="16"/>
        <v>0</v>
      </c>
      <c r="AL94" s="286">
        <f t="shared" si="16"/>
        <v>0</v>
      </c>
    </row>
    <row r="95" spans="1:38">
      <c r="B95"/>
      <c r="C95"/>
      <c r="D95"/>
      <c r="E95"/>
      <c r="F95"/>
      <c r="G95"/>
      <c r="H95"/>
      <c r="I95"/>
      <c r="J95"/>
      <c r="K95"/>
      <c r="L95"/>
      <c r="M95"/>
      <c r="N95"/>
      <c r="O95"/>
      <c r="P95"/>
      <c r="Q95"/>
      <c r="R95"/>
      <c r="S95"/>
      <c r="T95"/>
      <c r="U95"/>
      <c r="V95"/>
      <c r="W95"/>
      <c r="X95"/>
      <c r="Y95"/>
      <c r="Z95"/>
      <c r="AA95"/>
      <c r="AB95"/>
      <c r="AC95"/>
      <c r="AD95"/>
      <c r="AE95"/>
      <c r="AF95"/>
      <c r="AG95"/>
      <c r="AH95"/>
      <c r="AI95"/>
      <c r="AJ95"/>
      <c r="AK95"/>
      <c r="AL95"/>
    </row>
    <row r="96" spans="1:38">
      <c r="B96" s="273" t="s">
        <v>465</v>
      </c>
      <c r="C96"/>
      <c r="D96"/>
      <c r="E96"/>
      <c r="F96"/>
      <c r="G96"/>
      <c r="H96"/>
      <c r="I96"/>
      <c r="J96"/>
      <c r="K96"/>
      <c r="L96"/>
      <c r="M96"/>
      <c r="N96"/>
      <c r="O96"/>
      <c r="P96"/>
      <c r="Q96"/>
      <c r="R96"/>
      <c r="S96"/>
      <c r="T96"/>
      <c r="U96"/>
      <c r="V96"/>
      <c r="W96"/>
      <c r="X96"/>
      <c r="Y96"/>
      <c r="Z96"/>
      <c r="AA96"/>
      <c r="AB96"/>
      <c r="AC96"/>
      <c r="AD96"/>
      <c r="AE96"/>
      <c r="AF96"/>
      <c r="AG96"/>
      <c r="AH96"/>
      <c r="AI96"/>
      <c r="AJ96"/>
      <c r="AK96"/>
      <c r="AL96"/>
    </row>
    <row r="97" spans="1:38">
      <c r="B97" t="s">
        <v>446</v>
      </c>
      <c r="C97"/>
      <c r="D97" t="s">
        <v>466</v>
      </c>
      <c r="E97" t="s">
        <v>467</v>
      </c>
      <c r="F97" t="s">
        <v>459</v>
      </c>
      <c r="G97"/>
      <c r="H97" s="281">
        <v>0</v>
      </c>
      <c r="I97" s="281">
        <v>0</v>
      </c>
      <c r="J97" s="281">
        <v>0</v>
      </c>
      <c r="K97" s="281">
        <v>0</v>
      </c>
      <c r="L97" s="281">
        <v>0</v>
      </c>
      <c r="M97" s="281">
        <v>0</v>
      </c>
      <c r="N97" s="281">
        <v>0</v>
      </c>
      <c r="O97" s="281">
        <v>0</v>
      </c>
      <c r="P97" s="281">
        <v>0</v>
      </c>
      <c r="Q97" s="281">
        <v>0</v>
      </c>
      <c r="R97" s="281">
        <v>0</v>
      </c>
      <c r="S97" s="281">
        <v>0</v>
      </c>
      <c r="T97" s="281">
        <v>0</v>
      </c>
      <c r="U97" s="281">
        <v>0</v>
      </c>
      <c r="V97" s="281">
        <v>0</v>
      </c>
      <c r="W97" s="281">
        <v>0</v>
      </c>
      <c r="X97" s="281">
        <v>0</v>
      </c>
      <c r="Y97" s="281">
        <v>0</v>
      </c>
      <c r="Z97" s="281">
        <v>0</v>
      </c>
      <c r="AA97" s="281">
        <v>0</v>
      </c>
      <c r="AB97" s="281">
        <v>0</v>
      </c>
      <c r="AC97" s="281">
        <v>0</v>
      </c>
      <c r="AD97" s="281">
        <v>0</v>
      </c>
      <c r="AE97" s="281">
        <v>0</v>
      </c>
      <c r="AF97" s="281">
        <v>0</v>
      </c>
      <c r="AG97" s="281">
        <v>0</v>
      </c>
      <c r="AH97" s="281">
        <v>0</v>
      </c>
      <c r="AI97" s="281">
        <v>0</v>
      </c>
      <c r="AJ97" s="281">
        <v>0</v>
      </c>
      <c r="AK97" s="281">
        <v>0</v>
      </c>
      <c r="AL97" s="281">
        <v>0</v>
      </c>
    </row>
    <row r="98" spans="1:38">
      <c r="B98" t="s">
        <v>446</v>
      </c>
      <c r="C98"/>
      <c r="D98" t="s">
        <v>468</v>
      </c>
      <c r="E98" t="s">
        <v>467</v>
      </c>
      <c r="F98" t="str">
        <f>"£m real "&amp;Base_Year&amp;" (CPIH)"</f>
        <v>£m real 2021-22 (CPIH)</v>
      </c>
      <c r="G98"/>
      <c r="H98" s="286">
        <f>H97/'4 - Inflation'!K17</f>
        <v>0</v>
      </c>
      <c r="I98" s="286">
        <f>I97/'4 - Inflation'!L17</f>
        <v>0</v>
      </c>
      <c r="J98" s="286">
        <f>J97/'4 - Inflation'!M17</f>
        <v>0</v>
      </c>
      <c r="K98" s="286">
        <f>K97/'4 - Inflation'!N17</f>
        <v>0</v>
      </c>
      <c r="L98" s="286">
        <f>L97/'4 - Inflation'!O17</f>
        <v>0</v>
      </c>
      <c r="M98" s="286">
        <f>M97/'4 - Inflation'!P17</f>
        <v>0</v>
      </c>
      <c r="N98" s="286">
        <f>N97/'4 - Inflation'!Q17</f>
        <v>0</v>
      </c>
      <c r="O98" s="286">
        <f>O97/'4 - Inflation'!R17</f>
        <v>0</v>
      </c>
      <c r="P98" s="286">
        <f>P97/'4 - Inflation'!S17</f>
        <v>0</v>
      </c>
      <c r="Q98" s="286">
        <f>Q97/'4 - Inflation'!T17</f>
        <v>0</v>
      </c>
      <c r="R98" s="286">
        <f>R97/'4 - Inflation'!U17</f>
        <v>0</v>
      </c>
      <c r="S98" s="286">
        <f>S97/'4 - Inflation'!V17</f>
        <v>0</v>
      </c>
      <c r="T98" s="286">
        <f>T97/'4 - Inflation'!W17</f>
        <v>0</v>
      </c>
      <c r="U98" s="286">
        <f>U97/'4 - Inflation'!X17</f>
        <v>0</v>
      </c>
      <c r="V98" s="286">
        <f>V97/'4 - Inflation'!Y17</f>
        <v>0</v>
      </c>
      <c r="W98" s="286">
        <f>W97/'4 - Inflation'!Z17</f>
        <v>0</v>
      </c>
      <c r="X98" s="286">
        <f>X97/'4 - Inflation'!AA17</f>
        <v>0</v>
      </c>
      <c r="Y98" s="286">
        <f>Y97/'4 - Inflation'!AB17</f>
        <v>0</v>
      </c>
      <c r="Z98" s="286">
        <f>Z97/'4 - Inflation'!AC17</f>
        <v>0</v>
      </c>
      <c r="AA98" s="286">
        <f>AA97/'4 - Inflation'!AD17</f>
        <v>0</v>
      </c>
      <c r="AB98" s="286">
        <f>AB97/'4 - Inflation'!AE17</f>
        <v>0</v>
      </c>
      <c r="AC98" s="286">
        <f>AC97/'4 - Inflation'!AF17</f>
        <v>0</v>
      </c>
      <c r="AD98" s="286">
        <f>AD97/'4 - Inflation'!AG17</f>
        <v>0</v>
      </c>
      <c r="AE98" s="286">
        <f>AE97/'4 - Inflation'!AH17</f>
        <v>0</v>
      </c>
      <c r="AF98" s="286">
        <f>AF97/'4 - Inflation'!AI17</f>
        <v>0</v>
      </c>
      <c r="AG98" s="286">
        <f>AG97/'4 - Inflation'!AJ17</f>
        <v>0</v>
      </c>
      <c r="AH98" s="286">
        <f>AH97/'4 - Inflation'!AK17</f>
        <v>0</v>
      </c>
      <c r="AI98" s="286">
        <f>AI97/'4 - Inflation'!AL17</f>
        <v>0</v>
      </c>
      <c r="AJ98" s="286">
        <f>AJ97/'4 - Inflation'!AM17</f>
        <v>0</v>
      </c>
      <c r="AK98" s="286">
        <f>AK97/'4 - Inflation'!AN17</f>
        <v>0</v>
      </c>
      <c r="AL98" s="286">
        <f>AL97/'4 - Inflation'!AO17</f>
        <v>0</v>
      </c>
    </row>
    <row r="99" spans="1:38">
      <c r="A99"/>
      <c r="B99"/>
      <c r="C99"/>
      <c r="D99"/>
      <c r="E99"/>
      <c r="F99"/>
      <c r="G99"/>
      <c r="H99"/>
      <c r="I99"/>
      <c r="J99"/>
      <c r="K99"/>
      <c r="L99"/>
      <c r="M99"/>
      <c r="N99"/>
      <c r="O99"/>
      <c r="P99"/>
      <c r="Q99"/>
      <c r="R99"/>
      <c r="S99"/>
      <c r="T99"/>
      <c r="U99"/>
      <c r="V99"/>
      <c r="W99"/>
      <c r="X99"/>
      <c r="Y99"/>
      <c r="Z99"/>
      <c r="AA99"/>
      <c r="AB99"/>
      <c r="AC99"/>
      <c r="AD99"/>
      <c r="AE99"/>
      <c r="AF99"/>
      <c r="AG99"/>
      <c r="AH99"/>
      <c r="AI99"/>
      <c r="AJ99"/>
      <c r="AK99"/>
      <c r="AL99"/>
    </row>
    <row r="100" spans="1:38">
      <c r="B100" t="s">
        <v>450</v>
      </c>
      <c r="C100"/>
      <c r="D100" t="s">
        <v>469</v>
      </c>
      <c r="E100" t="s">
        <v>470</v>
      </c>
      <c r="F100" t="s">
        <v>459</v>
      </c>
      <c r="G100"/>
      <c r="H100" s="281"/>
      <c r="I100" s="281">
        <v>0</v>
      </c>
      <c r="J100" s="281">
        <v>0</v>
      </c>
      <c r="K100" s="281">
        <v>0</v>
      </c>
      <c r="L100" s="281">
        <v>0</v>
      </c>
      <c r="M100" s="281">
        <v>0</v>
      </c>
      <c r="N100" s="281">
        <v>0</v>
      </c>
      <c r="O100" s="281">
        <v>0</v>
      </c>
      <c r="P100" s="281">
        <v>0</v>
      </c>
      <c r="Q100" s="281">
        <v>0</v>
      </c>
      <c r="R100" s="281">
        <v>0</v>
      </c>
      <c r="S100" s="281">
        <v>0</v>
      </c>
      <c r="T100" s="281">
        <v>0</v>
      </c>
      <c r="U100" s="281">
        <v>0</v>
      </c>
      <c r="V100" s="281">
        <v>0</v>
      </c>
      <c r="W100" s="281">
        <v>0</v>
      </c>
      <c r="X100" s="281">
        <v>0</v>
      </c>
      <c r="Y100" s="281">
        <v>0</v>
      </c>
      <c r="Z100" s="281">
        <v>0</v>
      </c>
      <c r="AA100" s="281">
        <v>0</v>
      </c>
      <c r="AB100" s="281">
        <v>0</v>
      </c>
      <c r="AC100" s="281">
        <v>0</v>
      </c>
      <c r="AD100" s="281">
        <v>0</v>
      </c>
      <c r="AE100" s="281">
        <v>0</v>
      </c>
      <c r="AF100" s="281">
        <v>0</v>
      </c>
      <c r="AG100" s="281">
        <v>0</v>
      </c>
      <c r="AH100" s="281">
        <v>0</v>
      </c>
      <c r="AI100" s="281">
        <v>0</v>
      </c>
      <c r="AJ100" s="281">
        <v>0</v>
      </c>
      <c r="AK100" s="281">
        <v>0</v>
      </c>
      <c r="AL100" s="281">
        <v>0</v>
      </c>
    </row>
    <row r="101" spans="1:38">
      <c r="B101" t="s">
        <v>450</v>
      </c>
      <c r="C101"/>
      <c r="D101" t="s">
        <v>471</v>
      </c>
      <c r="E101" t="s">
        <v>470</v>
      </c>
      <c r="F101" t="str">
        <f>"£m real "&amp;Base_Year&amp;" (CPIH)"</f>
        <v>£m real 2021-22 (CPIH)</v>
      </c>
      <c r="G101"/>
      <c r="H101" s="286">
        <f>H100/'4 - Inflation'!K17</f>
        <v>0</v>
      </c>
      <c r="I101" s="286">
        <f>I100/'4 - Inflation'!L17</f>
        <v>0</v>
      </c>
      <c r="J101" s="286">
        <f>J100/'4 - Inflation'!M17</f>
        <v>0</v>
      </c>
      <c r="K101" s="286">
        <f>K100/'4 - Inflation'!N17</f>
        <v>0</v>
      </c>
      <c r="L101" s="286">
        <f>L100/'4 - Inflation'!O17</f>
        <v>0</v>
      </c>
      <c r="M101" s="286">
        <f>M100/'4 - Inflation'!P17</f>
        <v>0</v>
      </c>
      <c r="N101" s="286">
        <f>N100/'4 - Inflation'!Q17</f>
        <v>0</v>
      </c>
      <c r="O101" s="286">
        <f>O100/'4 - Inflation'!R17</f>
        <v>0</v>
      </c>
      <c r="P101" s="286">
        <f>P100/'4 - Inflation'!S17</f>
        <v>0</v>
      </c>
      <c r="Q101" s="286">
        <f>Q100/'4 - Inflation'!T17</f>
        <v>0</v>
      </c>
      <c r="R101" s="286">
        <f>R100/'4 - Inflation'!U17</f>
        <v>0</v>
      </c>
      <c r="S101" s="286">
        <f>S100/'4 - Inflation'!V17</f>
        <v>0</v>
      </c>
      <c r="T101" s="286">
        <f>T100/'4 - Inflation'!W17</f>
        <v>0</v>
      </c>
      <c r="U101" s="286">
        <f>U100/'4 - Inflation'!X17</f>
        <v>0</v>
      </c>
      <c r="V101" s="286">
        <f>V100/'4 - Inflation'!Y17</f>
        <v>0</v>
      </c>
      <c r="W101" s="286">
        <f>W100/'4 - Inflation'!Z17</f>
        <v>0</v>
      </c>
      <c r="X101" s="286">
        <f>X100/'4 - Inflation'!AA17</f>
        <v>0</v>
      </c>
      <c r="Y101" s="286">
        <f>Y100/'4 - Inflation'!AB17</f>
        <v>0</v>
      </c>
      <c r="Z101" s="286">
        <f>Z100/'4 - Inflation'!AC17</f>
        <v>0</v>
      </c>
      <c r="AA101" s="286">
        <f>AA100/'4 - Inflation'!AD17</f>
        <v>0</v>
      </c>
      <c r="AB101" s="286">
        <f>AB100/'4 - Inflation'!AE17</f>
        <v>0</v>
      </c>
      <c r="AC101" s="286">
        <f>AC100/'4 - Inflation'!AF17</f>
        <v>0</v>
      </c>
      <c r="AD101" s="286">
        <f>AD100/'4 - Inflation'!AG17</f>
        <v>0</v>
      </c>
      <c r="AE101" s="286">
        <f>AE100/'4 - Inflation'!AH17</f>
        <v>0</v>
      </c>
      <c r="AF101" s="286">
        <f>AF100/'4 - Inflation'!AI17</f>
        <v>0</v>
      </c>
      <c r="AG101" s="286">
        <f>AG100/'4 - Inflation'!AJ17</f>
        <v>0</v>
      </c>
      <c r="AH101" s="286">
        <f>AH100/'4 - Inflation'!AK17</f>
        <v>0</v>
      </c>
      <c r="AI101" s="286">
        <f>AI100/'4 - Inflation'!AL17</f>
        <v>0</v>
      </c>
      <c r="AJ101" s="286">
        <f>AJ100/'4 - Inflation'!AM17</f>
        <v>0</v>
      </c>
      <c r="AK101" s="286">
        <f>AK100/'4 - Inflation'!AN17</f>
        <v>0</v>
      </c>
      <c r="AL101" s="286">
        <f>AL100/'4 - Inflation'!AO17</f>
        <v>0</v>
      </c>
    </row>
    <row r="102" spans="1:38">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row>
    <row r="103" spans="1:38">
      <c r="B103" t="s">
        <v>285</v>
      </c>
      <c r="C103"/>
      <c r="D103"/>
      <c r="E103" t="s">
        <v>444</v>
      </c>
      <c r="F103" t="str">
        <f>"£m real "&amp;Base_Year&amp;" (CPIH)"</f>
        <v>£m real 2021-22 (CPIH)</v>
      </c>
      <c r="G103"/>
      <c r="H103" s="286">
        <f>SUM(H98,H101)</f>
        <v>0</v>
      </c>
      <c r="I103" s="286">
        <f>SUM(I98,I101)</f>
        <v>0</v>
      </c>
      <c r="J103" s="286">
        <f t="shared" ref="J103:AL103" si="17">SUM(J98,J101)</f>
        <v>0</v>
      </c>
      <c r="K103" s="286">
        <f t="shared" si="17"/>
        <v>0</v>
      </c>
      <c r="L103" s="286">
        <f t="shared" si="17"/>
        <v>0</v>
      </c>
      <c r="M103" s="286">
        <f t="shared" si="17"/>
        <v>0</v>
      </c>
      <c r="N103" s="286">
        <f t="shared" si="17"/>
        <v>0</v>
      </c>
      <c r="O103" s="286">
        <f t="shared" si="17"/>
        <v>0</v>
      </c>
      <c r="P103" s="286">
        <f t="shared" si="17"/>
        <v>0</v>
      </c>
      <c r="Q103" s="286">
        <f t="shared" si="17"/>
        <v>0</v>
      </c>
      <c r="R103" s="286">
        <f t="shared" si="17"/>
        <v>0</v>
      </c>
      <c r="S103" s="286">
        <f t="shared" si="17"/>
        <v>0</v>
      </c>
      <c r="T103" s="286">
        <f t="shared" si="17"/>
        <v>0</v>
      </c>
      <c r="U103" s="286">
        <f t="shared" si="17"/>
        <v>0</v>
      </c>
      <c r="V103" s="286">
        <f t="shared" si="17"/>
        <v>0</v>
      </c>
      <c r="W103" s="286">
        <f t="shared" si="17"/>
        <v>0</v>
      </c>
      <c r="X103" s="286">
        <f t="shared" si="17"/>
        <v>0</v>
      </c>
      <c r="Y103" s="286">
        <f t="shared" si="17"/>
        <v>0</v>
      </c>
      <c r="Z103" s="286">
        <f t="shared" si="17"/>
        <v>0</v>
      </c>
      <c r="AA103" s="286">
        <f t="shared" si="17"/>
        <v>0</v>
      </c>
      <c r="AB103" s="286">
        <f t="shared" si="17"/>
        <v>0</v>
      </c>
      <c r="AC103" s="286">
        <f t="shared" si="17"/>
        <v>0</v>
      </c>
      <c r="AD103" s="286">
        <f t="shared" si="17"/>
        <v>0</v>
      </c>
      <c r="AE103" s="286">
        <f t="shared" si="17"/>
        <v>0</v>
      </c>
      <c r="AF103" s="286">
        <f t="shared" si="17"/>
        <v>0</v>
      </c>
      <c r="AG103" s="286">
        <f t="shared" si="17"/>
        <v>0</v>
      </c>
      <c r="AH103" s="286">
        <f t="shared" si="17"/>
        <v>0</v>
      </c>
      <c r="AI103" s="286">
        <f t="shared" si="17"/>
        <v>0</v>
      </c>
      <c r="AJ103" s="286">
        <f t="shared" si="17"/>
        <v>0</v>
      </c>
      <c r="AK103" s="286">
        <f t="shared" si="17"/>
        <v>0</v>
      </c>
      <c r="AL103" s="286">
        <f t="shared" si="17"/>
        <v>0</v>
      </c>
    </row>
    <row r="104" spans="1:38">
      <c r="B104"/>
      <c r="C104"/>
      <c r="D104"/>
      <c r="E104"/>
      <c r="F104"/>
      <c r="G104"/>
      <c r="H104"/>
      <c r="J104"/>
      <c r="K104"/>
      <c r="L104"/>
      <c r="M104"/>
      <c r="N104"/>
      <c r="O104"/>
      <c r="P104"/>
      <c r="Q104"/>
      <c r="R104"/>
      <c r="S104"/>
      <c r="T104"/>
      <c r="U104"/>
      <c r="V104"/>
      <c r="W104"/>
      <c r="X104"/>
      <c r="Y104"/>
      <c r="Z104"/>
      <c r="AA104"/>
      <c r="AB104"/>
      <c r="AC104"/>
      <c r="AD104"/>
      <c r="AE104"/>
      <c r="AF104"/>
      <c r="AG104"/>
      <c r="AH104"/>
      <c r="AI104"/>
      <c r="AJ104"/>
      <c r="AK104"/>
      <c r="AL104"/>
    </row>
    <row r="105" spans="1:38">
      <c r="B105"/>
      <c r="C105"/>
      <c r="D105"/>
      <c r="E105"/>
      <c r="F105"/>
      <c r="G105"/>
      <c r="H105"/>
      <c r="J105"/>
      <c r="K105"/>
      <c r="L105"/>
      <c r="M105"/>
      <c r="N105"/>
      <c r="O105"/>
      <c r="P105"/>
      <c r="Q105"/>
      <c r="R105"/>
      <c r="S105"/>
      <c r="T105"/>
      <c r="U105"/>
      <c r="V105"/>
      <c r="W105"/>
      <c r="X105"/>
      <c r="Y105"/>
      <c r="Z105"/>
      <c r="AA105"/>
      <c r="AB105"/>
      <c r="AC105"/>
      <c r="AD105"/>
      <c r="AE105"/>
      <c r="AF105"/>
      <c r="AG105"/>
      <c r="AH105"/>
      <c r="AI105"/>
      <c r="AJ105"/>
      <c r="AK105"/>
      <c r="AL105"/>
    </row>
    <row r="106" spans="1:38">
      <c r="B106"/>
      <c r="C106"/>
      <c r="D106"/>
      <c r="E106"/>
      <c r="F106"/>
      <c r="G106"/>
      <c r="H106"/>
      <c r="J106"/>
      <c r="K106"/>
      <c r="L106"/>
      <c r="M106"/>
      <c r="N106"/>
      <c r="O106"/>
      <c r="P106"/>
      <c r="Q106"/>
      <c r="R106"/>
      <c r="S106"/>
      <c r="T106"/>
      <c r="U106"/>
      <c r="V106"/>
      <c r="W106"/>
      <c r="X106"/>
      <c r="Y106"/>
      <c r="Z106"/>
      <c r="AA106"/>
      <c r="AB106"/>
      <c r="AC106"/>
      <c r="AD106"/>
      <c r="AE106"/>
      <c r="AF106"/>
      <c r="AG106"/>
      <c r="AH106"/>
      <c r="AI106"/>
      <c r="AJ106"/>
      <c r="AK106"/>
      <c r="AL106"/>
    </row>
    <row r="107" spans="1:38">
      <c r="B107" t="s">
        <v>472</v>
      </c>
      <c r="C107"/>
      <c r="D107"/>
      <c r="E107"/>
      <c r="F107"/>
      <c r="G107"/>
      <c r="H107" s="243" t="b">
        <f t="shared" ref="H107:AL107" si="18">SUM(H89,H92)&lt;=$G$86</f>
        <v>1</v>
      </c>
      <c r="I107" s="243" t="b">
        <f t="shared" si="18"/>
        <v>1</v>
      </c>
      <c r="J107" s="243" t="b">
        <f t="shared" si="18"/>
        <v>1</v>
      </c>
      <c r="K107" s="243" t="b">
        <f t="shared" si="18"/>
        <v>1</v>
      </c>
      <c r="L107" s="243" t="b">
        <f t="shared" si="18"/>
        <v>1</v>
      </c>
      <c r="M107" s="243" t="b">
        <f t="shared" si="18"/>
        <v>1</v>
      </c>
      <c r="N107" s="243" t="b">
        <f t="shared" si="18"/>
        <v>1</v>
      </c>
      <c r="O107" s="243" t="b">
        <f t="shared" si="18"/>
        <v>1</v>
      </c>
      <c r="P107" s="243" t="b">
        <f t="shared" si="18"/>
        <v>1</v>
      </c>
      <c r="Q107" s="243" t="b">
        <f t="shared" si="18"/>
        <v>1</v>
      </c>
      <c r="R107" s="243" t="b">
        <f t="shared" si="18"/>
        <v>1</v>
      </c>
      <c r="S107" s="243" t="b">
        <f t="shared" si="18"/>
        <v>1</v>
      </c>
      <c r="T107" s="243" t="b">
        <f t="shared" si="18"/>
        <v>1</v>
      </c>
      <c r="U107" s="243" t="b">
        <f t="shared" si="18"/>
        <v>1</v>
      </c>
      <c r="V107" s="243" t="b">
        <f t="shared" si="18"/>
        <v>1</v>
      </c>
      <c r="W107" s="243" t="b">
        <f t="shared" si="18"/>
        <v>1</v>
      </c>
      <c r="X107" s="243" t="b">
        <f t="shared" si="18"/>
        <v>1</v>
      </c>
      <c r="Y107" s="243" t="b">
        <f t="shared" si="18"/>
        <v>1</v>
      </c>
      <c r="Z107" s="243" t="b">
        <f t="shared" si="18"/>
        <v>1</v>
      </c>
      <c r="AA107" s="243" t="b">
        <f t="shared" si="18"/>
        <v>1</v>
      </c>
      <c r="AB107" s="243" t="b">
        <f t="shared" si="18"/>
        <v>1</v>
      </c>
      <c r="AC107" s="243" t="b">
        <f t="shared" si="18"/>
        <v>1</v>
      </c>
      <c r="AD107" s="243" t="b">
        <f t="shared" si="18"/>
        <v>1</v>
      </c>
      <c r="AE107" s="243" t="b">
        <f t="shared" si="18"/>
        <v>1</v>
      </c>
      <c r="AF107" s="243" t="b">
        <f t="shared" si="18"/>
        <v>1</v>
      </c>
      <c r="AG107" s="243" t="b">
        <f t="shared" si="18"/>
        <v>1</v>
      </c>
      <c r="AH107" s="243" t="b">
        <f t="shared" si="18"/>
        <v>1</v>
      </c>
      <c r="AI107" s="243" t="b">
        <f t="shared" si="18"/>
        <v>1</v>
      </c>
      <c r="AJ107" s="243" t="b">
        <f t="shared" si="18"/>
        <v>1</v>
      </c>
      <c r="AK107" s="243" t="b">
        <f t="shared" si="18"/>
        <v>1</v>
      </c>
      <c r="AL107" s="243" t="b">
        <f t="shared" si="18"/>
        <v>1</v>
      </c>
    </row>
    <row r="108" spans="1:38">
      <c r="B108" t="s">
        <v>473</v>
      </c>
      <c r="C108"/>
      <c r="D108"/>
      <c r="E108"/>
      <c r="F108"/>
      <c r="G108"/>
      <c r="H108" s="243" t="b">
        <f t="shared" ref="H108" si="19">H103=H94</f>
        <v>1</v>
      </c>
      <c r="I108" s="243" t="b">
        <f t="shared" ref="I108:AL108" si="20">I103=I94</f>
        <v>1</v>
      </c>
      <c r="J108" s="243" t="b">
        <f t="shared" si="20"/>
        <v>1</v>
      </c>
      <c r="K108" s="243" t="b">
        <f t="shared" si="20"/>
        <v>1</v>
      </c>
      <c r="L108" s="243" t="b">
        <f t="shared" si="20"/>
        <v>1</v>
      </c>
      <c r="M108" s="243" t="b">
        <f t="shared" si="20"/>
        <v>1</v>
      </c>
      <c r="N108" s="243" t="b">
        <f t="shared" si="20"/>
        <v>1</v>
      </c>
      <c r="O108" s="243" t="b">
        <f t="shared" si="20"/>
        <v>1</v>
      </c>
      <c r="P108" s="243" t="b">
        <f t="shared" si="20"/>
        <v>1</v>
      </c>
      <c r="Q108" s="243" t="b">
        <f t="shared" si="20"/>
        <v>1</v>
      </c>
      <c r="R108" s="243" t="b">
        <f t="shared" si="20"/>
        <v>1</v>
      </c>
      <c r="S108" s="243" t="b">
        <f t="shared" si="20"/>
        <v>1</v>
      </c>
      <c r="T108" s="243" t="b">
        <f t="shared" si="20"/>
        <v>1</v>
      </c>
      <c r="U108" s="243" t="b">
        <f t="shared" si="20"/>
        <v>1</v>
      </c>
      <c r="V108" s="243" t="b">
        <f t="shared" si="20"/>
        <v>1</v>
      </c>
      <c r="W108" s="243" t="b">
        <f t="shared" si="20"/>
        <v>1</v>
      </c>
      <c r="X108" s="243" t="b">
        <f t="shared" si="20"/>
        <v>1</v>
      </c>
      <c r="Y108" s="243" t="b">
        <f t="shared" si="20"/>
        <v>1</v>
      </c>
      <c r="Z108" s="243" t="b">
        <f t="shared" si="20"/>
        <v>1</v>
      </c>
      <c r="AA108" s="243" t="b">
        <f t="shared" si="20"/>
        <v>1</v>
      </c>
      <c r="AB108" s="243" t="b">
        <f t="shared" si="20"/>
        <v>1</v>
      </c>
      <c r="AC108" s="243" t="b">
        <f t="shared" si="20"/>
        <v>1</v>
      </c>
      <c r="AD108" s="243" t="b">
        <f t="shared" si="20"/>
        <v>1</v>
      </c>
      <c r="AE108" s="243" t="b">
        <f t="shared" si="20"/>
        <v>1</v>
      </c>
      <c r="AF108" s="243" t="b">
        <f t="shared" si="20"/>
        <v>1</v>
      </c>
      <c r="AG108" s="243" t="b">
        <f t="shared" si="20"/>
        <v>1</v>
      </c>
      <c r="AH108" s="243" t="b">
        <f t="shared" si="20"/>
        <v>1</v>
      </c>
      <c r="AI108" s="243" t="b">
        <f t="shared" si="20"/>
        <v>1</v>
      </c>
      <c r="AJ108" s="243" t="b">
        <f t="shared" si="20"/>
        <v>1</v>
      </c>
      <c r="AK108" s="243" t="b">
        <f t="shared" si="20"/>
        <v>1</v>
      </c>
      <c r="AL108" s="243" t="b">
        <f t="shared" si="20"/>
        <v>1</v>
      </c>
    </row>
    <row r="109" spans="1:38">
      <c r="B109" t="s">
        <v>474</v>
      </c>
      <c r="C109"/>
      <c r="D109"/>
      <c r="E109"/>
      <c r="F109"/>
      <c r="G109"/>
      <c r="H109" s="243" t="b">
        <f t="shared" ref="H109:AL109" si="21">AND(OR(AND(H97&gt;0,H7),IF(H97=0,TRUE,FALSE)),OR(AND(H100&gt;0,H8),IF(H100=0,TRUE,FALSE)))</f>
        <v>1</v>
      </c>
      <c r="I109" s="243" t="b">
        <f t="shared" si="21"/>
        <v>1</v>
      </c>
      <c r="J109" s="243" t="b">
        <f t="shared" si="21"/>
        <v>1</v>
      </c>
      <c r="K109" s="243" t="b">
        <f t="shared" si="21"/>
        <v>1</v>
      </c>
      <c r="L109" s="243" t="b">
        <f t="shared" si="21"/>
        <v>1</v>
      </c>
      <c r="M109" s="243" t="b">
        <f t="shared" si="21"/>
        <v>1</v>
      </c>
      <c r="N109" s="243" t="b">
        <f t="shared" si="21"/>
        <v>1</v>
      </c>
      <c r="O109" s="243" t="b">
        <f t="shared" si="21"/>
        <v>1</v>
      </c>
      <c r="P109" s="243" t="b">
        <f t="shared" si="21"/>
        <v>1</v>
      </c>
      <c r="Q109" s="243" t="b">
        <f t="shared" si="21"/>
        <v>1</v>
      </c>
      <c r="R109" s="243" t="b">
        <f t="shared" si="21"/>
        <v>1</v>
      </c>
      <c r="S109" s="243" t="b">
        <f t="shared" si="21"/>
        <v>1</v>
      </c>
      <c r="T109" s="243" t="b">
        <f t="shared" si="21"/>
        <v>1</v>
      </c>
      <c r="U109" s="243" t="b">
        <f t="shared" si="21"/>
        <v>1</v>
      </c>
      <c r="V109" s="243" t="b">
        <f t="shared" si="21"/>
        <v>1</v>
      </c>
      <c r="W109" s="243" t="b">
        <f t="shared" si="21"/>
        <v>1</v>
      </c>
      <c r="X109" s="243" t="b">
        <f t="shared" si="21"/>
        <v>1</v>
      </c>
      <c r="Y109" s="243" t="b">
        <f t="shared" si="21"/>
        <v>1</v>
      </c>
      <c r="Z109" s="243" t="b">
        <f t="shared" si="21"/>
        <v>1</v>
      </c>
      <c r="AA109" s="243" t="b">
        <f t="shared" si="21"/>
        <v>1</v>
      </c>
      <c r="AB109" s="243" t="b">
        <f t="shared" si="21"/>
        <v>1</v>
      </c>
      <c r="AC109" s="243" t="b">
        <f t="shared" si="21"/>
        <v>1</v>
      </c>
      <c r="AD109" s="243" t="b">
        <f t="shared" si="21"/>
        <v>1</v>
      </c>
      <c r="AE109" s="243" t="b">
        <f t="shared" si="21"/>
        <v>1</v>
      </c>
      <c r="AF109" s="243" t="b">
        <f t="shared" si="21"/>
        <v>1</v>
      </c>
      <c r="AG109" s="243" t="b">
        <f t="shared" si="21"/>
        <v>1</v>
      </c>
      <c r="AH109" s="243" t="b">
        <f t="shared" si="21"/>
        <v>1</v>
      </c>
      <c r="AI109" s="243" t="b">
        <f t="shared" si="21"/>
        <v>1</v>
      </c>
      <c r="AJ109" s="243" t="b">
        <f t="shared" si="21"/>
        <v>1</v>
      </c>
      <c r="AK109" s="243" t="b">
        <f t="shared" si="21"/>
        <v>1</v>
      </c>
      <c r="AL109" s="243" t="b">
        <f t="shared" si="21"/>
        <v>1</v>
      </c>
    </row>
    <row r="111" spans="1:38">
      <c r="A111" s="262"/>
      <c r="B111" s="21" t="s">
        <v>479</v>
      </c>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row>
    <row r="112" spans="1:38" ht="16.149999999999999" thickBot="1">
      <c r="A112"/>
      <c r="B112" s="57" t="s">
        <v>452</v>
      </c>
      <c r="C112"/>
      <c r="D112" t="s">
        <v>453</v>
      </c>
      <c r="E112" t="s">
        <v>454</v>
      </c>
      <c r="F112" t="s">
        <v>455</v>
      </c>
      <c r="G112"/>
      <c r="H112"/>
      <c r="I112"/>
      <c r="J112"/>
      <c r="K112"/>
      <c r="L112"/>
      <c r="M112"/>
      <c r="N112"/>
      <c r="O112"/>
      <c r="P112"/>
      <c r="Q112"/>
      <c r="R112"/>
      <c r="S112"/>
      <c r="T112"/>
      <c r="U112"/>
      <c r="V112"/>
      <c r="W112"/>
      <c r="X112"/>
      <c r="Y112"/>
      <c r="Z112"/>
      <c r="AA112"/>
      <c r="AB112"/>
      <c r="AC112"/>
      <c r="AD112"/>
      <c r="AE112"/>
      <c r="AF112"/>
      <c r="AG112"/>
      <c r="AH112"/>
      <c r="AI112"/>
      <c r="AJ112"/>
      <c r="AK112"/>
      <c r="AL112"/>
    </row>
    <row r="113" spans="1:38" ht="16.149999999999999" thickBot="1">
      <c r="A113"/>
      <c r="B113" t="s">
        <v>479</v>
      </c>
      <c r="C113"/>
      <c r="D113" s="274" t="str">
        <f>IF(COUNTIF(I136:AL136,"FALSE")&gt;0,"ERROR","OK")</f>
        <v>OK</v>
      </c>
      <c r="E113" s="274" t="str">
        <f>IF(COUNTIF(I137:AL137,"FALSE")&gt;0,"ERROR","OK")</f>
        <v>OK</v>
      </c>
      <c r="F113" s="274" t="str">
        <f>IF(COUNTIF(I138:AL138,"FALSE")&gt;0,"ERROR","OK")</f>
        <v>OK</v>
      </c>
      <c r="G113"/>
      <c r="H113"/>
      <c r="J113"/>
      <c r="K113"/>
      <c r="L113"/>
      <c r="M113"/>
      <c r="N113"/>
      <c r="O113"/>
      <c r="P113"/>
      <c r="Q113"/>
      <c r="R113"/>
      <c r="S113"/>
      <c r="T113"/>
      <c r="U113"/>
      <c r="V113"/>
      <c r="W113"/>
      <c r="X113"/>
      <c r="Y113"/>
      <c r="Z113"/>
      <c r="AA113"/>
      <c r="AB113"/>
      <c r="AC113"/>
      <c r="AD113"/>
      <c r="AE113"/>
      <c r="AF113"/>
      <c r="AG113"/>
      <c r="AH113"/>
      <c r="AI113"/>
      <c r="AJ113"/>
      <c r="AK113"/>
      <c r="AL113"/>
    </row>
    <row r="114" spans="1:38">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row>
    <row r="115" spans="1:38">
      <c r="B115" t="s">
        <v>456</v>
      </c>
      <c r="C115"/>
      <c r="D115"/>
      <c r="E115"/>
      <c r="F115" t="str">
        <f>"£m real "&amp;Base_Year&amp;" (CPIH)"</f>
        <v>£m real 2021-22 (CPIH)</v>
      </c>
      <c r="G115" s="452"/>
      <c r="H115"/>
      <c r="I115"/>
      <c r="J115"/>
      <c r="K115"/>
      <c r="L115"/>
      <c r="M115"/>
      <c r="N115"/>
      <c r="O115"/>
      <c r="P115"/>
      <c r="Q115"/>
      <c r="R115"/>
      <c r="S115"/>
      <c r="T115"/>
      <c r="U115"/>
      <c r="V115"/>
      <c r="W115"/>
      <c r="X115"/>
      <c r="Y115"/>
      <c r="Z115"/>
      <c r="AA115"/>
      <c r="AB115"/>
      <c r="AC115"/>
      <c r="AD115"/>
      <c r="AE115"/>
      <c r="AF115"/>
      <c r="AG115"/>
      <c r="AH115"/>
      <c r="AI115"/>
      <c r="AJ115"/>
      <c r="AK115"/>
      <c r="AL115"/>
    </row>
    <row r="116" spans="1:38">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row>
    <row r="117" spans="1:38">
      <c r="B117" t="s">
        <v>476</v>
      </c>
      <c r="C117"/>
      <c r="D117" t="s">
        <v>447</v>
      </c>
      <c r="E117" t="s">
        <v>458</v>
      </c>
      <c r="F117" t="s">
        <v>459</v>
      </c>
      <c r="G117"/>
      <c r="H117" s="281">
        <v>0</v>
      </c>
      <c r="I117" s="281">
        <v>0</v>
      </c>
      <c r="J117" s="281">
        <v>0</v>
      </c>
      <c r="K117" s="281">
        <v>0</v>
      </c>
      <c r="L117" s="281">
        <v>0</v>
      </c>
      <c r="M117" s="281">
        <v>0</v>
      </c>
      <c r="N117" s="281">
        <v>0</v>
      </c>
      <c r="O117" s="281">
        <v>0</v>
      </c>
      <c r="P117" s="281">
        <v>0</v>
      </c>
      <c r="Q117" s="281">
        <v>0</v>
      </c>
      <c r="R117" s="281">
        <v>0</v>
      </c>
      <c r="S117" s="281">
        <v>0</v>
      </c>
      <c r="T117" s="281">
        <v>0</v>
      </c>
      <c r="U117" s="281">
        <v>0</v>
      </c>
      <c r="V117" s="281">
        <v>0</v>
      </c>
      <c r="W117" s="281">
        <v>0</v>
      </c>
      <c r="X117" s="281">
        <v>0</v>
      </c>
      <c r="Y117" s="281">
        <v>0</v>
      </c>
      <c r="Z117" s="281">
        <v>0</v>
      </c>
      <c r="AA117" s="281">
        <v>0</v>
      </c>
      <c r="AB117" s="281">
        <v>0</v>
      </c>
      <c r="AC117" s="281">
        <v>0</v>
      </c>
      <c r="AD117" s="281">
        <v>0</v>
      </c>
      <c r="AE117" s="281">
        <v>0</v>
      </c>
      <c r="AF117" s="281">
        <v>0</v>
      </c>
      <c r="AG117" s="281">
        <v>0</v>
      </c>
      <c r="AH117" s="281">
        <v>0</v>
      </c>
      <c r="AI117" s="281">
        <v>0</v>
      </c>
      <c r="AJ117" s="281">
        <v>0</v>
      </c>
      <c r="AK117" s="281">
        <v>0</v>
      </c>
      <c r="AL117" s="281">
        <v>0</v>
      </c>
    </row>
    <row r="118" spans="1:38">
      <c r="B118" t="s">
        <v>476</v>
      </c>
      <c r="C118"/>
      <c r="D118" t="s">
        <v>460</v>
      </c>
      <c r="E118" t="s">
        <v>458</v>
      </c>
      <c r="F118" t="str">
        <f>"£m real "&amp;Base_Year&amp;" (CPIH)"</f>
        <v>£m real 2021-22 (CPIH)</v>
      </c>
      <c r="G118"/>
      <c r="H118" s="286">
        <f>H117/'4 - Inflation'!K17</f>
        <v>0</v>
      </c>
      <c r="I118" s="286">
        <f>I117/'4 - Inflation'!L17</f>
        <v>0</v>
      </c>
      <c r="J118" s="286">
        <f>J117/'4 - Inflation'!M17</f>
        <v>0</v>
      </c>
      <c r="K118" s="286">
        <f>K117/'4 - Inflation'!N17</f>
        <v>0</v>
      </c>
      <c r="L118" s="286">
        <f>L117/'4 - Inflation'!O17</f>
        <v>0</v>
      </c>
      <c r="M118" s="286">
        <f>M117/'4 - Inflation'!P17</f>
        <v>0</v>
      </c>
      <c r="N118" s="286">
        <f>N117/'4 - Inflation'!Q17</f>
        <v>0</v>
      </c>
      <c r="O118" s="286">
        <f>O117/'4 - Inflation'!R17</f>
        <v>0</v>
      </c>
      <c r="P118" s="286">
        <f>P117/'4 - Inflation'!S17</f>
        <v>0</v>
      </c>
      <c r="Q118" s="286">
        <f>Q117/'4 - Inflation'!T17</f>
        <v>0</v>
      </c>
      <c r="R118" s="286">
        <f>R117/'4 - Inflation'!U17</f>
        <v>0</v>
      </c>
      <c r="S118" s="286">
        <f>S117/'4 - Inflation'!V17</f>
        <v>0</v>
      </c>
      <c r="T118" s="286">
        <f>T117/'4 - Inflation'!W17</f>
        <v>0</v>
      </c>
      <c r="U118" s="286">
        <f>U117/'4 - Inflation'!X17</f>
        <v>0</v>
      </c>
      <c r="V118" s="286">
        <f>V117/'4 - Inflation'!Y17</f>
        <v>0</v>
      </c>
      <c r="W118" s="286">
        <f>W117/'4 - Inflation'!Z17</f>
        <v>0</v>
      </c>
      <c r="X118" s="286">
        <f>X117/'4 - Inflation'!AA17</f>
        <v>0</v>
      </c>
      <c r="Y118" s="286">
        <f>Y117/'4 - Inflation'!AB17</f>
        <v>0</v>
      </c>
      <c r="Z118" s="286">
        <f>Z117/'4 - Inflation'!AC17</f>
        <v>0</v>
      </c>
      <c r="AA118" s="286">
        <f>AA117/'4 - Inflation'!AD17</f>
        <v>0</v>
      </c>
      <c r="AB118" s="286">
        <f>AB117/'4 - Inflation'!AE17</f>
        <v>0</v>
      </c>
      <c r="AC118" s="286">
        <f>AC117/'4 - Inflation'!AF17</f>
        <v>0</v>
      </c>
      <c r="AD118" s="286">
        <f>AD117/'4 - Inflation'!AG17</f>
        <v>0</v>
      </c>
      <c r="AE118" s="286">
        <f>AE117/'4 - Inflation'!AH17</f>
        <v>0</v>
      </c>
      <c r="AF118" s="286">
        <f>AF117/'4 - Inflation'!AI17</f>
        <v>0</v>
      </c>
      <c r="AG118" s="286">
        <f>AG117/'4 - Inflation'!AJ17</f>
        <v>0</v>
      </c>
      <c r="AH118" s="286">
        <f>AH117/'4 - Inflation'!AK17</f>
        <v>0</v>
      </c>
      <c r="AI118" s="286">
        <f>AI117/'4 - Inflation'!AL17</f>
        <v>0</v>
      </c>
      <c r="AJ118" s="286">
        <f>AJ117/'4 - Inflation'!AM17</f>
        <v>0</v>
      </c>
      <c r="AK118" s="286">
        <f>AK117/'4 - Inflation'!AN17</f>
        <v>0</v>
      </c>
      <c r="AL118" s="286">
        <f>AL117/'4 - Inflation'!AO17</f>
        <v>0</v>
      </c>
    </row>
    <row r="119" spans="1:38">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row>
    <row r="120" spans="1:38">
      <c r="B120" t="s">
        <v>477</v>
      </c>
      <c r="C120"/>
      <c r="D120" t="s">
        <v>460</v>
      </c>
      <c r="E120" t="s">
        <v>462</v>
      </c>
      <c r="F120" t="s">
        <v>459</v>
      </c>
      <c r="G120"/>
      <c r="H120" s="281">
        <v>0</v>
      </c>
      <c r="I120" s="281">
        <v>0</v>
      </c>
      <c r="J120" s="281">
        <v>0</v>
      </c>
      <c r="K120" s="281">
        <v>0</v>
      </c>
      <c r="L120" s="281">
        <v>0</v>
      </c>
      <c r="M120" s="281">
        <v>0</v>
      </c>
      <c r="N120" s="281">
        <v>0</v>
      </c>
      <c r="O120" s="281">
        <v>0</v>
      </c>
      <c r="P120" s="281">
        <v>0</v>
      </c>
      <c r="Q120" s="281">
        <v>0</v>
      </c>
      <c r="R120" s="281">
        <v>0</v>
      </c>
      <c r="S120" s="281">
        <v>0</v>
      </c>
      <c r="T120" s="281">
        <v>0</v>
      </c>
      <c r="U120" s="281">
        <v>0</v>
      </c>
      <c r="V120" s="281">
        <v>0</v>
      </c>
      <c r="W120" s="281">
        <v>0</v>
      </c>
      <c r="X120" s="281">
        <v>0</v>
      </c>
      <c r="Y120" s="281">
        <v>0</v>
      </c>
      <c r="Z120" s="281">
        <v>0</v>
      </c>
      <c r="AA120" s="281">
        <v>0</v>
      </c>
      <c r="AB120" s="281">
        <v>0</v>
      </c>
      <c r="AC120" s="281">
        <v>0</v>
      </c>
      <c r="AD120" s="281">
        <v>0</v>
      </c>
      <c r="AE120" s="281">
        <v>0</v>
      </c>
      <c r="AF120" s="281">
        <v>0</v>
      </c>
      <c r="AG120" s="281">
        <v>0</v>
      </c>
      <c r="AH120" s="281">
        <v>0</v>
      </c>
      <c r="AI120" s="281">
        <v>0</v>
      </c>
      <c r="AJ120" s="281">
        <v>0</v>
      </c>
      <c r="AK120" s="281">
        <v>0</v>
      </c>
      <c r="AL120" s="281">
        <v>0</v>
      </c>
    </row>
    <row r="121" spans="1:38">
      <c r="B121" t="s">
        <v>477</v>
      </c>
      <c r="C121"/>
      <c r="D121" t="s">
        <v>463</v>
      </c>
      <c r="E121" t="s">
        <v>462</v>
      </c>
      <c r="F121" t="str">
        <f>"£m real "&amp;Base_Year&amp;" (CPIH)"</f>
        <v>£m real 2021-22 (CPIH)</v>
      </c>
      <c r="G121"/>
      <c r="H121" s="286">
        <f>H120/'4 - Inflation'!K17</f>
        <v>0</v>
      </c>
      <c r="I121" s="286">
        <f>I120/'4 - Inflation'!L17</f>
        <v>0</v>
      </c>
      <c r="J121" s="286">
        <f>J120/'4 - Inflation'!M17</f>
        <v>0</v>
      </c>
      <c r="K121" s="286">
        <f>K120/'4 - Inflation'!N17</f>
        <v>0</v>
      </c>
      <c r="L121" s="286">
        <f>L120/'4 - Inflation'!O17</f>
        <v>0</v>
      </c>
      <c r="M121" s="286">
        <f>M120/'4 - Inflation'!P17</f>
        <v>0</v>
      </c>
      <c r="N121" s="286">
        <f>N120/'4 - Inflation'!Q17</f>
        <v>0</v>
      </c>
      <c r="O121" s="286">
        <f>O120/'4 - Inflation'!R17</f>
        <v>0</v>
      </c>
      <c r="P121" s="286">
        <f>P120/'4 - Inflation'!S17</f>
        <v>0</v>
      </c>
      <c r="Q121" s="286">
        <f>Q120/'4 - Inflation'!T17</f>
        <v>0</v>
      </c>
      <c r="R121" s="286">
        <f>R120/'4 - Inflation'!U17</f>
        <v>0</v>
      </c>
      <c r="S121" s="286">
        <f>S120/'4 - Inflation'!V17</f>
        <v>0</v>
      </c>
      <c r="T121" s="286">
        <f>T120/'4 - Inflation'!W17</f>
        <v>0</v>
      </c>
      <c r="U121" s="286">
        <f>U120/'4 - Inflation'!X17</f>
        <v>0</v>
      </c>
      <c r="V121" s="286">
        <f>V120/'4 - Inflation'!Y17</f>
        <v>0</v>
      </c>
      <c r="W121" s="286">
        <f>W120/'4 - Inflation'!Z17</f>
        <v>0</v>
      </c>
      <c r="X121" s="286">
        <f>X120/'4 - Inflation'!AA17</f>
        <v>0</v>
      </c>
      <c r="Y121" s="286">
        <f>Y120/'4 - Inflation'!AB17</f>
        <v>0</v>
      </c>
      <c r="Z121" s="286">
        <f>Z120/'4 - Inflation'!AC17</f>
        <v>0</v>
      </c>
      <c r="AA121" s="286">
        <f>AA120/'4 - Inflation'!AD17</f>
        <v>0</v>
      </c>
      <c r="AB121" s="286">
        <f>AB120/'4 - Inflation'!AE17</f>
        <v>0</v>
      </c>
      <c r="AC121" s="286">
        <f>AC120/'4 - Inflation'!AF17</f>
        <v>0</v>
      </c>
      <c r="AD121" s="286">
        <f>AD120/'4 - Inflation'!AG17</f>
        <v>0</v>
      </c>
      <c r="AE121" s="286">
        <f>AE120/'4 - Inflation'!AH17</f>
        <v>0</v>
      </c>
      <c r="AF121" s="286">
        <f>AF120/'4 - Inflation'!AI17</f>
        <v>0</v>
      </c>
      <c r="AG121" s="286">
        <f>AG120/'4 - Inflation'!AJ17</f>
        <v>0</v>
      </c>
      <c r="AH121" s="286">
        <f>AH120/'4 - Inflation'!AK17</f>
        <v>0</v>
      </c>
      <c r="AI121" s="286">
        <f>AI120/'4 - Inflation'!AL17</f>
        <v>0</v>
      </c>
      <c r="AJ121" s="286">
        <f>AJ120/'4 - Inflation'!AM17</f>
        <v>0</v>
      </c>
      <c r="AK121" s="286">
        <f>AK120/'4 - Inflation'!AN17</f>
        <v>0</v>
      </c>
      <c r="AL121" s="286">
        <f>AL120/'4 - Inflation'!AO17</f>
        <v>0</v>
      </c>
    </row>
    <row r="122" spans="1:38">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B123" t="s">
        <v>446</v>
      </c>
      <c r="C123"/>
      <c r="D123" t="s">
        <v>447</v>
      </c>
      <c r="E123" t="s">
        <v>448</v>
      </c>
      <c r="F123" t="str">
        <f>"£m real "&amp;Base_Year&amp;" (CPIH)"</f>
        <v>£m real 2021-22 (CPIH)</v>
      </c>
      <c r="G123"/>
      <c r="H123" s="286">
        <f>SUM(H118,H121)</f>
        <v>0</v>
      </c>
      <c r="I123" s="286">
        <f>SUM(I118,I121)</f>
        <v>0</v>
      </c>
      <c r="J123" s="286">
        <f t="shared" ref="J123:AL123" si="22">SUM(J118,J121)</f>
        <v>0</v>
      </c>
      <c r="K123" s="286">
        <f t="shared" si="22"/>
        <v>0</v>
      </c>
      <c r="L123" s="286">
        <f t="shared" si="22"/>
        <v>0</v>
      </c>
      <c r="M123" s="286">
        <f t="shared" si="22"/>
        <v>0</v>
      </c>
      <c r="N123" s="286">
        <f t="shared" si="22"/>
        <v>0</v>
      </c>
      <c r="O123" s="286">
        <f t="shared" si="22"/>
        <v>0</v>
      </c>
      <c r="P123" s="286">
        <f t="shared" si="22"/>
        <v>0</v>
      </c>
      <c r="Q123" s="286">
        <f t="shared" si="22"/>
        <v>0</v>
      </c>
      <c r="R123" s="286">
        <f t="shared" si="22"/>
        <v>0</v>
      </c>
      <c r="S123" s="286">
        <f t="shared" si="22"/>
        <v>0</v>
      </c>
      <c r="T123" s="286">
        <f t="shared" si="22"/>
        <v>0</v>
      </c>
      <c r="U123" s="286">
        <f t="shared" si="22"/>
        <v>0</v>
      </c>
      <c r="V123" s="286">
        <f t="shared" si="22"/>
        <v>0</v>
      </c>
      <c r="W123" s="286">
        <f t="shared" si="22"/>
        <v>0</v>
      </c>
      <c r="X123" s="286">
        <f t="shared" si="22"/>
        <v>0</v>
      </c>
      <c r="Y123" s="286">
        <f t="shared" si="22"/>
        <v>0</v>
      </c>
      <c r="Z123" s="286">
        <f t="shared" si="22"/>
        <v>0</v>
      </c>
      <c r="AA123" s="286">
        <f t="shared" si="22"/>
        <v>0</v>
      </c>
      <c r="AB123" s="286">
        <f t="shared" si="22"/>
        <v>0</v>
      </c>
      <c r="AC123" s="286">
        <f t="shared" si="22"/>
        <v>0</v>
      </c>
      <c r="AD123" s="286">
        <f t="shared" si="22"/>
        <v>0</v>
      </c>
      <c r="AE123" s="286">
        <f t="shared" si="22"/>
        <v>0</v>
      </c>
      <c r="AF123" s="286">
        <f t="shared" si="22"/>
        <v>0</v>
      </c>
      <c r="AG123" s="286">
        <f t="shared" si="22"/>
        <v>0</v>
      </c>
      <c r="AH123" s="286">
        <f t="shared" si="22"/>
        <v>0</v>
      </c>
      <c r="AI123" s="286">
        <f t="shared" si="22"/>
        <v>0</v>
      </c>
      <c r="AJ123" s="286">
        <f t="shared" si="22"/>
        <v>0</v>
      </c>
      <c r="AK123" s="286">
        <f t="shared" si="22"/>
        <v>0</v>
      </c>
      <c r="AL123" s="286">
        <f t="shared" si="22"/>
        <v>0</v>
      </c>
    </row>
    <row r="124" spans="1:38">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row>
    <row r="125" spans="1:38">
      <c r="B125" s="273" t="s">
        <v>465</v>
      </c>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row>
    <row r="126" spans="1:38">
      <c r="B126" t="s">
        <v>446</v>
      </c>
      <c r="C126"/>
      <c r="D126" t="s">
        <v>466</v>
      </c>
      <c r="E126" t="s">
        <v>467</v>
      </c>
      <c r="F126" t="s">
        <v>459</v>
      </c>
      <c r="G126"/>
      <c r="H126" s="281">
        <v>0</v>
      </c>
      <c r="I126" s="281">
        <v>0</v>
      </c>
      <c r="J126" s="281">
        <v>0</v>
      </c>
      <c r="K126" s="281">
        <v>0</v>
      </c>
      <c r="L126" s="281">
        <v>0</v>
      </c>
      <c r="M126" s="281">
        <v>0</v>
      </c>
      <c r="N126" s="281">
        <v>0</v>
      </c>
      <c r="O126" s="281">
        <v>0</v>
      </c>
      <c r="P126" s="281">
        <v>0</v>
      </c>
      <c r="Q126" s="281">
        <v>0</v>
      </c>
      <c r="R126" s="281">
        <v>0</v>
      </c>
      <c r="S126" s="281">
        <v>0</v>
      </c>
      <c r="T126" s="281">
        <v>0</v>
      </c>
      <c r="U126" s="281">
        <v>0</v>
      </c>
      <c r="V126" s="281">
        <v>0</v>
      </c>
      <c r="W126" s="281">
        <v>0</v>
      </c>
      <c r="X126" s="281">
        <v>0</v>
      </c>
      <c r="Y126" s="281">
        <v>0</v>
      </c>
      <c r="Z126" s="281">
        <v>0</v>
      </c>
      <c r="AA126" s="281">
        <v>0</v>
      </c>
      <c r="AB126" s="281">
        <v>0</v>
      </c>
      <c r="AC126" s="281">
        <v>0</v>
      </c>
      <c r="AD126" s="281">
        <v>0</v>
      </c>
      <c r="AE126" s="281">
        <v>0</v>
      </c>
      <c r="AF126" s="281">
        <v>0</v>
      </c>
      <c r="AG126" s="281">
        <v>0</v>
      </c>
      <c r="AH126" s="281">
        <v>0</v>
      </c>
      <c r="AI126" s="281">
        <v>0</v>
      </c>
      <c r="AJ126" s="281">
        <v>0</v>
      </c>
      <c r="AK126" s="281">
        <v>0</v>
      </c>
      <c r="AL126" s="281">
        <v>0</v>
      </c>
    </row>
    <row r="127" spans="1:38">
      <c r="B127" t="s">
        <v>446</v>
      </c>
      <c r="C127"/>
      <c r="D127" t="s">
        <v>468</v>
      </c>
      <c r="E127" t="s">
        <v>467</v>
      </c>
      <c r="F127" t="str">
        <f>"£m real "&amp;Base_Year&amp;" (CPIH)"</f>
        <v>£m real 2021-22 (CPIH)</v>
      </c>
      <c r="G127"/>
      <c r="H127" s="286">
        <f>H126/'4 - Inflation'!K17</f>
        <v>0</v>
      </c>
      <c r="I127" s="286">
        <f>I126/'4 - Inflation'!L17</f>
        <v>0</v>
      </c>
      <c r="J127" s="286">
        <f>J126/'4 - Inflation'!M17</f>
        <v>0</v>
      </c>
      <c r="K127" s="286">
        <f>K126/'4 - Inflation'!N17</f>
        <v>0</v>
      </c>
      <c r="L127" s="286">
        <f>L126/'4 - Inflation'!O17</f>
        <v>0</v>
      </c>
      <c r="M127" s="286">
        <f>M126/'4 - Inflation'!P17</f>
        <v>0</v>
      </c>
      <c r="N127" s="286">
        <f>N126/'4 - Inflation'!Q17</f>
        <v>0</v>
      </c>
      <c r="O127" s="286">
        <f>O126/'4 - Inflation'!R17</f>
        <v>0</v>
      </c>
      <c r="P127" s="286">
        <f>P126/'4 - Inflation'!S17</f>
        <v>0</v>
      </c>
      <c r="Q127" s="286">
        <f>Q126/'4 - Inflation'!T17</f>
        <v>0</v>
      </c>
      <c r="R127" s="286">
        <f>R126/'4 - Inflation'!U17</f>
        <v>0</v>
      </c>
      <c r="S127" s="286">
        <f>S126/'4 - Inflation'!V17</f>
        <v>0</v>
      </c>
      <c r="T127" s="286">
        <f>T126/'4 - Inflation'!W17</f>
        <v>0</v>
      </c>
      <c r="U127" s="286">
        <f>U126/'4 - Inflation'!X17</f>
        <v>0</v>
      </c>
      <c r="V127" s="286">
        <f>V126/'4 - Inflation'!Y17</f>
        <v>0</v>
      </c>
      <c r="W127" s="286">
        <f>W126/'4 - Inflation'!Z17</f>
        <v>0</v>
      </c>
      <c r="X127" s="286">
        <f>X126/'4 - Inflation'!AA17</f>
        <v>0</v>
      </c>
      <c r="Y127" s="286">
        <f>Y126/'4 - Inflation'!AB17</f>
        <v>0</v>
      </c>
      <c r="Z127" s="286">
        <f>Z126/'4 - Inflation'!AC17</f>
        <v>0</v>
      </c>
      <c r="AA127" s="286">
        <f>AA126/'4 - Inflation'!AD17</f>
        <v>0</v>
      </c>
      <c r="AB127" s="286">
        <f>AB126/'4 - Inflation'!AE17</f>
        <v>0</v>
      </c>
      <c r="AC127" s="286">
        <f>AC126/'4 - Inflation'!AF17</f>
        <v>0</v>
      </c>
      <c r="AD127" s="286">
        <f>AD126/'4 - Inflation'!AG17</f>
        <v>0</v>
      </c>
      <c r="AE127" s="286">
        <f>AE126/'4 - Inflation'!AH17</f>
        <v>0</v>
      </c>
      <c r="AF127" s="286">
        <f>AF126/'4 - Inflation'!AI17</f>
        <v>0</v>
      </c>
      <c r="AG127" s="286">
        <f>AG126/'4 - Inflation'!AJ17</f>
        <v>0</v>
      </c>
      <c r="AH127" s="286">
        <f>AH126/'4 - Inflation'!AK17</f>
        <v>0</v>
      </c>
      <c r="AI127" s="286">
        <f>AI126/'4 - Inflation'!AL17</f>
        <v>0</v>
      </c>
      <c r="AJ127" s="286">
        <f>AJ126/'4 - Inflation'!AM17</f>
        <v>0</v>
      </c>
      <c r="AK127" s="286">
        <f>AK126/'4 - Inflation'!AN17</f>
        <v>0</v>
      </c>
      <c r="AL127" s="286">
        <f>AL126/'4 - Inflation'!AO17</f>
        <v>0</v>
      </c>
    </row>
    <row r="128" spans="1:38">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row>
    <row r="129" spans="1:38">
      <c r="B129" t="s">
        <v>450</v>
      </c>
      <c r="C129"/>
      <c r="D129" t="s">
        <v>469</v>
      </c>
      <c r="E129" t="s">
        <v>470</v>
      </c>
      <c r="F129" t="s">
        <v>459</v>
      </c>
      <c r="G129"/>
      <c r="H129" s="281">
        <v>0</v>
      </c>
      <c r="I129" s="281">
        <v>0</v>
      </c>
      <c r="J129" s="281">
        <v>0</v>
      </c>
      <c r="K129" s="281">
        <v>0</v>
      </c>
      <c r="L129" s="281">
        <v>0</v>
      </c>
      <c r="M129" s="281">
        <v>0</v>
      </c>
      <c r="N129" s="281">
        <v>0</v>
      </c>
      <c r="O129" s="281">
        <v>0</v>
      </c>
      <c r="P129" s="281">
        <v>0</v>
      </c>
      <c r="Q129" s="281">
        <v>0</v>
      </c>
      <c r="R129" s="281">
        <v>0</v>
      </c>
      <c r="S129" s="281">
        <v>0</v>
      </c>
      <c r="T129" s="281">
        <v>0</v>
      </c>
      <c r="U129" s="281">
        <v>0</v>
      </c>
      <c r="V129" s="281">
        <v>0</v>
      </c>
      <c r="W129" s="281">
        <v>0</v>
      </c>
      <c r="X129" s="281">
        <v>0</v>
      </c>
      <c r="Y129" s="281">
        <v>0</v>
      </c>
      <c r="Z129" s="281">
        <v>0</v>
      </c>
      <c r="AA129" s="281">
        <v>0</v>
      </c>
      <c r="AB129" s="281">
        <v>0</v>
      </c>
      <c r="AC129" s="281">
        <v>0</v>
      </c>
      <c r="AD129" s="281">
        <v>0</v>
      </c>
      <c r="AE129" s="281">
        <v>0</v>
      </c>
      <c r="AF129" s="281">
        <v>0</v>
      </c>
      <c r="AG129" s="281">
        <v>0</v>
      </c>
      <c r="AH129" s="281">
        <v>0</v>
      </c>
      <c r="AI129" s="281">
        <v>0</v>
      </c>
      <c r="AJ129" s="281">
        <v>0</v>
      </c>
      <c r="AK129" s="281">
        <v>0</v>
      </c>
      <c r="AL129" s="281">
        <v>0</v>
      </c>
    </row>
    <row r="130" spans="1:38">
      <c r="B130" t="s">
        <v>450</v>
      </c>
      <c r="C130"/>
      <c r="D130" t="s">
        <v>471</v>
      </c>
      <c r="E130" t="s">
        <v>470</v>
      </c>
      <c r="F130" t="str">
        <f>"£m real "&amp;Base_Year&amp;" (CPIH)"</f>
        <v>£m real 2021-22 (CPIH)</v>
      </c>
      <c r="G130"/>
      <c r="H130" s="286">
        <f>H129/'4 - Inflation'!K17</f>
        <v>0</v>
      </c>
      <c r="I130" s="286">
        <f>I129/'4 - Inflation'!L17</f>
        <v>0</v>
      </c>
      <c r="J130" s="286">
        <f>J129/'4 - Inflation'!M17</f>
        <v>0</v>
      </c>
      <c r="K130" s="286">
        <f>K129/'4 - Inflation'!N17</f>
        <v>0</v>
      </c>
      <c r="L130" s="286">
        <f>L129/'4 - Inflation'!O17</f>
        <v>0</v>
      </c>
      <c r="M130" s="286">
        <f>M129/'4 - Inflation'!P17</f>
        <v>0</v>
      </c>
      <c r="N130" s="286">
        <f>N129/'4 - Inflation'!Q17</f>
        <v>0</v>
      </c>
      <c r="O130" s="286">
        <f>O129/'4 - Inflation'!R17</f>
        <v>0</v>
      </c>
      <c r="P130" s="286">
        <f>P129/'4 - Inflation'!S17</f>
        <v>0</v>
      </c>
      <c r="Q130" s="286">
        <f>Q129/'4 - Inflation'!T17</f>
        <v>0</v>
      </c>
      <c r="R130" s="286">
        <f>R129/'4 - Inflation'!U17</f>
        <v>0</v>
      </c>
      <c r="S130" s="286">
        <f>S129/'4 - Inflation'!V17</f>
        <v>0</v>
      </c>
      <c r="T130" s="286">
        <f>T129/'4 - Inflation'!W17</f>
        <v>0</v>
      </c>
      <c r="U130" s="286">
        <f>U129/'4 - Inflation'!X17</f>
        <v>0</v>
      </c>
      <c r="V130" s="286">
        <f>V129/'4 - Inflation'!Y17</f>
        <v>0</v>
      </c>
      <c r="W130" s="286">
        <f>W129/'4 - Inflation'!Z17</f>
        <v>0</v>
      </c>
      <c r="X130" s="286">
        <f>X129/'4 - Inflation'!AA17</f>
        <v>0</v>
      </c>
      <c r="Y130" s="286">
        <f>Y129/'4 - Inflation'!AB17</f>
        <v>0</v>
      </c>
      <c r="Z130" s="286">
        <f>Z129/'4 - Inflation'!AC17</f>
        <v>0</v>
      </c>
      <c r="AA130" s="286">
        <f>AA129/'4 - Inflation'!AD17</f>
        <v>0</v>
      </c>
      <c r="AB130" s="286">
        <f>AB129/'4 - Inflation'!AE17</f>
        <v>0</v>
      </c>
      <c r="AC130" s="286">
        <f>AC129/'4 - Inflation'!AF17</f>
        <v>0</v>
      </c>
      <c r="AD130" s="286">
        <f>AD129/'4 - Inflation'!AG17</f>
        <v>0</v>
      </c>
      <c r="AE130" s="286">
        <f>AE129/'4 - Inflation'!AH17</f>
        <v>0</v>
      </c>
      <c r="AF130" s="286">
        <f>AF129/'4 - Inflation'!AI17</f>
        <v>0</v>
      </c>
      <c r="AG130" s="286">
        <f>AG129/'4 - Inflation'!AJ17</f>
        <v>0</v>
      </c>
      <c r="AH130" s="286">
        <f>AH129/'4 - Inflation'!AK17</f>
        <v>0</v>
      </c>
      <c r="AI130" s="286">
        <f>AI129/'4 - Inflation'!AL17</f>
        <v>0</v>
      </c>
      <c r="AJ130" s="286">
        <f>AJ129/'4 - Inflation'!AM17</f>
        <v>0</v>
      </c>
      <c r="AK130" s="286">
        <f>AK129/'4 - Inflation'!AN17</f>
        <v>0</v>
      </c>
      <c r="AL130" s="286">
        <f>AL129/'4 - Inflation'!AO17</f>
        <v>0</v>
      </c>
    </row>
    <row r="131" spans="1:38">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row>
    <row r="132" spans="1:38">
      <c r="B132" t="s">
        <v>285</v>
      </c>
      <c r="C132"/>
      <c r="D132"/>
      <c r="E132" t="s">
        <v>444</v>
      </c>
      <c r="F132" t="str">
        <f>"£m real "&amp;Base_Year&amp;" (CPIH)"</f>
        <v>£m real 2021-22 (CPIH)</v>
      </c>
      <c r="G132"/>
      <c r="H132" s="286">
        <f>SUM(H127,H130)</f>
        <v>0</v>
      </c>
      <c r="I132" s="286">
        <f>SUM(I127,I130)</f>
        <v>0</v>
      </c>
      <c r="J132" s="286">
        <f t="shared" ref="J132:AL132" si="23">SUM(J127,J130)</f>
        <v>0</v>
      </c>
      <c r="K132" s="286">
        <f t="shared" si="23"/>
        <v>0</v>
      </c>
      <c r="L132" s="286">
        <f t="shared" si="23"/>
        <v>0</v>
      </c>
      <c r="M132" s="286">
        <f t="shared" si="23"/>
        <v>0</v>
      </c>
      <c r="N132" s="286">
        <f t="shared" si="23"/>
        <v>0</v>
      </c>
      <c r="O132" s="286">
        <f t="shared" si="23"/>
        <v>0</v>
      </c>
      <c r="P132" s="286">
        <f t="shared" si="23"/>
        <v>0</v>
      </c>
      <c r="Q132" s="286">
        <f t="shared" si="23"/>
        <v>0</v>
      </c>
      <c r="R132" s="286">
        <f t="shared" si="23"/>
        <v>0</v>
      </c>
      <c r="S132" s="286">
        <f t="shared" si="23"/>
        <v>0</v>
      </c>
      <c r="T132" s="286">
        <f t="shared" si="23"/>
        <v>0</v>
      </c>
      <c r="U132" s="286">
        <f t="shared" si="23"/>
        <v>0</v>
      </c>
      <c r="V132" s="286">
        <f t="shared" si="23"/>
        <v>0</v>
      </c>
      <c r="W132" s="286">
        <f t="shared" si="23"/>
        <v>0</v>
      </c>
      <c r="X132" s="286">
        <f t="shared" si="23"/>
        <v>0</v>
      </c>
      <c r="Y132" s="286">
        <f t="shared" si="23"/>
        <v>0</v>
      </c>
      <c r="Z132" s="286">
        <f t="shared" si="23"/>
        <v>0</v>
      </c>
      <c r="AA132" s="286">
        <f t="shared" si="23"/>
        <v>0</v>
      </c>
      <c r="AB132" s="286">
        <f t="shared" si="23"/>
        <v>0</v>
      </c>
      <c r="AC132" s="286">
        <f t="shared" si="23"/>
        <v>0</v>
      </c>
      <c r="AD132" s="286">
        <f t="shared" si="23"/>
        <v>0</v>
      </c>
      <c r="AE132" s="286">
        <f t="shared" si="23"/>
        <v>0</v>
      </c>
      <c r="AF132" s="286">
        <f t="shared" si="23"/>
        <v>0</v>
      </c>
      <c r="AG132" s="286">
        <f t="shared" si="23"/>
        <v>0</v>
      </c>
      <c r="AH132" s="286">
        <f t="shared" si="23"/>
        <v>0</v>
      </c>
      <c r="AI132" s="286">
        <f t="shared" si="23"/>
        <v>0</v>
      </c>
      <c r="AJ132" s="286">
        <f t="shared" si="23"/>
        <v>0</v>
      </c>
      <c r="AK132" s="286">
        <f t="shared" si="23"/>
        <v>0</v>
      </c>
      <c r="AL132" s="286">
        <f t="shared" si="23"/>
        <v>0</v>
      </c>
    </row>
    <row r="133" spans="1:38">
      <c r="B133"/>
      <c r="C133"/>
      <c r="D133"/>
      <c r="E133"/>
      <c r="F133"/>
      <c r="G133"/>
      <c r="H133"/>
      <c r="J133"/>
      <c r="K133"/>
      <c r="L133"/>
      <c r="M133"/>
      <c r="N133"/>
      <c r="O133"/>
      <c r="P133"/>
      <c r="Q133"/>
      <c r="R133"/>
      <c r="S133"/>
      <c r="T133"/>
      <c r="U133"/>
      <c r="V133"/>
      <c r="W133"/>
      <c r="X133"/>
      <c r="Y133"/>
      <c r="Z133"/>
      <c r="AA133"/>
      <c r="AB133"/>
      <c r="AC133"/>
      <c r="AD133"/>
      <c r="AE133"/>
      <c r="AF133"/>
      <c r="AG133"/>
      <c r="AH133"/>
      <c r="AI133"/>
      <c r="AJ133"/>
      <c r="AK133"/>
      <c r="AL133"/>
    </row>
    <row r="134" spans="1:38">
      <c r="B134"/>
      <c r="C134"/>
      <c r="D134"/>
      <c r="E134"/>
      <c r="F134"/>
      <c r="G134"/>
      <c r="H134"/>
      <c r="J134"/>
      <c r="K134"/>
      <c r="L134"/>
      <c r="M134"/>
      <c r="N134"/>
      <c r="O134"/>
      <c r="P134"/>
      <c r="Q134"/>
      <c r="R134"/>
      <c r="S134"/>
      <c r="T134"/>
      <c r="U134"/>
      <c r="V134"/>
      <c r="W134"/>
      <c r="X134"/>
      <c r="Y134"/>
      <c r="Z134"/>
      <c r="AA134"/>
      <c r="AB134"/>
      <c r="AC134"/>
      <c r="AD134"/>
      <c r="AE134"/>
      <c r="AF134"/>
      <c r="AG134"/>
      <c r="AH134"/>
      <c r="AI134"/>
      <c r="AJ134"/>
      <c r="AK134"/>
      <c r="AL134"/>
    </row>
    <row r="135" spans="1:38">
      <c r="B135"/>
      <c r="C135"/>
      <c r="D135"/>
      <c r="E135"/>
      <c r="F135"/>
      <c r="G135"/>
      <c r="H135"/>
      <c r="J135"/>
      <c r="K135"/>
      <c r="L135"/>
      <c r="M135"/>
      <c r="N135"/>
      <c r="O135"/>
      <c r="P135"/>
      <c r="Q135"/>
      <c r="R135"/>
      <c r="S135"/>
      <c r="T135"/>
      <c r="U135"/>
      <c r="V135"/>
      <c r="W135"/>
      <c r="X135"/>
      <c r="Y135"/>
      <c r="Z135"/>
      <c r="AA135"/>
      <c r="AB135"/>
      <c r="AC135"/>
      <c r="AD135"/>
      <c r="AE135"/>
      <c r="AF135"/>
      <c r="AG135"/>
      <c r="AH135"/>
      <c r="AI135"/>
      <c r="AJ135"/>
      <c r="AK135"/>
      <c r="AL135"/>
    </row>
    <row r="136" spans="1:38">
      <c r="B136" t="s">
        <v>472</v>
      </c>
      <c r="C136"/>
      <c r="D136"/>
      <c r="E136"/>
      <c r="F136"/>
      <c r="G136"/>
      <c r="H136" s="243" t="b">
        <f t="shared" ref="H136:AL136" si="24">SUM(H118,H121)&lt;=$G$115</f>
        <v>1</v>
      </c>
      <c r="I136" s="243" t="b">
        <f t="shared" si="24"/>
        <v>1</v>
      </c>
      <c r="J136" s="243" t="b">
        <f t="shared" si="24"/>
        <v>1</v>
      </c>
      <c r="K136" s="243" t="b">
        <f t="shared" si="24"/>
        <v>1</v>
      </c>
      <c r="L136" s="243" t="b">
        <f t="shared" si="24"/>
        <v>1</v>
      </c>
      <c r="M136" s="243" t="b">
        <f t="shared" si="24"/>
        <v>1</v>
      </c>
      <c r="N136" s="243" t="b">
        <f t="shared" si="24"/>
        <v>1</v>
      </c>
      <c r="O136" s="243" t="b">
        <f t="shared" si="24"/>
        <v>1</v>
      </c>
      <c r="P136" s="243" t="b">
        <f t="shared" si="24"/>
        <v>1</v>
      </c>
      <c r="Q136" s="243" t="b">
        <f t="shared" si="24"/>
        <v>1</v>
      </c>
      <c r="R136" s="243" t="b">
        <f t="shared" si="24"/>
        <v>1</v>
      </c>
      <c r="S136" s="243" t="b">
        <f t="shared" si="24"/>
        <v>1</v>
      </c>
      <c r="T136" s="243" t="b">
        <f t="shared" si="24"/>
        <v>1</v>
      </c>
      <c r="U136" s="243" t="b">
        <f t="shared" si="24"/>
        <v>1</v>
      </c>
      <c r="V136" s="243" t="b">
        <f t="shared" si="24"/>
        <v>1</v>
      </c>
      <c r="W136" s="243" t="b">
        <f t="shared" si="24"/>
        <v>1</v>
      </c>
      <c r="X136" s="243" t="b">
        <f t="shared" si="24"/>
        <v>1</v>
      </c>
      <c r="Y136" s="243" t="b">
        <f t="shared" si="24"/>
        <v>1</v>
      </c>
      <c r="Z136" s="243" t="b">
        <f t="shared" si="24"/>
        <v>1</v>
      </c>
      <c r="AA136" s="243" t="b">
        <f t="shared" si="24"/>
        <v>1</v>
      </c>
      <c r="AB136" s="243" t="b">
        <f t="shared" si="24"/>
        <v>1</v>
      </c>
      <c r="AC136" s="243" t="b">
        <f t="shared" si="24"/>
        <v>1</v>
      </c>
      <c r="AD136" s="243" t="b">
        <f t="shared" si="24"/>
        <v>1</v>
      </c>
      <c r="AE136" s="243" t="b">
        <f t="shared" si="24"/>
        <v>1</v>
      </c>
      <c r="AF136" s="243" t="b">
        <f t="shared" si="24"/>
        <v>1</v>
      </c>
      <c r="AG136" s="243" t="b">
        <f t="shared" si="24"/>
        <v>1</v>
      </c>
      <c r="AH136" s="243" t="b">
        <f t="shared" si="24"/>
        <v>1</v>
      </c>
      <c r="AI136" s="243" t="b">
        <f t="shared" si="24"/>
        <v>1</v>
      </c>
      <c r="AJ136" s="243" t="b">
        <f t="shared" si="24"/>
        <v>1</v>
      </c>
      <c r="AK136" s="243" t="b">
        <f t="shared" si="24"/>
        <v>1</v>
      </c>
      <c r="AL136" s="243" t="b">
        <f t="shared" si="24"/>
        <v>1</v>
      </c>
    </row>
    <row r="137" spans="1:38">
      <c r="B137" t="s">
        <v>473</v>
      </c>
      <c r="C137"/>
      <c r="D137"/>
      <c r="E137"/>
      <c r="F137"/>
      <c r="G137"/>
      <c r="H137" s="243" t="b">
        <f t="shared" ref="H137:AL137" si="25">H132=H123</f>
        <v>1</v>
      </c>
      <c r="I137" s="243" t="b">
        <f t="shared" si="25"/>
        <v>1</v>
      </c>
      <c r="J137" s="243" t="b">
        <f t="shared" si="25"/>
        <v>1</v>
      </c>
      <c r="K137" s="243" t="b">
        <f t="shared" si="25"/>
        <v>1</v>
      </c>
      <c r="L137" s="243" t="b">
        <f t="shared" si="25"/>
        <v>1</v>
      </c>
      <c r="M137" s="243" t="b">
        <f t="shared" si="25"/>
        <v>1</v>
      </c>
      <c r="N137" s="243" t="b">
        <f t="shared" si="25"/>
        <v>1</v>
      </c>
      <c r="O137" s="243" t="b">
        <f t="shared" si="25"/>
        <v>1</v>
      </c>
      <c r="P137" s="243" t="b">
        <f t="shared" si="25"/>
        <v>1</v>
      </c>
      <c r="Q137" s="243" t="b">
        <f t="shared" si="25"/>
        <v>1</v>
      </c>
      <c r="R137" s="243" t="b">
        <f t="shared" si="25"/>
        <v>1</v>
      </c>
      <c r="S137" s="243" t="b">
        <f t="shared" si="25"/>
        <v>1</v>
      </c>
      <c r="T137" s="243" t="b">
        <f t="shared" si="25"/>
        <v>1</v>
      </c>
      <c r="U137" s="243" t="b">
        <f t="shared" si="25"/>
        <v>1</v>
      </c>
      <c r="V137" s="243" t="b">
        <f t="shared" si="25"/>
        <v>1</v>
      </c>
      <c r="W137" s="243" t="b">
        <f t="shared" si="25"/>
        <v>1</v>
      </c>
      <c r="X137" s="243" t="b">
        <f t="shared" si="25"/>
        <v>1</v>
      </c>
      <c r="Y137" s="243" t="b">
        <f t="shared" si="25"/>
        <v>1</v>
      </c>
      <c r="Z137" s="243" t="b">
        <f t="shared" si="25"/>
        <v>1</v>
      </c>
      <c r="AA137" s="243" t="b">
        <f t="shared" si="25"/>
        <v>1</v>
      </c>
      <c r="AB137" s="243" t="b">
        <f t="shared" si="25"/>
        <v>1</v>
      </c>
      <c r="AC137" s="243" t="b">
        <f t="shared" si="25"/>
        <v>1</v>
      </c>
      <c r="AD137" s="243" t="b">
        <f t="shared" si="25"/>
        <v>1</v>
      </c>
      <c r="AE137" s="243" t="b">
        <f t="shared" si="25"/>
        <v>1</v>
      </c>
      <c r="AF137" s="243" t="b">
        <f t="shared" si="25"/>
        <v>1</v>
      </c>
      <c r="AG137" s="243" t="b">
        <f t="shared" si="25"/>
        <v>1</v>
      </c>
      <c r="AH137" s="243" t="b">
        <f t="shared" si="25"/>
        <v>1</v>
      </c>
      <c r="AI137" s="243" t="b">
        <f t="shared" si="25"/>
        <v>1</v>
      </c>
      <c r="AJ137" s="243" t="b">
        <f t="shared" si="25"/>
        <v>1</v>
      </c>
      <c r="AK137" s="243" t="b">
        <f t="shared" si="25"/>
        <v>1</v>
      </c>
      <c r="AL137" s="243" t="b">
        <f t="shared" si="25"/>
        <v>1</v>
      </c>
    </row>
    <row r="138" spans="1:38">
      <c r="B138" t="s">
        <v>474</v>
      </c>
      <c r="C138"/>
      <c r="D138"/>
      <c r="E138"/>
      <c r="F138"/>
      <c r="G138"/>
      <c r="H138" s="243" t="b">
        <f t="shared" ref="H138:AL138" si="26">AND(OR(AND(H126&gt;0,H7),IF(H126=0,TRUE,FALSE)),OR(AND(H129&gt;0,H8),IF(H129=0,TRUE,FALSE)))</f>
        <v>1</v>
      </c>
      <c r="I138" s="243" t="b">
        <f t="shared" si="26"/>
        <v>1</v>
      </c>
      <c r="J138" s="243" t="b">
        <f t="shared" si="26"/>
        <v>1</v>
      </c>
      <c r="K138" s="243" t="b">
        <f t="shared" si="26"/>
        <v>1</v>
      </c>
      <c r="L138" s="243" t="b">
        <f t="shared" si="26"/>
        <v>1</v>
      </c>
      <c r="M138" s="243" t="b">
        <f t="shared" si="26"/>
        <v>1</v>
      </c>
      <c r="N138" s="243" t="b">
        <f t="shared" si="26"/>
        <v>1</v>
      </c>
      <c r="O138" s="243" t="b">
        <f t="shared" si="26"/>
        <v>1</v>
      </c>
      <c r="P138" s="243" t="b">
        <f t="shared" si="26"/>
        <v>1</v>
      </c>
      <c r="Q138" s="243" t="b">
        <f t="shared" si="26"/>
        <v>1</v>
      </c>
      <c r="R138" s="243" t="b">
        <f t="shared" si="26"/>
        <v>1</v>
      </c>
      <c r="S138" s="243" t="b">
        <f t="shared" si="26"/>
        <v>1</v>
      </c>
      <c r="T138" s="243" t="b">
        <f t="shared" si="26"/>
        <v>1</v>
      </c>
      <c r="U138" s="243" t="b">
        <f t="shared" si="26"/>
        <v>1</v>
      </c>
      <c r="V138" s="243" t="b">
        <f t="shared" si="26"/>
        <v>1</v>
      </c>
      <c r="W138" s="243" t="b">
        <f t="shared" si="26"/>
        <v>1</v>
      </c>
      <c r="X138" s="243" t="b">
        <f t="shared" si="26"/>
        <v>1</v>
      </c>
      <c r="Y138" s="243" t="b">
        <f t="shared" si="26"/>
        <v>1</v>
      </c>
      <c r="Z138" s="243" t="b">
        <f t="shared" si="26"/>
        <v>1</v>
      </c>
      <c r="AA138" s="243" t="b">
        <f t="shared" si="26"/>
        <v>1</v>
      </c>
      <c r="AB138" s="243" t="b">
        <f t="shared" si="26"/>
        <v>1</v>
      </c>
      <c r="AC138" s="243" t="b">
        <f t="shared" si="26"/>
        <v>1</v>
      </c>
      <c r="AD138" s="243" t="b">
        <f t="shared" si="26"/>
        <v>1</v>
      </c>
      <c r="AE138" s="243" t="b">
        <f t="shared" si="26"/>
        <v>1</v>
      </c>
      <c r="AF138" s="243" t="b">
        <f t="shared" si="26"/>
        <v>1</v>
      </c>
      <c r="AG138" s="243" t="b">
        <f t="shared" si="26"/>
        <v>1</v>
      </c>
      <c r="AH138" s="243" t="b">
        <f t="shared" si="26"/>
        <v>1</v>
      </c>
      <c r="AI138" s="243" t="b">
        <f t="shared" si="26"/>
        <v>1</v>
      </c>
      <c r="AJ138" s="243" t="b">
        <f t="shared" si="26"/>
        <v>1</v>
      </c>
      <c r="AK138" s="243" t="b">
        <f t="shared" si="26"/>
        <v>1</v>
      </c>
      <c r="AL138" s="243" t="b">
        <f t="shared" si="26"/>
        <v>1</v>
      </c>
    </row>
    <row r="139" spans="1:38">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row>
    <row r="140" spans="1:38">
      <c r="A140" s="262"/>
      <c r="B140" s="21" t="s">
        <v>480</v>
      </c>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row>
    <row r="141" spans="1:38" ht="16.149999999999999" thickBot="1">
      <c r="A141"/>
      <c r="B141" s="57" t="s">
        <v>452</v>
      </c>
      <c r="C141"/>
      <c r="D141" t="s">
        <v>453</v>
      </c>
      <c r="E141" t="s">
        <v>454</v>
      </c>
      <c r="F141" t="s">
        <v>455</v>
      </c>
      <c r="G141"/>
      <c r="H141"/>
      <c r="I141"/>
      <c r="J141"/>
      <c r="K141"/>
      <c r="L141"/>
      <c r="M141"/>
      <c r="N141"/>
      <c r="O141"/>
      <c r="P141"/>
      <c r="Q141"/>
      <c r="R141"/>
      <c r="S141"/>
      <c r="T141"/>
      <c r="U141"/>
      <c r="V141"/>
      <c r="W141"/>
      <c r="X141"/>
      <c r="Y141"/>
      <c r="Z141"/>
      <c r="AA141"/>
      <c r="AB141"/>
      <c r="AC141"/>
      <c r="AD141"/>
      <c r="AE141"/>
      <c r="AF141"/>
      <c r="AG141"/>
      <c r="AH141"/>
      <c r="AI141"/>
      <c r="AJ141"/>
      <c r="AK141"/>
      <c r="AL141"/>
    </row>
    <row r="142" spans="1:38" ht="16.149999999999999" thickBot="1">
      <c r="A142"/>
      <c r="B142" t="s">
        <v>480</v>
      </c>
      <c r="C142"/>
      <c r="D142" s="274" t="str">
        <f>IF(COUNTIF(I165:AL165,"FALSE")&gt;0,"ERROR","OK")</f>
        <v>OK</v>
      </c>
      <c r="E142" s="274" t="str">
        <f>IF(COUNTIF(I166:AL166,"FALSE")&gt;0,"ERROR","OK")</f>
        <v>OK</v>
      </c>
      <c r="F142" s="274" t="str">
        <f>IF(COUNTIF(I167:AL167,"FALSE")&gt;0,"ERROR","OK")</f>
        <v>OK</v>
      </c>
      <c r="G142"/>
      <c r="H142"/>
      <c r="J142"/>
      <c r="K142"/>
      <c r="L142"/>
      <c r="M142"/>
      <c r="N142"/>
      <c r="O142"/>
      <c r="P142"/>
      <c r="Q142"/>
      <c r="R142"/>
      <c r="S142"/>
      <c r="T142"/>
      <c r="U142"/>
      <c r="V142"/>
      <c r="W142"/>
      <c r="X142"/>
      <c r="Y142"/>
      <c r="Z142"/>
      <c r="AA142"/>
      <c r="AB142"/>
      <c r="AC142"/>
      <c r="AD142"/>
      <c r="AE142"/>
      <c r="AF142"/>
      <c r="AG142"/>
      <c r="AH142"/>
      <c r="AI142"/>
      <c r="AJ142"/>
      <c r="AK142"/>
      <c r="AL142"/>
    </row>
    <row r="143" spans="1:38">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row>
    <row r="144" spans="1:38">
      <c r="B144" t="s">
        <v>456</v>
      </c>
      <c r="C144"/>
      <c r="D144"/>
      <c r="E144"/>
      <c r="F144" t="str">
        <f>"£m real "&amp;Base_Year&amp;" (CPIH)"</f>
        <v>£m real 2021-22 (CPIH)</v>
      </c>
      <c r="G144" s="452"/>
      <c r="H144"/>
      <c r="I144"/>
      <c r="J144"/>
      <c r="K144"/>
      <c r="L144"/>
      <c r="M144"/>
      <c r="N144"/>
      <c r="O144"/>
      <c r="P144"/>
      <c r="Q144"/>
      <c r="R144"/>
      <c r="S144"/>
      <c r="T144"/>
      <c r="U144"/>
      <c r="V144"/>
      <c r="W144"/>
      <c r="X144"/>
      <c r="Y144"/>
      <c r="Z144"/>
      <c r="AA144"/>
      <c r="AB144"/>
      <c r="AC144"/>
      <c r="AD144"/>
      <c r="AE144"/>
      <c r="AF144"/>
      <c r="AG144"/>
      <c r="AH144"/>
      <c r="AI144"/>
      <c r="AJ144"/>
      <c r="AK144"/>
      <c r="AL144"/>
    </row>
    <row r="145" spans="1:38">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row>
    <row r="146" spans="1:38">
      <c r="B146" t="s">
        <v>476</v>
      </c>
      <c r="C146"/>
      <c r="D146" t="s">
        <v>447</v>
      </c>
      <c r="E146" t="s">
        <v>458</v>
      </c>
      <c r="F146" t="s">
        <v>459</v>
      </c>
      <c r="G146"/>
      <c r="H146" s="281">
        <v>0</v>
      </c>
      <c r="I146" s="281">
        <v>0</v>
      </c>
      <c r="J146" s="281">
        <v>0</v>
      </c>
      <c r="K146" s="281">
        <v>0</v>
      </c>
      <c r="L146" s="281">
        <v>0</v>
      </c>
      <c r="M146" s="281">
        <v>0</v>
      </c>
      <c r="N146" s="281">
        <v>0</v>
      </c>
      <c r="O146" s="281">
        <v>0</v>
      </c>
      <c r="P146" s="281">
        <v>0</v>
      </c>
      <c r="Q146" s="281">
        <v>0</v>
      </c>
      <c r="R146" s="281">
        <v>0</v>
      </c>
      <c r="S146" s="281">
        <v>0</v>
      </c>
      <c r="T146" s="281">
        <v>0</v>
      </c>
      <c r="U146" s="281">
        <v>0</v>
      </c>
      <c r="V146" s="281">
        <v>0</v>
      </c>
      <c r="W146" s="281">
        <v>0</v>
      </c>
      <c r="X146" s="281">
        <v>0</v>
      </c>
      <c r="Y146" s="281">
        <v>0</v>
      </c>
      <c r="Z146" s="281">
        <v>0</v>
      </c>
      <c r="AA146" s="281">
        <v>0</v>
      </c>
      <c r="AB146" s="281">
        <v>0</v>
      </c>
      <c r="AC146" s="281">
        <v>0</v>
      </c>
      <c r="AD146" s="281">
        <v>0</v>
      </c>
      <c r="AE146" s="281">
        <v>0</v>
      </c>
      <c r="AF146" s="281">
        <v>0</v>
      </c>
      <c r="AG146" s="281">
        <v>0</v>
      </c>
      <c r="AH146" s="281">
        <v>0</v>
      </c>
      <c r="AI146" s="281">
        <v>0</v>
      </c>
      <c r="AJ146" s="281">
        <v>0</v>
      </c>
      <c r="AK146" s="281">
        <v>0</v>
      </c>
      <c r="AL146" s="281">
        <v>0</v>
      </c>
    </row>
    <row r="147" spans="1:38">
      <c r="B147" t="s">
        <v>476</v>
      </c>
      <c r="C147"/>
      <c r="D147" t="s">
        <v>460</v>
      </c>
      <c r="E147" t="s">
        <v>458</v>
      </c>
      <c r="F147" t="str">
        <f>"£m real "&amp;Base_Year&amp;" (CPIH)"</f>
        <v>£m real 2021-22 (CPIH)</v>
      </c>
      <c r="G147"/>
      <c r="H147" s="286">
        <f>H146/'4 - Inflation'!K17</f>
        <v>0</v>
      </c>
      <c r="I147" s="286">
        <f>I146/'4 - Inflation'!L17</f>
        <v>0</v>
      </c>
      <c r="J147" s="286">
        <f>J146/'4 - Inflation'!M17</f>
        <v>0</v>
      </c>
      <c r="K147" s="286">
        <f>K146/'4 - Inflation'!N17</f>
        <v>0</v>
      </c>
      <c r="L147" s="286">
        <f>L146/'4 - Inflation'!O17</f>
        <v>0</v>
      </c>
      <c r="M147" s="286">
        <f>M146/'4 - Inflation'!P17</f>
        <v>0</v>
      </c>
      <c r="N147" s="286">
        <f>N146/'4 - Inflation'!Q17</f>
        <v>0</v>
      </c>
      <c r="O147" s="286">
        <f>O146/'4 - Inflation'!R17</f>
        <v>0</v>
      </c>
      <c r="P147" s="286">
        <f>P146/'4 - Inflation'!S17</f>
        <v>0</v>
      </c>
      <c r="Q147" s="286">
        <f>Q146/'4 - Inflation'!T17</f>
        <v>0</v>
      </c>
      <c r="R147" s="286">
        <f>R146/'4 - Inflation'!U17</f>
        <v>0</v>
      </c>
      <c r="S147" s="286">
        <f>S146/'4 - Inflation'!V17</f>
        <v>0</v>
      </c>
      <c r="T147" s="286">
        <f>T146/'4 - Inflation'!W17</f>
        <v>0</v>
      </c>
      <c r="U147" s="286">
        <f>U146/'4 - Inflation'!X17</f>
        <v>0</v>
      </c>
      <c r="V147" s="286">
        <f>V146/'4 - Inflation'!Y17</f>
        <v>0</v>
      </c>
      <c r="W147" s="286">
        <f>W146/'4 - Inflation'!Z17</f>
        <v>0</v>
      </c>
      <c r="X147" s="286">
        <f>X146/'4 - Inflation'!AA17</f>
        <v>0</v>
      </c>
      <c r="Y147" s="286">
        <f>Y146/'4 - Inflation'!AB17</f>
        <v>0</v>
      </c>
      <c r="Z147" s="286">
        <f>Z146/'4 - Inflation'!AC17</f>
        <v>0</v>
      </c>
      <c r="AA147" s="286">
        <f>AA146/'4 - Inflation'!AD17</f>
        <v>0</v>
      </c>
      <c r="AB147" s="286">
        <f>AB146/'4 - Inflation'!AE17</f>
        <v>0</v>
      </c>
      <c r="AC147" s="286">
        <f>AC146/'4 - Inflation'!AF17</f>
        <v>0</v>
      </c>
      <c r="AD147" s="286">
        <f>AD146/'4 - Inflation'!AG17</f>
        <v>0</v>
      </c>
      <c r="AE147" s="286">
        <f>AE146/'4 - Inflation'!AH17</f>
        <v>0</v>
      </c>
      <c r="AF147" s="286">
        <f>AF146/'4 - Inflation'!AI17</f>
        <v>0</v>
      </c>
      <c r="AG147" s="286">
        <f>AG146/'4 - Inflation'!AJ17</f>
        <v>0</v>
      </c>
      <c r="AH147" s="286">
        <f>AH146/'4 - Inflation'!AK17</f>
        <v>0</v>
      </c>
      <c r="AI147" s="286">
        <f>AI146/'4 - Inflation'!AL17</f>
        <v>0</v>
      </c>
      <c r="AJ147" s="286">
        <f>AJ146/'4 - Inflation'!AM17</f>
        <v>0</v>
      </c>
      <c r="AK147" s="286">
        <f>AK146/'4 - Inflation'!AN17</f>
        <v>0</v>
      </c>
      <c r="AL147" s="286">
        <f>AL146/'4 - Inflation'!AO17</f>
        <v>0</v>
      </c>
    </row>
    <row r="148" spans="1:38">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row>
    <row r="149" spans="1:38">
      <c r="B149" t="s">
        <v>477</v>
      </c>
      <c r="C149"/>
      <c r="D149" t="s">
        <v>460</v>
      </c>
      <c r="E149" t="s">
        <v>462</v>
      </c>
      <c r="F149" t="s">
        <v>459</v>
      </c>
      <c r="G149"/>
      <c r="H149" s="281"/>
      <c r="I149" s="281">
        <v>0</v>
      </c>
      <c r="J149" s="281">
        <v>0</v>
      </c>
      <c r="K149" s="281">
        <v>0</v>
      </c>
      <c r="L149" s="281">
        <v>0</v>
      </c>
      <c r="M149" s="281">
        <v>0</v>
      </c>
      <c r="N149" s="281">
        <v>0</v>
      </c>
      <c r="O149" s="281">
        <v>0</v>
      </c>
      <c r="P149" s="281">
        <v>0</v>
      </c>
      <c r="Q149" s="281">
        <v>0</v>
      </c>
      <c r="R149" s="281">
        <v>0</v>
      </c>
      <c r="S149" s="281">
        <v>0</v>
      </c>
      <c r="T149" s="281">
        <v>0</v>
      </c>
      <c r="U149" s="281">
        <v>0</v>
      </c>
      <c r="V149" s="281">
        <v>0</v>
      </c>
      <c r="W149" s="281">
        <v>0</v>
      </c>
      <c r="X149" s="281">
        <v>0</v>
      </c>
      <c r="Y149" s="281">
        <v>0</v>
      </c>
      <c r="Z149" s="281">
        <v>0</v>
      </c>
      <c r="AA149" s="281">
        <v>0</v>
      </c>
      <c r="AB149" s="281">
        <v>0</v>
      </c>
      <c r="AC149" s="281">
        <v>0</v>
      </c>
      <c r="AD149" s="281">
        <v>0</v>
      </c>
      <c r="AE149" s="281">
        <v>0</v>
      </c>
      <c r="AF149" s="281">
        <v>0</v>
      </c>
      <c r="AG149" s="281">
        <v>0</v>
      </c>
      <c r="AH149" s="281">
        <v>0</v>
      </c>
      <c r="AI149" s="281">
        <v>0</v>
      </c>
      <c r="AJ149" s="281">
        <v>0</v>
      </c>
      <c r="AK149" s="281">
        <v>0</v>
      </c>
      <c r="AL149" s="281">
        <v>0</v>
      </c>
    </row>
    <row r="150" spans="1:38">
      <c r="B150" t="s">
        <v>477</v>
      </c>
      <c r="C150"/>
      <c r="D150" t="s">
        <v>463</v>
      </c>
      <c r="E150" t="s">
        <v>462</v>
      </c>
      <c r="F150" t="str">
        <f>"£m real "&amp;Base_Year&amp;" (CPIH)"</f>
        <v>£m real 2021-22 (CPIH)</v>
      </c>
      <c r="G150"/>
      <c r="H150" s="286">
        <f>H149/'4 - Inflation'!K17</f>
        <v>0</v>
      </c>
      <c r="I150" s="286">
        <f>I149/'4 - Inflation'!L17</f>
        <v>0</v>
      </c>
      <c r="J150" s="286">
        <f>J149/'4 - Inflation'!M17</f>
        <v>0</v>
      </c>
      <c r="K150" s="286">
        <f>K149/'4 - Inflation'!N17</f>
        <v>0</v>
      </c>
      <c r="L150" s="286">
        <f>L149/'4 - Inflation'!O17</f>
        <v>0</v>
      </c>
      <c r="M150" s="286">
        <f>M149/'4 - Inflation'!P17</f>
        <v>0</v>
      </c>
      <c r="N150" s="286">
        <f>N149/'4 - Inflation'!Q17</f>
        <v>0</v>
      </c>
      <c r="O150" s="286">
        <f>O149/'4 - Inflation'!R17</f>
        <v>0</v>
      </c>
      <c r="P150" s="286">
        <f>P149/'4 - Inflation'!S17</f>
        <v>0</v>
      </c>
      <c r="Q150" s="286">
        <f>Q149/'4 - Inflation'!T17</f>
        <v>0</v>
      </c>
      <c r="R150" s="286">
        <f>R149/'4 - Inflation'!U17</f>
        <v>0</v>
      </c>
      <c r="S150" s="286">
        <f>S149/'4 - Inflation'!V17</f>
        <v>0</v>
      </c>
      <c r="T150" s="286">
        <f>T149/'4 - Inflation'!W17</f>
        <v>0</v>
      </c>
      <c r="U150" s="286">
        <f>U149/'4 - Inflation'!X17</f>
        <v>0</v>
      </c>
      <c r="V150" s="286">
        <f>V149/'4 - Inflation'!Y17</f>
        <v>0</v>
      </c>
      <c r="W150" s="286">
        <f>W149/'4 - Inflation'!Z17</f>
        <v>0</v>
      </c>
      <c r="X150" s="286">
        <f>X149/'4 - Inflation'!AA17</f>
        <v>0</v>
      </c>
      <c r="Y150" s="286">
        <f>Y149/'4 - Inflation'!AB17</f>
        <v>0</v>
      </c>
      <c r="Z150" s="286">
        <f>Z149/'4 - Inflation'!AC17</f>
        <v>0</v>
      </c>
      <c r="AA150" s="286">
        <f>AA149/'4 - Inflation'!AD17</f>
        <v>0</v>
      </c>
      <c r="AB150" s="286">
        <f>AB149/'4 - Inflation'!AE17</f>
        <v>0</v>
      </c>
      <c r="AC150" s="286">
        <f>AC149/'4 - Inflation'!AF17</f>
        <v>0</v>
      </c>
      <c r="AD150" s="286">
        <f>AD149/'4 - Inflation'!AG17</f>
        <v>0</v>
      </c>
      <c r="AE150" s="286">
        <f>AE149/'4 - Inflation'!AH17</f>
        <v>0</v>
      </c>
      <c r="AF150" s="286">
        <f>AF149/'4 - Inflation'!AI17</f>
        <v>0</v>
      </c>
      <c r="AG150" s="286">
        <f>AG149/'4 - Inflation'!AJ17</f>
        <v>0</v>
      </c>
      <c r="AH150" s="286">
        <f>AH149/'4 - Inflation'!AK17</f>
        <v>0</v>
      </c>
      <c r="AI150" s="286">
        <f>AI149/'4 - Inflation'!AL17</f>
        <v>0</v>
      </c>
      <c r="AJ150" s="286">
        <f>AJ149/'4 - Inflation'!AM17</f>
        <v>0</v>
      </c>
      <c r="AK150" s="286">
        <f>AK149/'4 - Inflation'!AN17</f>
        <v>0</v>
      </c>
      <c r="AL150" s="286">
        <f>AL149/'4 - Inflation'!AO17</f>
        <v>0</v>
      </c>
    </row>
    <row r="151" spans="1:38">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row>
    <row r="152" spans="1:38">
      <c r="B152" t="s">
        <v>446</v>
      </c>
      <c r="C152"/>
      <c r="D152" t="s">
        <v>447</v>
      </c>
      <c r="E152" t="s">
        <v>448</v>
      </c>
      <c r="F152" t="str">
        <f>"£m real "&amp;Base_Year&amp;" (CPIH)"</f>
        <v>£m real 2021-22 (CPIH)</v>
      </c>
      <c r="G152"/>
      <c r="H152" s="286">
        <f t="shared" ref="H152:AL152" si="27">SUM(H147,H150)</f>
        <v>0</v>
      </c>
      <c r="I152" s="286">
        <f t="shared" si="27"/>
        <v>0</v>
      </c>
      <c r="J152" s="286">
        <f t="shared" si="27"/>
        <v>0</v>
      </c>
      <c r="K152" s="286">
        <f t="shared" si="27"/>
        <v>0</v>
      </c>
      <c r="L152" s="286">
        <f t="shared" si="27"/>
        <v>0</v>
      </c>
      <c r="M152" s="286">
        <f t="shared" si="27"/>
        <v>0</v>
      </c>
      <c r="N152" s="286">
        <f t="shared" si="27"/>
        <v>0</v>
      </c>
      <c r="O152" s="286">
        <f t="shared" si="27"/>
        <v>0</v>
      </c>
      <c r="P152" s="286">
        <f t="shared" si="27"/>
        <v>0</v>
      </c>
      <c r="Q152" s="286">
        <f t="shared" si="27"/>
        <v>0</v>
      </c>
      <c r="R152" s="286">
        <f t="shared" si="27"/>
        <v>0</v>
      </c>
      <c r="S152" s="286">
        <f t="shared" si="27"/>
        <v>0</v>
      </c>
      <c r="T152" s="286">
        <f t="shared" si="27"/>
        <v>0</v>
      </c>
      <c r="U152" s="286">
        <f t="shared" si="27"/>
        <v>0</v>
      </c>
      <c r="V152" s="286">
        <f t="shared" si="27"/>
        <v>0</v>
      </c>
      <c r="W152" s="286">
        <f t="shared" si="27"/>
        <v>0</v>
      </c>
      <c r="X152" s="286">
        <f t="shared" si="27"/>
        <v>0</v>
      </c>
      <c r="Y152" s="286">
        <f t="shared" si="27"/>
        <v>0</v>
      </c>
      <c r="Z152" s="286">
        <f t="shared" si="27"/>
        <v>0</v>
      </c>
      <c r="AA152" s="286">
        <f t="shared" si="27"/>
        <v>0</v>
      </c>
      <c r="AB152" s="286">
        <f t="shared" si="27"/>
        <v>0</v>
      </c>
      <c r="AC152" s="286">
        <f t="shared" si="27"/>
        <v>0</v>
      </c>
      <c r="AD152" s="286">
        <f t="shared" si="27"/>
        <v>0</v>
      </c>
      <c r="AE152" s="286">
        <f t="shared" si="27"/>
        <v>0</v>
      </c>
      <c r="AF152" s="286">
        <f t="shared" si="27"/>
        <v>0</v>
      </c>
      <c r="AG152" s="286">
        <f t="shared" si="27"/>
        <v>0</v>
      </c>
      <c r="AH152" s="286">
        <f t="shared" si="27"/>
        <v>0</v>
      </c>
      <c r="AI152" s="286">
        <f t="shared" si="27"/>
        <v>0</v>
      </c>
      <c r="AJ152" s="286">
        <f t="shared" si="27"/>
        <v>0</v>
      </c>
      <c r="AK152" s="286">
        <f t="shared" si="27"/>
        <v>0</v>
      </c>
      <c r="AL152" s="286">
        <f t="shared" si="27"/>
        <v>0</v>
      </c>
    </row>
    <row r="153" spans="1:38">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row>
    <row r="154" spans="1:38">
      <c r="B154" s="273" t="s">
        <v>465</v>
      </c>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row>
    <row r="155" spans="1:38">
      <c r="B155" t="s">
        <v>446</v>
      </c>
      <c r="C155"/>
      <c r="D155" t="s">
        <v>466</v>
      </c>
      <c r="E155" t="s">
        <v>467</v>
      </c>
      <c r="F155" t="s">
        <v>459</v>
      </c>
      <c r="G155"/>
      <c r="H155" s="281">
        <v>0</v>
      </c>
      <c r="I155" s="281">
        <v>0</v>
      </c>
      <c r="J155" s="281">
        <v>0</v>
      </c>
      <c r="K155" s="281">
        <v>0</v>
      </c>
      <c r="L155" s="281">
        <v>0</v>
      </c>
      <c r="M155" s="281">
        <v>0</v>
      </c>
      <c r="N155" s="281">
        <v>0</v>
      </c>
      <c r="O155" s="281">
        <v>0</v>
      </c>
      <c r="P155" s="281">
        <v>0</v>
      </c>
      <c r="Q155" s="281">
        <v>0</v>
      </c>
      <c r="R155" s="281">
        <v>0</v>
      </c>
      <c r="S155" s="281">
        <v>0</v>
      </c>
      <c r="T155" s="281">
        <v>0</v>
      </c>
      <c r="U155" s="281">
        <v>0</v>
      </c>
      <c r="V155" s="281">
        <v>0</v>
      </c>
      <c r="W155" s="281">
        <v>0</v>
      </c>
      <c r="X155" s="281">
        <v>0</v>
      </c>
      <c r="Y155" s="281">
        <v>0</v>
      </c>
      <c r="Z155" s="281">
        <v>0</v>
      </c>
      <c r="AA155" s="281">
        <v>0</v>
      </c>
      <c r="AB155" s="281">
        <v>0</v>
      </c>
      <c r="AC155" s="281">
        <v>0</v>
      </c>
      <c r="AD155" s="281">
        <v>0</v>
      </c>
      <c r="AE155" s="281">
        <v>0</v>
      </c>
      <c r="AF155" s="281">
        <v>0</v>
      </c>
      <c r="AG155" s="281">
        <v>0</v>
      </c>
      <c r="AH155" s="281">
        <v>0</v>
      </c>
      <c r="AI155" s="281">
        <v>0</v>
      </c>
      <c r="AJ155" s="281">
        <v>0</v>
      </c>
      <c r="AK155" s="281">
        <v>0</v>
      </c>
      <c r="AL155" s="281">
        <v>0</v>
      </c>
    </row>
    <row r="156" spans="1:38">
      <c r="B156" t="s">
        <v>446</v>
      </c>
      <c r="C156"/>
      <c r="D156" t="s">
        <v>468</v>
      </c>
      <c r="E156" t="s">
        <v>467</v>
      </c>
      <c r="F156" t="str">
        <f>"£m real "&amp;Base_Year&amp;" (CPIH)"</f>
        <v>£m real 2021-22 (CPIH)</v>
      </c>
      <c r="G156"/>
      <c r="H156" s="286">
        <f>H155/'4 - Inflation'!K17</f>
        <v>0</v>
      </c>
      <c r="I156" s="286">
        <f>I155/'4 - Inflation'!L17</f>
        <v>0</v>
      </c>
      <c r="J156" s="286">
        <f>J155/'4 - Inflation'!M17</f>
        <v>0</v>
      </c>
      <c r="K156" s="286">
        <f>K155/'4 - Inflation'!N17</f>
        <v>0</v>
      </c>
      <c r="L156" s="286">
        <f>L155/'4 - Inflation'!O17</f>
        <v>0</v>
      </c>
      <c r="M156" s="286">
        <f>M155/'4 - Inflation'!P17</f>
        <v>0</v>
      </c>
      <c r="N156" s="286">
        <f>N155/'4 - Inflation'!Q17</f>
        <v>0</v>
      </c>
      <c r="O156" s="286">
        <f>O155/'4 - Inflation'!R17</f>
        <v>0</v>
      </c>
      <c r="P156" s="286">
        <f>P155/'4 - Inflation'!S17</f>
        <v>0</v>
      </c>
      <c r="Q156" s="286">
        <f>Q155/'4 - Inflation'!T17</f>
        <v>0</v>
      </c>
      <c r="R156" s="286">
        <f>R155/'4 - Inflation'!U17</f>
        <v>0</v>
      </c>
      <c r="S156" s="286">
        <f>S155/'4 - Inflation'!V17</f>
        <v>0</v>
      </c>
      <c r="T156" s="286">
        <f>T155/'4 - Inflation'!W17</f>
        <v>0</v>
      </c>
      <c r="U156" s="286">
        <f>U155/'4 - Inflation'!X17</f>
        <v>0</v>
      </c>
      <c r="V156" s="286">
        <f>V155/'4 - Inflation'!Y17</f>
        <v>0</v>
      </c>
      <c r="W156" s="286">
        <f>W155/'4 - Inflation'!Z17</f>
        <v>0</v>
      </c>
      <c r="X156" s="286">
        <f>X155/'4 - Inflation'!AA17</f>
        <v>0</v>
      </c>
      <c r="Y156" s="286">
        <f>Y155/'4 - Inflation'!AB17</f>
        <v>0</v>
      </c>
      <c r="Z156" s="286">
        <f>Z155/'4 - Inflation'!AC17</f>
        <v>0</v>
      </c>
      <c r="AA156" s="286">
        <f>AA155/'4 - Inflation'!AD17</f>
        <v>0</v>
      </c>
      <c r="AB156" s="286">
        <f>AB155/'4 - Inflation'!AE17</f>
        <v>0</v>
      </c>
      <c r="AC156" s="286">
        <f>AC155/'4 - Inflation'!AF17</f>
        <v>0</v>
      </c>
      <c r="AD156" s="286">
        <f>AD155/'4 - Inflation'!AG17</f>
        <v>0</v>
      </c>
      <c r="AE156" s="286">
        <f>AE155/'4 - Inflation'!AH17</f>
        <v>0</v>
      </c>
      <c r="AF156" s="286">
        <f>AF155/'4 - Inflation'!AI17</f>
        <v>0</v>
      </c>
      <c r="AG156" s="286">
        <f>AG155/'4 - Inflation'!AJ17</f>
        <v>0</v>
      </c>
      <c r="AH156" s="286">
        <f>AH155/'4 - Inflation'!AK17</f>
        <v>0</v>
      </c>
      <c r="AI156" s="286">
        <f>AI155/'4 - Inflation'!AL17</f>
        <v>0</v>
      </c>
      <c r="AJ156" s="286">
        <f>AJ155/'4 - Inflation'!AM17</f>
        <v>0</v>
      </c>
      <c r="AK156" s="286">
        <f>AK155/'4 - Inflation'!AN17</f>
        <v>0</v>
      </c>
      <c r="AL156" s="286">
        <f>AL155/'4 - Inflation'!AO17</f>
        <v>0</v>
      </c>
    </row>
    <row r="157" spans="1:38">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row>
    <row r="158" spans="1:38">
      <c r="B158" t="s">
        <v>450</v>
      </c>
      <c r="C158"/>
      <c r="D158" t="s">
        <v>469</v>
      </c>
      <c r="E158" t="s">
        <v>470</v>
      </c>
      <c r="F158" t="s">
        <v>459</v>
      </c>
      <c r="G158"/>
      <c r="H158" s="281"/>
      <c r="I158" s="281">
        <v>0</v>
      </c>
      <c r="J158" s="281">
        <v>0</v>
      </c>
      <c r="K158" s="281">
        <v>0</v>
      </c>
      <c r="L158" s="281">
        <v>0</v>
      </c>
      <c r="M158" s="281">
        <v>0</v>
      </c>
      <c r="N158" s="281">
        <v>0</v>
      </c>
      <c r="O158" s="281">
        <v>0</v>
      </c>
      <c r="P158" s="281">
        <v>0</v>
      </c>
      <c r="Q158" s="281">
        <v>0</v>
      </c>
      <c r="R158" s="281">
        <v>0</v>
      </c>
      <c r="S158" s="281">
        <v>0</v>
      </c>
      <c r="T158" s="281">
        <v>0</v>
      </c>
      <c r="U158" s="281">
        <v>0</v>
      </c>
      <c r="V158" s="281">
        <v>0</v>
      </c>
      <c r="W158" s="281">
        <v>0</v>
      </c>
      <c r="X158" s="281">
        <v>0</v>
      </c>
      <c r="Y158" s="281">
        <v>0</v>
      </c>
      <c r="Z158" s="281">
        <v>0</v>
      </c>
      <c r="AA158" s="281">
        <v>0</v>
      </c>
      <c r="AB158" s="281">
        <v>0</v>
      </c>
      <c r="AC158" s="281">
        <v>0</v>
      </c>
      <c r="AD158" s="281">
        <v>0</v>
      </c>
      <c r="AE158" s="281">
        <v>0</v>
      </c>
      <c r="AF158" s="281">
        <v>0</v>
      </c>
      <c r="AG158" s="281">
        <v>0</v>
      </c>
      <c r="AH158" s="281">
        <v>0</v>
      </c>
      <c r="AI158" s="281">
        <v>0</v>
      </c>
      <c r="AJ158" s="281">
        <v>0</v>
      </c>
      <c r="AK158" s="281">
        <v>0</v>
      </c>
      <c r="AL158" s="281">
        <v>0</v>
      </c>
    </row>
    <row r="159" spans="1:38">
      <c r="B159" t="s">
        <v>450</v>
      </c>
      <c r="C159"/>
      <c r="D159" t="s">
        <v>471</v>
      </c>
      <c r="E159" t="s">
        <v>470</v>
      </c>
      <c r="F159" t="str">
        <f>"£m real "&amp;Base_Year&amp;" (CPIH)"</f>
        <v>£m real 2021-22 (CPIH)</v>
      </c>
      <c r="G159"/>
      <c r="H159" s="286">
        <f>H158/'4 - Inflation'!K17</f>
        <v>0</v>
      </c>
      <c r="I159" s="286">
        <f>I158/'4 - Inflation'!L17</f>
        <v>0</v>
      </c>
      <c r="J159" s="286">
        <f>J158/'4 - Inflation'!M17</f>
        <v>0</v>
      </c>
      <c r="K159" s="286">
        <f>K158/'4 - Inflation'!N17</f>
        <v>0</v>
      </c>
      <c r="L159" s="286">
        <f>L158/'4 - Inflation'!O17</f>
        <v>0</v>
      </c>
      <c r="M159" s="286">
        <f>M158/'4 - Inflation'!P17</f>
        <v>0</v>
      </c>
      <c r="N159" s="286">
        <f>N158/'4 - Inflation'!Q17</f>
        <v>0</v>
      </c>
      <c r="O159" s="286">
        <f>O158/'4 - Inflation'!R17</f>
        <v>0</v>
      </c>
      <c r="P159" s="286">
        <f>P158/'4 - Inflation'!S17</f>
        <v>0</v>
      </c>
      <c r="Q159" s="286">
        <f>Q158/'4 - Inflation'!T17</f>
        <v>0</v>
      </c>
      <c r="R159" s="286">
        <f>R158/'4 - Inflation'!U17</f>
        <v>0</v>
      </c>
      <c r="S159" s="286">
        <f>S158/'4 - Inflation'!V17</f>
        <v>0</v>
      </c>
      <c r="T159" s="286">
        <f>T158/'4 - Inflation'!W17</f>
        <v>0</v>
      </c>
      <c r="U159" s="286">
        <f>U158/'4 - Inflation'!X17</f>
        <v>0</v>
      </c>
      <c r="V159" s="286">
        <f>V158/'4 - Inflation'!Y17</f>
        <v>0</v>
      </c>
      <c r="W159" s="286">
        <f>W158/'4 - Inflation'!Z17</f>
        <v>0</v>
      </c>
      <c r="X159" s="286">
        <f>X158/'4 - Inflation'!AA17</f>
        <v>0</v>
      </c>
      <c r="Y159" s="286">
        <f>Y158/'4 - Inflation'!AB17</f>
        <v>0</v>
      </c>
      <c r="Z159" s="286">
        <f>Z158/'4 - Inflation'!AC17</f>
        <v>0</v>
      </c>
      <c r="AA159" s="286">
        <f>AA158/'4 - Inflation'!AD17</f>
        <v>0</v>
      </c>
      <c r="AB159" s="286">
        <f>AB158/'4 - Inflation'!AE17</f>
        <v>0</v>
      </c>
      <c r="AC159" s="286">
        <f>AC158/'4 - Inflation'!AF17</f>
        <v>0</v>
      </c>
      <c r="AD159" s="286">
        <f>AD158/'4 - Inflation'!AG17</f>
        <v>0</v>
      </c>
      <c r="AE159" s="286">
        <f>AE158/'4 - Inflation'!AH17</f>
        <v>0</v>
      </c>
      <c r="AF159" s="286">
        <f>AF158/'4 - Inflation'!AI17</f>
        <v>0</v>
      </c>
      <c r="AG159" s="286">
        <f>AG158/'4 - Inflation'!AJ17</f>
        <v>0</v>
      </c>
      <c r="AH159" s="286">
        <f>AH158/'4 - Inflation'!AK17</f>
        <v>0</v>
      </c>
      <c r="AI159" s="286">
        <f>AI158/'4 - Inflation'!AL17</f>
        <v>0</v>
      </c>
      <c r="AJ159" s="286">
        <f>AJ158/'4 - Inflation'!AM17</f>
        <v>0</v>
      </c>
      <c r="AK159" s="286">
        <f>AK158/'4 - Inflation'!AN17</f>
        <v>0</v>
      </c>
      <c r="AL159" s="286">
        <f>AL158/'4 - Inflation'!AO17</f>
        <v>0</v>
      </c>
    </row>
    <row r="160" spans="1:38">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row>
    <row r="161" spans="1:38">
      <c r="B161" t="s">
        <v>285</v>
      </c>
      <c r="C161"/>
      <c r="D161"/>
      <c r="E161" t="s">
        <v>444</v>
      </c>
      <c r="F161" t="str">
        <f>"£m real "&amp;Base_Year&amp;" (CPIH)"</f>
        <v>£m real 2021-22 (CPIH)</v>
      </c>
      <c r="G161"/>
      <c r="H161" s="286">
        <f t="shared" ref="H161:AL161" si="28">SUM(H156,H159)</f>
        <v>0</v>
      </c>
      <c r="I161" s="286">
        <f t="shared" si="28"/>
        <v>0</v>
      </c>
      <c r="J161" s="286">
        <f t="shared" si="28"/>
        <v>0</v>
      </c>
      <c r="K161" s="286">
        <f t="shared" si="28"/>
        <v>0</v>
      </c>
      <c r="L161" s="286">
        <f t="shared" si="28"/>
        <v>0</v>
      </c>
      <c r="M161" s="286">
        <f t="shared" si="28"/>
        <v>0</v>
      </c>
      <c r="N161" s="286">
        <f t="shared" si="28"/>
        <v>0</v>
      </c>
      <c r="O161" s="286">
        <f t="shared" si="28"/>
        <v>0</v>
      </c>
      <c r="P161" s="286">
        <f t="shared" si="28"/>
        <v>0</v>
      </c>
      <c r="Q161" s="286">
        <f t="shared" si="28"/>
        <v>0</v>
      </c>
      <c r="R161" s="286">
        <f t="shared" si="28"/>
        <v>0</v>
      </c>
      <c r="S161" s="286">
        <f t="shared" si="28"/>
        <v>0</v>
      </c>
      <c r="T161" s="286">
        <f t="shared" si="28"/>
        <v>0</v>
      </c>
      <c r="U161" s="286">
        <f t="shared" si="28"/>
        <v>0</v>
      </c>
      <c r="V161" s="286">
        <f t="shared" si="28"/>
        <v>0</v>
      </c>
      <c r="W161" s="286">
        <f t="shared" si="28"/>
        <v>0</v>
      </c>
      <c r="X161" s="286">
        <f t="shared" si="28"/>
        <v>0</v>
      </c>
      <c r="Y161" s="286">
        <f t="shared" si="28"/>
        <v>0</v>
      </c>
      <c r="Z161" s="286">
        <f t="shared" si="28"/>
        <v>0</v>
      </c>
      <c r="AA161" s="286">
        <f t="shared" si="28"/>
        <v>0</v>
      </c>
      <c r="AB161" s="286">
        <f t="shared" si="28"/>
        <v>0</v>
      </c>
      <c r="AC161" s="286">
        <f t="shared" si="28"/>
        <v>0</v>
      </c>
      <c r="AD161" s="286">
        <f t="shared" si="28"/>
        <v>0</v>
      </c>
      <c r="AE161" s="286">
        <f t="shared" si="28"/>
        <v>0</v>
      </c>
      <c r="AF161" s="286">
        <f t="shared" si="28"/>
        <v>0</v>
      </c>
      <c r="AG161" s="286">
        <f t="shared" si="28"/>
        <v>0</v>
      </c>
      <c r="AH161" s="286">
        <f t="shared" si="28"/>
        <v>0</v>
      </c>
      <c r="AI161" s="286">
        <f t="shared" si="28"/>
        <v>0</v>
      </c>
      <c r="AJ161" s="286">
        <f t="shared" si="28"/>
        <v>0</v>
      </c>
      <c r="AK161" s="286">
        <f t="shared" si="28"/>
        <v>0</v>
      </c>
      <c r="AL161" s="286">
        <f t="shared" si="28"/>
        <v>0</v>
      </c>
    </row>
    <row r="162" spans="1:38">
      <c r="B162"/>
      <c r="C162"/>
      <c r="D162"/>
      <c r="E162"/>
      <c r="F162"/>
      <c r="G162"/>
      <c r="H162"/>
      <c r="J162"/>
      <c r="K162"/>
      <c r="L162"/>
      <c r="M162"/>
      <c r="N162"/>
      <c r="O162"/>
      <c r="P162"/>
      <c r="Q162"/>
      <c r="R162"/>
      <c r="S162"/>
      <c r="T162"/>
      <c r="U162"/>
      <c r="V162"/>
      <c r="W162"/>
      <c r="X162"/>
      <c r="Y162"/>
      <c r="Z162"/>
      <c r="AA162"/>
      <c r="AB162"/>
      <c r="AC162"/>
      <c r="AD162"/>
      <c r="AE162"/>
      <c r="AF162"/>
      <c r="AG162"/>
      <c r="AH162"/>
      <c r="AI162"/>
      <c r="AJ162"/>
      <c r="AK162"/>
      <c r="AL162"/>
    </row>
    <row r="163" spans="1:38">
      <c r="B163"/>
      <c r="C163"/>
      <c r="D163"/>
      <c r="E163"/>
      <c r="F163"/>
      <c r="G163"/>
      <c r="H163"/>
      <c r="J163"/>
      <c r="K163"/>
      <c r="L163"/>
      <c r="M163"/>
      <c r="N163"/>
      <c r="O163"/>
      <c r="P163"/>
      <c r="Q163"/>
      <c r="R163"/>
      <c r="S163"/>
      <c r="T163"/>
      <c r="U163"/>
      <c r="V163"/>
      <c r="W163"/>
      <c r="X163"/>
      <c r="Y163"/>
      <c r="Z163"/>
      <c r="AA163"/>
      <c r="AB163"/>
      <c r="AC163"/>
      <c r="AD163"/>
      <c r="AE163"/>
      <c r="AF163"/>
      <c r="AG163"/>
      <c r="AH163"/>
      <c r="AI163"/>
      <c r="AJ163"/>
      <c r="AK163"/>
      <c r="AL163"/>
    </row>
    <row r="164" spans="1:38">
      <c r="B164"/>
      <c r="C164"/>
      <c r="D164"/>
      <c r="E164"/>
      <c r="F164"/>
      <c r="G164"/>
      <c r="H164"/>
      <c r="J164"/>
      <c r="K164"/>
      <c r="L164"/>
      <c r="M164"/>
      <c r="N164"/>
      <c r="O164"/>
      <c r="P164"/>
      <c r="Q164"/>
      <c r="R164"/>
      <c r="S164"/>
      <c r="T164"/>
      <c r="U164"/>
      <c r="V164"/>
      <c r="W164"/>
      <c r="X164"/>
      <c r="Y164"/>
      <c r="Z164"/>
      <c r="AA164"/>
      <c r="AB164"/>
      <c r="AC164"/>
      <c r="AD164"/>
      <c r="AE164"/>
      <c r="AF164"/>
      <c r="AG164"/>
      <c r="AH164"/>
      <c r="AI164"/>
      <c r="AJ164"/>
      <c r="AK164"/>
      <c r="AL164"/>
    </row>
    <row r="165" spans="1:38">
      <c r="B165" t="s">
        <v>472</v>
      </c>
      <c r="C165"/>
      <c r="D165"/>
      <c r="E165"/>
      <c r="F165"/>
      <c r="G165"/>
      <c r="H165" s="243" t="b">
        <f t="shared" ref="H165:AL165" si="29">SUM(H147,H150)&lt;=$G$144</f>
        <v>1</v>
      </c>
      <c r="I165" s="243" t="b">
        <f t="shared" si="29"/>
        <v>1</v>
      </c>
      <c r="J165" s="243" t="b">
        <f t="shared" si="29"/>
        <v>1</v>
      </c>
      <c r="K165" s="243" t="b">
        <f t="shared" si="29"/>
        <v>1</v>
      </c>
      <c r="L165" s="243" t="b">
        <f t="shared" si="29"/>
        <v>1</v>
      </c>
      <c r="M165" s="243" t="b">
        <f t="shared" si="29"/>
        <v>1</v>
      </c>
      <c r="N165" s="243" t="b">
        <f t="shared" si="29"/>
        <v>1</v>
      </c>
      <c r="O165" s="243" t="b">
        <f t="shared" si="29"/>
        <v>1</v>
      </c>
      <c r="P165" s="243" t="b">
        <f t="shared" si="29"/>
        <v>1</v>
      </c>
      <c r="Q165" s="243" t="b">
        <f t="shared" si="29"/>
        <v>1</v>
      </c>
      <c r="R165" s="243" t="b">
        <f t="shared" si="29"/>
        <v>1</v>
      </c>
      <c r="S165" s="243" t="b">
        <f t="shared" si="29"/>
        <v>1</v>
      </c>
      <c r="T165" s="243" t="b">
        <f t="shared" si="29"/>
        <v>1</v>
      </c>
      <c r="U165" s="243" t="b">
        <f t="shared" si="29"/>
        <v>1</v>
      </c>
      <c r="V165" s="243" t="b">
        <f t="shared" si="29"/>
        <v>1</v>
      </c>
      <c r="W165" s="243" t="b">
        <f t="shared" si="29"/>
        <v>1</v>
      </c>
      <c r="X165" s="243" t="b">
        <f t="shared" si="29"/>
        <v>1</v>
      </c>
      <c r="Y165" s="243" t="b">
        <f t="shared" si="29"/>
        <v>1</v>
      </c>
      <c r="Z165" s="243" t="b">
        <f t="shared" si="29"/>
        <v>1</v>
      </c>
      <c r="AA165" s="243" t="b">
        <f t="shared" si="29"/>
        <v>1</v>
      </c>
      <c r="AB165" s="243" t="b">
        <f t="shared" si="29"/>
        <v>1</v>
      </c>
      <c r="AC165" s="243" t="b">
        <f t="shared" si="29"/>
        <v>1</v>
      </c>
      <c r="AD165" s="243" t="b">
        <f t="shared" si="29"/>
        <v>1</v>
      </c>
      <c r="AE165" s="243" t="b">
        <f t="shared" si="29"/>
        <v>1</v>
      </c>
      <c r="AF165" s="243" t="b">
        <f t="shared" si="29"/>
        <v>1</v>
      </c>
      <c r="AG165" s="243" t="b">
        <f t="shared" si="29"/>
        <v>1</v>
      </c>
      <c r="AH165" s="243" t="b">
        <f t="shared" si="29"/>
        <v>1</v>
      </c>
      <c r="AI165" s="243" t="b">
        <f t="shared" si="29"/>
        <v>1</v>
      </c>
      <c r="AJ165" s="243" t="b">
        <f t="shared" si="29"/>
        <v>1</v>
      </c>
      <c r="AK165" s="243" t="b">
        <f t="shared" si="29"/>
        <v>1</v>
      </c>
      <c r="AL165" s="243" t="b">
        <f t="shared" si="29"/>
        <v>1</v>
      </c>
    </row>
    <row r="166" spans="1:38">
      <c r="B166" t="s">
        <v>473</v>
      </c>
      <c r="C166"/>
      <c r="D166"/>
      <c r="E166"/>
      <c r="F166"/>
      <c r="G166"/>
      <c r="H166" s="243" t="b">
        <f t="shared" ref="H166:AL166" si="30">H161=H152</f>
        <v>1</v>
      </c>
      <c r="I166" s="243" t="b">
        <f t="shared" si="30"/>
        <v>1</v>
      </c>
      <c r="J166" s="243" t="b">
        <f t="shared" si="30"/>
        <v>1</v>
      </c>
      <c r="K166" s="243" t="b">
        <f t="shared" si="30"/>
        <v>1</v>
      </c>
      <c r="L166" s="243" t="b">
        <f t="shared" si="30"/>
        <v>1</v>
      </c>
      <c r="M166" s="243" t="b">
        <f t="shared" si="30"/>
        <v>1</v>
      </c>
      <c r="N166" s="243" t="b">
        <f t="shared" si="30"/>
        <v>1</v>
      </c>
      <c r="O166" s="243" t="b">
        <f t="shared" si="30"/>
        <v>1</v>
      </c>
      <c r="P166" s="243" t="b">
        <f t="shared" si="30"/>
        <v>1</v>
      </c>
      <c r="Q166" s="243" t="b">
        <f t="shared" si="30"/>
        <v>1</v>
      </c>
      <c r="R166" s="243" t="b">
        <f t="shared" si="30"/>
        <v>1</v>
      </c>
      <c r="S166" s="243" t="b">
        <f t="shared" si="30"/>
        <v>1</v>
      </c>
      <c r="T166" s="243" t="b">
        <f t="shared" si="30"/>
        <v>1</v>
      </c>
      <c r="U166" s="243" t="b">
        <f t="shared" si="30"/>
        <v>1</v>
      </c>
      <c r="V166" s="243" t="b">
        <f t="shared" si="30"/>
        <v>1</v>
      </c>
      <c r="W166" s="243" t="b">
        <f t="shared" si="30"/>
        <v>1</v>
      </c>
      <c r="X166" s="243" t="b">
        <f t="shared" si="30"/>
        <v>1</v>
      </c>
      <c r="Y166" s="243" t="b">
        <f t="shared" si="30"/>
        <v>1</v>
      </c>
      <c r="Z166" s="243" t="b">
        <f t="shared" si="30"/>
        <v>1</v>
      </c>
      <c r="AA166" s="243" t="b">
        <f t="shared" si="30"/>
        <v>1</v>
      </c>
      <c r="AB166" s="243" t="b">
        <f t="shared" si="30"/>
        <v>1</v>
      </c>
      <c r="AC166" s="243" t="b">
        <f t="shared" si="30"/>
        <v>1</v>
      </c>
      <c r="AD166" s="243" t="b">
        <f t="shared" si="30"/>
        <v>1</v>
      </c>
      <c r="AE166" s="243" t="b">
        <f t="shared" si="30"/>
        <v>1</v>
      </c>
      <c r="AF166" s="243" t="b">
        <f t="shared" si="30"/>
        <v>1</v>
      </c>
      <c r="AG166" s="243" t="b">
        <f t="shared" si="30"/>
        <v>1</v>
      </c>
      <c r="AH166" s="243" t="b">
        <f t="shared" si="30"/>
        <v>1</v>
      </c>
      <c r="AI166" s="243" t="b">
        <f t="shared" si="30"/>
        <v>1</v>
      </c>
      <c r="AJ166" s="243" t="b">
        <f t="shared" si="30"/>
        <v>1</v>
      </c>
      <c r="AK166" s="243" t="b">
        <f t="shared" si="30"/>
        <v>1</v>
      </c>
      <c r="AL166" s="243" t="b">
        <f t="shared" si="30"/>
        <v>1</v>
      </c>
    </row>
    <row r="167" spans="1:38">
      <c r="B167" t="s">
        <v>474</v>
      </c>
      <c r="C167"/>
      <c r="D167"/>
      <c r="E167"/>
      <c r="F167"/>
      <c r="G167"/>
      <c r="H167" s="243" t="b">
        <f t="shared" ref="H167:AL167" si="31">AND(OR(AND(H155&gt;0,H66),IF(H155=0,TRUE,FALSE)),OR(AND(H158&gt;0,H67),IF(H158=0,TRUE,FALSE)))</f>
        <v>1</v>
      </c>
      <c r="I167" s="243" t="b">
        <f t="shared" si="31"/>
        <v>1</v>
      </c>
      <c r="J167" s="243" t="b">
        <f t="shared" si="31"/>
        <v>1</v>
      </c>
      <c r="K167" s="243" t="b">
        <f t="shared" si="31"/>
        <v>1</v>
      </c>
      <c r="L167" s="243" t="b">
        <f t="shared" si="31"/>
        <v>1</v>
      </c>
      <c r="M167" s="243" t="b">
        <f t="shared" si="31"/>
        <v>1</v>
      </c>
      <c r="N167" s="243" t="b">
        <f t="shared" si="31"/>
        <v>1</v>
      </c>
      <c r="O167" s="243" t="b">
        <f t="shared" si="31"/>
        <v>1</v>
      </c>
      <c r="P167" s="243" t="b">
        <f t="shared" si="31"/>
        <v>1</v>
      </c>
      <c r="Q167" s="243" t="b">
        <f t="shared" si="31"/>
        <v>1</v>
      </c>
      <c r="R167" s="243" t="b">
        <f t="shared" si="31"/>
        <v>1</v>
      </c>
      <c r="S167" s="243" t="b">
        <f t="shared" si="31"/>
        <v>1</v>
      </c>
      <c r="T167" s="243" t="b">
        <f t="shared" si="31"/>
        <v>1</v>
      </c>
      <c r="U167" s="243" t="b">
        <f t="shared" si="31"/>
        <v>1</v>
      </c>
      <c r="V167" s="243" t="b">
        <f t="shared" si="31"/>
        <v>1</v>
      </c>
      <c r="W167" s="243" t="b">
        <f t="shared" si="31"/>
        <v>1</v>
      </c>
      <c r="X167" s="243" t="b">
        <f t="shared" si="31"/>
        <v>1</v>
      </c>
      <c r="Y167" s="243" t="b">
        <f t="shared" si="31"/>
        <v>1</v>
      </c>
      <c r="Z167" s="243" t="b">
        <f t="shared" si="31"/>
        <v>1</v>
      </c>
      <c r="AA167" s="243" t="b">
        <f t="shared" si="31"/>
        <v>1</v>
      </c>
      <c r="AB167" s="243" t="b">
        <f t="shared" si="31"/>
        <v>1</v>
      </c>
      <c r="AC167" s="243" t="b">
        <f t="shared" si="31"/>
        <v>1</v>
      </c>
      <c r="AD167" s="243" t="b">
        <f t="shared" si="31"/>
        <v>1</v>
      </c>
      <c r="AE167" s="243" t="b">
        <f t="shared" si="31"/>
        <v>1</v>
      </c>
      <c r="AF167" s="243" t="b">
        <f t="shared" si="31"/>
        <v>1</v>
      </c>
      <c r="AG167" s="243" t="b">
        <f t="shared" si="31"/>
        <v>1</v>
      </c>
      <c r="AH167" s="243" t="b">
        <f t="shared" si="31"/>
        <v>1</v>
      </c>
      <c r="AI167" s="243" t="b">
        <f t="shared" si="31"/>
        <v>1</v>
      </c>
      <c r="AJ167" s="243" t="b">
        <f t="shared" si="31"/>
        <v>1</v>
      </c>
      <c r="AK167" s="243" t="b">
        <f t="shared" si="31"/>
        <v>1</v>
      </c>
      <c r="AL167" s="243" t="b">
        <f t="shared" si="31"/>
        <v>1</v>
      </c>
    </row>
    <row r="169" spans="1:38">
      <c r="A169" s="262"/>
      <c r="B169" s="21" t="s">
        <v>481</v>
      </c>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row>
    <row r="170" spans="1:38" ht="16.149999999999999" thickBot="1">
      <c r="A170"/>
      <c r="B170" s="57" t="s">
        <v>452</v>
      </c>
      <c r="C170"/>
      <c r="D170" t="s">
        <v>453</v>
      </c>
      <c r="E170" t="s">
        <v>454</v>
      </c>
      <c r="F170" t="s">
        <v>455</v>
      </c>
      <c r="G170"/>
      <c r="H170"/>
      <c r="I170"/>
      <c r="J170"/>
      <c r="K170"/>
      <c r="L170"/>
      <c r="M170"/>
      <c r="N170"/>
      <c r="O170"/>
      <c r="P170"/>
      <c r="Q170"/>
      <c r="R170"/>
      <c r="S170"/>
      <c r="T170"/>
      <c r="U170"/>
      <c r="V170"/>
      <c r="W170"/>
      <c r="X170"/>
      <c r="Y170"/>
      <c r="Z170"/>
      <c r="AA170"/>
      <c r="AB170"/>
      <c r="AC170"/>
      <c r="AD170"/>
      <c r="AE170"/>
      <c r="AF170"/>
      <c r="AG170"/>
      <c r="AH170"/>
      <c r="AI170"/>
      <c r="AJ170"/>
      <c r="AK170"/>
      <c r="AL170"/>
    </row>
    <row r="171" spans="1:38" ht="16.149999999999999" thickBot="1">
      <c r="A171"/>
      <c r="B171" t="s">
        <v>481</v>
      </c>
      <c r="C171"/>
      <c r="D171" s="274" t="str">
        <f>IF(COUNTIF(I194:AL194,"FALSE")&gt;0,"ERROR","OK")</f>
        <v>OK</v>
      </c>
      <c r="E171" s="274" t="str">
        <f>IF(COUNTIF(I195:AL195,"FALSE")&gt;0,"ERROR","OK")</f>
        <v>OK</v>
      </c>
      <c r="F171" s="274" t="str">
        <f>IF(COUNTIF(I196:AL196,"FALSE")&gt;0,"ERROR","OK")</f>
        <v>OK</v>
      </c>
      <c r="G171"/>
      <c r="H171"/>
      <c r="J171"/>
      <c r="K171"/>
      <c r="L171"/>
      <c r="M171"/>
      <c r="N171"/>
      <c r="O171"/>
      <c r="P171"/>
      <c r="Q171"/>
      <c r="R171"/>
      <c r="S171"/>
      <c r="T171"/>
      <c r="U171"/>
      <c r="V171"/>
      <c r="W171"/>
      <c r="X171"/>
      <c r="Y171"/>
      <c r="Z171"/>
      <c r="AA171"/>
      <c r="AB171"/>
      <c r="AC171"/>
      <c r="AD171"/>
      <c r="AE171"/>
      <c r="AF171"/>
      <c r="AG171"/>
      <c r="AH171"/>
      <c r="AI171"/>
      <c r="AJ171"/>
      <c r="AK171"/>
      <c r="AL171"/>
    </row>
    <row r="172" spans="1:38">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row>
    <row r="173" spans="1:38">
      <c r="B173" t="s">
        <v>456</v>
      </c>
      <c r="C173"/>
      <c r="D173"/>
      <c r="E173"/>
      <c r="F173" t="str">
        <f>"£m real "&amp;Base_Year&amp;" (CPIH)"</f>
        <v>£m real 2021-22 (CPIH)</v>
      </c>
      <c r="G173" s="452"/>
      <c r="H173"/>
      <c r="I173"/>
      <c r="J173"/>
      <c r="K173"/>
      <c r="L173"/>
      <c r="M173"/>
      <c r="N173"/>
      <c r="O173"/>
      <c r="P173"/>
      <c r="Q173"/>
      <c r="R173"/>
      <c r="S173"/>
      <c r="T173"/>
      <c r="U173"/>
      <c r="V173"/>
      <c r="W173"/>
      <c r="X173"/>
      <c r="Y173"/>
      <c r="Z173"/>
      <c r="AA173"/>
      <c r="AB173"/>
      <c r="AC173"/>
      <c r="AD173"/>
      <c r="AE173"/>
      <c r="AF173"/>
      <c r="AG173"/>
      <c r="AH173"/>
      <c r="AI173"/>
      <c r="AJ173"/>
      <c r="AK173"/>
      <c r="AL173"/>
    </row>
    <row r="174" spans="1:38">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row>
    <row r="175" spans="1:38">
      <c r="B175" t="s">
        <v>476</v>
      </c>
      <c r="C175"/>
      <c r="D175" t="s">
        <v>447</v>
      </c>
      <c r="E175" t="s">
        <v>458</v>
      </c>
      <c r="F175" t="s">
        <v>459</v>
      </c>
      <c r="G175"/>
      <c r="H175" s="281">
        <v>0</v>
      </c>
      <c r="I175" s="281">
        <v>0</v>
      </c>
      <c r="J175" s="281">
        <v>0</v>
      </c>
      <c r="K175" s="281">
        <v>0</v>
      </c>
      <c r="L175" s="281">
        <v>0</v>
      </c>
      <c r="M175" s="281">
        <v>0</v>
      </c>
      <c r="N175" s="281">
        <v>0</v>
      </c>
      <c r="O175" s="281">
        <v>0</v>
      </c>
      <c r="P175" s="281">
        <v>0</v>
      </c>
      <c r="Q175" s="281">
        <v>0</v>
      </c>
      <c r="R175" s="281">
        <v>0</v>
      </c>
      <c r="S175" s="281">
        <v>0</v>
      </c>
      <c r="T175" s="281">
        <v>0</v>
      </c>
      <c r="U175" s="281">
        <v>0</v>
      </c>
      <c r="V175" s="281">
        <v>0</v>
      </c>
      <c r="W175" s="281">
        <v>0</v>
      </c>
      <c r="X175" s="281">
        <v>0</v>
      </c>
      <c r="Y175" s="281">
        <v>0</v>
      </c>
      <c r="Z175" s="281">
        <v>0</v>
      </c>
      <c r="AA175" s="281">
        <v>0</v>
      </c>
      <c r="AB175" s="281">
        <v>0</v>
      </c>
      <c r="AC175" s="281">
        <v>0</v>
      </c>
      <c r="AD175" s="281">
        <v>0</v>
      </c>
      <c r="AE175" s="281">
        <v>0</v>
      </c>
      <c r="AF175" s="281">
        <v>0</v>
      </c>
      <c r="AG175" s="281">
        <v>0</v>
      </c>
      <c r="AH175" s="281">
        <v>0</v>
      </c>
      <c r="AI175" s="281">
        <v>0</v>
      </c>
      <c r="AJ175" s="281">
        <v>0</v>
      </c>
      <c r="AK175" s="281">
        <v>0</v>
      </c>
      <c r="AL175" s="281">
        <v>0</v>
      </c>
    </row>
    <row r="176" spans="1:38">
      <c r="B176" t="s">
        <v>476</v>
      </c>
      <c r="C176"/>
      <c r="D176"/>
      <c r="E176" t="s">
        <v>458</v>
      </c>
      <c r="F176" t="str">
        <f>"£m real "&amp;Base_Year&amp;" (CPIH)"</f>
        <v>£m real 2021-22 (CPIH)</v>
      </c>
      <c r="G176"/>
      <c r="H176" s="286">
        <f>H175/'4 - Inflation'!K17</f>
        <v>0</v>
      </c>
      <c r="I176" s="286">
        <f>I175/'4 - Inflation'!L17</f>
        <v>0</v>
      </c>
      <c r="J176" s="286">
        <f>J175/'4 - Inflation'!M17</f>
        <v>0</v>
      </c>
      <c r="K176" s="286">
        <f>K175/'4 - Inflation'!N17</f>
        <v>0</v>
      </c>
      <c r="L176" s="286">
        <f>L175/'4 - Inflation'!O17</f>
        <v>0</v>
      </c>
      <c r="M176" s="286">
        <f>M175/'4 - Inflation'!P17</f>
        <v>0</v>
      </c>
      <c r="N176" s="286">
        <f>N175/'4 - Inflation'!Q17</f>
        <v>0</v>
      </c>
      <c r="O176" s="286">
        <f>O175/'4 - Inflation'!R17</f>
        <v>0</v>
      </c>
      <c r="P176" s="286">
        <f>P175/'4 - Inflation'!S17</f>
        <v>0</v>
      </c>
      <c r="Q176" s="286">
        <f>Q175/'4 - Inflation'!T17</f>
        <v>0</v>
      </c>
      <c r="R176" s="286">
        <f>R175/'4 - Inflation'!U17</f>
        <v>0</v>
      </c>
      <c r="S176" s="286">
        <f>S175/'4 - Inflation'!V17</f>
        <v>0</v>
      </c>
      <c r="T176" s="286">
        <f>T175/'4 - Inflation'!W17</f>
        <v>0</v>
      </c>
      <c r="U176" s="286">
        <f>U175/'4 - Inflation'!X17</f>
        <v>0</v>
      </c>
      <c r="V176" s="286">
        <f>V175/'4 - Inflation'!Y17</f>
        <v>0</v>
      </c>
      <c r="W176" s="286">
        <f>W175/'4 - Inflation'!Z17</f>
        <v>0</v>
      </c>
      <c r="X176" s="286">
        <f>X175/'4 - Inflation'!AA17</f>
        <v>0</v>
      </c>
      <c r="Y176" s="286">
        <f>Y175/'4 - Inflation'!AB17</f>
        <v>0</v>
      </c>
      <c r="Z176" s="286">
        <f>Z175/'4 - Inflation'!AC17</f>
        <v>0</v>
      </c>
      <c r="AA176" s="286">
        <f>AA175/'4 - Inflation'!AD17</f>
        <v>0</v>
      </c>
      <c r="AB176" s="286">
        <f>AB175/'4 - Inflation'!AE17</f>
        <v>0</v>
      </c>
      <c r="AC176" s="286">
        <f>AC175/'4 - Inflation'!AF17</f>
        <v>0</v>
      </c>
      <c r="AD176" s="286">
        <f>AD175/'4 - Inflation'!AG17</f>
        <v>0</v>
      </c>
      <c r="AE176" s="286">
        <f>AE175/'4 - Inflation'!AH17</f>
        <v>0</v>
      </c>
      <c r="AF176" s="286">
        <f>AF175/'4 - Inflation'!AI17</f>
        <v>0</v>
      </c>
      <c r="AG176" s="286">
        <f>AG175/'4 - Inflation'!AJ17</f>
        <v>0</v>
      </c>
      <c r="AH176" s="286">
        <f>AH175/'4 - Inflation'!AK17</f>
        <v>0</v>
      </c>
      <c r="AI176" s="286">
        <f>AI175/'4 - Inflation'!AL17</f>
        <v>0</v>
      </c>
      <c r="AJ176" s="286">
        <f>AJ175/'4 - Inflation'!AM17</f>
        <v>0</v>
      </c>
      <c r="AK176" s="286">
        <f>AK175/'4 - Inflation'!AN17</f>
        <v>0</v>
      </c>
      <c r="AL176" s="286">
        <f>AL175/'4 - Inflation'!AO17</f>
        <v>0</v>
      </c>
    </row>
    <row r="177" spans="1:38">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row>
    <row r="178" spans="1:38">
      <c r="B178" t="s">
        <v>477</v>
      </c>
      <c r="C178"/>
      <c r="D178" t="s">
        <v>460</v>
      </c>
      <c r="E178" t="s">
        <v>462</v>
      </c>
      <c r="F178" t="s">
        <v>459</v>
      </c>
      <c r="G178"/>
      <c r="H178" s="281">
        <v>0</v>
      </c>
      <c r="I178" s="281">
        <v>0</v>
      </c>
      <c r="J178" s="281">
        <v>0</v>
      </c>
      <c r="K178" s="281">
        <v>0</v>
      </c>
      <c r="L178" s="281">
        <v>0</v>
      </c>
      <c r="M178" s="281">
        <v>0</v>
      </c>
      <c r="N178" s="281">
        <v>0</v>
      </c>
      <c r="O178" s="281">
        <v>0</v>
      </c>
      <c r="P178" s="281">
        <v>0</v>
      </c>
      <c r="Q178" s="281">
        <v>0</v>
      </c>
      <c r="R178" s="281">
        <v>0</v>
      </c>
      <c r="S178" s="281">
        <v>0</v>
      </c>
      <c r="T178" s="281">
        <v>0</v>
      </c>
      <c r="U178" s="281">
        <v>0</v>
      </c>
      <c r="V178" s="281">
        <v>0</v>
      </c>
      <c r="W178" s="281">
        <v>0</v>
      </c>
      <c r="X178" s="281">
        <v>0</v>
      </c>
      <c r="Y178" s="281">
        <v>0</v>
      </c>
      <c r="Z178" s="281">
        <v>0</v>
      </c>
      <c r="AA178" s="281">
        <v>0</v>
      </c>
      <c r="AB178" s="281">
        <v>0</v>
      </c>
      <c r="AC178" s="281">
        <v>0</v>
      </c>
      <c r="AD178" s="281">
        <v>0</v>
      </c>
      <c r="AE178" s="281">
        <v>0</v>
      </c>
      <c r="AF178" s="281">
        <v>0</v>
      </c>
      <c r="AG178" s="281">
        <v>0</v>
      </c>
      <c r="AH178" s="281">
        <v>0</v>
      </c>
      <c r="AI178" s="281">
        <v>0</v>
      </c>
      <c r="AJ178" s="281">
        <v>0</v>
      </c>
      <c r="AK178" s="281">
        <v>0</v>
      </c>
      <c r="AL178" s="281">
        <v>0</v>
      </c>
    </row>
    <row r="179" spans="1:38">
      <c r="B179" t="s">
        <v>477</v>
      </c>
      <c r="C179"/>
      <c r="D179"/>
      <c r="E179" t="s">
        <v>462</v>
      </c>
      <c r="F179" t="str">
        <f>"£m real "&amp;Base_Year&amp;" (CPIH)"</f>
        <v>£m real 2021-22 (CPIH)</v>
      </c>
      <c r="G179"/>
      <c r="H179" s="286">
        <f>H178/'4 - Inflation'!K17</f>
        <v>0</v>
      </c>
      <c r="I179" s="286">
        <f>I178/'4 - Inflation'!L17</f>
        <v>0</v>
      </c>
      <c r="J179" s="286">
        <f>J178/'4 - Inflation'!M17</f>
        <v>0</v>
      </c>
      <c r="K179" s="286">
        <f>K178/'4 - Inflation'!N17</f>
        <v>0</v>
      </c>
      <c r="L179" s="286">
        <f>L178/'4 - Inflation'!O17</f>
        <v>0</v>
      </c>
      <c r="M179" s="286">
        <f>M178/'4 - Inflation'!P17</f>
        <v>0</v>
      </c>
      <c r="N179" s="286">
        <f>N178/'4 - Inflation'!Q17</f>
        <v>0</v>
      </c>
      <c r="O179" s="286">
        <f>O178/'4 - Inflation'!R17</f>
        <v>0</v>
      </c>
      <c r="P179" s="286">
        <f>P178/'4 - Inflation'!S17</f>
        <v>0</v>
      </c>
      <c r="Q179" s="286">
        <f>Q178/'4 - Inflation'!T17</f>
        <v>0</v>
      </c>
      <c r="R179" s="286">
        <f>R178/'4 - Inflation'!U17</f>
        <v>0</v>
      </c>
      <c r="S179" s="286">
        <f>S178/'4 - Inflation'!V17</f>
        <v>0</v>
      </c>
      <c r="T179" s="286">
        <f>T178/'4 - Inflation'!W17</f>
        <v>0</v>
      </c>
      <c r="U179" s="286">
        <f>U178/'4 - Inflation'!X17</f>
        <v>0</v>
      </c>
      <c r="V179" s="286">
        <f>V178/'4 - Inflation'!Y17</f>
        <v>0</v>
      </c>
      <c r="W179" s="286">
        <f>W178/'4 - Inflation'!Z17</f>
        <v>0</v>
      </c>
      <c r="X179" s="286">
        <f>X178/'4 - Inflation'!AA17</f>
        <v>0</v>
      </c>
      <c r="Y179" s="286">
        <f>Y178/'4 - Inflation'!AB17</f>
        <v>0</v>
      </c>
      <c r="Z179" s="286">
        <f>Z178/'4 - Inflation'!AC17</f>
        <v>0</v>
      </c>
      <c r="AA179" s="286">
        <f>AA178/'4 - Inflation'!AD17</f>
        <v>0</v>
      </c>
      <c r="AB179" s="286">
        <f>AB178/'4 - Inflation'!AE17</f>
        <v>0</v>
      </c>
      <c r="AC179" s="286">
        <f>AC178/'4 - Inflation'!AF17</f>
        <v>0</v>
      </c>
      <c r="AD179" s="286">
        <f>AD178/'4 - Inflation'!AG17</f>
        <v>0</v>
      </c>
      <c r="AE179" s="286">
        <f>AE178/'4 - Inflation'!AH17</f>
        <v>0</v>
      </c>
      <c r="AF179" s="286">
        <f>AF178/'4 - Inflation'!AI17</f>
        <v>0</v>
      </c>
      <c r="AG179" s="286">
        <f>AG178/'4 - Inflation'!AJ17</f>
        <v>0</v>
      </c>
      <c r="AH179" s="286">
        <f>AH178/'4 - Inflation'!AK17</f>
        <v>0</v>
      </c>
      <c r="AI179" s="286">
        <f>AI178/'4 - Inflation'!AL17</f>
        <v>0</v>
      </c>
      <c r="AJ179" s="286">
        <f>AJ178/'4 - Inflation'!AM17</f>
        <v>0</v>
      </c>
      <c r="AK179" s="286">
        <f>AK178/'4 - Inflation'!AN17</f>
        <v>0</v>
      </c>
      <c r="AL179" s="286">
        <f>AL178/'4 - Inflation'!AO17</f>
        <v>0</v>
      </c>
    </row>
    <row r="180" spans="1:38">
      <c r="A180"/>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row>
    <row r="181" spans="1:38">
      <c r="B181" t="s">
        <v>446</v>
      </c>
      <c r="C181"/>
      <c r="D181" t="s">
        <v>447</v>
      </c>
      <c r="E181" t="s">
        <v>448</v>
      </c>
      <c r="F181" t="str">
        <f>"£m real "&amp;Base_Year&amp;" (CPIH)"</f>
        <v>£m real 2021-22 (CPIH)</v>
      </c>
      <c r="G181"/>
      <c r="H181" s="286">
        <f>SUM(H176,H179)</f>
        <v>0</v>
      </c>
      <c r="I181" s="286">
        <f>SUM(I176,I179)</f>
        <v>0</v>
      </c>
      <c r="J181" s="286">
        <f t="shared" ref="J181:AL181" si="32">SUM(J176,J179)</f>
        <v>0</v>
      </c>
      <c r="K181" s="286">
        <f t="shared" si="32"/>
        <v>0</v>
      </c>
      <c r="L181" s="286">
        <f t="shared" si="32"/>
        <v>0</v>
      </c>
      <c r="M181" s="286">
        <f t="shared" si="32"/>
        <v>0</v>
      </c>
      <c r="N181" s="286">
        <f t="shared" si="32"/>
        <v>0</v>
      </c>
      <c r="O181" s="286">
        <f t="shared" si="32"/>
        <v>0</v>
      </c>
      <c r="P181" s="286">
        <f t="shared" si="32"/>
        <v>0</v>
      </c>
      <c r="Q181" s="286">
        <f t="shared" si="32"/>
        <v>0</v>
      </c>
      <c r="R181" s="286">
        <f t="shared" si="32"/>
        <v>0</v>
      </c>
      <c r="S181" s="286">
        <f t="shared" si="32"/>
        <v>0</v>
      </c>
      <c r="T181" s="286">
        <f t="shared" si="32"/>
        <v>0</v>
      </c>
      <c r="U181" s="286">
        <f t="shared" si="32"/>
        <v>0</v>
      </c>
      <c r="V181" s="286">
        <f t="shared" si="32"/>
        <v>0</v>
      </c>
      <c r="W181" s="286">
        <f t="shared" si="32"/>
        <v>0</v>
      </c>
      <c r="X181" s="286">
        <f t="shared" si="32"/>
        <v>0</v>
      </c>
      <c r="Y181" s="286">
        <f t="shared" si="32"/>
        <v>0</v>
      </c>
      <c r="Z181" s="286">
        <f t="shared" si="32"/>
        <v>0</v>
      </c>
      <c r="AA181" s="286">
        <f t="shared" si="32"/>
        <v>0</v>
      </c>
      <c r="AB181" s="286">
        <f t="shared" si="32"/>
        <v>0</v>
      </c>
      <c r="AC181" s="286">
        <f t="shared" si="32"/>
        <v>0</v>
      </c>
      <c r="AD181" s="286">
        <f t="shared" si="32"/>
        <v>0</v>
      </c>
      <c r="AE181" s="286">
        <f t="shared" si="32"/>
        <v>0</v>
      </c>
      <c r="AF181" s="286">
        <f t="shared" si="32"/>
        <v>0</v>
      </c>
      <c r="AG181" s="286">
        <f t="shared" si="32"/>
        <v>0</v>
      </c>
      <c r="AH181" s="286">
        <f t="shared" si="32"/>
        <v>0</v>
      </c>
      <c r="AI181" s="286">
        <f t="shared" si="32"/>
        <v>0</v>
      </c>
      <c r="AJ181" s="286">
        <f t="shared" si="32"/>
        <v>0</v>
      </c>
      <c r="AK181" s="286">
        <f t="shared" si="32"/>
        <v>0</v>
      </c>
      <c r="AL181" s="286">
        <f t="shared" si="32"/>
        <v>0</v>
      </c>
    </row>
    <row r="182" spans="1:38">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row>
    <row r="183" spans="1:38">
      <c r="B183" s="273" t="s">
        <v>465</v>
      </c>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row>
    <row r="184" spans="1:38">
      <c r="B184" t="s">
        <v>446</v>
      </c>
      <c r="C184"/>
      <c r="D184" t="s">
        <v>466</v>
      </c>
      <c r="E184" t="s">
        <v>467</v>
      </c>
      <c r="F184" t="s">
        <v>459</v>
      </c>
      <c r="G184"/>
      <c r="H184" s="281">
        <v>0</v>
      </c>
      <c r="I184" s="281">
        <v>0</v>
      </c>
      <c r="J184" s="281">
        <v>0</v>
      </c>
      <c r="K184" s="281">
        <v>0</v>
      </c>
      <c r="L184" s="281">
        <v>0</v>
      </c>
      <c r="M184" s="281">
        <v>0</v>
      </c>
      <c r="N184" s="281">
        <v>0</v>
      </c>
      <c r="O184" s="281">
        <v>0</v>
      </c>
      <c r="P184" s="281">
        <v>0</v>
      </c>
      <c r="Q184" s="281">
        <v>0</v>
      </c>
      <c r="R184" s="281">
        <v>0</v>
      </c>
      <c r="S184" s="281">
        <v>0</v>
      </c>
      <c r="T184" s="281">
        <v>0</v>
      </c>
      <c r="U184" s="281">
        <v>0</v>
      </c>
      <c r="V184" s="281">
        <v>0</v>
      </c>
      <c r="W184" s="281">
        <v>0</v>
      </c>
      <c r="X184" s="281">
        <v>0</v>
      </c>
      <c r="Y184" s="281">
        <v>0</v>
      </c>
      <c r="Z184" s="281">
        <v>0</v>
      </c>
      <c r="AA184" s="281">
        <v>0</v>
      </c>
      <c r="AB184" s="281">
        <v>0</v>
      </c>
      <c r="AC184" s="281">
        <v>0</v>
      </c>
      <c r="AD184" s="281">
        <v>0</v>
      </c>
      <c r="AE184" s="281">
        <v>0</v>
      </c>
      <c r="AF184" s="281">
        <v>0</v>
      </c>
      <c r="AG184" s="281">
        <v>0</v>
      </c>
      <c r="AH184" s="281">
        <v>0</v>
      </c>
      <c r="AI184" s="281">
        <v>0</v>
      </c>
      <c r="AJ184" s="281">
        <v>0</v>
      </c>
      <c r="AK184" s="281">
        <v>0</v>
      </c>
      <c r="AL184" s="281">
        <v>0</v>
      </c>
    </row>
    <row r="185" spans="1:38">
      <c r="B185" t="s">
        <v>446</v>
      </c>
      <c r="C185"/>
      <c r="D185"/>
      <c r="E185" t="s">
        <v>467</v>
      </c>
      <c r="F185" t="str">
        <f>"£m real "&amp;Base_Year&amp;" (CPIH)"</f>
        <v>£m real 2021-22 (CPIH)</v>
      </c>
      <c r="G185"/>
      <c r="H185" s="286">
        <f>H184/'4 - Inflation'!K17</f>
        <v>0</v>
      </c>
      <c r="I185" s="286">
        <f>I184/'4 - Inflation'!L17</f>
        <v>0</v>
      </c>
      <c r="J185" s="286">
        <f>J184/'4 - Inflation'!M17</f>
        <v>0</v>
      </c>
      <c r="K185" s="286">
        <f>K184/'4 - Inflation'!N17</f>
        <v>0</v>
      </c>
      <c r="L185" s="286">
        <f>L184/'4 - Inflation'!O17</f>
        <v>0</v>
      </c>
      <c r="M185" s="286">
        <f>M184/'4 - Inflation'!P17</f>
        <v>0</v>
      </c>
      <c r="N185" s="286">
        <f>N184/'4 - Inflation'!Q17</f>
        <v>0</v>
      </c>
      <c r="O185" s="286">
        <f>O184/'4 - Inflation'!R17</f>
        <v>0</v>
      </c>
      <c r="P185" s="286">
        <f>P184/'4 - Inflation'!S17</f>
        <v>0</v>
      </c>
      <c r="Q185" s="286">
        <f>Q184/'4 - Inflation'!T17</f>
        <v>0</v>
      </c>
      <c r="R185" s="286">
        <f>R184/'4 - Inflation'!U17</f>
        <v>0</v>
      </c>
      <c r="S185" s="286">
        <f>S184/'4 - Inflation'!V17</f>
        <v>0</v>
      </c>
      <c r="T185" s="286">
        <f>T184/'4 - Inflation'!W17</f>
        <v>0</v>
      </c>
      <c r="U185" s="286">
        <f>U184/'4 - Inflation'!X17</f>
        <v>0</v>
      </c>
      <c r="V185" s="286">
        <f>V184/'4 - Inflation'!Y17</f>
        <v>0</v>
      </c>
      <c r="W185" s="286">
        <f>W184/'4 - Inflation'!Z17</f>
        <v>0</v>
      </c>
      <c r="X185" s="286">
        <f>X184/'4 - Inflation'!AA17</f>
        <v>0</v>
      </c>
      <c r="Y185" s="286">
        <f>Y184/'4 - Inflation'!AB17</f>
        <v>0</v>
      </c>
      <c r="Z185" s="286">
        <f>Z184/'4 - Inflation'!AC17</f>
        <v>0</v>
      </c>
      <c r="AA185" s="286">
        <f>AA184/'4 - Inflation'!AD17</f>
        <v>0</v>
      </c>
      <c r="AB185" s="286">
        <f>AB184/'4 - Inflation'!AE17</f>
        <v>0</v>
      </c>
      <c r="AC185" s="286">
        <f>AC184/'4 - Inflation'!AF17</f>
        <v>0</v>
      </c>
      <c r="AD185" s="286">
        <f>AD184/'4 - Inflation'!AG17</f>
        <v>0</v>
      </c>
      <c r="AE185" s="286">
        <f>AE184/'4 - Inflation'!AH17</f>
        <v>0</v>
      </c>
      <c r="AF185" s="286">
        <f>AF184/'4 - Inflation'!AI17</f>
        <v>0</v>
      </c>
      <c r="AG185" s="286">
        <f>AG184/'4 - Inflation'!AJ17</f>
        <v>0</v>
      </c>
      <c r="AH185" s="286">
        <f>AH184/'4 - Inflation'!AK17</f>
        <v>0</v>
      </c>
      <c r="AI185" s="286">
        <f>AI184/'4 - Inflation'!AL17</f>
        <v>0</v>
      </c>
      <c r="AJ185" s="286">
        <f>AJ184/'4 - Inflation'!AM17</f>
        <v>0</v>
      </c>
      <c r="AK185" s="286">
        <f>AK184/'4 - Inflation'!AN17</f>
        <v>0</v>
      </c>
      <c r="AL185" s="286">
        <f>AL184/'4 - Inflation'!AO17</f>
        <v>0</v>
      </c>
    </row>
    <row r="186" spans="1:38">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row>
    <row r="187" spans="1:38">
      <c r="B187" t="s">
        <v>450</v>
      </c>
      <c r="C187"/>
      <c r="D187" t="s">
        <v>469</v>
      </c>
      <c r="E187" t="s">
        <v>470</v>
      </c>
      <c r="F187" t="s">
        <v>459</v>
      </c>
      <c r="G187"/>
      <c r="H187" s="281">
        <v>0</v>
      </c>
      <c r="I187" s="281">
        <v>0</v>
      </c>
      <c r="J187" s="281">
        <v>0</v>
      </c>
      <c r="K187" s="281">
        <v>0</v>
      </c>
      <c r="L187" s="281">
        <v>0</v>
      </c>
      <c r="M187" s="281"/>
      <c r="N187" s="281"/>
      <c r="O187" s="281"/>
      <c r="P187" s="281"/>
      <c r="Q187" s="281"/>
      <c r="R187" s="281"/>
      <c r="S187" s="281"/>
      <c r="T187" s="281"/>
      <c r="U187" s="281"/>
      <c r="V187" s="281"/>
      <c r="W187" s="281"/>
      <c r="X187" s="281"/>
      <c r="Y187" s="281"/>
      <c r="Z187" s="281"/>
      <c r="AA187" s="281"/>
      <c r="AB187" s="281"/>
      <c r="AC187" s="281"/>
      <c r="AD187" s="281"/>
      <c r="AE187" s="281"/>
      <c r="AF187" s="281"/>
      <c r="AG187" s="281"/>
      <c r="AH187" s="281"/>
      <c r="AI187" s="281"/>
      <c r="AJ187" s="281"/>
      <c r="AK187" s="281"/>
      <c r="AL187" s="281"/>
    </row>
    <row r="188" spans="1:38">
      <c r="B188" t="s">
        <v>450</v>
      </c>
      <c r="C188"/>
      <c r="D188"/>
      <c r="E188" t="s">
        <v>470</v>
      </c>
      <c r="F188" t="str">
        <f>"£m real "&amp;Base_Year&amp;" (CPIH)"</f>
        <v>£m real 2021-22 (CPIH)</v>
      </c>
      <c r="G188"/>
      <c r="H188" s="286">
        <f>H187/'4 - Inflation'!K17</f>
        <v>0</v>
      </c>
      <c r="I188" s="286">
        <f>I187/'4 - Inflation'!L17</f>
        <v>0</v>
      </c>
      <c r="J188" s="286">
        <f>J187/'4 - Inflation'!M17</f>
        <v>0</v>
      </c>
      <c r="K188" s="286">
        <f>K187/'4 - Inflation'!N17</f>
        <v>0</v>
      </c>
      <c r="L188" s="286">
        <f>L187/'4 - Inflation'!O17</f>
        <v>0</v>
      </c>
      <c r="M188" s="286">
        <f>M187/'4 - Inflation'!P17</f>
        <v>0</v>
      </c>
      <c r="N188" s="286">
        <f>N187/'4 - Inflation'!Q17</f>
        <v>0</v>
      </c>
      <c r="O188" s="286">
        <f>O187/'4 - Inflation'!R17</f>
        <v>0</v>
      </c>
      <c r="P188" s="286">
        <f>P187/'4 - Inflation'!S17</f>
        <v>0</v>
      </c>
      <c r="Q188" s="286">
        <f>Q187/'4 - Inflation'!T17</f>
        <v>0</v>
      </c>
      <c r="R188" s="286">
        <f>R187/'4 - Inflation'!U17</f>
        <v>0</v>
      </c>
      <c r="S188" s="286">
        <f>S187/'4 - Inflation'!V17</f>
        <v>0</v>
      </c>
      <c r="T188" s="286">
        <f>T187/'4 - Inflation'!W17</f>
        <v>0</v>
      </c>
      <c r="U188" s="286">
        <f>U187/'4 - Inflation'!X17</f>
        <v>0</v>
      </c>
      <c r="V188" s="286">
        <f>V187/'4 - Inflation'!Y17</f>
        <v>0</v>
      </c>
      <c r="W188" s="286">
        <f>W187/'4 - Inflation'!Z17</f>
        <v>0</v>
      </c>
      <c r="X188" s="286">
        <f>X187/'4 - Inflation'!AA17</f>
        <v>0</v>
      </c>
      <c r="Y188" s="286">
        <f>Y187/'4 - Inflation'!AB17</f>
        <v>0</v>
      </c>
      <c r="Z188" s="286">
        <f>Z187/'4 - Inflation'!AC17</f>
        <v>0</v>
      </c>
      <c r="AA188" s="286">
        <f>AA187/'4 - Inflation'!AD17</f>
        <v>0</v>
      </c>
      <c r="AB188" s="286">
        <f>AB187/'4 - Inflation'!AE17</f>
        <v>0</v>
      </c>
      <c r="AC188" s="286">
        <f>AC187/'4 - Inflation'!AF17</f>
        <v>0</v>
      </c>
      <c r="AD188" s="286">
        <f>AD187/'4 - Inflation'!AG17</f>
        <v>0</v>
      </c>
      <c r="AE188" s="286">
        <f>AE187/'4 - Inflation'!AH17</f>
        <v>0</v>
      </c>
      <c r="AF188" s="286">
        <f>AF187/'4 - Inflation'!AI17</f>
        <v>0</v>
      </c>
      <c r="AG188" s="286">
        <f>AG187/'4 - Inflation'!AJ17</f>
        <v>0</v>
      </c>
      <c r="AH188" s="286">
        <f>AH187/'4 - Inflation'!AK17</f>
        <v>0</v>
      </c>
      <c r="AI188" s="286">
        <f>AI187/'4 - Inflation'!AL17</f>
        <v>0</v>
      </c>
      <c r="AJ188" s="286">
        <f>AJ187/'4 - Inflation'!AM17</f>
        <v>0</v>
      </c>
      <c r="AK188" s="286">
        <f>AK187/'4 - Inflation'!AN17</f>
        <v>0</v>
      </c>
      <c r="AL188" s="286">
        <f>AL187/'4 - Inflation'!AO17</f>
        <v>0</v>
      </c>
    </row>
    <row r="189" spans="1:38">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row>
    <row r="190" spans="1:38">
      <c r="B190" t="s">
        <v>285</v>
      </c>
      <c r="C190"/>
      <c r="D190"/>
      <c r="E190" t="s">
        <v>444</v>
      </c>
      <c r="F190" t="str">
        <f>"£m real "&amp;Base_Year&amp;" (CPIH)"</f>
        <v>£m real 2021-22 (CPIH)</v>
      </c>
      <c r="G190"/>
      <c r="H190" s="286">
        <f>SUM(H185,H188)</f>
        <v>0</v>
      </c>
      <c r="I190" s="286">
        <f>SUM(I185,I188)</f>
        <v>0</v>
      </c>
      <c r="J190" s="286">
        <f t="shared" ref="J190:AL190" si="33">SUM(J185,J188)</f>
        <v>0</v>
      </c>
      <c r="K190" s="286">
        <f t="shared" si="33"/>
        <v>0</v>
      </c>
      <c r="L190" s="286">
        <f t="shared" si="33"/>
        <v>0</v>
      </c>
      <c r="M190" s="286">
        <f t="shared" si="33"/>
        <v>0</v>
      </c>
      <c r="N190" s="286">
        <f t="shared" si="33"/>
        <v>0</v>
      </c>
      <c r="O190" s="286">
        <f t="shared" si="33"/>
        <v>0</v>
      </c>
      <c r="P190" s="286">
        <f t="shared" si="33"/>
        <v>0</v>
      </c>
      <c r="Q190" s="286">
        <f t="shared" si="33"/>
        <v>0</v>
      </c>
      <c r="R190" s="286">
        <f t="shared" si="33"/>
        <v>0</v>
      </c>
      <c r="S190" s="286">
        <f t="shared" si="33"/>
        <v>0</v>
      </c>
      <c r="T190" s="286">
        <f t="shared" si="33"/>
        <v>0</v>
      </c>
      <c r="U190" s="286">
        <f t="shared" si="33"/>
        <v>0</v>
      </c>
      <c r="V190" s="286">
        <f t="shared" si="33"/>
        <v>0</v>
      </c>
      <c r="W190" s="286">
        <f t="shared" si="33"/>
        <v>0</v>
      </c>
      <c r="X190" s="286">
        <f t="shared" si="33"/>
        <v>0</v>
      </c>
      <c r="Y190" s="286">
        <f t="shared" si="33"/>
        <v>0</v>
      </c>
      <c r="Z190" s="286">
        <f t="shared" si="33"/>
        <v>0</v>
      </c>
      <c r="AA190" s="286">
        <f t="shared" si="33"/>
        <v>0</v>
      </c>
      <c r="AB190" s="286">
        <f t="shared" si="33"/>
        <v>0</v>
      </c>
      <c r="AC190" s="286">
        <f t="shared" si="33"/>
        <v>0</v>
      </c>
      <c r="AD190" s="286">
        <f t="shared" si="33"/>
        <v>0</v>
      </c>
      <c r="AE190" s="286">
        <f t="shared" si="33"/>
        <v>0</v>
      </c>
      <c r="AF190" s="286">
        <f t="shared" si="33"/>
        <v>0</v>
      </c>
      <c r="AG190" s="286">
        <f t="shared" si="33"/>
        <v>0</v>
      </c>
      <c r="AH190" s="286">
        <f t="shared" si="33"/>
        <v>0</v>
      </c>
      <c r="AI190" s="286">
        <f t="shared" si="33"/>
        <v>0</v>
      </c>
      <c r="AJ190" s="286">
        <f t="shared" si="33"/>
        <v>0</v>
      </c>
      <c r="AK190" s="286">
        <f t="shared" si="33"/>
        <v>0</v>
      </c>
      <c r="AL190" s="286">
        <f t="shared" si="33"/>
        <v>0</v>
      </c>
    </row>
    <row r="191" spans="1:38">
      <c r="B191"/>
      <c r="C191"/>
      <c r="D191"/>
      <c r="E191"/>
      <c r="F191"/>
      <c r="G191"/>
      <c r="H191"/>
      <c r="J191"/>
      <c r="K191"/>
      <c r="L191"/>
      <c r="M191"/>
      <c r="N191"/>
      <c r="O191"/>
      <c r="P191"/>
      <c r="Q191"/>
      <c r="R191"/>
      <c r="S191"/>
      <c r="T191"/>
      <c r="U191"/>
      <c r="V191"/>
      <c r="W191"/>
      <c r="X191"/>
      <c r="Y191"/>
      <c r="Z191"/>
      <c r="AA191"/>
      <c r="AB191"/>
      <c r="AC191"/>
      <c r="AD191"/>
      <c r="AE191"/>
      <c r="AF191"/>
      <c r="AG191"/>
      <c r="AH191"/>
      <c r="AI191"/>
      <c r="AJ191"/>
      <c r="AK191"/>
      <c r="AL191"/>
    </row>
    <row r="192" spans="1:38">
      <c r="B192"/>
      <c r="C192"/>
      <c r="D192"/>
      <c r="E192"/>
      <c r="F192"/>
      <c r="G192"/>
      <c r="H192"/>
      <c r="J192"/>
      <c r="K192"/>
      <c r="L192"/>
      <c r="M192"/>
      <c r="N192"/>
      <c r="O192"/>
      <c r="P192"/>
      <c r="Q192"/>
      <c r="R192"/>
      <c r="S192"/>
      <c r="T192"/>
      <c r="U192"/>
      <c r="V192"/>
      <c r="W192"/>
      <c r="X192"/>
      <c r="Y192"/>
      <c r="Z192"/>
      <c r="AA192"/>
      <c r="AB192"/>
      <c r="AC192"/>
      <c r="AD192"/>
      <c r="AE192"/>
      <c r="AF192"/>
      <c r="AG192"/>
      <c r="AH192"/>
      <c r="AI192"/>
      <c r="AJ192"/>
      <c r="AK192"/>
      <c r="AL192"/>
    </row>
    <row r="193" spans="1:38">
      <c r="B193"/>
      <c r="C193"/>
      <c r="D193"/>
      <c r="E193"/>
      <c r="F193"/>
      <c r="G193"/>
      <c r="J193"/>
      <c r="K193"/>
      <c r="L193"/>
      <c r="M193"/>
      <c r="N193"/>
      <c r="O193"/>
      <c r="P193"/>
      <c r="Q193"/>
      <c r="R193"/>
      <c r="S193"/>
      <c r="T193"/>
      <c r="U193"/>
      <c r="V193"/>
      <c r="W193"/>
      <c r="X193"/>
      <c r="Y193"/>
      <c r="Z193"/>
      <c r="AA193"/>
      <c r="AB193"/>
      <c r="AC193"/>
      <c r="AD193"/>
      <c r="AE193"/>
      <c r="AF193"/>
      <c r="AG193"/>
      <c r="AH193"/>
      <c r="AI193"/>
      <c r="AJ193"/>
      <c r="AK193"/>
      <c r="AL193"/>
    </row>
    <row r="194" spans="1:38">
      <c r="B194" t="s">
        <v>472</v>
      </c>
      <c r="C194"/>
      <c r="D194"/>
      <c r="E194"/>
      <c r="F194"/>
      <c r="G194"/>
      <c r="H194" s="243" t="b">
        <f t="shared" ref="H194:AL194" si="34">SUM(H176,H179)&lt;=$G$173</f>
        <v>1</v>
      </c>
      <c r="I194" s="243" t="b">
        <f t="shared" si="34"/>
        <v>1</v>
      </c>
      <c r="J194" s="243" t="b">
        <f t="shared" si="34"/>
        <v>1</v>
      </c>
      <c r="K194" s="243" t="b">
        <f t="shared" si="34"/>
        <v>1</v>
      </c>
      <c r="L194" s="243" t="b">
        <f t="shared" si="34"/>
        <v>1</v>
      </c>
      <c r="M194" s="243" t="b">
        <f t="shared" si="34"/>
        <v>1</v>
      </c>
      <c r="N194" s="243" t="b">
        <f t="shared" si="34"/>
        <v>1</v>
      </c>
      <c r="O194" s="243" t="b">
        <f t="shared" si="34"/>
        <v>1</v>
      </c>
      <c r="P194" s="243" t="b">
        <f t="shared" si="34"/>
        <v>1</v>
      </c>
      <c r="Q194" s="243" t="b">
        <f t="shared" si="34"/>
        <v>1</v>
      </c>
      <c r="R194" s="243" t="b">
        <f t="shared" si="34"/>
        <v>1</v>
      </c>
      <c r="S194" s="243" t="b">
        <f t="shared" si="34"/>
        <v>1</v>
      </c>
      <c r="T194" s="243" t="b">
        <f t="shared" si="34"/>
        <v>1</v>
      </c>
      <c r="U194" s="243" t="b">
        <f t="shared" si="34"/>
        <v>1</v>
      </c>
      <c r="V194" s="243" t="b">
        <f t="shared" si="34"/>
        <v>1</v>
      </c>
      <c r="W194" s="243" t="b">
        <f t="shared" si="34"/>
        <v>1</v>
      </c>
      <c r="X194" s="243" t="b">
        <f t="shared" si="34"/>
        <v>1</v>
      </c>
      <c r="Y194" s="243" t="b">
        <f t="shared" si="34"/>
        <v>1</v>
      </c>
      <c r="Z194" s="243" t="b">
        <f t="shared" si="34"/>
        <v>1</v>
      </c>
      <c r="AA194" s="243" t="b">
        <f t="shared" si="34"/>
        <v>1</v>
      </c>
      <c r="AB194" s="243" t="b">
        <f t="shared" si="34"/>
        <v>1</v>
      </c>
      <c r="AC194" s="243" t="b">
        <f t="shared" si="34"/>
        <v>1</v>
      </c>
      <c r="AD194" s="243" t="b">
        <f t="shared" si="34"/>
        <v>1</v>
      </c>
      <c r="AE194" s="243" t="b">
        <f t="shared" si="34"/>
        <v>1</v>
      </c>
      <c r="AF194" s="243" t="b">
        <f t="shared" si="34"/>
        <v>1</v>
      </c>
      <c r="AG194" s="243" t="b">
        <f t="shared" si="34"/>
        <v>1</v>
      </c>
      <c r="AH194" s="243" t="b">
        <f t="shared" si="34"/>
        <v>1</v>
      </c>
      <c r="AI194" s="243" t="b">
        <f t="shared" si="34"/>
        <v>1</v>
      </c>
      <c r="AJ194" s="243" t="b">
        <f t="shared" si="34"/>
        <v>1</v>
      </c>
      <c r="AK194" s="243" t="b">
        <f t="shared" si="34"/>
        <v>1</v>
      </c>
      <c r="AL194" s="243" t="b">
        <f t="shared" si="34"/>
        <v>1</v>
      </c>
    </row>
    <row r="195" spans="1:38">
      <c r="B195" t="s">
        <v>473</v>
      </c>
      <c r="C195"/>
      <c r="D195"/>
      <c r="E195"/>
      <c r="F195"/>
      <c r="G195"/>
      <c r="H195" s="243" t="b">
        <f t="shared" ref="H195:AL195" si="35">H190=H181</f>
        <v>1</v>
      </c>
      <c r="I195" s="243" t="b">
        <f t="shared" si="35"/>
        <v>1</v>
      </c>
      <c r="J195" s="243" t="b">
        <f t="shared" si="35"/>
        <v>1</v>
      </c>
      <c r="K195" s="243" t="b">
        <f t="shared" si="35"/>
        <v>1</v>
      </c>
      <c r="L195" s="243" t="b">
        <f t="shared" si="35"/>
        <v>1</v>
      </c>
      <c r="M195" s="243" t="b">
        <f t="shared" si="35"/>
        <v>1</v>
      </c>
      <c r="N195" s="243" t="b">
        <f t="shared" si="35"/>
        <v>1</v>
      </c>
      <c r="O195" s="243" t="b">
        <f t="shared" si="35"/>
        <v>1</v>
      </c>
      <c r="P195" s="243" t="b">
        <f t="shared" si="35"/>
        <v>1</v>
      </c>
      <c r="Q195" s="243" t="b">
        <f t="shared" si="35"/>
        <v>1</v>
      </c>
      <c r="R195" s="243" t="b">
        <f t="shared" si="35"/>
        <v>1</v>
      </c>
      <c r="S195" s="243" t="b">
        <f t="shared" si="35"/>
        <v>1</v>
      </c>
      <c r="T195" s="243" t="b">
        <f t="shared" si="35"/>
        <v>1</v>
      </c>
      <c r="U195" s="243" t="b">
        <f t="shared" si="35"/>
        <v>1</v>
      </c>
      <c r="V195" s="243" t="b">
        <f t="shared" si="35"/>
        <v>1</v>
      </c>
      <c r="W195" s="243" t="b">
        <f t="shared" si="35"/>
        <v>1</v>
      </c>
      <c r="X195" s="243" t="b">
        <f t="shared" si="35"/>
        <v>1</v>
      </c>
      <c r="Y195" s="243" t="b">
        <f t="shared" si="35"/>
        <v>1</v>
      </c>
      <c r="Z195" s="243" t="b">
        <f t="shared" si="35"/>
        <v>1</v>
      </c>
      <c r="AA195" s="243" t="b">
        <f t="shared" si="35"/>
        <v>1</v>
      </c>
      <c r="AB195" s="243" t="b">
        <f t="shared" si="35"/>
        <v>1</v>
      </c>
      <c r="AC195" s="243" t="b">
        <f t="shared" si="35"/>
        <v>1</v>
      </c>
      <c r="AD195" s="243" t="b">
        <f t="shared" si="35"/>
        <v>1</v>
      </c>
      <c r="AE195" s="243" t="b">
        <f t="shared" si="35"/>
        <v>1</v>
      </c>
      <c r="AF195" s="243" t="b">
        <f t="shared" si="35"/>
        <v>1</v>
      </c>
      <c r="AG195" s="243" t="b">
        <f t="shared" si="35"/>
        <v>1</v>
      </c>
      <c r="AH195" s="243" t="b">
        <f t="shared" si="35"/>
        <v>1</v>
      </c>
      <c r="AI195" s="243" t="b">
        <f t="shared" si="35"/>
        <v>1</v>
      </c>
      <c r="AJ195" s="243" t="b">
        <f t="shared" si="35"/>
        <v>1</v>
      </c>
      <c r="AK195" s="243" t="b">
        <f t="shared" si="35"/>
        <v>1</v>
      </c>
      <c r="AL195" s="243" t="b">
        <f t="shared" si="35"/>
        <v>1</v>
      </c>
    </row>
    <row r="196" spans="1:38">
      <c r="B196" t="s">
        <v>474</v>
      </c>
      <c r="C196"/>
      <c r="D196"/>
      <c r="E196"/>
      <c r="F196"/>
      <c r="G196"/>
      <c r="H196" s="243" t="b">
        <f t="shared" ref="H196:AL196" si="36">AND(OR(AND(H184&gt;0,H7),IF(H184=0,TRUE,FALSE)),OR(AND(H187&gt;0,H8),IF(H187=0,TRUE,FALSE)))</f>
        <v>1</v>
      </c>
      <c r="I196" s="243" t="b">
        <f t="shared" si="36"/>
        <v>1</v>
      </c>
      <c r="J196" s="243" t="b">
        <f t="shared" si="36"/>
        <v>1</v>
      </c>
      <c r="K196" s="243" t="b">
        <f t="shared" si="36"/>
        <v>1</v>
      </c>
      <c r="L196" s="243" t="b">
        <f t="shared" si="36"/>
        <v>1</v>
      </c>
      <c r="M196" s="243" t="b">
        <f t="shared" si="36"/>
        <v>1</v>
      </c>
      <c r="N196" s="243" t="b">
        <f t="shared" si="36"/>
        <v>1</v>
      </c>
      <c r="O196" s="243" t="b">
        <f t="shared" si="36"/>
        <v>1</v>
      </c>
      <c r="P196" s="243" t="b">
        <f t="shared" si="36"/>
        <v>1</v>
      </c>
      <c r="Q196" s="243" t="b">
        <f t="shared" si="36"/>
        <v>1</v>
      </c>
      <c r="R196" s="243" t="b">
        <f t="shared" si="36"/>
        <v>1</v>
      </c>
      <c r="S196" s="243" t="b">
        <f t="shared" si="36"/>
        <v>1</v>
      </c>
      <c r="T196" s="243" t="b">
        <f t="shared" si="36"/>
        <v>1</v>
      </c>
      <c r="U196" s="243" t="b">
        <f t="shared" si="36"/>
        <v>1</v>
      </c>
      <c r="V196" s="243" t="b">
        <f t="shared" si="36"/>
        <v>1</v>
      </c>
      <c r="W196" s="243" t="b">
        <f t="shared" si="36"/>
        <v>1</v>
      </c>
      <c r="X196" s="243" t="b">
        <f t="shared" si="36"/>
        <v>1</v>
      </c>
      <c r="Y196" s="243" t="b">
        <f t="shared" si="36"/>
        <v>1</v>
      </c>
      <c r="Z196" s="243" t="b">
        <f t="shared" si="36"/>
        <v>1</v>
      </c>
      <c r="AA196" s="243" t="b">
        <f t="shared" si="36"/>
        <v>1</v>
      </c>
      <c r="AB196" s="243" t="b">
        <f t="shared" si="36"/>
        <v>1</v>
      </c>
      <c r="AC196" s="243" t="b">
        <f t="shared" si="36"/>
        <v>1</v>
      </c>
      <c r="AD196" s="243" t="b">
        <f t="shared" si="36"/>
        <v>1</v>
      </c>
      <c r="AE196" s="243" t="b">
        <f t="shared" si="36"/>
        <v>1</v>
      </c>
      <c r="AF196" s="243" t="b">
        <f t="shared" si="36"/>
        <v>1</v>
      </c>
      <c r="AG196" s="243" t="b">
        <f t="shared" si="36"/>
        <v>1</v>
      </c>
      <c r="AH196" s="243" t="b">
        <f t="shared" si="36"/>
        <v>1</v>
      </c>
      <c r="AI196" s="243" t="b">
        <f t="shared" si="36"/>
        <v>1</v>
      </c>
      <c r="AJ196" s="243" t="b">
        <f t="shared" si="36"/>
        <v>1</v>
      </c>
      <c r="AK196" s="243" t="b">
        <f t="shared" si="36"/>
        <v>1</v>
      </c>
      <c r="AL196" s="243" t="b">
        <f t="shared" si="36"/>
        <v>1</v>
      </c>
    </row>
    <row r="197" spans="1:38">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row>
    <row r="198" spans="1:38">
      <c r="A198" s="262"/>
      <c r="B198" s="21" t="s">
        <v>482</v>
      </c>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row>
    <row r="199" spans="1:38" ht="16.149999999999999" thickBot="1">
      <c r="A199"/>
      <c r="B199" s="57" t="s">
        <v>452</v>
      </c>
      <c r="C199"/>
      <c r="D199" t="s">
        <v>453</v>
      </c>
      <c r="E199" t="s">
        <v>454</v>
      </c>
      <c r="F199" t="s">
        <v>455</v>
      </c>
      <c r="G199"/>
      <c r="H199"/>
      <c r="I199"/>
      <c r="J199"/>
      <c r="K199"/>
      <c r="L199"/>
      <c r="M199"/>
      <c r="N199"/>
      <c r="O199"/>
      <c r="P199"/>
      <c r="Q199"/>
      <c r="R199"/>
      <c r="S199"/>
      <c r="T199"/>
      <c r="U199"/>
      <c r="V199"/>
      <c r="W199"/>
      <c r="X199"/>
      <c r="Y199"/>
      <c r="Z199"/>
      <c r="AA199"/>
      <c r="AB199"/>
      <c r="AC199"/>
      <c r="AD199"/>
      <c r="AE199"/>
      <c r="AF199"/>
      <c r="AG199"/>
      <c r="AH199"/>
      <c r="AI199"/>
      <c r="AJ199"/>
      <c r="AK199"/>
      <c r="AL199"/>
    </row>
    <row r="200" spans="1:38" ht="16.149999999999999" thickBot="1">
      <c r="A200"/>
      <c r="B200" t="s">
        <v>482</v>
      </c>
      <c r="C200"/>
      <c r="D200" s="274" t="str">
        <f>IF(COUNTIF(I223:AL223,"FALSE")&gt;0,"ERROR","OK")</f>
        <v>OK</v>
      </c>
      <c r="E200" s="274" t="str">
        <f>IF(COUNTIF(I224:AL224,"FALSE")&gt;0,"ERROR","OK")</f>
        <v>OK</v>
      </c>
      <c r="F200" s="274" t="str">
        <f>IF(COUNTIF(I225:AL225,"FALSE")&gt;0,"ERROR","OK")</f>
        <v>OK</v>
      </c>
      <c r="G200"/>
      <c r="H200"/>
      <c r="J200"/>
      <c r="K200"/>
      <c r="L200"/>
      <c r="M200"/>
      <c r="N200"/>
      <c r="O200"/>
      <c r="P200"/>
      <c r="Q200"/>
      <c r="R200"/>
      <c r="S200"/>
      <c r="T200"/>
      <c r="U200"/>
      <c r="V200"/>
      <c r="W200"/>
      <c r="X200"/>
      <c r="Y200"/>
      <c r="Z200"/>
      <c r="AA200"/>
      <c r="AB200"/>
      <c r="AC200"/>
      <c r="AD200"/>
      <c r="AE200"/>
      <c r="AF200"/>
      <c r="AG200"/>
      <c r="AH200"/>
      <c r="AI200"/>
      <c r="AJ200"/>
      <c r="AK200"/>
      <c r="AL200"/>
    </row>
    <row r="201" spans="1:38">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row>
    <row r="202" spans="1:38">
      <c r="B202" t="s">
        <v>456</v>
      </c>
      <c r="C202"/>
      <c r="D202"/>
      <c r="E202"/>
      <c r="F202" t="str">
        <f>"£m real "&amp;Base_Year&amp;" (CPIH)"</f>
        <v>£m real 2021-22 (CPIH)</v>
      </c>
      <c r="G202" s="452"/>
      <c r="H202"/>
      <c r="I202"/>
      <c r="J202"/>
      <c r="K202"/>
      <c r="L202"/>
      <c r="M202"/>
      <c r="N202"/>
      <c r="O202"/>
      <c r="P202"/>
      <c r="Q202"/>
      <c r="R202"/>
      <c r="S202"/>
      <c r="T202"/>
      <c r="U202"/>
      <c r="V202"/>
      <c r="W202"/>
      <c r="X202"/>
      <c r="Y202"/>
      <c r="Z202"/>
      <c r="AA202"/>
      <c r="AB202"/>
      <c r="AC202"/>
      <c r="AD202"/>
      <c r="AE202"/>
      <c r="AF202"/>
      <c r="AG202"/>
      <c r="AH202"/>
      <c r="AI202"/>
      <c r="AJ202"/>
      <c r="AK202"/>
      <c r="AL202"/>
    </row>
    <row r="203" spans="1:38">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row>
    <row r="204" spans="1:38">
      <c r="B204" t="s">
        <v>476</v>
      </c>
      <c r="C204"/>
      <c r="D204" t="s">
        <v>447</v>
      </c>
      <c r="E204" t="s">
        <v>458</v>
      </c>
      <c r="F204" t="s">
        <v>459</v>
      </c>
      <c r="G204"/>
      <c r="H204" s="281">
        <v>0</v>
      </c>
      <c r="I204" s="281">
        <v>0</v>
      </c>
      <c r="J204" s="281">
        <v>0</v>
      </c>
      <c r="K204" s="281">
        <v>0</v>
      </c>
      <c r="L204" s="281">
        <v>0</v>
      </c>
      <c r="M204" s="281">
        <v>0</v>
      </c>
      <c r="N204" s="281">
        <v>0</v>
      </c>
      <c r="O204" s="281">
        <v>0</v>
      </c>
      <c r="P204" s="281">
        <v>0</v>
      </c>
      <c r="Q204" s="281">
        <v>0</v>
      </c>
      <c r="R204" s="281">
        <v>0</v>
      </c>
      <c r="S204" s="281">
        <v>0</v>
      </c>
      <c r="T204" s="281">
        <v>0</v>
      </c>
      <c r="U204" s="281">
        <v>0</v>
      </c>
      <c r="V204" s="281">
        <v>0</v>
      </c>
      <c r="W204" s="281">
        <v>0</v>
      </c>
      <c r="X204" s="281">
        <v>0</v>
      </c>
      <c r="Y204" s="281">
        <v>0</v>
      </c>
      <c r="Z204" s="281">
        <v>0</v>
      </c>
      <c r="AA204" s="281">
        <v>0</v>
      </c>
      <c r="AB204" s="281">
        <v>0</v>
      </c>
      <c r="AC204" s="281">
        <v>0</v>
      </c>
      <c r="AD204" s="281">
        <v>0</v>
      </c>
      <c r="AE204" s="281">
        <v>0</v>
      </c>
      <c r="AF204" s="281">
        <v>0</v>
      </c>
      <c r="AG204" s="281">
        <v>0</v>
      </c>
      <c r="AH204" s="281">
        <v>0</v>
      </c>
      <c r="AI204" s="281">
        <v>0</v>
      </c>
      <c r="AJ204" s="281">
        <v>0</v>
      </c>
      <c r="AK204" s="281">
        <v>0</v>
      </c>
      <c r="AL204" s="281">
        <v>0</v>
      </c>
    </row>
    <row r="205" spans="1:38">
      <c r="B205" t="s">
        <v>476</v>
      </c>
      <c r="C205"/>
      <c r="D205"/>
      <c r="E205" t="s">
        <v>458</v>
      </c>
      <c r="F205" t="str">
        <f>"£m real "&amp;Base_Year&amp;" (CPIH)"</f>
        <v>£m real 2021-22 (CPIH)</v>
      </c>
      <c r="G205"/>
      <c r="H205" s="286">
        <f>H204/'4 - Inflation'!K17</f>
        <v>0</v>
      </c>
      <c r="I205" s="286">
        <f>I204/'4 - Inflation'!L17</f>
        <v>0</v>
      </c>
      <c r="J205" s="286">
        <f>J204/'4 - Inflation'!M17</f>
        <v>0</v>
      </c>
      <c r="K205" s="286">
        <f>K204/'4 - Inflation'!N17</f>
        <v>0</v>
      </c>
      <c r="L205" s="286">
        <f>L204/'4 - Inflation'!O17</f>
        <v>0</v>
      </c>
      <c r="M205" s="286">
        <f>M204/'4 - Inflation'!P17</f>
        <v>0</v>
      </c>
      <c r="N205" s="286">
        <f>N204/'4 - Inflation'!Q17</f>
        <v>0</v>
      </c>
      <c r="O205" s="286">
        <f>O204/'4 - Inflation'!R17</f>
        <v>0</v>
      </c>
      <c r="P205" s="286">
        <f>P204/'4 - Inflation'!S17</f>
        <v>0</v>
      </c>
      <c r="Q205" s="286">
        <f>Q204/'4 - Inflation'!T17</f>
        <v>0</v>
      </c>
      <c r="R205" s="286">
        <f>R204/'4 - Inflation'!U17</f>
        <v>0</v>
      </c>
      <c r="S205" s="286">
        <f>S204/'4 - Inflation'!V17</f>
        <v>0</v>
      </c>
      <c r="T205" s="286">
        <f>T204/'4 - Inflation'!W17</f>
        <v>0</v>
      </c>
      <c r="U205" s="286">
        <f>U204/'4 - Inflation'!X17</f>
        <v>0</v>
      </c>
      <c r="V205" s="286">
        <f>V204/'4 - Inflation'!Y17</f>
        <v>0</v>
      </c>
      <c r="W205" s="286">
        <f>W204/'4 - Inflation'!Z17</f>
        <v>0</v>
      </c>
      <c r="X205" s="286">
        <f>X204/'4 - Inflation'!AA17</f>
        <v>0</v>
      </c>
      <c r="Y205" s="286">
        <f>Y204/'4 - Inflation'!AB17</f>
        <v>0</v>
      </c>
      <c r="Z205" s="286">
        <f>Z204/'4 - Inflation'!AC17</f>
        <v>0</v>
      </c>
      <c r="AA205" s="286">
        <f>AA204/'4 - Inflation'!AD17</f>
        <v>0</v>
      </c>
      <c r="AB205" s="286">
        <f>AB204/'4 - Inflation'!AE17</f>
        <v>0</v>
      </c>
      <c r="AC205" s="286">
        <f>AC204/'4 - Inflation'!AF17</f>
        <v>0</v>
      </c>
      <c r="AD205" s="286">
        <f>AD204/'4 - Inflation'!AG17</f>
        <v>0</v>
      </c>
      <c r="AE205" s="286">
        <f>AE204/'4 - Inflation'!AH17</f>
        <v>0</v>
      </c>
      <c r="AF205" s="286">
        <f>AF204/'4 - Inflation'!AI17</f>
        <v>0</v>
      </c>
      <c r="AG205" s="286">
        <f>AG204/'4 - Inflation'!AJ17</f>
        <v>0</v>
      </c>
      <c r="AH205" s="286">
        <f>AH204/'4 - Inflation'!AK17</f>
        <v>0</v>
      </c>
      <c r="AI205" s="286">
        <f>AI204/'4 - Inflation'!AL17</f>
        <v>0</v>
      </c>
      <c r="AJ205" s="286">
        <f>AJ204/'4 - Inflation'!AM17</f>
        <v>0</v>
      </c>
      <c r="AK205" s="286">
        <f>AK204/'4 - Inflation'!AN17</f>
        <v>0</v>
      </c>
      <c r="AL205" s="286">
        <f>AL204/'4 - Inflation'!AO17</f>
        <v>0</v>
      </c>
    </row>
    <row r="206" spans="1:38">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row>
    <row r="207" spans="1:38">
      <c r="B207" t="s">
        <v>477</v>
      </c>
      <c r="C207"/>
      <c r="D207" t="s">
        <v>460</v>
      </c>
      <c r="E207" t="s">
        <v>462</v>
      </c>
      <c r="F207" t="s">
        <v>459</v>
      </c>
      <c r="G207"/>
      <c r="H207" s="281">
        <v>0</v>
      </c>
      <c r="I207" s="281">
        <v>0</v>
      </c>
      <c r="J207" s="281">
        <v>0</v>
      </c>
      <c r="K207" s="281">
        <v>0</v>
      </c>
      <c r="L207" s="281">
        <v>0</v>
      </c>
      <c r="M207" s="281">
        <v>0</v>
      </c>
      <c r="N207" s="281">
        <v>0</v>
      </c>
      <c r="O207" s="281">
        <v>0</v>
      </c>
      <c r="P207" s="281">
        <v>0</v>
      </c>
      <c r="Q207" s="281">
        <v>0</v>
      </c>
      <c r="R207" s="281">
        <v>0</v>
      </c>
      <c r="S207" s="281">
        <v>0</v>
      </c>
      <c r="T207" s="281">
        <v>0</v>
      </c>
      <c r="U207" s="281">
        <v>0</v>
      </c>
      <c r="V207" s="281">
        <v>0</v>
      </c>
      <c r="W207" s="281">
        <v>0</v>
      </c>
      <c r="X207" s="281">
        <v>0</v>
      </c>
      <c r="Y207" s="281">
        <v>0</v>
      </c>
      <c r="Z207" s="281">
        <v>0</v>
      </c>
      <c r="AA207" s="281">
        <v>0</v>
      </c>
      <c r="AB207" s="281">
        <v>0</v>
      </c>
      <c r="AC207" s="281">
        <v>0</v>
      </c>
      <c r="AD207" s="281">
        <v>0</v>
      </c>
      <c r="AE207" s="281">
        <v>0</v>
      </c>
      <c r="AF207" s="281">
        <v>0</v>
      </c>
      <c r="AG207" s="281">
        <v>0</v>
      </c>
      <c r="AH207" s="281">
        <v>0</v>
      </c>
      <c r="AI207" s="281">
        <v>0</v>
      </c>
      <c r="AJ207" s="281">
        <v>0</v>
      </c>
      <c r="AK207" s="281">
        <v>0</v>
      </c>
      <c r="AL207" s="281">
        <v>0</v>
      </c>
    </row>
    <row r="208" spans="1:38">
      <c r="B208" t="s">
        <v>477</v>
      </c>
      <c r="C208"/>
      <c r="D208"/>
      <c r="E208" t="s">
        <v>462</v>
      </c>
      <c r="F208" t="str">
        <f>"£m real "&amp;Base_Year&amp;" (CPIH)"</f>
        <v>£m real 2021-22 (CPIH)</v>
      </c>
      <c r="G208"/>
      <c r="H208" s="286">
        <f>H207/'4 - Inflation'!K17</f>
        <v>0</v>
      </c>
      <c r="I208" s="286">
        <f>I207/'4 - Inflation'!L17</f>
        <v>0</v>
      </c>
      <c r="J208" s="286">
        <f>J207/'4 - Inflation'!M17</f>
        <v>0</v>
      </c>
      <c r="K208" s="286">
        <f>K207/'4 - Inflation'!N17</f>
        <v>0</v>
      </c>
      <c r="L208" s="286">
        <f>L207/'4 - Inflation'!O17</f>
        <v>0</v>
      </c>
      <c r="M208" s="286">
        <f>M207/'4 - Inflation'!P17</f>
        <v>0</v>
      </c>
      <c r="N208" s="286">
        <f>N207/'4 - Inflation'!Q17</f>
        <v>0</v>
      </c>
      <c r="O208" s="286">
        <f>O207/'4 - Inflation'!R17</f>
        <v>0</v>
      </c>
      <c r="P208" s="286">
        <f>P207/'4 - Inflation'!S17</f>
        <v>0</v>
      </c>
      <c r="Q208" s="286">
        <f>Q207/'4 - Inflation'!T17</f>
        <v>0</v>
      </c>
      <c r="R208" s="286">
        <f>R207/'4 - Inflation'!U17</f>
        <v>0</v>
      </c>
      <c r="S208" s="286">
        <f>S207/'4 - Inflation'!V17</f>
        <v>0</v>
      </c>
      <c r="T208" s="286">
        <f>T207/'4 - Inflation'!W17</f>
        <v>0</v>
      </c>
      <c r="U208" s="286">
        <f>U207/'4 - Inflation'!X17</f>
        <v>0</v>
      </c>
      <c r="V208" s="286">
        <f>V207/'4 - Inflation'!Y17</f>
        <v>0</v>
      </c>
      <c r="W208" s="286">
        <f>W207/'4 - Inflation'!Z17</f>
        <v>0</v>
      </c>
      <c r="X208" s="286">
        <f>X207/'4 - Inflation'!AA17</f>
        <v>0</v>
      </c>
      <c r="Y208" s="286">
        <f>Y207/'4 - Inflation'!AB17</f>
        <v>0</v>
      </c>
      <c r="Z208" s="286">
        <f>Z207/'4 - Inflation'!AC17</f>
        <v>0</v>
      </c>
      <c r="AA208" s="286">
        <f>AA207/'4 - Inflation'!AD17</f>
        <v>0</v>
      </c>
      <c r="AB208" s="286">
        <f>AB207/'4 - Inflation'!AE17</f>
        <v>0</v>
      </c>
      <c r="AC208" s="286">
        <f>AC207/'4 - Inflation'!AF17</f>
        <v>0</v>
      </c>
      <c r="AD208" s="286">
        <f>AD207/'4 - Inflation'!AG17</f>
        <v>0</v>
      </c>
      <c r="AE208" s="286">
        <f>AE207/'4 - Inflation'!AH17</f>
        <v>0</v>
      </c>
      <c r="AF208" s="286">
        <f>AF207/'4 - Inflation'!AI17</f>
        <v>0</v>
      </c>
      <c r="AG208" s="286">
        <f>AG207/'4 - Inflation'!AJ17</f>
        <v>0</v>
      </c>
      <c r="AH208" s="286">
        <f>AH207/'4 - Inflation'!AK17</f>
        <v>0</v>
      </c>
      <c r="AI208" s="286">
        <f>AI207/'4 - Inflation'!AL17</f>
        <v>0</v>
      </c>
      <c r="AJ208" s="286">
        <f>AJ207/'4 - Inflation'!AM17</f>
        <v>0</v>
      </c>
      <c r="AK208" s="286">
        <f>AK207/'4 - Inflation'!AN17</f>
        <v>0</v>
      </c>
      <c r="AL208" s="286">
        <f>AL207/'4 - Inflation'!AO17</f>
        <v>0</v>
      </c>
    </row>
    <row r="209" spans="1:38">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row>
    <row r="210" spans="1:38">
      <c r="B210" t="s">
        <v>446</v>
      </c>
      <c r="C210"/>
      <c r="D210" t="s">
        <v>447</v>
      </c>
      <c r="E210" t="s">
        <v>448</v>
      </c>
      <c r="F210" t="str">
        <f>"£m real "&amp;Base_Year&amp;" (CPIH)"</f>
        <v>£m real 2021-22 (CPIH)</v>
      </c>
      <c r="G210"/>
      <c r="H210" s="286">
        <f>SUM(H205,H208)</f>
        <v>0</v>
      </c>
      <c r="I210" s="286">
        <f>SUM(I205,I208)</f>
        <v>0</v>
      </c>
      <c r="J210" s="286">
        <f t="shared" ref="J210:AL210" si="37">SUM(J205,J208)</f>
        <v>0</v>
      </c>
      <c r="K210" s="286">
        <f t="shared" si="37"/>
        <v>0</v>
      </c>
      <c r="L210" s="286">
        <f t="shared" si="37"/>
        <v>0</v>
      </c>
      <c r="M210" s="286">
        <f t="shared" si="37"/>
        <v>0</v>
      </c>
      <c r="N210" s="286">
        <f t="shared" si="37"/>
        <v>0</v>
      </c>
      <c r="O210" s="286">
        <f t="shared" si="37"/>
        <v>0</v>
      </c>
      <c r="P210" s="286">
        <f t="shared" si="37"/>
        <v>0</v>
      </c>
      <c r="Q210" s="286">
        <f t="shared" si="37"/>
        <v>0</v>
      </c>
      <c r="R210" s="286">
        <f t="shared" si="37"/>
        <v>0</v>
      </c>
      <c r="S210" s="286">
        <f t="shared" si="37"/>
        <v>0</v>
      </c>
      <c r="T210" s="286">
        <f t="shared" si="37"/>
        <v>0</v>
      </c>
      <c r="U210" s="286">
        <f t="shared" si="37"/>
        <v>0</v>
      </c>
      <c r="V210" s="286">
        <f t="shared" si="37"/>
        <v>0</v>
      </c>
      <c r="W210" s="286">
        <f t="shared" si="37"/>
        <v>0</v>
      </c>
      <c r="X210" s="286">
        <f t="shared" si="37"/>
        <v>0</v>
      </c>
      <c r="Y210" s="286">
        <f t="shared" si="37"/>
        <v>0</v>
      </c>
      <c r="Z210" s="286">
        <f t="shared" si="37"/>
        <v>0</v>
      </c>
      <c r="AA210" s="286">
        <f t="shared" si="37"/>
        <v>0</v>
      </c>
      <c r="AB210" s="286">
        <f t="shared" si="37"/>
        <v>0</v>
      </c>
      <c r="AC210" s="286">
        <f t="shared" si="37"/>
        <v>0</v>
      </c>
      <c r="AD210" s="286">
        <f t="shared" si="37"/>
        <v>0</v>
      </c>
      <c r="AE210" s="286">
        <f t="shared" si="37"/>
        <v>0</v>
      </c>
      <c r="AF210" s="286">
        <f t="shared" si="37"/>
        <v>0</v>
      </c>
      <c r="AG210" s="286">
        <f t="shared" si="37"/>
        <v>0</v>
      </c>
      <c r="AH210" s="286">
        <f t="shared" si="37"/>
        <v>0</v>
      </c>
      <c r="AI210" s="286">
        <f t="shared" si="37"/>
        <v>0</v>
      </c>
      <c r="AJ210" s="286">
        <f t="shared" si="37"/>
        <v>0</v>
      </c>
      <c r="AK210" s="286">
        <f t="shared" si="37"/>
        <v>0</v>
      </c>
      <c r="AL210" s="286">
        <f t="shared" si="37"/>
        <v>0</v>
      </c>
    </row>
    <row r="211" spans="1:38">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row>
    <row r="212" spans="1:38">
      <c r="B212" s="273" t="s">
        <v>465</v>
      </c>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row>
    <row r="213" spans="1:38">
      <c r="B213" t="s">
        <v>446</v>
      </c>
      <c r="C213"/>
      <c r="D213" t="s">
        <v>466</v>
      </c>
      <c r="E213" t="s">
        <v>467</v>
      </c>
      <c r="F213" t="s">
        <v>459</v>
      </c>
      <c r="G213"/>
      <c r="H213" s="281">
        <v>0</v>
      </c>
      <c r="I213" s="281">
        <v>0</v>
      </c>
      <c r="J213" s="281">
        <v>0</v>
      </c>
      <c r="K213" s="281">
        <v>0</v>
      </c>
      <c r="L213" s="281">
        <v>0</v>
      </c>
      <c r="M213" s="281">
        <v>0</v>
      </c>
      <c r="N213" s="281">
        <v>0</v>
      </c>
      <c r="O213" s="281">
        <v>0</v>
      </c>
      <c r="P213" s="281">
        <v>0</v>
      </c>
      <c r="Q213" s="281">
        <v>0</v>
      </c>
      <c r="R213" s="281">
        <v>0</v>
      </c>
      <c r="S213" s="281">
        <v>0</v>
      </c>
      <c r="T213" s="281">
        <v>0</v>
      </c>
      <c r="U213" s="281">
        <v>0</v>
      </c>
      <c r="V213" s="281">
        <v>0</v>
      </c>
      <c r="W213" s="281">
        <v>0</v>
      </c>
      <c r="X213" s="281">
        <v>0</v>
      </c>
      <c r="Y213" s="281">
        <v>0</v>
      </c>
      <c r="Z213" s="281">
        <v>0</v>
      </c>
      <c r="AA213" s="281">
        <v>0</v>
      </c>
      <c r="AB213" s="281">
        <v>0</v>
      </c>
      <c r="AC213" s="281">
        <v>0</v>
      </c>
      <c r="AD213" s="281">
        <v>0</v>
      </c>
      <c r="AE213" s="281">
        <v>0</v>
      </c>
      <c r="AF213" s="281">
        <v>0</v>
      </c>
      <c r="AG213" s="281">
        <v>0</v>
      </c>
      <c r="AH213" s="281"/>
      <c r="AI213" s="281"/>
      <c r="AJ213" s="281"/>
      <c r="AK213" s="281"/>
      <c r="AL213" s="281"/>
    </row>
    <row r="214" spans="1:38">
      <c r="B214" t="s">
        <v>446</v>
      </c>
      <c r="C214"/>
      <c r="D214"/>
      <c r="E214" t="s">
        <v>467</v>
      </c>
      <c r="F214" t="str">
        <f>"£m real "&amp;Base_Year&amp;" (CPIH)"</f>
        <v>£m real 2021-22 (CPIH)</v>
      </c>
      <c r="G214"/>
      <c r="H214" s="286">
        <f>H213/'4 - Inflation'!K17</f>
        <v>0</v>
      </c>
      <c r="I214" s="286">
        <f>I213/'4 - Inflation'!L17</f>
        <v>0</v>
      </c>
      <c r="J214" s="286">
        <f>J213/'4 - Inflation'!M17</f>
        <v>0</v>
      </c>
      <c r="K214" s="286">
        <f>K213/'4 - Inflation'!N17</f>
        <v>0</v>
      </c>
      <c r="L214" s="286">
        <f>L213/'4 - Inflation'!O17</f>
        <v>0</v>
      </c>
      <c r="M214" s="286">
        <f>M213/'4 - Inflation'!P17</f>
        <v>0</v>
      </c>
      <c r="N214" s="286">
        <f>N213/'4 - Inflation'!Q17</f>
        <v>0</v>
      </c>
      <c r="O214" s="286">
        <f>O213/'4 - Inflation'!R17</f>
        <v>0</v>
      </c>
      <c r="P214" s="286">
        <f>P213/'4 - Inflation'!S17</f>
        <v>0</v>
      </c>
      <c r="Q214" s="286">
        <f>Q213/'4 - Inflation'!T17</f>
        <v>0</v>
      </c>
      <c r="R214" s="286">
        <f>R213/'4 - Inflation'!U17</f>
        <v>0</v>
      </c>
      <c r="S214" s="286">
        <f>S213/'4 - Inflation'!V17</f>
        <v>0</v>
      </c>
      <c r="T214" s="286">
        <f>T213/'4 - Inflation'!W17</f>
        <v>0</v>
      </c>
      <c r="U214" s="286">
        <f>U213/'4 - Inflation'!X17</f>
        <v>0</v>
      </c>
      <c r="V214" s="286">
        <f>V213/'4 - Inflation'!Y17</f>
        <v>0</v>
      </c>
      <c r="W214" s="286">
        <f>W213/'4 - Inflation'!Z17</f>
        <v>0</v>
      </c>
      <c r="X214" s="286">
        <f>X213/'4 - Inflation'!AA17</f>
        <v>0</v>
      </c>
      <c r="Y214" s="286">
        <f>Y213/'4 - Inflation'!AB17</f>
        <v>0</v>
      </c>
      <c r="Z214" s="286">
        <f>Z213/'4 - Inflation'!AC17</f>
        <v>0</v>
      </c>
      <c r="AA214" s="286">
        <f>AA213/'4 - Inflation'!AD17</f>
        <v>0</v>
      </c>
      <c r="AB214" s="286">
        <f>AB213/'4 - Inflation'!AE17</f>
        <v>0</v>
      </c>
      <c r="AC214" s="286">
        <f>AC213/'4 - Inflation'!AF17</f>
        <v>0</v>
      </c>
      <c r="AD214" s="286">
        <f>AD213/'4 - Inflation'!AG17</f>
        <v>0</v>
      </c>
      <c r="AE214" s="286">
        <f>AE213/'4 - Inflation'!AH17</f>
        <v>0</v>
      </c>
      <c r="AF214" s="286">
        <f>AF213/'4 - Inflation'!AI17</f>
        <v>0</v>
      </c>
      <c r="AG214" s="286">
        <f>AG213/'4 - Inflation'!AJ17</f>
        <v>0</v>
      </c>
      <c r="AH214" s="286">
        <f>AH213/'4 - Inflation'!AK17</f>
        <v>0</v>
      </c>
      <c r="AI214" s="286">
        <f>AI213/'4 - Inflation'!AL17</f>
        <v>0</v>
      </c>
      <c r="AJ214" s="286">
        <f>AJ213/'4 - Inflation'!AM17</f>
        <v>0</v>
      </c>
      <c r="AK214" s="286">
        <f>AK213/'4 - Inflation'!AN17</f>
        <v>0</v>
      </c>
      <c r="AL214" s="286">
        <f>AL213/'4 - Inflation'!AO17</f>
        <v>0</v>
      </c>
    </row>
    <row r="215" spans="1:38">
      <c r="A215"/>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row>
    <row r="216" spans="1:38">
      <c r="B216" t="s">
        <v>450</v>
      </c>
      <c r="C216"/>
      <c r="D216" t="s">
        <v>469</v>
      </c>
      <c r="E216" t="s">
        <v>470</v>
      </c>
      <c r="F216" t="s">
        <v>459</v>
      </c>
      <c r="G216"/>
      <c r="H216" s="281">
        <v>0</v>
      </c>
      <c r="I216" s="281">
        <v>0</v>
      </c>
      <c r="J216" s="281">
        <v>0</v>
      </c>
      <c r="K216" s="281">
        <v>0</v>
      </c>
      <c r="L216" s="281">
        <v>0</v>
      </c>
      <c r="M216" s="281">
        <v>0</v>
      </c>
      <c r="N216" s="281">
        <v>0</v>
      </c>
      <c r="O216" s="281">
        <v>0</v>
      </c>
      <c r="P216" s="281">
        <v>0</v>
      </c>
      <c r="Q216" s="281">
        <v>0</v>
      </c>
      <c r="R216" s="281">
        <v>0</v>
      </c>
      <c r="S216" s="281">
        <v>0</v>
      </c>
      <c r="T216" s="281">
        <v>0</v>
      </c>
      <c r="U216" s="281">
        <v>0</v>
      </c>
      <c r="V216" s="281">
        <v>0</v>
      </c>
      <c r="W216" s="281">
        <v>0</v>
      </c>
      <c r="X216" s="281">
        <v>0</v>
      </c>
      <c r="Y216" s="281">
        <v>0</v>
      </c>
      <c r="Z216" s="281">
        <v>0</v>
      </c>
      <c r="AA216" s="281">
        <v>0</v>
      </c>
      <c r="AB216" s="281">
        <v>0</v>
      </c>
      <c r="AC216" s="281">
        <v>0</v>
      </c>
      <c r="AD216" s="281">
        <v>0</v>
      </c>
      <c r="AE216" s="281">
        <v>0</v>
      </c>
      <c r="AF216" s="281">
        <v>0</v>
      </c>
      <c r="AG216" s="281">
        <v>0</v>
      </c>
      <c r="AH216" s="281">
        <v>0</v>
      </c>
      <c r="AI216" s="281">
        <v>0</v>
      </c>
      <c r="AJ216" s="281">
        <v>0</v>
      </c>
      <c r="AK216" s="281">
        <v>0</v>
      </c>
      <c r="AL216" s="281">
        <v>0</v>
      </c>
    </row>
    <row r="217" spans="1:38">
      <c r="B217" t="s">
        <v>450</v>
      </c>
      <c r="C217"/>
      <c r="D217"/>
      <c r="E217" t="s">
        <v>470</v>
      </c>
      <c r="F217" t="str">
        <f>"£m real "&amp;Base_Year&amp;" (CPIH)"</f>
        <v>£m real 2021-22 (CPIH)</v>
      </c>
      <c r="G217"/>
      <c r="H217" s="286">
        <f>H216/'4 - Inflation'!K17</f>
        <v>0</v>
      </c>
      <c r="I217" s="286">
        <f>I216/'4 - Inflation'!L17</f>
        <v>0</v>
      </c>
      <c r="J217" s="286">
        <f>J216/'4 - Inflation'!M17</f>
        <v>0</v>
      </c>
      <c r="K217" s="286">
        <f>K216/'4 - Inflation'!N17</f>
        <v>0</v>
      </c>
      <c r="L217" s="286">
        <f>L216/'4 - Inflation'!O17</f>
        <v>0</v>
      </c>
      <c r="M217" s="286">
        <f>M216/'4 - Inflation'!P17</f>
        <v>0</v>
      </c>
      <c r="N217" s="286">
        <f>N216/'4 - Inflation'!Q17</f>
        <v>0</v>
      </c>
      <c r="O217" s="286">
        <f>O216/'4 - Inflation'!R17</f>
        <v>0</v>
      </c>
      <c r="P217" s="286">
        <f>P216/'4 - Inflation'!S17</f>
        <v>0</v>
      </c>
      <c r="Q217" s="286">
        <f>Q216/'4 - Inflation'!T17</f>
        <v>0</v>
      </c>
      <c r="R217" s="286">
        <f>R216/'4 - Inflation'!U17</f>
        <v>0</v>
      </c>
      <c r="S217" s="286">
        <f>S216/'4 - Inflation'!V17</f>
        <v>0</v>
      </c>
      <c r="T217" s="286">
        <f>T216/'4 - Inflation'!W17</f>
        <v>0</v>
      </c>
      <c r="U217" s="286">
        <f>U216/'4 - Inflation'!X17</f>
        <v>0</v>
      </c>
      <c r="V217" s="286">
        <f>V216/'4 - Inflation'!Y17</f>
        <v>0</v>
      </c>
      <c r="W217" s="286">
        <f>W216/'4 - Inflation'!Z17</f>
        <v>0</v>
      </c>
      <c r="X217" s="286">
        <f>X216/'4 - Inflation'!AA17</f>
        <v>0</v>
      </c>
      <c r="Y217" s="286">
        <f>Y216/'4 - Inflation'!AB17</f>
        <v>0</v>
      </c>
      <c r="Z217" s="286">
        <f>Z216/'4 - Inflation'!AC17</f>
        <v>0</v>
      </c>
      <c r="AA217" s="286">
        <f>AA216/'4 - Inflation'!AD17</f>
        <v>0</v>
      </c>
      <c r="AB217" s="286">
        <f>AB216/'4 - Inflation'!AE17</f>
        <v>0</v>
      </c>
      <c r="AC217" s="286">
        <f>AC216/'4 - Inflation'!AF17</f>
        <v>0</v>
      </c>
      <c r="AD217" s="286">
        <f>AD216/'4 - Inflation'!AG17</f>
        <v>0</v>
      </c>
      <c r="AE217" s="286">
        <f>AE216/'4 - Inflation'!AH17</f>
        <v>0</v>
      </c>
      <c r="AF217" s="286">
        <f>AF216/'4 - Inflation'!AI17</f>
        <v>0</v>
      </c>
      <c r="AG217" s="286">
        <f>AG216/'4 - Inflation'!AJ17</f>
        <v>0</v>
      </c>
      <c r="AH217" s="286">
        <f>AH216/'4 - Inflation'!AK17</f>
        <v>0</v>
      </c>
      <c r="AI217" s="286">
        <f>AI216/'4 - Inflation'!AL17</f>
        <v>0</v>
      </c>
      <c r="AJ217" s="286">
        <f>AJ216/'4 - Inflation'!AM17</f>
        <v>0</v>
      </c>
      <c r="AK217" s="286">
        <f>AK216/'4 - Inflation'!AN17</f>
        <v>0</v>
      </c>
      <c r="AL217" s="286">
        <f>AL216/'4 - Inflation'!AO17</f>
        <v>0</v>
      </c>
    </row>
    <row r="218" spans="1:38">
      <c r="A218"/>
      <c r="B218"/>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row>
    <row r="219" spans="1:38">
      <c r="B219" t="s">
        <v>285</v>
      </c>
      <c r="C219"/>
      <c r="D219"/>
      <c r="E219" t="s">
        <v>444</v>
      </c>
      <c r="F219" t="str">
        <f>"£m real "&amp;Base_Year&amp;" (CPIH)"</f>
        <v>£m real 2021-22 (CPIH)</v>
      </c>
      <c r="G219"/>
      <c r="H219" s="286">
        <f>SUM(H214,H217)</f>
        <v>0</v>
      </c>
      <c r="I219" s="286">
        <f>SUM(I214,I217)</f>
        <v>0</v>
      </c>
      <c r="J219" s="286">
        <f t="shared" ref="J219:AL219" si="38">SUM(J214,J217)</f>
        <v>0</v>
      </c>
      <c r="K219" s="286">
        <f t="shared" si="38"/>
        <v>0</v>
      </c>
      <c r="L219" s="286">
        <f t="shared" si="38"/>
        <v>0</v>
      </c>
      <c r="M219" s="286">
        <f t="shared" si="38"/>
        <v>0</v>
      </c>
      <c r="N219" s="286">
        <f t="shared" si="38"/>
        <v>0</v>
      </c>
      <c r="O219" s="286">
        <f t="shared" si="38"/>
        <v>0</v>
      </c>
      <c r="P219" s="286">
        <f t="shared" si="38"/>
        <v>0</v>
      </c>
      <c r="Q219" s="286">
        <f t="shared" si="38"/>
        <v>0</v>
      </c>
      <c r="R219" s="286">
        <f t="shared" si="38"/>
        <v>0</v>
      </c>
      <c r="S219" s="286">
        <f t="shared" si="38"/>
        <v>0</v>
      </c>
      <c r="T219" s="286">
        <f t="shared" si="38"/>
        <v>0</v>
      </c>
      <c r="U219" s="286">
        <f t="shared" si="38"/>
        <v>0</v>
      </c>
      <c r="V219" s="286">
        <f t="shared" si="38"/>
        <v>0</v>
      </c>
      <c r="W219" s="286">
        <f t="shared" si="38"/>
        <v>0</v>
      </c>
      <c r="X219" s="286">
        <f t="shared" si="38"/>
        <v>0</v>
      </c>
      <c r="Y219" s="286">
        <f t="shared" si="38"/>
        <v>0</v>
      </c>
      <c r="Z219" s="286">
        <f t="shared" si="38"/>
        <v>0</v>
      </c>
      <c r="AA219" s="286">
        <f t="shared" si="38"/>
        <v>0</v>
      </c>
      <c r="AB219" s="286">
        <f t="shared" si="38"/>
        <v>0</v>
      </c>
      <c r="AC219" s="286">
        <f t="shared" si="38"/>
        <v>0</v>
      </c>
      <c r="AD219" s="286">
        <f t="shared" si="38"/>
        <v>0</v>
      </c>
      <c r="AE219" s="286">
        <f t="shared" si="38"/>
        <v>0</v>
      </c>
      <c r="AF219" s="286">
        <f t="shared" si="38"/>
        <v>0</v>
      </c>
      <c r="AG219" s="286">
        <f t="shared" si="38"/>
        <v>0</v>
      </c>
      <c r="AH219" s="286">
        <f t="shared" si="38"/>
        <v>0</v>
      </c>
      <c r="AI219" s="286">
        <f t="shared" si="38"/>
        <v>0</v>
      </c>
      <c r="AJ219" s="286">
        <f t="shared" si="38"/>
        <v>0</v>
      </c>
      <c r="AK219" s="286">
        <f t="shared" si="38"/>
        <v>0</v>
      </c>
      <c r="AL219" s="286">
        <f t="shared" si="38"/>
        <v>0</v>
      </c>
    </row>
    <row r="220" spans="1:38">
      <c r="B220"/>
      <c r="C220"/>
      <c r="D220"/>
      <c r="E220"/>
      <c r="F220"/>
      <c r="G220"/>
      <c r="H220"/>
      <c r="J220"/>
      <c r="K220"/>
      <c r="L220"/>
      <c r="M220"/>
      <c r="N220"/>
      <c r="O220"/>
      <c r="P220"/>
      <c r="Q220"/>
      <c r="R220"/>
      <c r="S220"/>
      <c r="T220"/>
      <c r="U220"/>
      <c r="V220"/>
      <c r="W220"/>
      <c r="X220"/>
      <c r="Y220"/>
      <c r="Z220"/>
      <c r="AA220"/>
      <c r="AB220"/>
      <c r="AC220"/>
      <c r="AD220"/>
      <c r="AE220"/>
      <c r="AF220"/>
      <c r="AG220"/>
      <c r="AH220"/>
      <c r="AI220"/>
      <c r="AJ220"/>
      <c r="AK220"/>
      <c r="AL220"/>
    </row>
    <row r="221" spans="1:38">
      <c r="B221"/>
      <c r="C221"/>
      <c r="D221"/>
      <c r="E221"/>
      <c r="F221"/>
      <c r="G221"/>
      <c r="H221"/>
      <c r="J221"/>
      <c r="K221"/>
      <c r="L221"/>
      <c r="M221"/>
      <c r="N221"/>
      <c r="O221"/>
      <c r="P221"/>
      <c r="Q221"/>
      <c r="R221"/>
      <c r="S221"/>
      <c r="T221"/>
      <c r="U221"/>
      <c r="V221"/>
      <c r="W221"/>
      <c r="X221"/>
      <c r="Y221"/>
      <c r="Z221"/>
      <c r="AA221"/>
      <c r="AB221"/>
      <c r="AC221"/>
      <c r="AD221"/>
      <c r="AE221"/>
      <c r="AF221"/>
      <c r="AG221"/>
      <c r="AH221"/>
      <c r="AI221"/>
      <c r="AJ221"/>
      <c r="AK221"/>
      <c r="AL221"/>
    </row>
    <row r="222" spans="1:38">
      <c r="B222"/>
      <c r="C222"/>
      <c r="D222"/>
      <c r="E222"/>
      <c r="F222"/>
      <c r="G222"/>
      <c r="H222"/>
      <c r="J222"/>
      <c r="K222"/>
      <c r="L222"/>
      <c r="M222"/>
      <c r="N222"/>
      <c r="O222"/>
      <c r="P222"/>
      <c r="Q222"/>
      <c r="R222"/>
      <c r="S222"/>
      <c r="T222"/>
      <c r="U222"/>
      <c r="V222"/>
      <c r="W222"/>
      <c r="X222"/>
      <c r="Y222"/>
      <c r="Z222"/>
      <c r="AA222"/>
      <c r="AB222"/>
      <c r="AC222"/>
      <c r="AD222"/>
      <c r="AE222"/>
      <c r="AF222"/>
      <c r="AG222"/>
      <c r="AH222"/>
      <c r="AI222"/>
      <c r="AJ222"/>
      <c r="AK222"/>
      <c r="AL222"/>
    </row>
    <row r="223" spans="1:38">
      <c r="B223" t="s">
        <v>472</v>
      </c>
      <c r="C223"/>
      <c r="D223"/>
      <c r="E223"/>
      <c r="F223"/>
      <c r="G223"/>
      <c r="H223" s="243" t="b">
        <f t="shared" ref="H223:AL223" si="39">SUM(H205,H208)&lt;=$G$202</f>
        <v>1</v>
      </c>
      <c r="I223" s="243" t="b">
        <f t="shared" si="39"/>
        <v>1</v>
      </c>
      <c r="J223" s="243" t="b">
        <f t="shared" si="39"/>
        <v>1</v>
      </c>
      <c r="K223" s="243" t="b">
        <f t="shared" si="39"/>
        <v>1</v>
      </c>
      <c r="L223" s="243" t="b">
        <f t="shared" si="39"/>
        <v>1</v>
      </c>
      <c r="M223" s="243" t="b">
        <f t="shared" si="39"/>
        <v>1</v>
      </c>
      <c r="N223" s="243" t="b">
        <f t="shared" si="39"/>
        <v>1</v>
      </c>
      <c r="O223" s="243" t="b">
        <f t="shared" si="39"/>
        <v>1</v>
      </c>
      <c r="P223" s="243" t="b">
        <f t="shared" si="39"/>
        <v>1</v>
      </c>
      <c r="Q223" s="243" t="b">
        <f t="shared" si="39"/>
        <v>1</v>
      </c>
      <c r="R223" s="243" t="b">
        <f t="shared" si="39"/>
        <v>1</v>
      </c>
      <c r="S223" s="243" t="b">
        <f t="shared" si="39"/>
        <v>1</v>
      </c>
      <c r="T223" s="243" t="b">
        <f t="shared" si="39"/>
        <v>1</v>
      </c>
      <c r="U223" s="243" t="b">
        <f t="shared" si="39"/>
        <v>1</v>
      </c>
      <c r="V223" s="243" t="b">
        <f t="shared" si="39"/>
        <v>1</v>
      </c>
      <c r="W223" s="243" t="b">
        <f t="shared" si="39"/>
        <v>1</v>
      </c>
      <c r="X223" s="243" t="b">
        <f t="shared" si="39"/>
        <v>1</v>
      </c>
      <c r="Y223" s="243" t="b">
        <f t="shared" si="39"/>
        <v>1</v>
      </c>
      <c r="Z223" s="243" t="b">
        <f t="shared" si="39"/>
        <v>1</v>
      </c>
      <c r="AA223" s="243" t="b">
        <f t="shared" si="39"/>
        <v>1</v>
      </c>
      <c r="AB223" s="243" t="b">
        <f t="shared" si="39"/>
        <v>1</v>
      </c>
      <c r="AC223" s="243" t="b">
        <f t="shared" si="39"/>
        <v>1</v>
      </c>
      <c r="AD223" s="243" t="b">
        <f t="shared" si="39"/>
        <v>1</v>
      </c>
      <c r="AE223" s="243" t="b">
        <f t="shared" si="39"/>
        <v>1</v>
      </c>
      <c r="AF223" s="243" t="b">
        <f t="shared" si="39"/>
        <v>1</v>
      </c>
      <c r="AG223" s="243" t="b">
        <f t="shared" si="39"/>
        <v>1</v>
      </c>
      <c r="AH223" s="243" t="b">
        <f t="shared" si="39"/>
        <v>1</v>
      </c>
      <c r="AI223" s="243" t="b">
        <f t="shared" si="39"/>
        <v>1</v>
      </c>
      <c r="AJ223" s="243" t="b">
        <f t="shared" si="39"/>
        <v>1</v>
      </c>
      <c r="AK223" s="243" t="b">
        <f t="shared" si="39"/>
        <v>1</v>
      </c>
      <c r="AL223" s="243" t="b">
        <f t="shared" si="39"/>
        <v>1</v>
      </c>
    </row>
    <row r="224" spans="1:38">
      <c r="B224" t="s">
        <v>473</v>
      </c>
      <c r="C224"/>
      <c r="D224"/>
      <c r="E224"/>
      <c r="F224"/>
      <c r="G224"/>
      <c r="H224" s="243" t="b">
        <f t="shared" ref="H224:AL224" si="40">H219=H210</f>
        <v>1</v>
      </c>
      <c r="I224" s="243" t="b">
        <f t="shared" si="40"/>
        <v>1</v>
      </c>
      <c r="J224" s="243" t="b">
        <f t="shared" si="40"/>
        <v>1</v>
      </c>
      <c r="K224" s="243" t="b">
        <f t="shared" si="40"/>
        <v>1</v>
      </c>
      <c r="L224" s="243" t="b">
        <f t="shared" si="40"/>
        <v>1</v>
      </c>
      <c r="M224" s="243" t="b">
        <f t="shared" si="40"/>
        <v>1</v>
      </c>
      <c r="N224" s="243" t="b">
        <f t="shared" si="40"/>
        <v>1</v>
      </c>
      <c r="O224" s="243" t="b">
        <f t="shared" si="40"/>
        <v>1</v>
      </c>
      <c r="P224" s="243" t="b">
        <f t="shared" si="40"/>
        <v>1</v>
      </c>
      <c r="Q224" s="243" t="b">
        <f t="shared" si="40"/>
        <v>1</v>
      </c>
      <c r="R224" s="243" t="b">
        <f t="shared" si="40"/>
        <v>1</v>
      </c>
      <c r="S224" s="243" t="b">
        <f t="shared" si="40"/>
        <v>1</v>
      </c>
      <c r="T224" s="243" t="b">
        <f t="shared" si="40"/>
        <v>1</v>
      </c>
      <c r="U224" s="243" t="b">
        <f t="shared" si="40"/>
        <v>1</v>
      </c>
      <c r="V224" s="243" t="b">
        <f t="shared" si="40"/>
        <v>1</v>
      </c>
      <c r="W224" s="243" t="b">
        <f t="shared" si="40"/>
        <v>1</v>
      </c>
      <c r="X224" s="243" t="b">
        <f t="shared" si="40"/>
        <v>1</v>
      </c>
      <c r="Y224" s="243" t="b">
        <f t="shared" si="40"/>
        <v>1</v>
      </c>
      <c r="Z224" s="243" t="b">
        <f t="shared" si="40"/>
        <v>1</v>
      </c>
      <c r="AA224" s="243" t="b">
        <f t="shared" si="40"/>
        <v>1</v>
      </c>
      <c r="AB224" s="243" t="b">
        <f t="shared" si="40"/>
        <v>1</v>
      </c>
      <c r="AC224" s="243" t="b">
        <f t="shared" si="40"/>
        <v>1</v>
      </c>
      <c r="AD224" s="243" t="b">
        <f t="shared" si="40"/>
        <v>1</v>
      </c>
      <c r="AE224" s="243" t="b">
        <f t="shared" si="40"/>
        <v>1</v>
      </c>
      <c r="AF224" s="243" t="b">
        <f t="shared" si="40"/>
        <v>1</v>
      </c>
      <c r="AG224" s="243" t="b">
        <f t="shared" si="40"/>
        <v>1</v>
      </c>
      <c r="AH224" s="243" t="b">
        <f t="shared" si="40"/>
        <v>1</v>
      </c>
      <c r="AI224" s="243" t="b">
        <f t="shared" si="40"/>
        <v>1</v>
      </c>
      <c r="AJ224" s="243" t="b">
        <f t="shared" si="40"/>
        <v>1</v>
      </c>
      <c r="AK224" s="243" t="b">
        <f t="shared" si="40"/>
        <v>1</v>
      </c>
      <c r="AL224" s="243" t="b">
        <f t="shared" si="40"/>
        <v>1</v>
      </c>
    </row>
    <row r="225" spans="1:38">
      <c r="B225" t="s">
        <v>474</v>
      </c>
      <c r="C225"/>
      <c r="D225"/>
      <c r="E225"/>
      <c r="F225"/>
      <c r="G225"/>
      <c r="H225" s="243" t="b">
        <f t="shared" ref="H225:AL225" si="41">AND(OR(AND(H213&gt;0,H7),IF(H213=0,TRUE,FALSE)),OR(AND(H216&gt;0,H8),IF(H216=0,TRUE,FALSE)))</f>
        <v>1</v>
      </c>
      <c r="I225" s="243" t="b">
        <f t="shared" si="41"/>
        <v>1</v>
      </c>
      <c r="J225" s="243" t="b">
        <f t="shared" si="41"/>
        <v>1</v>
      </c>
      <c r="K225" s="243" t="b">
        <f t="shared" si="41"/>
        <v>1</v>
      </c>
      <c r="L225" s="243" t="b">
        <f t="shared" si="41"/>
        <v>1</v>
      </c>
      <c r="M225" s="243" t="b">
        <f t="shared" si="41"/>
        <v>1</v>
      </c>
      <c r="N225" s="243" t="b">
        <f t="shared" si="41"/>
        <v>1</v>
      </c>
      <c r="O225" s="243" t="b">
        <f t="shared" si="41"/>
        <v>1</v>
      </c>
      <c r="P225" s="243" t="b">
        <f t="shared" si="41"/>
        <v>1</v>
      </c>
      <c r="Q225" s="243" t="b">
        <f t="shared" si="41"/>
        <v>1</v>
      </c>
      <c r="R225" s="243" t="b">
        <f t="shared" si="41"/>
        <v>1</v>
      </c>
      <c r="S225" s="243" t="b">
        <f t="shared" si="41"/>
        <v>1</v>
      </c>
      <c r="T225" s="243" t="b">
        <f t="shared" si="41"/>
        <v>1</v>
      </c>
      <c r="U225" s="243" t="b">
        <f t="shared" si="41"/>
        <v>1</v>
      </c>
      <c r="V225" s="243" t="b">
        <f t="shared" si="41"/>
        <v>1</v>
      </c>
      <c r="W225" s="243" t="b">
        <f t="shared" si="41"/>
        <v>1</v>
      </c>
      <c r="X225" s="243" t="b">
        <f t="shared" si="41"/>
        <v>1</v>
      </c>
      <c r="Y225" s="243" t="b">
        <f t="shared" si="41"/>
        <v>1</v>
      </c>
      <c r="Z225" s="243" t="b">
        <f t="shared" si="41"/>
        <v>1</v>
      </c>
      <c r="AA225" s="243" t="b">
        <f t="shared" si="41"/>
        <v>1</v>
      </c>
      <c r="AB225" s="243" t="b">
        <f t="shared" si="41"/>
        <v>1</v>
      </c>
      <c r="AC225" s="243" t="b">
        <f t="shared" si="41"/>
        <v>1</v>
      </c>
      <c r="AD225" s="243" t="b">
        <f t="shared" si="41"/>
        <v>1</v>
      </c>
      <c r="AE225" s="243" t="b">
        <f t="shared" si="41"/>
        <v>1</v>
      </c>
      <c r="AF225" s="243" t="b">
        <f t="shared" si="41"/>
        <v>1</v>
      </c>
      <c r="AG225" s="243" t="b">
        <f t="shared" si="41"/>
        <v>1</v>
      </c>
      <c r="AH225" s="243" t="b">
        <f t="shared" si="41"/>
        <v>1</v>
      </c>
      <c r="AI225" s="243" t="b">
        <f t="shared" si="41"/>
        <v>1</v>
      </c>
      <c r="AJ225" s="243" t="b">
        <f t="shared" si="41"/>
        <v>1</v>
      </c>
      <c r="AK225" s="243" t="b">
        <f t="shared" si="41"/>
        <v>1</v>
      </c>
      <c r="AL225" s="243" t="b">
        <f t="shared" si="41"/>
        <v>1</v>
      </c>
    </row>
    <row r="226" spans="1:38">
      <c r="B226"/>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row>
    <row r="227" spans="1:38">
      <c r="A227" s="262"/>
      <c r="B227" s="21" t="s">
        <v>483</v>
      </c>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row>
    <row r="228" spans="1:38" ht="16.149999999999999" thickBot="1">
      <c r="A228"/>
      <c r="B228" s="57" t="s">
        <v>452</v>
      </c>
      <c r="C228"/>
      <c r="D228" t="s">
        <v>453</v>
      </c>
      <c r="E228" t="s">
        <v>454</v>
      </c>
      <c r="F228" t="s">
        <v>455</v>
      </c>
      <c r="G228"/>
      <c r="H228"/>
      <c r="I228"/>
      <c r="J228"/>
      <c r="K228"/>
      <c r="L228"/>
      <c r="M228"/>
      <c r="N228"/>
      <c r="O228"/>
      <c r="P228"/>
      <c r="Q228"/>
      <c r="R228"/>
      <c r="S228"/>
      <c r="T228"/>
      <c r="U228"/>
      <c r="V228"/>
      <c r="W228"/>
      <c r="X228"/>
      <c r="Y228"/>
      <c r="Z228"/>
      <c r="AA228"/>
      <c r="AB228"/>
      <c r="AC228"/>
      <c r="AD228"/>
      <c r="AE228"/>
      <c r="AF228"/>
      <c r="AG228"/>
      <c r="AH228"/>
      <c r="AI228"/>
      <c r="AJ228"/>
      <c r="AK228"/>
      <c r="AL228"/>
    </row>
    <row r="229" spans="1:38" ht="16.149999999999999" thickBot="1">
      <c r="A229"/>
      <c r="B229" t="s">
        <v>483</v>
      </c>
      <c r="C229"/>
      <c r="D229" s="274" t="str">
        <f>IF(COUNTIF(I252:AL252,"FALSE")&gt;0,"ERROR","OK")</f>
        <v>OK</v>
      </c>
      <c r="E229" s="274" t="str">
        <f>IF(COUNTIF(I253:AL253,"FALSE")&gt;0,"ERROR","OK")</f>
        <v>OK</v>
      </c>
      <c r="F229" s="274" t="str">
        <f>IF(COUNTIF(I254:AL254,"FALSE")&gt;0,"ERROR","OK")</f>
        <v>OK</v>
      </c>
      <c r="G229"/>
      <c r="H229"/>
      <c r="J229"/>
      <c r="K229"/>
      <c r="L229"/>
      <c r="M229"/>
      <c r="N229"/>
      <c r="O229"/>
      <c r="P229"/>
      <c r="Q229"/>
      <c r="R229"/>
      <c r="S229"/>
      <c r="T229"/>
      <c r="U229"/>
      <c r="V229"/>
      <c r="W229"/>
      <c r="X229"/>
      <c r="Y229"/>
      <c r="Z229"/>
      <c r="AA229"/>
      <c r="AB229"/>
      <c r="AC229"/>
      <c r="AD229"/>
      <c r="AE229"/>
      <c r="AF229"/>
      <c r="AG229"/>
      <c r="AH229"/>
      <c r="AI229"/>
      <c r="AJ229"/>
      <c r="AK229"/>
      <c r="AL229"/>
    </row>
    <row r="231" spans="1:38">
      <c r="B231" t="s">
        <v>456</v>
      </c>
      <c r="C231"/>
      <c r="D231"/>
      <c r="E231"/>
      <c r="F231" t="str">
        <f>"£m real "&amp;Base_Year&amp;" (CPIH)"</f>
        <v>£m real 2021-22 (CPIH)</v>
      </c>
      <c r="G231" s="452"/>
      <c r="H231"/>
      <c r="I231"/>
      <c r="J231"/>
      <c r="K231"/>
      <c r="L231"/>
      <c r="M231"/>
      <c r="N231"/>
      <c r="O231"/>
      <c r="P231"/>
      <c r="Q231"/>
      <c r="R231"/>
      <c r="S231"/>
      <c r="T231"/>
      <c r="U231"/>
      <c r="V231"/>
      <c r="W231"/>
      <c r="X231"/>
      <c r="Y231"/>
      <c r="Z231"/>
      <c r="AA231"/>
      <c r="AB231"/>
      <c r="AC231"/>
      <c r="AD231"/>
      <c r="AE231"/>
      <c r="AF231"/>
      <c r="AG231"/>
      <c r="AH231"/>
      <c r="AI231"/>
      <c r="AJ231"/>
      <c r="AK231"/>
      <c r="AL231"/>
    </row>
    <row r="232" spans="1:38">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row>
    <row r="233" spans="1:38">
      <c r="B233" t="s">
        <v>476</v>
      </c>
      <c r="C233"/>
      <c r="D233" t="s">
        <v>447</v>
      </c>
      <c r="E233" t="s">
        <v>458</v>
      </c>
      <c r="F233" t="s">
        <v>459</v>
      </c>
      <c r="G233"/>
      <c r="H233" s="281">
        <v>0</v>
      </c>
      <c r="I233" s="281">
        <v>0</v>
      </c>
      <c r="J233" s="281">
        <v>0</v>
      </c>
      <c r="K233" s="281">
        <v>0</v>
      </c>
      <c r="L233" s="281">
        <v>0</v>
      </c>
      <c r="M233" s="281">
        <v>0</v>
      </c>
      <c r="N233" s="281">
        <v>0</v>
      </c>
      <c r="O233" s="281">
        <v>0</v>
      </c>
      <c r="P233" s="281">
        <v>0</v>
      </c>
      <c r="Q233" s="281">
        <v>0</v>
      </c>
      <c r="R233" s="281">
        <v>0</v>
      </c>
      <c r="S233" s="281">
        <v>0</v>
      </c>
      <c r="T233" s="281">
        <v>0</v>
      </c>
      <c r="U233" s="281">
        <v>0</v>
      </c>
      <c r="V233" s="281">
        <v>0</v>
      </c>
      <c r="W233" s="281">
        <v>0</v>
      </c>
      <c r="X233" s="281">
        <v>0</v>
      </c>
      <c r="Y233" s="281">
        <v>0</v>
      </c>
      <c r="Z233" s="281"/>
      <c r="AA233" s="281"/>
      <c r="AB233" s="281"/>
      <c r="AC233" s="281"/>
      <c r="AD233" s="281"/>
      <c r="AE233" s="281"/>
      <c r="AF233" s="281"/>
      <c r="AG233" s="281"/>
      <c r="AH233" s="281"/>
      <c r="AI233" s="281"/>
      <c r="AJ233" s="281"/>
      <c r="AK233" s="281"/>
      <c r="AL233" s="281"/>
    </row>
    <row r="234" spans="1:38">
      <c r="B234" t="s">
        <v>476</v>
      </c>
      <c r="C234"/>
      <c r="D234"/>
      <c r="E234" t="s">
        <v>458</v>
      </c>
      <c r="F234" t="str">
        <f>"£m real "&amp;Base_Year&amp;" (CPIH)"</f>
        <v>£m real 2021-22 (CPIH)</v>
      </c>
      <c r="G234"/>
      <c r="H234" s="286">
        <f>H233/'4 - Inflation'!K17</f>
        <v>0</v>
      </c>
      <c r="I234" s="286">
        <f>I233/'4 - Inflation'!L17</f>
        <v>0</v>
      </c>
      <c r="J234" s="286">
        <f>J233/'4 - Inflation'!M17</f>
        <v>0</v>
      </c>
      <c r="K234" s="286">
        <f>K233/'4 - Inflation'!N17</f>
        <v>0</v>
      </c>
      <c r="L234" s="286">
        <f>L233/'4 - Inflation'!O17</f>
        <v>0</v>
      </c>
      <c r="M234" s="286">
        <f>M233/'4 - Inflation'!P17</f>
        <v>0</v>
      </c>
      <c r="N234" s="286">
        <f>N233/'4 - Inflation'!Q17</f>
        <v>0</v>
      </c>
      <c r="O234" s="286">
        <f>O233/'4 - Inflation'!R17</f>
        <v>0</v>
      </c>
      <c r="P234" s="286">
        <f>P233/'4 - Inflation'!S17</f>
        <v>0</v>
      </c>
      <c r="Q234" s="286">
        <f>Q233/'4 - Inflation'!T17</f>
        <v>0</v>
      </c>
      <c r="R234" s="286">
        <f>R233/'4 - Inflation'!U17</f>
        <v>0</v>
      </c>
      <c r="S234" s="286">
        <f>S233/'4 - Inflation'!V17</f>
        <v>0</v>
      </c>
      <c r="T234" s="286">
        <f>T233/'4 - Inflation'!W17</f>
        <v>0</v>
      </c>
      <c r="U234" s="286">
        <f>U233/'4 - Inflation'!X17</f>
        <v>0</v>
      </c>
      <c r="V234" s="286">
        <f>V233/'4 - Inflation'!Y17</f>
        <v>0</v>
      </c>
      <c r="W234" s="286">
        <f>W233/'4 - Inflation'!Z17</f>
        <v>0</v>
      </c>
      <c r="X234" s="286">
        <f>X233/'4 - Inflation'!AA17</f>
        <v>0</v>
      </c>
      <c r="Y234" s="286">
        <f>Y233/'4 - Inflation'!AB17</f>
        <v>0</v>
      </c>
      <c r="Z234" s="286">
        <f>Z233/'4 - Inflation'!AC17</f>
        <v>0</v>
      </c>
      <c r="AA234" s="286">
        <f>AA233/'4 - Inflation'!AD17</f>
        <v>0</v>
      </c>
      <c r="AB234" s="286">
        <f>AB233/'4 - Inflation'!AE17</f>
        <v>0</v>
      </c>
      <c r="AC234" s="286">
        <f>AC233/'4 - Inflation'!AF17</f>
        <v>0</v>
      </c>
      <c r="AD234" s="286">
        <f>AD233/'4 - Inflation'!AG17</f>
        <v>0</v>
      </c>
      <c r="AE234" s="286">
        <f>AE233/'4 - Inflation'!AH17</f>
        <v>0</v>
      </c>
      <c r="AF234" s="286">
        <f>AF233/'4 - Inflation'!AI17</f>
        <v>0</v>
      </c>
      <c r="AG234" s="286">
        <f>AG233/'4 - Inflation'!AJ17</f>
        <v>0</v>
      </c>
      <c r="AH234" s="286">
        <f>AH233/'4 - Inflation'!AK17</f>
        <v>0</v>
      </c>
      <c r="AI234" s="286">
        <f>AI233/'4 - Inflation'!AL17</f>
        <v>0</v>
      </c>
      <c r="AJ234" s="286">
        <f>AJ233/'4 - Inflation'!AM17</f>
        <v>0</v>
      </c>
      <c r="AK234" s="286">
        <f>AK233/'4 - Inflation'!AN17</f>
        <v>0</v>
      </c>
      <c r="AL234" s="286">
        <f>AL233/'4 - Inflation'!AO17</f>
        <v>0</v>
      </c>
    </row>
    <row r="235" spans="1:38">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row>
    <row r="236" spans="1:38">
      <c r="B236" t="s">
        <v>477</v>
      </c>
      <c r="C236"/>
      <c r="D236" t="s">
        <v>460</v>
      </c>
      <c r="E236" t="s">
        <v>462</v>
      </c>
      <c r="F236" t="s">
        <v>459</v>
      </c>
      <c r="G236"/>
      <c r="H236" s="281">
        <v>0</v>
      </c>
      <c r="I236" s="281">
        <v>0</v>
      </c>
      <c r="J236" s="281">
        <v>0</v>
      </c>
      <c r="K236" s="281">
        <v>0</v>
      </c>
      <c r="L236" s="281">
        <v>0</v>
      </c>
      <c r="M236" s="281">
        <v>0</v>
      </c>
      <c r="N236" s="281">
        <v>0</v>
      </c>
      <c r="O236" s="281">
        <v>0</v>
      </c>
      <c r="P236" s="281">
        <v>0</v>
      </c>
      <c r="Q236" s="281">
        <v>0</v>
      </c>
      <c r="R236" s="281">
        <v>0</v>
      </c>
      <c r="S236" s="281">
        <v>0</v>
      </c>
      <c r="T236" s="281">
        <v>0</v>
      </c>
      <c r="U236" s="281">
        <v>0</v>
      </c>
      <c r="V236" s="281">
        <v>0</v>
      </c>
      <c r="W236" s="281">
        <v>0</v>
      </c>
      <c r="X236" s="281">
        <v>0</v>
      </c>
      <c r="Y236" s="281">
        <v>0</v>
      </c>
      <c r="Z236" s="281">
        <v>0</v>
      </c>
      <c r="AA236" s="281">
        <v>0</v>
      </c>
      <c r="AB236" s="281">
        <v>0</v>
      </c>
      <c r="AC236" s="281">
        <v>0</v>
      </c>
      <c r="AD236" s="281">
        <v>0</v>
      </c>
      <c r="AE236" s="281">
        <v>0</v>
      </c>
      <c r="AF236" s="281">
        <v>0</v>
      </c>
      <c r="AG236" s="281">
        <v>0</v>
      </c>
      <c r="AH236" s="281">
        <v>0</v>
      </c>
      <c r="AI236" s="281">
        <v>0</v>
      </c>
      <c r="AJ236" s="281">
        <v>0</v>
      </c>
      <c r="AK236" s="281">
        <v>0</v>
      </c>
      <c r="AL236" s="281">
        <v>0</v>
      </c>
    </row>
    <row r="237" spans="1:38">
      <c r="B237" t="s">
        <v>477</v>
      </c>
      <c r="C237"/>
      <c r="D237"/>
      <c r="E237" t="s">
        <v>462</v>
      </c>
      <c r="F237" t="str">
        <f>"£m real "&amp;Base_Year&amp;" (CPIH)"</f>
        <v>£m real 2021-22 (CPIH)</v>
      </c>
      <c r="G237"/>
      <c r="H237" s="286">
        <f>H236/'4 - Inflation'!K17</f>
        <v>0</v>
      </c>
      <c r="I237" s="286">
        <f>I236/'4 - Inflation'!L17</f>
        <v>0</v>
      </c>
      <c r="J237" s="286">
        <f>J236/'4 - Inflation'!M17</f>
        <v>0</v>
      </c>
      <c r="K237" s="286">
        <f>K236/'4 - Inflation'!N17</f>
        <v>0</v>
      </c>
      <c r="L237" s="286">
        <f>L236/'4 - Inflation'!O17</f>
        <v>0</v>
      </c>
      <c r="M237" s="286">
        <f>M236/'4 - Inflation'!P17</f>
        <v>0</v>
      </c>
      <c r="N237" s="286">
        <f>N236/'4 - Inflation'!Q17</f>
        <v>0</v>
      </c>
      <c r="O237" s="286">
        <f>O236/'4 - Inflation'!R17</f>
        <v>0</v>
      </c>
      <c r="P237" s="286">
        <f>P236/'4 - Inflation'!S17</f>
        <v>0</v>
      </c>
      <c r="Q237" s="286">
        <f>Q236/'4 - Inflation'!T17</f>
        <v>0</v>
      </c>
      <c r="R237" s="286">
        <f>R236/'4 - Inflation'!U17</f>
        <v>0</v>
      </c>
      <c r="S237" s="286">
        <f>S236/'4 - Inflation'!V17</f>
        <v>0</v>
      </c>
      <c r="T237" s="286">
        <f>T236/'4 - Inflation'!W17</f>
        <v>0</v>
      </c>
      <c r="U237" s="286">
        <f>U236/'4 - Inflation'!X17</f>
        <v>0</v>
      </c>
      <c r="V237" s="286">
        <f>V236/'4 - Inflation'!Y17</f>
        <v>0</v>
      </c>
      <c r="W237" s="286">
        <f>W236/'4 - Inflation'!Z17</f>
        <v>0</v>
      </c>
      <c r="X237" s="286">
        <f>X236/'4 - Inflation'!AA17</f>
        <v>0</v>
      </c>
      <c r="Y237" s="286">
        <f>Y236/'4 - Inflation'!AB17</f>
        <v>0</v>
      </c>
      <c r="Z237" s="286">
        <f>Z236/'4 - Inflation'!AC17</f>
        <v>0</v>
      </c>
      <c r="AA237" s="286">
        <f>AA236/'4 - Inflation'!AD17</f>
        <v>0</v>
      </c>
      <c r="AB237" s="286">
        <f>AB236/'4 - Inflation'!AE17</f>
        <v>0</v>
      </c>
      <c r="AC237" s="286">
        <f>AC236/'4 - Inflation'!AF17</f>
        <v>0</v>
      </c>
      <c r="AD237" s="286">
        <f>AD236/'4 - Inflation'!AG17</f>
        <v>0</v>
      </c>
      <c r="AE237" s="286">
        <f>AE236/'4 - Inflation'!AH17</f>
        <v>0</v>
      </c>
      <c r="AF237" s="286">
        <f>AF236/'4 - Inflation'!AI17</f>
        <v>0</v>
      </c>
      <c r="AG237" s="286">
        <f>AG236/'4 - Inflation'!AJ17</f>
        <v>0</v>
      </c>
      <c r="AH237" s="286">
        <f>AH236/'4 - Inflation'!AK17</f>
        <v>0</v>
      </c>
      <c r="AI237" s="286">
        <f>AI236/'4 - Inflation'!AL17</f>
        <v>0</v>
      </c>
      <c r="AJ237" s="286">
        <f>AJ236/'4 - Inflation'!AM17</f>
        <v>0</v>
      </c>
      <c r="AK237" s="286">
        <f>AK236/'4 - Inflation'!AN17</f>
        <v>0</v>
      </c>
      <c r="AL237" s="286">
        <f>AL236/'4 - Inflation'!AO17</f>
        <v>0</v>
      </c>
    </row>
    <row r="238" spans="1:38">
      <c r="A238"/>
      <c r="B238"/>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row>
    <row r="239" spans="1:38">
      <c r="B239" t="s">
        <v>446</v>
      </c>
      <c r="C239"/>
      <c r="D239" t="s">
        <v>447</v>
      </c>
      <c r="E239" t="s">
        <v>448</v>
      </c>
      <c r="F239" t="str">
        <f>"£m real "&amp;Base_Year&amp;" (CPIH)"</f>
        <v>£m real 2021-22 (CPIH)</v>
      </c>
      <c r="G239"/>
      <c r="H239" s="286">
        <f>SUM(H234,H237)</f>
        <v>0</v>
      </c>
      <c r="I239" s="286">
        <f>SUM(I234,I237)</f>
        <v>0</v>
      </c>
      <c r="J239" s="286">
        <f t="shared" ref="J239:AL239" si="42">SUM(J234,J237)</f>
        <v>0</v>
      </c>
      <c r="K239" s="286">
        <f t="shared" si="42"/>
        <v>0</v>
      </c>
      <c r="L239" s="286">
        <f t="shared" si="42"/>
        <v>0</v>
      </c>
      <c r="M239" s="286">
        <f t="shared" si="42"/>
        <v>0</v>
      </c>
      <c r="N239" s="286">
        <f t="shared" si="42"/>
        <v>0</v>
      </c>
      <c r="O239" s="286">
        <f t="shared" si="42"/>
        <v>0</v>
      </c>
      <c r="P239" s="286">
        <f t="shared" si="42"/>
        <v>0</v>
      </c>
      <c r="Q239" s="286">
        <f t="shared" si="42"/>
        <v>0</v>
      </c>
      <c r="R239" s="286">
        <f t="shared" si="42"/>
        <v>0</v>
      </c>
      <c r="S239" s="286">
        <f t="shared" si="42"/>
        <v>0</v>
      </c>
      <c r="T239" s="286">
        <f t="shared" si="42"/>
        <v>0</v>
      </c>
      <c r="U239" s="286">
        <f t="shared" si="42"/>
        <v>0</v>
      </c>
      <c r="V239" s="286">
        <f t="shared" si="42"/>
        <v>0</v>
      </c>
      <c r="W239" s="286">
        <f t="shared" si="42"/>
        <v>0</v>
      </c>
      <c r="X239" s="286">
        <f t="shared" si="42"/>
        <v>0</v>
      </c>
      <c r="Y239" s="286">
        <f t="shared" si="42"/>
        <v>0</v>
      </c>
      <c r="Z239" s="286">
        <f t="shared" si="42"/>
        <v>0</v>
      </c>
      <c r="AA239" s="286">
        <f t="shared" si="42"/>
        <v>0</v>
      </c>
      <c r="AB239" s="286">
        <f t="shared" si="42"/>
        <v>0</v>
      </c>
      <c r="AC239" s="286">
        <f t="shared" si="42"/>
        <v>0</v>
      </c>
      <c r="AD239" s="286">
        <f t="shared" si="42"/>
        <v>0</v>
      </c>
      <c r="AE239" s="286">
        <f t="shared" si="42"/>
        <v>0</v>
      </c>
      <c r="AF239" s="286">
        <f t="shared" si="42"/>
        <v>0</v>
      </c>
      <c r="AG239" s="286">
        <f t="shared" si="42"/>
        <v>0</v>
      </c>
      <c r="AH239" s="286">
        <f t="shared" si="42"/>
        <v>0</v>
      </c>
      <c r="AI239" s="286">
        <f t="shared" si="42"/>
        <v>0</v>
      </c>
      <c r="AJ239" s="286">
        <f t="shared" si="42"/>
        <v>0</v>
      </c>
      <c r="AK239" s="286">
        <f t="shared" si="42"/>
        <v>0</v>
      </c>
      <c r="AL239" s="286">
        <f t="shared" si="42"/>
        <v>0</v>
      </c>
    </row>
    <row r="240" spans="1:38">
      <c r="B240"/>
      <c r="C240"/>
      <c r="D240"/>
      <c r="E240"/>
      <c r="F240"/>
      <c r="G240"/>
      <c r="H240"/>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row>
    <row r="241" spans="1:38">
      <c r="B241" s="273" t="s">
        <v>465</v>
      </c>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row>
    <row r="242" spans="1:38">
      <c r="B242" t="s">
        <v>446</v>
      </c>
      <c r="C242"/>
      <c r="D242" t="s">
        <v>466</v>
      </c>
      <c r="E242" t="s">
        <v>467</v>
      </c>
      <c r="F242" t="s">
        <v>459</v>
      </c>
      <c r="G242"/>
      <c r="H242" s="281">
        <v>0</v>
      </c>
      <c r="I242" s="281">
        <v>0</v>
      </c>
      <c r="J242" s="281">
        <v>0</v>
      </c>
      <c r="K242" s="281">
        <v>0</v>
      </c>
      <c r="L242" s="281">
        <v>0</v>
      </c>
      <c r="M242" s="281">
        <v>0</v>
      </c>
      <c r="N242" s="281">
        <v>0</v>
      </c>
      <c r="O242" s="281">
        <v>0</v>
      </c>
      <c r="P242" s="281"/>
      <c r="Q242" s="281"/>
      <c r="R242" s="281"/>
      <c r="S242" s="281"/>
      <c r="T242" s="281"/>
      <c r="U242" s="281"/>
      <c r="V242" s="281"/>
      <c r="W242" s="281"/>
      <c r="X242" s="281"/>
      <c r="Y242" s="281"/>
      <c r="Z242" s="281"/>
      <c r="AA242" s="281"/>
      <c r="AB242" s="281"/>
      <c r="AC242" s="281"/>
      <c r="AD242" s="281"/>
      <c r="AE242" s="281"/>
      <c r="AF242" s="281"/>
      <c r="AG242" s="281"/>
      <c r="AH242" s="281"/>
      <c r="AI242" s="281"/>
      <c r="AJ242" s="281"/>
      <c r="AK242" s="281"/>
      <c r="AL242" s="281"/>
    </row>
    <row r="243" spans="1:38">
      <c r="B243" t="s">
        <v>446</v>
      </c>
      <c r="C243"/>
      <c r="D243"/>
      <c r="E243" t="s">
        <v>467</v>
      </c>
      <c r="F243" t="str">
        <f>"£m real "&amp;Base_Year&amp;" (CPIH)"</f>
        <v>£m real 2021-22 (CPIH)</v>
      </c>
      <c r="G243"/>
      <c r="H243" s="286">
        <f>H242/'4 - Inflation'!K17</f>
        <v>0</v>
      </c>
      <c r="I243" s="286">
        <f>I242/'4 - Inflation'!L17</f>
        <v>0</v>
      </c>
      <c r="J243" s="286">
        <f>J242/'4 - Inflation'!M17</f>
        <v>0</v>
      </c>
      <c r="K243" s="286">
        <f>K242/'4 - Inflation'!N17</f>
        <v>0</v>
      </c>
      <c r="L243" s="286">
        <f>L242/'4 - Inflation'!O17</f>
        <v>0</v>
      </c>
      <c r="M243" s="286">
        <f>M242/'4 - Inflation'!P17</f>
        <v>0</v>
      </c>
      <c r="N243" s="286">
        <f>N242/'4 - Inflation'!Q17</f>
        <v>0</v>
      </c>
      <c r="O243" s="286">
        <f>O242/'4 - Inflation'!R17</f>
        <v>0</v>
      </c>
      <c r="P243" s="286">
        <f>P242/'4 - Inflation'!S17</f>
        <v>0</v>
      </c>
      <c r="Q243" s="286">
        <f>Q242/'4 - Inflation'!T17</f>
        <v>0</v>
      </c>
      <c r="R243" s="286">
        <f>R242/'4 - Inflation'!U17</f>
        <v>0</v>
      </c>
      <c r="S243" s="286">
        <f>S242/'4 - Inflation'!V17</f>
        <v>0</v>
      </c>
      <c r="T243" s="286">
        <f>T242/'4 - Inflation'!W17</f>
        <v>0</v>
      </c>
      <c r="U243" s="286">
        <f>U242/'4 - Inflation'!X17</f>
        <v>0</v>
      </c>
      <c r="V243" s="286">
        <f>V242/'4 - Inflation'!Y17</f>
        <v>0</v>
      </c>
      <c r="W243" s="286">
        <f>W242/'4 - Inflation'!Z17</f>
        <v>0</v>
      </c>
      <c r="X243" s="286">
        <f>X242/'4 - Inflation'!AA17</f>
        <v>0</v>
      </c>
      <c r="Y243" s="286">
        <f>Y242/'4 - Inflation'!AB17</f>
        <v>0</v>
      </c>
      <c r="Z243" s="286">
        <f>Z242/'4 - Inflation'!AC17</f>
        <v>0</v>
      </c>
      <c r="AA243" s="286">
        <f>AA242/'4 - Inflation'!AD17</f>
        <v>0</v>
      </c>
      <c r="AB243" s="286">
        <f>AB242/'4 - Inflation'!AE17</f>
        <v>0</v>
      </c>
      <c r="AC243" s="286">
        <f>AC242/'4 - Inflation'!AF17</f>
        <v>0</v>
      </c>
      <c r="AD243" s="286">
        <f>AD242/'4 - Inflation'!AG17</f>
        <v>0</v>
      </c>
      <c r="AE243" s="286">
        <f>AE242/'4 - Inflation'!AH17</f>
        <v>0</v>
      </c>
      <c r="AF243" s="286">
        <f>AF242/'4 - Inflation'!AI17</f>
        <v>0</v>
      </c>
      <c r="AG243" s="286">
        <f>AG242/'4 - Inflation'!AJ17</f>
        <v>0</v>
      </c>
      <c r="AH243" s="286">
        <f>AH242/'4 - Inflation'!AK17</f>
        <v>0</v>
      </c>
      <c r="AI243" s="286">
        <f>AI242/'4 - Inflation'!AL17</f>
        <v>0</v>
      </c>
      <c r="AJ243" s="286">
        <f>AJ242/'4 - Inflation'!AM17</f>
        <v>0</v>
      </c>
      <c r="AK243" s="286">
        <f>AK242/'4 - Inflation'!AN17</f>
        <v>0</v>
      </c>
      <c r="AL243" s="286">
        <f>AL242/'4 - Inflation'!AO17</f>
        <v>0</v>
      </c>
    </row>
    <row r="244" spans="1:38">
      <c r="A244"/>
      <c r="B244"/>
      <c r="C244"/>
      <c r="D244"/>
      <c r="E244"/>
      <c r="F244"/>
      <c r="G244"/>
      <c r="H244"/>
      <c r="I244"/>
      <c r="J244"/>
      <c r="K244"/>
      <c r="L244"/>
      <c r="M244"/>
      <c r="N244"/>
      <c r="O244"/>
      <c r="P244"/>
      <c r="Q244"/>
      <c r="R244"/>
      <c r="S244"/>
      <c r="T244"/>
      <c r="U244"/>
      <c r="V244"/>
      <c r="W244"/>
      <c r="X244"/>
      <c r="Y244"/>
      <c r="Z244"/>
      <c r="AA244"/>
      <c r="AB244"/>
      <c r="AC244"/>
      <c r="AD244"/>
      <c r="AE244"/>
      <c r="AF244"/>
      <c r="AG244"/>
      <c r="AH244"/>
      <c r="AI244"/>
      <c r="AJ244"/>
      <c r="AK244"/>
      <c r="AL244"/>
    </row>
    <row r="245" spans="1:38">
      <c r="B245" t="s">
        <v>450</v>
      </c>
      <c r="C245"/>
      <c r="D245" t="s">
        <v>469</v>
      </c>
      <c r="E245" t="s">
        <v>470</v>
      </c>
      <c r="F245" t="s">
        <v>459</v>
      </c>
      <c r="G245"/>
      <c r="H245" s="281">
        <v>0</v>
      </c>
      <c r="I245" s="281">
        <v>0</v>
      </c>
      <c r="J245" s="281">
        <v>0</v>
      </c>
      <c r="K245" s="281">
        <v>0</v>
      </c>
      <c r="L245" s="281">
        <v>0</v>
      </c>
      <c r="M245" s="281">
        <v>0</v>
      </c>
      <c r="N245" s="281">
        <v>0</v>
      </c>
      <c r="O245" s="281">
        <v>0</v>
      </c>
      <c r="P245" s="281">
        <v>0</v>
      </c>
      <c r="Q245" s="281">
        <v>0</v>
      </c>
      <c r="R245" s="281">
        <v>0</v>
      </c>
      <c r="S245" s="281">
        <v>0</v>
      </c>
      <c r="T245" s="281">
        <v>0</v>
      </c>
      <c r="U245" s="281">
        <v>0</v>
      </c>
      <c r="V245" s="281">
        <v>0</v>
      </c>
      <c r="W245" s="281">
        <v>0</v>
      </c>
      <c r="X245" s="281">
        <v>0</v>
      </c>
      <c r="Y245" s="281">
        <v>0</v>
      </c>
      <c r="Z245" s="281">
        <v>0</v>
      </c>
      <c r="AA245" s="281">
        <v>0</v>
      </c>
      <c r="AB245" s="281">
        <v>0</v>
      </c>
      <c r="AC245" s="281">
        <v>0</v>
      </c>
      <c r="AD245" s="281">
        <v>0</v>
      </c>
      <c r="AE245" s="281">
        <v>0</v>
      </c>
      <c r="AF245" s="281">
        <v>0</v>
      </c>
      <c r="AG245" s="281">
        <v>0</v>
      </c>
      <c r="AH245" s="281">
        <v>0</v>
      </c>
      <c r="AI245" s="281">
        <v>0</v>
      </c>
      <c r="AJ245" s="281">
        <v>0</v>
      </c>
      <c r="AK245" s="281">
        <v>0</v>
      </c>
      <c r="AL245" s="281">
        <v>0</v>
      </c>
    </row>
    <row r="246" spans="1:38">
      <c r="B246" t="s">
        <v>450</v>
      </c>
      <c r="C246"/>
      <c r="D246"/>
      <c r="E246" t="s">
        <v>470</v>
      </c>
      <c r="F246" t="str">
        <f>"£m real "&amp;Base_Year&amp;" (CPIH)"</f>
        <v>£m real 2021-22 (CPIH)</v>
      </c>
      <c r="G246"/>
      <c r="H246" s="286">
        <f>H245/'4 - Inflation'!K17</f>
        <v>0</v>
      </c>
      <c r="I246" s="286">
        <f>I245/'4 - Inflation'!L17</f>
        <v>0</v>
      </c>
      <c r="J246" s="286">
        <f>J245/'4 - Inflation'!M17</f>
        <v>0</v>
      </c>
      <c r="K246" s="286">
        <f>K245/'4 - Inflation'!N17</f>
        <v>0</v>
      </c>
      <c r="L246" s="286">
        <f>L245/'4 - Inflation'!O17</f>
        <v>0</v>
      </c>
      <c r="M246" s="286">
        <f>M245/'4 - Inflation'!P17</f>
        <v>0</v>
      </c>
      <c r="N246" s="286">
        <f>N245/'4 - Inflation'!Q17</f>
        <v>0</v>
      </c>
      <c r="O246" s="286">
        <f>O245/'4 - Inflation'!R17</f>
        <v>0</v>
      </c>
      <c r="P246" s="286">
        <f>P245/'4 - Inflation'!S17</f>
        <v>0</v>
      </c>
      <c r="Q246" s="286">
        <f>Q245/'4 - Inflation'!T17</f>
        <v>0</v>
      </c>
      <c r="R246" s="286">
        <f>R245/'4 - Inflation'!U17</f>
        <v>0</v>
      </c>
      <c r="S246" s="286">
        <f>S245/'4 - Inflation'!V17</f>
        <v>0</v>
      </c>
      <c r="T246" s="286">
        <f>T245/'4 - Inflation'!W17</f>
        <v>0</v>
      </c>
      <c r="U246" s="286">
        <f>U245/'4 - Inflation'!X17</f>
        <v>0</v>
      </c>
      <c r="V246" s="286">
        <f>V245/'4 - Inflation'!Y17</f>
        <v>0</v>
      </c>
      <c r="W246" s="286">
        <f>W245/'4 - Inflation'!Z17</f>
        <v>0</v>
      </c>
      <c r="X246" s="286">
        <f>X245/'4 - Inflation'!AA17</f>
        <v>0</v>
      </c>
      <c r="Y246" s="286">
        <f>Y245/'4 - Inflation'!AB17</f>
        <v>0</v>
      </c>
      <c r="Z246" s="286">
        <f>Z245/'4 - Inflation'!AC17</f>
        <v>0</v>
      </c>
      <c r="AA246" s="286">
        <f>AA245/'4 - Inflation'!AD17</f>
        <v>0</v>
      </c>
      <c r="AB246" s="286">
        <f>AB245/'4 - Inflation'!AE17</f>
        <v>0</v>
      </c>
      <c r="AC246" s="286">
        <f>AC245/'4 - Inflation'!AF17</f>
        <v>0</v>
      </c>
      <c r="AD246" s="286">
        <f>AD245/'4 - Inflation'!AG17</f>
        <v>0</v>
      </c>
      <c r="AE246" s="286">
        <f>AE245/'4 - Inflation'!AH17</f>
        <v>0</v>
      </c>
      <c r="AF246" s="286">
        <f>AF245/'4 - Inflation'!AI17</f>
        <v>0</v>
      </c>
      <c r="AG246" s="286">
        <f>AG245/'4 - Inflation'!AJ17</f>
        <v>0</v>
      </c>
      <c r="AH246" s="286">
        <f>AH245/'4 - Inflation'!AK17</f>
        <v>0</v>
      </c>
      <c r="AI246" s="286">
        <f>AI245/'4 - Inflation'!AL17</f>
        <v>0</v>
      </c>
      <c r="AJ246" s="286">
        <f>AJ245/'4 - Inflation'!AM17</f>
        <v>0</v>
      </c>
      <c r="AK246" s="286">
        <f>AK245/'4 - Inflation'!AN17</f>
        <v>0</v>
      </c>
      <c r="AL246" s="286">
        <f>AL245/'4 - Inflation'!AO17</f>
        <v>0</v>
      </c>
    </row>
    <row r="247" spans="1:38">
      <c r="A247"/>
      <c r="B247"/>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row>
    <row r="248" spans="1:38">
      <c r="B248" t="s">
        <v>285</v>
      </c>
      <c r="C248"/>
      <c r="D248"/>
      <c r="E248" t="s">
        <v>444</v>
      </c>
      <c r="F248" t="str">
        <f>"£m real "&amp;Base_Year&amp;" (CPIH)"</f>
        <v>£m real 2021-22 (CPIH)</v>
      </c>
      <c r="G248"/>
      <c r="H248" s="286">
        <f>SUM(H243,H246)</f>
        <v>0</v>
      </c>
      <c r="I248" s="286">
        <f>SUM(I243,I246)</f>
        <v>0</v>
      </c>
      <c r="J248" s="286">
        <f t="shared" ref="J248:AL248" si="43">SUM(J243,J246)</f>
        <v>0</v>
      </c>
      <c r="K248" s="286">
        <f t="shared" si="43"/>
        <v>0</v>
      </c>
      <c r="L248" s="286">
        <f t="shared" si="43"/>
        <v>0</v>
      </c>
      <c r="M248" s="286">
        <f t="shared" si="43"/>
        <v>0</v>
      </c>
      <c r="N248" s="286">
        <f t="shared" si="43"/>
        <v>0</v>
      </c>
      <c r="O248" s="286">
        <f t="shared" si="43"/>
        <v>0</v>
      </c>
      <c r="P248" s="286">
        <f t="shared" si="43"/>
        <v>0</v>
      </c>
      <c r="Q248" s="286">
        <f t="shared" si="43"/>
        <v>0</v>
      </c>
      <c r="R248" s="286">
        <f t="shared" si="43"/>
        <v>0</v>
      </c>
      <c r="S248" s="286">
        <f t="shared" si="43"/>
        <v>0</v>
      </c>
      <c r="T248" s="286">
        <f t="shared" si="43"/>
        <v>0</v>
      </c>
      <c r="U248" s="286">
        <f t="shared" si="43"/>
        <v>0</v>
      </c>
      <c r="V248" s="286">
        <f t="shared" si="43"/>
        <v>0</v>
      </c>
      <c r="W248" s="286">
        <f t="shared" si="43"/>
        <v>0</v>
      </c>
      <c r="X248" s="286">
        <f t="shared" si="43"/>
        <v>0</v>
      </c>
      <c r="Y248" s="286">
        <f t="shared" si="43"/>
        <v>0</v>
      </c>
      <c r="Z248" s="286">
        <f t="shared" si="43"/>
        <v>0</v>
      </c>
      <c r="AA248" s="286">
        <f t="shared" si="43"/>
        <v>0</v>
      </c>
      <c r="AB248" s="286">
        <f t="shared" si="43"/>
        <v>0</v>
      </c>
      <c r="AC248" s="286">
        <f t="shared" si="43"/>
        <v>0</v>
      </c>
      <c r="AD248" s="286">
        <f t="shared" si="43"/>
        <v>0</v>
      </c>
      <c r="AE248" s="286">
        <f t="shared" si="43"/>
        <v>0</v>
      </c>
      <c r="AF248" s="286">
        <f t="shared" si="43"/>
        <v>0</v>
      </c>
      <c r="AG248" s="286">
        <f t="shared" si="43"/>
        <v>0</v>
      </c>
      <c r="AH248" s="286">
        <f t="shared" si="43"/>
        <v>0</v>
      </c>
      <c r="AI248" s="286">
        <f t="shared" si="43"/>
        <v>0</v>
      </c>
      <c r="AJ248" s="286">
        <f t="shared" si="43"/>
        <v>0</v>
      </c>
      <c r="AK248" s="286">
        <f t="shared" si="43"/>
        <v>0</v>
      </c>
      <c r="AL248" s="286">
        <f t="shared" si="43"/>
        <v>0</v>
      </c>
    </row>
    <row r="252" spans="1:38">
      <c r="A252"/>
      <c r="B252" t="s">
        <v>472</v>
      </c>
      <c r="C252"/>
      <c r="D252"/>
      <c r="E252"/>
      <c r="F252"/>
      <c r="G252"/>
      <c r="H252" s="243" t="b">
        <f t="shared" ref="H252:AL252" si="44">SUM(H234,H237)&lt;=$G$231</f>
        <v>1</v>
      </c>
      <c r="I252" s="243" t="b">
        <f t="shared" si="44"/>
        <v>1</v>
      </c>
      <c r="J252" s="243" t="b">
        <f t="shared" si="44"/>
        <v>1</v>
      </c>
      <c r="K252" s="243" t="b">
        <f t="shared" si="44"/>
        <v>1</v>
      </c>
      <c r="L252" s="243" t="b">
        <f t="shared" si="44"/>
        <v>1</v>
      </c>
      <c r="M252" s="243" t="b">
        <f t="shared" si="44"/>
        <v>1</v>
      </c>
      <c r="N252" s="243" t="b">
        <f t="shared" si="44"/>
        <v>1</v>
      </c>
      <c r="O252" s="243" t="b">
        <f t="shared" si="44"/>
        <v>1</v>
      </c>
      <c r="P252" s="243" t="b">
        <f t="shared" si="44"/>
        <v>1</v>
      </c>
      <c r="Q252" s="243" t="b">
        <f t="shared" si="44"/>
        <v>1</v>
      </c>
      <c r="R252" s="243" t="b">
        <f t="shared" si="44"/>
        <v>1</v>
      </c>
      <c r="S252" s="243" t="b">
        <f t="shared" si="44"/>
        <v>1</v>
      </c>
      <c r="T252" s="243" t="b">
        <f t="shared" si="44"/>
        <v>1</v>
      </c>
      <c r="U252" s="243" t="b">
        <f t="shared" si="44"/>
        <v>1</v>
      </c>
      <c r="V252" s="243" t="b">
        <f t="shared" si="44"/>
        <v>1</v>
      </c>
      <c r="W252" s="243" t="b">
        <f t="shared" si="44"/>
        <v>1</v>
      </c>
      <c r="X252" s="243" t="b">
        <f t="shared" si="44"/>
        <v>1</v>
      </c>
      <c r="Y252" s="243" t="b">
        <f t="shared" si="44"/>
        <v>1</v>
      </c>
      <c r="Z252" s="243" t="b">
        <f t="shared" si="44"/>
        <v>1</v>
      </c>
      <c r="AA252" s="243" t="b">
        <f t="shared" si="44"/>
        <v>1</v>
      </c>
      <c r="AB252" s="243" t="b">
        <f t="shared" si="44"/>
        <v>1</v>
      </c>
      <c r="AC252" s="243" t="b">
        <f t="shared" si="44"/>
        <v>1</v>
      </c>
      <c r="AD252" s="243" t="b">
        <f t="shared" si="44"/>
        <v>1</v>
      </c>
      <c r="AE252" s="243" t="b">
        <f t="shared" si="44"/>
        <v>1</v>
      </c>
      <c r="AF252" s="243" t="b">
        <f t="shared" si="44"/>
        <v>1</v>
      </c>
      <c r="AG252" s="243" t="b">
        <f t="shared" si="44"/>
        <v>1</v>
      </c>
      <c r="AH252" s="243" t="b">
        <f t="shared" si="44"/>
        <v>1</v>
      </c>
      <c r="AI252" s="243" t="b">
        <f t="shared" si="44"/>
        <v>1</v>
      </c>
      <c r="AJ252" s="243" t="b">
        <f t="shared" si="44"/>
        <v>1</v>
      </c>
      <c r="AK252" s="243" t="b">
        <f t="shared" si="44"/>
        <v>1</v>
      </c>
      <c r="AL252" s="243" t="b">
        <f t="shared" si="44"/>
        <v>1</v>
      </c>
    </row>
    <row r="253" spans="1:38">
      <c r="A253"/>
      <c r="B253" t="s">
        <v>473</v>
      </c>
      <c r="C253"/>
      <c r="D253"/>
      <c r="E253"/>
      <c r="F253"/>
      <c r="G253"/>
      <c r="H253" s="243" t="b">
        <f t="shared" ref="H253:AL253" si="45">H248=H239</f>
        <v>1</v>
      </c>
      <c r="I253" s="243" t="b">
        <f t="shared" si="45"/>
        <v>1</v>
      </c>
      <c r="J253" s="243" t="b">
        <f t="shared" si="45"/>
        <v>1</v>
      </c>
      <c r="K253" s="243" t="b">
        <f t="shared" si="45"/>
        <v>1</v>
      </c>
      <c r="L253" s="243" t="b">
        <f t="shared" si="45"/>
        <v>1</v>
      </c>
      <c r="M253" s="243" t="b">
        <f t="shared" si="45"/>
        <v>1</v>
      </c>
      <c r="N253" s="243" t="b">
        <f t="shared" si="45"/>
        <v>1</v>
      </c>
      <c r="O253" s="243" t="b">
        <f t="shared" si="45"/>
        <v>1</v>
      </c>
      <c r="P253" s="243" t="b">
        <f t="shared" si="45"/>
        <v>1</v>
      </c>
      <c r="Q253" s="243" t="b">
        <f t="shared" si="45"/>
        <v>1</v>
      </c>
      <c r="R253" s="243" t="b">
        <f t="shared" si="45"/>
        <v>1</v>
      </c>
      <c r="S253" s="243" t="b">
        <f t="shared" si="45"/>
        <v>1</v>
      </c>
      <c r="T253" s="243" t="b">
        <f t="shared" si="45"/>
        <v>1</v>
      </c>
      <c r="U253" s="243" t="b">
        <f t="shared" si="45"/>
        <v>1</v>
      </c>
      <c r="V253" s="243" t="b">
        <f t="shared" si="45"/>
        <v>1</v>
      </c>
      <c r="W253" s="243" t="b">
        <f t="shared" si="45"/>
        <v>1</v>
      </c>
      <c r="X253" s="243" t="b">
        <f t="shared" si="45"/>
        <v>1</v>
      </c>
      <c r="Y253" s="243" t="b">
        <f t="shared" si="45"/>
        <v>1</v>
      </c>
      <c r="Z253" s="243" t="b">
        <f t="shared" si="45"/>
        <v>1</v>
      </c>
      <c r="AA253" s="243" t="b">
        <f t="shared" si="45"/>
        <v>1</v>
      </c>
      <c r="AB253" s="243" t="b">
        <f t="shared" si="45"/>
        <v>1</v>
      </c>
      <c r="AC253" s="243" t="b">
        <f t="shared" si="45"/>
        <v>1</v>
      </c>
      <c r="AD253" s="243" t="b">
        <f t="shared" si="45"/>
        <v>1</v>
      </c>
      <c r="AE253" s="243" t="b">
        <f t="shared" si="45"/>
        <v>1</v>
      </c>
      <c r="AF253" s="243" t="b">
        <f t="shared" si="45"/>
        <v>1</v>
      </c>
      <c r="AG253" s="243" t="b">
        <f t="shared" si="45"/>
        <v>1</v>
      </c>
      <c r="AH253" s="243" t="b">
        <f t="shared" si="45"/>
        <v>1</v>
      </c>
      <c r="AI253" s="243" t="b">
        <f t="shared" si="45"/>
        <v>1</v>
      </c>
      <c r="AJ253" s="243" t="b">
        <f t="shared" si="45"/>
        <v>1</v>
      </c>
      <c r="AK253" s="243" t="b">
        <f t="shared" si="45"/>
        <v>1</v>
      </c>
      <c r="AL253" s="243" t="b">
        <f t="shared" si="45"/>
        <v>1</v>
      </c>
    </row>
    <row r="254" spans="1:38">
      <c r="A254"/>
      <c r="B254" t="s">
        <v>474</v>
      </c>
      <c r="C254"/>
      <c r="D254"/>
      <c r="E254"/>
      <c r="F254"/>
      <c r="G254"/>
      <c r="H254" s="243" t="b">
        <f t="shared" ref="H254:AL254" si="46">AND(OR(AND(H242&gt;0,H7),IF(H242=0,TRUE,FALSE)),OR(AND(H245&gt;0,H8),IF(H245=0,TRUE,FALSE)))</f>
        <v>1</v>
      </c>
      <c r="I254" s="243" t="b">
        <f t="shared" si="46"/>
        <v>1</v>
      </c>
      <c r="J254" s="243" t="b">
        <f t="shared" si="46"/>
        <v>1</v>
      </c>
      <c r="K254" s="243" t="b">
        <f t="shared" si="46"/>
        <v>1</v>
      </c>
      <c r="L254" s="243" t="b">
        <f t="shared" si="46"/>
        <v>1</v>
      </c>
      <c r="M254" s="243" t="b">
        <f t="shared" si="46"/>
        <v>1</v>
      </c>
      <c r="N254" s="243" t="b">
        <f t="shared" si="46"/>
        <v>1</v>
      </c>
      <c r="O254" s="243" t="b">
        <f t="shared" si="46"/>
        <v>1</v>
      </c>
      <c r="P254" s="243" t="b">
        <f t="shared" si="46"/>
        <v>1</v>
      </c>
      <c r="Q254" s="243" t="b">
        <f t="shared" si="46"/>
        <v>1</v>
      </c>
      <c r="R254" s="243" t="b">
        <f t="shared" si="46"/>
        <v>1</v>
      </c>
      <c r="S254" s="243" t="b">
        <f t="shared" si="46"/>
        <v>1</v>
      </c>
      <c r="T254" s="243" t="b">
        <f t="shared" si="46"/>
        <v>1</v>
      </c>
      <c r="U254" s="243" t="b">
        <f t="shared" si="46"/>
        <v>1</v>
      </c>
      <c r="V254" s="243" t="b">
        <f t="shared" si="46"/>
        <v>1</v>
      </c>
      <c r="W254" s="243" t="b">
        <f t="shared" si="46"/>
        <v>1</v>
      </c>
      <c r="X254" s="243" t="b">
        <f t="shared" si="46"/>
        <v>1</v>
      </c>
      <c r="Y254" s="243" t="b">
        <f t="shared" si="46"/>
        <v>1</v>
      </c>
      <c r="Z254" s="243" t="b">
        <f t="shared" si="46"/>
        <v>1</v>
      </c>
      <c r="AA254" s="243" t="b">
        <f t="shared" si="46"/>
        <v>1</v>
      </c>
      <c r="AB254" s="243" t="b">
        <f t="shared" si="46"/>
        <v>1</v>
      </c>
      <c r="AC254" s="243" t="b">
        <f t="shared" si="46"/>
        <v>1</v>
      </c>
      <c r="AD254" s="243" t="b">
        <f t="shared" si="46"/>
        <v>1</v>
      </c>
      <c r="AE254" s="243" t="b">
        <f t="shared" si="46"/>
        <v>1</v>
      </c>
      <c r="AF254" s="243" t="b">
        <f t="shared" si="46"/>
        <v>1</v>
      </c>
      <c r="AG254" s="243" t="b">
        <f t="shared" si="46"/>
        <v>1</v>
      </c>
      <c r="AH254" s="243" t="b">
        <f t="shared" si="46"/>
        <v>1</v>
      </c>
      <c r="AI254" s="243" t="b">
        <f t="shared" si="46"/>
        <v>1</v>
      </c>
      <c r="AJ254" s="243" t="b">
        <f t="shared" si="46"/>
        <v>1</v>
      </c>
      <c r="AK254" s="243" t="b">
        <f t="shared" si="46"/>
        <v>1</v>
      </c>
      <c r="AL254" s="243" t="b">
        <f t="shared" si="46"/>
        <v>1</v>
      </c>
    </row>
    <row r="255" spans="1:38">
      <c r="A255"/>
      <c r="B255"/>
      <c r="C255"/>
      <c r="D255"/>
      <c r="E255"/>
      <c r="F255"/>
      <c r="G255"/>
      <c r="H255"/>
      <c r="I255"/>
      <c r="J255"/>
      <c r="K255"/>
      <c r="L255"/>
      <c r="M255"/>
      <c r="N255"/>
      <c r="O255"/>
      <c r="P255"/>
      <c r="Q255"/>
      <c r="R255"/>
      <c r="S255"/>
      <c r="T255"/>
      <c r="U255"/>
      <c r="V255"/>
      <c r="W255"/>
      <c r="X255"/>
      <c r="Y255"/>
      <c r="Z255"/>
      <c r="AA255"/>
      <c r="AB255"/>
      <c r="AC255"/>
      <c r="AD255"/>
      <c r="AE255"/>
      <c r="AF255"/>
      <c r="AG255"/>
      <c r="AH255"/>
      <c r="AI255"/>
      <c r="AJ255"/>
      <c r="AK255"/>
      <c r="AL255"/>
    </row>
    <row r="256" spans="1:38">
      <c r="A256"/>
      <c r="B256"/>
      <c r="C256"/>
      <c r="D256"/>
      <c r="E256"/>
      <c r="F256"/>
      <c r="G256"/>
      <c r="H256"/>
      <c r="I256"/>
      <c r="J256"/>
      <c r="K256"/>
      <c r="L256"/>
      <c r="M256"/>
      <c r="N256"/>
      <c r="O256"/>
      <c r="P256"/>
      <c r="Q256"/>
      <c r="R256"/>
      <c r="S256"/>
      <c r="T256"/>
      <c r="U256"/>
      <c r="V256"/>
      <c r="W256"/>
      <c r="X256"/>
      <c r="Y256"/>
      <c r="Z256"/>
      <c r="AA256"/>
      <c r="AB256"/>
      <c r="AC256"/>
      <c r="AD256"/>
      <c r="AE256"/>
      <c r="AF256"/>
      <c r="AG256"/>
      <c r="AH256"/>
      <c r="AI256"/>
      <c r="AJ256"/>
      <c r="AK256"/>
      <c r="AL256"/>
    </row>
    <row r="257" spans="1:38">
      <c r="A257" s="18"/>
      <c r="B257" s="21" t="s">
        <v>484</v>
      </c>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row>
    <row r="258" spans="1:38">
      <c r="A258"/>
      <c r="B258"/>
      <c r="C258"/>
      <c r="D258"/>
      <c r="E258"/>
      <c r="F258" s="362"/>
      <c r="G258"/>
      <c r="H258"/>
      <c r="I258"/>
      <c r="J258"/>
      <c r="K258"/>
      <c r="L258"/>
      <c r="M258"/>
      <c r="N258"/>
      <c r="O258"/>
      <c r="P258"/>
      <c r="Q258"/>
      <c r="R258"/>
      <c r="S258"/>
      <c r="T258"/>
      <c r="U258"/>
      <c r="V258"/>
      <c r="W258"/>
      <c r="X258"/>
      <c r="Y258"/>
      <c r="Z258"/>
      <c r="AA258"/>
      <c r="AB258"/>
      <c r="AC258"/>
      <c r="AD258"/>
      <c r="AE258"/>
      <c r="AF258"/>
      <c r="AG258"/>
      <c r="AH258"/>
      <c r="AI258"/>
      <c r="AJ258"/>
      <c r="AK258"/>
      <c r="AL258"/>
    </row>
    <row r="259" spans="1:38">
      <c r="A259"/>
      <c r="B259" t="s">
        <v>485</v>
      </c>
      <c r="C259"/>
      <c r="D259"/>
      <c r="E259"/>
      <c r="F259" s="387"/>
      <c r="G259"/>
      <c r="H259"/>
      <c r="I259"/>
      <c r="J259"/>
      <c r="K259"/>
      <c r="L259"/>
      <c r="M259"/>
      <c r="N259"/>
      <c r="O259"/>
      <c r="P259"/>
      <c r="Q259"/>
      <c r="R259"/>
      <c r="S259"/>
      <c r="T259"/>
      <c r="U259"/>
      <c r="V259"/>
      <c r="W259"/>
      <c r="X259"/>
      <c r="Y259"/>
      <c r="Z259"/>
      <c r="AA259"/>
      <c r="AB259"/>
      <c r="AC259"/>
      <c r="AD259"/>
      <c r="AE259"/>
      <c r="AF259"/>
      <c r="AG259"/>
      <c r="AH259"/>
      <c r="AI259"/>
      <c r="AJ259"/>
      <c r="AK259"/>
      <c r="AL259"/>
    </row>
    <row r="260" spans="1:38">
      <c r="A260"/>
      <c r="B260" t="s">
        <v>486</v>
      </c>
      <c r="C260"/>
      <c r="D260"/>
      <c r="E260"/>
      <c r="F260" s="362"/>
      <c r="G260"/>
      <c r="H260" s="259"/>
      <c r="I260" s="259"/>
      <c r="J260" s="259"/>
      <c r="K260" s="259"/>
      <c r="L260" s="259"/>
      <c r="M260" s="259"/>
      <c r="N260" s="259"/>
      <c r="O260" s="259"/>
      <c r="P260" s="259"/>
      <c r="Q260" s="259"/>
      <c r="R260" s="259"/>
      <c r="S260" s="259"/>
      <c r="T260" s="259"/>
      <c r="U260" s="259"/>
      <c r="V260" s="259"/>
      <c r="W260" s="259"/>
      <c r="X260" s="259"/>
      <c r="Y260" s="259"/>
      <c r="Z260" s="259"/>
      <c r="AA260" s="259"/>
      <c r="AB260" s="259"/>
      <c r="AC260" s="259"/>
      <c r="AD260" s="259"/>
      <c r="AE260" s="259"/>
      <c r="AF260" s="259"/>
      <c r="AG260" s="259"/>
      <c r="AH260" s="259"/>
      <c r="AI260" s="259"/>
      <c r="AJ260" s="259"/>
      <c r="AK260" s="259"/>
      <c r="AL260" s="259"/>
    </row>
    <row r="261" spans="1:38">
      <c r="A261"/>
      <c r="B261"/>
      <c r="C261"/>
      <c r="D261"/>
      <c r="E261" s="364"/>
      <c r="F261" s="385"/>
      <c r="G261"/>
      <c r="H261"/>
      <c r="I261"/>
      <c r="J261"/>
      <c r="K261"/>
      <c r="L261"/>
      <c r="M261"/>
      <c r="N261"/>
      <c r="O261"/>
      <c r="P261"/>
      <c r="Q261"/>
      <c r="R261"/>
      <c r="S261"/>
      <c r="T261"/>
      <c r="U261"/>
      <c r="V261"/>
      <c r="W261"/>
      <c r="X261"/>
      <c r="Y261"/>
      <c r="Z261"/>
      <c r="AA261"/>
      <c r="AB261"/>
      <c r="AC261"/>
      <c r="AD261"/>
      <c r="AE261"/>
      <c r="AF261"/>
      <c r="AG261"/>
      <c r="AH261"/>
      <c r="AI261"/>
      <c r="AJ261"/>
      <c r="AK261"/>
      <c r="AL261"/>
    </row>
    <row r="262" spans="1:38">
      <c r="A262"/>
      <c r="B262" t="s">
        <v>487</v>
      </c>
      <c r="C262"/>
      <c r="D262"/>
      <c r="E262" s="364"/>
      <c r="F262" s="386"/>
      <c r="G262"/>
      <c r="H262"/>
      <c r="I262"/>
      <c r="J262"/>
      <c r="K262"/>
      <c r="L262"/>
      <c r="M262"/>
      <c r="N262"/>
      <c r="O262"/>
      <c r="P262"/>
      <c r="Q262"/>
      <c r="R262"/>
      <c r="S262"/>
      <c r="T262"/>
      <c r="U262"/>
      <c r="V262"/>
      <c r="W262"/>
      <c r="X262"/>
      <c r="Y262"/>
      <c r="Z262"/>
      <c r="AA262"/>
      <c r="AB262"/>
      <c r="AC262"/>
      <c r="AD262"/>
      <c r="AE262"/>
      <c r="AF262"/>
      <c r="AG262"/>
      <c r="AH262"/>
      <c r="AI262"/>
      <c r="AJ262"/>
      <c r="AK262"/>
      <c r="AL262"/>
    </row>
    <row r="263" spans="1:38">
      <c r="B263" t="s">
        <v>488</v>
      </c>
      <c r="C263"/>
      <c r="D263"/>
      <c r="E263"/>
      <c r="F263"/>
      <c r="G263"/>
      <c r="H263" s="259"/>
      <c r="I263" s="259"/>
      <c r="J263" s="259"/>
      <c r="K263" s="259"/>
      <c r="L263" s="259"/>
      <c r="M263" s="259"/>
      <c r="N263" s="259"/>
      <c r="O263" s="259"/>
      <c r="P263" s="259"/>
      <c r="Q263" s="259"/>
      <c r="R263" s="259"/>
      <c r="S263" s="259"/>
      <c r="T263" s="259"/>
      <c r="U263" s="259"/>
      <c r="V263" s="259"/>
      <c r="W263" s="259"/>
      <c r="X263" s="259"/>
      <c r="Y263" s="259"/>
      <c r="Z263" s="259"/>
      <c r="AA263" s="259"/>
      <c r="AB263" s="259"/>
      <c r="AC263" s="259"/>
      <c r="AD263" s="259"/>
      <c r="AE263" s="259"/>
      <c r="AF263" s="259"/>
      <c r="AG263" s="259"/>
      <c r="AH263" s="259"/>
      <c r="AI263" s="259"/>
      <c r="AJ263" s="259"/>
      <c r="AK263" s="259"/>
      <c r="AL263" s="259"/>
    </row>
    <row r="264" spans="1:38">
      <c r="A264"/>
      <c r="B264"/>
      <c r="C264"/>
      <c r="D264"/>
      <c r="E264"/>
      <c r="F264"/>
      <c r="G264"/>
      <c r="H264"/>
      <c r="I264"/>
      <c r="J264"/>
      <c r="K264"/>
      <c r="L264"/>
      <c r="M264"/>
      <c r="N264"/>
      <c r="O264"/>
      <c r="P264"/>
      <c r="Q264"/>
      <c r="R264"/>
      <c r="S264"/>
      <c r="T264"/>
      <c r="U264"/>
      <c r="V264"/>
      <c r="W264"/>
      <c r="X264"/>
      <c r="Y264"/>
      <c r="Z264"/>
      <c r="AA264"/>
      <c r="AB264"/>
      <c r="AC264"/>
      <c r="AD264"/>
      <c r="AE264"/>
      <c r="AF264"/>
      <c r="AG264"/>
      <c r="AH264"/>
      <c r="AI264"/>
      <c r="AJ264"/>
      <c r="AK264"/>
      <c r="AL264"/>
    </row>
    <row r="265" spans="1:38">
      <c r="A265" s="220" t="s">
        <v>290</v>
      </c>
      <c r="B265" s="220"/>
      <c r="C265" s="220"/>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c r="AA265" s="220"/>
      <c r="AB265" s="220"/>
      <c r="AC265" s="220"/>
      <c r="AD265" s="220"/>
      <c r="AE265" s="220"/>
      <c r="AF265" s="220"/>
      <c r="AG265" s="220"/>
      <c r="AH265" s="220"/>
      <c r="AI265" s="220"/>
      <c r="AJ265" s="220"/>
      <c r="AK265" s="220"/>
      <c r="AL265" s="220"/>
    </row>
    <row r="267" spans="1:38">
      <c r="A267" s="253" t="s">
        <v>291</v>
      </c>
      <c r="B267" s="250"/>
      <c r="C267" s="250"/>
      <c r="D267" s="250"/>
      <c r="E267" s="250"/>
      <c r="F267" s="250"/>
      <c r="G267" s="250"/>
      <c r="H267" s="250"/>
      <c r="I267" s="250"/>
      <c r="J267" s="250"/>
      <c r="K267" s="250"/>
      <c r="L267" s="250"/>
      <c r="M267" s="250"/>
      <c r="N267" s="250"/>
      <c r="O267" s="250"/>
      <c r="P267" s="250"/>
      <c r="Q267" s="250"/>
      <c r="R267" s="250"/>
      <c r="S267" s="250"/>
      <c r="T267" s="250"/>
      <c r="U267" s="250"/>
      <c r="V267" s="250"/>
      <c r="W267" s="250"/>
      <c r="X267" s="250"/>
      <c r="Y267" s="250"/>
      <c r="Z267" s="250"/>
      <c r="AA267" s="250"/>
      <c r="AB267" s="250"/>
      <c r="AC267" s="250"/>
      <c r="AD267" s="250"/>
      <c r="AE267" s="250"/>
      <c r="AF267" s="250"/>
      <c r="AG267" s="250"/>
      <c r="AH267" s="250"/>
      <c r="AI267" s="250"/>
      <c r="AJ267" s="250"/>
      <c r="AK267" s="250"/>
      <c r="AL267" s="250"/>
    </row>
    <row r="268" spans="1:38" outlineLevel="1">
      <c r="A268" s="217"/>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row>
    <row r="269" spans="1:38" outlineLevel="1">
      <c r="A269" s="217"/>
      <c r="B269" t="s">
        <v>489</v>
      </c>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row>
    <row r="270" spans="1:38" outlineLevel="1">
      <c r="A270" s="217"/>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row>
    <row r="271" spans="1:38" outlineLevel="1">
      <c r="A271" s="217"/>
      <c r="B271"/>
      <c r="C271"/>
      <c r="D271"/>
      <c r="E271"/>
      <c r="F271"/>
      <c r="G271"/>
      <c r="H271"/>
      <c r="I271"/>
      <c r="J271"/>
      <c r="K271"/>
      <c r="L271"/>
      <c r="M271"/>
      <c r="N271"/>
      <c r="O271"/>
      <c r="P271"/>
      <c r="Q271"/>
      <c r="R271"/>
      <c r="S271"/>
      <c r="T271"/>
      <c r="U271"/>
      <c r="V271"/>
      <c r="W271"/>
      <c r="X271"/>
      <c r="Y271"/>
      <c r="Z271"/>
      <c r="AA271"/>
      <c r="AB271"/>
      <c r="AC271"/>
      <c r="AD271"/>
      <c r="AE271"/>
      <c r="AF271"/>
      <c r="AG271"/>
      <c r="AH271"/>
      <c r="AI271"/>
      <c r="AJ271"/>
      <c r="AK271"/>
      <c r="AL271"/>
    </row>
    <row r="272" spans="1:38">
      <c r="A272" s="252" t="s">
        <v>294</v>
      </c>
      <c r="B272" s="251"/>
      <c r="C272" s="251"/>
      <c r="D272" s="251"/>
      <c r="E272" s="251"/>
      <c r="F272" s="251"/>
      <c r="G272" s="251"/>
      <c r="H272" s="251"/>
      <c r="I272" s="251"/>
      <c r="J272" s="251"/>
      <c r="K272" s="251"/>
      <c r="L272" s="251"/>
      <c r="M272" s="251"/>
      <c r="N272" s="251"/>
      <c r="O272" s="251"/>
      <c r="P272" s="251"/>
      <c r="Q272" s="251"/>
      <c r="R272" s="251"/>
      <c r="S272" s="251"/>
      <c r="T272" s="251"/>
      <c r="U272" s="251"/>
      <c r="V272" s="251"/>
      <c r="W272" s="251"/>
      <c r="X272" s="251"/>
      <c r="Y272" s="251"/>
      <c r="Z272" s="251"/>
      <c r="AA272" s="251"/>
      <c r="AB272" s="251"/>
      <c r="AC272" s="251"/>
      <c r="AD272" s="251"/>
      <c r="AE272" s="251"/>
      <c r="AF272" s="251"/>
      <c r="AG272" s="251"/>
      <c r="AH272" s="251"/>
      <c r="AI272" s="251"/>
      <c r="AJ272" s="251"/>
      <c r="AK272" s="251"/>
      <c r="AL272" s="251"/>
    </row>
    <row r="273" spans="1:38" outlineLevel="1">
      <c r="A273" s="217"/>
      <c r="B273"/>
      <c r="C273"/>
      <c r="D273"/>
      <c r="E273"/>
      <c r="F273"/>
      <c r="G273"/>
      <c r="H273"/>
      <c r="I273"/>
      <c r="J273"/>
      <c r="K273"/>
      <c r="L273"/>
      <c r="M273"/>
      <c r="N273"/>
      <c r="O273"/>
      <c r="P273"/>
      <c r="Q273"/>
      <c r="R273"/>
      <c r="S273"/>
      <c r="T273"/>
      <c r="U273"/>
      <c r="V273"/>
      <c r="W273"/>
      <c r="X273"/>
      <c r="Y273"/>
      <c r="Z273"/>
      <c r="AA273"/>
      <c r="AB273"/>
      <c r="AC273"/>
      <c r="AD273"/>
      <c r="AE273"/>
      <c r="AF273"/>
      <c r="AG273"/>
      <c r="AH273"/>
      <c r="AI273"/>
      <c r="AJ273"/>
      <c r="AK273"/>
      <c r="AL273"/>
    </row>
    <row r="274" spans="1:38" outlineLevel="1">
      <c r="A274" s="217"/>
      <c r="B274"/>
      <c r="C274"/>
      <c r="D274"/>
      <c r="E274"/>
      <c r="F274"/>
      <c r="G274"/>
      <c r="H274"/>
      <c r="I274"/>
      <c r="J274"/>
      <c r="K274"/>
      <c r="L274"/>
      <c r="M274"/>
      <c r="N274"/>
      <c r="O274"/>
      <c r="P274"/>
      <c r="Q274"/>
      <c r="R274"/>
      <c r="S274"/>
      <c r="T274"/>
      <c r="U274"/>
      <c r="V274"/>
      <c r="W274"/>
      <c r="X274"/>
      <c r="Y274"/>
      <c r="Z274"/>
      <c r="AA274"/>
      <c r="AB274"/>
      <c r="AC274"/>
      <c r="AD274"/>
      <c r="AE274"/>
      <c r="AF274"/>
      <c r="AG274"/>
      <c r="AH274"/>
      <c r="AI274"/>
      <c r="AJ274"/>
      <c r="AK274"/>
      <c r="AL274"/>
    </row>
    <row r="275" spans="1:38" outlineLevel="1">
      <c r="A275" s="217"/>
      <c r="B275"/>
      <c r="C275"/>
      <c r="D275"/>
      <c r="E275"/>
      <c r="F275"/>
      <c r="G275"/>
      <c r="H275"/>
      <c r="I275"/>
      <c r="J275"/>
      <c r="K275"/>
      <c r="L275"/>
      <c r="M275"/>
      <c r="N275"/>
      <c r="O275"/>
      <c r="P275"/>
      <c r="Q275"/>
      <c r="R275"/>
      <c r="S275"/>
      <c r="T275"/>
      <c r="U275"/>
      <c r="V275"/>
      <c r="W275"/>
      <c r="X275"/>
      <c r="Y275"/>
      <c r="Z275"/>
      <c r="AA275"/>
      <c r="AB275"/>
      <c r="AC275"/>
      <c r="AD275"/>
      <c r="AE275"/>
      <c r="AF275"/>
      <c r="AG275"/>
      <c r="AH275"/>
      <c r="AI275"/>
      <c r="AJ275"/>
      <c r="AK275"/>
      <c r="AL275"/>
    </row>
    <row r="276" spans="1:38" outlineLevel="1">
      <c r="A276" s="217"/>
      <c r="B276"/>
      <c r="C276"/>
      <c r="D276"/>
      <c r="E276"/>
      <c r="F276"/>
      <c r="G276"/>
      <c r="H276"/>
      <c r="I276"/>
      <c r="J276"/>
      <c r="K276"/>
      <c r="L276"/>
      <c r="M276"/>
      <c r="N276"/>
      <c r="O276"/>
      <c r="P276"/>
      <c r="Q276"/>
      <c r="R276"/>
      <c r="S276"/>
      <c r="T276"/>
      <c r="U276"/>
      <c r="V276"/>
      <c r="W276"/>
      <c r="X276"/>
      <c r="Y276"/>
      <c r="Z276"/>
      <c r="AA276"/>
      <c r="AB276"/>
      <c r="AC276"/>
      <c r="AD276"/>
      <c r="AE276"/>
      <c r="AF276"/>
      <c r="AG276"/>
      <c r="AH276"/>
      <c r="AI276"/>
      <c r="AJ276"/>
      <c r="AK276"/>
      <c r="AL276"/>
    </row>
    <row r="277" spans="1:38">
      <c r="A277" s="218" t="s">
        <v>295</v>
      </c>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c r="AL277" s="80"/>
    </row>
  </sheetData>
  <phoneticPr fontId="25" type="noConversion"/>
  <conditionalFormatting sqref="D27:F27">
    <cfRule type="cellIs" dxfId="21" priority="16" operator="equal">
      <formula>"ERROR"</formula>
    </cfRule>
  </conditionalFormatting>
  <conditionalFormatting sqref="D55:F55">
    <cfRule type="cellIs" dxfId="20" priority="15" operator="equal">
      <formula>"ERROR"</formula>
    </cfRule>
  </conditionalFormatting>
  <conditionalFormatting sqref="D84:F84">
    <cfRule type="cellIs" dxfId="19" priority="14" operator="equal">
      <formula>"ERROR"</formula>
    </cfRule>
  </conditionalFormatting>
  <conditionalFormatting sqref="D113:F113">
    <cfRule type="cellIs" dxfId="18" priority="13" operator="equal">
      <formula>"ERROR"</formula>
    </cfRule>
  </conditionalFormatting>
  <conditionalFormatting sqref="D142:F142">
    <cfRule type="cellIs" dxfId="17" priority="2" operator="equal">
      <formula>"ERROR"</formula>
    </cfRule>
  </conditionalFormatting>
  <conditionalFormatting sqref="D171:F171">
    <cfRule type="cellIs" dxfId="16" priority="12" operator="equal">
      <formula>"ERROR"</formula>
    </cfRule>
  </conditionalFormatting>
  <conditionalFormatting sqref="D200:F200">
    <cfRule type="cellIs" dxfId="15" priority="11" operator="equal">
      <formula>"ERROR"</formula>
    </cfRule>
  </conditionalFormatting>
  <conditionalFormatting sqref="D229:F229">
    <cfRule type="cellIs" dxfId="14" priority="10" operator="equal">
      <formula>"ERROR"</formula>
    </cfRule>
  </conditionalFormatting>
  <conditionalFormatting sqref="F23">
    <cfRule type="cellIs" dxfId="13" priority="17" operator="equal">
      <formula>"ERROR"</formula>
    </cfRule>
  </conditionalFormatting>
  <conditionalFormatting sqref="H49:AL51">
    <cfRule type="cellIs" dxfId="12" priority="25" operator="equal">
      <formula>FALSE</formula>
    </cfRule>
  </conditionalFormatting>
  <conditionalFormatting sqref="H78:AL80">
    <cfRule type="cellIs" dxfId="11" priority="3" operator="equal">
      <formula>FALSE</formula>
    </cfRule>
  </conditionalFormatting>
  <conditionalFormatting sqref="H107:AL109">
    <cfRule type="cellIs" dxfId="10" priority="9" operator="equal">
      <formula>FALSE</formula>
    </cfRule>
  </conditionalFormatting>
  <conditionalFormatting sqref="H136:AL138">
    <cfRule type="cellIs" dxfId="9" priority="7" operator="equal">
      <formula>FALSE</formula>
    </cfRule>
  </conditionalFormatting>
  <conditionalFormatting sqref="H165:AL167">
    <cfRule type="cellIs" dxfId="8" priority="1" operator="equal">
      <formula>FALSE</formula>
    </cfRule>
  </conditionalFormatting>
  <conditionalFormatting sqref="H194:AL196">
    <cfRule type="cellIs" dxfId="7" priority="6" operator="equal">
      <formula>FALSE</formula>
    </cfRule>
  </conditionalFormatting>
  <conditionalFormatting sqref="H223:AL225">
    <cfRule type="cellIs" dxfId="6" priority="5" operator="equal">
      <formula>FALSE</formula>
    </cfRule>
  </conditionalFormatting>
  <conditionalFormatting sqref="H252:AL254">
    <cfRule type="cellIs" dxfId="5" priority="4" operator="equal">
      <formula>FALSE</formula>
    </cfRule>
  </conditionalFormatting>
  <pageMargins left="0.7" right="0.7" top="0.75" bottom="0.75" header="0.3" footer="0.3"/>
  <pageSetup paperSize="9" orientation="portrait" r:id="rId1"/>
  <headerFooter>
    <oddFooter>&amp;C_x000D_&amp;1#&amp;"Calibri"&amp;10&amp;K000000 OFFICIAL-InternalOnly</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BED09-BDD7-4DF5-AA53-E7233865BDC2}">
  <sheetPr>
    <tabColor theme="9" tint="0.79998168889431442"/>
  </sheetPr>
  <dimension ref="A1:AJ133"/>
  <sheetViews>
    <sheetView zoomScaleNormal="100" workbookViewId="0">
      <selection activeCell="C22" sqref="C22"/>
    </sheetView>
  </sheetViews>
  <sheetFormatPr defaultRowHeight="15.75" outlineLevelRow="1"/>
  <cols>
    <col min="1" max="1" width="3.375" customWidth="1"/>
    <col min="2" max="2" width="66.5" customWidth="1"/>
    <col min="3" max="3" width="11" customWidth="1"/>
    <col min="4" max="4" width="17.25" customWidth="1"/>
    <col min="5" max="5" width="17.375" customWidth="1"/>
    <col min="6" max="6" width="20.75" customWidth="1"/>
    <col min="7" max="7" width="13.375" customWidth="1"/>
    <col min="8" max="8" width="16" customWidth="1"/>
    <col min="9" max="35" width="12.375" customWidth="1"/>
  </cols>
  <sheetData>
    <row r="1" spans="1:36" ht="16.5">
      <c r="A1" s="22"/>
      <c r="B1" s="15" t="s">
        <v>130</v>
      </c>
      <c r="C1" s="33" t="s">
        <v>360</v>
      </c>
      <c r="D1" s="33"/>
      <c r="E1" s="33"/>
      <c r="F1" s="33"/>
      <c r="G1" s="33"/>
      <c r="H1" s="370" t="s">
        <v>30</v>
      </c>
      <c r="I1" s="370" t="s">
        <v>25</v>
      </c>
      <c r="J1" s="370" t="s">
        <v>32</v>
      </c>
      <c r="K1" s="370" t="s">
        <v>32</v>
      </c>
      <c r="L1" s="370" t="s">
        <v>32</v>
      </c>
      <c r="M1" s="370" t="s">
        <v>32</v>
      </c>
      <c r="N1" s="370" t="s">
        <v>32</v>
      </c>
      <c r="O1" s="370" t="s">
        <v>32</v>
      </c>
      <c r="P1" s="370" t="s">
        <v>32</v>
      </c>
      <c r="Q1" s="370" t="s">
        <v>32</v>
      </c>
      <c r="R1" s="370" t="s">
        <v>32</v>
      </c>
      <c r="S1" s="370" t="s">
        <v>32</v>
      </c>
      <c r="T1" s="370" t="s">
        <v>32</v>
      </c>
      <c r="U1" s="370" t="s">
        <v>32</v>
      </c>
      <c r="V1" s="370" t="s">
        <v>32</v>
      </c>
      <c r="W1" s="370" t="s">
        <v>32</v>
      </c>
      <c r="X1" s="370" t="s">
        <v>32</v>
      </c>
      <c r="Y1" s="370" t="s">
        <v>32</v>
      </c>
      <c r="Z1" s="370" t="s">
        <v>32</v>
      </c>
      <c r="AA1" s="370" t="s">
        <v>32</v>
      </c>
      <c r="AB1" s="370" t="s">
        <v>32</v>
      </c>
      <c r="AC1" s="370" t="s">
        <v>32</v>
      </c>
      <c r="AD1" s="370" t="s">
        <v>32</v>
      </c>
      <c r="AE1" s="370" t="s">
        <v>32</v>
      </c>
      <c r="AF1" s="370" t="s">
        <v>32</v>
      </c>
      <c r="AG1" s="370" t="s">
        <v>32</v>
      </c>
      <c r="AH1" s="370" t="s">
        <v>32</v>
      </c>
      <c r="AI1" s="442" t="s">
        <v>32</v>
      </c>
      <c r="AJ1" s="441"/>
    </row>
    <row r="2" spans="1:36">
      <c r="A2" s="22"/>
      <c r="B2" s="17" t="e" cm="1">
        <f t="array" aca="1" ref="B2" ca="1">SUBSTITUTE(RIGHT(SUBSTITUTE(CELL("Filename",$FUV$999392), "]",REPT("?", 999)), 999),"?","")</f>
        <v>#VALUE!</v>
      </c>
      <c r="C2" s="33"/>
      <c r="D2" s="33"/>
      <c r="E2" s="33"/>
      <c r="F2" s="33"/>
      <c r="G2" s="33"/>
      <c r="H2" s="165">
        <f t="shared" ref="H2:AI2" si="0">DATE(H4-1,4,1)</f>
        <v>45383</v>
      </c>
      <c r="I2" s="165">
        <f t="shared" si="0"/>
        <v>45748</v>
      </c>
      <c r="J2" s="165">
        <f t="shared" si="0"/>
        <v>46113</v>
      </c>
      <c r="K2" s="165">
        <f t="shared" si="0"/>
        <v>46478</v>
      </c>
      <c r="L2" s="165">
        <f t="shared" si="0"/>
        <v>46844</v>
      </c>
      <c r="M2" s="165">
        <f t="shared" si="0"/>
        <v>47209</v>
      </c>
      <c r="N2" s="165">
        <f t="shared" si="0"/>
        <v>47574</v>
      </c>
      <c r="O2" s="165">
        <f t="shared" si="0"/>
        <v>47939</v>
      </c>
      <c r="P2" s="165">
        <f t="shared" si="0"/>
        <v>48305</v>
      </c>
      <c r="Q2" s="165">
        <f t="shared" si="0"/>
        <v>48670</v>
      </c>
      <c r="R2" s="165">
        <f t="shared" si="0"/>
        <v>49035</v>
      </c>
      <c r="S2" s="165">
        <f t="shared" si="0"/>
        <v>49400</v>
      </c>
      <c r="T2" s="165">
        <f t="shared" si="0"/>
        <v>49766</v>
      </c>
      <c r="U2" s="165">
        <f t="shared" si="0"/>
        <v>50131</v>
      </c>
      <c r="V2" s="165">
        <f t="shared" si="0"/>
        <v>50496</v>
      </c>
      <c r="W2" s="165">
        <f t="shared" si="0"/>
        <v>50861</v>
      </c>
      <c r="X2" s="165">
        <f t="shared" si="0"/>
        <v>51227</v>
      </c>
      <c r="Y2" s="165">
        <f t="shared" si="0"/>
        <v>51592</v>
      </c>
      <c r="Z2" s="165">
        <f t="shared" si="0"/>
        <v>51957</v>
      </c>
      <c r="AA2" s="165">
        <f t="shared" si="0"/>
        <v>52322</v>
      </c>
      <c r="AB2" s="165">
        <f t="shared" si="0"/>
        <v>52688</v>
      </c>
      <c r="AC2" s="165">
        <f t="shared" si="0"/>
        <v>53053</v>
      </c>
      <c r="AD2" s="165">
        <f t="shared" si="0"/>
        <v>53418</v>
      </c>
      <c r="AE2" s="165">
        <f t="shared" si="0"/>
        <v>53783</v>
      </c>
      <c r="AF2" s="165">
        <f t="shared" si="0"/>
        <v>54149</v>
      </c>
      <c r="AG2" s="165">
        <f t="shared" si="0"/>
        <v>54514</v>
      </c>
      <c r="AH2" s="165">
        <f t="shared" si="0"/>
        <v>54879</v>
      </c>
      <c r="AI2" s="436">
        <f t="shared" si="0"/>
        <v>55244</v>
      </c>
    </row>
    <row r="3" spans="1:36">
      <c r="A3" s="22"/>
      <c r="B3" s="35" t="s">
        <v>490</v>
      </c>
      <c r="C3" s="33"/>
      <c r="D3" s="33"/>
      <c r="E3" s="33"/>
      <c r="F3" s="33"/>
      <c r="G3" s="33"/>
      <c r="H3" s="165">
        <f t="shared" ref="H3:AI3" si="1">DATE(H4,3,31)</f>
        <v>45747</v>
      </c>
      <c r="I3" s="165">
        <f t="shared" si="1"/>
        <v>46112</v>
      </c>
      <c r="J3" s="165">
        <f t="shared" si="1"/>
        <v>46477</v>
      </c>
      <c r="K3" s="165">
        <f t="shared" si="1"/>
        <v>46843</v>
      </c>
      <c r="L3" s="165">
        <f t="shared" si="1"/>
        <v>47208</v>
      </c>
      <c r="M3" s="165">
        <f t="shared" si="1"/>
        <v>47573</v>
      </c>
      <c r="N3" s="165">
        <f t="shared" si="1"/>
        <v>47938</v>
      </c>
      <c r="O3" s="165">
        <f t="shared" si="1"/>
        <v>48304</v>
      </c>
      <c r="P3" s="165">
        <f t="shared" si="1"/>
        <v>48669</v>
      </c>
      <c r="Q3" s="165">
        <f t="shared" si="1"/>
        <v>49034</v>
      </c>
      <c r="R3" s="165">
        <f t="shared" si="1"/>
        <v>49399</v>
      </c>
      <c r="S3" s="165">
        <f t="shared" si="1"/>
        <v>49765</v>
      </c>
      <c r="T3" s="165">
        <f t="shared" si="1"/>
        <v>50130</v>
      </c>
      <c r="U3" s="165">
        <f t="shared" si="1"/>
        <v>50495</v>
      </c>
      <c r="V3" s="165">
        <f t="shared" si="1"/>
        <v>50860</v>
      </c>
      <c r="W3" s="165">
        <f t="shared" si="1"/>
        <v>51226</v>
      </c>
      <c r="X3" s="165">
        <f t="shared" si="1"/>
        <v>51591</v>
      </c>
      <c r="Y3" s="165">
        <f t="shared" si="1"/>
        <v>51956</v>
      </c>
      <c r="Z3" s="165">
        <f t="shared" si="1"/>
        <v>52321</v>
      </c>
      <c r="AA3" s="165">
        <f t="shared" si="1"/>
        <v>52687</v>
      </c>
      <c r="AB3" s="165">
        <f t="shared" si="1"/>
        <v>53052</v>
      </c>
      <c r="AC3" s="165">
        <f t="shared" si="1"/>
        <v>53417</v>
      </c>
      <c r="AD3" s="165">
        <f t="shared" si="1"/>
        <v>53782</v>
      </c>
      <c r="AE3" s="165">
        <f t="shared" si="1"/>
        <v>54148</v>
      </c>
      <c r="AF3" s="165">
        <f t="shared" si="1"/>
        <v>54513</v>
      </c>
      <c r="AG3" s="165">
        <f t="shared" si="1"/>
        <v>54878</v>
      </c>
      <c r="AH3" s="165">
        <f t="shared" si="1"/>
        <v>55243</v>
      </c>
      <c r="AI3" s="436">
        <f t="shared" si="1"/>
        <v>55609</v>
      </c>
    </row>
    <row r="4" spans="1:36">
      <c r="A4" s="22"/>
      <c r="B4" s="33"/>
      <c r="C4" s="33"/>
      <c r="D4" s="33" t="s">
        <v>362</v>
      </c>
      <c r="E4" s="33" t="s">
        <v>363</v>
      </c>
      <c r="F4" s="33" t="s">
        <v>364</v>
      </c>
      <c r="G4" s="33"/>
      <c r="H4" s="164">
        <v>2025</v>
      </c>
      <c r="I4" s="164">
        <v>2026</v>
      </c>
      <c r="J4" s="164">
        <f t="shared" ref="J4:AI4" si="2">I4+1</f>
        <v>2027</v>
      </c>
      <c r="K4" s="164">
        <f t="shared" si="2"/>
        <v>2028</v>
      </c>
      <c r="L4" s="164">
        <f t="shared" si="2"/>
        <v>2029</v>
      </c>
      <c r="M4" s="164">
        <f t="shared" si="2"/>
        <v>2030</v>
      </c>
      <c r="N4" s="164">
        <f t="shared" si="2"/>
        <v>2031</v>
      </c>
      <c r="O4" s="164">
        <f t="shared" si="2"/>
        <v>2032</v>
      </c>
      <c r="P4" s="164">
        <f t="shared" si="2"/>
        <v>2033</v>
      </c>
      <c r="Q4" s="164">
        <f t="shared" si="2"/>
        <v>2034</v>
      </c>
      <c r="R4" s="164">
        <f t="shared" si="2"/>
        <v>2035</v>
      </c>
      <c r="S4" s="164">
        <f t="shared" si="2"/>
        <v>2036</v>
      </c>
      <c r="T4" s="164">
        <f t="shared" si="2"/>
        <v>2037</v>
      </c>
      <c r="U4" s="164">
        <f t="shared" si="2"/>
        <v>2038</v>
      </c>
      <c r="V4" s="164">
        <f t="shared" si="2"/>
        <v>2039</v>
      </c>
      <c r="W4" s="164">
        <f t="shared" si="2"/>
        <v>2040</v>
      </c>
      <c r="X4" s="164">
        <f t="shared" si="2"/>
        <v>2041</v>
      </c>
      <c r="Y4" s="164">
        <f t="shared" si="2"/>
        <v>2042</v>
      </c>
      <c r="Z4" s="164">
        <f t="shared" si="2"/>
        <v>2043</v>
      </c>
      <c r="AA4" s="164">
        <f t="shared" si="2"/>
        <v>2044</v>
      </c>
      <c r="AB4" s="164">
        <f t="shared" si="2"/>
        <v>2045</v>
      </c>
      <c r="AC4" s="164">
        <f t="shared" si="2"/>
        <v>2046</v>
      </c>
      <c r="AD4" s="164">
        <f t="shared" si="2"/>
        <v>2047</v>
      </c>
      <c r="AE4" s="164">
        <f t="shared" si="2"/>
        <v>2048</v>
      </c>
      <c r="AF4" s="164">
        <f t="shared" si="2"/>
        <v>2049</v>
      </c>
      <c r="AG4" s="164">
        <f t="shared" si="2"/>
        <v>2050</v>
      </c>
      <c r="AH4" s="164">
        <f t="shared" si="2"/>
        <v>2051</v>
      </c>
      <c r="AI4" s="435">
        <f t="shared" si="2"/>
        <v>2052</v>
      </c>
    </row>
    <row r="5" spans="1:36" ht="16.5">
      <c r="A5" s="22"/>
      <c r="B5" s="37" t="s">
        <v>491</v>
      </c>
      <c r="C5" s="37"/>
      <c r="D5" s="37"/>
      <c r="E5" s="37"/>
      <c r="F5" s="37"/>
      <c r="G5" s="37"/>
      <c r="H5" s="38"/>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row>
    <row r="7" spans="1:36">
      <c r="B7" t="s">
        <v>366</v>
      </c>
      <c r="C7" s="161"/>
      <c r="D7" s="161"/>
      <c r="E7" s="161"/>
      <c r="F7" s="161"/>
      <c r="H7" s="226" t="b">
        <f>'R1a_SRCOI_Constr '!I7</f>
        <v>1</v>
      </c>
      <c r="I7" s="226" t="b">
        <f>'R1a_SRCOI_Constr '!J7</f>
        <v>1</v>
      </c>
      <c r="J7" s="226" t="b">
        <f>'R1a_SRCOI_Constr '!K7</f>
        <v>1</v>
      </c>
      <c r="K7" s="226" t="b">
        <f>'R1a_SRCOI_Constr '!L7</f>
        <v>1</v>
      </c>
      <c r="L7" s="226" t="b">
        <f>'R1a_SRCOI_Constr '!M7</f>
        <v>1</v>
      </c>
      <c r="M7" s="226" t="b">
        <f>'R1a_SRCOI_Constr '!N7</f>
        <v>1</v>
      </c>
      <c r="N7" s="226" t="b">
        <f>'R1a_SRCOI_Constr '!O7</f>
        <v>0</v>
      </c>
      <c r="O7" s="226" t="b">
        <f>'R1a_SRCOI_Constr '!P7</f>
        <v>0</v>
      </c>
      <c r="P7" s="226" t="b">
        <f>'R1a_SRCOI_Constr '!Q7</f>
        <v>0</v>
      </c>
      <c r="Q7" s="226" t="b">
        <f>'R1a_SRCOI_Constr '!R7</f>
        <v>0</v>
      </c>
      <c r="R7" s="226" t="b">
        <f>'R1a_SRCOI_Constr '!S7</f>
        <v>0</v>
      </c>
      <c r="S7" s="226" t="b">
        <f>'R1a_SRCOI_Constr '!T7</f>
        <v>0</v>
      </c>
      <c r="T7" s="226" t="b">
        <f>'R1a_SRCOI_Constr '!U7</f>
        <v>0</v>
      </c>
      <c r="U7" s="226" t="b">
        <f>'R1a_SRCOI_Constr '!V7</f>
        <v>0</v>
      </c>
      <c r="V7" s="226" t="b">
        <f>'R1a_SRCOI_Constr '!W7</f>
        <v>0</v>
      </c>
      <c r="W7" s="226" t="b">
        <f>'R1a_SRCOI_Constr '!X7</f>
        <v>0</v>
      </c>
      <c r="X7" s="226" t="b">
        <f>'R1a_SRCOI_Constr '!Y7</f>
        <v>0</v>
      </c>
      <c r="Y7" s="226" t="b">
        <f>'R1a_SRCOI_Constr '!Z7</f>
        <v>0</v>
      </c>
      <c r="Z7" s="226" t="b">
        <f>'R1a_SRCOI_Constr '!AA7</f>
        <v>0</v>
      </c>
      <c r="AA7" s="226" t="b">
        <f>'R1a_SRCOI_Constr '!AB7</f>
        <v>0</v>
      </c>
      <c r="AB7" s="226" t="b">
        <f>'R1a_SRCOI_Constr '!AC7</f>
        <v>0</v>
      </c>
      <c r="AC7" s="226" t="b">
        <f>'R1a_SRCOI_Constr '!AD7</f>
        <v>0</v>
      </c>
      <c r="AD7" s="226" t="b">
        <f>'R1a_SRCOI_Constr '!AE7</f>
        <v>0</v>
      </c>
      <c r="AE7" s="226" t="b">
        <f>'R1a_SRCOI_Constr '!AF7</f>
        <v>0</v>
      </c>
      <c r="AF7" s="226" t="b">
        <f>'R1a_SRCOI_Constr '!AG7</f>
        <v>0</v>
      </c>
      <c r="AG7" s="226" t="b">
        <f>'R1a_SRCOI_Constr '!AH7</f>
        <v>0</v>
      </c>
      <c r="AH7" s="226" t="b">
        <f>'R1a_SRCOI_Constr '!AI7</f>
        <v>0</v>
      </c>
      <c r="AI7" s="226" t="b">
        <f>'R1a_SRCOI_Constr '!AJ7</f>
        <v>0</v>
      </c>
    </row>
    <row r="8" spans="1:36">
      <c r="B8" t="s">
        <v>405</v>
      </c>
      <c r="C8" s="161"/>
      <c r="D8" s="161"/>
      <c r="E8" s="161"/>
      <c r="F8" s="161"/>
      <c r="H8" s="226" t="b">
        <f>'R1b_SRCOI_Comm'!I7</f>
        <v>0</v>
      </c>
      <c r="I8" s="226" t="b">
        <f>'R1b_SRCOI_Comm'!J7</f>
        <v>0</v>
      </c>
      <c r="J8" s="226" t="b">
        <f>'R1b_SRCOI_Comm'!K7</f>
        <v>0</v>
      </c>
      <c r="K8" s="226" t="b">
        <f>'R1b_SRCOI_Comm'!L7</f>
        <v>0</v>
      </c>
      <c r="L8" s="226" t="b">
        <f>'R1b_SRCOI_Comm'!M7</f>
        <v>0</v>
      </c>
      <c r="M8" s="226" t="b">
        <f>'R1b_SRCOI_Comm'!N7</f>
        <v>1</v>
      </c>
      <c r="N8" s="226" t="b">
        <f>'R1b_SRCOI_Comm'!O7</f>
        <v>0</v>
      </c>
      <c r="O8" s="226" t="b">
        <f>'R1b_SRCOI_Comm'!P7</f>
        <v>0</v>
      </c>
      <c r="P8" s="226" t="b">
        <f>'R1b_SRCOI_Comm'!Q7</f>
        <v>0</v>
      </c>
      <c r="Q8" s="226" t="b">
        <f>'R1b_SRCOI_Comm'!R7</f>
        <v>0</v>
      </c>
      <c r="R8" s="226" t="b">
        <f>'R1b_SRCOI_Comm'!S7</f>
        <v>0</v>
      </c>
      <c r="S8" s="226" t="b">
        <f>'R1b_SRCOI_Comm'!T7</f>
        <v>0</v>
      </c>
      <c r="T8" s="226" t="b">
        <f>'R1b_SRCOI_Comm'!U7</f>
        <v>0</v>
      </c>
      <c r="U8" s="226" t="b">
        <f>'R1b_SRCOI_Comm'!V7</f>
        <v>0</v>
      </c>
      <c r="V8" s="226" t="b">
        <f>'R1b_SRCOI_Comm'!W7</f>
        <v>0</v>
      </c>
      <c r="W8" s="226" t="b">
        <f>'R1b_SRCOI_Comm'!X7</f>
        <v>0</v>
      </c>
      <c r="X8" s="226" t="b">
        <f>'R1b_SRCOI_Comm'!Y7</f>
        <v>0</v>
      </c>
      <c r="Y8" s="226" t="b">
        <f>'R1b_SRCOI_Comm'!Z7</f>
        <v>0</v>
      </c>
      <c r="Z8" s="226" t="b">
        <f>'R1b_SRCOI_Comm'!AA7</f>
        <v>0</v>
      </c>
      <c r="AA8" s="226" t="b">
        <f>'R1b_SRCOI_Comm'!AB7</f>
        <v>0</v>
      </c>
      <c r="AB8" s="226" t="b">
        <f>'R1b_SRCOI_Comm'!AC7</f>
        <v>0</v>
      </c>
      <c r="AC8" s="226" t="b">
        <f>'R1b_SRCOI_Comm'!AD7</f>
        <v>0</v>
      </c>
      <c r="AD8" s="226" t="b">
        <f>'R1b_SRCOI_Comm'!AE7</f>
        <v>0</v>
      </c>
      <c r="AE8" s="226" t="b">
        <f>'R1b_SRCOI_Comm'!AF7</f>
        <v>0</v>
      </c>
      <c r="AF8" s="226" t="b">
        <f>'R1b_SRCOI_Comm'!AG7</f>
        <v>0</v>
      </c>
      <c r="AG8" s="226" t="b">
        <f>'R1b_SRCOI_Comm'!AH7</f>
        <v>0</v>
      </c>
      <c r="AH8" s="226" t="b">
        <f>'R1b_SRCOI_Comm'!AI7</f>
        <v>0</v>
      </c>
      <c r="AI8" s="226" t="b">
        <f>'R1b_SRCOI_Comm'!AJ7</f>
        <v>0</v>
      </c>
    </row>
    <row r="9" spans="1:36">
      <c r="B9" s="161"/>
      <c r="C9" s="161"/>
      <c r="D9" s="161"/>
      <c r="E9" s="161"/>
      <c r="F9" s="161"/>
    </row>
    <row r="10" spans="1:36">
      <c r="B10" s="18" t="s">
        <v>492</v>
      </c>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row>
    <row r="11" spans="1:36">
      <c r="I11" s="390"/>
      <c r="J11" s="390"/>
      <c r="K11" s="390"/>
      <c r="L11" s="390"/>
      <c r="M11" s="390"/>
      <c r="N11" s="390"/>
      <c r="O11" s="390"/>
      <c r="P11" s="390"/>
      <c r="Q11" s="390"/>
      <c r="R11" s="390"/>
      <c r="S11" s="390"/>
      <c r="T11" s="390"/>
      <c r="U11" s="390"/>
      <c r="V11" s="390"/>
      <c r="W11" s="390"/>
      <c r="X11" s="390"/>
      <c r="Y11" s="390"/>
      <c r="Z11" s="390"/>
      <c r="AA11" s="390"/>
      <c r="AB11" s="390"/>
      <c r="AC11" s="390"/>
      <c r="AD11" s="390"/>
      <c r="AE11" s="390"/>
      <c r="AF11" s="390"/>
      <c r="AG11" s="390"/>
      <c r="AH11" s="390"/>
      <c r="AI11" s="390"/>
    </row>
    <row r="12" spans="1:36">
      <c r="B12" t="s">
        <v>493</v>
      </c>
      <c r="D12" t="s">
        <v>494</v>
      </c>
      <c r="F12" t="s">
        <v>373</v>
      </c>
      <c r="G12" s="391">
        <v>5</v>
      </c>
    </row>
    <row r="13" spans="1:36">
      <c r="B13" t="s">
        <v>495</v>
      </c>
      <c r="D13" t="s">
        <v>494</v>
      </c>
      <c r="E13" s="168"/>
      <c r="F13" t="s">
        <v>373</v>
      </c>
      <c r="H13" s="392">
        <f t="shared" ref="H13:AI13" si="3">H29+H49+H69+H89+H109</f>
        <v>0</v>
      </c>
      <c r="I13" s="392">
        <f t="shared" si="3"/>
        <v>0</v>
      </c>
      <c r="J13" s="392">
        <f t="shared" si="3"/>
        <v>0</v>
      </c>
      <c r="K13" s="392">
        <f t="shared" si="3"/>
        <v>0</v>
      </c>
      <c r="L13" s="392">
        <f t="shared" si="3"/>
        <v>0</v>
      </c>
      <c r="M13" s="392">
        <f t="shared" si="3"/>
        <v>0</v>
      </c>
      <c r="N13" s="392">
        <f t="shared" si="3"/>
        <v>0</v>
      </c>
      <c r="O13" s="392">
        <f t="shared" si="3"/>
        <v>0</v>
      </c>
      <c r="P13" s="392">
        <f t="shared" si="3"/>
        <v>0</v>
      </c>
      <c r="Q13" s="392">
        <f t="shared" si="3"/>
        <v>0</v>
      </c>
      <c r="R13" s="392">
        <f t="shared" si="3"/>
        <v>0</v>
      </c>
      <c r="S13" s="392">
        <f t="shared" si="3"/>
        <v>0</v>
      </c>
      <c r="T13" s="392">
        <f t="shared" si="3"/>
        <v>0</v>
      </c>
      <c r="U13" s="392">
        <f t="shared" si="3"/>
        <v>0</v>
      </c>
      <c r="V13" s="392">
        <f t="shared" si="3"/>
        <v>0</v>
      </c>
      <c r="W13" s="392">
        <f t="shared" si="3"/>
        <v>0</v>
      </c>
      <c r="X13" s="392">
        <f t="shared" si="3"/>
        <v>0</v>
      </c>
      <c r="Y13" s="392">
        <f t="shared" si="3"/>
        <v>0</v>
      </c>
      <c r="Z13" s="392">
        <f t="shared" si="3"/>
        <v>0</v>
      </c>
      <c r="AA13" s="392">
        <f t="shared" si="3"/>
        <v>0</v>
      </c>
      <c r="AB13" s="392">
        <f t="shared" si="3"/>
        <v>0</v>
      </c>
      <c r="AC13" s="392">
        <f t="shared" si="3"/>
        <v>0</v>
      </c>
      <c r="AD13" s="392">
        <f t="shared" si="3"/>
        <v>0</v>
      </c>
      <c r="AE13" s="392">
        <f t="shared" si="3"/>
        <v>0</v>
      </c>
      <c r="AF13" s="392">
        <f t="shared" si="3"/>
        <v>0</v>
      </c>
      <c r="AG13" s="392">
        <f t="shared" si="3"/>
        <v>0</v>
      </c>
      <c r="AH13" s="392">
        <f t="shared" si="3"/>
        <v>0</v>
      </c>
      <c r="AI13" s="446">
        <f t="shared" si="3"/>
        <v>0</v>
      </c>
    </row>
    <row r="14" spans="1:36">
      <c r="B14" t="s">
        <v>496</v>
      </c>
      <c r="D14" t="s">
        <v>494</v>
      </c>
      <c r="E14" s="168"/>
      <c r="F14" t="s">
        <v>373</v>
      </c>
      <c r="H14" s="392">
        <f>MIN(H13,$G$12-SUM($G$14:G14))</f>
        <v>0</v>
      </c>
      <c r="I14" s="392">
        <f>MIN(I13,$G$12-SUM($G$14:H14))</f>
        <v>0</v>
      </c>
      <c r="J14" s="392">
        <f>MIN(J13,$G$12-SUM($G$14:I14))</f>
        <v>0</v>
      </c>
      <c r="K14" s="392">
        <f>MIN(K13,$G$12-SUM($G$14:J14))</f>
        <v>0</v>
      </c>
      <c r="L14" s="392">
        <f>MIN(L13,$G$12-SUM($G$14:K14))</f>
        <v>0</v>
      </c>
      <c r="M14" s="392">
        <f>MIN(M13,$G$12-SUM($G$14:L14))</f>
        <v>0</v>
      </c>
      <c r="N14" s="392">
        <f>MIN(N13,$G$12-SUM($G$14:M14))</f>
        <v>0</v>
      </c>
      <c r="O14" s="392">
        <f>MIN(O13,$G$12-SUM($G$14:N14))</f>
        <v>0</v>
      </c>
      <c r="P14" s="392">
        <f>MIN(P13,$G$12-SUM($G$14:O14))</f>
        <v>0</v>
      </c>
      <c r="Q14" s="392">
        <f>MIN(Q13,$G$12-SUM($G$14:P14))</f>
        <v>0</v>
      </c>
      <c r="R14" s="392">
        <f>MIN(R13,$G$12-SUM($G$14:Q14))</f>
        <v>0</v>
      </c>
      <c r="S14" s="392">
        <f>MIN(S13,$G$12-SUM($G$14:R14))</f>
        <v>0</v>
      </c>
      <c r="T14" s="392">
        <f>MIN(T13,$G$12-SUM($G$14:S14))</f>
        <v>0</v>
      </c>
      <c r="U14" s="392">
        <f>MIN(U13,$G$12-SUM($G$14:T14))</f>
        <v>0</v>
      </c>
      <c r="V14" s="392">
        <f>MIN(V13,$G$12-SUM($G$14:U14))</f>
        <v>0</v>
      </c>
      <c r="W14" s="392">
        <f>MIN(W13,$G$12-SUM($G$14:V14))</f>
        <v>0</v>
      </c>
      <c r="X14" s="392">
        <f>MIN(X13,$G$12-SUM($G$14:W14))</f>
        <v>0</v>
      </c>
      <c r="Y14" s="392">
        <f>MIN(Y13,$G$12-SUM($G$14:X14))</f>
        <v>0</v>
      </c>
      <c r="Z14" s="392">
        <f>MIN(Z13,$G$12-SUM($G$14:Y14))</f>
        <v>0</v>
      </c>
      <c r="AA14" s="392">
        <f>MIN(AA13,$G$12-SUM($G$14:Z14))</f>
        <v>0</v>
      </c>
      <c r="AB14" s="392">
        <f>MIN(AB13,$G$12-SUM($G$14:AA14))</f>
        <v>0</v>
      </c>
      <c r="AC14" s="392">
        <f>MIN(AC13,$G$12-SUM($G$14:AB14))</f>
        <v>0</v>
      </c>
      <c r="AD14" s="392">
        <f>MIN(AD13,$G$12-SUM($G$14:AC14))</f>
        <v>0</v>
      </c>
      <c r="AE14" s="392">
        <f>MIN(AE13,$G$12-SUM($G$14:AD14))</f>
        <v>0</v>
      </c>
      <c r="AF14" s="392">
        <f>MIN(AF13,$G$12-SUM($G$14:AE14))</f>
        <v>0</v>
      </c>
      <c r="AG14" s="392">
        <f>MIN(AG13,$G$12-SUM($G$14:AF14))</f>
        <v>0</v>
      </c>
      <c r="AH14" s="392">
        <f>MIN(AH13,$G$12-SUM($G$14:AG14))</f>
        <v>0</v>
      </c>
      <c r="AI14" s="392">
        <f>MIN(AI13,$G$12-SUM($G$14:AH14))</f>
        <v>0</v>
      </c>
    </row>
    <row r="16" spans="1:36">
      <c r="B16" t="s">
        <v>497</v>
      </c>
      <c r="D16" t="s">
        <v>494</v>
      </c>
      <c r="E16" s="168"/>
      <c r="F16" t="s">
        <v>373</v>
      </c>
      <c r="H16" s="392">
        <f>H14*H7</f>
        <v>0</v>
      </c>
      <c r="I16" s="392">
        <f t="shared" ref="I16:AI16" si="4">I14*I7</f>
        <v>0</v>
      </c>
      <c r="J16" s="392">
        <f t="shared" si="4"/>
        <v>0</v>
      </c>
      <c r="K16" s="392">
        <f t="shared" si="4"/>
        <v>0</v>
      </c>
      <c r="L16" s="392">
        <f>L14*L7</f>
        <v>0</v>
      </c>
      <c r="M16" s="392">
        <f t="shared" si="4"/>
        <v>0</v>
      </c>
      <c r="N16" s="392">
        <f t="shared" si="4"/>
        <v>0</v>
      </c>
      <c r="O16" s="392">
        <f t="shared" si="4"/>
        <v>0</v>
      </c>
      <c r="P16" s="392">
        <f t="shared" si="4"/>
        <v>0</v>
      </c>
      <c r="Q16" s="392">
        <f t="shared" si="4"/>
        <v>0</v>
      </c>
      <c r="R16" s="392">
        <f t="shared" si="4"/>
        <v>0</v>
      </c>
      <c r="S16" s="392">
        <f t="shared" si="4"/>
        <v>0</v>
      </c>
      <c r="T16" s="392">
        <f t="shared" si="4"/>
        <v>0</v>
      </c>
      <c r="U16" s="392">
        <f t="shared" si="4"/>
        <v>0</v>
      </c>
      <c r="V16" s="392">
        <f t="shared" si="4"/>
        <v>0</v>
      </c>
      <c r="W16" s="392">
        <f t="shared" si="4"/>
        <v>0</v>
      </c>
      <c r="X16" s="392">
        <f t="shared" si="4"/>
        <v>0</v>
      </c>
      <c r="Y16" s="392">
        <f t="shared" si="4"/>
        <v>0</v>
      </c>
      <c r="Z16" s="392">
        <f t="shared" si="4"/>
        <v>0</v>
      </c>
      <c r="AA16" s="392">
        <f t="shared" si="4"/>
        <v>0</v>
      </c>
      <c r="AB16" s="392">
        <f t="shared" si="4"/>
        <v>0</v>
      </c>
      <c r="AC16" s="392">
        <f t="shared" si="4"/>
        <v>0</v>
      </c>
      <c r="AD16" s="392">
        <f t="shared" si="4"/>
        <v>0</v>
      </c>
      <c r="AE16" s="392">
        <f t="shared" si="4"/>
        <v>0</v>
      </c>
      <c r="AF16" s="392">
        <f t="shared" si="4"/>
        <v>0</v>
      </c>
      <c r="AG16" s="392">
        <f t="shared" si="4"/>
        <v>0</v>
      </c>
      <c r="AH16" s="392">
        <f t="shared" si="4"/>
        <v>0</v>
      </c>
      <c r="AI16" s="392">
        <f t="shared" si="4"/>
        <v>0</v>
      </c>
    </row>
    <row r="17" spans="2:35">
      <c r="B17" t="s">
        <v>498</v>
      </c>
      <c r="D17" t="s">
        <v>494</v>
      </c>
      <c r="E17" s="168"/>
      <c r="F17" t="s">
        <v>373</v>
      </c>
      <c r="H17" s="392">
        <f>H14*H8</f>
        <v>0</v>
      </c>
      <c r="I17" s="392">
        <f t="shared" ref="I17:AI17" si="5">I14*I8</f>
        <v>0</v>
      </c>
      <c r="J17" s="392">
        <f t="shared" si="5"/>
        <v>0</v>
      </c>
      <c r="K17" s="392">
        <f t="shared" si="5"/>
        <v>0</v>
      </c>
      <c r="L17" s="392">
        <f>L14*L8</f>
        <v>0</v>
      </c>
      <c r="M17" s="392">
        <f t="shared" si="5"/>
        <v>0</v>
      </c>
      <c r="N17" s="392">
        <f t="shared" si="5"/>
        <v>0</v>
      </c>
      <c r="O17" s="392">
        <f t="shared" si="5"/>
        <v>0</v>
      </c>
      <c r="P17" s="392">
        <f t="shared" si="5"/>
        <v>0</v>
      </c>
      <c r="Q17" s="392">
        <f t="shared" si="5"/>
        <v>0</v>
      </c>
      <c r="R17" s="392">
        <f t="shared" si="5"/>
        <v>0</v>
      </c>
      <c r="S17" s="392">
        <f t="shared" si="5"/>
        <v>0</v>
      </c>
      <c r="T17" s="392">
        <f t="shared" si="5"/>
        <v>0</v>
      </c>
      <c r="U17" s="392">
        <f t="shared" si="5"/>
        <v>0</v>
      </c>
      <c r="V17" s="392">
        <f t="shared" si="5"/>
        <v>0</v>
      </c>
      <c r="W17" s="392">
        <f t="shared" si="5"/>
        <v>0</v>
      </c>
      <c r="X17" s="392">
        <f t="shared" si="5"/>
        <v>0</v>
      </c>
      <c r="Y17" s="392">
        <f t="shared" si="5"/>
        <v>0</v>
      </c>
      <c r="Z17" s="392">
        <f t="shared" si="5"/>
        <v>0</v>
      </c>
      <c r="AA17" s="392">
        <f t="shared" si="5"/>
        <v>0</v>
      </c>
      <c r="AB17" s="392">
        <f t="shared" si="5"/>
        <v>0</v>
      </c>
      <c r="AC17" s="392">
        <f t="shared" si="5"/>
        <v>0</v>
      </c>
      <c r="AD17" s="392">
        <f t="shared" si="5"/>
        <v>0</v>
      </c>
      <c r="AE17" s="392">
        <f t="shared" si="5"/>
        <v>0</v>
      </c>
      <c r="AF17" s="392">
        <f t="shared" si="5"/>
        <v>0</v>
      </c>
      <c r="AG17" s="392">
        <f t="shared" si="5"/>
        <v>0</v>
      </c>
      <c r="AH17" s="392">
        <f t="shared" si="5"/>
        <v>0</v>
      </c>
      <c r="AI17" s="392">
        <f t="shared" si="5"/>
        <v>0</v>
      </c>
    </row>
    <row r="19" spans="2:35">
      <c r="B19" t="s">
        <v>499</v>
      </c>
      <c r="F19" s="450" t="str" cm="1">
        <f t="array" ref="F19">IF(SUM(--(I19:AL19))=COUNTA(I19:AL19),"OK","Error")</f>
        <v>OK</v>
      </c>
      <c r="H19" t="b">
        <f t="shared" ref="H19:AI19" si="6">SUM(H16:H17)&lt;=$G$12</f>
        <v>1</v>
      </c>
      <c r="I19" t="b">
        <f t="shared" si="6"/>
        <v>1</v>
      </c>
      <c r="J19" t="b">
        <f t="shared" si="6"/>
        <v>1</v>
      </c>
      <c r="K19" t="b">
        <f t="shared" si="6"/>
        <v>1</v>
      </c>
      <c r="L19" t="b">
        <f t="shared" si="6"/>
        <v>1</v>
      </c>
      <c r="M19" t="b">
        <f t="shared" si="6"/>
        <v>1</v>
      </c>
      <c r="N19" t="b">
        <f t="shared" si="6"/>
        <v>1</v>
      </c>
      <c r="O19" t="b">
        <f t="shared" si="6"/>
        <v>1</v>
      </c>
      <c r="P19" t="b">
        <f t="shared" si="6"/>
        <v>1</v>
      </c>
      <c r="Q19" t="b">
        <f t="shared" si="6"/>
        <v>1</v>
      </c>
      <c r="R19" t="b">
        <f t="shared" si="6"/>
        <v>1</v>
      </c>
      <c r="S19" t="b">
        <f t="shared" si="6"/>
        <v>1</v>
      </c>
      <c r="T19" t="b">
        <f t="shared" si="6"/>
        <v>1</v>
      </c>
      <c r="U19" t="b">
        <f t="shared" si="6"/>
        <v>1</v>
      </c>
      <c r="V19" t="b">
        <f t="shared" si="6"/>
        <v>1</v>
      </c>
      <c r="W19" t="b">
        <f t="shared" si="6"/>
        <v>1</v>
      </c>
      <c r="X19" t="b">
        <f t="shared" si="6"/>
        <v>1</v>
      </c>
      <c r="Y19" t="b">
        <f t="shared" si="6"/>
        <v>1</v>
      </c>
      <c r="Z19" t="b">
        <f t="shared" si="6"/>
        <v>1</v>
      </c>
      <c r="AA19" t="b">
        <f t="shared" si="6"/>
        <v>1</v>
      </c>
      <c r="AB19" t="b">
        <f t="shared" si="6"/>
        <v>1</v>
      </c>
      <c r="AC19" t="b">
        <f t="shared" si="6"/>
        <v>1</v>
      </c>
      <c r="AD19" t="b">
        <f t="shared" si="6"/>
        <v>1</v>
      </c>
      <c r="AE19" t="b">
        <f t="shared" si="6"/>
        <v>1</v>
      </c>
      <c r="AF19" t="b">
        <f t="shared" si="6"/>
        <v>1</v>
      </c>
      <c r="AG19" t="b">
        <f t="shared" si="6"/>
        <v>1</v>
      </c>
      <c r="AH19" t="b">
        <f t="shared" si="6"/>
        <v>1</v>
      </c>
      <c r="AI19" t="b">
        <f t="shared" si="6"/>
        <v>1</v>
      </c>
    </row>
    <row r="20" spans="2:35">
      <c r="B20" s="18" t="s">
        <v>500</v>
      </c>
      <c r="C20" s="167"/>
      <c r="D20" s="167"/>
      <c r="E20" s="167"/>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row>
    <row r="21" spans="2:35">
      <c r="B21" t="s">
        <v>501</v>
      </c>
      <c r="E21" t="s">
        <v>502</v>
      </c>
      <c r="F21" t="s">
        <v>455</v>
      </c>
    </row>
    <row r="22" spans="2:35">
      <c r="E22" s="450" t="str">
        <f>IF(COUNTIF(I37:AJ37,"FALSE")&gt;0,"ERROR","OK")</f>
        <v>OK</v>
      </c>
      <c r="F22" s="450" t="str">
        <f>IF(COUNTIF(I38:AJ38,"FALSE")&gt;0,"ERROR","OK")</f>
        <v>OK</v>
      </c>
    </row>
    <row r="24" spans="2:35">
      <c r="B24" t="s">
        <v>503</v>
      </c>
      <c r="D24" t="s">
        <v>494</v>
      </c>
      <c r="E24" s="168"/>
      <c r="F24" t="s">
        <v>373</v>
      </c>
      <c r="G24" s="391">
        <v>2</v>
      </c>
    </row>
    <row r="25" spans="2:35">
      <c r="B25" t="s">
        <v>504</v>
      </c>
      <c r="C25" s="154"/>
      <c r="D25" t="s">
        <v>494</v>
      </c>
      <c r="E25" s="168"/>
      <c r="F25" t="s">
        <v>459</v>
      </c>
      <c r="H25" s="393"/>
      <c r="I25" s="393"/>
      <c r="J25" s="393">
        <v>0</v>
      </c>
      <c r="K25" s="393">
        <v>0</v>
      </c>
      <c r="L25" s="393">
        <v>0</v>
      </c>
      <c r="M25" s="393">
        <v>0</v>
      </c>
      <c r="N25" s="393">
        <v>0</v>
      </c>
      <c r="O25" s="393">
        <v>0</v>
      </c>
      <c r="P25" s="393">
        <v>0</v>
      </c>
      <c r="Q25" s="393">
        <v>0</v>
      </c>
      <c r="R25" s="393">
        <v>0</v>
      </c>
      <c r="S25" s="393">
        <v>0</v>
      </c>
      <c r="T25" s="393">
        <v>0</v>
      </c>
      <c r="U25" s="393">
        <v>0</v>
      </c>
      <c r="V25" s="393">
        <v>0</v>
      </c>
      <c r="W25" s="393">
        <v>0</v>
      </c>
      <c r="X25" s="393">
        <v>0</v>
      </c>
      <c r="Y25" s="393">
        <v>0</v>
      </c>
      <c r="Z25" s="393">
        <v>0</v>
      </c>
      <c r="AA25" s="393">
        <v>0</v>
      </c>
      <c r="AB25" s="393">
        <v>0</v>
      </c>
      <c r="AC25" s="393">
        <v>0</v>
      </c>
      <c r="AD25" s="393">
        <v>0</v>
      </c>
      <c r="AE25" s="393">
        <v>0</v>
      </c>
      <c r="AF25" s="393">
        <v>0</v>
      </c>
      <c r="AG25" s="393">
        <v>0</v>
      </c>
      <c r="AH25" s="393">
        <v>0</v>
      </c>
      <c r="AI25" s="447">
        <v>0</v>
      </c>
    </row>
    <row r="26" spans="2:35">
      <c r="B26" t="s">
        <v>504</v>
      </c>
      <c r="C26" s="154"/>
      <c r="D26" t="s">
        <v>494</v>
      </c>
      <c r="E26" s="168"/>
      <c r="F26" t="s">
        <v>373</v>
      </c>
      <c r="H26" s="392">
        <f>H25/'4 - Inflation'!K$17</f>
        <v>0</v>
      </c>
      <c r="I26" s="392">
        <f>I25/'4 - Inflation'!L$17</f>
        <v>0</v>
      </c>
      <c r="J26" s="392">
        <f>J25/'4 - Inflation'!M$17</f>
        <v>0</v>
      </c>
      <c r="K26" s="392">
        <f>K25/'4 - Inflation'!N$17</f>
        <v>0</v>
      </c>
      <c r="L26" s="392">
        <f>L25/'4 - Inflation'!O$17</f>
        <v>0</v>
      </c>
      <c r="M26" s="392">
        <f>M25/'4 - Inflation'!P$17</f>
        <v>0</v>
      </c>
      <c r="N26" s="392">
        <f>N25/'4 - Inflation'!Q$17</f>
        <v>0</v>
      </c>
      <c r="O26" s="392">
        <f>O25/'4 - Inflation'!R$17</f>
        <v>0</v>
      </c>
      <c r="P26" s="392">
        <f>P25/'4 - Inflation'!S$17</f>
        <v>0</v>
      </c>
      <c r="Q26" s="392">
        <f>Q25/'4 - Inflation'!T$17</f>
        <v>0</v>
      </c>
      <c r="R26" s="392">
        <f>R25/'4 - Inflation'!U$17</f>
        <v>0</v>
      </c>
      <c r="S26" s="392">
        <f>S25/'4 - Inflation'!V$17</f>
        <v>0</v>
      </c>
      <c r="T26" s="392">
        <f>T25/'4 - Inflation'!W$17</f>
        <v>0</v>
      </c>
      <c r="U26" s="392">
        <f>U25/'4 - Inflation'!X$17</f>
        <v>0</v>
      </c>
      <c r="V26" s="392">
        <f>V25/'4 - Inflation'!Y$17</f>
        <v>0</v>
      </c>
      <c r="W26" s="392">
        <f>W25/'4 - Inflation'!Z$17</f>
        <v>0</v>
      </c>
      <c r="X26" s="392">
        <f>X25/'4 - Inflation'!AA$17</f>
        <v>0</v>
      </c>
      <c r="Y26" s="392">
        <f>Y25/'4 - Inflation'!AB$17</f>
        <v>0</v>
      </c>
      <c r="Z26" s="392">
        <f>Z25/'4 - Inflation'!AC$17</f>
        <v>0</v>
      </c>
      <c r="AA26" s="392">
        <f>AA25/'4 - Inflation'!AD$17</f>
        <v>0</v>
      </c>
      <c r="AB26" s="392">
        <f>AB25/'4 - Inflation'!AE$17</f>
        <v>0</v>
      </c>
      <c r="AC26" s="392">
        <f>AC25/'4 - Inflation'!AF$17</f>
        <v>0</v>
      </c>
      <c r="AD26" s="392">
        <f>AD25/'4 - Inflation'!AG$17</f>
        <v>0</v>
      </c>
      <c r="AE26" s="392">
        <f>AE25/'4 - Inflation'!AH$17</f>
        <v>0</v>
      </c>
      <c r="AF26" s="392">
        <f>AF25/'4 - Inflation'!AI$17</f>
        <v>0</v>
      </c>
      <c r="AG26" s="392">
        <f>AG25/'4 - Inflation'!AJ$17</f>
        <v>0</v>
      </c>
      <c r="AH26" s="392">
        <f>AH25/'4 - Inflation'!AK$17</f>
        <v>0</v>
      </c>
      <c r="AI26" s="446">
        <f>AI25/'4 - Inflation'!AL$17</f>
        <v>0</v>
      </c>
    </row>
    <row r="27" spans="2:35">
      <c r="E27" s="168"/>
    </row>
    <row r="28" spans="2:35">
      <c r="B28" t="s">
        <v>505</v>
      </c>
      <c r="D28" t="s">
        <v>494</v>
      </c>
      <c r="E28" s="168"/>
      <c r="F28" t="s">
        <v>459</v>
      </c>
      <c r="H28" s="392">
        <f>H29*'4 - Inflation'!K$17</f>
        <v>0</v>
      </c>
      <c r="I28" s="392">
        <f>I29*'4 - Inflation'!L$17</f>
        <v>0</v>
      </c>
      <c r="J28" s="392">
        <f>J29*'4 - Inflation'!M$17</f>
        <v>0</v>
      </c>
      <c r="K28" s="392">
        <f>K29*'4 - Inflation'!N$17</f>
        <v>0</v>
      </c>
      <c r="L28" s="392">
        <f>L29*'4 - Inflation'!O$17</f>
        <v>0</v>
      </c>
      <c r="M28" s="392">
        <f>M29*'4 - Inflation'!P$17</f>
        <v>0</v>
      </c>
      <c r="N28" s="392">
        <f>N29*'4 - Inflation'!Q$17</f>
        <v>0</v>
      </c>
      <c r="O28" s="392">
        <f>O29*'4 - Inflation'!R$17</f>
        <v>0</v>
      </c>
      <c r="P28" s="392">
        <f>P29*'4 - Inflation'!S$17</f>
        <v>0</v>
      </c>
      <c r="Q28" s="392">
        <f>Q29*'4 - Inflation'!T$17</f>
        <v>0</v>
      </c>
      <c r="R28" s="392">
        <f>R29*'4 - Inflation'!U$17</f>
        <v>0</v>
      </c>
      <c r="S28" s="392">
        <f>S29*'4 - Inflation'!V$17</f>
        <v>0</v>
      </c>
      <c r="T28" s="392">
        <f>T29*'4 - Inflation'!W$17</f>
        <v>0</v>
      </c>
      <c r="U28" s="392">
        <f>U29*'4 - Inflation'!X$17</f>
        <v>0</v>
      </c>
      <c r="V28" s="392">
        <f>V29*'4 - Inflation'!Y$17</f>
        <v>0</v>
      </c>
      <c r="W28" s="392">
        <f>W29*'4 - Inflation'!Z$17</f>
        <v>0</v>
      </c>
      <c r="X28" s="392">
        <f>X29*'4 - Inflation'!AA$17</f>
        <v>0</v>
      </c>
      <c r="Y28" s="392">
        <f>Y29*'4 - Inflation'!AB$17</f>
        <v>0</v>
      </c>
      <c r="Z28" s="392">
        <f>Z29*'4 - Inflation'!AC$17</f>
        <v>0</v>
      </c>
      <c r="AA28" s="392">
        <f>AA29*'4 - Inflation'!AD$17</f>
        <v>0</v>
      </c>
      <c r="AB28" s="392">
        <f>AB29*'4 - Inflation'!AE$17</f>
        <v>0</v>
      </c>
      <c r="AC28" s="392">
        <f>AC29*'4 - Inflation'!AF$17</f>
        <v>0</v>
      </c>
      <c r="AD28" s="392">
        <f>AD29*'4 - Inflation'!AG$17</f>
        <v>0</v>
      </c>
      <c r="AE28" s="392">
        <f>AE29*'4 - Inflation'!AH$17</f>
        <v>0</v>
      </c>
      <c r="AF28" s="392">
        <f>AF29*'4 - Inflation'!AI$17</f>
        <v>0</v>
      </c>
      <c r="AG28" s="392">
        <f>AG29*'4 - Inflation'!AJ$17</f>
        <v>0</v>
      </c>
      <c r="AH28" s="392">
        <f>AH29*'4 - Inflation'!AK$17</f>
        <v>0</v>
      </c>
      <c r="AI28" s="392">
        <f>AI29*'4 - Inflation'!AL$17</f>
        <v>0</v>
      </c>
    </row>
    <row r="29" spans="2:35">
      <c r="B29" t="s">
        <v>505</v>
      </c>
      <c r="D29" t="s">
        <v>494</v>
      </c>
      <c r="E29" s="168"/>
      <c r="F29" t="s">
        <v>373</v>
      </c>
      <c r="H29" s="392">
        <f>MIN(H26,$G24-SUM($G29:G29))</f>
        <v>0</v>
      </c>
      <c r="I29" s="392">
        <f>MIN(I26,$G24-SUM($G29:H29))</f>
        <v>0</v>
      </c>
      <c r="J29" s="392">
        <f>MIN(J26,$G24-SUM($G29:I29))</f>
        <v>0</v>
      </c>
      <c r="K29" s="392">
        <f>MIN(K26,$G24-SUM($G29:J29))</f>
        <v>0</v>
      </c>
      <c r="L29" s="392">
        <f>MIN(L26,$G24-SUM($G29:K29))</f>
        <v>0</v>
      </c>
      <c r="M29" s="392">
        <f>MIN(M26,$G24-SUM($G29:L29))</f>
        <v>0</v>
      </c>
      <c r="N29" s="392">
        <f>MIN(N26,$G24-SUM($G29:M29))</f>
        <v>0</v>
      </c>
      <c r="O29" s="392">
        <f>MIN(O26,$G24-SUM($G29:N29))</f>
        <v>0</v>
      </c>
      <c r="P29" s="392">
        <f>MIN(P26,$G24-SUM($G29:O29))</f>
        <v>0</v>
      </c>
      <c r="Q29" s="392">
        <f>MIN(Q26,$G24-SUM($G29:P29))</f>
        <v>0</v>
      </c>
      <c r="R29" s="392">
        <f>MIN(R26,$G24-SUM($G29:Q29))</f>
        <v>0</v>
      </c>
      <c r="S29" s="392">
        <f>MIN(S26,$G24-SUM($G29:R29))</f>
        <v>0</v>
      </c>
      <c r="T29" s="392">
        <f>MIN(T26,$G24-SUM($G29:S29))</f>
        <v>0</v>
      </c>
      <c r="U29" s="392">
        <f>MIN(U26,$G24-SUM($G29:T29))</f>
        <v>0</v>
      </c>
      <c r="V29" s="392">
        <f>MIN(V26,$G24-SUM($G29:U29))</f>
        <v>0</v>
      </c>
      <c r="W29" s="392">
        <f>MIN(W26,$G24-SUM($G29:V29))</f>
        <v>0</v>
      </c>
      <c r="X29" s="392">
        <f>MIN(X26,$G24-SUM($G29:W29))</f>
        <v>0</v>
      </c>
      <c r="Y29" s="392">
        <f>MIN(Y26,$G24-SUM($G29:X29))</f>
        <v>0</v>
      </c>
      <c r="Z29" s="392">
        <f>MIN(Z26,$G24-SUM($G29:Y29))</f>
        <v>0</v>
      </c>
      <c r="AA29" s="392">
        <f>MIN(AA26,$G24-SUM($G29:Z29))</f>
        <v>0</v>
      </c>
      <c r="AB29" s="392">
        <f>MIN(AB26,$G24-SUM($G29:AA29))</f>
        <v>0</v>
      </c>
      <c r="AC29" s="392">
        <f>MIN(AC26,$G24-SUM($G29:AB29))</f>
        <v>0</v>
      </c>
      <c r="AD29" s="392">
        <f>MIN(AD26,$G24-SUM($G29:AC29))</f>
        <v>0</v>
      </c>
      <c r="AE29" s="392">
        <f>MIN(AE26,$G24-SUM($G29:AD29))</f>
        <v>0</v>
      </c>
      <c r="AF29" s="392">
        <f>MIN(AF26,$G24-SUM($G29:AE29))</f>
        <v>0</v>
      </c>
      <c r="AG29" s="392">
        <f>MIN(AG26,$G24-SUM($G29:AF29))</f>
        <v>0</v>
      </c>
      <c r="AH29" s="392">
        <f>MIN(AH26,$G24-SUM($G29:AG29))</f>
        <v>0</v>
      </c>
      <c r="AI29" s="392">
        <f>MIN(AI26,$G24-SUM($G29:AH29))</f>
        <v>0</v>
      </c>
    </row>
    <row r="31" spans="2:35">
      <c r="B31" t="s">
        <v>506</v>
      </c>
      <c r="D31" t="s">
        <v>494</v>
      </c>
      <c r="E31" s="168"/>
      <c r="F31" t="s">
        <v>459</v>
      </c>
      <c r="H31" s="393"/>
      <c r="I31" s="393"/>
      <c r="J31" s="393">
        <v>0</v>
      </c>
      <c r="K31" s="393"/>
      <c r="L31" s="393"/>
      <c r="M31" s="393"/>
      <c r="N31" s="393"/>
      <c r="O31" s="393"/>
      <c r="P31" s="393">
        <v>0</v>
      </c>
      <c r="Q31" s="393">
        <v>0</v>
      </c>
      <c r="R31" s="393">
        <v>0</v>
      </c>
      <c r="S31" s="393">
        <v>0</v>
      </c>
      <c r="T31" s="393">
        <v>0</v>
      </c>
      <c r="U31" s="393">
        <v>0</v>
      </c>
      <c r="V31" s="393">
        <v>0</v>
      </c>
      <c r="W31" s="393">
        <v>0</v>
      </c>
      <c r="X31" s="393">
        <v>0</v>
      </c>
      <c r="Y31" s="393">
        <v>0</v>
      </c>
      <c r="Z31" s="393">
        <v>0</v>
      </c>
      <c r="AA31" s="393">
        <v>0</v>
      </c>
      <c r="AB31" s="393">
        <v>0</v>
      </c>
      <c r="AC31" s="393">
        <v>0</v>
      </c>
      <c r="AD31" s="393">
        <v>0</v>
      </c>
      <c r="AE31" s="393">
        <v>0</v>
      </c>
      <c r="AF31" s="393">
        <v>0</v>
      </c>
      <c r="AG31" s="393">
        <v>0</v>
      </c>
      <c r="AH31" s="393">
        <v>0</v>
      </c>
      <c r="AI31" s="447">
        <v>0</v>
      </c>
    </row>
    <row r="32" spans="2:35">
      <c r="B32" t="s">
        <v>506</v>
      </c>
      <c r="D32" t="s">
        <v>494</v>
      </c>
      <c r="E32" s="168"/>
      <c r="F32" t="s">
        <v>373</v>
      </c>
      <c r="H32" s="392">
        <f>H31/'4 - Inflation'!K$17</f>
        <v>0</v>
      </c>
      <c r="I32" s="392">
        <f>I31/'4 - Inflation'!L$17</f>
        <v>0</v>
      </c>
      <c r="J32" s="392">
        <f>J31/'4 - Inflation'!M$17</f>
        <v>0</v>
      </c>
      <c r="K32" s="392">
        <f>K31/'4 - Inflation'!N$17</f>
        <v>0</v>
      </c>
      <c r="L32" s="392">
        <f>L31/'4 - Inflation'!O$17</f>
        <v>0</v>
      </c>
      <c r="M32" s="392">
        <f>M31/'4 - Inflation'!P$17</f>
        <v>0</v>
      </c>
      <c r="N32" s="392">
        <f>N31/'4 - Inflation'!Q$17</f>
        <v>0</v>
      </c>
      <c r="O32" s="392">
        <f>O31/'4 - Inflation'!R$17</f>
        <v>0</v>
      </c>
      <c r="P32" s="392">
        <f>P31/'4 - Inflation'!S$17</f>
        <v>0</v>
      </c>
      <c r="Q32" s="392">
        <f>Q31/'4 - Inflation'!T$17</f>
        <v>0</v>
      </c>
      <c r="R32" s="392">
        <f>R31/'4 - Inflation'!U$17</f>
        <v>0</v>
      </c>
      <c r="S32" s="392">
        <f>S31/'4 - Inflation'!V$17</f>
        <v>0</v>
      </c>
      <c r="T32" s="392">
        <f>T31/'4 - Inflation'!W$17</f>
        <v>0</v>
      </c>
      <c r="U32" s="392">
        <f>U31/'4 - Inflation'!X$17</f>
        <v>0</v>
      </c>
      <c r="V32" s="392">
        <f>V31/'4 - Inflation'!Y$17</f>
        <v>0</v>
      </c>
      <c r="W32" s="392">
        <f>W31/'4 - Inflation'!Z$17</f>
        <v>0</v>
      </c>
      <c r="X32" s="392">
        <f>X31/'4 - Inflation'!AA$17</f>
        <v>0</v>
      </c>
      <c r="Y32" s="392">
        <f>Y31/'4 - Inflation'!AB$17</f>
        <v>0</v>
      </c>
      <c r="Z32" s="392">
        <f>Z31/'4 - Inflation'!AC$17</f>
        <v>0</v>
      </c>
      <c r="AA32" s="392">
        <f>AA31/'4 - Inflation'!AD$17</f>
        <v>0</v>
      </c>
      <c r="AB32" s="392">
        <f>AB31/'4 - Inflation'!AE$17</f>
        <v>0</v>
      </c>
      <c r="AC32" s="392">
        <f>AC31/'4 - Inflation'!AF$17</f>
        <v>0</v>
      </c>
      <c r="AD32" s="392">
        <f>AD31/'4 - Inflation'!AG$17</f>
        <v>0</v>
      </c>
      <c r="AE32" s="392">
        <f>AE31/'4 - Inflation'!AH$17</f>
        <v>0</v>
      </c>
      <c r="AF32" s="392">
        <f>AF31/'4 - Inflation'!AI$17</f>
        <v>0</v>
      </c>
      <c r="AG32" s="392">
        <f>AG31/'4 - Inflation'!AJ$17</f>
        <v>0</v>
      </c>
      <c r="AH32" s="392">
        <f>AH31/'4 - Inflation'!AK$17</f>
        <v>0</v>
      </c>
      <c r="AI32" s="446">
        <f>AI31/'4 - Inflation'!AL$17</f>
        <v>0</v>
      </c>
    </row>
    <row r="34" spans="1:36">
      <c r="B34" t="s">
        <v>507</v>
      </c>
      <c r="D34" t="s">
        <v>494</v>
      </c>
      <c r="E34" s="168"/>
      <c r="F34" t="s">
        <v>459</v>
      </c>
      <c r="H34" s="393"/>
      <c r="I34" s="393"/>
      <c r="J34" s="393">
        <v>0</v>
      </c>
      <c r="K34" s="393"/>
      <c r="L34" s="393"/>
      <c r="M34" s="393"/>
      <c r="N34" s="393"/>
      <c r="O34" s="393"/>
      <c r="P34" s="393">
        <v>0</v>
      </c>
      <c r="Q34" s="393">
        <v>0</v>
      </c>
      <c r="R34" s="393">
        <v>0</v>
      </c>
      <c r="S34" s="393">
        <v>0</v>
      </c>
      <c r="T34" s="393">
        <v>0</v>
      </c>
      <c r="U34" s="393">
        <v>0</v>
      </c>
      <c r="V34" s="393">
        <v>0</v>
      </c>
      <c r="W34" s="393">
        <v>0</v>
      </c>
      <c r="X34" s="393">
        <v>0</v>
      </c>
      <c r="Y34" s="393">
        <v>0</v>
      </c>
      <c r="Z34" s="393">
        <v>0</v>
      </c>
      <c r="AA34" s="393">
        <v>0</v>
      </c>
      <c r="AB34" s="393">
        <v>0</v>
      </c>
      <c r="AC34" s="393">
        <v>0</v>
      </c>
      <c r="AD34" s="393">
        <v>0</v>
      </c>
      <c r="AE34" s="393">
        <v>0</v>
      </c>
      <c r="AF34" s="393">
        <v>0</v>
      </c>
      <c r="AG34" s="393">
        <v>0</v>
      </c>
      <c r="AH34" s="393">
        <v>0</v>
      </c>
      <c r="AI34" s="447">
        <v>0</v>
      </c>
    </row>
    <row r="35" spans="1:36">
      <c r="B35" t="s">
        <v>507</v>
      </c>
      <c r="D35" t="s">
        <v>494</v>
      </c>
      <c r="E35" s="168"/>
      <c r="F35" t="s">
        <v>373</v>
      </c>
      <c r="H35" s="392">
        <f>H34/'4 - Inflation'!K$17</f>
        <v>0</v>
      </c>
      <c r="I35" s="392">
        <f>I34/'4 - Inflation'!L$17</f>
        <v>0</v>
      </c>
      <c r="J35" s="392">
        <f>J34/'4 - Inflation'!M$17</f>
        <v>0</v>
      </c>
      <c r="K35" s="392">
        <f>K34/'4 - Inflation'!N$17</f>
        <v>0</v>
      </c>
      <c r="L35" s="392">
        <f>L34/'4 - Inflation'!O$17</f>
        <v>0</v>
      </c>
      <c r="M35" s="392">
        <f>M34/'4 - Inflation'!P$17</f>
        <v>0</v>
      </c>
      <c r="N35" s="392">
        <f>N34/'4 - Inflation'!Q$17</f>
        <v>0</v>
      </c>
      <c r="O35" s="392">
        <f>O34/'4 - Inflation'!R$17</f>
        <v>0</v>
      </c>
      <c r="P35" s="392">
        <f>P34/'4 - Inflation'!S$17</f>
        <v>0</v>
      </c>
      <c r="Q35" s="392">
        <f>Q34/'4 - Inflation'!T$17</f>
        <v>0</v>
      </c>
      <c r="R35" s="392">
        <f>R34/'4 - Inflation'!U$17</f>
        <v>0</v>
      </c>
      <c r="S35" s="392">
        <f>S34/'4 - Inflation'!V$17</f>
        <v>0</v>
      </c>
      <c r="T35" s="392">
        <f>T34/'4 - Inflation'!W$17</f>
        <v>0</v>
      </c>
      <c r="U35" s="392">
        <f>U34/'4 - Inflation'!X$17</f>
        <v>0</v>
      </c>
      <c r="V35" s="392">
        <f>V34/'4 - Inflation'!Y$17</f>
        <v>0</v>
      </c>
      <c r="W35" s="392">
        <f>W34/'4 - Inflation'!Z$17</f>
        <v>0</v>
      </c>
      <c r="X35" s="392">
        <f>X34/'4 - Inflation'!AA$17</f>
        <v>0</v>
      </c>
      <c r="Y35" s="392">
        <f>Y34/'4 - Inflation'!AB$17</f>
        <v>0</v>
      </c>
      <c r="Z35" s="392">
        <f>Z34/'4 - Inflation'!AC$17</f>
        <v>0</v>
      </c>
      <c r="AA35" s="392">
        <f>AA34/'4 - Inflation'!AD$17</f>
        <v>0</v>
      </c>
      <c r="AB35" s="392">
        <f>AB34/'4 - Inflation'!AE$17</f>
        <v>0</v>
      </c>
      <c r="AC35" s="392">
        <f>AC34/'4 - Inflation'!AF$17</f>
        <v>0</v>
      </c>
      <c r="AD35" s="392">
        <f>AD34/'4 - Inflation'!AG$17</f>
        <v>0</v>
      </c>
      <c r="AE35" s="392">
        <f>AE34/'4 - Inflation'!AH$17</f>
        <v>0</v>
      </c>
      <c r="AF35" s="392">
        <f>AF34/'4 - Inflation'!AI$17</f>
        <v>0</v>
      </c>
      <c r="AG35" s="392">
        <f>AG34/'4 - Inflation'!AJ$17</f>
        <v>0</v>
      </c>
      <c r="AH35" s="392">
        <f>AH34/'4 - Inflation'!AK$17</f>
        <v>0</v>
      </c>
      <c r="AI35" s="446">
        <f>AI34/'4 - Inflation'!AL$17</f>
        <v>0</v>
      </c>
    </row>
    <row r="37" spans="1:36">
      <c r="A37" s="3"/>
      <c r="B37" t="s">
        <v>499</v>
      </c>
      <c r="H37" s="243" t="b">
        <f t="shared" ref="H37:AI37" si="7">H29&lt;=$G$24</f>
        <v>1</v>
      </c>
      <c r="I37" s="243" t="b">
        <f t="shared" si="7"/>
        <v>1</v>
      </c>
      <c r="J37" s="243" t="b">
        <f t="shared" si="7"/>
        <v>1</v>
      </c>
      <c r="K37" s="243" t="b">
        <f t="shared" si="7"/>
        <v>1</v>
      </c>
      <c r="L37" s="243" t="b">
        <f t="shared" si="7"/>
        <v>1</v>
      </c>
      <c r="M37" s="243" t="b">
        <f t="shared" si="7"/>
        <v>1</v>
      </c>
      <c r="N37" s="243" t="b">
        <f t="shared" si="7"/>
        <v>1</v>
      </c>
      <c r="O37" s="243" t="b">
        <f t="shared" si="7"/>
        <v>1</v>
      </c>
      <c r="P37" s="243" t="b">
        <f t="shared" si="7"/>
        <v>1</v>
      </c>
      <c r="Q37" s="243" t="b">
        <f t="shared" si="7"/>
        <v>1</v>
      </c>
      <c r="R37" s="243" t="b">
        <f t="shared" si="7"/>
        <v>1</v>
      </c>
      <c r="S37" s="243" t="b">
        <f t="shared" si="7"/>
        <v>1</v>
      </c>
      <c r="T37" s="243" t="b">
        <f t="shared" si="7"/>
        <v>1</v>
      </c>
      <c r="U37" s="243" t="b">
        <f t="shared" si="7"/>
        <v>1</v>
      </c>
      <c r="V37" s="243" t="b">
        <f t="shared" si="7"/>
        <v>1</v>
      </c>
      <c r="W37" s="243" t="b">
        <f t="shared" si="7"/>
        <v>1</v>
      </c>
      <c r="X37" s="243" t="b">
        <f t="shared" si="7"/>
        <v>1</v>
      </c>
      <c r="Y37" s="243" t="b">
        <f t="shared" si="7"/>
        <v>1</v>
      </c>
      <c r="Z37" s="243" t="b">
        <f t="shared" si="7"/>
        <v>1</v>
      </c>
      <c r="AA37" s="243" t="b">
        <f t="shared" si="7"/>
        <v>1</v>
      </c>
      <c r="AB37" s="243" t="b">
        <f t="shared" si="7"/>
        <v>1</v>
      </c>
      <c r="AC37" s="243" t="b">
        <f t="shared" si="7"/>
        <v>1</v>
      </c>
      <c r="AD37" s="243" t="b">
        <f t="shared" si="7"/>
        <v>1</v>
      </c>
      <c r="AE37" s="243" t="b">
        <f t="shared" si="7"/>
        <v>1</v>
      </c>
      <c r="AF37" s="243" t="b">
        <f t="shared" si="7"/>
        <v>1</v>
      </c>
      <c r="AG37" s="243" t="b">
        <f t="shared" si="7"/>
        <v>1</v>
      </c>
      <c r="AH37" s="243" t="b">
        <f t="shared" si="7"/>
        <v>1</v>
      </c>
      <c r="AI37" s="243" t="b">
        <f t="shared" si="7"/>
        <v>1</v>
      </c>
      <c r="AJ37" s="243"/>
    </row>
    <row r="38" spans="1:36">
      <c r="A38" s="3"/>
      <c r="B38" t="s">
        <v>474</v>
      </c>
      <c r="H38" s="243" t="b">
        <f t="shared" ref="H38:AI38" si="8">AND(OR(AND(H31&gt;0,H7),IF(H31=0,TRUE,FALSE)),OR(AND(H34&gt;0,H8),IF(H34=0,TRUE,FALSE)))</f>
        <v>1</v>
      </c>
      <c r="I38" s="243" t="b">
        <f t="shared" si="8"/>
        <v>1</v>
      </c>
      <c r="J38" s="243" t="b">
        <f t="shared" si="8"/>
        <v>1</v>
      </c>
      <c r="K38" s="243" t="b">
        <f t="shared" si="8"/>
        <v>1</v>
      </c>
      <c r="L38" s="243" t="b">
        <f t="shared" si="8"/>
        <v>1</v>
      </c>
      <c r="M38" s="243" t="b">
        <f t="shared" si="8"/>
        <v>1</v>
      </c>
      <c r="N38" s="243" t="b">
        <f t="shared" si="8"/>
        <v>1</v>
      </c>
      <c r="O38" s="243" t="b">
        <f t="shared" si="8"/>
        <v>1</v>
      </c>
      <c r="P38" s="243" t="b">
        <f t="shared" si="8"/>
        <v>1</v>
      </c>
      <c r="Q38" s="243" t="b">
        <f t="shared" si="8"/>
        <v>1</v>
      </c>
      <c r="R38" s="243" t="b">
        <f t="shared" si="8"/>
        <v>1</v>
      </c>
      <c r="S38" s="243" t="b">
        <f t="shared" si="8"/>
        <v>1</v>
      </c>
      <c r="T38" s="243" t="b">
        <f t="shared" si="8"/>
        <v>1</v>
      </c>
      <c r="U38" s="243" t="b">
        <f t="shared" si="8"/>
        <v>1</v>
      </c>
      <c r="V38" s="243" t="b">
        <f t="shared" si="8"/>
        <v>1</v>
      </c>
      <c r="W38" s="243" t="b">
        <f t="shared" si="8"/>
        <v>1</v>
      </c>
      <c r="X38" s="243" t="b">
        <f t="shared" si="8"/>
        <v>1</v>
      </c>
      <c r="Y38" s="243" t="b">
        <f t="shared" si="8"/>
        <v>1</v>
      </c>
      <c r="Z38" s="243" t="b">
        <f t="shared" si="8"/>
        <v>1</v>
      </c>
      <c r="AA38" s="243" t="b">
        <f t="shared" si="8"/>
        <v>1</v>
      </c>
      <c r="AB38" s="243" t="b">
        <f t="shared" si="8"/>
        <v>1</v>
      </c>
      <c r="AC38" s="243" t="b">
        <f t="shared" si="8"/>
        <v>1</v>
      </c>
      <c r="AD38" s="243" t="b">
        <f t="shared" si="8"/>
        <v>1</v>
      </c>
      <c r="AE38" s="243" t="b">
        <f t="shared" si="8"/>
        <v>1</v>
      </c>
      <c r="AF38" s="243" t="b">
        <f t="shared" si="8"/>
        <v>1</v>
      </c>
      <c r="AG38" s="243" t="b">
        <f t="shared" si="8"/>
        <v>1</v>
      </c>
      <c r="AH38" s="243" t="b">
        <f t="shared" si="8"/>
        <v>1</v>
      </c>
      <c r="AI38" s="243" t="b">
        <f t="shared" si="8"/>
        <v>1</v>
      </c>
      <c r="AJ38" s="243"/>
    </row>
    <row r="40" spans="1:36">
      <c r="B40" s="18" t="s">
        <v>508</v>
      </c>
      <c r="C40" s="167"/>
      <c r="D40" s="167"/>
      <c r="E40" s="167"/>
      <c r="F40" s="167"/>
      <c r="G40" s="167"/>
      <c r="H40" s="167"/>
      <c r="I40" s="167"/>
      <c r="J40" s="167"/>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row>
    <row r="41" spans="1:36">
      <c r="E41" t="s">
        <v>502</v>
      </c>
      <c r="F41" t="s">
        <v>455</v>
      </c>
    </row>
    <row r="42" spans="1:36">
      <c r="E42" s="450" t="str">
        <f>IF(COUNTIF(I57:AJ57,"FALSE")&gt;0,"ERROR","OK")</f>
        <v>OK</v>
      </c>
      <c r="F42" s="450" t="str">
        <f>IF(COUNTIF(I58:AJ58,"FALSE")&gt;0,"ERROR","OK")</f>
        <v>OK</v>
      </c>
    </row>
    <row r="44" spans="1:36">
      <c r="B44" t="s">
        <v>503</v>
      </c>
      <c r="D44" t="s">
        <v>494</v>
      </c>
      <c r="E44" s="168"/>
      <c r="F44" t="s">
        <v>373</v>
      </c>
      <c r="G44" s="391">
        <v>2</v>
      </c>
    </row>
    <row r="45" spans="1:36">
      <c r="B45" t="s">
        <v>504</v>
      </c>
      <c r="C45" s="154"/>
      <c r="D45" t="s">
        <v>494</v>
      </c>
      <c r="E45" s="168"/>
      <c r="F45" t="s">
        <v>459</v>
      </c>
      <c r="H45" s="393">
        <v>0</v>
      </c>
      <c r="I45" s="393">
        <v>0</v>
      </c>
      <c r="J45" s="393">
        <v>0</v>
      </c>
      <c r="K45" s="393">
        <v>0</v>
      </c>
      <c r="L45" s="393">
        <v>0</v>
      </c>
      <c r="M45" s="393">
        <v>0</v>
      </c>
      <c r="N45" s="393">
        <v>0</v>
      </c>
      <c r="O45" s="393">
        <v>0</v>
      </c>
      <c r="P45" s="393">
        <v>0</v>
      </c>
      <c r="Q45" s="393">
        <v>0</v>
      </c>
      <c r="R45" s="393">
        <v>0</v>
      </c>
      <c r="S45" s="393">
        <v>0</v>
      </c>
      <c r="T45" s="393">
        <v>0</v>
      </c>
      <c r="U45" s="393">
        <v>0</v>
      </c>
      <c r="V45" s="393">
        <v>0</v>
      </c>
      <c r="W45" s="393">
        <v>0</v>
      </c>
      <c r="X45" s="393">
        <v>0</v>
      </c>
      <c r="Y45" s="393">
        <v>0</v>
      </c>
      <c r="Z45" s="393">
        <v>0</v>
      </c>
      <c r="AA45" s="393">
        <v>0</v>
      </c>
      <c r="AB45" s="393">
        <v>0</v>
      </c>
      <c r="AC45" s="393">
        <v>0</v>
      </c>
      <c r="AD45" s="393">
        <v>0</v>
      </c>
      <c r="AE45" s="393">
        <v>0</v>
      </c>
      <c r="AF45" s="393">
        <v>0</v>
      </c>
      <c r="AG45" s="393">
        <v>0</v>
      </c>
      <c r="AH45" s="393">
        <v>0</v>
      </c>
      <c r="AI45" s="447">
        <v>0</v>
      </c>
    </row>
    <row r="46" spans="1:36">
      <c r="B46" t="s">
        <v>504</v>
      </c>
      <c r="C46" s="154"/>
      <c r="D46" t="s">
        <v>494</v>
      </c>
      <c r="E46" s="168"/>
      <c r="F46" t="s">
        <v>373</v>
      </c>
      <c r="H46" s="392">
        <f>H45/'4 - Inflation'!K$17</f>
        <v>0</v>
      </c>
      <c r="I46" s="392">
        <f>I45/'4 - Inflation'!L$17</f>
        <v>0</v>
      </c>
      <c r="J46" s="392">
        <f>J45/'4 - Inflation'!M$17</f>
        <v>0</v>
      </c>
      <c r="K46" s="392">
        <f>K45/'4 - Inflation'!N$17</f>
        <v>0</v>
      </c>
      <c r="L46" s="392">
        <f>L45/'4 - Inflation'!O$17</f>
        <v>0</v>
      </c>
      <c r="M46" s="392">
        <f>M45/'4 - Inflation'!P$17</f>
        <v>0</v>
      </c>
      <c r="N46" s="392">
        <f>N45/'4 - Inflation'!Q$17</f>
        <v>0</v>
      </c>
      <c r="O46" s="392">
        <f>O45/'4 - Inflation'!R$17</f>
        <v>0</v>
      </c>
      <c r="P46" s="392">
        <f>P45/'4 - Inflation'!S$17</f>
        <v>0</v>
      </c>
      <c r="Q46" s="392">
        <f>Q45/'4 - Inflation'!T$17</f>
        <v>0</v>
      </c>
      <c r="R46" s="392">
        <f>R45/'4 - Inflation'!U$17</f>
        <v>0</v>
      </c>
      <c r="S46" s="392">
        <f>S45/'4 - Inflation'!V$17</f>
        <v>0</v>
      </c>
      <c r="T46" s="392">
        <f>T45/'4 - Inflation'!W$17</f>
        <v>0</v>
      </c>
      <c r="U46" s="392">
        <f>U45/'4 - Inflation'!X$17</f>
        <v>0</v>
      </c>
      <c r="V46" s="392">
        <f>V45/'4 - Inflation'!Y$17</f>
        <v>0</v>
      </c>
      <c r="W46" s="392">
        <f>W45/'4 - Inflation'!Z$17</f>
        <v>0</v>
      </c>
      <c r="X46" s="392">
        <f>X45/'4 - Inflation'!AA$17</f>
        <v>0</v>
      </c>
      <c r="Y46" s="392">
        <f>Y45/'4 - Inflation'!AB$17</f>
        <v>0</v>
      </c>
      <c r="Z46" s="392">
        <f>Z45/'4 - Inflation'!AC$17</f>
        <v>0</v>
      </c>
      <c r="AA46" s="392">
        <f>AA45/'4 - Inflation'!AD$17</f>
        <v>0</v>
      </c>
      <c r="AB46" s="392">
        <f>AB45/'4 - Inflation'!AE$17</f>
        <v>0</v>
      </c>
      <c r="AC46" s="392">
        <f>AC45/'4 - Inflation'!AF$17</f>
        <v>0</v>
      </c>
      <c r="AD46" s="392">
        <f>AD45/'4 - Inflation'!AG$17</f>
        <v>0</v>
      </c>
      <c r="AE46" s="392">
        <f>AE45/'4 - Inflation'!AH$17</f>
        <v>0</v>
      </c>
      <c r="AF46" s="392">
        <f>AF45/'4 - Inflation'!AI$17</f>
        <v>0</v>
      </c>
      <c r="AG46" s="392">
        <f>AG45/'4 - Inflation'!AJ$17</f>
        <v>0</v>
      </c>
      <c r="AH46" s="392">
        <f>AH45/'4 - Inflation'!AK$17</f>
        <v>0</v>
      </c>
      <c r="AI46" s="446">
        <f>AI45/'4 - Inflation'!AL$17</f>
        <v>0</v>
      </c>
    </row>
    <row r="47" spans="1:36">
      <c r="E47" s="168"/>
    </row>
    <row r="48" spans="1:36">
      <c r="B48" t="s">
        <v>505</v>
      </c>
      <c r="D48" t="s">
        <v>494</v>
      </c>
      <c r="E48" s="168"/>
      <c r="F48" t="s">
        <v>459</v>
      </c>
      <c r="H48" s="393">
        <f>H49*'4 - Inflation'!K$17</f>
        <v>0</v>
      </c>
      <c r="I48" s="393">
        <f>I49*'4 - Inflation'!L$17</f>
        <v>0</v>
      </c>
      <c r="J48" s="393">
        <f>J49*'4 - Inflation'!M$17</f>
        <v>0</v>
      </c>
      <c r="K48" s="393">
        <f>K49*'4 - Inflation'!N$17</f>
        <v>0</v>
      </c>
      <c r="L48" s="393">
        <f>L49*'4 - Inflation'!O$17</f>
        <v>0</v>
      </c>
      <c r="M48" s="393">
        <f>M49*'4 - Inflation'!P$17</f>
        <v>0</v>
      </c>
      <c r="N48" s="393">
        <f>N49*'4 - Inflation'!Q$17</f>
        <v>0</v>
      </c>
      <c r="O48" s="393">
        <f>O49*'4 - Inflation'!R$17</f>
        <v>0</v>
      </c>
      <c r="P48" s="393">
        <f>P49*'4 - Inflation'!S$17</f>
        <v>0</v>
      </c>
      <c r="Q48" s="393">
        <f>Q49*'4 - Inflation'!T$17</f>
        <v>0</v>
      </c>
      <c r="R48" s="393">
        <f>R49*'4 - Inflation'!U$17</f>
        <v>0</v>
      </c>
      <c r="S48" s="393">
        <f>S49*'4 - Inflation'!V$17</f>
        <v>0</v>
      </c>
      <c r="T48" s="393">
        <f>T49*'4 - Inflation'!W$17</f>
        <v>0</v>
      </c>
      <c r="U48" s="393">
        <f>U49*'4 - Inflation'!X$17</f>
        <v>0</v>
      </c>
      <c r="V48" s="393">
        <f>V49*'4 - Inflation'!Y$17</f>
        <v>0</v>
      </c>
      <c r="W48" s="393">
        <f>W49*'4 - Inflation'!Z$17</f>
        <v>0</v>
      </c>
      <c r="X48" s="393">
        <f>X49*'4 - Inflation'!AA$17</f>
        <v>0</v>
      </c>
      <c r="Y48" s="393">
        <f>Y49*'4 - Inflation'!AB$17</f>
        <v>0</v>
      </c>
      <c r="Z48" s="393">
        <f>Z49*'4 - Inflation'!AC$17</f>
        <v>0</v>
      </c>
      <c r="AA48" s="393">
        <f>AA49*'4 - Inflation'!AD$17</f>
        <v>0</v>
      </c>
      <c r="AB48" s="393">
        <f>AB49*'4 - Inflation'!AE$17</f>
        <v>0</v>
      </c>
      <c r="AC48" s="393">
        <f>AC49*'4 - Inflation'!AF$17</f>
        <v>0</v>
      </c>
      <c r="AD48" s="393">
        <f>AD49*'4 - Inflation'!AG$17</f>
        <v>0</v>
      </c>
      <c r="AE48" s="393">
        <f>AE49*'4 - Inflation'!AH$17</f>
        <v>0</v>
      </c>
      <c r="AF48" s="393">
        <f>AF49*'4 - Inflation'!AI$17</f>
        <v>0</v>
      </c>
      <c r="AG48" s="393">
        <f>AG49*'4 - Inflation'!AJ$17</f>
        <v>0</v>
      </c>
      <c r="AH48" s="393">
        <f>AH49*'4 - Inflation'!AK$17</f>
        <v>0</v>
      </c>
      <c r="AI48" s="447">
        <f>AI49*'4 - Inflation'!AL$17</f>
        <v>0</v>
      </c>
    </row>
    <row r="49" spans="1:36">
      <c r="B49" t="s">
        <v>505</v>
      </c>
      <c r="D49" t="s">
        <v>494</v>
      </c>
      <c r="E49" s="168"/>
      <c r="F49" t="s">
        <v>373</v>
      </c>
      <c r="H49" s="392">
        <f>MIN(H46,$G44-SUM($G49:G49))</f>
        <v>0</v>
      </c>
      <c r="I49" s="392">
        <f>MIN(I46,$G44-SUM($G49:H49))</f>
        <v>0</v>
      </c>
      <c r="J49" s="392">
        <f>MIN(J46,$G44-SUM($G49:I49))</f>
        <v>0</v>
      </c>
      <c r="K49" s="392">
        <f>MIN(K46,$G44-SUM($G49:J49))</f>
        <v>0</v>
      </c>
      <c r="L49" s="392">
        <f>MIN(L46,$G44-SUM($G49:K49))</f>
        <v>0</v>
      </c>
      <c r="M49" s="392">
        <f>MIN(M46,$G44-SUM($G49:L49))</f>
        <v>0</v>
      </c>
      <c r="N49" s="392">
        <f>MIN(N46,$G44-SUM($G49:M49))</f>
        <v>0</v>
      </c>
      <c r="O49" s="392">
        <f>MIN(O46,$G44-SUM($G49:N49))</f>
        <v>0</v>
      </c>
      <c r="P49" s="392">
        <f>MIN(P46,$G44-SUM($G49:O49))</f>
        <v>0</v>
      </c>
      <c r="Q49" s="392">
        <f>MIN(Q46,$G44-SUM($G49:P49))</f>
        <v>0</v>
      </c>
      <c r="R49" s="392">
        <f>MIN(R46,$G44-SUM($G49:Q49))</f>
        <v>0</v>
      </c>
      <c r="S49" s="392">
        <f>MIN(S46,$G44-SUM($G49:R49))</f>
        <v>0</v>
      </c>
      <c r="T49" s="392">
        <f>MIN(T46,$G44-SUM($G49:S49))</f>
        <v>0</v>
      </c>
      <c r="U49" s="392">
        <f>MIN(U46,$G44-SUM($G49:T49))</f>
        <v>0</v>
      </c>
      <c r="V49" s="392">
        <f>MIN(V46,$G44-SUM($G49:U49))</f>
        <v>0</v>
      </c>
      <c r="W49" s="392">
        <f>MIN(W46,$G44-SUM($G49:V49))</f>
        <v>0</v>
      </c>
      <c r="X49" s="392">
        <f>MIN(X46,$G44-SUM($G49:W49))</f>
        <v>0</v>
      </c>
      <c r="Y49" s="392">
        <f>MIN(Y46,$G44-SUM($G49:X49))</f>
        <v>0</v>
      </c>
      <c r="Z49" s="392">
        <f>MIN(Z46,$G44-SUM($G49:Y49))</f>
        <v>0</v>
      </c>
      <c r="AA49" s="392">
        <f>MIN(AA46,$G44-SUM($G49:Z49))</f>
        <v>0</v>
      </c>
      <c r="AB49" s="392">
        <f>MIN(AB46,$G44-SUM($G49:AA49))</f>
        <v>0</v>
      </c>
      <c r="AC49" s="392">
        <f>MIN(AC46,$G44-SUM($G49:AB49))</f>
        <v>0</v>
      </c>
      <c r="AD49" s="392">
        <f>MIN(AD46,$G44-SUM($G49:AC49))</f>
        <v>0</v>
      </c>
      <c r="AE49" s="392">
        <f>MIN(AE46,$G44-SUM($G49:AD49))</f>
        <v>0</v>
      </c>
      <c r="AF49" s="392">
        <f>MIN(AF46,$G44-SUM($G49:AE49))</f>
        <v>0</v>
      </c>
      <c r="AG49" s="392">
        <f>MIN(AG46,$G44-SUM($G49:AF49))</f>
        <v>0</v>
      </c>
      <c r="AH49" s="392">
        <f>MIN(AH46,$G44-SUM($G49:AG49))</f>
        <v>0</v>
      </c>
      <c r="AI49" s="392">
        <f>MIN(AI46,$G44-SUM($G49:AH49))</f>
        <v>0</v>
      </c>
    </row>
    <row r="51" spans="1:36">
      <c r="B51" t="s">
        <v>506</v>
      </c>
      <c r="D51" t="s">
        <v>494</v>
      </c>
      <c r="E51" s="168"/>
      <c r="F51" t="s">
        <v>459</v>
      </c>
      <c r="H51" s="393">
        <v>0</v>
      </c>
      <c r="I51" s="393">
        <v>0</v>
      </c>
      <c r="J51" s="393">
        <v>0</v>
      </c>
      <c r="K51" s="393">
        <f>K48</f>
        <v>0</v>
      </c>
      <c r="L51" s="393">
        <v>0</v>
      </c>
      <c r="M51" s="393">
        <v>0</v>
      </c>
      <c r="N51" s="393">
        <v>0</v>
      </c>
      <c r="O51" s="393">
        <v>0</v>
      </c>
      <c r="P51" s="393">
        <v>0</v>
      </c>
      <c r="Q51" s="393">
        <v>0</v>
      </c>
      <c r="R51" s="393">
        <v>0</v>
      </c>
      <c r="S51" s="393">
        <v>0</v>
      </c>
      <c r="T51" s="393">
        <v>0</v>
      </c>
      <c r="U51" s="393">
        <v>0</v>
      </c>
      <c r="V51" s="393">
        <v>0</v>
      </c>
      <c r="W51" s="393">
        <v>0</v>
      </c>
      <c r="X51" s="393">
        <v>0</v>
      </c>
      <c r="Y51" s="393">
        <v>0</v>
      </c>
      <c r="Z51" s="393">
        <v>0</v>
      </c>
      <c r="AA51" s="393">
        <v>0</v>
      </c>
      <c r="AB51" s="393">
        <v>0</v>
      </c>
      <c r="AC51" s="393">
        <v>0</v>
      </c>
      <c r="AD51" s="393">
        <v>0</v>
      </c>
      <c r="AE51" s="393">
        <v>0</v>
      </c>
      <c r="AF51" s="393">
        <v>0</v>
      </c>
      <c r="AG51" s="393">
        <v>0</v>
      </c>
      <c r="AH51" s="393">
        <v>0</v>
      </c>
      <c r="AI51" s="447">
        <v>0</v>
      </c>
    </row>
    <row r="52" spans="1:36">
      <c r="B52" t="s">
        <v>506</v>
      </c>
      <c r="D52" t="s">
        <v>494</v>
      </c>
      <c r="E52" s="168"/>
      <c r="F52" t="s">
        <v>373</v>
      </c>
      <c r="H52" s="392">
        <f>H51/'4 - Inflation'!K$17</f>
        <v>0</v>
      </c>
      <c r="I52" s="392">
        <f>I51/'4 - Inflation'!L$17</f>
        <v>0</v>
      </c>
      <c r="J52" s="392">
        <f>J51/'4 - Inflation'!M$17</f>
        <v>0</v>
      </c>
      <c r="K52" s="392">
        <f>K51/'4 - Inflation'!N$17</f>
        <v>0</v>
      </c>
      <c r="L52" s="392">
        <f>L51/'4 - Inflation'!O$17</f>
        <v>0</v>
      </c>
      <c r="M52" s="392">
        <f>M51/'4 - Inflation'!P$17</f>
        <v>0</v>
      </c>
      <c r="N52" s="392">
        <f>N51/'4 - Inflation'!Q$17</f>
        <v>0</v>
      </c>
      <c r="O52" s="392">
        <f>O51/'4 - Inflation'!R$17</f>
        <v>0</v>
      </c>
      <c r="P52" s="392">
        <f>P51/'4 - Inflation'!S$17</f>
        <v>0</v>
      </c>
      <c r="Q52" s="392">
        <f>Q51/'4 - Inflation'!T$17</f>
        <v>0</v>
      </c>
      <c r="R52" s="392">
        <f>R51/'4 - Inflation'!U$17</f>
        <v>0</v>
      </c>
      <c r="S52" s="392">
        <f>S51/'4 - Inflation'!V$17</f>
        <v>0</v>
      </c>
      <c r="T52" s="392">
        <f>T51/'4 - Inflation'!W$17</f>
        <v>0</v>
      </c>
      <c r="U52" s="392">
        <f>U51/'4 - Inflation'!X$17</f>
        <v>0</v>
      </c>
      <c r="V52" s="392">
        <f>V51/'4 - Inflation'!Y$17</f>
        <v>0</v>
      </c>
      <c r="W52" s="392">
        <f>W51/'4 - Inflation'!Z$17</f>
        <v>0</v>
      </c>
      <c r="X52" s="392">
        <f>X51/'4 - Inflation'!AA$17</f>
        <v>0</v>
      </c>
      <c r="Y52" s="392">
        <f>Y51/'4 - Inflation'!AB$17</f>
        <v>0</v>
      </c>
      <c r="Z52" s="392">
        <f>Z51/'4 - Inflation'!AC$17</f>
        <v>0</v>
      </c>
      <c r="AA52" s="392">
        <f>AA51/'4 - Inflation'!AD$17</f>
        <v>0</v>
      </c>
      <c r="AB52" s="392">
        <f>AB51/'4 - Inflation'!AE$17</f>
        <v>0</v>
      </c>
      <c r="AC52" s="392">
        <f>AC51/'4 - Inflation'!AF$17</f>
        <v>0</v>
      </c>
      <c r="AD52" s="392">
        <f>AD51/'4 - Inflation'!AG$17</f>
        <v>0</v>
      </c>
      <c r="AE52" s="392">
        <f>AE51/'4 - Inflation'!AH$17</f>
        <v>0</v>
      </c>
      <c r="AF52" s="392">
        <f>AF51/'4 - Inflation'!AI$17</f>
        <v>0</v>
      </c>
      <c r="AG52" s="392">
        <f>AG51/'4 - Inflation'!AJ$17</f>
        <v>0</v>
      </c>
      <c r="AH52" s="392">
        <f>AH51/'4 - Inflation'!AK$17</f>
        <v>0</v>
      </c>
      <c r="AI52" s="446">
        <f>AI51/'4 - Inflation'!AL$17</f>
        <v>0</v>
      </c>
    </row>
    <row r="54" spans="1:36">
      <c r="B54" t="s">
        <v>507</v>
      </c>
      <c r="D54" t="s">
        <v>494</v>
      </c>
      <c r="E54" s="168"/>
      <c r="F54" t="s">
        <v>459</v>
      </c>
      <c r="H54" s="393">
        <v>0</v>
      </c>
      <c r="I54" s="393">
        <v>0</v>
      </c>
      <c r="J54" s="393">
        <v>0</v>
      </c>
      <c r="K54" s="393">
        <v>0</v>
      </c>
      <c r="L54" s="393">
        <v>0</v>
      </c>
      <c r="M54" s="393">
        <v>0</v>
      </c>
      <c r="N54" s="393">
        <v>0</v>
      </c>
      <c r="O54" s="393">
        <v>0</v>
      </c>
      <c r="P54" s="393">
        <v>0</v>
      </c>
      <c r="Q54" s="393">
        <v>0</v>
      </c>
      <c r="R54" s="393">
        <v>0</v>
      </c>
      <c r="S54" s="393">
        <v>0</v>
      </c>
      <c r="T54" s="393">
        <v>0</v>
      </c>
      <c r="U54" s="393">
        <v>0</v>
      </c>
      <c r="V54" s="393">
        <v>0</v>
      </c>
      <c r="W54" s="393">
        <v>0</v>
      </c>
      <c r="X54" s="393">
        <v>0</v>
      </c>
      <c r="Y54" s="393">
        <v>0</v>
      </c>
      <c r="Z54" s="393">
        <v>0</v>
      </c>
      <c r="AA54" s="393">
        <v>0</v>
      </c>
      <c r="AB54" s="393">
        <v>0</v>
      </c>
      <c r="AC54" s="393">
        <v>0</v>
      </c>
      <c r="AD54" s="393">
        <v>0</v>
      </c>
      <c r="AE54" s="393">
        <v>0</v>
      </c>
      <c r="AF54" s="393">
        <v>0</v>
      </c>
      <c r="AG54" s="393">
        <v>0</v>
      </c>
      <c r="AH54" s="393">
        <v>0</v>
      </c>
      <c r="AI54" s="447">
        <v>0</v>
      </c>
    </row>
    <row r="55" spans="1:36">
      <c r="B55" t="s">
        <v>507</v>
      </c>
      <c r="D55" t="s">
        <v>494</v>
      </c>
      <c r="E55" s="168"/>
      <c r="F55" t="s">
        <v>373</v>
      </c>
      <c r="H55" s="392">
        <f>H54/'4 - Inflation'!K$17</f>
        <v>0</v>
      </c>
      <c r="I55" s="392">
        <v>0</v>
      </c>
      <c r="J55" s="392">
        <v>0</v>
      </c>
      <c r="K55" s="392">
        <v>0</v>
      </c>
      <c r="L55" s="392">
        <v>0</v>
      </c>
      <c r="M55" s="392">
        <v>0</v>
      </c>
      <c r="N55" s="392">
        <v>0</v>
      </c>
      <c r="O55" s="392">
        <v>0</v>
      </c>
      <c r="P55" s="392">
        <v>0</v>
      </c>
      <c r="Q55" s="392">
        <v>0</v>
      </c>
      <c r="R55" s="392">
        <v>0</v>
      </c>
      <c r="S55" s="392">
        <v>0</v>
      </c>
      <c r="T55" s="392">
        <v>0</v>
      </c>
      <c r="U55" s="392">
        <v>0</v>
      </c>
      <c r="V55" s="392">
        <v>0</v>
      </c>
      <c r="W55" s="392">
        <v>0</v>
      </c>
      <c r="X55" s="392">
        <v>0</v>
      </c>
      <c r="Y55" s="392">
        <v>0</v>
      </c>
      <c r="Z55" s="392">
        <v>0</v>
      </c>
      <c r="AA55" s="392">
        <v>0</v>
      </c>
      <c r="AB55" s="392">
        <v>0</v>
      </c>
      <c r="AC55" s="392">
        <v>0</v>
      </c>
      <c r="AD55" s="392">
        <v>0</v>
      </c>
      <c r="AE55" s="392">
        <v>0</v>
      </c>
      <c r="AF55" s="392">
        <v>0</v>
      </c>
      <c r="AG55" s="392">
        <v>0</v>
      </c>
      <c r="AH55" s="392">
        <v>0</v>
      </c>
      <c r="AI55" s="446">
        <v>0</v>
      </c>
    </row>
    <row r="57" spans="1:36">
      <c r="A57" s="3"/>
      <c r="B57" t="s">
        <v>499</v>
      </c>
      <c r="H57" s="243" t="b">
        <f t="shared" ref="H57:AI57" si="9">H49&lt;=$G$44</f>
        <v>1</v>
      </c>
      <c r="I57" s="243" t="b">
        <f t="shared" si="9"/>
        <v>1</v>
      </c>
      <c r="J57" s="243" t="b">
        <f t="shared" si="9"/>
        <v>1</v>
      </c>
      <c r="K57" s="243" t="b">
        <f t="shared" si="9"/>
        <v>1</v>
      </c>
      <c r="L57" s="243" t="b">
        <f t="shared" si="9"/>
        <v>1</v>
      </c>
      <c r="M57" s="243" t="b">
        <f t="shared" si="9"/>
        <v>1</v>
      </c>
      <c r="N57" s="243" t="b">
        <f t="shared" si="9"/>
        <v>1</v>
      </c>
      <c r="O57" s="243" t="b">
        <f t="shared" si="9"/>
        <v>1</v>
      </c>
      <c r="P57" s="243" t="b">
        <f t="shared" si="9"/>
        <v>1</v>
      </c>
      <c r="Q57" s="243" t="b">
        <f t="shared" si="9"/>
        <v>1</v>
      </c>
      <c r="R57" s="243" t="b">
        <f t="shared" si="9"/>
        <v>1</v>
      </c>
      <c r="S57" s="243" t="b">
        <f t="shared" si="9"/>
        <v>1</v>
      </c>
      <c r="T57" s="243" t="b">
        <f t="shared" si="9"/>
        <v>1</v>
      </c>
      <c r="U57" s="243" t="b">
        <f t="shared" si="9"/>
        <v>1</v>
      </c>
      <c r="V57" s="243" t="b">
        <f t="shared" si="9"/>
        <v>1</v>
      </c>
      <c r="W57" s="243" t="b">
        <f t="shared" si="9"/>
        <v>1</v>
      </c>
      <c r="X57" s="243" t="b">
        <f t="shared" si="9"/>
        <v>1</v>
      </c>
      <c r="Y57" s="243" t="b">
        <f t="shared" si="9"/>
        <v>1</v>
      </c>
      <c r="Z57" s="243" t="b">
        <f t="shared" si="9"/>
        <v>1</v>
      </c>
      <c r="AA57" s="243" t="b">
        <f t="shared" si="9"/>
        <v>1</v>
      </c>
      <c r="AB57" s="243" t="b">
        <f t="shared" si="9"/>
        <v>1</v>
      </c>
      <c r="AC57" s="243" t="b">
        <f t="shared" si="9"/>
        <v>1</v>
      </c>
      <c r="AD57" s="243" t="b">
        <f t="shared" si="9"/>
        <v>1</v>
      </c>
      <c r="AE57" s="243" t="b">
        <f t="shared" si="9"/>
        <v>1</v>
      </c>
      <c r="AF57" s="243" t="b">
        <f t="shared" si="9"/>
        <v>1</v>
      </c>
      <c r="AG57" s="243" t="b">
        <f t="shared" si="9"/>
        <v>1</v>
      </c>
      <c r="AH57" s="243" t="b">
        <f t="shared" si="9"/>
        <v>1</v>
      </c>
      <c r="AI57" s="243" t="b">
        <f t="shared" si="9"/>
        <v>1</v>
      </c>
      <c r="AJ57" s="243"/>
    </row>
    <row r="58" spans="1:36">
      <c r="A58" s="3"/>
      <c r="B58" t="s">
        <v>474</v>
      </c>
      <c r="H58" s="243" t="b">
        <f t="shared" ref="H58:AI58" si="10">AND(OR(AND(H51&gt;0,H7),IF(H51=0,TRUE,FALSE)),OR(AND(H54&gt;0,H8),IF(H54=0,TRUE,FALSE)))</f>
        <v>1</v>
      </c>
      <c r="I58" s="243" t="b">
        <f t="shared" si="10"/>
        <v>1</v>
      </c>
      <c r="J58" s="243" t="b">
        <f t="shared" si="10"/>
        <v>1</v>
      </c>
      <c r="K58" s="243" t="b">
        <f t="shared" si="10"/>
        <v>1</v>
      </c>
      <c r="L58" s="243" t="b">
        <f t="shared" si="10"/>
        <v>1</v>
      </c>
      <c r="M58" s="243" t="b">
        <f t="shared" si="10"/>
        <v>1</v>
      </c>
      <c r="N58" s="243" t="b">
        <f t="shared" si="10"/>
        <v>1</v>
      </c>
      <c r="O58" s="243" t="b">
        <f t="shared" si="10"/>
        <v>1</v>
      </c>
      <c r="P58" s="243" t="b">
        <f t="shared" si="10"/>
        <v>1</v>
      </c>
      <c r="Q58" s="243" t="b">
        <f t="shared" si="10"/>
        <v>1</v>
      </c>
      <c r="R58" s="243" t="b">
        <f t="shared" si="10"/>
        <v>1</v>
      </c>
      <c r="S58" s="243" t="b">
        <f t="shared" si="10"/>
        <v>1</v>
      </c>
      <c r="T58" s="243" t="b">
        <f t="shared" si="10"/>
        <v>1</v>
      </c>
      <c r="U58" s="243" t="b">
        <f t="shared" si="10"/>
        <v>1</v>
      </c>
      <c r="V58" s="243" t="b">
        <f t="shared" si="10"/>
        <v>1</v>
      </c>
      <c r="W58" s="243" t="b">
        <f t="shared" si="10"/>
        <v>1</v>
      </c>
      <c r="X58" s="243" t="b">
        <f t="shared" si="10"/>
        <v>1</v>
      </c>
      <c r="Y58" s="243" t="b">
        <f t="shared" si="10"/>
        <v>1</v>
      </c>
      <c r="Z58" s="243" t="b">
        <f t="shared" si="10"/>
        <v>1</v>
      </c>
      <c r="AA58" s="243" t="b">
        <f t="shared" si="10"/>
        <v>1</v>
      </c>
      <c r="AB58" s="243" t="b">
        <f t="shared" si="10"/>
        <v>1</v>
      </c>
      <c r="AC58" s="243" t="b">
        <f t="shared" si="10"/>
        <v>1</v>
      </c>
      <c r="AD58" s="243" t="b">
        <f t="shared" si="10"/>
        <v>1</v>
      </c>
      <c r="AE58" s="243" t="b">
        <f t="shared" si="10"/>
        <v>1</v>
      </c>
      <c r="AF58" s="243" t="b">
        <f t="shared" si="10"/>
        <v>1</v>
      </c>
      <c r="AG58" s="243" t="b">
        <f t="shared" si="10"/>
        <v>1</v>
      </c>
      <c r="AH58" s="243" t="b">
        <f t="shared" si="10"/>
        <v>1</v>
      </c>
      <c r="AI58" s="243" t="b">
        <f t="shared" si="10"/>
        <v>1</v>
      </c>
      <c r="AJ58" s="243"/>
    </row>
    <row r="59" spans="1:36">
      <c r="AJ59" s="243"/>
    </row>
    <row r="60" spans="1:36">
      <c r="B60" s="18" t="s">
        <v>509</v>
      </c>
      <c r="C60" s="167"/>
      <c r="D60" s="167"/>
      <c r="E60" s="167"/>
      <c r="F60" s="167"/>
      <c r="G60" s="167"/>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243"/>
    </row>
    <row r="61" spans="1:36">
      <c r="E61" t="s">
        <v>502</v>
      </c>
      <c r="F61" t="s">
        <v>455</v>
      </c>
      <c r="AJ61" s="243"/>
    </row>
    <row r="62" spans="1:36">
      <c r="E62" s="450" t="str">
        <f>IF(COUNTIF(I77:AJ77,"FALSE")&gt;0,"ERROR","OK")</f>
        <v>OK</v>
      </c>
      <c r="F62" s="450" t="str">
        <f>IF(COUNTIF(I78:AJ78,"FALSE")&gt;0,"ERROR","OK")</f>
        <v>OK</v>
      </c>
      <c r="AJ62" s="243"/>
    </row>
    <row r="63" spans="1:36">
      <c r="AJ63" s="243"/>
    </row>
    <row r="64" spans="1:36">
      <c r="B64" t="s">
        <v>503</v>
      </c>
      <c r="D64" t="s">
        <v>494</v>
      </c>
      <c r="E64" s="168"/>
      <c r="F64" t="s">
        <v>373</v>
      </c>
      <c r="G64" s="391">
        <v>2</v>
      </c>
      <c r="AJ64" s="243"/>
    </row>
    <row r="65" spans="1:36">
      <c r="B65" t="s">
        <v>504</v>
      </c>
      <c r="C65" s="154"/>
      <c r="D65" t="s">
        <v>494</v>
      </c>
      <c r="E65" s="168"/>
      <c r="F65" t="s">
        <v>459</v>
      </c>
      <c r="H65" s="393">
        <v>0</v>
      </c>
      <c r="I65" s="393">
        <v>0</v>
      </c>
      <c r="J65" s="393">
        <v>0</v>
      </c>
      <c r="K65" s="393">
        <v>0</v>
      </c>
      <c r="L65" s="393">
        <v>0</v>
      </c>
      <c r="M65" s="393">
        <v>0</v>
      </c>
      <c r="N65" s="393">
        <v>0</v>
      </c>
      <c r="O65" s="393">
        <v>0</v>
      </c>
      <c r="P65" s="393">
        <v>0</v>
      </c>
      <c r="Q65" s="393">
        <v>0</v>
      </c>
      <c r="R65" s="393">
        <v>0</v>
      </c>
      <c r="S65" s="393">
        <v>0</v>
      </c>
      <c r="T65" s="393">
        <v>0</v>
      </c>
      <c r="U65" s="393">
        <v>0</v>
      </c>
      <c r="V65" s="393">
        <v>0</v>
      </c>
      <c r="W65" s="393">
        <v>0</v>
      </c>
      <c r="X65" s="393">
        <v>0</v>
      </c>
      <c r="Y65" s="393">
        <v>0</v>
      </c>
      <c r="Z65" s="393">
        <v>0</v>
      </c>
      <c r="AA65" s="393">
        <v>0</v>
      </c>
      <c r="AB65" s="393">
        <v>0</v>
      </c>
      <c r="AC65" s="393">
        <v>0</v>
      </c>
      <c r="AD65" s="393">
        <v>0</v>
      </c>
      <c r="AE65" s="393">
        <v>0</v>
      </c>
      <c r="AF65" s="393">
        <v>0</v>
      </c>
      <c r="AG65" s="393">
        <v>0</v>
      </c>
      <c r="AH65" s="393">
        <v>0</v>
      </c>
      <c r="AI65" s="447">
        <v>0</v>
      </c>
      <c r="AJ65" s="243"/>
    </row>
    <row r="66" spans="1:36">
      <c r="B66" t="s">
        <v>504</v>
      </c>
      <c r="C66" s="154"/>
      <c r="D66" t="s">
        <v>494</v>
      </c>
      <c r="E66" s="168"/>
      <c r="F66" t="s">
        <v>373</v>
      </c>
      <c r="H66" s="392">
        <f>H65/'4 - Inflation'!K$17</f>
        <v>0</v>
      </c>
      <c r="I66" s="392">
        <f>I65/'4 - Inflation'!L$17</f>
        <v>0</v>
      </c>
      <c r="J66" s="392">
        <f>J65/'4 - Inflation'!M$17</f>
        <v>0</v>
      </c>
      <c r="K66" s="392">
        <f>K65/'4 - Inflation'!N$17</f>
        <v>0</v>
      </c>
      <c r="L66" s="392">
        <f>L65/'4 - Inflation'!O$17</f>
        <v>0</v>
      </c>
      <c r="M66" s="392">
        <f>M65/'4 - Inflation'!P$17</f>
        <v>0</v>
      </c>
      <c r="N66" s="392">
        <f>N65/'4 - Inflation'!Q$17</f>
        <v>0</v>
      </c>
      <c r="O66" s="392">
        <f>O65/'4 - Inflation'!R$17</f>
        <v>0</v>
      </c>
      <c r="P66" s="392">
        <f>P65/'4 - Inflation'!S$17</f>
        <v>0</v>
      </c>
      <c r="Q66" s="392">
        <f>Q65/'4 - Inflation'!T$17</f>
        <v>0</v>
      </c>
      <c r="R66" s="392">
        <f>R65/'4 - Inflation'!U$17</f>
        <v>0</v>
      </c>
      <c r="S66" s="392">
        <f>S65/'4 - Inflation'!V$17</f>
        <v>0</v>
      </c>
      <c r="T66" s="392">
        <f>T65/'4 - Inflation'!W$17</f>
        <v>0</v>
      </c>
      <c r="U66" s="392">
        <f>U65/'4 - Inflation'!X$17</f>
        <v>0</v>
      </c>
      <c r="V66" s="392">
        <f>V65/'4 - Inflation'!Y$17</f>
        <v>0</v>
      </c>
      <c r="W66" s="392">
        <f>W65/'4 - Inflation'!Z$17</f>
        <v>0</v>
      </c>
      <c r="X66" s="392">
        <f>X65/'4 - Inflation'!AA$17</f>
        <v>0</v>
      </c>
      <c r="Y66" s="392">
        <f>Y65/'4 - Inflation'!AB$17</f>
        <v>0</v>
      </c>
      <c r="Z66" s="392">
        <f>Z65/'4 - Inflation'!AC$17</f>
        <v>0</v>
      </c>
      <c r="AA66" s="392">
        <f>AA65/'4 - Inflation'!AD$17</f>
        <v>0</v>
      </c>
      <c r="AB66" s="392">
        <f>AB65/'4 - Inflation'!AE$17</f>
        <v>0</v>
      </c>
      <c r="AC66" s="392">
        <f>AC65/'4 - Inflation'!AF$17</f>
        <v>0</v>
      </c>
      <c r="AD66" s="392">
        <f>AD65/'4 - Inflation'!AG$17</f>
        <v>0</v>
      </c>
      <c r="AE66" s="392">
        <f>AE65/'4 - Inflation'!AH$17</f>
        <v>0</v>
      </c>
      <c r="AF66" s="392">
        <f>AF65/'4 - Inflation'!AI$17</f>
        <v>0</v>
      </c>
      <c r="AG66" s="392">
        <f>AG65/'4 - Inflation'!AJ$17</f>
        <v>0</v>
      </c>
      <c r="AH66" s="392">
        <f>AH65/'4 - Inflation'!AK$17</f>
        <v>0</v>
      </c>
      <c r="AI66" s="446">
        <f>AI65/'4 - Inflation'!AL$17</f>
        <v>0</v>
      </c>
      <c r="AJ66" s="243"/>
    </row>
    <row r="67" spans="1:36">
      <c r="E67" s="168"/>
      <c r="AJ67" s="243"/>
    </row>
    <row r="68" spans="1:36">
      <c r="B68" t="s">
        <v>505</v>
      </c>
      <c r="D68" t="s">
        <v>494</v>
      </c>
      <c r="E68" s="168"/>
      <c r="F68" t="s">
        <v>459</v>
      </c>
      <c r="H68" s="393">
        <f>H69*'4 - Inflation'!K$17</f>
        <v>0</v>
      </c>
      <c r="I68" s="393">
        <f>I69*'4 - Inflation'!L$17</f>
        <v>0</v>
      </c>
      <c r="J68" s="393">
        <f>J69*'4 - Inflation'!M$17</f>
        <v>0</v>
      </c>
      <c r="K68" s="393">
        <f>K69*'4 - Inflation'!N$17</f>
        <v>0</v>
      </c>
      <c r="L68" s="393">
        <f>L69*'4 - Inflation'!O$17</f>
        <v>0</v>
      </c>
      <c r="M68" s="393">
        <f>M69*'4 - Inflation'!P$17</f>
        <v>0</v>
      </c>
      <c r="N68" s="393">
        <f>N69*'4 - Inflation'!Q$17</f>
        <v>0</v>
      </c>
      <c r="O68" s="393">
        <f>O69*'4 - Inflation'!R$17</f>
        <v>0</v>
      </c>
      <c r="P68" s="393">
        <f>P69*'4 - Inflation'!S$17</f>
        <v>0</v>
      </c>
      <c r="Q68" s="393">
        <f>Q69*'4 - Inflation'!T$17</f>
        <v>0</v>
      </c>
      <c r="R68" s="393">
        <f>R69*'4 - Inflation'!U$17</f>
        <v>0</v>
      </c>
      <c r="S68" s="393">
        <f>S69*'4 - Inflation'!V$17</f>
        <v>0</v>
      </c>
      <c r="T68" s="393">
        <f>T69*'4 - Inflation'!W$17</f>
        <v>0</v>
      </c>
      <c r="U68" s="393">
        <f>U69*'4 - Inflation'!X$17</f>
        <v>0</v>
      </c>
      <c r="V68" s="393">
        <f>V69*'4 - Inflation'!Y$17</f>
        <v>0</v>
      </c>
      <c r="W68" s="393">
        <f>W69*'4 - Inflation'!Z$17</f>
        <v>0</v>
      </c>
      <c r="X68" s="393">
        <f>X69*'4 - Inflation'!AA$17</f>
        <v>0</v>
      </c>
      <c r="Y68" s="393">
        <f>Y69*'4 - Inflation'!AB$17</f>
        <v>0</v>
      </c>
      <c r="Z68" s="393">
        <f>Z69*'4 - Inflation'!AC$17</f>
        <v>0</v>
      </c>
      <c r="AA68" s="393">
        <f>AA69*'4 - Inflation'!AD$17</f>
        <v>0</v>
      </c>
      <c r="AB68" s="393">
        <f>AB69*'4 - Inflation'!AE$17</f>
        <v>0</v>
      </c>
      <c r="AC68" s="393">
        <f>AC69*'4 - Inflation'!AF$17</f>
        <v>0</v>
      </c>
      <c r="AD68" s="393">
        <f>AD69*'4 - Inflation'!AG$17</f>
        <v>0</v>
      </c>
      <c r="AE68" s="393">
        <f>AE69*'4 - Inflation'!AH$17</f>
        <v>0</v>
      </c>
      <c r="AF68" s="393">
        <f>AF69*'4 - Inflation'!AI$17</f>
        <v>0</v>
      </c>
      <c r="AG68" s="393">
        <f>AG69*'4 - Inflation'!AJ$17</f>
        <v>0</v>
      </c>
      <c r="AH68" s="393">
        <f>AH69*'4 - Inflation'!AK$17</f>
        <v>0</v>
      </c>
      <c r="AI68" s="447">
        <f>AI69*'4 - Inflation'!AL$17</f>
        <v>0</v>
      </c>
      <c r="AJ68" s="243"/>
    </row>
    <row r="69" spans="1:36">
      <c r="B69" t="s">
        <v>505</v>
      </c>
      <c r="D69" t="s">
        <v>494</v>
      </c>
      <c r="E69" s="168"/>
      <c r="F69" t="s">
        <v>373</v>
      </c>
      <c r="H69" s="392">
        <f>MIN(H66,$G64-SUM($G69:G69))</f>
        <v>0</v>
      </c>
      <c r="I69" s="392">
        <f>MIN(I66,$G64-SUM($G69:H69))</f>
        <v>0</v>
      </c>
      <c r="J69" s="392">
        <f>MIN(J66,$G64-SUM($G69:I69))</f>
        <v>0</v>
      </c>
      <c r="K69" s="392">
        <f>MIN(K66,$G64-SUM($G69:J69))</f>
        <v>0</v>
      </c>
      <c r="L69" s="392">
        <f>MIN(L66,$G64-SUM($G69:K69))</f>
        <v>0</v>
      </c>
      <c r="M69" s="392">
        <f>MIN(M66,$G64-SUM($G69:L69))</f>
        <v>0</v>
      </c>
      <c r="N69" s="392">
        <f>MIN(N66,$G64-SUM($G69:M69))</f>
        <v>0</v>
      </c>
      <c r="O69" s="392">
        <f>MIN(O66,$G64-SUM($G69:N69))</f>
        <v>0</v>
      </c>
      <c r="P69" s="392">
        <f>MIN(P66,$G64-SUM($G69:O69))</f>
        <v>0</v>
      </c>
      <c r="Q69" s="392">
        <f>MIN(Q66,$G64-SUM($G69:P69))</f>
        <v>0</v>
      </c>
      <c r="R69" s="392">
        <f>MIN(R66,$G64-SUM($G69:Q69))</f>
        <v>0</v>
      </c>
      <c r="S69" s="392">
        <f>MIN(S66,$G64-SUM($G69:R69))</f>
        <v>0</v>
      </c>
      <c r="T69" s="392">
        <f>MIN(T66,$G64-SUM($G69:S69))</f>
        <v>0</v>
      </c>
      <c r="U69" s="392">
        <f>MIN(U66,$G64-SUM($G69:T69))</f>
        <v>0</v>
      </c>
      <c r="V69" s="392">
        <f>MIN(V66,$G64-SUM($G69:U69))</f>
        <v>0</v>
      </c>
      <c r="W69" s="392">
        <f>MIN(W66,$G64-SUM($G69:V69))</f>
        <v>0</v>
      </c>
      <c r="X69" s="392">
        <f>MIN(X66,$G64-SUM($G69:W69))</f>
        <v>0</v>
      </c>
      <c r="Y69" s="392">
        <f>MIN(Y66,$G64-SUM($G69:X69))</f>
        <v>0</v>
      </c>
      <c r="Z69" s="392">
        <f>MIN(Z66,$G64-SUM($G69:Y69))</f>
        <v>0</v>
      </c>
      <c r="AA69" s="392">
        <f>MIN(AA66,$G64-SUM($G69:Z69))</f>
        <v>0</v>
      </c>
      <c r="AB69" s="392">
        <f>MIN(AB66,$G64-SUM($G69:AA69))</f>
        <v>0</v>
      </c>
      <c r="AC69" s="392">
        <f>MIN(AC66,$G64-SUM($G69:AB69))</f>
        <v>0</v>
      </c>
      <c r="AD69" s="392">
        <f>MIN(AD66,$G64-SUM($G69:AC69))</f>
        <v>0</v>
      </c>
      <c r="AE69" s="392">
        <f>MIN(AE66,$G64-SUM($G69:AD69))</f>
        <v>0</v>
      </c>
      <c r="AF69" s="392">
        <f>MIN(AF66,$G64-SUM($G69:AE69))</f>
        <v>0</v>
      </c>
      <c r="AG69" s="392">
        <f>MIN(AG66,$G64-SUM($G69:AF69))</f>
        <v>0</v>
      </c>
      <c r="AH69" s="392">
        <f>MIN(AH66,$G64-SUM($G69:AG69))</f>
        <v>0</v>
      </c>
      <c r="AI69" s="392">
        <f>MIN(AI66,$G64-SUM($G69:AH69))</f>
        <v>0</v>
      </c>
      <c r="AJ69" s="243"/>
    </row>
    <row r="70" spans="1:36">
      <c r="AJ70" s="243"/>
    </row>
    <row r="71" spans="1:36">
      <c r="B71" t="s">
        <v>506</v>
      </c>
      <c r="D71" t="s">
        <v>494</v>
      </c>
      <c r="E71" s="168"/>
      <c r="F71" t="s">
        <v>459</v>
      </c>
      <c r="H71" s="393">
        <v>0</v>
      </c>
      <c r="I71" s="393">
        <v>0</v>
      </c>
      <c r="J71" s="393">
        <v>0</v>
      </c>
      <c r="K71" s="393">
        <f>K68</f>
        <v>0</v>
      </c>
      <c r="L71" s="393">
        <v>0</v>
      </c>
      <c r="M71" s="393">
        <v>0</v>
      </c>
      <c r="N71" s="393">
        <v>0</v>
      </c>
      <c r="O71" s="393">
        <v>0</v>
      </c>
      <c r="P71" s="393">
        <v>0</v>
      </c>
      <c r="Q71" s="393">
        <v>0</v>
      </c>
      <c r="R71" s="393">
        <v>0</v>
      </c>
      <c r="S71" s="393">
        <v>0</v>
      </c>
      <c r="T71" s="393">
        <v>0</v>
      </c>
      <c r="U71" s="393">
        <v>0</v>
      </c>
      <c r="V71" s="393">
        <v>0</v>
      </c>
      <c r="W71" s="393">
        <v>0</v>
      </c>
      <c r="X71" s="393">
        <v>0</v>
      </c>
      <c r="Y71" s="393">
        <v>0</v>
      </c>
      <c r="Z71" s="393">
        <v>0</v>
      </c>
      <c r="AA71" s="393">
        <v>0</v>
      </c>
      <c r="AB71" s="393">
        <v>0</v>
      </c>
      <c r="AC71" s="393">
        <v>0</v>
      </c>
      <c r="AD71" s="393">
        <v>0</v>
      </c>
      <c r="AE71" s="393">
        <v>0</v>
      </c>
      <c r="AF71" s="393">
        <v>0</v>
      </c>
      <c r="AG71" s="393">
        <v>0</v>
      </c>
      <c r="AH71" s="393">
        <v>0</v>
      </c>
      <c r="AI71" s="447">
        <v>0</v>
      </c>
      <c r="AJ71" s="243"/>
    </row>
    <row r="72" spans="1:36">
      <c r="B72" t="s">
        <v>506</v>
      </c>
      <c r="D72" t="s">
        <v>494</v>
      </c>
      <c r="E72" s="168"/>
      <c r="F72" t="s">
        <v>373</v>
      </c>
      <c r="H72" s="392">
        <f>H71/'4 - Inflation'!K$17</f>
        <v>0</v>
      </c>
      <c r="I72" s="392">
        <f>I71/'4 - Inflation'!L$17</f>
        <v>0</v>
      </c>
      <c r="J72" s="392">
        <f>J71/'4 - Inflation'!M$17</f>
        <v>0</v>
      </c>
      <c r="K72" s="392">
        <f>K71/'4 - Inflation'!N$17</f>
        <v>0</v>
      </c>
      <c r="L72" s="392">
        <f>L71/'4 - Inflation'!O$17</f>
        <v>0</v>
      </c>
      <c r="M72" s="392">
        <f>M71/'4 - Inflation'!P$17</f>
        <v>0</v>
      </c>
      <c r="N72" s="392">
        <f>N71/'4 - Inflation'!Q$17</f>
        <v>0</v>
      </c>
      <c r="O72" s="392">
        <f>O71/'4 - Inflation'!R$17</f>
        <v>0</v>
      </c>
      <c r="P72" s="392">
        <f>P71/'4 - Inflation'!S$17</f>
        <v>0</v>
      </c>
      <c r="Q72" s="392">
        <f>Q71/'4 - Inflation'!T$17</f>
        <v>0</v>
      </c>
      <c r="R72" s="392">
        <f>R71/'4 - Inflation'!U$17</f>
        <v>0</v>
      </c>
      <c r="S72" s="392">
        <f>S71/'4 - Inflation'!V$17</f>
        <v>0</v>
      </c>
      <c r="T72" s="392">
        <f>T71/'4 - Inflation'!W$17</f>
        <v>0</v>
      </c>
      <c r="U72" s="392">
        <f>U71/'4 - Inflation'!X$17</f>
        <v>0</v>
      </c>
      <c r="V72" s="392">
        <f>V71/'4 - Inflation'!Y$17</f>
        <v>0</v>
      </c>
      <c r="W72" s="392">
        <f>W71/'4 - Inflation'!Z$17</f>
        <v>0</v>
      </c>
      <c r="X72" s="392">
        <f>X71/'4 - Inflation'!AA$17</f>
        <v>0</v>
      </c>
      <c r="Y72" s="392">
        <f>Y71/'4 - Inflation'!AB$17</f>
        <v>0</v>
      </c>
      <c r="Z72" s="392">
        <f>Z71/'4 - Inflation'!AC$17</f>
        <v>0</v>
      </c>
      <c r="AA72" s="392">
        <f>AA71/'4 - Inflation'!AD$17</f>
        <v>0</v>
      </c>
      <c r="AB72" s="392">
        <f>AB71/'4 - Inflation'!AE$17</f>
        <v>0</v>
      </c>
      <c r="AC72" s="392">
        <f>AC71/'4 - Inflation'!AF$17</f>
        <v>0</v>
      </c>
      <c r="AD72" s="392">
        <f>AD71/'4 - Inflation'!AG$17</f>
        <v>0</v>
      </c>
      <c r="AE72" s="392">
        <f>AE71/'4 - Inflation'!AH$17</f>
        <v>0</v>
      </c>
      <c r="AF72" s="392">
        <f>AF71/'4 - Inflation'!AI$17</f>
        <v>0</v>
      </c>
      <c r="AG72" s="392">
        <f>AG71/'4 - Inflation'!AJ$17</f>
        <v>0</v>
      </c>
      <c r="AH72" s="392">
        <f>AH71/'4 - Inflation'!AK$17</f>
        <v>0</v>
      </c>
      <c r="AI72" s="446">
        <f>AI71/'4 - Inflation'!AL$17</f>
        <v>0</v>
      </c>
      <c r="AJ72" s="243"/>
    </row>
    <row r="73" spans="1:36">
      <c r="AJ73" s="243"/>
    </row>
    <row r="74" spans="1:36">
      <c r="B74" t="s">
        <v>507</v>
      </c>
      <c r="D74" t="s">
        <v>494</v>
      </c>
      <c r="E74" s="168"/>
      <c r="F74" t="s">
        <v>459</v>
      </c>
      <c r="H74" s="393"/>
      <c r="I74" s="393"/>
      <c r="J74" s="393"/>
      <c r="K74" s="393"/>
      <c r="L74" s="393"/>
      <c r="M74" s="393"/>
      <c r="N74" s="393"/>
      <c r="O74" s="393"/>
      <c r="P74" s="393"/>
      <c r="Q74" s="393"/>
      <c r="R74" s="393"/>
      <c r="S74" s="393"/>
      <c r="T74" s="393"/>
      <c r="U74" s="393"/>
      <c r="V74" s="393"/>
      <c r="W74" s="393"/>
      <c r="X74" s="393"/>
      <c r="Y74" s="393"/>
      <c r="Z74" s="393"/>
      <c r="AA74" s="393"/>
      <c r="AB74" s="393"/>
      <c r="AC74" s="393"/>
      <c r="AD74" s="393"/>
      <c r="AE74" s="393"/>
      <c r="AF74" s="393"/>
      <c r="AG74" s="393"/>
      <c r="AH74" s="393"/>
      <c r="AI74" s="447"/>
      <c r="AJ74" s="243"/>
    </row>
    <row r="75" spans="1:36">
      <c r="B75" t="s">
        <v>507</v>
      </c>
      <c r="D75" t="s">
        <v>494</v>
      </c>
      <c r="E75" s="168"/>
      <c r="F75" t="s">
        <v>373</v>
      </c>
      <c r="H75" s="392">
        <f>H74/'4 - Inflation'!K$17</f>
        <v>0</v>
      </c>
      <c r="I75" s="392">
        <f>I74/'4 - Inflation'!L$17</f>
        <v>0</v>
      </c>
      <c r="J75" s="392">
        <f>J74/'4 - Inflation'!M$17</f>
        <v>0</v>
      </c>
      <c r="K75" s="392">
        <f>K74/'4 - Inflation'!N$17</f>
        <v>0</v>
      </c>
      <c r="L75" s="392">
        <f>L74/'4 - Inflation'!O$17</f>
        <v>0</v>
      </c>
      <c r="M75" s="392">
        <f>M74/'4 - Inflation'!P$17</f>
        <v>0</v>
      </c>
      <c r="N75" s="392">
        <f>N74/'4 - Inflation'!Q$17</f>
        <v>0</v>
      </c>
      <c r="O75" s="392">
        <f>O74/'4 - Inflation'!R$17</f>
        <v>0</v>
      </c>
      <c r="P75" s="392">
        <f>P74/'4 - Inflation'!S$17</f>
        <v>0</v>
      </c>
      <c r="Q75" s="392">
        <f>Q74/'4 - Inflation'!T$17</f>
        <v>0</v>
      </c>
      <c r="R75" s="392">
        <f>R74/'4 - Inflation'!U$17</f>
        <v>0</v>
      </c>
      <c r="S75" s="392">
        <f>S74/'4 - Inflation'!V$17</f>
        <v>0</v>
      </c>
      <c r="T75" s="392">
        <f>T74/'4 - Inflation'!W$17</f>
        <v>0</v>
      </c>
      <c r="U75" s="392">
        <f>U74/'4 - Inflation'!X$17</f>
        <v>0</v>
      </c>
      <c r="V75" s="392">
        <f>V74/'4 - Inflation'!Y$17</f>
        <v>0</v>
      </c>
      <c r="W75" s="392">
        <f>W74/'4 - Inflation'!Z$17</f>
        <v>0</v>
      </c>
      <c r="X75" s="392">
        <f>X74/'4 - Inflation'!AA$17</f>
        <v>0</v>
      </c>
      <c r="Y75" s="392">
        <f>Y74/'4 - Inflation'!AB$17</f>
        <v>0</v>
      </c>
      <c r="Z75" s="392">
        <f>Z74/'4 - Inflation'!AC$17</f>
        <v>0</v>
      </c>
      <c r="AA75" s="392">
        <f>AA74/'4 - Inflation'!AD$17</f>
        <v>0</v>
      </c>
      <c r="AB75" s="392">
        <f>AB74/'4 - Inflation'!AE$17</f>
        <v>0</v>
      </c>
      <c r="AC75" s="392">
        <f>AC74/'4 - Inflation'!AF$17</f>
        <v>0</v>
      </c>
      <c r="AD75" s="392">
        <f>AD74/'4 - Inflation'!AG$17</f>
        <v>0</v>
      </c>
      <c r="AE75" s="392">
        <f>AE74/'4 - Inflation'!AH$17</f>
        <v>0</v>
      </c>
      <c r="AF75" s="392">
        <f>AF74/'4 - Inflation'!AI$17</f>
        <v>0</v>
      </c>
      <c r="AG75" s="392">
        <f>AG74/'4 - Inflation'!AJ$17</f>
        <v>0</v>
      </c>
      <c r="AH75" s="392">
        <f>AH74/'4 - Inflation'!AK$17</f>
        <v>0</v>
      </c>
      <c r="AI75" s="446">
        <f>AI74/'4 - Inflation'!AL$17</f>
        <v>0</v>
      </c>
      <c r="AJ75" s="243"/>
    </row>
    <row r="76" spans="1:36">
      <c r="E76" s="168"/>
      <c r="AJ76" s="243"/>
    </row>
    <row r="77" spans="1:36">
      <c r="A77" s="3"/>
      <c r="B77" t="s">
        <v>499</v>
      </c>
      <c r="H77" s="243" t="b">
        <f t="shared" ref="H77:AI77" si="11">H69&lt;=$G$64</f>
        <v>1</v>
      </c>
      <c r="I77" s="243" t="b">
        <f t="shared" si="11"/>
        <v>1</v>
      </c>
      <c r="J77" s="243" t="b">
        <f t="shared" si="11"/>
        <v>1</v>
      </c>
      <c r="K77" s="243" t="b">
        <f t="shared" si="11"/>
        <v>1</v>
      </c>
      <c r="L77" s="243" t="b">
        <f t="shared" si="11"/>
        <v>1</v>
      </c>
      <c r="M77" s="243" t="b">
        <f t="shared" si="11"/>
        <v>1</v>
      </c>
      <c r="N77" s="243" t="b">
        <f t="shared" si="11"/>
        <v>1</v>
      </c>
      <c r="O77" s="243" t="b">
        <f t="shared" si="11"/>
        <v>1</v>
      </c>
      <c r="P77" s="243" t="b">
        <f t="shared" si="11"/>
        <v>1</v>
      </c>
      <c r="Q77" s="243" t="b">
        <f t="shared" si="11"/>
        <v>1</v>
      </c>
      <c r="R77" s="243" t="b">
        <f t="shared" si="11"/>
        <v>1</v>
      </c>
      <c r="S77" s="243" t="b">
        <f t="shared" si="11"/>
        <v>1</v>
      </c>
      <c r="T77" s="243" t="b">
        <f t="shared" si="11"/>
        <v>1</v>
      </c>
      <c r="U77" s="243" t="b">
        <f t="shared" si="11"/>
        <v>1</v>
      </c>
      <c r="V77" s="243" t="b">
        <f t="shared" si="11"/>
        <v>1</v>
      </c>
      <c r="W77" s="243" t="b">
        <f t="shared" si="11"/>
        <v>1</v>
      </c>
      <c r="X77" s="243" t="b">
        <f t="shared" si="11"/>
        <v>1</v>
      </c>
      <c r="Y77" s="243" t="b">
        <f t="shared" si="11"/>
        <v>1</v>
      </c>
      <c r="Z77" s="243" t="b">
        <f t="shared" si="11"/>
        <v>1</v>
      </c>
      <c r="AA77" s="243" t="b">
        <f t="shared" si="11"/>
        <v>1</v>
      </c>
      <c r="AB77" s="243" t="b">
        <f t="shared" si="11"/>
        <v>1</v>
      </c>
      <c r="AC77" s="243" t="b">
        <f t="shared" si="11"/>
        <v>1</v>
      </c>
      <c r="AD77" s="243" t="b">
        <f t="shared" si="11"/>
        <v>1</v>
      </c>
      <c r="AE77" s="243" t="b">
        <f t="shared" si="11"/>
        <v>1</v>
      </c>
      <c r="AF77" s="243" t="b">
        <f t="shared" si="11"/>
        <v>1</v>
      </c>
      <c r="AG77" s="243" t="b">
        <f t="shared" si="11"/>
        <v>1</v>
      </c>
      <c r="AH77" s="243" t="b">
        <f t="shared" si="11"/>
        <v>1</v>
      </c>
      <c r="AI77" s="243" t="b">
        <f t="shared" si="11"/>
        <v>1</v>
      </c>
      <c r="AJ77" s="243"/>
    </row>
    <row r="78" spans="1:36">
      <c r="A78" s="3"/>
      <c r="B78" t="s">
        <v>474</v>
      </c>
      <c r="H78" s="243" t="b">
        <f t="shared" ref="H78:AI78" si="12">AND(OR(AND(H71&gt;0,H7),IF(H71=0,TRUE,FALSE)),OR(AND(H74&gt;0,H8),IF(H74=0,TRUE,FALSE)))</f>
        <v>1</v>
      </c>
      <c r="I78" s="243" t="b">
        <f t="shared" si="12"/>
        <v>1</v>
      </c>
      <c r="J78" s="243" t="b">
        <f t="shared" si="12"/>
        <v>1</v>
      </c>
      <c r="K78" s="243" t="b">
        <f t="shared" si="12"/>
        <v>1</v>
      </c>
      <c r="L78" s="243" t="b">
        <f t="shared" si="12"/>
        <v>1</v>
      </c>
      <c r="M78" s="243" t="b">
        <f t="shared" si="12"/>
        <v>1</v>
      </c>
      <c r="N78" s="243" t="b">
        <f t="shared" si="12"/>
        <v>1</v>
      </c>
      <c r="O78" s="243" t="b">
        <f t="shared" si="12"/>
        <v>1</v>
      </c>
      <c r="P78" s="243" t="b">
        <f t="shared" si="12"/>
        <v>1</v>
      </c>
      <c r="Q78" s="243" t="b">
        <f t="shared" si="12"/>
        <v>1</v>
      </c>
      <c r="R78" s="243" t="b">
        <f t="shared" si="12"/>
        <v>1</v>
      </c>
      <c r="S78" s="243" t="b">
        <f t="shared" si="12"/>
        <v>1</v>
      </c>
      <c r="T78" s="243" t="b">
        <f t="shared" si="12"/>
        <v>1</v>
      </c>
      <c r="U78" s="243" t="b">
        <f t="shared" si="12"/>
        <v>1</v>
      </c>
      <c r="V78" s="243" t="b">
        <f t="shared" si="12"/>
        <v>1</v>
      </c>
      <c r="W78" s="243" t="b">
        <f t="shared" si="12"/>
        <v>1</v>
      </c>
      <c r="X78" s="243" t="b">
        <f t="shared" si="12"/>
        <v>1</v>
      </c>
      <c r="Y78" s="243" t="b">
        <f t="shared" si="12"/>
        <v>1</v>
      </c>
      <c r="Z78" s="243" t="b">
        <f t="shared" si="12"/>
        <v>1</v>
      </c>
      <c r="AA78" s="243" t="b">
        <f t="shared" si="12"/>
        <v>1</v>
      </c>
      <c r="AB78" s="243" t="b">
        <f t="shared" si="12"/>
        <v>1</v>
      </c>
      <c r="AC78" s="243" t="b">
        <f t="shared" si="12"/>
        <v>1</v>
      </c>
      <c r="AD78" s="243" t="b">
        <f t="shared" si="12"/>
        <v>1</v>
      </c>
      <c r="AE78" s="243" t="b">
        <f t="shared" si="12"/>
        <v>1</v>
      </c>
      <c r="AF78" s="243" t="b">
        <f t="shared" si="12"/>
        <v>1</v>
      </c>
      <c r="AG78" s="243" t="b">
        <f t="shared" si="12"/>
        <v>1</v>
      </c>
      <c r="AH78" s="243" t="b">
        <f t="shared" si="12"/>
        <v>1</v>
      </c>
      <c r="AI78" s="243" t="b">
        <f t="shared" si="12"/>
        <v>1</v>
      </c>
      <c r="AJ78" s="243"/>
    </row>
    <row r="79" spans="1:36">
      <c r="AJ79" s="243"/>
    </row>
    <row r="80" spans="1:36">
      <c r="B80" s="18" t="s">
        <v>510</v>
      </c>
      <c r="C80" s="167"/>
      <c r="D80" s="167"/>
      <c r="E80" s="167"/>
      <c r="F80" s="167"/>
      <c r="G80" s="167"/>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243"/>
    </row>
    <row r="81" spans="2:36">
      <c r="E81" t="s">
        <v>502</v>
      </c>
      <c r="F81" t="s">
        <v>455</v>
      </c>
      <c r="AJ81" s="243"/>
    </row>
    <row r="82" spans="2:36">
      <c r="E82" s="450" t="str">
        <f>IF(COUNTIF(I97:AJ97,"FALSE")&gt;0,"ERROR","OK")</f>
        <v>OK</v>
      </c>
      <c r="F82" s="450" t="str">
        <f>IF(COUNTIF(I98:AJ98,"FALSE")&gt;0,"ERROR","OK")</f>
        <v>OK</v>
      </c>
      <c r="AJ82" s="243"/>
    </row>
    <row r="83" spans="2:36">
      <c r="AJ83" s="243"/>
    </row>
    <row r="84" spans="2:36">
      <c r="B84" t="s">
        <v>503</v>
      </c>
      <c r="D84" t="s">
        <v>494</v>
      </c>
      <c r="E84" s="168"/>
      <c r="F84" t="s">
        <v>373</v>
      </c>
      <c r="G84" s="391">
        <v>2</v>
      </c>
      <c r="AJ84" s="243"/>
    </row>
    <row r="85" spans="2:36">
      <c r="B85" t="s">
        <v>504</v>
      </c>
      <c r="C85" s="154"/>
      <c r="D85" t="s">
        <v>494</v>
      </c>
      <c r="E85" s="168"/>
      <c r="F85" t="s">
        <v>459</v>
      </c>
      <c r="H85" s="393">
        <v>0</v>
      </c>
      <c r="I85" s="393">
        <v>0</v>
      </c>
      <c r="J85" s="393">
        <v>0</v>
      </c>
      <c r="K85" s="393">
        <v>0</v>
      </c>
      <c r="L85" s="393">
        <v>0</v>
      </c>
      <c r="M85" s="393">
        <v>0</v>
      </c>
      <c r="N85" s="393">
        <v>0</v>
      </c>
      <c r="O85" s="393">
        <v>0</v>
      </c>
      <c r="P85" s="393">
        <v>0</v>
      </c>
      <c r="Q85" s="393">
        <v>0</v>
      </c>
      <c r="R85" s="393">
        <v>0</v>
      </c>
      <c r="S85" s="393">
        <v>0</v>
      </c>
      <c r="T85" s="393">
        <v>0</v>
      </c>
      <c r="U85" s="393">
        <v>0</v>
      </c>
      <c r="V85" s="393">
        <v>0</v>
      </c>
      <c r="W85" s="393">
        <v>0</v>
      </c>
      <c r="X85" s="393">
        <v>0</v>
      </c>
      <c r="Y85" s="393">
        <v>0</v>
      </c>
      <c r="Z85" s="393">
        <v>0</v>
      </c>
      <c r="AA85" s="393">
        <v>0</v>
      </c>
      <c r="AB85" s="393">
        <v>0</v>
      </c>
      <c r="AC85" s="393">
        <v>0</v>
      </c>
      <c r="AD85" s="393">
        <v>0</v>
      </c>
      <c r="AE85" s="393">
        <v>0</v>
      </c>
      <c r="AF85" s="393">
        <v>0</v>
      </c>
      <c r="AG85" s="393">
        <v>0</v>
      </c>
      <c r="AH85" s="393">
        <v>0</v>
      </c>
      <c r="AI85" s="447">
        <v>0</v>
      </c>
      <c r="AJ85" s="243"/>
    </row>
    <row r="86" spans="2:36">
      <c r="B86" t="s">
        <v>504</v>
      </c>
      <c r="C86" s="154"/>
      <c r="D86" t="s">
        <v>494</v>
      </c>
      <c r="E86" s="168"/>
      <c r="F86" t="s">
        <v>373</v>
      </c>
      <c r="H86" s="392">
        <f>H85/'4 - Inflation'!K$17</f>
        <v>0</v>
      </c>
      <c r="I86" s="392">
        <f>I85/'4 - Inflation'!L$17</f>
        <v>0</v>
      </c>
      <c r="J86" s="392">
        <f>J85/'4 - Inflation'!M$17</f>
        <v>0</v>
      </c>
      <c r="K86" s="392">
        <f>K85/'4 - Inflation'!N$17</f>
        <v>0</v>
      </c>
      <c r="L86" s="392">
        <f>L85/'4 - Inflation'!O$17</f>
        <v>0</v>
      </c>
      <c r="M86" s="392">
        <f>M85/'4 - Inflation'!P$17</f>
        <v>0</v>
      </c>
      <c r="N86" s="392">
        <f>N85/'4 - Inflation'!Q$17</f>
        <v>0</v>
      </c>
      <c r="O86" s="392">
        <f>O85/'4 - Inflation'!R$17</f>
        <v>0</v>
      </c>
      <c r="P86" s="392">
        <f>P85/'4 - Inflation'!S$17</f>
        <v>0</v>
      </c>
      <c r="Q86" s="392">
        <f>Q85/'4 - Inflation'!T$17</f>
        <v>0</v>
      </c>
      <c r="R86" s="392">
        <f>R85/'4 - Inflation'!U$17</f>
        <v>0</v>
      </c>
      <c r="S86" s="392">
        <f>S85/'4 - Inflation'!V$17</f>
        <v>0</v>
      </c>
      <c r="T86" s="392">
        <f>T85/'4 - Inflation'!W$17</f>
        <v>0</v>
      </c>
      <c r="U86" s="392">
        <f>U85/'4 - Inflation'!X$17</f>
        <v>0</v>
      </c>
      <c r="V86" s="392">
        <f>V85/'4 - Inflation'!Y$17</f>
        <v>0</v>
      </c>
      <c r="W86" s="392">
        <f>W85/'4 - Inflation'!Z$17</f>
        <v>0</v>
      </c>
      <c r="X86" s="392">
        <f>X85/'4 - Inflation'!AA$17</f>
        <v>0</v>
      </c>
      <c r="Y86" s="392">
        <f>Y85/'4 - Inflation'!AB$17</f>
        <v>0</v>
      </c>
      <c r="Z86" s="392">
        <f>Z85/'4 - Inflation'!AC$17</f>
        <v>0</v>
      </c>
      <c r="AA86" s="392">
        <f>AA85/'4 - Inflation'!AD$17</f>
        <v>0</v>
      </c>
      <c r="AB86" s="392">
        <f>AB85/'4 - Inflation'!AE$17</f>
        <v>0</v>
      </c>
      <c r="AC86" s="392">
        <f>AC85/'4 - Inflation'!AF$17</f>
        <v>0</v>
      </c>
      <c r="AD86" s="392">
        <f>AD85/'4 - Inflation'!AG$17</f>
        <v>0</v>
      </c>
      <c r="AE86" s="392">
        <f>AE85/'4 - Inflation'!AH$17</f>
        <v>0</v>
      </c>
      <c r="AF86" s="392">
        <f>AF85/'4 - Inflation'!AI$17</f>
        <v>0</v>
      </c>
      <c r="AG86" s="392">
        <f>AG85/'4 - Inflation'!AJ$17</f>
        <v>0</v>
      </c>
      <c r="AH86" s="392">
        <f>AH85/'4 - Inflation'!AK$17</f>
        <v>0</v>
      </c>
      <c r="AI86" s="446">
        <f>AI85/'4 - Inflation'!AL$17</f>
        <v>0</v>
      </c>
      <c r="AJ86" s="243"/>
    </row>
    <row r="87" spans="2:36">
      <c r="E87" s="168"/>
      <c r="AJ87" s="243"/>
    </row>
    <row r="88" spans="2:36">
      <c r="B88" t="s">
        <v>505</v>
      </c>
      <c r="D88" t="s">
        <v>494</v>
      </c>
      <c r="E88" s="168"/>
      <c r="F88" t="s">
        <v>459</v>
      </c>
      <c r="H88" s="393">
        <f>H89*'4 - Inflation'!K$17</f>
        <v>0</v>
      </c>
      <c r="I88" s="393">
        <f>I89*'4 - Inflation'!L$17</f>
        <v>0</v>
      </c>
      <c r="J88" s="393">
        <f>J89*'4 - Inflation'!M$17</f>
        <v>0</v>
      </c>
      <c r="K88" s="393">
        <f>K89*'4 - Inflation'!N$17</f>
        <v>0</v>
      </c>
      <c r="L88" s="393">
        <f>L89*'4 - Inflation'!O$17</f>
        <v>0</v>
      </c>
      <c r="M88" s="393">
        <f>M89*'4 - Inflation'!P$17</f>
        <v>0</v>
      </c>
      <c r="N88" s="393">
        <f>N89*'4 - Inflation'!Q$17</f>
        <v>0</v>
      </c>
      <c r="O88" s="393">
        <f>O89*'4 - Inflation'!R$17</f>
        <v>0</v>
      </c>
      <c r="P88" s="393">
        <f>P89*'4 - Inflation'!S$17</f>
        <v>0</v>
      </c>
      <c r="Q88" s="393">
        <f>Q89*'4 - Inflation'!T$17</f>
        <v>0</v>
      </c>
      <c r="R88" s="393">
        <f>R89*'4 - Inflation'!U$17</f>
        <v>0</v>
      </c>
      <c r="S88" s="393">
        <f>S89*'4 - Inflation'!V$17</f>
        <v>0</v>
      </c>
      <c r="T88" s="393">
        <f>T89*'4 - Inflation'!W$17</f>
        <v>0</v>
      </c>
      <c r="U88" s="393">
        <f>U89*'4 - Inflation'!X$17</f>
        <v>0</v>
      </c>
      <c r="V88" s="393">
        <f>V89*'4 - Inflation'!Y$17</f>
        <v>0</v>
      </c>
      <c r="W88" s="393">
        <f>W89*'4 - Inflation'!Z$17</f>
        <v>0</v>
      </c>
      <c r="X88" s="393">
        <f>X89*'4 - Inflation'!AA$17</f>
        <v>0</v>
      </c>
      <c r="Y88" s="393">
        <f>Y89*'4 - Inflation'!AB$17</f>
        <v>0</v>
      </c>
      <c r="Z88" s="393">
        <f>Z89*'4 - Inflation'!AC$17</f>
        <v>0</v>
      </c>
      <c r="AA88" s="393">
        <f>AA89*'4 - Inflation'!AD$17</f>
        <v>0</v>
      </c>
      <c r="AB88" s="393">
        <f>AB89*'4 - Inflation'!AE$17</f>
        <v>0</v>
      </c>
      <c r="AC88" s="393">
        <f>AC89*'4 - Inflation'!AF$17</f>
        <v>0</v>
      </c>
      <c r="AD88" s="393">
        <f>AD89*'4 - Inflation'!AG$17</f>
        <v>0</v>
      </c>
      <c r="AE88" s="393">
        <f>AE89*'4 - Inflation'!AH$17</f>
        <v>0</v>
      </c>
      <c r="AF88" s="393">
        <f>AF89*'4 - Inflation'!AI$17</f>
        <v>0</v>
      </c>
      <c r="AG88" s="393">
        <f>AG89*'4 - Inflation'!AJ$17</f>
        <v>0</v>
      </c>
      <c r="AH88" s="393">
        <f>AH89*'4 - Inflation'!AK$17</f>
        <v>0</v>
      </c>
      <c r="AI88" s="447">
        <f>AI89*'4 - Inflation'!AL$17</f>
        <v>0</v>
      </c>
      <c r="AJ88" s="243"/>
    </row>
    <row r="89" spans="2:36">
      <c r="B89" t="s">
        <v>505</v>
      </c>
      <c r="D89" t="s">
        <v>494</v>
      </c>
      <c r="E89" s="168"/>
      <c r="F89" t="s">
        <v>373</v>
      </c>
      <c r="H89" s="392">
        <f>MIN(H86,$G84-SUM($G89:G89))</f>
        <v>0</v>
      </c>
      <c r="I89" s="392">
        <f>MIN(I86,$G84-SUM($G89:H89))</f>
        <v>0</v>
      </c>
      <c r="J89" s="392">
        <f>MIN(J86,$G84-SUM($G89:I89))</f>
        <v>0</v>
      </c>
      <c r="K89" s="392">
        <f>MIN(K86,$G84-SUM($G89:J89))</f>
        <v>0</v>
      </c>
      <c r="L89" s="392">
        <f>MIN(L86,$G84-SUM($G89:K89))</f>
        <v>0</v>
      </c>
      <c r="M89" s="392">
        <f>MIN(M86,$G84-SUM($G89:L89))</f>
        <v>0</v>
      </c>
      <c r="N89" s="392">
        <f>MIN(N86,$G84-SUM($G89:M89))</f>
        <v>0</v>
      </c>
      <c r="O89" s="392">
        <f>MIN(O86,$G84-SUM($G89:N89))</f>
        <v>0</v>
      </c>
      <c r="P89" s="392">
        <f>MIN(P86,$G84-SUM($G89:O89))</f>
        <v>0</v>
      </c>
      <c r="Q89" s="392">
        <f>MIN(Q86,$G84-SUM($G89:P89))</f>
        <v>0</v>
      </c>
      <c r="R89" s="392">
        <f>MIN(R86,$G84-SUM($G89:Q89))</f>
        <v>0</v>
      </c>
      <c r="S89" s="392">
        <f>MIN(S86,$G84-SUM($G89:R89))</f>
        <v>0</v>
      </c>
      <c r="T89" s="392">
        <f>MIN(T86,$G84-SUM($G89:S89))</f>
        <v>0</v>
      </c>
      <c r="U89" s="392">
        <f>MIN(U86,$G84-SUM($G89:T89))</f>
        <v>0</v>
      </c>
      <c r="V89" s="392">
        <f>MIN(V86,$G84-SUM($G89:U89))</f>
        <v>0</v>
      </c>
      <c r="W89" s="392">
        <f>MIN(W86,$G84-SUM($G89:V89))</f>
        <v>0</v>
      </c>
      <c r="X89" s="392">
        <f>MIN(X86,$G84-SUM($G89:W89))</f>
        <v>0</v>
      </c>
      <c r="Y89" s="392">
        <f>MIN(Y86,$G84-SUM($G89:X89))</f>
        <v>0</v>
      </c>
      <c r="Z89" s="392">
        <f>MIN(Z86,$G84-SUM($G89:Y89))</f>
        <v>0</v>
      </c>
      <c r="AA89" s="392">
        <f>MIN(AA86,$G84-SUM($G89:Z89))</f>
        <v>0</v>
      </c>
      <c r="AB89" s="392">
        <f>MIN(AB86,$G84-SUM($G89:AA89))</f>
        <v>0</v>
      </c>
      <c r="AC89" s="392">
        <f>MIN(AC86,$G84-SUM($G89:AB89))</f>
        <v>0</v>
      </c>
      <c r="AD89" s="392">
        <f>MIN(AD86,$G84-SUM($G89:AC89))</f>
        <v>0</v>
      </c>
      <c r="AE89" s="392">
        <f>MIN(AE86,$G84-SUM($G89:AD89))</f>
        <v>0</v>
      </c>
      <c r="AF89" s="392">
        <f>MIN(AF86,$G84-SUM($G89:AE89))</f>
        <v>0</v>
      </c>
      <c r="AG89" s="392">
        <f>MIN(AG86,$G84-SUM($G89:AF89))</f>
        <v>0</v>
      </c>
      <c r="AH89" s="392">
        <f>MIN(AH86,$G84-SUM($G89:AG89))</f>
        <v>0</v>
      </c>
      <c r="AI89" s="392">
        <f>MIN(AI86,$G84-SUM($G89:AH89))</f>
        <v>0</v>
      </c>
      <c r="AJ89" s="243"/>
    </row>
    <row r="90" spans="2:36">
      <c r="AJ90" s="243"/>
    </row>
    <row r="91" spans="2:36">
      <c r="B91" t="s">
        <v>506</v>
      </c>
      <c r="D91" t="s">
        <v>494</v>
      </c>
      <c r="E91" s="168"/>
      <c r="F91" t="s">
        <v>459</v>
      </c>
      <c r="H91" s="393">
        <v>0</v>
      </c>
      <c r="I91" s="393">
        <v>0</v>
      </c>
      <c r="J91" s="393">
        <v>0</v>
      </c>
      <c r="K91" s="393">
        <f>K88</f>
        <v>0</v>
      </c>
      <c r="L91" s="393">
        <v>0</v>
      </c>
      <c r="M91" s="393">
        <v>0</v>
      </c>
      <c r="N91" s="393">
        <v>0</v>
      </c>
      <c r="O91" s="393">
        <v>0</v>
      </c>
      <c r="P91" s="393">
        <v>0</v>
      </c>
      <c r="Q91" s="393">
        <v>0</v>
      </c>
      <c r="R91" s="393">
        <v>0</v>
      </c>
      <c r="S91" s="393">
        <v>0</v>
      </c>
      <c r="T91" s="393">
        <v>0</v>
      </c>
      <c r="U91" s="393">
        <v>0</v>
      </c>
      <c r="V91" s="393">
        <v>0</v>
      </c>
      <c r="W91" s="393">
        <v>0</v>
      </c>
      <c r="X91" s="393">
        <v>0</v>
      </c>
      <c r="Y91" s="393">
        <v>0</v>
      </c>
      <c r="Z91" s="393">
        <v>0</v>
      </c>
      <c r="AA91" s="393">
        <v>0</v>
      </c>
      <c r="AB91" s="393">
        <v>0</v>
      </c>
      <c r="AC91" s="393">
        <v>0</v>
      </c>
      <c r="AD91" s="393">
        <v>0</v>
      </c>
      <c r="AE91" s="393">
        <v>0</v>
      </c>
      <c r="AF91" s="393">
        <v>0</v>
      </c>
      <c r="AG91" s="393">
        <v>0</v>
      </c>
      <c r="AH91" s="393">
        <v>0</v>
      </c>
      <c r="AI91" s="447">
        <v>0</v>
      </c>
      <c r="AJ91" s="243"/>
    </row>
    <row r="92" spans="2:36">
      <c r="B92" t="s">
        <v>506</v>
      </c>
      <c r="D92" t="s">
        <v>494</v>
      </c>
      <c r="E92" s="168"/>
      <c r="F92" t="s">
        <v>373</v>
      </c>
      <c r="H92" s="392">
        <f>H91/'4 - Inflation'!K$17</f>
        <v>0</v>
      </c>
      <c r="I92" s="392">
        <f>I91/'4 - Inflation'!L$17</f>
        <v>0</v>
      </c>
      <c r="J92" s="392">
        <f>J91/'4 - Inflation'!M$17</f>
        <v>0</v>
      </c>
      <c r="K92" s="392">
        <f>K91/'4 - Inflation'!N$17</f>
        <v>0</v>
      </c>
      <c r="L92" s="392">
        <f>L91/'4 - Inflation'!O$17</f>
        <v>0</v>
      </c>
      <c r="M92" s="392">
        <f>M91/'4 - Inflation'!P$17</f>
        <v>0</v>
      </c>
      <c r="N92" s="392">
        <f>N91/'4 - Inflation'!Q$17</f>
        <v>0</v>
      </c>
      <c r="O92" s="392">
        <f>O91/'4 - Inflation'!R$17</f>
        <v>0</v>
      </c>
      <c r="P92" s="392">
        <f>P91/'4 - Inflation'!S$17</f>
        <v>0</v>
      </c>
      <c r="Q92" s="392">
        <f>Q91/'4 - Inflation'!T$17</f>
        <v>0</v>
      </c>
      <c r="R92" s="392">
        <f>R91/'4 - Inflation'!U$17</f>
        <v>0</v>
      </c>
      <c r="S92" s="392">
        <f>S91/'4 - Inflation'!V$17</f>
        <v>0</v>
      </c>
      <c r="T92" s="392">
        <f>T91/'4 - Inflation'!W$17</f>
        <v>0</v>
      </c>
      <c r="U92" s="392">
        <f>U91/'4 - Inflation'!X$17</f>
        <v>0</v>
      </c>
      <c r="V92" s="392">
        <f>V91/'4 - Inflation'!Y$17</f>
        <v>0</v>
      </c>
      <c r="W92" s="392">
        <f>W91/'4 - Inflation'!Z$17</f>
        <v>0</v>
      </c>
      <c r="X92" s="392">
        <f>X91/'4 - Inflation'!AA$17</f>
        <v>0</v>
      </c>
      <c r="Y92" s="392">
        <f>Y91/'4 - Inflation'!AB$17</f>
        <v>0</v>
      </c>
      <c r="Z92" s="392">
        <f>Z91/'4 - Inflation'!AC$17</f>
        <v>0</v>
      </c>
      <c r="AA92" s="392">
        <f>AA91/'4 - Inflation'!AD$17</f>
        <v>0</v>
      </c>
      <c r="AB92" s="392">
        <f>AB91/'4 - Inflation'!AE$17</f>
        <v>0</v>
      </c>
      <c r="AC92" s="392">
        <f>AC91/'4 - Inflation'!AF$17</f>
        <v>0</v>
      </c>
      <c r="AD92" s="392">
        <f>AD91/'4 - Inflation'!AG$17</f>
        <v>0</v>
      </c>
      <c r="AE92" s="392">
        <f>AE91/'4 - Inflation'!AH$17</f>
        <v>0</v>
      </c>
      <c r="AF92" s="392">
        <f>AF91/'4 - Inflation'!AI$17</f>
        <v>0</v>
      </c>
      <c r="AG92" s="392">
        <f>AG91/'4 - Inflation'!AJ$17</f>
        <v>0</v>
      </c>
      <c r="AH92" s="392">
        <f>AH91/'4 - Inflation'!AK$17</f>
        <v>0</v>
      </c>
      <c r="AI92" s="446">
        <f>AI91/'4 - Inflation'!AL$17</f>
        <v>0</v>
      </c>
      <c r="AJ92" s="243"/>
    </row>
    <row r="93" spans="2:36">
      <c r="AJ93" s="243"/>
    </row>
    <row r="94" spans="2:36">
      <c r="B94" t="s">
        <v>507</v>
      </c>
      <c r="D94" t="s">
        <v>494</v>
      </c>
      <c r="E94" s="168"/>
      <c r="F94" t="s">
        <v>459</v>
      </c>
      <c r="H94" s="393"/>
      <c r="I94" s="393"/>
      <c r="J94" s="393"/>
      <c r="K94" s="393"/>
      <c r="L94" s="393"/>
      <c r="M94" s="393"/>
      <c r="N94" s="393"/>
      <c r="O94" s="393"/>
      <c r="P94" s="393"/>
      <c r="Q94" s="393"/>
      <c r="R94" s="393"/>
      <c r="S94" s="393"/>
      <c r="T94" s="393"/>
      <c r="U94" s="393"/>
      <c r="V94" s="393"/>
      <c r="W94" s="393"/>
      <c r="X94" s="393"/>
      <c r="Y94" s="393"/>
      <c r="Z94" s="393"/>
      <c r="AA94" s="393"/>
      <c r="AB94" s="393"/>
      <c r="AC94" s="393"/>
      <c r="AD94" s="393"/>
      <c r="AE94" s="393"/>
      <c r="AF94" s="393"/>
      <c r="AG94" s="393"/>
      <c r="AH94" s="393"/>
      <c r="AI94" s="447"/>
      <c r="AJ94" s="243"/>
    </row>
    <row r="95" spans="2:36">
      <c r="B95" t="s">
        <v>507</v>
      </c>
      <c r="D95" t="s">
        <v>494</v>
      </c>
      <c r="E95" s="168"/>
      <c r="F95" t="s">
        <v>373</v>
      </c>
      <c r="H95" s="392">
        <f>H94/'4 - Inflation'!K$17</f>
        <v>0</v>
      </c>
      <c r="I95" s="392">
        <f>I94/'4 - Inflation'!L$17</f>
        <v>0</v>
      </c>
      <c r="J95" s="392">
        <f>J94/'4 - Inflation'!M$17</f>
        <v>0</v>
      </c>
      <c r="K95" s="392">
        <f>K94/'4 - Inflation'!N$17</f>
        <v>0</v>
      </c>
      <c r="L95" s="392">
        <f>L94/'4 - Inflation'!O$17</f>
        <v>0</v>
      </c>
      <c r="M95" s="392">
        <f>M94/'4 - Inflation'!P$17</f>
        <v>0</v>
      </c>
      <c r="N95" s="392">
        <f>N94/'4 - Inflation'!Q$17</f>
        <v>0</v>
      </c>
      <c r="O95" s="392">
        <f>O94/'4 - Inflation'!R$17</f>
        <v>0</v>
      </c>
      <c r="P95" s="392">
        <f>P94/'4 - Inflation'!S$17</f>
        <v>0</v>
      </c>
      <c r="Q95" s="392">
        <f>Q94/'4 - Inflation'!T$17</f>
        <v>0</v>
      </c>
      <c r="R95" s="392">
        <f>R94/'4 - Inflation'!U$17</f>
        <v>0</v>
      </c>
      <c r="S95" s="392">
        <f>S94/'4 - Inflation'!V$17</f>
        <v>0</v>
      </c>
      <c r="T95" s="392">
        <f>T94/'4 - Inflation'!W$17</f>
        <v>0</v>
      </c>
      <c r="U95" s="392">
        <f>U94/'4 - Inflation'!X$17</f>
        <v>0</v>
      </c>
      <c r="V95" s="392">
        <f>V94/'4 - Inflation'!Y$17</f>
        <v>0</v>
      </c>
      <c r="W95" s="392">
        <f>W94/'4 - Inflation'!Z$17</f>
        <v>0</v>
      </c>
      <c r="X95" s="392">
        <f>X94/'4 - Inflation'!AA$17</f>
        <v>0</v>
      </c>
      <c r="Y95" s="392">
        <f>Y94/'4 - Inflation'!AB$17</f>
        <v>0</v>
      </c>
      <c r="Z95" s="392">
        <f>Z94/'4 - Inflation'!AC$17</f>
        <v>0</v>
      </c>
      <c r="AA95" s="392">
        <f>AA94/'4 - Inflation'!AD$17</f>
        <v>0</v>
      </c>
      <c r="AB95" s="392">
        <f>AB94/'4 - Inflation'!AE$17</f>
        <v>0</v>
      </c>
      <c r="AC95" s="392">
        <f>AC94/'4 - Inflation'!AF$17</f>
        <v>0</v>
      </c>
      <c r="AD95" s="392">
        <f>AD94/'4 - Inflation'!AG$17</f>
        <v>0</v>
      </c>
      <c r="AE95" s="392">
        <f>AE94/'4 - Inflation'!AH$17</f>
        <v>0</v>
      </c>
      <c r="AF95" s="392">
        <f>AF94/'4 - Inflation'!AI$17</f>
        <v>0</v>
      </c>
      <c r="AG95" s="392">
        <f>AG94/'4 - Inflation'!AJ$17</f>
        <v>0</v>
      </c>
      <c r="AH95" s="392">
        <f>AH94/'4 - Inflation'!AK$17</f>
        <v>0</v>
      </c>
      <c r="AI95" s="392">
        <f>AI94/'4 - Inflation'!AL$17</f>
        <v>0</v>
      </c>
      <c r="AJ95" s="243"/>
    </row>
    <row r="96" spans="2:36">
      <c r="E96" s="168"/>
      <c r="AJ96" s="243"/>
    </row>
    <row r="97" spans="1:36">
      <c r="A97" s="3"/>
      <c r="B97" t="s">
        <v>499</v>
      </c>
      <c r="H97" s="243" t="b">
        <f t="shared" ref="H97:AI97" si="13">H89&lt;=$G$84</f>
        <v>1</v>
      </c>
      <c r="I97" s="243" t="b">
        <f t="shared" si="13"/>
        <v>1</v>
      </c>
      <c r="J97" s="243" t="b">
        <f t="shared" si="13"/>
        <v>1</v>
      </c>
      <c r="K97" s="243" t="b">
        <f t="shared" si="13"/>
        <v>1</v>
      </c>
      <c r="L97" s="243" t="b">
        <f t="shared" si="13"/>
        <v>1</v>
      </c>
      <c r="M97" s="243" t="b">
        <f t="shared" si="13"/>
        <v>1</v>
      </c>
      <c r="N97" s="243" t="b">
        <f t="shared" si="13"/>
        <v>1</v>
      </c>
      <c r="O97" s="243" t="b">
        <f t="shared" si="13"/>
        <v>1</v>
      </c>
      <c r="P97" s="243" t="b">
        <f t="shared" si="13"/>
        <v>1</v>
      </c>
      <c r="Q97" s="243" t="b">
        <f t="shared" si="13"/>
        <v>1</v>
      </c>
      <c r="R97" s="243" t="b">
        <f t="shared" si="13"/>
        <v>1</v>
      </c>
      <c r="S97" s="243" t="b">
        <f t="shared" si="13"/>
        <v>1</v>
      </c>
      <c r="T97" s="243" t="b">
        <f t="shared" si="13"/>
        <v>1</v>
      </c>
      <c r="U97" s="243" t="b">
        <f t="shared" si="13"/>
        <v>1</v>
      </c>
      <c r="V97" s="243" t="b">
        <f t="shared" si="13"/>
        <v>1</v>
      </c>
      <c r="W97" s="243" t="b">
        <f t="shared" si="13"/>
        <v>1</v>
      </c>
      <c r="X97" s="243" t="b">
        <f t="shared" si="13"/>
        <v>1</v>
      </c>
      <c r="Y97" s="243" t="b">
        <f t="shared" si="13"/>
        <v>1</v>
      </c>
      <c r="Z97" s="243" t="b">
        <f t="shared" si="13"/>
        <v>1</v>
      </c>
      <c r="AA97" s="243" t="b">
        <f t="shared" si="13"/>
        <v>1</v>
      </c>
      <c r="AB97" s="243" t="b">
        <f t="shared" si="13"/>
        <v>1</v>
      </c>
      <c r="AC97" s="243" t="b">
        <f t="shared" si="13"/>
        <v>1</v>
      </c>
      <c r="AD97" s="243" t="b">
        <f t="shared" si="13"/>
        <v>1</v>
      </c>
      <c r="AE97" s="243" t="b">
        <f t="shared" si="13"/>
        <v>1</v>
      </c>
      <c r="AF97" s="243" t="b">
        <f t="shared" si="13"/>
        <v>1</v>
      </c>
      <c r="AG97" s="243" t="b">
        <f t="shared" si="13"/>
        <v>1</v>
      </c>
      <c r="AH97" s="243" t="b">
        <f t="shared" si="13"/>
        <v>1</v>
      </c>
      <c r="AI97" s="243" t="b">
        <f t="shared" si="13"/>
        <v>1</v>
      </c>
      <c r="AJ97" s="243"/>
    </row>
    <row r="98" spans="1:36">
      <c r="A98" s="3"/>
      <c r="B98" t="s">
        <v>474</v>
      </c>
      <c r="H98" s="243" t="b">
        <f t="shared" ref="H98:AI98" si="14">AND(OR(AND(H91&gt;0,H7),IF(H91=0,TRUE,FALSE)),OR(AND(H94&gt;0,H8),IF(H94=0,TRUE,FALSE)))</f>
        <v>1</v>
      </c>
      <c r="I98" s="243" t="b">
        <f t="shared" si="14"/>
        <v>1</v>
      </c>
      <c r="J98" s="243" t="b">
        <f t="shared" si="14"/>
        <v>1</v>
      </c>
      <c r="K98" s="243" t="b">
        <f t="shared" si="14"/>
        <v>1</v>
      </c>
      <c r="L98" s="243" t="b">
        <f t="shared" si="14"/>
        <v>1</v>
      </c>
      <c r="M98" s="243" t="b">
        <f t="shared" si="14"/>
        <v>1</v>
      </c>
      <c r="N98" s="243" t="b">
        <f t="shared" si="14"/>
        <v>1</v>
      </c>
      <c r="O98" s="243" t="b">
        <f t="shared" si="14"/>
        <v>1</v>
      </c>
      <c r="P98" s="243" t="b">
        <f t="shared" si="14"/>
        <v>1</v>
      </c>
      <c r="Q98" s="243" t="b">
        <f t="shared" si="14"/>
        <v>1</v>
      </c>
      <c r="R98" s="243" t="b">
        <f t="shared" si="14"/>
        <v>1</v>
      </c>
      <c r="S98" s="243" t="b">
        <f t="shared" si="14"/>
        <v>1</v>
      </c>
      <c r="T98" s="243" t="b">
        <f t="shared" si="14"/>
        <v>1</v>
      </c>
      <c r="U98" s="243" t="b">
        <f t="shared" si="14"/>
        <v>1</v>
      </c>
      <c r="V98" s="243" t="b">
        <f t="shared" si="14"/>
        <v>1</v>
      </c>
      <c r="W98" s="243" t="b">
        <f t="shared" si="14"/>
        <v>1</v>
      </c>
      <c r="X98" s="243" t="b">
        <f t="shared" si="14"/>
        <v>1</v>
      </c>
      <c r="Y98" s="243" t="b">
        <f t="shared" si="14"/>
        <v>1</v>
      </c>
      <c r="Z98" s="243" t="b">
        <f t="shared" si="14"/>
        <v>1</v>
      </c>
      <c r="AA98" s="243" t="b">
        <f t="shared" si="14"/>
        <v>1</v>
      </c>
      <c r="AB98" s="243" t="b">
        <f t="shared" si="14"/>
        <v>1</v>
      </c>
      <c r="AC98" s="243" t="b">
        <f t="shared" si="14"/>
        <v>1</v>
      </c>
      <c r="AD98" s="243" t="b">
        <f t="shared" si="14"/>
        <v>1</v>
      </c>
      <c r="AE98" s="243" t="b">
        <f t="shared" si="14"/>
        <v>1</v>
      </c>
      <c r="AF98" s="243" t="b">
        <f t="shared" si="14"/>
        <v>1</v>
      </c>
      <c r="AG98" s="243" t="b">
        <f t="shared" si="14"/>
        <v>1</v>
      </c>
      <c r="AH98" s="243" t="b">
        <f t="shared" si="14"/>
        <v>1</v>
      </c>
      <c r="AI98" s="243" t="b">
        <f t="shared" si="14"/>
        <v>1</v>
      </c>
      <c r="AJ98" s="243"/>
    </row>
    <row r="99" spans="1:36">
      <c r="AJ99" s="243"/>
    </row>
    <row r="100" spans="1:36">
      <c r="B100" s="18" t="s">
        <v>511</v>
      </c>
      <c r="C100" s="167"/>
      <c r="D100" s="167"/>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243"/>
    </row>
    <row r="101" spans="1:36">
      <c r="E101" t="s">
        <v>502</v>
      </c>
      <c r="F101" t="s">
        <v>455</v>
      </c>
      <c r="AJ101" s="243"/>
    </row>
    <row r="102" spans="1:36">
      <c r="E102" s="450" t="str">
        <f>IF(COUNTIF(I117:AJ117,"FALSE")&gt;0,"ERROR","OK")</f>
        <v>OK</v>
      </c>
      <c r="F102" s="450" t="str">
        <f>IF(COUNTIF(I118:AJ118,"FALSE")&gt;0,"ERROR","OK")</f>
        <v>OK</v>
      </c>
      <c r="AJ102" s="243"/>
    </row>
    <row r="103" spans="1:36">
      <c r="AJ103" s="243"/>
    </row>
    <row r="104" spans="1:36">
      <c r="B104" t="s">
        <v>503</v>
      </c>
      <c r="D104" t="s">
        <v>494</v>
      </c>
      <c r="E104" s="168"/>
      <c r="F104" t="s">
        <v>373</v>
      </c>
      <c r="G104" s="391">
        <v>2</v>
      </c>
      <c r="AJ104" s="243"/>
    </row>
    <row r="105" spans="1:36">
      <c r="B105" t="s">
        <v>504</v>
      </c>
      <c r="C105" s="154"/>
      <c r="D105" t="s">
        <v>494</v>
      </c>
      <c r="E105" s="168"/>
      <c r="F105" t="s">
        <v>459</v>
      </c>
      <c r="H105" s="393">
        <v>0</v>
      </c>
      <c r="I105" s="393">
        <v>0</v>
      </c>
      <c r="J105" s="393">
        <v>0</v>
      </c>
      <c r="K105" s="393">
        <v>0</v>
      </c>
      <c r="L105" s="393">
        <v>0</v>
      </c>
      <c r="M105" s="393">
        <v>0</v>
      </c>
      <c r="N105" s="393">
        <v>0</v>
      </c>
      <c r="O105" s="393">
        <v>0</v>
      </c>
      <c r="P105" s="393">
        <v>0</v>
      </c>
      <c r="Q105" s="393">
        <v>0</v>
      </c>
      <c r="R105" s="393">
        <v>0</v>
      </c>
      <c r="S105" s="393">
        <v>0</v>
      </c>
      <c r="T105" s="393">
        <v>0</v>
      </c>
      <c r="U105" s="393">
        <v>0</v>
      </c>
      <c r="V105" s="393">
        <v>0</v>
      </c>
      <c r="W105" s="393">
        <v>0</v>
      </c>
      <c r="X105" s="393">
        <v>0</v>
      </c>
      <c r="Y105" s="393">
        <v>0</v>
      </c>
      <c r="Z105" s="393">
        <v>0</v>
      </c>
      <c r="AA105" s="393">
        <v>0</v>
      </c>
      <c r="AB105" s="393">
        <v>0</v>
      </c>
      <c r="AC105" s="393">
        <v>0</v>
      </c>
      <c r="AD105" s="393">
        <v>0</v>
      </c>
      <c r="AE105" s="393">
        <v>0</v>
      </c>
      <c r="AF105" s="393">
        <v>0</v>
      </c>
      <c r="AG105" s="393">
        <v>0</v>
      </c>
      <c r="AH105" s="393">
        <v>0</v>
      </c>
      <c r="AI105" s="447">
        <v>0</v>
      </c>
      <c r="AJ105" s="243"/>
    </row>
    <row r="106" spans="1:36">
      <c r="B106" t="s">
        <v>504</v>
      </c>
      <c r="C106" s="154"/>
      <c r="D106" t="s">
        <v>494</v>
      </c>
      <c r="E106" s="168"/>
      <c r="F106" t="s">
        <v>373</v>
      </c>
      <c r="H106" s="392">
        <f>H105/'4 - Inflation'!K$17</f>
        <v>0</v>
      </c>
      <c r="I106" s="392">
        <f>I105/'4 - Inflation'!L$17</f>
        <v>0</v>
      </c>
      <c r="J106" s="392">
        <f>J105/'4 - Inflation'!M$17</f>
        <v>0</v>
      </c>
      <c r="K106" s="392">
        <f>K105/'4 - Inflation'!N$17</f>
        <v>0</v>
      </c>
      <c r="L106" s="392">
        <f>L105/'4 - Inflation'!O$17</f>
        <v>0</v>
      </c>
      <c r="M106" s="392">
        <f>M105/'4 - Inflation'!P$17</f>
        <v>0</v>
      </c>
      <c r="N106" s="392">
        <f>N105/'4 - Inflation'!Q$17</f>
        <v>0</v>
      </c>
      <c r="O106" s="392">
        <f>O105/'4 - Inflation'!R$17</f>
        <v>0</v>
      </c>
      <c r="P106" s="392">
        <f>P105/'4 - Inflation'!S$17</f>
        <v>0</v>
      </c>
      <c r="Q106" s="392">
        <f>Q105/'4 - Inflation'!T$17</f>
        <v>0</v>
      </c>
      <c r="R106" s="392">
        <f>R105/'4 - Inflation'!U$17</f>
        <v>0</v>
      </c>
      <c r="S106" s="392">
        <f>S105/'4 - Inflation'!V$17</f>
        <v>0</v>
      </c>
      <c r="T106" s="392">
        <f>T105/'4 - Inflation'!W$17</f>
        <v>0</v>
      </c>
      <c r="U106" s="392">
        <f>U105/'4 - Inflation'!X$17</f>
        <v>0</v>
      </c>
      <c r="V106" s="392">
        <f>V105/'4 - Inflation'!Y$17</f>
        <v>0</v>
      </c>
      <c r="W106" s="392">
        <f>W105/'4 - Inflation'!Z$17</f>
        <v>0</v>
      </c>
      <c r="X106" s="392">
        <f>X105/'4 - Inflation'!AA$17</f>
        <v>0</v>
      </c>
      <c r="Y106" s="392">
        <f>Y105/'4 - Inflation'!AB$17</f>
        <v>0</v>
      </c>
      <c r="Z106" s="392">
        <f>Z105/'4 - Inflation'!AC$17</f>
        <v>0</v>
      </c>
      <c r="AA106" s="392">
        <f>AA105/'4 - Inflation'!AD$17</f>
        <v>0</v>
      </c>
      <c r="AB106" s="392">
        <f>AB105/'4 - Inflation'!AE$17</f>
        <v>0</v>
      </c>
      <c r="AC106" s="392">
        <f>AC105/'4 - Inflation'!AF$17</f>
        <v>0</v>
      </c>
      <c r="AD106" s="392">
        <f>AD105/'4 - Inflation'!AG$17</f>
        <v>0</v>
      </c>
      <c r="AE106" s="392">
        <f>AE105/'4 - Inflation'!AH$17</f>
        <v>0</v>
      </c>
      <c r="AF106" s="392">
        <f>AF105/'4 - Inflation'!AI$17</f>
        <v>0</v>
      </c>
      <c r="AG106" s="392">
        <f>AG105/'4 - Inflation'!AJ$17</f>
        <v>0</v>
      </c>
      <c r="AH106" s="392">
        <f>AH105/'4 - Inflation'!AK$17</f>
        <v>0</v>
      </c>
      <c r="AI106" s="446">
        <f>AI105/'4 - Inflation'!AL$17</f>
        <v>0</v>
      </c>
      <c r="AJ106" s="243"/>
    </row>
    <row r="107" spans="1:36">
      <c r="E107" s="168"/>
      <c r="AJ107" s="243"/>
    </row>
    <row r="108" spans="1:36">
      <c r="B108" t="s">
        <v>505</v>
      </c>
      <c r="D108" t="s">
        <v>494</v>
      </c>
      <c r="E108" s="168"/>
      <c r="F108" t="s">
        <v>459</v>
      </c>
      <c r="H108" s="393">
        <f>H109*'4 - Inflation'!K$17</f>
        <v>0</v>
      </c>
      <c r="I108" s="393">
        <f>I109*'4 - Inflation'!L$17</f>
        <v>0</v>
      </c>
      <c r="J108" s="393">
        <f>J109*'4 - Inflation'!M$17</f>
        <v>0</v>
      </c>
      <c r="K108" s="393">
        <f>K109*'4 - Inflation'!N$17</f>
        <v>0</v>
      </c>
      <c r="L108" s="393">
        <f>L109*'4 - Inflation'!O$17</f>
        <v>0</v>
      </c>
      <c r="M108" s="393">
        <f>M109*'4 - Inflation'!P$17</f>
        <v>0</v>
      </c>
      <c r="N108" s="393">
        <f>N109*'4 - Inflation'!Q$17</f>
        <v>0</v>
      </c>
      <c r="O108" s="393">
        <f>O109*'4 - Inflation'!R$17</f>
        <v>0</v>
      </c>
      <c r="P108" s="393">
        <f>P109*'4 - Inflation'!S$17</f>
        <v>0</v>
      </c>
      <c r="Q108" s="393">
        <f>Q109*'4 - Inflation'!T$17</f>
        <v>0</v>
      </c>
      <c r="R108" s="393">
        <f>R109*'4 - Inflation'!U$17</f>
        <v>0</v>
      </c>
      <c r="S108" s="393">
        <f>S109*'4 - Inflation'!V$17</f>
        <v>0</v>
      </c>
      <c r="T108" s="393">
        <f>T109*'4 - Inflation'!W$17</f>
        <v>0</v>
      </c>
      <c r="U108" s="393">
        <f>U109*'4 - Inflation'!X$17</f>
        <v>0</v>
      </c>
      <c r="V108" s="393">
        <f>V109*'4 - Inflation'!Y$17</f>
        <v>0</v>
      </c>
      <c r="W108" s="393">
        <f>W109*'4 - Inflation'!Z$17</f>
        <v>0</v>
      </c>
      <c r="X108" s="393">
        <f>X109*'4 - Inflation'!AA$17</f>
        <v>0</v>
      </c>
      <c r="Y108" s="393">
        <f>Y109*'4 - Inflation'!AB$17</f>
        <v>0</v>
      </c>
      <c r="Z108" s="393">
        <f>Z109*'4 - Inflation'!AC$17</f>
        <v>0</v>
      </c>
      <c r="AA108" s="393">
        <f>AA109*'4 - Inflation'!AD$17</f>
        <v>0</v>
      </c>
      <c r="AB108" s="393">
        <f>AB109*'4 - Inflation'!AE$17</f>
        <v>0</v>
      </c>
      <c r="AC108" s="393">
        <f>AC109*'4 - Inflation'!AF$17</f>
        <v>0</v>
      </c>
      <c r="AD108" s="393">
        <f>AD109*'4 - Inflation'!AG$17</f>
        <v>0</v>
      </c>
      <c r="AE108" s="393">
        <f>AE109*'4 - Inflation'!AH$17</f>
        <v>0</v>
      </c>
      <c r="AF108" s="393">
        <f>AF109*'4 - Inflation'!AI$17</f>
        <v>0</v>
      </c>
      <c r="AG108" s="393">
        <f>AG109*'4 - Inflation'!AJ$17</f>
        <v>0</v>
      </c>
      <c r="AH108" s="393">
        <f>AH109*'4 - Inflation'!AK$17</f>
        <v>0</v>
      </c>
      <c r="AI108" s="447">
        <f>AI109*'4 - Inflation'!AL$17</f>
        <v>0</v>
      </c>
      <c r="AJ108" s="243"/>
    </row>
    <row r="109" spans="1:36">
      <c r="B109" t="s">
        <v>505</v>
      </c>
      <c r="D109" t="s">
        <v>494</v>
      </c>
      <c r="E109" s="168"/>
      <c r="F109" t="s">
        <v>373</v>
      </c>
      <c r="H109" s="392">
        <f>MIN(H106,$G104-SUM($G109:G109))</f>
        <v>0</v>
      </c>
      <c r="I109" s="392">
        <f>MIN(I106,$G104-SUM($G109:H109))</f>
        <v>0</v>
      </c>
      <c r="J109" s="392">
        <f>MIN(J106,$G104-SUM($G109:I109))</f>
        <v>0</v>
      </c>
      <c r="K109" s="392">
        <f>MIN(K106,$G104-SUM($G109:J109))</f>
        <v>0</v>
      </c>
      <c r="L109" s="392">
        <f>MIN(L106,$G104-SUM($G109:K109))</f>
        <v>0</v>
      </c>
      <c r="M109" s="392">
        <f>MIN(M106,$G104-SUM($G109:L109))</f>
        <v>0</v>
      </c>
      <c r="N109" s="392">
        <f>MIN(N106,$G104-SUM($G109:M109))</f>
        <v>0</v>
      </c>
      <c r="O109" s="392">
        <f>MIN(O106,$G104-SUM($G109:N109))</f>
        <v>0</v>
      </c>
      <c r="P109" s="392">
        <f>MIN(P106,$G104-SUM($G109:O109))</f>
        <v>0</v>
      </c>
      <c r="Q109" s="392">
        <f>MIN(Q106,$G104-SUM($G109:P109))</f>
        <v>0</v>
      </c>
      <c r="R109" s="392">
        <f>MIN(R106,$G104-SUM($G109:Q109))</f>
        <v>0</v>
      </c>
      <c r="S109" s="392">
        <f>MIN(S106,$G104-SUM($G109:R109))</f>
        <v>0</v>
      </c>
      <c r="T109" s="392">
        <f>MIN(T106,$G104-SUM($G109:S109))</f>
        <v>0</v>
      </c>
      <c r="U109" s="392">
        <f>MIN(U106,$G104-SUM($G109:T109))</f>
        <v>0</v>
      </c>
      <c r="V109" s="392">
        <f>MIN(V106,$G104-SUM($G109:U109))</f>
        <v>0</v>
      </c>
      <c r="W109" s="392">
        <f>MIN(W106,$G104-SUM($G109:V109))</f>
        <v>0</v>
      </c>
      <c r="X109" s="392">
        <f>MIN(X106,$G104-SUM($G109:W109))</f>
        <v>0</v>
      </c>
      <c r="Y109" s="392">
        <f>MIN(Y106,$G104-SUM($G109:X109))</f>
        <v>0</v>
      </c>
      <c r="Z109" s="392">
        <f>MIN(Z106,$G104-SUM($G109:Y109))</f>
        <v>0</v>
      </c>
      <c r="AA109" s="392">
        <f>MIN(AA106,$G104-SUM($G109:Z109))</f>
        <v>0</v>
      </c>
      <c r="AB109" s="392">
        <f>MIN(AB106,$G104-SUM($G109:AA109))</f>
        <v>0</v>
      </c>
      <c r="AC109" s="392">
        <f>MIN(AC106,$G104-SUM($G109:AB109))</f>
        <v>0</v>
      </c>
      <c r="AD109" s="392">
        <f>MIN(AD106,$G104-SUM($G109:AC109))</f>
        <v>0</v>
      </c>
      <c r="AE109" s="392">
        <f>MIN(AE106,$G104-SUM($G109:AD109))</f>
        <v>0</v>
      </c>
      <c r="AF109" s="392">
        <f>MIN(AF106,$G104-SUM($G109:AE109))</f>
        <v>0</v>
      </c>
      <c r="AG109" s="392">
        <f>MIN(AG106,$G104-SUM($G109:AF109))</f>
        <v>0</v>
      </c>
      <c r="AH109" s="392">
        <f>MIN(AH106,$G104-SUM($G109:AG109))</f>
        <v>0</v>
      </c>
      <c r="AI109" s="392">
        <f>MIN(AI106,$G104-SUM($G109:AH109))</f>
        <v>0</v>
      </c>
      <c r="AJ109" s="243"/>
    </row>
    <row r="110" spans="1:36">
      <c r="AJ110" s="243"/>
    </row>
    <row r="111" spans="1:36">
      <c r="B111" t="s">
        <v>506</v>
      </c>
      <c r="D111" t="s">
        <v>494</v>
      </c>
      <c r="E111" s="168"/>
      <c r="F111" t="s">
        <v>459</v>
      </c>
      <c r="H111" s="393">
        <v>0</v>
      </c>
      <c r="I111" s="393">
        <v>0</v>
      </c>
      <c r="J111" s="393">
        <v>0</v>
      </c>
      <c r="K111" s="393">
        <f>K108</f>
        <v>0</v>
      </c>
      <c r="L111" s="393">
        <v>0</v>
      </c>
      <c r="M111" s="393">
        <v>0</v>
      </c>
      <c r="N111" s="393">
        <v>0</v>
      </c>
      <c r="O111" s="393">
        <v>0</v>
      </c>
      <c r="P111" s="393">
        <v>0</v>
      </c>
      <c r="Q111" s="393">
        <v>0</v>
      </c>
      <c r="R111" s="393">
        <v>0</v>
      </c>
      <c r="S111" s="393">
        <v>0</v>
      </c>
      <c r="T111" s="393">
        <v>0</v>
      </c>
      <c r="U111" s="393">
        <v>0</v>
      </c>
      <c r="V111" s="393">
        <v>0</v>
      </c>
      <c r="W111" s="393">
        <v>0</v>
      </c>
      <c r="X111" s="393">
        <v>0</v>
      </c>
      <c r="Y111" s="393">
        <v>0</v>
      </c>
      <c r="Z111" s="393">
        <v>0</v>
      </c>
      <c r="AA111" s="393">
        <v>0</v>
      </c>
      <c r="AB111" s="393">
        <v>0</v>
      </c>
      <c r="AC111" s="393">
        <v>0</v>
      </c>
      <c r="AD111" s="393">
        <v>0</v>
      </c>
      <c r="AE111" s="393">
        <v>0</v>
      </c>
      <c r="AF111" s="393">
        <v>0</v>
      </c>
      <c r="AG111" s="393">
        <v>0</v>
      </c>
      <c r="AH111" s="393">
        <v>0</v>
      </c>
      <c r="AI111" s="447">
        <v>0</v>
      </c>
      <c r="AJ111" s="243"/>
    </row>
    <row r="112" spans="1:36">
      <c r="B112" t="s">
        <v>506</v>
      </c>
      <c r="D112" t="s">
        <v>494</v>
      </c>
      <c r="E112" s="168"/>
      <c r="F112" t="s">
        <v>373</v>
      </c>
      <c r="H112" s="392">
        <f>H111/'4 - Inflation'!K$17</f>
        <v>0</v>
      </c>
      <c r="I112" s="392">
        <f>I111/'4 - Inflation'!L$17</f>
        <v>0</v>
      </c>
      <c r="J112" s="392">
        <f>J111/'4 - Inflation'!M$17</f>
        <v>0</v>
      </c>
      <c r="K112" s="392">
        <f>K111/'4 - Inflation'!N$17</f>
        <v>0</v>
      </c>
      <c r="L112" s="392">
        <f>L111/'4 - Inflation'!O$17</f>
        <v>0</v>
      </c>
      <c r="M112" s="392">
        <f>M111/'4 - Inflation'!P$17</f>
        <v>0</v>
      </c>
      <c r="N112" s="392">
        <f>N111/'4 - Inflation'!Q$17</f>
        <v>0</v>
      </c>
      <c r="O112" s="392">
        <f>O111/'4 - Inflation'!R$17</f>
        <v>0</v>
      </c>
      <c r="P112" s="392">
        <f>P111/'4 - Inflation'!S$17</f>
        <v>0</v>
      </c>
      <c r="Q112" s="392">
        <f>Q111/'4 - Inflation'!T$17</f>
        <v>0</v>
      </c>
      <c r="R112" s="392">
        <f>R111/'4 - Inflation'!U$17</f>
        <v>0</v>
      </c>
      <c r="S112" s="392">
        <f>S111/'4 - Inflation'!V$17</f>
        <v>0</v>
      </c>
      <c r="T112" s="392">
        <f>T111/'4 - Inflation'!W$17</f>
        <v>0</v>
      </c>
      <c r="U112" s="392">
        <f>U111/'4 - Inflation'!X$17</f>
        <v>0</v>
      </c>
      <c r="V112" s="392">
        <f>V111/'4 - Inflation'!Y$17</f>
        <v>0</v>
      </c>
      <c r="W112" s="392">
        <f>W111/'4 - Inflation'!Z$17</f>
        <v>0</v>
      </c>
      <c r="X112" s="392">
        <f>X111/'4 - Inflation'!AA$17</f>
        <v>0</v>
      </c>
      <c r="Y112" s="392">
        <f>Y111/'4 - Inflation'!AB$17</f>
        <v>0</v>
      </c>
      <c r="Z112" s="392">
        <f>Z111/'4 - Inflation'!AC$17</f>
        <v>0</v>
      </c>
      <c r="AA112" s="392">
        <f>AA111/'4 - Inflation'!AD$17</f>
        <v>0</v>
      </c>
      <c r="AB112" s="392">
        <f>AB111/'4 - Inflation'!AE$17</f>
        <v>0</v>
      </c>
      <c r="AC112" s="392">
        <f>AC111/'4 - Inflation'!AF$17</f>
        <v>0</v>
      </c>
      <c r="AD112" s="392">
        <f>AD111/'4 - Inflation'!AG$17</f>
        <v>0</v>
      </c>
      <c r="AE112" s="392">
        <f>AE111/'4 - Inflation'!AH$17</f>
        <v>0</v>
      </c>
      <c r="AF112" s="392">
        <f>AF111/'4 - Inflation'!AI$17</f>
        <v>0</v>
      </c>
      <c r="AG112" s="392">
        <f>AG111/'4 - Inflation'!AJ$17</f>
        <v>0</v>
      </c>
      <c r="AH112" s="392">
        <f>AH111/'4 - Inflation'!AK$17</f>
        <v>0</v>
      </c>
      <c r="AI112" s="446">
        <f>AI111/'4 - Inflation'!AL$17</f>
        <v>0</v>
      </c>
      <c r="AJ112" s="243"/>
    </row>
    <row r="113" spans="1:36">
      <c r="AJ113" s="243"/>
    </row>
    <row r="114" spans="1:36">
      <c r="B114" t="s">
        <v>507</v>
      </c>
      <c r="D114" t="s">
        <v>494</v>
      </c>
      <c r="E114" s="168"/>
      <c r="F114" t="s">
        <v>459</v>
      </c>
      <c r="H114" s="393">
        <v>0</v>
      </c>
      <c r="I114" s="393">
        <v>0</v>
      </c>
      <c r="J114" s="393">
        <v>0</v>
      </c>
      <c r="K114" s="393">
        <v>0</v>
      </c>
      <c r="L114" s="393">
        <v>0</v>
      </c>
      <c r="M114" s="393">
        <v>0</v>
      </c>
      <c r="N114" s="393">
        <v>0</v>
      </c>
      <c r="O114" s="393">
        <v>0</v>
      </c>
      <c r="P114" s="393">
        <v>0</v>
      </c>
      <c r="Q114" s="393">
        <v>0</v>
      </c>
      <c r="R114" s="393">
        <v>0</v>
      </c>
      <c r="S114" s="393">
        <v>0</v>
      </c>
      <c r="T114" s="393">
        <v>0</v>
      </c>
      <c r="U114" s="393">
        <v>0</v>
      </c>
      <c r="V114" s="393">
        <v>0</v>
      </c>
      <c r="W114" s="393">
        <v>0</v>
      </c>
      <c r="X114" s="393">
        <v>0</v>
      </c>
      <c r="Y114" s="393">
        <v>0</v>
      </c>
      <c r="Z114" s="393">
        <v>0</v>
      </c>
      <c r="AA114" s="393">
        <v>0</v>
      </c>
      <c r="AB114" s="393">
        <v>0</v>
      </c>
      <c r="AC114" s="393">
        <v>0</v>
      </c>
      <c r="AD114" s="393">
        <v>0</v>
      </c>
      <c r="AE114" s="393">
        <v>0</v>
      </c>
      <c r="AF114" s="393">
        <v>0</v>
      </c>
      <c r="AG114" s="393">
        <v>0</v>
      </c>
      <c r="AH114" s="393">
        <v>0</v>
      </c>
      <c r="AI114" s="447">
        <v>0</v>
      </c>
      <c r="AJ114" s="243"/>
    </row>
    <row r="115" spans="1:36">
      <c r="B115" t="s">
        <v>507</v>
      </c>
      <c r="D115" t="s">
        <v>494</v>
      </c>
      <c r="E115" s="168"/>
      <c r="F115" t="s">
        <v>373</v>
      </c>
      <c r="H115" s="392">
        <f>H114/'4 - Inflation'!K$17</f>
        <v>0</v>
      </c>
      <c r="I115" s="392">
        <f>I114/'4 - Inflation'!L$17</f>
        <v>0</v>
      </c>
      <c r="J115" s="392">
        <f>J114/'4 - Inflation'!M$17</f>
        <v>0</v>
      </c>
      <c r="K115" s="392">
        <f>K114/'4 - Inflation'!N$17</f>
        <v>0</v>
      </c>
      <c r="L115" s="392">
        <f>L114/'4 - Inflation'!O$17</f>
        <v>0</v>
      </c>
      <c r="M115" s="392">
        <f>M114/'4 - Inflation'!P$17</f>
        <v>0</v>
      </c>
      <c r="N115" s="392">
        <f>N114/'4 - Inflation'!Q$17</f>
        <v>0</v>
      </c>
      <c r="O115" s="392">
        <f>O114/'4 - Inflation'!R$17</f>
        <v>0</v>
      </c>
      <c r="P115" s="392">
        <f>P114/'4 - Inflation'!S$17</f>
        <v>0</v>
      </c>
      <c r="Q115" s="392">
        <f>Q114/'4 - Inflation'!T$17</f>
        <v>0</v>
      </c>
      <c r="R115" s="392">
        <f>R114/'4 - Inflation'!U$17</f>
        <v>0</v>
      </c>
      <c r="S115" s="392">
        <f>S114/'4 - Inflation'!V$17</f>
        <v>0</v>
      </c>
      <c r="T115" s="392">
        <f>T114/'4 - Inflation'!W$17</f>
        <v>0</v>
      </c>
      <c r="U115" s="392">
        <f>U114/'4 - Inflation'!X$17</f>
        <v>0</v>
      </c>
      <c r="V115" s="392">
        <f>V114/'4 - Inflation'!Y$17</f>
        <v>0</v>
      </c>
      <c r="W115" s="392">
        <f>W114/'4 - Inflation'!Z$17</f>
        <v>0</v>
      </c>
      <c r="X115" s="392">
        <f>X114/'4 - Inflation'!AA$17</f>
        <v>0</v>
      </c>
      <c r="Y115" s="392">
        <f>Y114/'4 - Inflation'!AB$17</f>
        <v>0</v>
      </c>
      <c r="Z115" s="392">
        <f>Z114/'4 - Inflation'!AC$17</f>
        <v>0</v>
      </c>
      <c r="AA115" s="392">
        <f>AA114/'4 - Inflation'!AD$17</f>
        <v>0</v>
      </c>
      <c r="AB115" s="392">
        <f>AB114/'4 - Inflation'!AE$17</f>
        <v>0</v>
      </c>
      <c r="AC115" s="392">
        <f>AC114/'4 - Inflation'!AF$17</f>
        <v>0</v>
      </c>
      <c r="AD115" s="392">
        <f>AD114/'4 - Inflation'!AG$17</f>
        <v>0</v>
      </c>
      <c r="AE115" s="392">
        <f>AE114/'4 - Inflation'!AH$17</f>
        <v>0</v>
      </c>
      <c r="AF115" s="392">
        <f>AF114/'4 - Inflation'!AI$17</f>
        <v>0</v>
      </c>
      <c r="AG115" s="392">
        <f>AG114/'4 - Inflation'!AJ$17</f>
        <v>0</v>
      </c>
      <c r="AH115" s="392">
        <f>AH114/'4 - Inflation'!AK$17</f>
        <v>0</v>
      </c>
      <c r="AI115" s="446">
        <f>AI114/'4 - Inflation'!AL$17</f>
        <v>0</v>
      </c>
      <c r="AJ115" s="243"/>
    </row>
    <row r="116" spans="1:36">
      <c r="E116" s="168"/>
      <c r="AJ116" s="243"/>
    </row>
    <row r="117" spans="1:36">
      <c r="A117" s="3"/>
      <c r="B117" t="s">
        <v>499</v>
      </c>
      <c r="H117" s="243" t="b">
        <f t="shared" ref="H117:AI117" si="15">H109&lt;=$G$104</f>
        <v>1</v>
      </c>
      <c r="I117" s="243" t="b">
        <f t="shared" si="15"/>
        <v>1</v>
      </c>
      <c r="J117" s="243" t="b">
        <f t="shared" si="15"/>
        <v>1</v>
      </c>
      <c r="K117" s="243" t="b">
        <f t="shared" si="15"/>
        <v>1</v>
      </c>
      <c r="L117" s="243" t="b">
        <f t="shared" si="15"/>
        <v>1</v>
      </c>
      <c r="M117" s="243" t="b">
        <f t="shared" si="15"/>
        <v>1</v>
      </c>
      <c r="N117" s="243" t="b">
        <f t="shared" si="15"/>
        <v>1</v>
      </c>
      <c r="O117" s="243" t="b">
        <f t="shared" si="15"/>
        <v>1</v>
      </c>
      <c r="P117" s="243" t="b">
        <f t="shared" si="15"/>
        <v>1</v>
      </c>
      <c r="Q117" s="243" t="b">
        <f t="shared" si="15"/>
        <v>1</v>
      </c>
      <c r="R117" s="243" t="b">
        <f t="shared" si="15"/>
        <v>1</v>
      </c>
      <c r="S117" s="243" t="b">
        <f t="shared" si="15"/>
        <v>1</v>
      </c>
      <c r="T117" s="243" t="b">
        <f t="shared" si="15"/>
        <v>1</v>
      </c>
      <c r="U117" s="243" t="b">
        <f t="shared" si="15"/>
        <v>1</v>
      </c>
      <c r="V117" s="243" t="b">
        <f t="shared" si="15"/>
        <v>1</v>
      </c>
      <c r="W117" s="243" t="b">
        <f t="shared" si="15"/>
        <v>1</v>
      </c>
      <c r="X117" s="243" t="b">
        <f t="shared" si="15"/>
        <v>1</v>
      </c>
      <c r="Y117" s="243" t="b">
        <f t="shared" si="15"/>
        <v>1</v>
      </c>
      <c r="Z117" s="243" t="b">
        <f t="shared" si="15"/>
        <v>1</v>
      </c>
      <c r="AA117" s="243" t="b">
        <f t="shared" si="15"/>
        <v>1</v>
      </c>
      <c r="AB117" s="243" t="b">
        <f t="shared" si="15"/>
        <v>1</v>
      </c>
      <c r="AC117" s="243" t="b">
        <f t="shared" si="15"/>
        <v>1</v>
      </c>
      <c r="AD117" s="243" t="b">
        <f t="shared" si="15"/>
        <v>1</v>
      </c>
      <c r="AE117" s="243" t="b">
        <f t="shared" si="15"/>
        <v>1</v>
      </c>
      <c r="AF117" s="243" t="b">
        <f t="shared" si="15"/>
        <v>1</v>
      </c>
      <c r="AG117" s="243" t="b">
        <f t="shared" si="15"/>
        <v>1</v>
      </c>
      <c r="AH117" s="243" t="b">
        <f t="shared" si="15"/>
        <v>1</v>
      </c>
      <c r="AI117" s="243" t="b">
        <f t="shared" si="15"/>
        <v>1</v>
      </c>
      <c r="AJ117" s="243"/>
    </row>
    <row r="118" spans="1:36">
      <c r="A118" s="3"/>
      <c r="B118" t="s">
        <v>474</v>
      </c>
      <c r="H118" s="243" t="b">
        <f t="shared" ref="H118:AI118" si="16">AND(OR(AND(H111&gt;0,H7),IF(H111=0,TRUE,FALSE)),OR(AND(H114&gt;0,H8),IF(H114=0,TRUE,FALSE)))</f>
        <v>1</v>
      </c>
      <c r="I118" s="243" t="b">
        <f t="shared" si="16"/>
        <v>1</v>
      </c>
      <c r="J118" s="243" t="b">
        <f t="shared" si="16"/>
        <v>1</v>
      </c>
      <c r="K118" s="243" t="b">
        <f t="shared" si="16"/>
        <v>1</v>
      </c>
      <c r="L118" s="243" t="b">
        <f t="shared" si="16"/>
        <v>1</v>
      </c>
      <c r="M118" s="243" t="b">
        <f t="shared" si="16"/>
        <v>1</v>
      </c>
      <c r="N118" s="243" t="b">
        <f t="shared" si="16"/>
        <v>1</v>
      </c>
      <c r="O118" s="243" t="b">
        <f t="shared" si="16"/>
        <v>1</v>
      </c>
      <c r="P118" s="243" t="b">
        <f t="shared" si="16"/>
        <v>1</v>
      </c>
      <c r="Q118" s="243" t="b">
        <f t="shared" si="16"/>
        <v>1</v>
      </c>
      <c r="R118" s="243" t="b">
        <f t="shared" si="16"/>
        <v>1</v>
      </c>
      <c r="S118" s="243" t="b">
        <f t="shared" si="16"/>
        <v>1</v>
      </c>
      <c r="T118" s="243" t="b">
        <f t="shared" si="16"/>
        <v>1</v>
      </c>
      <c r="U118" s="243" t="b">
        <f t="shared" si="16"/>
        <v>1</v>
      </c>
      <c r="V118" s="243" t="b">
        <f t="shared" si="16"/>
        <v>1</v>
      </c>
      <c r="W118" s="243" t="b">
        <f t="shared" si="16"/>
        <v>1</v>
      </c>
      <c r="X118" s="243" t="b">
        <f t="shared" si="16"/>
        <v>1</v>
      </c>
      <c r="Y118" s="243" t="b">
        <f t="shared" si="16"/>
        <v>1</v>
      </c>
      <c r="Z118" s="243" t="b">
        <f t="shared" si="16"/>
        <v>1</v>
      </c>
      <c r="AA118" s="243" t="b">
        <f t="shared" si="16"/>
        <v>1</v>
      </c>
      <c r="AB118" s="243" t="b">
        <f t="shared" si="16"/>
        <v>1</v>
      </c>
      <c r="AC118" s="243" t="b">
        <f t="shared" si="16"/>
        <v>1</v>
      </c>
      <c r="AD118" s="243" t="b">
        <f t="shared" si="16"/>
        <v>1</v>
      </c>
      <c r="AE118" s="243" t="b">
        <f t="shared" si="16"/>
        <v>1</v>
      </c>
      <c r="AF118" s="243" t="b">
        <f t="shared" si="16"/>
        <v>1</v>
      </c>
      <c r="AG118" s="243" t="b">
        <f t="shared" si="16"/>
        <v>1</v>
      </c>
      <c r="AH118" s="243" t="b">
        <f t="shared" si="16"/>
        <v>1</v>
      </c>
      <c r="AI118" s="243" t="b">
        <f t="shared" si="16"/>
        <v>1</v>
      </c>
      <c r="AJ118" s="243"/>
    </row>
    <row r="119" spans="1:36">
      <c r="AJ119" s="243"/>
    </row>
    <row r="120" spans="1:36">
      <c r="A120" s="220" t="s">
        <v>290</v>
      </c>
      <c r="B120" s="220"/>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c r="AA120" s="220"/>
      <c r="AB120" s="220"/>
      <c r="AC120" s="220"/>
      <c r="AD120" s="220"/>
      <c r="AE120" s="220"/>
      <c r="AF120" s="220"/>
      <c r="AG120" s="220"/>
      <c r="AH120" s="220"/>
      <c r="AI120" s="220"/>
      <c r="AJ120" s="243"/>
    </row>
    <row r="121" spans="1:36">
      <c r="A121" s="217"/>
    </row>
    <row r="122" spans="1:36">
      <c r="A122" s="253" t="s">
        <v>291</v>
      </c>
      <c r="B122" s="250"/>
      <c r="C122" s="250"/>
      <c r="D122" s="250"/>
      <c r="E122" s="250"/>
      <c r="F122" s="250"/>
      <c r="G122" s="250"/>
      <c r="H122" s="250"/>
      <c r="I122" s="250"/>
      <c r="J122" s="250"/>
      <c r="K122" s="250"/>
      <c r="L122" s="250"/>
      <c r="M122" s="250"/>
      <c r="N122" s="250"/>
      <c r="O122" s="250"/>
      <c r="P122" s="250"/>
      <c r="Q122" s="250"/>
      <c r="R122" s="250"/>
      <c r="S122" s="250"/>
      <c r="T122" s="250"/>
      <c r="U122" s="250"/>
      <c r="V122" s="250"/>
      <c r="W122" s="250"/>
      <c r="X122" s="250"/>
      <c r="Y122" s="250"/>
      <c r="Z122" s="250"/>
      <c r="AA122" s="250"/>
      <c r="AB122" s="250"/>
      <c r="AC122" s="250"/>
      <c r="AD122" s="250"/>
      <c r="AE122" s="250"/>
      <c r="AF122" s="250"/>
      <c r="AG122" s="250"/>
      <c r="AH122" s="250"/>
      <c r="AI122" s="250"/>
    </row>
    <row r="123" spans="1:36" outlineLevel="1">
      <c r="A123" s="217"/>
    </row>
    <row r="124" spans="1:36" outlineLevel="1">
      <c r="A124" s="217"/>
    </row>
    <row r="125" spans="1:36" outlineLevel="1">
      <c r="A125" s="217"/>
    </row>
    <row r="126" spans="1:36" outlineLevel="1">
      <c r="A126" s="217"/>
    </row>
    <row r="127" spans="1:36">
      <c r="A127" s="252" t="s">
        <v>294</v>
      </c>
      <c r="B127" s="251"/>
      <c r="C127" s="251"/>
      <c r="D127" s="251"/>
      <c r="E127" s="251"/>
      <c r="F127" s="251"/>
      <c r="G127" s="251"/>
      <c r="H127" s="251"/>
      <c r="I127" s="251"/>
      <c r="J127" s="251"/>
      <c r="K127" s="251"/>
      <c r="L127" s="251"/>
      <c r="M127" s="251"/>
      <c r="N127" s="251"/>
      <c r="O127" s="251"/>
      <c r="P127" s="251"/>
      <c r="Q127" s="251"/>
      <c r="R127" s="251"/>
      <c r="S127" s="251"/>
      <c r="T127" s="251"/>
      <c r="U127" s="251"/>
      <c r="V127" s="251"/>
      <c r="W127" s="251"/>
      <c r="X127" s="251"/>
      <c r="Y127" s="251"/>
      <c r="Z127" s="251"/>
      <c r="AA127" s="251"/>
      <c r="AB127" s="251"/>
      <c r="AC127" s="251"/>
      <c r="AD127" s="251"/>
      <c r="AE127" s="251"/>
      <c r="AF127" s="251"/>
      <c r="AG127" s="251"/>
      <c r="AH127" s="251"/>
      <c r="AI127" s="251"/>
    </row>
    <row r="128" spans="1:36" outlineLevel="1">
      <c r="A128" s="217"/>
    </row>
    <row r="129" spans="1:35" outlineLevel="1">
      <c r="A129" s="217"/>
    </row>
    <row r="130" spans="1:35" outlineLevel="1">
      <c r="A130" s="217"/>
    </row>
    <row r="131" spans="1:35" outlineLevel="1">
      <c r="A131" s="217"/>
    </row>
    <row r="132" spans="1:35" s="260" customFormat="1" ht="14.25">
      <c r="A132" s="218" t="s">
        <v>295</v>
      </c>
      <c r="B132" s="80"/>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row>
    <row r="133" spans="1:35">
      <c r="A133" s="217"/>
    </row>
  </sheetData>
  <phoneticPr fontId="25" type="noConversion"/>
  <conditionalFormatting sqref="H37:AI38">
    <cfRule type="cellIs" dxfId="4" priority="13" operator="equal">
      <formula>FALSE</formula>
    </cfRule>
  </conditionalFormatting>
  <conditionalFormatting sqref="H57:AI58">
    <cfRule type="cellIs" dxfId="3" priority="4" operator="equal">
      <formula>FALSE</formula>
    </cfRule>
  </conditionalFormatting>
  <conditionalFormatting sqref="H77:AI78">
    <cfRule type="cellIs" dxfId="2" priority="3" operator="equal">
      <formula>FALSE</formula>
    </cfRule>
  </conditionalFormatting>
  <conditionalFormatting sqref="H97:AI98">
    <cfRule type="cellIs" dxfId="1" priority="2" operator="equal">
      <formula>FALSE</formula>
    </cfRule>
  </conditionalFormatting>
  <conditionalFormatting sqref="H117:AI118">
    <cfRule type="cellIs" dxfId="0" priority="1" operator="equal">
      <formula>FALSE</formula>
    </cfRule>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70063-979C-4A76-A80C-965EDAC4B6CD}">
  <sheetPr codeName="Sheet27">
    <tabColor theme="9" tint="0.79998168889431442"/>
  </sheetPr>
  <dimension ref="A1:AI48"/>
  <sheetViews>
    <sheetView topLeftCell="A3" zoomScale="90" zoomScaleNormal="90" workbookViewId="0">
      <selection activeCell="B18" sqref="B18"/>
    </sheetView>
  </sheetViews>
  <sheetFormatPr defaultRowHeight="15.75" outlineLevelRow="1"/>
  <cols>
    <col min="1" max="1" width="5.5" customWidth="1"/>
    <col min="2" max="2" width="66.375" customWidth="1"/>
    <col min="3" max="3" width="3.375" customWidth="1"/>
    <col min="4" max="4" width="15.5" customWidth="1"/>
    <col min="5" max="5" width="17.875" customWidth="1"/>
    <col min="6" max="6" width="22" customWidth="1"/>
    <col min="7" max="7" width="16.75" customWidth="1"/>
    <col min="8" max="8" width="4" customWidth="1"/>
    <col min="9" max="9" width="14.625" customWidth="1"/>
    <col min="10" max="10" width="12.75" customWidth="1"/>
    <col min="11" max="11" width="13.375" customWidth="1"/>
    <col min="12" max="12" width="11.875" customWidth="1"/>
    <col min="13" max="13" width="12.875" customWidth="1"/>
    <col min="14" max="35" width="9.75" customWidth="1"/>
  </cols>
  <sheetData>
    <row r="1" spans="1:35" ht="16.5">
      <c r="A1" s="22"/>
      <c r="B1" s="15" t="str">
        <f>Licensee</f>
        <v>NEP</v>
      </c>
      <c r="C1" s="33" t="s">
        <v>360</v>
      </c>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row>
    <row r="2" spans="1:35">
      <c r="A2" s="22"/>
      <c r="B2" s="17" t="e" cm="1">
        <f t="array" aca="1" ref="B2" ca="1">SUBSTITUTE(RIGHT(SUBSTITUTE(CELL("Filename",$FUV$999327), "]",REPT("?", 999)), 999),"?","")</f>
        <v>#VALUE!</v>
      </c>
      <c r="C2" s="33"/>
      <c r="D2" s="33"/>
      <c r="E2" s="33"/>
      <c r="F2" s="33"/>
      <c r="G2" s="33"/>
      <c r="H2" s="33"/>
      <c r="I2" s="34">
        <f t="shared" ref="I2:AI2" si="0">DATE(I4-1,4,1)</f>
        <v>45383</v>
      </c>
      <c r="J2" s="34">
        <f t="shared" si="0"/>
        <v>45748</v>
      </c>
      <c r="K2" s="34">
        <f t="shared" si="0"/>
        <v>46113</v>
      </c>
      <c r="L2" s="34">
        <f t="shared" si="0"/>
        <v>46478</v>
      </c>
      <c r="M2" s="34">
        <f t="shared" si="0"/>
        <v>46844</v>
      </c>
      <c r="N2" s="34">
        <f t="shared" si="0"/>
        <v>47209</v>
      </c>
      <c r="O2" s="34">
        <f t="shared" si="0"/>
        <v>47574</v>
      </c>
      <c r="P2" s="34">
        <f t="shared" si="0"/>
        <v>47939</v>
      </c>
      <c r="Q2" s="34">
        <f t="shared" si="0"/>
        <v>48305</v>
      </c>
      <c r="R2" s="34">
        <f t="shared" si="0"/>
        <v>48670</v>
      </c>
      <c r="S2" s="34">
        <f t="shared" si="0"/>
        <v>49035</v>
      </c>
      <c r="T2" s="34">
        <f t="shared" si="0"/>
        <v>49400</v>
      </c>
      <c r="U2" s="34">
        <f t="shared" si="0"/>
        <v>49766</v>
      </c>
      <c r="V2" s="34">
        <f t="shared" si="0"/>
        <v>50131</v>
      </c>
      <c r="W2" s="34">
        <f t="shared" si="0"/>
        <v>50496</v>
      </c>
      <c r="X2" s="34">
        <f t="shared" si="0"/>
        <v>50861</v>
      </c>
      <c r="Y2" s="34">
        <f t="shared" si="0"/>
        <v>51227</v>
      </c>
      <c r="Z2" s="34">
        <f t="shared" si="0"/>
        <v>51592</v>
      </c>
      <c r="AA2" s="34">
        <f t="shared" si="0"/>
        <v>51957</v>
      </c>
      <c r="AB2" s="34">
        <f t="shared" si="0"/>
        <v>52322</v>
      </c>
      <c r="AC2" s="34">
        <f t="shared" si="0"/>
        <v>52688</v>
      </c>
      <c r="AD2" s="34">
        <f t="shared" si="0"/>
        <v>53053</v>
      </c>
      <c r="AE2" s="34">
        <f t="shared" si="0"/>
        <v>53418</v>
      </c>
      <c r="AF2" s="34">
        <f t="shared" si="0"/>
        <v>53783</v>
      </c>
      <c r="AG2" s="34">
        <f t="shared" si="0"/>
        <v>54149</v>
      </c>
      <c r="AH2" s="34">
        <f t="shared" si="0"/>
        <v>54514</v>
      </c>
      <c r="AI2" s="34">
        <f t="shared" si="0"/>
        <v>54879</v>
      </c>
    </row>
    <row r="3" spans="1:35">
      <c r="A3" s="22"/>
      <c r="B3" s="35" t="s">
        <v>512</v>
      </c>
      <c r="C3" s="33"/>
      <c r="D3" s="33"/>
      <c r="E3" s="33"/>
      <c r="F3" s="33"/>
      <c r="G3" s="33"/>
      <c r="H3" s="33"/>
      <c r="I3" s="34">
        <f t="shared" ref="I3:AI3" si="1">DATE(I4,3,31)</f>
        <v>45747</v>
      </c>
      <c r="J3" s="34">
        <f t="shared" si="1"/>
        <v>46112</v>
      </c>
      <c r="K3" s="34">
        <f t="shared" si="1"/>
        <v>46477</v>
      </c>
      <c r="L3" s="34">
        <f t="shared" si="1"/>
        <v>46843</v>
      </c>
      <c r="M3" s="34">
        <f t="shared" si="1"/>
        <v>47208</v>
      </c>
      <c r="N3" s="34">
        <f t="shared" si="1"/>
        <v>47573</v>
      </c>
      <c r="O3" s="34">
        <f t="shared" si="1"/>
        <v>47938</v>
      </c>
      <c r="P3" s="34">
        <f t="shared" si="1"/>
        <v>48304</v>
      </c>
      <c r="Q3" s="34">
        <f t="shared" si="1"/>
        <v>48669</v>
      </c>
      <c r="R3" s="34">
        <f t="shared" si="1"/>
        <v>49034</v>
      </c>
      <c r="S3" s="34">
        <f t="shared" si="1"/>
        <v>49399</v>
      </c>
      <c r="T3" s="34">
        <f t="shared" si="1"/>
        <v>49765</v>
      </c>
      <c r="U3" s="34">
        <f t="shared" si="1"/>
        <v>50130</v>
      </c>
      <c r="V3" s="34">
        <f t="shared" si="1"/>
        <v>50495</v>
      </c>
      <c r="W3" s="34">
        <f t="shared" si="1"/>
        <v>50860</v>
      </c>
      <c r="X3" s="34">
        <f t="shared" si="1"/>
        <v>51226</v>
      </c>
      <c r="Y3" s="34">
        <f t="shared" si="1"/>
        <v>51591</v>
      </c>
      <c r="Z3" s="34">
        <f t="shared" si="1"/>
        <v>51956</v>
      </c>
      <c r="AA3" s="34">
        <f t="shared" si="1"/>
        <v>52321</v>
      </c>
      <c r="AB3" s="34">
        <f t="shared" si="1"/>
        <v>52687</v>
      </c>
      <c r="AC3" s="34">
        <f t="shared" si="1"/>
        <v>53052</v>
      </c>
      <c r="AD3" s="34">
        <f t="shared" si="1"/>
        <v>53417</v>
      </c>
      <c r="AE3" s="34">
        <f t="shared" si="1"/>
        <v>53782</v>
      </c>
      <c r="AF3" s="34">
        <f t="shared" si="1"/>
        <v>54148</v>
      </c>
      <c r="AG3" s="34">
        <f t="shared" si="1"/>
        <v>54513</v>
      </c>
      <c r="AH3" s="34">
        <f t="shared" si="1"/>
        <v>54878</v>
      </c>
      <c r="AI3" s="34">
        <f t="shared" si="1"/>
        <v>55243</v>
      </c>
    </row>
    <row r="4" spans="1:35">
      <c r="A4" s="22"/>
      <c r="B4" s="33"/>
      <c r="C4" s="33"/>
      <c r="D4" s="33" t="s">
        <v>362</v>
      </c>
      <c r="E4" s="33" t="s">
        <v>363</v>
      </c>
      <c r="F4" s="33" t="s">
        <v>364</v>
      </c>
      <c r="G4" s="33"/>
      <c r="H4" s="36"/>
      <c r="I4" s="36">
        <v>2025</v>
      </c>
      <c r="J4" s="36">
        <f t="shared" ref="J4:AI4" si="2">I4+1</f>
        <v>2026</v>
      </c>
      <c r="K4" s="36">
        <f t="shared" si="2"/>
        <v>2027</v>
      </c>
      <c r="L4" s="36">
        <f t="shared" si="2"/>
        <v>2028</v>
      </c>
      <c r="M4" s="36">
        <f t="shared" si="2"/>
        <v>2029</v>
      </c>
      <c r="N4" s="36">
        <f t="shared" si="2"/>
        <v>2030</v>
      </c>
      <c r="O4" s="36">
        <f t="shared" si="2"/>
        <v>2031</v>
      </c>
      <c r="P4" s="36">
        <f t="shared" si="2"/>
        <v>2032</v>
      </c>
      <c r="Q4" s="36">
        <f t="shared" si="2"/>
        <v>2033</v>
      </c>
      <c r="R4" s="36">
        <f t="shared" si="2"/>
        <v>2034</v>
      </c>
      <c r="S4" s="36">
        <f t="shared" si="2"/>
        <v>2035</v>
      </c>
      <c r="T4" s="36">
        <f t="shared" si="2"/>
        <v>2036</v>
      </c>
      <c r="U4" s="36">
        <f t="shared" si="2"/>
        <v>2037</v>
      </c>
      <c r="V4" s="36">
        <f t="shared" si="2"/>
        <v>2038</v>
      </c>
      <c r="W4" s="36">
        <f t="shared" si="2"/>
        <v>2039</v>
      </c>
      <c r="X4" s="36">
        <f t="shared" si="2"/>
        <v>2040</v>
      </c>
      <c r="Y4" s="36">
        <f t="shared" si="2"/>
        <v>2041</v>
      </c>
      <c r="Z4" s="36">
        <f t="shared" si="2"/>
        <v>2042</v>
      </c>
      <c r="AA4" s="36">
        <f t="shared" si="2"/>
        <v>2043</v>
      </c>
      <c r="AB4" s="36">
        <f t="shared" si="2"/>
        <v>2044</v>
      </c>
      <c r="AC4" s="36">
        <f t="shared" si="2"/>
        <v>2045</v>
      </c>
      <c r="AD4" s="36">
        <f t="shared" si="2"/>
        <v>2046</v>
      </c>
      <c r="AE4" s="36">
        <f t="shared" si="2"/>
        <v>2047</v>
      </c>
      <c r="AF4" s="36">
        <f t="shared" si="2"/>
        <v>2048</v>
      </c>
      <c r="AG4" s="36">
        <f t="shared" si="2"/>
        <v>2049</v>
      </c>
      <c r="AH4" s="36">
        <f t="shared" si="2"/>
        <v>2050</v>
      </c>
      <c r="AI4" s="36">
        <f t="shared" si="2"/>
        <v>2051</v>
      </c>
    </row>
    <row r="5" spans="1:35" ht="16.5">
      <c r="A5" s="22"/>
      <c r="B5" s="37" t="s">
        <v>513</v>
      </c>
      <c r="C5" s="37"/>
      <c r="D5" s="37"/>
      <c r="E5" s="37"/>
      <c r="F5" s="37"/>
      <c r="G5" s="37"/>
      <c r="H5" s="38"/>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row>
    <row r="6" spans="1:35">
      <c r="B6" s="25" t="s">
        <v>514</v>
      </c>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row>
    <row r="8" spans="1:35">
      <c r="B8" s="3" t="s">
        <v>515</v>
      </c>
      <c r="D8" t="s">
        <v>516</v>
      </c>
      <c r="E8" s="40" t="s">
        <v>517</v>
      </c>
      <c r="F8" t="str">
        <f t="shared" ref="F8:F16" si="3">"£m real "&amp;Base_Year&amp;" (CPIH)"</f>
        <v>£m real 2021-22 (CPIH)</v>
      </c>
      <c r="I8" s="427">
        <v>0</v>
      </c>
      <c r="J8" s="427">
        <v>0</v>
      </c>
      <c r="K8" s="427">
        <v>0</v>
      </c>
      <c r="L8" s="427">
        <v>0</v>
      </c>
      <c r="M8" s="427">
        <v>0</v>
      </c>
      <c r="N8" s="427">
        <v>0</v>
      </c>
      <c r="O8" s="427">
        <v>0</v>
      </c>
      <c r="P8" s="427">
        <v>0</v>
      </c>
      <c r="Q8" s="427">
        <v>0</v>
      </c>
      <c r="R8" s="427">
        <v>0</v>
      </c>
      <c r="S8" s="427">
        <v>0</v>
      </c>
      <c r="T8" s="427">
        <v>0</v>
      </c>
      <c r="U8" s="427">
        <v>0</v>
      </c>
      <c r="V8" s="427">
        <v>0</v>
      </c>
      <c r="W8" s="427">
        <v>0</v>
      </c>
      <c r="X8" s="427">
        <v>0</v>
      </c>
      <c r="Y8" s="427">
        <v>0</v>
      </c>
      <c r="Z8" s="427">
        <v>0</v>
      </c>
      <c r="AA8" s="427">
        <v>0</v>
      </c>
      <c r="AB8" s="427">
        <v>0</v>
      </c>
      <c r="AC8" s="427">
        <v>0</v>
      </c>
      <c r="AD8" s="427">
        <v>0</v>
      </c>
      <c r="AE8" s="427">
        <v>0</v>
      </c>
      <c r="AF8" s="427">
        <v>0</v>
      </c>
      <c r="AG8" s="427">
        <v>0</v>
      </c>
      <c r="AH8" s="427">
        <v>0</v>
      </c>
      <c r="AI8" s="427">
        <v>0</v>
      </c>
    </row>
    <row r="9" spans="1:35">
      <c r="B9" s="3" t="s">
        <v>518</v>
      </c>
      <c r="D9" t="s">
        <v>519</v>
      </c>
      <c r="E9" s="40" t="s">
        <v>520</v>
      </c>
      <c r="F9" t="str">
        <f t="shared" si="3"/>
        <v>£m real 2021-22 (CPIH)</v>
      </c>
      <c r="I9" s="428">
        <f>'7- Cost Summary (annual)'!M8</f>
        <v>0</v>
      </c>
      <c r="J9" s="428">
        <f>'7- Cost Summary (annual)'!N8</f>
        <v>0</v>
      </c>
      <c r="K9" s="428">
        <f>'7- Cost Summary (annual)'!O8</f>
        <v>0</v>
      </c>
      <c r="L9" s="428">
        <f>'7- Cost Summary (annual)'!P8</f>
        <v>0</v>
      </c>
      <c r="M9" s="428">
        <f>'7- Cost Summary (annual)'!Q8</f>
        <v>0</v>
      </c>
      <c r="N9" s="428">
        <f>'7- Cost Summary (annual)'!R8</f>
        <v>0</v>
      </c>
      <c r="O9" s="428">
        <f>'7- Cost Summary (annual)'!S8</f>
        <v>0</v>
      </c>
      <c r="P9" s="428">
        <f>'7- Cost Summary (annual)'!T8</f>
        <v>0</v>
      </c>
      <c r="Q9" s="428">
        <f>'7- Cost Summary (annual)'!U8</f>
        <v>0</v>
      </c>
      <c r="R9" s="428">
        <f>'7- Cost Summary (annual)'!V8</f>
        <v>0</v>
      </c>
      <c r="S9" s="428">
        <f>'7- Cost Summary (annual)'!W8</f>
        <v>0</v>
      </c>
      <c r="T9" s="428">
        <f>'7- Cost Summary (annual)'!X8</f>
        <v>0</v>
      </c>
      <c r="U9" s="428">
        <f>'7- Cost Summary (annual)'!Y8</f>
        <v>0</v>
      </c>
      <c r="V9" s="428">
        <f>'7- Cost Summary (annual)'!Z8</f>
        <v>0</v>
      </c>
      <c r="W9" s="428">
        <f>'7- Cost Summary (annual)'!AA8</f>
        <v>0</v>
      </c>
      <c r="X9" s="428">
        <f>'7- Cost Summary (annual)'!AB8</f>
        <v>0</v>
      </c>
      <c r="Y9" s="428">
        <f>'7- Cost Summary (annual)'!AC8</f>
        <v>0</v>
      </c>
      <c r="Z9" s="428">
        <f>'7- Cost Summary (annual)'!AD8</f>
        <v>0</v>
      </c>
      <c r="AA9" s="428">
        <f>'7- Cost Summary (annual)'!AE8</f>
        <v>0</v>
      </c>
      <c r="AB9" s="428">
        <f>'7- Cost Summary (annual)'!AF8</f>
        <v>0</v>
      </c>
      <c r="AC9" s="428">
        <f>'7- Cost Summary (annual)'!AG8</f>
        <v>0</v>
      </c>
      <c r="AD9" s="428">
        <f>'7- Cost Summary (annual)'!AH8</f>
        <v>0</v>
      </c>
      <c r="AE9" s="428">
        <f>'7- Cost Summary (annual)'!AI8</f>
        <v>0</v>
      </c>
      <c r="AF9" s="428">
        <f>'7- Cost Summary (annual)'!AJ8</f>
        <v>0</v>
      </c>
      <c r="AG9" s="428">
        <f>'7- Cost Summary (annual)'!AK8</f>
        <v>0</v>
      </c>
      <c r="AH9" s="428">
        <f>'7- Cost Summary (annual)'!AL8</f>
        <v>0</v>
      </c>
      <c r="AI9" s="428">
        <f>'7- Cost Summary (annual)'!AM8</f>
        <v>0</v>
      </c>
    </row>
    <row r="10" spans="1:35">
      <c r="B10" s="3" t="s">
        <v>521</v>
      </c>
      <c r="D10" t="s">
        <v>522</v>
      </c>
      <c r="E10" s="40" t="s">
        <v>523</v>
      </c>
      <c r="F10" t="str">
        <f t="shared" si="3"/>
        <v>£m real 2021-22 (CPIH)</v>
      </c>
      <c r="I10" s="428">
        <f>'R1a_SRCOI_Constr '!I65+'R1b_SRCOI_Comm'!I62</f>
        <v>0</v>
      </c>
      <c r="J10" s="428">
        <f>'R1a_SRCOI_Constr '!J65+'R1b_SRCOI_Comm'!J62</f>
        <v>0</v>
      </c>
      <c r="K10" s="428">
        <f>'R1a_SRCOI_Constr '!K65+'R1b_SRCOI_Comm'!K62</f>
        <v>0</v>
      </c>
      <c r="L10" s="428">
        <f>'R1a_SRCOI_Constr '!L65+'R1b_SRCOI_Comm'!L62</f>
        <v>0</v>
      </c>
      <c r="M10" s="428">
        <f>'R1a_SRCOI_Constr '!M65+'R1b_SRCOI_Comm'!M62</f>
        <v>0</v>
      </c>
      <c r="N10" s="428">
        <f>'R1a_SRCOI_Constr '!N65+'R1b_SRCOI_Comm'!N62</f>
        <v>0</v>
      </c>
      <c r="O10" s="428">
        <f>'R1a_SRCOI_Constr '!O65+'R1b_SRCOI_Comm'!O62</f>
        <v>0</v>
      </c>
      <c r="P10" s="428">
        <f>'R1a_SRCOI_Constr '!P65+'R1b_SRCOI_Comm'!P62</f>
        <v>0</v>
      </c>
      <c r="Q10" s="428">
        <f>'R1a_SRCOI_Constr '!Q65+'R1b_SRCOI_Comm'!Q62</f>
        <v>0</v>
      </c>
      <c r="R10" s="428">
        <f>'R1a_SRCOI_Constr '!R65+'R1b_SRCOI_Comm'!R62</f>
        <v>0</v>
      </c>
      <c r="S10" s="428">
        <f>'R1a_SRCOI_Constr '!S65+'R1b_SRCOI_Comm'!S62</f>
        <v>0</v>
      </c>
      <c r="T10" s="428">
        <f>'R1a_SRCOI_Constr '!T65+'R1b_SRCOI_Comm'!T62</f>
        <v>0</v>
      </c>
      <c r="U10" s="428">
        <f>'R1a_SRCOI_Constr '!U65+'R1b_SRCOI_Comm'!U62</f>
        <v>0</v>
      </c>
      <c r="V10" s="428">
        <f>'R1a_SRCOI_Constr '!V65+'R1b_SRCOI_Comm'!V62</f>
        <v>0</v>
      </c>
      <c r="W10" s="428">
        <f>'R1a_SRCOI_Constr '!W65+'R1b_SRCOI_Comm'!W62</f>
        <v>0</v>
      </c>
      <c r="X10" s="428">
        <f>'R1a_SRCOI_Constr '!X65+'R1b_SRCOI_Comm'!X62</f>
        <v>0</v>
      </c>
      <c r="Y10" s="428">
        <f>'R1a_SRCOI_Constr '!Y65+'R1b_SRCOI_Comm'!Y62</f>
        <v>0</v>
      </c>
      <c r="Z10" s="428">
        <f>'R1a_SRCOI_Constr '!Z65+'R1b_SRCOI_Comm'!Z62</f>
        <v>0</v>
      </c>
      <c r="AA10" s="428">
        <f>'R1a_SRCOI_Constr '!AA65+'R1b_SRCOI_Comm'!AA62</f>
        <v>0</v>
      </c>
      <c r="AB10" s="428">
        <f>'R1a_SRCOI_Constr '!AB65+'R1b_SRCOI_Comm'!AB62</f>
        <v>0</v>
      </c>
      <c r="AC10" s="428">
        <f>'R1a_SRCOI_Constr '!AC65+'R1b_SRCOI_Comm'!AC62</f>
        <v>0</v>
      </c>
      <c r="AD10" s="428">
        <f>'R1a_SRCOI_Constr '!AD65+'R1b_SRCOI_Comm'!AD62</f>
        <v>0</v>
      </c>
      <c r="AE10" s="428">
        <f>'R1a_SRCOI_Constr '!AE65+'R1b_SRCOI_Comm'!AE62</f>
        <v>0</v>
      </c>
      <c r="AF10" s="428">
        <f>'R1a_SRCOI_Constr '!AF65+'R1b_SRCOI_Comm'!AF62</f>
        <v>0</v>
      </c>
      <c r="AG10" s="428">
        <f>'R1a_SRCOI_Constr '!AG65+'R1b_SRCOI_Comm'!AG62</f>
        <v>0</v>
      </c>
      <c r="AH10" s="428">
        <f>'R1a_SRCOI_Constr '!AH65+'R1b_SRCOI_Comm'!AH62</f>
        <v>0</v>
      </c>
      <c r="AI10" s="428">
        <f>'R1a_SRCOI_Constr '!AI65+'R1b_SRCOI_Comm'!AI62</f>
        <v>0</v>
      </c>
    </row>
    <row r="11" spans="1:35">
      <c r="B11" s="3" t="s">
        <v>524</v>
      </c>
      <c r="D11" t="s">
        <v>525</v>
      </c>
      <c r="E11" s="40" t="s">
        <v>526</v>
      </c>
      <c r="F11" t="str">
        <f t="shared" si="3"/>
        <v>£m real 2021-22 (CPIH)</v>
      </c>
      <c r="I11" s="428">
        <f>'R2_Pass Through Costs'!I16</f>
        <v>0</v>
      </c>
      <c r="J11" s="428">
        <f>'R2_Pass Through Costs'!J16</f>
        <v>0</v>
      </c>
      <c r="K11" s="428">
        <f>'R2_Pass Through Costs'!K16</f>
        <v>0</v>
      </c>
      <c r="L11" s="428">
        <f>'R2_Pass Through Costs'!L16</f>
        <v>0</v>
      </c>
      <c r="M11" s="428">
        <f>'R2_Pass Through Costs'!M16</f>
        <v>0</v>
      </c>
      <c r="N11" s="428">
        <f>'R2_Pass Through Costs'!N16</f>
        <v>0</v>
      </c>
      <c r="O11" s="428">
        <f>'R2_Pass Through Costs'!O16</f>
        <v>0</v>
      </c>
      <c r="P11" s="428">
        <f>'R2_Pass Through Costs'!P16</f>
        <v>0</v>
      </c>
      <c r="Q11" s="428">
        <f>'R2_Pass Through Costs'!Q16</f>
        <v>0</v>
      </c>
      <c r="R11" s="428">
        <f>'R2_Pass Through Costs'!R16</f>
        <v>0</v>
      </c>
      <c r="S11" s="428">
        <f>'R2_Pass Through Costs'!S16</f>
        <v>0</v>
      </c>
      <c r="T11" s="428">
        <f>'R2_Pass Through Costs'!T16</f>
        <v>0</v>
      </c>
      <c r="U11" s="428">
        <f>'R2_Pass Through Costs'!U16</f>
        <v>0</v>
      </c>
      <c r="V11" s="428">
        <f>'R2_Pass Through Costs'!V16</f>
        <v>0</v>
      </c>
      <c r="W11" s="428">
        <f>'R2_Pass Through Costs'!W16</f>
        <v>0</v>
      </c>
      <c r="X11" s="428">
        <f>'R2_Pass Through Costs'!X16</f>
        <v>0</v>
      </c>
      <c r="Y11" s="428">
        <f>'R2_Pass Through Costs'!Y16</f>
        <v>0</v>
      </c>
      <c r="Z11" s="428">
        <f>'R2_Pass Through Costs'!Z16</f>
        <v>0</v>
      </c>
      <c r="AA11" s="428">
        <f>'R2_Pass Through Costs'!AA16</f>
        <v>0</v>
      </c>
      <c r="AB11" s="428">
        <f>'R2_Pass Through Costs'!AB16</f>
        <v>0</v>
      </c>
      <c r="AC11" s="428">
        <f>'R2_Pass Through Costs'!AC16</f>
        <v>0</v>
      </c>
      <c r="AD11" s="428">
        <f>'R2_Pass Through Costs'!AD16</f>
        <v>0</v>
      </c>
      <c r="AE11" s="428">
        <f>'R2_Pass Through Costs'!AE16</f>
        <v>0</v>
      </c>
      <c r="AF11" s="428">
        <f>'R2_Pass Through Costs'!AF16</f>
        <v>0</v>
      </c>
      <c r="AG11" s="428">
        <f>'R2_Pass Through Costs'!AG16</f>
        <v>0</v>
      </c>
      <c r="AH11" s="428">
        <f>'R2_Pass Through Costs'!AH16</f>
        <v>0</v>
      </c>
      <c r="AI11" s="428">
        <f>'R2_Pass Through Costs'!AI16</f>
        <v>0</v>
      </c>
    </row>
    <row r="12" spans="1:35">
      <c r="B12" s="3" t="s">
        <v>527</v>
      </c>
      <c r="D12" t="s">
        <v>447</v>
      </c>
      <c r="E12" s="40" t="s">
        <v>528</v>
      </c>
      <c r="F12" t="str">
        <f t="shared" si="3"/>
        <v>£m real 2021-22 (CPIH)</v>
      </c>
      <c r="I12" s="428">
        <f>'R3a_Devex'!H14 + 'R3a_Devex'!H20</f>
        <v>0</v>
      </c>
      <c r="J12" s="428">
        <f>'R3a_Devex'!I14 + 'R3a_Devex'!I20</f>
        <v>0</v>
      </c>
      <c r="K12" s="428">
        <f>'R3a_Devex'!J14 + 'R3a_Devex'!J20</f>
        <v>0</v>
      </c>
      <c r="L12" s="428">
        <f>'R3a_Devex'!K14 + 'R3a_Devex'!K20</f>
        <v>0</v>
      </c>
      <c r="M12" s="428">
        <f>'R3a_Devex'!L14 + 'R3a_Devex'!L20</f>
        <v>0</v>
      </c>
      <c r="N12" s="428">
        <f>'R3a_Devex'!M14 + 'R3a_Devex'!M20</f>
        <v>0</v>
      </c>
      <c r="O12" s="428">
        <f>'R3a_Devex'!N14 + 'R3a_Devex'!N20</f>
        <v>0</v>
      </c>
      <c r="P12" s="428">
        <f>'R3a_Devex'!O14 + 'R3a_Devex'!O20</f>
        <v>0</v>
      </c>
      <c r="Q12" s="428">
        <f>'R3a_Devex'!P14 + 'R3a_Devex'!P20</f>
        <v>0</v>
      </c>
      <c r="R12" s="428">
        <f>'R3a_Devex'!Q14 + 'R3a_Devex'!Q20</f>
        <v>0</v>
      </c>
      <c r="S12" s="428">
        <f>'R3a_Devex'!R14 + 'R3a_Devex'!R20</f>
        <v>0</v>
      </c>
      <c r="T12" s="428">
        <f>'R3a_Devex'!S14 + 'R3a_Devex'!S20</f>
        <v>0</v>
      </c>
      <c r="U12" s="428">
        <f>'R3a_Devex'!T14 + 'R3a_Devex'!T20</f>
        <v>0</v>
      </c>
      <c r="V12" s="428">
        <f>'R3a_Devex'!U14 + 'R3a_Devex'!U20</f>
        <v>0</v>
      </c>
      <c r="W12" s="428">
        <f>'R3a_Devex'!V14 + 'R3a_Devex'!V20</f>
        <v>0</v>
      </c>
      <c r="X12" s="428">
        <f>'R3a_Devex'!W14 + 'R3a_Devex'!W20</f>
        <v>0</v>
      </c>
      <c r="Y12" s="428">
        <f>'R3a_Devex'!X14 + 'R3a_Devex'!X20</f>
        <v>0</v>
      </c>
      <c r="Z12" s="428">
        <f>'R3a_Devex'!Y14 + 'R3a_Devex'!Y20</f>
        <v>0</v>
      </c>
      <c r="AA12" s="428">
        <f>'R3a_Devex'!Z14 + 'R3a_Devex'!Z20</f>
        <v>0</v>
      </c>
      <c r="AB12" s="428">
        <f>'R3a_Devex'!AA14 + 'R3a_Devex'!AA20</f>
        <v>0</v>
      </c>
      <c r="AC12" s="428">
        <f>'R3a_Devex'!AB14 + 'R3a_Devex'!AB20</f>
        <v>0</v>
      </c>
      <c r="AD12" s="428">
        <f>'R3a_Devex'!AC14 + 'R3a_Devex'!AC20</f>
        <v>0</v>
      </c>
      <c r="AE12" s="428">
        <f>'R3a_Devex'!AD14 + 'R3a_Devex'!AD20</f>
        <v>0</v>
      </c>
      <c r="AF12" s="428">
        <f>'R3a_Devex'!AE14 + 'R3a_Devex'!AE20</f>
        <v>0</v>
      </c>
      <c r="AG12" s="428">
        <f>'R3a_Devex'!AF14 + 'R3a_Devex'!AF20</f>
        <v>0</v>
      </c>
      <c r="AH12" s="428">
        <f>'R3a_Devex'!AG14 + 'R3a_Devex'!AG20</f>
        <v>0</v>
      </c>
      <c r="AI12" s="428">
        <f>'R3a_Devex'!AH14 + 'R3a_Devex'!AH20</f>
        <v>0</v>
      </c>
    </row>
    <row r="13" spans="1:35">
      <c r="B13" s="3" t="s">
        <v>491</v>
      </c>
      <c r="D13" t="s">
        <v>494</v>
      </c>
      <c r="E13" s="40" t="s">
        <v>529</v>
      </c>
      <c r="F13" t="str">
        <f t="shared" si="3"/>
        <v>£m real 2021-22 (CPIH)</v>
      </c>
      <c r="I13" s="428">
        <f>'R3b_EDA_UIOLIA'!H16+'R3b_EDA_UIOLIA'!H17</f>
        <v>0</v>
      </c>
      <c r="J13" s="428">
        <f>'R3b_EDA_UIOLIA'!I16+'R3b_EDA_UIOLIA'!I17</f>
        <v>0</v>
      </c>
      <c r="K13" s="428">
        <f>'R3b_EDA_UIOLIA'!J16+'R3b_EDA_UIOLIA'!J17</f>
        <v>0</v>
      </c>
      <c r="L13" s="428">
        <f>'R3b_EDA_UIOLIA'!K16+'R3b_EDA_UIOLIA'!K17</f>
        <v>0</v>
      </c>
      <c r="M13" s="428">
        <f>'R3b_EDA_UIOLIA'!L16+'R3b_EDA_UIOLIA'!L17</f>
        <v>0</v>
      </c>
      <c r="N13" s="428">
        <f>'R3b_EDA_UIOLIA'!M16+'R3b_EDA_UIOLIA'!M17</f>
        <v>0</v>
      </c>
      <c r="O13" s="428">
        <f>'R3b_EDA_UIOLIA'!N16+'R3b_EDA_UIOLIA'!N17</f>
        <v>0</v>
      </c>
      <c r="P13" s="428">
        <f>'R3b_EDA_UIOLIA'!O16+'R3b_EDA_UIOLIA'!O17</f>
        <v>0</v>
      </c>
      <c r="Q13" s="428">
        <f>'R3b_EDA_UIOLIA'!P16+'R3b_EDA_UIOLIA'!P17</f>
        <v>0</v>
      </c>
      <c r="R13" s="428">
        <f>'R3b_EDA_UIOLIA'!Q16+'R3b_EDA_UIOLIA'!Q17</f>
        <v>0</v>
      </c>
      <c r="S13" s="428">
        <f>'R3b_EDA_UIOLIA'!R16+'R3b_EDA_UIOLIA'!R17</f>
        <v>0</v>
      </c>
      <c r="T13" s="428">
        <f>'R3b_EDA_UIOLIA'!S16+'R3b_EDA_UIOLIA'!S17</f>
        <v>0</v>
      </c>
      <c r="U13" s="428">
        <f>'R3b_EDA_UIOLIA'!T16+'R3b_EDA_UIOLIA'!T17</f>
        <v>0</v>
      </c>
      <c r="V13" s="428">
        <f>'R3b_EDA_UIOLIA'!U16+'R3b_EDA_UIOLIA'!U17</f>
        <v>0</v>
      </c>
      <c r="W13" s="428">
        <f>'R3b_EDA_UIOLIA'!V16+'R3b_EDA_UIOLIA'!V17</f>
        <v>0</v>
      </c>
      <c r="X13" s="428">
        <f>'R3b_EDA_UIOLIA'!W16+'R3b_EDA_UIOLIA'!W17</f>
        <v>0</v>
      </c>
      <c r="Y13" s="428">
        <f>'R3b_EDA_UIOLIA'!X16+'R3b_EDA_UIOLIA'!X17</f>
        <v>0</v>
      </c>
      <c r="Z13" s="428">
        <f>'R3b_EDA_UIOLIA'!Y16+'R3b_EDA_UIOLIA'!Y17</f>
        <v>0</v>
      </c>
      <c r="AA13" s="428">
        <f>'R3b_EDA_UIOLIA'!Z16+'R3b_EDA_UIOLIA'!Z17</f>
        <v>0</v>
      </c>
      <c r="AB13" s="428">
        <f>'R3b_EDA_UIOLIA'!AA16+'R3b_EDA_UIOLIA'!AA17</f>
        <v>0</v>
      </c>
      <c r="AC13" s="428">
        <f>'R3b_EDA_UIOLIA'!AB16+'R3b_EDA_UIOLIA'!AB17</f>
        <v>0</v>
      </c>
      <c r="AD13" s="428">
        <f>'R3b_EDA_UIOLIA'!AC16+'R3b_EDA_UIOLIA'!AC17</f>
        <v>0</v>
      </c>
      <c r="AE13" s="428">
        <f>'R3b_EDA_UIOLIA'!AD16+'R3b_EDA_UIOLIA'!AD17</f>
        <v>0</v>
      </c>
      <c r="AF13" s="428">
        <f>'R3b_EDA_UIOLIA'!AE16+'R3b_EDA_UIOLIA'!AE17</f>
        <v>0</v>
      </c>
      <c r="AG13" s="428">
        <f>'R3b_EDA_UIOLIA'!AF16+'R3b_EDA_UIOLIA'!AF17</f>
        <v>0</v>
      </c>
      <c r="AH13" s="428">
        <f>'R3b_EDA_UIOLIA'!AG16+'R3b_EDA_UIOLIA'!AG17</f>
        <v>0</v>
      </c>
      <c r="AI13" s="428">
        <f>'R3b_EDA_UIOLIA'!AH16+'R3b_EDA_UIOLIA'!AH17</f>
        <v>0</v>
      </c>
    </row>
    <row r="14" spans="1:35">
      <c r="B14" s="3" t="s">
        <v>530</v>
      </c>
      <c r="D14" t="s">
        <v>531</v>
      </c>
      <c r="E14" s="40" t="s">
        <v>532</v>
      </c>
      <c r="F14" t="str">
        <f t="shared" si="3"/>
        <v>£m real 2021-22 (CPIH)</v>
      </c>
      <c r="I14" s="429">
        <f t="shared" ref="I14:L14" si="4">I31</f>
        <v>0</v>
      </c>
      <c r="J14" s="429">
        <f t="shared" si="4"/>
        <v>0</v>
      </c>
      <c r="K14" s="429">
        <f t="shared" si="4"/>
        <v>0</v>
      </c>
      <c r="L14" s="429">
        <f t="shared" si="4"/>
        <v>0</v>
      </c>
      <c r="M14" s="429">
        <f t="shared" ref="M14:AI14" si="5">M31</f>
        <v>0</v>
      </c>
      <c r="N14" s="429">
        <f t="shared" si="5"/>
        <v>0</v>
      </c>
      <c r="O14" s="429">
        <f t="shared" si="5"/>
        <v>0</v>
      </c>
      <c r="P14" s="429">
        <f t="shared" si="5"/>
        <v>0</v>
      </c>
      <c r="Q14" s="429">
        <f t="shared" si="5"/>
        <v>0</v>
      </c>
      <c r="R14" s="429">
        <f t="shared" si="5"/>
        <v>0</v>
      </c>
      <c r="S14" s="429">
        <f t="shared" si="5"/>
        <v>0</v>
      </c>
      <c r="T14" s="429">
        <f t="shared" si="5"/>
        <v>0</v>
      </c>
      <c r="U14" s="429">
        <f t="shared" si="5"/>
        <v>0</v>
      </c>
      <c r="V14" s="429">
        <f t="shared" si="5"/>
        <v>0</v>
      </c>
      <c r="W14" s="429">
        <f t="shared" si="5"/>
        <v>0</v>
      </c>
      <c r="X14" s="429">
        <f t="shared" si="5"/>
        <v>0</v>
      </c>
      <c r="Y14" s="429">
        <f t="shared" si="5"/>
        <v>0</v>
      </c>
      <c r="Z14" s="429">
        <f t="shared" si="5"/>
        <v>0</v>
      </c>
      <c r="AA14" s="429">
        <f t="shared" si="5"/>
        <v>0</v>
      </c>
      <c r="AB14" s="429">
        <f t="shared" si="5"/>
        <v>0</v>
      </c>
      <c r="AC14" s="429">
        <f t="shared" si="5"/>
        <v>0</v>
      </c>
      <c r="AD14" s="429">
        <f t="shared" si="5"/>
        <v>0</v>
      </c>
      <c r="AE14" s="429">
        <f t="shared" si="5"/>
        <v>0</v>
      </c>
      <c r="AF14" s="429">
        <f t="shared" si="5"/>
        <v>0</v>
      </c>
      <c r="AG14" s="429">
        <f t="shared" si="5"/>
        <v>0</v>
      </c>
      <c r="AH14" s="429">
        <f t="shared" si="5"/>
        <v>0</v>
      </c>
      <c r="AI14" s="429">
        <f t="shared" si="5"/>
        <v>0</v>
      </c>
    </row>
    <row r="15" spans="1:35">
      <c r="B15" s="3" t="s">
        <v>533</v>
      </c>
      <c r="D15" t="s">
        <v>534</v>
      </c>
      <c r="E15" s="40" t="s">
        <v>535</v>
      </c>
      <c r="F15" t="str">
        <f t="shared" si="3"/>
        <v>£m real 2021-22 (CPIH)</v>
      </c>
      <c r="I15" s="430">
        <v>0</v>
      </c>
      <c r="J15" s="430">
        <v>0</v>
      </c>
      <c r="K15" s="430">
        <v>0</v>
      </c>
      <c r="L15" s="430">
        <v>0</v>
      </c>
      <c r="M15" s="430">
        <v>0</v>
      </c>
      <c r="N15" s="430">
        <v>0</v>
      </c>
      <c r="O15" s="430">
        <v>0</v>
      </c>
      <c r="P15" s="430">
        <v>0</v>
      </c>
      <c r="Q15" s="430">
        <v>0</v>
      </c>
      <c r="R15" s="430">
        <v>0</v>
      </c>
      <c r="S15" s="430">
        <v>0</v>
      </c>
      <c r="T15" s="430">
        <v>0</v>
      </c>
      <c r="U15" s="430">
        <v>0</v>
      </c>
      <c r="V15" s="430">
        <v>0</v>
      </c>
      <c r="W15" s="430">
        <v>0</v>
      </c>
      <c r="X15" s="430">
        <v>0</v>
      </c>
      <c r="Y15" s="430">
        <v>0</v>
      </c>
      <c r="Z15" s="430">
        <v>0</v>
      </c>
      <c r="AA15" s="430">
        <v>0</v>
      </c>
      <c r="AB15" s="430">
        <v>0</v>
      </c>
      <c r="AC15" s="430">
        <v>0</v>
      </c>
      <c r="AD15" s="430">
        <v>0</v>
      </c>
      <c r="AE15" s="430">
        <v>0</v>
      </c>
      <c r="AF15" s="430">
        <v>0</v>
      </c>
      <c r="AG15" s="430">
        <v>0</v>
      </c>
      <c r="AH15" s="430">
        <v>0</v>
      </c>
      <c r="AI15" s="430">
        <v>0</v>
      </c>
    </row>
    <row r="16" spans="1:35">
      <c r="B16" s="42" t="s">
        <v>536</v>
      </c>
      <c r="D16" t="s">
        <v>537</v>
      </c>
      <c r="E16" s="40" t="s">
        <v>538</v>
      </c>
      <c r="F16" t="str">
        <f t="shared" si="3"/>
        <v>£m real 2021-22 (CPIH)</v>
      </c>
      <c r="I16" s="431">
        <f>SUM(I8+I9+I10+I11+I12+I14-I15)</f>
        <v>0</v>
      </c>
      <c r="J16" s="431">
        <f t="shared" ref="J16:AI16" si="6">SUM(J8+J9+J10+J11+J12+J14-J15)</f>
        <v>0</v>
      </c>
      <c r="K16" s="431">
        <f t="shared" si="6"/>
        <v>0</v>
      </c>
      <c r="L16" s="431">
        <f t="shared" si="6"/>
        <v>0</v>
      </c>
      <c r="M16" s="431">
        <f t="shared" si="6"/>
        <v>0</v>
      </c>
      <c r="N16" s="431">
        <f t="shared" si="6"/>
        <v>0</v>
      </c>
      <c r="O16" s="431">
        <f t="shared" si="6"/>
        <v>0</v>
      </c>
      <c r="P16" s="431">
        <f t="shared" si="6"/>
        <v>0</v>
      </c>
      <c r="Q16" s="431">
        <f t="shared" si="6"/>
        <v>0</v>
      </c>
      <c r="R16" s="431">
        <f t="shared" si="6"/>
        <v>0</v>
      </c>
      <c r="S16" s="431">
        <f t="shared" si="6"/>
        <v>0</v>
      </c>
      <c r="T16" s="431">
        <f t="shared" si="6"/>
        <v>0</v>
      </c>
      <c r="U16" s="431">
        <f t="shared" si="6"/>
        <v>0</v>
      </c>
      <c r="V16" s="431">
        <f t="shared" si="6"/>
        <v>0</v>
      </c>
      <c r="W16" s="431">
        <f t="shared" si="6"/>
        <v>0</v>
      </c>
      <c r="X16" s="431">
        <f t="shared" si="6"/>
        <v>0</v>
      </c>
      <c r="Y16" s="431">
        <f t="shared" si="6"/>
        <v>0</v>
      </c>
      <c r="Z16" s="431">
        <f t="shared" si="6"/>
        <v>0</v>
      </c>
      <c r="AA16" s="431">
        <f t="shared" si="6"/>
        <v>0</v>
      </c>
      <c r="AB16" s="431">
        <f t="shared" si="6"/>
        <v>0</v>
      </c>
      <c r="AC16" s="431">
        <f t="shared" si="6"/>
        <v>0</v>
      </c>
      <c r="AD16" s="431">
        <f t="shared" si="6"/>
        <v>0</v>
      </c>
      <c r="AE16" s="431">
        <f t="shared" si="6"/>
        <v>0</v>
      </c>
      <c r="AF16" s="431">
        <f t="shared" si="6"/>
        <v>0</v>
      </c>
      <c r="AG16" s="431">
        <f t="shared" si="6"/>
        <v>0</v>
      </c>
      <c r="AH16" s="431">
        <f t="shared" si="6"/>
        <v>0</v>
      </c>
      <c r="AI16" s="431">
        <f t="shared" si="6"/>
        <v>0</v>
      </c>
    </row>
    <row r="18" spans="1:35" ht="46.9">
      <c r="B18" s="394" t="e" vm="1">
        <v>#VALUE!</v>
      </c>
    </row>
    <row r="21" spans="1:35">
      <c r="A21" s="25"/>
      <c r="B21" s="25" t="s">
        <v>539</v>
      </c>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row>
    <row r="23" spans="1:35">
      <c r="A23" s="66"/>
      <c r="B23" s="235" t="s">
        <v>540</v>
      </c>
      <c r="C23" s="66"/>
      <c r="D23" s="66" t="s">
        <v>519</v>
      </c>
      <c r="E23" s="235" t="s">
        <v>541</v>
      </c>
      <c r="F23" t="str">
        <f t="shared" ref="F23:F24" si="7">"£m real "&amp;Base_Year&amp;" (CPIH)"</f>
        <v>£m real 2021-22 (CPIH)</v>
      </c>
      <c r="G23" s="66"/>
      <c r="H23" s="66"/>
      <c r="I23" s="426">
        <f t="shared" ref="I23:AI23" si="8">I9</f>
        <v>0</v>
      </c>
      <c r="J23" s="426">
        <f t="shared" si="8"/>
        <v>0</v>
      </c>
      <c r="K23" s="426">
        <f t="shared" si="8"/>
        <v>0</v>
      </c>
      <c r="L23" s="426">
        <f t="shared" si="8"/>
        <v>0</v>
      </c>
      <c r="M23" s="426">
        <f t="shared" si="8"/>
        <v>0</v>
      </c>
      <c r="N23" s="426">
        <f t="shared" si="8"/>
        <v>0</v>
      </c>
      <c r="O23" s="426">
        <f t="shared" si="8"/>
        <v>0</v>
      </c>
      <c r="P23" s="426">
        <f t="shared" si="8"/>
        <v>0</v>
      </c>
      <c r="Q23" s="426">
        <f t="shared" si="8"/>
        <v>0</v>
      </c>
      <c r="R23" s="426">
        <f t="shared" si="8"/>
        <v>0</v>
      </c>
      <c r="S23" s="426">
        <f t="shared" si="8"/>
        <v>0</v>
      </c>
      <c r="T23" s="426">
        <f t="shared" si="8"/>
        <v>0</v>
      </c>
      <c r="U23" s="426">
        <f t="shared" si="8"/>
        <v>0</v>
      </c>
      <c r="V23" s="426">
        <f t="shared" si="8"/>
        <v>0</v>
      </c>
      <c r="W23" s="426">
        <f t="shared" si="8"/>
        <v>0</v>
      </c>
      <c r="X23" s="426">
        <f t="shared" si="8"/>
        <v>0</v>
      </c>
      <c r="Y23" s="426">
        <f t="shared" si="8"/>
        <v>0</v>
      </c>
      <c r="Z23" s="426">
        <f t="shared" si="8"/>
        <v>0</v>
      </c>
      <c r="AA23" s="426">
        <f t="shared" si="8"/>
        <v>0</v>
      </c>
      <c r="AB23" s="426">
        <f t="shared" si="8"/>
        <v>0</v>
      </c>
      <c r="AC23" s="426">
        <f t="shared" si="8"/>
        <v>0</v>
      </c>
      <c r="AD23" s="426">
        <f t="shared" si="8"/>
        <v>0</v>
      </c>
      <c r="AE23" s="426">
        <f t="shared" si="8"/>
        <v>0</v>
      </c>
      <c r="AF23" s="426">
        <f t="shared" si="8"/>
        <v>0</v>
      </c>
      <c r="AG23" s="426">
        <f t="shared" si="8"/>
        <v>0</v>
      </c>
      <c r="AH23" s="426">
        <f t="shared" si="8"/>
        <v>0</v>
      </c>
      <c r="AI23" s="426">
        <f t="shared" si="8"/>
        <v>0</v>
      </c>
    </row>
    <row r="24" spans="1:35">
      <c r="A24" s="66"/>
      <c r="B24" s="236" t="s">
        <v>371</v>
      </c>
      <c r="C24" s="237"/>
      <c r="D24" s="66" t="s">
        <v>519</v>
      </c>
      <c r="E24" s="235" t="s">
        <v>520</v>
      </c>
      <c r="F24" t="str">
        <f t="shared" si="7"/>
        <v>£m real 2021-22 (CPIH)</v>
      </c>
      <c r="G24" s="66"/>
      <c r="H24" s="66"/>
      <c r="I24" s="426">
        <f t="shared" ref="I24:AI24" si="9">I23</f>
        <v>0</v>
      </c>
      <c r="J24" s="426">
        <f t="shared" si="9"/>
        <v>0</v>
      </c>
      <c r="K24" s="426">
        <f t="shared" si="9"/>
        <v>0</v>
      </c>
      <c r="L24" s="426">
        <f t="shared" si="9"/>
        <v>0</v>
      </c>
      <c r="M24" s="426">
        <f t="shared" si="9"/>
        <v>0</v>
      </c>
      <c r="N24" s="426">
        <f t="shared" si="9"/>
        <v>0</v>
      </c>
      <c r="O24" s="426">
        <f t="shared" si="9"/>
        <v>0</v>
      </c>
      <c r="P24" s="426">
        <f t="shared" si="9"/>
        <v>0</v>
      </c>
      <c r="Q24" s="426">
        <f t="shared" si="9"/>
        <v>0</v>
      </c>
      <c r="R24" s="426">
        <f t="shared" si="9"/>
        <v>0</v>
      </c>
      <c r="S24" s="426">
        <f t="shared" si="9"/>
        <v>0</v>
      </c>
      <c r="T24" s="426">
        <f t="shared" si="9"/>
        <v>0</v>
      </c>
      <c r="U24" s="426">
        <f t="shared" si="9"/>
        <v>0</v>
      </c>
      <c r="V24" s="426">
        <f t="shared" si="9"/>
        <v>0</v>
      </c>
      <c r="W24" s="426">
        <f t="shared" si="9"/>
        <v>0</v>
      </c>
      <c r="X24" s="426">
        <f t="shared" si="9"/>
        <v>0</v>
      </c>
      <c r="Y24" s="426">
        <f t="shared" si="9"/>
        <v>0</v>
      </c>
      <c r="Z24" s="426">
        <f t="shared" si="9"/>
        <v>0</v>
      </c>
      <c r="AA24" s="426">
        <f t="shared" si="9"/>
        <v>0</v>
      </c>
      <c r="AB24" s="426">
        <f t="shared" si="9"/>
        <v>0</v>
      </c>
      <c r="AC24" s="426">
        <f t="shared" si="9"/>
        <v>0</v>
      </c>
      <c r="AD24" s="426">
        <f t="shared" si="9"/>
        <v>0</v>
      </c>
      <c r="AE24" s="426">
        <f t="shared" si="9"/>
        <v>0</v>
      </c>
      <c r="AF24" s="426">
        <f t="shared" si="9"/>
        <v>0</v>
      </c>
      <c r="AG24" s="426">
        <f t="shared" si="9"/>
        <v>0</v>
      </c>
      <c r="AH24" s="426">
        <f t="shared" si="9"/>
        <v>0</v>
      </c>
      <c r="AI24" s="426">
        <f t="shared" si="9"/>
        <v>0</v>
      </c>
    </row>
    <row r="25" spans="1:35">
      <c r="A25" s="4"/>
      <c r="B25" s="3"/>
    </row>
    <row r="26" spans="1:35">
      <c r="A26" s="4"/>
      <c r="B26" s="3"/>
    </row>
    <row r="27" spans="1:35">
      <c r="A27" s="4"/>
      <c r="B27" s="3"/>
    </row>
    <row r="28" spans="1:35">
      <c r="A28" s="25"/>
      <c r="B28" s="25" t="s">
        <v>530</v>
      </c>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row>
    <row r="29" spans="1:35">
      <c r="I29" s="362"/>
      <c r="J29" s="362"/>
      <c r="K29" s="362"/>
      <c r="L29" s="362"/>
      <c r="M29" s="362"/>
      <c r="N29" s="362"/>
      <c r="O29" s="362"/>
      <c r="P29" s="362"/>
      <c r="Q29" s="362"/>
      <c r="R29" s="362"/>
      <c r="S29" s="362"/>
      <c r="T29" s="362"/>
      <c r="U29" s="362"/>
      <c r="V29" s="362"/>
      <c r="W29" s="362"/>
      <c r="X29" s="362"/>
      <c r="Y29" s="362"/>
      <c r="Z29" s="362"/>
      <c r="AA29" s="362"/>
      <c r="AB29" s="362"/>
      <c r="AC29" s="362"/>
      <c r="AD29" s="362"/>
      <c r="AE29" s="362"/>
      <c r="AF29" s="362"/>
      <c r="AG29" s="362"/>
      <c r="AH29" s="362"/>
      <c r="AI29" s="362"/>
    </row>
    <row r="30" spans="1:35">
      <c r="B30" s="43" t="s">
        <v>542</v>
      </c>
      <c r="D30" t="s">
        <v>531</v>
      </c>
      <c r="E30" s="43" t="s">
        <v>543</v>
      </c>
      <c r="H30" s="364"/>
      <c r="I30" s="365">
        <v>0</v>
      </c>
      <c r="J30" s="365">
        <v>0</v>
      </c>
      <c r="K30" s="365">
        <v>0</v>
      </c>
      <c r="L30" s="365">
        <v>0</v>
      </c>
      <c r="M30" s="365">
        <v>0</v>
      </c>
      <c r="N30" s="365">
        <v>0</v>
      </c>
      <c r="O30" s="365">
        <v>0</v>
      </c>
      <c r="P30" s="365">
        <v>0</v>
      </c>
      <c r="Q30" s="365">
        <v>0</v>
      </c>
      <c r="R30" s="365">
        <v>0</v>
      </c>
      <c r="S30" s="365">
        <v>0</v>
      </c>
      <c r="T30" s="365">
        <v>0</v>
      </c>
      <c r="U30" s="365">
        <v>0</v>
      </c>
      <c r="V30" s="365">
        <v>0</v>
      </c>
      <c r="W30" s="365">
        <v>0</v>
      </c>
      <c r="X30" s="365">
        <v>0</v>
      </c>
      <c r="Y30" s="365">
        <v>0</v>
      </c>
      <c r="Z30" s="365">
        <v>0</v>
      </c>
      <c r="AA30" s="365">
        <v>0</v>
      </c>
      <c r="AB30" s="365">
        <v>0</v>
      </c>
      <c r="AC30" s="365">
        <v>0</v>
      </c>
      <c r="AD30" s="365">
        <v>0</v>
      </c>
      <c r="AE30" s="365">
        <v>0</v>
      </c>
      <c r="AF30" s="365">
        <v>0</v>
      </c>
      <c r="AG30" s="365">
        <v>0</v>
      </c>
      <c r="AH30" s="365">
        <v>0</v>
      </c>
      <c r="AI30" s="365">
        <v>0</v>
      </c>
    </row>
    <row r="31" spans="1:35">
      <c r="B31" s="44" t="s">
        <v>544</v>
      </c>
      <c r="D31" t="s">
        <v>531</v>
      </c>
      <c r="E31" s="43" t="s">
        <v>532</v>
      </c>
      <c r="I31" s="228">
        <f t="shared" ref="I31:AI31" si="10">I30</f>
        <v>0</v>
      </c>
      <c r="J31" s="228">
        <f t="shared" si="10"/>
        <v>0</v>
      </c>
      <c r="K31" s="228">
        <f t="shared" si="10"/>
        <v>0</v>
      </c>
      <c r="L31" s="228">
        <f t="shared" si="10"/>
        <v>0</v>
      </c>
      <c r="M31" s="228">
        <f t="shared" si="10"/>
        <v>0</v>
      </c>
      <c r="N31" s="228">
        <f t="shared" si="10"/>
        <v>0</v>
      </c>
      <c r="O31" s="228">
        <f t="shared" si="10"/>
        <v>0</v>
      </c>
      <c r="P31" s="228">
        <f t="shared" si="10"/>
        <v>0</v>
      </c>
      <c r="Q31" s="228">
        <f t="shared" si="10"/>
        <v>0</v>
      </c>
      <c r="R31" s="228">
        <f t="shared" si="10"/>
        <v>0</v>
      </c>
      <c r="S31" s="228">
        <f t="shared" si="10"/>
        <v>0</v>
      </c>
      <c r="T31" s="228">
        <f t="shared" si="10"/>
        <v>0</v>
      </c>
      <c r="U31" s="228">
        <f t="shared" si="10"/>
        <v>0</v>
      </c>
      <c r="V31" s="228">
        <f t="shared" si="10"/>
        <v>0</v>
      </c>
      <c r="W31" s="228">
        <f t="shared" si="10"/>
        <v>0</v>
      </c>
      <c r="X31" s="228">
        <f t="shared" si="10"/>
        <v>0</v>
      </c>
      <c r="Y31" s="228">
        <f t="shared" si="10"/>
        <v>0</v>
      </c>
      <c r="Z31" s="228">
        <f t="shared" si="10"/>
        <v>0</v>
      </c>
      <c r="AA31" s="228">
        <f t="shared" si="10"/>
        <v>0</v>
      </c>
      <c r="AB31" s="228">
        <f t="shared" si="10"/>
        <v>0</v>
      </c>
      <c r="AC31" s="228">
        <f t="shared" si="10"/>
        <v>0</v>
      </c>
      <c r="AD31" s="228">
        <f t="shared" si="10"/>
        <v>0</v>
      </c>
      <c r="AE31" s="228">
        <f t="shared" si="10"/>
        <v>0</v>
      </c>
      <c r="AF31" s="228">
        <f t="shared" si="10"/>
        <v>0</v>
      </c>
      <c r="AG31" s="228">
        <f t="shared" si="10"/>
        <v>0</v>
      </c>
      <c r="AH31" s="228">
        <f t="shared" si="10"/>
        <v>0</v>
      </c>
      <c r="AI31" s="228">
        <f t="shared" si="10"/>
        <v>0</v>
      </c>
    </row>
    <row r="36" spans="1:35">
      <c r="A36" s="220" t="s">
        <v>290</v>
      </c>
      <c r="B36" s="220"/>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row>
    <row r="37" spans="1:35">
      <c r="A37" s="217"/>
    </row>
    <row r="38" spans="1:35">
      <c r="A38" s="253" t="s">
        <v>291</v>
      </c>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row>
    <row r="39" spans="1:35" outlineLevel="1">
      <c r="A39" s="217"/>
    </row>
    <row r="40" spans="1:35" outlineLevel="1">
      <c r="A40" s="217"/>
    </row>
    <row r="41" spans="1:35" outlineLevel="1">
      <c r="A41" s="217"/>
    </row>
    <row r="42" spans="1:35" outlineLevel="1">
      <c r="A42" s="217"/>
    </row>
    <row r="43" spans="1:35">
      <c r="A43" s="252" t="s">
        <v>294</v>
      </c>
      <c r="B43" s="251"/>
      <c r="C43" s="251"/>
      <c r="D43" s="251"/>
      <c r="E43" s="251"/>
      <c r="F43" s="251"/>
      <c r="G43" s="251"/>
      <c r="H43" s="251"/>
      <c r="I43" s="251"/>
      <c r="J43" s="251"/>
      <c r="K43" s="251"/>
      <c r="L43" s="251"/>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row>
    <row r="44" spans="1:35" outlineLevel="1">
      <c r="A44" s="217"/>
    </row>
    <row r="45" spans="1:35" outlineLevel="1">
      <c r="A45" s="217"/>
    </row>
    <row r="46" spans="1:35" outlineLevel="1">
      <c r="A46" s="217"/>
    </row>
    <row r="47" spans="1:35" outlineLevel="1">
      <c r="A47" s="217"/>
    </row>
    <row r="48" spans="1:35">
      <c r="A48" s="218" t="s">
        <v>295</v>
      </c>
      <c r="B48" s="80"/>
      <c r="C48" s="80"/>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row>
  </sheetData>
  <pageMargins left="0.7" right="0.7" top="0.75" bottom="0.75" header="0.3" footer="0.3"/>
  <headerFooter>
    <oddFooter>&amp;C_x000D_&amp;1#&amp;"Calibri"&amp;10&amp;K000000 OFFICIAL-InternalOnly</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15D5-B2CF-411D-8BB0-F32C01ACD1B4}">
  <sheetPr codeName="Sheet28">
    <tabColor rgb="FFCCFFCC"/>
  </sheetPr>
  <dimension ref="A1:AL51"/>
  <sheetViews>
    <sheetView zoomScale="90" zoomScaleNormal="90" workbookViewId="0">
      <selection activeCell="I16" sqref="I16"/>
    </sheetView>
  </sheetViews>
  <sheetFormatPr defaultRowHeight="15.75" outlineLevelRow="1"/>
  <cols>
    <col min="1" max="1" width="3.75" customWidth="1"/>
    <col min="2" max="2" width="43.75" customWidth="1"/>
    <col min="3" max="3" width="5.75" customWidth="1"/>
    <col min="4" max="4" width="13.625" customWidth="1"/>
    <col min="5" max="5" width="10.5" customWidth="1"/>
    <col min="6" max="6" width="19.875" customWidth="1"/>
    <col min="7" max="8" width="6.75" customWidth="1"/>
    <col min="9" max="29" width="10.5" customWidth="1"/>
    <col min="30" max="38" width="9.875" customWidth="1"/>
  </cols>
  <sheetData>
    <row r="1" spans="1:38" ht="16.5">
      <c r="A1" s="22"/>
      <c r="B1" s="15" t="str">
        <f>Licensee</f>
        <v>NEP</v>
      </c>
      <c r="C1" s="33" t="s">
        <v>360</v>
      </c>
      <c r="D1" s="33"/>
      <c r="E1" s="33"/>
      <c r="F1" s="33"/>
      <c r="G1" s="33"/>
      <c r="H1" s="33"/>
      <c r="I1" s="35" t="str">
        <f>_xlfn.XLOOKUP(I$2,'Cover Sheet'!$B$25:$B$60,'Cover Sheet'!$E$25:$E$60)</f>
        <v>Previous Year</v>
      </c>
      <c r="J1" s="35" t="str">
        <f>_xlfn.XLOOKUP(J$2,'Cover Sheet'!$B$25:$B$60,'Cover Sheet'!$E$25:$E$60)</f>
        <v>Current year</v>
      </c>
      <c r="K1" s="35" t="str">
        <f>_xlfn.XLOOKUP(K$2,'Cover Sheet'!$B$25:$B$60,'Cover Sheet'!$E$25:$E$60)</f>
        <v>Forecast</v>
      </c>
      <c r="L1" s="35" t="str">
        <f>_xlfn.XLOOKUP(L$2,'Cover Sheet'!$B$25:$B$60,'Cover Sheet'!$E$25:$E$60)</f>
        <v>Forecast</v>
      </c>
      <c r="M1" s="35" t="str">
        <f>_xlfn.XLOOKUP(M$2,'Cover Sheet'!$B$25:$B$60,'Cover Sheet'!$E$25:$E$60)</f>
        <v>Forecast</v>
      </c>
      <c r="N1" s="35" t="str">
        <f>_xlfn.XLOOKUP(N$2,'Cover Sheet'!$B$25:$B$60,'Cover Sheet'!$E$25:$E$60)</f>
        <v>Forecast</v>
      </c>
      <c r="O1" s="35" t="str">
        <f>_xlfn.XLOOKUP(O$2,'Cover Sheet'!$B$25:$B$60,'Cover Sheet'!$E$25:$E$60)</f>
        <v>Forecast</v>
      </c>
      <c r="P1" s="35" t="str">
        <f>_xlfn.XLOOKUP(P$2,'Cover Sheet'!$B$25:$B$60,'Cover Sheet'!$E$25:$E$60)</f>
        <v>Forecast</v>
      </c>
      <c r="Q1" s="35" t="str">
        <f>_xlfn.XLOOKUP(Q$2,'Cover Sheet'!$B$25:$B$60,'Cover Sheet'!$E$25:$E$60)</f>
        <v>Forecast</v>
      </c>
      <c r="R1" s="35" t="str">
        <f>_xlfn.XLOOKUP(R$2,'Cover Sheet'!$B$25:$B$60,'Cover Sheet'!$E$25:$E$60)</f>
        <v>Forecast</v>
      </c>
      <c r="S1" s="35" t="str">
        <f>_xlfn.XLOOKUP(S$2,'Cover Sheet'!$B$25:$B$60,'Cover Sheet'!$E$25:$E$60)</f>
        <v>Forecast</v>
      </c>
      <c r="T1" s="35" t="str">
        <f>_xlfn.XLOOKUP(T$2,'Cover Sheet'!$B$25:$B$60,'Cover Sheet'!$E$25:$E$60)</f>
        <v>Forecast</v>
      </c>
      <c r="U1" s="35" t="str">
        <f>_xlfn.XLOOKUP(U$2,'Cover Sheet'!$B$25:$B$60,'Cover Sheet'!$E$25:$E$60)</f>
        <v>Forecast</v>
      </c>
      <c r="V1" s="35" t="str">
        <f>_xlfn.XLOOKUP(V$2,'Cover Sheet'!$B$25:$B$60,'Cover Sheet'!$E$25:$E$60)</f>
        <v>Forecast</v>
      </c>
      <c r="W1" s="35" t="str">
        <f>_xlfn.XLOOKUP(W$2,'Cover Sheet'!$B$25:$B$60,'Cover Sheet'!$E$25:$E$60)</f>
        <v>Forecast</v>
      </c>
      <c r="X1" s="35" t="str">
        <f>_xlfn.XLOOKUP(X$2,'Cover Sheet'!$B$25:$B$60,'Cover Sheet'!$E$25:$E$60)</f>
        <v>Forecast</v>
      </c>
      <c r="Y1" s="35" t="str">
        <f>_xlfn.XLOOKUP(Y$2,'Cover Sheet'!$B$25:$B$60,'Cover Sheet'!$E$25:$E$60)</f>
        <v>Forecast</v>
      </c>
      <c r="Z1" s="35" t="str">
        <f>_xlfn.XLOOKUP(Z$2,'Cover Sheet'!$B$25:$B$60,'Cover Sheet'!$E$25:$E$60)</f>
        <v>Forecast</v>
      </c>
      <c r="AA1" s="35" t="str">
        <f>_xlfn.XLOOKUP(AA$2,'Cover Sheet'!$B$25:$B$60,'Cover Sheet'!$E$25:$E$60)</f>
        <v>Forecast</v>
      </c>
      <c r="AB1" s="35" t="str">
        <f>_xlfn.XLOOKUP(AB$2,'Cover Sheet'!$B$25:$B$60,'Cover Sheet'!$E$25:$E$60)</f>
        <v>Forecast</v>
      </c>
      <c r="AC1" s="35" t="str">
        <f>_xlfn.XLOOKUP(AC$2,'Cover Sheet'!$B$25:$B$60,'Cover Sheet'!$E$25:$E$60)</f>
        <v>Forecast</v>
      </c>
      <c r="AD1" s="35" t="str">
        <f>_xlfn.XLOOKUP(AD$2,'Cover Sheet'!$B$25:$B$60,'Cover Sheet'!$E$25:$E$60)</f>
        <v>Forecast</v>
      </c>
      <c r="AE1" s="35" t="str">
        <f>_xlfn.XLOOKUP(AE$2,'Cover Sheet'!$B$25:$B$60,'Cover Sheet'!$E$25:$E$60)</f>
        <v>Forecast</v>
      </c>
      <c r="AF1" s="35" t="str">
        <f>_xlfn.XLOOKUP(AF$2,'Cover Sheet'!$B$25:$B$60,'Cover Sheet'!$E$25:$E$60)</f>
        <v>Forecast</v>
      </c>
      <c r="AG1" s="35" t="str">
        <f>_xlfn.XLOOKUP(AG$2,'Cover Sheet'!$B$25:$B$60,'Cover Sheet'!$E$25:$E$60)</f>
        <v>Forecast</v>
      </c>
      <c r="AH1" s="35" t="str">
        <f>_xlfn.XLOOKUP(AH$2,'Cover Sheet'!$B$25:$B$60,'Cover Sheet'!$E$25:$E$60)</f>
        <v>Forecast</v>
      </c>
      <c r="AI1" s="35" t="str">
        <f>_xlfn.XLOOKUP(AI$2,'Cover Sheet'!$B$25:$B$60,'Cover Sheet'!$E$25:$E$60)</f>
        <v>Forecast</v>
      </c>
      <c r="AJ1" s="35" t="str">
        <f>_xlfn.XLOOKUP(AJ$2,'Cover Sheet'!$B$25:$B$60,'Cover Sheet'!$E$25:$E$60)</f>
        <v>Forecast</v>
      </c>
      <c r="AK1" s="35" t="str">
        <f>_xlfn.XLOOKUP(AK$2,'Cover Sheet'!$B$25:$B$60,'Cover Sheet'!$E$25:$E$60)</f>
        <v>Forecast</v>
      </c>
      <c r="AL1" s="35" t="str">
        <f>_xlfn.XLOOKUP(AL$2,'Cover Sheet'!$B$25:$B$60,'Cover Sheet'!$E$25:$E$60)</f>
        <v>Forecast</v>
      </c>
    </row>
    <row r="2" spans="1:38">
      <c r="A2" s="22"/>
      <c r="B2" s="17" t="e" cm="1">
        <f t="array" aca="1" ref="B2" ca="1">SUBSTITUTE(RIGHT(SUBSTITUTE(CELL("Filename",$FUY$999318), "]",REPT("?", 999)), 999),"?","")</f>
        <v>#VALUE!</v>
      </c>
      <c r="C2" s="33"/>
      <c r="D2" s="33"/>
      <c r="E2" s="33"/>
      <c r="F2" s="33"/>
      <c r="G2" s="33"/>
      <c r="H2" s="33"/>
      <c r="I2" s="34">
        <f t="shared" ref="I2:AL2" si="0">DATE(I4-1,4,1)</f>
        <v>45383</v>
      </c>
      <c r="J2" s="34">
        <f t="shared" si="0"/>
        <v>45748</v>
      </c>
      <c r="K2" s="34">
        <f t="shared" si="0"/>
        <v>46113</v>
      </c>
      <c r="L2" s="34">
        <f t="shared" si="0"/>
        <v>46478</v>
      </c>
      <c r="M2" s="34">
        <f t="shared" si="0"/>
        <v>46844</v>
      </c>
      <c r="N2" s="34">
        <f t="shared" si="0"/>
        <v>47209</v>
      </c>
      <c r="O2" s="34">
        <f t="shared" si="0"/>
        <v>47574</v>
      </c>
      <c r="P2" s="34">
        <f t="shared" si="0"/>
        <v>47939</v>
      </c>
      <c r="Q2" s="34">
        <f t="shared" si="0"/>
        <v>48305</v>
      </c>
      <c r="R2" s="34">
        <f t="shared" si="0"/>
        <v>48670</v>
      </c>
      <c r="S2" s="34">
        <f t="shared" si="0"/>
        <v>49035</v>
      </c>
      <c r="T2" s="34">
        <f t="shared" si="0"/>
        <v>49400</v>
      </c>
      <c r="U2" s="34">
        <f t="shared" si="0"/>
        <v>49766</v>
      </c>
      <c r="V2" s="34">
        <f t="shared" si="0"/>
        <v>50131</v>
      </c>
      <c r="W2" s="34">
        <f t="shared" si="0"/>
        <v>50496</v>
      </c>
      <c r="X2" s="34">
        <f t="shared" si="0"/>
        <v>50861</v>
      </c>
      <c r="Y2" s="34">
        <f t="shared" si="0"/>
        <v>51227</v>
      </c>
      <c r="Z2" s="34">
        <f t="shared" si="0"/>
        <v>51592</v>
      </c>
      <c r="AA2" s="34">
        <f t="shared" si="0"/>
        <v>51957</v>
      </c>
      <c r="AB2" s="34">
        <f t="shared" si="0"/>
        <v>52322</v>
      </c>
      <c r="AC2" s="34">
        <f t="shared" si="0"/>
        <v>52688</v>
      </c>
      <c r="AD2" s="34">
        <f t="shared" si="0"/>
        <v>53053</v>
      </c>
      <c r="AE2" s="34">
        <f t="shared" si="0"/>
        <v>53418</v>
      </c>
      <c r="AF2" s="34">
        <f t="shared" si="0"/>
        <v>53783</v>
      </c>
      <c r="AG2" s="34">
        <f t="shared" si="0"/>
        <v>54149</v>
      </c>
      <c r="AH2" s="34">
        <f t="shared" si="0"/>
        <v>54514</v>
      </c>
      <c r="AI2" s="34">
        <f t="shared" si="0"/>
        <v>54879</v>
      </c>
      <c r="AJ2" s="34">
        <f t="shared" si="0"/>
        <v>55244</v>
      </c>
      <c r="AK2" s="34">
        <f t="shared" si="0"/>
        <v>55610</v>
      </c>
      <c r="AL2" s="34">
        <f t="shared" si="0"/>
        <v>55975</v>
      </c>
    </row>
    <row r="3" spans="1:38">
      <c r="A3" s="22"/>
      <c r="B3" s="35" t="s">
        <v>545</v>
      </c>
      <c r="C3" s="33"/>
      <c r="D3" s="33"/>
      <c r="E3" s="33"/>
      <c r="F3" s="33"/>
      <c r="G3" s="33"/>
      <c r="H3" s="33"/>
      <c r="I3" s="34">
        <f t="shared" ref="I3:AL3" si="1">DATE(I4,3,31)</f>
        <v>45747</v>
      </c>
      <c r="J3" s="34">
        <f t="shared" si="1"/>
        <v>46112</v>
      </c>
      <c r="K3" s="34">
        <f t="shared" si="1"/>
        <v>46477</v>
      </c>
      <c r="L3" s="34">
        <f t="shared" si="1"/>
        <v>46843</v>
      </c>
      <c r="M3" s="34">
        <f t="shared" si="1"/>
        <v>47208</v>
      </c>
      <c r="N3" s="34">
        <f t="shared" si="1"/>
        <v>47573</v>
      </c>
      <c r="O3" s="34">
        <f t="shared" si="1"/>
        <v>47938</v>
      </c>
      <c r="P3" s="34">
        <f t="shared" si="1"/>
        <v>48304</v>
      </c>
      <c r="Q3" s="34">
        <f t="shared" si="1"/>
        <v>48669</v>
      </c>
      <c r="R3" s="34">
        <f t="shared" si="1"/>
        <v>49034</v>
      </c>
      <c r="S3" s="34">
        <f t="shared" si="1"/>
        <v>49399</v>
      </c>
      <c r="T3" s="34">
        <f t="shared" si="1"/>
        <v>49765</v>
      </c>
      <c r="U3" s="34">
        <f t="shared" si="1"/>
        <v>50130</v>
      </c>
      <c r="V3" s="34">
        <f t="shared" si="1"/>
        <v>50495</v>
      </c>
      <c r="W3" s="34">
        <f t="shared" si="1"/>
        <v>50860</v>
      </c>
      <c r="X3" s="34">
        <f t="shared" si="1"/>
        <v>51226</v>
      </c>
      <c r="Y3" s="34">
        <f t="shared" si="1"/>
        <v>51591</v>
      </c>
      <c r="Z3" s="34">
        <f t="shared" si="1"/>
        <v>51956</v>
      </c>
      <c r="AA3" s="34">
        <f t="shared" si="1"/>
        <v>52321</v>
      </c>
      <c r="AB3" s="34">
        <f t="shared" si="1"/>
        <v>52687</v>
      </c>
      <c r="AC3" s="34">
        <f t="shared" si="1"/>
        <v>53052</v>
      </c>
      <c r="AD3" s="34">
        <f t="shared" si="1"/>
        <v>53417</v>
      </c>
      <c r="AE3" s="34">
        <f t="shared" si="1"/>
        <v>53782</v>
      </c>
      <c r="AF3" s="34">
        <f t="shared" si="1"/>
        <v>54148</v>
      </c>
      <c r="AG3" s="34">
        <f t="shared" si="1"/>
        <v>54513</v>
      </c>
      <c r="AH3" s="34">
        <f t="shared" si="1"/>
        <v>54878</v>
      </c>
      <c r="AI3" s="34">
        <f t="shared" si="1"/>
        <v>55243</v>
      </c>
      <c r="AJ3" s="34">
        <f t="shared" si="1"/>
        <v>55609</v>
      </c>
      <c r="AK3" s="34">
        <f t="shared" si="1"/>
        <v>55974</v>
      </c>
      <c r="AL3" s="34">
        <f t="shared" si="1"/>
        <v>56339</v>
      </c>
    </row>
    <row r="4" spans="1:38">
      <c r="A4" s="22"/>
      <c r="B4" s="33"/>
      <c r="C4" s="33"/>
      <c r="D4" s="33" t="s">
        <v>362</v>
      </c>
      <c r="E4" s="33" t="s">
        <v>363</v>
      </c>
      <c r="F4" s="33" t="s">
        <v>364</v>
      </c>
      <c r="G4" s="33"/>
      <c r="H4" s="36"/>
      <c r="I4" s="36">
        <v>2025</v>
      </c>
      <c r="J4" s="36">
        <f>I4+1</f>
        <v>2026</v>
      </c>
      <c r="K4" s="36">
        <f t="shared" ref="K4:AL4" si="2">J4+1</f>
        <v>2027</v>
      </c>
      <c r="L4" s="36">
        <f t="shared" si="2"/>
        <v>2028</v>
      </c>
      <c r="M4" s="36">
        <f t="shared" si="2"/>
        <v>2029</v>
      </c>
      <c r="N4" s="36">
        <f t="shared" si="2"/>
        <v>2030</v>
      </c>
      <c r="O4" s="36">
        <f t="shared" si="2"/>
        <v>2031</v>
      </c>
      <c r="P4" s="36">
        <f t="shared" si="2"/>
        <v>2032</v>
      </c>
      <c r="Q4" s="36">
        <f t="shared" si="2"/>
        <v>2033</v>
      </c>
      <c r="R4" s="36">
        <f t="shared" si="2"/>
        <v>2034</v>
      </c>
      <c r="S4" s="36">
        <f t="shared" si="2"/>
        <v>2035</v>
      </c>
      <c r="T4" s="36">
        <f t="shared" si="2"/>
        <v>2036</v>
      </c>
      <c r="U4" s="36">
        <f t="shared" si="2"/>
        <v>2037</v>
      </c>
      <c r="V4" s="36">
        <f t="shared" si="2"/>
        <v>2038</v>
      </c>
      <c r="W4" s="36">
        <f t="shared" si="2"/>
        <v>2039</v>
      </c>
      <c r="X4" s="36">
        <f t="shared" si="2"/>
        <v>2040</v>
      </c>
      <c r="Y4" s="36">
        <f t="shared" si="2"/>
        <v>2041</v>
      </c>
      <c r="Z4" s="36">
        <f t="shared" si="2"/>
        <v>2042</v>
      </c>
      <c r="AA4" s="36">
        <f t="shared" si="2"/>
        <v>2043</v>
      </c>
      <c r="AB4" s="36">
        <f t="shared" si="2"/>
        <v>2044</v>
      </c>
      <c r="AC4" s="36">
        <f t="shared" si="2"/>
        <v>2045</v>
      </c>
      <c r="AD4" s="36">
        <f t="shared" si="2"/>
        <v>2046</v>
      </c>
      <c r="AE4" s="36">
        <f t="shared" si="2"/>
        <v>2047</v>
      </c>
      <c r="AF4" s="36">
        <f t="shared" si="2"/>
        <v>2048</v>
      </c>
      <c r="AG4" s="36">
        <f t="shared" si="2"/>
        <v>2049</v>
      </c>
      <c r="AH4" s="36">
        <f t="shared" si="2"/>
        <v>2050</v>
      </c>
      <c r="AI4" s="36">
        <f t="shared" si="2"/>
        <v>2051</v>
      </c>
      <c r="AJ4" s="36">
        <f t="shared" si="2"/>
        <v>2052</v>
      </c>
      <c r="AK4" s="36">
        <f t="shared" si="2"/>
        <v>2053</v>
      </c>
      <c r="AL4" s="36">
        <f t="shared" si="2"/>
        <v>2054</v>
      </c>
    </row>
    <row r="5" spans="1:38" ht="16.5">
      <c r="A5" s="22"/>
      <c r="B5" s="37" t="s">
        <v>546</v>
      </c>
      <c r="C5" s="37"/>
      <c r="D5" s="37"/>
      <c r="E5" s="37"/>
      <c r="F5" s="37"/>
      <c r="G5" s="37"/>
      <c r="H5" s="38"/>
      <c r="I5" s="38"/>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row>
    <row r="6" spans="1:38">
      <c r="A6" s="18" t="s">
        <v>547</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368"/>
    </row>
    <row r="9" spans="1:38">
      <c r="B9" s="45" t="s">
        <v>548</v>
      </c>
      <c r="D9" t="s">
        <v>549</v>
      </c>
      <c r="E9" t="s">
        <v>550</v>
      </c>
      <c r="F9" t="str">
        <f>"£m real "&amp;Base_Year&amp;" (CPIH)"</f>
        <v>£m real 2021-22 (CPIH)</v>
      </c>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row>
    <row r="10" spans="1:38">
      <c r="B10" s="45" t="s">
        <v>551</v>
      </c>
      <c r="D10" t="s">
        <v>549</v>
      </c>
      <c r="E10" t="s">
        <v>552</v>
      </c>
      <c r="F10" t="str">
        <f>"£m real "&amp;Base_Year&amp;" (CPIH)"</f>
        <v>£m real 2021-22 (CPIH)</v>
      </c>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row>
    <row r="11" spans="1:38" ht="16.5" customHeight="1">
      <c r="B11" s="45" t="s">
        <v>553</v>
      </c>
      <c r="D11" t="s">
        <v>549</v>
      </c>
      <c r="E11" t="s">
        <v>554</v>
      </c>
      <c r="F11" t="str">
        <f>"£m real "&amp;Base_Year&amp;" (CPIH)"</f>
        <v>£m real 2021-22 (CPIH)</v>
      </c>
      <c r="I11" s="431">
        <f t="shared" ref="I11:AC11" si="3">I9+I10</f>
        <v>0</v>
      </c>
      <c r="J11" s="431">
        <f t="shared" si="3"/>
        <v>0</v>
      </c>
      <c r="K11" s="431">
        <f t="shared" si="3"/>
        <v>0</v>
      </c>
      <c r="L11" s="431">
        <f t="shared" si="3"/>
        <v>0</v>
      </c>
      <c r="M11" s="431">
        <f t="shared" si="3"/>
        <v>0</v>
      </c>
      <c r="N11" s="431">
        <f t="shared" si="3"/>
        <v>0</v>
      </c>
      <c r="O11" s="431">
        <f t="shared" si="3"/>
        <v>0</v>
      </c>
      <c r="P11" s="431">
        <f t="shared" si="3"/>
        <v>0</v>
      </c>
      <c r="Q11" s="431">
        <f t="shared" si="3"/>
        <v>0</v>
      </c>
      <c r="R11" s="431">
        <f t="shared" si="3"/>
        <v>0</v>
      </c>
      <c r="S11" s="431">
        <f t="shared" si="3"/>
        <v>0</v>
      </c>
      <c r="T11" s="431">
        <f t="shared" si="3"/>
        <v>0</v>
      </c>
      <c r="U11" s="431">
        <f t="shared" si="3"/>
        <v>0</v>
      </c>
      <c r="V11" s="431">
        <f t="shared" si="3"/>
        <v>0</v>
      </c>
      <c r="W11" s="431">
        <f t="shared" si="3"/>
        <v>0</v>
      </c>
      <c r="X11" s="431">
        <f t="shared" si="3"/>
        <v>0</v>
      </c>
      <c r="Y11" s="431">
        <f t="shared" si="3"/>
        <v>0</v>
      </c>
      <c r="Z11" s="431">
        <f t="shared" si="3"/>
        <v>0</v>
      </c>
      <c r="AA11" s="431">
        <f t="shared" si="3"/>
        <v>0</v>
      </c>
      <c r="AB11" s="431">
        <f t="shared" si="3"/>
        <v>0</v>
      </c>
      <c r="AC11" s="431">
        <f t="shared" si="3"/>
        <v>0</v>
      </c>
      <c r="AD11" s="431">
        <f t="shared" ref="AD11:AL11" si="4">AD9+AD10</f>
        <v>0</v>
      </c>
      <c r="AE11" s="431">
        <f t="shared" si="4"/>
        <v>0</v>
      </c>
      <c r="AF11" s="431">
        <f t="shared" si="4"/>
        <v>0</v>
      </c>
      <c r="AG11" s="431">
        <f t="shared" si="4"/>
        <v>0</v>
      </c>
      <c r="AH11" s="431">
        <f t="shared" si="4"/>
        <v>0</v>
      </c>
      <c r="AI11" s="431">
        <f t="shared" si="4"/>
        <v>0</v>
      </c>
      <c r="AJ11" s="431">
        <f t="shared" si="4"/>
        <v>0</v>
      </c>
      <c r="AK11" s="431">
        <f t="shared" si="4"/>
        <v>0</v>
      </c>
      <c r="AL11" s="431">
        <f t="shared" si="4"/>
        <v>0</v>
      </c>
    </row>
    <row r="13" spans="1:38">
      <c r="B13" s="362"/>
      <c r="C13" s="362"/>
      <c r="D13" s="362"/>
      <c r="E13" s="362"/>
      <c r="F13" s="362"/>
      <c r="G13" s="362"/>
      <c r="H13" s="362"/>
      <c r="I13" s="362"/>
      <c r="J13" s="362"/>
      <c r="K13" s="362"/>
      <c r="L13" s="362"/>
      <c r="M13" s="362"/>
      <c r="N13" s="362"/>
      <c r="O13" s="362"/>
      <c r="P13" s="362"/>
      <c r="Q13" s="362"/>
      <c r="R13" s="362"/>
      <c r="S13" s="362"/>
      <c r="T13" s="362"/>
      <c r="U13" s="362"/>
      <c r="V13" s="362"/>
      <c r="W13" s="362"/>
      <c r="X13" s="362"/>
      <c r="Y13" s="362"/>
      <c r="Z13" s="362"/>
      <c r="AA13" s="362"/>
      <c r="AB13" s="362"/>
      <c r="AC13" s="362"/>
      <c r="AD13" s="362"/>
      <c r="AE13" s="362"/>
      <c r="AF13" s="362"/>
      <c r="AG13" s="362"/>
      <c r="AH13" s="362"/>
      <c r="AI13" s="362"/>
      <c r="AJ13" s="362"/>
      <c r="AK13" s="362"/>
      <c r="AL13" s="362"/>
    </row>
    <row r="14" spans="1:38">
      <c r="A14" s="18" t="s">
        <v>555</v>
      </c>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369"/>
    </row>
    <row r="15" spans="1:38">
      <c r="I15" s="362"/>
      <c r="J15" s="362"/>
      <c r="K15" s="362"/>
      <c r="L15" s="362"/>
      <c r="M15" s="362"/>
      <c r="N15" s="362"/>
      <c r="O15" s="362"/>
      <c r="P15" s="362"/>
      <c r="Q15" s="362"/>
      <c r="R15" s="362"/>
      <c r="S15" s="362"/>
      <c r="T15" s="362"/>
      <c r="U15" s="362"/>
      <c r="V15" s="362"/>
      <c r="W15" s="362"/>
      <c r="X15" s="362"/>
      <c r="Y15" s="362"/>
      <c r="Z15" s="362"/>
      <c r="AA15" s="362"/>
      <c r="AB15" s="362"/>
      <c r="AC15" s="362"/>
      <c r="AD15" s="362"/>
      <c r="AE15" s="362"/>
      <c r="AF15" s="362"/>
      <c r="AG15" s="362"/>
      <c r="AH15" s="362"/>
      <c r="AI15" s="362"/>
      <c r="AJ15" s="362"/>
      <c r="AK15" s="362"/>
      <c r="AL15" s="362"/>
    </row>
    <row r="16" spans="1:38">
      <c r="B16" t="s">
        <v>556</v>
      </c>
      <c r="D16" t="s">
        <v>549</v>
      </c>
      <c r="E16" t="s">
        <v>557</v>
      </c>
      <c r="F16" t="s">
        <v>558</v>
      </c>
      <c r="H16" s="364"/>
      <c r="I16" s="230"/>
      <c r="J16" s="230"/>
      <c r="K16" s="230"/>
      <c r="L16" s="230"/>
      <c r="M16" s="230"/>
      <c r="N16" s="230"/>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0"/>
      <c r="AL16" s="230"/>
    </row>
    <row r="17" spans="2:38">
      <c r="B17" s="20" t="s">
        <v>559</v>
      </c>
      <c r="D17" t="s">
        <v>549</v>
      </c>
      <c r="E17" t="s">
        <v>557</v>
      </c>
      <c r="F17" t="s">
        <v>558</v>
      </c>
      <c r="H17" s="364"/>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230"/>
      <c r="AL17" s="230"/>
    </row>
    <row r="18" spans="2:38">
      <c r="B18" s="20" t="s">
        <v>560</v>
      </c>
      <c r="D18" t="s">
        <v>549</v>
      </c>
      <c r="E18" t="s">
        <v>557</v>
      </c>
      <c r="F18" t="s">
        <v>558</v>
      </c>
      <c r="H18" s="364"/>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0"/>
      <c r="AI18" s="230"/>
      <c r="AJ18" s="230"/>
      <c r="AK18" s="230"/>
      <c r="AL18" s="230"/>
    </row>
    <row r="19" spans="2:38">
      <c r="B19" s="20" t="s">
        <v>561</v>
      </c>
      <c r="D19" t="s">
        <v>549</v>
      </c>
      <c r="E19" t="s">
        <v>557</v>
      </c>
      <c r="F19" t="s">
        <v>558</v>
      </c>
      <c r="H19" s="364"/>
      <c r="I19" s="230"/>
      <c r="J19" s="230"/>
      <c r="K19" s="230"/>
      <c r="L19" s="230"/>
      <c r="M19" s="230"/>
      <c r="N19" s="230"/>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0"/>
      <c r="AL19" s="230"/>
    </row>
    <row r="20" spans="2:38">
      <c r="B20" s="20"/>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c r="AH20" s="231"/>
      <c r="AI20" s="231"/>
      <c r="AJ20" s="231"/>
      <c r="AK20" s="231"/>
      <c r="AL20" s="231"/>
    </row>
    <row r="21" spans="2:38">
      <c r="B21" s="20" t="s">
        <v>562</v>
      </c>
      <c r="D21" t="s">
        <v>549</v>
      </c>
      <c r="E21" t="s">
        <v>557</v>
      </c>
      <c r="F21" t="s">
        <v>558</v>
      </c>
      <c r="H21" s="364"/>
      <c r="I21" s="366"/>
      <c r="J21" s="366"/>
      <c r="K21" s="366"/>
      <c r="L21" s="366"/>
      <c r="M21" s="366"/>
      <c r="N21" s="366"/>
      <c r="O21" s="366"/>
      <c r="P21" s="366"/>
      <c r="Q21" s="366"/>
      <c r="R21" s="366"/>
      <c r="S21" s="366"/>
      <c r="T21" s="366"/>
      <c r="U21" s="366"/>
      <c r="V21" s="366"/>
      <c r="W21" s="366"/>
      <c r="X21" s="366"/>
      <c r="Y21" s="366"/>
      <c r="Z21" s="366"/>
      <c r="AA21" s="366"/>
      <c r="AB21" s="366"/>
      <c r="AC21" s="366"/>
      <c r="AD21" s="366"/>
      <c r="AE21" s="366"/>
      <c r="AF21" s="366"/>
      <c r="AG21" s="366"/>
      <c r="AH21" s="366"/>
      <c r="AI21" s="366"/>
      <c r="AJ21" s="366"/>
      <c r="AK21" s="366"/>
      <c r="AL21" s="366"/>
    </row>
    <row r="22" spans="2:38">
      <c r="B22" s="20" t="s">
        <v>563</v>
      </c>
      <c r="D22" t="s">
        <v>549</v>
      </c>
      <c r="E22" t="s">
        <v>557</v>
      </c>
      <c r="F22" t="s">
        <v>558</v>
      </c>
      <c r="H22" s="364"/>
      <c r="I22" s="230"/>
      <c r="J22" s="230"/>
      <c r="K22" s="230"/>
      <c r="L22" s="230"/>
      <c r="M22" s="230"/>
      <c r="N22" s="230"/>
      <c r="O22" s="230"/>
      <c r="P22" s="230"/>
      <c r="Q22" s="230"/>
      <c r="R22" s="230"/>
      <c r="S22" s="230"/>
      <c r="T22" s="230"/>
      <c r="U22" s="230"/>
      <c r="V22" s="230"/>
      <c r="W22" s="230"/>
      <c r="X22" s="230"/>
      <c r="Y22" s="230"/>
      <c r="Z22" s="230"/>
      <c r="AA22" s="230"/>
      <c r="AB22" s="230"/>
      <c r="AC22" s="230"/>
      <c r="AD22" s="230"/>
      <c r="AE22" s="230"/>
      <c r="AF22" s="230"/>
      <c r="AG22" s="230"/>
      <c r="AH22" s="230"/>
      <c r="AI22" s="230"/>
      <c r="AJ22" s="230"/>
      <c r="AK22" s="230"/>
      <c r="AL22" s="230"/>
    </row>
    <row r="23" spans="2:38">
      <c r="B23" s="20" t="s">
        <v>564</v>
      </c>
      <c r="D23" t="s">
        <v>549</v>
      </c>
      <c r="E23" t="s">
        <v>557</v>
      </c>
      <c r="F23" t="s">
        <v>558</v>
      </c>
      <c r="H23" s="364"/>
      <c r="I23" s="230"/>
      <c r="J23" s="230"/>
      <c r="K23" s="230"/>
      <c r="L23" s="230"/>
      <c r="M23" s="230"/>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row>
    <row r="24" spans="2:38">
      <c r="B24" t="s">
        <v>565</v>
      </c>
      <c r="D24" t="s">
        <v>549</v>
      </c>
      <c r="E24" t="s">
        <v>557</v>
      </c>
      <c r="F24" t="s">
        <v>558</v>
      </c>
      <c r="H24" s="364"/>
      <c r="I24" s="230"/>
      <c r="J24" s="230"/>
      <c r="K24" s="230"/>
      <c r="L24" s="230"/>
      <c r="M24" s="230"/>
      <c r="N24" s="230"/>
      <c r="O24" s="230"/>
      <c r="P24" s="230"/>
      <c r="Q24" s="230"/>
      <c r="R24" s="230"/>
      <c r="S24" s="230"/>
      <c r="T24" s="230"/>
      <c r="U24" s="230"/>
      <c r="V24" s="230"/>
      <c r="W24" s="230"/>
      <c r="X24" s="230"/>
      <c r="Y24" s="230"/>
      <c r="Z24" s="230"/>
      <c r="AA24" s="230"/>
      <c r="AB24" s="230"/>
      <c r="AC24" s="230"/>
      <c r="AD24" s="230"/>
      <c r="AE24" s="230"/>
      <c r="AF24" s="230"/>
      <c r="AG24" s="230"/>
      <c r="AH24" s="230"/>
      <c r="AI24" s="230"/>
      <c r="AJ24" s="230"/>
      <c r="AK24" s="230"/>
      <c r="AL24" s="230"/>
    </row>
    <row r="25" spans="2:38">
      <c r="B25" t="s">
        <v>566</v>
      </c>
      <c r="D25" t="s">
        <v>549</v>
      </c>
      <c r="E25" t="s">
        <v>557</v>
      </c>
      <c r="F25" t="s">
        <v>558</v>
      </c>
      <c r="H25" s="364"/>
      <c r="I25" s="230"/>
      <c r="J25" s="230"/>
      <c r="K25" s="230"/>
      <c r="L25" s="230"/>
      <c r="M25" s="230"/>
      <c r="N25" s="230"/>
      <c r="O25" s="230"/>
      <c r="P25" s="230"/>
      <c r="Q25" s="230"/>
      <c r="R25" s="230"/>
      <c r="S25" s="230"/>
      <c r="T25" s="230"/>
      <c r="U25" s="230"/>
      <c r="V25" s="230"/>
      <c r="W25" s="230"/>
      <c r="X25" s="230"/>
      <c r="Y25" s="230"/>
      <c r="Z25" s="230"/>
      <c r="AA25" s="230"/>
      <c r="AB25" s="230"/>
      <c r="AC25" s="230"/>
      <c r="AD25" s="230"/>
      <c r="AE25" s="230"/>
      <c r="AF25" s="230"/>
      <c r="AG25" s="230"/>
      <c r="AH25" s="230"/>
      <c r="AI25" s="230"/>
      <c r="AJ25" s="230"/>
      <c r="AK25" s="230"/>
      <c r="AL25" s="230"/>
    </row>
    <row r="26" spans="2:38">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row>
    <row r="27" spans="2:38">
      <c r="B27" t="s">
        <v>567</v>
      </c>
      <c r="D27" t="s">
        <v>549</v>
      </c>
      <c r="E27" t="s">
        <v>557</v>
      </c>
      <c r="F27" t="s">
        <v>558</v>
      </c>
      <c r="H27" s="364"/>
      <c r="I27" s="367"/>
      <c r="J27" s="367"/>
      <c r="K27" s="367"/>
      <c r="L27" s="367"/>
      <c r="M27" s="367"/>
      <c r="N27" s="367"/>
      <c r="O27" s="367"/>
      <c r="P27" s="367"/>
      <c r="Q27" s="367"/>
      <c r="R27" s="367"/>
      <c r="S27" s="367"/>
      <c r="T27" s="367"/>
      <c r="U27" s="367"/>
      <c r="V27" s="367"/>
      <c r="W27" s="367"/>
      <c r="X27" s="367"/>
      <c r="Y27" s="367"/>
      <c r="Z27" s="367"/>
      <c r="AA27" s="367"/>
      <c r="AB27" s="367"/>
      <c r="AC27" s="367"/>
      <c r="AD27" s="367"/>
      <c r="AE27" s="367"/>
      <c r="AF27" s="367"/>
      <c r="AG27" s="367"/>
      <c r="AH27" s="367"/>
      <c r="AI27" s="367"/>
      <c r="AJ27" s="367"/>
      <c r="AK27" s="367"/>
      <c r="AL27" s="367"/>
    </row>
    <row r="28" spans="2:38">
      <c r="B28" t="s">
        <v>568</v>
      </c>
      <c r="D28" t="s">
        <v>549</v>
      </c>
      <c r="E28" t="s">
        <v>557</v>
      </c>
      <c r="F28" t="s">
        <v>558</v>
      </c>
      <c r="H28" s="364"/>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row>
    <row r="29" spans="2:38">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row>
    <row r="30" spans="2:38">
      <c r="B30" t="s">
        <v>569</v>
      </c>
      <c r="D30" t="s">
        <v>549</v>
      </c>
      <c r="E30" t="s">
        <v>557</v>
      </c>
      <c r="F30" t="s">
        <v>558</v>
      </c>
      <c r="H30" s="364"/>
      <c r="I30" s="367"/>
      <c r="J30" s="367"/>
      <c r="K30" s="367"/>
      <c r="L30" s="367"/>
      <c r="M30" s="367"/>
      <c r="N30" s="367"/>
      <c r="O30" s="367"/>
      <c r="P30" s="367"/>
      <c r="Q30" s="367"/>
      <c r="R30" s="367"/>
      <c r="S30" s="367"/>
      <c r="T30" s="367"/>
      <c r="U30" s="367"/>
      <c r="V30" s="367"/>
      <c r="W30" s="367"/>
      <c r="X30" s="367"/>
      <c r="Y30" s="367"/>
      <c r="Z30" s="367"/>
      <c r="AA30" s="367"/>
      <c r="AB30" s="367"/>
      <c r="AC30" s="367"/>
      <c r="AD30" s="367"/>
      <c r="AE30" s="367"/>
      <c r="AF30" s="367"/>
      <c r="AG30" s="367"/>
      <c r="AH30" s="367"/>
      <c r="AI30" s="367"/>
      <c r="AJ30" s="367"/>
      <c r="AK30" s="367"/>
      <c r="AL30" s="367"/>
    </row>
    <row r="31" spans="2:38">
      <c r="B31" t="s">
        <v>570</v>
      </c>
      <c r="D31" t="s">
        <v>549</v>
      </c>
      <c r="E31" t="s">
        <v>557</v>
      </c>
      <c r="F31" t="s">
        <v>558</v>
      </c>
      <c r="H31" s="364"/>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row>
    <row r="32" spans="2:38">
      <c r="B32" t="s">
        <v>571</v>
      </c>
      <c r="D32" t="s">
        <v>549</v>
      </c>
      <c r="E32" t="s">
        <v>557</v>
      </c>
      <c r="F32" t="s">
        <v>558</v>
      </c>
      <c r="H32" s="364"/>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row>
    <row r="34" spans="1:38">
      <c r="B34" t="s">
        <v>572</v>
      </c>
      <c r="D34" t="s">
        <v>549</v>
      </c>
      <c r="E34" t="s">
        <v>557</v>
      </c>
      <c r="F34" t="s">
        <v>573</v>
      </c>
      <c r="I34" s="36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c r="AI34" s="367"/>
      <c r="AJ34" s="367"/>
      <c r="AK34" s="367"/>
      <c r="AL34" s="367"/>
    </row>
    <row r="35" spans="1:38">
      <c r="B35" t="s">
        <v>574</v>
      </c>
      <c r="D35" t="s">
        <v>549</v>
      </c>
      <c r="E35" t="s">
        <v>557</v>
      </c>
      <c r="F35" t="s">
        <v>573</v>
      </c>
      <c r="I35" s="229"/>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29"/>
      <c r="AJ35" s="229"/>
      <c r="AK35" s="229"/>
      <c r="AL35" s="229"/>
    </row>
    <row r="36" spans="1:38">
      <c r="B36" s="20" t="s">
        <v>575</v>
      </c>
      <c r="D36" t="s">
        <v>549</v>
      </c>
      <c r="E36" t="s">
        <v>557</v>
      </c>
      <c r="F36" t="s">
        <v>573</v>
      </c>
      <c r="I36" s="229"/>
      <c r="J36" s="229"/>
      <c r="K36" s="229"/>
      <c r="L36" s="229"/>
      <c r="M36" s="229"/>
      <c r="N36" s="229"/>
      <c r="O36" s="229"/>
      <c r="P36" s="229"/>
      <c r="Q36" s="229"/>
      <c r="R36" s="229"/>
      <c r="S36" s="229"/>
      <c r="T36" s="229"/>
      <c r="U36" s="229"/>
      <c r="V36" s="229"/>
      <c r="W36" s="229"/>
      <c r="X36" s="229"/>
      <c r="Y36" s="229"/>
      <c r="Z36" s="229"/>
      <c r="AA36" s="229"/>
      <c r="AB36" s="229"/>
      <c r="AC36" s="229"/>
      <c r="AD36" s="229"/>
      <c r="AE36" s="229"/>
      <c r="AF36" s="229"/>
      <c r="AG36" s="229"/>
      <c r="AH36" s="229"/>
      <c r="AI36" s="229"/>
      <c r="AJ36" s="229"/>
      <c r="AK36" s="229"/>
      <c r="AL36" s="229"/>
    </row>
    <row r="37" spans="1:38">
      <c r="B37" s="20" t="s">
        <v>576</v>
      </c>
      <c r="D37" t="s">
        <v>549</v>
      </c>
      <c r="E37" t="s">
        <v>557</v>
      </c>
      <c r="F37" t="s">
        <v>573</v>
      </c>
      <c r="I37" s="229"/>
      <c r="J37" s="229"/>
      <c r="K37" s="229"/>
      <c r="L37" s="229"/>
      <c r="M37" s="229"/>
      <c r="N37" s="229"/>
      <c r="O37" s="229"/>
      <c r="P37" s="229"/>
      <c r="Q37" s="229"/>
      <c r="R37" s="229"/>
      <c r="S37" s="229"/>
      <c r="T37" s="229"/>
      <c r="U37" s="229"/>
      <c r="V37" s="229"/>
      <c r="W37" s="229"/>
      <c r="X37" s="229"/>
      <c r="Y37" s="229"/>
      <c r="Z37" s="229"/>
      <c r="AA37" s="229"/>
      <c r="AB37" s="229"/>
      <c r="AC37" s="229"/>
      <c r="AD37" s="229"/>
      <c r="AE37" s="229"/>
      <c r="AF37" s="229"/>
      <c r="AG37" s="229"/>
      <c r="AH37" s="229"/>
      <c r="AI37" s="229"/>
      <c r="AJ37" s="229"/>
      <c r="AK37" s="229"/>
      <c r="AL37" s="229"/>
    </row>
    <row r="39" spans="1:38">
      <c r="A39" s="220" t="s">
        <v>290</v>
      </c>
      <c r="B39" s="220"/>
      <c r="C39" s="220"/>
      <c r="D39" s="220"/>
      <c r="E39" s="220"/>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row>
    <row r="40" spans="1:38">
      <c r="A40" s="217"/>
    </row>
    <row r="41" spans="1:38">
      <c r="A41" s="253" t="s">
        <v>291</v>
      </c>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250"/>
      <c r="AL41" s="250"/>
    </row>
    <row r="42" spans="1:38" outlineLevel="1">
      <c r="A42" s="217"/>
    </row>
    <row r="43" spans="1:38" outlineLevel="1">
      <c r="A43" s="217"/>
    </row>
    <row r="44" spans="1:38" outlineLevel="1">
      <c r="A44" s="217"/>
    </row>
    <row r="45" spans="1:38" outlineLevel="1">
      <c r="A45" s="217"/>
    </row>
    <row r="46" spans="1:38">
      <c r="A46" s="252" t="s">
        <v>294</v>
      </c>
      <c r="B46" s="251"/>
      <c r="C46" s="251"/>
      <c r="D46" s="251"/>
      <c r="E46" s="251"/>
      <c r="F46" s="251"/>
      <c r="G46" s="251"/>
      <c r="H46" s="251"/>
      <c r="I46" s="251"/>
      <c r="J46" s="251"/>
      <c r="K46" s="251"/>
      <c r="L46" s="251"/>
      <c r="M46" s="251"/>
      <c r="N46" s="251"/>
      <c r="O46" s="251"/>
      <c r="P46" s="251"/>
      <c r="Q46" s="251"/>
      <c r="R46" s="251"/>
      <c r="S46" s="251"/>
      <c r="T46" s="251"/>
      <c r="U46" s="251"/>
      <c r="V46" s="251"/>
      <c r="W46" s="251"/>
      <c r="X46" s="251"/>
      <c r="Y46" s="251"/>
      <c r="Z46" s="251"/>
      <c r="AA46" s="251"/>
      <c r="AB46" s="251"/>
      <c r="AC46" s="251"/>
      <c r="AD46" s="251"/>
      <c r="AE46" s="251"/>
      <c r="AF46" s="251"/>
      <c r="AG46" s="251"/>
      <c r="AH46" s="251"/>
      <c r="AI46" s="251"/>
      <c r="AJ46" s="251"/>
      <c r="AK46" s="251"/>
      <c r="AL46" s="251"/>
    </row>
    <row r="47" spans="1:38" outlineLevel="1">
      <c r="A47" s="217"/>
    </row>
    <row r="48" spans="1:38" outlineLevel="1">
      <c r="A48" s="217"/>
    </row>
    <row r="49" spans="1:38" outlineLevel="1">
      <c r="A49" s="217"/>
    </row>
    <row r="50" spans="1:38" outlineLevel="1">
      <c r="A50" s="217"/>
    </row>
    <row r="51" spans="1:38">
      <c r="A51" s="218" t="s">
        <v>295</v>
      </c>
      <c r="B51" s="80"/>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row>
  </sheetData>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2EB71-FDA8-4996-8469-1563E58D3262}">
  <sheetPr codeName="Sheet29">
    <tabColor rgb="FFCCFFCC"/>
  </sheetPr>
  <dimension ref="A1:I34"/>
  <sheetViews>
    <sheetView zoomScaleNormal="100" workbookViewId="0">
      <selection activeCell="I39" sqref="I39"/>
    </sheetView>
  </sheetViews>
  <sheetFormatPr defaultRowHeight="15.75" outlineLevelRow="1"/>
  <cols>
    <col min="1" max="1" width="2.75" customWidth="1"/>
    <col min="2" max="2" width="43.75" customWidth="1"/>
    <col min="3" max="3" width="17.25" customWidth="1"/>
    <col min="4" max="4" width="12.625" customWidth="1"/>
    <col min="5" max="5" width="17.875" customWidth="1"/>
    <col min="6" max="6" width="10" customWidth="1"/>
    <col min="7" max="7" width="16.75" customWidth="1"/>
    <col min="8" max="8" width="11.625" customWidth="1"/>
    <col min="9" max="29" width="10" customWidth="1"/>
  </cols>
  <sheetData>
    <row r="1" spans="1:9" ht="16.5">
      <c r="A1" s="22"/>
      <c r="B1" s="15" t="str">
        <f>Licensee</f>
        <v>NEP</v>
      </c>
      <c r="C1" s="33" t="s">
        <v>360</v>
      </c>
      <c r="D1" s="33"/>
      <c r="E1" s="33"/>
      <c r="F1" s="33"/>
      <c r="G1" s="33"/>
      <c r="H1" s="33"/>
      <c r="I1" s="22"/>
    </row>
    <row r="2" spans="1:9">
      <c r="A2" s="22"/>
      <c r="B2" s="17" t="e" cm="1">
        <f t="array" aca="1" ref="B2" ca="1">SUBSTITUTE(RIGHT(SUBSTITUTE(CELL("Filename",$FUY$999308), "]",REPT("?", 999)), 999),"?","")</f>
        <v>#VALUE!</v>
      </c>
      <c r="C2" s="33"/>
      <c r="D2" s="33"/>
      <c r="E2" s="33"/>
      <c r="F2" s="33"/>
      <c r="G2" s="33"/>
      <c r="H2" s="33"/>
      <c r="I2" s="22"/>
    </row>
    <row r="3" spans="1:9">
      <c r="A3" s="22"/>
      <c r="B3" s="35" t="s">
        <v>577</v>
      </c>
      <c r="C3" s="33"/>
      <c r="D3" s="33"/>
      <c r="E3" s="33"/>
      <c r="F3" s="33"/>
      <c r="G3" s="33"/>
      <c r="H3" s="33"/>
      <c r="I3" s="22"/>
    </row>
    <row r="4" spans="1:9">
      <c r="A4" s="22"/>
      <c r="B4" s="33"/>
      <c r="C4" s="33"/>
      <c r="D4" s="33" t="s">
        <v>362</v>
      </c>
      <c r="E4" s="33" t="s">
        <v>363</v>
      </c>
      <c r="F4" s="33" t="s">
        <v>364</v>
      </c>
      <c r="G4" s="33"/>
      <c r="H4" s="36" t="s">
        <v>578</v>
      </c>
      <c r="I4" s="22"/>
    </row>
    <row r="5" spans="1:9" ht="16.5">
      <c r="A5" s="22"/>
      <c r="B5" s="37" t="s">
        <v>579</v>
      </c>
      <c r="C5" s="37"/>
      <c r="D5" s="37"/>
      <c r="E5" s="37"/>
      <c r="F5" s="37"/>
      <c r="G5" s="37"/>
      <c r="H5" s="38"/>
      <c r="I5" s="22"/>
    </row>
    <row r="6" spans="1:9">
      <c r="A6" s="3"/>
      <c r="I6" s="3"/>
    </row>
    <row r="7" spans="1:9">
      <c r="A7" s="3"/>
      <c r="I7" s="3"/>
    </row>
    <row r="8" spans="1:9" ht="16.5">
      <c r="B8" s="46" t="s">
        <v>580</v>
      </c>
      <c r="C8" s="16"/>
      <c r="E8" s="47"/>
      <c r="F8" s="47" t="s">
        <v>581</v>
      </c>
      <c r="H8" s="49">
        <v>0</v>
      </c>
    </row>
    <row r="9" spans="1:9" ht="16.5">
      <c r="B9" s="46" t="s">
        <v>582</v>
      </c>
      <c r="C9" s="16"/>
      <c r="E9" s="47"/>
      <c r="F9" s="47" t="s">
        <v>581</v>
      </c>
      <c r="H9" s="49">
        <v>0</v>
      </c>
    </row>
    <row r="10" spans="1:9" ht="16.5">
      <c r="B10" s="46" t="s">
        <v>583</v>
      </c>
      <c r="C10" s="16"/>
      <c r="E10" s="47"/>
      <c r="F10" s="47" t="s">
        <v>581</v>
      </c>
      <c r="H10" s="49">
        <v>0</v>
      </c>
    </row>
    <row r="11" spans="1:9" ht="16.5">
      <c r="B11" s="16"/>
      <c r="C11" s="16"/>
      <c r="E11" s="47"/>
      <c r="F11" s="16"/>
      <c r="H11" s="48"/>
    </row>
    <row r="12" spans="1:9" ht="16.5">
      <c r="B12" s="46" t="s">
        <v>584</v>
      </c>
      <c r="C12" s="16"/>
      <c r="E12" s="47"/>
      <c r="F12" s="47" t="s">
        <v>585</v>
      </c>
      <c r="H12" s="49">
        <v>0</v>
      </c>
    </row>
    <row r="13" spans="1:9" ht="16.5">
      <c r="B13" s="46"/>
      <c r="C13" s="16"/>
      <c r="E13" s="47"/>
      <c r="F13" s="47"/>
      <c r="H13" s="48"/>
    </row>
    <row r="14" spans="1:9" ht="16.5">
      <c r="B14" s="16" t="s">
        <v>586</v>
      </c>
      <c r="C14" s="16"/>
      <c r="E14" s="47"/>
      <c r="F14" s="16" t="s">
        <v>125</v>
      </c>
      <c r="H14" s="50"/>
    </row>
    <row r="15" spans="1:9" ht="16.5">
      <c r="B15" s="16"/>
      <c r="C15" s="16"/>
      <c r="E15" s="16"/>
      <c r="F15" s="16"/>
      <c r="H15" s="48"/>
    </row>
    <row r="16" spans="1:9" ht="16.5">
      <c r="B16" s="16" t="s">
        <v>587</v>
      </c>
      <c r="C16" s="16"/>
      <c r="E16" s="16"/>
      <c r="F16" s="16" t="s">
        <v>125</v>
      </c>
      <c r="H16" s="50"/>
    </row>
    <row r="18" spans="1:9" ht="16.5">
      <c r="B18" s="16" t="s">
        <v>588</v>
      </c>
      <c r="C18" s="16"/>
      <c r="E18" s="47"/>
      <c r="F18" s="16" t="s">
        <v>125</v>
      </c>
      <c r="H18" s="50"/>
    </row>
    <row r="19" spans="1:9" ht="16.5">
      <c r="B19" s="16"/>
      <c r="C19" s="16"/>
      <c r="E19" s="47"/>
      <c r="F19" s="16"/>
    </row>
    <row r="20" spans="1:9" ht="16.5">
      <c r="B20" s="16" t="s">
        <v>589</v>
      </c>
      <c r="H20" s="64"/>
    </row>
    <row r="21" spans="1:9">
      <c r="B21" s="7"/>
    </row>
    <row r="22" spans="1:9">
      <c r="A22" s="220" t="s">
        <v>290</v>
      </c>
      <c r="B22" s="220"/>
      <c r="C22" s="220"/>
      <c r="D22" s="220"/>
      <c r="E22" s="220"/>
      <c r="F22" s="220"/>
      <c r="G22" s="220"/>
      <c r="H22" s="220"/>
      <c r="I22" s="220"/>
    </row>
    <row r="23" spans="1:9">
      <c r="A23" s="217"/>
    </row>
    <row r="24" spans="1:9">
      <c r="A24" s="253" t="s">
        <v>291</v>
      </c>
      <c r="B24" s="250"/>
      <c r="C24" s="250"/>
      <c r="D24" s="250"/>
      <c r="E24" s="250"/>
      <c r="F24" s="250"/>
      <c r="G24" s="250"/>
      <c r="H24" s="250"/>
      <c r="I24" s="250"/>
    </row>
    <row r="25" spans="1:9" outlineLevel="1">
      <c r="A25" s="217"/>
    </row>
    <row r="26" spans="1:9" outlineLevel="1">
      <c r="A26" s="217"/>
    </row>
    <row r="27" spans="1:9" outlineLevel="1">
      <c r="A27" s="217"/>
    </row>
    <row r="28" spans="1:9" outlineLevel="1">
      <c r="A28" s="217"/>
    </row>
    <row r="29" spans="1:9">
      <c r="A29" s="252" t="s">
        <v>294</v>
      </c>
      <c r="B29" s="251"/>
      <c r="C29" s="251"/>
      <c r="D29" s="251"/>
      <c r="E29" s="251"/>
      <c r="F29" s="251"/>
      <c r="G29" s="251"/>
      <c r="H29" s="251"/>
      <c r="I29" s="251"/>
    </row>
    <row r="30" spans="1:9" outlineLevel="1">
      <c r="A30" s="217"/>
    </row>
    <row r="31" spans="1:9" outlineLevel="1">
      <c r="A31" s="217"/>
    </row>
    <row r="32" spans="1:9" outlineLevel="1">
      <c r="A32" s="217"/>
    </row>
    <row r="33" spans="1:9" outlineLevel="1">
      <c r="A33" s="217"/>
    </row>
    <row r="34" spans="1:9">
      <c r="A34" s="218" t="s">
        <v>295</v>
      </c>
      <c r="B34" s="80"/>
      <c r="C34" s="80"/>
      <c r="D34" s="80"/>
      <c r="E34" s="80"/>
      <c r="F34" s="80"/>
      <c r="G34" s="80"/>
      <c r="H34" s="80"/>
      <c r="I34" s="80"/>
    </row>
  </sheetData>
  <dataValidations count="1">
    <dataValidation type="list" allowBlank="1" showInputMessage="1" showErrorMessage="1" sqref="H20" xr:uid="{EF04AED2-3B72-4D9E-BAE7-16D31DAB98D6}">
      <formula1>"TRUE,FALSE"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64B7D-F23B-46B2-B16E-738DA7409153}">
  <sheetPr>
    <tabColor theme="0" tint="-0.499984740745262"/>
    <pageSetUpPr autoPageBreaks="0"/>
  </sheetPr>
  <dimension ref="A1:B29"/>
  <sheetViews>
    <sheetView zoomScaleNormal="100" workbookViewId="0"/>
  </sheetViews>
  <sheetFormatPr defaultRowHeight="15.75"/>
  <cols>
    <col min="1" max="1" width="33.75" customWidth="1"/>
    <col min="2" max="2" width="32" customWidth="1"/>
    <col min="3" max="3" width="13" customWidth="1"/>
    <col min="4" max="4" width="11.875" customWidth="1"/>
    <col min="5" max="5" width="22.125" customWidth="1"/>
    <col min="6" max="7" width="16.25" customWidth="1"/>
    <col min="8" max="14" width="8"/>
  </cols>
  <sheetData>
    <row r="1" spans="1:1" s="2" customFormat="1" ht="19.5">
      <c r="A1" s="324" t="s">
        <v>0</v>
      </c>
    </row>
    <row r="2" spans="1:1" s="2" customFormat="1" ht="17.25">
      <c r="A2" s="341" t="s">
        <v>97</v>
      </c>
    </row>
    <row r="3" spans="1:1" ht="17.25">
      <c r="A3" s="327" t="s">
        <v>98</v>
      </c>
    </row>
    <row r="4" spans="1:1">
      <c r="A4" t="s">
        <v>99</v>
      </c>
    </row>
    <row r="5" spans="1:1">
      <c r="A5" t="s">
        <v>100</v>
      </c>
    </row>
    <row r="6" spans="1:1">
      <c r="A6" t="s">
        <v>101</v>
      </c>
    </row>
    <row r="7" spans="1:1">
      <c r="A7" t="s">
        <v>102</v>
      </c>
    </row>
    <row r="8" spans="1:1">
      <c r="A8" t="s">
        <v>103</v>
      </c>
    </row>
    <row r="9" spans="1:1">
      <c r="A9" t="s">
        <v>104</v>
      </c>
    </row>
    <row r="11" spans="1:1" ht="17.25">
      <c r="A11" s="327" t="s">
        <v>105</v>
      </c>
    </row>
    <row r="12" spans="1:1">
      <c r="A12" t="s">
        <v>106</v>
      </c>
    </row>
    <row r="13" spans="1:1">
      <c r="A13" t="s">
        <v>107</v>
      </c>
    </row>
    <row r="14" spans="1:1">
      <c r="A14" t="s">
        <v>108</v>
      </c>
    </row>
    <row r="15" spans="1:1">
      <c r="A15" t="s">
        <v>109</v>
      </c>
    </row>
    <row r="16" spans="1:1">
      <c r="A16" t="s">
        <v>110</v>
      </c>
    </row>
    <row r="18" spans="1:2" ht="17.25">
      <c r="A18" s="327" t="s">
        <v>111</v>
      </c>
      <c r="B18" s="327" t="s">
        <v>112</v>
      </c>
    </row>
    <row r="19" spans="1:2">
      <c r="A19" t="s">
        <v>113</v>
      </c>
      <c r="B19" t="s">
        <v>92</v>
      </c>
    </row>
    <row r="20" spans="1:2">
      <c r="A20" t="s">
        <v>114</v>
      </c>
      <c r="B20" t="s">
        <v>115</v>
      </c>
    </row>
    <row r="21" spans="1:2">
      <c r="A21" t="s">
        <v>116</v>
      </c>
    </row>
    <row r="22" spans="1:2">
      <c r="A22" t="s">
        <v>117</v>
      </c>
    </row>
    <row r="23" spans="1:2">
      <c r="A23" t="s">
        <v>118</v>
      </c>
    </row>
    <row r="24" spans="1:2">
      <c r="A24" t="s">
        <v>84</v>
      </c>
    </row>
    <row r="25" spans="1:2">
      <c r="A25" t="s">
        <v>119</v>
      </c>
    </row>
    <row r="26" spans="1:2">
      <c r="A26" t="s">
        <v>88</v>
      </c>
    </row>
    <row r="28" spans="1:2" ht="17.25">
      <c r="A28" s="327" t="s">
        <v>120</v>
      </c>
      <c r="B28" s="327" t="s">
        <v>121</v>
      </c>
    </row>
    <row r="29" spans="1:2">
      <c r="A29" t="s">
        <v>122</v>
      </c>
      <c r="B29" t="s">
        <v>123</v>
      </c>
    </row>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5F8F4-193E-43B9-86CE-A9EC967409F5}">
  <sheetPr codeName="Sheet30">
    <tabColor rgb="FFCCFFCC"/>
  </sheetPr>
  <dimension ref="A1:AL32"/>
  <sheetViews>
    <sheetView topLeftCell="A6" zoomScale="85" zoomScaleNormal="85" workbookViewId="0">
      <selection activeCell="I8" sqref="I8"/>
    </sheetView>
  </sheetViews>
  <sheetFormatPr defaultRowHeight="15.75" outlineLevelRow="1"/>
  <cols>
    <col min="1" max="1" width="4.375" customWidth="1"/>
    <col min="2" max="2" width="87.25" customWidth="1"/>
    <col min="3" max="3" width="3.5" customWidth="1"/>
    <col min="4" max="4" width="10" customWidth="1"/>
    <col min="5" max="5" width="17.875" customWidth="1"/>
    <col min="6" max="6" width="20.25" bestFit="1" customWidth="1"/>
    <col min="7" max="7" width="3.75" customWidth="1"/>
    <col min="8" max="8" width="3.375" customWidth="1"/>
    <col min="9" max="10" width="10.625" bestFit="1" customWidth="1"/>
    <col min="11" max="29" width="10" customWidth="1"/>
    <col min="30" max="38" width="9.5" customWidth="1"/>
  </cols>
  <sheetData>
    <row r="1" spans="1:38" ht="16.5">
      <c r="A1" s="22"/>
      <c r="B1" s="15" t="str">
        <f>Licensee</f>
        <v>NEP</v>
      </c>
      <c r="C1" s="33" t="s">
        <v>360</v>
      </c>
      <c r="D1" s="33"/>
      <c r="E1" s="33"/>
      <c r="F1" s="33"/>
      <c r="G1" s="33"/>
      <c r="H1" s="33"/>
      <c r="I1" s="35" t="str">
        <f>_xlfn.XLOOKUP(I$2,'Cover Sheet'!$B$25:$B$60,'Cover Sheet'!$E$25:$E$60)</f>
        <v>Previous Year</v>
      </c>
      <c r="J1" s="35" t="str">
        <f>_xlfn.XLOOKUP(J$2,'Cover Sheet'!$B$25:$B$60,'Cover Sheet'!$E$25:$E$60)</f>
        <v>Current year</v>
      </c>
      <c r="K1" s="35" t="str">
        <f>_xlfn.XLOOKUP(K$2,'Cover Sheet'!$B$25:$B$60,'Cover Sheet'!$E$25:$E$60)</f>
        <v>Forecast</v>
      </c>
      <c r="L1" s="35" t="str">
        <f>_xlfn.XLOOKUP(L$2,'Cover Sheet'!$B$25:$B$60,'Cover Sheet'!$E$25:$E$60)</f>
        <v>Forecast</v>
      </c>
      <c r="M1" s="35" t="str">
        <f>_xlfn.XLOOKUP(M$2,'Cover Sheet'!$B$25:$B$60,'Cover Sheet'!$E$25:$E$60)</f>
        <v>Forecast</v>
      </c>
      <c r="N1" s="35" t="str">
        <f>_xlfn.XLOOKUP(N$2,'Cover Sheet'!$B$25:$B$60,'Cover Sheet'!$E$25:$E$60)</f>
        <v>Forecast</v>
      </c>
      <c r="O1" s="35" t="str">
        <f>_xlfn.XLOOKUP(O$2,'Cover Sheet'!$B$25:$B$60,'Cover Sheet'!$E$25:$E$60)</f>
        <v>Forecast</v>
      </c>
      <c r="P1" s="35" t="str">
        <f>_xlfn.XLOOKUP(P$2,'Cover Sheet'!$B$25:$B$60,'Cover Sheet'!$E$25:$E$60)</f>
        <v>Forecast</v>
      </c>
      <c r="Q1" s="35" t="str">
        <f>_xlfn.XLOOKUP(Q$2,'Cover Sheet'!$B$25:$B$60,'Cover Sheet'!$E$25:$E$60)</f>
        <v>Forecast</v>
      </c>
      <c r="R1" s="35" t="str">
        <f>_xlfn.XLOOKUP(R$2,'Cover Sheet'!$B$25:$B$60,'Cover Sheet'!$E$25:$E$60)</f>
        <v>Forecast</v>
      </c>
      <c r="S1" s="35" t="str">
        <f>_xlfn.XLOOKUP(S$2,'Cover Sheet'!$B$25:$B$60,'Cover Sheet'!$E$25:$E$60)</f>
        <v>Forecast</v>
      </c>
      <c r="T1" s="35" t="str">
        <f>_xlfn.XLOOKUP(T$2,'Cover Sheet'!$B$25:$B$60,'Cover Sheet'!$E$25:$E$60)</f>
        <v>Forecast</v>
      </c>
      <c r="U1" s="35" t="str">
        <f>_xlfn.XLOOKUP(U$2,'Cover Sheet'!$B$25:$B$60,'Cover Sheet'!$E$25:$E$60)</f>
        <v>Forecast</v>
      </c>
      <c r="V1" s="35" t="str">
        <f>_xlfn.XLOOKUP(V$2,'Cover Sheet'!$B$25:$B$60,'Cover Sheet'!$E$25:$E$60)</f>
        <v>Forecast</v>
      </c>
      <c r="W1" s="35" t="str">
        <f>_xlfn.XLOOKUP(W$2,'Cover Sheet'!$B$25:$B$60,'Cover Sheet'!$E$25:$E$60)</f>
        <v>Forecast</v>
      </c>
      <c r="X1" s="35" t="str">
        <f>_xlfn.XLOOKUP(X$2,'Cover Sheet'!$B$25:$B$60,'Cover Sheet'!$E$25:$E$60)</f>
        <v>Forecast</v>
      </c>
      <c r="Y1" s="35" t="str">
        <f>_xlfn.XLOOKUP(Y$2,'Cover Sheet'!$B$25:$B$60,'Cover Sheet'!$E$25:$E$60)</f>
        <v>Forecast</v>
      </c>
      <c r="Z1" s="35" t="str">
        <f>_xlfn.XLOOKUP(Z$2,'Cover Sheet'!$B$25:$B$60,'Cover Sheet'!$E$25:$E$60)</f>
        <v>Forecast</v>
      </c>
      <c r="AA1" s="35" t="str">
        <f>_xlfn.XLOOKUP(AA$2,'Cover Sheet'!$B$25:$B$60,'Cover Sheet'!$E$25:$E$60)</f>
        <v>Forecast</v>
      </c>
      <c r="AB1" s="35" t="str">
        <f>_xlfn.XLOOKUP(AB$2,'Cover Sheet'!$B$25:$B$60,'Cover Sheet'!$E$25:$E$60)</f>
        <v>Forecast</v>
      </c>
      <c r="AC1" s="35" t="str">
        <f>_xlfn.XLOOKUP(AC$2,'Cover Sheet'!$B$25:$B$60,'Cover Sheet'!$E$25:$E$60)</f>
        <v>Forecast</v>
      </c>
      <c r="AD1" s="35" t="str">
        <f>_xlfn.XLOOKUP(AD$2,'Cover Sheet'!$B$25:$B$60,'Cover Sheet'!$E$25:$E$60)</f>
        <v>Forecast</v>
      </c>
      <c r="AE1" s="35" t="str">
        <f>_xlfn.XLOOKUP(AE$2,'Cover Sheet'!$B$25:$B$60,'Cover Sheet'!$E$25:$E$60)</f>
        <v>Forecast</v>
      </c>
      <c r="AF1" s="35" t="str">
        <f>_xlfn.XLOOKUP(AF$2,'Cover Sheet'!$B$25:$B$60,'Cover Sheet'!$E$25:$E$60)</f>
        <v>Forecast</v>
      </c>
      <c r="AG1" s="35" t="str">
        <f>_xlfn.XLOOKUP(AG$2,'Cover Sheet'!$B$25:$B$60,'Cover Sheet'!$E$25:$E$60)</f>
        <v>Forecast</v>
      </c>
      <c r="AH1" s="35" t="str">
        <f>_xlfn.XLOOKUP(AH$2,'Cover Sheet'!$B$25:$B$60,'Cover Sheet'!$E$25:$E$60)</f>
        <v>Forecast</v>
      </c>
      <c r="AI1" s="35" t="str">
        <f>_xlfn.XLOOKUP(AI$2,'Cover Sheet'!$B$25:$B$60,'Cover Sheet'!$E$25:$E$60)</f>
        <v>Forecast</v>
      </c>
      <c r="AJ1" s="35" t="str">
        <f>_xlfn.XLOOKUP(AJ$2,'Cover Sheet'!$B$25:$B$60,'Cover Sheet'!$E$25:$E$60)</f>
        <v>Forecast</v>
      </c>
      <c r="AK1" s="35" t="str">
        <f>_xlfn.XLOOKUP(AK$2,'Cover Sheet'!$B$25:$B$60,'Cover Sheet'!$E$25:$E$60)</f>
        <v>Forecast</v>
      </c>
      <c r="AL1" s="35" t="str">
        <f>_xlfn.XLOOKUP(AL$2,'Cover Sheet'!$B$25:$B$60,'Cover Sheet'!$E$25:$E$60)</f>
        <v>Forecast</v>
      </c>
    </row>
    <row r="2" spans="1:38">
      <c r="A2" s="22"/>
      <c r="B2" s="17" t="e" cm="1">
        <f t="array" aca="1" ref="B2" ca="1">SUBSTITUTE(RIGHT(SUBSTITUTE(CELL("Filename",$FUY$999344), "]",REPT("?", 999)), 999),"?","")</f>
        <v>#VALUE!</v>
      </c>
      <c r="C2" s="33"/>
      <c r="D2" s="33"/>
      <c r="E2" s="33"/>
      <c r="F2" s="33"/>
      <c r="G2" s="33"/>
      <c r="H2" s="33"/>
      <c r="I2" s="34">
        <f t="shared" ref="I2:AL2" si="0">DATE(I4-1,4,1)</f>
        <v>45383</v>
      </c>
      <c r="J2" s="34">
        <f t="shared" si="0"/>
        <v>45748</v>
      </c>
      <c r="K2" s="34">
        <f t="shared" si="0"/>
        <v>46113</v>
      </c>
      <c r="L2" s="34">
        <f t="shared" si="0"/>
        <v>46478</v>
      </c>
      <c r="M2" s="34">
        <f t="shared" si="0"/>
        <v>46844</v>
      </c>
      <c r="N2" s="34">
        <f t="shared" si="0"/>
        <v>47209</v>
      </c>
      <c r="O2" s="34">
        <f t="shared" si="0"/>
        <v>47574</v>
      </c>
      <c r="P2" s="34">
        <f t="shared" si="0"/>
        <v>47939</v>
      </c>
      <c r="Q2" s="34">
        <f t="shared" si="0"/>
        <v>48305</v>
      </c>
      <c r="R2" s="34">
        <f t="shared" si="0"/>
        <v>48670</v>
      </c>
      <c r="S2" s="34">
        <f t="shared" si="0"/>
        <v>49035</v>
      </c>
      <c r="T2" s="34">
        <f t="shared" si="0"/>
        <v>49400</v>
      </c>
      <c r="U2" s="34">
        <f t="shared" si="0"/>
        <v>49766</v>
      </c>
      <c r="V2" s="34">
        <f t="shared" si="0"/>
        <v>50131</v>
      </c>
      <c r="W2" s="34">
        <f t="shared" si="0"/>
        <v>50496</v>
      </c>
      <c r="X2" s="34">
        <f t="shared" si="0"/>
        <v>50861</v>
      </c>
      <c r="Y2" s="34">
        <f t="shared" si="0"/>
        <v>51227</v>
      </c>
      <c r="Z2" s="34">
        <f t="shared" si="0"/>
        <v>51592</v>
      </c>
      <c r="AA2" s="34">
        <f t="shared" si="0"/>
        <v>51957</v>
      </c>
      <c r="AB2" s="34">
        <f t="shared" si="0"/>
        <v>52322</v>
      </c>
      <c r="AC2" s="34">
        <f t="shared" si="0"/>
        <v>52688</v>
      </c>
      <c r="AD2" s="34">
        <f t="shared" si="0"/>
        <v>53053</v>
      </c>
      <c r="AE2" s="34">
        <f t="shared" si="0"/>
        <v>53418</v>
      </c>
      <c r="AF2" s="34">
        <f t="shared" si="0"/>
        <v>53783</v>
      </c>
      <c r="AG2" s="34">
        <f t="shared" si="0"/>
        <v>54149</v>
      </c>
      <c r="AH2" s="34">
        <f t="shared" si="0"/>
        <v>54514</v>
      </c>
      <c r="AI2" s="34">
        <f t="shared" si="0"/>
        <v>54879</v>
      </c>
      <c r="AJ2" s="34">
        <f t="shared" si="0"/>
        <v>55244</v>
      </c>
      <c r="AK2" s="34">
        <f t="shared" si="0"/>
        <v>55610</v>
      </c>
      <c r="AL2" s="34">
        <f t="shared" si="0"/>
        <v>55975</v>
      </c>
    </row>
    <row r="3" spans="1:38">
      <c r="A3" s="22"/>
      <c r="B3" s="35" t="s">
        <v>590</v>
      </c>
      <c r="C3" s="33"/>
      <c r="D3" s="33"/>
      <c r="E3" s="33"/>
      <c r="F3" s="33"/>
      <c r="G3" s="33"/>
      <c r="H3" s="33"/>
      <c r="I3" s="34">
        <f t="shared" ref="I3:AL3" si="1">DATE(I4,3,31)</f>
        <v>45747</v>
      </c>
      <c r="J3" s="34">
        <f t="shared" si="1"/>
        <v>46112</v>
      </c>
      <c r="K3" s="34">
        <f t="shared" si="1"/>
        <v>46477</v>
      </c>
      <c r="L3" s="34">
        <f t="shared" si="1"/>
        <v>46843</v>
      </c>
      <c r="M3" s="34">
        <f t="shared" si="1"/>
        <v>47208</v>
      </c>
      <c r="N3" s="34">
        <f t="shared" si="1"/>
        <v>47573</v>
      </c>
      <c r="O3" s="34">
        <f t="shared" si="1"/>
        <v>47938</v>
      </c>
      <c r="P3" s="34">
        <f t="shared" si="1"/>
        <v>48304</v>
      </c>
      <c r="Q3" s="34">
        <f t="shared" si="1"/>
        <v>48669</v>
      </c>
      <c r="R3" s="34">
        <f t="shared" si="1"/>
        <v>49034</v>
      </c>
      <c r="S3" s="34">
        <f t="shared" si="1"/>
        <v>49399</v>
      </c>
      <c r="T3" s="34">
        <f t="shared" si="1"/>
        <v>49765</v>
      </c>
      <c r="U3" s="34">
        <f t="shared" si="1"/>
        <v>50130</v>
      </c>
      <c r="V3" s="34">
        <f t="shared" si="1"/>
        <v>50495</v>
      </c>
      <c r="W3" s="34">
        <f t="shared" si="1"/>
        <v>50860</v>
      </c>
      <c r="X3" s="34">
        <f t="shared" si="1"/>
        <v>51226</v>
      </c>
      <c r="Y3" s="34">
        <f t="shared" si="1"/>
        <v>51591</v>
      </c>
      <c r="Z3" s="34">
        <f t="shared" si="1"/>
        <v>51956</v>
      </c>
      <c r="AA3" s="34">
        <f t="shared" si="1"/>
        <v>52321</v>
      </c>
      <c r="AB3" s="34">
        <f t="shared" si="1"/>
        <v>52687</v>
      </c>
      <c r="AC3" s="34">
        <f t="shared" si="1"/>
        <v>53052</v>
      </c>
      <c r="AD3" s="34">
        <f t="shared" si="1"/>
        <v>53417</v>
      </c>
      <c r="AE3" s="34">
        <f t="shared" si="1"/>
        <v>53782</v>
      </c>
      <c r="AF3" s="34">
        <f t="shared" si="1"/>
        <v>54148</v>
      </c>
      <c r="AG3" s="34">
        <f t="shared" si="1"/>
        <v>54513</v>
      </c>
      <c r="AH3" s="34">
        <f t="shared" si="1"/>
        <v>54878</v>
      </c>
      <c r="AI3" s="34">
        <f t="shared" si="1"/>
        <v>55243</v>
      </c>
      <c r="AJ3" s="34">
        <f t="shared" si="1"/>
        <v>55609</v>
      </c>
      <c r="AK3" s="34">
        <f t="shared" si="1"/>
        <v>55974</v>
      </c>
      <c r="AL3" s="34">
        <f t="shared" si="1"/>
        <v>56339</v>
      </c>
    </row>
    <row r="4" spans="1:38">
      <c r="A4" s="22"/>
      <c r="B4" s="33"/>
      <c r="C4" s="33"/>
      <c r="D4" s="33" t="s">
        <v>362</v>
      </c>
      <c r="E4" s="33" t="s">
        <v>363</v>
      </c>
      <c r="F4" s="33" t="s">
        <v>364</v>
      </c>
      <c r="G4" s="33"/>
      <c r="H4" s="36"/>
      <c r="I4" s="36">
        <v>2025</v>
      </c>
      <c r="J4" s="36">
        <f>I4+1</f>
        <v>2026</v>
      </c>
      <c r="K4" s="36">
        <f t="shared" ref="K4:AL4" si="2">J4+1</f>
        <v>2027</v>
      </c>
      <c r="L4" s="36">
        <f t="shared" si="2"/>
        <v>2028</v>
      </c>
      <c r="M4" s="36">
        <f t="shared" si="2"/>
        <v>2029</v>
      </c>
      <c r="N4" s="36">
        <f t="shared" si="2"/>
        <v>2030</v>
      </c>
      <c r="O4" s="36">
        <f t="shared" si="2"/>
        <v>2031</v>
      </c>
      <c r="P4" s="36">
        <f t="shared" si="2"/>
        <v>2032</v>
      </c>
      <c r="Q4" s="36">
        <f t="shared" si="2"/>
        <v>2033</v>
      </c>
      <c r="R4" s="36">
        <f t="shared" si="2"/>
        <v>2034</v>
      </c>
      <c r="S4" s="36">
        <f t="shared" si="2"/>
        <v>2035</v>
      </c>
      <c r="T4" s="36">
        <f t="shared" si="2"/>
        <v>2036</v>
      </c>
      <c r="U4" s="36">
        <f t="shared" si="2"/>
        <v>2037</v>
      </c>
      <c r="V4" s="36">
        <f t="shared" si="2"/>
        <v>2038</v>
      </c>
      <c r="W4" s="36">
        <f t="shared" si="2"/>
        <v>2039</v>
      </c>
      <c r="X4" s="36">
        <f t="shared" si="2"/>
        <v>2040</v>
      </c>
      <c r="Y4" s="36">
        <f t="shared" si="2"/>
        <v>2041</v>
      </c>
      <c r="Z4" s="36">
        <f t="shared" si="2"/>
        <v>2042</v>
      </c>
      <c r="AA4" s="36">
        <f t="shared" si="2"/>
        <v>2043</v>
      </c>
      <c r="AB4" s="36">
        <f t="shared" si="2"/>
        <v>2044</v>
      </c>
      <c r="AC4" s="36">
        <f t="shared" si="2"/>
        <v>2045</v>
      </c>
      <c r="AD4" s="36">
        <f t="shared" si="2"/>
        <v>2046</v>
      </c>
      <c r="AE4" s="36">
        <f t="shared" si="2"/>
        <v>2047</v>
      </c>
      <c r="AF4" s="36">
        <f t="shared" si="2"/>
        <v>2048</v>
      </c>
      <c r="AG4" s="36">
        <f t="shared" si="2"/>
        <v>2049</v>
      </c>
      <c r="AH4" s="36">
        <f t="shared" si="2"/>
        <v>2050</v>
      </c>
      <c r="AI4" s="36">
        <f t="shared" si="2"/>
        <v>2051</v>
      </c>
      <c r="AJ4" s="36">
        <f t="shared" si="2"/>
        <v>2052</v>
      </c>
      <c r="AK4" s="36">
        <f t="shared" si="2"/>
        <v>2053</v>
      </c>
      <c r="AL4" s="36">
        <f t="shared" si="2"/>
        <v>2054</v>
      </c>
    </row>
    <row r="5" spans="1:38" ht="16.5">
      <c r="A5" s="22"/>
      <c r="B5" s="37" t="s">
        <v>591</v>
      </c>
      <c r="C5" s="37"/>
      <c r="D5" s="37"/>
      <c r="E5" s="37"/>
      <c r="F5" s="37"/>
      <c r="G5" s="37"/>
      <c r="H5" s="38"/>
      <c r="I5" s="38"/>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row>
    <row r="6" spans="1:38">
      <c r="A6" s="21" t="s">
        <v>592</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row>
    <row r="7" spans="1:38">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row>
    <row r="8" spans="1:38">
      <c r="B8" t="s">
        <v>593</v>
      </c>
      <c r="F8" t="str">
        <f>"£m real "&amp;Base_Year&amp;" (CPIH)"</f>
        <v>£m real 2021-22 (CPIH)</v>
      </c>
      <c r="I8" s="361">
        <v>0</v>
      </c>
      <c r="J8" s="361">
        <v>0</v>
      </c>
      <c r="K8" s="361">
        <v>0</v>
      </c>
      <c r="L8" s="361">
        <v>0</v>
      </c>
      <c r="M8" s="361">
        <v>0</v>
      </c>
      <c r="N8" s="361">
        <v>0</v>
      </c>
      <c r="O8" s="361">
        <v>0</v>
      </c>
      <c r="P8" s="361">
        <v>0</v>
      </c>
      <c r="Q8" s="361">
        <v>0</v>
      </c>
      <c r="R8" s="361">
        <v>0</v>
      </c>
      <c r="S8" s="361">
        <v>0</v>
      </c>
      <c r="T8" s="361">
        <v>0</v>
      </c>
      <c r="U8" s="361">
        <v>0</v>
      </c>
      <c r="V8" s="361">
        <v>0</v>
      </c>
      <c r="W8" s="361">
        <v>0</v>
      </c>
      <c r="X8" s="361">
        <v>0</v>
      </c>
      <c r="Y8" s="361">
        <v>0</v>
      </c>
      <c r="Z8" s="361">
        <v>0</v>
      </c>
      <c r="AA8" s="361">
        <v>0</v>
      </c>
      <c r="AB8" s="361">
        <v>0</v>
      </c>
      <c r="AC8" s="361">
        <v>0</v>
      </c>
      <c r="AD8" s="361">
        <v>0</v>
      </c>
      <c r="AE8" s="361">
        <v>0</v>
      </c>
      <c r="AF8" s="361">
        <v>0</v>
      </c>
      <c r="AG8" s="361">
        <v>0</v>
      </c>
      <c r="AH8" s="361">
        <v>0</v>
      </c>
      <c r="AI8" s="361">
        <v>0</v>
      </c>
      <c r="AJ8" s="361">
        <v>0</v>
      </c>
      <c r="AK8" s="361">
        <v>0</v>
      </c>
      <c r="AL8" s="361">
        <v>0</v>
      </c>
    </row>
    <row r="9" spans="1:38">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row>
    <row r="10" spans="1:38">
      <c r="A10" s="21" t="s">
        <v>594</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row>
    <row r="11" spans="1:38">
      <c r="B11" t="s">
        <v>595</v>
      </c>
      <c r="D11" t="s">
        <v>596</v>
      </c>
      <c r="E11" t="s">
        <v>597</v>
      </c>
      <c r="F11" s="24" t="s">
        <v>573</v>
      </c>
      <c r="I11" s="361">
        <v>0</v>
      </c>
      <c r="J11" s="361">
        <v>0</v>
      </c>
      <c r="K11" s="361">
        <v>0</v>
      </c>
      <c r="L11" s="361">
        <v>0</v>
      </c>
      <c r="M11" s="361">
        <v>0</v>
      </c>
      <c r="N11" s="361">
        <v>0</v>
      </c>
      <c r="O11" s="361">
        <v>0</v>
      </c>
      <c r="P11" s="361">
        <v>0</v>
      </c>
      <c r="Q11" s="361">
        <v>0</v>
      </c>
      <c r="R11" s="361">
        <v>0</v>
      </c>
      <c r="S11" s="361">
        <v>0</v>
      </c>
      <c r="T11" s="361">
        <v>0</v>
      </c>
      <c r="U11" s="361">
        <v>0</v>
      </c>
      <c r="V11" s="361">
        <v>0</v>
      </c>
      <c r="W11" s="361">
        <v>0</v>
      </c>
      <c r="X11" s="361">
        <v>0</v>
      </c>
      <c r="Y11" s="361">
        <v>0</v>
      </c>
      <c r="Z11" s="361">
        <v>0</v>
      </c>
      <c r="AA11" s="361">
        <v>0</v>
      </c>
      <c r="AB11" s="361">
        <v>0</v>
      </c>
      <c r="AC11" s="361">
        <v>0</v>
      </c>
      <c r="AD11" s="361">
        <v>0</v>
      </c>
      <c r="AE11" s="361">
        <v>0</v>
      </c>
      <c r="AF11" s="361">
        <v>0</v>
      </c>
      <c r="AG11" s="361">
        <v>0</v>
      </c>
      <c r="AH11" s="361">
        <v>0</v>
      </c>
      <c r="AI11" s="361">
        <v>0</v>
      </c>
      <c r="AJ11" s="361">
        <v>0</v>
      </c>
      <c r="AK11" s="361">
        <v>0</v>
      </c>
      <c r="AL11" s="361">
        <v>0</v>
      </c>
    </row>
    <row r="12" spans="1:38">
      <c r="B12" t="s">
        <v>598</v>
      </c>
      <c r="D12" t="s">
        <v>596</v>
      </c>
      <c r="E12" t="s">
        <v>599</v>
      </c>
      <c r="F12" s="24" t="s">
        <v>573</v>
      </c>
      <c r="I12" s="361">
        <v>0</v>
      </c>
      <c r="J12" s="361">
        <v>0</v>
      </c>
      <c r="K12" s="361">
        <v>0</v>
      </c>
      <c r="L12" s="361">
        <v>0</v>
      </c>
      <c r="M12" s="361">
        <v>0</v>
      </c>
      <c r="N12" s="361">
        <v>0</v>
      </c>
      <c r="O12" s="361">
        <v>0</v>
      </c>
      <c r="P12" s="361">
        <v>0</v>
      </c>
      <c r="Q12" s="361">
        <v>0</v>
      </c>
      <c r="R12" s="361">
        <v>0</v>
      </c>
      <c r="S12" s="361">
        <v>0</v>
      </c>
      <c r="T12" s="361">
        <v>0</v>
      </c>
      <c r="U12" s="361">
        <v>0</v>
      </c>
      <c r="V12" s="361">
        <v>0</v>
      </c>
      <c r="W12" s="361">
        <v>0</v>
      </c>
      <c r="X12" s="361">
        <v>0</v>
      </c>
      <c r="Y12" s="361">
        <v>0</v>
      </c>
      <c r="Z12" s="361">
        <v>0</v>
      </c>
      <c r="AA12" s="361">
        <v>0</v>
      </c>
      <c r="AB12" s="361">
        <v>0</v>
      </c>
      <c r="AC12" s="361">
        <v>0</v>
      </c>
      <c r="AD12" s="361">
        <v>0</v>
      </c>
      <c r="AE12" s="361">
        <v>0</v>
      </c>
      <c r="AF12" s="361">
        <v>0</v>
      </c>
      <c r="AG12" s="361">
        <v>0</v>
      </c>
      <c r="AH12" s="361">
        <v>0</v>
      </c>
      <c r="AI12" s="361">
        <v>0</v>
      </c>
      <c r="AJ12" s="361">
        <v>0</v>
      </c>
      <c r="AK12" s="361">
        <v>0</v>
      </c>
      <c r="AL12" s="361">
        <v>0</v>
      </c>
    </row>
    <row r="13" spans="1:38" ht="16.149999999999999">
      <c r="B13" t="s">
        <v>600</v>
      </c>
      <c r="D13" t="s">
        <v>596</v>
      </c>
      <c r="E13" t="s">
        <v>601</v>
      </c>
      <c r="F13" s="24" t="s">
        <v>573</v>
      </c>
      <c r="I13" s="254">
        <f>SUM(I11:I12)</f>
        <v>0</v>
      </c>
      <c r="J13" s="254">
        <f t="shared" ref="J13:AL13" si="3">SUM(J11:J12)</f>
        <v>0</v>
      </c>
      <c r="K13" s="254">
        <f t="shared" si="3"/>
        <v>0</v>
      </c>
      <c r="L13" s="254">
        <f t="shared" si="3"/>
        <v>0</v>
      </c>
      <c r="M13" s="254">
        <f t="shared" si="3"/>
        <v>0</v>
      </c>
      <c r="N13" s="254">
        <f t="shared" si="3"/>
        <v>0</v>
      </c>
      <c r="O13" s="254">
        <f t="shared" si="3"/>
        <v>0</v>
      </c>
      <c r="P13" s="254">
        <f t="shared" si="3"/>
        <v>0</v>
      </c>
      <c r="Q13" s="254">
        <f t="shared" si="3"/>
        <v>0</v>
      </c>
      <c r="R13" s="254">
        <f t="shared" si="3"/>
        <v>0</v>
      </c>
      <c r="S13" s="254">
        <f t="shared" si="3"/>
        <v>0</v>
      </c>
      <c r="T13" s="254">
        <f t="shared" si="3"/>
        <v>0</v>
      </c>
      <c r="U13" s="254">
        <f t="shared" si="3"/>
        <v>0</v>
      </c>
      <c r="V13" s="254">
        <f t="shared" si="3"/>
        <v>0</v>
      </c>
      <c r="W13" s="254">
        <f t="shared" si="3"/>
        <v>0</v>
      </c>
      <c r="X13" s="254">
        <f t="shared" si="3"/>
        <v>0</v>
      </c>
      <c r="Y13" s="254">
        <f t="shared" si="3"/>
        <v>0</v>
      </c>
      <c r="Z13" s="254">
        <f t="shared" si="3"/>
        <v>0</v>
      </c>
      <c r="AA13" s="254">
        <f t="shared" si="3"/>
        <v>0</v>
      </c>
      <c r="AB13" s="254">
        <f t="shared" si="3"/>
        <v>0</v>
      </c>
      <c r="AC13" s="254">
        <f t="shared" si="3"/>
        <v>0</v>
      </c>
      <c r="AD13" s="254">
        <f t="shared" si="3"/>
        <v>0</v>
      </c>
      <c r="AE13" s="254">
        <f t="shared" si="3"/>
        <v>0</v>
      </c>
      <c r="AF13" s="254">
        <f t="shared" si="3"/>
        <v>0</v>
      </c>
      <c r="AG13" s="254">
        <f t="shared" si="3"/>
        <v>0</v>
      </c>
      <c r="AH13" s="254">
        <f t="shared" si="3"/>
        <v>0</v>
      </c>
      <c r="AI13" s="254">
        <f t="shared" si="3"/>
        <v>0</v>
      </c>
      <c r="AJ13" s="254">
        <f t="shared" si="3"/>
        <v>0</v>
      </c>
      <c r="AK13" s="254">
        <f t="shared" si="3"/>
        <v>0</v>
      </c>
      <c r="AL13" s="254">
        <f t="shared" si="3"/>
        <v>0</v>
      </c>
    </row>
    <row r="15" spans="1:38">
      <c r="A15" s="21" t="s">
        <v>602</v>
      </c>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row>
    <row r="16" spans="1:38">
      <c r="B16" t="s">
        <v>603</v>
      </c>
      <c r="D16" t="s">
        <v>604</v>
      </c>
      <c r="F16" s="24" t="s">
        <v>373</v>
      </c>
      <c r="I16" s="361">
        <v>0</v>
      </c>
      <c r="J16" s="361">
        <v>0</v>
      </c>
      <c r="K16" s="361">
        <v>0</v>
      </c>
      <c r="L16" s="361">
        <v>0</v>
      </c>
      <c r="M16" s="361">
        <v>0</v>
      </c>
      <c r="N16" s="361">
        <v>0</v>
      </c>
      <c r="O16" s="361">
        <v>0</v>
      </c>
      <c r="P16" s="361">
        <v>0</v>
      </c>
      <c r="Q16" s="361">
        <v>0</v>
      </c>
      <c r="R16" s="361">
        <v>0</v>
      </c>
      <c r="S16" s="361">
        <v>0</v>
      </c>
      <c r="T16" s="361">
        <v>0</v>
      </c>
      <c r="U16" s="361">
        <v>0</v>
      </c>
      <c r="V16" s="361">
        <v>0</v>
      </c>
      <c r="W16" s="361">
        <v>0</v>
      </c>
      <c r="X16" s="361">
        <v>0</v>
      </c>
      <c r="Y16" s="361">
        <v>0</v>
      </c>
      <c r="Z16" s="361">
        <v>0</v>
      </c>
      <c r="AA16" s="361">
        <v>0</v>
      </c>
      <c r="AB16" s="361">
        <v>0</v>
      </c>
      <c r="AC16" s="361">
        <v>0</v>
      </c>
      <c r="AD16" s="361">
        <v>0</v>
      </c>
      <c r="AE16" s="361">
        <v>0</v>
      </c>
      <c r="AF16" s="361">
        <v>0</v>
      </c>
      <c r="AG16" s="361">
        <v>0</v>
      </c>
      <c r="AH16" s="361">
        <v>0</v>
      </c>
      <c r="AI16" s="361">
        <v>0</v>
      </c>
      <c r="AJ16" s="361">
        <v>0</v>
      </c>
      <c r="AK16" s="361">
        <v>0</v>
      </c>
      <c r="AL16" s="361">
        <v>0</v>
      </c>
    </row>
    <row r="17" spans="1:38">
      <c r="B17" t="s">
        <v>605</v>
      </c>
      <c r="D17" t="s">
        <v>606</v>
      </c>
      <c r="F17" s="24" t="s">
        <v>373</v>
      </c>
      <c r="I17" s="361">
        <v>0</v>
      </c>
      <c r="J17" s="361">
        <v>0</v>
      </c>
      <c r="K17" s="361">
        <v>0</v>
      </c>
      <c r="L17" s="361">
        <v>0</v>
      </c>
      <c r="M17" s="361">
        <v>0</v>
      </c>
      <c r="N17" s="361">
        <v>0</v>
      </c>
      <c r="O17" s="361">
        <v>0</v>
      </c>
      <c r="P17" s="361">
        <v>0</v>
      </c>
      <c r="Q17" s="361">
        <v>0</v>
      </c>
      <c r="R17" s="361">
        <v>0</v>
      </c>
      <c r="S17" s="361">
        <v>0</v>
      </c>
      <c r="T17" s="361">
        <v>0</v>
      </c>
      <c r="U17" s="361">
        <v>0</v>
      </c>
      <c r="V17" s="361">
        <v>0</v>
      </c>
      <c r="W17" s="361">
        <v>0</v>
      </c>
      <c r="X17" s="361">
        <v>0</v>
      </c>
      <c r="Y17" s="361">
        <v>0</v>
      </c>
      <c r="Z17" s="361">
        <v>0</v>
      </c>
      <c r="AA17" s="361">
        <v>0</v>
      </c>
      <c r="AB17" s="361">
        <v>0</v>
      </c>
      <c r="AC17" s="361">
        <v>0</v>
      </c>
      <c r="AD17" s="361">
        <v>0</v>
      </c>
      <c r="AE17" s="361">
        <v>0</v>
      </c>
      <c r="AF17" s="361">
        <v>0</v>
      </c>
      <c r="AG17" s="361">
        <v>0</v>
      </c>
      <c r="AH17" s="361">
        <v>0</v>
      </c>
      <c r="AI17" s="361">
        <v>0</v>
      </c>
      <c r="AJ17" s="361">
        <v>0</v>
      </c>
      <c r="AK17" s="361">
        <v>0</v>
      </c>
      <c r="AL17" s="361">
        <v>0</v>
      </c>
    </row>
    <row r="18" spans="1:38">
      <c r="B18" t="s">
        <v>607</v>
      </c>
      <c r="D18" t="s">
        <v>606</v>
      </c>
      <c r="F18" s="24" t="s">
        <v>373</v>
      </c>
      <c r="I18" s="361">
        <v>0</v>
      </c>
      <c r="J18" s="361">
        <v>0</v>
      </c>
      <c r="K18" s="361">
        <v>0</v>
      </c>
      <c r="L18" s="361">
        <v>0</v>
      </c>
      <c r="M18" s="361">
        <v>0</v>
      </c>
      <c r="N18" s="361">
        <v>0</v>
      </c>
      <c r="O18" s="361">
        <v>0</v>
      </c>
      <c r="P18" s="361">
        <v>0</v>
      </c>
      <c r="Q18" s="361">
        <v>0</v>
      </c>
      <c r="R18" s="361">
        <v>0</v>
      </c>
      <c r="S18" s="361">
        <v>0</v>
      </c>
      <c r="T18" s="361">
        <v>0</v>
      </c>
      <c r="U18" s="361">
        <v>0</v>
      </c>
      <c r="V18" s="361">
        <v>0</v>
      </c>
      <c r="W18" s="361">
        <v>0</v>
      </c>
      <c r="X18" s="361">
        <v>0</v>
      </c>
      <c r="Y18" s="361">
        <v>0</v>
      </c>
      <c r="Z18" s="361">
        <v>0</v>
      </c>
      <c r="AA18" s="361">
        <v>0</v>
      </c>
      <c r="AB18" s="361">
        <v>0</v>
      </c>
      <c r="AC18" s="361">
        <v>0</v>
      </c>
      <c r="AD18" s="361">
        <v>0</v>
      </c>
      <c r="AE18" s="361">
        <v>0</v>
      </c>
      <c r="AF18" s="361">
        <v>0</v>
      </c>
      <c r="AG18" s="361">
        <v>0</v>
      </c>
      <c r="AH18" s="361">
        <v>0</v>
      </c>
      <c r="AI18" s="361">
        <v>0</v>
      </c>
      <c r="AJ18" s="361">
        <v>0</v>
      </c>
      <c r="AK18" s="361">
        <v>0</v>
      </c>
      <c r="AL18" s="361">
        <v>0</v>
      </c>
    </row>
    <row r="20" spans="1:38">
      <c r="A20" s="220" t="s">
        <v>290</v>
      </c>
      <c r="B20" s="220"/>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row>
    <row r="21" spans="1:38">
      <c r="A21" s="217"/>
    </row>
    <row r="22" spans="1:38">
      <c r="A22" s="253" t="s">
        <v>291</v>
      </c>
      <c r="B22" s="250"/>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row>
    <row r="23" spans="1:38" outlineLevel="1">
      <c r="A23" s="217"/>
    </row>
    <row r="24" spans="1:38" outlineLevel="1">
      <c r="A24" s="217"/>
    </row>
    <row r="25" spans="1:38" outlineLevel="1">
      <c r="A25" s="217"/>
    </row>
    <row r="26" spans="1:38" outlineLevel="1">
      <c r="A26" s="217"/>
    </row>
    <row r="27" spans="1:38">
      <c r="A27" s="252" t="s">
        <v>294</v>
      </c>
      <c r="B27" s="251"/>
      <c r="C27" s="251"/>
      <c r="D27" s="251"/>
      <c r="E27" s="251"/>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row>
    <row r="28" spans="1:38" outlineLevel="1">
      <c r="A28" s="217"/>
    </row>
    <row r="29" spans="1:38" outlineLevel="1">
      <c r="A29" s="217"/>
    </row>
    <row r="30" spans="1:38" outlineLevel="1">
      <c r="A30" s="217"/>
    </row>
    <row r="31" spans="1:38" outlineLevel="1">
      <c r="A31" s="217"/>
    </row>
    <row r="32" spans="1:38">
      <c r="A32" s="218" t="s">
        <v>295</v>
      </c>
      <c r="B32" s="80"/>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07CBD-A4BB-4F8D-A39F-D195F8466DB2}">
  <sheetPr codeName="Sheet31">
    <tabColor rgb="FF92D050"/>
  </sheetPr>
  <dimension ref="A1"/>
  <sheetViews>
    <sheetView zoomScale="70" zoomScaleNormal="70" workbookViewId="0">
      <selection activeCell="I39" sqref="I39"/>
    </sheetView>
  </sheetViews>
  <sheetFormatPr defaultRowHeight="15.7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5C851-340A-4E36-8D2D-6775238104CF}">
  <sheetPr>
    <tabColor theme="8" tint="0.39997558519241921"/>
  </sheetPr>
  <dimension ref="A1"/>
  <sheetViews>
    <sheetView workbookViewId="0">
      <selection activeCell="I39" sqref="I39"/>
    </sheetView>
  </sheetViews>
  <sheetFormatPr defaultRowHeight="15.7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5E63E-3553-4D3A-B3ED-A3E4FE7EFC23}">
  <sheetPr codeName="Sheet32">
    <tabColor rgb="FFFF99FF"/>
  </sheetPr>
  <dimension ref="A1:EG57"/>
  <sheetViews>
    <sheetView topLeftCell="V1" zoomScaleNormal="100" workbookViewId="0">
      <selection activeCell="AQ1" sqref="AQ1:XFD1048576"/>
    </sheetView>
  </sheetViews>
  <sheetFormatPr defaultRowHeight="15.75" outlineLevelRow="1"/>
  <cols>
    <col min="1" max="1" width="36.875" customWidth="1"/>
    <col min="2" max="2" width="3.875" customWidth="1"/>
    <col min="3" max="3" width="5.625" customWidth="1"/>
    <col min="4" max="4" width="4.625" customWidth="1"/>
    <col min="5" max="5" width="5" customWidth="1"/>
    <col min="6" max="6" width="4.375" customWidth="1"/>
    <col min="7" max="7" width="3.375" customWidth="1"/>
    <col min="8" max="8" width="3.5" customWidth="1"/>
    <col min="9" max="9" width="10.5" customWidth="1"/>
    <col min="10" max="10" width="20" bestFit="1" customWidth="1"/>
    <col min="11" max="11" width="4.75" customWidth="1"/>
    <col min="12" max="12" width="4.875" customWidth="1"/>
    <col min="13" max="18" width="10.5" customWidth="1"/>
    <col min="19" max="31" width="10" customWidth="1"/>
    <col min="32" max="32" width="10.5" customWidth="1"/>
    <col min="33" max="33" width="11.75" customWidth="1"/>
    <col min="34" max="42" width="9.375" customWidth="1"/>
  </cols>
  <sheetData>
    <row r="1" spans="1:42" ht="16.5">
      <c r="A1" s="5" t="str">
        <f>Licensee</f>
        <v>NEP</v>
      </c>
      <c r="B1" s="5"/>
      <c r="C1" s="5"/>
      <c r="D1" s="5"/>
      <c r="E1" s="5"/>
      <c r="F1" s="5"/>
      <c r="G1" s="5"/>
      <c r="H1" s="5"/>
      <c r="I1" s="5"/>
      <c r="J1" s="5"/>
      <c r="K1" s="6"/>
      <c r="L1" s="6"/>
      <c r="M1" s="276" t="str">
        <f>_xlfn.XLOOKUP(M$2,'Cover Sheet'!$B$25:$B$60,'Cover Sheet'!$E$25:$E$60)</f>
        <v>Previous Year</v>
      </c>
      <c r="N1" s="276" t="str">
        <f>_xlfn.XLOOKUP(N$2,'Cover Sheet'!$B$25:$B$60,'Cover Sheet'!$E$25:$E$60)</f>
        <v>Current year</v>
      </c>
      <c r="O1" s="276" t="str">
        <f>_xlfn.XLOOKUP(O$2,'Cover Sheet'!$B$25:$B$60,'Cover Sheet'!$E$25:$E$60)</f>
        <v>Forecast</v>
      </c>
      <c r="P1" s="276" t="str">
        <f>_xlfn.XLOOKUP(P$2,'Cover Sheet'!$B$25:$B$60,'Cover Sheet'!$E$25:$E$60)</f>
        <v>Forecast</v>
      </c>
      <c r="Q1" s="276" t="str">
        <f>_xlfn.XLOOKUP(Q$2,'Cover Sheet'!$B$25:$B$60,'Cover Sheet'!$E$25:$E$60)</f>
        <v>Forecast</v>
      </c>
      <c r="R1" s="276" t="str">
        <f>_xlfn.XLOOKUP(R$2,'Cover Sheet'!$B$25:$B$60,'Cover Sheet'!$E$25:$E$60)</f>
        <v>Forecast</v>
      </c>
      <c r="S1" s="276" t="str">
        <f>_xlfn.XLOOKUP(S$2,'Cover Sheet'!$B$25:$B$60,'Cover Sheet'!$E$25:$E$60)</f>
        <v>Forecast</v>
      </c>
      <c r="T1" s="276" t="str">
        <f>_xlfn.XLOOKUP(T$2,'Cover Sheet'!$B$25:$B$60,'Cover Sheet'!$E$25:$E$60)</f>
        <v>Forecast</v>
      </c>
      <c r="U1" s="276" t="str">
        <f>_xlfn.XLOOKUP(U$2,'Cover Sheet'!$B$25:$B$60,'Cover Sheet'!$E$25:$E$60)</f>
        <v>Forecast</v>
      </c>
      <c r="V1" s="276" t="str">
        <f>_xlfn.XLOOKUP(V$2,'Cover Sheet'!$B$25:$B$60,'Cover Sheet'!$E$25:$E$60)</f>
        <v>Forecast</v>
      </c>
      <c r="W1" s="276" t="str">
        <f>_xlfn.XLOOKUP(W$2,'Cover Sheet'!$B$25:$B$60,'Cover Sheet'!$E$25:$E$60)</f>
        <v>Forecast</v>
      </c>
      <c r="X1" s="276" t="str">
        <f>_xlfn.XLOOKUP(X$2,'Cover Sheet'!$B$25:$B$60,'Cover Sheet'!$E$25:$E$60)</f>
        <v>Forecast</v>
      </c>
      <c r="Y1" s="276" t="str">
        <f>_xlfn.XLOOKUP(Y$2,'Cover Sheet'!$B$25:$B$60,'Cover Sheet'!$E$25:$E$60)</f>
        <v>Forecast</v>
      </c>
      <c r="Z1" s="276" t="str">
        <f>_xlfn.XLOOKUP(Z$2,'Cover Sheet'!$B$25:$B$60,'Cover Sheet'!$E$25:$E$60)</f>
        <v>Forecast</v>
      </c>
      <c r="AA1" s="276" t="str">
        <f>_xlfn.XLOOKUP(AA$2,'Cover Sheet'!$B$25:$B$60,'Cover Sheet'!$E$25:$E$60)</f>
        <v>Forecast</v>
      </c>
      <c r="AB1" s="276" t="str">
        <f>_xlfn.XLOOKUP(AB$2,'Cover Sheet'!$B$25:$B$60,'Cover Sheet'!$E$25:$E$60)</f>
        <v>Forecast</v>
      </c>
      <c r="AC1" s="276" t="str">
        <f>_xlfn.XLOOKUP(AC$2,'Cover Sheet'!$B$25:$B$60,'Cover Sheet'!$E$25:$E$60)</f>
        <v>Forecast</v>
      </c>
      <c r="AD1" s="276" t="str">
        <f>_xlfn.XLOOKUP(AD$2,'Cover Sheet'!$B$25:$B$60,'Cover Sheet'!$E$25:$E$60)</f>
        <v>Forecast</v>
      </c>
      <c r="AE1" s="276" t="str">
        <f>_xlfn.XLOOKUP(AE$2,'Cover Sheet'!$B$25:$B$60,'Cover Sheet'!$E$25:$E$60)</f>
        <v>Forecast</v>
      </c>
      <c r="AF1" s="276" t="str">
        <f>_xlfn.XLOOKUP(AF$2,'Cover Sheet'!$B$25:$B$60,'Cover Sheet'!$E$25:$E$60)</f>
        <v>Forecast</v>
      </c>
      <c r="AG1" s="276" t="str">
        <f>_xlfn.XLOOKUP(AG$2,'Cover Sheet'!$B$25:$B$60,'Cover Sheet'!$E$25:$E$60)</f>
        <v>Forecast</v>
      </c>
      <c r="AH1" s="276" t="str">
        <f>_xlfn.XLOOKUP(AH$2,'Cover Sheet'!$B$25:$B$60,'Cover Sheet'!$E$25:$E$60)</f>
        <v>Forecast</v>
      </c>
      <c r="AI1" s="276" t="str">
        <f>_xlfn.XLOOKUP(AI$2,'Cover Sheet'!$B$25:$B$60,'Cover Sheet'!$E$25:$E$60)</f>
        <v>Forecast</v>
      </c>
      <c r="AJ1" s="276" t="str">
        <f>_xlfn.XLOOKUP(AJ$2,'Cover Sheet'!$B$25:$B$60,'Cover Sheet'!$E$25:$E$60)</f>
        <v>Forecast</v>
      </c>
      <c r="AK1" s="276" t="str">
        <f>_xlfn.XLOOKUP(AK$2,'Cover Sheet'!$B$25:$B$60,'Cover Sheet'!$E$25:$E$60)</f>
        <v>Forecast</v>
      </c>
      <c r="AL1" s="276" t="str">
        <f>_xlfn.XLOOKUP(AL$2,'Cover Sheet'!$B$25:$B$60,'Cover Sheet'!$E$25:$E$60)</f>
        <v>Forecast</v>
      </c>
      <c r="AM1" s="276" t="str">
        <f>_xlfn.XLOOKUP(AM$2,'Cover Sheet'!$B$25:$B$60,'Cover Sheet'!$E$25:$E$60)</f>
        <v>Forecast</v>
      </c>
      <c r="AN1" s="276" t="str">
        <f>_xlfn.XLOOKUP(AN$2,'Cover Sheet'!$B$25:$B$60,'Cover Sheet'!$E$25:$E$60)</f>
        <v>Forecast</v>
      </c>
      <c r="AO1" s="276" t="str">
        <f>_xlfn.XLOOKUP(AO$2,'Cover Sheet'!$B$25:$B$60,'Cover Sheet'!$E$25:$E$60)</f>
        <v>Forecast</v>
      </c>
      <c r="AP1" s="277" t="str">
        <f>_xlfn.XLOOKUP(AP$2,'Cover Sheet'!$B$25:$B$60,'Cover Sheet'!$E$25:$E$60)</f>
        <v>Forecast</v>
      </c>
    </row>
    <row r="2" spans="1:42" ht="16.5">
      <c r="A2" s="5" t="s">
        <v>608</v>
      </c>
      <c r="B2" s="5"/>
      <c r="C2" s="5"/>
      <c r="D2" s="5"/>
      <c r="E2" s="5"/>
      <c r="F2" s="5"/>
      <c r="G2" s="5"/>
      <c r="H2" s="5"/>
      <c r="I2" s="6"/>
      <c r="J2" s="5"/>
      <c r="K2" s="6"/>
      <c r="L2" s="6"/>
      <c r="M2" s="275">
        <f t="shared" ref="M2:AP2" si="0">DATE(M4-1,4,1)</f>
        <v>45383</v>
      </c>
      <c r="N2" s="275">
        <f t="shared" si="0"/>
        <v>45748</v>
      </c>
      <c r="O2" s="275">
        <f t="shared" si="0"/>
        <v>46113</v>
      </c>
      <c r="P2" s="275">
        <f t="shared" si="0"/>
        <v>46478</v>
      </c>
      <c r="Q2" s="275">
        <f t="shared" si="0"/>
        <v>46844</v>
      </c>
      <c r="R2" s="275">
        <f t="shared" si="0"/>
        <v>47209</v>
      </c>
      <c r="S2" s="275">
        <f t="shared" si="0"/>
        <v>47574</v>
      </c>
      <c r="T2" s="275">
        <f t="shared" si="0"/>
        <v>47939</v>
      </c>
      <c r="U2" s="275">
        <f t="shared" si="0"/>
        <v>48305</v>
      </c>
      <c r="V2" s="275">
        <f t="shared" si="0"/>
        <v>48670</v>
      </c>
      <c r="W2" s="275">
        <f t="shared" si="0"/>
        <v>49035</v>
      </c>
      <c r="X2" s="275">
        <f t="shared" si="0"/>
        <v>49400</v>
      </c>
      <c r="Y2" s="275">
        <f t="shared" si="0"/>
        <v>49766</v>
      </c>
      <c r="Z2" s="275">
        <f t="shared" si="0"/>
        <v>50131</v>
      </c>
      <c r="AA2" s="275">
        <f t="shared" si="0"/>
        <v>50496</v>
      </c>
      <c r="AB2" s="275">
        <f t="shared" si="0"/>
        <v>50861</v>
      </c>
      <c r="AC2" s="275">
        <f t="shared" si="0"/>
        <v>51227</v>
      </c>
      <c r="AD2" s="275">
        <f t="shared" si="0"/>
        <v>51592</v>
      </c>
      <c r="AE2" s="275">
        <f t="shared" si="0"/>
        <v>51957</v>
      </c>
      <c r="AF2" s="275">
        <f t="shared" si="0"/>
        <v>52322</v>
      </c>
      <c r="AG2" s="275">
        <f t="shared" si="0"/>
        <v>52688</v>
      </c>
      <c r="AH2" s="275">
        <f t="shared" si="0"/>
        <v>53053</v>
      </c>
      <c r="AI2" s="275">
        <f t="shared" si="0"/>
        <v>53418</v>
      </c>
      <c r="AJ2" s="275">
        <f t="shared" si="0"/>
        <v>53783</v>
      </c>
      <c r="AK2" s="275">
        <f t="shared" si="0"/>
        <v>54149</v>
      </c>
      <c r="AL2" s="275">
        <f t="shared" si="0"/>
        <v>54514</v>
      </c>
      <c r="AM2" s="275">
        <f t="shared" si="0"/>
        <v>54879</v>
      </c>
      <c r="AN2" s="275">
        <f t="shared" si="0"/>
        <v>55244</v>
      </c>
      <c r="AO2" s="275">
        <f t="shared" si="0"/>
        <v>55610</v>
      </c>
      <c r="AP2" s="278">
        <f t="shared" si="0"/>
        <v>55975</v>
      </c>
    </row>
    <row r="3" spans="1:42" ht="16.5">
      <c r="A3" s="5" t="s">
        <v>297</v>
      </c>
      <c r="B3" s="5"/>
      <c r="C3" s="5"/>
      <c r="D3" s="5"/>
      <c r="E3" s="5"/>
      <c r="F3" s="5"/>
      <c r="G3" s="5"/>
      <c r="H3" s="5"/>
      <c r="I3" s="6"/>
      <c r="J3" s="5"/>
      <c r="K3" s="6"/>
      <c r="L3" s="6"/>
      <c r="M3" s="275">
        <f t="shared" ref="M3:AP3" si="1">DATE(M4,3,31)</f>
        <v>45747</v>
      </c>
      <c r="N3" s="275">
        <f t="shared" si="1"/>
        <v>46112</v>
      </c>
      <c r="O3" s="275">
        <f t="shared" si="1"/>
        <v>46477</v>
      </c>
      <c r="P3" s="275">
        <f t="shared" si="1"/>
        <v>46843</v>
      </c>
      <c r="Q3" s="275">
        <f t="shared" si="1"/>
        <v>47208</v>
      </c>
      <c r="R3" s="275">
        <f t="shared" si="1"/>
        <v>47573</v>
      </c>
      <c r="S3" s="275">
        <f t="shared" si="1"/>
        <v>47938</v>
      </c>
      <c r="T3" s="275">
        <f t="shared" si="1"/>
        <v>48304</v>
      </c>
      <c r="U3" s="275">
        <f t="shared" si="1"/>
        <v>48669</v>
      </c>
      <c r="V3" s="275">
        <f t="shared" si="1"/>
        <v>49034</v>
      </c>
      <c r="W3" s="275">
        <f t="shared" si="1"/>
        <v>49399</v>
      </c>
      <c r="X3" s="275">
        <f t="shared" si="1"/>
        <v>49765</v>
      </c>
      <c r="Y3" s="275">
        <f t="shared" si="1"/>
        <v>50130</v>
      </c>
      <c r="Z3" s="275">
        <f t="shared" si="1"/>
        <v>50495</v>
      </c>
      <c r="AA3" s="275">
        <f t="shared" si="1"/>
        <v>50860</v>
      </c>
      <c r="AB3" s="275">
        <f t="shared" si="1"/>
        <v>51226</v>
      </c>
      <c r="AC3" s="275">
        <f t="shared" si="1"/>
        <v>51591</v>
      </c>
      <c r="AD3" s="275">
        <f t="shared" si="1"/>
        <v>51956</v>
      </c>
      <c r="AE3" s="275">
        <f t="shared" si="1"/>
        <v>52321</v>
      </c>
      <c r="AF3" s="275">
        <f t="shared" si="1"/>
        <v>52687</v>
      </c>
      <c r="AG3" s="275">
        <f t="shared" si="1"/>
        <v>53052</v>
      </c>
      <c r="AH3" s="275">
        <f t="shared" si="1"/>
        <v>53417</v>
      </c>
      <c r="AI3" s="275">
        <f t="shared" si="1"/>
        <v>53782</v>
      </c>
      <c r="AJ3" s="275">
        <f t="shared" si="1"/>
        <v>54148</v>
      </c>
      <c r="AK3" s="275">
        <f t="shared" si="1"/>
        <v>54513</v>
      </c>
      <c r="AL3" s="275">
        <f t="shared" si="1"/>
        <v>54878</v>
      </c>
      <c r="AM3" s="275">
        <f t="shared" si="1"/>
        <v>55243</v>
      </c>
      <c r="AN3" s="275">
        <f t="shared" si="1"/>
        <v>55609</v>
      </c>
      <c r="AO3" s="275">
        <f t="shared" si="1"/>
        <v>55974</v>
      </c>
      <c r="AP3" s="278">
        <f t="shared" si="1"/>
        <v>56339</v>
      </c>
    </row>
    <row r="4" spans="1:42" ht="16.5">
      <c r="A4" s="5" t="s">
        <v>609</v>
      </c>
      <c r="B4" s="5"/>
      <c r="C4" s="5"/>
      <c r="D4" s="5"/>
      <c r="E4" s="5"/>
      <c r="F4" s="5"/>
      <c r="G4" s="5"/>
      <c r="H4" s="5"/>
      <c r="I4" s="5"/>
      <c r="J4" s="5" t="s">
        <v>364</v>
      </c>
      <c r="K4" s="5"/>
      <c r="L4" s="5"/>
      <c r="M4" s="191">
        <v>2025</v>
      </c>
      <c r="N4" s="191">
        <f>M4+1</f>
        <v>2026</v>
      </c>
      <c r="O4" s="191">
        <f t="shared" ref="O4:AP4" si="2">N4+1</f>
        <v>2027</v>
      </c>
      <c r="P4" s="191">
        <f t="shared" si="2"/>
        <v>2028</v>
      </c>
      <c r="Q4" s="191">
        <f t="shared" si="2"/>
        <v>2029</v>
      </c>
      <c r="R4" s="191">
        <f t="shared" si="2"/>
        <v>2030</v>
      </c>
      <c r="S4" s="191">
        <f t="shared" si="2"/>
        <v>2031</v>
      </c>
      <c r="T4" s="191">
        <f t="shared" si="2"/>
        <v>2032</v>
      </c>
      <c r="U4" s="191">
        <f t="shared" si="2"/>
        <v>2033</v>
      </c>
      <c r="V4" s="191">
        <f t="shared" si="2"/>
        <v>2034</v>
      </c>
      <c r="W4" s="191">
        <f t="shared" si="2"/>
        <v>2035</v>
      </c>
      <c r="X4" s="191">
        <f t="shared" si="2"/>
        <v>2036</v>
      </c>
      <c r="Y4" s="191">
        <f t="shared" si="2"/>
        <v>2037</v>
      </c>
      <c r="Z4" s="191">
        <f t="shared" si="2"/>
        <v>2038</v>
      </c>
      <c r="AA4" s="191">
        <f t="shared" si="2"/>
        <v>2039</v>
      </c>
      <c r="AB4" s="191">
        <f t="shared" si="2"/>
        <v>2040</v>
      </c>
      <c r="AC4" s="191">
        <f t="shared" si="2"/>
        <v>2041</v>
      </c>
      <c r="AD4" s="191">
        <f t="shared" si="2"/>
        <v>2042</v>
      </c>
      <c r="AE4" s="191">
        <f t="shared" si="2"/>
        <v>2043</v>
      </c>
      <c r="AF4" s="191">
        <f t="shared" si="2"/>
        <v>2044</v>
      </c>
      <c r="AG4" s="191">
        <f t="shared" si="2"/>
        <v>2045</v>
      </c>
      <c r="AH4" s="191">
        <f t="shared" si="2"/>
        <v>2046</v>
      </c>
      <c r="AI4" s="191">
        <f t="shared" si="2"/>
        <v>2047</v>
      </c>
      <c r="AJ4" s="191">
        <f t="shared" si="2"/>
        <v>2048</v>
      </c>
      <c r="AK4" s="191">
        <f t="shared" si="2"/>
        <v>2049</v>
      </c>
      <c r="AL4" s="191">
        <f t="shared" si="2"/>
        <v>2050</v>
      </c>
      <c r="AM4" s="191">
        <f t="shared" si="2"/>
        <v>2051</v>
      </c>
      <c r="AN4" s="191">
        <f t="shared" si="2"/>
        <v>2052</v>
      </c>
      <c r="AO4" s="191">
        <f t="shared" si="2"/>
        <v>2053</v>
      </c>
      <c r="AP4" s="279">
        <f t="shared" si="2"/>
        <v>2054</v>
      </c>
    </row>
    <row r="5" spans="1:42">
      <c r="A5" s="18" t="s">
        <v>283</v>
      </c>
      <c r="B5" s="21"/>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row>
    <row r="6" spans="1:42">
      <c r="A6" s="57" t="s">
        <v>610</v>
      </c>
      <c r="E6" s="57"/>
    </row>
    <row r="8" spans="1:42">
      <c r="A8" t="s">
        <v>160</v>
      </c>
      <c r="C8" s="58"/>
      <c r="J8" t="str">
        <f t="shared" ref="J8:J13" si="3">"£m real "&amp;Base_Year&amp;" (CPIH)"</f>
        <v>£m real 2021-22 (CPIH)</v>
      </c>
      <c r="M8" s="343">
        <v>0</v>
      </c>
      <c r="N8" s="343">
        <v>0</v>
      </c>
      <c r="O8" s="343">
        <v>0</v>
      </c>
      <c r="P8" s="343">
        <v>0</v>
      </c>
      <c r="Q8" s="343">
        <v>0</v>
      </c>
      <c r="R8" s="343">
        <v>0</v>
      </c>
      <c r="S8" s="343">
        <v>0</v>
      </c>
      <c r="T8" s="343">
        <v>0</v>
      </c>
      <c r="U8" s="343">
        <v>0</v>
      </c>
      <c r="V8" s="343">
        <v>0</v>
      </c>
      <c r="W8" s="343">
        <v>0</v>
      </c>
      <c r="X8" s="343">
        <v>0</v>
      </c>
      <c r="Y8" s="343">
        <v>0</v>
      </c>
      <c r="Z8" s="343">
        <v>0</v>
      </c>
      <c r="AA8" s="343">
        <v>0</v>
      </c>
      <c r="AB8" s="343">
        <v>0</v>
      </c>
      <c r="AC8" s="343">
        <v>0</v>
      </c>
      <c r="AD8" s="343">
        <v>0</v>
      </c>
      <c r="AE8" s="343">
        <v>0</v>
      </c>
      <c r="AF8" s="343">
        <v>0</v>
      </c>
      <c r="AG8" s="343">
        <v>0</v>
      </c>
      <c r="AH8" s="343">
        <v>0</v>
      </c>
      <c r="AI8" s="343">
        <v>0</v>
      </c>
      <c r="AJ8" s="343">
        <v>0</v>
      </c>
      <c r="AK8" s="343">
        <v>0</v>
      </c>
      <c r="AL8" s="343">
        <v>0</v>
      </c>
      <c r="AM8" s="343">
        <v>0</v>
      </c>
      <c r="AN8" s="343">
        <v>0</v>
      </c>
      <c r="AO8" s="343">
        <v>0</v>
      </c>
      <c r="AP8" s="448">
        <v>0</v>
      </c>
    </row>
    <row r="9" spans="1:42">
      <c r="A9" t="s">
        <v>611</v>
      </c>
      <c r="C9" s="58"/>
      <c r="J9" t="str">
        <f t="shared" si="3"/>
        <v>£m real 2021-22 (CPIH)</v>
      </c>
      <c r="M9" s="343">
        <v>0</v>
      </c>
      <c r="N9" s="343">
        <v>0</v>
      </c>
      <c r="O9" s="343">
        <v>0</v>
      </c>
      <c r="P9" s="343">
        <v>0</v>
      </c>
      <c r="Q9" s="343">
        <v>0</v>
      </c>
      <c r="R9" s="343">
        <v>0</v>
      </c>
      <c r="S9" s="343">
        <v>0</v>
      </c>
      <c r="T9" s="343">
        <v>0</v>
      </c>
      <c r="U9" s="343">
        <v>0</v>
      </c>
      <c r="V9" s="343">
        <v>0</v>
      </c>
      <c r="W9" s="343">
        <v>0</v>
      </c>
      <c r="X9" s="343">
        <v>0</v>
      </c>
      <c r="Y9" s="343">
        <v>0</v>
      </c>
      <c r="Z9" s="343">
        <v>0</v>
      </c>
      <c r="AA9" s="343">
        <v>0</v>
      </c>
      <c r="AB9" s="343">
        <v>0</v>
      </c>
      <c r="AC9" s="343">
        <v>0</v>
      </c>
      <c r="AD9" s="343">
        <v>0</v>
      </c>
      <c r="AE9" s="343">
        <v>0</v>
      </c>
      <c r="AF9" s="343">
        <v>0</v>
      </c>
      <c r="AG9" s="343">
        <v>0</v>
      </c>
      <c r="AH9" s="343">
        <v>0</v>
      </c>
      <c r="AI9" s="343">
        <v>0</v>
      </c>
      <c r="AJ9" s="343">
        <v>0</v>
      </c>
      <c r="AK9" s="343">
        <v>0</v>
      </c>
      <c r="AL9" s="343">
        <v>0</v>
      </c>
      <c r="AM9" s="343">
        <v>0</v>
      </c>
      <c r="AN9" s="343">
        <v>0</v>
      </c>
      <c r="AO9" s="343">
        <v>0</v>
      </c>
      <c r="AP9" s="448">
        <v>0</v>
      </c>
    </row>
    <row r="10" spans="1:42">
      <c r="A10" s="57" t="s">
        <v>612</v>
      </c>
      <c r="C10" s="58"/>
      <c r="J10" t="str">
        <f t="shared" si="3"/>
        <v>£m real 2021-22 (CPIH)</v>
      </c>
      <c r="M10" s="286">
        <f t="shared" ref="M10:R10" si="4">SUM(M8:M9)</f>
        <v>0</v>
      </c>
      <c r="N10" s="286">
        <f t="shared" si="4"/>
        <v>0</v>
      </c>
      <c r="O10" s="286">
        <f t="shared" si="4"/>
        <v>0</v>
      </c>
      <c r="P10" s="286">
        <f t="shared" si="4"/>
        <v>0</v>
      </c>
      <c r="Q10" s="286">
        <f t="shared" si="4"/>
        <v>0</v>
      </c>
      <c r="R10" s="286">
        <f t="shared" si="4"/>
        <v>0</v>
      </c>
      <c r="S10" s="286">
        <f t="shared" ref="S10:AP10" si="5">SUM(S8:S9)</f>
        <v>0</v>
      </c>
      <c r="T10" s="286">
        <f t="shared" si="5"/>
        <v>0</v>
      </c>
      <c r="U10" s="286">
        <f t="shared" si="5"/>
        <v>0</v>
      </c>
      <c r="V10" s="286">
        <f t="shared" si="5"/>
        <v>0</v>
      </c>
      <c r="W10" s="286">
        <f t="shared" si="5"/>
        <v>0</v>
      </c>
      <c r="X10" s="286">
        <f t="shared" si="5"/>
        <v>0</v>
      </c>
      <c r="Y10" s="286">
        <f t="shared" si="5"/>
        <v>0</v>
      </c>
      <c r="Z10" s="286">
        <f t="shared" si="5"/>
        <v>0</v>
      </c>
      <c r="AA10" s="286">
        <f t="shared" si="5"/>
        <v>0</v>
      </c>
      <c r="AB10" s="286">
        <f t="shared" si="5"/>
        <v>0</v>
      </c>
      <c r="AC10" s="286">
        <f t="shared" si="5"/>
        <v>0</v>
      </c>
      <c r="AD10" s="286">
        <f t="shared" si="5"/>
        <v>0</v>
      </c>
      <c r="AE10" s="286">
        <f t="shared" si="5"/>
        <v>0</v>
      </c>
      <c r="AF10" s="286">
        <f t="shared" si="5"/>
        <v>0</v>
      </c>
      <c r="AG10" s="286">
        <f t="shared" si="5"/>
        <v>0</v>
      </c>
      <c r="AH10" s="286">
        <f t="shared" si="5"/>
        <v>0</v>
      </c>
      <c r="AI10" s="286">
        <f t="shared" si="5"/>
        <v>0</v>
      </c>
      <c r="AJ10" s="286">
        <f t="shared" si="5"/>
        <v>0</v>
      </c>
      <c r="AK10" s="286">
        <f t="shared" si="5"/>
        <v>0</v>
      </c>
      <c r="AL10" s="286">
        <f t="shared" si="5"/>
        <v>0</v>
      </c>
      <c r="AM10" s="286">
        <f t="shared" si="5"/>
        <v>0</v>
      </c>
      <c r="AN10" s="286">
        <f t="shared" si="5"/>
        <v>0</v>
      </c>
      <c r="AO10" s="286">
        <f t="shared" si="5"/>
        <v>0</v>
      </c>
      <c r="AP10" s="308">
        <f t="shared" si="5"/>
        <v>0</v>
      </c>
    </row>
    <row r="11" spans="1:42">
      <c r="A11" s="24" t="s">
        <v>613</v>
      </c>
      <c r="C11" s="58"/>
      <c r="J11" t="str">
        <f t="shared" si="3"/>
        <v>£m real 2021-22 (CPIH)</v>
      </c>
      <c r="M11" s="343">
        <v>0</v>
      </c>
      <c r="N11" s="343">
        <v>0</v>
      </c>
      <c r="O11" s="343">
        <v>0</v>
      </c>
      <c r="P11" s="343">
        <v>0</v>
      </c>
      <c r="Q11" s="343">
        <v>0</v>
      </c>
      <c r="R11" s="343">
        <v>0</v>
      </c>
      <c r="S11" s="343">
        <v>0</v>
      </c>
      <c r="T11" s="343">
        <v>0</v>
      </c>
      <c r="U11" s="343">
        <v>0</v>
      </c>
      <c r="V11" s="343">
        <v>0</v>
      </c>
      <c r="W11" s="343">
        <v>0</v>
      </c>
      <c r="X11" s="343">
        <v>0</v>
      </c>
      <c r="Y11" s="343">
        <v>0</v>
      </c>
      <c r="Z11" s="343">
        <v>0</v>
      </c>
      <c r="AA11" s="343">
        <v>0</v>
      </c>
      <c r="AB11" s="343">
        <v>0</v>
      </c>
      <c r="AC11" s="343">
        <v>0</v>
      </c>
      <c r="AD11" s="343">
        <v>0</v>
      </c>
      <c r="AE11" s="343">
        <v>0</v>
      </c>
      <c r="AF11" s="343">
        <v>0</v>
      </c>
      <c r="AG11" s="343">
        <v>0</v>
      </c>
      <c r="AH11" s="343">
        <v>0</v>
      </c>
      <c r="AI11" s="343">
        <v>0</v>
      </c>
      <c r="AJ11" s="343">
        <v>0</v>
      </c>
      <c r="AK11" s="343">
        <v>0</v>
      </c>
      <c r="AL11" s="343">
        <v>0</v>
      </c>
      <c r="AM11" s="343">
        <v>0</v>
      </c>
      <c r="AN11" s="343">
        <v>0</v>
      </c>
      <c r="AO11" s="343">
        <v>0</v>
      </c>
      <c r="AP11" s="448">
        <v>0</v>
      </c>
    </row>
    <row r="12" spans="1:42">
      <c r="A12" t="s">
        <v>614</v>
      </c>
      <c r="C12" s="58"/>
      <c r="J12" t="str">
        <f t="shared" si="3"/>
        <v>£m real 2021-22 (CPIH)</v>
      </c>
      <c r="M12" s="343">
        <v>0</v>
      </c>
      <c r="N12" s="343">
        <v>0</v>
      </c>
      <c r="O12" s="343">
        <v>0</v>
      </c>
      <c r="P12" s="343">
        <v>0</v>
      </c>
      <c r="Q12" s="343">
        <v>0</v>
      </c>
      <c r="R12" s="343">
        <v>0</v>
      </c>
      <c r="S12" s="343">
        <v>0</v>
      </c>
      <c r="T12" s="343">
        <v>0</v>
      </c>
      <c r="U12" s="343">
        <v>0</v>
      </c>
      <c r="V12" s="343">
        <v>0</v>
      </c>
      <c r="W12" s="343">
        <v>0</v>
      </c>
      <c r="X12" s="343">
        <v>0</v>
      </c>
      <c r="Y12" s="343">
        <v>0</v>
      </c>
      <c r="Z12" s="343">
        <v>0</v>
      </c>
      <c r="AA12" s="343">
        <v>0</v>
      </c>
      <c r="AB12" s="343">
        <v>0</v>
      </c>
      <c r="AC12" s="343">
        <v>0</v>
      </c>
      <c r="AD12" s="343">
        <v>0</v>
      </c>
      <c r="AE12" s="343">
        <v>0</v>
      </c>
      <c r="AF12" s="343">
        <v>0</v>
      </c>
      <c r="AG12" s="343">
        <v>0</v>
      </c>
      <c r="AH12" s="343">
        <v>0</v>
      </c>
      <c r="AI12" s="343">
        <v>0</v>
      </c>
      <c r="AJ12" s="343">
        <v>0</v>
      </c>
      <c r="AK12" s="343">
        <v>0</v>
      </c>
      <c r="AL12" s="343">
        <v>0</v>
      </c>
      <c r="AM12" s="343">
        <v>0</v>
      </c>
      <c r="AN12" s="343">
        <v>0</v>
      </c>
      <c r="AO12" s="343">
        <v>0</v>
      </c>
      <c r="AP12" s="448">
        <v>0</v>
      </c>
    </row>
    <row r="13" spans="1:42">
      <c r="A13" s="57" t="s">
        <v>615</v>
      </c>
      <c r="C13" s="58"/>
      <c r="J13" t="str">
        <f t="shared" si="3"/>
        <v>£m real 2021-22 (CPIH)</v>
      </c>
      <c r="M13" s="286">
        <f>SUM(M10:M12)</f>
        <v>0</v>
      </c>
      <c r="N13" s="286">
        <f t="shared" ref="N13:AG13" si="6">SUM(N10:N12)</f>
        <v>0</v>
      </c>
      <c r="O13" s="286">
        <f t="shared" si="6"/>
        <v>0</v>
      </c>
      <c r="P13" s="286">
        <f t="shared" si="6"/>
        <v>0</v>
      </c>
      <c r="Q13" s="286">
        <f t="shared" si="6"/>
        <v>0</v>
      </c>
      <c r="R13" s="286">
        <f t="shared" si="6"/>
        <v>0</v>
      </c>
      <c r="S13" s="286">
        <f t="shared" si="6"/>
        <v>0</v>
      </c>
      <c r="T13" s="286">
        <f t="shared" si="6"/>
        <v>0</v>
      </c>
      <c r="U13" s="286">
        <f t="shared" si="6"/>
        <v>0</v>
      </c>
      <c r="V13" s="286">
        <f t="shared" si="6"/>
        <v>0</v>
      </c>
      <c r="W13" s="286">
        <f t="shared" si="6"/>
        <v>0</v>
      </c>
      <c r="X13" s="286">
        <f t="shared" si="6"/>
        <v>0</v>
      </c>
      <c r="Y13" s="286">
        <f t="shared" si="6"/>
        <v>0</v>
      </c>
      <c r="Z13" s="286">
        <f t="shared" si="6"/>
        <v>0</v>
      </c>
      <c r="AA13" s="286">
        <f t="shared" si="6"/>
        <v>0</v>
      </c>
      <c r="AB13" s="286">
        <f t="shared" si="6"/>
        <v>0</v>
      </c>
      <c r="AC13" s="286">
        <f t="shared" si="6"/>
        <v>0</v>
      </c>
      <c r="AD13" s="286">
        <f t="shared" si="6"/>
        <v>0</v>
      </c>
      <c r="AE13" s="286">
        <f t="shared" si="6"/>
        <v>0</v>
      </c>
      <c r="AF13" s="286">
        <f t="shared" si="6"/>
        <v>0</v>
      </c>
      <c r="AG13" s="286">
        <f t="shared" si="6"/>
        <v>0</v>
      </c>
      <c r="AH13" s="286">
        <f t="shared" ref="AH13:AP13" si="7">SUM(AH10:AH12)</f>
        <v>0</v>
      </c>
      <c r="AI13" s="286">
        <f t="shared" si="7"/>
        <v>0</v>
      </c>
      <c r="AJ13" s="286">
        <f t="shared" si="7"/>
        <v>0</v>
      </c>
      <c r="AK13" s="286">
        <f t="shared" si="7"/>
        <v>0</v>
      </c>
      <c r="AL13" s="286">
        <f t="shared" si="7"/>
        <v>0</v>
      </c>
      <c r="AM13" s="286">
        <f t="shared" si="7"/>
        <v>0</v>
      </c>
      <c r="AN13" s="286">
        <f t="shared" si="7"/>
        <v>0</v>
      </c>
      <c r="AO13" s="286">
        <f t="shared" si="7"/>
        <v>0</v>
      </c>
      <c r="AP13" s="308">
        <f t="shared" si="7"/>
        <v>0</v>
      </c>
    </row>
    <row r="14" spans="1:42">
      <c r="J14" s="7"/>
    </row>
    <row r="15" spans="1:42">
      <c r="A15" t="s">
        <v>616</v>
      </c>
      <c r="C15" s="58"/>
      <c r="J15" t="str">
        <f>"£m real "&amp;Base_Year&amp;" (CPIH)"</f>
        <v>£m real 2021-22 (CPIH)</v>
      </c>
      <c r="M15" s="223" t="str">
        <f>IF((M10)&gt;0.01,"OK","ERROR")</f>
        <v>ERROR</v>
      </c>
      <c r="N15" s="223" t="str">
        <f t="shared" ref="N15:AG15" si="8">IF((N10)&gt;0.01,"OK","ERROR")</f>
        <v>ERROR</v>
      </c>
      <c r="O15" s="223" t="str">
        <f t="shared" si="8"/>
        <v>ERROR</v>
      </c>
      <c r="P15" s="223" t="str">
        <f t="shared" si="8"/>
        <v>ERROR</v>
      </c>
      <c r="Q15" s="223" t="str">
        <f t="shared" si="8"/>
        <v>ERROR</v>
      </c>
      <c r="R15" s="223" t="str">
        <f t="shared" si="8"/>
        <v>ERROR</v>
      </c>
      <c r="S15" s="223" t="str">
        <f t="shared" si="8"/>
        <v>ERROR</v>
      </c>
      <c r="T15" s="223" t="str">
        <f t="shared" si="8"/>
        <v>ERROR</v>
      </c>
      <c r="U15" s="223" t="str">
        <f t="shared" si="8"/>
        <v>ERROR</v>
      </c>
      <c r="V15" s="223" t="str">
        <f t="shared" si="8"/>
        <v>ERROR</v>
      </c>
      <c r="W15" s="223" t="str">
        <f t="shared" si="8"/>
        <v>ERROR</v>
      </c>
      <c r="X15" s="223" t="str">
        <f t="shared" si="8"/>
        <v>ERROR</v>
      </c>
      <c r="Y15" s="223" t="str">
        <f t="shared" si="8"/>
        <v>ERROR</v>
      </c>
      <c r="Z15" s="223" t="str">
        <f t="shared" si="8"/>
        <v>ERROR</v>
      </c>
      <c r="AA15" s="223" t="str">
        <f t="shared" si="8"/>
        <v>ERROR</v>
      </c>
      <c r="AB15" s="223" t="str">
        <f t="shared" si="8"/>
        <v>ERROR</v>
      </c>
      <c r="AC15" s="223" t="str">
        <f t="shared" si="8"/>
        <v>ERROR</v>
      </c>
      <c r="AD15" s="223" t="str">
        <f t="shared" si="8"/>
        <v>ERROR</v>
      </c>
      <c r="AE15" s="223" t="str">
        <f t="shared" si="8"/>
        <v>ERROR</v>
      </c>
      <c r="AF15" s="223" t="str">
        <f t="shared" si="8"/>
        <v>ERROR</v>
      </c>
      <c r="AG15" s="223" t="str">
        <f t="shared" si="8"/>
        <v>ERROR</v>
      </c>
      <c r="AH15" s="223" t="str">
        <f t="shared" ref="AH15:AP15" si="9">IF((AH10)&gt;0.01,"OK","ERROR")</f>
        <v>ERROR</v>
      </c>
      <c r="AI15" s="223" t="str">
        <f t="shared" si="9"/>
        <v>ERROR</v>
      </c>
      <c r="AJ15" s="223" t="str">
        <f t="shared" si="9"/>
        <v>ERROR</v>
      </c>
      <c r="AK15" s="223" t="str">
        <f t="shared" si="9"/>
        <v>ERROR</v>
      </c>
      <c r="AL15" s="223" t="str">
        <f t="shared" si="9"/>
        <v>ERROR</v>
      </c>
      <c r="AM15" s="223" t="str">
        <f t="shared" si="9"/>
        <v>ERROR</v>
      </c>
      <c r="AN15" s="223" t="str">
        <f t="shared" si="9"/>
        <v>ERROR</v>
      </c>
      <c r="AO15" s="223" t="str">
        <f t="shared" si="9"/>
        <v>ERROR</v>
      </c>
      <c r="AP15" s="449" t="str">
        <f t="shared" si="9"/>
        <v>ERROR</v>
      </c>
    </row>
    <row r="16" spans="1:42">
      <c r="A16" t="s">
        <v>617</v>
      </c>
      <c r="C16" s="58"/>
      <c r="J16" t="str">
        <f>"£m real "&amp;Base_Year&amp;" (CPIH)"</f>
        <v>£m real 2021-22 (CPIH)</v>
      </c>
      <c r="M16" s="223" t="str">
        <f>IF(ABS((M13-SUM(M11:M12,M8:M9)))&lt;0.01,"OK","ERROR")</f>
        <v>OK</v>
      </c>
      <c r="N16" s="223" t="str">
        <f t="shared" ref="N16:AG16" si="10">IF(ABS((N13-SUM(N11:N12,N8:N9)))&lt;0.01,"OK","ERROR")</f>
        <v>OK</v>
      </c>
      <c r="O16" s="223" t="str">
        <f t="shared" si="10"/>
        <v>OK</v>
      </c>
      <c r="P16" s="223" t="str">
        <f t="shared" si="10"/>
        <v>OK</v>
      </c>
      <c r="Q16" s="223" t="str">
        <f t="shared" si="10"/>
        <v>OK</v>
      </c>
      <c r="R16" s="223" t="str">
        <f t="shared" si="10"/>
        <v>OK</v>
      </c>
      <c r="S16" s="223" t="str">
        <f t="shared" si="10"/>
        <v>OK</v>
      </c>
      <c r="T16" s="223" t="str">
        <f t="shared" si="10"/>
        <v>OK</v>
      </c>
      <c r="U16" s="223" t="str">
        <f t="shared" si="10"/>
        <v>OK</v>
      </c>
      <c r="V16" s="223" t="str">
        <f t="shared" si="10"/>
        <v>OK</v>
      </c>
      <c r="W16" s="223" t="str">
        <f t="shared" si="10"/>
        <v>OK</v>
      </c>
      <c r="X16" s="223" t="str">
        <f t="shared" si="10"/>
        <v>OK</v>
      </c>
      <c r="Y16" s="223" t="str">
        <f t="shared" si="10"/>
        <v>OK</v>
      </c>
      <c r="Z16" s="223" t="str">
        <f t="shared" si="10"/>
        <v>OK</v>
      </c>
      <c r="AA16" s="223" t="str">
        <f t="shared" si="10"/>
        <v>OK</v>
      </c>
      <c r="AB16" s="223" t="str">
        <f t="shared" si="10"/>
        <v>OK</v>
      </c>
      <c r="AC16" s="223" t="str">
        <f t="shared" si="10"/>
        <v>OK</v>
      </c>
      <c r="AD16" s="223" t="str">
        <f t="shared" si="10"/>
        <v>OK</v>
      </c>
      <c r="AE16" s="223" t="str">
        <f t="shared" si="10"/>
        <v>OK</v>
      </c>
      <c r="AF16" s="223" t="str">
        <f t="shared" si="10"/>
        <v>OK</v>
      </c>
      <c r="AG16" s="223" t="str">
        <f t="shared" si="10"/>
        <v>OK</v>
      </c>
      <c r="AH16" s="223" t="str">
        <f t="shared" ref="AH16:AP16" si="11">IF(ABS((AH13-SUM(AH11:AH12,AH8:AH9)))&lt;0.01,"OK","ERROR")</f>
        <v>OK</v>
      </c>
      <c r="AI16" s="223" t="str">
        <f t="shared" si="11"/>
        <v>OK</v>
      </c>
      <c r="AJ16" s="223" t="str">
        <f t="shared" si="11"/>
        <v>OK</v>
      </c>
      <c r="AK16" s="223" t="str">
        <f t="shared" si="11"/>
        <v>OK</v>
      </c>
      <c r="AL16" s="223" t="str">
        <f t="shared" si="11"/>
        <v>OK</v>
      </c>
      <c r="AM16" s="223" t="str">
        <f t="shared" si="11"/>
        <v>OK</v>
      </c>
      <c r="AN16" s="223" t="str">
        <f t="shared" si="11"/>
        <v>OK</v>
      </c>
      <c r="AO16" s="223" t="str">
        <f t="shared" si="11"/>
        <v>OK</v>
      </c>
      <c r="AP16" s="449" t="str">
        <f t="shared" si="11"/>
        <v>OK</v>
      </c>
    </row>
    <row r="18" spans="1:42">
      <c r="A18" s="18" t="s">
        <v>286</v>
      </c>
      <c r="B18" s="21"/>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row>
    <row r="19" spans="1:42">
      <c r="A19" s="57" t="s">
        <v>610</v>
      </c>
      <c r="J19" t="str">
        <f>"£m real "&amp;Base_Year&amp;" (CPIH)"</f>
        <v>£m real 2021-22 (CPIH)</v>
      </c>
    </row>
    <row r="21" spans="1:42">
      <c r="A21" t="s">
        <v>160</v>
      </c>
      <c r="C21" s="58"/>
      <c r="J21" t="str">
        <f t="shared" ref="J21:J26" si="12">"£m real "&amp;Base_Year&amp;" (CPIH)"</f>
        <v>£m real 2021-22 (CPIH)</v>
      </c>
      <c r="M21" s="343">
        <v>0</v>
      </c>
      <c r="N21" s="343">
        <v>0</v>
      </c>
      <c r="O21" s="343">
        <v>0</v>
      </c>
      <c r="P21" s="343">
        <v>0</v>
      </c>
      <c r="Q21" s="343">
        <v>0</v>
      </c>
      <c r="R21" s="343">
        <v>0</v>
      </c>
      <c r="S21" s="343">
        <v>0</v>
      </c>
      <c r="T21" s="343">
        <v>0</v>
      </c>
      <c r="U21" s="343">
        <v>0</v>
      </c>
      <c r="V21" s="343">
        <v>0</v>
      </c>
      <c r="W21" s="343">
        <v>0</v>
      </c>
      <c r="X21" s="343">
        <v>0</v>
      </c>
      <c r="Y21" s="343">
        <v>0</v>
      </c>
      <c r="Z21" s="343">
        <v>0</v>
      </c>
      <c r="AA21" s="343">
        <v>0</v>
      </c>
      <c r="AB21" s="343">
        <v>0</v>
      </c>
      <c r="AC21" s="343">
        <v>0</v>
      </c>
      <c r="AD21" s="343">
        <v>0</v>
      </c>
      <c r="AE21" s="343">
        <v>0</v>
      </c>
      <c r="AF21" s="343">
        <v>0</v>
      </c>
      <c r="AG21" s="343">
        <v>0</v>
      </c>
      <c r="AH21" s="343">
        <v>0</v>
      </c>
      <c r="AI21" s="343">
        <v>0</v>
      </c>
      <c r="AJ21" s="343">
        <v>0</v>
      </c>
      <c r="AK21" s="343">
        <v>0</v>
      </c>
      <c r="AL21" s="343">
        <v>0</v>
      </c>
      <c r="AM21" s="343">
        <v>0</v>
      </c>
      <c r="AN21" s="343">
        <v>0</v>
      </c>
      <c r="AO21" s="343">
        <v>0</v>
      </c>
      <c r="AP21" s="448">
        <v>0</v>
      </c>
    </row>
    <row r="22" spans="1:42">
      <c r="A22" t="s">
        <v>611</v>
      </c>
      <c r="C22" s="58"/>
      <c r="J22" t="str">
        <f t="shared" si="12"/>
        <v>£m real 2021-22 (CPIH)</v>
      </c>
      <c r="M22" s="343">
        <v>0</v>
      </c>
      <c r="N22" s="343">
        <v>0</v>
      </c>
      <c r="O22" s="343">
        <v>0</v>
      </c>
      <c r="P22" s="343">
        <v>0</v>
      </c>
      <c r="Q22" s="343">
        <v>0</v>
      </c>
      <c r="R22" s="343">
        <v>0</v>
      </c>
      <c r="S22" s="343">
        <v>0</v>
      </c>
      <c r="T22" s="343">
        <v>0</v>
      </c>
      <c r="U22" s="343">
        <v>0</v>
      </c>
      <c r="V22" s="343">
        <v>0</v>
      </c>
      <c r="W22" s="343">
        <v>0</v>
      </c>
      <c r="X22" s="343">
        <v>0</v>
      </c>
      <c r="Y22" s="343">
        <v>0</v>
      </c>
      <c r="Z22" s="343">
        <v>0</v>
      </c>
      <c r="AA22" s="343">
        <v>0</v>
      </c>
      <c r="AB22" s="343">
        <v>0</v>
      </c>
      <c r="AC22" s="343">
        <v>0</v>
      </c>
      <c r="AD22" s="343">
        <v>0</v>
      </c>
      <c r="AE22" s="343">
        <v>0</v>
      </c>
      <c r="AF22" s="343">
        <v>0</v>
      </c>
      <c r="AG22" s="343">
        <v>0</v>
      </c>
      <c r="AH22" s="343">
        <v>0</v>
      </c>
      <c r="AI22" s="343">
        <v>0</v>
      </c>
      <c r="AJ22" s="343">
        <v>0</v>
      </c>
      <c r="AK22" s="343">
        <v>0</v>
      </c>
      <c r="AL22" s="343">
        <v>0</v>
      </c>
      <c r="AM22" s="343">
        <v>0</v>
      </c>
      <c r="AN22" s="343">
        <v>0</v>
      </c>
      <c r="AO22" s="343">
        <v>0</v>
      </c>
      <c r="AP22" s="448">
        <v>0</v>
      </c>
    </row>
    <row r="23" spans="1:42">
      <c r="A23" s="57" t="s">
        <v>612</v>
      </c>
      <c r="C23" s="58"/>
      <c r="J23" t="str">
        <f t="shared" si="12"/>
        <v>£m real 2021-22 (CPIH)</v>
      </c>
      <c r="M23" s="286">
        <f>SUM(M21:M22)</f>
        <v>0</v>
      </c>
      <c r="N23" s="286">
        <f t="shared" ref="N23:AE23" si="13">SUM(N21:N22)</f>
        <v>0</v>
      </c>
      <c r="O23" s="286">
        <f t="shared" si="13"/>
        <v>0</v>
      </c>
      <c r="P23" s="286">
        <f t="shared" si="13"/>
        <v>0</v>
      </c>
      <c r="Q23" s="286">
        <f t="shared" si="13"/>
        <v>0</v>
      </c>
      <c r="R23" s="286">
        <f t="shared" ref="R23:S23" si="14">SUM(R21:R22)</f>
        <v>0</v>
      </c>
      <c r="S23" s="286">
        <f t="shared" si="14"/>
        <v>0</v>
      </c>
      <c r="T23" s="286">
        <f t="shared" si="13"/>
        <v>0</v>
      </c>
      <c r="U23" s="286">
        <f t="shared" si="13"/>
        <v>0</v>
      </c>
      <c r="V23" s="286">
        <f t="shared" si="13"/>
        <v>0</v>
      </c>
      <c r="W23" s="286">
        <f t="shared" si="13"/>
        <v>0</v>
      </c>
      <c r="X23" s="286">
        <f t="shared" si="13"/>
        <v>0</v>
      </c>
      <c r="Y23" s="286">
        <f t="shared" si="13"/>
        <v>0</v>
      </c>
      <c r="Z23" s="286">
        <f t="shared" si="13"/>
        <v>0</v>
      </c>
      <c r="AA23" s="286">
        <f t="shared" si="13"/>
        <v>0</v>
      </c>
      <c r="AB23" s="286">
        <f t="shared" si="13"/>
        <v>0</v>
      </c>
      <c r="AC23" s="286">
        <f t="shared" si="13"/>
        <v>0</v>
      </c>
      <c r="AD23" s="286">
        <f t="shared" si="13"/>
        <v>0</v>
      </c>
      <c r="AE23" s="286">
        <f t="shared" si="13"/>
        <v>0</v>
      </c>
      <c r="AF23" s="286">
        <f t="shared" ref="AF23:AG23" si="15">SUM(AF21:AF22)</f>
        <v>0</v>
      </c>
      <c r="AG23" s="286">
        <f t="shared" si="15"/>
        <v>0</v>
      </c>
      <c r="AH23" s="286">
        <f t="shared" ref="AH23:AP23" si="16">SUM(AH21:AH22)</f>
        <v>0</v>
      </c>
      <c r="AI23" s="286">
        <f t="shared" si="16"/>
        <v>0</v>
      </c>
      <c r="AJ23" s="286">
        <f t="shared" si="16"/>
        <v>0</v>
      </c>
      <c r="AK23" s="286">
        <f t="shared" si="16"/>
        <v>0</v>
      </c>
      <c r="AL23" s="286">
        <f t="shared" si="16"/>
        <v>0</v>
      </c>
      <c r="AM23" s="286">
        <f t="shared" si="16"/>
        <v>0</v>
      </c>
      <c r="AN23" s="286">
        <f t="shared" si="16"/>
        <v>0</v>
      </c>
      <c r="AO23" s="286">
        <f t="shared" si="16"/>
        <v>0</v>
      </c>
      <c r="AP23" s="308">
        <f t="shared" si="16"/>
        <v>0</v>
      </c>
    </row>
    <row r="24" spans="1:42">
      <c r="A24" s="24" t="s">
        <v>613</v>
      </c>
      <c r="C24" s="58"/>
      <c r="J24" t="str">
        <f t="shared" si="12"/>
        <v>£m real 2021-22 (CPIH)</v>
      </c>
      <c r="M24" s="343">
        <v>0</v>
      </c>
      <c r="N24" s="343">
        <v>0</v>
      </c>
      <c r="O24" s="343">
        <v>0</v>
      </c>
      <c r="P24" s="343">
        <v>0</v>
      </c>
      <c r="Q24" s="343">
        <v>0</v>
      </c>
      <c r="R24" s="343">
        <v>0</v>
      </c>
      <c r="S24" s="343">
        <v>0</v>
      </c>
      <c r="T24" s="343">
        <v>0</v>
      </c>
      <c r="U24" s="343">
        <v>0</v>
      </c>
      <c r="V24" s="343">
        <v>0</v>
      </c>
      <c r="W24" s="343">
        <v>0</v>
      </c>
      <c r="X24" s="343">
        <v>0</v>
      </c>
      <c r="Y24" s="343">
        <v>0</v>
      </c>
      <c r="Z24" s="343">
        <v>0</v>
      </c>
      <c r="AA24" s="343">
        <v>0</v>
      </c>
      <c r="AB24" s="343">
        <v>0</v>
      </c>
      <c r="AC24" s="343">
        <v>0</v>
      </c>
      <c r="AD24" s="343">
        <v>0</v>
      </c>
      <c r="AE24" s="343">
        <v>0</v>
      </c>
      <c r="AF24" s="343">
        <v>0</v>
      </c>
      <c r="AG24" s="343">
        <v>0</v>
      </c>
      <c r="AH24" s="343">
        <v>0</v>
      </c>
      <c r="AI24" s="343">
        <v>0</v>
      </c>
      <c r="AJ24" s="343">
        <v>0</v>
      </c>
      <c r="AK24" s="343">
        <v>0</v>
      </c>
      <c r="AL24" s="343">
        <v>0</v>
      </c>
      <c r="AM24" s="343">
        <v>0</v>
      </c>
      <c r="AN24" s="343">
        <v>0</v>
      </c>
      <c r="AO24" s="343">
        <v>0</v>
      </c>
      <c r="AP24" s="448">
        <v>0</v>
      </c>
    </row>
    <row r="25" spans="1:42">
      <c r="A25" t="s">
        <v>614</v>
      </c>
      <c r="C25" s="58"/>
      <c r="J25" t="str">
        <f t="shared" si="12"/>
        <v>£m real 2021-22 (CPIH)</v>
      </c>
      <c r="M25" s="343">
        <v>0</v>
      </c>
      <c r="N25" s="343">
        <v>0</v>
      </c>
      <c r="O25" s="343">
        <v>0</v>
      </c>
      <c r="P25" s="343">
        <v>0</v>
      </c>
      <c r="Q25" s="343">
        <v>0</v>
      </c>
      <c r="R25" s="343">
        <v>0</v>
      </c>
      <c r="S25" s="343">
        <v>0</v>
      </c>
      <c r="T25" s="343">
        <v>0</v>
      </c>
      <c r="U25" s="343">
        <v>0</v>
      </c>
      <c r="V25" s="343">
        <v>0</v>
      </c>
      <c r="W25" s="343">
        <v>0</v>
      </c>
      <c r="X25" s="343">
        <v>0</v>
      </c>
      <c r="Y25" s="343">
        <v>0</v>
      </c>
      <c r="Z25" s="343">
        <v>0</v>
      </c>
      <c r="AA25" s="343">
        <v>0</v>
      </c>
      <c r="AB25" s="343">
        <v>0</v>
      </c>
      <c r="AC25" s="343">
        <v>0</v>
      </c>
      <c r="AD25" s="343">
        <v>0</v>
      </c>
      <c r="AE25" s="343">
        <v>0</v>
      </c>
      <c r="AF25" s="343">
        <v>0</v>
      </c>
      <c r="AG25" s="343">
        <v>0</v>
      </c>
      <c r="AH25" s="343">
        <v>0</v>
      </c>
      <c r="AI25" s="343">
        <v>0</v>
      </c>
      <c r="AJ25" s="343">
        <v>0</v>
      </c>
      <c r="AK25" s="343">
        <v>0</v>
      </c>
      <c r="AL25" s="343">
        <v>0</v>
      </c>
      <c r="AM25" s="343">
        <v>0</v>
      </c>
      <c r="AN25" s="343">
        <v>0</v>
      </c>
      <c r="AO25" s="343">
        <v>0</v>
      </c>
      <c r="AP25" s="448">
        <v>0</v>
      </c>
    </row>
    <row r="26" spans="1:42">
      <c r="A26" s="57" t="s">
        <v>615</v>
      </c>
      <c r="C26" s="58"/>
      <c r="J26" t="str">
        <f t="shared" si="12"/>
        <v>£m real 2021-22 (CPIH)</v>
      </c>
      <c r="M26" s="286">
        <f>SUM(M23:M25)</f>
        <v>0</v>
      </c>
      <c r="N26" s="286">
        <f t="shared" ref="N26:AG26" si="17">SUM(N23:N25)</f>
        <v>0</v>
      </c>
      <c r="O26" s="286">
        <f t="shared" si="17"/>
        <v>0</v>
      </c>
      <c r="P26" s="286">
        <f t="shared" si="17"/>
        <v>0</v>
      </c>
      <c r="Q26" s="286">
        <f t="shared" si="17"/>
        <v>0</v>
      </c>
      <c r="R26" s="286">
        <f t="shared" si="17"/>
        <v>0</v>
      </c>
      <c r="S26" s="286">
        <f t="shared" si="17"/>
        <v>0</v>
      </c>
      <c r="T26" s="286">
        <f t="shared" si="17"/>
        <v>0</v>
      </c>
      <c r="U26" s="286">
        <f t="shared" si="17"/>
        <v>0</v>
      </c>
      <c r="V26" s="286">
        <f t="shared" si="17"/>
        <v>0</v>
      </c>
      <c r="W26" s="286">
        <f t="shared" si="17"/>
        <v>0</v>
      </c>
      <c r="X26" s="286">
        <f t="shared" si="17"/>
        <v>0</v>
      </c>
      <c r="Y26" s="286">
        <f t="shared" si="17"/>
        <v>0</v>
      </c>
      <c r="Z26" s="286">
        <f t="shared" si="17"/>
        <v>0</v>
      </c>
      <c r="AA26" s="286">
        <f t="shared" si="17"/>
        <v>0</v>
      </c>
      <c r="AB26" s="286">
        <f t="shared" si="17"/>
        <v>0</v>
      </c>
      <c r="AC26" s="286">
        <f t="shared" si="17"/>
        <v>0</v>
      </c>
      <c r="AD26" s="286">
        <f t="shared" si="17"/>
        <v>0</v>
      </c>
      <c r="AE26" s="286">
        <f t="shared" si="17"/>
        <v>0</v>
      </c>
      <c r="AF26" s="286">
        <f t="shared" si="17"/>
        <v>0</v>
      </c>
      <c r="AG26" s="286">
        <f t="shared" si="17"/>
        <v>0</v>
      </c>
      <c r="AH26" s="286">
        <f t="shared" ref="AH26:AP26" si="18">SUM(AH23:AH25)</f>
        <v>0</v>
      </c>
      <c r="AI26" s="286">
        <f t="shared" si="18"/>
        <v>0</v>
      </c>
      <c r="AJ26" s="286">
        <f t="shared" si="18"/>
        <v>0</v>
      </c>
      <c r="AK26" s="286">
        <f t="shared" si="18"/>
        <v>0</v>
      </c>
      <c r="AL26" s="286">
        <f t="shared" si="18"/>
        <v>0</v>
      </c>
      <c r="AM26" s="286">
        <f t="shared" si="18"/>
        <v>0</v>
      </c>
      <c r="AN26" s="286">
        <f t="shared" si="18"/>
        <v>0</v>
      </c>
      <c r="AO26" s="286">
        <f t="shared" si="18"/>
        <v>0</v>
      </c>
      <c r="AP26" s="308">
        <f t="shared" si="18"/>
        <v>0</v>
      </c>
    </row>
    <row r="28" spans="1:42">
      <c r="A28" t="s">
        <v>616</v>
      </c>
      <c r="J28" t="str">
        <f>"£m real "&amp;Base_Year&amp;" (CPIH)"</f>
        <v>£m real 2021-22 (CPIH)</v>
      </c>
      <c r="M28" s="223" t="str">
        <f>IF(ABS(M23)&lt;0.01,"OK","ERROR")</f>
        <v>OK</v>
      </c>
      <c r="N28" s="223" t="str">
        <f t="shared" ref="N28:AG28" si="19">IF(ABS(N23)&lt;0.01,"OK","ERROR")</f>
        <v>OK</v>
      </c>
      <c r="O28" s="223" t="str">
        <f t="shared" si="19"/>
        <v>OK</v>
      </c>
      <c r="P28" s="223" t="str">
        <f t="shared" si="19"/>
        <v>OK</v>
      </c>
      <c r="Q28" s="223" t="str">
        <f t="shared" si="19"/>
        <v>OK</v>
      </c>
      <c r="R28" s="223" t="str">
        <f t="shared" si="19"/>
        <v>OK</v>
      </c>
      <c r="S28" s="223" t="str">
        <f t="shared" si="19"/>
        <v>OK</v>
      </c>
      <c r="T28" s="223" t="str">
        <f t="shared" si="19"/>
        <v>OK</v>
      </c>
      <c r="U28" s="223" t="str">
        <f t="shared" si="19"/>
        <v>OK</v>
      </c>
      <c r="V28" s="223" t="str">
        <f t="shared" si="19"/>
        <v>OK</v>
      </c>
      <c r="W28" s="223" t="str">
        <f t="shared" si="19"/>
        <v>OK</v>
      </c>
      <c r="X28" s="223" t="str">
        <f t="shared" si="19"/>
        <v>OK</v>
      </c>
      <c r="Y28" s="223" t="str">
        <f t="shared" si="19"/>
        <v>OK</v>
      </c>
      <c r="Z28" s="223" t="str">
        <f t="shared" si="19"/>
        <v>OK</v>
      </c>
      <c r="AA28" s="223" t="str">
        <f t="shared" si="19"/>
        <v>OK</v>
      </c>
      <c r="AB28" s="223" t="str">
        <f t="shared" si="19"/>
        <v>OK</v>
      </c>
      <c r="AC28" s="223" t="str">
        <f t="shared" si="19"/>
        <v>OK</v>
      </c>
      <c r="AD28" s="223" t="str">
        <f t="shared" si="19"/>
        <v>OK</v>
      </c>
      <c r="AE28" s="223" t="str">
        <f t="shared" si="19"/>
        <v>OK</v>
      </c>
      <c r="AF28" s="223" t="str">
        <f t="shared" si="19"/>
        <v>OK</v>
      </c>
      <c r="AG28" s="223" t="str">
        <f t="shared" si="19"/>
        <v>OK</v>
      </c>
      <c r="AH28" s="223" t="str">
        <f t="shared" ref="AH28:AP28" si="20">IF(ABS(AH23)&lt;0.01,"OK","ERROR")</f>
        <v>OK</v>
      </c>
      <c r="AI28" s="223" t="str">
        <f t="shared" si="20"/>
        <v>OK</v>
      </c>
      <c r="AJ28" s="223" t="str">
        <f t="shared" si="20"/>
        <v>OK</v>
      </c>
      <c r="AK28" s="223" t="str">
        <f t="shared" si="20"/>
        <v>OK</v>
      </c>
      <c r="AL28" s="223" t="str">
        <f t="shared" si="20"/>
        <v>OK</v>
      </c>
      <c r="AM28" s="223" t="str">
        <f t="shared" si="20"/>
        <v>OK</v>
      </c>
      <c r="AN28" s="223" t="str">
        <f t="shared" si="20"/>
        <v>OK</v>
      </c>
      <c r="AO28" s="223" t="str">
        <f t="shared" si="20"/>
        <v>OK</v>
      </c>
      <c r="AP28" s="449" t="str">
        <f t="shared" si="20"/>
        <v>OK</v>
      </c>
    </row>
    <row r="29" spans="1:42">
      <c r="A29" t="s">
        <v>617</v>
      </c>
      <c r="J29" t="str">
        <f>"£m real "&amp;Base_Year&amp;" (CPIH)"</f>
        <v>£m real 2021-22 (CPIH)</v>
      </c>
      <c r="M29" s="223" t="str">
        <f>IF(ABS((M26-SUM(M24:M25,M21:M22)))&lt;0.01,"OK","ERROR")</f>
        <v>OK</v>
      </c>
      <c r="N29" s="223" t="str">
        <f t="shared" ref="N29:AG29" si="21">IF(ABS((N26-SUM(N24:N25,N21:N22)))&lt;0.01,"OK","ERROR")</f>
        <v>OK</v>
      </c>
      <c r="O29" s="223" t="str">
        <f t="shared" si="21"/>
        <v>OK</v>
      </c>
      <c r="P29" s="223" t="str">
        <f t="shared" si="21"/>
        <v>OK</v>
      </c>
      <c r="Q29" s="223" t="str">
        <f t="shared" si="21"/>
        <v>OK</v>
      </c>
      <c r="R29" s="223" t="str">
        <f t="shared" si="21"/>
        <v>OK</v>
      </c>
      <c r="S29" s="223" t="str">
        <f t="shared" si="21"/>
        <v>OK</v>
      </c>
      <c r="T29" s="223" t="str">
        <f t="shared" si="21"/>
        <v>OK</v>
      </c>
      <c r="U29" s="223" t="str">
        <f t="shared" si="21"/>
        <v>OK</v>
      </c>
      <c r="V29" s="223" t="str">
        <f t="shared" si="21"/>
        <v>OK</v>
      </c>
      <c r="W29" s="223" t="str">
        <f t="shared" si="21"/>
        <v>OK</v>
      </c>
      <c r="X29" s="223" t="str">
        <f t="shared" si="21"/>
        <v>OK</v>
      </c>
      <c r="Y29" s="223" t="str">
        <f t="shared" si="21"/>
        <v>OK</v>
      </c>
      <c r="Z29" s="223" t="str">
        <f t="shared" si="21"/>
        <v>OK</v>
      </c>
      <c r="AA29" s="223" t="str">
        <f t="shared" si="21"/>
        <v>OK</v>
      </c>
      <c r="AB29" s="223" t="str">
        <f t="shared" si="21"/>
        <v>OK</v>
      </c>
      <c r="AC29" s="223" t="str">
        <f t="shared" si="21"/>
        <v>OK</v>
      </c>
      <c r="AD29" s="223" t="str">
        <f t="shared" si="21"/>
        <v>OK</v>
      </c>
      <c r="AE29" s="223" t="str">
        <f t="shared" si="21"/>
        <v>OK</v>
      </c>
      <c r="AF29" s="223" t="str">
        <f t="shared" si="21"/>
        <v>OK</v>
      </c>
      <c r="AG29" s="223" t="str">
        <f t="shared" si="21"/>
        <v>OK</v>
      </c>
      <c r="AH29" s="223" t="str">
        <f t="shared" ref="AH29:AP29" si="22">IF(ABS((AH26-SUM(AH24:AH25,AH21:AH22)))&lt;0.01,"OK","ERROR")</f>
        <v>OK</v>
      </c>
      <c r="AI29" s="223" t="str">
        <f t="shared" si="22"/>
        <v>OK</v>
      </c>
      <c r="AJ29" s="223" t="str">
        <f t="shared" si="22"/>
        <v>OK</v>
      </c>
      <c r="AK29" s="223" t="str">
        <f t="shared" si="22"/>
        <v>OK</v>
      </c>
      <c r="AL29" s="223" t="str">
        <f t="shared" si="22"/>
        <v>OK</v>
      </c>
      <c r="AM29" s="223" t="str">
        <f t="shared" si="22"/>
        <v>OK</v>
      </c>
      <c r="AN29" s="223" t="str">
        <f t="shared" si="22"/>
        <v>OK</v>
      </c>
      <c r="AO29" s="223" t="str">
        <f t="shared" si="22"/>
        <v>OK</v>
      </c>
      <c r="AP29" s="449" t="str">
        <f t="shared" si="22"/>
        <v>OK</v>
      </c>
    </row>
    <row r="31" spans="1:42">
      <c r="A31" s="18" t="s">
        <v>618</v>
      </c>
      <c r="B31" s="21"/>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row>
    <row r="32" spans="1:42">
      <c r="A32" t="s">
        <v>618</v>
      </c>
      <c r="C32" s="58"/>
      <c r="J32" t="str">
        <f>"£m real "&amp;Base_Year&amp;" (CPIH)"</f>
        <v>£m real 2021-22 (CPIH)</v>
      </c>
      <c r="M32" s="343">
        <v>0</v>
      </c>
      <c r="N32" s="343">
        <v>0</v>
      </c>
      <c r="O32" s="343">
        <v>0</v>
      </c>
      <c r="P32" s="343">
        <v>0</v>
      </c>
      <c r="Q32" s="343">
        <v>0</v>
      </c>
      <c r="R32" s="343">
        <v>0</v>
      </c>
      <c r="S32" s="343">
        <v>0</v>
      </c>
      <c r="T32" s="343">
        <v>0</v>
      </c>
      <c r="U32" s="343">
        <v>0</v>
      </c>
      <c r="V32" s="343">
        <v>0</v>
      </c>
      <c r="W32" s="343">
        <v>0</v>
      </c>
      <c r="X32" s="343">
        <v>0</v>
      </c>
      <c r="Y32" s="343">
        <v>0</v>
      </c>
      <c r="Z32" s="343">
        <v>0</v>
      </c>
      <c r="AA32" s="343">
        <v>0</v>
      </c>
      <c r="AB32" s="343">
        <v>0</v>
      </c>
      <c r="AC32" s="343">
        <v>0</v>
      </c>
      <c r="AD32" s="343">
        <v>0</v>
      </c>
      <c r="AE32" s="343">
        <v>0</v>
      </c>
      <c r="AF32" s="343">
        <v>0</v>
      </c>
      <c r="AG32" s="343">
        <v>0</v>
      </c>
      <c r="AH32" s="343">
        <v>0</v>
      </c>
      <c r="AI32" s="343">
        <v>0</v>
      </c>
      <c r="AJ32" s="343">
        <v>0</v>
      </c>
      <c r="AK32" s="343">
        <v>0</v>
      </c>
      <c r="AL32" s="343">
        <v>0</v>
      </c>
      <c r="AM32" s="343">
        <v>0</v>
      </c>
      <c r="AN32" s="343">
        <v>0</v>
      </c>
      <c r="AO32" s="343">
        <v>0</v>
      </c>
      <c r="AP32" s="448">
        <v>0</v>
      </c>
    </row>
    <row r="33" spans="1:137">
      <c r="A33" t="s">
        <v>619</v>
      </c>
      <c r="C33" s="58"/>
      <c r="J33" t="str">
        <f>"£m real "&amp;Base_Year&amp;" (CPIH)"</f>
        <v>£m real 2021-22 (CPIH)</v>
      </c>
      <c r="M33" s="286">
        <f>M32</f>
        <v>0</v>
      </c>
      <c r="N33" s="286">
        <f t="shared" ref="N33:AG33" si="23">N32</f>
        <v>0</v>
      </c>
      <c r="O33" s="286">
        <f t="shared" si="23"/>
        <v>0</v>
      </c>
      <c r="P33" s="286">
        <f t="shared" si="23"/>
        <v>0</v>
      </c>
      <c r="Q33" s="286">
        <f t="shared" si="23"/>
        <v>0</v>
      </c>
      <c r="R33" s="286">
        <f t="shared" si="23"/>
        <v>0</v>
      </c>
      <c r="S33" s="286">
        <f t="shared" si="23"/>
        <v>0</v>
      </c>
      <c r="T33" s="286">
        <f t="shared" si="23"/>
        <v>0</v>
      </c>
      <c r="U33" s="286">
        <f t="shared" si="23"/>
        <v>0</v>
      </c>
      <c r="V33" s="286">
        <f t="shared" si="23"/>
        <v>0</v>
      </c>
      <c r="W33" s="286">
        <f t="shared" si="23"/>
        <v>0</v>
      </c>
      <c r="X33" s="286">
        <f t="shared" si="23"/>
        <v>0</v>
      </c>
      <c r="Y33" s="286">
        <f t="shared" si="23"/>
        <v>0</v>
      </c>
      <c r="Z33" s="286">
        <f t="shared" si="23"/>
        <v>0</v>
      </c>
      <c r="AA33" s="286">
        <f t="shared" si="23"/>
        <v>0</v>
      </c>
      <c r="AB33" s="286">
        <f t="shared" si="23"/>
        <v>0</v>
      </c>
      <c r="AC33" s="286">
        <f t="shared" si="23"/>
        <v>0</v>
      </c>
      <c r="AD33" s="286">
        <f t="shared" si="23"/>
        <v>0</v>
      </c>
      <c r="AE33" s="286">
        <f t="shared" si="23"/>
        <v>0</v>
      </c>
      <c r="AF33" s="286">
        <f t="shared" si="23"/>
        <v>0</v>
      </c>
      <c r="AG33" s="286">
        <f t="shared" si="23"/>
        <v>0</v>
      </c>
      <c r="AH33" s="286">
        <f t="shared" ref="AH33:AP33" si="24">AH32</f>
        <v>0</v>
      </c>
      <c r="AI33" s="286">
        <f t="shared" si="24"/>
        <v>0</v>
      </c>
      <c r="AJ33" s="286">
        <f t="shared" si="24"/>
        <v>0</v>
      </c>
      <c r="AK33" s="286">
        <f t="shared" si="24"/>
        <v>0</v>
      </c>
      <c r="AL33" s="286">
        <f t="shared" si="24"/>
        <v>0</v>
      </c>
      <c r="AM33" s="286">
        <f t="shared" si="24"/>
        <v>0</v>
      </c>
      <c r="AN33" s="286">
        <f t="shared" si="24"/>
        <v>0</v>
      </c>
      <c r="AO33" s="286">
        <f t="shared" si="24"/>
        <v>0</v>
      </c>
      <c r="AP33" s="308">
        <f t="shared" si="24"/>
        <v>0</v>
      </c>
    </row>
    <row r="35" spans="1:137">
      <c r="A35" t="s">
        <v>620</v>
      </c>
      <c r="J35" s="7"/>
    </row>
    <row r="37" spans="1:137">
      <c r="A37" s="344" t="s">
        <v>621</v>
      </c>
    </row>
    <row r="38" spans="1:137">
      <c r="A38" s="59"/>
      <c r="B38" s="59"/>
      <c r="C38" s="59"/>
      <c r="D38" s="59"/>
      <c r="E38" s="59"/>
      <c r="F38" s="59"/>
      <c r="G38" s="59"/>
      <c r="H38" s="59"/>
      <c r="I38" s="59"/>
      <c r="J38" s="59"/>
      <c r="K38" s="59"/>
      <c r="L38" s="59"/>
      <c r="N38" s="232"/>
      <c r="O38" s="232"/>
      <c r="P38" s="232"/>
      <c r="Q38" s="261"/>
      <c r="R38" s="232"/>
      <c r="S38" s="232"/>
      <c r="T38" s="232"/>
      <c r="U38" s="232"/>
      <c r="V38" s="232"/>
      <c r="W38" s="232"/>
      <c r="X38" s="232"/>
      <c r="Y38" s="232"/>
      <c r="Z38" s="232"/>
      <c r="AA38" s="232"/>
      <c r="AB38" s="232"/>
      <c r="AC38" s="232"/>
      <c r="AD38" s="232"/>
      <c r="AE38" s="232"/>
      <c r="AF38" s="232"/>
      <c r="AG38" s="232"/>
      <c r="AH38" s="232"/>
    </row>
    <row r="39" spans="1:137">
      <c r="A39" s="59"/>
      <c r="B39" s="59"/>
      <c r="C39" s="59"/>
      <c r="D39" s="59"/>
      <c r="E39" s="59"/>
      <c r="F39" s="59"/>
      <c r="G39" s="59"/>
      <c r="H39" s="59"/>
      <c r="I39" s="59"/>
      <c r="J39" s="59"/>
      <c r="K39" s="59"/>
      <c r="L39" s="59"/>
      <c r="Q39" s="261"/>
    </row>
    <row r="40" spans="1:137">
      <c r="A40" s="59"/>
      <c r="B40" s="59"/>
      <c r="C40" s="59"/>
      <c r="D40" s="59"/>
      <c r="E40" s="59"/>
      <c r="F40" s="59"/>
      <c r="G40" s="59"/>
      <c r="H40" s="59"/>
      <c r="I40" s="59"/>
      <c r="J40" s="59"/>
      <c r="K40" s="59"/>
      <c r="L40" s="59"/>
      <c r="Q40" s="261"/>
    </row>
    <row r="41" spans="1:137">
      <c r="A41" s="59"/>
      <c r="B41" s="59"/>
      <c r="C41" s="59"/>
      <c r="D41" s="59"/>
      <c r="E41" s="59"/>
      <c r="F41" s="59"/>
      <c r="G41" s="59"/>
      <c r="H41" s="59"/>
      <c r="I41" s="59"/>
      <c r="J41" s="59"/>
      <c r="K41" s="59"/>
      <c r="L41" s="59"/>
      <c r="Q41" s="261"/>
    </row>
    <row r="42" spans="1:137">
      <c r="A42" s="59"/>
      <c r="B42" s="59"/>
      <c r="C42" s="59"/>
      <c r="D42" s="59"/>
      <c r="E42" s="59"/>
      <c r="F42" s="59"/>
      <c r="G42" s="59"/>
      <c r="H42" s="59"/>
      <c r="I42" s="59"/>
      <c r="J42" s="59"/>
      <c r="K42" s="59"/>
      <c r="L42" s="59"/>
      <c r="Q42" s="261"/>
    </row>
    <row r="45" spans="1:137">
      <c r="A45" s="220" t="s">
        <v>290</v>
      </c>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EG45">
        <v>1</v>
      </c>
    </row>
    <row r="46" spans="1:137">
      <c r="A46" s="217"/>
      <c r="EG46">
        <v>1</v>
      </c>
    </row>
    <row r="47" spans="1:137">
      <c r="A47" s="253" t="s">
        <v>291</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EG47">
        <v>1</v>
      </c>
    </row>
    <row r="48" spans="1:137" outlineLevel="1">
      <c r="A48" s="217"/>
      <c r="EG48">
        <v>1</v>
      </c>
    </row>
    <row r="49" spans="1:137" outlineLevel="1">
      <c r="A49" s="217"/>
      <c r="EG49">
        <v>1</v>
      </c>
    </row>
    <row r="50" spans="1:137" outlineLevel="1">
      <c r="A50" s="217"/>
      <c r="EG50">
        <v>1</v>
      </c>
    </row>
    <row r="51" spans="1:137" outlineLevel="1">
      <c r="A51" s="217"/>
      <c r="EG51">
        <v>1</v>
      </c>
    </row>
    <row r="52" spans="1:137">
      <c r="A52" s="252" t="s">
        <v>294</v>
      </c>
      <c r="B52" s="251"/>
      <c r="C52" s="251"/>
      <c r="D52" s="251"/>
      <c r="E52" s="251"/>
      <c r="F52" s="251"/>
      <c r="G52" s="251"/>
      <c r="H52" s="251"/>
      <c r="I52" s="251"/>
      <c r="J52" s="251"/>
      <c r="K52" s="251"/>
      <c r="L52" s="251"/>
      <c r="M52" s="251"/>
      <c r="N52" s="251"/>
      <c r="O52" s="251"/>
      <c r="P52" s="251"/>
      <c r="Q52" s="251"/>
      <c r="R52" s="251"/>
      <c r="S52" s="251"/>
      <c r="T52" s="251"/>
      <c r="U52" s="251"/>
      <c r="V52" s="251"/>
      <c r="W52" s="251"/>
      <c r="X52" s="251"/>
      <c r="Y52" s="251"/>
      <c r="Z52" s="251"/>
      <c r="AA52" s="251"/>
      <c r="AB52" s="251"/>
      <c r="AC52" s="251"/>
      <c r="AD52" s="251"/>
      <c r="AE52" s="251"/>
      <c r="AF52" s="251"/>
      <c r="AG52" s="251"/>
      <c r="AH52" s="251"/>
      <c r="AI52" s="251"/>
      <c r="AJ52" s="251"/>
      <c r="AK52" s="251"/>
      <c r="AL52" s="251"/>
      <c r="AM52" s="251"/>
      <c r="AN52" s="251"/>
      <c r="AO52" s="251"/>
      <c r="AP52" s="251"/>
      <c r="EG52">
        <v>1</v>
      </c>
    </row>
    <row r="53" spans="1:137" outlineLevel="1">
      <c r="A53" s="217"/>
      <c r="EG53">
        <v>1</v>
      </c>
    </row>
    <row r="54" spans="1:137" outlineLevel="1">
      <c r="A54" s="217"/>
      <c r="EG54">
        <v>1</v>
      </c>
    </row>
    <row r="55" spans="1:137" outlineLevel="1">
      <c r="A55" s="217"/>
      <c r="EG55">
        <v>1</v>
      </c>
    </row>
    <row r="56" spans="1:137" outlineLevel="1">
      <c r="A56" s="217"/>
      <c r="EG56">
        <v>1</v>
      </c>
    </row>
    <row r="57" spans="1:137" s="260" customFormat="1">
      <c r="A57" s="218" t="s">
        <v>295</v>
      </c>
      <c r="B57" s="8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EG57">
        <v>1</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E96A1-9A89-4128-A4CA-32F2C5DFC1F9}">
  <sheetPr>
    <tabColor rgb="FFFF99FF"/>
  </sheetPr>
  <dimension ref="A1:AP60"/>
  <sheetViews>
    <sheetView topLeftCell="A9" zoomScale="90" zoomScaleNormal="90" workbookViewId="0">
      <selection activeCell="A28" sqref="A28:A43"/>
    </sheetView>
  </sheetViews>
  <sheetFormatPr defaultRowHeight="15.75" outlineLevelRow="1"/>
  <cols>
    <col min="13" max="13" width="10.25" customWidth="1"/>
    <col min="14" max="16" width="9.625" customWidth="1"/>
    <col min="17" max="43" width="9.75" customWidth="1"/>
    <col min="44" max="136" width="8.625" bestFit="1" customWidth="1"/>
  </cols>
  <sheetData>
    <row r="1" spans="1:42" ht="16.5">
      <c r="A1" s="5" t="s">
        <v>622</v>
      </c>
      <c r="B1" s="5"/>
      <c r="C1" s="5"/>
      <c r="D1" s="5"/>
      <c r="E1" s="5"/>
      <c r="F1" s="5"/>
      <c r="G1" s="5"/>
      <c r="H1" s="5"/>
      <c r="I1" s="5"/>
      <c r="J1" s="5"/>
      <c r="K1" s="6"/>
      <c r="L1" s="6"/>
      <c r="M1" s="276" t="str">
        <f>_xlfn.XLOOKUP(M$2,'Cover Sheet'!$B$25:$B$60,'Cover Sheet'!$E$25:$E$60)</f>
        <v>Previous Year</v>
      </c>
      <c r="N1" s="276" t="str">
        <f>_xlfn.XLOOKUP(N$2,'Cover Sheet'!$B$25:$B$60,'Cover Sheet'!$E$25:$E$60)</f>
        <v>Current year</v>
      </c>
      <c r="O1" s="276" t="str">
        <f>_xlfn.XLOOKUP(O$2,'Cover Sheet'!$B$25:$B$60,'Cover Sheet'!$E$25:$E$60)</f>
        <v>Forecast</v>
      </c>
      <c r="P1" s="276" t="str">
        <f>_xlfn.XLOOKUP(P$2,'Cover Sheet'!$B$25:$B$60,'Cover Sheet'!$E$25:$E$60)</f>
        <v>Forecast</v>
      </c>
      <c r="Q1" s="276" t="str">
        <f>_xlfn.XLOOKUP(Q$2,'Cover Sheet'!$B$25:$B$60,'Cover Sheet'!$E$25:$E$60)</f>
        <v>Forecast</v>
      </c>
      <c r="R1" s="276" t="str">
        <f>_xlfn.XLOOKUP(R$2,'Cover Sheet'!$B$25:$B$60,'Cover Sheet'!$E$25:$E$60)</f>
        <v>Forecast</v>
      </c>
      <c r="S1" s="276" t="str">
        <f>_xlfn.XLOOKUP(S$2,'Cover Sheet'!$B$25:$B$60,'Cover Sheet'!$E$25:$E$60)</f>
        <v>Forecast</v>
      </c>
      <c r="T1" s="276" t="str">
        <f>_xlfn.XLOOKUP(T$2,'Cover Sheet'!$B$25:$B$60,'Cover Sheet'!$E$25:$E$60)</f>
        <v>Forecast</v>
      </c>
      <c r="U1" s="276" t="str">
        <f>_xlfn.XLOOKUP(U$2,'Cover Sheet'!$B$25:$B$60,'Cover Sheet'!$E$25:$E$60)</f>
        <v>Forecast</v>
      </c>
      <c r="V1" s="276" t="str">
        <f>_xlfn.XLOOKUP(V$2,'Cover Sheet'!$B$25:$B$60,'Cover Sheet'!$E$25:$E$60)</f>
        <v>Forecast</v>
      </c>
      <c r="W1" s="276" t="str">
        <f>_xlfn.XLOOKUP(W$2,'Cover Sheet'!$B$25:$B$60,'Cover Sheet'!$E$25:$E$60)</f>
        <v>Forecast</v>
      </c>
      <c r="X1" s="276" t="str">
        <f>_xlfn.XLOOKUP(X$2,'Cover Sheet'!$B$25:$B$60,'Cover Sheet'!$E$25:$E$60)</f>
        <v>Forecast</v>
      </c>
      <c r="Y1" s="276" t="str">
        <f>_xlfn.XLOOKUP(Y$2,'Cover Sheet'!$B$25:$B$60,'Cover Sheet'!$E$25:$E$60)</f>
        <v>Forecast</v>
      </c>
      <c r="Z1" s="276" t="str">
        <f>_xlfn.XLOOKUP(Z$2,'Cover Sheet'!$B$25:$B$60,'Cover Sheet'!$E$25:$E$60)</f>
        <v>Forecast</v>
      </c>
      <c r="AA1" s="276" t="str">
        <f>_xlfn.XLOOKUP(AA$2,'Cover Sheet'!$B$25:$B$60,'Cover Sheet'!$E$25:$E$60)</f>
        <v>Forecast</v>
      </c>
      <c r="AB1" s="276" t="str">
        <f>_xlfn.XLOOKUP(AB$2,'Cover Sheet'!$B$25:$B$60,'Cover Sheet'!$E$25:$E$60)</f>
        <v>Forecast</v>
      </c>
      <c r="AC1" s="276" t="str">
        <f>_xlfn.XLOOKUP(AC$2,'Cover Sheet'!$B$25:$B$60,'Cover Sheet'!$E$25:$E$60)</f>
        <v>Forecast</v>
      </c>
      <c r="AD1" s="276" t="str">
        <f>_xlfn.XLOOKUP(AD$2,'Cover Sheet'!$B$25:$B$60,'Cover Sheet'!$E$25:$E$60)</f>
        <v>Forecast</v>
      </c>
      <c r="AE1" s="276" t="str">
        <f>_xlfn.XLOOKUP(AE$2,'Cover Sheet'!$B$25:$B$60,'Cover Sheet'!$E$25:$E$60)</f>
        <v>Forecast</v>
      </c>
      <c r="AF1" s="276" t="str">
        <f>_xlfn.XLOOKUP(AF$2,'Cover Sheet'!$B$25:$B$60,'Cover Sheet'!$E$25:$E$60)</f>
        <v>Forecast</v>
      </c>
      <c r="AG1" s="276" t="str">
        <f>_xlfn.XLOOKUP(AG$2,'Cover Sheet'!$B$25:$B$60,'Cover Sheet'!$E$25:$E$60)</f>
        <v>Forecast</v>
      </c>
      <c r="AH1" s="276" t="str">
        <f>_xlfn.XLOOKUP(AH$2,'Cover Sheet'!$B$25:$B$60,'Cover Sheet'!$E$25:$E$60)</f>
        <v>Forecast</v>
      </c>
      <c r="AI1" s="276" t="str">
        <f>_xlfn.XLOOKUP(AI$2,'Cover Sheet'!$B$25:$B$60,'Cover Sheet'!$E$25:$E$60)</f>
        <v>Forecast</v>
      </c>
      <c r="AJ1" s="276" t="str">
        <f>_xlfn.XLOOKUP(AJ$2,'Cover Sheet'!$B$25:$B$60,'Cover Sheet'!$E$25:$E$60)</f>
        <v>Forecast</v>
      </c>
      <c r="AK1" s="276" t="str">
        <f>_xlfn.XLOOKUP(AK$2,'Cover Sheet'!$B$25:$B$60,'Cover Sheet'!$E$25:$E$60)</f>
        <v>Forecast</v>
      </c>
      <c r="AL1" s="276" t="str">
        <f>_xlfn.XLOOKUP(AL$2,'Cover Sheet'!$B$25:$B$60,'Cover Sheet'!$E$25:$E$60)</f>
        <v>Forecast</v>
      </c>
      <c r="AM1" s="276" t="str">
        <f>_xlfn.XLOOKUP(AM$2,'Cover Sheet'!$B$25:$B$60,'Cover Sheet'!$E$25:$E$60)</f>
        <v>Forecast</v>
      </c>
      <c r="AN1" s="276" t="str">
        <f>_xlfn.XLOOKUP(AN$2,'Cover Sheet'!$B$25:$B$60,'Cover Sheet'!$E$25:$E$60)</f>
        <v>Forecast</v>
      </c>
      <c r="AO1" s="276" t="str">
        <f>_xlfn.XLOOKUP(AO$2,'Cover Sheet'!$B$25:$B$60,'Cover Sheet'!$E$25:$E$60)</f>
        <v>Forecast</v>
      </c>
      <c r="AP1" s="277" t="str">
        <f>_xlfn.XLOOKUP(AP$2,'Cover Sheet'!$B$25:$B$60,'Cover Sheet'!$E$25:$E$60)</f>
        <v>Forecast</v>
      </c>
    </row>
    <row r="2" spans="1:42" ht="16.5">
      <c r="A2" s="5" t="s">
        <v>297</v>
      </c>
      <c r="B2" s="5"/>
      <c r="C2" s="5"/>
      <c r="D2" s="5"/>
      <c r="E2" s="5"/>
      <c r="F2" s="5"/>
      <c r="G2" s="5"/>
      <c r="H2" s="5"/>
      <c r="I2" s="6" t="s">
        <v>623</v>
      </c>
      <c r="J2" s="5"/>
      <c r="K2" s="6"/>
      <c r="L2" s="6"/>
      <c r="M2" s="275">
        <f t="shared" ref="M2:AP2" si="0">DATE(M4-1,4,1)</f>
        <v>45383</v>
      </c>
      <c r="N2" s="275">
        <f t="shared" si="0"/>
        <v>45748</v>
      </c>
      <c r="O2" s="275">
        <f t="shared" si="0"/>
        <v>46113</v>
      </c>
      <c r="P2" s="275">
        <f t="shared" si="0"/>
        <v>46478</v>
      </c>
      <c r="Q2" s="275">
        <f t="shared" si="0"/>
        <v>46844</v>
      </c>
      <c r="R2" s="275">
        <f t="shared" si="0"/>
        <v>47209</v>
      </c>
      <c r="S2" s="275">
        <f t="shared" si="0"/>
        <v>47574</v>
      </c>
      <c r="T2" s="275">
        <f t="shared" si="0"/>
        <v>47939</v>
      </c>
      <c r="U2" s="275">
        <f t="shared" si="0"/>
        <v>48305</v>
      </c>
      <c r="V2" s="275">
        <f t="shared" si="0"/>
        <v>48670</v>
      </c>
      <c r="W2" s="275">
        <f t="shared" si="0"/>
        <v>49035</v>
      </c>
      <c r="X2" s="275">
        <f t="shared" si="0"/>
        <v>49400</v>
      </c>
      <c r="Y2" s="275">
        <f t="shared" si="0"/>
        <v>49766</v>
      </c>
      <c r="Z2" s="275">
        <f t="shared" si="0"/>
        <v>50131</v>
      </c>
      <c r="AA2" s="275">
        <f t="shared" si="0"/>
        <v>50496</v>
      </c>
      <c r="AB2" s="275">
        <f t="shared" si="0"/>
        <v>50861</v>
      </c>
      <c r="AC2" s="275">
        <f t="shared" si="0"/>
        <v>51227</v>
      </c>
      <c r="AD2" s="275">
        <f t="shared" si="0"/>
        <v>51592</v>
      </c>
      <c r="AE2" s="275">
        <f t="shared" si="0"/>
        <v>51957</v>
      </c>
      <c r="AF2" s="275">
        <f t="shared" si="0"/>
        <v>52322</v>
      </c>
      <c r="AG2" s="275">
        <f t="shared" si="0"/>
        <v>52688</v>
      </c>
      <c r="AH2" s="275">
        <f t="shared" si="0"/>
        <v>53053</v>
      </c>
      <c r="AI2" s="275">
        <f t="shared" si="0"/>
        <v>53418</v>
      </c>
      <c r="AJ2" s="275">
        <f t="shared" si="0"/>
        <v>53783</v>
      </c>
      <c r="AK2" s="275">
        <f t="shared" si="0"/>
        <v>54149</v>
      </c>
      <c r="AL2" s="275">
        <f t="shared" si="0"/>
        <v>54514</v>
      </c>
      <c r="AM2" s="275">
        <f t="shared" si="0"/>
        <v>54879</v>
      </c>
      <c r="AN2" s="275">
        <f t="shared" si="0"/>
        <v>55244</v>
      </c>
      <c r="AO2" s="275">
        <f t="shared" si="0"/>
        <v>55610</v>
      </c>
      <c r="AP2" s="278">
        <f t="shared" si="0"/>
        <v>55975</v>
      </c>
    </row>
    <row r="3" spans="1:42" ht="16.5">
      <c r="A3" s="5" t="s">
        <v>298</v>
      </c>
      <c r="B3" s="5"/>
      <c r="C3" s="5"/>
      <c r="D3" s="5"/>
      <c r="E3" s="5"/>
      <c r="F3" s="5"/>
      <c r="G3" s="5"/>
      <c r="H3" s="5"/>
      <c r="I3" s="6" t="s">
        <v>624</v>
      </c>
      <c r="J3" s="5"/>
      <c r="K3" s="6"/>
      <c r="L3" s="6"/>
      <c r="M3" s="275">
        <f t="shared" ref="M3:AP3" si="1">DATE(M4,3,31)</f>
        <v>45747</v>
      </c>
      <c r="N3" s="275">
        <f t="shared" si="1"/>
        <v>46112</v>
      </c>
      <c r="O3" s="275">
        <f t="shared" si="1"/>
        <v>46477</v>
      </c>
      <c r="P3" s="275">
        <f t="shared" si="1"/>
        <v>46843</v>
      </c>
      <c r="Q3" s="275">
        <f t="shared" si="1"/>
        <v>47208</v>
      </c>
      <c r="R3" s="275">
        <f t="shared" si="1"/>
        <v>47573</v>
      </c>
      <c r="S3" s="275">
        <f t="shared" si="1"/>
        <v>47938</v>
      </c>
      <c r="T3" s="275">
        <f t="shared" si="1"/>
        <v>48304</v>
      </c>
      <c r="U3" s="275">
        <f t="shared" si="1"/>
        <v>48669</v>
      </c>
      <c r="V3" s="275">
        <f t="shared" si="1"/>
        <v>49034</v>
      </c>
      <c r="W3" s="275">
        <f t="shared" si="1"/>
        <v>49399</v>
      </c>
      <c r="X3" s="275">
        <f t="shared" si="1"/>
        <v>49765</v>
      </c>
      <c r="Y3" s="275">
        <f t="shared" si="1"/>
        <v>50130</v>
      </c>
      <c r="Z3" s="275">
        <f t="shared" si="1"/>
        <v>50495</v>
      </c>
      <c r="AA3" s="275">
        <f t="shared" si="1"/>
        <v>50860</v>
      </c>
      <c r="AB3" s="275">
        <f t="shared" si="1"/>
        <v>51226</v>
      </c>
      <c r="AC3" s="275">
        <f t="shared" si="1"/>
        <v>51591</v>
      </c>
      <c r="AD3" s="275">
        <f t="shared" si="1"/>
        <v>51956</v>
      </c>
      <c r="AE3" s="275">
        <f t="shared" si="1"/>
        <v>52321</v>
      </c>
      <c r="AF3" s="275">
        <f t="shared" si="1"/>
        <v>52687</v>
      </c>
      <c r="AG3" s="275">
        <f t="shared" si="1"/>
        <v>53052</v>
      </c>
      <c r="AH3" s="275">
        <f t="shared" si="1"/>
        <v>53417</v>
      </c>
      <c r="AI3" s="275">
        <f t="shared" si="1"/>
        <v>53782</v>
      </c>
      <c r="AJ3" s="275">
        <f t="shared" si="1"/>
        <v>54148</v>
      </c>
      <c r="AK3" s="275">
        <f t="shared" si="1"/>
        <v>54513</v>
      </c>
      <c r="AL3" s="275">
        <f t="shared" si="1"/>
        <v>54878</v>
      </c>
      <c r="AM3" s="275">
        <f t="shared" si="1"/>
        <v>55243</v>
      </c>
      <c r="AN3" s="275">
        <f t="shared" si="1"/>
        <v>55609</v>
      </c>
      <c r="AO3" s="275">
        <f t="shared" si="1"/>
        <v>55974</v>
      </c>
      <c r="AP3" s="278">
        <f t="shared" si="1"/>
        <v>56339</v>
      </c>
    </row>
    <row r="4" spans="1:42" ht="16.5">
      <c r="A4" s="5"/>
      <c r="B4" s="5"/>
      <c r="C4" s="5"/>
      <c r="D4" s="5"/>
      <c r="E4" s="5"/>
      <c r="F4" s="5"/>
      <c r="G4" s="5"/>
      <c r="H4" s="5"/>
      <c r="I4" s="5"/>
      <c r="J4" s="5" t="s">
        <v>364</v>
      </c>
      <c r="K4" s="5"/>
      <c r="L4" s="5"/>
      <c r="M4" s="191">
        <v>2025</v>
      </c>
      <c r="N4" s="191">
        <f>M4+1</f>
        <v>2026</v>
      </c>
      <c r="O4" s="191">
        <f t="shared" ref="O4:AP4" si="2">N4+1</f>
        <v>2027</v>
      </c>
      <c r="P4" s="191">
        <f t="shared" si="2"/>
        <v>2028</v>
      </c>
      <c r="Q4" s="191">
        <f t="shared" si="2"/>
        <v>2029</v>
      </c>
      <c r="R4" s="191">
        <f t="shared" si="2"/>
        <v>2030</v>
      </c>
      <c r="S4" s="191">
        <f t="shared" si="2"/>
        <v>2031</v>
      </c>
      <c r="T4" s="191">
        <f t="shared" si="2"/>
        <v>2032</v>
      </c>
      <c r="U4" s="191">
        <f t="shared" si="2"/>
        <v>2033</v>
      </c>
      <c r="V4" s="191">
        <f t="shared" si="2"/>
        <v>2034</v>
      </c>
      <c r="W4" s="191">
        <f t="shared" si="2"/>
        <v>2035</v>
      </c>
      <c r="X4" s="191">
        <f t="shared" si="2"/>
        <v>2036</v>
      </c>
      <c r="Y4" s="191">
        <f t="shared" si="2"/>
        <v>2037</v>
      </c>
      <c r="Z4" s="191">
        <f t="shared" si="2"/>
        <v>2038</v>
      </c>
      <c r="AA4" s="191">
        <f t="shared" si="2"/>
        <v>2039</v>
      </c>
      <c r="AB4" s="191">
        <f t="shared" si="2"/>
        <v>2040</v>
      </c>
      <c r="AC4" s="191">
        <f t="shared" si="2"/>
        <v>2041</v>
      </c>
      <c r="AD4" s="191">
        <f t="shared" si="2"/>
        <v>2042</v>
      </c>
      <c r="AE4" s="191">
        <f t="shared" si="2"/>
        <v>2043</v>
      </c>
      <c r="AF4" s="191">
        <f t="shared" si="2"/>
        <v>2044</v>
      </c>
      <c r="AG4" s="191">
        <f t="shared" si="2"/>
        <v>2045</v>
      </c>
      <c r="AH4" s="191">
        <f t="shared" si="2"/>
        <v>2046</v>
      </c>
      <c r="AI4" s="191">
        <f t="shared" si="2"/>
        <v>2047</v>
      </c>
      <c r="AJ4" s="191">
        <f t="shared" si="2"/>
        <v>2048</v>
      </c>
      <c r="AK4" s="191">
        <f t="shared" si="2"/>
        <v>2049</v>
      </c>
      <c r="AL4" s="191">
        <f t="shared" si="2"/>
        <v>2050</v>
      </c>
      <c r="AM4" s="191">
        <f t="shared" si="2"/>
        <v>2051</v>
      </c>
      <c r="AN4" s="191">
        <f t="shared" si="2"/>
        <v>2052</v>
      </c>
      <c r="AO4" s="191">
        <f t="shared" si="2"/>
        <v>2053</v>
      </c>
      <c r="AP4" s="279">
        <f t="shared" si="2"/>
        <v>2054</v>
      </c>
    </row>
    <row r="5" spans="1:42" ht="16.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row>
    <row r="6" spans="1:42" ht="16.5">
      <c r="A6" s="263" t="s">
        <v>625</v>
      </c>
      <c r="B6" s="263"/>
      <c r="C6" s="263"/>
      <c r="D6" s="263"/>
      <c r="E6" s="263"/>
      <c r="F6" s="263"/>
      <c r="G6" s="263"/>
      <c r="H6" s="263"/>
      <c r="I6" s="263"/>
      <c r="J6" s="264"/>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row>
    <row r="7" spans="1:42">
      <c r="A7" s="18" t="s">
        <v>283</v>
      </c>
      <c r="B7" s="18"/>
      <c r="C7" s="18"/>
      <c r="D7" s="18"/>
      <c r="E7" s="18"/>
      <c r="F7" s="18"/>
      <c r="G7" s="18"/>
      <c r="H7" s="18"/>
      <c r="I7" s="18"/>
      <c r="J7" s="9"/>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row>
    <row r="8" spans="1:42">
      <c r="A8" t="s">
        <v>626</v>
      </c>
      <c r="J8" t="str">
        <f t="shared" ref="J8:J23" si="3">"£m real "&amp;Base_Year&amp;" (CPIH)"</f>
        <v>£m real 2021-22 (CPIH)</v>
      </c>
      <c r="M8" s="281">
        <v>0</v>
      </c>
      <c r="N8" s="281">
        <v>0</v>
      </c>
      <c r="O8" s="281">
        <v>0</v>
      </c>
      <c r="P8" s="281">
        <v>0</v>
      </c>
      <c r="Q8" s="281">
        <v>0</v>
      </c>
      <c r="R8" s="281">
        <v>0</v>
      </c>
      <c r="S8" s="281">
        <v>0</v>
      </c>
      <c r="T8" s="281">
        <v>0</v>
      </c>
      <c r="U8" s="281">
        <v>0</v>
      </c>
      <c r="V8" s="281">
        <v>0</v>
      </c>
      <c r="W8" s="281">
        <v>0</v>
      </c>
      <c r="X8" s="281">
        <v>0</v>
      </c>
      <c r="Y8" s="281">
        <v>0</v>
      </c>
      <c r="Z8" s="281">
        <v>0</v>
      </c>
      <c r="AA8" s="281">
        <v>0</v>
      </c>
      <c r="AB8" s="281">
        <v>0</v>
      </c>
      <c r="AC8" s="281">
        <v>0</v>
      </c>
      <c r="AD8" s="281">
        <v>0</v>
      </c>
      <c r="AE8" s="281">
        <v>0</v>
      </c>
      <c r="AF8" s="281">
        <v>0</v>
      </c>
      <c r="AG8" s="281">
        <v>0</v>
      </c>
      <c r="AH8" s="281">
        <v>0</v>
      </c>
      <c r="AI8" s="281">
        <v>0</v>
      </c>
      <c r="AJ8" s="281">
        <v>0</v>
      </c>
      <c r="AK8" s="281">
        <v>0</v>
      </c>
      <c r="AL8" s="281">
        <v>0</v>
      </c>
      <c r="AM8" s="281">
        <v>0</v>
      </c>
      <c r="AN8" s="281">
        <v>0</v>
      </c>
      <c r="AO8" s="281">
        <v>0</v>
      </c>
      <c r="AP8" s="281">
        <v>0</v>
      </c>
    </row>
    <row r="9" spans="1:42">
      <c r="A9" t="s">
        <v>627</v>
      </c>
      <c r="J9" t="str">
        <f t="shared" si="3"/>
        <v>£m real 2021-22 (CPIH)</v>
      </c>
      <c r="M9" s="281">
        <v>0</v>
      </c>
      <c r="N9" s="281">
        <v>0</v>
      </c>
      <c r="O9" s="281">
        <v>0</v>
      </c>
      <c r="P9" s="281">
        <v>0</v>
      </c>
      <c r="Q9" s="281">
        <v>0</v>
      </c>
      <c r="R9" s="281">
        <v>0</v>
      </c>
      <c r="S9" s="281">
        <v>0</v>
      </c>
      <c r="T9" s="281">
        <v>0</v>
      </c>
      <c r="U9" s="281">
        <v>0</v>
      </c>
      <c r="V9" s="281">
        <v>0</v>
      </c>
      <c r="W9" s="281">
        <v>0</v>
      </c>
      <c r="X9" s="281">
        <v>0</v>
      </c>
      <c r="Y9" s="281">
        <v>0</v>
      </c>
      <c r="Z9" s="281">
        <v>0</v>
      </c>
      <c r="AA9" s="281">
        <v>0</v>
      </c>
      <c r="AB9" s="281">
        <v>0</v>
      </c>
      <c r="AC9" s="281">
        <v>0</v>
      </c>
      <c r="AD9" s="281">
        <v>0</v>
      </c>
      <c r="AE9" s="281">
        <v>0</v>
      </c>
      <c r="AF9" s="281">
        <v>0</v>
      </c>
      <c r="AG9" s="281">
        <v>0</v>
      </c>
      <c r="AH9" s="281">
        <v>0</v>
      </c>
      <c r="AI9" s="281">
        <v>0</v>
      </c>
      <c r="AJ9" s="281">
        <v>0</v>
      </c>
      <c r="AK9" s="281">
        <v>0</v>
      </c>
      <c r="AL9" s="281">
        <v>0</v>
      </c>
      <c r="AM9" s="281">
        <v>0</v>
      </c>
      <c r="AN9" s="281">
        <v>0</v>
      </c>
      <c r="AO9" s="281">
        <v>0</v>
      </c>
      <c r="AP9" s="281">
        <v>0</v>
      </c>
    </row>
    <row r="10" spans="1:42">
      <c r="A10" t="s">
        <v>628</v>
      </c>
      <c r="J10" t="str">
        <f t="shared" si="3"/>
        <v>£m real 2021-22 (CPIH)</v>
      </c>
      <c r="M10" s="281">
        <v>0</v>
      </c>
      <c r="N10" s="281">
        <v>0</v>
      </c>
      <c r="O10" s="281">
        <v>0</v>
      </c>
      <c r="P10" s="281">
        <v>0</v>
      </c>
      <c r="Q10" s="281">
        <v>0</v>
      </c>
      <c r="R10" s="281">
        <v>0</v>
      </c>
      <c r="S10" s="281">
        <v>0</v>
      </c>
      <c r="T10" s="281">
        <v>0</v>
      </c>
      <c r="U10" s="281">
        <v>0</v>
      </c>
      <c r="V10" s="281">
        <v>0</v>
      </c>
      <c r="W10" s="281">
        <v>0</v>
      </c>
      <c r="X10" s="281">
        <v>0</v>
      </c>
      <c r="Y10" s="281">
        <v>0</v>
      </c>
      <c r="Z10" s="281">
        <v>0</v>
      </c>
      <c r="AA10" s="281">
        <v>0</v>
      </c>
      <c r="AB10" s="281">
        <v>0</v>
      </c>
      <c r="AC10" s="281">
        <v>0</v>
      </c>
      <c r="AD10" s="281">
        <v>0</v>
      </c>
      <c r="AE10" s="281">
        <v>0</v>
      </c>
      <c r="AF10" s="281">
        <v>0</v>
      </c>
      <c r="AG10" s="281">
        <v>0</v>
      </c>
      <c r="AH10" s="281">
        <v>0</v>
      </c>
      <c r="AI10" s="281">
        <v>0</v>
      </c>
      <c r="AJ10" s="281">
        <v>0</v>
      </c>
      <c r="AK10" s="281">
        <v>0</v>
      </c>
      <c r="AL10" s="281">
        <v>0</v>
      </c>
      <c r="AM10" s="281">
        <v>0</v>
      </c>
      <c r="AN10" s="281">
        <v>0</v>
      </c>
      <c r="AO10" s="281">
        <v>0</v>
      </c>
      <c r="AP10" s="281">
        <v>0</v>
      </c>
    </row>
    <row r="11" spans="1:42">
      <c r="A11" t="s">
        <v>629</v>
      </c>
      <c r="J11" t="str">
        <f t="shared" si="3"/>
        <v>£m real 2021-22 (CPIH)</v>
      </c>
      <c r="M11" s="281">
        <v>0</v>
      </c>
      <c r="N11" s="281">
        <v>0</v>
      </c>
      <c r="O11" s="281">
        <v>0</v>
      </c>
      <c r="P11" s="281">
        <v>0</v>
      </c>
      <c r="Q11" s="281">
        <v>0</v>
      </c>
      <c r="R11" s="281">
        <v>0</v>
      </c>
      <c r="S11" s="281">
        <v>0</v>
      </c>
      <c r="T11" s="281">
        <v>0</v>
      </c>
      <c r="U11" s="281">
        <v>0</v>
      </c>
      <c r="V11" s="281">
        <v>0</v>
      </c>
      <c r="W11" s="281">
        <v>0</v>
      </c>
      <c r="X11" s="281">
        <v>0</v>
      </c>
      <c r="Y11" s="281">
        <v>0</v>
      </c>
      <c r="Z11" s="281">
        <v>0</v>
      </c>
      <c r="AA11" s="281">
        <v>0</v>
      </c>
      <c r="AB11" s="281">
        <v>0</v>
      </c>
      <c r="AC11" s="281">
        <v>0</v>
      </c>
      <c r="AD11" s="281">
        <v>0</v>
      </c>
      <c r="AE11" s="281">
        <v>0</v>
      </c>
      <c r="AF11" s="281">
        <v>0</v>
      </c>
      <c r="AG11" s="281">
        <v>0</v>
      </c>
      <c r="AH11" s="281">
        <v>0</v>
      </c>
      <c r="AI11" s="281">
        <v>0</v>
      </c>
      <c r="AJ11" s="281">
        <v>0</v>
      </c>
      <c r="AK11" s="281">
        <v>0</v>
      </c>
      <c r="AL11" s="281">
        <v>0</v>
      </c>
      <c r="AM11" s="281">
        <v>0</v>
      </c>
      <c r="AN11" s="281">
        <v>0</v>
      </c>
      <c r="AO11" s="281">
        <v>0</v>
      </c>
      <c r="AP11" s="281">
        <v>0</v>
      </c>
    </row>
    <row r="12" spans="1:42">
      <c r="A12" t="s">
        <v>630</v>
      </c>
      <c r="J12" t="str">
        <f t="shared" si="3"/>
        <v>£m real 2021-22 (CPIH)</v>
      </c>
      <c r="M12" s="281">
        <v>0</v>
      </c>
      <c r="N12" s="281">
        <v>0</v>
      </c>
      <c r="O12" s="281">
        <v>0</v>
      </c>
      <c r="P12" s="281">
        <v>0</v>
      </c>
      <c r="Q12" s="281">
        <v>0</v>
      </c>
      <c r="R12" s="281">
        <v>0</v>
      </c>
      <c r="S12" s="281">
        <v>0</v>
      </c>
      <c r="T12" s="281">
        <v>0</v>
      </c>
      <c r="U12" s="281">
        <v>0</v>
      </c>
      <c r="V12" s="281">
        <v>0</v>
      </c>
      <c r="W12" s="281">
        <v>0</v>
      </c>
      <c r="X12" s="281">
        <v>0</v>
      </c>
      <c r="Y12" s="281">
        <v>0</v>
      </c>
      <c r="Z12" s="281">
        <v>0</v>
      </c>
      <c r="AA12" s="281">
        <v>0</v>
      </c>
      <c r="AB12" s="281">
        <v>0</v>
      </c>
      <c r="AC12" s="281">
        <v>0</v>
      </c>
      <c r="AD12" s="281">
        <v>0</v>
      </c>
      <c r="AE12" s="281">
        <v>0</v>
      </c>
      <c r="AF12" s="281">
        <v>0</v>
      </c>
      <c r="AG12" s="281">
        <v>0</v>
      </c>
      <c r="AH12" s="281">
        <v>0</v>
      </c>
      <c r="AI12" s="281">
        <v>0</v>
      </c>
      <c r="AJ12" s="281">
        <v>0</v>
      </c>
      <c r="AK12" s="281">
        <v>0</v>
      </c>
      <c r="AL12" s="281">
        <v>0</v>
      </c>
      <c r="AM12" s="281">
        <v>0</v>
      </c>
      <c r="AN12" s="281">
        <v>0</v>
      </c>
      <c r="AO12" s="281">
        <v>0</v>
      </c>
      <c r="AP12" s="281">
        <v>0</v>
      </c>
    </row>
    <row r="13" spans="1:42">
      <c r="A13" t="s">
        <v>631</v>
      </c>
      <c r="J13" t="str">
        <f t="shared" si="3"/>
        <v>£m real 2021-22 (CPIH)</v>
      </c>
      <c r="M13" s="281">
        <v>0</v>
      </c>
      <c r="N13" s="281">
        <v>0</v>
      </c>
      <c r="O13" s="281">
        <v>0</v>
      </c>
      <c r="P13" s="281">
        <v>0</v>
      </c>
      <c r="Q13" s="281">
        <v>0</v>
      </c>
      <c r="R13" s="281">
        <v>0</v>
      </c>
      <c r="S13" s="281">
        <v>0</v>
      </c>
      <c r="T13" s="281">
        <v>0</v>
      </c>
      <c r="U13" s="281">
        <v>0</v>
      </c>
      <c r="V13" s="281">
        <v>0</v>
      </c>
      <c r="W13" s="281">
        <v>0</v>
      </c>
      <c r="X13" s="281">
        <v>0</v>
      </c>
      <c r="Y13" s="281">
        <v>0</v>
      </c>
      <c r="Z13" s="281">
        <v>0</v>
      </c>
      <c r="AA13" s="281">
        <v>0</v>
      </c>
      <c r="AB13" s="281">
        <v>0</v>
      </c>
      <c r="AC13" s="281">
        <v>0</v>
      </c>
      <c r="AD13" s="281">
        <v>0</v>
      </c>
      <c r="AE13" s="281">
        <v>0</v>
      </c>
      <c r="AF13" s="281">
        <v>0</v>
      </c>
      <c r="AG13" s="281">
        <v>0</v>
      </c>
      <c r="AH13" s="281">
        <v>0</v>
      </c>
      <c r="AI13" s="281">
        <v>0</v>
      </c>
      <c r="AJ13" s="281">
        <v>0</v>
      </c>
      <c r="AK13" s="281">
        <v>0</v>
      </c>
      <c r="AL13" s="281">
        <v>0</v>
      </c>
      <c r="AM13" s="281">
        <v>0</v>
      </c>
      <c r="AN13" s="281">
        <v>0</v>
      </c>
      <c r="AO13" s="281">
        <v>0</v>
      </c>
      <c r="AP13" s="281">
        <v>0</v>
      </c>
    </row>
    <row r="14" spans="1:42">
      <c r="A14" t="s">
        <v>632</v>
      </c>
      <c r="J14" t="str">
        <f t="shared" si="3"/>
        <v>£m real 2021-22 (CPIH)</v>
      </c>
      <c r="M14" s="281">
        <v>0</v>
      </c>
      <c r="N14" s="281">
        <v>0</v>
      </c>
      <c r="O14" s="281">
        <v>0</v>
      </c>
      <c r="P14" s="281">
        <v>0</v>
      </c>
      <c r="Q14" s="281">
        <v>0</v>
      </c>
      <c r="R14" s="281">
        <v>0</v>
      </c>
      <c r="S14" s="281">
        <v>0</v>
      </c>
      <c r="T14" s="281">
        <v>0</v>
      </c>
      <c r="U14" s="281">
        <v>0</v>
      </c>
      <c r="V14" s="281">
        <v>0</v>
      </c>
      <c r="W14" s="281">
        <v>0</v>
      </c>
      <c r="X14" s="281">
        <v>0</v>
      </c>
      <c r="Y14" s="281">
        <v>0</v>
      </c>
      <c r="Z14" s="281">
        <v>0</v>
      </c>
      <c r="AA14" s="281">
        <v>0</v>
      </c>
      <c r="AB14" s="281">
        <v>0</v>
      </c>
      <c r="AC14" s="281">
        <v>0</v>
      </c>
      <c r="AD14" s="281">
        <v>0</v>
      </c>
      <c r="AE14" s="281">
        <v>0</v>
      </c>
      <c r="AF14" s="281">
        <v>0</v>
      </c>
      <c r="AG14" s="281">
        <v>0</v>
      </c>
      <c r="AH14" s="281">
        <v>0</v>
      </c>
      <c r="AI14" s="281">
        <v>0</v>
      </c>
      <c r="AJ14" s="281">
        <v>0</v>
      </c>
      <c r="AK14" s="281">
        <v>0</v>
      </c>
      <c r="AL14" s="281">
        <v>0</v>
      </c>
      <c r="AM14" s="281">
        <v>0</v>
      </c>
      <c r="AN14" s="281">
        <v>0</v>
      </c>
      <c r="AO14" s="281">
        <v>0</v>
      </c>
      <c r="AP14" s="281">
        <v>0</v>
      </c>
    </row>
    <row r="15" spans="1:42">
      <c r="A15" t="s">
        <v>633</v>
      </c>
      <c r="J15" t="str">
        <f t="shared" si="3"/>
        <v>£m real 2021-22 (CPIH)</v>
      </c>
      <c r="M15" s="281">
        <v>0</v>
      </c>
      <c r="N15" s="281">
        <v>0</v>
      </c>
      <c r="O15" s="281">
        <v>0</v>
      </c>
      <c r="P15" s="281">
        <v>0</v>
      </c>
      <c r="Q15" s="281">
        <v>0</v>
      </c>
      <c r="R15" s="281">
        <v>0</v>
      </c>
      <c r="S15" s="281">
        <v>0</v>
      </c>
      <c r="T15" s="281">
        <v>0</v>
      </c>
      <c r="U15" s="281">
        <v>0</v>
      </c>
      <c r="V15" s="281">
        <v>0</v>
      </c>
      <c r="W15" s="281">
        <v>0</v>
      </c>
      <c r="X15" s="281">
        <v>0</v>
      </c>
      <c r="Y15" s="281">
        <v>0</v>
      </c>
      <c r="Z15" s="281">
        <v>0</v>
      </c>
      <c r="AA15" s="281">
        <v>0</v>
      </c>
      <c r="AB15" s="281">
        <v>0</v>
      </c>
      <c r="AC15" s="281">
        <v>0</v>
      </c>
      <c r="AD15" s="281">
        <v>0</v>
      </c>
      <c r="AE15" s="281">
        <v>0</v>
      </c>
      <c r="AF15" s="281">
        <v>0</v>
      </c>
      <c r="AG15" s="281">
        <v>0</v>
      </c>
      <c r="AH15" s="281">
        <v>0</v>
      </c>
      <c r="AI15" s="281">
        <v>0</v>
      </c>
      <c r="AJ15" s="281">
        <v>0</v>
      </c>
      <c r="AK15" s="281">
        <v>0</v>
      </c>
      <c r="AL15" s="281">
        <v>0</v>
      </c>
      <c r="AM15" s="281">
        <v>0</v>
      </c>
      <c r="AN15" s="281">
        <v>0</v>
      </c>
      <c r="AO15" s="281">
        <v>0</v>
      </c>
      <c r="AP15" s="281">
        <v>0</v>
      </c>
    </row>
    <row r="16" spans="1:42">
      <c r="A16" t="s">
        <v>634</v>
      </c>
      <c r="J16" t="str">
        <f t="shared" si="3"/>
        <v>£m real 2021-22 (CPIH)</v>
      </c>
      <c r="M16" s="281">
        <v>0</v>
      </c>
      <c r="N16" s="281">
        <v>0</v>
      </c>
      <c r="O16" s="281">
        <v>0</v>
      </c>
      <c r="P16" s="281">
        <v>0</v>
      </c>
      <c r="Q16" s="281">
        <v>0</v>
      </c>
      <c r="R16" s="281">
        <v>0</v>
      </c>
      <c r="S16" s="281">
        <v>0</v>
      </c>
      <c r="T16" s="281">
        <v>0</v>
      </c>
      <c r="U16" s="281">
        <v>0</v>
      </c>
      <c r="V16" s="281">
        <v>0</v>
      </c>
      <c r="W16" s="281">
        <v>0</v>
      </c>
      <c r="X16" s="281">
        <v>0</v>
      </c>
      <c r="Y16" s="281">
        <v>0</v>
      </c>
      <c r="Z16" s="281">
        <v>0</v>
      </c>
      <c r="AA16" s="281">
        <v>0</v>
      </c>
      <c r="AB16" s="281">
        <v>0</v>
      </c>
      <c r="AC16" s="281">
        <v>0</v>
      </c>
      <c r="AD16" s="281">
        <v>0</v>
      </c>
      <c r="AE16" s="281">
        <v>0</v>
      </c>
      <c r="AF16" s="281">
        <v>0</v>
      </c>
      <c r="AG16" s="281">
        <v>0</v>
      </c>
      <c r="AH16" s="281">
        <v>0</v>
      </c>
      <c r="AI16" s="281">
        <v>0</v>
      </c>
      <c r="AJ16" s="281">
        <v>0</v>
      </c>
      <c r="AK16" s="281">
        <v>0</v>
      </c>
      <c r="AL16" s="281">
        <v>0</v>
      </c>
      <c r="AM16" s="281">
        <v>0</v>
      </c>
      <c r="AN16" s="281">
        <v>0</v>
      </c>
      <c r="AO16" s="281">
        <v>0</v>
      </c>
      <c r="AP16" s="281">
        <v>0</v>
      </c>
    </row>
    <row r="17" spans="1:42">
      <c r="A17" t="s">
        <v>635</v>
      </c>
      <c r="J17" t="str">
        <f t="shared" si="3"/>
        <v>£m real 2021-22 (CPIH)</v>
      </c>
      <c r="M17" s="281">
        <v>0</v>
      </c>
      <c r="N17" s="281">
        <v>0</v>
      </c>
      <c r="O17" s="281">
        <v>0</v>
      </c>
      <c r="P17" s="281">
        <v>0</v>
      </c>
      <c r="Q17" s="281">
        <v>0</v>
      </c>
      <c r="R17" s="281">
        <v>0</v>
      </c>
      <c r="S17" s="281">
        <v>0</v>
      </c>
      <c r="T17" s="281">
        <v>0</v>
      </c>
      <c r="U17" s="281">
        <v>0</v>
      </c>
      <c r="V17" s="281">
        <v>0</v>
      </c>
      <c r="W17" s="281">
        <v>0</v>
      </c>
      <c r="X17" s="281">
        <v>0</v>
      </c>
      <c r="Y17" s="281">
        <v>0</v>
      </c>
      <c r="Z17" s="281">
        <v>0</v>
      </c>
      <c r="AA17" s="281">
        <v>0</v>
      </c>
      <c r="AB17" s="281">
        <v>0</v>
      </c>
      <c r="AC17" s="281">
        <v>0</v>
      </c>
      <c r="AD17" s="281">
        <v>0</v>
      </c>
      <c r="AE17" s="281">
        <v>0</v>
      </c>
      <c r="AF17" s="281">
        <v>0</v>
      </c>
      <c r="AG17" s="281">
        <v>0</v>
      </c>
      <c r="AH17" s="281">
        <v>0</v>
      </c>
      <c r="AI17" s="281">
        <v>0</v>
      </c>
      <c r="AJ17" s="281">
        <v>0</v>
      </c>
      <c r="AK17" s="281">
        <v>0</v>
      </c>
      <c r="AL17" s="281">
        <v>0</v>
      </c>
      <c r="AM17" s="281">
        <v>0</v>
      </c>
      <c r="AN17" s="281">
        <v>0</v>
      </c>
      <c r="AO17" s="281">
        <v>0</v>
      </c>
      <c r="AP17" s="281">
        <v>0</v>
      </c>
    </row>
    <row r="18" spans="1:42">
      <c r="A18" t="s">
        <v>636</v>
      </c>
      <c r="J18" t="str">
        <f t="shared" si="3"/>
        <v>£m real 2021-22 (CPIH)</v>
      </c>
      <c r="M18" s="281">
        <v>0</v>
      </c>
      <c r="N18" s="281">
        <v>0</v>
      </c>
      <c r="O18" s="281">
        <v>0</v>
      </c>
      <c r="P18" s="281">
        <v>0</v>
      </c>
      <c r="Q18" s="281">
        <v>0</v>
      </c>
      <c r="R18" s="281">
        <v>0</v>
      </c>
      <c r="S18" s="281">
        <v>0</v>
      </c>
      <c r="T18" s="281">
        <v>0</v>
      </c>
      <c r="U18" s="281">
        <v>0</v>
      </c>
      <c r="V18" s="281">
        <v>0</v>
      </c>
      <c r="W18" s="281">
        <v>0</v>
      </c>
      <c r="X18" s="281">
        <v>0</v>
      </c>
      <c r="Y18" s="281">
        <v>0</v>
      </c>
      <c r="Z18" s="281">
        <v>0</v>
      </c>
      <c r="AA18" s="281">
        <v>0</v>
      </c>
      <c r="AB18" s="281">
        <v>0</v>
      </c>
      <c r="AC18" s="281">
        <v>0</v>
      </c>
      <c r="AD18" s="281">
        <v>0</v>
      </c>
      <c r="AE18" s="281">
        <v>0</v>
      </c>
      <c r="AF18" s="281">
        <v>0</v>
      </c>
      <c r="AG18" s="281">
        <v>0</v>
      </c>
      <c r="AH18" s="281">
        <v>0</v>
      </c>
      <c r="AI18" s="281">
        <v>0</v>
      </c>
      <c r="AJ18" s="281">
        <v>0</v>
      </c>
      <c r="AK18" s="281">
        <v>0</v>
      </c>
      <c r="AL18" s="281">
        <v>0</v>
      </c>
      <c r="AM18" s="281">
        <v>0</v>
      </c>
      <c r="AN18" s="281">
        <v>0</v>
      </c>
      <c r="AO18" s="281">
        <v>0</v>
      </c>
      <c r="AP18" s="281">
        <v>0</v>
      </c>
    </row>
    <row r="19" spans="1:42">
      <c r="A19" t="s">
        <v>637</v>
      </c>
      <c r="J19" t="str">
        <f t="shared" si="3"/>
        <v>£m real 2021-22 (CPIH)</v>
      </c>
      <c r="M19" s="281">
        <v>0</v>
      </c>
      <c r="N19" s="281">
        <v>0</v>
      </c>
      <c r="O19" s="281">
        <v>0</v>
      </c>
      <c r="P19" s="281">
        <v>0</v>
      </c>
      <c r="Q19" s="281">
        <v>0</v>
      </c>
      <c r="R19" s="281">
        <v>0</v>
      </c>
      <c r="S19" s="281">
        <v>0</v>
      </c>
      <c r="T19" s="281">
        <v>0</v>
      </c>
      <c r="U19" s="281">
        <v>0</v>
      </c>
      <c r="V19" s="281">
        <v>0</v>
      </c>
      <c r="W19" s="281">
        <v>0</v>
      </c>
      <c r="X19" s="281">
        <v>0</v>
      </c>
      <c r="Y19" s="281">
        <v>0</v>
      </c>
      <c r="Z19" s="281">
        <v>0</v>
      </c>
      <c r="AA19" s="281">
        <v>0</v>
      </c>
      <c r="AB19" s="281">
        <v>0</v>
      </c>
      <c r="AC19" s="281">
        <v>0</v>
      </c>
      <c r="AD19" s="281">
        <v>0</v>
      </c>
      <c r="AE19" s="281">
        <v>0</v>
      </c>
      <c r="AF19" s="281">
        <v>0</v>
      </c>
      <c r="AG19" s="281">
        <v>0</v>
      </c>
      <c r="AH19" s="281">
        <v>0</v>
      </c>
      <c r="AI19" s="281">
        <v>0</v>
      </c>
      <c r="AJ19" s="281">
        <v>0</v>
      </c>
      <c r="AK19" s="281">
        <v>0</v>
      </c>
      <c r="AL19" s="281">
        <v>0</v>
      </c>
      <c r="AM19" s="281">
        <v>0</v>
      </c>
      <c r="AN19" s="281">
        <v>0</v>
      </c>
      <c r="AO19" s="281">
        <v>0</v>
      </c>
      <c r="AP19" s="281">
        <v>0</v>
      </c>
    </row>
    <row r="20" spans="1:42">
      <c r="A20" t="s">
        <v>638</v>
      </c>
      <c r="J20" t="str">
        <f t="shared" si="3"/>
        <v>£m real 2021-22 (CPIH)</v>
      </c>
      <c r="M20" s="281">
        <v>0</v>
      </c>
      <c r="N20" s="281">
        <v>0</v>
      </c>
      <c r="O20" s="281">
        <v>0</v>
      </c>
      <c r="P20" s="281">
        <v>0</v>
      </c>
      <c r="Q20" s="281">
        <v>0</v>
      </c>
      <c r="R20" s="281">
        <v>0</v>
      </c>
      <c r="S20" s="281">
        <v>0</v>
      </c>
      <c r="T20" s="281">
        <v>0</v>
      </c>
      <c r="U20" s="281">
        <v>0</v>
      </c>
      <c r="V20" s="281">
        <v>0</v>
      </c>
      <c r="W20" s="281">
        <v>0</v>
      </c>
      <c r="X20" s="281">
        <v>0</v>
      </c>
      <c r="Y20" s="281">
        <v>0</v>
      </c>
      <c r="Z20" s="281">
        <v>0</v>
      </c>
      <c r="AA20" s="281">
        <v>0</v>
      </c>
      <c r="AB20" s="281">
        <v>0</v>
      </c>
      <c r="AC20" s="281">
        <v>0</v>
      </c>
      <c r="AD20" s="281">
        <v>0</v>
      </c>
      <c r="AE20" s="281">
        <v>0</v>
      </c>
      <c r="AF20" s="281">
        <v>0</v>
      </c>
      <c r="AG20" s="281">
        <v>0</v>
      </c>
      <c r="AH20" s="281">
        <v>0</v>
      </c>
      <c r="AI20" s="281">
        <v>0</v>
      </c>
      <c r="AJ20" s="281">
        <v>0</v>
      </c>
      <c r="AK20" s="281">
        <v>0</v>
      </c>
      <c r="AL20" s="281">
        <v>0</v>
      </c>
      <c r="AM20" s="281">
        <v>0</v>
      </c>
      <c r="AN20" s="281">
        <v>0</v>
      </c>
      <c r="AO20" s="281">
        <v>0</v>
      </c>
      <c r="AP20" s="281">
        <v>0</v>
      </c>
    </row>
    <row r="21" spans="1:42">
      <c r="A21" t="s">
        <v>639</v>
      </c>
      <c r="J21" t="str">
        <f t="shared" si="3"/>
        <v>£m real 2021-22 (CPIH)</v>
      </c>
      <c r="M21" s="281">
        <v>0</v>
      </c>
      <c r="N21" s="281">
        <v>0</v>
      </c>
      <c r="O21" s="281">
        <v>0</v>
      </c>
      <c r="P21" s="281">
        <v>0</v>
      </c>
      <c r="Q21" s="281">
        <v>0</v>
      </c>
      <c r="R21" s="281">
        <v>0</v>
      </c>
      <c r="S21" s="281">
        <v>0</v>
      </c>
      <c r="T21" s="281">
        <v>0</v>
      </c>
      <c r="U21" s="281">
        <v>0</v>
      </c>
      <c r="V21" s="281">
        <v>0</v>
      </c>
      <c r="W21" s="281">
        <v>0</v>
      </c>
      <c r="X21" s="281">
        <v>0</v>
      </c>
      <c r="Y21" s="281">
        <v>0</v>
      </c>
      <c r="Z21" s="281">
        <v>0</v>
      </c>
      <c r="AA21" s="281">
        <v>0</v>
      </c>
      <c r="AB21" s="281">
        <v>0</v>
      </c>
      <c r="AC21" s="281">
        <v>0</v>
      </c>
      <c r="AD21" s="281">
        <v>0</v>
      </c>
      <c r="AE21" s="281">
        <v>0</v>
      </c>
      <c r="AF21" s="281">
        <v>0</v>
      </c>
      <c r="AG21" s="281">
        <v>0</v>
      </c>
      <c r="AH21" s="281">
        <v>0</v>
      </c>
      <c r="AI21" s="281">
        <v>0</v>
      </c>
      <c r="AJ21" s="281">
        <v>0</v>
      </c>
      <c r="AK21" s="281">
        <v>0</v>
      </c>
      <c r="AL21" s="281">
        <v>0</v>
      </c>
      <c r="AM21" s="281">
        <v>0</v>
      </c>
      <c r="AN21" s="281">
        <v>0</v>
      </c>
      <c r="AO21" s="281">
        <v>0</v>
      </c>
      <c r="AP21" s="281">
        <v>0</v>
      </c>
    </row>
    <row r="22" spans="1:42">
      <c r="A22" t="s">
        <v>640</v>
      </c>
      <c r="J22" t="str">
        <f t="shared" si="3"/>
        <v>£m real 2021-22 (CPIH)</v>
      </c>
      <c r="M22" s="281">
        <v>0</v>
      </c>
      <c r="N22" s="281">
        <v>0</v>
      </c>
      <c r="O22" s="281">
        <v>0</v>
      </c>
      <c r="P22" s="281">
        <v>0</v>
      </c>
      <c r="Q22" s="281">
        <v>0</v>
      </c>
      <c r="R22" s="281">
        <v>0</v>
      </c>
      <c r="S22" s="281">
        <v>0</v>
      </c>
      <c r="T22" s="281">
        <v>0</v>
      </c>
      <c r="U22" s="281">
        <v>0</v>
      </c>
      <c r="V22" s="281">
        <v>0</v>
      </c>
      <c r="W22" s="281">
        <v>0</v>
      </c>
      <c r="X22" s="281">
        <v>0</v>
      </c>
      <c r="Y22" s="281">
        <v>0</v>
      </c>
      <c r="Z22" s="281">
        <v>0</v>
      </c>
      <c r="AA22" s="281">
        <v>0</v>
      </c>
      <c r="AB22" s="281">
        <v>0</v>
      </c>
      <c r="AC22" s="281">
        <v>0</v>
      </c>
      <c r="AD22" s="281">
        <v>0</v>
      </c>
      <c r="AE22" s="281">
        <v>0</v>
      </c>
      <c r="AF22" s="281">
        <v>0</v>
      </c>
      <c r="AG22" s="281">
        <v>0</v>
      </c>
      <c r="AH22" s="281">
        <v>0</v>
      </c>
      <c r="AI22" s="281">
        <v>0</v>
      </c>
      <c r="AJ22" s="281">
        <v>0</v>
      </c>
      <c r="AK22" s="281">
        <v>0</v>
      </c>
      <c r="AL22" s="281">
        <v>0</v>
      </c>
      <c r="AM22" s="281">
        <v>0</v>
      </c>
      <c r="AN22" s="281">
        <v>0</v>
      </c>
      <c r="AO22" s="281">
        <v>0</v>
      </c>
      <c r="AP22" s="281">
        <v>0</v>
      </c>
    </row>
    <row r="23" spans="1:42">
      <c r="A23" t="s">
        <v>641</v>
      </c>
      <c r="J23" t="str">
        <f t="shared" si="3"/>
        <v>£m real 2021-22 (CPIH)</v>
      </c>
      <c r="M23" s="281">
        <v>0</v>
      </c>
      <c r="N23" s="281">
        <v>0</v>
      </c>
      <c r="O23" s="281">
        <v>0</v>
      </c>
      <c r="P23" s="281">
        <v>0</v>
      </c>
      <c r="Q23" s="281">
        <v>0</v>
      </c>
      <c r="R23" s="281">
        <v>0</v>
      </c>
      <c r="S23" s="281">
        <v>0</v>
      </c>
      <c r="T23" s="281">
        <v>0</v>
      </c>
      <c r="U23" s="281">
        <v>0</v>
      </c>
      <c r="V23" s="281">
        <v>0</v>
      </c>
      <c r="W23" s="281">
        <v>0</v>
      </c>
      <c r="X23" s="281">
        <v>0</v>
      </c>
      <c r="Y23" s="281">
        <v>0</v>
      </c>
      <c r="Z23" s="281">
        <v>0</v>
      </c>
      <c r="AA23" s="281">
        <v>0</v>
      </c>
      <c r="AB23" s="281">
        <v>0</v>
      </c>
      <c r="AC23" s="281">
        <v>0</v>
      </c>
      <c r="AD23" s="281">
        <v>0</v>
      </c>
      <c r="AE23" s="281">
        <v>0</v>
      </c>
      <c r="AF23" s="281">
        <v>0</v>
      </c>
      <c r="AG23" s="281">
        <v>0</v>
      </c>
      <c r="AH23" s="281">
        <v>0</v>
      </c>
      <c r="AI23" s="281">
        <v>0</v>
      </c>
      <c r="AJ23" s="281">
        <v>0</v>
      </c>
      <c r="AK23" s="281">
        <v>0</v>
      </c>
      <c r="AL23" s="281">
        <v>0</v>
      </c>
      <c r="AM23" s="281">
        <v>0</v>
      </c>
      <c r="AN23" s="281">
        <v>0</v>
      </c>
      <c r="AO23" s="281">
        <v>0</v>
      </c>
      <c r="AP23" s="281">
        <v>0</v>
      </c>
    </row>
    <row r="24" spans="1:42">
      <c r="M24" s="314"/>
      <c r="N24" s="314"/>
      <c r="O24" s="314"/>
      <c r="P24" s="314"/>
      <c r="Q24" s="314"/>
      <c r="R24" s="314"/>
      <c r="S24" s="314"/>
      <c r="T24" s="314"/>
      <c r="U24" s="314"/>
      <c r="V24" s="314"/>
      <c r="W24" s="314"/>
      <c r="X24" s="314"/>
      <c r="Y24" s="314"/>
      <c r="Z24" s="314"/>
      <c r="AA24" s="314"/>
      <c r="AB24" s="314"/>
      <c r="AC24" s="314"/>
      <c r="AD24" s="314"/>
      <c r="AE24" s="314"/>
      <c r="AF24" s="314"/>
      <c r="AG24" s="314"/>
      <c r="AH24" s="314"/>
      <c r="AI24" s="314"/>
      <c r="AJ24" s="314"/>
      <c r="AK24" s="314"/>
      <c r="AL24" s="314"/>
      <c r="AM24" s="314"/>
      <c r="AN24" s="314"/>
      <c r="AO24" s="314"/>
      <c r="AP24" s="314"/>
    </row>
    <row r="25" spans="1:42">
      <c r="A25" s="31" t="s">
        <v>642</v>
      </c>
      <c r="B25" s="31"/>
      <c r="C25" s="31"/>
      <c r="D25" s="31"/>
      <c r="E25" s="31"/>
      <c r="F25" s="31"/>
      <c r="G25" s="31"/>
      <c r="H25" s="31"/>
      <c r="I25" s="31"/>
      <c r="J25" s="31"/>
      <c r="K25" s="31"/>
      <c r="L25" s="31"/>
      <c r="M25" s="280">
        <f t="shared" ref="M25:AP25" si="4">SUM(M8:M23)</f>
        <v>0</v>
      </c>
      <c r="N25" s="280">
        <f t="shared" si="4"/>
        <v>0</v>
      </c>
      <c r="O25" s="280">
        <f t="shared" si="4"/>
        <v>0</v>
      </c>
      <c r="P25" s="280">
        <f t="shared" si="4"/>
        <v>0</v>
      </c>
      <c r="Q25" s="280">
        <f t="shared" si="4"/>
        <v>0</v>
      </c>
      <c r="R25" s="280">
        <f t="shared" si="4"/>
        <v>0</v>
      </c>
      <c r="S25" s="280">
        <f t="shared" si="4"/>
        <v>0</v>
      </c>
      <c r="T25" s="280">
        <f t="shared" si="4"/>
        <v>0</v>
      </c>
      <c r="U25" s="280">
        <f t="shared" si="4"/>
        <v>0</v>
      </c>
      <c r="V25" s="280">
        <f t="shared" si="4"/>
        <v>0</v>
      </c>
      <c r="W25" s="280">
        <f t="shared" si="4"/>
        <v>0</v>
      </c>
      <c r="X25" s="280">
        <f t="shared" si="4"/>
        <v>0</v>
      </c>
      <c r="Y25" s="280">
        <f t="shared" si="4"/>
        <v>0</v>
      </c>
      <c r="Z25" s="280">
        <f t="shared" si="4"/>
        <v>0</v>
      </c>
      <c r="AA25" s="280">
        <f t="shared" si="4"/>
        <v>0</v>
      </c>
      <c r="AB25" s="280">
        <f t="shared" si="4"/>
        <v>0</v>
      </c>
      <c r="AC25" s="280">
        <f t="shared" si="4"/>
        <v>0</v>
      </c>
      <c r="AD25" s="280">
        <f t="shared" si="4"/>
        <v>0</v>
      </c>
      <c r="AE25" s="280">
        <f t="shared" si="4"/>
        <v>0</v>
      </c>
      <c r="AF25" s="280">
        <f t="shared" si="4"/>
        <v>0</v>
      </c>
      <c r="AG25" s="280">
        <f t="shared" si="4"/>
        <v>0</v>
      </c>
      <c r="AH25" s="280">
        <f t="shared" si="4"/>
        <v>0</v>
      </c>
      <c r="AI25" s="280">
        <f t="shared" si="4"/>
        <v>0</v>
      </c>
      <c r="AJ25" s="280">
        <f t="shared" si="4"/>
        <v>0</v>
      </c>
      <c r="AK25" s="280">
        <f t="shared" si="4"/>
        <v>0</v>
      </c>
      <c r="AL25" s="280">
        <f t="shared" si="4"/>
        <v>0</v>
      </c>
      <c r="AM25" s="280">
        <f t="shared" si="4"/>
        <v>0</v>
      </c>
      <c r="AN25" s="280">
        <f t="shared" si="4"/>
        <v>0</v>
      </c>
      <c r="AO25" s="280">
        <f t="shared" si="4"/>
        <v>0</v>
      </c>
      <c r="AP25" s="280">
        <f t="shared" si="4"/>
        <v>0</v>
      </c>
    </row>
    <row r="27" spans="1:42">
      <c r="A27" s="18" t="s">
        <v>286</v>
      </c>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row>
    <row r="28" spans="1:42">
      <c r="A28" t="s">
        <v>626</v>
      </c>
      <c r="J28" t="str">
        <f t="shared" ref="J28:J43" si="5">"£m real "&amp;Base_Year&amp;" (CPIH)"</f>
        <v>£m real 2021-22 (CPIH)</v>
      </c>
      <c r="M28" s="281">
        <v>0</v>
      </c>
      <c r="N28" s="281">
        <v>0</v>
      </c>
      <c r="O28" s="281">
        <v>0</v>
      </c>
      <c r="P28" s="281">
        <v>0</v>
      </c>
      <c r="Q28" s="281">
        <v>0</v>
      </c>
      <c r="R28" s="281">
        <v>0</v>
      </c>
      <c r="S28" s="281">
        <v>0</v>
      </c>
      <c r="T28" s="281">
        <v>0</v>
      </c>
      <c r="U28" s="281">
        <v>0</v>
      </c>
      <c r="V28" s="281">
        <v>0</v>
      </c>
      <c r="W28" s="281">
        <v>0</v>
      </c>
      <c r="X28" s="281">
        <v>0</v>
      </c>
      <c r="Y28" s="281">
        <v>0</v>
      </c>
      <c r="Z28" s="281">
        <v>0</v>
      </c>
      <c r="AA28" s="281">
        <v>0</v>
      </c>
      <c r="AB28" s="281">
        <v>0</v>
      </c>
      <c r="AC28" s="281">
        <v>0</v>
      </c>
      <c r="AD28" s="281">
        <v>0</v>
      </c>
      <c r="AE28" s="281">
        <v>0</v>
      </c>
      <c r="AF28" s="281">
        <v>0</v>
      </c>
      <c r="AG28" s="281">
        <v>0</v>
      </c>
      <c r="AH28" s="281">
        <v>0</v>
      </c>
      <c r="AI28" s="281">
        <v>0</v>
      </c>
      <c r="AJ28" s="281">
        <v>0</v>
      </c>
      <c r="AK28" s="281">
        <v>0</v>
      </c>
      <c r="AL28" s="281">
        <v>0</v>
      </c>
      <c r="AM28" s="281">
        <v>0</v>
      </c>
      <c r="AN28" s="281">
        <v>0</v>
      </c>
      <c r="AO28" s="281">
        <v>0</v>
      </c>
      <c r="AP28" s="281">
        <v>0</v>
      </c>
    </row>
    <row r="29" spans="1:42">
      <c r="A29" t="s">
        <v>627</v>
      </c>
      <c r="J29" t="str">
        <f t="shared" si="5"/>
        <v>£m real 2021-22 (CPIH)</v>
      </c>
      <c r="M29" s="281">
        <v>0</v>
      </c>
      <c r="N29" s="281">
        <v>0</v>
      </c>
      <c r="O29" s="281">
        <v>0</v>
      </c>
      <c r="P29" s="281">
        <v>0</v>
      </c>
      <c r="Q29" s="281">
        <v>0</v>
      </c>
      <c r="R29" s="281">
        <v>0</v>
      </c>
      <c r="S29" s="281">
        <v>0</v>
      </c>
      <c r="T29" s="281">
        <v>0</v>
      </c>
      <c r="U29" s="281">
        <v>0</v>
      </c>
      <c r="V29" s="281">
        <v>0</v>
      </c>
      <c r="W29" s="281">
        <v>0</v>
      </c>
      <c r="X29" s="281">
        <v>0</v>
      </c>
      <c r="Y29" s="281">
        <v>0</v>
      </c>
      <c r="Z29" s="281">
        <v>0</v>
      </c>
      <c r="AA29" s="281">
        <v>0</v>
      </c>
      <c r="AB29" s="281">
        <v>0</v>
      </c>
      <c r="AC29" s="281">
        <v>0</v>
      </c>
      <c r="AD29" s="281">
        <v>0</v>
      </c>
      <c r="AE29" s="281">
        <v>0</v>
      </c>
      <c r="AF29" s="281">
        <v>0</v>
      </c>
      <c r="AG29" s="281">
        <v>0</v>
      </c>
      <c r="AH29" s="281">
        <v>0</v>
      </c>
      <c r="AI29" s="281">
        <v>0</v>
      </c>
      <c r="AJ29" s="281">
        <v>0</v>
      </c>
      <c r="AK29" s="281">
        <v>0</v>
      </c>
      <c r="AL29" s="281">
        <v>0</v>
      </c>
      <c r="AM29" s="281">
        <v>0</v>
      </c>
      <c r="AN29" s="281">
        <v>0</v>
      </c>
      <c r="AO29" s="281">
        <v>0</v>
      </c>
      <c r="AP29" s="281">
        <v>0</v>
      </c>
    </row>
    <row r="30" spans="1:42">
      <c r="A30" t="s">
        <v>628</v>
      </c>
      <c r="J30" t="str">
        <f t="shared" si="5"/>
        <v>£m real 2021-22 (CPIH)</v>
      </c>
      <c r="M30" s="281">
        <v>0</v>
      </c>
      <c r="N30" s="281">
        <v>0</v>
      </c>
      <c r="O30" s="281">
        <v>0</v>
      </c>
      <c r="P30" s="281">
        <v>0</v>
      </c>
      <c r="Q30" s="281">
        <v>0</v>
      </c>
      <c r="R30" s="281">
        <v>0</v>
      </c>
      <c r="S30" s="281">
        <v>0</v>
      </c>
      <c r="T30" s="281">
        <v>0</v>
      </c>
      <c r="U30" s="281">
        <v>0</v>
      </c>
      <c r="V30" s="281">
        <v>0</v>
      </c>
      <c r="W30" s="281">
        <v>0</v>
      </c>
      <c r="X30" s="281">
        <v>0</v>
      </c>
      <c r="Y30" s="281">
        <v>0</v>
      </c>
      <c r="Z30" s="281">
        <v>0</v>
      </c>
      <c r="AA30" s="281">
        <v>0</v>
      </c>
      <c r="AB30" s="281">
        <v>0</v>
      </c>
      <c r="AC30" s="281">
        <v>0</v>
      </c>
      <c r="AD30" s="281">
        <v>0</v>
      </c>
      <c r="AE30" s="281">
        <v>0</v>
      </c>
      <c r="AF30" s="281">
        <v>0</v>
      </c>
      <c r="AG30" s="281">
        <v>0</v>
      </c>
      <c r="AH30" s="281">
        <v>0</v>
      </c>
      <c r="AI30" s="281">
        <v>0</v>
      </c>
      <c r="AJ30" s="281">
        <v>0</v>
      </c>
      <c r="AK30" s="281">
        <v>0</v>
      </c>
      <c r="AL30" s="281">
        <v>0</v>
      </c>
      <c r="AM30" s="281">
        <v>0</v>
      </c>
      <c r="AN30" s="281">
        <v>0</v>
      </c>
      <c r="AO30" s="281">
        <v>0</v>
      </c>
      <c r="AP30" s="281">
        <v>0</v>
      </c>
    </row>
    <row r="31" spans="1:42">
      <c r="A31" t="s">
        <v>629</v>
      </c>
      <c r="J31" t="str">
        <f t="shared" si="5"/>
        <v>£m real 2021-22 (CPIH)</v>
      </c>
      <c r="M31" s="281">
        <v>0</v>
      </c>
      <c r="N31" s="281">
        <v>0</v>
      </c>
      <c r="O31" s="281">
        <v>0</v>
      </c>
      <c r="P31" s="281">
        <v>0</v>
      </c>
      <c r="Q31" s="281">
        <v>0</v>
      </c>
      <c r="R31" s="281">
        <v>0</v>
      </c>
      <c r="S31" s="281">
        <v>0</v>
      </c>
      <c r="T31" s="281">
        <v>0</v>
      </c>
      <c r="U31" s="281">
        <v>0</v>
      </c>
      <c r="V31" s="281">
        <v>0</v>
      </c>
      <c r="W31" s="281">
        <v>0</v>
      </c>
      <c r="X31" s="281">
        <v>0</v>
      </c>
      <c r="Y31" s="281">
        <v>0</v>
      </c>
      <c r="Z31" s="281">
        <v>0</v>
      </c>
      <c r="AA31" s="281">
        <v>0</v>
      </c>
      <c r="AB31" s="281">
        <v>0</v>
      </c>
      <c r="AC31" s="281">
        <v>0</v>
      </c>
      <c r="AD31" s="281">
        <v>0</v>
      </c>
      <c r="AE31" s="281">
        <v>0</v>
      </c>
      <c r="AF31" s="281">
        <v>0</v>
      </c>
      <c r="AG31" s="281">
        <v>0</v>
      </c>
      <c r="AH31" s="281">
        <v>0</v>
      </c>
      <c r="AI31" s="281">
        <v>0</v>
      </c>
      <c r="AJ31" s="281">
        <v>0</v>
      </c>
      <c r="AK31" s="281">
        <v>0</v>
      </c>
      <c r="AL31" s="281">
        <v>0</v>
      </c>
      <c r="AM31" s="281">
        <v>0</v>
      </c>
      <c r="AN31" s="281">
        <v>0</v>
      </c>
      <c r="AO31" s="281">
        <v>0</v>
      </c>
      <c r="AP31" s="281">
        <v>0</v>
      </c>
    </row>
    <row r="32" spans="1:42">
      <c r="A32" t="s">
        <v>630</v>
      </c>
      <c r="J32" t="str">
        <f t="shared" si="5"/>
        <v>£m real 2021-22 (CPIH)</v>
      </c>
      <c r="M32" s="281">
        <v>0</v>
      </c>
      <c r="N32" s="281">
        <v>0</v>
      </c>
      <c r="O32" s="281">
        <v>0</v>
      </c>
      <c r="P32" s="281">
        <v>0</v>
      </c>
      <c r="Q32" s="281">
        <v>0</v>
      </c>
      <c r="R32" s="281">
        <v>0</v>
      </c>
      <c r="S32" s="281">
        <v>0</v>
      </c>
      <c r="T32" s="281">
        <v>0</v>
      </c>
      <c r="U32" s="281">
        <v>0</v>
      </c>
      <c r="V32" s="281">
        <v>0</v>
      </c>
      <c r="W32" s="281">
        <v>0</v>
      </c>
      <c r="X32" s="281">
        <v>0</v>
      </c>
      <c r="Y32" s="281">
        <v>0</v>
      </c>
      <c r="Z32" s="281">
        <v>0</v>
      </c>
      <c r="AA32" s="281">
        <v>0</v>
      </c>
      <c r="AB32" s="281">
        <v>0</v>
      </c>
      <c r="AC32" s="281">
        <v>0</v>
      </c>
      <c r="AD32" s="281">
        <v>0</v>
      </c>
      <c r="AE32" s="281">
        <v>0</v>
      </c>
      <c r="AF32" s="281">
        <v>0</v>
      </c>
      <c r="AG32" s="281">
        <v>0</v>
      </c>
      <c r="AH32" s="281">
        <v>0</v>
      </c>
      <c r="AI32" s="281">
        <v>0</v>
      </c>
      <c r="AJ32" s="281">
        <v>0</v>
      </c>
      <c r="AK32" s="281">
        <v>0</v>
      </c>
      <c r="AL32" s="281">
        <v>0</v>
      </c>
      <c r="AM32" s="281">
        <v>0</v>
      </c>
      <c r="AN32" s="281">
        <v>0</v>
      </c>
      <c r="AO32" s="281">
        <v>0</v>
      </c>
      <c r="AP32" s="281">
        <v>0</v>
      </c>
    </row>
    <row r="33" spans="1:42">
      <c r="A33" t="s">
        <v>631</v>
      </c>
      <c r="J33" t="str">
        <f t="shared" si="5"/>
        <v>£m real 2021-22 (CPIH)</v>
      </c>
      <c r="M33" s="281">
        <v>0</v>
      </c>
      <c r="N33" s="281">
        <v>0</v>
      </c>
      <c r="O33" s="281">
        <v>0</v>
      </c>
      <c r="P33" s="281">
        <v>0</v>
      </c>
      <c r="Q33" s="281">
        <v>0</v>
      </c>
      <c r="R33" s="281">
        <v>0</v>
      </c>
      <c r="S33" s="281">
        <v>0</v>
      </c>
      <c r="T33" s="281">
        <v>0</v>
      </c>
      <c r="U33" s="281">
        <v>0</v>
      </c>
      <c r="V33" s="281">
        <v>0</v>
      </c>
      <c r="W33" s="281">
        <v>0</v>
      </c>
      <c r="X33" s="281">
        <v>0</v>
      </c>
      <c r="Y33" s="281">
        <v>0</v>
      </c>
      <c r="Z33" s="281">
        <v>0</v>
      </c>
      <c r="AA33" s="281">
        <v>0</v>
      </c>
      <c r="AB33" s="281">
        <v>0</v>
      </c>
      <c r="AC33" s="281">
        <v>0</v>
      </c>
      <c r="AD33" s="281">
        <v>0</v>
      </c>
      <c r="AE33" s="281">
        <v>0</v>
      </c>
      <c r="AF33" s="281">
        <v>0</v>
      </c>
      <c r="AG33" s="281">
        <v>0</v>
      </c>
      <c r="AH33" s="281">
        <v>0</v>
      </c>
      <c r="AI33" s="281">
        <v>0</v>
      </c>
      <c r="AJ33" s="281">
        <v>0</v>
      </c>
      <c r="AK33" s="281">
        <v>0</v>
      </c>
      <c r="AL33" s="281">
        <v>0</v>
      </c>
      <c r="AM33" s="281">
        <v>0</v>
      </c>
      <c r="AN33" s="281">
        <v>0</v>
      </c>
      <c r="AO33" s="281">
        <v>0</v>
      </c>
      <c r="AP33" s="281">
        <v>0</v>
      </c>
    </row>
    <row r="34" spans="1:42">
      <c r="A34" t="s">
        <v>632</v>
      </c>
      <c r="J34" t="str">
        <f t="shared" si="5"/>
        <v>£m real 2021-22 (CPIH)</v>
      </c>
      <c r="M34" s="281">
        <v>0</v>
      </c>
      <c r="N34" s="281">
        <v>0</v>
      </c>
      <c r="O34" s="281">
        <v>0</v>
      </c>
      <c r="P34" s="281">
        <v>0</v>
      </c>
      <c r="Q34" s="281">
        <v>0</v>
      </c>
      <c r="R34" s="281">
        <v>0</v>
      </c>
      <c r="S34" s="281">
        <v>0</v>
      </c>
      <c r="T34" s="281">
        <v>0</v>
      </c>
      <c r="U34" s="281">
        <v>0</v>
      </c>
      <c r="V34" s="281">
        <v>0</v>
      </c>
      <c r="W34" s="281">
        <v>0</v>
      </c>
      <c r="X34" s="281">
        <v>0</v>
      </c>
      <c r="Y34" s="281">
        <v>0</v>
      </c>
      <c r="Z34" s="281">
        <v>0</v>
      </c>
      <c r="AA34" s="281">
        <v>0</v>
      </c>
      <c r="AB34" s="281">
        <v>0</v>
      </c>
      <c r="AC34" s="281">
        <v>0</v>
      </c>
      <c r="AD34" s="281">
        <v>0</v>
      </c>
      <c r="AE34" s="281">
        <v>0</v>
      </c>
      <c r="AF34" s="281">
        <v>0</v>
      </c>
      <c r="AG34" s="281">
        <v>0</v>
      </c>
      <c r="AH34" s="281">
        <v>0</v>
      </c>
      <c r="AI34" s="281">
        <v>0</v>
      </c>
      <c r="AJ34" s="281">
        <v>0</v>
      </c>
      <c r="AK34" s="281">
        <v>0</v>
      </c>
      <c r="AL34" s="281">
        <v>0</v>
      </c>
      <c r="AM34" s="281">
        <v>0</v>
      </c>
      <c r="AN34" s="281">
        <v>0</v>
      </c>
      <c r="AO34" s="281">
        <v>0</v>
      </c>
      <c r="AP34" s="281">
        <v>0</v>
      </c>
    </row>
    <row r="35" spans="1:42">
      <c r="A35" t="s">
        <v>633</v>
      </c>
      <c r="J35" t="str">
        <f t="shared" si="5"/>
        <v>£m real 2021-22 (CPIH)</v>
      </c>
      <c r="M35" s="281">
        <v>0</v>
      </c>
      <c r="N35" s="281">
        <v>0</v>
      </c>
      <c r="O35" s="281">
        <v>0</v>
      </c>
      <c r="P35" s="281">
        <v>0</v>
      </c>
      <c r="Q35" s="281">
        <v>0</v>
      </c>
      <c r="R35" s="281">
        <v>0</v>
      </c>
      <c r="S35" s="281">
        <v>0</v>
      </c>
      <c r="T35" s="281">
        <v>0</v>
      </c>
      <c r="U35" s="281">
        <v>0</v>
      </c>
      <c r="V35" s="281">
        <v>0</v>
      </c>
      <c r="W35" s="281">
        <v>0</v>
      </c>
      <c r="X35" s="281">
        <v>0</v>
      </c>
      <c r="Y35" s="281">
        <v>0</v>
      </c>
      <c r="Z35" s="281">
        <v>0</v>
      </c>
      <c r="AA35" s="281">
        <v>0</v>
      </c>
      <c r="AB35" s="281">
        <v>0</v>
      </c>
      <c r="AC35" s="281">
        <v>0</v>
      </c>
      <c r="AD35" s="281">
        <v>0</v>
      </c>
      <c r="AE35" s="281">
        <v>0</v>
      </c>
      <c r="AF35" s="281">
        <v>0</v>
      </c>
      <c r="AG35" s="281">
        <v>0</v>
      </c>
      <c r="AH35" s="281">
        <v>0</v>
      </c>
      <c r="AI35" s="281">
        <v>0</v>
      </c>
      <c r="AJ35" s="281">
        <v>0</v>
      </c>
      <c r="AK35" s="281">
        <v>0</v>
      </c>
      <c r="AL35" s="281">
        <v>0</v>
      </c>
      <c r="AM35" s="281">
        <v>0</v>
      </c>
      <c r="AN35" s="281">
        <v>0</v>
      </c>
      <c r="AO35" s="281">
        <v>0</v>
      </c>
      <c r="AP35" s="281">
        <v>0</v>
      </c>
    </row>
    <row r="36" spans="1:42">
      <c r="A36" t="s">
        <v>634</v>
      </c>
      <c r="J36" t="str">
        <f t="shared" si="5"/>
        <v>£m real 2021-22 (CPIH)</v>
      </c>
      <c r="M36" s="281">
        <v>0</v>
      </c>
      <c r="N36" s="281">
        <v>0</v>
      </c>
      <c r="O36" s="281">
        <v>0</v>
      </c>
      <c r="P36" s="281">
        <v>0</v>
      </c>
      <c r="Q36" s="281">
        <v>0</v>
      </c>
      <c r="R36" s="281">
        <v>0</v>
      </c>
      <c r="S36" s="281">
        <v>0</v>
      </c>
      <c r="T36" s="281">
        <v>0</v>
      </c>
      <c r="U36" s="281">
        <v>0</v>
      </c>
      <c r="V36" s="281">
        <v>0</v>
      </c>
      <c r="W36" s="281">
        <v>0</v>
      </c>
      <c r="X36" s="281">
        <v>0</v>
      </c>
      <c r="Y36" s="281">
        <v>0</v>
      </c>
      <c r="Z36" s="281">
        <v>0</v>
      </c>
      <c r="AA36" s="281">
        <v>0</v>
      </c>
      <c r="AB36" s="281">
        <v>0</v>
      </c>
      <c r="AC36" s="281">
        <v>0</v>
      </c>
      <c r="AD36" s="281">
        <v>0</v>
      </c>
      <c r="AE36" s="281">
        <v>0</v>
      </c>
      <c r="AF36" s="281">
        <v>0</v>
      </c>
      <c r="AG36" s="281">
        <v>0</v>
      </c>
      <c r="AH36" s="281">
        <v>0</v>
      </c>
      <c r="AI36" s="281">
        <v>0</v>
      </c>
      <c r="AJ36" s="281">
        <v>0</v>
      </c>
      <c r="AK36" s="281">
        <v>0</v>
      </c>
      <c r="AL36" s="281">
        <v>0</v>
      </c>
      <c r="AM36" s="281">
        <v>0</v>
      </c>
      <c r="AN36" s="281">
        <v>0</v>
      </c>
      <c r="AO36" s="281">
        <v>0</v>
      </c>
      <c r="AP36" s="281">
        <v>0</v>
      </c>
    </row>
    <row r="37" spans="1:42">
      <c r="A37" t="s">
        <v>635</v>
      </c>
      <c r="J37" t="str">
        <f t="shared" si="5"/>
        <v>£m real 2021-22 (CPIH)</v>
      </c>
      <c r="M37" s="281">
        <v>0</v>
      </c>
      <c r="N37" s="281">
        <v>0</v>
      </c>
      <c r="O37" s="281">
        <v>0</v>
      </c>
      <c r="P37" s="281">
        <v>0</v>
      </c>
      <c r="Q37" s="281">
        <v>0</v>
      </c>
      <c r="R37" s="281">
        <v>0</v>
      </c>
      <c r="S37" s="281">
        <v>0</v>
      </c>
      <c r="T37" s="281">
        <v>0</v>
      </c>
      <c r="U37" s="281">
        <v>0</v>
      </c>
      <c r="V37" s="281">
        <v>0</v>
      </c>
      <c r="W37" s="281">
        <v>0</v>
      </c>
      <c r="X37" s="281">
        <v>0</v>
      </c>
      <c r="Y37" s="281">
        <v>0</v>
      </c>
      <c r="Z37" s="281">
        <v>0</v>
      </c>
      <c r="AA37" s="281">
        <v>0</v>
      </c>
      <c r="AB37" s="281">
        <v>0</v>
      </c>
      <c r="AC37" s="281">
        <v>0</v>
      </c>
      <c r="AD37" s="281">
        <v>0</v>
      </c>
      <c r="AE37" s="281">
        <v>0</v>
      </c>
      <c r="AF37" s="281">
        <v>0</v>
      </c>
      <c r="AG37" s="281">
        <v>0</v>
      </c>
      <c r="AH37" s="281">
        <v>0</v>
      </c>
      <c r="AI37" s="281">
        <v>0</v>
      </c>
      <c r="AJ37" s="281">
        <v>0</v>
      </c>
      <c r="AK37" s="281">
        <v>0</v>
      </c>
      <c r="AL37" s="281">
        <v>0</v>
      </c>
      <c r="AM37" s="281">
        <v>0</v>
      </c>
      <c r="AN37" s="281">
        <v>0</v>
      </c>
      <c r="AO37" s="281">
        <v>0</v>
      </c>
      <c r="AP37" s="281">
        <v>0</v>
      </c>
    </row>
    <row r="38" spans="1:42">
      <c r="A38" t="s">
        <v>636</v>
      </c>
      <c r="J38" t="str">
        <f t="shared" si="5"/>
        <v>£m real 2021-22 (CPIH)</v>
      </c>
      <c r="M38" s="281">
        <v>0</v>
      </c>
      <c r="N38" s="281">
        <v>0</v>
      </c>
      <c r="O38" s="281">
        <v>0</v>
      </c>
      <c r="P38" s="281">
        <v>0</v>
      </c>
      <c r="Q38" s="281">
        <v>0</v>
      </c>
      <c r="R38" s="281">
        <v>0</v>
      </c>
      <c r="S38" s="281">
        <v>0</v>
      </c>
      <c r="T38" s="281">
        <v>0</v>
      </c>
      <c r="U38" s="281">
        <v>0</v>
      </c>
      <c r="V38" s="281">
        <v>0</v>
      </c>
      <c r="W38" s="281">
        <v>0</v>
      </c>
      <c r="X38" s="281">
        <v>0</v>
      </c>
      <c r="Y38" s="281">
        <v>0</v>
      </c>
      <c r="Z38" s="281">
        <v>0</v>
      </c>
      <c r="AA38" s="281">
        <v>0</v>
      </c>
      <c r="AB38" s="281">
        <v>0</v>
      </c>
      <c r="AC38" s="281">
        <v>0</v>
      </c>
      <c r="AD38" s="281">
        <v>0</v>
      </c>
      <c r="AE38" s="281">
        <v>0</v>
      </c>
      <c r="AF38" s="281">
        <v>0</v>
      </c>
      <c r="AG38" s="281">
        <v>0</v>
      </c>
      <c r="AH38" s="281">
        <v>0</v>
      </c>
      <c r="AI38" s="281">
        <v>0</v>
      </c>
      <c r="AJ38" s="281">
        <v>0</v>
      </c>
      <c r="AK38" s="281">
        <v>0</v>
      </c>
      <c r="AL38" s="281">
        <v>0</v>
      </c>
      <c r="AM38" s="281">
        <v>0</v>
      </c>
      <c r="AN38" s="281">
        <v>0</v>
      </c>
      <c r="AO38" s="281">
        <v>0</v>
      </c>
      <c r="AP38" s="281">
        <v>0</v>
      </c>
    </row>
    <row r="39" spans="1:42">
      <c r="A39" t="s">
        <v>637</v>
      </c>
      <c r="J39" t="str">
        <f t="shared" si="5"/>
        <v>£m real 2021-22 (CPIH)</v>
      </c>
      <c r="M39" s="281">
        <v>0</v>
      </c>
      <c r="N39" s="281">
        <v>0</v>
      </c>
      <c r="O39" s="281">
        <v>0</v>
      </c>
      <c r="P39" s="281">
        <v>0</v>
      </c>
      <c r="Q39" s="281">
        <v>0</v>
      </c>
      <c r="R39" s="281">
        <v>0</v>
      </c>
      <c r="S39" s="281">
        <v>0</v>
      </c>
      <c r="T39" s="281">
        <v>0</v>
      </c>
      <c r="U39" s="281">
        <v>0</v>
      </c>
      <c r="V39" s="281">
        <v>0</v>
      </c>
      <c r="W39" s="281">
        <v>0</v>
      </c>
      <c r="X39" s="281">
        <v>0</v>
      </c>
      <c r="Y39" s="281">
        <v>0</v>
      </c>
      <c r="Z39" s="281">
        <v>0</v>
      </c>
      <c r="AA39" s="281">
        <v>0</v>
      </c>
      <c r="AB39" s="281">
        <v>0</v>
      </c>
      <c r="AC39" s="281">
        <v>0</v>
      </c>
      <c r="AD39" s="281">
        <v>0</v>
      </c>
      <c r="AE39" s="281">
        <v>0</v>
      </c>
      <c r="AF39" s="281">
        <v>0</v>
      </c>
      <c r="AG39" s="281">
        <v>0</v>
      </c>
      <c r="AH39" s="281">
        <v>0</v>
      </c>
      <c r="AI39" s="281">
        <v>0</v>
      </c>
      <c r="AJ39" s="281">
        <v>0</v>
      </c>
      <c r="AK39" s="281">
        <v>0</v>
      </c>
      <c r="AL39" s="281">
        <v>0</v>
      </c>
      <c r="AM39" s="281">
        <v>0</v>
      </c>
      <c r="AN39" s="281">
        <v>0</v>
      </c>
      <c r="AO39" s="281">
        <v>0</v>
      </c>
      <c r="AP39" s="281">
        <v>0</v>
      </c>
    </row>
    <row r="40" spans="1:42">
      <c r="A40" t="s">
        <v>638</v>
      </c>
      <c r="J40" t="str">
        <f t="shared" si="5"/>
        <v>£m real 2021-22 (CPIH)</v>
      </c>
      <c r="M40" s="281">
        <v>0</v>
      </c>
      <c r="N40" s="281">
        <v>0</v>
      </c>
      <c r="O40" s="281">
        <v>0</v>
      </c>
      <c r="P40" s="281">
        <v>0</v>
      </c>
      <c r="Q40" s="281">
        <v>0</v>
      </c>
      <c r="R40" s="281">
        <v>0</v>
      </c>
      <c r="S40" s="281">
        <v>0</v>
      </c>
      <c r="T40" s="281">
        <v>0</v>
      </c>
      <c r="U40" s="281">
        <v>0</v>
      </c>
      <c r="V40" s="281">
        <v>0</v>
      </c>
      <c r="W40" s="281">
        <v>0</v>
      </c>
      <c r="X40" s="281">
        <v>0</v>
      </c>
      <c r="Y40" s="281">
        <v>0</v>
      </c>
      <c r="Z40" s="281">
        <v>0</v>
      </c>
      <c r="AA40" s="281">
        <v>0</v>
      </c>
      <c r="AB40" s="281">
        <v>0</v>
      </c>
      <c r="AC40" s="281">
        <v>0</v>
      </c>
      <c r="AD40" s="281">
        <v>0</v>
      </c>
      <c r="AE40" s="281">
        <v>0</v>
      </c>
      <c r="AF40" s="281">
        <v>0</v>
      </c>
      <c r="AG40" s="281">
        <v>0</v>
      </c>
      <c r="AH40" s="281">
        <v>0</v>
      </c>
      <c r="AI40" s="281">
        <v>0</v>
      </c>
      <c r="AJ40" s="281">
        <v>0</v>
      </c>
      <c r="AK40" s="281">
        <v>0</v>
      </c>
      <c r="AL40" s="281">
        <v>0</v>
      </c>
      <c r="AM40" s="281">
        <v>0</v>
      </c>
      <c r="AN40" s="281">
        <v>0</v>
      </c>
      <c r="AO40" s="281">
        <v>0</v>
      </c>
      <c r="AP40" s="281">
        <v>0</v>
      </c>
    </row>
    <row r="41" spans="1:42">
      <c r="A41" t="s">
        <v>639</v>
      </c>
      <c r="J41" t="str">
        <f t="shared" si="5"/>
        <v>£m real 2021-22 (CPIH)</v>
      </c>
      <c r="M41" s="281">
        <v>0</v>
      </c>
      <c r="N41" s="281">
        <v>0</v>
      </c>
      <c r="O41" s="281">
        <v>0</v>
      </c>
      <c r="P41" s="281">
        <v>0</v>
      </c>
      <c r="Q41" s="281">
        <v>0</v>
      </c>
      <c r="R41" s="281">
        <v>0</v>
      </c>
      <c r="S41" s="281">
        <v>0</v>
      </c>
      <c r="T41" s="281">
        <v>0</v>
      </c>
      <c r="U41" s="281">
        <v>0</v>
      </c>
      <c r="V41" s="281">
        <v>0</v>
      </c>
      <c r="W41" s="281">
        <v>0</v>
      </c>
      <c r="X41" s="281">
        <v>0</v>
      </c>
      <c r="Y41" s="281">
        <v>0</v>
      </c>
      <c r="Z41" s="281">
        <v>0</v>
      </c>
      <c r="AA41" s="281">
        <v>0</v>
      </c>
      <c r="AB41" s="281">
        <v>0</v>
      </c>
      <c r="AC41" s="281">
        <v>0</v>
      </c>
      <c r="AD41" s="281">
        <v>0</v>
      </c>
      <c r="AE41" s="281">
        <v>0</v>
      </c>
      <c r="AF41" s="281">
        <v>0</v>
      </c>
      <c r="AG41" s="281">
        <v>0</v>
      </c>
      <c r="AH41" s="281">
        <v>0</v>
      </c>
      <c r="AI41" s="281">
        <v>0</v>
      </c>
      <c r="AJ41" s="281">
        <v>0</v>
      </c>
      <c r="AK41" s="281">
        <v>0</v>
      </c>
      <c r="AL41" s="281">
        <v>0</v>
      </c>
      <c r="AM41" s="281">
        <v>0</v>
      </c>
      <c r="AN41" s="281">
        <v>0</v>
      </c>
      <c r="AO41" s="281">
        <v>0</v>
      </c>
      <c r="AP41" s="281">
        <v>0</v>
      </c>
    </row>
    <row r="42" spans="1:42">
      <c r="A42" t="s">
        <v>640</v>
      </c>
      <c r="J42" t="str">
        <f t="shared" si="5"/>
        <v>£m real 2021-22 (CPIH)</v>
      </c>
      <c r="M42" s="281">
        <v>0</v>
      </c>
      <c r="N42" s="281">
        <v>0</v>
      </c>
      <c r="O42" s="281">
        <v>0</v>
      </c>
      <c r="P42" s="281">
        <v>0</v>
      </c>
      <c r="Q42" s="281">
        <v>0</v>
      </c>
      <c r="R42" s="281">
        <v>0</v>
      </c>
      <c r="S42" s="281">
        <v>0</v>
      </c>
      <c r="T42" s="281">
        <v>0</v>
      </c>
      <c r="U42" s="281">
        <v>0</v>
      </c>
      <c r="V42" s="281">
        <v>0</v>
      </c>
      <c r="W42" s="281">
        <v>0</v>
      </c>
      <c r="X42" s="281">
        <v>0</v>
      </c>
      <c r="Y42" s="281">
        <v>0</v>
      </c>
      <c r="Z42" s="281">
        <v>0</v>
      </c>
      <c r="AA42" s="281">
        <v>0</v>
      </c>
      <c r="AB42" s="281">
        <v>0</v>
      </c>
      <c r="AC42" s="281">
        <v>0</v>
      </c>
      <c r="AD42" s="281">
        <v>0</v>
      </c>
      <c r="AE42" s="281">
        <v>0</v>
      </c>
      <c r="AF42" s="281">
        <v>0</v>
      </c>
      <c r="AG42" s="281">
        <v>0</v>
      </c>
      <c r="AH42" s="281">
        <v>0</v>
      </c>
      <c r="AI42" s="281">
        <v>0</v>
      </c>
      <c r="AJ42" s="281">
        <v>0</v>
      </c>
      <c r="AK42" s="281">
        <v>0</v>
      </c>
      <c r="AL42" s="281">
        <v>0</v>
      </c>
      <c r="AM42" s="281">
        <v>0</v>
      </c>
      <c r="AN42" s="281">
        <v>0</v>
      </c>
      <c r="AO42" s="281">
        <v>0</v>
      </c>
      <c r="AP42" s="281">
        <v>0</v>
      </c>
    </row>
    <row r="43" spans="1:42">
      <c r="A43" t="s">
        <v>641</v>
      </c>
      <c r="J43" t="str">
        <f t="shared" si="5"/>
        <v>£m real 2021-22 (CPIH)</v>
      </c>
      <c r="M43" s="281">
        <v>0</v>
      </c>
      <c r="N43" s="281">
        <v>0</v>
      </c>
      <c r="O43" s="281">
        <v>0</v>
      </c>
      <c r="P43" s="281">
        <v>0</v>
      </c>
      <c r="Q43" s="281">
        <v>0</v>
      </c>
      <c r="R43" s="281">
        <v>0</v>
      </c>
      <c r="S43" s="281">
        <v>0</v>
      </c>
      <c r="T43" s="281">
        <v>0</v>
      </c>
      <c r="U43" s="281">
        <v>0</v>
      </c>
      <c r="V43" s="281">
        <v>0</v>
      </c>
      <c r="W43" s="281">
        <v>0</v>
      </c>
      <c r="X43" s="281">
        <v>0</v>
      </c>
      <c r="Y43" s="281">
        <v>0</v>
      </c>
      <c r="Z43" s="281">
        <v>0</v>
      </c>
      <c r="AA43" s="281">
        <v>0</v>
      </c>
      <c r="AB43" s="281">
        <v>0</v>
      </c>
      <c r="AC43" s="281">
        <v>0</v>
      </c>
      <c r="AD43" s="281">
        <v>0</v>
      </c>
      <c r="AE43" s="281">
        <v>0</v>
      </c>
      <c r="AF43" s="281">
        <v>0</v>
      </c>
      <c r="AG43" s="281">
        <v>0</v>
      </c>
      <c r="AH43" s="281">
        <v>0</v>
      </c>
      <c r="AI43" s="281">
        <v>0</v>
      </c>
      <c r="AJ43" s="281">
        <v>0</v>
      </c>
      <c r="AK43" s="281">
        <v>0</v>
      </c>
      <c r="AL43" s="281">
        <v>0</v>
      </c>
      <c r="AM43" s="281">
        <v>0</v>
      </c>
      <c r="AN43" s="281">
        <v>0</v>
      </c>
      <c r="AO43" s="281">
        <v>0</v>
      </c>
      <c r="AP43" s="281">
        <v>0</v>
      </c>
    </row>
    <row r="46" spans="1:42">
      <c r="A46" s="31" t="s">
        <v>643</v>
      </c>
      <c r="B46" s="31"/>
      <c r="C46" s="31"/>
      <c r="D46" s="31"/>
      <c r="E46" s="31"/>
      <c r="F46" s="31"/>
      <c r="G46" s="31"/>
      <c r="H46" s="31"/>
      <c r="I46" s="31"/>
      <c r="J46" s="31"/>
      <c r="K46" s="31"/>
      <c r="L46" s="31"/>
      <c r="M46" s="280">
        <f t="shared" ref="M46" si="6">SUM(M28:M44)</f>
        <v>0</v>
      </c>
      <c r="N46" s="280">
        <f t="shared" ref="N46:AP46" si="7">SUM(N28:N44)</f>
        <v>0</v>
      </c>
      <c r="O46" s="280">
        <f t="shared" si="7"/>
        <v>0</v>
      </c>
      <c r="P46" s="280">
        <f t="shared" si="7"/>
        <v>0</v>
      </c>
      <c r="Q46" s="280">
        <f t="shared" si="7"/>
        <v>0</v>
      </c>
      <c r="R46" s="280">
        <f t="shared" si="7"/>
        <v>0</v>
      </c>
      <c r="S46" s="280">
        <f t="shared" si="7"/>
        <v>0</v>
      </c>
      <c r="T46" s="280">
        <f t="shared" si="7"/>
        <v>0</v>
      </c>
      <c r="U46" s="280">
        <f t="shared" si="7"/>
        <v>0</v>
      </c>
      <c r="V46" s="280">
        <f t="shared" si="7"/>
        <v>0</v>
      </c>
      <c r="W46" s="280">
        <f t="shared" si="7"/>
        <v>0</v>
      </c>
      <c r="X46" s="280">
        <f t="shared" si="7"/>
        <v>0</v>
      </c>
      <c r="Y46" s="280">
        <f t="shared" si="7"/>
        <v>0</v>
      </c>
      <c r="Z46" s="280">
        <f t="shared" si="7"/>
        <v>0</v>
      </c>
      <c r="AA46" s="280">
        <f t="shared" si="7"/>
        <v>0</v>
      </c>
      <c r="AB46" s="280">
        <f t="shared" si="7"/>
        <v>0</v>
      </c>
      <c r="AC46" s="280">
        <f t="shared" si="7"/>
        <v>0</v>
      </c>
      <c r="AD46" s="280">
        <f t="shared" si="7"/>
        <v>0</v>
      </c>
      <c r="AE46" s="280">
        <f t="shared" si="7"/>
        <v>0</v>
      </c>
      <c r="AF46" s="280">
        <f t="shared" si="7"/>
        <v>0</v>
      </c>
      <c r="AG46" s="280">
        <f t="shared" si="7"/>
        <v>0</v>
      </c>
      <c r="AH46" s="280">
        <f t="shared" si="7"/>
        <v>0</v>
      </c>
      <c r="AI46" s="280">
        <f t="shared" si="7"/>
        <v>0</v>
      </c>
      <c r="AJ46" s="280">
        <f t="shared" si="7"/>
        <v>0</v>
      </c>
      <c r="AK46" s="280">
        <f t="shared" si="7"/>
        <v>0</v>
      </c>
      <c r="AL46" s="280">
        <f t="shared" si="7"/>
        <v>0</v>
      </c>
      <c r="AM46" s="280">
        <f t="shared" si="7"/>
        <v>0</v>
      </c>
      <c r="AN46" s="280">
        <f t="shared" si="7"/>
        <v>0</v>
      </c>
      <c r="AO46" s="280">
        <f t="shared" si="7"/>
        <v>0</v>
      </c>
      <c r="AP46" s="280">
        <f t="shared" si="7"/>
        <v>0</v>
      </c>
    </row>
    <row r="48" spans="1:42">
      <c r="A48" s="220" t="s">
        <v>290</v>
      </c>
      <c r="B48" s="220"/>
      <c r="C48" s="220"/>
      <c r="D48" s="220"/>
      <c r="E48" s="220"/>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row>
    <row r="49" spans="1:42">
      <c r="A49" s="217"/>
    </row>
    <row r="50" spans="1:42">
      <c r="A50" s="253" t="s">
        <v>291</v>
      </c>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50"/>
      <c r="AP50" s="250"/>
    </row>
    <row r="51" spans="1:42" outlineLevel="1">
      <c r="A51" s="217" t="s">
        <v>644</v>
      </c>
    </row>
    <row r="52" spans="1:42" outlineLevel="1">
      <c r="A52" s="217"/>
    </row>
    <row r="53" spans="1:42" outlineLevel="1">
      <c r="A53" s="217"/>
    </row>
    <row r="54" spans="1:42" outlineLevel="1">
      <c r="A54" s="217"/>
    </row>
    <row r="55" spans="1:42">
      <c r="A55" s="252" t="s">
        <v>294</v>
      </c>
      <c r="B55" s="251"/>
      <c r="C55" s="251"/>
      <c r="D55" s="251"/>
      <c r="E55" s="251"/>
      <c r="F55" s="251"/>
      <c r="G55" s="251"/>
      <c r="H55" s="251"/>
      <c r="I55" s="251"/>
      <c r="J55" s="251"/>
      <c r="K55" s="251"/>
      <c r="L55" s="251"/>
      <c r="M55" s="251"/>
      <c r="N55" s="251"/>
      <c r="O55" s="251"/>
      <c r="P55" s="251"/>
      <c r="Q55" s="251"/>
      <c r="R55" s="251"/>
      <c r="S55" s="251"/>
      <c r="T55" s="251"/>
      <c r="U55" s="251"/>
      <c r="V55" s="251"/>
      <c r="W55" s="251"/>
      <c r="X55" s="251"/>
      <c r="Y55" s="251"/>
      <c r="Z55" s="251"/>
      <c r="AA55" s="251"/>
      <c r="AB55" s="251"/>
      <c r="AC55" s="251"/>
      <c r="AD55" s="251"/>
      <c r="AE55" s="251"/>
      <c r="AF55" s="251"/>
      <c r="AG55" s="251"/>
      <c r="AH55" s="251"/>
      <c r="AI55" s="251"/>
      <c r="AJ55" s="251"/>
      <c r="AK55" s="251"/>
      <c r="AL55" s="251"/>
      <c r="AM55" s="251"/>
      <c r="AN55" s="251"/>
      <c r="AO55" s="251"/>
      <c r="AP55" s="251"/>
    </row>
    <row r="56" spans="1:42" outlineLevel="1">
      <c r="A56" s="217"/>
    </row>
    <row r="57" spans="1:42" outlineLevel="1">
      <c r="A57" s="217"/>
    </row>
    <row r="58" spans="1:42" outlineLevel="1">
      <c r="A58" s="217"/>
    </row>
    <row r="59" spans="1:42" outlineLevel="1">
      <c r="A59" s="217"/>
    </row>
    <row r="60" spans="1:42">
      <c r="A60" s="218" t="s">
        <v>295</v>
      </c>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2261-D00A-472F-B6D7-70FB853E70B7}">
  <sheetPr>
    <tabColor theme="8" tint="0.39997558519241921"/>
  </sheetPr>
  <dimension ref="A1"/>
  <sheetViews>
    <sheetView workbookViewId="0"/>
  </sheetViews>
  <sheetFormatPr defaultRowHeight="15.7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D620F-14D5-438F-9109-56FAA71BF2B7}">
  <dimension ref="A1:O105"/>
  <sheetViews>
    <sheetView tabSelected="1" zoomScaleNormal="100" workbookViewId="0">
      <selection activeCell="C7" sqref="C7"/>
    </sheetView>
  </sheetViews>
  <sheetFormatPr defaultRowHeight="15.75" outlineLevelRow="1"/>
  <cols>
    <col min="1" max="2" width="8.625" style="71" customWidth="1"/>
    <col min="3" max="3" width="30.25" style="71" bestFit="1" customWidth="1"/>
    <col min="4" max="4" width="7.875" style="72" customWidth="1"/>
    <col min="5" max="5" width="36.625" style="72" customWidth="1"/>
    <col min="6" max="6" width="12.875" style="71" customWidth="1"/>
    <col min="7" max="7" width="6.75" style="73" customWidth="1"/>
    <col min="8" max="8" width="6.75" style="395" customWidth="1"/>
    <col min="9" max="9" width="117.75" customWidth="1"/>
    <col min="13" max="13" width="12.75" customWidth="1"/>
    <col min="14" max="14" width="8" customWidth="1"/>
  </cols>
  <sheetData>
    <row r="1" spans="2:9">
      <c r="E1" s="72">
        <f>COUNTA(#REF!,#REF!,#REF!,#REF!,#REF!,#REF!,#REF!,#REF!,#REF!,#REF!,#REF!,#REF!,#REF!,#REF!,#REF!,#REF!,#REF!,#REF!)</f>
        <v>18</v>
      </c>
    </row>
    <row r="2" spans="2:9">
      <c r="B2" s="73" t="s">
        <v>645</v>
      </c>
      <c r="C2" s="73" t="s">
        <v>646</v>
      </c>
      <c r="E2" s="73" t="s">
        <v>647</v>
      </c>
    </row>
    <row r="3" spans="2:9" s="71" customFormat="1" ht="14.25" thickBot="1">
      <c r="B3" s="388" t="s">
        <v>149</v>
      </c>
    </row>
    <row r="4" spans="2:9" ht="35.25" outlineLevel="1" thickBot="1">
      <c r="B4" s="93" t="s">
        <v>648</v>
      </c>
      <c r="C4" s="94" t="s">
        <v>649</v>
      </c>
      <c r="D4" s="94" t="s">
        <v>650</v>
      </c>
      <c r="E4" s="94" t="s">
        <v>16</v>
      </c>
      <c r="F4" s="94" t="s">
        <v>651</v>
      </c>
      <c r="G4" s="95" t="s">
        <v>652</v>
      </c>
      <c r="H4" s="95" t="s">
        <v>653</v>
      </c>
      <c r="I4" s="96" t="s">
        <v>654</v>
      </c>
    </row>
    <row r="5" spans="2:9" ht="16.149999999999999" outlineLevel="1" thickBot="1">
      <c r="B5" s="488" t="s">
        <v>655</v>
      </c>
      <c r="C5" s="475" t="s">
        <v>151</v>
      </c>
      <c r="D5" s="97">
        <v>1</v>
      </c>
      <c r="E5" s="98" t="s">
        <v>152</v>
      </c>
      <c r="F5" s="98" t="s">
        <v>153</v>
      </c>
      <c r="G5" s="99" t="s">
        <v>656</v>
      </c>
      <c r="H5" s="99"/>
      <c r="I5" s="100" t="s">
        <v>657</v>
      </c>
    </row>
    <row r="6" spans="2:9" ht="16.149999999999999" outlineLevel="1" thickBot="1">
      <c r="B6" s="488"/>
      <c r="C6" s="475"/>
      <c r="D6" s="97">
        <v>2</v>
      </c>
      <c r="E6" s="101" t="s">
        <v>156</v>
      </c>
      <c r="F6" s="102" t="s">
        <v>153</v>
      </c>
      <c r="G6" s="103" t="s">
        <v>656</v>
      </c>
      <c r="H6" s="103"/>
      <c r="I6" s="104" t="s">
        <v>658</v>
      </c>
    </row>
    <row r="7" spans="2:9" ht="16.149999999999999" outlineLevel="1" thickBot="1">
      <c r="B7" s="488"/>
      <c r="C7" s="475"/>
      <c r="D7" s="98">
        <v>3</v>
      </c>
      <c r="E7" s="101" t="s">
        <v>159</v>
      </c>
      <c r="F7" s="102" t="s">
        <v>160</v>
      </c>
      <c r="G7" s="103" t="s">
        <v>656</v>
      </c>
      <c r="H7" s="103"/>
      <c r="I7" s="104" t="s">
        <v>659</v>
      </c>
    </row>
    <row r="8" spans="2:9" ht="16.149999999999999" customHeight="1" outlineLevel="1" thickBot="1">
      <c r="B8" s="488"/>
      <c r="C8" s="476"/>
      <c r="D8" s="453" t="s">
        <v>660</v>
      </c>
      <c r="E8" s="454"/>
      <c r="F8" s="105"/>
      <c r="G8" s="106" t="s">
        <v>656</v>
      </c>
      <c r="H8" s="106"/>
      <c r="I8" s="106"/>
    </row>
    <row r="9" spans="2:9" ht="16.149999999999999" outlineLevel="1" thickBot="1">
      <c r="B9" s="488"/>
      <c r="C9" s="477" t="s">
        <v>162</v>
      </c>
      <c r="D9" s="107">
        <v>4</v>
      </c>
      <c r="E9" s="101" t="s">
        <v>163</v>
      </c>
      <c r="F9" s="101" t="s">
        <v>153</v>
      </c>
      <c r="G9" s="103" t="s">
        <v>656</v>
      </c>
      <c r="H9" s="103"/>
      <c r="I9" s="104" t="s">
        <v>661</v>
      </c>
    </row>
    <row r="10" spans="2:9" ht="16.149999999999999" outlineLevel="1" thickBot="1">
      <c r="B10" s="488"/>
      <c r="C10" s="475"/>
      <c r="D10" s="97">
        <v>5</v>
      </c>
      <c r="E10" s="101" t="s">
        <v>662</v>
      </c>
      <c r="F10" s="101" t="s">
        <v>153</v>
      </c>
      <c r="G10" s="103" t="s">
        <v>656</v>
      </c>
      <c r="H10" s="103"/>
      <c r="I10" s="104" t="s">
        <v>663</v>
      </c>
    </row>
    <row r="11" spans="2:9" ht="16.149999999999999" outlineLevel="1" thickBot="1">
      <c r="B11" s="488"/>
      <c r="C11" s="475"/>
      <c r="D11" s="97">
        <v>6</v>
      </c>
      <c r="E11" s="101" t="s">
        <v>168</v>
      </c>
      <c r="F11" s="101" t="s">
        <v>153</v>
      </c>
      <c r="G11" s="103" t="s">
        <v>656</v>
      </c>
      <c r="H11" s="103"/>
      <c r="I11" s="104" t="s">
        <v>664</v>
      </c>
    </row>
    <row r="12" spans="2:9" ht="16.149999999999999" outlineLevel="1" thickBot="1">
      <c r="B12" s="488"/>
      <c r="C12" s="475"/>
      <c r="D12" s="97">
        <v>7</v>
      </c>
      <c r="E12" s="101" t="s">
        <v>170</v>
      </c>
      <c r="F12" s="101" t="s">
        <v>153</v>
      </c>
      <c r="G12" s="103" t="s">
        <v>656</v>
      </c>
      <c r="H12" s="103"/>
      <c r="I12" s="104" t="s">
        <v>665</v>
      </c>
    </row>
    <row r="13" spans="2:9" ht="16.149999999999999" outlineLevel="1" thickBot="1">
      <c r="B13" s="488"/>
      <c r="C13" s="475"/>
      <c r="D13" s="97">
        <v>8</v>
      </c>
      <c r="E13" s="101" t="s">
        <v>172</v>
      </c>
      <c r="F13" s="101" t="s">
        <v>153</v>
      </c>
      <c r="G13" s="103" t="s">
        <v>656</v>
      </c>
      <c r="H13" s="103"/>
      <c r="I13" s="104" t="s">
        <v>666</v>
      </c>
    </row>
    <row r="14" spans="2:9" ht="16.149999999999999" outlineLevel="1" thickBot="1">
      <c r="B14" s="488"/>
      <c r="C14" s="475"/>
      <c r="D14" s="101" t="s">
        <v>667</v>
      </c>
      <c r="E14" s="97" t="s">
        <v>174</v>
      </c>
      <c r="F14" s="101" t="s">
        <v>160</v>
      </c>
      <c r="G14" s="103" t="s">
        <v>668</v>
      </c>
      <c r="H14" s="103"/>
      <c r="I14" s="104" t="s">
        <v>669</v>
      </c>
    </row>
    <row r="15" spans="2:9" ht="16.149999999999999" customHeight="1" outlineLevel="1" thickBot="1">
      <c r="B15" s="488"/>
      <c r="C15" s="476"/>
      <c r="D15" s="453" t="s">
        <v>670</v>
      </c>
      <c r="E15" s="454"/>
      <c r="F15" s="105"/>
      <c r="G15" s="106" t="s">
        <v>656</v>
      </c>
      <c r="H15" s="106"/>
      <c r="I15" s="106"/>
    </row>
    <row r="16" spans="2:9" ht="16.149999999999999" outlineLevel="1" thickBot="1">
      <c r="B16" s="488"/>
      <c r="C16" s="474" t="s">
        <v>176</v>
      </c>
      <c r="D16" s="107">
        <v>9</v>
      </c>
      <c r="E16" s="101" t="s">
        <v>177</v>
      </c>
      <c r="F16" s="101" t="s">
        <v>160</v>
      </c>
      <c r="G16" s="103" t="s">
        <v>656</v>
      </c>
      <c r="H16" s="103"/>
      <c r="I16" s="104" t="s">
        <v>671</v>
      </c>
    </row>
    <row r="17" spans="2:9" ht="16.149999999999999" outlineLevel="1" thickBot="1">
      <c r="B17" s="488"/>
      <c r="C17" s="475"/>
      <c r="D17" s="97">
        <v>10</v>
      </c>
      <c r="E17" s="101" t="s">
        <v>180</v>
      </c>
      <c r="F17" s="101" t="s">
        <v>160</v>
      </c>
      <c r="G17" s="103" t="s">
        <v>656</v>
      </c>
      <c r="H17" s="103"/>
      <c r="I17" s="104" t="s">
        <v>672</v>
      </c>
    </row>
    <row r="18" spans="2:9" ht="16.149999999999999" outlineLevel="1" thickBot="1">
      <c r="B18" s="488"/>
      <c r="C18" s="475"/>
      <c r="D18" s="97">
        <v>11</v>
      </c>
      <c r="E18" s="101" t="s">
        <v>182</v>
      </c>
      <c r="F18" s="101" t="s">
        <v>160</v>
      </c>
      <c r="G18" s="103" t="s">
        <v>656</v>
      </c>
      <c r="H18" s="103"/>
      <c r="I18" s="104" t="s">
        <v>673</v>
      </c>
    </row>
    <row r="19" spans="2:9" ht="16.149999999999999" outlineLevel="1" thickBot="1">
      <c r="B19" s="488"/>
      <c r="C19" s="475"/>
      <c r="D19" s="97">
        <v>12</v>
      </c>
      <c r="E19" s="101" t="s">
        <v>184</v>
      </c>
      <c r="F19" s="101" t="s">
        <v>160</v>
      </c>
      <c r="G19" s="103" t="s">
        <v>656</v>
      </c>
      <c r="H19" s="103"/>
      <c r="I19" s="104" t="s">
        <v>674</v>
      </c>
    </row>
    <row r="20" spans="2:9" ht="16.149999999999999" outlineLevel="1" thickBot="1">
      <c r="B20" s="488"/>
      <c r="C20" s="475"/>
      <c r="D20" s="97">
        <v>13</v>
      </c>
      <c r="E20" s="101" t="s">
        <v>186</v>
      </c>
      <c r="F20" s="101" t="s">
        <v>160</v>
      </c>
      <c r="G20" s="103" t="s">
        <v>656</v>
      </c>
      <c r="H20" s="103"/>
      <c r="I20" s="104" t="s">
        <v>675</v>
      </c>
    </row>
    <row r="21" spans="2:9" ht="16.149999999999999" outlineLevel="1" thickBot="1">
      <c r="B21" s="488"/>
      <c r="C21" s="475"/>
      <c r="D21" s="98">
        <v>14</v>
      </c>
      <c r="E21" s="101" t="s">
        <v>188</v>
      </c>
      <c r="F21" s="101" t="s">
        <v>160</v>
      </c>
      <c r="G21" s="103" t="s">
        <v>656</v>
      </c>
      <c r="H21" s="103"/>
      <c r="I21" s="104" t="s">
        <v>676</v>
      </c>
    </row>
    <row r="22" spans="2:9" ht="16.149999999999999" outlineLevel="1" thickBot="1">
      <c r="B22" s="488"/>
      <c r="C22" s="476"/>
      <c r="D22" s="453" t="s">
        <v>241</v>
      </c>
      <c r="E22" s="454"/>
      <c r="F22" s="105"/>
      <c r="G22" s="106" t="s">
        <v>656</v>
      </c>
      <c r="H22" s="106"/>
      <c r="I22" s="106"/>
    </row>
    <row r="23" spans="2:9" ht="16.149999999999999" outlineLevel="1" thickBot="1">
      <c r="B23" s="488"/>
      <c r="C23" s="474" t="s">
        <v>190</v>
      </c>
      <c r="D23" s="107">
        <v>15</v>
      </c>
      <c r="E23" s="101" t="s">
        <v>191</v>
      </c>
      <c r="F23" s="102" t="s">
        <v>160</v>
      </c>
      <c r="G23" s="103" t="s">
        <v>668</v>
      </c>
      <c r="H23" s="103"/>
      <c r="I23" s="104" t="s">
        <v>677</v>
      </c>
    </row>
    <row r="24" spans="2:9" ht="16.149999999999999" outlineLevel="1" thickBot="1">
      <c r="B24" s="488"/>
      <c r="C24" s="475"/>
      <c r="D24" s="97">
        <v>16</v>
      </c>
      <c r="E24" s="101" t="s">
        <v>194</v>
      </c>
      <c r="F24" s="101" t="s">
        <v>153</v>
      </c>
      <c r="G24" s="103" t="s">
        <v>668</v>
      </c>
      <c r="H24" s="103"/>
      <c r="I24" s="104" t="s">
        <v>678</v>
      </c>
    </row>
    <row r="25" spans="2:9" ht="16.149999999999999" outlineLevel="1" thickBot="1">
      <c r="B25" s="488"/>
      <c r="C25" s="475"/>
      <c r="D25" s="98">
        <v>17</v>
      </c>
      <c r="E25" s="101" t="s">
        <v>190</v>
      </c>
      <c r="F25" s="102" t="s">
        <v>160</v>
      </c>
      <c r="G25" s="103" t="s">
        <v>668</v>
      </c>
      <c r="H25" s="103"/>
      <c r="I25" s="104" t="s">
        <v>679</v>
      </c>
    </row>
    <row r="26" spans="2:9" ht="16.149999999999999" customHeight="1" outlineLevel="1" thickBot="1">
      <c r="B26" s="488"/>
      <c r="C26" s="476"/>
      <c r="D26" s="453" t="s">
        <v>190</v>
      </c>
      <c r="E26" s="454"/>
      <c r="F26" s="105"/>
      <c r="G26" s="106" t="s">
        <v>656</v>
      </c>
      <c r="H26" s="106"/>
      <c r="I26" s="106"/>
    </row>
    <row r="27" spans="2:9" ht="16.149999999999999" outlineLevel="1" thickBot="1">
      <c r="B27" s="488"/>
      <c r="C27" s="455" t="s">
        <v>680</v>
      </c>
      <c r="D27" s="456"/>
      <c r="E27" s="456"/>
      <c r="F27" s="108"/>
      <c r="G27" s="109"/>
      <c r="H27" s="109"/>
      <c r="I27" s="109"/>
    </row>
    <row r="28" spans="2:9" ht="16.149999999999999" outlineLevel="1" thickBot="1">
      <c r="B28" s="488"/>
      <c r="C28" s="474" t="s">
        <v>197</v>
      </c>
      <c r="D28" s="107">
        <v>18</v>
      </c>
      <c r="E28" s="101" t="s">
        <v>198</v>
      </c>
      <c r="F28" s="102" t="s">
        <v>199</v>
      </c>
      <c r="G28" s="103" t="s">
        <v>668</v>
      </c>
      <c r="H28" s="103"/>
      <c r="I28" s="110" t="s">
        <v>681</v>
      </c>
    </row>
    <row r="29" spans="2:9" ht="16.149999999999999" outlineLevel="1" thickBot="1">
      <c r="B29" s="488"/>
      <c r="C29" s="475"/>
      <c r="D29" s="97">
        <v>19</v>
      </c>
      <c r="E29" s="101" t="s">
        <v>202</v>
      </c>
      <c r="F29" s="102" t="s">
        <v>160</v>
      </c>
      <c r="G29" s="103" t="s">
        <v>668</v>
      </c>
      <c r="H29" s="103"/>
      <c r="I29" s="110" t="s">
        <v>682</v>
      </c>
    </row>
    <row r="30" spans="2:9" ht="16.149999999999999" outlineLevel="1" thickBot="1">
      <c r="B30" s="488"/>
      <c r="C30" s="475"/>
      <c r="D30" s="97">
        <v>20</v>
      </c>
      <c r="E30" s="101" t="s">
        <v>204</v>
      </c>
      <c r="F30" s="102" t="s">
        <v>199</v>
      </c>
      <c r="G30" s="103" t="s">
        <v>668</v>
      </c>
      <c r="H30" s="103"/>
      <c r="I30" s="110" t="s">
        <v>683</v>
      </c>
    </row>
    <row r="31" spans="2:9" ht="16.149999999999999" outlineLevel="1" thickBot="1">
      <c r="B31" s="488"/>
      <c r="C31" s="475"/>
      <c r="D31" s="97">
        <v>21</v>
      </c>
      <c r="E31" s="101" t="s">
        <v>206</v>
      </c>
      <c r="F31" s="102" t="s">
        <v>160</v>
      </c>
      <c r="G31" s="103" t="s">
        <v>668</v>
      </c>
      <c r="H31" s="103"/>
      <c r="I31" s="110" t="s">
        <v>684</v>
      </c>
    </row>
    <row r="32" spans="2:9" ht="16.149999999999999" outlineLevel="1" thickBot="1">
      <c r="B32" s="488"/>
      <c r="C32" s="475"/>
      <c r="D32" s="97">
        <v>22</v>
      </c>
      <c r="E32" s="101" t="s">
        <v>209</v>
      </c>
      <c r="F32" s="102" t="s">
        <v>160</v>
      </c>
      <c r="G32" s="103" t="s">
        <v>668</v>
      </c>
      <c r="H32" s="103"/>
      <c r="I32" s="110" t="s">
        <v>685</v>
      </c>
    </row>
    <row r="33" spans="2:9" ht="16.149999999999999" outlineLevel="1" thickBot="1">
      <c r="B33" s="488"/>
      <c r="C33" s="475"/>
      <c r="D33" s="97">
        <v>23</v>
      </c>
      <c r="E33" s="101" t="s">
        <v>211</v>
      </c>
      <c r="F33" s="102" t="s">
        <v>160</v>
      </c>
      <c r="G33" s="103" t="s">
        <v>668</v>
      </c>
      <c r="H33" s="103"/>
      <c r="I33" s="110" t="s">
        <v>686</v>
      </c>
    </row>
    <row r="34" spans="2:9" ht="16.149999999999999" outlineLevel="1" thickBot="1">
      <c r="B34" s="488"/>
      <c r="C34" s="475"/>
      <c r="D34" s="111">
        <v>24</v>
      </c>
      <c r="E34" s="101" t="s">
        <v>687</v>
      </c>
      <c r="F34" s="102" t="s">
        <v>688</v>
      </c>
      <c r="G34" s="103" t="s">
        <v>668</v>
      </c>
      <c r="H34" s="103"/>
      <c r="I34" s="110" t="s">
        <v>689</v>
      </c>
    </row>
    <row r="35" spans="2:9" ht="16.149999999999999" outlineLevel="1" thickBot="1">
      <c r="B35" s="488"/>
      <c r="C35" s="475"/>
      <c r="D35" s="460" t="s">
        <v>197</v>
      </c>
      <c r="E35" s="461"/>
      <c r="F35" s="112"/>
      <c r="G35" s="106" t="s">
        <v>656</v>
      </c>
      <c r="H35" s="106"/>
      <c r="I35" s="106"/>
    </row>
    <row r="36" spans="2:9" ht="16.149999999999999" customHeight="1" outlineLevel="1" thickBot="1">
      <c r="B36" s="462" t="s">
        <v>690</v>
      </c>
      <c r="C36" s="463"/>
      <c r="D36" s="463"/>
      <c r="E36" s="463"/>
      <c r="F36" s="464"/>
      <c r="G36" s="113" t="s">
        <v>656</v>
      </c>
      <c r="H36" s="114"/>
      <c r="I36" s="114"/>
    </row>
    <row r="37" spans="2:9" ht="16.149999999999999" customHeight="1" outlineLevel="1" thickBot="1">
      <c r="B37" s="465" t="s">
        <v>213</v>
      </c>
      <c r="C37" s="466"/>
      <c r="D37" s="466"/>
      <c r="E37" s="466"/>
      <c r="F37" s="467"/>
      <c r="G37" s="103" t="s">
        <v>668</v>
      </c>
      <c r="H37" s="115"/>
      <c r="I37" s="115"/>
    </row>
    <row r="38" spans="2:9" ht="16.149999999999999" customHeight="1" outlineLevel="1" thickBot="1">
      <c r="B38" s="462" t="s">
        <v>691</v>
      </c>
      <c r="C38" s="463"/>
      <c r="D38" s="463"/>
      <c r="E38" s="463"/>
      <c r="F38" s="464"/>
      <c r="G38" s="113" t="s">
        <v>656</v>
      </c>
      <c r="H38" s="114"/>
      <c r="I38" s="114"/>
    </row>
    <row r="39" spans="2:9">
      <c r="B39" s="73"/>
      <c r="C39" s="73"/>
      <c r="E39" s="73"/>
    </row>
    <row r="40" spans="2:9">
      <c r="B40" s="73"/>
      <c r="C40" s="73"/>
      <c r="E40" s="73"/>
    </row>
    <row r="41" spans="2:9">
      <c r="B41" s="73"/>
      <c r="C41" s="73"/>
      <c r="E41" s="73"/>
    </row>
    <row r="42" spans="2:9" s="116" customFormat="1" ht="14.25" thickBot="1">
      <c r="B42" s="389" t="s">
        <v>149</v>
      </c>
    </row>
    <row r="43" spans="2:9" s="71" customFormat="1" ht="36.75" customHeight="1" outlineLevel="1" thickBot="1">
      <c r="B43" s="93" t="s">
        <v>648</v>
      </c>
      <c r="C43" s="94" t="s">
        <v>649</v>
      </c>
      <c r="D43" s="94" t="s">
        <v>650</v>
      </c>
      <c r="E43" s="94" t="s">
        <v>16</v>
      </c>
      <c r="F43" s="94" t="s">
        <v>652</v>
      </c>
      <c r="G43" s="94" t="s">
        <v>692</v>
      </c>
      <c r="I43" s="96" t="s">
        <v>654</v>
      </c>
    </row>
    <row r="44" spans="2:9" s="71" customFormat="1" ht="12.75" customHeight="1" outlineLevel="1" thickBot="1">
      <c r="B44" s="485" t="s">
        <v>286</v>
      </c>
      <c r="C44" s="478" t="s">
        <v>151</v>
      </c>
      <c r="D44" s="120">
        <v>1</v>
      </c>
      <c r="E44" s="125" t="s">
        <v>217</v>
      </c>
      <c r="F44" s="123" t="s">
        <v>656</v>
      </c>
      <c r="G44" s="396"/>
      <c r="I44" s="100" t="s">
        <v>693</v>
      </c>
    </row>
    <row r="45" spans="2:9" s="71" customFormat="1" ht="12" outlineLevel="1" thickBot="1">
      <c r="B45" s="486"/>
      <c r="C45" s="479"/>
      <c r="D45" s="124">
        <v>2</v>
      </c>
      <c r="E45" s="125" t="s">
        <v>219</v>
      </c>
      <c r="F45" s="127" t="s">
        <v>656</v>
      </c>
      <c r="G45" s="397"/>
      <c r="I45" s="100" t="s">
        <v>694</v>
      </c>
    </row>
    <row r="46" spans="2:9" s="71" customFormat="1" ht="12" outlineLevel="1" thickBot="1">
      <c r="B46" s="486"/>
      <c r="C46" s="479"/>
      <c r="D46" s="124">
        <v>3</v>
      </c>
      <c r="E46" s="121" t="s">
        <v>221</v>
      </c>
      <c r="F46" s="123" t="s">
        <v>656</v>
      </c>
      <c r="G46" s="396"/>
      <c r="I46" s="100" t="s">
        <v>695</v>
      </c>
    </row>
    <row r="47" spans="2:9" s="71" customFormat="1" ht="12" outlineLevel="1" thickBot="1">
      <c r="B47" s="486"/>
      <c r="C47" s="479"/>
      <c r="D47" s="137">
        <v>4</v>
      </c>
      <c r="E47" s="125" t="s">
        <v>223</v>
      </c>
      <c r="F47" s="127" t="s">
        <v>656</v>
      </c>
      <c r="G47" s="397"/>
      <c r="I47" s="100" t="s">
        <v>694</v>
      </c>
    </row>
    <row r="48" spans="2:9" s="71" customFormat="1" ht="12" outlineLevel="1" thickBot="1">
      <c r="B48" s="486"/>
      <c r="C48" s="480"/>
      <c r="D48" s="129" t="s">
        <v>696</v>
      </c>
      <c r="E48" s="129"/>
      <c r="F48" s="131" t="s">
        <v>656</v>
      </c>
      <c r="G48" s="398"/>
      <c r="I48" s="100"/>
    </row>
    <row r="49" spans="2:9" s="71" customFormat="1" ht="12.75" customHeight="1" outlineLevel="1" thickBot="1">
      <c r="B49" s="486"/>
      <c r="C49" s="478" t="s">
        <v>162</v>
      </c>
      <c r="D49" s="124">
        <v>1</v>
      </c>
      <c r="E49" s="125" t="s">
        <v>217</v>
      </c>
      <c r="F49" s="127" t="s">
        <v>656</v>
      </c>
      <c r="G49" s="397"/>
      <c r="I49" s="100" t="s">
        <v>697</v>
      </c>
    </row>
    <row r="50" spans="2:9" s="71" customFormat="1" ht="12" outlineLevel="1" thickBot="1">
      <c r="B50" s="486"/>
      <c r="C50" s="479"/>
      <c r="D50" s="124">
        <v>2</v>
      </c>
      <c r="E50" s="132" t="s">
        <v>219</v>
      </c>
      <c r="F50" s="127" t="s">
        <v>656</v>
      </c>
      <c r="G50" s="397"/>
      <c r="I50" s="100" t="s">
        <v>698</v>
      </c>
    </row>
    <row r="51" spans="2:9" s="71" customFormat="1" ht="12" outlineLevel="1" thickBot="1">
      <c r="B51" s="486"/>
      <c r="C51" s="480"/>
      <c r="D51" s="135" t="s">
        <v>699</v>
      </c>
      <c r="E51" s="136"/>
      <c r="F51" s="131" t="s">
        <v>656</v>
      </c>
      <c r="G51" s="398"/>
      <c r="I51" s="100"/>
    </row>
    <row r="52" spans="2:9" s="71" customFormat="1" ht="12.75" customHeight="1" outlineLevel="1" thickBot="1">
      <c r="B52" s="486"/>
      <c r="C52" s="478" t="s">
        <v>176</v>
      </c>
      <c r="D52" s="124">
        <v>1</v>
      </c>
      <c r="E52" s="125" t="s">
        <v>217</v>
      </c>
      <c r="F52" s="127" t="s">
        <v>656</v>
      </c>
      <c r="G52" s="397"/>
      <c r="I52" s="100" t="s">
        <v>697</v>
      </c>
    </row>
    <row r="53" spans="2:9" s="71" customFormat="1" ht="12" outlineLevel="1" thickBot="1">
      <c r="B53" s="486"/>
      <c r="C53" s="479"/>
      <c r="D53" s="124">
        <v>2</v>
      </c>
      <c r="E53" s="132" t="s">
        <v>219</v>
      </c>
      <c r="F53" s="127" t="s">
        <v>656</v>
      </c>
      <c r="G53" s="397"/>
      <c r="I53" s="100" t="s">
        <v>698</v>
      </c>
    </row>
    <row r="54" spans="2:9" s="71" customFormat="1" ht="12" outlineLevel="1" thickBot="1">
      <c r="B54" s="486"/>
      <c r="C54" s="480"/>
      <c r="D54" s="135" t="s">
        <v>700</v>
      </c>
      <c r="E54" s="136"/>
      <c r="F54" s="131" t="s">
        <v>656</v>
      </c>
      <c r="G54" s="398"/>
      <c r="I54" s="100"/>
    </row>
    <row r="55" spans="2:9" s="71" customFormat="1" ht="12" outlineLevel="1" thickBot="1">
      <c r="B55" s="486"/>
      <c r="C55" s="478" t="s">
        <v>190</v>
      </c>
      <c r="D55" s="124">
        <v>1</v>
      </c>
      <c r="E55" s="125" t="s">
        <v>229</v>
      </c>
      <c r="F55" s="127" t="s">
        <v>656</v>
      </c>
      <c r="G55" s="397"/>
      <c r="I55" s="100" t="s">
        <v>701</v>
      </c>
    </row>
    <row r="56" spans="2:9" s="71" customFormat="1" ht="12" outlineLevel="1" thickBot="1">
      <c r="B56" s="486"/>
      <c r="C56" s="479"/>
      <c r="D56" s="124">
        <v>2</v>
      </c>
      <c r="E56" s="132" t="s">
        <v>231</v>
      </c>
      <c r="F56" s="127" t="s">
        <v>656</v>
      </c>
      <c r="G56" s="397"/>
      <c r="I56" s="100" t="s">
        <v>702</v>
      </c>
    </row>
    <row r="57" spans="2:9" s="71" customFormat="1" ht="12" outlineLevel="1" thickBot="1">
      <c r="B57" s="486"/>
      <c r="C57" s="480"/>
      <c r="D57" s="135" t="s">
        <v>703</v>
      </c>
      <c r="E57" s="136"/>
      <c r="F57" s="131"/>
      <c r="G57" s="398"/>
      <c r="I57" s="100"/>
    </row>
    <row r="58" spans="2:9" s="71" customFormat="1" ht="12" outlineLevel="1" thickBot="1">
      <c r="B58" s="486"/>
      <c r="C58" s="481" t="s">
        <v>233</v>
      </c>
      <c r="D58" s="120">
        <v>1</v>
      </c>
      <c r="E58" s="125" t="s">
        <v>234</v>
      </c>
      <c r="F58" s="127" t="s">
        <v>656</v>
      </c>
      <c r="G58" s="399"/>
      <c r="I58" s="100"/>
    </row>
    <row r="59" spans="2:9" s="71" customFormat="1" ht="12" outlineLevel="1" thickBot="1">
      <c r="B59" s="486"/>
      <c r="C59" s="482"/>
      <c r="D59" s="124">
        <v>2</v>
      </c>
      <c r="E59" s="125" t="s">
        <v>237</v>
      </c>
      <c r="F59" s="127" t="s">
        <v>656</v>
      </c>
      <c r="G59" s="399"/>
      <c r="I59" s="100" t="s">
        <v>704</v>
      </c>
    </row>
    <row r="60" spans="2:9" s="71" customFormat="1" ht="12" outlineLevel="1" thickBot="1">
      <c r="B60" s="486"/>
      <c r="C60" s="482"/>
      <c r="D60" s="124">
        <v>3</v>
      </c>
      <c r="E60" s="121" t="s">
        <v>239</v>
      </c>
      <c r="F60" s="127" t="s">
        <v>656</v>
      </c>
      <c r="G60" s="399"/>
      <c r="I60" s="100"/>
    </row>
    <row r="61" spans="2:9" s="71" customFormat="1" ht="12" outlineLevel="1" thickBot="1">
      <c r="B61" s="486"/>
      <c r="C61" s="482"/>
      <c r="D61" s="124">
        <v>4</v>
      </c>
      <c r="E61" s="125" t="s">
        <v>241</v>
      </c>
      <c r="F61" s="127" t="s">
        <v>656</v>
      </c>
      <c r="G61" s="399"/>
      <c r="I61" s="100"/>
    </row>
    <row r="62" spans="2:9" s="71" customFormat="1" ht="12" outlineLevel="1" thickBot="1">
      <c r="B62" s="486"/>
      <c r="C62" s="483"/>
      <c r="D62" s="135" t="s">
        <v>705</v>
      </c>
      <c r="E62" s="136"/>
      <c r="F62" s="131"/>
      <c r="G62" s="398"/>
      <c r="I62" s="100"/>
    </row>
    <row r="63" spans="2:9" s="71" customFormat="1" ht="12" outlineLevel="1" thickBot="1">
      <c r="B63" s="486"/>
      <c r="C63" s="138" t="s">
        <v>706</v>
      </c>
      <c r="D63" s="139"/>
      <c r="E63" s="139"/>
      <c r="F63" s="134"/>
      <c r="G63" s="400"/>
      <c r="I63" s="400"/>
    </row>
    <row r="64" spans="2:9" s="71" customFormat="1" ht="12.75" customHeight="1" outlineLevel="1" thickBot="1">
      <c r="B64" s="486"/>
      <c r="C64" s="478" t="s">
        <v>243</v>
      </c>
      <c r="D64" s="120">
        <v>1</v>
      </c>
      <c r="E64" s="140" t="s">
        <v>244</v>
      </c>
      <c r="F64" s="123" t="s">
        <v>656</v>
      </c>
      <c r="G64" s="399"/>
      <c r="I64" s="100" t="s">
        <v>707</v>
      </c>
    </row>
    <row r="65" spans="2:9" s="71" customFormat="1" ht="12" outlineLevel="1" thickBot="1">
      <c r="B65" s="486"/>
      <c r="C65" s="479"/>
      <c r="D65" s="124">
        <v>2</v>
      </c>
      <c r="E65" s="140" t="s">
        <v>247</v>
      </c>
      <c r="F65" s="141" t="s">
        <v>656</v>
      </c>
      <c r="G65" s="397"/>
      <c r="I65" s="100" t="s">
        <v>708</v>
      </c>
    </row>
    <row r="66" spans="2:9" s="71" customFormat="1" ht="12" outlineLevel="1" thickBot="1">
      <c r="B66" s="486"/>
      <c r="C66" s="479"/>
      <c r="D66" s="124">
        <v>4</v>
      </c>
      <c r="E66" s="140" t="s">
        <v>249</v>
      </c>
      <c r="F66" s="141" t="s">
        <v>656</v>
      </c>
      <c r="G66" s="397"/>
      <c r="I66" s="100" t="s">
        <v>709</v>
      </c>
    </row>
    <row r="67" spans="2:9" s="71" customFormat="1" ht="12" outlineLevel="1" thickBot="1">
      <c r="B67" s="486"/>
      <c r="C67" s="480"/>
      <c r="D67" s="468" t="s">
        <v>710</v>
      </c>
      <c r="E67" s="469"/>
      <c r="F67" s="134"/>
      <c r="G67" s="400"/>
      <c r="I67" s="400"/>
    </row>
    <row r="68" spans="2:9" s="71" customFormat="1" ht="12" outlineLevel="1" thickBot="1">
      <c r="B68" s="486"/>
      <c r="C68" s="478" t="s">
        <v>711</v>
      </c>
      <c r="D68" s="142">
        <v>1</v>
      </c>
      <c r="E68" s="143" t="s">
        <v>420</v>
      </c>
      <c r="F68" s="144" t="s">
        <v>656</v>
      </c>
      <c r="G68" s="401"/>
      <c r="I68" s="100"/>
    </row>
    <row r="69" spans="2:9" s="71" customFormat="1" ht="12" outlineLevel="1" thickBot="1">
      <c r="B69" s="486"/>
      <c r="C69" s="479"/>
      <c r="D69" s="132">
        <v>2</v>
      </c>
      <c r="E69" s="125" t="s">
        <v>712</v>
      </c>
      <c r="F69" s="127" t="s">
        <v>656</v>
      </c>
      <c r="G69" s="397"/>
      <c r="I69" s="100"/>
    </row>
    <row r="70" spans="2:9" s="71" customFormat="1" ht="12" outlineLevel="1" thickBot="1">
      <c r="B70" s="486"/>
      <c r="C70" s="479"/>
      <c r="D70" s="132">
        <v>3</v>
      </c>
      <c r="E70" s="121" t="s">
        <v>713</v>
      </c>
      <c r="F70" s="127" t="s">
        <v>656</v>
      </c>
      <c r="G70" s="397"/>
      <c r="I70" s="100"/>
    </row>
    <row r="71" spans="2:9" s="71" customFormat="1" ht="12" outlineLevel="1" thickBot="1">
      <c r="B71" s="486"/>
      <c r="C71" s="479"/>
      <c r="D71" s="132">
        <v>4</v>
      </c>
      <c r="E71" s="145" t="s">
        <v>714</v>
      </c>
      <c r="F71" s="127" t="s">
        <v>656</v>
      </c>
      <c r="G71" s="397"/>
      <c r="I71" s="100"/>
    </row>
    <row r="72" spans="2:9" s="71" customFormat="1" ht="12" outlineLevel="1" thickBot="1">
      <c r="B72" s="486"/>
      <c r="C72" s="479"/>
      <c r="D72" s="132">
        <v>5</v>
      </c>
      <c r="E72" s="146" t="s">
        <v>715</v>
      </c>
      <c r="F72" s="127" t="s">
        <v>656</v>
      </c>
      <c r="G72" s="397"/>
      <c r="I72" s="100"/>
    </row>
    <row r="73" spans="2:9" s="71" customFormat="1" ht="12" outlineLevel="1" thickBot="1">
      <c r="B73" s="486"/>
      <c r="C73" s="479"/>
      <c r="D73" s="132">
        <v>6</v>
      </c>
      <c r="E73" s="147" t="s">
        <v>429</v>
      </c>
      <c r="F73" s="127" t="s">
        <v>656</v>
      </c>
      <c r="G73" s="397"/>
      <c r="I73" s="100"/>
    </row>
    <row r="74" spans="2:9" s="71" customFormat="1" ht="12" outlineLevel="1" thickBot="1">
      <c r="B74" s="486"/>
      <c r="C74" s="479"/>
      <c r="D74" s="132">
        <v>7</v>
      </c>
      <c r="E74" s="147" t="s">
        <v>716</v>
      </c>
      <c r="F74" s="127" t="s">
        <v>656</v>
      </c>
      <c r="G74" s="397"/>
      <c r="I74" s="100"/>
    </row>
    <row r="75" spans="2:9" s="71" customFormat="1" ht="12" outlineLevel="1" thickBot="1">
      <c r="B75" s="486"/>
      <c r="C75" s="479"/>
      <c r="D75" s="132">
        <v>8</v>
      </c>
      <c r="E75" s="147" t="s">
        <v>435</v>
      </c>
      <c r="F75" s="127" t="s">
        <v>656</v>
      </c>
      <c r="G75" s="397"/>
      <c r="I75" s="100"/>
    </row>
    <row r="76" spans="2:9" s="71" customFormat="1" ht="12" outlineLevel="1" thickBot="1">
      <c r="B76" s="486"/>
      <c r="C76" s="480"/>
      <c r="D76" s="468" t="s">
        <v>717</v>
      </c>
      <c r="E76" s="470"/>
      <c r="F76" s="148" t="s">
        <v>656</v>
      </c>
      <c r="G76" s="402"/>
      <c r="I76" s="400"/>
    </row>
    <row r="77" spans="2:9" s="71" customFormat="1" ht="12" outlineLevel="1" thickBot="1">
      <c r="B77" s="487"/>
      <c r="C77" s="138" t="s">
        <v>718</v>
      </c>
      <c r="D77" s="139"/>
      <c r="E77" s="139"/>
      <c r="F77" s="148" t="s">
        <v>656</v>
      </c>
      <c r="G77" s="403"/>
      <c r="I77" s="400"/>
    </row>
    <row r="78" spans="2:9" s="71" customFormat="1" ht="12" customHeight="1" outlineLevel="1" thickBot="1">
      <c r="B78" s="457" t="s">
        <v>213</v>
      </c>
      <c r="C78" s="458"/>
      <c r="D78" s="458"/>
      <c r="E78" s="459"/>
      <c r="F78" s="127" t="s">
        <v>656</v>
      </c>
      <c r="G78" s="404"/>
      <c r="I78" s="100"/>
    </row>
    <row r="79" spans="2:9" s="71" customFormat="1" ht="12.75" customHeight="1" outlineLevel="1" thickBot="1">
      <c r="B79" s="471" t="s">
        <v>719</v>
      </c>
      <c r="C79" s="149"/>
      <c r="D79" s="149"/>
      <c r="E79" s="149"/>
      <c r="F79" s="148" t="s">
        <v>656</v>
      </c>
      <c r="G79" s="150"/>
      <c r="I79" s="400"/>
    </row>
    <row r="82" spans="2:15" s="116" customFormat="1" ht="14.25" thickBot="1">
      <c r="B82" s="117" t="s">
        <v>253</v>
      </c>
    </row>
    <row r="83" spans="2:15" s="116" customFormat="1" ht="39" customHeight="1" outlineLevel="1" thickBot="1">
      <c r="B83" s="93" t="s">
        <v>648</v>
      </c>
      <c r="C83" s="94" t="s">
        <v>649</v>
      </c>
      <c r="D83" s="94" t="s">
        <v>650</v>
      </c>
      <c r="E83" s="94" t="s">
        <v>16</v>
      </c>
      <c r="F83" s="94" t="s">
        <v>651</v>
      </c>
      <c r="G83" s="94" t="s">
        <v>652</v>
      </c>
      <c r="H83" s="94" t="s">
        <v>653</v>
      </c>
      <c r="I83" s="96" t="s">
        <v>654</v>
      </c>
      <c r="J83" s="118" t="s">
        <v>720</v>
      </c>
      <c r="K83" s="119" t="s">
        <v>721</v>
      </c>
      <c r="L83" s="94" t="s">
        <v>722</v>
      </c>
      <c r="M83" s="94" t="s">
        <v>723</v>
      </c>
      <c r="N83" s="94" t="s">
        <v>724</v>
      </c>
      <c r="O83" s="94" t="s">
        <v>725</v>
      </c>
    </row>
    <row r="84" spans="2:15" s="116" customFormat="1" ht="12.4" outlineLevel="1" thickBot="1">
      <c r="B84" s="485" t="s">
        <v>726</v>
      </c>
      <c r="C84" s="478" t="s">
        <v>255</v>
      </c>
      <c r="D84" s="120">
        <v>1</v>
      </c>
      <c r="E84" s="121" t="s">
        <v>191</v>
      </c>
      <c r="F84" s="122" t="s">
        <v>160</v>
      </c>
      <c r="G84" s="123" t="s">
        <v>656</v>
      </c>
      <c r="H84" s="396"/>
      <c r="I84" s="100" t="s">
        <v>727</v>
      </c>
      <c r="J84" s="396"/>
      <c r="K84" s="401"/>
      <c r="L84" s="396"/>
      <c r="M84" s="396"/>
      <c r="N84" s="396"/>
      <c r="O84" s="396"/>
    </row>
    <row r="85" spans="2:15" s="116" customFormat="1" ht="12.4" outlineLevel="1" thickBot="1">
      <c r="B85" s="486"/>
      <c r="C85" s="479"/>
      <c r="D85" s="124">
        <v>2</v>
      </c>
      <c r="E85" s="125" t="s">
        <v>258</v>
      </c>
      <c r="F85" s="126" t="s">
        <v>153</v>
      </c>
      <c r="G85" s="127" t="s">
        <v>656</v>
      </c>
      <c r="H85" s="397"/>
      <c r="I85" s="100" t="s">
        <v>728</v>
      </c>
      <c r="J85" s="405"/>
      <c r="K85" s="397"/>
      <c r="L85" s="397"/>
      <c r="M85" s="397"/>
      <c r="N85" s="397"/>
      <c r="O85" s="397"/>
    </row>
    <row r="86" spans="2:15" s="116" customFormat="1" ht="23.65" outlineLevel="1" thickBot="1">
      <c r="B86" s="486"/>
      <c r="C86" s="479"/>
      <c r="D86" s="128">
        <v>3</v>
      </c>
      <c r="E86" s="125" t="s">
        <v>231</v>
      </c>
      <c r="F86" s="126" t="s">
        <v>160</v>
      </c>
      <c r="G86" s="127" t="s">
        <v>656</v>
      </c>
      <c r="H86" s="397"/>
      <c r="I86" s="100" t="s">
        <v>729</v>
      </c>
      <c r="J86" s="405"/>
      <c r="K86" s="397"/>
      <c r="L86" s="397"/>
      <c r="M86" s="397"/>
      <c r="N86" s="397"/>
      <c r="O86" s="397"/>
    </row>
    <row r="87" spans="2:15" s="116" customFormat="1" ht="12.4" outlineLevel="1" thickBot="1">
      <c r="B87" s="486"/>
      <c r="C87" s="479"/>
      <c r="D87" s="129" t="s">
        <v>730</v>
      </c>
      <c r="E87" s="129"/>
      <c r="F87" s="130"/>
      <c r="G87" s="131" t="s">
        <v>656</v>
      </c>
      <c r="H87" s="406"/>
      <c r="I87" s="100"/>
      <c r="J87" s="407"/>
      <c r="K87" s="406"/>
      <c r="L87" s="406"/>
      <c r="M87" s="406"/>
      <c r="N87" s="406"/>
      <c r="O87" s="406"/>
    </row>
    <row r="88" spans="2:15" s="116" customFormat="1" ht="12.4" outlineLevel="1" thickBot="1">
      <c r="B88" s="486"/>
      <c r="C88" s="479"/>
      <c r="D88" s="121">
        <v>4</v>
      </c>
      <c r="E88" s="132" t="s">
        <v>261</v>
      </c>
      <c r="F88" s="126" t="s">
        <v>199</v>
      </c>
      <c r="G88" s="127" t="s">
        <v>656</v>
      </c>
      <c r="H88" s="399"/>
      <c r="I88" s="100" t="s">
        <v>731</v>
      </c>
      <c r="J88" s="408"/>
      <c r="K88" s="399"/>
      <c r="L88" s="399"/>
      <c r="M88" s="399"/>
      <c r="N88" s="399"/>
      <c r="O88" s="399"/>
    </row>
    <row r="89" spans="2:15" s="116" customFormat="1" ht="12.4" outlineLevel="1" thickBot="1">
      <c r="B89" s="486"/>
      <c r="C89" s="479"/>
      <c r="D89" s="121">
        <v>5</v>
      </c>
      <c r="E89" s="121" t="s">
        <v>263</v>
      </c>
      <c r="F89" s="126" t="s">
        <v>160</v>
      </c>
      <c r="G89" s="127" t="s">
        <v>656</v>
      </c>
      <c r="H89" s="399"/>
      <c r="I89" s="100" t="s">
        <v>732</v>
      </c>
      <c r="J89" s="408"/>
      <c r="K89" s="399"/>
      <c r="L89" s="399"/>
      <c r="M89" s="399"/>
      <c r="N89" s="399"/>
      <c r="O89" s="399"/>
    </row>
    <row r="90" spans="2:15" s="116" customFormat="1" ht="12.4" outlineLevel="1" thickBot="1">
      <c r="B90" s="486"/>
      <c r="C90" s="480"/>
      <c r="D90" s="468" t="s">
        <v>733</v>
      </c>
      <c r="E90" s="468"/>
      <c r="F90" s="133"/>
      <c r="G90" s="134" t="s">
        <v>656</v>
      </c>
      <c r="H90" s="409"/>
      <c r="I90" s="409"/>
      <c r="J90" s="410"/>
      <c r="K90" s="409"/>
      <c r="L90" s="409"/>
      <c r="M90" s="409"/>
      <c r="N90" s="409"/>
      <c r="O90" s="409"/>
    </row>
    <row r="91" spans="2:15" s="116" customFormat="1" ht="12.4" outlineLevel="1" thickBot="1">
      <c r="B91" s="486"/>
      <c r="C91" s="478" t="s">
        <v>265</v>
      </c>
      <c r="D91" s="120">
        <v>1</v>
      </c>
      <c r="E91" s="125" t="s">
        <v>191</v>
      </c>
      <c r="F91" s="126" t="s">
        <v>160</v>
      </c>
      <c r="G91" s="127" t="s">
        <v>656</v>
      </c>
      <c r="H91" s="411"/>
      <c r="I91" s="100" t="s">
        <v>727</v>
      </c>
      <c r="J91" s="412"/>
      <c r="K91" s="411"/>
      <c r="L91" s="411"/>
      <c r="M91" s="411"/>
      <c r="N91" s="411"/>
      <c r="O91" s="411"/>
    </row>
    <row r="92" spans="2:15" s="116" customFormat="1" ht="12.4" outlineLevel="1" thickBot="1">
      <c r="B92" s="486"/>
      <c r="C92" s="479"/>
      <c r="D92" s="124">
        <v>2</v>
      </c>
      <c r="E92" s="125" t="s">
        <v>268</v>
      </c>
      <c r="F92" s="126" t="s">
        <v>160</v>
      </c>
      <c r="G92" s="127" t="s">
        <v>656</v>
      </c>
      <c r="H92" s="411"/>
      <c r="I92" s="100" t="s">
        <v>734</v>
      </c>
      <c r="J92" s="412"/>
      <c r="K92" s="411"/>
      <c r="L92" s="411"/>
      <c r="M92" s="411"/>
      <c r="N92" s="411"/>
      <c r="O92" s="411"/>
    </row>
    <row r="93" spans="2:15" s="116" customFormat="1" ht="12.4" outlineLevel="1" thickBot="1">
      <c r="B93" s="486"/>
      <c r="C93" s="479"/>
      <c r="D93" s="124">
        <v>3</v>
      </c>
      <c r="E93" s="125" t="s">
        <v>270</v>
      </c>
      <c r="F93" s="126" t="s">
        <v>160</v>
      </c>
      <c r="G93" s="127" t="s">
        <v>656</v>
      </c>
      <c r="H93" s="411"/>
      <c r="I93" s="100" t="s">
        <v>734</v>
      </c>
      <c r="J93" s="412"/>
      <c r="K93" s="411"/>
      <c r="L93" s="411"/>
      <c r="M93" s="411"/>
      <c r="N93" s="411"/>
      <c r="O93" s="411"/>
    </row>
    <row r="94" spans="2:15" s="116" customFormat="1" ht="23.65" outlineLevel="1" thickBot="1">
      <c r="B94" s="486"/>
      <c r="C94" s="479"/>
      <c r="D94" s="124">
        <v>4</v>
      </c>
      <c r="E94" s="125" t="s">
        <v>272</v>
      </c>
      <c r="F94" s="126" t="s">
        <v>160</v>
      </c>
      <c r="G94" s="127" t="s">
        <v>656</v>
      </c>
      <c r="H94" s="411"/>
      <c r="I94" s="100" t="s">
        <v>729</v>
      </c>
      <c r="J94" s="412"/>
      <c r="K94" s="411"/>
      <c r="L94" s="411"/>
      <c r="M94" s="411"/>
      <c r="N94" s="411"/>
      <c r="O94" s="411"/>
    </row>
    <row r="95" spans="2:15" s="116" customFormat="1" ht="12.4" outlineLevel="1" thickBot="1">
      <c r="B95" s="486"/>
      <c r="C95" s="484"/>
      <c r="D95" s="135" t="s">
        <v>735</v>
      </c>
      <c r="E95" s="136"/>
      <c r="F95" s="130"/>
      <c r="G95" s="131" t="s">
        <v>656</v>
      </c>
      <c r="H95" s="398"/>
      <c r="I95" s="100"/>
      <c r="J95" s="413"/>
      <c r="K95" s="398"/>
      <c r="L95" s="398"/>
      <c r="M95" s="398"/>
      <c r="N95" s="398"/>
      <c r="O95" s="398"/>
    </row>
    <row r="96" spans="2:15" s="116" customFormat="1" ht="12.4" outlineLevel="1" thickBot="1">
      <c r="B96" s="486"/>
      <c r="C96" s="479"/>
      <c r="D96" s="121">
        <v>5</v>
      </c>
      <c r="E96" s="121" t="s">
        <v>263</v>
      </c>
      <c r="F96" s="126"/>
      <c r="G96" s="127" t="s">
        <v>656</v>
      </c>
      <c r="H96" s="399"/>
      <c r="I96" s="100" t="s">
        <v>732</v>
      </c>
      <c r="J96" s="408"/>
      <c r="K96" s="399"/>
      <c r="L96" s="399"/>
      <c r="M96" s="399"/>
      <c r="N96" s="399"/>
      <c r="O96" s="399"/>
    </row>
    <row r="97" spans="2:15" s="116" customFormat="1" ht="12.4" outlineLevel="1" thickBot="1">
      <c r="B97" s="486"/>
      <c r="C97" s="480"/>
      <c r="D97" s="468" t="s">
        <v>736</v>
      </c>
      <c r="E97" s="468"/>
      <c r="F97" s="133"/>
      <c r="G97" s="134" t="s">
        <v>656</v>
      </c>
      <c r="H97" s="409"/>
      <c r="I97" s="409"/>
      <c r="J97" s="410"/>
      <c r="K97" s="409"/>
      <c r="L97" s="409"/>
      <c r="M97" s="409"/>
      <c r="N97" s="409"/>
      <c r="O97" s="409"/>
    </row>
    <row r="98" spans="2:15" s="116" customFormat="1" ht="12.4" outlineLevel="1" thickBot="1">
      <c r="B98" s="486"/>
      <c r="C98" s="478" t="s">
        <v>737</v>
      </c>
      <c r="D98" s="120">
        <v>1</v>
      </c>
      <c r="E98" s="125" t="s">
        <v>191</v>
      </c>
      <c r="F98" s="126" t="s">
        <v>160</v>
      </c>
      <c r="G98" s="127" t="s">
        <v>656</v>
      </c>
      <c r="H98" s="399"/>
      <c r="I98" s="100" t="s">
        <v>727</v>
      </c>
      <c r="J98" s="408"/>
      <c r="K98" s="399"/>
      <c r="L98" s="399"/>
      <c r="M98" s="399"/>
      <c r="N98" s="399"/>
      <c r="O98" s="399"/>
    </row>
    <row r="99" spans="2:15" s="116" customFormat="1" ht="12.4" outlineLevel="1" thickBot="1">
      <c r="B99" s="486"/>
      <c r="C99" s="479"/>
      <c r="D99" s="124">
        <v>2</v>
      </c>
      <c r="E99" s="125" t="s">
        <v>738</v>
      </c>
      <c r="F99" s="126" t="s">
        <v>739</v>
      </c>
      <c r="G99" s="127" t="s">
        <v>656</v>
      </c>
      <c r="H99" s="399"/>
      <c r="I99" s="100" t="s">
        <v>734</v>
      </c>
      <c r="J99" s="408"/>
      <c r="K99" s="399"/>
      <c r="L99" s="399"/>
      <c r="M99" s="399"/>
      <c r="N99" s="399"/>
      <c r="O99" s="399"/>
    </row>
    <row r="100" spans="2:15" s="116" customFormat="1" ht="23.65" outlineLevel="1" thickBot="1">
      <c r="B100" s="486"/>
      <c r="C100" s="479"/>
      <c r="D100" s="124">
        <v>3</v>
      </c>
      <c r="E100" s="126" t="s">
        <v>272</v>
      </c>
      <c r="F100" s="126" t="s">
        <v>160</v>
      </c>
      <c r="G100" s="127" t="s">
        <v>656</v>
      </c>
      <c r="H100" s="399"/>
      <c r="I100" s="100" t="s">
        <v>729</v>
      </c>
      <c r="J100" s="408"/>
      <c r="K100" s="399"/>
      <c r="L100" s="399"/>
      <c r="M100" s="399"/>
      <c r="N100" s="399"/>
      <c r="O100" s="399"/>
    </row>
    <row r="101" spans="2:15" s="116" customFormat="1" ht="12.4" outlineLevel="1" thickBot="1">
      <c r="B101" s="486"/>
      <c r="C101" s="484"/>
      <c r="D101" s="135" t="s">
        <v>740</v>
      </c>
      <c r="E101" s="136"/>
      <c r="F101" s="130"/>
      <c r="G101" s="131" t="s">
        <v>656</v>
      </c>
      <c r="H101" s="406"/>
      <c r="I101" s="100"/>
      <c r="J101" s="407"/>
      <c r="K101" s="406"/>
      <c r="L101" s="406"/>
      <c r="M101" s="406"/>
      <c r="N101" s="406"/>
      <c r="O101" s="406"/>
    </row>
    <row r="102" spans="2:15" s="116" customFormat="1" ht="12.4" outlineLevel="1" thickBot="1">
      <c r="B102" s="486"/>
      <c r="C102" s="479"/>
      <c r="D102" s="121">
        <v>4</v>
      </c>
      <c r="E102" s="121" t="s">
        <v>263</v>
      </c>
      <c r="F102" s="126" t="s">
        <v>160</v>
      </c>
      <c r="G102" s="127" t="s">
        <v>656</v>
      </c>
      <c r="H102" s="399"/>
      <c r="I102" s="100" t="s">
        <v>732</v>
      </c>
      <c r="J102" s="408"/>
      <c r="K102" s="399"/>
      <c r="L102" s="399"/>
      <c r="M102" s="399"/>
      <c r="N102" s="399"/>
      <c r="O102" s="399"/>
    </row>
    <row r="103" spans="2:15" s="116" customFormat="1" ht="12.4" outlineLevel="1" thickBot="1">
      <c r="B103" s="487"/>
      <c r="C103" s="480"/>
      <c r="D103" s="468"/>
      <c r="E103" s="468"/>
      <c r="F103" s="133"/>
      <c r="G103" s="134" t="s">
        <v>656</v>
      </c>
      <c r="H103" s="409"/>
      <c r="I103" s="409"/>
      <c r="J103" s="410"/>
      <c r="K103" s="409"/>
      <c r="L103" s="409"/>
      <c r="M103" s="409"/>
      <c r="N103" s="409"/>
      <c r="O103" s="409"/>
    </row>
    <row r="104" spans="2:15" s="71" customFormat="1" ht="18.75" customHeight="1" outlineLevel="1" thickBot="1">
      <c r="B104" s="457" t="s">
        <v>213</v>
      </c>
      <c r="C104" s="458"/>
      <c r="D104" s="458"/>
      <c r="E104" s="459"/>
      <c r="F104" s="127" t="s">
        <v>656</v>
      </c>
      <c r="G104" s="404"/>
      <c r="I104" s="100"/>
    </row>
    <row r="105" spans="2:15" s="71" customFormat="1" ht="35.25" customHeight="1" outlineLevel="1" thickBot="1">
      <c r="B105" s="471" t="s">
        <v>741</v>
      </c>
      <c r="C105" s="149"/>
      <c r="D105" s="149"/>
      <c r="E105" s="149"/>
      <c r="F105" s="148" t="s">
        <v>656</v>
      </c>
      <c r="G105" s="150"/>
      <c r="I105" s="400"/>
    </row>
  </sheetData>
  <mergeCells count="3">
    <mergeCell ref="B84:B103"/>
    <mergeCell ref="B44:B77"/>
    <mergeCell ref="B5:B35"/>
  </mergeCells>
  <pageMargins left="0.7" right="0.7" top="0.75" bottom="0.75" header="0.3" footer="0.3"/>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B18E1-458F-460C-8E86-08BFA0F7F357}">
  <sheetPr codeName="Sheet3">
    <tabColor theme="0" tint="-0.499984740745262"/>
  </sheetPr>
  <dimension ref="A1:F96"/>
  <sheetViews>
    <sheetView zoomScale="110" zoomScaleNormal="110" workbookViewId="0">
      <selection activeCell="A3" sqref="A3"/>
    </sheetView>
  </sheetViews>
  <sheetFormatPr defaultColWidth="0" defaultRowHeight="15.75"/>
  <cols>
    <col min="1" max="1" width="16.5" customWidth="1"/>
    <col min="2" max="2" width="27.75" customWidth="1"/>
    <col min="3" max="3" width="65" customWidth="1"/>
    <col min="4" max="4" width="57.625" hidden="1" customWidth="1"/>
    <col min="5" max="6" width="8.625" hidden="1" customWidth="1"/>
    <col min="16384" max="16384" width="0.5" customWidth="1"/>
  </cols>
  <sheetData>
    <row r="1" spans="1:4" s="335" customFormat="1" ht="19.5">
      <c r="A1" s="332" t="str">
        <f>Licensee</f>
        <v>NEP</v>
      </c>
      <c r="B1" s="333"/>
      <c r="C1" s="334" t="s">
        <v>6</v>
      </c>
      <c r="D1" s="335" t="s">
        <v>6</v>
      </c>
    </row>
    <row r="2" spans="1:4" s="335" customFormat="1" ht="17.25">
      <c r="A2" s="342" t="s">
        <v>43</v>
      </c>
      <c r="B2" s="333"/>
      <c r="C2" s="334" t="s">
        <v>6</v>
      </c>
      <c r="D2" s="335" t="s">
        <v>6</v>
      </c>
    </row>
    <row r="3" spans="1:4" s="335" customFormat="1">
      <c r="A3" s="333" t="s">
        <v>124</v>
      </c>
      <c r="B3" s="333"/>
      <c r="C3" s="333"/>
    </row>
    <row r="4" spans="1:4">
      <c r="A4" s="336" t="s">
        <v>125</v>
      </c>
      <c r="B4" s="336" t="s">
        <v>126</v>
      </c>
      <c r="C4" s="338" t="s">
        <v>127</v>
      </c>
      <c r="D4" s="28"/>
    </row>
    <row r="5" spans="1:4">
      <c r="A5" s="30" t="s">
        <v>6</v>
      </c>
      <c r="B5" s="30" t="s">
        <v>6</v>
      </c>
      <c r="C5" s="328" t="s">
        <v>6</v>
      </c>
      <c r="D5" s="28"/>
    </row>
    <row r="6" spans="1:4">
      <c r="A6" s="30" t="s">
        <v>6</v>
      </c>
      <c r="B6" s="30" t="s">
        <v>6</v>
      </c>
      <c r="C6" s="328" t="s">
        <v>6</v>
      </c>
      <c r="D6" s="28"/>
    </row>
    <row r="7" spans="1:4">
      <c r="A7" s="30" t="s">
        <v>6</v>
      </c>
      <c r="B7" s="30" t="s">
        <v>6</v>
      </c>
      <c r="C7" s="328" t="s">
        <v>6</v>
      </c>
    </row>
    <row r="8" spans="1:4">
      <c r="A8" s="30" t="s">
        <v>6</v>
      </c>
      <c r="B8" s="30" t="s">
        <v>6</v>
      </c>
      <c r="C8" s="328" t="s">
        <v>6</v>
      </c>
    </row>
    <row r="9" spans="1:4">
      <c r="A9" s="30" t="s">
        <v>6</v>
      </c>
      <c r="B9" s="30" t="s">
        <v>6</v>
      </c>
      <c r="C9" s="328" t="s">
        <v>6</v>
      </c>
    </row>
    <row r="10" spans="1:4">
      <c r="A10" s="30" t="s">
        <v>6</v>
      </c>
      <c r="B10" s="30" t="s">
        <v>6</v>
      </c>
      <c r="C10" s="328" t="s">
        <v>6</v>
      </c>
    </row>
    <row r="11" spans="1:4">
      <c r="A11" s="30" t="s">
        <v>6</v>
      </c>
      <c r="B11" s="30" t="s">
        <v>6</v>
      </c>
      <c r="C11" s="328" t="s">
        <v>6</v>
      </c>
    </row>
    <row r="12" spans="1:4">
      <c r="A12" s="30" t="s">
        <v>6</v>
      </c>
      <c r="B12" s="30" t="s">
        <v>6</v>
      </c>
      <c r="C12" s="328" t="s">
        <v>6</v>
      </c>
    </row>
    <row r="13" spans="1:4">
      <c r="A13" s="30" t="s">
        <v>6</v>
      </c>
      <c r="B13" s="30" t="s">
        <v>6</v>
      </c>
      <c r="C13" s="328" t="s">
        <v>6</v>
      </c>
    </row>
    <row r="14" spans="1:4">
      <c r="A14" s="30" t="s">
        <v>6</v>
      </c>
      <c r="B14" s="30" t="s">
        <v>6</v>
      </c>
      <c r="C14" s="328" t="s">
        <v>6</v>
      </c>
    </row>
    <row r="15" spans="1:4">
      <c r="A15" s="30" t="s">
        <v>6</v>
      </c>
      <c r="B15" s="30" t="s">
        <v>6</v>
      </c>
      <c r="C15" s="328" t="s">
        <v>6</v>
      </c>
    </row>
    <row r="16" spans="1:4">
      <c r="A16" s="30" t="s">
        <v>6</v>
      </c>
      <c r="B16" s="30" t="s">
        <v>6</v>
      </c>
      <c r="C16" s="328" t="s">
        <v>6</v>
      </c>
    </row>
    <row r="17" spans="1:3">
      <c r="A17" s="30" t="s">
        <v>6</v>
      </c>
      <c r="B17" s="30" t="s">
        <v>6</v>
      </c>
      <c r="C17" s="328" t="s">
        <v>6</v>
      </c>
    </row>
    <row r="18" spans="1:3">
      <c r="A18" s="30" t="s">
        <v>6</v>
      </c>
      <c r="B18" s="30" t="s">
        <v>6</v>
      </c>
      <c r="C18" s="328" t="s">
        <v>6</v>
      </c>
    </row>
    <row r="19" spans="1:3">
      <c r="A19" s="30" t="s">
        <v>6</v>
      </c>
      <c r="B19" s="30" t="s">
        <v>6</v>
      </c>
      <c r="C19" s="328" t="s">
        <v>6</v>
      </c>
    </row>
    <row r="20" spans="1:3">
      <c r="A20" s="30" t="s">
        <v>6</v>
      </c>
      <c r="B20" s="30" t="s">
        <v>6</v>
      </c>
      <c r="C20" s="328" t="s">
        <v>6</v>
      </c>
    </row>
    <row r="21" spans="1:3">
      <c r="A21" s="30" t="s">
        <v>6</v>
      </c>
      <c r="B21" s="30" t="s">
        <v>6</v>
      </c>
      <c r="C21" s="328" t="s">
        <v>6</v>
      </c>
    </row>
    <row r="22" spans="1:3">
      <c r="A22" s="30" t="s">
        <v>6</v>
      </c>
      <c r="B22" s="30" t="s">
        <v>6</v>
      </c>
      <c r="C22" s="328" t="s">
        <v>6</v>
      </c>
    </row>
    <row r="23" spans="1:3">
      <c r="A23" s="30" t="s">
        <v>6</v>
      </c>
      <c r="B23" s="30" t="s">
        <v>6</v>
      </c>
      <c r="C23" s="328" t="s">
        <v>6</v>
      </c>
    </row>
    <row r="24" spans="1:3">
      <c r="A24" s="30" t="s">
        <v>6</v>
      </c>
      <c r="B24" s="30" t="s">
        <v>6</v>
      </c>
      <c r="C24" s="328" t="s">
        <v>6</v>
      </c>
    </row>
    <row r="25" spans="1:3">
      <c r="A25" s="30" t="s">
        <v>6</v>
      </c>
      <c r="B25" s="30" t="s">
        <v>6</v>
      </c>
      <c r="C25" s="328" t="s">
        <v>6</v>
      </c>
    </row>
    <row r="26" spans="1:3">
      <c r="A26" s="30" t="s">
        <v>6</v>
      </c>
      <c r="B26" s="30" t="s">
        <v>6</v>
      </c>
      <c r="C26" s="328" t="s">
        <v>6</v>
      </c>
    </row>
    <row r="27" spans="1:3">
      <c r="A27" s="30" t="s">
        <v>6</v>
      </c>
      <c r="B27" s="30" t="s">
        <v>6</v>
      </c>
      <c r="C27" s="328" t="s">
        <v>6</v>
      </c>
    </row>
    <row r="28" spans="1:3">
      <c r="A28" s="30" t="s">
        <v>6</v>
      </c>
      <c r="B28" s="30" t="s">
        <v>6</v>
      </c>
      <c r="C28" s="328" t="s">
        <v>6</v>
      </c>
    </row>
    <row r="29" spans="1:3">
      <c r="A29" s="30" t="s">
        <v>6</v>
      </c>
      <c r="B29" s="30" t="s">
        <v>6</v>
      </c>
      <c r="C29" s="328" t="s">
        <v>6</v>
      </c>
    </row>
    <row r="30" spans="1:3">
      <c r="A30" s="30" t="s">
        <v>6</v>
      </c>
      <c r="B30" s="30" t="s">
        <v>6</v>
      </c>
      <c r="C30" s="328" t="s">
        <v>6</v>
      </c>
    </row>
    <row r="31" spans="1:3">
      <c r="A31" s="30" t="s">
        <v>6</v>
      </c>
      <c r="B31" s="30" t="s">
        <v>6</v>
      </c>
      <c r="C31" s="328" t="s">
        <v>6</v>
      </c>
    </row>
    <row r="32" spans="1:3">
      <c r="A32" s="30" t="s">
        <v>6</v>
      </c>
      <c r="B32" s="30" t="s">
        <v>6</v>
      </c>
      <c r="C32" s="328" t="s">
        <v>6</v>
      </c>
    </row>
    <row r="33" spans="1:3">
      <c r="A33" s="30" t="s">
        <v>6</v>
      </c>
      <c r="B33" s="30" t="s">
        <v>6</v>
      </c>
      <c r="C33" s="328" t="s">
        <v>6</v>
      </c>
    </row>
    <row r="34" spans="1:3">
      <c r="A34" s="30" t="s">
        <v>6</v>
      </c>
      <c r="B34" s="30" t="s">
        <v>6</v>
      </c>
      <c r="C34" s="328" t="s">
        <v>6</v>
      </c>
    </row>
    <row r="35" spans="1:3">
      <c r="A35" s="30" t="s">
        <v>6</v>
      </c>
      <c r="B35" s="30" t="s">
        <v>6</v>
      </c>
      <c r="C35" s="328" t="s">
        <v>6</v>
      </c>
    </row>
    <row r="36" spans="1:3">
      <c r="A36" s="30" t="s">
        <v>6</v>
      </c>
      <c r="B36" s="30" t="s">
        <v>6</v>
      </c>
      <c r="C36" s="328" t="s">
        <v>6</v>
      </c>
    </row>
    <row r="37" spans="1:3">
      <c r="A37" s="30" t="s">
        <v>6</v>
      </c>
      <c r="B37" s="30" t="s">
        <v>6</v>
      </c>
      <c r="C37" s="328" t="s">
        <v>6</v>
      </c>
    </row>
    <row r="38" spans="1:3">
      <c r="A38" s="30" t="s">
        <v>6</v>
      </c>
      <c r="B38" s="30" t="s">
        <v>6</v>
      </c>
      <c r="C38" s="328" t="s">
        <v>6</v>
      </c>
    </row>
    <row r="39" spans="1:3">
      <c r="A39" s="30" t="s">
        <v>6</v>
      </c>
      <c r="B39" s="30" t="s">
        <v>6</v>
      </c>
      <c r="C39" s="328" t="s">
        <v>6</v>
      </c>
    </row>
    <row r="40" spans="1:3">
      <c r="A40" s="30" t="s">
        <v>6</v>
      </c>
      <c r="B40" s="30" t="s">
        <v>6</v>
      </c>
      <c r="C40" s="328" t="s">
        <v>6</v>
      </c>
    </row>
    <row r="41" spans="1:3">
      <c r="A41" s="30" t="s">
        <v>6</v>
      </c>
      <c r="B41" s="30" t="s">
        <v>6</v>
      </c>
      <c r="C41" s="328" t="s">
        <v>6</v>
      </c>
    </row>
    <row r="42" spans="1:3">
      <c r="A42" s="30" t="s">
        <v>6</v>
      </c>
      <c r="B42" s="30" t="s">
        <v>6</v>
      </c>
      <c r="C42" s="328" t="s">
        <v>6</v>
      </c>
    </row>
    <row r="43" spans="1:3">
      <c r="A43" s="30" t="s">
        <v>6</v>
      </c>
      <c r="B43" s="30" t="s">
        <v>6</v>
      </c>
      <c r="C43" s="328" t="s">
        <v>6</v>
      </c>
    </row>
    <row r="44" spans="1:3">
      <c r="A44" s="30" t="s">
        <v>6</v>
      </c>
      <c r="B44" s="30" t="s">
        <v>6</v>
      </c>
      <c r="C44" s="328" t="s">
        <v>6</v>
      </c>
    </row>
    <row r="45" spans="1:3">
      <c r="A45" s="30" t="s">
        <v>6</v>
      </c>
      <c r="B45" s="30" t="s">
        <v>6</v>
      </c>
      <c r="C45" s="328" t="s">
        <v>6</v>
      </c>
    </row>
    <row r="46" spans="1:3">
      <c r="A46" s="30" t="s">
        <v>6</v>
      </c>
      <c r="B46" s="30" t="s">
        <v>6</v>
      </c>
      <c r="C46" s="328" t="s">
        <v>6</v>
      </c>
    </row>
    <row r="47" spans="1:3">
      <c r="A47" s="30" t="s">
        <v>6</v>
      </c>
      <c r="B47" s="30" t="s">
        <v>6</v>
      </c>
      <c r="C47" s="328" t="s">
        <v>6</v>
      </c>
    </row>
    <row r="48" spans="1:3">
      <c r="A48" s="30" t="s">
        <v>6</v>
      </c>
      <c r="B48" s="30" t="s">
        <v>6</v>
      </c>
      <c r="C48" s="328" t="s">
        <v>6</v>
      </c>
    </row>
    <row r="49" spans="1:3">
      <c r="A49" s="30" t="s">
        <v>6</v>
      </c>
      <c r="B49" s="30" t="s">
        <v>6</v>
      </c>
      <c r="C49" s="328" t="s">
        <v>6</v>
      </c>
    </row>
    <row r="50" spans="1:3">
      <c r="A50" s="30" t="s">
        <v>6</v>
      </c>
      <c r="B50" s="30" t="s">
        <v>6</v>
      </c>
      <c r="C50" s="328" t="s">
        <v>6</v>
      </c>
    </row>
    <row r="51" spans="1:3">
      <c r="A51" s="30" t="s">
        <v>6</v>
      </c>
      <c r="B51" s="30" t="s">
        <v>6</v>
      </c>
      <c r="C51" s="328" t="s">
        <v>6</v>
      </c>
    </row>
    <row r="52" spans="1:3">
      <c r="A52" s="30" t="s">
        <v>6</v>
      </c>
      <c r="B52" s="30" t="s">
        <v>6</v>
      </c>
      <c r="C52" s="328" t="s">
        <v>6</v>
      </c>
    </row>
    <row r="53" spans="1:3">
      <c r="A53" s="30" t="s">
        <v>6</v>
      </c>
      <c r="B53" s="30" t="s">
        <v>6</v>
      </c>
      <c r="C53" s="328" t="s">
        <v>6</v>
      </c>
    </row>
    <row r="54" spans="1:3">
      <c r="A54" s="30" t="s">
        <v>6</v>
      </c>
      <c r="B54" s="30" t="s">
        <v>6</v>
      </c>
      <c r="C54" s="328" t="s">
        <v>6</v>
      </c>
    </row>
    <row r="55" spans="1:3">
      <c r="A55" s="30" t="s">
        <v>6</v>
      </c>
      <c r="B55" s="30" t="s">
        <v>6</v>
      </c>
      <c r="C55" s="328" t="s">
        <v>6</v>
      </c>
    </row>
    <row r="56" spans="1:3">
      <c r="A56" s="30" t="s">
        <v>6</v>
      </c>
      <c r="B56" s="30" t="s">
        <v>6</v>
      </c>
      <c r="C56" s="328" t="s">
        <v>6</v>
      </c>
    </row>
    <row r="57" spans="1:3">
      <c r="A57" s="30" t="s">
        <v>6</v>
      </c>
      <c r="B57" s="30" t="s">
        <v>6</v>
      </c>
      <c r="C57" s="328" t="s">
        <v>6</v>
      </c>
    </row>
    <row r="58" spans="1:3">
      <c r="A58" s="30" t="s">
        <v>6</v>
      </c>
      <c r="B58" s="30" t="s">
        <v>6</v>
      </c>
      <c r="C58" s="328" t="s">
        <v>6</v>
      </c>
    </row>
    <row r="59" spans="1:3">
      <c r="A59" s="30" t="s">
        <v>6</v>
      </c>
      <c r="B59" s="30" t="s">
        <v>6</v>
      </c>
      <c r="C59" s="328" t="s">
        <v>6</v>
      </c>
    </row>
    <row r="60" spans="1:3">
      <c r="A60" s="30" t="s">
        <v>6</v>
      </c>
      <c r="B60" s="30" t="s">
        <v>6</v>
      </c>
      <c r="C60" s="328" t="s">
        <v>6</v>
      </c>
    </row>
    <row r="61" spans="1:3">
      <c r="A61" s="30" t="s">
        <v>6</v>
      </c>
      <c r="B61" s="30" t="s">
        <v>6</v>
      </c>
      <c r="C61" s="328" t="s">
        <v>6</v>
      </c>
    </row>
    <row r="62" spans="1:3">
      <c r="A62" s="30" t="s">
        <v>6</v>
      </c>
      <c r="B62" s="30" t="s">
        <v>6</v>
      </c>
      <c r="C62" s="328" t="s">
        <v>6</v>
      </c>
    </row>
    <row r="63" spans="1:3">
      <c r="A63" s="30" t="s">
        <v>6</v>
      </c>
      <c r="B63" s="30" t="s">
        <v>6</v>
      </c>
      <c r="C63" s="328" t="s">
        <v>6</v>
      </c>
    </row>
    <row r="64" spans="1:3">
      <c r="A64" s="30" t="s">
        <v>6</v>
      </c>
      <c r="B64" s="30" t="s">
        <v>6</v>
      </c>
      <c r="C64" s="328" t="s">
        <v>6</v>
      </c>
    </row>
    <row r="65" spans="1:3">
      <c r="A65" s="30" t="s">
        <v>6</v>
      </c>
      <c r="B65" s="30" t="s">
        <v>6</v>
      </c>
      <c r="C65" s="328" t="s">
        <v>6</v>
      </c>
    </row>
    <row r="66" spans="1:3">
      <c r="A66" s="30" t="s">
        <v>6</v>
      </c>
      <c r="B66" s="30" t="s">
        <v>6</v>
      </c>
      <c r="C66" s="328" t="s">
        <v>6</v>
      </c>
    </row>
    <row r="67" spans="1:3">
      <c r="A67" s="30" t="s">
        <v>6</v>
      </c>
      <c r="B67" s="30" t="s">
        <v>6</v>
      </c>
      <c r="C67" s="328" t="s">
        <v>6</v>
      </c>
    </row>
    <row r="68" spans="1:3">
      <c r="A68" s="30" t="s">
        <v>6</v>
      </c>
      <c r="B68" s="30" t="s">
        <v>6</v>
      </c>
      <c r="C68" s="328" t="s">
        <v>6</v>
      </c>
    </row>
    <row r="69" spans="1:3">
      <c r="A69" s="30" t="s">
        <v>6</v>
      </c>
      <c r="B69" s="30" t="s">
        <v>6</v>
      </c>
      <c r="C69" s="328" t="s">
        <v>6</v>
      </c>
    </row>
    <row r="70" spans="1:3">
      <c r="A70" s="30" t="s">
        <v>6</v>
      </c>
      <c r="B70" s="30" t="s">
        <v>6</v>
      </c>
      <c r="C70" s="328" t="s">
        <v>6</v>
      </c>
    </row>
    <row r="71" spans="1:3">
      <c r="A71" s="30" t="s">
        <v>6</v>
      </c>
      <c r="B71" s="30" t="s">
        <v>6</v>
      </c>
      <c r="C71" s="328" t="s">
        <v>6</v>
      </c>
    </row>
    <row r="72" spans="1:3">
      <c r="A72" s="30" t="s">
        <v>6</v>
      </c>
      <c r="B72" s="30" t="s">
        <v>6</v>
      </c>
      <c r="C72" s="328" t="s">
        <v>6</v>
      </c>
    </row>
    <row r="73" spans="1:3">
      <c r="A73" s="30" t="s">
        <v>6</v>
      </c>
      <c r="B73" s="30" t="s">
        <v>6</v>
      </c>
      <c r="C73" s="328" t="s">
        <v>6</v>
      </c>
    </row>
    <row r="74" spans="1:3">
      <c r="A74" s="30" t="s">
        <v>6</v>
      </c>
      <c r="B74" s="30" t="s">
        <v>6</v>
      </c>
      <c r="C74" s="328" t="s">
        <v>6</v>
      </c>
    </row>
    <row r="75" spans="1:3">
      <c r="A75" s="30" t="s">
        <v>6</v>
      </c>
      <c r="B75" s="30" t="s">
        <v>6</v>
      </c>
      <c r="C75" s="328" t="s">
        <v>6</v>
      </c>
    </row>
    <row r="76" spans="1:3">
      <c r="A76" s="30" t="s">
        <v>6</v>
      </c>
      <c r="B76" s="30" t="s">
        <v>6</v>
      </c>
      <c r="C76" s="328" t="s">
        <v>6</v>
      </c>
    </row>
    <row r="77" spans="1:3">
      <c r="A77" s="30" t="s">
        <v>6</v>
      </c>
      <c r="B77" s="30" t="s">
        <v>6</v>
      </c>
      <c r="C77" s="328" t="s">
        <v>6</v>
      </c>
    </row>
    <row r="78" spans="1:3">
      <c r="A78" s="30" t="s">
        <v>6</v>
      </c>
      <c r="B78" s="30" t="s">
        <v>6</v>
      </c>
      <c r="C78" s="328" t="s">
        <v>6</v>
      </c>
    </row>
    <row r="79" spans="1:3">
      <c r="A79" s="30" t="s">
        <v>6</v>
      </c>
      <c r="B79" s="30" t="s">
        <v>6</v>
      </c>
      <c r="C79" s="328" t="s">
        <v>6</v>
      </c>
    </row>
    <row r="80" spans="1:3">
      <c r="A80" s="30" t="s">
        <v>6</v>
      </c>
      <c r="B80" s="30" t="s">
        <v>6</v>
      </c>
      <c r="C80" s="328" t="s">
        <v>6</v>
      </c>
    </row>
    <row r="81" spans="1:3">
      <c r="A81" s="30" t="s">
        <v>6</v>
      </c>
      <c r="B81" s="30" t="s">
        <v>6</v>
      </c>
      <c r="C81" s="328" t="s">
        <v>6</v>
      </c>
    </row>
    <row r="82" spans="1:3">
      <c r="A82" s="30" t="s">
        <v>6</v>
      </c>
      <c r="B82" s="30" t="s">
        <v>6</v>
      </c>
      <c r="C82" s="328" t="s">
        <v>6</v>
      </c>
    </row>
    <row r="83" spans="1:3">
      <c r="A83" s="30" t="s">
        <v>6</v>
      </c>
      <c r="B83" s="30" t="s">
        <v>6</v>
      </c>
      <c r="C83" s="328" t="s">
        <v>6</v>
      </c>
    </row>
    <row r="84" spans="1:3">
      <c r="A84" s="30" t="s">
        <v>6</v>
      </c>
      <c r="B84" s="30" t="s">
        <v>6</v>
      </c>
      <c r="C84" s="328" t="s">
        <v>6</v>
      </c>
    </row>
    <row r="85" spans="1:3">
      <c r="A85" s="30" t="s">
        <v>6</v>
      </c>
      <c r="B85" s="30" t="s">
        <v>6</v>
      </c>
      <c r="C85" s="328" t="s">
        <v>6</v>
      </c>
    </row>
    <row r="86" spans="1:3">
      <c r="A86" s="30" t="s">
        <v>6</v>
      </c>
      <c r="B86" s="30" t="s">
        <v>6</v>
      </c>
      <c r="C86" s="328" t="s">
        <v>6</v>
      </c>
    </row>
    <row r="87" spans="1:3">
      <c r="A87" s="30" t="s">
        <v>6</v>
      </c>
      <c r="B87" s="30" t="s">
        <v>6</v>
      </c>
      <c r="C87" s="328" t="s">
        <v>6</v>
      </c>
    </row>
    <row r="88" spans="1:3">
      <c r="A88" s="30" t="s">
        <v>6</v>
      </c>
      <c r="B88" s="30" t="s">
        <v>6</v>
      </c>
      <c r="C88" s="328" t="s">
        <v>6</v>
      </c>
    </row>
    <row r="89" spans="1:3">
      <c r="A89" s="30" t="s">
        <v>6</v>
      </c>
      <c r="B89" s="30" t="s">
        <v>6</v>
      </c>
      <c r="C89" s="328" t="s">
        <v>6</v>
      </c>
    </row>
    <row r="90" spans="1:3">
      <c r="A90" s="30" t="s">
        <v>6</v>
      </c>
      <c r="B90" s="30" t="s">
        <v>6</v>
      </c>
      <c r="C90" s="328" t="s">
        <v>6</v>
      </c>
    </row>
    <row r="91" spans="1:3">
      <c r="A91" s="30" t="s">
        <v>6</v>
      </c>
      <c r="B91" s="30" t="s">
        <v>6</v>
      </c>
      <c r="C91" s="328" t="s">
        <v>6</v>
      </c>
    </row>
    <row r="92" spans="1:3">
      <c r="A92" s="30" t="s">
        <v>6</v>
      </c>
      <c r="B92" s="30" t="s">
        <v>6</v>
      </c>
      <c r="C92" s="328" t="s">
        <v>6</v>
      </c>
    </row>
    <row r="93" spans="1:3">
      <c r="A93" s="30" t="s">
        <v>6</v>
      </c>
      <c r="B93" s="30" t="s">
        <v>6</v>
      </c>
      <c r="C93" s="328" t="s">
        <v>6</v>
      </c>
    </row>
    <row r="94" spans="1:3">
      <c r="A94" s="30" t="s">
        <v>6</v>
      </c>
      <c r="B94" s="30" t="s">
        <v>6</v>
      </c>
      <c r="C94" s="328" t="s">
        <v>6</v>
      </c>
    </row>
    <row r="95" spans="1:3">
      <c r="A95" s="30" t="s">
        <v>6</v>
      </c>
      <c r="B95" s="30" t="s">
        <v>6</v>
      </c>
      <c r="C95" s="328" t="s">
        <v>6</v>
      </c>
    </row>
    <row r="96" spans="1:3">
      <c r="A96" s="329" t="s">
        <v>6</v>
      </c>
      <c r="B96" s="330" t="s">
        <v>6</v>
      </c>
      <c r="C96" s="331" t="s">
        <v>6</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05DA9-01EB-4E47-AABA-7C4EF38F3F8C}">
  <sheetPr codeName="Sheet4">
    <tabColor theme="0" tint="-0.499984740745262"/>
  </sheetPr>
  <dimension ref="A1:E96"/>
  <sheetViews>
    <sheetView topLeftCell="A13" zoomScaleNormal="100" workbookViewId="0">
      <selection activeCell="I39" sqref="I39"/>
    </sheetView>
  </sheetViews>
  <sheetFormatPr defaultColWidth="0" defaultRowHeight="15.75"/>
  <cols>
    <col min="1" max="1" width="127.75" customWidth="1"/>
    <col min="2" max="2" width="33.375" customWidth="1"/>
    <col min="3" max="3" width="136.75" hidden="1" customWidth="1"/>
    <col min="4" max="5" width="8.625" hidden="1" customWidth="1"/>
    <col min="16384" max="16384" width="1.625" customWidth="1"/>
  </cols>
  <sheetData>
    <row r="1" spans="1:3" s="335" customFormat="1" ht="19.5">
      <c r="A1" s="332" t="str">
        <f>Licensee</f>
        <v>NEP</v>
      </c>
      <c r="B1" s="333"/>
      <c r="C1" s="334" t="s">
        <v>6</v>
      </c>
    </row>
    <row r="2" spans="1:3" s="335" customFormat="1" ht="17.25">
      <c r="A2" s="342" t="s">
        <v>45</v>
      </c>
      <c r="B2" s="333"/>
      <c r="C2" s="334" t="s">
        <v>6</v>
      </c>
    </row>
    <row r="3" spans="1:3" s="335" customFormat="1">
      <c r="A3" s="333" t="s">
        <v>128</v>
      </c>
      <c r="B3" s="333"/>
      <c r="C3" s="333"/>
    </row>
    <row r="4" spans="1:3" ht="43.15">
      <c r="A4" s="336" t="s">
        <v>125</v>
      </c>
      <c r="B4" s="337" t="s">
        <v>129</v>
      </c>
      <c r="C4" s="28"/>
    </row>
    <row r="5" spans="1:3">
      <c r="A5" s="30" t="s">
        <v>6</v>
      </c>
      <c r="B5" s="328" t="s">
        <v>6</v>
      </c>
      <c r="C5" s="28"/>
    </row>
    <row r="6" spans="1:3">
      <c r="A6" s="30" t="s">
        <v>6</v>
      </c>
      <c r="B6" s="328" t="s">
        <v>6</v>
      </c>
      <c r="C6" s="28"/>
    </row>
    <row r="7" spans="1:3">
      <c r="A7" s="30" t="s">
        <v>6</v>
      </c>
      <c r="B7" s="328" t="s">
        <v>6</v>
      </c>
    </row>
    <row r="8" spans="1:3">
      <c r="A8" s="30" t="s">
        <v>6</v>
      </c>
      <c r="B8" s="328" t="s">
        <v>6</v>
      </c>
    </row>
    <row r="9" spans="1:3">
      <c r="A9" s="30" t="s">
        <v>6</v>
      </c>
      <c r="B9" s="328" t="s">
        <v>6</v>
      </c>
    </row>
    <row r="10" spans="1:3">
      <c r="A10" s="30" t="s">
        <v>6</v>
      </c>
      <c r="B10" s="328" t="s">
        <v>6</v>
      </c>
    </row>
    <row r="11" spans="1:3">
      <c r="A11" s="30" t="s">
        <v>6</v>
      </c>
      <c r="B11" s="328" t="s">
        <v>6</v>
      </c>
    </row>
    <row r="12" spans="1:3">
      <c r="A12" s="30" t="s">
        <v>6</v>
      </c>
      <c r="B12" s="328" t="s">
        <v>6</v>
      </c>
    </row>
    <row r="13" spans="1:3">
      <c r="A13" s="30" t="s">
        <v>6</v>
      </c>
      <c r="B13" s="328" t="s">
        <v>6</v>
      </c>
    </row>
    <row r="14" spans="1:3">
      <c r="A14" s="30" t="s">
        <v>6</v>
      </c>
      <c r="B14" s="328" t="s">
        <v>6</v>
      </c>
    </row>
    <row r="15" spans="1:3">
      <c r="A15" s="30" t="s">
        <v>6</v>
      </c>
      <c r="B15" s="328" t="s">
        <v>6</v>
      </c>
    </row>
    <row r="16" spans="1:3">
      <c r="A16" s="30" t="s">
        <v>6</v>
      </c>
      <c r="B16" s="328" t="s">
        <v>6</v>
      </c>
    </row>
    <row r="17" spans="1:2">
      <c r="A17" s="30" t="s">
        <v>6</v>
      </c>
      <c r="B17" s="328" t="s">
        <v>6</v>
      </c>
    </row>
    <row r="18" spans="1:2">
      <c r="A18" s="30" t="s">
        <v>6</v>
      </c>
      <c r="B18" s="328" t="s">
        <v>6</v>
      </c>
    </row>
    <row r="19" spans="1:2">
      <c r="A19" s="30" t="s">
        <v>6</v>
      </c>
      <c r="B19" s="328" t="s">
        <v>6</v>
      </c>
    </row>
    <row r="20" spans="1:2">
      <c r="A20" s="30" t="s">
        <v>6</v>
      </c>
      <c r="B20" s="328" t="s">
        <v>6</v>
      </c>
    </row>
    <row r="21" spans="1:2">
      <c r="A21" s="30" t="s">
        <v>6</v>
      </c>
      <c r="B21" s="328" t="s">
        <v>6</v>
      </c>
    </row>
    <row r="22" spans="1:2">
      <c r="A22" s="30" t="s">
        <v>6</v>
      </c>
      <c r="B22" s="328" t="s">
        <v>6</v>
      </c>
    </row>
    <row r="23" spans="1:2">
      <c r="A23" s="30" t="s">
        <v>6</v>
      </c>
      <c r="B23" s="328" t="s">
        <v>6</v>
      </c>
    </row>
    <row r="24" spans="1:2">
      <c r="A24" s="30" t="s">
        <v>6</v>
      </c>
      <c r="B24" s="328" t="s">
        <v>6</v>
      </c>
    </row>
    <row r="25" spans="1:2">
      <c r="A25" s="30" t="s">
        <v>6</v>
      </c>
      <c r="B25" s="328" t="s">
        <v>6</v>
      </c>
    </row>
    <row r="26" spans="1:2">
      <c r="A26" s="30" t="s">
        <v>6</v>
      </c>
      <c r="B26" s="328" t="s">
        <v>6</v>
      </c>
    </row>
    <row r="27" spans="1:2">
      <c r="A27" s="30" t="s">
        <v>6</v>
      </c>
      <c r="B27" s="328" t="s">
        <v>6</v>
      </c>
    </row>
    <row r="28" spans="1:2">
      <c r="A28" s="30" t="s">
        <v>6</v>
      </c>
      <c r="B28" s="328" t="s">
        <v>6</v>
      </c>
    </row>
    <row r="29" spans="1:2">
      <c r="A29" s="30" t="s">
        <v>6</v>
      </c>
      <c r="B29" s="328" t="s">
        <v>6</v>
      </c>
    </row>
    <row r="30" spans="1:2">
      <c r="A30" s="30" t="s">
        <v>6</v>
      </c>
      <c r="B30" s="328" t="s">
        <v>6</v>
      </c>
    </row>
    <row r="31" spans="1:2">
      <c r="A31" s="30" t="s">
        <v>6</v>
      </c>
      <c r="B31" s="328" t="s">
        <v>6</v>
      </c>
    </row>
    <row r="32" spans="1:2">
      <c r="A32" s="30" t="s">
        <v>6</v>
      </c>
      <c r="B32" s="328" t="s">
        <v>6</v>
      </c>
    </row>
    <row r="33" spans="1:2">
      <c r="A33" s="30" t="s">
        <v>6</v>
      </c>
      <c r="B33" s="328" t="s">
        <v>6</v>
      </c>
    </row>
    <row r="34" spans="1:2">
      <c r="A34" s="30" t="s">
        <v>6</v>
      </c>
      <c r="B34" s="328" t="s">
        <v>6</v>
      </c>
    </row>
    <row r="35" spans="1:2">
      <c r="A35" s="30" t="s">
        <v>6</v>
      </c>
      <c r="B35" s="328" t="s">
        <v>6</v>
      </c>
    </row>
    <row r="36" spans="1:2">
      <c r="A36" s="30" t="s">
        <v>6</v>
      </c>
      <c r="B36" s="328" t="s">
        <v>6</v>
      </c>
    </row>
    <row r="37" spans="1:2">
      <c r="A37" s="30" t="s">
        <v>6</v>
      </c>
      <c r="B37" s="328" t="s">
        <v>6</v>
      </c>
    </row>
    <row r="38" spans="1:2">
      <c r="A38" s="30" t="s">
        <v>6</v>
      </c>
      <c r="B38" s="328" t="s">
        <v>6</v>
      </c>
    </row>
    <row r="39" spans="1:2">
      <c r="A39" s="30" t="s">
        <v>6</v>
      </c>
      <c r="B39" s="328" t="s">
        <v>6</v>
      </c>
    </row>
    <row r="40" spans="1:2">
      <c r="A40" s="30" t="s">
        <v>6</v>
      </c>
      <c r="B40" s="328" t="s">
        <v>6</v>
      </c>
    </row>
    <row r="41" spans="1:2">
      <c r="A41" s="30" t="s">
        <v>6</v>
      </c>
      <c r="B41" s="328" t="s">
        <v>6</v>
      </c>
    </row>
    <row r="42" spans="1:2">
      <c r="A42" s="30" t="s">
        <v>6</v>
      </c>
      <c r="B42" s="328" t="s">
        <v>6</v>
      </c>
    </row>
    <row r="43" spans="1:2">
      <c r="A43" s="30" t="s">
        <v>6</v>
      </c>
      <c r="B43" s="328" t="s">
        <v>6</v>
      </c>
    </row>
    <row r="44" spans="1:2">
      <c r="A44" s="30" t="s">
        <v>6</v>
      </c>
      <c r="B44" s="328" t="s">
        <v>6</v>
      </c>
    </row>
    <row r="45" spans="1:2">
      <c r="A45" s="30" t="s">
        <v>6</v>
      </c>
      <c r="B45" s="328" t="s">
        <v>6</v>
      </c>
    </row>
    <row r="46" spans="1:2">
      <c r="A46" s="30" t="s">
        <v>6</v>
      </c>
      <c r="B46" s="328" t="s">
        <v>6</v>
      </c>
    </row>
    <row r="47" spans="1:2">
      <c r="A47" s="30" t="s">
        <v>6</v>
      </c>
      <c r="B47" s="328" t="s">
        <v>6</v>
      </c>
    </row>
    <row r="48" spans="1:2">
      <c r="A48" s="30" t="s">
        <v>6</v>
      </c>
      <c r="B48" s="328" t="s">
        <v>6</v>
      </c>
    </row>
    <row r="49" spans="1:2">
      <c r="A49" s="30" t="s">
        <v>6</v>
      </c>
      <c r="B49" s="328" t="s">
        <v>6</v>
      </c>
    </row>
    <row r="50" spans="1:2">
      <c r="A50" s="30" t="s">
        <v>6</v>
      </c>
      <c r="B50" s="328" t="s">
        <v>6</v>
      </c>
    </row>
    <row r="51" spans="1:2">
      <c r="A51" s="30" t="s">
        <v>6</v>
      </c>
      <c r="B51" s="328" t="s">
        <v>6</v>
      </c>
    </row>
    <row r="52" spans="1:2">
      <c r="A52" s="30" t="s">
        <v>6</v>
      </c>
      <c r="B52" s="328" t="s">
        <v>6</v>
      </c>
    </row>
    <row r="53" spans="1:2">
      <c r="A53" s="30" t="s">
        <v>6</v>
      </c>
      <c r="B53" s="328" t="s">
        <v>6</v>
      </c>
    </row>
    <row r="54" spans="1:2">
      <c r="A54" s="30" t="s">
        <v>6</v>
      </c>
      <c r="B54" s="328" t="s">
        <v>6</v>
      </c>
    </row>
    <row r="55" spans="1:2">
      <c r="A55" s="30" t="s">
        <v>6</v>
      </c>
      <c r="B55" s="328" t="s">
        <v>6</v>
      </c>
    </row>
    <row r="56" spans="1:2">
      <c r="A56" s="30" t="s">
        <v>6</v>
      </c>
      <c r="B56" s="328" t="s">
        <v>6</v>
      </c>
    </row>
    <row r="57" spans="1:2">
      <c r="A57" s="30" t="s">
        <v>6</v>
      </c>
      <c r="B57" s="328" t="s">
        <v>6</v>
      </c>
    </row>
    <row r="58" spans="1:2">
      <c r="A58" s="30" t="s">
        <v>6</v>
      </c>
      <c r="B58" s="328" t="s">
        <v>6</v>
      </c>
    </row>
    <row r="59" spans="1:2">
      <c r="A59" s="30" t="s">
        <v>6</v>
      </c>
      <c r="B59" s="328" t="s">
        <v>6</v>
      </c>
    </row>
    <row r="60" spans="1:2">
      <c r="A60" s="30" t="s">
        <v>6</v>
      </c>
      <c r="B60" s="328" t="s">
        <v>6</v>
      </c>
    </row>
    <row r="61" spans="1:2">
      <c r="A61" s="30" t="s">
        <v>6</v>
      </c>
      <c r="B61" s="328" t="s">
        <v>6</v>
      </c>
    </row>
    <row r="62" spans="1:2">
      <c r="A62" s="30" t="s">
        <v>6</v>
      </c>
      <c r="B62" s="328" t="s">
        <v>6</v>
      </c>
    </row>
    <row r="63" spans="1:2">
      <c r="A63" s="30" t="s">
        <v>6</v>
      </c>
      <c r="B63" s="328" t="s">
        <v>6</v>
      </c>
    </row>
    <row r="64" spans="1:2">
      <c r="A64" s="30" t="s">
        <v>6</v>
      </c>
      <c r="B64" s="328" t="s">
        <v>6</v>
      </c>
    </row>
    <row r="65" spans="1:2">
      <c r="A65" s="30" t="s">
        <v>6</v>
      </c>
      <c r="B65" s="328" t="s">
        <v>6</v>
      </c>
    </row>
    <row r="66" spans="1:2">
      <c r="A66" s="30" t="s">
        <v>6</v>
      </c>
      <c r="B66" s="328" t="s">
        <v>6</v>
      </c>
    </row>
    <row r="67" spans="1:2">
      <c r="A67" s="30" t="s">
        <v>6</v>
      </c>
      <c r="B67" s="328" t="s">
        <v>6</v>
      </c>
    </row>
    <row r="68" spans="1:2">
      <c r="A68" s="30" t="s">
        <v>6</v>
      </c>
      <c r="B68" s="328" t="s">
        <v>6</v>
      </c>
    </row>
    <row r="69" spans="1:2">
      <c r="A69" s="30" t="s">
        <v>6</v>
      </c>
      <c r="B69" s="328" t="s">
        <v>6</v>
      </c>
    </row>
    <row r="70" spans="1:2">
      <c r="A70" s="30" t="s">
        <v>6</v>
      </c>
      <c r="B70" s="328" t="s">
        <v>6</v>
      </c>
    </row>
    <row r="71" spans="1:2">
      <c r="A71" s="30" t="s">
        <v>6</v>
      </c>
      <c r="B71" s="328" t="s">
        <v>6</v>
      </c>
    </row>
    <row r="72" spans="1:2">
      <c r="A72" s="30" t="s">
        <v>6</v>
      </c>
      <c r="B72" s="328" t="s">
        <v>6</v>
      </c>
    </row>
    <row r="73" spans="1:2">
      <c r="A73" s="30" t="s">
        <v>6</v>
      </c>
      <c r="B73" s="328" t="s">
        <v>6</v>
      </c>
    </row>
    <row r="74" spans="1:2">
      <c r="A74" s="30" t="s">
        <v>6</v>
      </c>
      <c r="B74" s="328" t="s">
        <v>6</v>
      </c>
    </row>
    <row r="75" spans="1:2">
      <c r="A75" s="30" t="s">
        <v>6</v>
      </c>
      <c r="B75" s="328" t="s">
        <v>6</v>
      </c>
    </row>
    <row r="76" spans="1:2">
      <c r="A76" s="30" t="s">
        <v>6</v>
      </c>
      <c r="B76" s="328" t="s">
        <v>6</v>
      </c>
    </row>
    <row r="77" spans="1:2">
      <c r="A77" s="30" t="s">
        <v>6</v>
      </c>
      <c r="B77" s="328" t="s">
        <v>6</v>
      </c>
    </row>
    <row r="78" spans="1:2">
      <c r="A78" s="30" t="s">
        <v>6</v>
      </c>
      <c r="B78" s="328" t="s">
        <v>6</v>
      </c>
    </row>
    <row r="79" spans="1:2">
      <c r="A79" s="30" t="s">
        <v>6</v>
      </c>
      <c r="B79" s="328" t="s">
        <v>6</v>
      </c>
    </row>
    <row r="80" spans="1:2">
      <c r="A80" s="30" t="s">
        <v>6</v>
      </c>
      <c r="B80" s="328" t="s">
        <v>6</v>
      </c>
    </row>
    <row r="81" spans="1:2">
      <c r="A81" s="30" t="s">
        <v>6</v>
      </c>
      <c r="B81" s="328" t="s">
        <v>6</v>
      </c>
    </row>
    <row r="82" spans="1:2">
      <c r="A82" s="30" t="s">
        <v>6</v>
      </c>
      <c r="B82" s="328" t="s">
        <v>6</v>
      </c>
    </row>
    <row r="83" spans="1:2">
      <c r="A83" s="30" t="s">
        <v>6</v>
      </c>
      <c r="B83" s="328" t="s">
        <v>6</v>
      </c>
    </row>
    <row r="84" spans="1:2">
      <c r="A84" s="30" t="s">
        <v>6</v>
      </c>
      <c r="B84" s="328" t="s">
        <v>6</v>
      </c>
    </row>
    <row r="85" spans="1:2">
      <c r="A85" s="30" t="s">
        <v>6</v>
      </c>
      <c r="B85" s="328" t="s">
        <v>6</v>
      </c>
    </row>
    <row r="86" spans="1:2">
      <c r="A86" s="30" t="s">
        <v>6</v>
      </c>
      <c r="B86" s="328" t="s">
        <v>6</v>
      </c>
    </row>
    <row r="87" spans="1:2">
      <c r="A87" s="30" t="s">
        <v>6</v>
      </c>
      <c r="B87" s="328" t="s">
        <v>6</v>
      </c>
    </row>
    <row r="88" spans="1:2">
      <c r="A88" s="30" t="s">
        <v>6</v>
      </c>
      <c r="B88" s="328" t="s">
        <v>6</v>
      </c>
    </row>
    <row r="89" spans="1:2">
      <c r="A89" s="30" t="s">
        <v>6</v>
      </c>
      <c r="B89" s="328" t="s">
        <v>6</v>
      </c>
    </row>
    <row r="90" spans="1:2">
      <c r="A90" s="30" t="s">
        <v>6</v>
      </c>
      <c r="B90" s="328" t="s">
        <v>6</v>
      </c>
    </row>
    <row r="91" spans="1:2">
      <c r="A91" s="30" t="s">
        <v>6</v>
      </c>
      <c r="B91" s="328" t="s">
        <v>6</v>
      </c>
    </row>
    <row r="92" spans="1:2">
      <c r="A92" s="30" t="s">
        <v>6</v>
      </c>
      <c r="B92" s="328" t="s">
        <v>6</v>
      </c>
    </row>
    <row r="93" spans="1:2">
      <c r="A93" s="30" t="s">
        <v>6</v>
      </c>
      <c r="B93" s="328" t="s">
        <v>6</v>
      </c>
    </row>
    <row r="94" spans="1:2">
      <c r="A94" s="30" t="s">
        <v>6</v>
      </c>
      <c r="B94" s="328" t="s">
        <v>6</v>
      </c>
    </row>
    <row r="95" spans="1:2">
      <c r="A95" s="30" t="s">
        <v>6</v>
      </c>
      <c r="B95" s="328" t="s">
        <v>6</v>
      </c>
    </row>
    <row r="96" spans="1:2">
      <c r="A96" s="329" t="s">
        <v>6</v>
      </c>
      <c r="B96" s="28" t="s">
        <v>6</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4EDD2-14AE-410F-9637-7F476DCCFBB6}">
  <dimension ref="A1:X57"/>
  <sheetViews>
    <sheetView topLeftCell="A32" zoomScale="85" zoomScaleNormal="85" workbookViewId="0">
      <selection activeCell="F59" sqref="F59"/>
    </sheetView>
  </sheetViews>
  <sheetFormatPr defaultRowHeight="15.75"/>
  <cols>
    <col min="2" max="2" width="9.5" style="238" customWidth="1"/>
    <col min="3" max="3" width="27.875" style="66" customWidth="1"/>
    <col min="4" max="4" width="8.5" style="41" customWidth="1"/>
    <col min="5" max="5" width="11.875" style="41" customWidth="1"/>
    <col min="6" max="6" width="45.625" style="66" customWidth="1"/>
    <col min="7" max="7" width="7.375" style="41" customWidth="1"/>
    <col min="8" max="8" width="45.375" customWidth="1"/>
    <col min="9" max="9" width="24.25" customWidth="1"/>
    <col min="10" max="10" width="22" style="66" customWidth="1"/>
    <col min="11" max="11" width="8.625" customWidth="1"/>
    <col min="12" max="12" width="4.75" customWidth="1"/>
    <col min="16" max="16" width="7.625" customWidth="1"/>
    <col min="17" max="17" width="9.25" customWidth="1"/>
    <col min="18" max="18" width="15.125" customWidth="1"/>
    <col min="19" max="19" width="17" bestFit="1" customWidth="1"/>
    <col min="21" max="21" width="26.25" bestFit="1" customWidth="1"/>
    <col min="23" max="23" width="10.5" customWidth="1"/>
    <col min="24" max="25" width="17" customWidth="1"/>
  </cols>
  <sheetData>
    <row r="1" spans="1:24" ht="16.149999999999999" thickBot="1">
      <c r="A1" s="65" t="s">
        <v>130</v>
      </c>
      <c r="H1" s="75" t="s">
        <v>131</v>
      </c>
      <c r="J1" s="75" t="s">
        <v>132</v>
      </c>
      <c r="M1" t="s">
        <v>133</v>
      </c>
      <c r="P1" t="b">
        <f>(SUM(P5:X5)/COUNT(P5:X5))=H2</f>
        <v>1</v>
      </c>
    </row>
    <row r="2" spans="1:24" ht="16.149999999999999" thickBot="1">
      <c r="A2" s="238"/>
      <c r="H2" s="76">
        <f>COUNTA($H$4:$H$65)</f>
        <v>54</v>
      </c>
      <c r="J2" s="76">
        <f>COUNTA(M4:M65)-1</f>
        <v>10</v>
      </c>
    </row>
    <row r="3" spans="1:24" ht="28.9">
      <c r="A3" s="67" t="s">
        <v>134</v>
      </c>
      <c r="B3" s="239" t="s">
        <v>135</v>
      </c>
      <c r="C3" s="69" t="s">
        <v>136</v>
      </c>
      <c r="D3" s="68" t="s">
        <v>137</v>
      </c>
      <c r="E3" s="68" t="s">
        <v>138</v>
      </c>
      <c r="F3" s="69" t="s">
        <v>139</v>
      </c>
      <c r="G3" s="68" t="s">
        <v>140</v>
      </c>
      <c r="H3" s="74" t="s">
        <v>141</v>
      </c>
      <c r="I3" s="70" t="s">
        <v>142</v>
      </c>
      <c r="J3" s="77" t="s">
        <v>143</v>
      </c>
      <c r="K3" s="70" t="s">
        <v>144</v>
      </c>
      <c r="M3" t="s">
        <v>145</v>
      </c>
      <c r="O3" s="266" t="s">
        <v>146</v>
      </c>
      <c r="P3" t="str">
        <f t="shared" ref="P3:W3" si="0">IF($H$2=P5,"OK","ERROR")</f>
        <v>OK</v>
      </c>
      <c r="Q3" t="str">
        <f t="shared" si="0"/>
        <v>OK</v>
      </c>
      <c r="R3" t="str">
        <f t="shared" si="0"/>
        <v>OK</v>
      </c>
      <c r="S3" t="str">
        <f t="shared" si="0"/>
        <v>OK</v>
      </c>
      <c r="T3" t="str">
        <f t="shared" si="0"/>
        <v>OK</v>
      </c>
      <c r="U3" t="str">
        <f t="shared" si="0"/>
        <v>OK</v>
      </c>
      <c r="V3" t="str">
        <f t="shared" si="0"/>
        <v>OK</v>
      </c>
      <c r="W3" t="str">
        <f t="shared" si="0"/>
        <v>OK</v>
      </c>
      <c r="X3" t="str">
        <f>IF($H$2=X5,"OK","ERROR")</f>
        <v>OK</v>
      </c>
    </row>
    <row r="4" spans="1:24">
      <c r="A4" t="s">
        <v>147</v>
      </c>
      <c r="B4" s="238" t="s">
        <v>148</v>
      </c>
      <c r="C4" s="66" t="s">
        <v>149</v>
      </c>
      <c r="D4" s="41" t="s">
        <v>150</v>
      </c>
      <c r="E4" s="41">
        <v>1</v>
      </c>
      <c r="F4" s="66" t="s">
        <v>151</v>
      </c>
      <c r="G4" s="41">
        <v>1</v>
      </c>
      <c r="H4" t="s">
        <v>152</v>
      </c>
      <c r="I4" t="s">
        <v>153</v>
      </c>
      <c r="J4" s="66">
        <v>0</v>
      </c>
      <c r="K4" t="s">
        <v>154</v>
      </c>
      <c r="M4" t="str" cm="1">
        <f t="array" ref="M4:M14">_xlfn._xlws.SORT(_xlfn.UNIQUE(K4:K65),,1)</f>
        <v>1.1</v>
      </c>
      <c r="P4" t="s">
        <v>134</v>
      </c>
      <c r="Q4" t="s">
        <v>135</v>
      </c>
      <c r="R4" t="s">
        <v>136</v>
      </c>
      <c r="S4" t="s">
        <v>137</v>
      </c>
      <c r="T4" t="s">
        <v>138</v>
      </c>
      <c r="U4" t="s">
        <v>139</v>
      </c>
      <c r="V4" t="s">
        <v>140</v>
      </c>
      <c r="W4" t="s">
        <v>141</v>
      </c>
      <c r="X4" t="s">
        <v>144</v>
      </c>
    </row>
    <row r="5" spans="1:24">
      <c r="A5" t="s">
        <v>155</v>
      </c>
      <c r="B5" s="238" t="s">
        <v>148</v>
      </c>
      <c r="C5" s="66" t="s">
        <v>149</v>
      </c>
      <c r="D5" s="41" t="s">
        <v>150</v>
      </c>
      <c r="E5" s="41">
        <v>1</v>
      </c>
      <c r="F5" s="66" t="s">
        <v>151</v>
      </c>
      <c r="G5" s="41">
        <v>2</v>
      </c>
      <c r="H5" t="s">
        <v>156</v>
      </c>
      <c r="I5" t="s">
        <v>153</v>
      </c>
      <c r="J5" s="66">
        <v>0</v>
      </c>
      <c r="K5" t="s">
        <v>154</v>
      </c>
      <c r="M5" t="str">
        <v>1.2</v>
      </c>
      <c r="O5" t="s">
        <v>157</v>
      </c>
      <c r="P5">
        <f>COUNTIFS(A$4:A$65, "*?.?.?.*")</f>
        <v>54</v>
      </c>
      <c r="Q5" cm="1">
        <f t="array" ref="Q5">SUM(--IFERROR(((MID(C4:C65,7,2))=(B4:B65)),FALSE)
*--(C4:C65&lt;&gt;"0")*--NOT(ISBLANK(C4:C65)))</f>
        <v>54</v>
      </c>
      <c r="R5">
        <f>COUNTIFS(C$4:C$65,"Phase**")</f>
        <v>54</v>
      </c>
      <c r="S5">
        <f>COUNTIFS(D$4:D$65,"c")+COUNTIFS(D$4:D$65,"d")+COUNTIFS(D$4:D$65,"o")</f>
        <v>54</v>
      </c>
      <c r="T5">
        <f>COUNTIFS(E$4:E$65, "&lt;&gt;", E$4:E$65, "&lt;&gt;0")</f>
        <v>54</v>
      </c>
      <c r="U5">
        <f>COUNTIFS(F$4:F$65, "&lt;&gt;", F$4:F$65, "&lt;&gt;0")</f>
        <v>54</v>
      </c>
      <c r="V5">
        <f>COUNTIFS(G$4:G$65, "&lt;&gt;", G$4:G$65, "&lt;&gt;0")</f>
        <v>54</v>
      </c>
      <c r="W5">
        <f>COUNTIFS(H$4:H$65, "&lt;&gt;", H$4:H$65, "&lt;&gt;0")</f>
        <v>54</v>
      </c>
      <c r="X5">
        <f>COUNTIFS(K$4:K$65, "&lt;&gt;", K$4:K$65, "&lt;&gt;0")</f>
        <v>54</v>
      </c>
    </row>
    <row r="6" spans="1:24">
      <c r="A6" t="s">
        <v>158</v>
      </c>
      <c r="B6" s="238" t="s">
        <v>148</v>
      </c>
      <c r="C6" s="66" t="s">
        <v>149</v>
      </c>
      <c r="D6" s="41" t="s">
        <v>150</v>
      </c>
      <c r="E6" s="41">
        <v>1</v>
      </c>
      <c r="F6" s="66" t="s">
        <v>151</v>
      </c>
      <c r="G6" s="41">
        <v>3</v>
      </c>
      <c r="H6" t="s">
        <v>159</v>
      </c>
      <c r="I6" t="s">
        <v>160</v>
      </c>
      <c r="J6" s="66">
        <v>0</v>
      </c>
      <c r="K6" t="s">
        <v>154</v>
      </c>
      <c r="M6" t="str">
        <v>1.3</v>
      </c>
    </row>
    <row r="7" spans="1:24">
      <c r="A7" t="s">
        <v>161</v>
      </c>
      <c r="B7" s="238" t="s">
        <v>148</v>
      </c>
      <c r="C7" s="66" t="s">
        <v>149</v>
      </c>
      <c r="D7" s="41" t="s">
        <v>150</v>
      </c>
      <c r="E7" s="41">
        <v>2</v>
      </c>
      <c r="F7" s="66" t="s">
        <v>162</v>
      </c>
      <c r="G7" s="41">
        <v>1</v>
      </c>
      <c r="H7" t="s">
        <v>163</v>
      </c>
      <c r="I7" t="s">
        <v>153</v>
      </c>
      <c r="J7" s="66">
        <v>0</v>
      </c>
      <c r="K7" t="s">
        <v>164</v>
      </c>
      <c r="M7" t="str">
        <v>1.4</v>
      </c>
    </row>
    <row r="8" spans="1:24">
      <c r="A8" t="s">
        <v>165</v>
      </c>
      <c r="B8" s="238" t="s">
        <v>148</v>
      </c>
      <c r="C8" s="66" t="s">
        <v>149</v>
      </c>
      <c r="D8" s="41" t="s">
        <v>150</v>
      </c>
      <c r="E8" s="41">
        <v>2</v>
      </c>
      <c r="F8" s="66" t="s">
        <v>162</v>
      </c>
      <c r="G8" s="41">
        <v>2</v>
      </c>
      <c r="H8" t="s">
        <v>166</v>
      </c>
      <c r="I8" t="s">
        <v>153</v>
      </c>
      <c r="J8" s="66">
        <v>0</v>
      </c>
      <c r="K8" t="s">
        <v>164</v>
      </c>
      <c r="M8" t="str">
        <v>1.5</v>
      </c>
    </row>
    <row r="9" spans="1:24">
      <c r="A9" t="s">
        <v>167</v>
      </c>
      <c r="B9" s="238" t="s">
        <v>148</v>
      </c>
      <c r="C9" s="66" t="s">
        <v>149</v>
      </c>
      <c r="D9" s="41" t="s">
        <v>150</v>
      </c>
      <c r="E9" s="41">
        <v>2</v>
      </c>
      <c r="F9" s="66" t="s">
        <v>162</v>
      </c>
      <c r="G9" s="41">
        <v>3</v>
      </c>
      <c r="H9" t="s">
        <v>168</v>
      </c>
      <c r="I9" t="s">
        <v>153</v>
      </c>
      <c r="J9" s="66">
        <v>0</v>
      </c>
      <c r="K9" t="s">
        <v>164</v>
      </c>
      <c r="M9" t="str">
        <v>1.6</v>
      </c>
    </row>
    <row r="10" spans="1:24">
      <c r="A10" t="s">
        <v>169</v>
      </c>
      <c r="B10" s="238" t="s">
        <v>148</v>
      </c>
      <c r="C10" s="66" t="s">
        <v>149</v>
      </c>
      <c r="D10" s="41" t="s">
        <v>150</v>
      </c>
      <c r="E10" s="41">
        <v>2</v>
      </c>
      <c r="F10" s="66" t="s">
        <v>162</v>
      </c>
      <c r="G10" s="41">
        <v>4</v>
      </c>
      <c r="H10" t="s">
        <v>170</v>
      </c>
      <c r="I10" t="s">
        <v>153</v>
      </c>
      <c r="J10" s="66">
        <v>0</v>
      </c>
      <c r="K10" t="s">
        <v>164</v>
      </c>
      <c r="M10" t="str">
        <v>1.7</v>
      </c>
    </row>
    <row r="11" spans="1:24">
      <c r="A11" t="s">
        <v>171</v>
      </c>
      <c r="B11" s="238" t="s">
        <v>148</v>
      </c>
      <c r="C11" s="66" t="s">
        <v>149</v>
      </c>
      <c r="D11" s="41" t="s">
        <v>150</v>
      </c>
      <c r="E11" s="41">
        <v>2</v>
      </c>
      <c r="F11" s="66" t="s">
        <v>162</v>
      </c>
      <c r="G11" s="41">
        <v>5</v>
      </c>
      <c r="H11" t="s">
        <v>172</v>
      </c>
      <c r="I11" t="s">
        <v>160</v>
      </c>
      <c r="J11" s="66">
        <v>0</v>
      </c>
      <c r="K11" t="s">
        <v>164</v>
      </c>
      <c r="M11" t="str">
        <v>1.8</v>
      </c>
    </row>
    <row r="12" spans="1:24">
      <c r="A12" t="s">
        <v>173</v>
      </c>
      <c r="B12" s="238" t="s">
        <v>148</v>
      </c>
      <c r="C12" s="66" t="s">
        <v>149</v>
      </c>
      <c r="D12" s="41" t="s">
        <v>150</v>
      </c>
      <c r="E12" s="41">
        <v>2</v>
      </c>
      <c r="F12" s="66" t="s">
        <v>162</v>
      </c>
      <c r="G12" s="41">
        <v>6</v>
      </c>
      <c r="H12" t="s">
        <v>174</v>
      </c>
      <c r="I12" t="s">
        <v>160</v>
      </c>
      <c r="J12" s="66">
        <v>0</v>
      </c>
      <c r="K12" t="s">
        <v>164</v>
      </c>
      <c r="M12" t="str">
        <v>3.1</v>
      </c>
    </row>
    <row r="13" spans="1:24">
      <c r="A13" t="s">
        <v>175</v>
      </c>
      <c r="B13" s="238" t="s">
        <v>148</v>
      </c>
      <c r="C13" s="66" t="s">
        <v>149</v>
      </c>
      <c r="D13" s="41" t="s">
        <v>150</v>
      </c>
      <c r="E13" s="41">
        <v>3</v>
      </c>
      <c r="F13" s="66" t="s">
        <v>176</v>
      </c>
      <c r="G13" s="41">
        <v>1</v>
      </c>
      <c r="H13" t="s">
        <v>177</v>
      </c>
      <c r="I13" t="s">
        <v>160</v>
      </c>
      <c r="J13" s="66">
        <v>0</v>
      </c>
      <c r="K13" t="s">
        <v>178</v>
      </c>
      <c r="M13" t="str">
        <v>3.2</v>
      </c>
    </row>
    <row r="14" spans="1:24">
      <c r="A14" t="s">
        <v>179</v>
      </c>
      <c r="B14" s="238" t="s">
        <v>148</v>
      </c>
      <c r="C14" s="66" t="s">
        <v>149</v>
      </c>
      <c r="D14" s="41" t="s">
        <v>150</v>
      </c>
      <c r="E14" s="41">
        <v>3</v>
      </c>
      <c r="F14" s="66" t="s">
        <v>176</v>
      </c>
      <c r="G14" s="41">
        <v>2</v>
      </c>
      <c r="H14" t="s">
        <v>180</v>
      </c>
      <c r="I14" t="s">
        <v>160</v>
      </c>
      <c r="J14" s="66">
        <v>0</v>
      </c>
      <c r="K14" t="s">
        <v>178</v>
      </c>
      <c r="M14">
        <v>0</v>
      </c>
    </row>
    <row r="15" spans="1:24">
      <c r="A15" t="s">
        <v>181</v>
      </c>
      <c r="B15" s="238" t="s">
        <v>148</v>
      </c>
      <c r="C15" s="66" t="s">
        <v>149</v>
      </c>
      <c r="D15" s="41" t="s">
        <v>150</v>
      </c>
      <c r="E15" s="41">
        <v>3</v>
      </c>
      <c r="F15" s="66" t="s">
        <v>176</v>
      </c>
      <c r="G15" s="41">
        <v>3</v>
      </c>
      <c r="H15" t="s">
        <v>182</v>
      </c>
      <c r="I15" t="s">
        <v>160</v>
      </c>
      <c r="J15" s="66">
        <v>0</v>
      </c>
      <c r="K15" t="s">
        <v>178</v>
      </c>
    </row>
    <row r="16" spans="1:24">
      <c r="A16" t="s">
        <v>183</v>
      </c>
      <c r="B16" s="238" t="s">
        <v>148</v>
      </c>
      <c r="C16" s="66" t="s">
        <v>149</v>
      </c>
      <c r="D16" s="41" t="s">
        <v>150</v>
      </c>
      <c r="E16" s="41">
        <v>3</v>
      </c>
      <c r="F16" s="66" t="s">
        <v>176</v>
      </c>
      <c r="G16" s="41">
        <v>4</v>
      </c>
      <c r="H16" t="s">
        <v>184</v>
      </c>
      <c r="I16" t="s">
        <v>160</v>
      </c>
      <c r="J16" s="66">
        <v>0</v>
      </c>
      <c r="K16" t="s">
        <v>178</v>
      </c>
    </row>
    <row r="17" spans="1:11">
      <c r="A17" t="s">
        <v>185</v>
      </c>
      <c r="B17" s="238" t="s">
        <v>148</v>
      </c>
      <c r="C17" s="66" t="s">
        <v>149</v>
      </c>
      <c r="D17" s="41" t="s">
        <v>150</v>
      </c>
      <c r="E17" s="41">
        <v>3</v>
      </c>
      <c r="F17" s="66" t="s">
        <v>176</v>
      </c>
      <c r="G17" s="41">
        <v>5</v>
      </c>
      <c r="H17" t="s">
        <v>186</v>
      </c>
      <c r="I17" t="s">
        <v>160</v>
      </c>
      <c r="J17" s="66">
        <v>0</v>
      </c>
      <c r="K17" t="s">
        <v>178</v>
      </c>
    </row>
    <row r="18" spans="1:11">
      <c r="A18" t="s">
        <v>187</v>
      </c>
      <c r="B18" s="238" t="s">
        <v>148</v>
      </c>
      <c r="C18" s="66" t="s">
        <v>149</v>
      </c>
      <c r="D18" s="41" t="s">
        <v>150</v>
      </c>
      <c r="E18" s="41">
        <v>3</v>
      </c>
      <c r="F18" s="66" t="s">
        <v>176</v>
      </c>
      <c r="G18" s="41">
        <v>6</v>
      </c>
      <c r="H18" t="s">
        <v>188</v>
      </c>
      <c r="I18" t="s">
        <v>160</v>
      </c>
      <c r="J18" s="66">
        <v>0</v>
      </c>
      <c r="K18" t="s">
        <v>178</v>
      </c>
    </row>
    <row r="19" spans="1:11">
      <c r="A19" t="s">
        <v>189</v>
      </c>
      <c r="B19" s="238" t="s">
        <v>148</v>
      </c>
      <c r="C19" s="66" t="s">
        <v>149</v>
      </c>
      <c r="D19" s="41" t="s">
        <v>150</v>
      </c>
      <c r="E19" s="41">
        <v>4</v>
      </c>
      <c r="F19" s="66" t="s">
        <v>190</v>
      </c>
      <c r="G19" s="41">
        <v>1</v>
      </c>
      <c r="H19" t="s">
        <v>191</v>
      </c>
      <c r="I19" t="s">
        <v>160</v>
      </c>
      <c r="J19" s="66">
        <v>0</v>
      </c>
      <c r="K19" t="s">
        <v>192</v>
      </c>
    </row>
    <row r="20" spans="1:11">
      <c r="A20" t="s">
        <v>193</v>
      </c>
      <c r="B20" s="238" t="s">
        <v>148</v>
      </c>
      <c r="C20" s="66" t="s">
        <v>149</v>
      </c>
      <c r="D20" s="41" t="s">
        <v>150</v>
      </c>
      <c r="E20" s="41">
        <v>4</v>
      </c>
      <c r="F20" s="66" t="s">
        <v>190</v>
      </c>
      <c r="G20" s="41">
        <v>2</v>
      </c>
      <c r="H20" t="s">
        <v>194</v>
      </c>
      <c r="I20" t="s">
        <v>160</v>
      </c>
      <c r="J20" s="66">
        <v>0</v>
      </c>
      <c r="K20" t="s">
        <v>192</v>
      </c>
    </row>
    <row r="21" spans="1:11">
      <c r="A21" t="s">
        <v>195</v>
      </c>
      <c r="B21" s="238" t="s">
        <v>148</v>
      </c>
      <c r="C21" s="66" t="s">
        <v>149</v>
      </c>
      <c r="D21" s="41" t="s">
        <v>150</v>
      </c>
      <c r="E21" s="41">
        <v>4</v>
      </c>
      <c r="F21" s="66" t="s">
        <v>190</v>
      </c>
      <c r="G21" s="41">
        <v>3</v>
      </c>
      <c r="H21" t="s">
        <v>190</v>
      </c>
      <c r="I21" t="s">
        <v>160</v>
      </c>
      <c r="J21" s="66">
        <v>0</v>
      </c>
      <c r="K21" t="s">
        <v>192</v>
      </c>
    </row>
    <row r="22" spans="1:11">
      <c r="A22" t="s">
        <v>196</v>
      </c>
      <c r="B22" s="238" t="s">
        <v>148</v>
      </c>
      <c r="C22" s="66" t="s">
        <v>149</v>
      </c>
      <c r="D22" s="41" t="s">
        <v>150</v>
      </c>
      <c r="E22" s="41">
        <v>5</v>
      </c>
      <c r="F22" s="66" t="s">
        <v>197</v>
      </c>
      <c r="G22" s="41">
        <v>1</v>
      </c>
      <c r="H22" t="s">
        <v>198</v>
      </c>
      <c r="I22" t="s">
        <v>199</v>
      </c>
      <c r="J22" s="66">
        <v>0</v>
      </c>
      <c r="K22" t="s">
        <v>200</v>
      </c>
    </row>
    <row r="23" spans="1:11">
      <c r="A23" t="s">
        <v>201</v>
      </c>
      <c r="B23" s="238" t="s">
        <v>148</v>
      </c>
      <c r="C23" s="66" t="s">
        <v>149</v>
      </c>
      <c r="D23" s="41" t="s">
        <v>150</v>
      </c>
      <c r="E23" s="41">
        <v>5</v>
      </c>
      <c r="F23" s="66" t="s">
        <v>197</v>
      </c>
      <c r="G23" s="41">
        <v>2</v>
      </c>
      <c r="H23" t="s">
        <v>202</v>
      </c>
      <c r="I23" t="s">
        <v>160</v>
      </c>
      <c r="J23" s="66">
        <v>0</v>
      </c>
      <c r="K23" t="s">
        <v>200</v>
      </c>
    </row>
    <row r="24" spans="1:11">
      <c r="A24" t="s">
        <v>203</v>
      </c>
      <c r="B24" s="238" t="s">
        <v>148</v>
      </c>
      <c r="C24" s="66" t="s">
        <v>149</v>
      </c>
      <c r="D24" s="41" t="s">
        <v>150</v>
      </c>
      <c r="E24" s="41">
        <v>5</v>
      </c>
      <c r="F24" s="66" t="s">
        <v>197</v>
      </c>
      <c r="G24" s="41">
        <v>3</v>
      </c>
      <c r="H24" t="s">
        <v>204</v>
      </c>
      <c r="I24" t="s">
        <v>199</v>
      </c>
      <c r="J24" s="66">
        <v>0</v>
      </c>
      <c r="K24" t="s">
        <v>200</v>
      </c>
    </row>
    <row r="25" spans="1:11">
      <c r="A25" t="s">
        <v>205</v>
      </c>
      <c r="B25" s="238" t="s">
        <v>148</v>
      </c>
      <c r="C25" s="66" t="s">
        <v>149</v>
      </c>
      <c r="D25" s="41" t="s">
        <v>150</v>
      </c>
      <c r="E25" s="41">
        <v>5</v>
      </c>
      <c r="F25" s="66" t="s">
        <v>197</v>
      </c>
      <c r="G25" s="41">
        <v>4</v>
      </c>
      <c r="H25" t="s">
        <v>206</v>
      </c>
      <c r="I25" t="s">
        <v>207</v>
      </c>
      <c r="J25" s="66">
        <v>0</v>
      </c>
      <c r="K25" t="s">
        <v>200</v>
      </c>
    </row>
    <row r="26" spans="1:11">
      <c r="A26" t="s">
        <v>208</v>
      </c>
      <c r="B26" s="238" t="s">
        <v>148</v>
      </c>
      <c r="C26" s="66" t="s">
        <v>149</v>
      </c>
      <c r="D26" s="41" t="s">
        <v>150</v>
      </c>
      <c r="E26" s="41">
        <v>5</v>
      </c>
      <c r="F26" s="66" t="s">
        <v>197</v>
      </c>
      <c r="G26" s="41">
        <v>5</v>
      </c>
      <c r="H26" t="s">
        <v>209</v>
      </c>
      <c r="I26" t="s">
        <v>160</v>
      </c>
      <c r="J26" s="66">
        <v>0</v>
      </c>
      <c r="K26" t="s">
        <v>200</v>
      </c>
    </row>
    <row r="27" spans="1:11">
      <c r="A27" t="s">
        <v>210</v>
      </c>
      <c r="B27" s="238" t="s">
        <v>148</v>
      </c>
      <c r="C27" s="66" t="s">
        <v>149</v>
      </c>
      <c r="D27" s="41" t="s">
        <v>150</v>
      </c>
      <c r="E27" s="41">
        <v>5</v>
      </c>
      <c r="F27" s="66" t="s">
        <v>197</v>
      </c>
      <c r="G27" s="41">
        <v>6</v>
      </c>
      <c r="H27" t="s">
        <v>211</v>
      </c>
      <c r="I27">
        <v>0</v>
      </c>
      <c r="J27" s="66">
        <v>0</v>
      </c>
      <c r="K27" t="s">
        <v>200</v>
      </c>
    </row>
    <row r="28" spans="1:11">
      <c r="A28" t="s">
        <v>212</v>
      </c>
      <c r="B28" s="238" t="s">
        <v>148</v>
      </c>
      <c r="C28" s="66" t="s">
        <v>149</v>
      </c>
      <c r="D28" s="41" t="s">
        <v>150</v>
      </c>
      <c r="E28" s="41">
        <v>8</v>
      </c>
      <c r="F28" s="66" t="s">
        <v>213</v>
      </c>
      <c r="G28" s="41">
        <v>1</v>
      </c>
      <c r="H28" t="s">
        <v>213</v>
      </c>
      <c r="I28">
        <v>0</v>
      </c>
      <c r="J28" s="66">
        <v>0</v>
      </c>
      <c r="K28" t="s">
        <v>214</v>
      </c>
    </row>
    <row r="29" spans="1:11">
      <c r="A29" t="s">
        <v>215</v>
      </c>
      <c r="B29" s="238" t="s">
        <v>148</v>
      </c>
      <c r="C29" s="66" t="s">
        <v>149</v>
      </c>
      <c r="D29" s="41" t="s">
        <v>216</v>
      </c>
      <c r="E29" s="41">
        <v>1</v>
      </c>
      <c r="F29" s="66" t="s">
        <v>151</v>
      </c>
      <c r="G29" s="41">
        <v>1</v>
      </c>
      <c r="H29" t="s">
        <v>217</v>
      </c>
      <c r="I29">
        <v>0</v>
      </c>
      <c r="J29" s="66">
        <v>0</v>
      </c>
      <c r="K29" t="s">
        <v>154</v>
      </c>
    </row>
    <row r="30" spans="1:11">
      <c r="A30" t="s">
        <v>218</v>
      </c>
      <c r="B30" s="238" t="s">
        <v>148</v>
      </c>
      <c r="C30" s="66" t="s">
        <v>149</v>
      </c>
      <c r="D30" s="41" t="s">
        <v>216</v>
      </c>
      <c r="E30" s="41">
        <v>1</v>
      </c>
      <c r="F30" s="66" t="s">
        <v>151</v>
      </c>
      <c r="G30" s="41">
        <v>2</v>
      </c>
      <c r="H30" t="s">
        <v>219</v>
      </c>
      <c r="I30">
        <v>0</v>
      </c>
      <c r="J30" s="66">
        <v>0</v>
      </c>
      <c r="K30" t="s">
        <v>154</v>
      </c>
    </row>
    <row r="31" spans="1:11">
      <c r="A31" t="s">
        <v>220</v>
      </c>
      <c r="B31" s="238" t="s">
        <v>148</v>
      </c>
      <c r="C31" s="66" t="s">
        <v>149</v>
      </c>
      <c r="D31" s="41" t="s">
        <v>216</v>
      </c>
      <c r="E31" s="41">
        <v>1</v>
      </c>
      <c r="F31" s="66" t="s">
        <v>151</v>
      </c>
      <c r="G31" s="41">
        <v>3</v>
      </c>
      <c r="H31" t="s">
        <v>221</v>
      </c>
      <c r="I31">
        <v>0</v>
      </c>
      <c r="J31" s="66">
        <v>0</v>
      </c>
      <c r="K31" t="s">
        <v>154</v>
      </c>
    </row>
    <row r="32" spans="1:11">
      <c r="A32" t="s">
        <v>222</v>
      </c>
      <c r="B32" s="238" t="s">
        <v>148</v>
      </c>
      <c r="C32" s="66" t="s">
        <v>149</v>
      </c>
      <c r="D32" s="41" t="s">
        <v>216</v>
      </c>
      <c r="E32" s="41">
        <v>1</v>
      </c>
      <c r="F32" s="66" t="s">
        <v>151</v>
      </c>
      <c r="G32" s="41">
        <v>4</v>
      </c>
      <c r="H32" t="s">
        <v>223</v>
      </c>
      <c r="I32">
        <v>0</v>
      </c>
      <c r="J32" s="66">
        <v>0</v>
      </c>
      <c r="K32" t="s">
        <v>154</v>
      </c>
    </row>
    <row r="33" spans="1:11">
      <c r="A33" t="s">
        <v>224</v>
      </c>
      <c r="B33" s="238" t="s">
        <v>148</v>
      </c>
      <c r="C33" s="66" t="s">
        <v>149</v>
      </c>
      <c r="D33" s="41" t="s">
        <v>216</v>
      </c>
      <c r="E33" s="41">
        <v>2</v>
      </c>
      <c r="F33" s="66" t="s">
        <v>162</v>
      </c>
      <c r="G33" s="41">
        <v>1</v>
      </c>
      <c r="H33" t="s">
        <v>217</v>
      </c>
      <c r="I33">
        <v>0</v>
      </c>
      <c r="J33" s="66">
        <v>0</v>
      </c>
      <c r="K33" t="s">
        <v>164</v>
      </c>
    </row>
    <row r="34" spans="1:11">
      <c r="A34" t="s">
        <v>225</v>
      </c>
      <c r="B34" s="238" t="s">
        <v>148</v>
      </c>
      <c r="C34" s="66" t="s">
        <v>149</v>
      </c>
      <c r="D34" s="41" t="s">
        <v>216</v>
      </c>
      <c r="E34" s="41">
        <v>2</v>
      </c>
      <c r="F34" s="66" t="s">
        <v>162</v>
      </c>
      <c r="G34" s="41">
        <v>2</v>
      </c>
      <c r="H34" t="s">
        <v>219</v>
      </c>
      <c r="I34">
        <v>0</v>
      </c>
      <c r="J34" s="66">
        <v>0</v>
      </c>
      <c r="K34" t="s">
        <v>164</v>
      </c>
    </row>
    <row r="35" spans="1:11">
      <c r="A35" t="s">
        <v>226</v>
      </c>
      <c r="B35" s="238" t="s">
        <v>148</v>
      </c>
      <c r="C35" s="66" t="s">
        <v>149</v>
      </c>
      <c r="D35" s="41" t="s">
        <v>216</v>
      </c>
      <c r="E35" s="41">
        <v>3</v>
      </c>
      <c r="F35" s="66" t="s">
        <v>176</v>
      </c>
      <c r="G35" s="41">
        <v>1</v>
      </c>
      <c r="H35" t="s">
        <v>217</v>
      </c>
      <c r="I35">
        <v>0</v>
      </c>
      <c r="J35" s="66">
        <v>0</v>
      </c>
      <c r="K35" t="s">
        <v>178</v>
      </c>
    </row>
    <row r="36" spans="1:11">
      <c r="A36" t="s">
        <v>227</v>
      </c>
      <c r="B36" s="238" t="s">
        <v>148</v>
      </c>
      <c r="C36" s="66" t="s">
        <v>149</v>
      </c>
      <c r="D36" s="41" t="s">
        <v>216</v>
      </c>
      <c r="E36" s="41">
        <v>3</v>
      </c>
      <c r="F36" s="66" t="s">
        <v>176</v>
      </c>
      <c r="G36" s="41">
        <v>2</v>
      </c>
      <c r="H36" t="s">
        <v>219</v>
      </c>
      <c r="I36">
        <v>0</v>
      </c>
      <c r="J36" s="66">
        <v>0</v>
      </c>
      <c r="K36" t="s">
        <v>178</v>
      </c>
    </row>
    <row r="37" spans="1:11">
      <c r="A37" t="s">
        <v>228</v>
      </c>
      <c r="B37" s="238" t="s">
        <v>148</v>
      </c>
      <c r="C37" s="66" t="s">
        <v>149</v>
      </c>
      <c r="D37" s="41" t="s">
        <v>216</v>
      </c>
      <c r="E37" s="41">
        <v>4</v>
      </c>
      <c r="F37" s="66" t="s">
        <v>190</v>
      </c>
      <c r="G37" s="41">
        <v>1</v>
      </c>
      <c r="H37" t="s">
        <v>229</v>
      </c>
      <c r="I37">
        <v>0</v>
      </c>
      <c r="J37" s="66">
        <v>0</v>
      </c>
      <c r="K37" t="s">
        <v>192</v>
      </c>
    </row>
    <row r="38" spans="1:11">
      <c r="A38" t="s">
        <v>230</v>
      </c>
      <c r="B38" s="238" t="s">
        <v>148</v>
      </c>
      <c r="C38" s="66" t="s">
        <v>149</v>
      </c>
      <c r="D38" s="41" t="s">
        <v>216</v>
      </c>
      <c r="E38" s="41">
        <v>4</v>
      </c>
      <c r="F38" s="66" t="s">
        <v>190</v>
      </c>
      <c r="G38" s="41">
        <v>2</v>
      </c>
      <c r="H38" t="s">
        <v>231</v>
      </c>
      <c r="I38">
        <v>0</v>
      </c>
      <c r="J38" s="66">
        <v>0</v>
      </c>
      <c r="K38" t="s">
        <v>192</v>
      </c>
    </row>
    <row r="39" spans="1:11">
      <c r="A39" t="s">
        <v>232</v>
      </c>
      <c r="B39" s="238" t="s">
        <v>148</v>
      </c>
      <c r="C39" s="66" t="s">
        <v>149</v>
      </c>
      <c r="D39" s="41" t="s">
        <v>216</v>
      </c>
      <c r="E39" s="41">
        <v>6</v>
      </c>
      <c r="F39" s="66" t="s">
        <v>233</v>
      </c>
      <c r="G39" s="41">
        <v>1</v>
      </c>
      <c r="H39" t="s">
        <v>234</v>
      </c>
      <c r="I39">
        <v>0</v>
      </c>
      <c r="J39" s="66">
        <v>0</v>
      </c>
      <c r="K39" t="s">
        <v>235</v>
      </c>
    </row>
    <row r="40" spans="1:11">
      <c r="A40" t="s">
        <v>236</v>
      </c>
      <c r="B40" s="238" t="s">
        <v>148</v>
      </c>
      <c r="C40" s="66" t="s">
        <v>149</v>
      </c>
      <c r="D40" s="41" t="s">
        <v>216</v>
      </c>
      <c r="E40" s="41">
        <v>6</v>
      </c>
      <c r="F40" s="66" t="s">
        <v>233</v>
      </c>
      <c r="G40" s="41">
        <v>2</v>
      </c>
      <c r="H40" t="s">
        <v>237</v>
      </c>
      <c r="I40">
        <v>0</v>
      </c>
      <c r="J40" s="66">
        <v>0</v>
      </c>
      <c r="K40" t="s">
        <v>235</v>
      </c>
    </row>
    <row r="41" spans="1:11">
      <c r="A41" t="s">
        <v>238</v>
      </c>
      <c r="B41" s="238" t="s">
        <v>148</v>
      </c>
      <c r="C41" s="66" t="s">
        <v>149</v>
      </c>
      <c r="D41" s="41" t="s">
        <v>216</v>
      </c>
      <c r="E41" s="41">
        <v>6</v>
      </c>
      <c r="F41" s="66" t="s">
        <v>233</v>
      </c>
      <c r="G41" s="41">
        <v>3</v>
      </c>
      <c r="H41" t="s">
        <v>239</v>
      </c>
      <c r="I41">
        <v>0</v>
      </c>
      <c r="J41" s="66">
        <v>0</v>
      </c>
      <c r="K41" t="s">
        <v>235</v>
      </c>
    </row>
    <row r="42" spans="1:11">
      <c r="A42" t="s">
        <v>240</v>
      </c>
      <c r="B42" s="238" t="s">
        <v>148</v>
      </c>
      <c r="C42" s="66" t="s">
        <v>149</v>
      </c>
      <c r="D42" s="41" t="s">
        <v>216</v>
      </c>
      <c r="E42" s="41">
        <v>6</v>
      </c>
      <c r="F42" s="66" t="s">
        <v>233</v>
      </c>
      <c r="G42" s="41">
        <v>4</v>
      </c>
      <c r="H42" t="s">
        <v>241</v>
      </c>
      <c r="I42">
        <v>0</v>
      </c>
      <c r="J42" s="66">
        <v>0</v>
      </c>
      <c r="K42" t="s">
        <v>235</v>
      </c>
    </row>
    <row r="43" spans="1:11">
      <c r="A43" t="s">
        <v>242</v>
      </c>
      <c r="B43" s="238" t="s">
        <v>148</v>
      </c>
      <c r="C43" s="66" t="s">
        <v>149</v>
      </c>
      <c r="D43" s="41" t="s">
        <v>216</v>
      </c>
      <c r="E43" s="41">
        <v>7</v>
      </c>
      <c r="F43" s="66" t="s">
        <v>243</v>
      </c>
      <c r="G43" s="41">
        <v>1</v>
      </c>
      <c r="H43" t="s">
        <v>244</v>
      </c>
      <c r="I43">
        <v>0</v>
      </c>
      <c r="J43" s="66">
        <v>0</v>
      </c>
      <c r="K43" t="s">
        <v>245</v>
      </c>
    </row>
    <row r="44" spans="1:11">
      <c r="A44" t="s">
        <v>246</v>
      </c>
      <c r="B44" s="238" t="s">
        <v>148</v>
      </c>
      <c r="C44" s="66" t="s">
        <v>149</v>
      </c>
      <c r="D44" s="41" t="s">
        <v>216</v>
      </c>
      <c r="E44" s="41">
        <v>7</v>
      </c>
      <c r="F44" s="66" t="s">
        <v>243</v>
      </c>
      <c r="G44" s="41">
        <v>2</v>
      </c>
      <c r="H44" t="s">
        <v>247</v>
      </c>
      <c r="I44">
        <v>0</v>
      </c>
      <c r="J44" s="66">
        <v>0</v>
      </c>
      <c r="K44" t="s">
        <v>245</v>
      </c>
    </row>
    <row r="45" spans="1:11">
      <c r="A45" t="s">
        <v>248</v>
      </c>
      <c r="B45" s="238" t="s">
        <v>148</v>
      </c>
      <c r="C45" s="66" t="s">
        <v>149</v>
      </c>
      <c r="D45" s="41" t="s">
        <v>216</v>
      </c>
      <c r="E45" s="41">
        <v>7</v>
      </c>
      <c r="F45" s="66" t="s">
        <v>243</v>
      </c>
      <c r="G45" s="41">
        <v>3</v>
      </c>
      <c r="H45" t="s">
        <v>249</v>
      </c>
      <c r="I45">
        <v>0</v>
      </c>
      <c r="J45" s="66">
        <v>0</v>
      </c>
      <c r="K45" t="s">
        <v>245</v>
      </c>
    </row>
    <row r="46" spans="1:11">
      <c r="A46" t="s">
        <v>250</v>
      </c>
      <c r="B46" s="238" t="s">
        <v>148</v>
      </c>
      <c r="C46" s="66" t="s">
        <v>149</v>
      </c>
      <c r="D46" s="41" t="s">
        <v>216</v>
      </c>
      <c r="E46" s="41">
        <v>8</v>
      </c>
      <c r="F46" s="66" t="s">
        <v>213</v>
      </c>
      <c r="G46" s="41">
        <v>1</v>
      </c>
      <c r="H46" t="s">
        <v>213</v>
      </c>
      <c r="I46">
        <v>0</v>
      </c>
      <c r="J46" s="66">
        <v>0</v>
      </c>
      <c r="K46" t="s">
        <v>214</v>
      </c>
    </row>
    <row r="47" spans="1:11">
      <c r="A47" t="s">
        <v>251</v>
      </c>
      <c r="B47" s="238" t="s">
        <v>252</v>
      </c>
      <c r="C47" s="66" t="s">
        <v>253</v>
      </c>
      <c r="D47" s="41" t="s">
        <v>254</v>
      </c>
      <c r="E47" s="41">
        <v>1</v>
      </c>
      <c r="F47" s="66" t="s">
        <v>255</v>
      </c>
      <c r="G47" s="41">
        <v>1</v>
      </c>
      <c r="H47" t="s">
        <v>191</v>
      </c>
      <c r="I47" t="s">
        <v>160</v>
      </c>
      <c r="J47" s="66">
        <v>0</v>
      </c>
      <c r="K47" t="s">
        <v>256</v>
      </c>
    </row>
    <row r="48" spans="1:11">
      <c r="A48" t="s">
        <v>257</v>
      </c>
      <c r="B48" s="238" t="s">
        <v>252</v>
      </c>
      <c r="C48" s="66" t="s">
        <v>253</v>
      </c>
      <c r="D48" s="41" t="s">
        <v>254</v>
      </c>
      <c r="E48" s="41">
        <v>1</v>
      </c>
      <c r="F48" s="66" t="s">
        <v>255</v>
      </c>
      <c r="G48" s="41">
        <v>2</v>
      </c>
      <c r="H48" t="s">
        <v>258</v>
      </c>
      <c r="I48" t="s">
        <v>153</v>
      </c>
      <c r="J48" s="66">
        <v>0</v>
      </c>
      <c r="K48" t="s">
        <v>256</v>
      </c>
    </row>
    <row r="49" spans="1:11">
      <c r="A49" t="s">
        <v>259</v>
      </c>
      <c r="B49" s="238" t="s">
        <v>252</v>
      </c>
      <c r="C49" s="66" t="s">
        <v>253</v>
      </c>
      <c r="D49" s="41" t="s">
        <v>254</v>
      </c>
      <c r="E49" s="41">
        <v>1</v>
      </c>
      <c r="F49" s="66" t="s">
        <v>255</v>
      </c>
      <c r="G49" s="41">
        <v>3</v>
      </c>
      <c r="H49" t="s">
        <v>231</v>
      </c>
      <c r="I49" t="s">
        <v>160</v>
      </c>
      <c r="J49" s="66">
        <v>0</v>
      </c>
      <c r="K49" t="s">
        <v>256</v>
      </c>
    </row>
    <row r="50" spans="1:11">
      <c r="A50" t="s">
        <v>260</v>
      </c>
      <c r="B50" s="238" t="s">
        <v>252</v>
      </c>
      <c r="C50" s="66" t="s">
        <v>253</v>
      </c>
      <c r="D50" s="41" t="s">
        <v>254</v>
      </c>
      <c r="E50" s="41">
        <v>1</v>
      </c>
      <c r="F50" s="66" t="s">
        <v>255</v>
      </c>
      <c r="G50" s="41">
        <v>4</v>
      </c>
      <c r="H50" t="s">
        <v>261</v>
      </c>
      <c r="I50" t="s">
        <v>199</v>
      </c>
      <c r="J50" s="66">
        <v>0</v>
      </c>
      <c r="K50" t="s">
        <v>256</v>
      </c>
    </row>
    <row r="51" spans="1:11">
      <c r="A51" t="s">
        <v>262</v>
      </c>
      <c r="B51" s="238" t="s">
        <v>252</v>
      </c>
      <c r="C51" s="66" t="s">
        <v>253</v>
      </c>
      <c r="D51" s="41" t="s">
        <v>254</v>
      </c>
      <c r="E51" s="41">
        <v>1</v>
      </c>
      <c r="F51" s="66" t="s">
        <v>255</v>
      </c>
      <c r="G51" s="41">
        <v>5</v>
      </c>
      <c r="H51" t="s">
        <v>263</v>
      </c>
      <c r="I51" t="s">
        <v>160</v>
      </c>
      <c r="J51" s="66">
        <v>0</v>
      </c>
      <c r="K51" t="s">
        <v>256</v>
      </c>
    </row>
    <row r="52" spans="1:11">
      <c r="A52" t="s">
        <v>264</v>
      </c>
      <c r="B52" s="238" t="s">
        <v>252</v>
      </c>
      <c r="C52" s="66" t="s">
        <v>253</v>
      </c>
      <c r="D52" s="41" t="s">
        <v>254</v>
      </c>
      <c r="E52" s="41">
        <v>2</v>
      </c>
      <c r="F52" s="66" t="s">
        <v>265</v>
      </c>
      <c r="G52" s="41">
        <v>1</v>
      </c>
      <c r="H52" t="s">
        <v>191</v>
      </c>
      <c r="I52" t="s">
        <v>160</v>
      </c>
      <c r="J52" s="66">
        <v>0</v>
      </c>
      <c r="K52" t="s">
        <v>266</v>
      </c>
    </row>
    <row r="53" spans="1:11">
      <c r="A53" t="s">
        <v>267</v>
      </c>
      <c r="B53" s="238" t="s">
        <v>252</v>
      </c>
      <c r="C53" s="66" t="s">
        <v>253</v>
      </c>
      <c r="D53" s="41" t="s">
        <v>254</v>
      </c>
      <c r="E53" s="41">
        <v>2</v>
      </c>
      <c r="F53" s="66" t="s">
        <v>265</v>
      </c>
      <c r="G53" s="41">
        <v>2</v>
      </c>
      <c r="H53" t="s">
        <v>268</v>
      </c>
      <c r="I53" t="s">
        <v>160</v>
      </c>
      <c r="J53" s="66">
        <v>0</v>
      </c>
      <c r="K53" t="s">
        <v>266</v>
      </c>
    </row>
    <row r="54" spans="1:11">
      <c r="A54" t="s">
        <v>269</v>
      </c>
      <c r="B54" s="238" t="s">
        <v>252</v>
      </c>
      <c r="C54" s="66" t="s">
        <v>253</v>
      </c>
      <c r="D54" s="41" t="s">
        <v>254</v>
      </c>
      <c r="E54" s="41">
        <v>2</v>
      </c>
      <c r="F54" s="66" t="s">
        <v>265</v>
      </c>
      <c r="G54" s="41">
        <v>3</v>
      </c>
      <c r="H54" t="s">
        <v>270</v>
      </c>
      <c r="I54" t="s">
        <v>160</v>
      </c>
      <c r="J54" s="66">
        <v>0</v>
      </c>
      <c r="K54" t="s">
        <v>266</v>
      </c>
    </row>
    <row r="55" spans="1:11">
      <c r="A55" t="s">
        <v>271</v>
      </c>
      <c r="B55" s="238" t="s">
        <v>252</v>
      </c>
      <c r="C55" s="66" t="s">
        <v>253</v>
      </c>
      <c r="D55" s="41" t="s">
        <v>254</v>
      </c>
      <c r="E55" s="41">
        <v>2</v>
      </c>
      <c r="F55" s="66" t="s">
        <v>265</v>
      </c>
      <c r="G55" s="41">
        <v>4</v>
      </c>
      <c r="H55" t="s">
        <v>272</v>
      </c>
      <c r="I55" t="s">
        <v>160</v>
      </c>
      <c r="J55" s="66">
        <v>0</v>
      </c>
      <c r="K55" t="s">
        <v>266</v>
      </c>
    </row>
    <row r="56" spans="1:11">
      <c r="A56" t="s">
        <v>273</v>
      </c>
      <c r="B56" s="238" t="s">
        <v>252</v>
      </c>
      <c r="C56" s="66" t="s">
        <v>253</v>
      </c>
      <c r="D56" s="41" t="s">
        <v>254</v>
      </c>
      <c r="E56" s="41">
        <v>2</v>
      </c>
      <c r="F56" s="66" t="s">
        <v>265</v>
      </c>
      <c r="G56" s="41">
        <v>5</v>
      </c>
      <c r="H56" t="s">
        <v>263</v>
      </c>
      <c r="I56">
        <v>0</v>
      </c>
      <c r="J56" s="66">
        <v>0</v>
      </c>
      <c r="K56" t="s">
        <v>266</v>
      </c>
    </row>
    <row r="57" spans="1:11">
      <c r="A57" t="s">
        <v>274</v>
      </c>
      <c r="B57" s="238" t="s">
        <v>252</v>
      </c>
      <c r="C57" s="66" t="s">
        <v>253</v>
      </c>
      <c r="D57" s="41" t="s">
        <v>254</v>
      </c>
      <c r="E57" s="41">
        <v>2</v>
      </c>
      <c r="F57" s="66" t="s">
        <v>213</v>
      </c>
      <c r="G57" s="41">
        <v>1</v>
      </c>
      <c r="H57" t="s">
        <v>213</v>
      </c>
      <c r="I57">
        <v>0</v>
      </c>
      <c r="J57" s="66">
        <v>0</v>
      </c>
      <c r="K57" t="s">
        <v>266</v>
      </c>
    </row>
  </sheetData>
  <phoneticPr fontId="25" type="noConversion"/>
  <conditionalFormatting sqref="D4:D65">
    <cfRule type="cellIs" dxfId="24" priority="1" operator="equal">
      <formula>"d"</formula>
    </cfRule>
    <cfRule type="cellIs" dxfId="23" priority="2" operator="equal">
      <formula>"o"</formula>
    </cfRule>
    <cfRule type="cellIs" dxfId="22" priority="3" operator="equal">
      <formula>"c"</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6CBC-6580-413A-AE9C-39832BFD2AA3}">
  <sheetPr codeName="Sheet5">
    <tabColor theme="4" tint="0.39997558519241921"/>
  </sheetPr>
  <dimension ref="A1"/>
  <sheetViews>
    <sheetView zoomScale="70" zoomScaleNormal="70" workbookViewId="0">
      <selection activeCell="I39" sqref="I39"/>
    </sheetView>
  </sheetViews>
  <sheetFormatPr defaultColWidth="9" defaultRowHeight="12.4"/>
  <cols>
    <col min="1" max="3" width="9" style="1"/>
    <col min="4" max="4" width="29.875" style="1" customWidth="1"/>
    <col min="5" max="16384" width="9" style="1"/>
  </cols>
  <sheetData/>
  <pageMargins left="0.7" right="0.7" top="0.75" bottom="0.75" header="0.3" footer="0.3"/>
  <headerFooter>
    <oddFooter>&amp;C_x000D_&amp;1#&amp;"Calibri"&amp;10&amp;K000000 OFFICIAL-InternalOnly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59A38-EBB8-47FA-88AD-51D2094FEBE2}">
  <sheetPr codeName="Sheet7">
    <tabColor theme="4" tint="0.79998168889431442"/>
    <outlinePr summaryBelow="0"/>
  </sheetPr>
  <dimension ref="A1:EK512"/>
  <sheetViews>
    <sheetView topLeftCell="B483" zoomScale="90" zoomScaleNormal="90" workbookViewId="0">
      <selection activeCell="AQ483" sqref="AQ1:XFD1048576"/>
    </sheetView>
  </sheetViews>
  <sheetFormatPr defaultColWidth="0" defaultRowHeight="15.75" outlineLevelRow="2"/>
  <cols>
    <col min="1" max="1" width="9.375" style="217" customWidth="1"/>
    <col min="2" max="11" width="8.625" customWidth="1"/>
    <col min="12" max="12" width="8.5" customWidth="1"/>
    <col min="13" max="42" width="11.25" customWidth="1"/>
    <col min="43" max="141" width="0" hidden="1" customWidth="1"/>
    <col min="142" max="16384" width="8" hidden="1"/>
  </cols>
  <sheetData>
    <row r="1" spans="1:42">
      <c r="A1" s="207" t="s">
        <v>275</v>
      </c>
      <c r="B1" s="33"/>
      <c r="C1" s="33"/>
      <c r="D1" s="33"/>
      <c r="E1" s="33"/>
      <c r="F1" s="33"/>
      <c r="G1" s="33"/>
      <c r="H1" s="33"/>
      <c r="I1" s="33"/>
      <c r="J1" s="33"/>
      <c r="K1" s="185"/>
      <c r="L1" s="185"/>
      <c r="M1" s="191" t="str">
        <f>_xlfn.XLOOKUP(M$2,'Cover Sheet'!$B$25:$B$60,'Cover Sheet'!$E$25:$E$60)</f>
        <v>Previous Year</v>
      </c>
      <c r="N1" s="191" t="str">
        <f>_xlfn.XLOOKUP(N$2,'Cover Sheet'!$B$25:$B$60,'Cover Sheet'!$E$25:$E$60)</f>
        <v>Current year</v>
      </c>
      <c r="O1" s="191" t="str">
        <f>_xlfn.XLOOKUP(O$2,'Cover Sheet'!$B$25:$B$60,'Cover Sheet'!$E$25:$E$60)</f>
        <v>Forecast</v>
      </c>
      <c r="P1" s="191" t="str">
        <f>_xlfn.XLOOKUP(P$2,'Cover Sheet'!$B$25:$B$60,'Cover Sheet'!$E$25:$E$60)</f>
        <v>Forecast</v>
      </c>
      <c r="Q1" s="191" t="str">
        <f>_xlfn.XLOOKUP(Q$2,'Cover Sheet'!$B$25:$B$60,'Cover Sheet'!$E$25:$E$60)</f>
        <v>Forecast</v>
      </c>
      <c r="R1" s="191" t="str">
        <f>_xlfn.XLOOKUP(R$2,'Cover Sheet'!$B$25:$B$60,'Cover Sheet'!$E$25:$E$60)</f>
        <v>Forecast</v>
      </c>
      <c r="S1" s="191" t="str">
        <f>_xlfn.XLOOKUP(S$2,'Cover Sheet'!$B$25:$B$60,'Cover Sheet'!$E$25:$E$60)</f>
        <v>Forecast</v>
      </c>
      <c r="T1" s="191" t="str">
        <f>_xlfn.XLOOKUP(T$2,'Cover Sheet'!$B$25:$B$60,'Cover Sheet'!$E$25:$E$60)</f>
        <v>Forecast</v>
      </c>
      <c r="U1" s="191" t="str">
        <f>_xlfn.XLOOKUP(U$2,'Cover Sheet'!$B$25:$B$60,'Cover Sheet'!$E$25:$E$60)</f>
        <v>Forecast</v>
      </c>
      <c r="V1" s="191" t="str">
        <f>_xlfn.XLOOKUP(V$2,'Cover Sheet'!$B$25:$B$60,'Cover Sheet'!$E$25:$E$60)</f>
        <v>Forecast</v>
      </c>
      <c r="W1" s="191" t="str">
        <f>_xlfn.XLOOKUP(W$2,'Cover Sheet'!$B$25:$B$60,'Cover Sheet'!$E$25:$E$60)</f>
        <v>Forecast</v>
      </c>
      <c r="X1" s="191" t="str">
        <f>_xlfn.XLOOKUP(X$2,'Cover Sheet'!$B$25:$B$60,'Cover Sheet'!$E$25:$E$60)</f>
        <v>Forecast</v>
      </c>
      <c r="Y1" s="191" t="str">
        <f>_xlfn.XLOOKUP(Y$2,'Cover Sheet'!$B$25:$B$60,'Cover Sheet'!$E$25:$E$60)</f>
        <v>Forecast</v>
      </c>
      <c r="Z1" s="191" t="str">
        <f>_xlfn.XLOOKUP(Z$2,'Cover Sheet'!$B$25:$B$60,'Cover Sheet'!$E$25:$E$60)</f>
        <v>Forecast</v>
      </c>
      <c r="AA1" s="191" t="str">
        <f>_xlfn.XLOOKUP(AA$2,'Cover Sheet'!$B$25:$B$60,'Cover Sheet'!$E$25:$E$60)</f>
        <v>Forecast</v>
      </c>
      <c r="AB1" s="191" t="str">
        <f>_xlfn.XLOOKUP(AB$2,'Cover Sheet'!$B$25:$B$60,'Cover Sheet'!$E$25:$E$60)</f>
        <v>Forecast</v>
      </c>
      <c r="AC1" s="191" t="str">
        <f>_xlfn.XLOOKUP(AC$2,'Cover Sheet'!$B$25:$B$60,'Cover Sheet'!$E$25:$E$60)</f>
        <v>Forecast</v>
      </c>
      <c r="AD1" s="191" t="str">
        <f>_xlfn.XLOOKUP(AD$2,'Cover Sheet'!$B$25:$B$60,'Cover Sheet'!$E$25:$E$60)</f>
        <v>Forecast</v>
      </c>
      <c r="AE1" s="191" t="str">
        <f>_xlfn.XLOOKUP(AE$2,'Cover Sheet'!$B$25:$B$60,'Cover Sheet'!$E$25:$E$60)</f>
        <v>Forecast</v>
      </c>
      <c r="AF1" s="191" t="str">
        <f>_xlfn.XLOOKUP(AF$2,'Cover Sheet'!$B$25:$B$60,'Cover Sheet'!$E$25:$E$60)</f>
        <v>Forecast</v>
      </c>
      <c r="AG1" s="191" t="str">
        <f>_xlfn.XLOOKUP(AG$2,'Cover Sheet'!$B$25:$B$60,'Cover Sheet'!$E$25:$E$60)</f>
        <v>Forecast</v>
      </c>
      <c r="AH1" s="191" t="str">
        <f>_xlfn.XLOOKUP(AH$2,'Cover Sheet'!$B$25:$B$60,'Cover Sheet'!$E$25:$E$60)</f>
        <v>Forecast</v>
      </c>
      <c r="AI1" s="191" t="str">
        <f>_xlfn.XLOOKUP(AI$2,'Cover Sheet'!$B$25:$B$60,'Cover Sheet'!$E$25:$E$60)</f>
        <v>Forecast</v>
      </c>
      <c r="AJ1" s="191" t="str">
        <f>_xlfn.XLOOKUP(AJ$2,'Cover Sheet'!$B$25:$B$60,'Cover Sheet'!$E$25:$E$60)</f>
        <v>Forecast</v>
      </c>
      <c r="AK1" s="191" t="str">
        <f>_xlfn.XLOOKUP(AK$2,'Cover Sheet'!$B$25:$B$60,'Cover Sheet'!$E$25:$E$60)</f>
        <v>Forecast</v>
      </c>
      <c r="AL1" s="191" t="str">
        <f>_xlfn.XLOOKUP(AL$2,'Cover Sheet'!$B$25:$B$60,'Cover Sheet'!$E$25:$E$60)</f>
        <v>Forecast</v>
      </c>
      <c r="AM1" s="191" t="str">
        <f>_xlfn.XLOOKUP(AM$2,'Cover Sheet'!$B$25:$B$60,'Cover Sheet'!$E$25:$E$60)</f>
        <v>Forecast</v>
      </c>
      <c r="AN1" s="191" t="str">
        <f>_xlfn.XLOOKUP(AN$2,'Cover Sheet'!$B$25:$B$60,'Cover Sheet'!$E$25:$E$60)</f>
        <v>Forecast</v>
      </c>
      <c r="AO1" s="191" t="str">
        <f>_xlfn.XLOOKUP(AO$2,'Cover Sheet'!$B$25:$B$60,'Cover Sheet'!$E$25:$E$60)</f>
        <v>Forecast</v>
      </c>
      <c r="AP1" s="279" t="str">
        <f>_xlfn.XLOOKUP(AP$2,'Cover Sheet'!$B$25:$B$60,'Cover Sheet'!$E$25:$E$60)</f>
        <v>Forecast</v>
      </c>
    </row>
    <row r="2" spans="1:42">
      <c r="A2" s="207" t="s">
        <v>276</v>
      </c>
      <c r="B2" s="33"/>
      <c r="C2" s="33"/>
      <c r="D2" s="33"/>
      <c r="E2" s="187" t="s">
        <v>277</v>
      </c>
      <c r="F2" s="33"/>
      <c r="G2" s="33"/>
      <c r="H2" s="33"/>
      <c r="I2" s="33"/>
      <c r="J2" s="33"/>
      <c r="K2" s="185"/>
      <c r="L2" s="185"/>
      <c r="M2" s="275">
        <f t="shared" ref="M2:AP2" si="0">DATE(M4-1,4,1)</f>
        <v>45383</v>
      </c>
      <c r="N2" s="275">
        <f t="shared" si="0"/>
        <v>45748</v>
      </c>
      <c r="O2" s="275">
        <f t="shared" si="0"/>
        <v>46113</v>
      </c>
      <c r="P2" s="275">
        <f t="shared" si="0"/>
        <v>46478</v>
      </c>
      <c r="Q2" s="275">
        <f t="shared" si="0"/>
        <v>46844</v>
      </c>
      <c r="R2" s="275">
        <f t="shared" si="0"/>
        <v>47209</v>
      </c>
      <c r="S2" s="275">
        <f t="shared" si="0"/>
        <v>47574</v>
      </c>
      <c r="T2" s="275">
        <f t="shared" si="0"/>
        <v>47939</v>
      </c>
      <c r="U2" s="275">
        <f t="shared" si="0"/>
        <v>48305</v>
      </c>
      <c r="V2" s="275">
        <f t="shared" si="0"/>
        <v>48670</v>
      </c>
      <c r="W2" s="275">
        <f t="shared" si="0"/>
        <v>49035</v>
      </c>
      <c r="X2" s="275">
        <f t="shared" si="0"/>
        <v>49400</v>
      </c>
      <c r="Y2" s="275">
        <f t="shared" si="0"/>
        <v>49766</v>
      </c>
      <c r="Z2" s="275">
        <f t="shared" si="0"/>
        <v>50131</v>
      </c>
      <c r="AA2" s="275">
        <f t="shared" si="0"/>
        <v>50496</v>
      </c>
      <c r="AB2" s="275">
        <f t="shared" si="0"/>
        <v>50861</v>
      </c>
      <c r="AC2" s="275">
        <f t="shared" si="0"/>
        <v>51227</v>
      </c>
      <c r="AD2" s="275">
        <f t="shared" si="0"/>
        <v>51592</v>
      </c>
      <c r="AE2" s="275">
        <f t="shared" si="0"/>
        <v>51957</v>
      </c>
      <c r="AF2" s="275">
        <f t="shared" si="0"/>
        <v>52322</v>
      </c>
      <c r="AG2" s="275">
        <f t="shared" si="0"/>
        <v>52688</v>
      </c>
      <c r="AH2" s="275">
        <f t="shared" si="0"/>
        <v>53053</v>
      </c>
      <c r="AI2" s="275">
        <f t="shared" si="0"/>
        <v>53418</v>
      </c>
      <c r="AJ2" s="275">
        <f t="shared" si="0"/>
        <v>53783</v>
      </c>
      <c r="AK2" s="275">
        <f t="shared" si="0"/>
        <v>54149</v>
      </c>
      <c r="AL2" s="275">
        <f t="shared" si="0"/>
        <v>54514</v>
      </c>
      <c r="AM2" s="275">
        <f t="shared" si="0"/>
        <v>54879</v>
      </c>
      <c r="AN2" s="275">
        <f t="shared" si="0"/>
        <v>55244</v>
      </c>
      <c r="AO2" s="275">
        <f t="shared" si="0"/>
        <v>55610</v>
      </c>
      <c r="AP2" s="278">
        <f t="shared" si="0"/>
        <v>55975</v>
      </c>
    </row>
    <row r="3" spans="1:42">
      <c r="A3" s="207" t="s">
        <v>278</v>
      </c>
      <c r="B3" s="33"/>
      <c r="C3" s="33"/>
      <c r="D3" s="33">
        <f>Select!$H$2</f>
        <v>54</v>
      </c>
      <c r="E3" s="33" t="s">
        <v>279</v>
      </c>
      <c r="F3" s="33"/>
      <c r="G3" s="33"/>
      <c r="H3" s="33"/>
      <c r="I3" s="33"/>
      <c r="J3" s="33"/>
      <c r="K3" s="185"/>
      <c r="L3" s="185"/>
      <c r="M3" s="275">
        <f t="shared" ref="M3:AP3" si="1">DATE(M4,3,31)</f>
        <v>45747</v>
      </c>
      <c r="N3" s="275">
        <f t="shared" si="1"/>
        <v>46112</v>
      </c>
      <c r="O3" s="275">
        <f t="shared" si="1"/>
        <v>46477</v>
      </c>
      <c r="P3" s="275">
        <f t="shared" si="1"/>
        <v>46843</v>
      </c>
      <c r="Q3" s="275">
        <f t="shared" si="1"/>
        <v>47208</v>
      </c>
      <c r="R3" s="275">
        <f t="shared" si="1"/>
        <v>47573</v>
      </c>
      <c r="S3" s="275">
        <f t="shared" si="1"/>
        <v>47938</v>
      </c>
      <c r="T3" s="275">
        <f t="shared" si="1"/>
        <v>48304</v>
      </c>
      <c r="U3" s="275">
        <f t="shared" si="1"/>
        <v>48669</v>
      </c>
      <c r="V3" s="275">
        <f t="shared" si="1"/>
        <v>49034</v>
      </c>
      <c r="W3" s="275">
        <f t="shared" si="1"/>
        <v>49399</v>
      </c>
      <c r="X3" s="275">
        <f t="shared" si="1"/>
        <v>49765</v>
      </c>
      <c r="Y3" s="275">
        <f t="shared" si="1"/>
        <v>50130</v>
      </c>
      <c r="Z3" s="275">
        <f t="shared" si="1"/>
        <v>50495</v>
      </c>
      <c r="AA3" s="275">
        <f t="shared" si="1"/>
        <v>50860</v>
      </c>
      <c r="AB3" s="275">
        <f t="shared" si="1"/>
        <v>51226</v>
      </c>
      <c r="AC3" s="275">
        <f t="shared" si="1"/>
        <v>51591</v>
      </c>
      <c r="AD3" s="275">
        <f t="shared" si="1"/>
        <v>51956</v>
      </c>
      <c r="AE3" s="275">
        <f t="shared" si="1"/>
        <v>52321</v>
      </c>
      <c r="AF3" s="275">
        <f t="shared" si="1"/>
        <v>52687</v>
      </c>
      <c r="AG3" s="275">
        <f t="shared" si="1"/>
        <v>53052</v>
      </c>
      <c r="AH3" s="275">
        <f t="shared" si="1"/>
        <v>53417</v>
      </c>
      <c r="AI3" s="275">
        <f t="shared" si="1"/>
        <v>53782</v>
      </c>
      <c r="AJ3" s="275">
        <f t="shared" si="1"/>
        <v>54148</v>
      </c>
      <c r="AK3" s="275">
        <f t="shared" si="1"/>
        <v>54513</v>
      </c>
      <c r="AL3" s="275">
        <f t="shared" si="1"/>
        <v>54878</v>
      </c>
      <c r="AM3" s="275">
        <f t="shared" si="1"/>
        <v>55243</v>
      </c>
      <c r="AN3" s="275">
        <f t="shared" si="1"/>
        <v>55609</v>
      </c>
      <c r="AO3" s="275">
        <f t="shared" si="1"/>
        <v>55974</v>
      </c>
      <c r="AP3" s="278">
        <f t="shared" si="1"/>
        <v>56339</v>
      </c>
    </row>
    <row r="4" spans="1:42">
      <c r="A4" s="207" t="str">
        <f>Licensee</f>
        <v>NEP</v>
      </c>
      <c r="B4" s="188"/>
      <c r="C4" s="339" t="str">
        <f>IF($D$3=$D$4,"","Error!")</f>
        <v/>
      </c>
      <c r="D4" s="33">
        <f>SUM(D6:D956)</f>
        <v>54</v>
      </c>
      <c r="E4" s="33" t="s">
        <v>280</v>
      </c>
      <c r="F4" s="188"/>
      <c r="G4" s="188"/>
      <c r="H4" s="188"/>
      <c r="I4" s="188"/>
      <c r="J4" s="188"/>
      <c r="K4" s="188"/>
      <c r="L4" s="190"/>
      <c r="M4" s="191">
        <v>2025</v>
      </c>
      <c r="N4" s="191">
        <f>M4+1</f>
        <v>2026</v>
      </c>
      <c r="O4" s="191">
        <f t="shared" ref="O4:AP4" si="2">N4+1</f>
        <v>2027</v>
      </c>
      <c r="P4" s="191">
        <f t="shared" si="2"/>
        <v>2028</v>
      </c>
      <c r="Q4" s="191">
        <f t="shared" si="2"/>
        <v>2029</v>
      </c>
      <c r="R4" s="191">
        <f t="shared" si="2"/>
        <v>2030</v>
      </c>
      <c r="S4" s="191">
        <f t="shared" si="2"/>
        <v>2031</v>
      </c>
      <c r="T4" s="191">
        <f t="shared" si="2"/>
        <v>2032</v>
      </c>
      <c r="U4" s="191">
        <f t="shared" si="2"/>
        <v>2033</v>
      </c>
      <c r="V4" s="191">
        <f t="shared" si="2"/>
        <v>2034</v>
      </c>
      <c r="W4" s="191">
        <f t="shared" si="2"/>
        <v>2035</v>
      </c>
      <c r="X4" s="191">
        <f t="shared" si="2"/>
        <v>2036</v>
      </c>
      <c r="Y4" s="191">
        <f t="shared" si="2"/>
        <v>2037</v>
      </c>
      <c r="Z4" s="191">
        <f t="shared" si="2"/>
        <v>2038</v>
      </c>
      <c r="AA4" s="191">
        <f t="shared" si="2"/>
        <v>2039</v>
      </c>
      <c r="AB4" s="191">
        <f t="shared" si="2"/>
        <v>2040</v>
      </c>
      <c r="AC4" s="191">
        <f t="shared" si="2"/>
        <v>2041</v>
      </c>
      <c r="AD4" s="191">
        <f t="shared" si="2"/>
        <v>2042</v>
      </c>
      <c r="AE4" s="191">
        <f t="shared" si="2"/>
        <v>2043</v>
      </c>
      <c r="AF4" s="191">
        <f t="shared" si="2"/>
        <v>2044</v>
      </c>
      <c r="AG4" s="191">
        <f t="shared" si="2"/>
        <v>2045</v>
      </c>
      <c r="AH4" s="191">
        <f t="shared" si="2"/>
        <v>2046</v>
      </c>
      <c r="AI4" s="191">
        <f t="shared" si="2"/>
        <v>2047</v>
      </c>
      <c r="AJ4" s="191">
        <f t="shared" si="2"/>
        <v>2048</v>
      </c>
      <c r="AK4" s="191">
        <f t="shared" si="2"/>
        <v>2049</v>
      </c>
      <c r="AL4" s="191">
        <f t="shared" si="2"/>
        <v>2050</v>
      </c>
      <c r="AM4" s="191">
        <f t="shared" si="2"/>
        <v>2051</v>
      </c>
      <c r="AN4" s="191">
        <f t="shared" si="2"/>
        <v>2052</v>
      </c>
      <c r="AO4" s="191">
        <f t="shared" si="2"/>
        <v>2053</v>
      </c>
      <c r="AP4" s="279">
        <f t="shared" si="2"/>
        <v>2054</v>
      </c>
    </row>
    <row r="5" spans="1:42">
      <c r="A5" s="208"/>
      <c r="B5" s="193"/>
      <c r="C5" s="193"/>
      <c r="D5" s="33"/>
      <c r="E5" s="33"/>
      <c r="F5" s="193"/>
      <c r="G5" s="193"/>
      <c r="H5" s="193"/>
      <c r="I5" s="193"/>
      <c r="J5" s="193"/>
      <c r="K5" s="193"/>
      <c r="L5" s="193"/>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row>
    <row r="6" spans="1:42">
      <c r="A6" s="209" t="str">
        <f>_xlfn.TEXTBEFORE(J6,".")</f>
        <v>1</v>
      </c>
      <c r="B6" s="196" t="str">
        <f>_xlfn.XLOOKUP(A6,Select!$B$4:$B$65,Select!$C$4:$C$65)</f>
        <v>Phase 1</v>
      </c>
      <c r="C6" s="197"/>
      <c r="D6" s="197">
        <f>B21+B36+B51</f>
        <v>7</v>
      </c>
      <c r="E6" s="197" t="s">
        <v>281</v>
      </c>
      <c r="F6" s="197"/>
      <c r="G6" s="197"/>
      <c r="H6" s="197"/>
      <c r="I6" s="197" t="s">
        <v>282</v>
      </c>
      <c r="J6" s="197" t="str">
        <f>Select!$M$4</f>
        <v>1.1</v>
      </c>
      <c r="K6" s="197"/>
      <c r="L6" s="197"/>
      <c r="M6" s="289"/>
      <c r="N6" s="287"/>
      <c r="O6" s="287"/>
      <c r="P6" s="287"/>
      <c r="Q6" s="287"/>
      <c r="R6" s="287"/>
      <c r="S6" s="287"/>
      <c r="T6" s="287"/>
      <c r="U6" s="287"/>
      <c r="V6" s="287"/>
      <c r="W6" s="287"/>
      <c r="X6" s="287"/>
      <c r="Y6" s="287"/>
      <c r="Z6" s="287"/>
      <c r="AA6" s="287"/>
      <c r="AB6" s="287"/>
      <c r="AC6" s="287"/>
      <c r="AD6" s="287"/>
      <c r="AE6" s="287"/>
      <c r="AF6" s="287"/>
      <c r="AG6" s="287"/>
      <c r="AH6" s="287"/>
      <c r="AI6" s="287"/>
      <c r="AJ6" s="287"/>
      <c r="AK6" s="287"/>
      <c r="AL6" s="287"/>
      <c r="AM6" s="287"/>
      <c r="AN6" s="287"/>
      <c r="AO6" s="287"/>
      <c r="AP6" s="287"/>
    </row>
    <row r="7" spans="1:42" s="199" customFormat="1" outlineLevel="1">
      <c r="A7" s="210" t="str">
        <f>_xlfn.TEXTAFTER(J6,".")</f>
        <v>1</v>
      </c>
      <c r="B7" s="199" t="str">
        <f>_xlfn.XLOOKUP($J6,Select!$K$4:$K$65,Select!$F$4:$F$65)</f>
        <v>Teesside Onshore Transportation System</v>
      </c>
    </row>
    <row r="8" spans="1:42" s="31" customFormat="1" outlineLevel="1">
      <c r="A8" s="220" t="s">
        <v>150</v>
      </c>
      <c r="B8" s="220" t="s">
        <v>283</v>
      </c>
      <c r="C8" s="220" t="s">
        <v>284</v>
      </c>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row>
    <row r="9" spans="1:42" outlineLevel="2">
      <c r="A9" s="211" t="str">
        <f>A6&amp;"."&amp;A8&amp;"."&amp;A7&amp;"."&amp;B9</f>
        <v>1.c.1.1</v>
      </c>
      <c r="B9">
        <v>1</v>
      </c>
      <c r="C9" t="str">
        <f>_xlfn.IFNA(_xlfn.XLOOKUP($A9,Select!$A$4:$A$65,Select!$H$4:$H$65),"")</f>
        <v>HP Compression &amp; Export System (EPCC)</v>
      </c>
      <c r="M9" s="281">
        <v>0</v>
      </c>
      <c r="N9" s="281">
        <v>0</v>
      </c>
      <c r="O9" s="281">
        <v>0</v>
      </c>
      <c r="P9" s="281">
        <v>0</v>
      </c>
      <c r="Q9" s="281">
        <v>0</v>
      </c>
      <c r="R9" s="281">
        <v>0</v>
      </c>
      <c r="S9" s="281">
        <v>0</v>
      </c>
      <c r="T9" s="281">
        <v>0</v>
      </c>
      <c r="U9" s="281">
        <v>0</v>
      </c>
      <c r="V9" s="281">
        <v>0</v>
      </c>
      <c r="W9" s="281">
        <v>0</v>
      </c>
      <c r="X9" s="281">
        <v>0</v>
      </c>
      <c r="Y9" s="281">
        <v>0</v>
      </c>
      <c r="Z9" s="281">
        <v>0</v>
      </c>
      <c r="AA9" s="281">
        <v>0</v>
      </c>
      <c r="AB9" s="281">
        <v>0</v>
      </c>
      <c r="AC9" s="281">
        <v>0</v>
      </c>
      <c r="AD9" s="281">
        <v>0</v>
      </c>
      <c r="AE9" s="281">
        <v>0</v>
      </c>
      <c r="AF9" s="281">
        <v>0</v>
      </c>
      <c r="AG9" s="281">
        <v>0</v>
      </c>
      <c r="AH9" s="281">
        <v>0</v>
      </c>
      <c r="AI9" s="281">
        <v>0</v>
      </c>
      <c r="AJ9" s="281">
        <v>0</v>
      </c>
      <c r="AK9" s="281">
        <v>0</v>
      </c>
      <c r="AL9" s="281">
        <v>0</v>
      </c>
      <c r="AM9" s="281">
        <v>0</v>
      </c>
      <c r="AN9" s="281">
        <v>0</v>
      </c>
      <c r="AO9" s="281">
        <v>0</v>
      </c>
      <c r="AP9" s="288">
        <v>0</v>
      </c>
    </row>
    <row r="10" spans="1:42" outlineLevel="2">
      <c r="A10" s="211" t="str">
        <f>A6&amp;"."&amp;A8&amp;"."&amp;A7&amp;"."&amp;B10</f>
        <v>1.c.1.2</v>
      </c>
      <c r="B10">
        <v>2</v>
      </c>
      <c r="C10" t="str">
        <f>_xlfn.IFNA(_xlfn.XLOOKUP($A10,Select!$A$4:$A$65,Select!$H$4:$H$65),"")</f>
        <v>OSBL EPCM</v>
      </c>
      <c r="M10" s="281">
        <v>0</v>
      </c>
      <c r="N10" s="281">
        <v>0</v>
      </c>
      <c r="O10" s="281">
        <v>0</v>
      </c>
      <c r="P10" s="281">
        <v>0</v>
      </c>
      <c r="Q10" s="281">
        <v>0</v>
      </c>
      <c r="R10" s="281">
        <v>0</v>
      </c>
      <c r="S10" s="281">
        <v>0</v>
      </c>
      <c r="T10" s="281">
        <v>0</v>
      </c>
      <c r="U10" s="281">
        <v>0</v>
      </c>
      <c r="V10" s="281">
        <v>0</v>
      </c>
      <c r="W10" s="281">
        <v>0</v>
      </c>
      <c r="X10" s="281">
        <v>0</v>
      </c>
      <c r="Y10" s="281">
        <v>0</v>
      </c>
      <c r="Z10" s="281">
        <v>0</v>
      </c>
      <c r="AA10" s="281">
        <v>0</v>
      </c>
      <c r="AB10" s="281">
        <v>0</v>
      </c>
      <c r="AC10" s="281">
        <v>0</v>
      </c>
      <c r="AD10" s="281">
        <v>0</v>
      </c>
      <c r="AE10" s="281">
        <v>0</v>
      </c>
      <c r="AF10" s="281">
        <v>0</v>
      </c>
      <c r="AG10" s="281">
        <v>0</v>
      </c>
      <c r="AH10" s="281">
        <v>0</v>
      </c>
      <c r="AI10" s="281">
        <v>0</v>
      </c>
      <c r="AJ10" s="281">
        <v>0</v>
      </c>
      <c r="AK10" s="281">
        <v>0</v>
      </c>
      <c r="AL10" s="281">
        <v>0</v>
      </c>
      <c r="AM10" s="281">
        <v>0</v>
      </c>
      <c r="AN10" s="281">
        <v>0</v>
      </c>
      <c r="AO10" s="281">
        <v>0</v>
      </c>
      <c r="AP10" s="288">
        <v>0</v>
      </c>
    </row>
    <row r="11" spans="1:42" outlineLevel="2">
      <c r="A11" s="211" t="str">
        <f>A6&amp;"."&amp;A8&amp;"."&amp;A7&amp;"."&amp;B11</f>
        <v>1.c.1.3</v>
      </c>
      <c r="B11">
        <v>3</v>
      </c>
      <c r="C11" t="str">
        <f>_xlfn.IFNA(_xlfn.XLOOKUP($A11,Select!$A$4:$A$65,Select!$H$4:$H$65),"")</f>
        <v>OSBL procurement &amp; construction</v>
      </c>
      <c r="M11" s="281">
        <v>0</v>
      </c>
      <c r="N11" s="281">
        <v>0</v>
      </c>
      <c r="O11" s="281">
        <v>0</v>
      </c>
      <c r="P11" s="281">
        <v>0</v>
      </c>
      <c r="Q11" s="281">
        <v>0</v>
      </c>
      <c r="R11" s="281">
        <v>0</v>
      </c>
      <c r="S11" s="281">
        <v>0</v>
      </c>
      <c r="T11" s="281">
        <v>0</v>
      </c>
      <c r="U11" s="281">
        <v>0</v>
      </c>
      <c r="V11" s="281">
        <v>0</v>
      </c>
      <c r="W11" s="281">
        <v>0</v>
      </c>
      <c r="X11" s="281">
        <v>0</v>
      </c>
      <c r="Y11" s="281">
        <v>0</v>
      </c>
      <c r="Z11" s="281">
        <v>0</v>
      </c>
      <c r="AA11" s="281">
        <v>0</v>
      </c>
      <c r="AB11" s="281">
        <v>0</v>
      </c>
      <c r="AC11" s="281">
        <v>0</v>
      </c>
      <c r="AD11" s="281">
        <v>0</v>
      </c>
      <c r="AE11" s="281">
        <v>0</v>
      </c>
      <c r="AF11" s="281">
        <v>0</v>
      </c>
      <c r="AG11" s="281">
        <v>0</v>
      </c>
      <c r="AH11" s="281">
        <v>0</v>
      </c>
      <c r="AI11" s="281">
        <v>0</v>
      </c>
      <c r="AJ11" s="281">
        <v>0</v>
      </c>
      <c r="AK11" s="281">
        <v>0</v>
      </c>
      <c r="AL11" s="281">
        <v>0</v>
      </c>
      <c r="AM11" s="281">
        <v>0</v>
      </c>
      <c r="AN11" s="281">
        <v>0</v>
      </c>
      <c r="AO11" s="281">
        <v>0</v>
      </c>
      <c r="AP11" s="288">
        <v>0</v>
      </c>
    </row>
    <row r="12" spans="1:42" outlineLevel="2">
      <c r="A12" s="211" t="str">
        <f>A6&amp;"."&amp;A8&amp;"."&amp;A7&amp;"."&amp;B12</f>
        <v>1.c.1.4</v>
      </c>
      <c r="B12">
        <v>4</v>
      </c>
      <c r="C12" t="str">
        <f>_xlfn.IFNA(_xlfn.XLOOKUP($A12,Select!$A$4:$A$65,Select!$H$4:$H$65),"")</f>
        <v/>
      </c>
      <c r="M12" s="281">
        <v>0</v>
      </c>
      <c r="N12" s="281">
        <v>0</v>
      </c>
      <c r="O12" s="281">
        <v>0</v>
      </c>
      <c r="P12" s="281">
        <v>0</v>
      </c>
      <c r="Q12" s="281">
        <v>0</v>
      </c>
      <c r="R12" s="281">
        <v>0</v>
      </c>
      <c r="S12" s="281">
        <v>0</v>
      </c>
      <c r="T12" s="281">
        <v>0</v>
      </c>
      <c r="U12" s="281">
        <v>0</v>
      </c>
      <c r="V12" s="281">
        <v>0</v>
      </c>
      <c r="W12" s="281">
        <v>0</v>
      </c>
      <c r="X12" s="281">
        <v>0</v>
      </c>
      <c r="Y12" s="281">
        <v>0</v>
      </c>
      <c r="Z12" s="281">
        <v>0</v>
      </c>
      <c r="AA12" s="281">
        <v>0</v>
      </c>
      <c r="AB12" s="281">
        <v>0</v>
      </c>
      <c r="AC12" s="281">
        <v>0</v>
      </c>
      <c r="AD12" s="281">
        <v>0</v>
      </c>
      <c r="AE12" s="281">
        <v>0</v>
      </c>
      <c r="AF12" s="281">
        <v>0</v>
      </c>
      <c r="AG12" s="281">
        <v>0</v>
      </c>
      <c r="AH12" s="281">
        <v>0</v>
      </c>
      <c r="AI12" s="281">
        <v>0</v>
      </c>
      <c r="AJ12" s="281">
        <v>0</v>
      </c>
      <c r="AK12" s="281">
        <v>0</v>
      </c>
      <c r="AL12" s="281">
        <v>0</v>
      </c>
      <c r="AM12" s="281">
        <v>0</v>
      </c>
      <c r="AN12" s="281">
        <v>0</v>
      </c>
      <c r="AO12" s="281">
        <v>0</v>
      </c>
      <c r="AP12" s="288">
        <v>0</v>
      </c>
    </row>
    <row r="13" spans="1:42" outlineLevel="2">
      <c r="A13" s="211" t="str">
        <f>A6&amp;"."&amp;A8&amp;"."&amp;A7&amp;"."&amp;B13</f>
        <v>1.c.1.5</v>
      </c>
      <c r="B13">
        <v>5</v>
      </c>
      <c r="C13" t="str">
        <f>_xlfn.IFNA(_xlfn.XLOOKUP($A13,Select!$A$4:$A$65,Select!$H$4:$H$65),"")</f>
        <v/>
      </c>
      <c r="M13" s="281">
        <v>0</v>
      </c>
      <c r="N13" s="281">
        <v>0</v>
      </c>
      <c r="O13" s="281">
        <v>0</v>
      </c>
      <c r="P13" s="281">
        <v>0</v>
      </c>
      <c r="Q13" s="281">
        <v>0</v>
      </c>
      <c r="R13" s="281">
        <v>0</v>
      </c>
      <c r="S13" s="281">
        <v>0</v>
      </c>
      <c r="T13" s="281">
        <v>0</v>
      </c>
      <c r="U13" s="281">
        <v>0</v>
      </c>
      <c r="V13" s="281">
        <v>0</v>
      </c>
      <c r="W13" s="281">
        <v>0</v>
      </c>
      <c r="X13" s="281">
        <v>0</v>
      </c>
      <c r="Y13" s="281">
        <v>0</v>
      </c>
      <c r="Z13" s="281">
        <v>0</v>
      </c>
      <c r="AA13" s="281">
        <v>0</v>
      </c>
      <c r="AB13" s="281">
        <v>0</v>
      </c>
      <c r="AC13" s="281">
        <v>0</v>
      </c>
      <c r="AD13" s="281">
        <v>0</v>
      </c>
      <c r="AE13" s="281">
        <v>0</v>
      </c>
      <c r="AF13" s="281">
        <v>0</v>
      </c>
      <c r="AG13" s="281">
        <v>0</v>
      </c>
      <c r="AH13" s="281">
        <v>0</v>
      </c>
      <c r="AI13" s="281">
        <v>0</v>
      </c>
      <c r="AJ13" s="281">
        <v>0</v>
      </c>
      <c r="AK13" s="281">
        <v>0</v>
      </c>
      <c r="AL13" s="281">
        <v>0</v>
      </c>
      <c r="AM13" s="281">
        <v>0</v>
      </c>
      <c r="AN13" s="281">
        <v>0</v>
      </c>
      <c r="AO13" s="281">
        <v>0</v>
      </c>
      <c r="AP13" s="288">
        <v>0</v>
      </c>
    </row>
    <row r="14" spans="1:42" outlineLevel="2">
      <c r="A14" s="211" t="str">
        <f>A6&amp;"."&amp;A8&amp;"."&amp;A7&amp;"."&amp;B14</f>
        <v>1.c.1.6</v>
      </c>
      <c r="B14">
        <v>6</v>
      </c>
      <c r="C14" t="str">
        <f>_xlfn.IFNA(_xlfn.XLOOKUP($A14,Select!$A$4:$A$65,Select!$H$4:$H$65),"")</f>
        <v/>
      </c>
      <c r="M14" s="281">
        <v>0</v>
      </c>
      <c r="N14" s="281">
        <v>0</v>
      </c>
      <c r="O14" s="281">
        <v>0</v>
      </c>
      <c r="P14" s="281">
        <v>0</v>
      </c>
      <c r="Q14" s="281">
        <v>0</v>
      </c>
      <c r="R14" s="281">
        <v>0</v>
      </c>
      <c r="S14" s="281">
        <v>0</v>
      </c>
      <c r="T14" s="281">
        <v>0</v>
      </c>
      <c r="U14" s="281">
        <v>0</v>
      </c>
      <c r="V14" s="281">
        <v>0</v>
      </c>
      <c r="W14" s="281">
        <v>0</v>
      </c>
      <c r="X14" s="281">
        <v>0</v>
      </c>
      <c r="Y14" s="281">
        <v>0</v>
      </c>
      <c r="Z14" s="281">
        <v>0</v>
      </c>
      <c r="AA14" s="281">
        <v>0</v>
      </c>
      <c r="AB14" s="281">
        <v>0</v>
      </c>
      <c r="AC14" s="281">
        <v>0</v>
      </c>
      <c r="AD14" s="281">
        <v>0</v>
      </c>
      <c r="AE14" s="281">
        <v>0</v>
      </c>
      <c r="AF14" s="281">
        <v>0</v>
      </c>
      <c r="AG14" s="281">
        <v>0</v>
      </c>
      <c r="AH14" s="281">
        <v>0</v>
      </c>
      <c r="AI14" s="281">
        <v>0</v>
      </c>
      <c r="AJ14" s="281">
        <v>0</v>
      </c>
      <c r="AK14" s="281">
        <v>0</v>
      </c>
      <c r="AL14" s="281">
        <v>0</v>
      </c>
      <c r="AM14" s="281">
        <v>0</v>
      </c>
      <c r="AN14" s="281">
        <v>0</v>
      </c>
      <c r="AO14" s="281">
        <v>0</v>
      </c>
      <c r="AP14" s="288">
        <v>0</v>
      </c>
    </row>
    <row r="15" spans="1:42" outlineLevel="2">
      <c r="A15" s="211" t="str">
        <f>A6&amp;"."&amp;A8&amp;"."&amp;A7&amp;"."&amp;B15</f>
        <v>1.c.1.7</v>
      </c>
      <c r="B15">
        <v>7</v>
      </c>
      <c r="C15" t="str">
        <f>_xlfn.IFNA(_xlfn.XLOOKUP($A15,Select!$A$4:$A$65,Select!$H$4:$H$65),"")</f>
        <v/>
      </c>
      <c r="M15" s="281">
        <v>0</v>
      </c>
      <c r="N15" s="281">
        <v>0</v>
      </c>
      <c r="O15" s="281">
        <v>0</v>
      </c>
      <c r="P15" s="281">
        <v>0</v>
      </c>
      <c r="Q15" s="281">
        <v>0</v>
      </c>
      <c r="R15" s="281">
        <v>0</v>
      </c>
      <c r="S15" s="281">
        <v>0</v>
      </c>
      <c r="T15" s="281">
        <v>0</v>
      </c>
      <c r="U15" s="281">
        <v>0</v>
      </c>
      <c r="V15" s="281">
        <v>0</v>
      </c>
      <c r="W15" s="281">
        <v>0</v>
      </c>
      <c r="X15" s="281">
        <v>0</v>
      </c>
      <c r="Y15" s="281">
        <v>0</v>
      </c>
      <c r="Z15" s="281">
        <v>0</v>
      </c>
      <c r="AA15" s="281">
        <v>0</v>
      </c>
      <c r="AB15" s="281">
        <v>0</v>
      </c>
      <c r="AC15" s="281">
        <v>0</v>
      </c>
      <c r="AD15" s="281">
        <v>0</v>
      </c>
      <c r="AE15" s="281">
        <v>0</v>
      </c>
      <c r="AF15" s="281">
        <v>0</v>
      </c>
      <c r="AG15" s="281">
        <v>0</v>
      </c>
      <c r="AH15" s="281">
        <v>0</v>
      </c>
      <c r="AI15" s="281">
        <v>0</v>
      </c>
      <c r="AJ15" s="281">
        <v>0</v>
      </c>
      <c r="AK15" s="281">
        <v>0</v>
      </c>
      <c r="AL15" s="281">
        <v>0</v>
      </c>
      <c r="AM15" s="281">
        <v>0</v>
      </c>
      <c r="AN15" s="281">
        <v>0</v>
      </c>
      <c r="AO15" s="281">
        <v>0</v>
      </c>
      <c r="AP15" s="288">
        <v>0</v>
      </c>
    </row>
    <row r="16" spans="1:42" outlineLevel="2">
      <c r="A16" s="211" t="str">
        <f>A6&amp;"."&amp;A8&amp;"."&amp;A7&amp;"."&amp;B16</f>
        <v>1.c.1.8</v>
      </c>
      <c r="B16">
        <v>8</v>
      </c>
      <c r="C16" t="str">
        <f>_xlfn.IFNA(_xlfn.XLOOKUP($A16,Select!$A$4:$A$65,Select!$H$4:$H$65),"")</f>
        <v/>
      </c>
      <c r="M16" s="281">
        <v>0</v>
      </c>
      <c r="N16" s="281">
        <v>0</v>
      </c>
      <c r="O16" s="281">
        <v>0</v>
      </c>
      <c r="P16" s="281">
        <v>0</v>
      </c>
      <c r="Q16" s="281">
        <v>0</v>
      </c>
      <c r="R16" s="281">
        <v>0</v>
      </c>
      <c r="S16" s="281">
        <v>0</v>
      </c>
      <c r="T16" s="281">
        <v>0</v>
      </c>
      <c r="U16" s="281">
        <v>0</v>
      </c>
      <c r="V16" s="281">
        <v>0</v>
      </c>
      <c r="W16" s="281">
        <v>0</v>
      </c>
      <c r="X16" s="281">
        <v>0</v>
      </c>
      <c r="Y16" s="281">
        <v>0</v>
      </c>
      <c r="Z16" s="281">
        <v>0</v>
      </c>
      <c r="AA16" s="281">
        <v>0</v>
      </c>
      <c r="AB16" s="281">
        <v>0</v>
      </c>
      <c r="AC16" s="281">
        <v>0</v>
      </c>
      <c r="AD16" s="281">
        <v>0</v>
      </c>
      <c r="AE16" s="281">
        <v>0</v>
      </c>
      <c r="AF16" s="281">
        <v>0</v>
      </c>
      <c r="AG16" s="281">
        <v>0</v>
      </c>
      <c r="AH16" s="281">
        <v>0</v>
      </c>
      <c r="AI16" s="281">
        <v>0</v>
      </c>
      <c r="AJ16" s="281">
        <v>0</v>
      </c>
      <c r="AK16" s="281">
        <v>0</v>
      </c>
      <c r="AL16" s="281">
        <v>0</v>
      </c>
      <c r="AM16" s="281">
        <v>0</v>
      </c>
      <c r="AN16" s="281">
        <v>0</v>
      </c>
      <c r="AO16" s="281">
        <v>0</v>
      </c>
      <c r="AP16" s="288">
        <v>0</v>
      </c>
    </row>
    <row r="17" spans="1:42" outlineLevel="2">
      <c r="A17" s="211" t="str">
        <f>A6&amp;"."&amp;A8&amp;"."&amp;A7&amp;"."&amp;B17</f>
        <v>1.c.1.9</v>
      </c>
      <c r="B17">
        <v>9</v>
      </c>
      <c r="C17" t="str">
        <f>_xlfn.IFNA(_xlfn.XLOOKUP($A17,Select!$A$4:$A$65,Select!$H$4:$H$65),"")</f>
        <v/>
      </c>
      <c r="M17" s="281">
        <v>0</v>
      </c>
      <c r="N17" s="281">
        <v>0</v>
      </c>
      <c r="O17" s="281">
        <v>0</v>
      </c>
      <c r="P17" s="281">
        <v>0</v>
      </c>
      <c r="Q17" s="281">
        <v>0</v>
      </c>
      <c r="R17" s="281">
        <v>0</v>
      </c>
      <c r="S17" s="281">
        <v>0</v>
      </c>
      <c r="T17" s="281">
        <v>0</v>
      </c>
      <c r="U17" s="281">
        <v>0</v>
      </c>
      <c r="V17" s="281">
        <v>0</v>
      </c>
      <c r="W17" s="281">
        <v>0</v>
      </c>
      <c r="X17" s="281">
        <v>0</v>
      </c>
      <c r="Y17" s="281">
        <v>0</v>
      </c>
      <c r="Z17" s="281">
        <v>0</v>
      </c>
      <c r="AA17" s="281">
        <v>0</v>
      </c>
      <c r="AB17" s="281">
        <v>0</v>
      </c>
      <c r="AC17" s="281">
        <v>0</v>
      </c>
      <c r="AD17" s="281">
        <v>0</v>
      </c>
      <c r="AE17" s="281">
        <v>0</v>
      </c>
      <c r="AF17" s="281">
        <v>0</v>
      </c>
      <c r="AG17" s="281">
        <v>0</v>
      </c>
      <c r="AH17" s="281">
        <v>0</v>
      </c>
      <c r="AI17" s="281">
        <v>0</v>
      </c>
      <c r="AJ17" s="281">
        <v>0</v>
      </c>
      <c r="AK17" s="281">
        <v>0</v>
      </c>
      <c r="AL17" s="281">
        <v>0</v>
      </c>
      <c r="AM17" s="281">
        <v>0</v>
      </c>
      <c r="AN17" s="281">
        <v>0</v>
      </c>
      <c r="AO17" s="281">
        <v>0</v>
      </c>
      <c r="AP17" s="288">
        <v>0</v>
      </c>
    </row>
    <row r="18" spans="1:42" outlineLevel="2">
      <c r="A18" s="211" t="str">
        <f>A6&amp;"."&amp;A8&amp;"."&amp;A7&amp;"."&amp;B18</f>
        <v>1.c.1.10</v>
      </c>
      <c r="B18">
        <v>10</v>
      </c>
      <c r="C18" t="str">
        <f>_xlfn.IFNA(_xlfn.XLOOKUP($A18,Select!$A$4:$A$65,Select!$H$4:$H$65),"")</f>
        <v/>
      </c>
      <c r="M18" s="281">
        <v>0</v>
      </c>
      <c r="N18" s="281">
        <v>0</v>
      </c>
      <c r="O18" s="281">
        <v>0</v>
      </c>
      <c r="P18" s="281">
        <v>0</v>
      </c>
      <c r="Q18" s="281">
        <v>0</v>
      </c>
      <c r="R18" s="281">
        <v>0</v>
      </c>
      <c r="S18" s="281">
        <v>0</v>
      </c>
      <c r="T18" s="281">
        <v>0</v>
      </c>
      <c r="U18" s="281">
        <v>0</v>
      </c>
      <c r="V18" s="281">
        <v>0</v>
      </c>
      <c r="W18" s="281">
        <v>0</v>
      </c>
      <c r="X18" s="281">
        <v>0</v>
      </c>
      <c r="Y18" s="281">
        <v>0</v>
      </c>
      <c r="Z18" s="281">
        <v>0</v>
      </c>
      <c r="AA18" s="281">
        <v>0</v>
      </c>
      <c r="AB18" s="281">
        <v>0</v>
      </c>
      <c r="AC18" s="281">
        <v>0</v>
      </c>
      <c r="AD18" s="281">
        <v>0</v>
      </c>
      <c r="AE18" s="281">
        <v>0</v>
      </c>
      <c r="AF18" s="281">
        <v>0</v>
      </c>
      <c r="AG18" s="281">
        <v>0</v>
      </c>
      <c r="AH18" s="281">
        <v>0</v>
      </c>
      <c r="AI18" s="281">
        <v>0</v>
      </c>
      <c r="AJ18" s="281">
        <v>0</v>
      </c>
      <c r="AK18" s="281">
        <v>0</v>
      </c>
      <c r="AL18" s="281">
        <v>0</v>
      </c>
      <c r="AM18" s="281">
        <v>0</v>
      </c>
      <c r="AN18" s="281">
        <v>0</v>
      </c>
      <c r="AO18" s="281">
        <v>0</v>
      </c>
      <c r="AP18" s="288">
        <v>0</v>
      </c>
    </row>
    <row r="19" spans="1:42" outlineLevel="2">
      <c r="A19" s="211" t="str">
        <f>A6&amp;"."&amp;A8&amp;"."&amp;A7&amp;"."&amp;B19</f>
        <v>1.c.1.11</v>
      </c>
      <c r="B19">
        <v>11</v>
      </c>
      <c r="C19" t="str">
        <f>_xlfn.IFNA(_xlfn.XLOOKUP($A19,Select!$A$4:$A$65,Select!$H$4:$H$65),"")</f>
        <v/>
      </c>
      <c r="M19" s="281">
        <v>0</v>
      </c>
      <c r="N19" s="281">
        <v>0</v>
      </c>
      <c r="O19" s="281">
        <v>0</v>
      </c>
      <c r="P19" s="281">
        <v>0</v>
      </c>
      <c r="Q19" s="281">
        <v>0</v>
      </c>
      <c r="R19" s="281">
        <v>0</v>
      </c>
      <c r="S19" s="281">
        <v>0</v>
      </c>
      <c r="T19" s="281">
        <v>0</v>
      </c>
      <c r="U19" s="281">
        <v>0</v>
      </c>
      <c r="V19" s="281">
        <v>0</v>
      </c>
      <c r="W19" s="281">
        <v>0</v>
      </c>
      <c r="X19" s="281">
        <v>0</v>
      </c>
      <c r="Y19" s="281">
        <v>0</v>
      </c>
      <c r="Z19" s="281">
        <v>0</v>
      </c>
      <c r="AA19" s="281">
        <v>0</v>
      </c>
      <c r="AB19" s="281">
        <v>0</v>
      </c>
      <c r="AC19" s="281">
        <v>0</v>
      </c>
      <c r="AD19" s="281">
        <v>0</v>
      </c>
      <c r="AE19" s="281">
        <v>0</v>
      </c>
      <c r="AF19" s="281">
        <v>0</v>
      </c>
      <c r="AG19" s="281">
        <v>0</v>
      </c>
      <c r="AH19" s="281">
        <v>0</v>
      </c>
      <c r="AI19" s="281">
        <v>0</v>
      </c>
      <c r="AJ19" s="281">
        <v>0</v>
      </c>
      <c r="AK19" s="281">
        <v>0</v>
      </c>
      <c r="AL19" s="281">
        <v>0</v>
      </c>
      <c r="AM19" s="281">
        <v>0</v>
      </c>
      <c r="AN19" s="281">
        <v>0</v>
      </c>
      <c r="AO19" s="281">
        <v>0</v>
      </c>
      <c r="AP19" s="288">
        <v>0</v>
      </c>
    </row>
    <row r="20" spans="1:42" outlineLevel="2">
      <c r="A20" s="211" t="str">
        <f>A6&amp;"."&amp;A8&amp;"."&amp;A7&amp;"."&amp;B20</f>
        <v>1.c.1.12</v>
      </c>
      <c r="B20">
        <v>12</v>
      </c>
      <c r="C20" t="str">
        <f>_xlfn.IFNA(_xlfn.XLOOKUP($A20,Select!$A$4:$A$65,Select!$H$4:$H$65),"")</f>
        <v/>
      </c>
      <c r="M20" s="281">
        <v>0</v>
      </c>
      <c r="N20" s="281">
        <v>0</v>
      </c>
      <c r="O20" s="281">
        <v>0</v>
      </c>
      <c r="P20" s="281">
        <v>0</v>
      </c>
      <c r="Q20" s="281">
        <v>0</v>
      </c>
      <c r="R20" s="281">
        <v>0</v>
      </c>
      <c r="S20" s="281">
        <v>0</v>
      </c>
      <c r="T20" s="281">
        <v>0</v>
      </c>
      <c r="U20" s="281">
        <v>0</v>
      </c>
      <c r="V20" s="281">
        <v>0</v>
      </c>
      <c r="W20" s="281">
        <v>0</v>
      </c>
      <c r="X20" s="281">
        <v>0</v>
      </c>
      <c r="Y20" s="281">
        <v>0</v>
      </c>
      <c r="Z20" s="281">
        <v>0</v>
      </c>
      <c r="AA20" s="281">
        <v>0</v>
      </c>
      <c r="AB20" s="281">
        <v>0</v>
      </c>
      <c r="AC20" s="281">
        <v>0</v>
      </c>
      <c r="AD20" s="281">
        <v>0</v>
      </c>
      <c r="AE20" s="281">
        <v>0</v>
      </c>
      <c r="AF20" s="281">
        <v>0</v>
      </c>
      <c r="AG20" s="281">
        <v>0</v>
      </c>
      <c r="AH20" s="281">
        <v>0</v>
      </c>
      <c r="AI20" s="281">
        <v>0</v>
      </c>
      <c r="AJ20" s="281">
        <v>0</v>
      </c>
      <c r="AK20" s="281">
        <v>0</v>
      </c>
      <c r="AL20" s="281">
        <v>0</v>
      </c>
      <c r="AM20" s="281">
        <v>0</v>
      </c>
      <c r="AN20" s="281">
        <v>0</v>
      </c>
      <c r="AO20" s="281">
        <v>0</v>
      </c>
      <c r="AP20" s="288">
        <v>0</v>
      </c>
    </row>
    <row r="21" spans="1:42" s="156" customFormat="1" outlineLevel="1">
      <c r="A21" s="212"/>
      <c r="B21" s="201">
        <f>B20-COUNTIFS(C9:C20,"")</f>
        <v>3</v>
      </c>
      <c r="C21" s="201" t="s">
        <v>285</v>
      </c>
      <c r="D21" s="201"/>
      <c r="E21" s="201"/>
      <c r="F21" s="201"/>
      <c r="G21" s="201"/>
      <c r="H21" s="201"/>
      <c r="I21" s="201"/>
      <c r="J21" s="201"/>
      <c r="K21" s="201"/>
      <c r="L21" s="201"/>
      <c r="M21" s="280">
        <f>SUM(M9:M20)</f>
        <v>0</v>
      </c>
      <c r="N21" s="280">
        <f t="shared" ref="N21:AP21" si="3">SUM(N9:N20)</f>
        <v>0</v>
      </c>
      <c r="O21" s="280">
        <f t="shared" si="3"/>
        <v>0</v>
      </c>
      <c r="P21" s="280">
        <f t="shared" si="3"/>
        <v>0</v>
      </c>
      <c r="Q21" s="280">
        <f t="shared" si="3"/>
        <v>0</v>
      </c>
      <c r="R21" s="280">
        <f t="shared" si="3"/>
        <v>0</v>
      </c>
      <c r="S21" s="280">
        <f t="shared" si="3"/>
        <v>0</v>
      </c>
      <c r="T21" s="280">
        <f t="shared" si="3"/>
        <v>0</v>
      </c>
      <c r="U21" s="280">
        <f t="shared" si="3"/>
        <v>0</v>
      </c>
      <c r="V21" s="280">
        <f t="shared" si="3"/>
        <v>0</v>
      </c>
      <c r="W21" s="280">
        <f t="shared" si="3"/>
        <v>0</v>
      </c>
      <c r="X21" s="280">
        <f t="shared" si="3"/>
        <v>0</v>
      </c>
      <c r="Y21" s="280">
        <f t="shared" si="3"/>
        <v>0</v>
      </c>
      <c r="Z21" s="280">
        <f t="shared" si="3"/>
        <v>0</v>
      </c>
      <c r="AA21" s="280">
        <f t="shared" si="3"/>
        <v>0</v>
      </c>
      <c r="AB21" s="280">
        <f t="shared" si="3"/>
        <v>0</v>
      </c>
      <c r="AC21" s="280">
        <f t="shared" si="3"/>
        <v>0</v>
      </c>
      <c r="AD21" s="280">
        <f t="shared" si="3"/>
        <v>0</v>
      </c>
      <c r="AE21" s="280">
        <f t="shared" si="3"/>
        <v>0</v>
      </c>
      <c r="AF21" s="280">
        <f t="shared" si="3"/>
        <v>0</v>
      </c>
      <c r="AG21" s="280">
        <f t="shared" si="3"/>
        <v>0</v>
      </c>
      <c r="AH21" s="280">
        <f t="shared" si="3"/>
        <v>0</v>
      </c>
      <c r="AI21" s="280">
        <f t="shared" si="3"/>
        <v>0</v>
      </c>
      <c r="AJ21" s="280">
        <f t="shared" si="3"/>
        <v>0</v>
      </c>
      <c r="AK21" s="280">
        <f t="shared" si="3"/>
        <v>0</v>
      </c>
      <c r="AL21" s="280">
        <f t="shared" si="3"/>
        <v>0</v>
      </c>
      <c r="AM21" s="280">
        <f t="shared" si="3"/>
        <v>0</v>
      </c>
      <c r="AN21" s="280">
        <f t="shared" si="3"/>
        <v>0</v>
      </c>
      <c r="AO21" s="280">
        <f t="shared" si="3"/>
        <v>0</v>
      </c>
      <c r="AP21" s="280">
        <f t="shared" si="3"/>
        <v>0</v>
      </c>
    </row>
    <row r="22" spans="1:42" outlineLevel="1">
      <c r="A22" s="211"/>
    </row>
    <row r="23" spans="1:42" s="31" customFormat="1" outlineLevel="1">
      <c r="A23" s="220" t="s">
        <v>216</v>
      </c>
      <c r="B23" s="220" t="s">
        <v>286</v>
      </c>
      <c r="C23" s="220" t="s">
        <v>284</v>
      </c>
      <c r="D23" s="220"/>
      <c r="E23" s="220"/>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row>
    <row r="24" spans="1:42" outlineLevel="2">
      <c r="A24" s="211" t="str">
        <f>A6&amp;"."&amp;A23&amp;"."&amp;A7&amp;"."&amp;B24</f>
        <v>1.o.1.1</v>
      </c>
      <c r="B24">
        <v>1</v>
      </c>
      <c r="C24" t="str">
        <f>_xlfn.IFNA(_xlfn.XLOOKUP($A24,Select!$A$4:$A$65,Select!$H$4:$H$65),"")</f>
        <v>Fixed</v>
      </c>
      <c r="M24" s="281">
        <v>0</v>
      </c>
      <c r="N24" s="281">
        <v>0</v>
      </c>
      <c r="O24" s="281">
        <v>0</v>
      </c>
      <c r="P24" s="281">
        <v>0</v>
      </c>
      <c r="Q24" s="281">
        <v>0</v>
      </c>
      <c r="R24" s="281">
        <v>0</v>
      </c>
      <c r="S24" s="281">
        <v>0</v>
      </c>
      <c r="T24" s="281">
        <v>0</v>
      </c>
      <c r="U24" s="281">
        <v>0</v>
      </c>
      <c r="V24" s="281">
        <v>0</v>
      </c>
      <c r="W24" s="281">
        <v>0</v>
      </c>
      <c r="X24" s="281">
        <v>0</v>
      </c>
      <c r="Y24" s="281">
        <v>0</v>
      </c>
      <c r="Z24" s="281">
        <v>0</v>
      </c>
      <c r="AA24" s="281">
        <v>0</v>
      </c>
      <c r="AB24" s="281">
        <v>0</v>
      </c>
      <c r="AC24" s="281">
        <v>0</v>
      </c>
      <c r="AD24" s="281">
        <v>0</v>
      </c>
      <c r="AE24" s="281">
        <v>0</v>
      </c>
      <c r="AF24" s="281">
        <v>0</v>
      </c>
      <c r="AG24" s="281">
        <v>0</v>
      </c>
      <c r="AH24" s="281">
        <v>0</v>
      </c>
      <c r="AI24" s="281">
        <v>0</v>
      </c>
      <c r="AJ24" s="281">
        <v>0</v>
      </c>
      <c r="AK24" s="281">
        <v>0</v>
      </c>
      <c r="AL24" s="281">
        <v>0</v>
      </c>
      <c r="AM24" s="281">
        <v>0</v>
      </c>
      <c r="AN24" s="281">
        <v>0</v>
      </c>
      <c r="AO24" s="281">
        <v>0</v>
      </c>
      <c r="AP24" s="288">
        <v>0</v>
      </c>
    </row>
    <row r="25" spans="1:42" outlineLevel="2">
      <c r="A25" s="211" t="str">
        <f>A6&amp;"."&amp;A23&amp;"."&amp;A7&amp;"."&amp;B25</f>
        <v>1.o.1.2</v>
      </c>
      <c r="B25">
        <v>2</v>
      </c>
      <c r="C25" t="str">
        <f>_xlfn.IFNA(_xlfn.XLOOKUP($A25,Select!$A$4:$A$65,Select!$H$4:$H$65),"")</f>
        <v>Variable</v>
      </c>
      <c r="M25" s="281">
        <v>0</v>
      </c>
      <c r="N25" s="281">
        <v>0</v>
      </c>
      <c r="O25" s="281">
        <v>0</v>
      </c>
      <c r="P25" s="281">
        <v>0</v>
      </c>
      <c r="Q25" s="281">
        <v>0</v>
      </c>
      <c r="R25" s="281">
        <v>0</v>
      </c>
      <c r="S25" s="281">
        <v>0</v>
      </c>
      <c r="T25" s="281">
        <v>0</v>
      </c>
      <c r="U25" s="281">
        <v>0</v>
      </c>
      <c r="V25" s="281">
        <v>0</v>
      </c>
      <c r="W25" s="281">
        <v>0</v>
      </c>
      <c r="X25" s="281">
        <v>0</v>
      </c>
      <c r="Y25" s="281">
        <v>0</v>
      </c>
      <c r="Z25" s="281">
        <v>0</v>
      </c>
      <c r="AA25" s="281">
        <v>0</v>
      </c>
      <c r="AB25" s="281">
        <v>0</v>
      </c>
      <c r="AC25" s="281">
        <v>0</v>
      </c>
      <c r="AD25" s="281">
        <v>0</v>
      </c>
      <c r="AE25" s="281">
        <v>0</v>
      </c>
      <c r="AF25" s="281">
        <v>0</v>
      </c>
      <c r="AG25" s="281">
        <v>0</v>
      </c>
      <c r="AH25" s="281">
        <v>0</v>
      </c>
      <c r="AI25" s="281">
        <v>0</v>
      </c>
      <c r="AJ25" s="281">
        <v>0</v>
      </c>
      <c r="AK25" s="281">
        <v>0</v>
      </c>
      <c r="AL25" s="281">
        <v>0</v>
      </c>
      <c r="AM25" s="281">
        <v>0</v>
      </c>
      <c r="AN25" s="281">
        <v>0</v>
      </c>
      <c r="AO25" s="281">
        <v>0</v>
      </c>
      <c r="AP25" s="288">
        <v>0</v>
      </c>
    </row>
    <row r="26" spans="1:42" outlineLevel="2">
      <c r="A26" s="211" t="str">
        <f>A6&amp;"."&amp;A23&amp;"."&amp;A7&amp;"."&amp;B26</f>
        <v>1.o.1.3</v>
      </c>
      <c r="B26">
        <v>3</v>
      </c>
      <c r="C26" t="str">
        <f>_xlfn.IFNA(_xlfn.XLOOKUP($A26,Select!$A$4:$A$65,Select!$H$4:$H$65),"")</f>
        <v>Common Facilities - Fixed</v>
      </c>
      <c r="M26" s="281">
        <v>0</v>
      </c>
      <c r="N26" s="281">
        <v>0</v>
      </c>
      <c r="O26" s="281">
        <v>0</v>
      </c>
      <c r="P26" s="281">
        <v>0</v>
      </c>
      <c r="Q26" s="281">
        <v>0</v>
      </c>
      <c r="R26" s="281">
        <v>0</v>
      </c>
      <c r="S26" s="281">
        <v>0</v>
      </c>
      <c r="T26" s="281">
        <v>0</v>
      </c>
      <c r="U26" s="281">
        <v>0</v>
      </c>
      <c r="V26" s="281">
        <v>0</v>
      </c>
      <c r="W26" s="281">
        <v>0</v>
      </c>
      <c r="X26" s="281">
        <v>0</v>
      </c>
      <c r="Y26" s="281">
        <v>0</v>
      </c>
      <c r="Z26" s="281">
        <v>0</v>
      </c>
      <c r="AA26" s="281">
        <v>0</v>
      </c>
      <c r="AB26" s="281">
        <v>0</v>
      </c>
      <c r="AC26" s="281">
        <v>0</v>
      </c>
      <c r="AD26" s="281">
        <v>0</v>
      </c>
      <c r="AE26" s="281">
        <v>0</v>
      </c>
      <c r="AF26" s="281">
        <v>0</v>
      </c>
      <c r="AG26" s="281">
        <v>0</v>
      </c>
      <c r="AH26" s="281">
        <v>0</v>
      </c>
      <c r="AI26" s="281">
        <v>0</v>
      </c>
      <c r="AJ26" s="281">
        <v>0</v>
      </c>
      <c r="AK26" s="281">
        <v>0</v>
      </c>
      <c r="AL26" s="281">
        <v>0</v>
      </c>
      <c r="AM26" s="281">
        <v>0</v>
      </c>
      <c r="AN26" s="281">
        <v>0</v>
      </c>
      <c r="AO26" s="281">
        <v>0</v>
      </c>
      <c r="AP26" s="288">
        <v>0</v>
      </c>
    </row>
    <row r="27" spans="1:42" outlineLevel="2">
      <c r="A27" s="211" t="str">
        <f>A6&amp;"."&amp;A23&amp;"."&amp;A7&amp;"."&amp;B27</f>
        <v>1.o.1.4</v>
      </c>
      <c r="B27">
        <v>4</v>
      </c>
      <c r="C27" t="str">
        <f>_xlfn.IFNA(_xlfn.XLOOKUP($A27,Select!$A$4:$A$65,Select!$H$4:$H$65),"")</f>
        <v>Common Facilities - Operating/Variable</v>
      </c>
      <c r="M27" s="281">
        <v>0</v>
      </c>
      <c r="N27" s="281">
        <v>0</v>
      </c>
      <c r="O27" s="281">
        <v>0</v>
      </c>
      <c r="P27" s="281">
        <v>0</v>
      </c>
      <c r="Q27" s="281">
        <v>0</v>
      </c>
      <c r="R27" s="281">
        <v>0</v>
      </c>
      <c r="S27" s="281">
        <v>0</v>
      </c>
      <c r="T27" s="281">
        <v>0</v>
      </c>
      <c r="U27" s="281">
        <v>0</v>
      </c>
      <c r="V27" s="281">
        <v>0</v>
      </c>
      <c r="W27" s="281">
        <v>0</v>
      </c>
      <c r="X27" s="281">
        <v>0</v>
      </c>
      <c r="Y27" s="281">
        <v>0</v>
      </c>
      <c r="Z27" s="281">
        <v>0</v>
      </c>
      <c r="AA27" s="281">
        <v>0</v>
      </c>
      <c r="AB27" s="281">
        <v>0</v>
      </c>
      <c r="AC27" s="281">
        <v>0</v>
      </c>
      <c r="AD27" s="281">
        <v>0</v>
      </c>
      <c r="AE27" s="281">
        <v>0</v>
      </c>
      <c r="AF27" s="281">
        <v>0</v>
      </c>
      <c r="AG27" s="281">
        <v>0</v>
      </c>
      <c r="AH27" s="281">
        <v>0</v>
      </c>
      <c r="AI27" s="281">
        <v>0</v>
      </c>
      <c r="AJ27" s="281">
        <v>0</v>
      </c>
      <c r="AK27" s="281">
        <v>0</v>
      </c>
      <c r="AL27" s="281">
        <v>0</v>
      </c>
      <c r="AM27" s="281">
        <v>0</v>
      </c>
      <c r="AN27" s="281">
        <v>0</v>
      </c>
      <c r="AO27" s="281">
        <v>0</v>
      </c>
      <c r="AP27" s="288">
        <v>0</v>
      </c>
    </row>
    <row r="28" spans="1:42" outlineLevel="2">
      <c r="A28" s="211" t="str">
        <f>A6&amp;"."&amp;A23&amp;"."&amp;A7&amp;"."&amp;B28</f>
        <v>1.o.1.5</v>
      </c>
      <c r="B28">
        <v>5</v>
      </c>
      <c r="C28" t="str">
        <f>_xlfn.IFNA(_xlfn.XLOOKUP($A28,Select!$A$4:$A$65,Select!$H$4:$H$65),"")</f>
        <v/>
      </c>
      <c r="M28" s="281">
        <v>0</v>
      </c>
      <c r="N28" s="281">
        <v>0</v>
      </c>
      <c r="O28" s="281">
        <v>0</v>
      </c>
      <c r="P28" s="281">
        <v>0</v>
      </c>
      <c r="Q28" s="281">
        <v>0</v>
      </c>
      <c r="R28" s="281">
        <v>0</v>
      </c>
      <c r="S28" s="281">
        <v>0</v>
      </c>
      <c r="T28" s="281">
        <v>0</v>
      </c>
      <c r="U28" s="281">
        <v>0</v>
      </c>
      <c r="V28" s="281">
        <v>0</v>
      </c>
      <c r="W28" s="281">
        <v>0</v>
      </c>
      <c r="X28" s="281">
        <v>0</v>
      </c>
      <c r="Y28" s="281">
        <v>0</v>
      </c>
      <c r="Z28" s="281">
        <v>0</v>
      </c>
      <c r="AA28" s="281">
        <v>0</v>
      </c>
      <c r="AB28" s="281">
        <v>0</v>
      </c>
      <c r="AC28" s="281">
        <v>0</v>
      </c>
      <c r="AD28" s="281">
        <v>0</v>
      </c>
      <c r="AE28" s="281">
        <v>0</v>
      </c>
      <c r="AF28" s="281">
        <v>0</v>
      </c>
      <c r="AG28" s="281">
        <v>0</v>
      </c>
      <c r="AH28" s="281">
        <v>0</v>
      </c>
      <c r="AI28" s="281">
        <v>0</v>
      </c>
      <c r="AJ28" s="281">
        <v>0</v>
      </c>
      <c r="AK28" s="281">
        <v>0</v>
      </c>
      <c r="AL28" s="281">
        <v>0</v>
      </c>
      <c r="AM28" s="281">
        <v>0</v>
      </c>
      <c r="AN28" s="281">
        <v>0</v>
      </c>
      <c r="AO28" s="281">
        <v>0</v>
      </c>
      <c r="AP28" s="288">
        <v>0</v>
      </c>
    </row>
    <row r="29" spans="1:42" outlineLevel="2">
      <c r="A29" s="211" t="str">
        <f>A6&amp;"."&amp;A23&amp;"."&amp;A7&amp;"."&amp;B29</f>
        <v>1.o.1.6</v>
      </c>
      <c r="B29">
        <v>6</v>
      </c>
      <c r="C29" t="str">
        <f>_xlfn.IFNA(_xlfn.XLOOKUP($A29,Select!$A$4:$A$65,Select!$H$4:$H$65),"")</f>
        <v/>
      </c>
      <c r="M29" s="281">
        <v>0</v>
      </c>
      <c r="N29" s="281">
        <v>0</v>
      </c>
      <c r="O29" s="281">
        <v>0</v>
      </c>
      <c r="P29" s="281">
        <v>0</v>
      </c>
      <c r="Q29" s="281">
        <v>0</v>
      </c>
      <c r="R29" s="281">
        <v>0</v>
      </c>
      <c r="S29" s="281">
        <v>0</v>
      </c>
      <c r="T29" s="281">
        <v>0</v>
      </c>
      <c r="U29" s="281">
        <v>0</v>
      </c>
      <c r="V29" s="281">
        <v>0</v>
      </c>
      <c r="W29" s="281">
        <v>0</v>
      </c>
      <c r="X29" s="281">
        <v>0</v>
      </c>
      <c r="Y29" s="281">
        <v>0</v>
      </c>
      <c r="Z29" s="281">
        <v>0</v>
      </c>
      <c r="AA29" s="281">
        <v>0</v>
      </c>
      <c r="AB29" s="281">
        <v>0</v>
      </c>
      <c r="AC29" s="281">
        <v>0</v>
      </c>
      <c r="AD29" s="281">
        <v>0</v>
      </c>
      <c r="AE29" s="281">
        <v>0</v>
      </c>
      <c r="AF29" s="281">
        <v>0</v>
      </c>
      <c r="AG29" s="281">
        <v>0</v>
      </c>
      <c r="AH29" s="281">
        <v>0</v>
      </c>
      <c r="AI29" s="281">
        <v>0</v>
      </c>
      <c r="AJ29" s="281">
        <v>0</v>
      </c>
      <c r="AK29" s="281">
        <v>0</v>
      </c>
      <c r="AL29" s="281">
        <v>0</v>
      </c>
      <c r="AM29" s="281">
        <v>0</v>
      </c>
      <c r="AN29" s="281">
        <v>0</v>
      </c>
      <c r="AO29" s="281">
        <v>0</v>
      </c>
      <c r="AP29" s="288">
        <v>0</v>
      </c>
    </row>
    <row r="30" spans="1:42" outlineLevel="2">
      <c r="A30" s="211" t="str">
        <f>A6&amp;"."&amp;A23&amp;"."&amp;A7&amp;"."&amp;B30</f>
        <v>1.o.1.7</v>
      </c>
      <c r="B30">
        <v>7</v>
      </c>
      <c r="C30" t="str">
        <f>_xlfn.IFNA(_xlfn.XLOOKUP($A30,Select!$A$4:$A$65,Select!$H$4:$H$65),"")</f>
        <v/>
      </c>
      <c r="M30" s="281">
        <v>0</v>
      </c>
      <c r="N30" s="281">
        <v>0</v>
      </c>
      <c r="O30" s="281">
        <v>0</v>
      </c>
      <c r="P30" s="281">
        <v>0</v>
      </c>
      <c r="Q30" s="281">
        <v>0</v>
      </c>
      <c r="R30" s="281">
        <v>0</v>
      </c>
      <c r="S30" s="281">
        <v>0</v>
      </c>
      <c r="T30" s="281">
        <v>0</v>
      </c>
      <c r="U30" s="281">
        <v>0</v>
      </c>
      <c r="V30" s="281">
        <v>0</v>
      </c>
      <c r="W30" s="281">
        <v>0</v>
      </c>
      <c r="X30" s="281">
        <v>0</v>
      </c>
      <c r="Y30" s="281">
        <v>0</v>
      </c>
      <c r="Z30" s="281">
        <v>0</v>
      </c>
      <c r="AA30" s="281">
        <v>0</v>
      </c>
      <c r="AB30" s="281">
        <v>0</v>
      </c>
      <c r="AC30" s="281">
        <v>0</v>
      </c>
      <c r="AD30" s="281">
        <v>0</v>
      </c>
      <c r="AE30" s="281">
        <v>0</v>
      </c>
      <c r="AF30" s="281">
        <v>0</v>
      </c>
      <c r="AG30" s="281">
        <v>0</v>
      </c>
      <c r="AH30" s="281">
        <v>0</v>
      </c>
      <c r="AI30" s="281">
        <v>0</v>
      </c>
      <c r="AJ30" s="281">
        <v>0</v>
      </c>
      <c r="AK30" s="281">
        <v>0</v>
      </c>
      <c r="AL30" s="281">
        <v>0</v>
      </c>
      <c r="AM30" s="281">
        <v>0</v>
      </c>
      <c r="AN30" s="281">
        <v>0</v>
      </c>
      <c r="AO30" s="281">
        <v>0</v>
      </c>
      <c r="AP30" s="288">
        <v>0</v>
      </c>
    </row>
    <row r="31" spans="1:42" outlineLevel="2">
      <c r="A31" s="211" t="str">
        <f>A6&amp;"."&amp;A23&amp;"."&amp;A7&amp;"."&amp;B31</f>
        <v>1.o.1.8</v>
      </c>
      <c r="B31">
        <v>8</v>
      </c>
      <c r="C31" t="str">
        <f>_xlfn.IFNA(_xlfn.XLOOKUP($A31,Select!$A$4:$A$65,Select!$H$4:$H$65),"")</f>
        <v/>
      </c>
      <c r="M31" s="281">
        <v>0</v>
      </c>
      <c r="N31" s="281">
        <v>0</v>
      </c>
      <c r="O31" s="281">
        <v>0</v>
      </c>
      <c r="P31" s="281">
        <v>0</v>
      </c>
      <c r="Q31" s="281">
        <v>0</v>
      </c>
      <c r="R31" s="281">
        <v>0</v>
      </c>
      <c r="S31" s="281">
        <v>0</v>
      </c>
      <c r="T31" s="281">
        <v>0</v>
      </c>
      <c r="U31" s="281">
        <v>0</v>
      </c>
      <c r="V31" s="281">
        <v>0</v>
      </c>
      <c r="W31" s="281">
        <v>0</v>
      </c>
      <c r="X31" s="281">
        <v>0</v>
      </c>
      <c r="Y31" s="281">
        <v>0</v>
      </c>
      <c r="Z31" s="281">
        <v>0</v>
      </c>
      <c r="AA31" s="281">
        <v>0</v>
      </c>
      <c r="AB31" s="281">
        <v>0</v>
      </c>
      <c r="AC31" s="281">
        <v>0</v>
      </c>
      <c r="AD31" s="281">
        <v>0</v>
      </c>
      <c r="AE31" s="281">
        <v>0</v>
      </c>
      <c r="AF31" s="281">
        <v>0</v>
      </c>
      <c r="AG31" s="281">
        <v>0</v>
      </c>
      <c r="AH31" s="281">
        <v>0</v>
      </c>
      <c r="AI31" s="281">
        <v>0</v>
      </c>
      <c r="AJ31" s="281">
        <v>0</v>
      </c>
      <c r="AK31" s="281">
        <v>0</v>
      </c>
      <c r="AL31" s="281">
        <v>0</v>
      </c>
      <c r="AM31" s="281">
        <v>0</v>
      </c>
      <c r="AN31" s="281">
        <v>0</v>
      </c>
      <c r="AO31" s="281">
        <v>0</v>
      </c>
      <c r="AP31" s="288">
        <v>0</v>
      </c>
    </row>
    <row r="32" spans="1:42" outlineLevel="2">
      <c r="A32" s="211" t="str">
        <f>A6&amp;"."&amp;A23&amp;"."&amp;A7&amp;"."&amp;B32</f>
        <v>1.o.1.9</v>
      </c>
      <c r="B32">
        <v>9</v>
      </c>
      <c r="C32" t="str">
        <f>_xlfn.IFNA(_xlfn.XLOOKUP($A32,Select!$A$4:$A$65,Select!$H$4:$H$65),"")</f>
        <v/>
      </c>
      <c r="M32" s="281">
        <v>0</v>
      </c>
      <c r="N32" s="281">
        <v>0</v>
      </c>
      <c r="O32" s="281">
        <v>0</v>
      </c>
      <c r="P32" s="281">
        <v>0</v>
      </c>
      <c r="Q32" s="281">
        <v>0</v>
      </c>
      <c r="R32" s="281">
        <v>0</v>
      </c>
      <c r="S32" s="281">
        <v>0</v>
      </c>
      <c r="T32" s="281">
        <v>0</v>
      </c>
      <c r="U32" s="281">
        <v>0</v>
      </c>
      <c r="V32" s="281">
        <v>0</v>
      </c>
      <c r="W32" s="281">
        <v>0</v>
      </c>
      <c r="X32" s="281">
        <v>0</v>
      </c>
      <c r="Y32" s="281">
        <v>0</v>
      </c>
      <c r="Z32" s="281">
        <v>0</v>
      </c>
      <c r="AA32" s="281">
        <v>0</v>
      </c>
      <c r="AB32" s="281">
        <v>0</v>
      </c>
      <c r="AC32" s="281">
        <v>0</v>
      </c>
      <c r="AD32" s="281">
        <v>0</v>
      </c>
      <c r="AE32" s="281">
        <v>0</v>
      </c>
      <c r="AF32" s="281">
        <v>0</v>
      </c>
      <c r="AG32" s="281">
        <v>0</v>
      </c>
      <c r="AH32" s="281">
        <v>0</v>
      </c>
      <c r="AI32" s="281">
        <v>0</v>
      </c>
      <c r="AJ32" s="281">
        <v>0</v>
      </c>
      <c r="AK32" s="281">
        <v>0</v>
      </c>
      <c r="AL32" s="281">
        <v>0</v>
      </c>
      <c r="AM32" s="281">
        <v>0</v>
      </c>
      <c r="AN32" s="281">
        <v>0</v>
      </c>
      <c r="AO32" s="281">
        <v>0</v>
      </c>
      <c r="AP32" s="288">
        <v>0</v>
      </c>
    </row>
    <row r="33" spans="1:42" outlineLevel="2">
      <c r="A33" s="211" t="str">
        <f>A6&amp;"."&amp;A23&amp;"."&amp;A7&amp;"."&amp;B33</f>
        <v>1.o.1.10</v>
      </c>
      <c r="B33">
        <v>10</v>
      </c>
      <c r="C33" t="str">
        <f>_xlfn.IFNA(_xlfn.XLOOKUP($A33,Select!$A$4:$A$65,Select!$H$4:$H$65),"")</f>
        <v/>
      </c>
      <c r="M33" s="281">
        <v>0</v>
      </c>
      <c r="N33" s="281">
        <v>0</v>
      </c>
      <c r="O33" s="281">
        <v>0</v>
      </c>
      <c r="P33" s="281">
        <v>0</v>
      </c>
      <c r="Q33" s="281">
        <v>0</v>
      </c>
      <c r="R33" s="281">
        <v>0</v>
      </c>
      <c r="S33" s="281">
        <v>0</v>
      </c>
      <c r="T33" s="281">
        <v>0</v>
      </c>
      <c r="U33" s="281">
        <v>0</v>
      </c>
      <c r="V33" s="281">
        <v>0</v>
      </c>
      <c r="W33" s="281">
        <v>0</v>
      </c>
      <c r="X33" s="281">
        <v>0</v>
      </c>
      <c r="Y33" s="281">
        <v>0</v>
      </c>
      <c r="Z33" s="281">
        <v>0</v>
      </c>
      <c r="AA33" s="281">
        <v>0</v>
      </c>
      <c r="AB33" s="281">
        <v>0</v>
      </c>
      <c r="AC33" s="281">
        <v>0</v>
      </c>
      <c r="AD33" s="281">
        <v>0</v>
      </c>
      <c r="AE33" s="281">
        <v>0</v>
      </c>
      <c r="AF33" s="281">
        <v>0</v>
      </c>
      <c r="AG33" s="281">
        <v>0</v>
      </c>
      <c r="AH33" s="281">
        <v>0</v>
      </c>
      <c r="AI33" s="281">
        <v>0</v>
      </c>
      <c r="AJ33" s="281">
        <v>0</v>
      </c>
      <c r="AK33" s="281">
        <v>0</v>
      </c>
      <c r="AL33" s="281">
        <v>0</v>
      </c>
      <c r="AM33" s="281">
        <v>0</v>
      </c>
      <c r="AN33" s="281">
        <v>0</v>
      </c>
      <c r="AO33" s="281">
        <v>0</v>
      </c>
      <c r="AP33" s="288">
        <v>0</v>
      </c>
    </row>
    <row r="34" spans="1:42" outlineLevel="2">
      <c r="A34" s="211" t="str">
        <f>A6&amp;"."&amp;A23&amp;"."&amp;A7&amp;"."&amp;B34</f>
        <v>1.o.1.11</v>
      </c>
      <c r="B34">
        <v>11</v>
      </c>
      <c r="C34" t="str">
        <f>_xlfn.IFNA(_xlfn.XLOOKUP($A34,Select!$A$4:$A$65,Select!$H$4:$H$65),"")</f>
        <v/>
      </c>
      <c r="M34" s="281">
        <v>0</v>
      </c>
      <c r="N34" s="281">
        <v>0</v>
      </c>
      <c r="O34" s="281">
        <v>0</v>
      </c>
      <c r="P34" s="281">
        <v>0</v>
      </c>
      <c r="Q34" s="281">
        <v>0</v>
      </c>
      <c r="R34" s="281">
        <v>0</v>
      </c>
      <c r="S34" s="281">
        <v>0</v>
      </c>
      <c r="T34" s="281">
        <v>0</v>
      </c>
      <c r="U34" s="281">
        <v>0</v>
      </c>
      <c r="V34" s="281">
        <v>0</v>
      </c>
      <c r="W34" s="281">
        <v>0</v>
      </c>
      <c r="X34" s="281">
        <v>0</v>
      </c>
      <c r="Y34" s="281">
        <v>0</v>
      </c>
      <c r="Z34" s="281">
        <v>0</v>
      </c>
      <c r="AA34" s="281">
        <v>0</v>
      </c>
      <c r="AB34" s="281">
        <v>0</v>
      </c>
      <c r="AC34" s="281">
        <v>0</v>
      </c>
      <c r="AD34" s="281">
        <v>0</v>
      </c>
      <c r="AE34" s="281">
        <v>0</v>
      </c>
      <c r="AF34" s="281">
        <v>0</v>
      </c>
      <c r="AG34" s="281">
        <v>0</v>
      </c>
      <c r="AH34" s="281">
        <v>0</v>
      </c>
      <c r="AI34" s="281">
        <v>0</v>
      </c>
      <c r="AJ34" s="281">
        <v>0</v>
      </c>
      <c r="AK34" s="281">
        <v>0</v>
      </c>
      <c r="AL34" s="281">
        <v>0</v>
      </c>
      <c r="AM34" s="281">
        <v>0</v>
      </c>
      <c r="AN34" s="281">
        <v>0</v>
      </c>
      <c r="AO34" s="281">
        <v>0</v>
      </c>
      <c r="AP34" s="288">
        <v>0</v>
      </c>
    </row>
    <row r="35" spans="1:42" outlineLevel="2">
      <c r="A35" s="211" t="str">
        <f>A6&amp;"."&amp;A23&amp;"."&amp;A7&amp;"."&amp;B35</f>
        <v>1.o.1.12</v>
      </c>
      <c r="B35">
        <v>12</v>
      </c>
      <c r="C35" t="str">
        <f>_xlfn.IFNA(_xlfn.XLOOKUP($A35,Select!$A$4:$A$65,Select!$H$4:$H$65),"")</f>
        <v/>
      </c>
      <c r="M35" s="281">
        <v>0</v>
      </c>
      <c r="N35" s="281">
        <v>0</v>
      </c>
      <c r="O35" s="281">
        <v>0</v>
      </c>
      <c r="P35" s="281">
        <v>0</v>
      </c>
      <c r="Q35" s="281">
        <v>0</v>
      </c>
      <c r="R35" s="281">
        <v>0</v>
      </c>
      <c r="S35" s="281">
        <v>0</v>
      </c>
      <c r="T35" s="281">
        <v>0</v>
      </c>
      <c r="U35" s="281">
        <v>0</v>
      </c>
      <c r="V35" s="281">
        <v>0</v>
      </c>
      <c r="W35" s="281">
        <v>0</v>
      </c>
      <c r="X35" s="281">
        <v>0</v>
      </c>
      <c r="Y35" s="281">
        <v>0</v>
      </c>
      <c r="Z35" s="281">
        <v>0</v>
      </c>
      <c r="AA35" s="281">
        <v>0</v>
      </c>
      <c r="AB35" s="281">
        <v>0</v>
      </c>
      <c r="AC35" s="281">
        <v>0</v>
      </c>
      <c r="AD35" s="281">
        <v>0</v>
      </c>
      <c r="AE35" s="281">
        <v>0</v>
      </c>
      <c r="AF35" s="281">
        <v>0</v>
      </c>
      <c r="AG35" s="281">
        <v>0</v>
      </c>
      <c r="AH35" s="281">
        <v>0</v>
      </c>
      <c r="AI35" s="281">
        <v>0</v>
      </c>
      <c r="AJ35" s="281">
        <v>0</v>
      </c>
      <c r="AK35" s="281">
        <v>0</v>
      </c>
      <c r="AL35" s="281">
        <v>0</v>
      </c>
      <c r="AM35" s="281">
        <v>0</v>
      </c>
      <c r="AN35" s="281">
        <v>0</v>
      </c>
      <c r="AO35" s="281">
        <v>0</v>
      </c>
      <c r="AP35" s="288">
        <v>0</v>
      </c>
    </row>
    <row r="36" spans="1:42" s="156" customFormat="1" outlineLevel="1">
      <c r="A36" s="212"/>
      <c r="B36" s="201">
        <f>B35-COUNTIFS(C24:C35,"")</f>
        <v>4</v>
      </c>
      <c r="C36" s="201" t="s">
        <v>285</v>
      </c>
      <c r="D36" s="201"/>
      <c r="E36" s="201"/>
      <c r="F36" s="201"/>
      <c r="G36" s="201"/>
      <c r="H36" s="201"/>
      <c r="I36" s="201"/>
      <c r="J36" s="201"/>
      <c r="K36" s="201"/>
      <c r="L36" s="201"/>
      <c r="M36" s="280">
        <f t="shared" ref="M36:AP36" si="4">SUM(M24:M35)</f>
        <v>0</v>
      </c>
      <c r="N36" s="280">
        <f t="shared" si="4"/>
        <v>0</v>
      </c>
      <c r="O36" s="280">
        <f t="shared" si="4"/>
        <v>0</v>
      </c>
      <c r="P36" s="280">
        <f t="shared" si="4"/>
        <v>0</v>
      </c>
      <c r="Q36" s="280">
        <f t="shared" si="4"/>
        <v>0</v>
      </c>
      <c r="R36" s="280">
        <f t="shared" si="4"/>
        <v>0</v>
      </c>
      <c r="S36" s="280">
        <f t="shared" si="4"/>
        <v>0</v>
      </c>
      <c r="T36" s="280">
        <f t="shared" si="4"/>
        <v>0</v>
      </c>
      <c r="U36" s="280">
        <f t="shared" si="4"/>
        <v>0</v>
      </c>
      <c r="V36" s="280">
        <f t="shared" si="4"/>
        <v>0</v>
      </c>
      <c r="W36" s="280">
        <f t="shared" si="4"/>
        <v>0</v>
      </c>
      <c r="X36" s="280">
        <f t="shared" si="4"/>
        <v>0</v>
      </c>
      <c r="Y36" s="280">
        <f t="shared" si="4"/>
        <v>0</v>
      </c>
      <c r="Z36" s="280">
        <f t="shared" si="4"/>
        <v>0</v>
      </c>
      <c r="AA36" s="280">
        <f t="shared" si="4"/>
        <v>0</v>
      </c>
      <c r="AB36" s="280">
        <f t="shared" si="4"/>
        <v>0</v>
      </c>
      <c r="AC36" s="280">
        <f t="shared" si="4"/>
        <v>0</v>
      </c>
      <c r="AD36" s="280">
        <f t="shared" si="4"/>
        <v>0</v>
      </c>
      <c r="AE36" s="280">
        <f t="shared" si="4"/>
        <v>0</v>
      </c>
      <c r="AF36" s="280">
        <f t="shared" si="4"/>
        <v>0</v>
      </c>
      <c r="AG36" s="280">
        <f t="shared" si="4"/>
        <v>0</v>
      </c>
      <c r="AH36" s="280">
        <f t="shared" si="4"/>
        <v>0</v>
      </c>
      <c r="AI36" s="280">
        <f t="shared" si="4"/>
        <v>0</v>
      </c>
      <c r="AJ36" s="280">
        <f t="shared" si="4"/>
        <v>0</v>
      </c>
      <c r="AK36" s="280">
        <f t="shared" si="4"/>
        <v>0</v>
      </c>
      <c r="AL36" s="280">
        <f t="shared" si="4"/>
        <v>0</v>
      </c>
      <c r="AM36" s="280">
        <f t="shared" si="4"/>
        <v>0</v>
      </c>
      <c r="AN36" s="280">
        <f t="shared" si="4"/>
        <v>0</v>
      </c>
      <c r="AO36" s="280">
        <f t="shared" si="4"/>
        <v>0</v>
      </c>
      <c r="AP36" s="280">
        <f t="shared" si="4"/>
        <v>0</v>
      </c>
    </row>
    <row r="37" spans="1:42" outlineLevel="1">
      <c r="A37" s="221"/>
      <c r="B37" s="222"/>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row>
    <row r="38" spans="1:42" s="31" customFormat="1" outlineLevel="1">
      <c r="A38" s="220" t="s">
        <v>254</v>
      </c>
      <c r="B38" s="220" t="s">
        <v>287</v>
      </c>
      <c r="C38" s="220" t="s">
        <v>284</v>
      </c>
      <c r="D38" s="220"/>
      <c r="E38" s="220"/>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row>
    <row r="39" spans="1:42" outlineLevel="2">
      <c r="A39" s="211" t="str">
        <f>A6&amp;"."&amp;A38&amp;"."&amp;A7&amp;"."&amp;B39</f>
        <v>1.d.1.1</v>
      </c>
      <c r="B39">
        <v>1</v>
      </c>
      <c r="C39" t="str">
        <f>_xlfn.IFNA(_xlfn.XLOOKUP($A39,Select!$A$4:$A$65,Select!$H$4:$H$65),"")</f>
        <v/>
      </c>
      <c r="M39" s="281">
        <v>0</v>
      </c>
      <c r="N39" s="281">
        <v>0</v>
      </c>
      <c r="O39" s="281">
        <v>0</v>
      </c>
      <c r="P39" s="281">
        <v>0</v>
      </c>
      <c r="Q39" s="281">
        <v>0</v>
      </c>
      <c r="R39" s="281">
        <v>0</v>
      </c>
      <c r="S39" s="281">
        <v>0</v>
      </c>
      <c r="T39" s="281">
        <v>0</v>
      </c>
      <c r="U39" s="281">
        <v>0</v>
      </c>
      <c r="V39" s="281">
        <v>0</v>
      </c>
      <c r="W39" s="281">
        <v>0</v>
      </c>
      <c r="X39" s="281">
        <v>0</v>
      </c>
      <c r="Y39" s="281">
        <v>0</v>
      </c>
      <c r="Z39" s="281">
        <v>0</v>
      </c>
      <c r="AA39" s="281">
        <v>0</v>
      </c>
      <c r="AB39" s="281">
        <v>0</v>
      </c>
      <c r="AC39" s="281">
        <v>0</v>
      </c>
      <c r="AD39" s="281">
        <v>0</v>
      </c>
      <c r="AE39" s="281">
        <v>0</v>
      </c>
      <c r="AF39" s="281">
        <v>0</v>
      </c>
      <c r="AG39" s="281">
        <v>0</v>
      </c>
      <c r="AH39" s="281">
        <v>0</v>
      </c>
      <c r="AI39" s="281">
        <v>0</v>
      </c>
      <c r="AJ39" s="281">
        <v>0</v>
      </c>
      <c r="AK39" s="281">
        <v>0</v>
      </c>
      <c r="AL39" s="281">
        <v>0</v>
      </c>
      <c r="AM39" s="281">
        <v>0</v>
      </c>
      <c r="AN39" s="281">
        <v>0</v>
      </c>
      <c r="AO39" s="281">
        <v>0</v>
      </c>
      <c r="AP39" s="288">
        <v>0</v>
      </c>
    </row>
    <row r="40" spans="1:42" outlineLevel="2">
      <c r="A40" s="211" t="str">
        <f>A6&amp;"."&amp;A38&amp;"."&amp;A7&amp;"."&amp;B40</f>
        <v>1.d.1.2</v>
      </c>
      <c r="B40">
        <v>2</v>
      </c>
      <c r="C40" t="str">
        <f>_xlfn.IFNA(_xlfn.XLOOKUP($A40,Select!$A$4:$A$65,Select!$H$4:$H$65),"")</f>
        <v/>
      </c>
      <c r="M40" s="281">
        <v>0</v>
      </c>
      <c r="N40" s="281">
        <v>0</v>
      </c>
      <c r="O40" s="281">
        <v>0</v>
      </c>
      <c r="P40" s="281">
        <v>0</v>
      </c>
      <c r="Q40" s="281">
        <v>0</v>
      </c>
      <c r="R40" s="281">
        <v>0</v>
      </c>
      <c r="S40" s="281">
        <v>0</v>
      </c>
      <c r="T40" s="281">
        <v>0</v>
      </c>
      <c r="U40" s="281">
        <v>0</v>
      </c>
      <c r="V40" s="281">
        <v>0</v>
      </c>
      <c r="W40" s="281">
        <v>0</v>
      </c>
      <c r="X40" s="281">
        <v>0</v>
      </c>
      <c r="Y40" s="281">
        <v>0</v>
      </c>
      <c r="Z40" s="281">
        <v>0</v>
      </c>
      <c r="AA40" s="281">
        <v>0</v>
      </c>
      <c r="AB40" s="281">
        <v>0</v>
      </c>
      <c r="AC40" s="281">
        <v>0</v>
      </c>
      <c r="AD40" s="281">
        <v>0</v>
      </c>
      <c r="AE40" s="281">
        <v>0</v>
      </c>
      <c r="AF40" s="281">
        <v>0</v>
      </c>
      <c r="AG40" s="281">
        <v>0</v>
      </c>
      <c r="AH40" s="281">
        <v>0</v>
      </c>
      <c r="AI40" s="281">
        <v>0</v>
      </c>
      <c r="AJ40" s="281">
        <v>0</v>
      </c>
      <c r="AK40" s="281">
        <v>0</v>
      </c>
      <c r="AL40" s="281">
        <v>0</v>
      </c>
      <c r="AM40" s="281">
        <v>0</v>
      </c>
      <c r="AN40" s="281">
        <v>0</v>
      </c>
      <c r="AO40" s="281">
        <v>0</v>
      </c>
      <c r="AP40" s="288">
        <v>0</v>
      </c>
    </row>
    <row r="41" spans="1:42" outlineLevel="2">
      <c r="A41" s="211" t="str">
        <f>A6&amp;"."&amp;A38&amp;"."&amp;A7&amp;"."&amp;B41</f>
        <v>1.d.1.3</v>
      </c>
      <c r="B41">
        <v>3</v>
      </c>
      <c r="C41" t="str">
        <f>_xlfn.IFNA(_xlfn.XLOOKUP($A41,Select!$A$4:$A$65,Select!$H$4:$H$65),"")</f>
        <v/>
      </c>
      <c r="M41" s="281">
        <v>0</v>
      </c>
      <c r="N41" s="281">
        <v>0</v>
      </c>
      <c r="O41" s="281">
        <v>0</v>
      </c>
      <c r="P41" s="281">
        <v>0</v>
      </c>
      <c r="Q41" s="281">
        <v>0</v>
      </c>
      <c r="R41" s="281">
        <v>0</v>
      </c>
      <c r="S41" s="281">
        <v>0</v>
      </c>
      <c r="T41" s="281">
        <v>0</v>
      </c>
      <c r="U41" s="281">
        <v>0</v>
      </c>
      <c r="V41" s="281">
        <v>0</v>
      </c>
      <c r="W41" s="281">
        <v>0</v>
      </c>
      <c r="X41" s="281">
        <v>0</v>
      </c>
      <c r="Y41" s="281">
        <v>0</v>
      </c>
      <c r="Z41" s="281">
        <v>0</v>
      </c>
      <c r="AA41" s="281">
        <v>0</v>
      </c>
      <c r="AB41" s="281">
        <v>0</v>
      </c>
      <c r="AC41" s="281">
        <v>0</v>
      </c>
      <c r="AD41" s="281">
        <v>0</v>
      </c>
      <c r="AE41" s="281">
        <v>0</v>
      </c>
      <c r="AF41" s="281">
        <v>0</v>
      </c>
      <c r="AG41" s="281">
        <v>0</v>
      </c>
      <c r="AH41" s="281">
        <v>0</v>
      </c>
      <c r="AI41" s="281">
        <v>0</v>
      </c>
      <c r="AJ41" s="281">
        <v>0</v>
      </c>
      <c r="AK41" s="281">
        <v>0</v>
      </c>
      <c r="AL41" s="281">
        <v>0</v>
      </c>
      <c r="AM41" s="281">
        <v>0</v>
      </c>
      <c r="AN41" s="281">
        <v>0</v>
      </c>
      <c r="AO41" s="281">
        <v>0</v>
      </c>
      <c r="AP41" s="288">
        <v>0</v>
      </c>
    </row>
    <row r="42" spans="1:42" outlineLevel="2">
      <c r="A42" s="211" t="str">
        <f>A6&amp;"."&amp;A38&amp;"."&amp;A7&amp;"."&amp;B42</f>
        <v>1.d.1.4</v>
      </c>
      <c r="B42">
        <v>4</v>
      </c>
      <c r="C42" t="str">
        <f>_xlfn.IFNA(_xlfn.XLOOKUP($A42,Select!$A$4:$A$65,Select!$H$4:$H$65),"")</f>
        <v/>
      </c>
      <c r="M42" s="281">
        <v>0</v>
      </c>
      <c r="N42" s="281">
        <v>0</v>
      </c>
      <c r="O42" s="281">
        <v>0</v>
      </c>
      <c r="P42" s="281">
        <v>0</v>
      </c>
      <c r="Q42" s="281">
        <v>0</v>
      </c>
      <c r="R42" s="281">
        <v>0</v>
      </c>
      <c r="S42" s="281">
        <v>0</v>
      </c>
      <c r="T42" s="281">
        <v>0</v>
      </c>
      <c r="U42" s="281">
        <v>0</v>
      </c>
      <c r="V42" s="281">
        <v>0</v>
      </c>
      <c r="W42" s="281">
        <v>0</v>
      </c>
      <c r="X42" s="281">
        <v>0</v>
      </c>
      <c r="Y42" s="281">
        <v>0</v>
      </c>
      <c r="Z42" s="281">
        <v>0</v>
      </c>
      <c r="AA42" s="281">
        <v>0</v>
      </c>
      <c r="AB42" s="281">
        <v>0</v>
      </c>
      <c r="AC42" s="281">
        <v>0</v>
      </c>
      <c r="AD42" s="281">
        <v>0</v>
      </c>
      <c r="AE42" s="281">
        <v>0</v>
      </c>
      <c r="AF42" s="281">
        <v>0</v>
      </c>
      <c r="AG42" s="281">
        <v>0</v>
      </c>
      <c r="AH42" s="281">
        <v>0</v>
      </c>
      <c r="AI42" s="281">
        <v>0</v>
      </c>
      <c r="AJ42" s="281">
        <v>0</v>
      </c>
      <c r="AK42" s="281">
        <v>0</v>
      </c>
      <c r="AL42" s="281">
        <v>0</v>
      </c>
      <c r="AM42" s="281">
        <v>0</v>
      </c>
      <c r="AN42" s="281">
        <v>0</v>
      </c>
      <c r="AO42" s="281">
        <v>0</v>
      </c>
      <c r="AP42" s="288">
        <v>0</v>
      </c>
    </row>
    <row r="43" spans="1:42" outlineLevel="2">
      <c r="A43" s="211" t="str">
        <f>A6&amp;"."&amp;A38&amp;"."&amp;A7&amp;"."&amp;B43</f>
        <v>1.d.1.5</v>
      </c>
      <c r="B43">
        <v>5</v>
      </c>
      <c r="C43" t="str">
        <f>_xlfn.IFNA(_xlfn.XLOOKUP($A43,Select!$A$4:$A$65,Select!$H$4:$H$65),"")</f>
        <v/>
      </c>
      <c r="M43" s="281">
        <v>0</v>
      </c>
      <c r="N43" s="281">
        <v>0</v>
      </c>
      <c r="O43" s="281">
        <v>0</v>
      </c>
      <c r="P43" s="281">
        <v>0</v>
      </c>
      <c r="Q43" s="281">
        <v>0</v>
      </c>
      <c r="R43" s="281">
        <v>0</v>
      </c>
      <c r="S43" s="281">
        <v>0</v>
      </c>
      <c r="T43" s="281">
        <v>0</v>
      </c>
      <c r="U43" s="281">
        <v>0</v>
      </c>
      <c r="V43" s="281">
        <v>0</v>
      </c>
      <c r="W43" s="281">
        <v>0</v>
      </c>
      <c r="X43" s="281">
        <v>0</v>
      </c>
      <c r="Y43" s="281">
        <v>0</v>
      </c>
      <c r="Z43" s="281">
        <v>0</v>
      </c>
      <c r="AA43" s="281">
        <v>0</v>
      </c>
      <c r="AB43" s="281">
        <v>0</v>
      </c>
      <c r="AC43" s="281">
        <v>0</v>
      </c>
      <c r="AD43" s="281">
        <v>0</v>
      </c>
      <c r="AE43" s="281">
        <v>0</v>
      </c>
      <c r="AF43" s="281">
        <v>0</v>
      </c>
      <c r="AG43" s="281">
        <v>0</v>
      </c>
      <c r="AH43" s="281">
        <v>0</v>
      </c>
      <c r="AI43" s="281">
        <v>0</v>
      </c>
      <c r="AJ43" s="281">
        <v>0</v>
      </c>
      <c r="AK43" s="281">
        <v>0</v>
      </c>
      <c r="AL43" s="281">
        <v>0</v>
      </c>
      <c r="AM43" s="281">
        <v>0</v>
      </c>
      <c r="AN43" s="281">
        <v>0</v>
      </c>
      <c r="AO43" s="281">
        <v>0</v>
      </c>
      <c r="AP43" s="288">
        <v>0</v>
      </c>
    </row>
    <row r="44" spans="1:42" outlineLevel="2">
      <c r="A44" s="211" t="str">
        <f>A6&amp;"."&amp;A38&amp;"."&amp;A7&amp;"."&amp;B44</f>
        <v>1.d.1.6</v>
      </c>
      <c r="B44">
        <v>6</v>
      </c>
      <c r="C44" t="str">
        <f>_xlfn.IFNA(_xlfn.XLOOKUP($A44,Select!$A$4:$A$65,Select!$H$4:$H$65),"")</f>
        <v/>
      </c>
      <c r="M44" s="281">
        <v>0</v>
      </c>
      <c r="N44" s="281">
        <v>0</v>
      </c>
      <c r="O44" s="281">
        <v>0</v>
      </c>
      <c r="P44" s="281">
        <v>0</v>
      </c>
      <c r="Q44" s="281">
        <v>0</v>
      </c>
      <c r="R44" s="281">
        <v>0</v>
      </c>
      <c r="S44" s="281">
        <v>0</v>
      </c>
      <c r="T44" s="281">
        <v>0</v>
      </c>
      <c r="U44" s="281">
        <v>0</v>
      </c>
      <c r="V44" s="281">
        <v>0</v>
      </c>
      <c r="W44" s="281">
        <v>0</v>
      </c>
      <c r="X44" s="281">
        <v>0</v>
      </c>
      <c r="Y44" s="281">
        <v>0</v>
      </c>
      <c r="Z44" s="281">
        <v>0</v>
      </c>
      <c r="AA44" s="281">
        <v>0</v>
      </c>
      <c r="AB44" s="281">
        <v>0</v>
      </c>
      <c r="AC44" s="281">
        <v>0</v>
      </c>
      <c r="AD44" s="281">
        <v>0</v>
      </c>
      <c r="AE44" s="281">
        <v>0</v>
      </c>
      <c r="AF44" s="281">
        <v>0</v>
      </c>
      <c r="AG44" s="281">
        <v>0</v>
      </c>
      <c r="AH44" s="281">
        <v>0</v>
      </c>
      <c r="AI44" s="281">
        <v>0</v>
      </c>
      <c r="AJ44" s="281">
        <v>0</v>
      </c>
      <c r="AK44" s="281">
        <v>0</v>
      </c>
      <c r="AL44" s="281">
        <v>0</v>
      </c>
      <c r="AM44" s="281">
        <v>0</v>
      </c>
      <c r="AN44" s="281">
        <v>0</v>
      </c>
      <c r="AO44" s="281">
        <v>0</v>
      </c>
      <c r="AP44" s="288">
        <v>0</v>
      </c>
    </row>
    <row r="45" spans="1:42" outlineLevel="2">
      <c r="A45" s="211" t="str">
        <f>A6&amp;"."&amp;A38&amp;"."&amp;A7&amp;"."&amp;B45</f>
        <v>1.d.1.7</v>
      </c>
      <c r="B45">
        <v>7</v>
      </c>
      <c r="C45" t="str">
        <f>_xlfn.IFNA(_xlfn.XLOOKUP($A45,Select!$A$4:$A$65,Select!$H$4:$H$65),"")</f>
        <v/>
      </c>
      <c r="M45" s="281">
        <v>0</v>
      </c>
      <c r="N45" s="281">
        <v>0</v>
      </c>
      <c r="O45" s="281">
        <v>0</v>
      </c>
      <c r="P45" s="281">
        <v>0</v>
      </c>
      <c r="Q45" s="281">
        <v>0</v>
      </c>
      <c r="R45" s="281">
        <v>0</v>
      </c>
      <c r="S45" s="281">
        <v>0</v>
      </c>
      <c r="T45" s="281">
        <v>0</v>
      </c>
      <c r="U45" s="281">
        <v>0</v>
      </c>
      <c r="V45" s="281">
        <v>0</v>
      </c>
      <c r="W45" s="281">
        <v>0</v>
      </c>
      <c r="X45" s="281">
        <v>0</v>
      </c>
      <c r="Y45" s="281">
        <v>0</v>
      </c>
      <c r="Z45" s="281">
        <v>0</v>
      </c>
      <c r="AA45" s="281">
        <v>0</v>
      </c>
      <c r="AB45" s="281">
        <v>0</v>
      </c>
      <c r="AC45" s="281">
        <v>0</v>
      </c>
      <c r="AD45" s="281">
        <v>0</v>
      </c>
      <c r="AE45" s="281">
        <v>0</v>
      </c>
      <c r="AF45" s="281">
        <v>0</v>
      </c>
      <c r="AG45" s="281">
        <v>0</v>
      </c>
      <c r="AH45" s="281">
        <v>0</v>
      </c>
      <c r="AI45" s="281">
        <v>0</v>
      </c>
      <c r="AJ45" s="281">
        <v>0</v>
      </c>
      <c r="AK45" s="281">
        <v>0</v>
      </c>
      <c r="AL45" s="281">
        <v>0</v>
      </c>
      <c r="AM45" s="281">
        <v>0</v>
      </c>
      <c r="AN45" s="281">
        <v>0</v>
      </c>
      <c r="AO45" s="281">
        <v>0</v>
      </c>
      <c r="AP45" s="288">
        <v>0</v>
      </c>
    </row>
    <row r="46" spans="1:42" outlineLevel="2">
      <c r="A46" s="211" t="str">
        <f>A6&amp;"."&amp;A38&amp;"."&amp;A7&amp;"."&amp;B46</f>
        <v>1.d.1.8</v>
      </c>
      <c r="B46">
        <v>8</v>
      </c>
      <c r="C46" t="str">
        <f>_xlfn.IFNA(_xlfn.XLOOKUP($A46,Select!$A$4:$A$65,Select!$H$4:$H$65),"")</f>
        <v/>
      </c>
      <c r="M46" s="281">
        <v>0</v>
      </c>
      <c r="N46" s="281">
        <v>0</v>
      </c>
      <c r="O46" s="281">
        <v>0</v>
      </c>
      <c r="P46" s="281">
        <v>0</v>
      </c>
      <c r="Q46" s="281">
        <v>0</v>
      </c>
      <c r="R46" s="281">
        <v>0</v>
      </c>
      <c r="S46" s="281">
        <v>0</v>
      </c>
      <c r="T46" s="281">
        <v>0</v>
      </c>
      <c r="U46" s="281">
        <v>0</v>
      </c>
      <c r="V46" s="281">
        <v>0</v>
      </c>
      <c r="W46" s="281">
        <v>0</v>
      </c>
      <c r="X46" s="281">
        <v>0</v>
      </c>
      <c r="Y46" s="281">
        <v>0</v>
      </c>
      <c r="Z46" s="281">
        <v>0</v>
      </c>
      <c r="AA46" s="281">
        <v>0</v>
      </c>
      <c r="AB46" s="281">
        <v>0</v>
      </c>
      <c r="AC46" s="281">
        <v>0</v>
      </c>
      <c r="AD46" s="281">
        <v>0</v>
      </c>
      <c r="AE46" s="281">
        <v>0</v>
      </c>
      <c r="AF46" s="281">
        <v>0</v>
      </c>
      <c r="AG46" s="281">
        <v>0</v>
      </c>
      <c r="AH46" s="281">
        <v>0</v>
      </c>
      <c r="AI46" s="281">
        <v>0</v>
      </c>
      <c r="AJ46" s="281">
        <v>0</v>
      </c>
      <c r="AK46" s="281">
        <v>0</v>
      </c>
      <c r="AL46" s="281">
        <v>0</v>
      </c>
      <c r="AM46" s="281">
        <v>0</v>
      </c>
      <c r="AN46" s="281">
        <v>0</v>
      </c>
      <c r="AO46" s="281">
        <v>0</v>
      </c>
      <c r="AP46" s="288">
        <v>0</v>
      </c>
    </row>
    <row r="47" spans="1:42" outlineLevel="2">
      <c r="A47" s="211" t="str">
        <f>A6&amp;"."&amp;A38&amp;"."&amp;A7&amp;"."&amp;B47</f>
        <v>1.d.1.9</v>
      </c>
      <c r="B47">
        <v>9</v>
      </c>
      <c r="C47" t="str">
        <f>_xlfn.IFNA(_xlfn.XLOOKUP($A47,Select!$A$4:$A$65,Select!$H$4:$H$65),"")</f>
        <v/>
      </c>
      <c r="M47" s="281">
        <v>0</v>
      </c>
      <c r="N47" s="281">
        <v>0</v>
      </c>
      <c r="O47" s="281">
        <v>0</v>
      </c>
      <c r="P47" s="281">
        <v>0</v>
      </c>
      <c r="Q47" s="281">
        <v>0</v>
      </c>
      <c r="R47" s="281">
        <v>0</v>
      </c>
      <c r="S47" s="281">
        <v>0</v>
      </c>
      <c r="T47" s="281">
        <v>0</v>
      </c>
      <c r="U47" s="281">
        <v>0</v>
      </c>
      <c r="V47" s="281">
        <v>0</v>
      </c>
      <c r="W47" s="281">
        <v>0</v>
      </c>
      <c r="X47" s="281">
        <v>0</v>
      </c>
      <c r="Y47" s="281">
        <v>0</v>
      </c>
      <c r="Z47" s="281">
        <v>0</v>
      </c>
      <c r="AA47" s="281">
        <v>0</v>
      </c>
      <c r="AB47" s="281">
        <v>0</v>
      </c>
      <c r="AC47" s="281">
        <v>0</v>
      </c>
      <c r="AD47" s="281">
        <v>0</v>
      </c>
      <c r="AE47" s="281">
        <v>0</v>
      </c>
      <c r="AF47" s="281">
        <v>0</v>
      </c>
      <c r="AG47" s="281">
        <v>0</v>
      </c>
      <c r="AH47" s="281">
        <v>0</v>
      </c>
      <c r="AI47" s="281">
        <v>0</v>
      </c>
      <c r="AJ47" s="281">
        <v>0</v>
      </c>
      <c r="AK47" s="281">
        <v>0</v>
      </c>
      <c r="AL47" s="281">
        <v>0</v>
      </c>
      <c r="AM47" s="281">
        <v>0</v>
      </c>
      <c r="AN47" s="281">
        <v>0</v>
      </c>
      <c r="AO47" s="281">
        <v>0</v>
      </c>
      <c r="AP47" s="288">
        <v>0</v>
      </c>
    </row>
    <row r="48" spans="1:42" outlineLevel="2">
      <c r="A48" s="211" t="str">
        <f>A6&amp;"."&amp;A38&amp;"."&amp;A7&amp;"."&amp;B48</f>
        <v>1.d.1.10</v>
      </c>
      <c r="B48">
        <v>10</v>
      </c>
      <c r="C48" t="str">
        <f>_xlfn.IFNA(_xlfn.XLOOKUP($A48,Select!$A$4:$A$65,Select!$H$4:$H$65),"")</f>
        <v/>
      </c>
      <c r="M48" s="281">
        <v>0</v>
      </c>
      <c r="N48" s="281">
        <v>0</v>
      </c>
      <c r="O48" s="281">
        <v>0</v>
      </c>
      <c r="P48" s="281">
        <v>0</v>
      </c>
      <c r="Q48" s="281">
        <v>0</v>
      </c>
      <c r="R48" s="281">
        <v>0</v>
      </c>
      <c r="S48" s="281">
        <v>0</v>
      </c>
      <c r="T48" s="281">
        <v>0</v>
      </c>
      <c r="U48" s="281">
        <v>0</v>
      </c>
      <c r="V48" s="281">
        <v>0</v>
      </c>
      <c r="W48" s="281">
        <v>0</v>
      </c>
      <c r="X48" s="281">
        <v>0</v>
      </c>
      <c r="Y48" s="281">
        <v>0</v>
      </c>
      <c r="Z48" s="281">
        <v>0</v>
      </c>
      <c r="AA48" s="281">
        <v>0</v>
      </c>
      <c r="AB48" s="281">
        <v>0</v>
      </c>
      <c r="AC48" s="281">
        <v>0</v>
      </c>
      <c r="AD48" s="281">
        <v>0</v>
      </c>
      <c r="AE48" s="281">
        <v>0</v>
      </c>
      <c r="AF48" s="281">
        <v>0</v>
      </c>
      <c r="AG48" s="281">
        <v>0</v>
      </c>
      <c r="AH48" s="281">
        <v>0</v>
      </c>
      <c r="AI48" s="281">
        <v>0</v>
      </c>
      <c r="AJ48" s="281">
        <v>0</v>
      </c>
      <c r="AK48" s="281">
        <v>0</v>
      </c>
      <c r="AL48" s="281">
        <v>0</v>
      </c>
      <c r="AM48" s="281">
        <v>0</v>
      </c>
      <c r="AN48" s="281">
        <v>0</v>
      </c>
      <c r="AO48" s="281">
        <v>0</v>
      </c>
      <c r="AP48" s="288">
        <v>0</v>
      </c>
    </row>
    <row r="49" spans="1:42" outlineLevel="2">
      <c r="A49" s="211" t="str">
        <f>A6&amp;"."&amp;A38&amp;"."&amp;A7&amp;"."&amp;B49</f>
        <v>1.d.1.11</v>
      </c>
      <c r="B49">
        <v>11</v>
      </c>
      <c r="C49" t="str">
        <f>_xlfn.IFNA(_xlfn.XLOOKUP($A49,Select!$A$4:$A$65,Select!$H$4:$H$65),"")</f>
        <v/>
      </c>
      <c r="M49" s="281">
        <v>0</v>
      </c>
      <c r="N49" s="281">
        <v>0</v>
      </c>
      <c r="O49" s="281">
        <v>0</v>
      </c>
      <c r="P49" s="281">
        <v>0</v>
      </c>
      <c r="Q49" s="281">
        <v>0</v>
      </c>
      <c r="R49" s="281">
        <v>0</v>
      </c>
      <c r="S49" s="281">
        <v>0</v>
      </c>
      <c r="T49" s="281">
        <v>0</v>
      </c>
      <c r="U49" s="281">
        <v>0</v>
      </c>
      <c r="V49" s="281">
        <v>0</v>
      </c>
      <c r="W49" s="281">
        <v>0</v>
      </c>
      <c r="X49" s="281">
        <v>0</v>
      </c>
      <c r="Y49" s="281">
        <v>0</v>
      </c>
      <c r="Z49" s="281">
        <v>0</v>
      </c>
      <c r="AA49" s="281">
        <v>0</v>
      </c>
      <c r="AB49" s="281">
        <v>0</v>
      </c>
      <c r="AC49" s="281">
        <v>0</v>
      </c>
      <c r="AD49" s="281">
        <v>0</v>
      </c>
      <c r="AE49" s="281">
        <v>0</v>
      </c>
      <c r="AF49" s="281">
        <v>0</v>
      </c>
      <c r="AG49" s="281">
        <v>0</v>
      </c>
      <c r="AH49" s="281">
        <v>0</v>
      </c>
      <c r="AI49" s="281">
        <v>0</v>
      </c>
      <c r="AJ49" s="281">
        <v>0</v>
      </c>
      <c r="AK49" s="281">
        <v>0</v>
      </c>
      <c r="AL49" s="281">
        <v>0</v>
      </c>
      <c r="AM49" s="281">
        <v>0</v>
      </c>
      <c r="AN49" s="281">
        <v>0</v>
      </c>
      <c r="AO49" s="281">
        <v>0</v>
      </c>
      <c r="AP49" s="288">
        <v>0</v>
      </c>
    </row>
    <row r="50" spans="1:42" outlineLevel="2">
      <c r="A50" s="211" t="str">
        <f>A6&amp;"."&amp;A38&amp;"."&amp;A7&amp;"."&amp;B50</f>
        <v>1.d.1.12</v>
      </c>
      <c r="B50">
        <v>12</v>
      </c>
      <c r="C50" t="str">
        <f>_xlfn.IFNA(_xlfn.XLOOKUP($A50,Select!$A$4:$A$65,Select!$H$4:$H$65),"")</f>
        <v/>
      </c>
      <c r="M50" s="281">
        <v>0</v>
      </c>
      <c r="N50" s="281">
        <v>0</v>
      </c>
      <c r="O50" s="281">
        <v>0</v>
      </c>
      <c r="P50" s="281">
        <v>0</v>
      </c>
      <c r="Q50" s="281">
        <v>0</v>
      </c>
      <c r="R50" s="281">
        <v>0</v>
      </c>
      <c r="S50" s="281">
        <v>0</v>
      </c>
      <c r="T50" s="281">
        <v>0</v>
      </c>
      <c r="U50" s="281">
        <v>0</v>
      </c>
      <c r="V50" s="281">
        <v>0</v>
      </c>
      <c r="W50" s="281">
        <v>0</v>
      </c>
      <c r="X50" s="281">
        <v>0</v>
      </c>
      <c r="Y50" s="281">
        <v>0</v>
      </c>
      <c r="Z50" s="281">
        <v>0</v>
      </c>
      <c r="AA50" s="281">
        <v>0</v>
      </c>
      <c r="AB50" s="281">
        <v>0</v>
      </c>
      <c r="AC50" s="281">
        <v>0</v>
      </c>
      <c r="AD50" s="281">
        <v>0</v>
      </c>
      <c r="AE50" s="281">
        <v>0</v>
      </c>
      <c r="AF50" s="281">
        <v>0</v>
      </c>
      <c r="AG50" s="281">
        <v>0</v>
      </c>
      <c r="AH50" s="281">
        <v>0</v>
      </c>
      <c r="AI50" s="281">
        <v>0</v>
      </c>
      <c r="AJ50" s="281">
        <v>0</v>
      </c>
      <c r="AK50" s="281">
        <v>0</v>
      </c>
      <c r="AL50" s="281">
        <v>0</v>
      </c>
      <c r="AM50" s="281">
        <v>0</v>
      </c>
      <c r="AN50" s="281">
        <v>0</v>
      </c>
      <c r="AO50" s="281">
        <v>0</v>
      </c>
      <c r="AP50" s="288">
        <v>0</v>
      </c>
    </row>
    <row r="51" spans="1:42" s="156" customFormat="1" outlineLevel="1">
      <c r="A51" s="212"/>
      <c r="B51" s="201">
        <f>B50-COUNTIFS(C39:C50,"")</f>
        <v>0</v>
      </c>
      <c r="C51" s="201" t="s">
        <v>285</v>
      </c>
      <c r="D51" s="201"/>
      <c r="E51" s="201"/>
      <c r="F51" s="201"/>
      <c r="G51" s="201"/>
      <c r="H51" s="201"/>
      <c r="I51" s="201"/>
      <c r="J51" s="201"/>
      <c r="K51" s="201"/>
      <c r="L51" s="201"/>
      <c r="M51" s="280">
        <f>SUM(M39:M50)</f>
        <v>0</v>
      </c>
      <c r="N51" s="280">
        <f>SUM(N39:N50)</f>
        <v>0</v>
      </c>
      <c r="O51" s="280">
        <f t="shared" ref="O51:AP51" si="5">SUM(O39:O50)</f>
        <v>0</v>
      </c>
      <c r="P51" s="280">
        <f t="shared" si="5"/>
        <v>0</v>
      </c>
      <c r="Q51" s="280">
        <f t="shared" si="5"/>
        <v>0</v>
      </c>
      <c r="R51" s="280">
        <f t="shared" si="5"/>
        <v>0</v>
      </c>
      <c r="S51" s="280">
        <f t="shared" si="5"/>
        <v>0</v>
      </c>
      <c r="T51" s="280">
        <f t="shared" si="5"/>
        <v>0</v>
      </c>
      <c r="U51" s="280">
        <f t="shared" si="5"/>
        <v>0</v>
      </c>
      <c r="V51" s="280">
        <f t="shared" si="5"/>
        <v>0</v>
      </c>
      <c r="W51" s="280">
        <f t="shared" si="5"/>
        <v>0</v>
      </c>
      <c r="X51" s="280">
        <f t="shared" si="5"/>
        <v>0</v>
      </c>
      <c r="Y51" s="280">
        <f t="shared" si="5"/>
        <v>0</v>
      </c>
      <c r="Z51" s="280">
        <f t="shared" si="5"/>
        <v>0</v>
      </c>
      <c r="AA51" s="280">
        <f t="shared" si="5"/>
        <v>0</v>
      </c>
      <c r="AB51" s="280">
        <f t="shared" si="5"/>
        <v>0</v>
      </c>
      <c r="AC51" s="280">
        <f t="shared" si="5"/>
        <v>0</v>
      </c>
      <c r="AD51" s="280">
        <f t="shared" si="5"/>
        <v>0</v>
      </c>
      <c r="AE51" s="280">
        <f t="shared" si="5"/>
        <v>0</v>
      </c>
      <c r="AF51" s="280">
        <f t="shared" si="5"/>
        <v>0</v>
      </c>
      <c r="AG51" s="280">
        <f t="shared" si="5"/>
        <v>0</v>
      </c>
      <c r="AH51" s="280">
        <f t="shared" si="5"/>
        <v>0</v>
      </c>
      <c r="AI51" s="280">
        <f t="shared" si="5"/>
        <v>0</v>
      </c>
      <c r="AJ51" s="280">
        <f t="shared" si="5"/>
        <v>0</v>
      </c>
      <c r="AK51" s="280">
        <f t="shared" si="5"/>
        <v>0</v>
      </c>
      <c r="AL51" s="280">
        <f t="shared" si="5"/>
        <v>0</v>
      </c>
      <c r="AM51" s="280">
        <f t="shared" si="5"/>
        <v>0</v>
      </c>
      <c r="AN51" s="280">
        <f t="shared" si="5"/>
        <v>0</v>
      </c>
      <c r="AO51" s="280">
        <f t="shared" si="5"/>
        <v>0</v>
      </c>
      <c r="AP51" s="280">
        <f t="shared" si="5"/>
        <v>0</v>
      </c>
    </row>
    <row r="52" spans="1:42" ht="16.149999999999999" outlineLevel="1" thickBot="1">
      <c r="A52" s="213"/>
      <c r="B52" s="202"/>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2"/>
      <c r="AJ52" s="202"/>
      <c r="AK52" s="202"/>
      <c r="AL52" s="202"/>
      <c r="AM52" s="202"/>
      <c r="AN52" s="202"/>
      <c r="AO52" s="202"/>
      <c r="AP52" s="202"/>
    </row>
    <row r="53" spans="1:42" s="156" customFormat="1" ht="16.149999999999999" outlineLevel="1" thickBot="1">
      <c r="A53" s="214" t="s">
        <v>288</v>
      </c>
      <c r="B53" s="203">
        <f>B51+B36+B21</f>
        <v>7</v>
      </c>
      <c r="C53" s="203" t="s">
        <v>289</v>
      </c>
      <c r="D53" s="203"/>
      <c r="E53" s="203"/>
      <c r="F53" s="203"/>
      <c r="G53" s="203"/>
      <c r="H53" s="203"/>
      <c r="I53" s="203"/>
      <c r="J53" s="203"/>
      <c r="K53" s="203"/>
      <c r="L53" s="203"/>
      <c r="M53" s="283">
        <f t="shared" ref="M53:AP53" si="6">SUM(M21,M36,M51)</f>
        <v>0</v>
      </c>
      <c r="N53" s="284">
        <f t="shared" si="6"/>
        <v>0</v>
      </c>
      <c r="O53" s="284">
        <f t="shared" si="6"/>
        <v>0</v>
      </c>
      <c r="P53" s="284">
        <f t="shared" si="6"/>
        <v>0</v>
      </c>
      <c r="Q53" s="284">
        <f t="shared" si="6"/>
        <v>0</v>
      </c>
      <c r="R53" s="284">
        <f t="shared" si="6"/>
        <v>0</v>
      </c>
      <c r="S53" s="284">
        <f t="shared" si="6"/>
        <v>0</v>
      </c>
      <c r="T53" s="284">
        <f t="shared" si="6"/>
        <v>0</v>
      </c>
      <c r="U53" s="284">
        <f t="shared" si="6"/>
        <v>0</v>
      </c>
      <c r="V53" s="284">
        <f t="shared" si="6"/>
        <v>0</v>
      </c>
      <c r="W53" s="284">
        <f t="shared" si="6"/>
        <v>0</v>
      </c>
      <c r="X53" s="284">
        <f t="shared" si="6"/>
        <v>0</v>
      </c>
      <c r="Y53" s="284">
        <f t="shared" si="6"/>
        <v>0</v>
      </c>
      <c r="Z53" s="284">
        <f t="shared" si="6"/>
        <v>0</v>
      </c>
      <c r="AA53" s="284">
        <f t="shared" si="6"/>
        <v>0</v>
      </c>
      <c r="AB53" s="284">
        <f t="shared" si="6"/>
        <v>0</v>
      </c>
      <c r="AC53" s="284">
        <f t="shared" si="6"/>
        <v>0</v>
      </c>
      <c r="AD53" s="284">
        <f t="shared" si="6"/>
        <v>0</v>
      </c>
      <c r="AE53" s="284">
        <f t="shared" si="6"/>
        <v>0</v>
      </c>
      <c r="AF53" s="284">
        <f t="shared" si="6"/>
        <v>0</v>
      </c>
      <c r="AG53" s="284">
        <f t="shared" si="6"/>
        <v>0</v>
      </c>
      <c r="AH53" s="284">
        <f t="shared" si="6"/>
        <v>0</v>
      </c>
      <c r="AI53" s="284">
        <f t="shared" si="6"/>
        <v>0</v>
      </c>
      <c r="AJ53" s="284">
        <f t="shared" si="6"/>
        <v>0</v>
      </c>
      <c r="AK53" s="284">
        <f t="shared" si="6"/>
        <v>0</v>
      </c>
      <c r="AL53" s="284">
        <f t="shared" si="6"/>
        <v>0</v>
      </c>
      <c r="AM53" s="284">
        <f t="shared" si="6"/>
        <v>0</v>
      </c>
      <c r="AN53" s="284">
        <f t="shared" si="6"/>
        <v>0</v>
      </c>
      <c r="AO53" s="284">
        <f t="shared" si="6"/>
        <v>0</v>
      </c>
      <c r="AP53" s="284">
        <f t="shared" si="6"/>
        <v>0</v>
      </c>
    </row>
    <row r="54" spans="1:42" outlineLevel="1">
      <c r="A54" s="211"/>
    </row>
    <row r="55" spans="1:42" collapsed="1">
      <c r="A55" s="211"/>
    </row>
    <row r="56" spans="1:42">
      <c r="A56" s="209" t="str">
        <f>_xlfn.TEXTBEFORE(J56,".")</f>
        <v>1</v>
      </c>
      <c r="B56" s="196" t="str">
        <f>_xlfn.XLOOKUP(A56,Select!$B$4:$B$65,Select!$C$4:$C$65)</f>
        <v>Phase 1</v>
      </c>
      <c r="C56" s="197"/>
      <c r="D56" s="197">
        <f>B71+B86+B101</f>
        <v>8</v>
      </c>
      <c r="E56" s="197" t="s">
        <v>281</v>
      </c>
      <c r="F56" s="197"/>
      <c r="G56" s="197"/>
      <c r="H56" s="197"/>
      <c r="I56" s="197" t="s">
        <v>282</v>
      </c>
      <c r="J56" s="197" t="str">
        <f>Select!$M$5</f>
        <v>1.2</v>
      </c>
      <c r="K56" s="197"/>
      <c r="L56" s="197"/>
      <c r="M56" s="197"/>
      <c r="N56" s="198"/>
      <c r="O56" s="198"/>
      <c r="P56" s="198"/>
      <c r="Q56" s="198"/>
      <c r="R56" s="198"/>
      <c r="S56" s="198"/>
      <c r="T56" s="198"/>
      <c r="U56" s="198"/>
      <c r="V56" s="198"/>
      <c r="W56" s="198"/>
      <c r="X56" s="198"/>
      <c r="Y56" s="198"/>
      <c r="Z56" s="198"/>
      <c r="AA56" s="198"/>
      <c r="AB56" s="198"/>
      <c r="AC56" s="198"/>
      <c r="AD56" s="198"/>
      <c r="AE56" s="198"/>
      <c r="AF56" s="198"/>
      <c r="AG56" s="198"/>
      <c r="AH56" s="198"/>
      <c r="AI56" s="198"/>
      <c r="AJ56" s="198"/>
      <c r="AK56" s="198"/>
      <c r="AL56" s="198"/>
      <c r="AM56" s="198"/>
      <c r="AN56" s="198"/>
      <c r="AO56" s="198"/>
      <c r="AP56" s="198"/>
    </row>
    <row r="57" spans="1:42" s="199" customFormat="1" outlineLevel="1">
      <c r="A57" s="210" t="str">
        <f>_xlfn.TEXTAFTER(J56,".")</f>
        <v>2</v>
      </c>
      <c r="B57" s="199" t="str">
        <f>_xlfn.XLOOKUP($J56,Select!$K$4:$K$65,Select!$F$4:$F$65)</f>
        <v>Teesside Offshore Transportation System</v>
      </c>
    </row>
    <row r="58" spans="1:42" s="31" customFormat="1" outlineLevel="1">
      <c r="A58" s="220" t="s">
        <v>150</v>
      </c>
      <c r="B58" s="220" t="s">
        <v>283</v>
      </c>
      <c r="C58" s="220" t="s">
        <v>284</v>
      </c>
      <c r="D58" s="220"/>
      <c r="E58" s="220"/>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row>
    <row r="59" spans="1:42" outlineLevel="2">
      <c r="A59" s="211" t="str">
        <f>A56&amp;"."&amp;A58&amp;"."&amp;A57&amp;"."&amp;B59</f>
        <v>1.c.2.1</v>
      </c>
      <c r="B59">
        <v>1</v>
      </c>
      <c r="C59" t="str">
        <f>_xlfn.IFNA(_xlfn.XLOOKUP($A59,Select!$A$4:$A$65,Select!$H$4:$H$65),"")</f>
        <v>EPCI #1 : Pipeline Installation &amp; Landfall</v>
      </c>
      <c r="M59" s="281">
        <v>0</v>
      </c>
      <c r="N59" s="281">
        <v>0</v>
      </c>
      <c r="O59" s="281">
        <v>0</v>
      </c>
      <c r="P59" s="281">
        <v>0</v>
      </c>
      <c r="Q59" s="281">
        <v>0</v>
      </c>
      <c r="R59" s="281">
        <v>0</v>
      </c>
      <c r="S59" s="281">
        <v>0</v>
      </c>
      <c r="T59" s="281">
        <v>0</v>
      </c>
      <c r="U59" s="281">
        <v>0</v>
      </c>
      <c r="V59" s="281">
        <v>0</v>
      </c>
      <c r="W59" s="281">
        <v>0</v>
      </c>
      <c r="X59" s="281">
        <v>0</v>
      </c>
      <c r="Y59" s="281">
        <v>0</v>
      </c>
      <c r="Z59" s="281">
        <v>0</v>
      </c>
      <c r="AA59" s="281">
        <v>0</v>
      </c>
      <c r="AB59" s="281">
        <v>0</v>
      </c>
      <c r="AC59" s="281">
        <v>0</v>
      </c>
      <c r="AD59" s="281">
        <v>0</v>
      </c>
      <c r="AE59" s="281">
        <v>0</v>
      </c>
      <c r="AF59" s="281">
        <v>0</v>
      </c>
      <c r="AG59" s="281">
        <v>0</v>
      </c>
      <c r="AH59" s="281">
        <v>0</v>
      </c>
      <c r="AI59" s="281">
        <v>0</v>
      </c>
      <c r="AJ59" s="281">
        <v>0</v>
      </c>
      <c r="AK59" s="281">
        <v>0</v>
      </c>
      <c r="AL59" s="281">
        <v>0</v>
      </c>
      <c r="AM59" s="281">
        <v>0</v>
      </c>
      <c r="AN59" s="281">
        <v>0</v>
      </c>
      <c r="AO59" s="281">
        <v>0</v>
      </c>
      <c r="AP59" s="288">
        <v>0</v>
      </c>
    </row>
    <row r="60" spans="1:42" outlineLevel="2">
      <c r="A60" s="211" t="str">
        <f>A56&amp;"."&amp;A58&amp;"."&amp;A57&amp;"."&amp;B60</f>
        <v>1.c.2.2</v>
      </c>
      <c r="B60">
        <v>2</v>
      </c>
      <c r="C60" t="str">
        <f>_xlfn.IFNA(_xlfn.XLOOKUP($A60,Select!$A$4:$A$65,Select!$H$4:$H$65),"")</f>
        <v>EPCI #2 :  SPS supply and Install (include flowline)</v>
      </c>
      <c r="M60" s="281">
        <v>0</v>
      </c>
      <c r="N60" s="281">
        <v>0</v>
      </c>
      <c r="O60" s="281">
        <v>0</v>
      </c>
      <c r="P60" s="281">
        <v>0</v>
      </c>
      <c r="Q60" s="281">
        <v>0</v>
      </c>
      <c r="R60" s="281">
        <v>0</v>
      </c>
      <c r="S60" s="281">
        <v>0</v>
      </c>
      <c r="T60" s="281">
        <v>0</v>
      </c>
      <c r="U60" s="281">
        <v>0</v>
      </c>
      <c r="V60" s="281">
        <v>0</v>
      </c>
      <c r="W60" s="281">
        <v>0</v>
      </c>
      <c r="X60" s="281">
        <v>0</v>
      </c>
      <c r="Y60" s="281">
        <v>0</v>
      </c>
      <c r="Z60" s="281">
        <v>0</v>
      </c>
      <c r="AA60" s="281">
        <v>0</v>
      </c>
      <c r="AB60" s="281">
        <v>0</v>
      </c>
      <c r="AC60" s="281">
        <v>0</v>
      </c>
      <c r="AD60" s="281">
        <v>0</v>
      </c>
      <c r="AE60" s="281">
        <v>0</v>
      </c>
      <c r="AF60" s="281">
        <v>0</v>
      </c>
      <c r="AG60" s="281">
        <v>0</v>
      </c>
      <c r="AH60" s="281">
        <v>0</v>
      </c>
      <c r="AI60" s="281">
        <v>0</v>
      </c>
      <c r="AJ60" s="281">
        <v>0</v>
      </c>
      <c r="AK60" s="281">
        <v>0</v>
      </c>
      <c r="AL60" s="281">
        <v>0</v>
      </c>
      <c r="AM60" s="281">
        <v>0</v>
      </c>
      <c r="AN60" s="281">
        <v>0</v>
      </c>
      <c r="AO60" s="281">
        <v>0</v>
      </c>
      <c r="AP60" s="288">
        <v>0</v>
      </c>
    </row>
    <row r="61" spans="1:42" outlineLevel="2">
      <c r="A61" s="211" t="str">
        <f>A56&amp;"."&amp;A58&amp;"."&amp;A57&amp;"."&amp;B61</f>
        <v>1.c.2.3</v>
      </c>
      <c r="B61">
        <v>3</v>
      </c>
      <c r="C61" t="str">
        <f>_xlfn.IFNA(_xlfn.XLOOKUP($A61,Select!$A$4:$A$65,Select!$H$4:$H$65),"")</f>
        <v>EPCI #3 : Power &amp; communications cable</v>
      </c>
      <c r="M61" s="281">
        <v>0</v>
      </c>
      <c r="N61" s="281">
        <v>0</v>
      </c>
      <c r="O61" s="281">
        <v>0</v>
      </c>
      <c r="P61" s="281">
        <v>0</v>
      </c>
      <c r="Q61" s="281">
        <v>0</v>
      </c>
      <c r="R61" s="281">
        <v>0</v>
      </c>
      <c r="S61" s="281">
        <v>0</v>
      </c>
      <c r="T61" s="281">
        <v>0</v>
      </c>
      <c r="U61" s="281">
        <v>0</v>
      </c>
      <c r="V61" s="281">
        <v>0</v>
      </c>
      <c r="W61" s="281">
        <v>0</v>
      </c>
      <c r="X61" s="281">
        <v>0</v>
      </c>
      <c r="Y61" s="281">
        <v>0</v>
      </c>
      <c r="Z61" s="281">
        <v>0</v>
      </c>
      <c r="AA61" s="281">
        <v>0</v>
      </c>
      <c r="AB61" s="281">
        <v>0</v>
      </c>
      <c r="AC61" s="281">
        <v>0</v>
      </c>
      <c r="AD61" s="281">
        <v>0</v>
      </c>
      <c r="AE61" s="281">
        <v>0</v>
      </c>
      <c r="AF61" s="281">
        <v>0</v>
      </c>
      <c r="AG61" s="281">
        <v>0</v>
      </c>
      <c r="AH61" s="281">
        <v>0</v>
      </c>
      <c r="AI61" s="281">
        <v>0</v>
      </c>
      <c r="AJ61" s="281">
        <v>0</v>
      </c>
      <c r="AK61" s="281">
        <v>0</v>
      </c>
      <c r="AL61" s="281">
        <v>0</v>
      </c>
      <c r="AM61" s="281">
        <v>0</v>
      </c>
      <c r="AN61" s="281">
        <v>0</v>
      </c>
      <c r="AO61" s="281">
        <v>0</v>
      </c>
      <c r="AP61" s="288">
        <v>0</v>
      </c>
    </row>
    <row r="62" spans="1:42" outlineLevel="2">
      <c r="A62" s="211" t="str">
        <f>A56&amp;"."&amp;A58&amp;"."&amp;A57&amp;"."&amp;B62</f>
        <v>1.c.2.4</v>
      </c>
      <c r="B62">
        <v>4</v>
      </c>
      <c r="C62" t="str">
        <f>_xlfn.IFNA(_xlfn.XLOOKUP($A62,Select!$A$4:$A$65,Select!$H$4:$H$65),"")</f>
        <v>Linepipe fabrication and supply</v>
      </c>
      <c r="M62" s="281">
        <v>0</v>
      </c>
      <c r="N62" s="281">
        <v>0</v>
      </c>
      <c r="O62" s="281">
        <v>0</v>
      </c>
      <c r="P62" s="281">
        <v>0</v>
      </c>
      <c r="Q62" s="281">
        <v>0</v>
      </c>
      <c r="R62" s="281">
        <v>0</v>
      </c>
      <c r="S62" s="281">
        <v>0</v>
      </c>
      <c r="T62" s="281">
        <v>0</v>
      </c>
      <c r="U62" s="281">
        <v>0</v>
      </c>
      <c r="V62" s="281">
        <v>0</v>
      </c>
      <c r="W62" s="281">
        <v>0</v>
      </c>
      <c r="X62" s="281">
        <v>0</v>
      </c>
      <c r="Y62" s="281">
        <v>0</v>
      </c>
      <c r="Z62" s="281">
        <v>0</v>
      </c>
      <c r="AA62" s="281">
        <v>0</v>
      </c>
      <c r="AB62" s="281">
        <v>0</v>
      </c>
      <c r="AC62" s="281">
        <v>0</v>
      </c>
      <c r="AD62" s="281">
        <v>0</v>
      </c>
      <c r="AE62" s="281">
        <v>0</v>
      </c>
      <c r="AF62" s="281">
        <v>0</v>
      </c>
      <c r="AG62" s="281">
        <v>0</v>
      </c>
      <c r="AH62" s="281">
        <v>0</v>
      </c>
      <c r="AI62" s="281">
        <v>0</v>
      </c>
      <c r="AJ62" s="281">
        <v>0</v>
      </c>
      <c r="AK62" s="281">
        <v>0</v>
      </c>
      <c r="AL62" s="281">
        <v>0</v>
      </c>
      <c r="AM62" s="281">
        <v>0</v>
      </c>
      <c r="AN62" s="281">
        <v>0</v>
      </c>
      <c r="AO62" s="281">
        <v>0</v>
      </c>
      <c r="AP62" s="288">
        <v>0</v>
      </c>
    </row>
    <row r="63" spans="1:42" outlineLevel="2">
      <c r="A63" s="211" t="str">
        <f>A56&amp;"."&amp;A58&amp;"."&amp;A57&amp;"."&amp;B63</f>
        <v>1.c.2.5</v>
      </c>
      <c r="B63">
        <v>5</v>
      </c>
      <c r="C63" t="str">
        <f>_xlfn.IFNA(_xlfn.XLOOKUP($A63,Select!$A$4:$A$65,Select!$H$4:$H$65),"")</f>
        <v>Offshore Systems Engineering</v>
      </c>
      <c r="M63" s="281">
        <v>0</v>
      </c>
      <c r="N63" s="281">
        <v>0</v>
      </c>
      <c r="O63" s="281">
        <v>0</v>
      </c>
      <c r="P63" s="281">
        <v>0</v>
      </c>
      <c r="Q63" s="281">
        <v>0</v>
      </c>
      <c r="R63" s="281">
        <v>0</v>
      </c>
      <c r="S63" s="281">
        <v>0</v>
      </c>
      <c r="T63" s="281">
        <v>0</v>
      </c>
      <c r="U63" s="281">
        <v>0</v>
      </c>
      <c r="V63" s="281">
        <v>0</v>
      </c>
      <c r="W63" s="281">
        <v>0</v>
      </c>
      <c r="X63" s="281">
        <v>0</v>
      </c>
      <c r="Y63" s="281">
        <v>0</v>
      </c>
      <c r="Z63" s="281">
        <v>0</v>
      </c>
      <c r="AA63" s="281">
        <v>0</v>
      </c>
      <c r="AB63" s="281">
        <v>0</v>
      </c>
      <c r="AC63" s="281">
        <v>0</v>
      </c>
      <c r="AD63" s="281">
        <v>0</v>
      </c>
      <c r="AE63" s="281">
        <v>0</v>
      </c>
      <c r="AF63" s="281">
        <v>0</v>
      </c>
      <c r="AG63" s="281">
        <v>0</v>
      </c>
      <c r="AH63" s="281">
        <v>0</v>
      </c>
      <c r="AI63" s="281">
        <v>0</v>
      </c>
      <c r="AJ63" s="281">
        <v>0</v>
      </c>
      <c r="AK63" s="281">
        <v>0</v>
      </c>
      <c r="AL63" s="281">
        <v>0</v>
      </c>
      <c r="AM63" s="281">
        <v>0</v>
      </c>
      <c r="AN63" s="281">
        <v>0</v>
      </c>
      <c r="AO63" s="281">
        <v>0</v>
      </c>
      <c r="AP63" s="288">
        <v>0</v>
      </c>
    </row>
    <row r="64" spans="1:42" outlineLevel="2">
      <c r="A64" s="211" t="str">
        <f>A56&amp;"."&amp;A58&amp;"."&amp;A57&amp;"."&amp;B64</f>
        <v>1.c.2.6</v>
      </c>
      <c r="B64">
        <v>6</v>
      </c>
      <c r="C64" t="str">
        <f>_xlfn.IFNA(_xlfn.XLOOKUP($A64,Select!$A$4:$A$65,Select!$H$4:$H$65),"")</f>
        <v>Tier 2 Contract</v>
      </c>
      <c r="M64" s="281">
        <v>0</v>
      </c>
      <c r="N64" s="281">
        <v>0</v>
      </c>
      <c r="O64" s="281">
        <v>0</v>
      </c>
      <c r="P64" s="281">
        <v>0</v>
      </c>
      <c r="Q64" s="281">
        <v>0</v>
      </c>
      <c r="R64" s="281">
        <v>0</v>
      </c>
      <c r="S64" s="281">
        <v>0</v>
      </c>
      <c r="T64" s="281">
        <v>0</v>
      </c>
      <c r="U64" s="281">
        <v>0</v>
      </c>
      <c r="V64" s="281">
        <v>0</v>
      </c>
      <c r="W64" s="281">
        <v>0</v>
      </c>
      <c r="X64" s="281">
        <v>0</v>
      </c>
      <c r="Y64" s="281">
        <v>0</v>
      </c>
      <c r="Z64" s="281">
        <v>0</v>
      </c>
      <c r="AA64" s="281">
        <v>0</v>
      </c>
      <c r="AB64" s="281">
        <v>0</v>
      </c>
      <c r="AC64" s="281">
        <v>0</v>
      </c>
      <c r="AD64" s="281">
        <v>0</v>
      </c>
      <c r="AE64" s="281">
        <v>0</v>
      </c>
      <c r="AF64" s="281">
        <v>0</v>
      </c>
      <c r="AG64" s="281">
        <v>0</v>
      </c>
      <c r="AH64" s="281">
        <v>0</v>
      </c>
      <c r="AI64" s="281">
        <v>0</v>
      </c>
      <c r="AJ64" s="281">
        <v>0</v>
      </c>
      <c r="AK64" s="281">
        <v>0</v>
      </c>
      <c r="AL64" s="281">
        <v>0</v>
      </c>
      <c r="AM64" s="281">
        <v>0</v>
      </c>
      <c r="AN64" s="281">
        <v>0</v>
      </c>
      <c r="AO64" s="281">
        <v>0</v>
      </c>
      <c r="AP64" s="288">
        <v>0</v>
      </c>
    </row>
    <row r="65" spans="1:42" outlineLevel="2">
      <c r="A65" s="211" t="str">
        <f>A56&amp;"."&amp;A58&amp;"."&amp;A57&amp;"."&amp;B65</f>
        <v>1.c.2.7</v>
      </c>
      <c r="B65">
        <v>7</v>
      </c>
      <c r="C65" t="str">
        <f>_xlfn.IFNA(_xlfn.XLOOKUP($A65,Select!$A$4:$A$65,Select!$H$4:$H$65),"")</f>
        <v/>
      </c>
      <c r="M65" s="281">
        <v>0</v>
      </c>
      <c r="N65" s="281">
        <v>0</v>
      </c>
      <c r="O65" s="281">
        <v>0</v>
      </c>
      <c r="P65" s="281">
        <v>0</v>
      </c>
      <c r="Q65" s="281">
        <v>0</v>
      </c>
      <c r="R65" s="281">
        <v>0</v>
      </c>
      <c r="S65" s="281">
        <v>0</v>
      </c>
      <c r="T65" s="281">
        <v>0</v>
      </c>
      <c r="U65" s="281">
        <v>0</v>
      </c>
      <c r="V65" s="281">
        <v>0</v>
      </c>
      <c r="W65" s="281">
        <v>0</v>
      </c>
      <c r="X65" s="281">
        <v>0</v>
      </c>
      <c r="Y65" s="281">
        <v>0</v>
      </c>
      <c r="Z65" s="281">
        <v>0</v>
      </c>
      <c r="AA65" s="281">
        <v>0</v>
      </c>
      <c r="AB65" s="281">
        <v>0</v>
      </c>
      <c r="AC65" s="281">
        <v>0</v>
      </c>
      <c r="AD65" s="281">
        <v>0</v>
      </c>
      <c r="AE65" s="281">
        <v>0</v>
      </c>
      <c r="AF65" s="281">
        <v>0</v>
      </c>
      <c r="AG65" s="281">
        <v>0</v>
      </c>
      <c r="AH65" s="281">
        <v>0</v>
      </c>
      <c r="AI65" s="281">
        <v>0</v>
      </c>
      <c r="AJ65" s="281">
        <v>0</v>
      </c>
      <c r="AK65" s="281">
        <v>0</v>
      </c>
      <c r="AL65" s="281">
        <v>0</v>
      </c>
      <c r="AM65" s="281">
        <v>0</v>
      </c>
      <c r="AN65" s="281">
        <v>0</v>
      </c>
      <c r="AO65" s="281">
        <v>0</v>
      </c>
      <c r="AP65" s="288">
        <v>0</v>
      </c>
    </row>
    <row r="66" spans="1:42" outlineLevel="2">
      <c r="A66" s="211" t="str">
        <f>A56&amp;"."&amp;A58&amp;"."&amp;A57&amp;"."&amp;B66</f>
        <v>1.c.2.8</v>
      </c>
      <c r="B66">
        <v>8</v>
      </c>
      <c r="C66" t="str">
        <f>_xlfn.IFNA(_xlfn.XLOOKUP($A66,Select!$A$4:$A$65,Select!$H$4:$H$65),"")</f>
        <v/>
      </c>
      <c r="M66" s="281">
        <v>0</v>
      </c>
      <c r="N66" s="281">
        <v>0</v>
      </c>
      <c r="O66" s="281">
        <v>0</v>
      </c>
      <c r="P66" s="281">
        <v>0</v>
      </c>
      <c r="Q66" s="281">
        <v>0</v>
      </c>
      <c r="R66" s="281">
        <v>0</v>
      </c>
      <c r="S66" s="281">
        <v>0</v>
      </c>
      <c r="T66" s="281">
        <v>0</v>
      </c>
      <c r="U66" s="281">
        <v>0</v>
      </c>
      <c r="V66" s="281">
        <v>0</v>
      </c>
      <c r="W66" s="281">
        <v>0</v>
      </c>
      <c r="X66" s="281">
        <v>0</v>
      </c>
      <c r="Y66" s="281">
        <v>0</v>
      </c>
      <c r="Z66" s="281">
        <v>0</v>
      </c>
      <c r="AA66" s="281">
        <v>0</v>
      </c>
      <c r="AB66" s="281">
        <v>0</v>
      </c>
      <c r="AC66" s="281">
        <v>0</v>
      </c>
      <c r="AD66" s="281">
        <v>0</v>
      </c>
      <c r="AE66" s="281">
        <v>0</v>
      </c>
      <c r="AF66" s="281">
        <v>0</v>
      </c>
      <c r="AG66" s="281">
        <v>0</v>
      </c>
      <c r="AH66" s="281">
        <v>0</v>
      </c>
      <c r="AI66" s="281">
        <v>0</v>
      </c>
      <c r="AJ66" s="281">
        <v>0</v>
      </c>
      <c r="AK66" s="281">
        <v>0</v>
      </c>
      <c r="AL66" s="281">
        <v>0</v>
      </c>
      <c r="AM66" s="281">
        <v>0</v>
      </c>
      <c r="AN66" s="281">
        <v>0</v>
      </c>
      <c r="AO66" s="281">
        <v>0</v>
      </c>
      <c r="AP66" s="288">
        <v>0</v>
      </c>
    </row>
    <row r="67" spans="1:42" outlineLevel="2">
      <c r="A67" s="211" t="str">
        <f>A56&amp;"."&amp;A58&amp;"."&amp;A57&amp;"."&amp;B67</f>
        <v>1.c.2.9</v>
      </c>
      <c r="B67">
        <v>9</v>
      </c>
      <c r="C67" t="str">
        <f>_xlfn.IFNA(_xlfn.XLOOKUP($A67,Select!$A$4:$A$65,Select!$H$4:$H$65),"")</f>
        <v/>
      </c>
      <c r="M67" s="281">
        <v>0</v>
      </c>
      <c r="N67" s="281">
        <v>0</v>
      </c>
      <c r="O67" s="281">
        <v>0</v>
      </c>
      <c r="P67" s="281">
        <v>0</v>
      </c>
      <c r="Q67" s="281">
        <v>0</v>
      </c>
      <c r="R67" s="281">
        <v>0</v>
      </c>
      <c r="S67" s="281">
        <v>0</v>
      </c>
      <c r="T67" s="281">
        <v>0</v>
      </c>
      <c r="U67" s="281">
        <v>0</v>
      </c>
      <c r="V67" s="281">
        <v>0</v>
      </c>
      <c r="W67" s="281">
        <v>0</v>
      </c>
      <c r="X67" s="281">
        <v>0</v>
      </c>
      <c r="Y67" s="281">
        <v>0</v>
      </c>
      <c r="Z67" s="281">
        <v>0</v>
      </c>
      <c r="AA67" s="281">
        <v>0</v>
      </c>
      <c r="AB67" s="281">
        <v>0</v>
      </c>
      <c r="AC67" s="281">
        <v>0</v>
      </c>
      <c r="AD67" s="281">
        <v>0</v>
      </c>
      <c r="AE67" s="281">
        <v>0</v>
      </c>
      <c r="AF67" s="281">
        <v>0</v>
      </c>
      <c r="AG67" s="281">
        <v>0</v>
      </c>
      <c r="AH67" s="281">
        <v>0</v>
      </c>
      <c r="AI67" s="281">
        <v>0</v>
      </c>
      <c r="AJ67" s="281">
        <v>0</v>
      </c>
      <c r="AK67" s="281">
        <v>0</v>
      </c>
      <c r="AL67" s="281">
        <v>0</v>
      </c>
      <c r="AM67" s="281">
        <v>0</v>
      </c>
      <c r="AN67" s="281">
        <v>0</v>
      </c>
      <c r="AO67" s="281">
        <v>0</v>
      </c>
      <c r="AP67" s="288">
        <v>0</v>
      </c>
    </row>
    <row r="68" spans="1:42" outlineLevel="2">
      <c r="A68" s="211" t="str">
        <f>A56&amp;"."&amp;A58&amp;"."&amp;A57&amp;"."&amp;B68</f>
        <v>1.c.2.10</v>
      </c>
      <c r="B68">
        <v>10</v>
      </c>
      <c r="C68" t="str">
        <f>_xlfn.IFNA(_xlfn.XLOOKUP($A68,Select!$A$4:$A$65,Select!$H$4:$H$65),"")</f>
        <v/>
      </c>
      <c r="M68" s="281">
        <v>0</v>
      </c>
      <c r="N68" s="281">
        <v>0</v>
      </c>
      <c r="O68" s="281">
        <v>0</v>
      </c>
      <c r="P68" s="281">
        <v>0</v>
      </c>
      <c r="Q68" s="281">
        <v>0</v>
      </c>
      <c r="R68" s="281">
        <v>0</v>
      </c>
      <c r="S68" s="281">
        <v>0</v>
      </c>
      <c r="T68" s="281">
        <v>0</v>
      </c>
      <c r="U68" s="281">
        <v>0</v>
      </c>
      <c r="V68" s="281">
        <v>0</v>
      </c>
      <c r="W68" s="281">
        <v>0</v>
      </c>
      <c r="X68" s="281">
        <v>0</v>
      </c>
      <c r="Y68" s="281">
        <v>0</v>
      </c>
      <c r="Z68" s="281">
        <v>0</v>
      </c>
      <c r="AA68" s="281">
        <v>0</v>
      </c>
      <c r="AB68" s="281">
        <v>0</v>
      </c>
      <c r="AC68" s="281">
        <v>0</v>
      </c>
      <c r="AD68" s="281">
        <v>0</v>
      </c>
      <c r="AE68" s="281">
        <v>0</v>
      </c>
      <c r="AF68" s="281">
        <v>0</v>
      </c>
      <c r="AG68" s="281">
        <v>0</v>
      </c>
      <c r="AH68" s="281">
        <v>0</v>
      </c>
      <c r="AI68" s="281">
        <v>0</v>
      </c>
      <c r="AJ68" s="281">
        <v>0</v>
      </c>
      <c r="AK68" s="281">
        <v>0</v>
      </c>
      <c r="AL68" s="281">
        <v>0</v>
      </c>
      <c r="AM68" s="281">
        <v>0</v>
      </c>
      <c r="AN68" s="281">
        <v>0</v>
      </c>
      <c r="AO68" s="281">
        <v>0</v>
      </c>
      <c r="AP68" s="288">
        <v>0</v>
      </c>
    </row>
    <row r="69" spans="1:42" outlineLevel="2">
      <c r="A69" s="211" t="str">
        <f>A56&amp;"."&amp;A58&amp;"."&amp;A57&amp;"."&amp;B69</f>
        <v>1.c.2.11</v>
      </c>
      <c r="B69">
        <v>11</v>
      </c>
      <c r="C69" t="str">
        <f>_xlfn.IFNA(_xlfn.XLOOKUP($A69,Select!$A$4:$A$65,Select!$H$4:$H$65),"")</f>
        <v/>
      </c>
      <c r="M69" s="281">
        <v>0</v>
      </c>
      <c r="N69" s="281">
        <v>0</v>
      </c>
      <c r="O69" s="281">
        <v>0</v>
      </c>
      <c r="P69" s="281">
        <v>0</v>
      </c>
      <c r="Q69" s="281">
        <v>0</v>
      </c>
      <c r="R69" s="281">
        <v>0</v>
      </c>
      <c r="S69" s="281">
        <v>0</v>
      </c>
      <c r="T69" s="281">
        <v>0</v>
      </c>
      <c r="U69" s="281">
        <v>0</v>
      </c>
      <c r="V69" s="281">
        <v>0</v>
      </c>
      <c r="W69" s="281">
        <v>0</v>
      </c>
      <c r="X69" s="281">
        <v>0</v>
      </c>
      <c r="Y69" s="281">
        <v>0</v>
      </c>
      <c r="Z69" s="281">
        <v>0</v>
      </c>
      <c r="AA69" s="281">
        <v>0</v>
      </c>
      <c r="AB69" s="281">
        <v>0</v>
      </c>
      <c r="AC69" s="281">
        <v>0</v>
      </c>
      <c r="AD69" s="281">
        <v>0</v>
      </c>
      <c r="AE69" s="281">
        <v>0</v>
      </c>
      <c r="AF69" s="281">
        <v>0</v>
      </c>
      <c r="AG69" s="281">
        <v>0</v>
      </c>
      <c r="AH69" s="281">
        <v>0</v>
      </c>
      <c r="AI69" s="281">
        <v>0</v>
      </c>
      <c r="AJ69" s="281">
        <v>0</v>
      </c>
      <c r="AK69" s="281">
        <v>0</v>
      </c>
      <c r="AL69" s="281">
        <v>0</v>
      </c>
      <c r="AM69" s="281">
        <v>0</v>
      </c>
      <c r="AN69" s="281">
        <v>0</v>
      </c>
      <c r="AO69" s="281">
        <v>0</v>
      </c>
      <c r="AP69" s="288">
        <v>0</v>
      </c>
    </row>
    <row r="70" spans="1:42" outlineLevel="2">
      <c r="A70" s="211" t="str">
        <f>A56&amp;"."&amp;A58&amp;"."&amp;A57&amp;"."&amp;B70</f>
        <v>1.c.2.12</v>
      </c>
      <c r="B70">
        <v>12</v>
      </c>
      <c r="C70" t="str">
        <f>_xlfn.IFNA(_xlfn.XLOOKUP($A70,Select!$A$4:$A$65,Select!$H$4:$H$65),"")</f>
        <v/>
      </c>
      <c r="M70" s="281">
        <v>0</v>
      </c>
      <c r="N70" s="281">
        <v>0</v>
      </c>
      <c r="O70" s="281">
        <v>0</v>
      </c>
      <c r="P70" s="281">
        <v>0</v>
      </c>
      <c r="Q70" s="281">
        <v>0</v>
      </c>
      <c r="R70" s="281">
        <v>0</v>
      </c>
      <c r="S70" s="281">
        <v>0</v>
      </c>
      <c r="T70" s="281">
        <v>0</v>
      </c>
      <c r="U70" s="281">
        <v>0</v>
      </c>
      <c r="V70" s="281">
        <v>0</v>
      </c>
      <c r="W70" s="281">
        <v>0</v>
      </c>
      <c r="X70" s="281">
        <v>0</v>
      </c>
      <c r="Y70" s="281">
        <v>0</v>
      </c>
      <c r="Z70" s="281">
        <v>0</v>
      </c>
      <c r="AA70" s="281">
        <v>0</v>
      </c>
      <c r="AB70" s="281">
        <v>0</v>
      </c>
      <c r="AC70" s="281">
        <v>0</v>
      </c>
      <c r="AD70" s="281">
        <v>0</v>
      </c>
      <c r="AE70" s="281">
        <v>0</v>
      </c>
      <c r="AF70" s="281">
        <v>0</v>
      </c>
      <c r="AG70" s="281">
        <v>0</v>
      </c>
      <c r="AH70" s="281">
        <v>0</v>
      </c>
      <c r="AI70" s="281">
        <v>0</v>
      </c>
      <c r="AJ70" s="281">
        <v>0</v>
      </c>
      <c r="AK70" s="281">
        <v>0</v>
      </c>
      <c r="AL70" s="281">
        <v>0</v>
      </c>
      <c r="AM70" s="281">
        <v>0</v>
      </c>
      <c r="AN70" s="281">
        <v>0</v>
      </c>
      <c r="AO70" s="281">
        <v>0</v>
      </c>
      <c r="AP70" s="288">
        <v>0</v>
      </c>
    </row>
    <row r="71" spans="1:42" s="156" customFormat="1" outlineLevel="1">
      <c r="A71" s="212"/>
      <c r="B71" s="201">
        <f>B70-COUNTIFS(C59:C70,"")</f>
        <v>6</v>
      </c>
      <c r="C71" s="201" t="s">
        <v>285</v>
      </c>
      <c r="D71" s="201"/>
      <c r="E71" s="201"/>
      <c r="F71" s="201"/>
      <c r="G71" s="201"/>
      <c r="H71" s="201"/>
      <c r="I71" s="201"/>
      <c r="J71" s="201"/>
      <c r="K71" s="201"/>
      <c r="L71" s="201"/>
      <c r="M71" s="280">
        <f>SUM(M59:M70)</f>
        <v>0</v>
      </c>
      <c r="N71" s="280">
        <f>SUM(N59:N70)</f>
        <v>0</v>
      </c>
      <c r="O71" s="280">
        <f t="shared" ref="O71:AP71" si="7">SUM(O59:O70)</f>
        <v>0</v>
      </c>
      <c r="P71" s="280">
        <f t="shared" si="7"/>
        <v>0</v>
      </c>
      <c r="Q71" s="280">
        <f t="shared" si="7"/>
        <v>0</v>
      </c>
      <c r="R71" s="280">
        <f t="shared" si="7"/>
        <v>0</v>
      </c>
      <c r="S71" s="280">
        <f t="shared" si="7"/>
        <v>0</v>
      </c>
      <c r="T71" s="280">
        <f t="shared" si="7"/>
        <v>0</v>
      </c>
      <c r="U71" s="280">
        <f t="shared" si="7"/>
        <v>0</v>
      </c>
      <c r="V71" s="280">
        <f t="shared" si="7"/>
        <v>0</v>
      </c>
      <c r="W71" s="280">
        <f t="shared" si="7"/>
        <v>0</v>
      </c>
      <c r="X71" s="280">
        <f t="shared" si="7"/>
        <v>0</v>
      </c>
      <c r="Y71" s="280">
        <f t="shared" si="7"/>
        <v>0</v>
      </c>
      <c r="Z71" s="280">
        <f t="shared" si="7"/>
        <v>0</v>
      </c>
      <c r="AA71" s="280">
        <f t="shared" si="7"/>
        <v>0</v>
      </c>
      <c r="AB71" s="280">
        <f t="shared" si="7"/>
        <v>0</v>
      </c>
      <c r="AC71" s="280">
        <f t="shared" si="7"/>
        <v>0</v>
      </c>
      <c r="AD71" s="280">
        <f t="shared" si="7"/>
        <v>0</v>
      </c>
      <c r="AE71" s="280">
        <f t="shared" si="7"/>
        <v>0</v>
      </c>
      <c r="AF71" s="280">
        <f t="shared" si="7"/>
        <v>0</v>
      </c>
      <c r="AG71" s="280">
        <f t="shared" si="7"/>
        <v>0</v>
      </c>
      <c r="AH71" s="280">
        <f t="shared" si="7"/>
        <v>0</v>
      </c>
      <c r="AI71" s="280">
        <f t="shared" si="7"/>
        <v>0</v>
      </c>
      <c r="AJ71" s="280">
        <f t="shared" si="7"/>
        <v>0</v>
      </c>
      <c r="AK71" s="280">
        <f t="shared" si="7"/>
        <v>0</v>
      </c>
      <c r="AL71" s="280">
        <f t="shared" si="7"/>
        <v>0</v>
      </c>
      <c r="AM71" s="280">
        <f t="shared" si="7"/>
        <v>0</v>
      </c>
      <c r="AN71" s="280">
        <f t="shared" si="7"/>
        <v>0</v>
      </c>
      <c r="AO71" s="280">
        <f t="shared" si="7"/>
        <v>0</v>
      </c>
      <c r="AP71" s="280">
        <f t="shared" si="7"/>
        <v>0</v>
      </c>
    </row>
    <row r="72" spans="1:42" outlineLevel="1">
      <c r="A72" s="211"/>
    </row>
    <row r="73" spans="1:42" s="31" customFormat="1" outlineLevel="1">
      <c r="A73" s="220" t="s">
        <v>216</v>
      </c>
      <c r="B73" s="220" t="s">
        <v>286</v>
      </c>
      <c r="C73" s="220" t="s">
        <v>284</v>
      </c>
      <c r="D73" s="220"/>
      <c r="E73" s="220"/>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row>
    <row r="74" spans="1:42" outlineLevel="2">
      <c r="A74" s="211" t="str">
        <f>A56&amp;"."&amp;A73&amp;"."&amp;A57&amp;"."&amp;B74</f>
        <v>1.o.2.1</v>
      </c>
      <c r="B74">
        <v>1</v>
      </c>
      <c r="C74" t="str">
        <f>_xlfn.IFNA(_xlfn.XLOOKUP($A74,Select!$A$4:$A$65,Select!$H$4:$H$65),"")</f>
        <v>Fixed</v>
      </c>
      <c r="M74" s="281">
        <v>0</v>
      </c>
      <c r="N74" s="281">
        <v>0</v>
      </c>
      <c r="O74" s="281">
        <v>0</v>
      </c>
      <c r="P74" s="281">
        <v>0</v>
      </c>
      <c r="Q74" s="281">
        <v>0</v>
      </c>
      <c r="R74" s="281">
        <v>0</v>
      </c>
      <c r="S74" s="281">
        <v>0</v>
      </c>
      <c r="T74" s="281">
        <v>0</v>
      </c>
      <c r="U74" s="281">
        <v>0</v>
      </c>
      <c r="V74" s="281">
        <v>0</v>
      </c>
      <c r="W74" s="281">
        <v>0</v>
      </c>
      <c r="X74" s="281">
        <v>0</v>
      </c>
      <c r="Y74" s="281">
        <v>0</v>
      </c>
      <c r="Z74" s="281">
        <v>0</v>
      </c>
      <c r="AA74" s="281">
        <v>0</v>
      </c>
      <c r="AB74" s="281">
        <v>0</v>
      </c>
      <c r="AC74" s="281">
        <v>0</v>
      </c>
      <c r="AD74" s="281">
        <v>0</v>
      </c>
      <c r="AE74" s="281">
        <v>0</v>
      </c>
      <c r="AF74" s="281">
        <v>0</v>
      </c>
      <c r="AG74" s="281">
        <v>0</v>
      </c>
      <c r="AH74" s="281">
        <v>0</v>
      </c>
      <c r="AI74" s="281">
        <v>0</v>
      </c>
      <c r="AJ74" s="281">
        <v>0</v>
      </c>
      <c r="AK74" s="281">
        <v>0</v>
      </c>
      <c r="AL74" s="281">
        <v>0</v>
      </c>
      <c r="AM74" s="281">
        <v>0</v>
      </c>
      <c r="AN74" s="281">
        <v>0</v>
      </c>
      <c r="AO74" s="281">
        <v>0</v>
      </c>
      <c r="AP74" s="288">
        <v>0</v>
      </c>
    </row>
    <row r="75" spans="1:42" outlineLevel="2">
      <c r="A75" s="211" t="str">
        <f>A56&amp;"."&amp;A73&amp;"."&amp;A57&amp;"."&amp;B75</f>
        <v>1.o.2.2</v>
      </c>
      <c r="B75">
        <v>2</v>
      </c>
      <c r="C75" t="str">
        <f>_xlfn.IFNA(_xlfn.XLOOKUP($A75,Select!$A$4:$A$65,Select!$H$4:$H$65),"")</f>
        <v>Variable</v>
      </c>
      <c r="M75" s="281">
        <v>0</v>
      </c>
      <c r="N75" s="281">
        <v>0</v>
      </c>
      <c r="O75" s="281">
        <v>0</v>
      </c>
      <c r="P75" s="281">
        <v>0</v>
      </c>
      <c r="Q75" s="281">
        <v>0</v>
      </c>
      <c r="R75" s="281">
        <v>0</v>
      </c>
      <c r="S75" s="281">
        <v>0</v>
      </c>
      <c r="T75" s="281">
        <v>0</v>
      </c>
      <c r="U75" s="281">
        <v>0</v>
      </c>
      <c r="V75" s="281">
        <v>0</v>
      </c>
      <c r="W75" s="281">
        <v>0</v>
      </c>
      <c r="X75" s="281">
        <v>0</v>
      </c>
      <c r="Y75" s="281">
        <v>0</v>
      </c>
      <c r="Z75" s="281">
        <v>0</v>
      </c>
      <c r="AA75" s="281">
        <v>0</v>
      </c>
      <c r="AB75" s="281">
        <v>0</v>
      </c>
      <c r="AC75" s="281">
        <v>0</v>
      </c>
      <c r="AD75" s="281">
        <v>0</v>
      </c>
      <c r="AE75" s="281">
        <v>0</v>
      </c>
      <c r="AF75" s="281">
        <v>0</v>
      </c>
      <c r="AG75" s="281">
        <v>0</v>
      </c>
      <c r="AH75" s="281">
        <v>0</v>
      </c>
      <c r="AI75" s="281">
        <v>0</v>
      </c>
      <c r="AJ75" s="281">
        <v>0</v>
      </c>
      <c r="AK75" s="281">
        <v>0</v>
      </c>
      <c r="AL75" s="281">
        <v>0</v>
      </c>
      <c r="AM75" s="281">
        <v>0</v>
      </c>
      <c r="AN75" s="281">
        <v>0</v>
      </c>
      <c r="AO75" s="281">
        <v>0</v>
      </c>
      <c r="AP75" s="288">
        <v>0</v>
      </c>
    </row>
    <row r="76" spans="1:42" outlineLevel="2">
      <c r="A76" s="211" t="str">
        <f>A56&amp;"."&amp;A73&amp;"."&amp;A57&amp;"."&amp;B76</f>
        <v>1.o.2.3</v>
      </c>
      <c r="B76">
        <v>3</v>
      </c>
      <c r="C76" t="str">
        <f>_xlfn.IFNA(_xlfn.XLOOKUP($A76,Select!$A$4:$A$65,Select!$H$4:$H$65),"")</f>
        <v/>
      </c>
      <c r="M76" s="281">
        <v>0</v>
      </c>
      <c r="N76" s="281">
        <v>0</v>
      </c>
      <c r="O76" s="281">
        <v>0</v>
      </c>
      <c r="P76" s="281">
        <v>0</v>
      </c>
      <c r="Q76" s="281">
        <v>0</v>
      </c>
      <c r="R76" s="281">
        <v>0</v>
      </c>
      <c r="S76" s="281">
        <v>0</v>
      </c>
      <c r="T76" s="281">
        <v>0</v>
      </c>
      <c r="U76" s="281">
        <v>0</v>
      </c>
      <c r="V76" s="281">
        <v>0</v>
      </c>
      <c r="W76" s="281">
        <v>0</v>
      </c>
      <c r="X76" s="281">
        <v>0</v>
      </c>
      <c r="Y76" s="281">
        <v>0</v>
      </c>
      <c r="Z76" s="281">
        <v>0</v>
      </c>
      <c r="AA76" s="281">
        <v>0</v>
      </c>
      <c r="AB76" s="281">
        <v>0</v>
      </c>
      <c r="AC76" s="281">
        <v>0</v>
      </c>
      <c r="AD76" s="281">
        <v>0</v>
      </c>
      <c r="AE76" s="281">
        <v>0</v>
      </c>
      <c r="AF76" s="281">
        <v>0</v>
      </c>
      <c r="AG76" s="281">
        <v>0</v>
      </c>
      <c r="AH76" s="281">
        <v>0</v>
      </c>
      <c r="AI76" s="281">
        <v>0</v>
      </c>
      <c r="AJ76" s="281">
        <v>0</v>
      </c>
      <c r="AK76" s="281">
        <v>0</v>
      </c>
      <c r="AL76" s="281">
        <v>0</v>
      </c>
      <c r="AM76" s="281">
        <v>0</v>
      </c>
      <c r="AN76" s="281">
        <v>0</v>
      </c>
      <c r="AO76" s="281">
        <v>0</v>
      </c>
      <c r="AP76" s="288">
        <v>0</v>
      </c>
    </row>
    <row r="77" spans="1:42" outlineLevel="2">
      <c r="A77" s="211" t="str">
        <f>A56&amp;"."&amp;A73&amp;"."&amp;A57&amp;"."&amp;B77</f>
        <v>1.o.2.4</v>
      </c>
      <c r="B77">
        <v>4</v>
      </c>
      <c r="C77" t="str">
        <f>_xlfn.IFNA(_xlfn.XLOOKUP($A77,Select!$A$4:$A$65,Select!$H$4:$H$65),"")</f>
        <v/>
      </c>
      <c r="M77" s="281">
        <v>0</v>
      </c>
      <c r="N77" s="281">
        <v>0</v>
      </c>
      <c r="O77" s="281">
        <v>0</v>
      </c>
      <c r="P77" s="281">
        <v>0</v>
      </c>
      <c r="Q77" s="281">
        <v>0</v>
      </c>
      <c r="R77" s="281">
        <v>0</v>
      </c>
      <c r="S77" s="281">
        <v>0</v>
      </c>
      <c r="T77" s="281">
        <v>0</v>
      </c>
      <c r="U77" s="281">
        <v>0</v>
      </c>
      <c r="V77" s="281">
        <v>0</v>
      </c>
      <c r="W77" s="281">
        <v>0</v>
      </c>
      <c r="X77" s="281">
        <v>0</v>
      </c>
      <c r="Y77" s="281">
        <v>0</v>
      </c>
      <c r="Z77" s="281">
        <v>0</v>
      </c>
      <c r="AA77" s="281">
        <v>0</v>
      </c>
      <c r="AB77" s="281">
        <v>0</v>
      </c>
      <c r="AC77" s="281">
        <v>0</v>
      </c>
      <c r="AD77" s="281">
        <v>0</v>
      </c>
      <c r="AE77" s="281">
        <v>0</v>
      </c>
      <c r="AF77" s="281">
        <v>0</v>
      </c>
      <c r="AG77" s="281">
        <v>0</v>
      </c>
      <c r="AH77" s="281">
        <v>0</v>
      </c>
      <c r="AI77" s="281">
        <v>0</v>
      </c>
      <c r="AJ77" s="281">
        <v>0</v>
      </c>
      <c r="AK77" s="281">
        <v>0</v>
      </c>
      <c r="AL77" s="281">
        <v>0</v>
      </c>
      <c r="AM77" s="281">
        <v>0</v>
      </c>
      <c r="AN77" s="281">
        <v>0</v>
      </c>
      <c r="AO77" s="281">
        <v>0</v>
      </c>
      <c r="AP77" s="288">
        <v>0</v>
      </c>
    </row>
    <row r="78" spans="1:42" outlineLevel="2">
      <c r="A78" s="211" t="str">
        <f>A56&amp;"."&amp;A73&amp;"."&amp;A57&amp;"."&amp;B78</f>
        <v>1.o.2.5</v>
      </c>
      <c r="B78">
        <v>5</v>
      </c>
      <c r="C78" t="str">
        <f>_xlfn.IFNA(_xlfn.XLOOKUP($A78,Select!$A$4:$A$65,Select!$H$4:$H$65),"")</f>
        <v/>
      </c>
      <c r="M78" s="281">
        <v>0</v>
      </c>
      <c r="N78" s="281">
        <v>0</v>
      </c>
      <c r="O78" s="281">
        <v>0</v>
      </c>
      <c r="P78" s="281">
        <v>0</v>
      </c>
      <c r="Q78" s="281">
        <v>0</v>
      </c>
      <c r="R78" s="281">
        <v>0</v>
      </c>
      <c r="S78" s="281">
        <v>0</v>
      </c>
      <c r="T78" s="281">
        <v>0</v>
      </c>
      <c r="U78" s="281">
        <v>0</v>
      </c>
      <c r="V78" s="281">
        <v>0</v>
      </c>
      <c r="W78" s="281">
        <v>0</v>
      </c>
      <c r="X78" s="281">
        <v>0</v>
      </c>
      <c r="Y78" s="281">
        <v>0</v>
      </c>
      <c r="Z78" s="281">
        <v>0</v>
      </c>
      <c r="AA78" s="281">
        <v>0</v>
      </c>
      <c r="AB78" s="281">
        <v>0</v>
      </c>
      <c r="AC78" s="281">
        <v>0</v>
      </c>
      <c r="AD78" s="281">
        <v>0</v>
      </c>
      <c r="AE78" s="281">
        <v>0</v>
      </c>
      <c r="AF78" s="281">
        <v>0</v>
      </c>
      <c r="AG78" s="281">
        <v>0</v>
      </c>
      <c r="AH78" s="281">
        <v>0</v>
      </c>
      <c r="AI78" s="281">
        <v>0</v>
      </c>
      <c r="AJ78" s="281">
        <v>0</v>
      </c>
      <c r="AK78" s="281">
        <v>0</v>
      </c>
      <c r="AL78" s="281">
        <v>0</v>
      </c>
      <c r="AM78" s="281">
        <v>0</v>
      </c>
      <c r="AN78" s="281">
        <v>0</v>
      </c>
      <c r="AO78" s="281">
        <v>0</v>
      </c>
      <c r="AP78" s="288">
        <v>0</v>
      </c>
    </row>
    <row r="79" spans="1:42" outlineLevel="2">
      <c r="A79" s="211" t="str">
        <f>A56&amp;"."&amp;A73&amp;"."&amp;A57&amp;"."&amp;B79</f>
        <v>1.o.2.6</v>
      </c>
      <c r="B79">
        <v>6</v>
      </c>
      <c r="C79" t="str">
        <f>_xlfn.IFNA(_xlfn.XLOOKUP($A79,Select!$A$4:$A$65,Select!$H$4:$H$65),"")</f>
        <v/>
      </c>
      <c r="M79" s="281">
        <v>0</v>
      </c>
      <c r="N79" s="281">
        <v>0</v>
      </c>
      <c r="O79" s="281">
        <v>0</v>
      </c>
      <c r="P79" s="281">
        <v>0</v>
      </c>
      <c r="Q79" s="281">
        <v>0</v>
      </c>
      <c r="R79" s="281">
        <v>0</v>
      </c>
      <c r="S79" s="281">
        <v>0</v>
      </c>
      <c r="T79" s="281">
        <v>0</v>
      </c>
      <c r="U79" s="281">
        <v>0</v>
      </c>
      <c r="V79" s="281">
        <v>0</v>
      </c>
      <c r="W79" s="281">
        <v>0</v>
      </c>
      <c r="X79" s="281">
        <v>0</v>
      </c>
      <c r="Y79" s="281">
        <v>0</v>
      </c>
      <c r="Z79" s="281">
        <v>0</v>
      </c>
      <c r="AA79" s="281">
        <v>0</v>
      </c>
      <c r="AB79" s="281">
        <v>0</v>
      </c>
      <c r="AC79" s="281">
        <v>0</v>
      </c>
      <c r="AD79" s="281">
        <v>0</v>
      </c>
      <c r="AE79" s="281">
        <v>0</v>
      </c>
      <c r="AF79" s="281">
        <v>0</v>
      </c>
      <c r="AG79" s="281">
        <v>0</v>
      </c>
      <c r="AH79" s="281">
        <v>0</v>
      </c>
      <c r="AI79" s="281">
        <v>0</v>
      </c>
      <c r="AJ79" s="281">
        <v>0</v>
      </c>
      <c r="AK79" s="281">
        <v>0</v>
      </c>
      <c r="AL79" s="281">
        <v>0</v>
      </c>
      <c r="AM79" s="281">
        <v>0</v>
      </c>
      <c r="AN79" s="281">
        <v>0</v>
      </c>
      <c r="AO79" s="281">
        <v>0</v>
      </c>
      <c r="AP79" s="288">
        <v>0</v>
      </c>
    </row>
    <row r="80" spans="1:42" outlineLevel="2">
      <c r="A80" s="211" t="str">
        <f>A56&amp;"."&amp;A73&amp;"."&amp;A57&amp;"."&amp;B80</f>
        <v>1.o.2.7</v>
      </c>
      <c r="B80">
        <v>7</v>
      </c>
      <c r="C80" t="str">
        <f>_xlfn.IFNA(_xlfn.XLOOKUP($A80,Select!$A$4:$A$65,Select!$H$4:$H$65),"")</f>
        <v/>
      </c>
      <c r="M80" s="281">
        <v>0</v>
      </c>
      <c r="N80" s="281">
        <v>0</v>
      </c>
      <c r="O80" s="281">
        <v>0</v>
      </c>
      <c r="P80" s="281">
        <v>0</v>
      </c>
      <c r="Q80" s="281">
        <v>0</v>
      </c>
      <c r="R80" s="281">
        <v>0</v>
      </c>
      <c r="S80" s="281">
        <v>0</v>
      </c>
      <c r="T80" s="281">
        <v>0</v>
      </c>
      <c r="U80" s="281">
        <v>0</v>
      </c>
      <c r="V80" s="281">
        <v>0</v>
      </c>
      <c r="W80" s="281">
        <v>0</v>
      </c>
      <c r="X80" s="281">
        <v>0</v>
      </c>
      <c r="Y80" s="281">
        <v>0</v>
      </c>
      <c r="Z80" s="281">
        <v>0</v>
      </c>
      <c r="AA80" s="281">
        <v>0</v>
      </c>
      <c r="AB80" s="281">
        <v>0</v>
      </c>
      <c r="AC80" s="281">
        <v>0</v>
      </c>
      <c r="AD80" s="281">
        <v>0</v>
      </c>
      <c r="AE80" s="281">
        <v>0</v>
      </c>
      <c r="AF80" s="281">
        <v>0</v>
      </c>
      <c r="AG80" s="281">
        <v>0</v>
      </c>
      <c r="AH80" s="281">
        <v>0</v>
      </c>
      <c r="AI80" s="281">
        <v>0</v>
      </c>
      <c r="AJ80" s="281">
        <v>0</v>
      </c>
      <c r="AK80" s="281">
        <v>0</v>
      </c>
      <c r="AL80" s="281">
        <v>0</v>
      </c>
      <c r="AM80" s="281">
        <v>0</v>
      </c>
      <c r="AN80" s="281">
        <v>0</v>
      </c>
      <c r="AO80" s="281">
        <v>0</v>
      </c>
      <c r="AP80" s="288">
        <v>0</v>
      </c>
    </row>
    <row r="81" spans="1:42" outlineLevel="2">
      <c r="A81" s="211" t="str">
        <f>A56&amp;"."&amp;A73&amp;"."&amp;A57&amp;"."&amp;B81</f>
        <v>1.o.2.8</v>
      </c>
      <c r="B81">
        <v>8</v>
      </c>
      <c r="C81" t="str">
        <f>_xlfn.IFNA(_xlfn.XLOOKUP($A81,Select!$A$4:$A$65,Select!$H$4:$H$65),"")</f>
        <v/>
      </c>
      <c r="M81" s="281">
        <v>0</v>
      </c>
      <c r="N81" s="281">
        <v>0</v>
      </c>
      <c r="O81" s="281">
        <v>0</v>
      </c>
      <c r="P81" s="281">
        <v>0</v>
      </c>
      <c r="Q81" s="281">
        <v>0</v>
      </c>
      <c r="R81" s="281">
        <v>0</v>
      </c>
      <c r="S81" s="281">
        <v>0</v>
      </c>
      <c r="T81" s="281">
        <v>0</v>
      </c>
      <c r="U81" s="281">
        <v>0</v>
      </c>
      <c r="V81" s="281">
        <v>0</v>
      </c>
      <c r="W81" s="281">
        <v>0</v>
      </c>
      <c r="X81" s="281">
        <v>0</v>
      </c>
      <c r="Y81" s="281">
        <v>0</v>
      </c>
      <c r="Z81" s="281">
        <v>0</v>
      </c>
      <c r="AA81" s="281">
        <v>0</v>
      </c>
      <c r="AB81" s="281">
        <v>0</v>
      </c>
      <c r="AC81" s="281">
        <v>0</v>
      </c>
      <c r="AD81" s="281">
        <v>0</v>
      </c>
      <c r="AE81" s="281">
        <v>0</v>
      </c>
      <c r="AF81" s="281">
        <v>0</v>
      </c>
      <c r="AG81" s="281">
        <v>0</v>
      </c>
      <c r="AH81" s="281">
        <v>0</v>
      </c>
      <c r="AI81" s="281">
        <v>0</v>
      </c>
      <c r="AJ81" s="281">
        <v>0</v>
      </c>
      <c r="AK81" s="281">
        <v>0</v>
      </c>
      <c r="AL81" s="281">
        <v>0</v>
      </c>
      <c r="AM81" s="281">
        <v>0</v>
      </c>
      <c r="AN81" s="281">
        <v>0</v>
      </c>
      <c r="AO81" s="281">
        <v>0</v>
      </c>
      <c r="AP81" s="288">
        <v>0</v>
      </c>
    </row>
    <row r="82" spans="1:42" outlineLevel="2">
      <c r="A82" s="211" t="str">
        <f>A56&amp;"."&amp;A73&amp;"."&amp;A57&amp;"."&amp;B82</f>
        <v>1.o.2.9</v>
      </c>
      <c r="B82">
        <v>9</v>
      </c>
      <c r="C82" t="str">
        <f>_xlfn.IFNA(_xlfn.XLOOKUP($A82,Select!$A$4:$A$65,Select!$H$4:$H$65),"")</f>
        <v/>
      </c>
      <c r="M82" s="281">
        <v>0</v>
      </c>
      <c r="N82" s="281">
        <v>0</v>
      </c>
      <c r="O82" s="281">
        <v>0</v>
      </c>
      <c r="P82" s="281">
        <v>0</v>
      </c>
      <c r="Q82" s="281">
        <v>0</v>
      </c>
      <c r="R82" s="281">
        <v>0</v>
      </c>
      <c r="S82" s="281">
        <v>0</v>
      </c>
      <c r="T82" s="281">
        <v>0</v>
      </c>
      <c r="U82" s="281">
        <v>0</v>
      </c>
      <c r="V82" s="281">
        <v>0</v>
      </c>
      <c r="W82" s="281">
        <v>0</v>
      </c>
      <c r="X82" s="281">
        <v>0</v>
      </c>
      <c r="Y82" s="281">
        <v>0</v>
      </c>
      <c r="Z82" s="281">
        <v>0</v>
      </c>
      <c r="AA82" s="281">
        <v>0</v>
      </c>
      <c r="AB82" s="281">
        <v>0</v>
      </c>
      <c r="AC82" s="281">
        <v>0</v>
      </c>
      <c r="AD82" s="281">
        <v>0</v>
      </c>
      <c r="AE82" s="281">
        <v>0</v>
      </c>
      <c r="AF82" s="281">
        <v>0</v>
      </c>
      <c r="AG82" s="281">
        <v>0</v>
      </c>
      <c r="AH82" s="281">
        <v>0</v>
      </c>
      <c r="AI82" s="281">
        <v>0</v>
      </c>
      <c r="AJ82" s="281">
        <v>0</v>
      </c>
      <c r="AK82" s="281">
        <v>0</v>
      </c>
      <c r="AL82" s="281">
        <v>0</v>
      </c>
      <c r="AM82" s="281">
        <v>0</v>
      </c>
      <c r="AN82" s="281">
        <v>0</v>
      </c>
      <c r="AO82" s="281">
        <v>0</v>
      </c>
      <c r="AP82" s="288">
        <v>0</v>
      </c>
    </row>
    <row r="83" spans="1:42" outlineLevel="2">
      <c r="A83" s="211" t="str">
        <f>A56&amp;"."&amp;A73&amp;"."&amp;A57&amp;"."&amp;B83</f>
        <v>1.o.2.10</v>
      </c>
      <c r="B83">
        <v>10</v>
      </c>
      <c r="C83" t="str">
        <f>_xlfn.IFNA(_xlfn.XLOOKUP($A83,Select!$A$4:$A$65,Select!$H$4:$H$65),"")</f>
        <v/>
      </c>
      <c r="M83" s="281">
        <v>0</v>
      </c>
      <c r="N83" s="281">
        <v>0</v>
      </c>
      <c r="O83" s="281">
        <v>0</v>
      </c>
      <c r="P83" s="281">
        <v>0</v>
      </c>
      <c r="Q83" s="281">
        <v>0</v>
      </c>
      <c r="R83" s="281">
        <v>0</v>
      </c>
      <c r="S83" s="281">
        <v>0</v>
      </c>
      <c r="T83" s="281">
        <v>0</v>
      </c>
      <c r="U83" s="281">
        <v>0</v>
      </c>
      <c r="V83" s="281">
        <v>0</v>
      </c>
      <c r="W83" s="281">
        <v>0</v>
      </c>
      <c r="X83" s="281">
        <v>0</v>
      </c>
      <c r="Y83" s="281">
        <v>0</v>
      </c>
      <c r="Z83" s="281">
        <v>0</v>
      </c>
      <c r="AA83" s="281">
        <v>0</v>
      </c>
      <c r="AB83" s="281">
        <v>0</v>
      </c>
      <c r="AC83" s="281">
        <v>0</v>
      </c>
      <c r="AD83" s="281">
        <v>0</v>
      </c>
      <c r="AE83" s="281">
        <v>0</v>
      </c>
      <c r="AF83" s="281">
        <v>0</v>
      </c>
      <c r="AG83" s="281">
        <v>0</v>
      </c>
      <c r="AH83" s="281">
        <v>0</v>
      </c>
      <c r="AI83" s="281">
        <v>0</v>
      </c>
      <c r="AJ83" s="281">
        <v>0</v>
      </c>
      <c r="AK83" s="281">
        <v>0</v>
      </c>
      <c r="AL83" s="281">
        <v>0</v>
      </c>
      <c r="AM83" s="281">
        <v>0</v>
      </c>
      <c r="AN83" s="281">
        <v>0</v>
      </c>
      <c r="AO83" s="281">
        <v>0</v>
      </c>
      <c r="AP83" s="288">
        <v>0</v>
      </c>
    </row>
    <row r="84" spans="1:42" outlineLevel="2">
      <c r="A84" s="211" t="str">
        <f>A56&amp;"."&amp;A73&amp;"."&amp;A57&amp;"."&amp;B84</f>
        <v>1.o.2.11</v>
      </c>
      <c r="B84">
        <v>11</v>
      </c>
      <c r="C84" t="str">
        <f>_xlfn.IFNA(_xlfn.XLOOKUP($A84,Select!$A$4:$A$65,Select!$H$4:$H$65),"")</f>
        <v/>
      </c>
      <c r="M84" s="281">
        <v>0</v>
      </c>
      <c r="N84" s="281">
        <v>0</v>
      </c>
      <c r="O84" s="281">
        <v>0</v>
      </c>
      <c r="P84" s="281">
        <v>0</v>
      </c>
      <c r="Q84" s="281">
        <v>0</v>
      </c>
      <c r="R84" s="281">
        <v>0</v>
      </c>
      <c r="S84" s="281">
        <v>0</v>
      </c>
      <c r="T84" s="281">
        <v>0</v>
      </c>
      <c r="U84" s="281">
        <v>0</v>
      </c>
      <c r="V84" s="281">
        <v>0</v>
      </c>
      <c r="W84" s="281">
        <v>0</v>
      </c>
      <c r="X84" s="281">
        <v>0</v>
      </c>
      <c r="Y84" s="281">
        <v>0</v>
      </c>
      <c r="Z84" s="281">
        <v>0</v>
      </c>
      <c r="AA84" s="281">
        <v>0</v>
      </c>
      <c r="AB84" s="281">
        <v>0</v>
      </c>
      <c r="AC84" s="281">
        <v>0</v>
      </c>
      <c r="AD84" s="281">
        <v>0</v>
      </c>
      <c r="AE84" s="281">
        <v>0</v>
      </c>
      <c r="AF84" s="281">
        <v>0</v>
      </c>
      <c r="AG84" s="281">
        <v>0</v>
      </c>
      <c r="AH84" s="281">
        <v>0</v>
      </c>
      <c r="AI84" s="281">
        <v>0</v>
      </c>
      <c r="AJ84" s="281">
        <v>0</v>
      </c>
      <c r="AK84" s="281">
        <v>0</v>
      </c>
      <c r="AL84" s="281">
        <v>0</v>
      </c>
      <c r="AM84" s="281">
        <v>0</v>
      </c>
      <c r="AN84" s="281">
        <v>0</v>
      </c>
      <c r="AO84" s="281">
        <v>0</v>
      </c>
      <c r="AP84" s="288">
        <v>0</v>
      </c>
    </row>
    <row r="85" spans="1:42" outlineLevel="2">
      <c r="A85" s="211" t="str">
        <f>A56&amp;"."&amp;A73&amp;"."&amp;A57&amp;"."&amp;B85</f>
        <v>1.o.2.12</v>
      </c>
      <c r="B85">
        <v>12</v>
      </c>
      <c r="C85" t="str">
        <f>_xlfn.IFNA(_xlfn.XLOOKUP($A85,Select!$A$4:$A$65,Select!$H$4:$H$65),"")</f>
        <v/>
      </c>
      <c r="M85" s="281">
        <v>0</v>
      </c>
      <c r="N85" s="281">
        <v>0</v>
      </c>
      <c r="O85" s="281">
        <v>0</v>
      </c>
      <c r="P85" s="281">
        <v>0</v>
      </c>
      <c r="Q85" s="281">
        <v>0</v>
      </c>
      <c r="R85" s="281">
        <v>0</v>
      </c>
      <c r="S85" s="281">
        <v>0</v>
      </c>
      <c r="T85" s="281">
        <v>0</v>
      </c>
      <c r="U85" s="281">
        <v>0</v>
      </c>
      <c r="V85" s="281">
        <v>0</v>
      </c>
      <c r="W85" s="281">
        <v>0</v>
      </c>
      <c r="X85" s="281">
        <v>0</v>
      </c>
      <c r="Y85" s="281">
        <v>0</v>
      </c>
      <c r="Z85" s="281">
        <v>0</v>
      </c>
      <c r="AA85" s="281">
        <v>0</v>
      </c>
      <c r="AB85" s="281">
        <v>0</v>
      </c>
      <c r="AC85" s="281">
        <v>0</v>
      </c>
      <c r="AD85" s="281">
        <v>0</v>
      </c>
      <c r="AE85" s="281">
        <v>0</v>
      </c>
      <c r="AF85" s="281">
        <v>0</v>
      </c>
      <c r="AG85" s="281">
        <v>0</v>
      </c>
      <c r="AH85" s="281">
        <v>0</v>
      </c>
      <c r="AI85" s="281">
        <v>0</v>
      </c>
      <c r="AJ85" s="281">
        <v>0</v>
      </c>
      <c r="AK85" s="281">
        <v>0</v>
      </c>
      <c r="AL85" s="281">
        <v>0</v>
      </c>
      <c r="AM85" s="281">
        <v>0</v>
      </c>
      <c r="AN85" s="281">
        <v>0</v>
      </c>
      <c r="AO85" s="281">
        <v>0</v>
      </c>
      <c r="AP85" s="288">
        <v>0</v>
      </c>
    </row>
    <row r="86" spans="1:42" s="156" customFormat="1" outlineLevel="1">
      <c r="A86" s="212"/>
      <c r="B86" s="201">
        <f>B85-COUNTIFS(C74:C85,"")</f>
        <v>2</v>
      </c>
      <c r="C86" s="201" t="s">
        <v>285</v>
      </c>
      <c r="D86" s="201"/>
      <c r="E86" s="201"/>
      <c r="F86" s="201"/>
      <c r="G86" s="201"/>
      <c r="H86" s="201"/>
      <c r="I86" s="201"/>
      <c r="J86" s="201"/>
      <c r="K86" s="201"/>
      <c r="L86" s="201"/>
      <c r="M86" s="280">
        <f>SUM(M74:M85)</f>
        <v>0</v>
      </c>
      <c r="N86" s="280">
        <f t="shared" ref="N86:AP86" si="8">SUM(N74:N85)</f>
        <v>0</v>
      </c>
      <c r="O86" s="280">
        <f t="shared" si="8"/>
        <v>0</v>
      </c>
      <c r="P86" s="280">
        <f t="shared" si="8"/>
        <v>0</v>
      </c>
      <c r="Q86" s="280">
        <f t="shared" si="8"/>
        <v>0</v>
      </c>
      <c r="R86" s="280">
        <f t="shared" si="8"/>
        <v>0</v>
      </c>
      <c r="S86" s="280">
        <f t="shared" si="8"/>
        <v>0</v>
      </c>
      <c r="T86" s="280">
        <f t="shared" si="8"/>
        <v>0</v>
      </c>
      <c r="U86" s="280">
        <f t="shared" si="8"/>
        <v>0</v>
      </c>
      <c r="V86" s="280">
        <f t="shared" si="8"/>
        <v>0</v>
      </c>
      <c r="W86" s="280">
        <f t="shared" si="8"/>
        <v>0</v>
      </c>
      <c r="X86" s="280">
        <f t="shared" si="8"/>
        <v>0</v>
      </c>
      <c r="Y86" s="280">
        <f t="shared" si="8"/>
        <v>0</v>
      </c>
      <c r="Z86" s="280">
        <f t="shared" si="8"/>
        <v>0</v>
      </c>
      <c r="AA86" s="280">
        <f t="shared" si="8"/>
        <v>0</v>
      </c>
      <c r="AB86" s="280">
        <f t="shared" si="8"/>
        <v>0</v>
      </c>
      <c r="AC86" s="280">
        <f t="shared" si="8"/>
        <v>0</v>
      </c>
      <c r="AD86" s="280">
        <f t="shared" si="8"/>
        <v>0</v>
      </c>
      <c r="AE86" s="280">
        <f t="shared" si="8"/>
        <v>0</v>
      </c>
      <c r="AF86" s="280">
        <f t="shared" si="8"/>
        <v>0</v>
      </c>
      <c r="AG86" s="280">
        <f t="shared" si="8"/>
        <v>0</v>
      </c>
      <c r="AH86" s="280">
        <f t="shared" si="8"/>
        <v>0</v>
      </c>
      <c r="AI86" s="280">
        <f t="shared" si="8"/>
        <v>0</v>
      </c>
      <c r="AJ86" s="280">
        <f t="shared" si="8"/>
        <v>0</v>
      </c>
      <c r="AK86" s="280">
        <f t="shared" si="8"/>
        <v>0</v>
      </c>
      <c r="AL86" s="280">
        <f t="shared" si="8"/>
        <v>0</v>
      </c>
      <c r="AM86" s="280">
        <f t="shared" si="8"/>
        <v>0</v>
      </c>
      <c r="AN86" s="280">
        <f t="shared" si="8"/>
        <v>0</v>
      </c>
      <c r="AO86" s="280">
        <f t="shared" si="8"/>
        <v>0</v>
      </c>
      <c r="AP86" s="280">
        <f t="shared" si="8"/>
        <v>0</v>
      </c>
    </row>
    <row r="87" spans="1:42" outlineLevel="1">
      <c r="A87" s="221"/>
      <c r="B87" s="222"/>
      <c r="C87" s="222"/>
      <c r="D87" s="222"/>
      <c r="E87" s="222"/>
      <c r="F87" s="222"/>
      <c r="G87" s="222"/>
      <c r="H87" s="222"/>
      <c r="I87" s="222"/>
      <c r="J87" s="222"/>
      <c r="K87" s="222"/>
      <c r="L87" s="222"/>
      <c r="M87" s="222"/>
      <c r="N87" s="222"/>
      <c r="O87" s="222"/>
      <c r="P87" s="222"/>
      <c r="Q87" s="222"/>
      <c r="R87" s="222"/>
      <c r="S87" s="222"/>
      <c r="T87" s="222"/>
      <c r="U87" s="222"/>
      <c r="V87" s="222"/>
      <c r="W87" s="222"/>
      <c r="X87" s="222"/>
      <c r="Y87" s="222"/>
      <c r="Z87" s="222"/>
      <c r="AA87" s="222"/>
      <c r="AB87" s="222"/>
      <c r="AC87" s="222"/>
      <c r="AD87" s="222"/>
      <c r="AE87" s="222"/>
      <c r="AF87" s="222"/>
      <c r="AG87" s="222"/>
      <c r="AH87" s="222"/>
      <c r="AI87" s="222"/>
      <c r="AJ87" s="222"/>
      <c r="AK87" s="222"/>
      <c r="AL87" s="222"/>
      <c r="AM87" s="222"/>
      <c r="AN87" s="222"/>
      <c r="AO87" s="222"/>
      <c r="AP87" s="222"/>
    </row>
    <row r="88" spans="1:42" s="31" customFormat="1" outlineLevel="1">
      <c r="A88" s="220" t="s">
        <v>254</v>
      </c>
      <c r="B88" s="220" t="s">
        <v>287</v>
      </c>
      <c r="C88" s="220" t="s">
        <v>284</v>
      </c>
      <c r="D88" s="220"/>
      <c r="E88" s="220"/>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row>
    <row r="89" spans="1:42" outlineLevel="2">
      <c r="A89" s="211" t="str">
        <f>A56&amp;"."&amp;A88&amp;"."&amp;A57&amp;"."&amp;B89</f>
        <v>1.d.2.1</v>
      </c>
      <c r="B89">
        <v>1</v>
      </c>
      <c r="C89" t="str">
        <f>_xlfn.IFNA(_xlfn.XLOOKUP($A89,Select!$A$4:$A$65,Select!$H$4:$H$65),"")</f>
        <v/>
      </c>
      <c r="M89" s="281">
        <v>0</v>
      </c>
      <c r="N89" s="281">
        <v>0</v>
      </c>
      <c r="O89" s="281">
        <v>0</v>
      </c>
      <c r="P89" s="281">
        <v>0</v>
      </c>
      <c r="Q89" s="281">
        <v>0</v>
      </c>
      <c r="R89" s="281">
        <v>0</v>
      </c>
      <c r="S89" s="281">
        <v>0</v>
      </c>
      <c r="T89" s="281">
        <v>0</v>
      </c>
      <c r="U89" s="281">
        <v>0</v>
      </c>
      <c r="V89" s="281">
        <v>0</v>
      </c>
      <c r="W89" s="281">
        <v>0</v>
      </c>
      <c r="X89" s="281">
        <v>0</v>
      </c>
      <c r="Y89" s="281">
        <v>0</v>
      </c>
      <c r="Z89" s="281">
        <v>0</v>
      </c>
      <c r="AA89" s="281">
        <v>0</v>
      </c>
      <c r="AB89" s="281">
        <v>0</v>
      </c>
      <c r="AC89" s="281">
        <v>0</v>
      </c>
      <c r="AD89" s="281">
        <v>0</v>
      </c>
      <c r="AE89" s="281">
        <v>0</v>
      </c>
      <c r="AF89" s="281">
        <v>0</v>
      </c>
      <c r="AG89" s="281">
        <v>0</v>
      </c>
      <c r="AH89" s="281">
        <v>0</v>
      </c>
      <c r="AI89" s="281">
        <v>0</v>
      </c>
      <c r="AJ89" s="281">
        <v>0</v>
      </c>
      <c r="AK89" s="281">
        <v>0</v>
      </c>
      <c r="AL89" s="281">
        <v>0</v>
      </c>
      <c r="AM89" s="281">
        <v>0</v>
      </c>
      <c r="AN89" s="281">
        <v>0</v>
      </c>
      <c r="AO89" s="281">
        <v>0</v>
      </c>
      <c r="AP89" s="288">
        <v>0</v>
      </c>
    </row>
    <row r="90" spans="1:42" outlineLevel="2">
      <c r="A90" s="211" t="str">
        <f>A56&amp;"."&amp;A88&amp;"."&amp;A57&amp;"."&amp;B90</f>
        <v>1.d.2.2</v>
      </c>
      <c r="B90">
        <v>2</v>
      </c>
      <c r="C90" t="str">
        <f>_xlfn.IFNA(_xlfn.XLOOKUP($A90,Select!$A$4:$A$65,Select!$H$4:$H$65),"")</f>
        <v/>
      </c>
      <c r="M90" s="281">
        <v>0</v>
      </c>
      <c r="N90" s="281">
        <v>0</v>
      </c>
      <c r="O90" s="281">
        <v>0</v>
      </c>
      <c r="P90" s="281">
        <v>0</v>
      </c>
      <c r="Q90" s="281">
        <v>0</v>
      </c>
      <c r="R90" s="281">
        <v>0</v>
      </c>
      <c r="S90" s="281">
        <v>0</v>
      </c>
      <c r="T90" s="281">
        <v>0</v>
      </c>
      <c r="U90" s="281">
        <v>0</v>
      </c>
      <c r="V90" s="281">
        <v>0</v>
      </c>
      <c r="W90" s="281">
        <v>0</v>
      </c>
      <c r="X90" s="281">
        <v>0</v>
      </c>
      <c r="Y90" s="281">
        <v>0</v>
      </c>
      <c r="Z90" s="281">
        <v>0</v>
      </c>
      <c r="AA90" s="281">
        <v>0</v>
      </c>
      <c r="AB90" s="281">
        <v>0</v>
      </c>
      <c r="AC90" s="281">
        <v>0</v>
      </c>
      <c r="AD90" s="281">
        <v>0</v>
      </c>
      <c r="AE90" s="281">
        <v>0</v>
      </c>
      <c r="AF90" s="281">
        <v>0</v>
      </c>
      <c r="AG90" s="281">
        <v>0</v>
      </c>
      <c r="AH90" s="281">
        <v>0</v>
      </c>
      <c r="AI90" s="281">
        <v>0</v>
      </c>
      <c r="AJ90" s="281">
        <v>0</v>
      </c>
      <c r="AK90" s="281">
        <v>0</v>
      </c>
      <c r="AL90" s="281">
        <v>0</v>
      </c>
      <c r="AM90" s="281">
        <v>0</v>
      </c>
      <c r="AN90" s="281">
        <v>0</v>
      </c>
      <c r="AO90" s="281">
        <v>0</v>
      </c>
      <c r="AP90" s="288">
        <v>0</v>
      </c>
    </row>
    <row r="91" spans="1:42" outlineLevel="2">
      <c r="A91" s="211" t="str">
        <f>A56&amp;"."&amp;A88&amp;"."&amp;A57&amp;"."&amp;B91</f>
        <v>1.d.2.3</v>
      </c>
      <c r="B91">
        <v>3</v>
      </c>
      <c r="C91" t="str">
        <f>_xlfn.IFNA(_xlfn.XLOOKUP($A91,Select!$A$4:$A$65,Select!$H$4:$H$65),"")</f>
        <v/>
      </c>
      <c r="M91" s="281">
        <v>0</v>
      </c>
      <c r="N91" s="281">
        <v>0</v>
      </c>
      <c r="O91" s="281">
        <v>0</v>
      </c>
      <c r="P91" s="281">
        <v>0</v>
      </c>
      <c r="Q91" s="281">
        <v>0</v>
      </c>
      <c r="R91" s="281">
        <v>0</v>
      </c>
      <c r="S91" s="281">
        <v>0</v>
      </c>
      <c r="T91" s="281">
        <v>0</v>
      </c>
      <c r="U91" s="281">
        <v>0</v>
      </c>
      <c r="V91" s="281">
        <v>0</v>
      </c>
      <c r="W91" s="281">
        <v>0</v>
      </c>
      <c r="X91" s="281">
        <v>0</v>
      </c>
      <c r="Y91" s="281">
        <v>0</v>
      </c>
      <c r="Z91" s="281">
        <v>0</v>
      </c>
      <c r="AA91" s="281">
        <v>0</v>
      </c>
      <c r="AB91" s="281">
        <v>0</v>
      </c>
      <c r="AC91" s="281">
        <v>0</v>
      </c>
      <c r="AD91" s="281">
        <v>0</v>
      </c>
      <c r="AE91" s="281">
        <v>0</v>
      </c>
      <c r="AF91" s="281">
        <v>0</v>
      </c>
      <c r="AG91" s="281">
        <v>0</v>
      </c>
      <c r="AH91" s="281">
        <v>0</v>
      </c>
      <c r="AI91" s="281">
        <v>0</v>
      </c>
      <c r="AJ91" s="281">
        <v>0</v>
      </c>
      <c r="AK91" s="281">
        <v>0</v>
      </c>
      <c r="AL91" s="281">
        <v>0</v>
      </c>
      <c r="AM91" s="281">
        <v>0</v>
      </c>
      <c r="AN91" s="281">
        <v>0</v>
      </c>
      <c r="AO91" s="281">
        <v>0</v>
      </c>
      <c r="AP91" s="288">
        <v>0</v>
      </c>
    </row>
    <row r="92" spans="1:42" outlineLevel="2">
      <c r="A92" s="211" t="str">
        <f>A56&amp;"."&amp;A88&amp;"."&amp;A57&amp;"."&amp;B92</f>
        <v>1.d.2.4</v>
      </c>
      <c r="B92">
        <v>4</v>
      </c>
      <c r="C92" t="str">
        <f>_xlfn.IFNA(_xlfn.XLOOKUP($A92,Select!$A$4:$A$65,Select!$H$4:$H$65),"")</f>
        <v/>
      </c>
      <c r="M92" s="281">
        <v>0</v>
      </c>
      <c r="N92" s="281">
        <v>0</v>
      </c>
      <c r="O92" s="281">
        <v>0</v>
      </c>
      <c r="P92" s="281">
        <v>0</v>
      </c>
      <c r="Q92" s="281">
        <v>0</v>
      </c>
      <c r="R92" s="281">
        <v>0</v>
      </c>
      <c r="S92" s="281">
        <v>0</v>
      </c>
      <c r="T92" s="281">
        <v>0</v>
      </c>
      <c r="U92" s="281">
        <v>0</v>
      </c>
      <c r="V92" s="281">
        <v>0</v>
      </c>
      <c r="W92" s="281">
        <v>0</v>
      </c>
      <c r="X92" s="281">
        <v>0</v>
      </c>
      <c r="Y92" s="281">
        <v>0</v>
      </c>
      <c r="Z92" s="281">
        <v>0</v>
      </c>
      <c r="AA92" s="281">
        <v>0</v>
      </c>
      <c r="AB92" s="281">
        <v>0</v>
      </c>
      <c r="AC92" s="281">
        <v>0</v>
      </c>
      <c r="AD92" s="281">
        <v>0</v>
      </c>
      <c r="AE92" s="281">
        <v>0</v>
      </c>
      <c r="AF92" s="281">
        <v>0</v>
      </c>
      <c r="AG92" s="281">
        <v>0</v>
      </c>
      <c r="AH92" s="281">
        <v>0</v>
      </c>
      <c r="AI92" s="281">
        <v>0</v>
      </c>
      <c r="AJ92" s="281">
        <v>0</v>
      </c>
      <c r="AK92" s="281">
        <v>0</v>
      </c>
      <c r="AL92" s="281">
        <v>0</v>
      </c>
      <c r="AM92" s="281">
        <v>0</v>
      </c>
      <c r="AN92" s="281">
        <v>0</v>
      </c>
      <c r="AO92" s="281">
        <v>0</v>
      </c>
      <c r="AP92" s="288">
        <v>0</v>
      </c>
    </row>
    <row r="93" spans="1:42" outlineLevel="2">
      <c r="A93" s="211" t="str">
        <f>A56&amp;"."&amp;A88&amp;"."&amp;A57&amp;"."&amp;B93</f>
        <v>1.d.2.5</v>
      </c>
      <c r="B93">
        <v>5</v>
      </c>
      <c r="C93" t="str">
        <f>_xlfn.IFNA(_xlfn.XLOOKUP($A93,Select!$A$4:$A$65,Select!$H$4:$H$65),"")</f>
        <v/>
      </c>
      <c r="M93" s="281">
        <v>0</v>
      </c>
      <c r="N93" s="281">
        <v>0</v>
      </c>
      <c r="O93" s="281">
        <v>0</v>
      </c>
      <c r="P93" s="281">
        <v>0</v>
      </c>
      <c r="Q93" s="281">
        <v>0</v>
      </c>
      <c r="R93" s="281">
        <v>0</v>
      </c>
      <c r="S93" s="281">
        <v>0</v>
      </c>
      <c r="T93" s="281">
        <v>0</v>
      </c>
      <c r="U93" s="281">
        <v>0</v>
      </c>
      <c r="V93" s="281">
        <v>0</v>
      </c>
      <c r="W93" s="281">
        <v>0</v>
      </c>
      <c r="X93" s="281">
        <v>0</v>
      </c>
      <c r="Y93" s="281">
        <v>0</v>
      </c>
      <c r="Z93" s="281">
        <v>0</v>
      </c>
      <c r="AA93" s="281">
        <v>0</v>
      </c>
      <c r="AB93" s="281">
        <v>0</v>
      </c>
      <c r="AC93" s="281">
        <v>0</v>
      </c>
      <c r="AD93" s="281">
        <v>0</v>
      </c>
      <c r="AE93" s="281">
        <v>0</v>
      </c>
      <c r="AF93" s="281">
        <v>0</v>
      </c>
      <c r="AG93" s="281">
        <v>0</v>
      </c>
      <c r="AH93" s="281">
        <v>0</v>
      </c>
      <c r="AI93" s="281">
        <v>0</v>
      </c>
      <c r="AJ93" s="281">
        <v>0</v>
      </c>
      <c r="AK93" s="281">
        <v>0</v>
      </c>
      <c r="AL93" s="281">
        <v>0</v>
      </c>
      <c r="AM93" s="281">
        <v>0</v>
      </c>
      <c r="AN93" s="281">
        <v>0</v>
      </c>
      <c r="AO93" s="281">
        <v>0</v>
      </c>
      <c r="AP93" s="288">
        <v>0</v>
      </c>
    </row>
    <row r="94" spans="1:42" outlineLevel="2">
      <c r="A94" s="211" t="str">
        <f>A56&amp;"."&amp;A88&amp;"."&amp;A57&amp;"."&amp;B94</f>
        <v>1.d.2.6</v>
      </c>
      <c r="B94">
        <v>6</v>
      </c>
      <c r="C94" t="str">
        <f>_xlfn.IFNA(_xlfn.XLOOKUP($A94,Select!$A$4:$A$65,Select!$H$4:$H$65),"")</f>
        <v/>
      </c>
      <c r="M94" s="281">
        <v>0</v>
      </c>
      <c r="N94" s="281">
        <v>0</v>
      </c>
      <c r="O94" s="281">
        <v>0</v>
      </c>
      <c r="P94" s="281">
        <v>0</v>
      </c>
      <c r="Q94" s="281">
        <v>0</v>
      </c>
      <c r="R94" s="281">
        <v>0</v>
      </c>
      <c r="S94" s="281">
        <v>0</v>
      </c>
      <c r="T94" s="281">
        <v>0</v>
      </c>
      <c r="U94" s="281">
        <v>0</v>
      </c>
      <c r="V94" s="281">
        <v>0</v>
      </c>
      <c r="W94" s="281">
        <v>0</v>
      </c>
      <c r="X94" s="281">
        <v>0</v>
      </c>
      <c r="Y94" s="281">
        <v>0</v>
      </c>
      <c r="Z94" s="281">
        <v>0</v>
      </c>
      <c r="AA94" s="281">
        <v>0</v>
      </c>
      <c r="AB94" s="281">
        <v>0</v>
      </c>
      <c r="AC94" s="281">
        <v>0</v>
      </c>
      <c r="AD94" s="281">
        <v>0</v>
      </c>
      <c r="AE94" s="281">
        <v>0</v>
      </c>
      <c r="AF94" s="281">
        <v>0</v>
      </c>
      <c r="AG94" s="281">
        <v>0</v>
      </c>
      <c r="AH94" s="281">
        <v>0</v>
      </c>
      <c r="AI94" s="281">
        <v>0</v>
      </c>
      <c r="AJ94" s="281">
        <v>0</v>
      </c>
      <c r="AK94" s="281">
        <v>0</v>
      </c>
      <c r="AL94" s="281">
        <v>0</v>
      </c>
      <c r="AM94" s="281">
        <v>0</v>
      </c>
      <c r="AN94" s="281">
        <v>0</v>
      </c>
      <c r="AO94" s="281">
        <v>0</v>
      </c>
      <c r="AP94" s="288">
        <v>0</v>
      </c>
    </row>
    <row r="95" spans="1:42" outlineLevel="2">
      <c r="A95" s="211" t="str">
        <f>A56&amp;"."&amp;A88&amp;"."&amp;A57&amp;"."&amp;B95</f>
        <v>1.d.2.7</v>
      </c>
      <c r="B95">
        <v>7</v>
      </c>
      <c r="C95" t="str">
        <f>_xlfn.IFNA(_xlfn.XLOOKUP($A95,Select!$A$4:$A$65,Select!$H$4:$H$65),"")</f>
        <v/>
      </c>
      <c r="M95" s="281">
        <v>0</v>
      </c>
      <c r="N95" s="281">
        <v>0</v>
      </c>
      <c r="O95" s="281">
        <v>0</v>
      </c>
      <c r="P95" s="281">
        <v>0</v>
      </c>
      <c r="Q95" s="281">
        <v>0</v>
      </c>
      <c r="R95" s="281">
        <v>0</v>
      </c>
      <c r="S95" s="281">
        <v>0</v>
      </c>
      <c r="T95" s="281">
        <v>0</v>
      </c>
      <c r="U95" s="281">
        <v>0</v>
      </c>
      <c r="V95" s="281">
        <v>0</v>
      </c>
      <c r="W95" s="281">
        <v>0</v>
      </c>
      <c r="X95" s="281">
        <v>0</v>
      </c>
      <c r="Y95" s="281">
        <v>0</v>
      </c>
      <c r="Z95" s="281">
        <v>0</v>
      </c>
      <c r="AA95" s="281">
        <v>0</v>
      </c>
      <c r="AB95" s="281">
        <v>0</v>
      </c>
      <c r="AC95" s="281">
        <v>0</v>
      </c>
      <c r="AD95" s="281">
        <v>0</v>
      </c>
      <c r="AE95" s="281">
        <v>0</v>
      </c>
      <c r="AF95" s="281">
        <v>0</v>
      </c>
      <c r="AG95" s="281">
        <v>0</v>
      </c>
      <c r="AH95" s="281">
        <v>0</v>
      </c>
      <c r="AI95" s="281">
        <v>0</v>
      </c>
      <c r="AJ95" s="281">
        <v>0</v>
      </c>
      <c r="AK95" s="281">
        <v>0</v>
      </c>
      <c r="AL95" s="281">
        <v>0</v>
      </c>
      <c r="AM95" s="281">
        <v>0</v>
      </c>
      <c r="AN95" s="281">
        <v>0</v>
      </c>
      <c r="AO95" s="281">
        <v>0</v>
      </c>
      <c r="AP95" s="288">
        <v>0</v>
      </c>
    </row>
    <row r="96" spans="1:42" outlineLevel="2">
      <c r="A96" s="211" t="str">
        <f>A56&amp;"."&amp;A88&amp;"."&amp;A57&amp;"."&amp;B96</f>
        <v>1.d.2.8</v>
      </c>
      <c r="B96">
        <v>8</v>
      </c>
      <c r="C96" t="str">
        <f>_xlfn.IFNA(_xlfn.XLOOKUP($A96,Select!$A$4:$A$65,Select!$H$4:$H$65),"")</f>
        <v/>
      </c>
      <c r="M96" s="281">
        <v>0</v>
      </c>
      <c r="N96" s="281">
        <v>0</v>
      </c>
      <c r="O96" s="281">
        <v>0</v>
      </c>
      <c r="P96" s="281">
        <v>0</v>
      </c>
      <c r="Q96" s="281">
        <v>0</v>
      </c>
      <c r="R96" s="281">
        <v>0</v>
      </c>
      <c r="S96" s="281">
        <v>0</v>
      </c>
      <c r="T96" s="281">
        <v>0</v>
      </c>
      <c r="U96" s="281">
        <v>0</v>
      </c>
      <c r="V96" s="281">
        <v>0</v>
      </c>
      <c r="W96" s="281">
        <v>0</v>
      </c>
      <c r="X96" s="281">
        <v>0</v>
      </c>
      <c r="Y96" s="281">
        <v>0</v>
      </c>
      <c r="Z96" s="281">
        <v>0</v>
      </c>
      <c r="AA96" s="281">
        <v>0</v>
      </c>
      <c r="AB96" s="281">
        <v>0</v>
      </c>
      <c r="AC96" s="281">
        <v>0</v>
      </c>
      <c r="AD96" s="281">
        <v>0</v>
      </c>
      <c r="AE96" s="281">
        <v>0</v>
      </c>
      <c r="AF96" s="281">
        <v>0</v>
      </c>
      <c r="AG96" s="281">
        <v>0</v>
      </c>
      <c r="AH96" s="281">
        <v>0</v>
      </c>
      <c r="AI96" s="281">
        <v>0</v>
      </c>
      <c r="AJ96" s="281">
        <v>0</v>
      </c>
      <c r="AK96" s="281">
        <v>0</v>
      </c>
      <c r="AL96" s="281">
        <v>0</v>
      </c>
      <c r="AM96" s="281">
        <v>0</v>
      </c>
      <c r="AN96" s="281">
        <v>0</v>
      </c>
      <c r="AO96" s="281">
        <v>0</v>
      </c>
      <c r="AP96" s="288">
        <v>0</v>
      </c>
    </row>
    <row r="97" spans="1:42" outlineLevel="2">
      <c r="A97" s="211" t="str">
        <f>A56&amp;"."&amp;A88&amp;"."&amp;A57&amp;"."&amp;B97</f>
        <v>1.d.2.9</v>
      </c>
      <c r="B97">
        <v>9</v>
      </c>
      <c r="C97" t="str">
        <f>_xlfn.IFNA(_xlfn.XLOOKUP($A97,Select!$A$4:$A$65,Select!$H$4:$H$65),"")</f>
        <v/>
      </c>
      <c r="M97" s="281">
        <v>0</v>
      </c>
      <c r="N97" s="281">
        <v>0</v>
      </c>
      <c r="O97" s="281">
        <v>0</v>
      </c>
      <c r="P97" s="281">
        <v>0</v>
      </c>
      <c r="Q97" s="281">
        <v>0</v>
      </c>
      <c r="R97" s="281">
        <v>0</v>
      </c>
      <c r="S97" s="281">
        <v>0</v>
      </c>
      <c r="T97" s="281">
        <v>0</v>
      </c>
      <c r="U97" s="281">
        <v>0</v>
      </c>
      <c r="V97" s="281">
        <v>0</v>
      </c>
      <c r="W97" s="281">
        <v>0</v>
      </c>
      <c r="X97" s="281">
        <v>0</v>
      </c>
      <c r="Y97" s="281">
        <v>0</v>
      </c>
      <c r="Z97" s="281">
        <v>0</v>
      </c>
      <c r="AA97" s="281">
        <v>0</v>
      </c>
      <c r="AB97" s="281">
        <v>0</v>
      </c>
      <c r="AC97" s="281">
        <v>0</v>
      </c>
      <c r="AD97" s="281">
        <v>0</v>
      </c>
      <c r="AE97" s="281">
        <v>0</v>
      </c>
      <c r="AF97" s="281">
        <v>0</v>
      </c>
      <c r="AG97" s="281">
        <v>0</v>
      </c>
      <c r="AH97" s="281">
        <v>0</v>
      </c>
      <c r="AI97" s="281">
        <v>0</v>
      </c>
      <c r="AJ97" s="281">
        <v>0</v>
      </c>
      <c r="AK97" s="281">
        <v>0</v>
      </c>
      <c r="AL97" s="281">
        <v>0</v>
      </c>
      <c r="AM97" s="281">
        <v>0</v>
      </c>
      <c r="AN97" s="281">
        <v>0</v>
      </c>
      <c r="AO97" s="281">
        <v>0</v>
      </c>
      <c r="AP97" s="288">
        <v>0</v>
      </c>
    </row>
    <row r="98" spans="1:42" outlineLevel="2">
      <c r="A98" s="211" t="str">
        <f>A56&amp;"."&amp;A88&amp;"."&amp;A57&amp;"."&amp;B98</f>
        <v>1.d.2.10</v>
      </c>
      <c r="B98">
        <v>10</v>
      </c>
      <c r="C98" t="str">
        <f>_xlfn.IFNA(_xlfn.XLOOKUP($A98,Select!$A$4:$A$65,Select!$H$4:$H$65),"")</f>
        <v/>
      </c>
      <c r="M98" s="281">
        <v>0</v>
      </c>
      <c r="N98" s="281">
        <v>0</v>
      </c>
      <c r="O98" s="281">
        <v>0</v>
      </c>
      <c r="P98" s="281">
        <v>0</v>
      </c>
      <c r="Q98" s="281">
        <v>0</v>
      </c>
      <c r="R98" s="281">
        <v>0</v>
      </c>
      <c r="S98" s="281">
        <v>0</v>
      </c>
      <c r="T98" s="281">
        <v>0</v>
      </c>
      <c r="U98" s="281">
        <v>0</v>
      </c>
      <c r="V98" s="281">
        <v>0</v>
      </c>
      <c r="W98" s="281">
        <v>0</v>
      </c>
      <c r="X98" s="281">
        <v>0</v>
      </c>
      <c r="Y98" s="281">
        <v>0</v>
      </c>
      <c r="Z98" s="281">
        <v>0</v>
      </c>
      <c r="AA98" s="281">
        <v>0</v>
      </c>
      <c r="AB98" s="281">
        <v>0</v>
      </c>
      <c r="AC98" s="281">
        <v>0</v>
      </c>
      <c r="AD98" s="281">
        <v>0</v>
      </c>
      <c r="AE98" s="281">
        <v>0</v>
      </c>
      <c r="AF98" s="281">
        <v>0</v>
      </c>
      <c r="AG98" s="281">
        <v>0</v>
      </c>
      <c r="AH98" s="281">
        <v>0</v>
      </c>
      <c r="AI98" s="281">
        <v>0</v>
      </c>
      <c r="AJ98" s="281">
        <v>0</v>
      </c>
      <c r="AK98" s="281">
        <v>0</v>
      </c>
      <c r="AL98" s="281">
        <v>0</v>
      </c>
      <c r="AM98" s="281">
        <v>0</v>
      </c>
      <c r="AN98" s="281">
        <v>0</v>
      </c>
      <c r="AO98" s="281">
        <v>0</v>
      </c>
      <c r="AP98" s="288">
        <v>0</v>
      </c>
    </row>
    <row r="99" spans="1:42" outlineLevel="2">
      <c r="A99" s="211" t="str">
        <f>A56&amp;"."&amp;A88&amp;"."&amp;A57&amp;"."&amp;B99</f>
        <v>1.d.2.11</v>
      </c>
      <c r="B99">
        <v>11</v>
      </c>
      <c r="C99" t="str">
        <f>_xlfn.IFNA(_xlfn.XLOOKUP($A99,Select!$A$4:$A$65,Select!$H$4:$H$65),"")</f>
        <v/>
      </c>
      <c r="M99" s="281">
        <v>0</v>
      </c>
      <c r="N99" s="281">
        <v>0</v>
      </c>
      <c r="O99" s="281">
        <v>0</v>
      </c>
      <c r="P99" s="281">
        <v>0</v>
      </c>
      <c r="Q99" s="281">
        <v>0</v>
      </c>
      <c r="R99" s="281">
        <v>0</v>
      </c>
      <c r="S99" s="281">
        <v>0</v>
      </c>
      <c r="T99" s="281">
        <v>0</v>
      </c>
      <c r="U99" s="281">
        <v>0</v>
      </c>
      <c r="V99" s="281">
        <v>0</v>
      </c>
      <c r="W99" s="281">
        <v>0</v>
      </c>
      <c r="X99" s="281">
        <v>0</v>
      </c>
      <c r="Y99" s="281">
        <v>0</v>
      </c>
      <c r="Z99" s="281">
        <v>0</v>
      </c>
      <c r="AA99" s="281">
        <v>0</v>
      </c>
      <c r="AB99" s="281">
        <v>0</v>
      </c>
      <c r="AC99" s="281">
        <v>0</v>
      </c>
      <c r="AD99" s="281">
        <v>0</v>
      </c>
      <c r="AE99" s="281">
        <v>0</v>
      </c>
      <c r="AF99" s="281">
        <v>0</v>
      </c>
      <c r="AG99" s="281">
        <v>0</v>
      </c>
      <c r="AH99" s="281">
        <v>0</v>
      </c>
      <c r="AI99" s="281">
        <v>0</v>
      </c>
      <c r="AJ99" s="281">
        <v>0</v>
      </c>
      <c r="AK99" s="281">
        <v>0</v>
      </c>
      <c r="AL99" s="281">
        <v>0</v>
      </c>
      <c r="AM99" s="281">
        <v>0</v>
      </c>
      <c r="AN99" s="281">
        <v>0</v>
      </c>
      <c r="AO99" s="281">
        <v>0</v>
      </c>
      <c r="AP99" s="288">
        <v>0</v>
      </c>
    </row>
    <row r="100" spans="1:42" outlineLevel="2">
      <c r="A100" s="211" t="str">
        <f>A56&amp;"."&amp;A88&amp;"."&amp;A57&amp;"."&amp;B100</f>
        <v>1.d.2.12</v>
      </c>
      <c r="B100">
        <v>12</v>
      </c>
      <c r="C100" t="str">
        <f>_xlfn.IFNA(_xlfn.XLOOKUP($A100,Select!$A$4:$A$65,Select!$H$4:$H$65),"")</f>
        <v/>
      </c>
      <c r="M100" s="281">
        <v>0</v>
      </c>
      <c r="N100" s="281">
        <v>0</v>
      </c>
      <c r="O100" s="281">
        <v>0</v>
      </c>
      <c r="P100" s="281">
        <v>0</v>
      </c>
      <c r="Q100" s="281">
        <v>0</v>
      </c>
      <c r="R100" s="281">
        <v>0</v>
      </c>
      <c r="S100" s="281">
        <v>0</v>
      </c>
      <c r="T100" s="281">
        <v>0</v>
      </c>
      <c r="U100" s="281">
        <v>0</v>
      </c>
      <c r="V100" s="281">
        <v>0</v>
      </c>
      <c r="W100" s="281">
        <v>0</v>
      </c>
      <c r="X100" s="281">
        <v>0</v>
      </c>
      <c r="Y100" s="281">
        <v>0</v>
      </c>
      <c r="Z100" s="281">
        <v>0</v>
      </c>
      <c r="AA100" s="281">
        <v>0</v>
      </c>
      <c r="AB100" s="281">
        <v>0</v>
      </c>
      <c r="AC100" s="281">
        <v>0</v>
      </c>
      <c r="AD100" s="281">
        <v>0</v>
      </c>
      <c r="AE100" s="281">
        <v>0</v>
      </c>
      <c r="AF100" s="281">
        <v>0</v>
      </c>
      <c r="AG100" s="281">
        <v>0</v>
      </c>
      <c r="AH100" s="281">
        <v>0</v>
      </c>
      <c r="AI100" s="281">
        <v>0</v>
      </c>
      <c r="AJ100" s="281">
        <v>0</v>
      </c>
      <c r="AK100" s="281">
        <v>0</v>
      </c>
      <c r="AL100" s="281">
        <v>0</v>
      </c>
      <c r="AM100" s="281">
        <v>0</v>
      </c>
      <c r="AN100" s="281">
        <v>0</v>
      </c>
      <c r="AO100" s="281">
        <v>0</v>
      </c>
      <c r="AP100" s="288">
        <v>0</v>
      </c>
    </row>
    <row r="101" spans="1:42" s="156" customFormat="1" outlineLevel="1">
      <c r="A101" s="212"/>
      <c r="B101" s="201">
        <f>B100-COUNTIFS(C89:C100,"")</f>
        <v>0</v>
      </c>
      <c r="C101" s="201" t="s">
        <v>285</v>
      </c>
      <c r="D101" s="201"/>
      <c r="E101" s="201"/>
      <c r="F101" s="201"/>
      <c r="G101" s="201"/>
      <c r="H101" s="201"/>
      <c r="I101" s="201"/>
      <c r="J101" s="201"/>
      <c r="K101" s="201"/>
      <c r="L101" s="201"/>
      <c r="M101" s="280">
        <f t="shared" ref="M101:AP101" si="9">SUM(M89:M100)</f>
        <v>0</v>
      </c>
      <c r="N101" s="280">
        <f t="shared" si="9"/>
        <v>0</v>
      </c>
      <c r="O101" s="280">
        <f t="shared" si="9"/>
        <v>0</v>
      </c>
      <c r="P101" s="280">
        <f t="shared" si="9"/>
        <v>0</v>
      </c>
      <c r="Q101" s="280">
        <f t="shared" si="9"/>
        <v>0</v>
      </c>
      <c r="R101" s="280">
        <f t="shared" si="9"/>
        <v>0</v>
      </c>
      <c r="S101" s="280">
        <f t="shared" si="9"/>
        <v>0</v>
      </c>
      <c r="T101" s="280">
        <f t="shared" si="9"/>
        <v>0</v>
      </c>
      <c r="U101" s="280">
        <f t="shared" si="9"/>
        <v>0</v>
      </c>
      <c r="V101" s="280">
        <f t="shared" si="9"/>
        <v>0</v>
      </c>
      <c r="W101" s="280">
        <f t="shared" si="9"/>
        <v>0</v>
      </c>
      <c r="X101" s="280">
        <f t="shared" si="9"/>
        <v>0</v>
      </c>
      <c r="Y101" s="280">
        <f t="shared" si="9"/>
        <v>0</v>
      </c>
      <c r="Z101" s="280">
        <f t="shared" si="9"/>
        <v>0</v>
      </c>
      <c r="AA101" s="280">
        <f t="shared" si="9"/>
        <v>0</v>
      </c>
      <c r="AB101" s="280">
        <f t="shared" si="9"/>
        <v>0</v>
      </c>
      <c r="AC101" s="280">
        <f t="shared" si="9"/>
        <v>0</v>
      </c>
      <c r="AD101" s="280">
        <f t="shared" si="9"/>
        <v>0</v>
      </c>
      <c r="AE101" s="280">
        <f t="shared" si="9"/>
        <v>0</v>
      </c>
      <c r="AF101" s="280">
        <f t="shared" si="9"/>
        <v>0</v>
      </c>
      <c r="AG101" s="280">
        <f t="shared" si="9"/>
        <v>0</v>
      </c>
      <c r="AH101" s="280">
        <f t="shared" si="9"/>
        <v>0</v>
      </c>
      <c r="AI101" s="280">
        <f t="shared" si="9"/>
        <v>0</v>
      </c>
      <c r="AJ101" s="280">
        <f t="shared" si="9"/>
        <v>0</v>
      </c>
      <c r="AK101" s="280">
        <f t="shared" si="9"/>
        <v>0</v>
      </c>
      <c r="AL101" s="280">
        <f t="shared" si="9"/>
        <v>0</v>
      </c>
      <c r="AM101" s="280">
        <f t="shared" si="9"/>
        <v>0</v>
      </c>
      <c r="AN101" s="280">
        <f t="shared" si="9"/>
        <v>0</v>
      </c>
      <c r="AO101" s="280">
        <f t="shared" si="9"/>
        <v>0</v>
      </c>
      <c r="AP101" s="280">
        <f t="shared" si="9"/>
        <v>0</v>
      </c>
    </row>
    <row r="102" spans="1:42" ht="16.149999999999999" outlineLevel="1" thickBot="1">
      <c r="A102" s="213"/>
      <c r="B102" s="202"/>
      <c r="C102" s="202"/>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c r="AH102" s="202"/>
      <c r="AI102" s="202"/>
      <c r="AJ102" s="202"/>
      <c r="AK102" s="202"/>
      <c r="AL102" s="202"/>
      <c r="AM102" s="202"/>
      <c r="AN102" s="202"/>
      <c r="AO102" s="202"/>
      <c r="AP102" s="202"/>
    </row>
    <row r="103" spans="1:42" s="156" customFormat="1" ht="16.149999999999999" outlineLevel="1" thickBot="1">
      <c r="A103" s="214" t="s">
        <v>288</v>
      </c>
      <c r="B103" s="203">
        <f>B101+B86+B71</f>
        <v>8</v>
      </c>
      <c r="C103" s="203" t="s">
        <v>289</v>
      </c>
      <c r="D103" s="203"/>
      <c r="E103" s="203"/>
      <c r="F103" s="203"/>
      <c r="G103" s="203"/>
      <c r="H103" s="203"/>
      <c r="I103" s="203"/>
      <c r="J103" s="203"/>
      <c r="K103" s="203"/>
      <c r="L103" s="203"/>
      <c r="M103" s="284">
        <f t="shared" ref="M103:AP103" si="10">SUM(M71,M86,M101)</f>
        <v>0</v>
      </c>
      <c r="N103" s="284">
        <f t="shared" si="10"/>
        <v>0</v>
      </c>
      <c r="O103" s="284">
        <f t="shared" si="10"/>
        <v>0</v>
      </c>
      <c r="P103" s="284">
        <f t="shared" si="10"/>
        <v>0</v>
      </c>
      <c r="Q103" s="284">
        <f t="shared" si="10"/>
        <v>0</v>
      </c>
      <c r="R103" s="284">
        <f t="shared" si="10"/>
        <v>0</v>
      </c>
      <c r="S103" s="284">
        <f t="shared" si="10"/>
        <v>0</v>
      </c>
      <c r="T103" s="284">
        <f t="shared" si="10"/>
        <v>0</v>
      </c>
      <c r="U103" s="284">
        <f t="shared" si="10"/>
        <v>0</v>
      </c>
      <c r="V103" s="284">
        <f t="shared" si="10"/>
        <v>0</v>
      </c>
      <c r="W103" s="284">
        <f t="shared" si="10"/>
        <v>0</v>
      </c>
      <c r="X103" s="284">
        <f t="shared" si="10"/>
        <v>0</v>
      </c>
      <c r="Y103" s="284">
        <f t="shared" si="10"/>
        <v>0</v>
      </c>
      <c r="Z103" s="284">
        <f t="shared" si="10"/>
        <v>0</v>
      </c>
      <c r="AA103" s="284">
        <f t="shared" si="10"/>
        <v>0</v>
      </c>
      <c r="AB103" s="284">
        <f t="shared" si="10"/>
        <v>0</v>
      </c>
      <c r="AC103" s="284">
        <f t="shared" si="10"/>
        <v>0</v>
      </c>
      <c r="AD103" s="284">
        <f t="shared" si="10"/>
        <v>0</v>
      </c>
      <c r="AE103" s="284">
        <f t="shared" si="10"/>
        <v>0</v>
      </c>
      <c r="AF103" s="284">
        <f t="shared" si="10"/>
        <v>0</v>
      </c>
      <c r="AG103" s="284">
        <f t="shared" si="10"/>
        <v>0</v>
      </c>
      <c r="AH103" s="284">
        <f t="shared" si="10"/>
        <v>0</v>
      </c>
      <c r="AI103" s="284">
        <f t="shared" si="10"/>
        <v>0</v>
      </c>
      <c r="AJ103" s="284">
        <f t="shared" si="10"/>
        <v>0</v>
      </c>
      <c r="AK103" s="284">
        <f t="shared" si="10"/>
        <v>0</v>
      </c>
      <c r="AL103" s="284">
        <f t="shared" si="10"/>
        <v>0</v>
      </c>
      <c r="AM103" s="284">
        <f t="shared" si="10"/>
        <v>0</v>
      </c>
      <c r="AN103" s="284">
        <f t="shared" si="10"/>
        <v>0</v>
      </c>
      <c r="AO103" s="284">
        <f t="shared" si="10"/>
        <v>0</v>
      </c>
      <c r="AP103" s="284">
        <f t="shared" si="10"/>
        <v>0</v>
      </c>
    </row>
    <row r="104" spans="1:42" collapsed="1">
      <c r="A104" s="211"/>
    </row>
    <row r="105" spans="1:42">
      <c r="A105" s="209" t="str">
        <f>_xlfn.TEXTBEFORE(J105,".")</f>
        <v>1</v>
      </c>
      <c r="B105" s="196" t="str">
        <f>_xlfn.XLOOKUP(A105,Select!$B$4:$B$65,Select!$C$4:$C$65)</f>
        <v>Phase 1</v>
      </c>
      <c r="C105" s="197"/>
      <c r="D105" s="197">
        <f>B120+B135+B150</f>
        <v>8</v>
      </c>
      <c r="E105" s="197" t="s">
        <v>281</v>
      </c>
      <c r="F105" s="197"/>
      <c r="G105" s="197"/>
      <c r="H105" s="197"/>
      <c r="I105" s="197" t="s">
        <v>282</v>
      </c>
      <c r="J105" s="197" t="str">
        <f>Select!$M$6</f>
        <v>1.3</v>
      </c>
      <c r="K105" s="197"/>
      <c r="L105" s="197"/>
      <c r="M105" s="197"/>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row>
    <row r="106" spans="1:42" s="199" customFormat="1" outlineLevel="1">
      <c r="A106" s="210" t="str">
        <f>_xlfn.TEXTAFTER(J105,".")</f>
        <v>3</v>
      </c>
      <c r="B106" s="199" t="str">
        <f>_xlfn.XLOOKUP($J105,Select!$K$4:$K$65,Select!$F$4:$F$65)</f>
        <v>Offshore Storage System (Endurance)</v>
      </c>
    </row>
    <row r="107" spans="1:42" s="31" customFormat="1" outlineLevel="1">
      <c r="A107" s="220" t="s">
        <v>150</v>
      </c>
      <c r="B107" s="220" t="s">
        <v>283</v>
      </c>
      <c r="C107" s="220" t="s">
        <v>284</v>
      </c>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row>
    <row r="108" spans="1:42" outlineLevel="2">
      <c r="A108" s="211" t="str">
        <f>A105&amp;"."&amp;A107&amp;"."&amp;A106&amp;"."&amp;B108</f>
        <v>1.c.3.1</v>
      </c>
      <c r="B108">
        <v>1</v>
      </c>
      <c r="C108" t="str">
        <f>_xlfn.IFNA(_xlfn.XLOOKUP($A108,Select!$A$4:$A$65,Select!$H$4:$H$65),"")</f>
        <v>EM01</v>
      </c>
      <c r="M108" s="281">
        <v>0</v>
      </c>
      <c r="N108" s="281">
        <v>0</v>
      </c>
      <c r="O108" s="281">
        <v>0</v>
      </c>
      <c r="P108" s="281">
        <v>0</v>
      </c>
      <c r="Q108" s="281">
        <v>0</v>
      </c>
      <c r="R108" s="281">
        <v>0</v>
      </c>
      <c r="S108" s="281">
        <v>0</v>
      </c>
      <c r="T108" s="281">
        <v>0</v>
      </c>
      <c r="U108" s="281">
        <v>0</v>
      </c>
      <c r="V108" s="281">
        <v>0</v>
      </c>
      <c r="W108" s="281">
        <v>0</v>
      </c>
      <c r="X108" s="281">
        <v>0</v>
      </c>
      <c r="Y108" s="281">
        <v>0</v>
      </c>
      <c r="Z108" s="281">
        <v>0</v>
      </c>
      <c r="AA108" s="281">
        <v>0</v>
      </c>
      <c r="AB108" s="281">
        <v>0</v>
      </c>
      <c r="AC108" s="281">
        <v>0</v>
      </c>
      <c r="AD108" s="281">
        <v>0</v>
      </c>
      <c r="AE108" s="281">
        <v>0</v>
      </c>
      <c r="AF108" s="281">
        <v>0</v>
      </c>
      <c r="AG108" s="281">
        <v>0</v>
      </c>
      <c r="AH108" s="281">
        <v>0</v>
      </c>
      <c r="AI108" s="281">
        <v>0</v>
      </c>
      <c r="AJ108" s="281">
        <v>0</v>
      </c>
      <c r="AK108" s="281">
        <v>0</v>
      </c>
      <c r="AL108" s="281">
        <v>0</v>
      </c>
      <c r="AM108" s="281">
        <v>0</v>
      </c>
      <c r="AN108" s="281">
        <v>0</v>
      </c>
      <c r="AO108" s="281">
        <v>0</v>
      </c>
      <c r="AP108" s="288">
        <v>0</v>
      </c>
    </row>
    <row r="109" spans="1:42" outlineLevel="2">
      <c r="A109" s="211" t="str">
        <f>A105&amp;"."&amp;A107&amp;"."&amp;A106&amp;"."&amp;B109</f>
        <v>1.c.3.2</v>
      </c>
      <c r="B109">
        <v>2</v>
      </c>
      <c r="C109" t="str">
        <f>_xlfn.IFNA(_xlfn.XLOOKUP($A109,Select!$A$4:$A$65,Select!$H$4:$H$65),"")</f>
        <v>EC01</v>
      </c>
      <c r="M109" s="281">
        <v>0</v>
      </c>
      <c r="N109" s="281">
        <v>0</v>
      </c>
      <c r="O109" s="281">
        <v>0</v>
      </c>
      <c r="P109" s="281">
        <v>0</v>
      </c>
      <c r="Q109" s="281">
        <v>0</v>
      </c>
      <c r="R109" s="281">
        <v>0</v>
      </c>
      <c r="S109" s="281">
        <v>0</v>
      </c>
      <c r="T109" s="281">
        <v>0</v>
      </c>
      <c r="U109" s="281">
        <v>0</v>
      </c>
      <c r="V109" s="281">
        <v>0</v>
      </c>
      <c r="W109" s="281">
        <v>0</v>
      </c>
      <c r="X109" s="281">
        <v>0</v>
      </c>
      <c r="Y109" s="281">
        <v>0</v>
      </c>
      <c r="Z109" s="281">
        <v>0</v>
      </c>
      <c r="AA109" s="281">
        <v>0</v>
      </c>
      <c r="AB109" s="281">
        <v>0</v>
      </c>
      <c r="AC109" s="281">
        <v>0</v>
      </c>
      <c r="AD109" s="281">
        <v>0</v>
      </c>
      <c r="AE109" s="281">
        <v>0</v>
      </c>
      <c r="AF109" s="281">
        <v>0</v>
      </c>
      <c r="AG109" s="281">
        <v>0</v>
      </c>
      <c r="AH109" s="281">
        <v>0</v>
      </c>
      <c r="AI109" s="281">
        <v>0</v>
      </c>
      <c r="AJ109" s="281">
        <v>0</v>
      </c>
      <c r="AK109" s="281">
        <v>0</v>
      </c>
      <c r="AL109" s="281">
        <v>0</v>
      </c>
      <c r="AM109" s="281">
        <v>0</v>
      </c>
      <c r="AN109" s="281">
        <v>0</v>
      </c>
      <c r="AO109" s="281">
        <v>0</v>
      </c>
      <c r="AP109" s="288">
        <v>0</v>
      </c>
    </row>
    <row r="110" spans="1:42" outlineLevel="2">
      <c r="A110" s="211" t="str">
        <f>A105&amp;"."&amp;A107&amp;"."&amp;A106&amp;"."&amp;B110</f>
        <v>1.c.3.3</v>
      </c>
      <c r="B110">
        <v>3</v>
      </c>
      <c r="C110" t="str">
        <f>_xlfn.IFNA(_xlfn.XLOOKUP($A110,Select!$A$4:$A$65,Select!$H$4:$H$65),"")</f>
        <v>EC02</v>
      </c>
      <c r="M110" s="281">
        <v>0</v>
      </c>
      <c r="N110" s="281">
        <v>0</v>
      </c>
      <c r="O110" s="281">
        <v>0</v>
      </c>
      <c r="P110" s="281">
        <v>0</v>
      </c>
      <c r="Q110" s="281">
        <v>0</v>
      </c>
      <c r="R110" s="281">
        <v>0</v>
      </c>
      <c r="S110" s="281">
        <v>0</v>
      </c>
      <c r="T110" s="281">
        <v>0</v>
      </c>
      <c r="U110" s="281">
        <v>0</v>
      </c>
      <c r="V110" s="281">
        <v>0</v>
      </c>
      <c r="W110" s="281">
        <v>0</v>
      </c>
      <c r="X110" s="281">
        <v>0</v>
      </c>
      <c r="Y110" s="281">
        <v>0</v>
      </c>
      <c r="Z110" s="281">
        <v>0</v>
      </c>
      <c r="AA110" s="281">
        <v>0</v>
      </c>
      <c r="AB110" s="281">
        <v>0</v>
      </c>
      <c r="AC110" s="281">
        <v>0</v>
      </c>
      <c r="AD110" s="281">
        <v>0</v>
      </c>
      <c r="AE110" s="281">
        <v>0</v>
      </c>
      <c r="AF110" s="281">
        <v>0</v>
      </c>
      <c r="AG110" s="281">
        <v>0</v>
      </c>
      <c r="AH110" s="281">
        <v>0</v>
      </c>
      <c r="AI110" s="281">
        <v>0</v>
      </c>
      <c r="AJ110" s="281">
        <v>0</v>
      </c>
      <c r="AK110" s="281">
        <v>0</v>
      </c>
      <c r="AL110" s="281">
        <v>0</v>
      </c>
      <c r="AM110" s="281">
        <v>0</v>
      </c>
      <c r="AN110" s="281">
        <v>0</v>
      </c>
      <c r="AO110" s="281">
        <v>0</v>
      </c>
      <c r="AP110" s="288">
        <v>0</v>
      </c>
    </row>
    <row r="111" spans="1:42" outlineLevel="2">
      <c r="A111" s="211" t="str">
        <f>A105&amp;"."&amp;A107&amp;"."&amp;A106&amp;"."&amp;B111</f>
        <v>1.c.3.4</v>
      </c>
      <c r="B111">
        <v>4</v>
      </c>
      <c r="C111" t="str">
        <f>_xlfn.IFNA(_xlfn.XLOOKUP($A111,Select!$A$4:$A$65,Select!$H$4:$H$65),"")</f>
        <v>EC03</v>
      </c>
      <c r="M111" s="281">
        <v>0</v>
      </c>
      <c r="N111" s="281">
        <v>0</v>
      </c>
      <c r="O111" s="281">
        <v>0</v>
      </c>
      <c r="P111" s="281">
        <v>0</v>
      </c>
      <c r="Q111" s="281">
        <v>0</v>
      </c>
      <c r="R111" s="281">
        <v>0</v>
      </c>
      <c r="S111" s="281">
        <v>0</v>
      </c>
      <c r="T111" s="281">
        <v>0</v>
      </c>
      <c r="U111" s="281">
        <v>0</v>
      </c>
      <c r="V111" s="281">
        <v>0</v>
      </c>
      <c r="W111" s="281">
        <v>0</v>
      </c>
      <c r="X111" s="281">
        <v>0</v>
      </c>
      <c r="Y111" s="281">
        <v>0</v>
      </c>
      <c r="Z111" s="281">
        <v>0</v>
      </c>
      <c r="AA111" s="281">
        <v>0</v>
      </c>
      <c r="AB111" s="281">
        <v>0</v>
      </c>
      <c r="AC111" s="281">
        <v>0</v>
      </c>
      <c r="AD111" s="281">
        <v>0</v>
      </c>
      <c r="AE111" s="281">
        <v>0</v>
      </c>
      <c r="AF111" s="281">
        <v>0</v>
      </c>
      <c r="AG111" s="281">
        <v>0</v>
      </c>
      <c r="AH111" s="281">
        <v>0</v>
      </c>
      <c r="AI111" s="281">
        <v>0</v>
      </c>
      <c r="AJ111" s="281">
        <v>0</v>
      </c>
      <c r="AK111" s="281">
        <v>0</v>
      </c>
      <c r="AL111" s="281">
        <v>0</v>
      </c>
      <c r="AM111" s="281">
        <v>0</v>
      </c>
      <c r="AN111" s="281">
        <v>0</v>
      </c>
      <c r="AO111" s="281">
        <v>0</v>
      </c>
      <c r="AP111" s="288">
        <v>0</v>
      </c>
    </row>
    <row r="112" spans="1:42" outlineLevel="2">
      <c r="A112" s="211" t="str">
        <f>A105&amp;"."&amp;A107&amp;"."&amp;A106&amp;"."&amp;B112</f>
        <v>1.c.3.5</v>
      </c>
      <c r="B112">
        <v>5</v>
      </c>
      <c r="C112" t="str">
        <f>_xlfn.IFNA(_xlfn.XLOOKUP($A112,Select!$A$4:$A$65,Select!$H$4:$H$65),"")</f>
        <v>EC04</v>
      </c>
      <c r="M112" s="281">
        <v>0</v>
      </c>
      <c r="N112" s="281">
        <v>0</v>
      </c>
      <c r="O112" s="281">
        <v>0</v>
      </c>
      <c r="P112" s="281">
        <v>0</v>
      </c>
      <c r="Q112" s="281">
        <v>0</v>
      </c>
      <c r="R112" s="281">
        <v>0</v>
      </c>
      <c r="S112" s="281">
        <v>0</v>
      </c>
      <c r="T112" s="281">
        <v>0</v>
      </c>
      <c r="U112" s="281">
        <v>0</v>
      </c>
      <c r="V112" s="281">
        <v>0</v>
      </c>
      <c r="W112" s="281">
        <v>0</v>
      </c>
      <c r="X112" s="281">
        <v>0</v>
      </c>
      <c r="Y112" s="281">
        <v>0</v>
      </c>
      <c r="Z112" s="281">
        <v>0</v>
      </c>
      <c r="AA112" s="281">
        <v>0</v>
      </c>
      <c r="AB112" s="281">
        <v>0</v>
      </c>
      <c r="AC112" s="281">
        <v>0</v>
      </c>
      <c r="AD112" s="281">
        <v>0</v>
      </c>
      <c r="AE112" s="281">
        <v>0</v>
      </c>
      <c r="AF112" s="281">
        <v>0</v>
      </c>
      <c r="AG112" s="281">
        <v>0</v>
      </c>
      <c r="AH112" s="281">
        <v>0</v>
      </c>
      <c r="AI112" s="281">
        <v>0</v>
      </c>
      <c r="AJ112" s="281">
        <v>0</v>
      </c>
      <c r="AK112" s="281">
        <v>0</v>
      </c>
      <c r="AL112" s="281">
        <v>0</v>
      </c>
      <c r="AM112" s="281">
        <v>0</v>
      </c>
      <c r="AN112" s="281">
        <v>0</v>
      </c>
      <c r="AO112" s="281">
        <v>0</v>
      </c>
      <c r="AP112" s="288">
        <v>0</v>
      </c>
    </row>
    <row r="113" spans="1:42" outlineLevel="2">
      <c r="A113" s="211" t="str">
        <f>A105&amp;"."&amp;A107&amp;"."&amp;A106&amp;"."&amp;B113</f>
        <v>1.c.3.6</v>
      </c>
      <c r="B113">
        <v>6</v>
      </c>
      <c r="C113" t="str">
        <f>_xlfn.IFNA(_xlfn.XLOOKUP($A113,Select!$A$4:$A$65,Select!$H$4:$H$65),"")</f>
        <v>EC05</v>
      </c>
      <c r="M113" s="281">
        <v>0</v>
      </c>
      <c r="N113" s="281">
        <v>0</v>
      </c>
      <c r="O113" s="281">
        <v>0</v>
      </c>
      <c r="P113" s="281">
        <v>0</v>
      </c>
      <c r="Q113" s="281">
        <v>0</v>
      </c>
      <c r="R113" s="281">
        <v>0</v>
      </c>
      <c r="S113" s="281">
        <v>0</v>
      </c>
      <c r="T113" s="281">
        <v>0</v>
      </c>
      <c r="U113" s="281">
        <v>0</v>
      </c>
      <c r="V113" s="281">
        <v>0</v>
      </c>
      <c r="W113" s="281">
        <v>0</v>
      </c>
      <c r="X113" s="281">
        <v>0</v>
      </c>
      <c r="Y113" s="281">
        <v>0</v>
      </c>
      <c r="Z113" s="281">
        <v>0</v>
      </c>
      <c r="AA113" s="281">
        <v>0</v>
      </c>
      <c r="AB113" s="281">
        <v>0</v>
      </c>
      <c r="AC113" s="281">
        <v>0</v>
      </c>
      <c r="AD113" s="281">
        <v>0</v>
      </c>
      <c r="AE113" s="281">
        <v>0</v>
      </c>
      <c r="AF113" s="281">
        <v>0</v>
      </c>
      <c r="AG113" s="281">
        <v>0</v>
      </c>
      <c r="AH113" s="281">
        <v>0</v>
      </c>
      <c r="AI113" s="281">
        <v>0</v>
      </c>
      <c r="AJ113" s="281">
        <v>0</v>
      </c>
      <c r="AK113" s="281">
        <v>0</v>
      </c>
      <c r="AL113" s="281">
        <v>0</v>
      </c>
      <c r="AM113" s="281">
        <v>0</v>
      </c>
      <c r="AN113" s="281">
        <v>0</v>
      </c>
      <c r="AO113" s="281">
        <v>0</v>
      </c>
      <c r="AP113" s="288">
        <v>0</v>
      </c>
    </row>
    <row r="114" spans="1:42" outlineLevel="2">
      <c r="A114" s="211" t="str">
        <f>A105&amp;"."&amp;A107&amp;"."&amp;A106&amp;"."&amp;B114</f>
        <v>1.c.3.7</v>
      </c>
      <c r="B114">
        <v>7</v>
      </c>
      <c r="C114" t="str">
        <f>_xlfn.IFNA(_xlfn.XLOOKUP($A114,Select!$A$4:$A$65,Select!$H$4:$H$65),"")</f>
        <v/>
      </c>
      <c r="M114" s="281">
        <v>0</v>
      </c>
      <c r="N114" s="281">
        <v>0</v>
      </c>
      <c r="O114" s="281">
        <v>0</v>
      </c>
      <c r="P114" s="281">
        <v>0</v>
      </c>
      <c r="Q114" s="281">
        <v>0</v>
      </c>
      <c r="R114" s="281">
        <v>0</v>
      </c>
      <c r="S114" s="281">
        <v>0</v>
      </c>
      <c r="T114" s="281">
        <v>0</v>
      </c>
      <c r="U114" s="281">
        <v>0</v>
      </c>
      <c r="V114" s="281">
        <v>0</v>
      </c>
      <c r="W114" s="281">
        <v>0</v>
      </c>
      <c r="X114" s="281">
        <v>0</v>
      </c>
      <c r="Y114" s="281">
        <v>0</v>
      </c>
      <c r="Z114" s="281">
        <v>0</v>
      </c>
      <c r="AA114" s="281">
        <v>0</v>
      </c>
      <c r="AB114" s="281">
        <v>0</v>
      </c>
      <c r="AC114" s="281">
        <v>0</v>
      </c>
      <c r="AD114" s="281">
        <v>0</v>
      </c>
      <c r="AE114" s="281">
        <v>0</v>
      </c>
      <c r="AF114" s="281">
        <v>0</v>
      </c>
      <c r="AG114" s="281">
        <v>0</v>
      </c>
      <c r="AH114" s="281">
        <v>0</v>
      </c>
      <c r="AI114" s="281">
        <v>0</v>
      </c>
      <c r="AJ114" s="281">
        <v>0</v>
      </c>
      <c r="AK114" s="281">
        <v>0</v>
      </c>
      <c r="AL114" s="281">
        <v>0</v>
      </c>
      <c r="AM114" s="281">
        <v>0</v>
      </c>
      <c r="AN114" s="281">
        <v>0</v>
      </c>
      <c r="AO114" s="281">
        <v>0</v>
      </c>
      <c r="AP114" s="288">
        <v>0</v>
      </c>
    </row>
    <row r="115" spans="1:42" outlineLevel="2">
      <c r="A115" s="211" t="str">
        <f>A105&amp;"."&amp;A107&amp;"."&amp;A106&amp;"."&amp;B115</f>
        <v>1.c.3.8</v>
      </c>
      <c r="B115">
        <v>8</v>
      </c>
      <c r="C115" t="str">
        <f>_xlfn.IFNA(_xlfn.XLOOKUP($A115,Select!$A$4:$A$65,Select!$H$4:$H$65),"")</f>
        <v/>
      </c>
      <c r="M115" s="281">
        <v>0</v>
      </c>
      <c r="N115" s="281">
        <v>0</v>
      </c>
      <c r="O115" s="281">
        <v>0</v>
      </c>
      <c r="P115" s="281">
        <v>0</v>
      </c>
      <c r="Q115" s="281">
        <v>0</v>
      </c>
      <c r="R115" s="281">
        <v>0</v>
      </c>
      <c r="S115" s="281">
        <v>0</v>
      </c>
      <c r="T115" s="281">
        <v>0</v>
      </c>
      <c r="U115" s="281">
        <v>0</v>
      </c>
      <c r="V115" s="281">
        <v>0</v>
      </c>
      <c r="W115" s="281">
        <v>0</v>
      </c>
      <c r="X115" s="281">
        <v>0</v>
      </c>
      <c r="Y115" s="281">
        <v>0</v>
      </c>
      <c r="Z115" s="281">
        <v>0</v>
      </c>
      <c r="AA115" s="281">
        <v>0</v>
      </c>
      <c r="AB115" s="281">
        <v>0</v>
      </c>
      <c r="AC115" s="281">
        <v>0</v>
      </c>
      <c r="AD115" s="281">
        <v>0</v>
      </c>
      <c r="AE115" s="281">
        <v>0</v>
      </c>
      <c r="AF115" s="281">
        <v>0</v>
      </c>
      <c r="AG115" s="281">
        <v>0</v>
      </c>
      <c r="AH115" s="281">
        <v>0</v>
      </c>
      <c r="AI115" s="281">
        <v>0</v>
      </c>
      <c r="AJ115" s="281">
        <v>0</v>
      </c>
      <c r="AK115" s="281">
        <v>0</v>
      </c>
      <c r="AL115" s="281">
        <v>0</v>
      </c>
      <c r="AM115" s="281">
        <v>0</v>
      </c>
      <c r="AN115" s="281">
        <v>0</v>
      </c>
      <c r="AO115" s="281">
        <v>0</v>
      </c>
      <c r="AP115" s="288">
        <v>0</v>
      </c>
    </row>
    <row r="116" spans="1:42" outlineLevel="2">
      <c r="A116" s="211" t="str">
        <f>A105&amp;"."&amp;A107&amp;"."&amp;A106&amp;"."&amp;B116</f>
        <v>1.c.3.9</v>
      </c>
      <c r="B116">
        <v>9</v>
      </c>
      <c r="C116" t="str">
        <f>_xlfn.IFNA(_xlfn.XLOOKUP($A116,Select!$A$4:$A$65,Select!$H$4:$H$65),"")</f>
        <v/>
      </c>
      <c r="M116" s="281">
        <v>0</v>
      </c>
      <c r="N116" s="281">
        <v>0</v>
      </c>
      <c r="O116" s="281">
        <v>0</v>
      </c>
      <c r="P116" s="281">
        <v>0</v>
      </c>
      <c r="Q116" s="281">
        <v>0</v>
      </c>
      <c r="R116" s="281">
        <v>0</v>
      </c>
      <c r="S116" s="281">
        <v>0</v>
      </c>
      <c r="T116" s="281">
        <v>0</v>
      </c>
      <c r="U116" s="281">
        <v>0</v>
      </c>
      <c r="V116" s="281">
        <v>0</v>
      </c>
      <c r="W116" s="281">
        <v>0</v>
      </c>
      <c r="X116" s="281">
        <v>0</v>
      </c>
      <c r="Y116" s="281">
        <v>0</v>
      </c>
      <c r="Z116" s="281">
        <v>0</v>
      </c>
      <c r="AA116" s="281">
        <v>0</v>
      </c>
      <c r="AB116" s="281">
        <v>0</v>
      </c>
      <c r="AC116" s="281">
        <v>0</v>
      </c>
      <c r="AD116" s="281">
        <v>0</v>
      </c>
      <c r="AE116" s="281">
        <v>0</v>
      </c>
      <c r="AF116" s="281">
        <v>0</v>
      </c>
      <c r="AG116" s="281">
        <v>0</v>
      </c>
      <c r="AH116" s="281">
        <v>0</v>
      </c>
      <c r="AI116" s="281">
        <v>0</v>
      </c>
      <c r="AJ116" s="281">
        <v>0</v>
      </c>
      <c r="AK116" s="281">
        <v>0</v>
      </c>
      <c r="AL116" s="281">
        <v>0</v>
      </c>
      <c r="AM116" s="281">
        <v>0</v>
      </c>
      <c r="AN116" s="281">
        <v>0</v>
      </c>
      <c r="AO116" s="281">
        <v>0</v>
      </c>
      <c r="AP116" s="288">
        <v>0</v>
      </c>
    </row>
    <row r="117" spans="1:42" outlineLevel="2">
      <c r="A117" s="211" t="str">
        <f>A105&amp;"."&amp;A107&amp;"."&amp;A106&amp;"."&amp;B117</f>
        <v>1.c.3.10</v>
      </c>
      <c r="B117">
        <v>10</v>
      </c>
      <c r="C117" t="str">
        <f>_xlfn.IFNA(_xlfn.XLOOKUP($A117,Select!$A$4:$A$65,Select!$H$4:$H$65),"")</f>
        <v/>
      </c>
      <c r="M117" s="281">
        <v>0</v>
      </c>
      <c r="N117" s="281">
        <v>0</v>
      </c>
      <c r="O117" s="281">
        <v>0</v>
      </c>
      <c r="P117" s="281">
        <v>0</v>
      </c>
      <c r="Q117" s="281">
        <v>0</v>
      </c>
      <c r="R117" s="281">
        <v>0</v>
      </c>
      <c r="S117" s="281">
        <v>0</v>
      </c>
      <c r="T117" s="281">
        <v>0</v>
      </c>
      <c r="U117" s="281">
        <v>0</v>
      </c>
      <c r="V117" s="281">
        <v>0</v>
      </c>
      <c r="W117" s="281">
        <v>0</v>
      </c>
      <c r="X117" s="281">
        <v>0</v>
      </c>
      <c r="Y117" s="281">
        <v>0</v>
      </c>
      <c r="Z117" s="281">
        <v>0</v>
      </c>
      <c r="AA117" s="281">
        <v>0</v>
      </c>
      <c r="AB117" s="281">
        <v>0</v>
      </c>
      <c r="AC117" s="281">
        <v>0</v>
      </c>
      <c r="AD117" s="281">
        <v>0</v>
      </c>
      <c r="AE117" s="281">
        <v>0</v>
      </c>
      <c r="AF117" s="281">
        <v>0</v>
      </c>
      <c r="AG117" s="281">
        <v>0</v>
      </c>
      <c r="AH117" s="281">
        <v>0</v>
      </c>
      <c r="AI117" s="281">
        <v>0</v>
      </c>
      <c r="AJ117" s="281">
        <v>0</v>
      </c>
      <c r="AK117" s="281">
        <v>0</v>
      </c>
      <c r="AL117" s="281">
        <v>0</v>
      </c>
      <c r="AM117" s="281">
        <v>0</v>
      </c>
      <c r="AN117" s="281">
        <v>0</v>
      </c>
      <c r="AO117" s="281">
        <v>0</v>
      </c>
      <c r="AP117" s="288">
        <v>0</v>
      </c>
    </row>
    <row r="118" spans="1:42" outlineLevel="2">
      <c r="A118" s="211" t="str">
        <f>A105&amp;"."&amp;A107&amp;"."&amp;A106&amp;"."&amp;B118</f>
        <v>1.c.3.11</v>
      </c>
      <c r="B118">
        <v>11</v>
      </c>
      <c r="C118" t="str">
        <f>_xlfn.IFNA(_xlfn.XLOOKUP($A118,Select!$A$4:$A$65,Select!$H$4:$H$65),"")</f>
        <v/>
      </c>
      <c r="M118" s="281">
        <v>0</v>
      </c>
      <c r="N118" s="281">
        <v>0</v>
      </c>
      <c r="O118" s="281">
        <v>0</v>
      </c>
      <c r="P118" s="281">
        <v>0</v>
      </c>
      <c r="Q118" s="281">
        <v>0</v>
      </c>
      <c r="R118" s="281">
        <v>0</v>
      </c>
      <c r="S118" s="281">
        <v>0</v>
      </c>
      <c r="T118" s="281">
        <v>0</v>
      </c>
      <c r="U118" s="281">
        <v>0</v>
      </c>
      <c r="V118" s="281">
        <v>0</v>
      </c>
      <c r="W118" s="281">
        <v>0</v>
      </c>
      <c r="X118" s="281">
        <v>0</v>
      </c>
      <c r="Y118" s="281">
        <v>0</v>
      </c>
      <c r="Z118" s="281">
        <v>0</v>
      </c>
      <c r="AA118" s="281">
        <v>0</v>
      </c>
      <c r="AB118" s="281">
        <v>0</v>
      </c>
      <c r="AC118" s="281">
        <v>0</v>
      </c>
      <c r="AD118" s="281">
        <v>0</v>
      </c>
      <c r="AE118" s="281">
        <v>0</v>
      </c>
      <c r="AF118" s="281">
        <v>0</v>
      </c>
      <c r="AG118" s="281">
        <v>0</v>
      </c>
      <c r="AH118" s="281">
        <v>0</v>
      </c>
      <c r="AI118" s="281">
        <v>0</v>
      </c>
      <c r="AJ118" s="281">
        <v>0</v>
      </c>
      <c r="AK118" s="281">
        <v>0</v>
      </c>
      <c r="AL118" s="281">
        <v>0</v>
      </c>
      <c r="AM118" s="281">
        <v>0</v>
      </c>
      <c r="AN118" s="281">
        <v>0</v>
      </c>
      <c r="AO118" s="281">
        <v>0</v>
      </c>
      <c r="AP118" s="288">
        <v>0</v>
      </c>
    </row>
    <row r="119" spans="1:42" outlineLevel="2">
      <c r="A119" s="211" t="str">
        <f>A105&amp;"."&amp;A107&amp;"."&amp;A106&amp;"."&amp;B119</f>
        <v>1.c.3.12</v>
      </c>
      <c r="B119">
        <v>12</v>
      </c>
      <c r="C119" t="str">
        <f>_xlfn.IFNA(_xlfn.XLOOKUP($A119,Select!$A$4:$A$65,Select!$H$4:$H$65),"")</f>
        <v/>
      </c>
      <c r="M119" s="281">
        <v>0</v>
      </c>
      <c r="N119" s="281">
        <v>0</v>
      </c>
      <c r="O119" s="281">
        <v>0</v>
      </c>
      <c r="P119" s="281">
        <v>0</v>
      </c>
      <c r="Q119" s="281">
        <v>0</v>
      </c>
      <c r="R119" s="281">
        <v>0</v>
      </c>
      <c r="S119" s="281">
        <v>0</v>
      </c>
      <c r="T119" s="281">
        <v>0</v>
      </c>
      <c r="U119" s="281">
        <v>0</v>
      </c>
      <c r="V119" s="281">
        <v>0</v>
      </c>
      <c r="W119" s="281">
        <v>0</v>
      </c>
      <c r="X119" s="281">
        <v>0</v>
      </c>
      <c r="Y119" s="281">
        <v>0</v>
      </c>
      <c r="Z119" s="281">
        <v>0</v>
      </c>
      <c r="AA119" s="281">
        <v>0</v>
      </c>
      <c r="AB119" s="281">
        <v>0</v>
      </c>
      <c r="AC119" s="281">
        <v>0</v>
      </c>
      <c r="AD119" s="281">
        <v>0</v>
      </c>
      <c r="AE119" s="281">
        <v>0</v>
      </c>
      <c r="AF119" s="281">
        <v>0</v>
      </c>
      <c r="AG119" s="281">
        <v>0</v>
      </c>
      <c r="AH119" s="281">
        <v>0</v>
      </c>
      <c r="AI119" s="281">
        <v>0</v>
      </c>
      <c r="AJ119" s="281">
        <v>0</v>
      </c>
      <c r="AK119" s="281">
        <v>0</v>
      </c>
      <c r="AL119" s="281">
        <v>0</v>
      </c>
      <c r="AM119" s="281">
        <v>0</v>
      </c>
      <c r="AN119" s="281">
        <v>0</v>
      </c>
      <c r="AO119" s="281">
        <v>0</v>
      </c>
      <c r="AP119" s="288">
        <v>0</v>
      </c>
    </row>
    <row r="120" spans="1:42" s="156" customFormat="1" outlineLevel="1">
      <c r="A120" s="212"/>
      <c r="B120" s="201">
        <f>B119-COUNTIFS(C108:C119,"")</f>
        <v>6</v>
      </c>
      <c r="C120" s="201" t="s">
        <v>285</v>
      </c>
      <c r="D120" s="201"/>
      <c r="E120" s="201"/>
      <c r="F120" s="201"/>
      <c r="G120" s="201"/>
      <c r="H120" s="201"/>
      <c r="I120" s="201"/>
      <c r="J120" s="201"/>
      <c r="K120" s="201"/>
      <c r="L120" s="201"/>
      <c r="M120" s="280">
        <f>SUM(M108:M119)</f>
        <v>0</v>
      </c>
      <c r="N120" s="280">
        <f>SUM(N108:N119)</f>
        <v>0</v>
      </c>
      <c r="O120" s="280">
        <f t="shared" ref="O120:AP120" si="11">SUM(O108:O119)</f>
        <v>0</v>
      </c>
      <c r="P120" s="280">
        <f t="shared" si="11"/>
        <v>0</v>
      </c>
      <c r="Q120" s="280">
        <f t="shared" si="11"/>
        <v>0</v>
      </c>
      <c r="R120" s="280">
        <f t="shared" si="11"/>
        <v>0</v>
      </c>
      <c r="S120" s="280">
        <f t="shared" si="11"/>
        <v>0</v>
      </c>
      <c r="T120" s="280">
        <f t="shared" si="11"/>
        <v>0</v>
      </c>
      <c r="U120" s="280">
        <f t="shared" si="11"/>
        <v>0</v>
      </c>
      <c r="V120" s="280">
        <f t="shared" si="11"/>
        <v>0</v>
      </c>
      <c r="W120" s="280">
        <f t="shared" si="11"/>
        <v>0</v>
      </c>
      <c r="X120" s="280">
        <f t="shared" si="11"/>
        <v>0</v>
      </c>
      <c r="Y120" s="280">
        <f t="shared" si="11"/>
        <v>0</v>
      </c>
      <c r="Z120" s="280">
        <f t="shared" si="11"/>
        <v>0</v>
      </c>
      <c r="AA120" s="280">
        <f t="shared" si="11"/>
        <v>0</v>
      </c>
      <c r="AB120" s="280">
        <f t="shared" si="11"/>
        <v>0</v>
      </c>
      <c r="AC120" s="280">
        <f t="shared" si="11"/>
        <v>0</v>
      </c>
      <c r="AD120" s="280">
        <f t="shared" si="11"/>
        <v>0</v>
      </c>
      <c r="AE120" s="280">
        <f t="shared" si="11"/>
        <v>0</v>
      </c>
      <c r="AF120" s="280">
        <f t="shared" si="11"/>
        <v>0</v>
      </c>
      <c r="AG120" s="280">
        <f t="shared" si="11"/>
        <v>0</v>
      </c>
      <c r="AH120" s="280">
        <f t="shared" si="11"/>
        <v>0</v>
      </c>
      <c r="AI120" s="280">
        <f t="shared" si="11"/>
        <v>0</v>
      </c>
      <c r="AJ120" s="280">
        <f t="shared" si="11"/>
        <v>0</v>
      </c>
      <c r="AK120" s="280">
        <f t="shared" si="11"/>
        <v>0</v>
      </c>
      <c r="AL120" s="280">
        <f t="shared" si="11"/>
        <v>0</v>
      </c>
      <c r="AM120" s="280">
        <f t="shared" si="11"/>
        <v>0</v>
      </c>
      <c r="AN120" s="280">
        <f t="shared" si="11"/>
        <v>0</v>
      </c>
      <c r="AO120" s="280">
        <f t="shared" si="11"/>
        <v>0</v>
      </c>
      <c r="AP120" s="280">
        <f t="shared" si="11"/>
        <v>0</v>
      </c>
    </row>
    <row r="121" spans="1:42" outlineLevel="1">
      <c r="A121" s="211"/>
    </row>
    <row r="122" spans="1:42" s="31" customFormat="1" outlineLevel="1">
      <c r="A122" s="220" t="s">
        <v>216</v>
      </c>
      <c r="B122" s="220" t="s">
        <v>286</v>
      </c>
      <c r="C122" s="220" t="s">
        <v>284</v>
      </c>
      <c r="D122" s="220"/>
      <c r="E122" s="220"/>
      <c r="F122" s="220"/>
      <c r="G122" s="220"/>
      <c r="H122" s="220"/>
      <c r="I122" s="220"/>
      <c r="J122" s="220"/>
      <c r="K122" s="220"/>
      <c r="L122" s="220"/>
      <c r="M122" s="220"/>
      <c r="N122" s="220"/>
      <c r="O122" s="220"/>
      <c r="P122" s="220"/>
      <c r="Q122" s="220"/>
      <c r="R122" s="220"/>
      <c r="S122" s="220"/>
      <c r="T122" s="220"/>
      <c r="U122" s="220"/>
      <c r="V122" s="220"/>
      <c r="W122" s="220"/>
      <c r="X122" s="220"/>
      <c r="Y122" s="220"/>
      <c r="Z122" s="220"/>
      <c r="AA122" s="220"/>
      <c r="AB122" s="220"/>
      <c r="AC122" s="220"/>
      <c r="AD122" s="220"/>
      <c r="AE122" s="220"/>
      <c r="AF122" s="220"/>
      <c r="AG122" s="220"/>
      <c r="AH122" s="220"/>
      <c r="AI122" s="220"/>
      <c r="AJ122" s="220"/>
      <c r="AK122" s="220"/>
      <c r="AL122" s="220"/>
      <c r="AM122" s="220"/>
      <c r="AN122" s="220"/>
      <c r="AO122" s="220"/>
      <c r="AP122" s="220"/>
    </row>
    <row r="123" spans="1:42" outlineLevel="2">
      <c r="A123" s="211" t="str">
        <f>A105&amp;"."&amp;A122&amp;"."&amp;A106&amp;"."&amp;B123</f>
        <v>1.o.3.1</v>
      </c>
      <c r="B123">
        <v>1</v>
      </c>
      <c r="C123" t="str">
        <f>_xlfn.IFNA(_xlfn.XLOOKUP($A123,Select!$A$4:$A$65,Select!$H$4:$H$65),"")</f>
        <v>Fixed</v>
      </c>
      <c r="M123" s="281">
        <v>0</v>
      </c>
      <c r="N123" s="281">
        <v>0</v>
      </c>
      <c r="O123" s="281">
        <v>0</v>
      </c>
      <c r="P123" s="281">
        <v>0</v>
      </c>
      <c r="Q123" s="281">
        <v>0</v>
      </c>
      <c r="R123" s="281">
        <v>0</v>
      </c>
      <c r="S123" s="281">
        <v>0</v>
      </c>
      <c r="T123" s="281">
        <v>0</v>
      </c>
      <c r="U123" s="281">
        <v>0</v>
      </c>
      <c r="V123" s="281">
        <v>0</v>
      </c>
      <c r="W123" s="281">
        <v>0</v>
      </c>
      <c r="X123" s="281">
        <v>0</v>
      </c>
      <c r="Y123" s="281">
        <v>0</v>
      </c>
      <c r="Z123" s="281">
        <v>0</v>
      </c>
      <c r="AA123" s="281">
        <v>0</v>
      </c>
      <c r="AB123" s="281">
        <v>0</v>
      </c>
      <c r="AC123" s="281">
        <v>0</v>
      </c>
      <c r="AD123" s="281">
        <v>0</v>
      </c>
      <c r="AE123" s="281">
        <v>0</v>
      </c>
      <c r="AF123" s="281">
        <v>0</v>
      </c>
      <c r="AG123" s="281">
        <v>0</v>
      </c>
      <c r="AH123" s="281">
        <v>0</v>
      </c>
      <c r="AI123" s="281">
        <v>0</v>
      </c>
      <c r="AJ123" s="281">
        <v>0</v>
      </c>
      <c r="AK123" s="281">
        <v>0</v>
      </c>
      <c r="AL123" s="281">
        <v>0</v>
      </c>
      <c r="AM123" s="281">
        <v>0</v>
      </c>
      <c r="AN123" s="281">
        <v>0</v>
      </c>
      <c r="AO123" s="281">
        <v>0</v>
      </c>
      <c r="AP123" s="288">
        <v>0</v>
      </c>
    </row>
    <row r="124" spans="1:42" outlineLevel="2">
      <c r="A124" s="211" t="str">
        <f>A105&amp;"."&amp;A122&amp;"."&amp;A106&amp;"."&amp;B124</f>
        <v>1.o.3.2</v>
      </c>
      <c r="B124">
        <v>2</v>
      </c>
      <c r="C124" t="str">
        <f>_xlfn.IFNA(_xlfn.XLOOKUP($A124,Select!$A$4:$A$65,Select!$H$4:$H$65),"")</f>
        <v>Variable</v>
      </c>
      <c r="M124" s="281">
        <v>0</v>
      </c>
      <c r="N124" s="281">
        <v>0</v>
      </c>
      <c r="O124" s="281">
        <v>0</v>
      </c>
      <c r="P124" s="281">
        <v>0</v>
      </c>
      <c r="Q124" s="281">
        <v>0</v>
      </c>
      <c r="R124" s="281">
        <v>0</v>
      </c>
      <c r="S124" s="281">
        <v>0</v>
      </c>
      <c r="T124" s="281">
        <v>0</v>
      </c>
      <c r="U124" s="281">
        <v>0</v>
      </c>
      <c r="V124" s="281">
        <v>0</v>
      </c>
      <c r="W124" s="281">
        <v>0</v>
      </c>
      <c r="X124" s="281">
        <v>0</v>
      </c>
      <c r="Y124" s="281">
        <v>0</v>
      </c>
      <c r="Z124" s="281">
        <v>0</v>
      </c>
      <c r="AA124" s="281">
        <v>0</v>
      </c>
      <c r="AB124" s="281">
        <v>0</v>
      </c>
      <c r="AC124" s="281">
        <v>0</v>
      </c>
      <c r="AD124" s="281">
        <v>0</v>
      </c>
      <c r="AE124" s="281">
        <v>0</v>
      </c>
      <c r="AF124" s="281">
        <v>0</v>
      </c>
      <c r="AG124" s="281">
        <v>0</v>
      </c>
      <c r="AH124" s="281">
        <v>0</v>
      </c>
      <c r="AI124" s="281">
        <v>0</v>
      </c>
      <c r="AJ124" s="281">
        <v>0</v>
      </c>
      <c r="AK124" s="281">
        <v>0</v>
      </c>
      <c r="AL124" s="281">
        <v>0</v>
      </c>
      <c r="AM124" s="281">
        <v>0</v>
      </c>
      <c r="AN124" s="281">
        <v>0</v>
      </c>
      <c r="AO124" s="281">
        <v>0</v>
      </c>
      <c r="AP124" s="288">
        <v>0</v>
      </c>
    </row>
    <row r="125" spans="1:42" outlineLevel="2">
      <c r="A125" s="211" t="str">
        <f>A105&amp;"."&amp;A122&amp;"."&amp;A106&amp;"."&amp;B125</f>
        <v>1.o.3.3</v>
      </c>
      <c r="B125">
        <v>3</v>
      </c>
      <c r="C125" t="str">
        <f>_xlfn.IFNA(_xlfn.XLOOKUP($A125,Select!$A$4:$A$65,Select!$H$4:$H$65),"")</f>
        <v/>
      </c>
      <c r="M125" s="281">
        <v>0</v>
      </c>
      <c r="N125" s="281">
        <v>0</v>
      </c>
      <c r="O125" s="281">
        <v>0</v>
      </c>
      <c r="P125" s="281">
        <v>0</v>
      </c>
      <c r="Q125" s="281">
        <v>0</v>
      </c>
      <c r="R125" s="281">
        <v>0</v>
      </c>
      <c r="S125" s="281">
        <v>0</v>
      </c>
      <c r="T125" s="281">
        <v>0</v>
      </c>
      <c r="U125" s="281">
        <v>0</v>
      </c>
      <c r="V125" s="281">
        <v>0</v>
      </c>
      <c r="W125" s="281">
        <v>0</v>
      </c>
      <c r="X125" s="281">
        <v>0</v>
      </c>
      <c r="Y125" s="281">
        <v>0</v>
      </c>
      <c r="Z125" s="281">
        <v>0</v>
      </c>
      <c r="AA125" s="281">
        <v>0</v>
      </c>
      <c r="AB125" s="281">
        <v>0</v>
      </c>
      <c r="AC125" s="281">
        <v>0</v>
      </c>
      <c r="AD125" s="281">
        <v>0</v>
      </c>
      <c r="AE125" s="281">
        <v>0</v>
      </c>
      <c r="AF125" s="281">
        <v>0</v>
      </c>
      <c r="AG125" s="281">
        <v>0</v>
      </c>
      <c r="AH125" s="281">
        <v>0</v>
      </c>
      <c r="AI125" s="281">
        <v>0</v>
      </c>
      <c r="AJ125" s="281">
        <v>0</v>
      </c>
      <c r="AK125" s="281">
        <v>0</v>
      </c>
      <c r="AL125" s="281">
        <v>0</v>
      </c>
      <c r="AM125" s="281">
        <v>0</v>
      </c>
      <c r="AN125" s="281">
        <v>0</v>
      </c>
      <c r="AO125" s="281">
        <v>0</v>
      </c>
      <c r="AP125" s="288">
        <v>0</v>
      </c>
    </row>
    <row r="126" spans="1:42" outlineLevel="2">
      <c r="A126" s="211" t="str">
        <f>A105&amp;"."&amp;A122&amp;"."&amp;A106&amp;"."&amp;B126</f>
        <v>1.o.3.4</v>
      </c>
      <c r="B126">
        <v>4</v>
      </c>
      <c r="C126" t="str">
        <f>_xlfn.IFNA(_xlfn.XLOOKUP($A126,Select!$A$4:$A$65,Select!$H$4:$H$65),"")</f>
        <v/>
      </c>
      <c r="M126" s="281">
        <v>0</v>
      </c>
      <c r="N126" s="281">
        <v>0</v>
      </c>
      <c r="O126" s="281">
        <v>0</v>
      </c>
      <c r="P126" s="281">
        <v>0</v>
      </c>
      <c r="Q126" s="281">
        <v>0</v>
      </c>
      <c r="R126" s="281">
        <v>0</v>
      </c>
      <c r="S126" s="281">
        <v>0</v>
      </c>
      <c r="T126" s="281">
        <v>0</v>
      </c>
      <c r="U126" s="281">
        <v>0</v>
      </c>
      <c r="V126" s="281">
        <v>0</v>
      </c>
      <c r="W126" s="281">
        <v>0</v>
      </c>
      <c r="X126" s="281">
        <v>0</v>
      </c>
      <c r="Y126" s="281">
        <v>0</v>
      </c>
      <c r="Z126" s="281">
        <v>0</v>
      </c>
      <c r="AA126" s="281">
        <v>0</v>
      </c>
      <c r="AB126" s="281">
        <v>0</v>
      </c>
      <c r="AC126" s="281">
        <v>0</v>
      </c>
      <c r="AD126" s="281">
        <v>0</v>
      </c>
      <c r="AE126" s="281">
        <v>0</v>
      </c>
      <c r="AF126" s="281">
        <v>0</v>
      </c>
      <c r="AG126" s="281">
        <v>0</v>
      </c>
      <c r="AH126" s="281">
        <v>0</v>
      </c>
      <c r="AI126" s="281">
        <v>0</v>
      </c>
      <c r="AJ126" s="281">
        <v>0</v>
      </c>
      <c r="AK126" s="281">
        <v>0</v>
      </c>
      <c r="AL126" s="281">
        <v>0</v>
      </c>
      <c r="AM126" s="281">
        <v>0</v>
      </c>
      <c r="AN126" s="281">
        <v>0</v>
      </c>
      <c r="AO126" s="281">
        <v>0</v>
      </c>
      <c r="AP126" s="288">
        <v>0</v>
      </c>
    </row>
    <row r="127" spans="1:42" outlineLevel="2">
      <c r="A127" s="211" t="str">
        <f>A105&amp;"."&amp;A122&amp;"."&amp;A106&amp;"."&amp;B127</f>
        <v>1.o.3.5</v>
      </c>
      <c r="B127">
        <v>5</v>
      </c>
      <c r="C127" t="str">
        <f>_xlfn.IFNA(_xlfn.XLOOKUP($A127,Select!$A$4:$A$65,Select!$H$4:$H$65),"")</f>
        <v/>
      </c>
      <c r="M127" s="281">
        <v>0</v>
      </c>
      <c r="N127" s="281">
        <v>0</v>
      </c>
      <c r="O127" s="281">
        <v>0</v>
      </c>
      <c r="P127" s="281">
        <v>0</v>
      </c>
      <c r="Q127" s="281">
        <v>0</v>
      </c>
      <c r="R127" s="281">
        <v>0</v>
      </c>
      <c r="S127" s="281">
        <v>0</v>
      </c>
      <c r="T127" s="281">
        <v>0</v>
      </c>
      <c r="U127" s="281">
        <v>0</v>
      </c>
      <c r="V127" s="281">
        <v>0</v>
      </c>
      <c r="W127" s="281">
        <v>0</v>
      </c>
      <c r="X127" s="281">
        <v>0</v>
      </c>
      <c r="Y127" s="281">
        <v>0</v>
      </c>
      <c r="Z127" s="281">
        <v>0</v>
      </c>
      <c r="AA127" s="281">
        <v>0</v>
      </c>
      <c r="AB127" s="281">
        <v>0</v>
      </c>
      <c r="AC127" s="281">
        <v>0</v>
      </c>
      <c r="AD127" s="281">
        <v>0</v>
      </c>
      <c r="AE127" s="281">
        <v>0</v>
      </c>
      <c r="AF127" s="281">
        <v>0</v>
      </c>
      <c r="AG127" s="281">
        <v>0</v>
      </c>
      <c r="AH127" s="281">
        <v>0</v>
      </c>
      <c r="AI127" s="281">
        <v>0</v>
      </c>
      <c r="AJ127" s="281">
        <v>0</v>
      </c>
      <c r="AK127" s="281">
        <v>0</v>
      </c>
      <c r="AL127" s="281">
        <v>0</v>
      </c>
      <c r="AM127" s="281">
        <v>0</v>
      </c>
      <c r="AN127" s="281">
        <v>0</v>
      </c>
      <c r="AO127" s="281">
        <v>0</v>
      </c>
      <c r="AP127" s="288">
        <v>0</v>
      </c>
    </row>
    <row r="128" spans="1:42" outlineLevel="2">
      <c r="A128" s="211" t="str">
        <f>A105&amp;"."&amp;A122&amp;"."&amp;A106&amp;"."&amp;B128</f>
        <v>1.o.3.6</v>
      </c>
      <c r="B128">
        <v>6</v>
      </c>
      <c r="C128" t="str">
        <f>_xlfn.IFNA(_xlfn.XLOOKUP($A128,Select!$A$4:$A$65,Select!$H$4:$H$65),"")</f>
        <v/>
      </c>
      <c r="M128" s="281">
        <v>0</v>
      </c>
      <c r="N128" s="281">
        <v>0</v>
      </c>
      <c r="O128" s="281">
        <v>0</v>
      </c>
      <c r="P128" s="281">
        <v>0</v>
      </c>
      <c r="Q128" s="281">
        <v>0</v>
      </c>
      <c r="R128" s="281">
        <v>0</v>
      </c>
      <c r="S128" s="281">
        <v>0</v>
      </c>
      <c r="T128" s="281">
        <v>0</v>
      </c>
      <c r="U128" s="281">
        <v>0</v>
      </c>
      <c r="V128" s="281">
        <v>0</v>
      </c>
      <c r="W128" s="281">
        <v>0</v>
      </c>
      <c r="X128" s="281">
        <v>0</v>
      </c>
      <c r="Y128" s="281">
        <v>0</v>
      </c>
      <c r="Z128" s="281">
        <v>0</v>
      </c>
      <c r="AA128" s="281">
        <v>0</v>
      </c>
      <c r="AB128" s="281">
        <v>0</v>
      </c>
      <c r="AC128" s="281">
        <v>0</v>
      </c>
      <c r="AD128" s="281">
        <v>0</v>
      </c>
      <c r="AE128" s="281">
        <v>0</v>
      </c>
      <c r="AF128" s="281">
        <v>0</v>
      </c>
      <c r="AG128" s="281">
        <v>0</v>
      </c>
      <c r="AH128" s="281">
        <v>0</v>
      </c>
      <c r="AI128" s="281">
        <v>0</v>
      </c>
      <c r="AJ128" s="281">
        <v>0</v>
      </c>
      <c r="AK128" s="281">
        <v>0</v>
      </c>
      <c r="AL128" s="281">
        <v>0</v>
      </c>
      <c r="AM128" s="281">
        <v>0</v>
      </c>
      <c r="AN128" s="281">
        <v>0</v>
      </c>
      <c r="AO128" s="281">
        <v>0</v>
      </c>
      <c r="AP128" s="288">
        <v>0</v>
      </c>
    </row>
    <row r="129" spans="1:42" outlineLevel="2">
      <c r="A129" s="211" t="str">
        <f>A105&amp;"."&amp;A122&amp;"."&amp;A106&amp;"."&amp;B129</f>
        <v>1.o.3.7</v>
      </c>
      <c r="B129">
        <v>7</v>
      </c>
      <c r="C129" t="str">
        <f>_xlfn.IFNA(_xlfn.XLOOKUP($A129,Select!$A$4:$A$65,Select!$H$4:$H$65),"")</f>
        <v/>
      </c>
      <c r="M129" s="281">
        <v>0</v>
      </c>
      <c r="N129" s="281">
        <v>0</v>
      </c>
      <c r="O129" s="281">
        <v>0</v>
      </c>
      <c r="P129" s="281">
        <v>0</v>
      </c>
      <c r="Q129" s="281">
        <v>0</v>
      </c>
      <c r="R129" s="281">
        <v>0</v>
      </c>
      <c r="S129" s="281">
        <v>0</v>
      </c>
      <c r="T129" s="281">
        <v>0</v>
      </c>
      <c r="U129" s="281">
        <v>0</v>
      </c>
      <c r="V129" s="281">
        <v>0</v>
      </c>
      <c r="W129" s="281">
        <v>0</v>
      </c>
      <c r="X129" s="281">
        <v>0</v>
      </c>
      <c r="Y129" s="281">
        <v>0</v>
      </c>
      <c r="Z129" s="281">
        <v>0</v>
      </c>
      <c r="AA129" s="281">
        <v>0</v>
      </c>
      <c r="AB129" s="281">
        <v>0</v>
      </c>
      <c r="AC129" s="281">
        <v>0</v>
      </c>
      <c r="AD129" s="281">
        <v>0</v>
      </c>
      <c r="AE129" s="281">
        <v>0</v>
      </c>
      <c r="AF129" s="281">
        <v>0</v>
      </c>
      <c r="AG129" s="281">
        <v>0</v>
      </c>
      <c r="AH129" s="281">
        <v>0</v>
      </c>
      <c r="AI129" s="281">
        <v>0</v>
      </c>
      <c r="AJ129" s="281">
        <v>0</v>
      </c>
      <c r="AK129" s="281">
        <v>0</v>
      </c>
      <c r="AL129" s="281">
        <v>0</v>
      </c>
      <c r="AM129" s="281">
        <v>0</v>
      </c>
      <c r="AN129" s="281">
        <v>0</v>
      </c>
      <c r="AO129" s="281">
        <v>0</v>
      </c>
      <c r="AP129" s="288">
        <v>0</v>
      </c>
    </row>
    <row r="130" spans="1:42" outlineLevel="2">
      <c r="A130" s="211" t="str">
        <f>A105&amp;"."&amp;A122&amp;"."&amp;A106&amp;"."&amp;B130</f>
        <v>1.o.3.8</v>
      </c>
      <c r="B130">
        <v>8</v>
      </c>
      <c r="C130" t="str">
        <f>_xlfn.IFNA(_xlfn.XLOOKUP($A130,Select!$A$4:$A$65,Select!$H$4:$H$65),"")</f>
        <v/>
      </c>
      <c r="M130" s="281">
        <v>0</v>
      </c>
      <c r="N130" s="281">
        <v>0</v>
      </c>
      <c r="O130" s="281">
        <v>0</v>
      </c>
      <c r="P130" s="281">
        <v>0</v>
      </c>
      <c r="Q130" s="281">
        <v>0</v>
      </c>
      <c r="R130" s="281">
        <v>0</v>
      </c>
      <c r="S130" s="281">
        <v>0</v>
      </c>
      <c r="T130" s="281">
        <v>0</v>
      </c>
      <c r="U130" s="281">
        <v>0</v>
      </c>
      <c r="V130" s="281">
        <v>0</v>
      </c>
      <c r="W130" s="281">
        <v>0</v>
      </c>
      <c r="X130" s="281">
        <v>0</v>
      </c>
      <c r="Y130" s="281">
        <v>0</v>
      </c>
      <c r="Z130" s="281">
        <v>0</v>
      </c>
      <c r="AA130" s="281">
        <v>0</v>
      </c>
      <c r="AB130" s="281">
        <v>0</v>
      </c>
      <c r="AC130" s="281">
        <v>0</v>
      </c>
      <c r="AD130" s="281">
        <v>0</v>
      </c>
      <c r="AE130" s="281">
        <v>0</v>
      </c>
      <c r="AF130" s="281">
        <v>0</v>
      </c>
      <c r="AG130" s="281">
        <v>0</v>
      </c>
      <c r="AH130" s="281">
        <v>0</v>
      </c>
      <c r="AI130" s="281">
        <v>0</v>
      </c>
      <c r="AJ130" s="281">
        <v>0</v>
      </c>
      <c r="AK130" s="281">
        <v>0</v>
      </c>
      <c r="AL130" s="281">
        <v>0</v>
      </c>
      <c r="AM130" s="281">
        <v>0</v>
      </c>
      <c r="AN130" s="281">
        <v>0</v>
      </c>
      <c r="AO130" s="281">
        <v>0</v>
      </c>
      <c r="AP130" s="288">
        <v>0</v>
      </c>
    </row>
    <row r="131" spans="1:42" outlineLevel="2">
      <c r="A131" s="211" t="str">
        <f>A105&amp;"."&amp;A122&amp;"."&amp;A106&amp;"."&amp;B131</f>
        <v>1.o.3.9</v>
      </c>
      <c r="B131">
        <v>9</v>
      </c>
      <c r="C131" t="str">
        <f>_xlfn.IFNA(_xlfn.XLOOKUP($A131,Select!$A$4:$A$65,Select!$H$4:$H$65),"")</f>
        <v/>
      </c>
      <c r="M131" s="281">
        <v>0</v>
      </c>
      <c r="N131" s="281">
        <v>0</v>
      </c>
      <c r="O131" s="281">
        <v>0</v>
      </c>
      <c r="P131" s="281">
        <v>0</v>
      </c>
      <c r="Q131" s="281">
        <v>0</v>
      </c>
      <c r="R131" s="281">
        <v>0</v>
      </c>
      <c r="S131" s="281">
        <v>0</v>
      </c>
      <c r="T131" s="281">
        <v>0</v>
      </c>
      <c r="U131" s="281">
        <v>0</v>
      </c>
      <c r="V131" s="281">
        <v>0</v>
      </c>
      <c r="W131" s="281">
        <v>0</v>
      </c>
      <c r="X131" s="281">
        <v>0</v>
      </c>
      <c r="Y131" s="281">
        <v>0</v>
      </c>
      <c r="Z131" s="281">
        <v>0</v>
      </c>
      <c r="AA131" s="281">
        <v>0</v>
      </c>
      <c r="AB131" s="281">
        <v>0</v>
      </c>
      <c r="AC131" s="281">
        <v>0</v>
      </c>
      <c r="AD131" s="281">
        <v>0</v>
      </c>
      <c r="AE131" s="281">
        <v>0</v>
      </c>
      <c r="AF131" s="281">
        <v>0</v>
      </c>
      <c r="AG131" s="281">
        <v>0</v>
      </c>
      <c r="AH131" s="281">
        <v>0</v>
      </c>
      <c r="AI131" s="281">
        <v>0</v>
      </c>
      <c r="AJ131" s="281">
        <v>0</v>
      </c>
      <c r="AK131" s="281">
        <v>0</v>
      </c>
      <c r="AL131" s="281">
        <v>0</v>
      </c>
      <c r="AM131" s="281">
        <v>0</v>
      </c>
      <c r="AN131" s="281">
        <v>0</v>
      </c>
      <c r="AO131" s="281">
        <v>0</v>
      </c>
      <c r="AP131" s="288">
        <v>0</v>
      </c>
    </row>
    <row r="132" spans="1:42" outlineLevel="2">
      <c r="A132" s="211" t="str">
        <f>A105&amp;"."&amp;A122&amp;"."&amp;A106&amp;"."&amp;B132</f>
        <v>1.o.3.10</v>
      </c>
      <c r="B132">
        <v>10</v>
      </c>
      <c r="C132" t="str">
        <f>_xlfn.IFNA(_xlfn.XLOOKUP($A132,Select!$A$4:$A$65,Select!$H$4:$H$65),"")</f>
        <v/>
      </c>
      <c r="M132" s="281">
        <v>0</v>
      </c>
      <c r="N132" s="281">
        <v>0</v>
      </c>
      <c r="O132" s="281">
        <v>0</v>
      </c>
      <c r="P132" s="281">
        <v>0</v>
      </c>
      <c r="Q132" s="281">
        <v>0</v>
      </c>
      <c r="R132" s="281">
        <v>0</v>
      </c>
      <c r="S132" s="281">
        <v>0</v>
      </c>
      <c r="T132" s="281">
        <v>0</v>
      </c>
      <c r="U132" s="281">
        <v>0</v>
      </c>
      <c r="V132" s="281">
        <v>0</v>
      </c>
      <c r="W132" s="281">
        <v>0</v>
      </c>
      <c r="X132" s="281">
        <v>0</v>
      </c>
      <c r="Y132" s="281">
        <v>0</v>
      </c>
      <c r="Z132" s="281">
        <v>0</v>
      </c>
      <c r="AA132" s="281">
        <v>0</v>
      </c>
      <c r="AB132" s="281">
        <v>0</v>
      </c>
      <c r="AC132" s="281">
        <v>0</v>
      </c>
      <c r="AD132" s="281">
        <v>0</v>
      </c>
      <c r="AE132" s="281">
        <v>0</v>
      </c>
      <c r="AF132" s="281">
        <v>0</v>
      </c>
      <c r="AG132" s="281">
        <v>0</v>
      </c>
      <c r="AH132" s="281">
        <v>0</v>
      </c>
      <c r="AI132" s="281">
        <v>0</v>
      </c>
      <c r="AJ132" s="281">
        <v>0</v>
      </c>
      <c r="AK132" s="281">
        <v>0</v>
      </c>
      <c r="AL132" s="281">
        <v>0</v>
      </c>
      <c r="AM132" s="281">
        <v>0</v>
      </c>
      <c r="AN132" s="281">
        <v>0</v>
      </c>
      <c r="AO132" s="281">
        <v>0</v>
      </c>
      <c r="AP132" s="288">
        <v>0</v>
      </c>
    </row>
    <row r="133" spans="1:42" outlineLevel="2">
      <c r="A133" s="211" t="str">
        <f>A105&amp;"."&amp;A122&amp;"."&amp;A106&amp;"."&amp;B133</f>
        <v>1.o.3.11</v>
      </c>
      <c r="B133">
        <v>11</v>
      </c>
      <c r="C133" t="str">
        <f>_xlfn.IFNA(_xlfn.XLOOKUP($A133,Select!$A$4:$A$65,Select!$H$4:$H$65),"")</f>
        <v/>
      </c>
      <c r="M133" s="281">
        <v>0</v>
      </c>
      <c r="N133" s="281">
        <v>0</v>
      </c>
      <c r="O133" s="281">
        <v>0</v>
      </c>
      <c r="P133" s="281">
        <v>0</v>
      </c>
      <c r="Q133" s="281">
        <v>0</v>
      </c>
      <c r="R133" s="281">
        <v>0</v>
      </c>
      <c r="S133" s="281">
        <v>0</v>
      </c>
      <c r="T133" s="281">
        <v>0</v>
      </c>
      <c r="U133" s="281">
        <v>0</v>
      </c>
      <c r="V133" s="281">
        <v>0</v>
      </c>
      <c r="W133" s="281">
        <v>0</v>
      </c>
      <c r="X133" s="281">
        <v>0</v>
      </c>
      <c r="Y133" s="281">
        <v>0</v>
      </c>
      <c r="Z133" s="281">
        <v>0</v>
      </c>
      <c r="AA133" s="281">
        <v>0</v>
      </c>
      <c r="AB133" s="281">
        <v>0</v>
      </c>
      <c r="AC133" s="281">
        <v>0</v>
      </c>
      <c r="AD133" s="281">
        <v>0</v>
      </c>
      <c r="AE133" s="281">
        <v>0</v>
      </c>
      <c r="AF133" s="281">
        <v>0</v>
      </c>
      <c r="AG133" s="281">
        <v>0</v>
      </c>
      <c r="AH133" s="281">
        <v>0</v>
      </c>
      <c r="AI133" s="281">
        <v>0</v>
      </c>
      <c r="AJ133" s="281">
        <v>0</v>
      </c>
      <c r="AK133" s="281">
        <v>0</v>
      </c>
      <c r="AL133" s="281">
        <v>0</v>
      </c>
      <c r="AM133" s="281">
        <v>0</v>
      </c>
      <c r="AN133" s="281">
        <v>0</v>
      </c>
      <c r="AO133" s="281">
        <v>0</v>
      </c>
      <c r="AP133" s="288">
        <v>0</v>
      </c>
    </row>
    <row r="134" spans="1:42" outlineLevel="2">
      <c r="A134" s="211" t="str">
        <f>A105&amp;"."&amp;A122&amp;"."&amp;A106&amp;"."&amp;B134</f>
        <v>1.o.3.12</v>
      </c>
      <c r="B134">
        <v>12</v>
      </c>
      <c r="C134" t="str">
        <f>_xlfn.IFNA(_xlfn.XLOOKUP($A134,Select!$A$4:$A$65,Select!$H$4:$H$65),"")</f>
        <v/>
      </c>
      <c r="M134" s="281">
        <v>0</v>
      </c>
      <c r="N134" s="281">
        <v>0</v>
      </c>
      <c r="O134" s="281">
        <v>0</v>
      </c>
      <c r="P134" s="281">
        <v>0</v>
      </c>
      <c r="Q134" s="281">
        <v>0</v>
      </c>
      <c r="R134" s="281">
        <v>0</v>
      </c>
      <c r="S134" s="281">
        <v>0</v>
      </c>
      <c r="T134" s="281">
        <v>0</v>
      </c>
      <c r="U134" s="281">
        <v>0</v>
      </c>
      <c r="V134" s="281">
        <v>0</v>
      </c>
      <c r="W134" s="281">
        <v>0</v>
      </c>
      <c r="X134" s="281">
        <v>0</v>
      </c>
      <c r="Y134" s="281">
        <v>0</v>
      </c>
      <c r="Z134" s="281">
        <v>0</v>
      </c>
      <c r="AA134" s="281">
        <v>0</v>
      </c>
      <c r="AB134" s="281">
        <v>0</v>
      </c>
      <c r="AC134" s="281">
        <v>0</v>
      </c>
      <c r="AD134" s="281">
        <v>0</v>
      </c>
      <c r="AE134" s="281">
        <v>0</v>
      </c>
      <c r="AF134" s="281">
        <v>0</v>
      </c>
      <c r="AG134" s="281">
        <v>0</v>
      </c>
      <c r="AH134" s="281">
        <v>0</v>
      </c>
      <c r="AI134" s="281">
        <v>0</v>
      </c>
      <c r="AJ134" s="281">
        <v>0</v>
      </c>
      <c r="AK134" s="281">
        <v>0</v>
      </c>
      <c r="AL134" s="281">
        <v>0</v>
      </c>
      <c r="AM134" s="281">
        <v>0</v>
      </c>
      <c r="AN134" s="281">
        <v>0</v>
      </c>
      <c r="AO134" s="281">
        <v>0</v>
      </c>
      <c r="AP134" s="288">
        <v>0</v>
      </c>
    </row>
    <row r="135" spans="1:42" s="156" customFormat="1" outlineLevel="1">
      <c r="A135" s="212"/>
      <c r="B135" s="201">
        <f>B134-COUNTIFS(C123:C134,"")</f>
        <v>2</v>
      </c>
      <c r="C135" s="201" t="s">
        <v>285</v>
      </c>
      <c r="D135" s="201"/>
      <c r="E135" s="201"/>
      <c r="F135" s="201"/>
      <c r="G135" s="201"/>
      <c r="H135" s="201"/>
      <c r="I135" s="201"/>
      <c r="J135" s="201"/>
      <c r="K135" s="201"/>
      <c r="L135" s="201"/>
      <c r="M135" s="280">
        <f t="shared" ref="M135:AP135" si="12">SUM(M123:M134)</f>
        <v>0</v>
      </c>
      <c r="N135" s="280">
        <f t="shared" si="12"/>
        <v>0</v>
      </c>
      <c r="O135" s="280">
        <f t="shared" si="12"/>
        <v>0</v>
      </c>
      <c r="P135" s="280">
        <f t="shared" si="12"/>
        <v>0</v>
      </c>
      <c r="Q135" s="280">
        <f t="shared" si="12"/>
        <v>0</v>
      </c>
      <c r="R135" s="280">
        <f t="shared" si="12"/>
        <v>0</v>
      </c>
      <c r="S135" s="280">
        <f t="shared" si="12"/>
        <v>0</v>
      </c>
      <c r="T135" s="280">
        <f t="shared" si="12"/>
        <v>0</v>
      </c>
      <c r="U135" s="280">
        <f t="shared" si="12"/>
        <v>0</v>
      </c>
      <c r="V135" s="280">
        <f t="shared" si="12"/>
        <v>0</v>
      </c>
      <c r="W135" s="280">
        <f t="shared" si="12"/>
        <v>0</v>
      </c>
      <c r="X135" s="280">
        <f t="shared" si="12"/>
        <v>0</v>
      </c>
      <c r="Y135" s="280">
        <f t="shared" si="12"/>
        <v>0</v>
      </c>
      <c r="Z135" s="280">
        <f t="shared" si="12"/>
        <v>0</v>
      </c>
      <c r="AA135" s="280">
        <f t="shared" si="12"/>
        <v>0</v>
      </c>
      <c r="AB135" s="280">
        <f t="shared" si="12"/>
        <v>0</v>
      </c>
      <c r="AC135" s="280">
        <f t="shared" si="12"/>
        <v>0</v>
      </c>
      <c r="AD135" s="280">
        <f t="shared" si="12"/>
        <v>0</v>
      </c>
      <c r="AE135" s="280">
        <f t="shared" si="12"/>
        <v>0</v>
      </c>
      <c r="AF135" s="280">
        <f t="shared" si="12"/>
        <v>0</v>
      </c>
      <c r="AG135" s="280">
        <f t="shared" si="12"/>
        <v>0</v>
      </c>
      <c r="AH135" s="280">
        <f t="shared" si="12"/>
        <v>0</v>
      </c>
      <c r="AI135" s="280">
        <f t="shared" si="12"/>
        <v>0</v>
      </c>
      <c r="AJ135" s="280">
        <f t="shared" si="12"/>
        <v>0</v>
      </c>
      <c r="AK135" s="280">
        <f t="shared" si="12"/>
        <v>0</v>
      </c>
      <c r="AL135" s="280">
        <f t="shared" si="12"/>
        <v>0</v>
      </c>
      <c r="AM135" s="280">
        <f t="shared" si="12"/>
        <v>0</v>
      </c>
      <c r="AN135" s="280">
        <f t="shared" si="12"/>
        <v>0</v>
      </c>
      <c r="AO135" s="280">
        <f t="shared" si="12"/>
        <v>0</v>
      </c>
      <c r="AP135" s="280">
        <f t="shared" si="12"/>
        <v>0</v>
      </c>
    </row>
    <row r="136" spans="1:42" outlineLevel="1">
      <c r="A136" s="221"/>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2"/>
      <c r="AJ136" s="222"/>
      <c r="AK136" s="222"/>
      <c r="AL136" s="222"/>
      <c r="AM136" s="222"/>
      <c r="AN136" s="222"/>
      <c r="AO136" s="222"/>
      <c r="AP136" s="222"/>
    </row>
    <row r="137" spans="1:42" s="31" customFormat="1" outlineLevel="1">
      <c r="A137" s="220" t="s">
        <v>254</v>
      </c>
      <c r="B137" s="220" t="s">
        <v>287</v>
      </c>
      <c r="C137" s="220" t="s">
        <v>284</v>
      </c>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c r="AA137" s="220"/>
      <c r="AB137" s="220"/>
      <c r="AC137" s="220"/>
      <c r="AD137" s="220"/>
      <c r="AE137" s="220"/>
      <c r="AF137" s="220"/>
      <c r="AG137" s="220"/>
      <c r="AH137" s="220"/>
      <c r="AI137" s="220"/>
      <c r="AJ137" s="220"/>
      <c r="AK137" s="220"/>
      <c r="AL137" s="220"/>
      <c r="AM137" s="220"/>
      <c r="AN137" s="220"/>
      <c r="AO137" s="220"/>
      <c r="AP137" s="220"/>
    </row>
    <row r="138" spans="1:42" outlineLevel="2">
      <c r="A138" s="211" t="str">
        <f>A105&amp;"."&amp;A137&amp;"."&amp;A106&amp;"."&amp;B138</f>
        <v>1.d.3.1</v>
      </c>
      <c r="B138">
        <v>1</v>
      </c>
      <c r="C138" t="str">
        <f>_xlfn.IFNA(_xlfn.XLOOKUP($A138,Select!$A$4:$A$65,Select!$H$4:$H$65),"")</f>
        <v/>
      </c>
      <c r="M138" s="281">
        <v>0</v>
      </c>
      <c r="N138" s="281">
        <v>0</v>
      </c>
      <c r="O138" s="281">
        <v>0</v>
      </c>
      <c r="P138" s="281">
        <v>0</v>
      </c>
      <c r="Q138" s="281">
        <v>0</v>
      </c>
      <c r="R138" s="281">
        <v>0</v>
      </c>
      <c r="S138" s="281">
        <v>0</v>
      </c>
      <c r="T138" s="281">
        <v>0</v>
      </c>
      <c r="U138" s="281">
        <v>0</v>
      </c>
      <c r="V138" s="281">
        <v>0</v>
      </c>
      <c r="W138" s="281">
        <v>0</v>
      </c>
      <c r="X138" s="281">
        <v>0</v>
      </c>
      <c r="Y138" s="281">
        <v>0</v>
      </c>
      <c r="Z138" s="281">
        <v>0</v>
      </c>
      <c r="AA138" s="281">
        <v>0</v>
      </c>
      <c r="AB138" s="281">
        <v>0</v>
      </c>
      <c r="AC138" s="281">
        <v>0</v>
      </c>
      <c r="AD138" s="281">
        <v>0</v>
      </c>
      <c r="AE138" s="281">
        <v>0</v>
      </c>
      <c r="AF138" s="281">
        <v>0</v>
      </c>
      <c r="AG138" s="281">
        <v>0</v>
      </c>
      <c r="AH138" s="281">
        <v>0</v>
      </c>
      <c r="AI138" s="281">
        <v>0</v>
      </c>
      <c r="AJ138" s="281">
        <v>0</v>
      </c>
      <c r="AK138" s="281">
        <v>0</v>
      </c>
      <c r="AL138" s="281">
        <v>0</v>
      </c>
      <c r="AM138" s="281">
        <v>0</v>
      </c>
      <c r="AN138" s="281">
        <v>0</v>
      </c>
      <c r="AO138" s="281">
        <v>0</v>
      </c>
      <c r="AP138" s="288">
        <v>0</v>
      </c>
    </row>
    <row r="139" spans="1:42" outlineLevel="2">
      <c r="A139" s="211" t="str">
        <f>A105&amp;"."&amp;A137&amp;"."&amp;A106&amp;"."&amp;B139</f>
        <v>1.d.3.2</v>
      </c>
      <c r="B139">
        <v>2</v>
      </c>
      <c r="C139" t="str">
        <f>_xlfn.IFNA(_xlfn.XLOOKUP($A139,Select!$A$4:$A$65,Select!$H$4:$H$65),"")</f>
        <v/>
      </c>
      <c r="M139" s="281">
        <v>0</v>
      </c>
      <c r="N139" s="281">
        <v>0</v>
      </c>
      <c r="O139" s="281">
        <v>0</v>
      </c>
      <c r="P139" s="281">
        <v>0</v>
      </c>
      <c r="Q139" s="281">
        <v>0</v>
      </c>
      <c r="R139" s="281">
        <v>0</v>
      </c>
      <c r="S139" s="281">
        <v>0</v>
      </c>
      <c r="T139" s="281">
        <v>0</v>
      </c>
      <c r="U139" s="281">
        <v>0</v>
      </c>
      <c r="V139" s="281">
        <v>0</v>
      </c>
      <c r="W139" s="281">
        <v>0</v>
      </c>
      <c r="X139" s="281">
        <v>0</v>
      </c>
      <c r="Y139" s="281">
        <v>0</v>
      </c>
      <c r="Z139" s="281">
        <v>0</v>
      </c>
      <c r="AA139" s="281">
        <v>0</v>
      </c>
      <c r="AB139" s="281">
        <v>0</v>
      </c>
      <c r="AC139" s="281">
        <v>0</v>
      </c>
      <c r="AD139" s="281">
        <v>0</v>
      </c>
      <c r="AE139" s="281">
        <v>0</v>
      </c>
      <c r="AF139" s="281">
        <v>0</v>
      </c>
      <c r="AG139" s="281">
        <v>0</v>
      </c>
      <c r="AH139" s="281">
        <v>0</v>
      </c>
      <c r="AI139" s="281">
        <v>0</v>
      </c>
      <c r="AJ139" s="281">
        <v>0</v>
      </c>
      <c r="AK139" s="281">
        <v>0</v>
      </c>
      <c r="AL139" s="281">
        <v>0</v>
      </c>
      <c r="AM139" s="281">
        <v>0</v>
      </c>
      <c r="AN139" s="281">
        <v>0</v>
      </c>
      <c r="AO139" s="281">
        <v>0</v>
      </c>
      <c r="AP139" s="288">
        <v>0</v>
      </c>
    </row>
    <row r="140" spans="1:42" outlineLevel="2">
      <c r="A140" s="211" t="str">
        <f>A105&amp;"."&amp;A137&amp;"."&amp;A106&amp;"."&amp;B140</f>
        <v>1.d.3.3</v>
      </c>
      <c r="B140">
        <v>3</v>
      </c>
      <c r="C140" t="str">
        <f>_xlfn.IFNA(_xlfn.XLOOKUP($A140,Select!$A$4:$A$65,Select!$H$4:$H$65),"")</f>
        <v/>
      </c>
      <c r="M140" s="281">
        <v>0</v>
      </c>
      <c r="N140" s="281">
        <v>0</v>
      </c>
      <c r="O140" s="281">
        <v>0</v>
      </c>
      <c r="P140" s="281">
        <v>0</v>
      </c>
      <c r="Q140" s="281">
        <v>0</v>
      </c>
      <c r="R140" s="281">
        <v>0</v>
      </c>
      <c r="S140" s="281">
        <v>0</v>
      </c>
      <c r="T140" s="281">
        <v>0</v>
      </c>
      <c r="U140" s="281">
        <v>0</v>
      </c>
      <c r="V140" s="281">
        <v>0</v>
      </c>
      <c r="W140" s="281">
        <v>0</v>
      </c>
      <c r="X140" s="281">
        <v>0</v>
      </c>
      <c r="Y140" s="281">
        <v>0</v>
      </c>
      <c r="Z140" s="281">
        <v>0</v>
      </c>
      <c r="AA140" s="281">
        <v>0</v>
      </c>
      <c r="AB140" s="281">
        <v>0</v>
      </c>
      <c r="AC140" s="281">
        <v>0</v>
      </c>
      <c r="AD140" s="281">
        <v>0</v>
      </c>
      <c r="AE140" s="281">
        <v>0</v>
      </c>
      <c r="AF140" s="281">
        <v>0</v>
      </c>
      <c r="AG140" s="281">
        <v>0</v>
      </c>
      <c r="AH140" s="281">
        <v>0</v>
      </c>
      <c r="AI140" s="281">
        <v>0</v>
      </c>
      <c r="AJ140" s="281">
        <v>0</v>
      </c>
      <c r="AK140" s="281">
        <v>0</v>
      </c>
      <c r="AL140" s="281">
        <v>0</v>
      </c>
      <c r="AM140" s="281">
        <v>0</v>
      </c>
      <c r="AN140" s="281">
        <v>0</v>
      </c>
      <c r="AO140" s="281">
        <v>0</v>
      </c>
      <c r="AP140" s="288">
        <v>0</v>
      </c>
    </row>
    <row r="141" spans="1:42" outlineLevel="2">
      <c r="A141" s="211" t="str">
        <f>A105&amp;"."&amp;A137&amp;"."&amp;A106&amp;"."&amp;B141</f>
        <v>1.d.3.4</v>
      </c>
      <c r="B141">
        <v>4</v>
      </c>
      <c r="C141" t="str">
        <f>_xlfn.IFNA(_xlfn.XLOOKUP($A141,Select!$A$4:$A$65,Select!$H$4:$H$65),"")</f>
        <v/>
      </c>
      <c r="M141" s="281">
        <v>0</v>
      </c>
      <c r="N141" s="281">
        <v>0</v>
      </c>
      <c r="O141" s="281">
        <v>0</v>
      </c>
      <c r="P141" s="281">
        <v>0</v>
      </c>
      <c r="Q141" s="281">
        <v>0</v>
      </c>
      <c r="R141" s="281">
        <v>0</v>
      </c>
      <c r="S141" s="281">
        <v>0</v>
      </c>
      <c r="T141" s="281">
        <v>0</v>
      </c>
      <c r="U141" s="281">
        <v>0</v>
      </c>
      <c r="V141" s="281">
        <v>0</v>
      </c>
      <c r="W141" s="281">
        <v>0</v>
      </c>
      <c r="X141" s="281">
        <v>0</v>
      </c>
      <c r="Y141" s="281">
        <v>0</v>
      </c>
      <c r="Z141" s="281">
        <v>0</v>
      </c>
      <c r="AA141" s="281">
        <v>0</v>
      </c>
      <c r="AB141" s="281">
        <v>0</v>
      </c>
      <c r="AC141" s="281">
        <v>0</v>
      </c>
      <c r="AD141" s="281">
        <v>0</v>
      </c>
      <c r="AE141" s="281">
        <v>0</v>
      </c>
      <c r="AF141" s="281">
        <v>0</v>
      </c>
      <c r="AG141" s="281">
        <v>0</v>
      </c>
      <c r="AH141" s="281">
        <v>0</v>
      </c>
      <c r="AI141" s="281">
        <v>0</v>
      </c>
      <c r="AJ141" s="281">
        <v>0</v>
      </c>
      <c r="AK141" s="281">
        <v>0</v>
      </c>
      <c r="AL141" s="281">
        <v>0</v>
      </c>
      <c r="AM141" s="281">
        <v>0</v>
      </c>
      <c r="AN141" s="281">
        <v>0</v>
      </c>
      <c r="AO141" s="281">
        <v>0</v>
      </c>
      <c r="AP141" s="288">
        <v>0</v>
      </c>
    </row>
    <row r="142" spans="1:42" outlineLevel="2">
      <c r="A142" s="211" t="str">
        <f>A105&amp;"."&amp;A137&amp;"."&amp;A106&amp;"."&amp;B142</f>
        <v>1.d.3.5</v>
      </c>
      <c r="B142">
        <v>5</v>
      </c>
      <c r="C142" t="str">
        <f>_xlfn.IFNA(_xlfn.XLOOKUP($A142,Select!$A$4:$A$65,Select!$H$4:$H$65),"")</f>
        <v/>
      </c>
      <c r="M142" s="281">
        <v>0</v>
      </c>
      <c r="N142" s="281">
        <v>0</v>
      </c>
      <c r="O142" s="281">
        <v>0</v>
      </c>
      <c r="P142" s="281">
        <v>0</v>
      </c>
      <c r="Q142" s="281">
        <v>0</v>
      </c>
      <c r="R142" s="281">
        <v>0</v>
      </c>
      <c r="S142" s="281">
        <v>0</v>
      </c>
      <c r="T142" s="281">
        <v>0</v>
      </c>
      <c r="U142" s="281">
        <v>0</v>
      </c>
      <c r="V142" s="281">
        <v>0</v>
      </c>
      <c r="W142" s="281">
        <v>0</v>
      </c>
      <c r="X142" s="281">
        <v>0</v>
      </c>
      <c r="Y142" s="281">
        <v>0</v>
      </c>
      <c r="Z142" s="281">
        <v>0</v>
      </c>
      <c r="AA142" s="281">
        <v>0</v>
      </c>
      <c r="AB142" s="281">
        <v>0</v>
      </c>
      <c r="AC142" s="281">
        <v>0</v>
      </c>
      <c r="AD142" s="281">
        <v>0</v>
      </c>
      <c r="AE142" s="281">
        <v>0</v>
      </c>
      <c r="AF142" s="281">
        <v>0</v>
      </c>
      <c r="AG142" s="281">
        <v>0</v>
      </c>
      <c r="AH142" s="281">
        <v>0</v>
      </c>
      <c r="AI142" s="281">
        <v>0</v>
      </c>
      <c r="AJ142" s="281">
        <v>0</v>
      </c>
      <c r="AK142" s="281">
        <v>0</v>
      </c>
      <c r="AL142" s="281">
        <v>0</v>
      </c>
      <c r="AM142" s="281">
        <v>0</v>
      </c>
      <c r="AN142" s="281">
        <v>0</v>
      </c>
      <c r="AO142" s="281">
        <v>0</v>
      </c>
      <c r="AP142" s="288">
        <v>0</v>
      </c>
    </row>
    <row r="143" spans="1:42" outlineLevel="2">
      <c r="A143" s="211" t="str">
        <f>A105&amp;"."&amp;A137&amp;"."&amp;A106&amp;"."&amp;B143</f>
        <v>1.d.3.6</v>
      </c>
      <c r="B143">
        <v>6</v>
      </c>
      <c r="C143" t="str">
        <f>_xlfn.IFNA(_xlfn.XLOOKUP($A143,Select!$A$4:$A$65,Select!$H$4:$H$65),"")</f>
        <v/>
      </c>
      <c r="M143" s="281">
        <v>0</v>
      </c>
      <c r="N143" s="281">
        <v>0</v>
      </c>
      <c r="O143" s="281">
        <v>0</v>
      </c>
      <c r="P143" s="281">
        <v>0</v>
      </c>
      <c r="Q143" s="281">
        <v>0</v>
      </c>
      <c r="R143" s="281">
        <v>0</v>
      </c>
      <c r="S143" s="281">
        <v>0</v>
      </c>
      <c r="T143" s="281">
        <v>0</v>
      </c>
      <c r="U143" s="281">
        <v>0</v>
      </c>
      <c r="V143" s="281">
        <v>0</v>
      </c>
      <c r="W143" s="281">
        <v>0</v>
      </c>
      <c r="X143" s="281">
        <v>0</v>
      </c>
      <c r="Y143" s="281">
        <v>0</v>
      </c>
      <c r="Z143" s="281">
        <v>0</v>
      </c>
      <c r="AA143" s="281">
        <v>0</v>
      </c>
      <c r="AB143" s="281">
        <v>0</v>
      </c>
      <c r="AC143" s="281">
        <v>0</v>
      </c>
      <c r="AD143" s="281">
        <v>0</v>
      </c>
      <c r="AE143" s="281">
        <v>0</v>
      </c>
      <c r="AF143" s="281">
        <v>0</v>
      </c>
      <c r="AG143" s="281">
        <v>0</v>
      </c>
      <c r="AH143" s="281">
        <v>0</v>
      </c>
      <c r="AI143" s="281">
        <v>0</v>
      </c>
      <c r="AJ143" s="281">
        <v>0</v>
      </c>
      <c r="AK143" s="281">
        <v>0</v>
      </c>
      <c r="AL143" s="281">
        <v>0</v>
      </c>
      <c r="AM143" s="281">
        <v>0</v>
      </c>
      <c r="AN143" s="281">
        <v>0</v>
      </c>
      <c r="AO143" s="281">
        <v>0</v>
      </c>
      <c r="AP143" s="288">
        <v>0</v>
      </c>
    </row>
    <row r="144" spans="1:42" outlineLevel="2">
      <c r="A144" s="211" t="str">
        <f>A105&amp;"."&amp;A137&amp;"."&amp;A106&amp;"."&amp;B144</f>
        <v>1.d.3.7</v>
      </c>
      <c r="B144">
        <v>7</v>
      </c>
      <c r="C144" t="str">
        <f>_xlfn.IFNA(_xlfn.XLOOKUP($A144,Select!$A$4:$A$65,Select!$H$4:$H$65),"")</f>
        <v/>
      </c>
      <c r="M144" s="281">
        <v>0</v>
      </c>
      <c r="N144" s="281">
        <v>0</v>
      </c>
      <c r="O144" s="281">
        <v>0</v>
      </c>
      <c r="P144" s="281">
        <v>0</v>
      </c>
      <c r="Q144" s="281">
        <v>0</v>
      </c>
      <c r="R144" s="281">
        <v>0</v>
      </c>
      <c r="S144" s="281">
        <v>0</v>
      </c>
      <c r="T144" s="281">
        <v>0</v>
      </c>
      <c r="U144" s="281">
        <v>0</v>
      </c>
      <c r="V144" s="281">
        <v>0</v>
      </c>
      <c r="W144" s="281">
        <v>0</v>
      </c>
      <c r="X144" s="281">
        <v>0</v>
      </c>
      <c r="Y144" s="281">
        <v>0</v>
      </c>
      <c r="Z144" s="281">
        <v>0</v>
      </c>
      <c r="AA144" s="281">
        <v>0</v>
      </c>
      <c r="AB144" s="281">
        <v>0</v>
      </c>
      <c r="AC144" s="281">
        <v>0</v>
      </c>
      <c r="AD144" s="281">
        <v>0</v>
      </c>
      <c r="AE144" s="281">
        <v>0</v>
      </c>
      <c r="AF144" s="281">
        <v>0</v>
      </c>
      <c r="AG144" s="281">
        <v>0</v>
      </c>
      <c r="AH144" s="281">
        <v>0</v>
      </c>
      <c r="AI144" s="281">
        <v>0</v>
      </c>
      <c r="AJ144" s="281">
        <v>0</v>
      </c>
      <c r="AK144" s="281">
        <v>0</v>
      </c>
      <c r="AL144" s="281">
        <v>0</v>
      </c>
      <c r="AM144" s="281">
        <v>0</v>
      </c>
      <c r="AN144" s="281">
        <v>0</v>
      </c>
      <c r="AO144" s="281">
        <v>0</v>
      </c>
      <c r="AP144" s="288">
        <v>0</v>
      </c>
    </row>
    <row r="145" spans="1:42" outlineLevel="2">
      <c r="A145" s="211" t="str">
        <f>A105&amp;"."&amp;A137&amp;"."&amp;A106&amp;"."&amp;B145</f>
        <v>1.d.3.8</v>
      </c>
      <c r="B145">
        <v>8</v>
      </c>
      <c r="C145" t="str">
        <f>_xlfn.IFNA(_xlfn.XLOOKUP($A145,Select!$A$4:$A$65,Select!$H$4:$H$65),"")</f>
        <v/>
      </c>
      <c r="M145" s="281">
        <v>0</v>
      </c>
      <c r="N145" s="281">
        <v>0</v>
      </c>
      <c r="O145" s="281">
        <v>0</v>
      </c>
      <c r="P145" s="281">
        <v>0</v>
      </c>
      <c r="Q145" s="281">
        <v>0</v>
      </c>
      <c r="R145" s="281">
        <v>0</v>
      </c>
      <c r="S145" s="281">
        <v>0</v>
      </c>
      <c r="T145" s="281">
        <v>0</v>
      </c>
      <c r="U145" s="281">
        <v>0</v>
      </c>
      <c r="V145" s="281">
        <v>0</v>
      </c>
      <c r="W145" s="281">
        <v>0</v>
      </c>
      <c r="X145" s="281">
        <v>0</v>
      </c>
      <c r="Y145" s="281">
        <v>0</v>
      </c>
      <c r="Z145" s="281">
        <v>0</v>
      </c>
      <c r="AA145" s="281">
        <v>0</v>
      </c>
      <c r="AB145" s="281">
        <v>0</v>
      </c>
      <c r="AC145" s="281">
        <v>0</v>
      </c>
      <c r="AD145" s="281">
        <v>0</v>
      </c>
      <c r="AE145" s="281">
        <v>0</v>
      </c>
      <c r="AF145" s="281">
        <v>0</v>
      </c>
      <c r="AG145" s="281">
        <v>0</v>
      </c>
      <c r="AH145" s="281">
        <v>0</v>
      </c>
      <c r="AI145" s="281">
        <v>0</v>
      </c>
      <c r="AJ145" s="281">
        <v>0</v>
      </c>
      <c r="AK145" s="281">
        <v>0</v>
      </c>
      <c r="AL145" s="281">
        <v>0</v>
      </c>
      <c r="AM145" s="281">
        <v>0</v>
      </c>
      <c r="AN145" s="281">
        <v>0</v>
      </c>
      <c r="AO145" s="281">
        <v>0</v>
      </c>
      <c r="AP145" s="288">
        <v>0</v>
      </c>
    </row>
    <row r="146" spans="1:42" outlineLevel="2">
      <c r="A146" s="211" t="str">
        <f>A105&amp;"."&amp;A137&amp;"."&amp;A106&amp;"."&amp;B146</f>
        <v>1.d.3.9</v>
      </c>
      <c r="B146">
        <v>9</v>
      </c>
      <c r="C146" t="str">
        <f>_xlfn.IFNA(_xlfn.XLOOKUP($A146,Select!$A$4:$A$65,Select!$H$4:$H$65),"")</f>
        <v/>
      </c>
      <c r="M146" s="281">
        <v>0</v>
      </c>
      <c r="N146" s="281">
        <v>0</v>
      </c>
      <c r="O146" s="281">
        <v>0</v>
      </c>
      <c r="P146" s="281">
        <v>0</v>
      </c>
      <c r="Q146" s="281">
        <v>0</v>
      </c>
      <c r="R146" s="281">
        <v>0</v>
      </c>
      <c r="S146" s="281">
        <v>0</v>
      </c>
      <c r="T146" s="281">
        <v>0</v>
      </c>
      <c r="U146" s="281">
        <v>0</v>
      </c>
      <c r="V146" s="281">
        <v>0</v>
      </c>
      <c r="W146" s="281">
        <v>0</v>
      </c>
      <c r="X146" s="281">
        <v>0</v>
      </c>
      <c r="Y146" s="281">
        <v>0</v>
      </c>
      <c r="Z146" s="281">
        <v>0</v>
      </c>
      <c r="AA146" s="281">
        <v>0</v>
      </c>
      <c r="AB146" s="281">
        <v>0</v>
      </c>
      <c r="AC146" s="281">
        <v>0</v>
      </c>
      <c r="AD146" s="281">
        <v>0</v>
      </c>
      <c r="AE146" s="281">
        <v>0</v>
      </c>
      <c r="AF146" s="281">
        <v>0</v>
      </c>
      <c r="AG146" s="281">
        <v>0</v>
      </c>
      <c r="AH146" s="281">
        <v>0</v>
      </c>
      <c r="AI146" s="281">
        <v>0</v>
      </c>
      <c r="AJ146" s="281">
        <v>0</v>
      </c>
      <c r="AK146" s="281">
        <v>0</v>
      </c>
      <c r="AL146" s="281">
        <v>0</v>
      </c>
      <c r="AM146" s="281">
        <v>0</v>
      </c>
      <c r="AN146" s="281">
        <v>0</v>
      </c>
      <c r="AO146" s="281">
        <v>0</v>
      </c>
      <c r="AP146" s="288">
        <v>0</v>
      </c>
    </row>
    <row r="147" spans="1:42" outlineLevel="2">
      <c r="A147" s="211" t="str">
        <f>A105&amp;"."&amp;A137&amp;"."&amp;A106&amp;"."&amp;B147</f>
        <v>1.d.3.10</v>
      </c>
      <c r="B147">
        <v>10</v>
      </c>
      <c r="C147" t="str">
        <f>_xlfn.IFNA(_xlfn.XLOOKUP($A147,Select!$A$4:$A$65,Select!$H$4:$H$65),"")</f>
        <v/>
      </c>
      <c r="M147" s="281">
        <v>0</v>
      </c>
      <c r="N147" s="281">
        <v>0</v>
      </c>
      <c r="O147" s="281">
        <v>0</v>
      </c>
      <c r="P147" s="281">
        <v>0</v>
      </c>
      <c r="Q147" s="281">
        <v>0</v>
      </c>
      <c r="R147" s="281">
        <v>0</v>
      </c>
      <c r="S147" s="281">
        <v>0</v>
      </c>
      <c r="T147" s="281">
        <v>0</v>
      </c>
      <c r="U147" s="281">
        <v>0</v>
      </c>
      <c r="V147" s="281">
        <v>0</v>
      </c>
      <c r="W147" s="281">
        <v>0</v>
      </c>
      <c r="X147" s="281">
        <v>0</v>
      </c>
      <c r="Y147" s="281">
        <v>0</v>
      </c>
      <c r="Z147" s="281">
        <v>0</v>
      </c>
      <c r="AA147" s="281">
        <v>0</v>
      </c>
      <c r="AB147" s="281">
        <v>0</v>
      </c>
      <c r="AC147" s="281">
        <v>0</v>
      </c>
      <c r="AD147" s="281">
        <v>0</v>
      </c>
      <c r="AE147" s="281">
        <v>0</v>
      </c>
      <c r="AF147" s="281">
        <v>0</v>
      </c>
      <c r="AG147" s="281">
        <v>0</v>
      </c>
      <c r="AH147" s="281">
        <v>0</v>
      </c>
      <c r="AI147" s="281">
        <v>0</v>
      </c>
      <c r="AJ147" s="281">
        <v>0</v>
      </c>
      <c r="AK147" s="281">
        <v>0</v>
      </c>
      <c r="AL147" s="281">
        <v>0</v>
      </c>
      <c r="AM147" s="281">
        <v>0</v>
      </c>
      <c r="AN147" s="281">
        <v>0</v>
      </c>
      <c r="AO147" s="281">
        <v>0</v>
      </c>
      <c r="AP147" s="288">
        <v>0</v>
      </c>
    </row>
    <row r="148" spans="1:42" outlineLevel="2">
      <c r="A148" s="211" t="str">
        <f>A105&amp;"."&amp;A137&amp;"."&amp;A106&amp;"."&amp;B148</f>
        <v>1.d.3.11</v>
      </c>
      <c r="B148">
        <v>11</v>
      </c>
      <c r="C148" t="str">
        <f>_xlfn.IFNA(_xlfn.XLOOKUP($A148,Select!$A$4:$A$65,Select!$H$4:$H$65),"")</f>
        <v/>
      </c>
      <c r="M148" s="281">
        <v>0</v>
      </c>
      <c r="N148" s="281">
        <v>0</v>
      </c>
      <c r="O148" s="281">
        <v>0</v>
      </c>
      <c r="P148" s="281">
        <v>0</v>
      </c>
      <c r="Q148" s="281">
        <v>0</v>
      </c>
      <c r="R148" s="281">
        <v>0</v>
      </c>
      <c r="S148" s="281">
        <v>0</v>
      </c>
      <c r="T148" s="281">
        <v>0</v>
      </c>
      <c r="U148" s="281">
        <v>0</v>
      </c>
      <c r="V148" s="281">
        <v>0</v>
      </c>
      <c r="W148" s="281">
        <v>0</v>
      </c>
      <c r="X148" s="281">
        <v>0</v>
      </c>
      <c r="Y148" s="281">
        <v>0</v>
      </c>
      <c r="Z148" s="281">
        <v>0</v>
      </c>
      <c r="AA148" s="281">
        <v>0</v>
      </c>
      <c r="AB148" s="281">
        <v>0</v>
      </c>
      <c r="AC148" s="281">
        <v>0</v>
      </c>
      <c r="AD148" s="281">
        <v>0</v>
      </c>
      <c r="AE148" s="281">
        <v>0</v>
      </c>
      <c r="AF148" s="281">
        <v>0</v>
      </c>
      <c r="AG148" s="281">
        <v>0</v>
      </c>
      <c r="AH148" s="281">
        <v>0</v>
      </c>
      <c r="AI148" s="281">
        <v>0</v>
      </c>
      <c r="AJ148" s="281">
        <v>0</v>
      </c>
      <c r="AK148" s="281">
        <v>0</v>
      </c>
      <c r="AL148" s="281">
        <v>0</v>
      </c>
      <c r="AM148" s="281">
        <v>0</v>
      </c>
      <c r="AN148" s="281">
        <v>0</v>
      </c>
      <c r="AO148" s="281">
        <v>0</v>
      </c>
      <c r="AP148" s="288">
        <v>0</v>
      </c>
    </row>
    <row r="149" spans="1:42" outlineLevel="2">
      <c r="A149" s="211" t="str">
        <f>A105&amp;"."&amp;A137&amp;"."&amp;A106&amp;"."&amp;B149</f>
        <v>1.d.3.12</v>
      </c>
      <c r="B149">
        <v>12</v>
      </c>
      <c r="C149" t="str">
        <f>_xlfn.IFNA(_xlfn.XLOOKUP($A149,Select!$A$4:$A$65,Select!$H$4:$H$65),"")</f>
        <v/>
      </c>
      <c r="M149" s="281">
        <v>0</v>
      </c>
      <c r="N149" s="281">
        <v>0</v>
      </c>
      <c r="O149" s="281">
        <v>0</v>
      </c>
      <c r="P149" s="281">
        <v>0</v>
      </c>
      <c r="Q149" s="281">
        <v>0</v>
      </c>
      <c r="R149" s="281">
        <v>0</v>
      </c>
      <c r="S149" s="281">
        <v>0</v>
      </c>
      <c r="T149" s="281">
        <v>0</v>
      </c>
      <c r="U149" s="281">
        <v>0</v>
      </c>
      <c r="V149" s="281">
        <v>0</v>
      </c>
      <c r="W149" s="281">
        <v>0</v>
      </c>
      <c r="X149" s="281">
        <v>0</v>
      </c>
      <c r="Y149" s="281">
        <v>0</v>
      </c>
      <c r="Z149" s="281">
        <v>0</v>
      </c>
      <c r="AA149" s="281">
        <v>0</v>
      </c>
      <c r="AB149" s="281">
        <v>0</v>
      </c>
      <c r="AC149" s="281">
        <v>0</v>
      </c>
      <c r="AD149" s="281">
        <v>0</v>
      </c>
      <c r="AE149" s="281">
        <v>0</v>
      </c>
      <c r="AF149" s="281">
        <v>0</v>
      </c>
      <c r="AG149" s="281">
        <v>0</v>
      </c>
      <c r="AH149" s="281">
        <v>0</v>
      </c>
      <c r="AI149" s="281">
        <v>0</v>
      </c>
      <c r="AJ149" s="281">
        <v>0</v>
      </c>
      <c r="AK149" s="281">
        <v>0</v>
      </c>
      <c r="AL149" s="281">
        <v>0</v>
      </c>
      <c r="AM149" s="281">
        <v>0</v>
      </c>
      <c r="AN149" s="281">
        <v>0</v>
      </c>
      <c r="AO149" s="281">
        <v>0</v>
      </c>
      <c r="AP149" s="288">
        <v>0</v>
      </c>
    </row>
    <row r="150" spans="1:42" s="156" customFormat="1" outlineLevel="1">
      <c r="A150" s="212"/>
      <c r="B150" s="201">
        <f>B149-COUNTIFS(C138:C149,"")</f>
        <v>0</v>
      </c>
      <c r="C150" s="201" t="s">
        <v>285</v>
      </c>
      <c r="D150" s="201"/>
      <c r="E150" s="201"/>
      <c r="F150" s="201"/>
      <c r="G150" s="201"/>
      <c r="H150" s="201"/>
      <c r="I150" s="201"/>
      <c r="J150" s="201"/>
      <c r="K150" s="201"/>
      <c r="L150" s="201"/>
      <c r="M150" s="280">
        <f t="shared" ref="M150:AP150" si="13">SUM(M138:M149)</f>
        <v>0</v>
      </c>
      <c r="N150" s="280">
        <f t="shared" si="13"/>
        <v>0</v>
      </c>
      <c r="O150" s="280">
        <f t="shared" si="13"/>
        <v>0</v>
      </c>
      <c r="P150" s="280">
        <f t="shared" si="13"/>
        <v>0</v>
      </c>
      <c r="Q150" s="280">
        <f t="shared" si="13"/>
        <v>0</v>
      </c>
      <c r="R150" s="280">
        <f t="shared" si="13"/>
        <v>0</v>
      </c>
      <c r="S150" s="280">
        <f t="shared" si="13"/>
        <v>0</v>
      </c>
      <c r="T150" s="280">
        <f t="shared" si="13"/>
        <v>0</v>
      </c>
      <c r="U150" s="280">
        <f t="shared" si="13"/>
        <v>0</v>
      </c>
      <c r="V150" s="280">
        <f t="shared" si="13"/>
        <v>0</v>
      </c>
      <c r="W150" s="280">
        <f t="shared" si="13"/>
        <v>0</v>
      </c>
      <c r="X150" s="280">
        <f t="shared" si="13"/>
        <v>0</v>
      </c>
      <c r="Y150" s="280">
        <f t="shared" si="13"/>
        <v>0</v>
      </c>
      <c r="Z150" s="280">
        <f t="shared" si="13"/>
        <v>0</v>
      </c>
      <c r="AA150" s="280">
        <f t="shared" si="13"/>
        <v>0</v>
      </c>
      <c r="AB150" s="280">
        <f t="shared" si="13"/>
        <v>0</v>
      </c>
      <c r="AC150" s="280">
        <f t="shared" si="13"/>
        <v>0</v>
      </c>
      <c r="AD150" s="280">
        <f t="shared" si="13"/>
        <v>0</v>
      </c>
      <c r="AE150" s="280">
        <f t="shared" si="13"/>
        <v>0</v>
      </c>
      <c r="AF150" s="280">
        <f t="shared" si="13"/>
        <v>0</v>
      </c>
      <c r="AG150" s="280">
        <f t="shared" si="13"/>
        <v>0</v>
      </c>
      <c r="AH150" s="280">
        <f t="shared" si="13"/>
        <v>0</v>
      </c>
      <c r="AI150" s="280">
        <f t="shared" si="13"/>
        <v>0</v>
      </c>
      <c r="AJ150" s="280">
        <f t="shared" si="13"/>
        <v>0</v>
      </c>
      <c r="AK150" s="280">
        <f t="shared" si="13"/>
        <v>0</v>
      </c>
      <c r="AL150" s="280">
        <f t="shared" si="13"/>
        <v>0</v>
      </c>
      <c r="AM150" s="280">
        <f t="shared" si="13"/>
        <v>0</v>
      </c>
      <c r="AN150" s="280">
        <f t="shared" si="13"/>
        <v>0</v>
      </c>
      <c r="AO150" s="280">
        <f t="shared" si="13"/>
        <v>0</v>
      </c>
      <c r="AP150" s="280">
        <f t="shared" si="13"/>
        <v>0</v>
      </c>
    </row>
    <row r="151" spans="1:42" ht="16.149999999999999" outlineLevel="1" thickBot="1">
      <c r="A151" s="213"/>
      <c r="B151" s="202"/>
      <c r="C151" s="202"/>
      <c r="D151" s="202"/>
      <c r="E151" s="202"/>
      <c r="F151" s="202"/>
      <c r="G151" s="202"/>
      <c r="H151" s="202"/>
      <c r="I151" s="202"/>
      <c r="J151" s="202"/>
      <c r="K151" s="202"/>
      <c r="L151" s="202"/>
      <c r="M151" s="202"/>
      <c r="N151" s="202"/>
      <c r="O151" s="202"/>
      <c r="P151" s="202"/>
      <c r="Q151" s="202"/>
      <c r="R151" s="202"/>
      <c r="S151" s="202"/>
      <c r="T151" s="202"/>
      <c r="U151" s="202"/>
      <c r="V151" s="202"/>
      <c r="W151" s="202"/>
      <c r="X151" s="202"/>
      <c r="Y151" s="202"/>
      <c r="Z151" s="202"/>
      <c r="AA151" s="202"/>
      <c r="AB151" s="202"/>
      <c r="AC151" s="202"/>
      <c r="AD151" s="202"/>
      <c r="AE151" s="202"/>
      <c r="AF151" s="202"/>
      <c r="AG151" s="202"/>
      <c r="AH151" s="202"/>
      <c r="AI151" s="202"/>
      <c r="AJ151" s="202"/>
      <c r="AK151" s="202"/>
      <c r="AL151" s="202"/>
      <c r="AM151" s="202"/>
      <c r="AN151" s="202"/>
      <c r="AO151" s="202"/>
      <c r="AP151" s="202"/>
    </row>
    <row r="152" spans="1:42" s="156" customFormat="1" ht="16.149999999999999" outlineLevel="1" thickBot="1">
      <c r="A152" s="214" t="s">
        <v>288</v>
      </c>
      <c r="B152" s="203">
        <f>B150+B135+B120</f>
        <v>8</v>
      </c>
      <c r="C152" s="203" t="s">
        <v>289</v>
      </c>
      <c r="D152" s="203"/>
      <c r="E152" s="203"/>
      <c r="F152" s="203"/>
      <c r="G152" s="203"/>
      <c r="H152" s="203"/>
      <c r="I152" s="203"/>
      <c r="J152" s="203"/>
      <c r="K152" s="203"/>
      <c r="L152" s="203"/>
      <c r="M152" s="284">
        <f t="shared" ref="M152:AP152" si="14">SUM(M120,M135,M150)</f>
        <v>0</v>
      </c>
      <c r="N152" s="284">
        <f t="shared" si="14"/>
        <v>0</v>
      </c>
      <c r="O152" s="284">
        <f t="shared" si="14"/>
        <v>0</v>
      </c>
      <c r="P152" s="284">
        <f t="shared" si="14"/>
        <v>0</v>
      </c>
      <c r="Q152" s="284">
        <f t="shared" si="14"/>
        <v>0</v>
      </c>
      <c r="R152" s="284">
        <f t="shared" si="14"/>
        <v>0</v>
      </c>
      <c r="S152" s="284">
        <f t="shared" si="14"/>
        <v>0</v>
      </c>
      <c r="T152" s="284">
        <f t="shared" si="14"/>
        <v>0</v>
      </c>
      <c r="U152" s="284">
        <f t="shared" si="14"/>
        <v>0</v>
      </c>
      <c r="V152" s="284">
        <f t="shared" si="14"/>
        <v>0</v>
      </c>
      <c r="W152" s="284">
        <f t="shared" si="14"/>
        <v>0</v>
      </c>
      <c r="X152" s="284">
        <f t="shared" si="14"/>
        <v>0</v>
      </c>
      <c r="Y152" s="284">
        <f t="shared" si="14"/>
        <v>0</v>
      </c>
      <c r="Z152" s="284">
        <f t="shared" si="14"/>
        <v>0</v>
      </c>
      <c r="AA152" s="284">
        <f t="shared" si="14"/>
        <v>0</v>
      </c>
      <c r="AB152" s="284">
        <f t="shared" si="14"/>
        <v>0</v>
      </c>
      <c r="AC152" s="284">
        <f t="shared" si="14"/>
        <v>0</v>
      </c>
      <c r="AD152" s="284">
        <f t="shared" si="14"/>
        <v>0</v>
      </c>
      <c r="AE152" s="284">
        <f t="shared" si="14"/>
        <v>0</v>
      </c>
      <c r="AF152" s="284">
        <f t="shared" si="14"/>
        <v>0</v>
      </c>
      <c r="AG152" s="284">
        <f t="shared" si="14"/>
        <v>0</v>
      </c>
      <c r="AH152" s="284">
        <f t="shared" si="14"/>
        <v>0</v>
      </c>
      <c r="AI152" s="284">
        <f t="shared" si="14"/>
        <v>0</v>
      </c>
      <c r="AJ152" s="284">
        <f t="shared" si="14"/>
        <v>0</v>
      </c>
      <c r="AK152" s="284">
        <f t="shared" si="14"/>
        <v>0</v>
      </c>
      <c r="AL152" s="284">
        <f t="shared" si="14"/>
        <v>0</v>
      </c>
      <c r="AM152" s="284">
        <f t="shared" si="14"/>
        <v>0</v>
      </c>
      <c r="AN152" s="284">
        <f t="shared" si="14"/>
        <v>0</v>
      </c>
      <c r="AO152" s="284">
        <f t="shared" si="14"/>
        <v>0</v>
      </c>
      <c r="AP152" s="284">
        <f t="shared" si="14"/>
        <v>0</v>
      </c>
    </row>
    <row r="153" spans="1:42" collapsed="1">
      <c r="A153" s="211"/>
    </row>
    <row r="154" spans="1:42">
      <c r="A154" s="209" t="str">
        <f>_xlfn.TEXTBEFORE(J154,".")</f>
        <v>1</v>
      </c>
      <c r="B154" s="196" t="str">
        <f>_xlfn.XLOOKUP(A154,Select!$B$4:$B$65,Select!$C$4:$C$65)</f>
        <v>Phase 1</v>
      </c>
      <c r="C154" s="197"/>
      <c r="D154" s="197">
        <f>B169+B184+B199</f>
        <v>5</v>
      </c>
      <c r="E154" s="197" t="s">
        <v>281</v>
      </c>
      <c r="F154" s="197"/>
      <c r="G154" s="197"/>
      <c r="H154" s="197"/>
      <c r="I154" s="197" t="s">
        <v>282</v>
      </c>
      <c r="J154" s="197" t="str">
        <f>Select!$M$7</f>
        <v>1.4</v>
      </c>
      <c r="K154" s="197"/>
      <c r="L154" s="197"/>
      <c r="M154" s="197"/>
      <c r="N154" s="198"/>
      <c r="O154" s="198"/>
      <c r="P154" s="198"/>
      <c r="Q154" s="198"/>
      <c r="R154" s="198"/>
      <c r="S154" s="198"/>
      <c r="T154" s="198"/>
      <c r="U154" s="198"/>
      <c r="V154" s="198"/>
      <c r="W154" s="198"/>
      <c r="X154" s="198"/>
      <c r="Y154" s="198"/>
      <c r="Z154" s="198"/>
      <c r="AA154" s="198"/>
      <c r="AB154" s="198"/>
      <c r="AC154" s="198"/>
      <c r="AD154" s="198"/>
      <c r="AE154" s="198"/>
      <c r="AF154" s="198"/>
      <c r="AG154" s="198"/>
      <c r="AH154" s="198"/>
      <c r="AI154" s="198"/>
      <c r="AJ154" s="198"/>
      <c r="AK154" s="198"/>
      <c r="AL154" s="198"/>
      <c r="AM154" s="198"/>
      <c r="AN154" s="198"/>
      <c r="AO154" s="198"/>
      <c r="AP154" s="198"/>
    </row>
    <row r="155" spans="1:42" s="199" customFormat="1" outlineLevel="1">
      <c r="A155" s="210" t="str">
        <f>_xlfn.TEXTAFTER(J154,".")</f>
        <v>4</v>
      </c>
      <c r="B155" s="199" t="str">
        <f>_xlfn.XLOOKUP($J154,Select!$K$4:$K$65,Select!$F$4:$F$65)</f>
        <v>Operator Other</v>
      </c>
    </row>
    <row r="156" spans="1:42" s="31" customFormat="1" outlineLevel="1">
      <c r="A156" s="220" t="s">
        <v>150</v>
      </c>
      <c r="B156" s="220" t="s">
        <v>283</v>
      </c>
      <c r="C156" s="220" t="s">
        <v>284</v>
      </c>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c r="AA156" s="220"/>
      <c r="AB156" s="220"/>
      <c r="AC156" s="220"/>
      <c r="AD156" s="220"/>
      <c r="AE156" s="220"/>
      <c r="AF156" s="220"/>
      <c r="AG156" s="220"/>
      <c r="AH156" s="220"/>
      <c r="AI156" s="220"/>
      <c r="AJ156" s="220"/>
      <c r="AK156" s="220"/>
      <c r="AL156" s="220"/>
      <c r="AM156" s="220"/>
      <c r="AN156" s="220"/>
      <c r="AO156" s="220"/>
      <c r="AP156" s="220"/>
    </row>
    <row r="157" spans="1:42" outlineLevel="2">
      <c r="A157" s="211" t="str">
        <f>A154&amp;"."&amp;A156&amp;"."&amp;A155&amp;"."&amp;B157</f>
        <v>1.c.4.1</v>
      </c>
      <c r="B157">
        <v>1</v>
      </c>
      <c r="C157" t="str">
        <f>_xlfn.IFNA(_xlfn.XLOOKUP($A157,Select!$A$4:$A$65,Select!$H$4:$H$65),"")</f>
        <v>Operator PMT</v>
      </c>
      <c r="M157" s="281">
        <v>0</v>
      </c>
      <c r="N157" s="281">
        <v>0</v>
      </c>
      <c r="O157" s="281">
        <v>0</v>
      </c>
      <c r="P157" s="281">
        <v>0</v>
      </c>
      <c r="Q157" s="281">
        <v>0</v>
      </c>
      <c r="R157" s="281">
        <v>0</v>
      </c>
      <c r="S157" s="281">
        <v>0</v>
      </c>
      <c r="T157" s="281">
        <v>0</v>
      </c>
      <c r="U157" s="281">
        <v>0</v>
      </c>
      <c r="V157" s="281">
        <v>0</v>
      </c>
      <c r="W157" s="281">
        <v>0</v>
      </c>
      <c r="X157" s="281">
        <v>0</v>
      </c>
      <c r="Y157" s="281">
        <v>0</v>
      </c>
      <c r="Z157" s="281">
        <v>0</v>
      </c>
      <c r="AA157" s="281">
        <v>0</v>
      </c>
      <c r="AB157" s="281">
        <v>0</v>
      </c>
      <c r="AC157" s="281">
        <v>0</v>
      </c>
      <c r="AD157" s="281">
        <v>0</v>
      </c>
      <c r="AE157" s="281">
        <v>0</v>
      </c>
      <c r="AF157" s="281">
        <v>0</v>
      </c>
      <c r="AG157" s="281">
        <v>0</v>
      </c>
      <c r="AH157" s="281">
        <v>0</v>
      </c>
      <c r="AI157" s="281">
        <v>0</v>
      </c>
      <c r="AJ157" s="281">
        <v>0</v>
      </c>
      <c r="AK157" s="281">
        <v>0</v>
      </c>
      <c r="AL157" s="281">
        <v>0</v>
      </c>
      <c r="AM157" s="281">
        <v>0</v>
      </c>
      <c r="AN157" s="281">
        <v>0</v>
      </c>
      <c r="AO157" s="281">
        <v>0</v>
      </c>
      <c r="AP157" s="288">
        <v>0</v>
      </c>
    </row>
    <row r="158" spans="1:42" outlineLevel="2">
      <c r="A158" s="211" t="str">
        <f>A154&amp;"."&amp;A156&amp;"."&amp;A155&amp;"."&amp;B158</f>
        <v>1.c.4.2</v>
      </c>
      <c r="B158">
        <v>2</v>
      </c>
      <c r="C158" t="str">
        <f>_xlfn.IFNA(_xlfn.XLOOKUP($A158,Select!$A$4:$A$65,Select!$H$4:$H$65),"")</f>
        <v>iPMT</v>
      </c>
      <c r="M158" s="281">
        <v>0</v>
      </c>
      <c r="N158" s="281">
        <v>0</v>
      </c>
      <c r="O158" s="281">
        <v>0</v>
      </c>
      <c r="P158" s="281">
        <v>0</v>
      </c>
      <c r="Q158" s="281">
        <v>0</v>
      </c>
      <c r="R158" s="281">
        <v>0</v>
      </c>
      <c r="S158" s="281">
        <v>0</v>
      </c>
      <c r="T158" s="281">
        <v>0</v>
      </c>
      <c r="U158" s="281">
        <v>0</v>
      </c>
      <c r="V158" s="281">
        <v>0</v>
      </c>
      <c r="W158" s="281">
        <v>0</v>
      </c>
      <c r="X158" s="281">
        <v>0</v>
      </c>
      <c r="Y158" s="281">
        <v>0</v>
      </c>
      <c r="Z158" s="281">
        <v>0</v>
      </c>
      <c r="AA158" s="281">
        <v>0</v>
      </c>
      <c r="AB158" s="281">
        <v>0</v>
      </c>
      <c r="AC158" s="281">
        <v>0</v>
      </c>
      <c r="AD158" s="281">
        <v>0</v>
      </c>
      <c r="AE158" s="281">
        <v>0</v>
      </c>
      <c r="AF158" s="281">
        <v>0</v>
      </c>
      <c r="AG158" s="281">
        <v>0</v>
      </c>
      <c r="AH158" s="281">
        <v>0</v>
      </c>
      <c r="AI158" s="281">
        <v>0</v>
      </c>
      <c r="AJ158" s="281">
        <v>0</v>
      </c>
      <c r="AK158" s="281">
        <v>0</v>
      </c>
      <c r="AL158" s="281">
        <v>0</v>
      </c>
      <c r="AM158" s="281">
        <v>0</v>
      </c>
      <c r="AN158" s="281">
        <v>0</v>
      </c>
      <c r="AO158" s="281">
        <v>0</v>
      </c>
      <c r="AP158" s="288">
        <v>0</v>
      </c>
    </row>
    <row r="159" spans="1:42" outlineLevel="2">
      <c r="A159" s="211" t="str">
        <f>A154&amp;"."&amp;A156&amp;"."&amp;A155&amp;"."&amp;B159</f>
        <v>1.c.4.3</v>
      </c>
      <c r="B159">
        <v>3</v>
      </c>
      <c r="C159" t="str">
        <f>_xlfn.IFNA(_xlfn.XLOOKUP($A159,Select!$A$4:$A$65,Select!$H$4:$H$65),"")</f>
        <v>Operator Other</v>
      </c>
      <c r="M159" s="281">
        <v>0</v>
      </c>
      <c r="N159" s="281">
        <v>0</v>
      </c>
      <c r="O159" s="281">
        <v>0</v>
      </c>
      <c r="P159" s="281">
        <v>0</v>
      </c>
      <c r="Q159" s="281">
        <v>0</v>
      </c>
      <c r="R159" s="281">
        <v>0</v>
      </c>
      <c r="S159" s="281">
        <v>0</v>
      </c>
      <c r="T159" s="281">
        <v>0</v>
      </c>
      <c r="U159" s="281">
        <v>0</v>
      </c>
      <c r="V159" s="281">
        <v>0</v>
      </c>
      <c r="W159" s="281">
        <v>0</v>
      </c>
      <c r="X159" s="281">
        <v>0</v>
      </c>
      <c r="Y159" s="281">
        <v>0</v>
      </c>
      <c r="Z159" s="281">
        <v>0</v>
      </c>
      <c r="AA159" s="281">
        <v>0</v>
      </c>
      <c r="AB159" s="281">
        <v>0</v>
      </c>
      <c r="AC159" s="281">
        <v>0</v>
      </c>
      <c r="AD159" s="281">
        <v>0</v>
      </c>
      <c r="AE159" s="281">
        <v>0</v>
      </c>
      <c r="AF159" s="281">
        <v>0</v>
      </c>
      <c r="AG159" s="281">
        <v>0</v>
      </c>
      <c r="AH159" s="281">
        <v>0</v>
      </c>
      <c r="AI159" s="281">
        <v>0</v>
      </c>
      <c r="AJ159" s="281">
        <v>0</v>
      </c>
      <c r="AK159" s="281">
        <v>0</v>
      </c>
      <c r="AL159" s="281">
        <v>0</v>
      </c>
      <c r="AM159" s="281">
        <v>0</v>
      </c>
      <c r="AN159" s="281">
        <v>0</v>
      </c>
      <c r="AO159" s="281">
        <v>0</v>
      </c>
      <c r="AP159" s="288">
        <v>0</v>
      </c>
    </row>
    <row r="160" spans="1:42" outlineLevel="2">
      <c r="A160" s="211" t="str">
        <f>A154&amp;"."&amp;A156&amp;"."&amp;A155&amp;"."&amp;B160</f>
        <v>1.c.4.4</v>
      </c>
      <c r="B160">
        <v>4</v>
      </c>
      <c r="C160" t="str">
        <f>_xlfn.IFNA(_xlfn.XLOOKUP($A160,Select!$A$4:$A$65,Select!$H$4:$H$65),"")</f>
        <v/>
      </c>
      <c r="M160" s="281">
        <v>0</v>
      </c>
      <c r="N160" s="281">
        <v>0</v>
      </c>
      <c r="O160" s="281">
        <v>0</v>
      </c>
      <c r="P160" s="281">
        <v>0</v>
      </c>
      <c r="Q160" s="281">
        <v>0</v>
      </c>
      <c r="R160" s="281">
        <v>0</v>
      </c>
      <c r="S160" s="281">
        <v>0</v>
      </c>
      <c r="T160" s="281">
        <v>0</v>
      </c>
      <c r="U160" s="281">
        <v>0</v>
      </c>
      <c r="V160" s="281">
        <v>0</v>
      </c>
      <c r="W160" s="281">
        <v>0</v>
      </c>
      <c r="X160" s="281">
        <v>0</v>
      </c>
      <c r="Y160" s="281">
        <v>0</v>
      </c>
      <c r="Z160" s="281">
        <v>0</v>
      </c>
      <c r="AA160" s="281">
        <v>0</v>
      </c>
      <c r="AB160" s="281">
        <v>0</v>
      </c>
      <c r="AC160" s="281">
        <v>0</v>
      </c>
      <c r="AD160" s="281">
        <v>0</v>
      </c>
      <c r="AE160" s="281">
        <v>0</v>
      </c>
      <c r="AF160" s="281">
        <v>0</v>
      </c>
      <c r="AG160" s="281">
        <v>0</v>
      </c>
      <c r="AH160" s="281">
        <v>0</v>
      </c>
      <c r="AI160" s="281">
        <v>0</v>
      </c>
      <c r="AJ160" s="281">
        <v>0</v>
      </c>
      <c r="AK160" s="281">
        <v>0</v>
      </c>
      <c r="AL160" s="281">
        <v>0</v>
      </c>
      <c r="AM160" s="281">
        <v>0</v>
      </c>
      <c r="AN160" s="281">
        <v>0</v>
      </c>
      <c r="AO160" s="281">
        <v>0</v>
      </c>
      <c r="AP160" s="288">
        <v>0</v>
      </c>
    </row>
    <row r="161" spans="1:42" outlineLevel="2">
      <c r="A161" s="211" t="str">
        <f>A154&amp;"."&amp;A156&amp;"."&amp;A155&amp;"."&amp;B161</f>
        <v>1.c.4.5</v>
      </c>
      <c r="B161">
        <v>5</v>
      </c>
      <c r="C161" t="str">
        <f>_xlfn.IFNA(_xlfn.XLOOKUP($A161,Select!$A$4:$A$65,Select!$H$4:$H$65),"")</f>
        <v/>
      </c>
      <c r="M161" s="281">
        <v>0</v>
      </c>
      <c r="N161" s="281">
        <v>0</v>
      </c>
      <c r="O161" s="281">
        <v>0</v>
      </c>
      <c r="P161" s="281">
        <v>0</v>
      </c>
      <c r="Q161" s="281">
        <v>0</v>
      </c>
      <c r="R161" s="281">
        <v>0</v>
      </c>
      <c r="S161" s="281">
        <v>0</v>
      </c>
      <c r="T161" s="281">
        <v>0</v>
      </c>
      <c r="U161" s="281">
        <v>0</v>
      </c>
      <c r="V161" s="281">
        <v>0</v>
      </c>
      <c r="W161" s="281">
        <v>0</v>
      </c>
      <c r="X161" s="281">
        <v>0</v>
      </c>
      <c r="Y161" s="281">
        <v>0</v>
      </c>
      <c r="Z161" s="281">
        <v>0</v>
      </c>
      <c r="AA161" s="281">
        <v>0</v>
      </c>
      <c r="AB161" s="281">
        <v>0</v>
      </c>
      <c r="AC161" s="281">
        <v>0</v>
      </c>
      <c r="AD161" s="281">
        <v>0</v>
      </c>
      <c r="AE161" s="281">
        <v>0</v>
      </c>
      <c r="AF161" s="281">
        <v>0</v>
      </c>
      <c r="AG161" s="281">
        <v>0</v>
      </c>
      <c r="AH161" s="281">
        <v>0</v>
      </c>
      <c r="AI161" s="281">
        <v>0</v>
      </c>
      <c r="AJ161" s="281">
        <v>0</v>
      </c>
      <c r="AK161" s="281">
        <v>0</v>
      </c>
      <c r="AL161" s="281">
        <v>0</v>
      </c>
      <c r="AM161" s="281">
        <v>0</v>
      </c>
      <c r="AN161" s="281">
        <v>0</v>
      </c>
      <c r="AO161" s="281">
        <v>0</v>
      </c>
      <c r="AP161" s="288">
        <v>0</v>
      </c>
    </row>
    <row r="162" spans="1:42" outlineLevel="2">
      <c r="A162" s="211" t="str">
        <f>A154&amp;"."&amp;A156&amp;"."&amp;A155&amp;"."&amp;B162</f>
        <v>1.c.4.6</v>
      </c>
      <c r="B162">
        <v>6</v>
      </c>
      <c r="C162" t="str">
        <f>_xlfn.IFNA(_xlfn.XLOOKUP($A162,Select!$A$4:$A$65,Select!$H$4:$H$65),"")</f>
        <v/>
      </c>
      <c r="M162" s="281">
        <v>0</v>
      </c>
      <c r="N162" s="281">
        <v>0</v>
      </c>
      <c r="O162" s="281">
        <v>0</v>
      </c>
      <c r="P162" s="281">
        <v>0</v>
      </c>
      <c r="Q162" s="281">
        <v>0</v>
      </c>
      <c r="R162" s="281">
        <v>0</v>
      </c>
      <c r="S162" s="281">
        <v>0</v>
      </c>
      <c r="T162" s="281">
        <v>0</v>
      </c>
      <c r="U162" s="281">
        <v>0</v>
      </c>
      <c r="V162" s="281">
        <v>0</v>
      </c>
      <c r="W162" s="281">
        <v>0</v>
      </c>
      <c r="X162" s="281">
        <v>0</v>
      </c>
      <c r="Y162" s="281">
        <v>0</v>
      </c>
      <c r="Z162" s="281">
        <v>0</v>
      </c>
      <c r="AA162" s="281">
        <v>0</v>
      </c>
      <c r="AB162" s="281">
        <v>0</v>
      </c>
      <c r="AC162" s="281">
        <v>0</v>
      </c>
      <c r="AD162" s="281">
        <v>0</v>
      </c>
      <c r="AE162" s="281">
        <v>0</v>
      </c>
      <c r="AF162" s="281">
        <v>0</v>
      </c>
      <c r="AG162" s="281">
        <v>0</v>
      </c>
      <c r="AH162" s="281">
        <v>0</v>
      </c>
      <c r="AI162" s="281">
        <v>0</v>
      </c>
      <c r="AJ162" s="281">
        <v>0</v>
      </c>
      <c r="AK162" s="281">
        <v>0</v>
      </c>
      <c r="AL162" s="281">
        <v>0</v>
      </c>
      <c r="AM162" s="281">
        <v>0</v>
      </c>
      <c r="AN162" s="281">
        <v>0</v>
      </c>
      <c r="AO162" s="281">
        <v>0</v>
      </c>
      <c r="AP162" s="288">
        <v>0</v>
      </c>
    </row>
    <row r="163" spans="1:42" outlineLevel="2">
      <c r="A163" s="211" t="str">
        <f>A154&amp;"."&amp;A156&amp;"."&amp;A155&amp;"."&amp;B163</f>
        <v>1.c.4.7</v>
      </c>
      <c r="B163">
        <v>7</v>
      </c>
      <c r="C163" t="str">
        <f>_xlfn.IFNA(_xlfn.XLOOKUP($A163,Select!$A$4:$A$65,Select!$H$4:$H$65),"")</f>
        <v/>
      </c>
      <c r="M163" s="281">
        <v>0</v>
      </c>
      <c r="N163" s="281">
        <v>0</v>
      </c>
      <c r="O163" s="281">
        <v>0</v>
      </c>
      <c r="P163" s="281">
        <v>0</v>
      </c>
      <c r="Q163" s="281">
        <v>0</v>
      </c>
      <c r="R163" s="281">
        <v>0</v>
      </c>
      <c r="S163" s="281">
        <v>0</v>
      </c>
      <c r="T163" s="281">
        <v>0</v>
      </c>
      <c r="U163" s="281">
        <v>0</v>
      </c>
      <c r="V163" s="281">
        <v>0</v>
      </c>
      <c r="W163" s="281">
        <v>0</v>
      </c>
      <c r="X163" s="281">
        <v>0</v>
      </c>
      <c r="Y163" s="281">
        <v>0</v>
      </c>
      <c r="Z163" s="281">
        <v>0</v>
      </c>
      <c r="AA163" s="281">
        <v>0</v>
      </c>
      <c r="AB163" s="281">
        <v>0</v>
      </c>
      <c r="AC163" s="281">
        <v>0</v>
      </c>
      <c r="AD163" s="281">
        <v>0</v>
      </c>
      <c r="AE163" s="281">
        <v>0</v>
      </c>
      <c r="AF163" s="281">
        <v>0</v>
      </c>
      <c r="AG163" s="281">
        <v>0</v>
      </c>
      <c r="AH163" s="281">
        <v>0</v>
      </c>
      <c r="AI163" s="281">
        <v>0</v>
      </c>
      <c r="AJ163" s="281">
        <v>0</v>
      </c>
      <c r="AK163" s="281">
        <v>0</v>
      </c>
      <c r="AL163" s="281">
        <v>0</v>
      </c>
      <c r="AM163" s="281">
        <v>0</v>
      </c>
      <c r="AN163" s="281">
        <v>0</v>
      </c>
      <c r="AO163" s="281">
        <v>0</v>
      </c>
      <c r="AP163" s="288">
        <v>0</v>
      </c>
    </row>
    <row r="164" spans="1:42" outlineLevel="2">
      <c r="A164" s="211" t="str">
        <f>A154&amp;"."&amp;A156&amp;"."&amp;A155&amp;"."&amp;B164</f>
        <v>1.c.4.8</v>
      </c>
      <c r="B164">
        <v>8</v>
      </c>
      <c r="C164" t="str">
        <f>_xlfn.IFNA(_xlfn.XLOOKUP($A164,Select!$A$4:$A$65,Select!$H$4:$H$65),"")</f>
        <v/>
      </c>
      <c r="M164" s="281">
        <v>0</v>
      </c>
      <c r="N164" s="281">
        <v>0</v>
      </c>
      <c r="O164" s="281">
        <v>0</v>
      </c>
      <c r="P164" s="281">
        <v>0</v>
      </c>
      <c r="Q164" s="281">
        <v>0</v>
      </c>
      <c r="R164" s="281">
        <v>0</v>
      </c>
      <c r="S164" s="281">
        <v>0</v>
      </c>
      <c r="T164" s="281">
        <v>0</v>
      </c>
      <c r="U164" s="281">
        <v>0</v>
      </c>
      <c r="V164" s="281">
        <v>0</v>
      </c>
      <c r="W164" s="281">
        <v>0</v>
      </c>
      <c r="X164" s="281">
        <v>0</v>
      </c>
      <c r="Y164" s="281">
        <v>0</v>
      </c>
      <c r="Z164" s="281">
        <v>0</v>
      </c>
      <c r="AA164" s="281">
        <v>0</v>
      </c>
      <c r="AB164" s="281">
        <v>0</v>
      </c>
      <c r="AC164" s="281">
        <v>0</v>
      </c>
      <c r="AD164" s="281">
        <v>0</v>
      </c>
      <c r="AE164" s="281">
        <v>0</v>
      </c>
      <c r="AF164" s="281">
        <v>0</v>
      </c>
      <c r="AG164" s="281">
        <v>0</v>
      </c>
      <c r="AH164" s="281">
        <v>0</v>
      </c>
      <c r="AI164" s="281">
        <v>0</v>
      </c>
      <c r="AJ164" s="281">
        <v>0</v>
      </c>
      <c r="AK164" s="281">
        <v>0</v>
      </c>
      <c r="AL164" s="281">
        <v>0</v>
      </c>
      <c r="AM164" s="281">
        <v>0</v>
      </c>
      <c r="AN164" s="281">
        <v>0</v>
      </c>
      <c r="AO164" s="281">
        <v>0</v>
      </c>
      <c r="AP164" s="288">
        <v>0</v>
      </c>
    </row>
    <row r="165" spans="1:42" outlineLevel="2">
      <c r="A165" s="211" t="str">
        <f>A154&amp;"."&amp;A156&amp;"."&amp;A155&amp;"."&amp;B165</f>
        <v>1.c.4.9</v>
      </c>
      <c r="B165">
        <v>9</v>
      </c>
      <c r="C165" t="str">
        <f>_xlfn.IFNA(_xlfn.XLOOKUP($A165,Select!$A$4:$A$65,Select!$H$4:$H$65),"")</f>
        <v/>
      </c>
      <c r="M165" s="281">
        <v>0</v>
      </c>
      <c r="N165" s="281">
        <v>0</v>
      </c>
      <c r="O165" s="281">
        <v>0</v>
      </c>
      <c r="P165" s="281">
        <v>0</v>
      </c>
      <c r="Q165" s="281">
        <v>0</v>
      </c>
      <c r="R165" s="281">
        <v>0</v>
      </c>
      <c r="S165" s="281">
        <v>0</v>
      </c>
      <c r="T165" s="281">
        <v>0</v>
      </c>
      <c r="U165" s="281">
        <v>0</v>
      </c>
      <c r="V165" s="281">
        <v>0</v>
      </c>
      <c r="W165" s="281">
        <v>0</v>
      </c>
      <c r="X165" s="281">
        <v>0</v>
      </c>
      <c r="Y165" s="281">
        <v>0</v>
      </c>
      <c r="Z165" s="281">
        <v>0</v>
      </c>
      <c r="AA165" s="281">
        <v>0</v>
      </c>
      <c r="AB165" s="281">
        <v>0</v>
      </c>
      <c r="AC165" s="281">
        <v>0</v>
      </c>
      <c r="AD165" s="281">
        <v>0</v>
      </c>
      <c r="AE165" s="281">
        <v>0</v>
      </c>
      <c r="AF165" s="281">
        <v>0</v>
      </c>
      <c r="AG165" s="281">
        <v>0</v>
      </c>
      <c r="AH165" s="281">
        <v>0</v>
      </c>
      <c r="AI165" s="281">
        <v>0</v>
      </c>
      <c r="AJ165" s="281">
        <v>0</v>
      </c>
      <c r="AK165" s="281">
        <v>0</v>
      </c>
      <c r="AL165" s="281">
        <v>0</v>
      </c>
      <c r="AM165" s="281">
        <v>0</v>
      </c>
      <c r="AN165" s="281">
        <v>0</v>
      </c>
      <c r="AO165" s="281">
        <v>0</v>
      </c>
      <c r="AP165" s="288">
        <v>0</v>
      </c>
    </row>
    <row r="166" spans="1:42" outlineLevel="2">
      <c r="A166" s="211" t="str">
        <f>A154&amp;"."&amp;A156&amp;"."&amp;A155&amp;"."&amp;B166</f>
        <v>1.c.4.10</v>
      </c>
      <c r="B166">
        <v>10</v>
      </c>
      <c r="C166" t="str">
        <f>_xlfn.IFNA(_xlfn.XLOOKUP($A166,Select!$A$4:$A$65,Select!$H$4:$H$65),"")</f>
        <v/>
      </c>
      <c r="M166" s="281">
        <v>0</v>
      </c>
      <c r="N166" s="281">
        <v>0</v>
      </c>
      <c r="O166" s="281">
        <v>0</v>
      </c>
      <c r="P166" s="281">
        <v>0</v>
      </c>
      <c r="Q166" s="281">
        <v>0</v>
      </c>
      <c r="R166" s="281">
        <v>0</v>
      </c>
      <c r="S166" s="281">
        <v>0</v>
      </c>
      <c r="T166" s="281">
        <v>0</v>
      </c>
      <c r="U166" s="281">
        <v>0</v>
      </c>
      <c r="V166" s="281">
        <v>0</v>
      </c>
      <c r="W166" s="281">
        <v>0</v>
      </c>
      <c r="X166" s="281">
        <v>0</v>
      </c>
      <c r="Y166" s="281">
        <v>0</v>
      </c>
      <c r="Z166" s="281">
        <v>0</v>
      </c>
      <c r="AA166" s="281">
        <v>0</v>
      </c>
      <c r="AB166" s="281">
        <v>0</v>
      </c>
      <c r="AC166" s="281">
        <v>0</v>
      </c>
      <c r="AD166" s="281">
        <v>0</v>
      </c>
      <c r="AE166" s="281">
        <v>0</v>
      </c>
      <c r="AF166" s="281">
        <v>0</v>
      </c>
      <c r="AG166" s="281">
        <v>0</v>
      </c>
      <c r="AH166" s="281">
        <v>0</v>
      </c>
      <c r="AI166" s="281">
        <v>0</v>
      </c>
      <c r="AJ166" s="281">
        <v>0</v>
      </c>
      <c r="AK166" s="281">
        <v>0</v>
      </c>
      <c r="AL166" s="281">
        <v>0</v>
      </c>
      <c r="AM166" s="281">
        <v>0</v>
      </c>
      <c r="AN166" s="281">
        <v>0</v>
      </c>
      <c r="AO166" s="281">
        <v>0</v>
      </c>
      <c r="AP166" s="288">
        <v>0</v>
      </c>
    </row>
    <row r="167" spans="1:42" outlineLevel="2">
      <c r="A167" s="211" t="str">
        <f>A154&amp;"."&amp;A156&amp;"."&amp;A155&amp;"."&amp;B167</f>
        <v>1.c.4.11</v>
      </c>
      <c r="B167">
        <v>11</v>
      </c>
      <c r="C167" t="str">
        <f>_xlfn.IFNA(_xlfn.XLOOKUP($A167,Select!$A$4:$A$65,Select!$H$4:$H$65),"")</f>
        <v/>
      </c>
      <c r="M167" s="281">
        <v>0</v>
      </c>
      <c r="N167" s="281">
        <v>0</v>
      </c>
      <c r="O167" s="281">
        <v>0</v>
      </c>
      <c r="P167" s="281">
        <v>0</v>
      </c>
      <c r="Q167" s="281">
        <v>0</v>
      </c>
      <c r="R167" s="281">
        <v>0</v>
      </c>
      <c r="S167" s="281">
        <v>0</v>
      </c>
      <c r="T167" s="281">
        <v>0</v>
      </c>
      <c r="U167" s="281">
        <v>0</v>
      </c>
      <c r="V167" s="281">
        <v>0</v>
      </c>
      <c r="W167" s="281">
        <v>0</v>
      </c>
      <c r="X167" s="281">
        <v>0</v>
      </c>
      <c r="Y167" s="281">
        <v>0</v>
      </c>
      <c r="Z167" s="281">
        <v>0</v>
      </c>
      <c r="AA167" s="281">
        <v>0</v>
      </c>
      <c r="AB167" s="281">
        <v>0</v>
      </c>
      <c r="AC167" s="281">
        <v>0</v>
      </c>
      <c r="AD167" s="281">
        <v>0</v>
      </c>
      <c r="AE167" s="281">
        <v>0</v>
      </c>
      <c r="AF167" s="281">
        <v>0</v>
      </c>
      <c r="AG167" s="281">
        <v>0</v>
      </c>
      <c r="AH167" s="281">
        <v>0</v>
      </c>
      <c r="AI167" s="281">
        <v>0</v>
      </c>
      <c r="AJ167" s="281">
        <v>0</v>
      </c>
      <c r="AK167" s="281">
        <v>0</v>
      </c>
      <c r="AL167" s="281">
        <v>0</v>
      </c>
      <c r="AM167" s="281">
        <v>0</v>
      </c>
      <c r="AN167" s="281">
        <v>0</v>
      </c>
      <c r="AO167" s="281">
        <v>0</v>
      </c>
      <c r="AP167" s="288">
        <v>0</v>
      </c>
    </row>
    <row r="168" spans="1:42" outlineLevel="2">
      <c r="A168" s="211" t="str">
        <f>A154&amp;"."&amp;A156&amp;"."&amp;A155&amp;"."&amp;B168</f>
        <v>1.c.4.12</v>
      </c>
      <c r="B168">
        <v>12</v>
      </c>
      <c r="C168" t="str">
        <f>_xlfn.IFNA(_xlfn.XLOOKUP($A168,Select!$A$4:$A$65,Select!$H$4:$H$65),"")</f>
        <v/>
      </c>
      <c r="M168" s="281">
        <v>0</v>
      </c>
      <c r="N168" s="281">
        <v>0</v>
      </c>
      <c r="O168" s="281">
        <v>0</v>
      </c>
      <c r="P168" s="281">
        <v>0</v>
      </c>
      <c r="Q168" s="281">
        <v>0</v>
      </c>
      <c r="R168" s="281">
        <v>0</v>
      </c>
      <c r="S168" s="281">
        <v>0</v>
      </c>
      <c r="T168" s="281">
        <v>0</v>
      </c>
      <c r="U168" s="281">
        <v>0</v>
      </c>
      <c r="V168" s="281">
        <v>0</v>
      </c>
      <c r="W168" s="281">
        <v>0</v>
      </c>
      <c r="X168" s="281">
        <v>0</v>
      </c>
      <c r="Y168" s="281">
        <v>0</v>
      </c>
      <c r="Z168" s="281">
        <v>0</v>
      </c>
      <c r="AA168" s="281">
        <v>0</v>
      </c>
      <c r="AB168" s="281">
        <v>0</v>
      </c>
      <c r="AC168" s="281">
        <v>0</v>
      </c>
      <c r="AD168" s="281">
        <v>0</v>
      </c>
      <c r="AE168" s="281">
        <v>0</v>
      </c>
      <c r="AF168" s="281">
        <v>0</v>
      </c>
      <c r="AG168" s="281">
        <v>0</v>
      </c>
      <c r="AH168" s="281">
        <v>0</v>
      </c>
      <c r="AI168" s="281">
        <v>0</v>
      </c>
      <c r="AJ168" s="281">
        <v>0</v>
      </c>
      <c r="AK168" s="281">
        <v>0</v>
      </c>
      <c r="AL168" s="281">
        <v>0</v>
      </c>
      <c r="AM168" s="281">
        <v>0</v>
      </c>
      <c r="AN168" s="281">
        <v>0</v>
      </c>
      <c r="AO168" s="281">
        <v>0</v>
      </c>
      <c r="AP168" s="288">
        <v>0</v>
      </c>
    </row>
    <row r="169" spans="1:42" s="156" customFormat="1" outlineLevel="1">
      <c r="A169" s="212"/>
      <c r="B169" s="201">
        <f>B168-COUNTIFS(C157:C168,"")</f>
        <v>3</v>
      </c>
      <c r="C169" s="201" t="s">
        <v>285</v>
      </c>
      <c r="D169" s="201"/>
      <c r="E169" s="201"/>
      <c r="F169" s="201"/>
      <c r="G169" s="201"/>
      <c r="H169" s="201"/>
      <c r="I169" s="201"/>
      <c r="J169" s="201"/>
      <c r="K169" s="201"/>
      <c r="L169" s="201"/>
      <c r="M169" s="280">
        <f>SUM(M157:M168)</f>
        <v>0</v>
      </c>
      <c r="N169" s="280">
        <f>SUM(N157:N168)</f>
        <v>0</v>
      </c>
      <c r="O169" s="280">
        <f t="shared" ref="O169:AP169" si="15">SUM(O157:O168)</f>
        <v>0</v>
      </c>
      <c r="P169" s="280">
        <f t="shared" si="15"/>
        <v>0</v>
      </c>
      <c r="Q169" s="280">
        <f t="shared" si="15"/>
        <v>0</v>
      </c>
      <c r="R169" s="280">
        <f t="shared" si="15"/>
        <v>0</v>
      </c>
      <c r="S169" s="280">
        <f t="shared" si="15"/>
        <v>0</v>
      </c>
      <c r="T169" s="280">
        <f t="shared" si="15"/>
        <v>0</v>
      </c>
      <c r="U169" s="280">
        <f t="shared" si="15"/>
        <v>0</v>
      </c>
      <c r="V169" s="280">
        <f t="shared" si="15"/>
        <v>0</v>
      </c>
      <c r="W169" s="280">
        <f t="shared" si="15"/>
        <v>0</v>
      </c>
      <c r="X169" s="280">
        <f t="shared" si="15"/>
        <v>0</v>
      </c>
      <c r="Y169" s="280">
        <f t="shared" si="15"/>
        <v>0</v>
      </c>
      <c r="Z169" s="280">
        <f t="shared" si="15"/>
        <v>0</v>
      </c>
      <c r="AA169" s="280">
        <f t="shared" si="15"/>
        <v>0</v>
      </c>
      <c r="AB169" s="280">
        <f t="shared" si="15"/>
        <v>0</v>
      </c>
      <c r="AC169" s="280">
        <f t="shared" si="15"/>
        <v>0</v>
      </c>
      <c r="AD169" s="280">
        <f t="shared" si="15"/>
        <v>0</v>
      </c>
      <c r="AE169" s="280">
        <f t="shared" si="15"/>
        <v>0</v>
      </c>
      <c r="AF169" s="280">
        <f t="shared" si="15"/>
        <v>0</v>
      </c>
      <c r="AG169" s="280">
        <f t="shared" si="15"/>
        <v>0</v>
      </c>
      <c r="AH169" s="280">
        <f t="shared" si="15"/>
        <v>0</v>
      </c>
      <c r="AI169" s="280">
        <f t="shared" si="15"/>
        <v>0</v>
      </c>
      <c r="AJ169" s="280">
        <f t="shared" si="15"/>
        <v>0</v>
      </c>
      <c r="AK169" s="280">
        <f t="shared" si="15"/>
        <v>0</v>
      </c>
      <c r="AL169" s="280">
        <f t="shared" si="15"/>
        <v>0</v>
      </c>
      <c r="AM169" s="280">
        <f t="shared" si="15"/>
        <v>0</v>
      </c>
      <c r="AN169" s="280">
        <f t="shared" si="15"/>
        <v>0</v>
      </c>
      <c r="AO169" s="280">
        <f t="shared" si="15"/>
        <v>0</v>
      </c>
      <c r="AP169" s="280">
        <f t="shared" si="15"/>
        <v>0</v>
      </c>
    </row>
    <row r="170" spans="1:42" outlineLevel="1">
      <c r="A170" s="211"/>
    </row>
    <row r="171" spans="1:42" s="31" customFormat="1" outlineLevel="1">
      <c r="A171" s="220" t="s">
        <v>216</v>
      </c>
      <c r="B171" s="220" t="s">
        <v>286</v>
      </c>
      <c r="C171" s="220" t="s">
        <v>284</v>
      </c>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c r="AA171" s="220"/>
      <c r="AB171" s="220"/>
      <c r="AC171" s="220"/>
      <c r="AD171" s="220"/>
      <c r="AE171" s="220"/>
      <c r="AF171" s="220"/>
      <c r="AG171" s="220"/>
      <c r="AH171" s="220"/>
      <c r="AI171" s="220"/>
      <c r="AJ171" s="220"/>
      <c r="AK171" s="220"/>
      <c r="AL171" s="220"/>
      <c r="AM171" s="220"/>
      <c r="AN171" s="220"/>
      <c r="AO171" s="220"/>
      <c r="AP171" s="220"/>
    </row>
    <row r="172" spans="1:42" outlineLevel="2">
      <c r="A172" s="211" t="str">
        <f>A154&amp;"."&amp;A171&amp;"."&amp;A155&amp;"."&amp;B172</f>
        <v>1.o.4.1</v>
      </c>
      <c r="B172">
        <v>1</v>
      </c>
      <c r="C172" t="str">
        <f>_xlfn.IFNA(_xlfn.XLOOKUP($A172,Select!$A$4:$A$65,Select!$H$4:$H$65),"")</f>
        <v>Owners</v>
      </c>
      <c r="M172" s="281">
        <v>0</v>
      </c>
      <c r="N172" s="281">
        <v>0</v>
      </c>
      <c r="O172" s="281">
        <v>0</v>
      </c>
      <c r="P172" s="281">
        <v>0</v>
      </c>
      <c r="Q172" s="281">
        <v>0</v>
      </c>
      <c r="R172" s="281">
        <v>0</v>
      </c>
      <c r="S172" s="281">
        <v>0</v>
      </c>
      <c r="T172" s="281">
        <v>0</v>
      </c>
      <c r="U172" s="281">
        <v>0</v>
      </c>
      <c r="V172" s="281">
        <v>0</v>
      </c>
      <c r="W172" s="281">
        <v>0</v>
      </c>
      <c r="X172" s="281">
        <v>0</v>
      </c>
      <c r="Y172" s="281">
        <v>0</v>
      </c>
      <c r="Z172" s="281">
        <v>0</v>
      </c>
      <c r="AA172" s="281">
        <v>0</v>
      </c>
      <c r="AB172" s="281">
        <v>0</v>
      </c>
      <c r="AC172" s="281">
        <v>0</v>
      </c>
      <c r="AD172" s="281">
        <v>0</v>
      </c>
      <c r="AE172" s="281">
        <v>0</v>
      </c>
      <c r="AF172" s="281">
        <v>0</v>
      </c>
      <c r="AG172" s="281">
        <v>0</v>
      </c>
      <c r="AH172" s="281">
        <v>0</v>
      </c>
      <c r="AI172" s="281">
        <v>0</v>
      </c>
      <c r="AJ172" s="281">
        <v>0</v>
      </c>
      <c r="AK172" s="281">
        <v>0</v>
      </c>
      <c r="AL172" s="281">
        <v>0</v>
      </c>
      <c r="AM172" s="281">
        <v>0</v>
      </c>
      <c r="AN172" s="281">
        <v>0</v>
      </c>
      <c r="AO172" s="281">
        <v>0</v>
      </c>
      <c r="AP172" s="288">
        <v>0</v>
      </c>
    </row>
    <row r="173" spans="1:42" outlineLevel="2">
      <c r="A173" s="211" t="str">
        <f>A154&amp;"."&amp;A171&amp;"."&amp;A155&amp;"."&amp;B173</f>
        <v>1.o.4.2</v>
      </c>
      <c r="B173">
        <v>2</v>
      </c>
      <c r="C173" t="str">
        <f>_xlfn.IFNA(_xlfn.XLOOKUP($A173,Select!$A$4:$A$65,Select!$H$4:$H$65),"")</f>
        <v>Other</v>
      </c>
      <c r="M173" s="281">
        <v>0</v>
      </c>
      <c r="N173" s="281">
        <v>0</v>
      </c>
      <c r="O173" s="281">
        <v>0</v>
      </c>
      <c r="P173" s="281">
        <v>0</v>
      </c>
      <c r="Q173" s="281">
        <v>0</v>
      </c>
      <c r="R173" s="281">
        <v>0</v>
      </c>
      <c r="S173" s="281">
        <v>0</v>
      </c>
      <c r="T173" s="281">
        <v>0</v>
      </c>
      <c r="U173" s="281">
        <v>0</v>
      </c>
      <c r="V173" s="281">
        <v>0</v>
      </c>
      <c r="W173" s="281">
        <v>0</v>
      </c>
      <c r="X173" s="281">
        <v>0</v>
      </c>
      <c r="Y173" s="281">
        <v>0</v>
      </c>
      <c r="Z173" s="281">
        <v>0</v>
      </c>
      <c r="AA173" s="281">
        <v>0</v>
      </c>
      <c r="AB173" s="281">
        <v>0</v>
      </c>
      <c r="AC173" s="281">
        <v>0</v>
      </c>
      <c r="AD173" s="281">
        <v>0</v>
      </c>
      <c r="AE173" s="281">
        <v>0</v>
      </c>
      <c r="AF173" s="281">
        <v>0</v>
      </c>
      <c r="AG173" s="281">
        <v>0</v>
      </c>
      <c r="AH173" s="281">
        <v>0</v>
      </c>
      <c r="AI173" s="281">
        <v>0</v>
      </c>
      <c r="AJ173" s="281">
        <v>0</v>
      </c>
      <c r="AK173" s="281">
        <v>0</v>
      </c>
      <c r="AL173" s="281">
        <v>0</v>
      </c>
      <c r="AM173" s="281">
        <v>0</v>
      </c>
      <c r="AN173" s="281">
        <v>0</v>
      </c>
      <c r="AO173" s="281">
        <v>0</v>
      </c>
      <c r="AP173" s="288">
        <v>0</v>
      </c>
    </row>
    <row r="174" spans="1:42" outlineLevel="2">
      <c r="A174" s="211" t="str">
        <f>A154&amp;"."&amp;A171&amp;"."&amp;A155&amp;"."&amp;B174</f>
        <v>1.o.4.3</v>
      </c>
      <c r="B174">
        <v>3</v>
      </c>
      <c r="C174" t="str">
        <f>_xlfn.IFNA(_xlfn.XLOOKUP($A174,Select!$A$4:$A$65,Select!$H$4:$H$65),"")</f>
        <v/>
      </c>
      <c r="M174" s="281">
        <v>0</v>
      </c>
      <c r="N174" s="281">
        <v>0</v>
      </c>
      <c r="O174" s="281">
        <v>0</v>
      </c>
      <c r="P174" s="281">
        <v>0</v>
      </c>
      <c r="Q174" s="281">
        <v>0</v>
      </c>
      <c r="R174" s="281">
        <v>0</v>
      </c>
      <c r="S174" s="281">
        <v>0</v>
      </c>
      <c r="T174" s="281">
        <v>0</v>
      </c>
      <c r="U174" s="281">
        <v>0</v>
      </c>
      <c r="V174" s="281">
        <v>0</v>
      </c>
      <c r="W174" s="281">
        <v>0</v>
      </c>
      <c r="X174" s="281">
        <v>0</v>
      </c>
      <c r="Y174" s="281">
        <v>0</v>
      </c>
      <c r="Z174" s="281">
        <v>0</v>
      </c>
      <c r="AA174" s="281">
        <v>0</v>
      </c>
      <c r="AB174" s="281">
        <v>0</v>
      </c>
      <c r="AC174" s="281">
        <v>0</v>
      </c>
      <c r="AD174" s="281">
        <v>0</v>
      </c>
      <c r="AE174" s="281">
        <v>0</v>
      </c>
      <c r="AF174" s="281">
        <v>0</v>
      </c>
      <c r="AG174" s="281">
        <v>0</v>
      </c>
      <c r="AH174" s="281">
        <v>0</v>
      </c>
      <c r="AI174" s="281">
        <v>0</v>
      </c>
      <c r="AJ174" s="281">
        <v>0</v>
      </c>
      <c r="AK174" s="281">
        <v>0</v>
      </c>
      <c r="AL174" s="281">
        <v>0</v>
      </c>
      <c r="AM174" s="281">
        <v>0</v>
      </c>
      <c r="AN174" s="281">
        <v>0</v>
      </c>
      <c r="AO174" s="281">
        <v>0</v>
      </c>
      <c r="AP174" s="288">
        <v>0</v>
      </c>
    </row>
    <row r="175" spans="1:42" outlineLevel="2">
      <c r="A175" s="211" t="str">
        <f>A154&amp;"."&amp;A171&amp;"."&amp;A155&amp;"."&amp;B175</f>
        <v>1.o.4.4</v>
      </c>
      <c r="B175">
        <v>4</v>
      </c>
      <c r="C175" t="str">
        <f>_xlfn.IFNA(_xlfn.XLOOKUP($A175,Select!$A$4:$A$65,Select!$H$4:$H$65),"")</f>
        <v/>
      </c>
      <c r="M175" s="281">
        <v>0</v>
      </c>
      <c r="N175" s="281">
        <v>0</v>
      </c>
      <c r="O175" s="281">
        <v>0</v>
      </c>
      <c r="P175" s="281">
        <v>0</v>
      </c>
      <c r="Q175" s="281">
        <v>0</v>
      </c>
      <c r="R175" s="281">
        <v>0</v>
      </c>
      <c r="S175" s="281">
        <v>0</v>
      </c>
      <c r="T175" s="281">
        <v>0</v>
      </c>
      <c r="U175" s="281">
        <v>0</v>
      </c>
      <c r="V175" s="281">
        <v>0</v>
      </c>
      <c r="W175" s="281">
        <v>0</v>
      </c>
      <c r="X175" s="281">
        <v>0</v>
      </c>
      <c r="Y175" s="281">
        <v>0</v>
      </c>
      <c r="Z175" s="281">
        <v>0</v>
      </c>
      <c r="AA175" s="281">
        <v>0</v>
      </c>
      <c r="AB175" s="281">
        <v>0</v>
      </c>
      <c r="AC175" s="281">
        <v>0</v>
      </c>
      <c r="AD175" s="281">
        <v>0</v>
      </c>
      <c r="AE175" s="281">
        <v>0</v>
      </c>
      <c r="AF175" s="281">
        <v>0</v>
      </c>
      <c r="AG175" s="281">
        <v>0</v>
      </c>
      <c r="AH175" s="281">
        <v>0</v>
      </c>
      <c r="AI175" s="281">
        <v>0</v>
      </c>
      <c r="AJ175" s="281">
        <v>0</v>
      </c>
      <c r="AK175" s="281">
        <v>0</v>
      </c>
      <c r="AL175" s="281">
        <v>0</v>
      </c>
      <c r="AM175" s="281">
        <v>0</v>
      </c>
      <c r="AN175" s="281">
        <v>0</v>
      </c>
      <c r="AO175" s="281">
        <v>0</v>
      </c>
      <c r="AP175" s="288">
        <v>0</v>
      </c>
    </row>
    <row r="176" spans="1:42" outlineLevel="2">
      <c r="A176" s="211" t="str">
        <f>A154&amp;"."&amp;A171&amp;"."&amp;A155&amp;"."&amp;B176</f>
        <v>1.o.4.5</v>
      </c>
      <c r="B176">
        <v>5</v>
      </c>
      <c r="C176" t="str">
        <f>_xlfn.IFNA(_xlfn.XLOOKUP($A176,Select!$A$4:$A$65,Select!$H$4:$H$65),"")</f>
        <v/>
      </c>
      <c r="M176" s="281">
        <v>0</v>
      </c>
      <c r="N176" s="281">
        <v>0</v>
      </c>
      <c r="O176" s="281">
        <v>0</v>
      </c>
      <c r="P176" s="281">
        <v>0</v>
      </c>
      <c r="Q176" s="281">
        <v>0</v>
      </c>
      <c r="R176" s="281">
        <v>0</v>
      </c>
      <c r="S176" s="281">
        <v>0</v>
      </c>
      <c r="T176" s="281">
        <v>0</v>
      </c>
      <c r="U176" s="281">
        <v>0</v>
      </c>
      <c r="V176" s="281">
        <v>0</v>
      </c>
      <c r="W176" s="281">
        <v>0</v>
      </c>
      <c r="X176" s="281">
        <v>0</v>
      </c>
      <c r="Y176" s="281">
        <v>0</v>
      </c>
      <c r="Z176" s="281">
        <v>0</v>
      </c>
      <c r="AA176" s="281">
        <v>0</v>
      </c>
      <c r="AB176" s="281">
        <v>0</v>
      </c>
      <c r="AC176" s="281">
        <v>0</v>
      </c>
      <c r="AD176" s="281">
        <v>0</v>
      </c>
      <c r="AE176" s="281">
        <v>0</v>
      </c>
      <c r="AF176" s="281">
        <v>0</v>
      </c>
      <c r="AG176" s="281">
        <v>0</v>
      </c>
      <c r="AH176" s="281">
        <v>0</v>
      </c>
      <c r="AI176" s="281">
        <v>0</v>
      </c>
      <c r="AJ176" s="281">
        <v>0</v>
      </c>
      <c r="AK176" s="281">
        <v>0</v>
      </c>
      <c r="AL176" s="281">
        <v>0</v>
      </c>
      <c r="AM176" s="281">
        <v>0</v>
      </c>
      <c r="AN176" s="281">
        <v>0</v>
      </c>
      <c r="AO176" s="281">
        <v>0</v>
      </c>
      <c r="AP176" s="288">
        <v>0</v>
      </c>
    </row>
    <row r="177" spans="1:42" outlineLevel="2">
      <c r="A177" s="211" t="str">
        <f>A154&amp;"."&amp;A171&amp;"."&amp;A155&amp;"."&amp;B177</f>
        <v>1.o.4.6</v>
      </c>
      <c r="B177">
        <v>6</v>
      </c>
      <c r="C177" t="str">
        <f>_xlfn.IFNA(_xlfn.XLOOKUP($A177,Select!$A$4:$A$65,Select!$H$4:$H$65),"")</f>
        <v/>
      </c>
      <c r="M177" s="281">
        <v>0</v>
      </c>
      <c r="N177" s="281">
        <v>0</v>
      </c>
      <c r="O177" s="281">
        <v>0</v>
      </c>
      <c r="P177" s="281">
        <v>0</v>
      </c>
      <c r="Q177" s="281">
        <v>0</v>
      </c>
      <c r="R177" s="281">
        <v>0</v>
      </c>
      <c r="S177" s="281">
        <v>0</v>
      </c>
      <c r="T177" s="281">
        <v>0</v>
      </c>
      <c r="U177" s="281">
        <v>0</v>
      </c>
      <c r="V177" s="281">
        <v>0</v>
      </c>
      <c r="W177" s="281">
        <v>0</v>
      </c>
      <c r="X177" s="281">
        <v>0</v>
      </c>
      <c r="Y177" s="281">
        <v>0</v>
      </c>
      <c r="Z177" s="281">
        <v>0</v>
      </c>
      <c r="AA177" s="281">
        <v>0</v>
      </c>
      <c r="AB177" s="281">
        <v>0</v>
      </c>
      <c r="AC177" s="281">
        <v>0</v>
      </c>
      <c r="AD177" s="281">
        <v>0</v>
      </c>
      <c r="AE177" s="281">
        <v>0</v>
      </c>
      <c r="AF177" s="281">
        <v>0</v>
      </c>
      <c r="AG177" s="281">
        <v>0</v>
      </c>
      <c r="AH177" s="281">
        <v>0</v>
      </c>
      <c r="AI177" s="281">
        <v>0</v>
      </c>
      <c r="AJ177" s="281">
        <v>0</v>
      </c>
      <c r="AK177" s="281">
        <v>0</v>
      </c>
      <c r="AL177" s="281">
        <v>0</v>
      </c>
      <c r="AM177" s="281">
        <v>0</v>
      </c>
      <c r="AN177" s="281">
        <v>0</v>
      </c>
      <c r="AO177" s="281">
        <v>0</v>
      </c>
      <c r="AP177" s="288">
        <v>0</v>
      </c>
    </row>
    <row r="178" spans="1:42" outlineLevel="2">
      <c r="A178" s="211" t="str">
        <f>A154&amp;"."&amp;A171&amp;"."&amp;A155&amp;"."&amp;B178</f>
        <v>1.o.4.7</v>
      </c>
      <c r="B178">
        <v>7</v>
      </c>
      <c r="C178" t="str">
        <f>_xlfn.IFNA(_xlfn.XLOOKUP($A178,Select!$A$4:$A$65,Select!$H$4:$H$65),"")</f>
        <v/>
      </c>
      <c r="M178" s="281">
        <v>0</v>
      </c>
      <c r="N178" s="281">
        <v>0</v>
      </c>
      <c r="O178" s="281">
        <v>0</v>
      </c>
      <c r="P178" s="281">
        <v>0</v>
      </c>
      <c r="Q178" s="281">
        <v>0</v>
      </c>
      <c r="R178" s="281">
        <v>0</v>
      </c>
      <c r="S178" s="281">
        <v>0</v>
      </c>
      <c r="T178" s="281">
        <v>0</v>
      </c>
      <c r="U178" s="281">
        <v>0</v>
      </c>
      <c r="V178" s="281">
        <v>0</v>
      </c>
      <c r="W178" s="281">
        <v>0</v>
      </c>
      <c r="X178" s="281">
        <v>0</v>
      </c>
      <c r="Y178" s="281">
        <v>0</v>
      </c>
      <c r="Z178" s="281">
        <v>0</v>
      </c>
      <c r="AA178" s="281">
        <v>0</v>
      </c>
      <c r="AB178" s="281">
        <v>0</v>
      </c>
      <c r="AC178" s="281">
        <v>0</v>
      </c>
      <c r="AD178" s="281">
        <v>0</v>
      </c>
      <c r="AE178" s="281">
        <v>0</v>
      </c>
      <c r="AF178" s="281">
        <v>0</v>
      </c>
      <c r="AG178" s="281">
        <v>0</v>
      </c>
      <c r="AH178" s="281">
        <v>0</v>
      </c>
      <c r="AI178" s="281">
        <v>0</v>
      </c>
      <c r="AJ178" s="281">
        <v>0</v>
      </c>
      <c r="AK178" s="281">
        <v>0</v>
      </c>
      <c r="AL178" s="281">
        <v>0</v>
      </c>
      <c r="AM178" s="281">
        <v>0</v>
      </c>
      <c r="AN178" s="281">
        <v>0</v>
      </c>
      <c r="AO178" s="281">
        <v>0</v>
      </c>
      <c r="AP178" s="288">
        <v>0</v>
      </c>
    </row>
    <row r="179" spans="1:42" outlineLevel="2">
      <c r="A179" s="211" t="str">
        <f>A154&amp;"."&amp;A171&amp;"."&amp;A155&amp;"."&amp;B179</f>
        <v>1.o.4.8</v>
      </c>
      <c r="B179">
        <v>8</v>
      </c>
      <c r="C179" t="str">
        <f>_xlfn.IFNA(_xlfn.XLOOKUP($A179,Select!$A$4:$A$65,Select!$H$4:$H$65),"")</f>
        <v/>
      </c>
      <c r="M179" s="281">
        <v>0</v>
      </c>
      <c r="N179" s="281">
        <v>0</v>
      </c>
      <c r="O179" s="281">
        <v>0</v>
      </c>
      <c r="P179" s="281">
        <v>0</v>
      </c>
      <c r="Q179" s="281">
        <v>0</v>
      </c>
      <c r="R179" s="281">
        <v>0</v>
      </c>
      <c r="S179" s="281">
        <v>0</v>
      </c>
      <c r="T179" s="281">
        <v>0</v>
      </c>
      <c r="U179" s="281">
        <v>0</v>
      </c>
      <c r="V179" s="281">
        <v>0</v>
      </c>
      <c r="W179" s="281">
        <v>0</v>
      </c>
      <c r="X179" s="281">
        <v>0</v>
      </c>
      <c r="Y179" s="281">
        <v>0</v>
      </c>
      <c r="Z179" s="281">
        <v>0</v>
      </c>
      <c r="AA179" s="281">
        <v>0</v>
      </c>
      <c r="AB179" s="281">
        <v>0</v>
      </c>
      <c r="AC179" s="281">
        <v>0</v>
      </c>
      <c r="AD179" s="281">
        <v>0</v>
      </c>
      <c r="AE179" s="281">
        <v>0</v>
      </c>
      <c r="AF179" s="281">
        <v>0</v>
      </c>
      <c r="AG179" s="281">
        <v>0</v>
      </c>
      <c r="AH179" s="281">
        <v>0</v>
      </c>
      <c r="AI179" s="281">
        <v>0</v>
      </c>
      <c r="AJ179" s="281">
        <v>0</v>
      </c>
      <c r="AK179" s="281">
        <v>0</v>
      </c>
      <c r="AL179" s="281">
        <v>0</v>
      </c>
      <c r="AM179" s="281">
        <v>0</v>
      </c>
      <c r="AN179" s="281">
        <v>0</v>
      </c>
      <c r="AO179" s="281">
        <v>0</v>
      </c>
      <c r="AP179" s="288">
        <v>0</v>
      </c>
    </row>
    <row r="180" spans="1:42" outlineLevel="2">
      <c r="A180" s="211" t="str">
        <f>A154&amp;"."&amp;A171&amp;"."&amp;A155&amp;"."&amp;B180</f>
        <v>1.o.4.9</v>
      </c>
      <c r="B180">
        <v>9</v>
      </c>
      <c r="C180" t="str">
        <f>_xlfn.IFNA(_xlfn.XLOOKUP($A180,Select!$A$4:$A$65,Select!$H$4:$H$65),"")</f>
        <v/>
      </c>
      <c r="M180" s="281">
        <v>0</v>
      </c>
      <c r="N180" s="281">
        <v>0</v>
      </c>
      <c r="O180" s="281">
        <v>0</v>
      </c>
      <c r="P180" s="281">
        <v>0</v>
      </c>
      <c r="Q180" s="281">
        <v>0</v>
      </c>
      <c r="R180" s="281">
        <v>0</v>
      </c>
      <c r="S180" s="281">
        <v>0</v>
      </c>
      <c r="T180" s="281">
        <v>0</v>
      </c>
      <c r="U180" s="281">
        <v>0</v>
      </c>
      <c r="V180" s="281">
        <v>0</v>
      </c>
      <c r="W180" s="281">
        <v>0</v>
      </c>
      <c r="X180" s="281">
        <v>0</v>
      </c>
      <c r="Y180" s="281">
        <v>0</v>
      </c>
      <c r="Z180" s="281">
        <v>0</v>
      </c>
      <c r="AA180" s="281">
        <v>0</v>
      </c>
      <c r="AB180" s="281">
        <v>0</v>
      </c>
      <c r="AC180" s="281">
        <v>0</v>
      </c>
      <c r="AD180" s="281">
        <v>0</v>
      </c>
      <c r="AE180" s="281">
        <v>0</v>
      </c>
      <c r="AF180" s="281">
        <v>0</v>
      </c>
      <c r="AG180" s="281">
        <v>0</v>
      </c>
      <c r="AH180" s="281">
        <v>0</v>
      </c>
      <c r="AI180" s="281">
        <v>0</v>
      </c>
      <c r="AJ180" s="281">
        <v>0</v>
      </c>
      <c r="AK180" s="281">
        <v>0</v>
      </c>
      <c r="AL180" s="281">
        <v>0</v>
      </c>
      <c r="AM180" s="281">
        <v>0</v>
      </c>
      <c r="AN180" s="281">
        <v>0</v>
      </c>
      <c r="AO180" s="281">
        <v>0</v>
      </c>
      <c r="AP180" s="288">
        <v>0</v>
      </c>
    </row>
    <row r="181" spans="1:42" outlineLevel="2">
      <c r="A181" s="211" t="str">
        <f>A154&amp;"."&amp;A171&amp;"."&amp;A155&amp;"."&amp;B181</f>
        <v>1.o.4.10</v>
      </c>
      <c r="B181">
        <v>10</v>
      </c>
      <c r="C181" t="str">
        <f>_xlfn.IFNA(_xlfn.XLOOKUP($A181,Select!$A$4:$A$65,Select!$H$4:$H$65),"")</f>
        <v/>
      </c>
      <c r="M181" s="281">
        <v>0</v>
      </c>
      <c r="N181" s="281">
        <v>0</v>
      </c>
      <c r="O181" s="281">
        <v>0</v>
      </c>
      <c r="P181" s="281">
        <v>0</v>
      </c>
      <c r="Q181" s="281">
        <v>0</v>
      </c>
      <c r="R181" s="281">
        <v>0</v>
      </c>
      <c r="S181" s="281">
        <v>0</v>
      </c>
      <c r="T181" s="281">
        <v>0</v>
      </c>
      <c r="U181" s="281">
        <v>0</v>
      </c>
      <c r="V181" s="281">
        <v>0</v>
      </c>
      <c r="W181" s="281">
        <v>0</v>
      </c>
      <c r="X181" s="281">
        <v>0</v>
      </c>
      <c r="Y181" s="281">
        <v>0</v>
      </c>
      <c r="Z181" s="281">
        <v>0</v>
      </c>
      <c r="AA181" s="281">
        <v>0</v>
      </c>
      <c r="AB181" s="281">
        <v>0</v>
      </c>
      <c r="AC181" s="281">
        <v>0</v>
      </c>
      <c r="AD181" s="281">
        <v>0</v>
      </c>
      <c r="AE181" s="281">
        <v>0</v>
      </c>
      <c r="AF181" s="281">
        <v>0</v>
      </c>
      <c r="AG181" s="281">
        <v>0</v>
      </c>
      <c r="AH181" s="281">
        <v>0</v>
      </c>
      <c r="AI181" s="281">
        <v>0</v>
      </c>
      <c r="AJ181" s="281">
        <v>0</v>
      </c>
      <c r="AK181" s="281">
        <v>0</v>
      </c>
      <c r="AL181" s="281">
        <v>0</v>
      </c>
      <c r="AM181" s="281">
        <v>0</v>
      </c>
      <c r="AN181" s="281">
        <v>0</v>
      </c>
      <c r="AO181" s="281">
        <v>0</v>
      </c>
      <c r="AP181" s="288">
        <v>0</v>
      </c>
    </row>
    <row r="182" spans="1:42" outlineLevel="2">
      <c r="A182" s="211" t="str">
        <f>A154&amp;"."&amp;A171&amp;"."&amp;A155&amp;"."&amp;B182</f>
        <v>1.o.4.11</v>
      </c>
      <c r="B182">
        <v>11</v>
      </c>
      <c r="C182" t="str">
        <f>_xlfn.IFNA(_xlfn.XLOOKUP($A182,Select!$A$4:$A$65,Select!$H$4:$H$65),"")</f>
        <v/>
      </c>
      <c r="M182" s="281">
        <v>0</v>
      </c>
      <c r="N182" s="281">
        <v>0</v>
      </c>
      <c r="O182" s="281">
        <v>0</v>
      </c>
      <c r="P182" s="281">
        <v>0</v>
      </c>
      <c r="Q182" s="281">
        <v>0</v>
      </c>
      <c r="R182" s="281">
        <v>0</v>
      </c>
      <c r="S182" s="281">
        <v>0</v>
      </c>
      <c r="T182" s="281">
        <v>0</v>
      </c>
      <c r="U182" s="281">
        <v>0</v>
      </c>
      <c r="V182" s="281">
        <v>0</v>
      </c>
      <c r="W182" s="281">
        <v>0</v>
      </c>
      <c r="X182" s="281">
        <v>0</v>
      </c>
      <c r="Y182" s="281">
        <v>0</v>
      </c>
      <c r="Z182" s="281">
        <v>0</v>
      </c>
      <c r="AA182" s="281">
        <v>0</v>
      </c>
      <c r="AB182" s="281">
        <v>0</v>
      </c>
      <c r="AC182" s="281">
        <v>0</v>
      </c>
      <c r="AD182" s="281">
        <v>0</v>
      </c>
      <c r="AE182" s="281">
        <v>0</v>
      </c>
      <c r="AF182" s="281">
        <v>0</v>
      </c>
      <c r="AG182" s="281">
        <v>0</v>
      </c>
      <c r="AH182" s="281">
        <v>0</v>
      </c>
      <c r="AI182" s="281">
        <v>0</v>
      </c>
      <c r="AJ182" s="281">
        <v>0</v>
      </c>
      <c r="AK182" s="281">
        <v>0</v>
      </c>
      <c r="AL182" s="281">
        <v>0</v>
      </c>
      <c r="AM182" s="281">
        <v>0</v>
      </c>
      <c r="AN182" s="281">
        <v>0</v>
      </c>
      <c r="AO182" s="281">
        <v>0</v>
      </c>
      <c r="AP182" s="288">
        <v>0</v>
      </c>
    </row>
    <row r="183" spans="1:42" outlineLevel="2">
      <c r="A183" s="211" t="str">
        <f>A154&amp;"."&amp;A171&amp;"."&amp;A155&amp;"."&amp;B183</f>
        <v>1.o.4.12</v>
      </c>
      <c r="B183">
        <v>12</v>
      </c>
      <c r="C183" t="str">
        <f>_xlfn.IFNA(_xlfn.XLOOKUP($A183,Select!$A$4:$A$65,Select!$H$4:$H$65),"")</f>
        <v/>
      </c>
      <c r="M183" s="281">
        <v>0</v>
      </c>
      <c r="N183" s="281">
        <v>0</v>
      </c>
      <c r="O183" s="281">
        <v>0</v>
      </c>
      <c r="P183" s="281">
        <v>0</v>
      </c>
      <c r="Q183" s="281">
        <v>0</v>
      </c>
      <c r="R183" s="281">
        <v>0</v>
      </c>
      <c r="S183" s="281">
        <v>0</v>
      </c>
      <c r="T183" s="281">
        <v>0</v>
      </c>
      <c r="U183" s="281">
        <v>0</v>
      </c>
      <c r="V183" s="281">
        <v>0</v>
      </c>
      <c r="W183" s="281">
        <v>0</v>
      </c>
      <c r="X183" s="281">
        <v>0</v>
      </c>
      <c r="Y183" s="281">
        <v>0</v>
      </c>
      <c r="Z183" s="281">
        <v>0</v>
      </c>
      <c r="AA183" s="281">
        <v>0</v>
      </c>
      <c r="AB183" s="281">
        <v>0</v>
      </c>
      <c r="AC183" s="281">
        <v>0</v>
      </c>
      <c r="AD183" s="281">
        <v>0</v>
      </c>
      <c r="AE183" s="281">
        <v>0</v>
      </c>
      <c r="AF183" s="281">
        <v>0</v>
      </c>
      <c r="AG183" s="281">
        <v>0</v>
      </c>
      <c r="AH183" s="281">
        <v>0</v>
      </c>
      <c r="AI183" s="281">
        <v>0</v>
      </c>
      <c r="AJ183" s="281">
        <v>0</v>
      </c>
      <c r="AK183" s="281">
        <v>0</v>
      </c>
      <c r="AL183" s="281">
        <v>0</v>
      </c>
      <c r="AM183" s="281">
        <v>0</v>
      </c>
      <c r="AN183" s="281">
        <v>0</v>
      </c>
      <c r="AO183" s="281">
        <v>0</v>
      </c>
      <c r="AP183" s="288">
        <v>0</v>
      </c>
    </row>
    <row r="184" spans="1:42" s="156" customFormat="1" outlineLevel="1">
      <c r="A184" s="212"/>
      <c r="B184" s="201">
        <f>B183-COUNTIFS(C172:C183,"")</f>
        <v>2</v>
      </c>
      <c r="C184" s="201" t="s">
        <v>285</v>
      </c>
      <c r="D184" s="201"/>
      <c r="E184" s="201"/>
      <c r="F184" s="201"/>
      <c r="G184" s="201"/>
      <c r="H184" s="201"/>
      <c r="I184" s="201"/>
      <c r="J184" s="201"/>
      <c r="K184" s="201"/>
      <c r="L184" s="201"/>
      <c r="M184" s="280">
        <f t="shared" ref="M184:AP184" si="16">SUM(M172:M183)</f>
        <v>0</v>
      </c>
      <c r="N184" s="280">
        <f t="shared" si="16"/>
        <v>0</v>
      </c>
      <c r="O184" s="280">
        <f t="shared" si="16"/>
        <v>0</v>
      </c>
      <c r="P184" s="280">
        <f t="shared" si="16"/>
        <v>0</v>
      </c>
      <c r="Q184" s="280">
        <f t="shared" si="16"/>
        <v>0</v>
      </c>
      <c r="R184" s="280">
        <f t="shared" si="16"/>
        <v>0</v>
      </c>
      <c r="S184" s="280">
        <f t="shared" si="16"/>
        <v>0</v>
      </c>
      <c r="T184" s="280">
        <f t="shared" si="16"/>
        <v>0</v>
      </c>
      <c r="U184" s="280">
        <f t="shared" si="16"/>
        <v>0</v>
      </c>
      <c r="V184" s="280">
        <f t="shared" si="16"/>
        <v>0</v>
      </c>
      <c r="W184" s="280">
        <f t="shared" si="16"/>
        <v>0</v>
      </c>
      <c r="X184" s="280">
        <f t="shared" si="16"/>
        <v>0</v>
      </c>
      <c r="Y184" s="280">
        <f t="shared" si="16"/>
        <v>0</v>
      </c>
      <c r="Z184" s="280">
        <f t="shared" si="16"/>
        <v>0</v>
      </c>
      <c r="AA184" s="280">
        <f t="shared" si="16"/>
        <v>0</v>
      </c>
      <c r="AB184" s="280">
        <f t="shared" si="16"/>
        <v>0</v>
      </c>
      <c r="AC184" s="280">
        <f t="shared" si="16"/>
        <v>0</v>
      </c>
      <c r="AD184" s="280">
        <f t="shared" si="16"/>
        <v>0</v>
      </c>
      <c r="AE184" s="280">
        <f t="shared" si="16"/>
        <v>0</v>
      </c>
      <c r="AF184" s="280">
        <f t="shared" si="16"/>
        <v>0</v>
      </c>
      <c r="AG184" s="280">
        <f t="shared" si="16"/>
        <v>0</v>
      </c>
      <c r="AH184" s="280">
        <f t="shared" si="16"/>
        <v>0</v>
      </c>
      <c r="AI184" s="280">
        <f t="shared" si="16"/>
        <v>0</v>
      </c>
      <c r="AJ184" s="280">
        <f t="shared" si="16"/>
        <v>0</v>
      </c>
      <c r="AK184" s="280">
        <f t="shared" si="16"/>
        <v>0</v>
      </c>
      <c r="AL184" s="280">
        <f t="shared" si="16"/>
        <v>0</v>
      </c>
      <c r="AM184" s="280">
        <f t="shared" si="16"/>
        <v>0</v>
      </c>
      <c r="AN184" s="280">
        <f t="shared" si="16"/>
        <v>0</v>
      </c>
      <c r="AO184" s="280">
        <f t="shared" si="16"/>
        <v>0</v>
      </c>
      <c r="AP184" s="280">
        <f t="shared" si="16"/>
        <v>0</v>
      </c>
    </row>
    <row r="185" spans="1:42" outlineLevel="1">
      <c r="A185" s="221"/>
      <c r="B185" s="222"/>
      <c r="C185" s="222"/>
      <c r="D185" s="222"/>
      <c r="E185" s="222"/>
      <c r="F185" s="222"/>
      <c r="G185" s="222"/>
      <c r="H185" s="222"/>
      <c r="I185" s="222"/>
      <c r="J185" s="222"/>
      <c r="K185" s="222"/>
      <c r="L185" s="222"/>
      <c r="M185" s="222"/>
      <c r="N185" s="222"/>
      <c r="O185" s="222"/>
      <c r="P185" s="222"/>
      <c r="Q185" s="222"/>
      <c r="R185" s="222"/>
      <c r="S185" s="222"/>
      <c r="T185" s="222"/>
      <c r="U185" s="222"/>
      <c r="V185" s="222"/>
      <c r="W185" s="222"/>
      <c r="X185" s="222"/>
      <c r="Y185" s="222"/>
      <c r="Z185" s="222"/>
      <c r="AA185" s="222"/>
      <c r="AB185" s="222"/>
      <c r="AC185" s="222"/>
      <c r="AD185" s="222"/>
      <c r="AE185" s="222"/>
      <c r="AF185" s="222"/>
      <c r="AG185" s="222"/>
      <c r="AH185" s="222"/>
      <c r="AI185" s="222"/>
      <c r="AJ185" s="222"/>
      <c r="AK185" s="222"/>
      <c r="AL185" s="222"/>
      <c r="AM185" s="222"/>
      <c r="AN185" s="222"/>
      <c r="AO185" s="222"/>
      <c r="AP185" s="222"/>
    </row>
    <row r="186" spans="1:42" s="31" customFormat="1" outlineLevel="1">
      <c r="A186" s="220" t="s">
        <v>254</v>
      </c>
      <c r="B186" s="220" t="s">
        <v>287</v>
      </c>
      <c r="C186" s="220" t="s">
        <v>284</v>
      </c>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c r="AA186" s="220"/>
      <c r="AB186" s="220"/>
      <c r="AC186" s="220"/>
      <c r="AD186" s="220"/>
      <c r="AE186" s="220"/>
      <c r="AF186" s="220"/>
      <c r="AG186" s="220"/>
      <c r="AH186" s="220"/>
      <c r="AI186" s="220"/>
      <c r="AJ186" s="220"/>
      <c r="AK186" s="220"/>
      <c r="AL186" s="220"/>
      <c r="AM186" s="220"/>
      <c r="AN186" s="220"/>
      <c r="AO186" s="220"/>
      <c r="AP186" s="220"/>
    </row>
    <row r="187" spans="1:42" outlineLevel="2">
      <c r="A187" s="211" t="str">
        <f>A154&amp;"."&amp;A186&amp;"."&amp;A155&amp;"."&amp;B187</f>
        <v>1.d.4.1</v>
      </c>
      <c r="B187">
        <v>1</v>
      </c>
      <c r="C187" t="str">
        <f>_xlfn.IFNA(_xlfn.XLOOKUP($A187,Select!$A$4:$A$65,Select!$H$4:$H$65),"")</f>
        <v/>
      </c>
      <c r="M187" s="281">
        <v>0</v>
      </c>
      <c r="N187" s="281">
        <v>0</v>
      </c>
      <c r="O187" s="281">
        <v>0</v>
      </c>
      <c r="P187" s="281">
        <v>0</v>
      </c>
      <c r="Q187" s="281">
        <v>0</v>
      </c>
      <c r="R187" s="281">
        <v>0</v>
      </c>
      <c r="S187" s="281">
        <v>0</v>
      </c>
      <c r="T187" s="281">
        <v>0</v>
      </c>
      <c r="U187" s="281">
        <v>0</v>
      </c>
      <c r="V187" s="281">
        <v>0</v>
      </c>
      <c r="W187" s="281">
        <v>0</v>
      </c>
      <c r="X187" s="281">
        <v>0</v>
      </c>
      <c r="Y187" s="281">
        <v>0</v>
      </c>
      <c r="Z187" s="281">
        <v>0</v>
      </c>
      <c r="AA187" s="281">
        <v>0</v>
      </c>
      <c r="AB187" s="281">
        <v>0</v>
      </c>
      <c r="AC187" s="281">
        <v>0</v>
      </c>
      <c r="AD187" s="281">
        <v>0</v>
      </c>
      <c r="AE187" s="281">
        <v>0</v>
      </c>
      <c r="AF187" s="281">
        <v>0</v>
      </c>
      <c r="AG187" s="281">
        <v>0</v>
      </c>
      <c r="AH187" s="281">
        <v>0</v>
      </c>
      <c r="AI187" s="281">
        <v>0</v>
      </c>
      <c r="AJ187" s="281">
        <v>0</v>
      </c>
      <c r="AK187" s="281">
        <v>0</v>
      </c>
      <c r="AL187" s="281">
        <v>0</v>
      </c>
      <c r="AM187" s="281">
        <v>0</v>
      </c>
      <c r="AN187" s="281">
        <v>0</v>
      </c>
      <c r="AO187" s="281">
        <v>0</v>
      </c>
      <c r="AP187" s="288">
        <v>0</v>
      </c>
    </row>
    <row r="188" spans="1:42" outlineLevel="2">
      <c r="A188" s="211" t="str">
        <f>A154&amp;"."&amp;A186&amp;"."&amp;A155&amp;"."&amp;B188</f>
        <v>1.d.4.2</v>
      </c>
      <c r="B188">
        <v>2</v>
      </c>
      <c r="C188" t="str">
        <f>_xlfn.IFNA(_xlfn.XLOOKUP($A188,Select!$A$4:$A$65,Select!$H$4:$H$65),"")</f>
        <v/>
      </c>
      <c r="M188" s="281">
        <v>0</v>
      </c>
      <c r="N188" s="281">
        <v>0</v>
      </c>
      <c r="O188" s="281">
        <v>0</v>
      </c>
      <c r="P188" s="281">
        <v>0</v>
      </c>
      <c r="Q188" s="281">
        <v>0</v>
      </c>
      <c r="R188" s="281">
        <v>0</v>
      </c>
      <c r="S188" s="281">
        <v>0</v>
      </c>
      <c r="T188" s="281">
        <v>0</v>
      </c>
      <c r="U188" s="281">
        <v>0</v>
      </c>
      <c r="V188" s="281">
        <v>0</v>
      </c>
      <c r="W188" s="281">
        <v>0</v>
      </c>
      <c r="X188" s="281">
        <v>0</v>
      </c>
      <c r="Y188" s="281">
        <v>0</v>
      </c>
      <c r="Z188" s="281">
        <v>0</v>
      </c>
      <c r="AA188" s="281">
        <v>0</v>
      </c>
      <c r="AB188" s="281">
        <v>0</v>
      </c>
      <c r="AC188" s="281">
        <v>0</v>
      </c>
      <c r="AD188" s="281">
        <v>0</v>
      </c>
      <c r="AE188" s="281">
        <v>0</v>
      </c>
      <c r="AF188" s="281">
        <v>0</v>
      </c>
      <c r="AG188" s="281">
        <v>0</v>
      </c>
      <c r="AH188" s="281">
        <v>0</v>
      </c>
      <c r="AI188" s="281">
        <v>0</v>
      </c>
      <c r="AJ188" s="281">
        <v>0</v>
      </c>
      <c r="AK188" s="281">
        <v>0</v>
      </c>
      <c r="AL188" s="281">
        <v>0</v>
      </c>
      <c r="AM188" s="281">
        <v>0</v>
      </c>
      <c r="AN188" s="281">
        <v>0</v>
      </c>
      <c r="AO188" s="281">
        <v>0</v>
      </c>
      <c r="AP188" s="288">
        <v>0</v>
      </c>
    </row>
    <row r="189" spans="1:42" outlineLevel="2">
      <c r="A189" s="211" t="str">
        <f>A154&amp;"."&amp;A186&amp;"."&amp;A155&amp;"."&amp;B189</f>
        <v>1.d.4.3</v>
      </c>
      <c r="B189">
        <v>3</v>
      </c>
      <c r="C189" t="str">
        <f>_xlfn.IFNA(_xlfn.XLOOKUP($A189,Select!$A$4:$A$65,Select!$H$4:$H$65),"")</f>
        <v/>
      </c>
      <c r="M189" s="281">
        <v>0</v>
      </c>
      <c r="N189" s="281">
        <v>0</v>
      </c>
      <c r="O189" s="281">
        <v>0</v>
      </c>
      <c r="P189" s="281">
        <v>0</v>
      </c>
      <c r="Q189" s="281">
        <v>0</v>
      </c>
      <c r="R189" s="281">
        <v>0</v>
      </c>
      <c r="S189" s="281">
        <v>0</v>
      </c>
      <c r="T189" s="281">
        <v>0</v>
      </c>
      <c r="U189" s="281">
        <v>0</v>
      </c>
      <c r="V189" s="281">
        <v>0</v>
      </c>
      <c r="W189" s="281">
        <v>0</v>
      </c>
      <c r="X189" s="281">
        <v>0</v>
      </c>
      <c r="Y189" s="281">
        <v>0</v>
      </c>
      <c r="Z189" s="281">
        <v>0</v>
      </c>
      <c r="AA189" s="281">
        <v>0</v>
      </c>
      <c r="AB189" s="281">
        <v>0</v>
      </c>
      <c r="AC189" s="281">
        <v>0</v>
      </c>
      <c r="AD189" s="281">
        <v>0</v>
      </c>
      <c r="AE189" s="281">
        <v>0</v>
      </c>
      <c r="AF189" s="281">
        <v>0</v>
      </c>
      <c r="AG189" s="281">
        <v>0</v>
      </c>
      <c r="AH189" s="281">
        <v>0</v>
      </c>
      <c r="AI189" s="281">
        <v>0</v>
      </c>
      <c r="AJ189" s="281">
        <v>0</v>
      </c>
      <c r="AK189" s="281">
        <v>0</v>
      </c>
      <c r="AL189" s="281">
        <v>0</v>
      </c>
      <c r="AM189" s="281">
        <v>0</v>
      </c>
      <c r="AN189" s="281">
        <v>0</v>
      </c>
      <c r="AO189" s="281">
        <v>0</v>
      </c>
      <c r="AP189" s="288">
        <v>0</v>
      </c>
    </row>
    <row r="190" spans="1:42" outlineLevel="2">
      <c r="A190" s="211" t="str">
        <f>A154&amp;"."&amp;A186&amp;"."&amp;A155&amp;"."&amp;B190</f>
        <v>1.d.4.4</v>
      </c>
      <c r="B190">
        <v>4</v>
      </c>
      <c r="C190" t="str">
        <f>_xlfn.IFNA(_xlfn.XLOOKUP($A190,Select!$A$4:$A$65,Select!$H$4:$H$65),"")</f>
        <v/>
      </c>
      <c r="M190" s="281">
        <v>0</v>
      </c>
      <c r="N190" s="281">
        <v>0</v>
      </c>
      <c r="O190" s="281">
        <v>0</v>
      </c>
      <c r="P190" s="281">
        <v>0</v>
      </c>
      <c r="Q190" s="281">
        <v>0</v>
      </c>
      <c r="R190" s="281">
        <v>0</v>
      </c>
      <c r="S190" s="281">
        <v>0</v>
      </c>
      <c r="T190" s="281">
        <v>0</v>
      </c>
      <c r="U190" s="281">
        <v>0</v>
      </c>
      <c r="V190" s="281">
        <v>0</v>
      </c>
      <c r="W190" s="281">
        <v>0</v>
      </c>
      <c r="X190" s="281">
        <v>0</v>
      </c>
      <c r="Y190" s="281">
        <v>0</v>
      </c>
      <c r="Z190" s="281">
        <v>0</v>
      </c>
      <c r="AA190" s="281">
        <v>0</v>
      </c>
      <c r="AB190" s="281">
        <v>0</v>
      </c>
      <c r="AC190" s="281">
        <v>0</v>
      </c>
      <c r="AD190" s="281">
        <v>0</v>
      </c>
      <c r="AE190" s="281">
        <v>0</v>
      </c>
      <c r="AF190" s="281">
        <v>0</v>
      </c>
      <c r="AG190" s="281">
        <v>0</v>
      </c>
      <c r="AH190" s="281">
        <v>0</v>
      </c>
      <c r="AI190" s="281">
        <v>0</v>
      </c>
      <c r="AJ190" s="281">
        <v>0</v>
      </c>
      <c r="AK190" s="281">
        <v>0</v>
      </c>
      <c r="AL190" s="281">
        <v>0</v>
      </c>
      <c r="AM190" s="281">
        <v>0</v>
      </c>
      <c r="AN190" s="281">
        <v>0</v>
      </c>
      <c r="AO190" s="281">
        <v>0</v>
      </c>
      <c r="AP190" s="288">
        <v>0</v>
      </c>
    </row>
    <row r="191" spans="1:42" outlineLevel="2">
      <c r="A191" s="211" t="str">
        <f>A154&amp;"."&amp;A186&amp;"."&amp;A155&amp;"."&amp;B191</f>
        <v>1.d.4.5</v>
      </c>
      <c r="B191">
        <v>5</v>
      </c>
      <c r="C191" t="str">
        <f>_xlfn.IFNA(_xlfn.XLOOKUP($A191,Select!$A$4:$A$65,Select!$H$4:$H$65),"")</f>
        <v/>
      </c>
      <c r="M191" s="281">
        <v>0</v>
      </c>
      <c r="N191" s="281">
        <v>0</v>
      </c>
      <c r="O191" s="281">
        <v>0</v>
      </c>
      <c r="P191" s="281">
        <v>0</v>
      </c>
      <c r="Q191" s="281">
        <v>0</v>
      </c>
      <c r="R191" s="281">
        <v>0</v>
      </c>
      <c r="S191" s="281">
        <v>0</v>
      </c>
      <c r="T191" s="281">
        <v>0</v>
      </c>
      <c r="U191" s="281">
        <v>0</v>
      </c>
      <c r="V191" s="281">
        <v>0</v>
      </c>
      <c r="W191" s="281">
        <v>0</v>
      </c>
      <c r="X191" s="281">
        <v>0</v>
      </c>
      <c r="Y191" s="281">
        <v>0</v>
      </c>
      <c r="Z191" s="281">
        <v>0</v>
      </c>
      <c r="AA191" s="281">
        <v>0</v>
      </c>
      <c r="AB191" s="281">
        <v>0</v>
      </c>
      <c r="AC191" s="281">
        <v>0</v>
      </c>
      <c r="AD191" s="281">
        <v>0</v>
      </c>
      <c r="AE191" s="281">
        <v>0</v>
      </c>
      <c r="AF191" s="281">
        <v>0</v>
      </c>
      <c r="AG191" s="281">
        <v>0</v>
      </c>
      <c r="AH191" s="281">
        <v>0</v>
      </c>
      <c r="AI191" s="281">
        <v>0</v>
      </c>
      <c r="AJ191" s="281">
        <v>0</v>
      </c>
      <c r="AK191" s="281">
        <v>0</v>
      </c>
      <c r="AL191" s="281">
        <v>0</v>
      </c>
      <c r="AM191" s="281">
        <v>0</v>
      </c>
      <c r="AN191" s="281">
        <v>0</v>
      </c>
      <c r="AO191" s="281">
        <v>0</v>
      </c>
      <c r="AP191" s="288">
        <v>0</v>
      </c>
    </row>
    <row r="192" spans="1:42" outlineLevel="2">
      <c r="A192" s="211" t="str">
        <f>A154&amp;"."&amp;A186&amp;"."&amp;A155&amp;"."&amp;B192</f>
        <v>1.d.4.6</v>
      </c>
      <c r="B192">
        <v>6</v>
      </c>
      <c r="C192" t="str">
        <f>_xlfn.IFNA(_xlfn.XLOOKUP($A192,Select!$A$4:$A$65,Select!$H$4:$H$65),"")</f>
        <v/>
      </c>
      <c r="M192" s="281">
        <v>0</v>
      </c>
      <c r="N192" s="281">
        <v>0</v>
      </c>
      <c r="O192" s="281">
        <v>0</v>
      </c>
      <c r="P192" s="281">
        <v>0</v>
      </c>
      <c r="Q192" s="281">
        <v>0</v>
      </c>
      <c r="R192" s="281">
        <v>0</v>
      </c>
      <c r="S192" s="281">
        <v>0</v>
      </c>
      <c r="T192" s="281">
        <v>0</v>
      </c>
      <c r="U192" s="281">
        <v>0</v>
      </c>
      <c r="V192" s="281">
        <v>0</v>
      </c>
      <c r="W192" s="281">
        <v>0</v>
      </c>
      <c r="X192" s="281">
        <v>0</v>
      </c>
      <c r="Y192" s="281">
        <v>0</v>
      </c>
      <c r="Z192" s="281">
        <v>0</v>
      </c>
      <c r="AA192" s="281">
        <v>0</v>
      </c>
      <c r="AB192" s="281">
        <v>0</v>
      </c>
      <c r="AC192" s="281">
        <v>0</v>
      </c>
      <c r="AD192" s="281">
        <v>0</v>
      </c>
      <c r="AE192" s="281">
        <v>0</v>
      </c>
      <c r="AF192" s="281">
        <v>0</v>
      </c>
      <c r="AG192" s="281">
        <v>0</v>
      </c>
      <c r="AH192" s="281">
        <v>0</v>
      </c>
      <c r="AI192" s="281">
        <v>0</v>
      </c>
      <c r="AJ192" s="281">
        <v>0</v>
      </c>
      <c r="AK192" s="281">
        <v>0</v>
      </c>
      <c r="AL192" s="281">
        <v>0</v>
      </c>
      <c r="AM192" s="281">
        <v>0</v>
      </c>
      <c r="AN192" s="281">
        <v>0</v>
      </c>
      <c r="AO192" s="281">
        <v>0</v>
      </c>
      <c r="AP192" s="288">
        <v>0</v>
      </c>
    </row>
    <row r="193" spans="1:42" outlineLevel="2">
      <c r="A193" s="211" t="str">
        <f>A154&amp;"."&amp;A186&amp;"."&amp;A155&amp;"."&amp;B193</f>
        <v>1.d.4.7</v>
      </c>
      <c r="B193">
        <v>7</v>
      </c>
      <c r="C193" t="str">
        <f>_xlfn.IFNA(_xlfn.XLOOKUP($A193,Select!$A$4:$A$65,Select!$H$4:$H$65),"")</f>
        <v/>
      </c>
      <c r="M193" s="281">
        <v>0</v>
      </c>
      <c r="N193" s="281">
        <v>0</v>
      </c>
      <c r="O193" s="281">
        <v>0</v>
      </c>
      <c r="P193" s="281">
        <v>0</v>
      </c>
      <c r="Q193" s="281">
        <v>0</v>
      </c>
      <c r="R193" s="281">
        <v>0</v>
      </c>
      <c r="S193" s="281">
        <v>0</v>
      </c>
      <c r="T193" s="281">
        <v>0</v>
      </c>
      <c r="U193" s="281">
        <v>0</v>
      </c>
      <c r="V193" s="281">
        <v>0</v>
      </c>
      <c r="W193" s="281">
        <v>0</v>
      </c>
      <c r="X193" s="281">
        <v>0</v>
      </c>
      <c r="Y193" s="281">
        <v>0</v>
      </c>
      <c r="Z193" s="281">
        <v>0</v>
      </c>
      <c r="AA193" s="281">
        <v>0</v>
      </c>
      <c r="AB193" s="281">
        <v>0</v>
      </c>
      <c r="AC193" s="281">
        <v>0</v>
      </c>
      <c r="AD193" s="281">
        <v>0</v>
      </c>
      <c r="AE193" s="281">
        <v>0</v>
      </c>
      <c r="AF193" s="281">
        <v>0</v>
      </c>
      <c r="AG193" s="281">
        <v>0</v>
      </c>
      <c r="AH193" s="281">
        <v>0</v>
      </c>
      <c r="AI193" s="281">
        <v>0</v>
      </c>
      <c r="AJ193" s="281">
        <v>0</v>
      </c>
      <c r="AK193" s="281">
        <v>0</v>
      </c>
      <c r="AL193" s="281">
        <v>0</v>
      </c>
      <c r="AM193" s="281">
        <v>0</v>
      </c>
      <c r="AN193" s="281">
        <v>0</v>
      </c>
      <c r="AO193" s="281">
        <v>0</v>
      </c>
      <c r="AP193" s="288">
        <v>0</v>
      </c>
    </row>
    <row r="194" spans="1:42" outlineLevel="2">
      <c r="A194" s="211" t="str">
        <f>A154&amp;"."&amp;A186&amp;"."&amp;A155&amp;"."&amp;B194</f>
        <v>1.d.4.8</v>
      </c>
      <c r="B194">
        <v>8</v>
      </c>
      <c r="C194" t="str">
        <f>_xlfn.IFNA(_xlfn.XLOOKUP($A194,Select!$A$4:$A$65,Select!$H$4:$H$65),"")</f>
        <v/>
      </c>
      <c r="M194" s="281">
        <v>0</v>
      </c>
      <c r="N194" s="281">
        <v>0</v>
      </c>
      <c r="O194" s="281">
        <v>0</v>
      </c>
      <c r="P194" s="281">
        <v>0</v>
      </c>
      <c r="Q194" s="281">
        <v>0</v>
      </c>
      <c r="R194" s="281">
        <v>0</v>
      </c>
      <c r="S194" s="281">
        <v>0</v>
      </c>
      <c r="T194" s="281">
        <v>0</v>
      </c>
      <c r="U194" s="281">
        <v>0</v>
      </c>
      <c r="V194" s="281">
        <v>0</v>
      </c>
      <c r="W194" s="281">
        <v>0</v>
      </c>
      <c r="X194" s="281">
        <v>0</v>
      </c>
      <c r="Y194" s="281">
        <v>0</v>
      </c>
      <c r="Z194" s="281">
        <v>0</v>
      </c>
      <c r="AA194" s="281">
        <v>0</v>
      </c>
      <c r="AB194" s="281">
        <v>0</v>
      </c>
      <c r="AC194" s="281">
        <v>0</v>
      </c>
      <c r="AD194" s="281">
        <v>0</v>
      </c>
      <c r="AE194" s="281">
        <v>0</v>
      </c>
      <c r="AF194" s="281">
        <v>0</v>
      </c>
      <c r="AG194" s="281">
        <v>0</v>
      </c>
      <c r="AH194" s="281">
        <v>0</v>
      </c>
      <c r="AI194" s="281">
        <v>0</v>
      </c>
      <c r="AJ194" s="281">
        <v>0</v>
      </c>
      <c r="AK194" s="281">
        <v>0</v>
      </c>
      <c r="AL194" s="281">
        <v>0</v>
      </c>
      <c r="AM194" s="281">
        <v>0</v>
      </c>
      <c r="AN194" s="281">
        <v>0</v>
      </c>
      <c r="AO194" s="281">
        <v>0</v>
      </c>
      <c r="AP194" s="288">
        <v>0</v>
      </c>
    </row>
    <row r="195" spans="1:42" outlineLevel="2">
      <c r="A195" s="211" t="str">
        <f>A154&amp;"."&amp;A186&amp;"."&amp;A155&amp;"."&amp;B195</f>
        <v>1.d.4.9</v>
      </c>
      <c r="B195">
        <v>9</v>
      </c>
      <c r="C195" t="str">
        <f>_xlfn.IFNA(_xlfn.XLOOKUP($A195,Select!$A$4:$A$65,Select!$H$4:$H$65),"")</f>
        <v/>
      </c>
      <c r="M195" s="281">
        <v>0</v>
      </c>
      <c r="N195" s="281">
        <v>0</v>
      </c>
      <c r="O195" s="281">
        <v>0</v>
      </c>
      <c r="P195" s="281">
        <v>0</v>
      </c>
      <c r="Q195" s="281">
        <v>0</v>
      </c>
      <c r="R195" s="281">
        <v>0</v>
      </c>
      <c r="S195" s="281">
        <v>0</v>
      </c>
      <c r="T195" s="281">
        <v>0</v>
      </c>
      <c r="U195" s="281">
        <v>0</v>
      </c>
      <c r="V195" s="281">
        <v>0</v>
      </c>
      <c r="W195" s="281">
        <v>0</v>
      </c>
      <c r="X195" s="281">
        <v>0</v>
      </c>
      <c r="Y195" s="281">
        <v>0</v>
      </c>
      <c r="Z195" s="281">
        <v>0</v>
      </c>
      <c r="AA195" s="281">
        <v>0</v>
      </c>
      <c r="AB195" s="281">
        <v>0</v>
      </c>
      <c r="AC195" s="281">
        <v>0</v>
      </c>
      <c r="AD195" s="281">
        <v>0</v>
      </c>
      <c r="AE195" s="281">
        <v>0</v>
      </c>
      <c r="AF195" s="281">
        <v>0</v>
      </c>
      <c r="AG195" s="281">
        <v>0</v>
      </c>
      <c r="AH195" s="281">
        <v>0</v>
      </c>
      <c r="AI195" s="281">
        <v>0</v>
      </c>
      <c r="AJ195" s="281">
        <v>0</v>
      </c>
      <c r="AK195" s="281">
        <v>0</v>
      </c>
      <c r="AL195" s="281">
        <v>0</v>
      </c>
      <c r="AM195" s="281">
        <v>0</v>
      </c>
      <c r="AN195" s="281">
        <v>0</v>
      </c>
      <c r="AO195" s="281">
        <v>0</v>
      </c>
      <c r="AP195" s="288">
        <v>0</v>
      </c>
    </row>
    <row r="196" spans="1:42" outlineLevel="2">
      <c r="A196" s="211" t="str">
        <f>A154&amp;"."&amp;A186&amp;"."&amp;A155&amp;"."&amp;B196</f>
        <v>1.d.4.10</v>
      </c>
      <c r="B196">
        <v>10</v>
      </c>
      <c r="C196" t="str">
        <f>_xlfn.IFNA(_xlfn.XLOOKUP($A196,Select!$A$4:$A$65,Select!$H$4:$H$65),"")</f>
        <v/>
      </c>
      <c r="M196" s="281">
        <v>0</v>
      </c>
      <c r="N196" s="281">
        <v>0</v>
      </c>
      <c r="O196" s="281">
        <v>0</v>
      </c>
      <c r="P196" s="281">
        <v>0</v>
      </c>
      <c r="Q196" s="281">
        <v>0</v>
      </c>
      <c r="R196" s="281">
        <v>0</v>
      </c>
      <c r="S196" s="281">
        <v>0</v>
      </c>
      <c r="T196" s="281">
        <v>0</v>
      </c>
      <c r="U196" s="281">
        <v>0</v>
      </c>
      <c r="V196" s="281">
        <v>0</v>
      </c>
      <c r="W196" s="281">
        <v>0</v>
      </c>
      <c r="X196" s="281">
        <v>0</v>
      </c>
      <c r="Y196" s="281">
        <v>0</v>
      </c>
      <c r="Z196" s="281">
        <v>0</v>
      </c>
      <c r="AA196" s="281">
        <v>0</v>
      </c>
      <c r="AB196" s="281">
        <v>0</v>
      </c>
      <c r="AC196" s="281">
        <v>0</v>
      </c>
      <c r="AD196" s="281">
        <v>0</v>
      </c>
      <c r="AE196" s="281">
        <v>0</v>
      </c>
      <c r="AF196" s="281">
        <v>0</v>
      </c>
      <c r="AG196" s="281">
        <v>0</v>
      </c>
      <c r="AH196" s="281">
        <v>0</v>
      </c>
      <c r="AI196" s="281">
        <v>0</v>
      </c>
      <c r="AJ196" s="281">
        <v>0</v>
      </c>
      <c r="AK196" s="281">
        <v>0</v>
      </c>
      <c r="AL196" s="281">
        <v>0</v>
      </c>
      <c r="AM196" s="281">
        <v>0</v>
      </c>
      <c r="AN196" s="281">
        <v>0</v>
      </c>
      <c r="AO196" s="281">
        <v>0</v>
      </c>
      <c r="AP196" s="288">
        <v>0</v>
      </c>
    </row>
    <row r="197" spans="1:42" outlineLevel="2">
      <c r="A197" s="211" t="str">
        <f>A154&amp;"."&amp;A186&amp;"."&amp;A155&amp;"."&amp;B197</f>
        <v>1.d.4.11</v>
      </c>
      <c r="B197">
        <v>11</v>
      </c>
      <c r="C197" t="str">
        <f>_xlfn.IFNA(_xlfn.XLOOKUP($A197,Select!$A$4:$A$65,Select!$H$4:$H$65),"")</f>
        <v/>
      </c>
      <c r="M197" s="281">
        <v>0</v>
      </c>
      <c r="N197" s="281">
        <v>0</v>
      </c>
      <c r="O197" s="281">
        <v>0</v>
      </c>
      <c r="P197" s="281">
        <v>0</v>
      </c>
      <c r="Q197" s="281">
        <v>0</v>
      </c>
      <c r="R197" s="281">
        <v>0</v>
      </c>
      <c r="S197" s="281">
        <v>0</v>
      </c>
      <c r="T197" s="281">
        <v>0</v>
      </c>
      <c r="U197" s="281">
        <v>0</v>
      </c>
      <c r="V197" s="281">
        <v>0</v>
      </c>
      <c r="W197" s="281">
        <v>0</v>
      </c>
      <c r="X197" s="281">
        <v>0</v>
      </c>
      <c r="Y197" s="281">
        <v>0</v>
      </c>
      <c r="Z197" s="281">
        <v>0</v>
      </c>
      <c r="AA197" s="281">
        <v>0</v>
      </c>
      <c r="AB197" s="281">
        <v>0</v>
      </c>
      <c r="AC197" s="281">
        <v>0</v>
      </c>
      <c r="AD197" s="281">
        <v>0</v>
      </c>
      <c r="AE197" s="281">
        <v>0</v>
      </c>
      <c r="AF197" s="281">
        <v>0</v>
      </c>
      <c r="AG197" s="281">
        <v>0</v>
      </c>
      <c r="AH197" s="281">
        <v>0</v>
      </c>
      <c r="AI197" s="281">
        <v>0</v>
      </c>
      <c r="AJ197" s="281">
        <v>0</v>
      </c>
      <c r="AK197" s="281">
        <v>0</v>
      </c>
      <c r="AL197" s="281">
        <v>0</v>
      </c>
      <c r="AM197" s="281">
        <v>0</v>
      </c>
      <c r="AN197" s="281">
        <v>0</v>
      </c>
      <c r="AO197" s="281">
        <v>0</v>
      </c>
      <c r="AP197" s="288">
        <v>0</v>
      </c>
    </row>
    <row r="198" spans="1:42" outlineLevel="2">
      <c r="A198" s="211" t="str">
        <f>A154&amp;"."&amp;A186&amp;"."&amp;A155&amp;"."&amp;B198</f>
        <v>1.d.4.12</v>
      </c>
      <c r="B198">
        <v>12</v>
      </c>
      <c r="C198" t="str">
        <f>_xlfn.IFNA(_xlfn.XLOOKUP($A198,Select!$A$4:$A$65,Select!$H$4:$H$65),"")</f>
        <v/>
      </c>
      <c r="M198" s="281">
        <v>0</v>
      </c>
      <c r="N198" s="281">
        <v>0</v>
      </c>
      <c r="O198" s="281">
        <v>0</v>
      </c>
      <c r="P198" s="281">
        <v>0</v>
      </c>
      <c r="Q198" s="281">
        <v>0</v>
      </c>
      <c r="R198" s="281">
        <v>0</v>
      </c>
      <c r="S198" s="281">
        <v>0</v>
      </c>
      <c r="T198" s="281">
        <v>0</v>
      </c>
      <c r="U198" s="281">
        <v>0</v>
      </c>
      <c r="V198" s="281">
        <v>0</v>
      </c>
      <c r="W198" s="281">
        <v>0</v>
      </c>
      <c r="X198" s="281">
        <v>0</v>
      </c>
      <c r="Y198" s="281">
        <v>0</v>
      </c>
      <c r="Z198" s="281">
        <v>0</v>
      </c>
      <c r="AA198" s="281">
        <v>0</v>
      </c>
      <c r="AB198" s="281">
        <v>0</v>
      </c>
      <c r="AC198" s="281">
        <v>0</v>
      </c>
      <c r="AD198" s="281">
        <v>0</v>
      </c>
      <c r="AE198" s="281">
        <v>0</v>
      </c>
      <c r="AF198" s="281">
        <v>0</v>
      </c>
      <c r="AG198" s="281">
        <v>0</v>
      </c>
      <c r="AH198" s="281">
        <v>0</v>
      </c>
      <c r="AI198" s="281">
        <v>0</v>
      </c>
      <c r="AJ198" s="281">
        <v>0</v>
      </c>
      <c r="AK198" s="281">
        <v>0</v>
      </c>
      <c r="AL198" s="281">
        <v>0</v>
      </c>
      <c r="AM198" s="281">
        <v>0</v>
      </c>
      <c r="AN198" s="281">
        <v>0</v>
      </c>
      <c r="AO198" s="281">
        <v>0</v>
      </c>
      <c r="AP198" s="288">
        <v>0</v>
      </c>
    </row>
    <row r="199" spans="1:42" s="156" customFormat="1" outlineLevel="1">
      <c r="A199" s="212"/>
      <c r="B199" s="201">
        <f>B198-COUNTIFS(C187:C198,"")</f>
        <v>0</v>
      </c>
      <c r="C199" s="201" t="s">
        <v>285</v>
      </c>
      <c r="D199" s="201"/>
      <c r="E199" s="201"/>
      <c r="F199" s="201"/>
      <c r="G199" s="201"/>
      <c r="H199" s="201"/>
      <c r="I199" s="201"/>
      <c r="J199" s="201"/>
      <c r="K199" s="201"/>
      <c r="L199" s="201"/>
      <c r="M199" s="280">
        <f t="shared" ref="M199:AP199" si="17">SUM(M187:M198)</f>
        <v>0</v>
      </c>
      <c r="N199" s="280">
        <f t="shared" si="17"/>
        <v>0</v>
      </c>
      <c r="O199" s="280">
        <f t="shared" si="17"/>
        <v>0</v>
      </c>
      <c r="P199" s="280">
        <f t="shared" si="17"/>
        <v>0</v>
      </c>
      <c r="Q199" s="280">
        <f t="shared" si="17"/>
        <v>0</v>
      </c>
      <c r="R199" s="280">
        <f t="shared" si="17"/>
        <v>0</v>
      </c>
      <c r="S199" s="280">
        <f t="shared" si="17"/>
        <v>0</v>
      </c>
      <c r="T199" s="280">
        <f t="shared" si="17"/>
        <v>0</v>
      </c>
      <c r="U199" s="280">
        <f t="shared" si="17"/>
        <v>0</v>
      </c>
      <c r="V199" s="280">
        <f t="shared" si="17"/>
        <v>0</v>
      </c>
      <c r="W199" s="280">
        <f t="shared" si="17"/>
        <v>0</v>
      </c>
      <c r="X199" s="280">
        <f t="shared" si="17"/>
        <v>0</v>
      </c>
      <c r="Y199" s="280">
        <f t="shared" si="17"/>
        <v>0</v>
      </c>
      <c r="Z199" s="280">
        <f t="shared" si="17"/>
        <v>0</v>
      </c>
      <c r="AA199" s="280">
        <f t="shared" si="17"/>
        <v>0</v>
      </c>
      <c r="AB199" s="280">
        <f t="shared" si="17"/>
        <v>0</v>
      </c>
      <c r="AC199" s="280">
        <f t="shared" si="17"/>
        <v>0</v>
      </c>
      <c r="AD199" s="280">
        <f t="shared" si="17"/>
        <v>0</v>
      </c>
      <c r="AE199" s="280">
        <f t="shared" si="17"/>
        <v>0</v>
      </c>
      <c r="AF199" s="280">
        <f t="shared" si="17"/>
        <v>0</v>
      </c>
      <c r="AG199" s="280">
        <f t="shared" si="17"/>
        <v>0</v>
      </c>
      <c r="AH199" s="280">
        <f t="shared" si="17"/>
        <v>0</v>
      </c>
      <c r="AI199" s="280">
        <f t="shared" si="17"/>
        <v>0</v>
      </c>
      <c r="AJ199" s="280">
        <f t="shared" si="17"/>
        <v>0</v>
      </c>
      <c r="AK199" s="280">
        <f t="shared" si="17"/>
        <v>0</v>
      </c>
      <c r="AL199" s="280">
        <f t="shared" si="17"/>
        <v>0</v>
      </c>
      <c r="AM199" s="280">
        <f t="shared" si="17"/>
        <v>0</v>
      </c>
      <c r="AN199" s="280">
        <f t="shared" si="17"/>
        <v>0</v>
      </c>
      <c r="AO199" s="280">
        <f t="shared" si="17"/>
        <v>0</v>
      </c>
      <c r="AP199" s="280">
        <f t="shared" si="17"/>
        <v>0</v>
      </c>
    </row>
    <row r="200" spans="1:42" ht="16.149999999999999" outlineLevel="1" thickBot="1">
      <c r="A200" s="213"/>
      <c r="B200" s="202"/>
      <c r="C200" s="202"/>
      <c r="D200" s="202"/>
      <c r="E200" s="202"/>
      <c r="F200" s="202"/>
      <c r="G200" s="202"/>
      <c r="H200" s="202"/>
      <c r="I200" s="202"/>
      <c r="J200" s="202"/>
      <c r="K200" s="202"/>
      <c r="L200" s="202"/>
      <c r="M200" s="202"/>
      <c r="N200" s="202"/>
      <c r="O200" s="202"/>
      <c r="P200" s="202"/>
      <c r="Q200" s="202"/>
      <c r="R200" s="202"/>
      <c r="S200" s="202"/>
      <c r="T200" s="202"/>
      <c r="U200" s="202"/>
      <c r="V200" s="202"/>
      <c r="W200" s="202"/>
      <c r="X200" s="202"/>
      <c r="Y200" s="202"/>
      <c r="Z200" s="202"/>
      <c r="AA200" s="202"/>
      <c r="AB200" s="202"/>
      <c r="AC200" s="202"/>
      <c r="AD200" s="202"/>
      <c r="AE200" s="202"/>
      <c r="AF200" s="202"/>
      <c r="AG200" s="202"/>
      <c r="AH200" s="202"/>
      <c r="AI200" s="202"/>
      <c r="AJ200" s="202"/>
      <c r="AK200" s="202"/>
      <c r="AL200" s="202"/>
      <c r="AM200" s="202"/>
      <c r="AN200" s="202"/>
      <c r="AO200" s="202"/>
      <c r="AP200" s="202"/>
    </row>
    <row r="201" spans="1:42" s="156" customFormat="1" ht="16.149999999999999" outlineLevel="1" thickBot="1">
      <c r="A201" s="214" t="s">
        <v>288</v>
      </c>
      <c r="B201" s="203">
        <f>B199+B184+B169</f>
        <v>5</v>
      </c>
      <c r="C201" s="203" t="s">
        <v>289</v>
      </c>
      <c r="D201" s="203"/>
      <c r="E201" s="203"/>
      <c r="F201" s="203"/>
      <c r="G201" s="203"/>
      <c r="H201" s="203"/>
      <c r="I201" s="203"/>
      <c r="J201" s="203"/>
      <c r="K201" s="203"/>
      <c r="L201" s="203"/>
      <c r="M201" s="284">
        <f t="shared" ref="M201:AP201" si="18">SUM(M169,M184,M199)</f>
        <v>0</v>
      </c>
      <c r="N201" s="284">
        <f t="shared" si="18"/>
        <v>0</v>
      </c>
      <c r="O201" s="284">
        <f t="shared" si="18"/>
        <v>0</v>
      </c>
      <c r="P201" s="284">
        <f t="shared" si="18"/>
        <v>0</v>
      </c>
      <c r="Q201" s="284">
        <f t="shared" si="18"/>
        <v>0</v>
      </c>
      <c r="R201" s="284">
        <f t="shared" si="18"/>
        <v>0</v>
      </c>
      <c r="S201" s="284">
        <f t="shared" si="18"/>
        <v>0</v>
      </c>
      <c r="T201" s="284">
        <f t="shared" si="18"/>
        <v>0</v>
      </c>
      <c r="U201" s="284">
        <f t="shared" si="18"/>
        <v>0</v>
      </c>
      <c r="V201" s="284">
        <f t="shared" si="18"/>
        <v>0</v>
      </c>
      <c r="W201" s="284">
        <f t="shared" si="18"/>
        <v>0</v>
      </c>
      <c r="X201" s="284">
        <f t="shared" si="18"/>
        <v>0</v>
      </c>
      <c r="Y201" s="284">
        <f t="shared" si="18"/>
        <v>0</v>
      </c>
      <c r="Z201" s="284">
        <f t="shared" si="18"/>
        <v>0</v>
      </c>
      <c r="AA201" s="284">
        <f t="shared" si="18"/>
        <v>0</v>
      </c>
      <c r="AB201" s="284">
        <f t="shared" si="18"/>
        <v>0</v>
      </c>
      <c r="AC201" s="284">
        <f t="shared" si="18"/>
        <v>0</v>
      </c>
      <c r="AD201" s="284">
        <f t="shared" si="18"/>
        <v>0</v>
      </c>
      <c r="AE201" s="284">
        <f t="shared" si="18"/>
        <v>0</v>
      </c>
      <c r="AF201" s="284">
        <f t="shared" si="18"/>
        <v>0</v>
      </c>
      <c r="AG201" s="284">
        <f t="shared" si="18"/>
        <v>0</v>
      </c>
      <c r="AH201" s="284">
        <f t="shared" si="18"/>
        <v>0</v>
      </c>
      <c r="AI201" s="284">
        <f t="shared" si="18"/>
        <v>0</v>
      </c>
      <c r="AJ201" s="284">
        <f t="shared" si="18"/>
        <v>0</v>
      </c>
      <c r="AK201" s="284">
        <f t="shared" si="18"/>
        <v>0</v>
      </c>
      <c r="AL201" s="284">
        <f t="shared" si="18"/>
        <v>0</v>
      </c>
      <c r="AM201" s="284">
        <f t="shared" si="18"/>
        <v>0</v>
      </c>
      <c r="AN201" s="284">
        <f t="shared" si="18"/>
        <v>0</v>
      </c>
      <c r="AO201" s="284">
        <f t="shared" si="18"/>
        <v>0</v>
      </c>
      <c r="AP201" s="284">
        <f t="shared" si="18"/>
        <v>0</v>
      </c>
    </row>
    <row r="202" spans="1:42" collapsed="1">
      <c r="A202" s="211"/>
    </row>
    <row r="203" spans="1:42">
      <c r="A203" s="209" t="str">
        <f>_xlfn.TEXTBEFORE(J203,".")</f>
        <v>1</v>
      </c>
      <c r="B203" s="196" t="str">
        <f>_xlfn.XLOOKUP($A203,Select!$B$4:$B$65,Select!$C$4:$C$65)</f>
        <v>Phase 1</v>
      </c>
      <c r="C203" s="197"/>
      <c r="D203" s="197">
        <f>B218+B233+B248</f>
        <v>6</v>
      </c>
      <c r="E203" s="197" t="s">
        <v>281</v>
      </c>
      <c r="F203" s="197"/>
      <c r="G203" s="197"/>
      <c r="H203" s="197"/>
      <c r="I203" s="197" t="s">
        <v>282</v>
      </c>
      <c r="J203" s="197" t="str">
        <f>Select!$M$8</f>
        <v>1.5</v>
      </c>
      <c r="K203" s="197"/>
      <c r="L203" s="197"/>
      <c r="M203" s="197"/>
      <c r="N203" s="198"/>
      <c r="O203" s="198"/>
      <c r="P203" s="198"/>
      <c r="Q203" s="198"/>
      <c r="R203" s="198"/>
      <c r="S203" s="198"/>
      <c r="T203" s="198"/>
      <c r="U203" s="198"/>
      <c r="V203" s="198"/>
      <c r="W203" s="198"/>
      <c r="X203" s="198"/>
      <c r="Y203" s="198"/>
      <c r="Z203" s="198"/>
      <c r="AA203" s="198"/>
      <c r="AB203" s="198"/>
      <c r="AC203" s="198"/>
      <c r="AD203" s="198"/>
      <c r="AE203" s="198"/>
      <c r="AF203" s="198"/>
      <c r="AG203" s="198"/>
      <c r="AH203" s="198"/>
      <c r="AI203" s="198"/>
      <c r="AJ203" s="198"/>
      <c r="AK203" s="198"/>
      <c r="AL203" s="198"/>
      <c r="AM203" s="198"/>
      <c r="AN203" s="198"/>
      <c r="AO203" s="198"/>
      <c r="AP203" s="198"/>
    </row>
    <row r="204" spans="1:42" s="199" customFormat="1" outlineLevel="1">
      <c r="A204" s="210" t="str">
        <f>_xlfn.TEXTAFTER(J203,".")</f>
        <v>5</v>
      </c>
      <c r="B204" s="199" t="str">
        <f>_xlfn.XLOOKUP($J203,Select!$K$4:$K$65,Select!$F$4:$F$65)</f>
        <v>IJV Costs</v>
      </c>
    </row>
    <row r="205" spans="1:42" s="31" customFormat="1" outlineLevel="1">
      <c r="A205" s="220" t="s">
        <v>150</v>
      </c>
      <c r="B205" s="220" t="s">
        <v>283</v>
      </c>
      <c r="C205" s="220" t="s">
        <v>284</v>
      </c>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c r="AA205" s="220"/>
      <c r="AB205" s="220"/>
      <c r="AC205" s="220"/>
      <c r="AD205" s="220"/>
      <c r="AE205" s="220"/>
      <c r="AF205" s="220"/>
      <c r="AG205" s="220"/>
      <c r="AH205" s="220"/>
      <c r="AI205" s="220"/>
      <c r="AJ205" s="220"/>
      <c r="AK205" s="220"/>
      <c r="AL205" s="220"/>
      <c r="AM205" s="220"/>
      <c r="AN205" s="220"/>
      <c r="AO205" s="220"/>
      <c r="AP205" s="220"/>
    </row>
    <row r="206" spans="1:42" outlineLevel="2">
      <c r="A206" s="211" t="str">
        <f>A203&amp;"."&amp;A205&amp;"."&amp;A204&amp;"."&amp;B206</f>
        <v>1.c.5.1</v>
      </c>
      <c r="B206">
        <v>1</v>
      </c>
      <c r="C206" t="str">
        <f>_xlfn.IFNA(_xlfn.XLOOKUP($A206,Select!$A$4:$A$65,Select!$H$4:$H$65),"")</f>
        <v>Hornsea 4 Commercial Agreement</v>
      </c>
      <c r="M206" s="281">
        <v>0</v>
      </c>
      <c r="N206" s="281">
        <v>0</v>
      </c>
      <c r="O206" s="281">
        <v>0</v>
      </c>
      <c r="P206" s="281">
        <v>0</v>
      </c>
      <c r="Q206" s="281">
        <v>0</v>
      </c>
      <c r="R206" s="281">
        <v>0</v>
      </c>
      <c r="S206" s="281">
        <v>0</v>
      </c>
      <c r="T206" s="281">
        <v>0</v>
      </c>
      <c r="U206" s="281">
        <v>0</v>
      </c>
      <c r="V206" s="281">
        <v>0</v>
      </c>
      <c r="W206" s="281">
        <v>0</v>
      </c>
      <c r="X206" s="281">
        <v>0</v>
      </c>
      <c r="Y206" s="281">
        <v>0</v>
      </c>
      <c r="Z206" s="281">
        <v>0</v>
      </c>
      <c r="AA206" s="281">
        <v>0</v>
      </c>
      <c r="AB206" s="281">
        <v>0</v>
      </c>
      <c r="AC206" s="281">
        <v>0</v>
      </c>
      <c r="AD206" s="281">
        <v>0</v>
      </c>
      <c r="AE206" s="281">
        <v>0</v>
      </c>
      <c r="AF206" s="281">
        <v>0</v>
      </c>
      <c r="AG206" s="281">
        <v>0</v>
      </c>
      <c r="AH206" s="281">
        <v>0</v>
      </c>
      <c r="AI206" s="281">
        <v>0</v>
      </c>
      <c r="AJ206" s="281">
        <v>0</v>
      </c>
      <c r="AK206" s="281">
        <v>0</v>
      </c>
      <c r="AL206" s="281">
        <v>0</v>
      </c>
      <c r="AM206" s="281">
        <v>0</v>
      </c>
      <c r="AN206" s="281">
        <v>0</v>
      </c>
      <c r="AO206" s="281">
        <v>0</v>
      </c>
      <c r="AP206" s="288">
        <v>0</v>
      </c>
    </row>
    <row r="207" spans="1:42" outlineLevel="2">
      <c r="A207" s="211" t="str">
        <f>A203&amp;"."&amp;A205&amp;"."&amp;A204&amp;"."&amp;B207</f>
        <v>1.c.5.2</v>
      </c>
      <c r="B207">
        <v>2</v>
      </c>
      <c r="C207" t="str">
        <f>_xlfn.IFNA(_xlfn.XLOOKUP($A207,Select!$A$4:$A$65,Select!$H$4:$H$65),"")</f>
        <v>Insurances</v>
      </c>
      <c r="M207" s="281">
        <v>0</v>
      </c>
      <c r="N207" s="281">
        <v>0</v>
      </c>
      <c r="O207" s="281">
        <v>0</v>
      </c>
      <c r="P207" s="281">
        <v>0</v>
      </c>
      <c r="Q207" s="281">
        <v>0</v>
      </c>
      <c r="R207" s="281">
        <v>0</v>
      </c>
      <c r="S207" s="281">
        <v>0</v>
      </c>
      <c r="T207" s="281">
        <v>0</v>
      </c>
      <c r="U207" s="281">
        <v>0</v>
      </c>
      <c r="V207" s="281">
        <v>0</v>
      </c>
      <c r="W207" s="281">
        <v>0</v>
      </c>
      <c r="X207" s="281">
        <v>0</v>
      </c>
      <c r="Y207" s="281">
        <v>0</v>
      </c>
      <c r="Z207" s="281">
        <v>0</v>
      </c>
      <c r="AA207" s="281">
        <v>0</v>
      </c>
      <c r="AB207" s="281">
        <v>0</v>
      </c>
      <c r="AC207" s="281">
        <v>0</v>
      </c>
      <c r="AD207" s="281">
        <v>0</v>
      </c>
      <c r="AE207" s="281">
        <v>0</v>
      </c>
      <c r="AF207" s="281">
        <v>0</v>
      </c>
      <c r="AG207" s="281">
        <v>0</v>
      </c>
      <c r="AH207" s="281">
        <v>0</v>
      </c>
      <c r="AI207" s="281">
        <v>0</v>
      </c>
      <c r="AJ207" s="281">
        <v>0</v>
      </c>
      <c r="AK207" s="281">
        <v>0</v>
      </c>
      <c r="AL207" s="281">
        <v>0</v>
      </c>
      <c r="AM207" s="281">
        <v>0</v>
      </c>
      <c r="AN207" s="281">
        <v>0</v>
      </c>
      <c r="AO207" s="281">
        <v>0</v>
      </c>
      <c r="AP207" s="288">
        <v>0</v>
      </c>
    </row>
    <row r="208" spans="1:42" outlineLevel="2">
      <c r="A208" s="211" t="str">
        <f>A203&amp;"."&amp;A205&amp;"."&amp;A204&amp;"."&amp;B208</f>
        <v>1.c.5.3</v>
      </c>
      <c r="B208">
        <v>3</v>
      </c>
      <c r="C208" t="str">
        <f>_xlfn.IFNA(_xlfn.XLOOKUP($A208,Select!$A$4:$A$65,Select!$H$4:$H$65),"")</f>
        <v>OGCI</v>
      </c>
      <c r="M208" s="281">
        <v>0</v>
      </c>
      <c r="N208" s="281">
        <v>0</v>
      </c>
      <c r="O208" s="281">
        <v>0</v>
      </c>
      <c r="P208" s="281">
        <v>0</v>
      </c>
      <c r="Q208" s="281">
        <v>0</v>
      </c>
      <c r="R208" s="281">
        <v>0</v>
      </c>
      <c r="S208" s="281">
        <v>0</v>
      </c>
      <c r="T208" s="281">
        <v>0</v>
      </c>
      <c r="U208" s="281">
        <v>0</v>
      </c>
      <c r="V208" s="281">
        <v>0</v>
      </c>
      <c r="W208" s="281">
        <v>0</v>
      </c>
      <c r="X208" s="281">
        <v>0</v>
      </c>
      <c r="Y208" s="281">
        <v>0</v>
      </c>
      <c r="Z208" s="281">
        <v>0</v>
      </c>
      <c r="AA208" s="281">
        <v>0</v>
      </c>
      <c r="AB208" s="281">
        <v>0</v>
      </c>
      <c r="AC208" s="281">
        <v>0</v>
      </c>
      <c r="AD208" s="281">
        <v>0</v>
      </c>
      <c r="AE208" s="281">
        <v>0</v>
      </c>
      <c r="AF208" s="281">
        <v>0</v>
      </c>
      <c r="AG208" s="281">
        <v>0</v>
      </c>
      <c r="AH208" s="281">
        <v>0</v>
      </c>
      <c r="AI208" s="281">
        <v>0</v>
      </c>
      <c r="AJ208" s="281">
        <v>0</v>
      </c>
      <c r="AK208" s="281">
        <v>0</v>
      </c>
      <c r="AL208" s="281">
        <v>0</v>
      </c>
      <c r="AM208" s="281">
        <v>0</v>
      </c>
      <c r="AN208" s="281">
        <v>0</v>
      </c>
      <c r="AO208" s="281">
        <v>0</v>
      </c>
      <c r="AP208" s="288">
        <v>0</v>
      </c>
    </row>
    <row r="209" spans="1:42" outlineLevel="2">
      <c r="A209" s="211" t="str">
        <f>A203&amp;"."&amp;A205&amp;"."&amp;A204&amp;"."&amp;B209</f>
        <v>1.c.5.4</v>
      </c>
      <c r="B209">
        <v>4</v>
      </c>
      <c r="C209" t="str">
        <f>_xlfn.IFNA(_xlfn.XLOOKUP($A209,Select!$A$4:$A$65,Select!$H$4:$H$65),"")</f>
        <v>Land Lease</v>
      </c>
      <c r="M209" s="281">
        <v>0</v>
      </c>
      <c r="N209" s="281">
        <v>0</v>
      </c>
      <c r="O209" s="281">
        <v>0</v>
      </c>
      <c r="P209" s="281">
        <v>0</v>
      </c>
      <c r="Q209" s="281">
        <v>0</v>
      </c>
      <c r="R209" s="281">
        <v>0</v>
      </c>
      <c r="S209" s="281">
        <v>0</v>
      </c>
      <c r="T209" s="281">
        <v>0</v>
      </c>
      <c r="U209" s="281">
        <v>0</v>
      </c>
      <c r="V209" s="281">
        <v>0</v>
      </c>
      <c r="W209" s="281">
        <v>0</v>
      </c>
      <c r="X209" s="281">
        <v>0</v>
      </c>
      <c r="Y209" s="281">
        <v>0</v>
      </c>
      <c r="Z209" s="281">
        <v>0</v>
      </c>
      <c r="AA209" s="281">
        <v>0</v>
      </c>
      <c r="AB209" s="281">
        <v>0</v>
      </c>
      <c r="AC209" s="281">
        <v>0</v>
      </c>
      <c r="AD209" s="281">
        <v>0</v>
      </c>
      <c r="AE209" s="281">
        <v>0</v>
      </c>
      <c r="AF209" s="281">
        <v>0</v>
      </c>
      <c r="AG209" s="281">
        <v>0</v>
      </c>
      <c r="AH209" s="281">
        <v>0</v>
      </c>
      <c r="AI209" s="281">
        <v>0</v>
      </c>
      <c r="AJ209" s="281">
        <v>0</v>
      </c>
      <c r="AK209" s="281">
        <v>0</v>
      </c>
      <c r="AL209" s="281">
        <v>0</v>
      </c>
      <c r="AM209" s="281">
        <v>0</v>
      </c>
      <c r="AN209" s="281">
        <v>0</v>
      </c>
      <c r="AO209" s="281">
        <v>0</v>
      </c>
      <c r="AP209" s="288">
        <v>0</v>
      </c>
    </row>
    <row r="210" spans="1:42" outlineLevel="2">
      <c r="A210" s="211" t="str">
        <f>A203&amp;"."&amp;A205&amp;"."&amp;A204&amp;"."&amp;B210</f>
        <v>1.c.5.5</v>
      </c>
      <c r="B210">
        <v>5</v>
      </c>
      <c r="C210" t="str">
        <f>_xlfn.IFNA(_xlfn.XLOOKUP($A210,Select!$A$4:$A$65,Select!$H$4:$H$65),"")</f>
        <v xml:space="preserve">Other IJV </v>
      </c>
      <c r="M210" s="281">
        <v>0</v>
      </c>
      <c r="N210" s="281">
        <v>0</v>
      </c>
      <c r="O210" s="281">
        <v>0</v>
      </c>
      <c r="P210" s="281">
        <v>0</v>
      </c>
      <c r="Q210" s="281">
        <v>0</v>
      </c>
      <c r="R210" s="281">
        <v>0</v>
      </c>
      <c r="S210" s="281">
        <v>0</v>
      </c>
      <c r="T210" s="281">
        <v>0</v>
      </c>
      <c r="U210" s="281">
        <v>0</v>
      </c>
      <c r="V210" s="281">
        <v>0</v>
      </c>
      <c r="W210" s="281">
        <v>0</v>
      </c>
      <c r="X210" s="281">
        <v>0</v>
      </c>
      <c r="Y210" s="281">
        <v>0</v>
      </c>
      <c r="Z210" s="281">
        <v>0</v>
      </c>
      <c r="AA210" s="281">
        <v>0</v>
      </c>
      <c r="AB210" s="281">
        <v>0</v>
      </c>
      <c r="AC210" s="281">
        <v>0</v>
      </c>
      <c r="AD210" s="281">
        <v>0</v>
      </c>
      <c r="AE210" s="281">
        <v>0</v>
      </c>
      <c r="AF210" s="281">
        <v>0</v>
      </c>
      <c r="AG210" s="281">
        <v>0</v>
      </c>
      <c r="AH210" s="281">
        <v>0</v>
      </c>
      <c r="AI210" s="281">
        <v>0</v>
      </c>
      <c r="AJ210" s="281">
        <v>0</v>
      </c>
      <c r="AK210" s="281">
        <v>0</v>
      </c>
      <c r="AL210" s="281">
        <v>0</v>
      </c>
      <c r="AM210" s="281">
        <v>0</v>
      </c>
      <c r="AN210" s="281">
        <v>0</v>
      </c>
      <c r="AO210" s="281">
        <v>0</v>
      </c>
      <c r="AP210" s="288">
        <v>0</v>
      </c>
    </row>
    <row r="211" spans="1:42" outlineLevel="2">
      <c r="A211" s="211" t="str">
        <f>A203&amp;"."&amp;A205&amp;"."&amp;A204&amp;"."&amp;B211</f>
        <v>1.c.5.6</v>
      </c>
      <c r="B211">
        <v>6</v>
      </c>
      <c r="C211" t="str">
        <f>_xlfn.IFNA(_xlfn.XLOOKUP($A211,Select!$A$4:$A$65,Select!$H$4:$H$65),"")</f>
        <v>Third Party Fees</v>
      </c>
      <c r="M211" s="281">
        <v>0</v>
      </c>
      <c r="N211" s="281">
        <v>0</v>
      </c>
      <c r="O211" s="281">
        <v>0</v>
      </c>
      <c r="P211" s="281">
        <v>0</v>
      </c>
      <c r="Q211" s="281">
        <v>0</v>
      </c>
      <c r="R211" s="281">
        <v>0</v>
      </c>
      <c r="S211" s="281">
        <v>0</v>
      </c>
      <c r="T211" s="281">
        <v>0</v>
      </c>
      <c r="U211" s="281">
        <v>0</v>
      </c>
      <c r="V211" s="281">
        <v>0</v>
      </c>
      <c r="W211" s="281">
        <v>0</v>
      </c>
      <c r="X211" s="281">
        <v>0</v>
      </c>
      <c r="Y211" s="281">
        <v>0</v>
      </c>
      <c r="Z211" s="281">
        <v>0</v>
      </c>
      <c r="AA211" s="281">
        <v>0</v>
      </c>
      <c r="AB211" s="281">
        <v>0</v>
      </c>
      <c r="AC211" s="281">
        <v>0</v>
      </c>
      <c r="AD211" s="281">
        <v>0</v>
      </c>
      <c r="AE211" s="281">
        <v>0</v>
      </c>
      <c r="AF211" s="281">
        <v>0</v>
      </c>
      <c r="AG211" s="281">
        <v>0</v>
      </c>
      <c r="AH211" s="281">
        <v>0</v>
      </c>
      <c r="AI211" s="281">
        <v>0</v>
      </c>
      <c r="AJ211" s="281">
        <v>0</v>
      </c>
      <c r="AK211" s="281">
        <v>0</v>
      </c>
      <c r="AL211" s="281">
        <v>0</v>
      </c>
      <c r="AM211" s="281">
        <v>0</v>
      </c>
      <c r="AN211" s="281">
        <v>0</v>
      </c>
      <c r="AO211" s="281">
        <v>0</v>
      </c>
      <c r="AP211" s="288">
        <v>0</v>
      </c>
    </row>
    <row r="212" spans="1:42" outlineLevel="2">
      <c r="A212" s="211" t="str">
        <f>A203&amp;"."&amp;A205&amp;"."&amp;A204&amp;"."&amp;B212</f>
        <v>1.c.5.7</v>
      </c>
      <c r="B212">
        <v>7</v>
      </c>
      <c r="C212" t="str">
        <f>_xlfn.IFNA(_xlfn.XLOOKUP($A212,Select!$A$4:$A$65,Select!$H$4:$H$65),"")</f>
        <v/>
      </c>
      <c r="M212" s="281">
        <v>0</v>
      </c>
      <c r="N212" s="281">
        <v>0</v>
      </c>
      <c r="O212" s="281">
        <v>0</v>
      </c>
      <c r="P212" s="281">
        <v>0</v>
      </c>
      <c r="Q212" s="281">
        <v>0</v>
      </c>
      <c r="R212" s="281">
        <v>0</v>
      </c>
      <c r="S212" s="281">
        <v>0</v>
      </c>
      <c r="T212" s="281">
        <v>0</v>
      </c>
      <c r="U212" s="281">
        <v>0</v>
      </c>
      <c r="V212" s="281">
        <v>0</v>
      </c>
      <c r="W212" s="281">
        <v>0</v>
      </c>
      <c r="X212" s="281">
        <v>0</v>
      </c>
      <c r="Y212" s="281">
        <v>0</v>
      </c>
      <c r="Z212" s="281">
        <v>0</v>
      </c>
      <c r="AA212" s="281">
        <v>0</v>
      </c>
      <c r="AB212" s="281">
        <v>0</v>
      </c>
      <c r="AC212" s="281">
        <v>0</v>
      </c>
      <c r="AD212" s="281">
        <v>0</v>
      </c>
      <c r="AE212" s="281">
        <v>0</v>
      </c>
      <c r="AF212" s="281">
        <v>0</v>
      </c>
      <c r="AG212" s="281">
        <v>0</v>
      </c>
      <c r="AH212" s="281">
        <v>0</v>
      </c>
      <c r="AI212" s="281">
        <v>0</v>
      </c>
      <c r="AJ212" s="281">
        <v>0</v>
      </c>
      <c r="AK212" s="281">
        <v>0</v>
      </c>
      <c r="AL212" s="281">
        <v>0</v>
      </c>
      <c r="AM212" s="281">
        <v>0</v>
      </c>
      <c r="AN212" s="281">
        <v>0</v>
      </c>
      <c r="AO212" s="281">
        <v>0</v>
      </c>
      <c r="AP212" s="288">
        <v>0</v>
      </c>
    </row>
    <row r="213" spans="1:42" outlineLevel="2">
      <c r="A213" s="211" t="str">
        <f>A203&amp;"."&amp;A205&amp;"."&amp;A204&amp;"."&amp;B213</f>
        <v>1.c.5.8</v>
      </c>
      <c r="B213">
        <v>8</v>
      </c>
      <c r="C213" t="str">
        <f>_xlfn.IFNA(_xlfn.XLOOKUP($A213,Select!$A$4:$A$65,Select!$H$4:$H$65),"")</f>
        <v/>
      </c>
      <c r="M213" s="281">
        <v>0</v>
      </c>
      <c r="N213" s="281">
        <v>0</v>
      </c>
      <c r="O213" s="281">
        <v>0</v>
      </c>
      <c r="P213" s="281">
        <v>0</v>
      </c>
      <c r="Q213" s="281">
        <v>0</v>
      </c>
      <c r="R213" s="281">
        <v>0</v>
      </c>
      <c r="S213" s="281">
        <v>0</v>
      </c>
      <c r="T213" s="281">
        <v>0</v>
      </c>
      <c r="U213" s="281">
        <v>0</v>
      </c>
      <c r="V213" s="281">
        <v>0</v>
      </c>
      <c r="W213" s="281">
        <v>0</v>
      </c>
      <c r="X213" s="281">
        <v>0</v>
      </c>
      <c r="Y213" s="281">
        <v>0</v>
      </c>
      <c r="Z213" s="281">
        <v>0</v>
      </c>
      <c r="AA213" s="281">
        <v>0</v>
      </c>
      <c r="AB213" s="281">
        <v>0</v>
      </c>
      <c r="AC213" s="281">
        <v>0</v>
      </c>
      <c r="AD213" s="281">
        <v>0</v>
      </c>
      <c r="AE213" s="281">
        <v>0</v>
      </c>
      <c r="AF213" s="281">
        <v>0</v>
      </c>
      <c r="AG213" s="281">
        <v>0</v>
      </c>
      <c r="AH213" s="281">
        <v>0</v>
      </c>
      <c r="AI213" s="281">
        <v>0</v>
      </c>
      <c r="AJ213" s="281">
        <v>0</v>
      </c>
      <c r="AK213" s="281">
        <v>0</v>
      </c>
      <c r="AL213" s="281">
        <v>0</v>
      </c>
      <c r="AM213" s="281">
        <v>0</v>
      </c>
      <c r="AN213" s="281">
        <v>0</v>
      </c>
      <c r="AO213" s="281">
        <v>0</v>
      </c>
      <c r="AP213" s="288">
        <v>0</v>
      </c>
    </row>
    <row r="214" spans="1:42" outlineLevel="2">
      <c r="A214" s="211" t="str">
        <f>A203&amp;"."&amp;A205&amp;"."&amp;A204&amp;"."&amp;B214</f>
        <v>1.c.5.9</v>
      </c>
      <c r="B214">
        <v>9</v>
      </c>
      <c r="C214" t="str">
        <f>_xlfn.IFNA(_xlfn.XLOOKUP($A214,Select!$A$4:$A$65,Select!$H$4:$H$65),"")</f>
        <v/>
      </c>
      <c r="M214" s="281">
        <v>0</v>
      </c>
      <c r="N214" s="281">
        <v>0</v>
      </c>
      <c r="O214" s="281">
        <v>0</v>
      </c>
      <c r="P214" s="281">
        <v>0</v>
      </c>
      <c r="Q214" s="281">
        <v>0</v>
      </c>
      <c r="R214" s="281">
        <v>0</v>
      </c>
      <c r="S214" s="281">
        <v>0</v>
      </c>
      <c r="T214" s="281">
        <v>0</v>
      </c>
      <c r="U214" s="281">
        <v>0</v>
      </c>
      <c r="V214" s="281">
        <v>0</v>
      </c>
      <c r="W214" s="281">
        <v>0</v>
      </c>
      <c r="X214" s="281">
        <v>0</v>
      </c>
      <c r="Y214" s="281">
        <v>0</v>
      </c>
      <c r="Z214" s="281">
        <v>0</v>
      </c>
      <c r="AA214" s="281">
        <v>0</v>
      </c>
      <c r="AB214" s="281">
        <v>0</v>
      </c>
      <c r="AC214" s="281">
        <v>0</v>
      </c>
      <c r="AD214" s="281">
        <v>0</v>
      </c>
      <c r="AE214" s="281">
        <v>0</v>
      </c>
      <c r="AF214" s="281">
        <v>0</v>
      </c>
      <c r="AG214" s="281">
        <v>0</v>
      </c>
      <c r="AH214" s="281">
        <v>0</v>
      </c>
      <c r="AI214" s="281">
        <v>0</v>
      </c>
      <c r="AJ214" s="281">
        <v>0</v>
      </c>
      <c r="AK214" s="281">
        <v>0</v>
      </c>
      <c r="AL214" s="281">
        <v>0</v>
      </c>
      <c r="AM214" s="281">
        <v>0</v>
      </c>
      <c r="AN214" s="281">
        <v>0</v>
      </c>
      <c r="AO214" s="281">
        <v>0</v>
      </c>
      <c r="AP214" s="288">
        <v>0</v>
      </c>
    </row>
    <row r="215" spans="1:42" outlineLevel="2">
      <c r="A215" s="211" t="str">
        <f>A203&amp;"."&amp;A205&amp;"."&amp;A204&amp;"."&amp;B215</f>
        <v>1.c.5.10</v>
      </c>
      <c r="B215">
        <v>10</v>
      </c>
      <c r="C215" t="str">
        <f>_xlfn.IFNA(_xlfn.XLOOKUP($A215,Select!$A$4:$A$65,Select!$H$4:$H$65),"")</f>
        <v/>
      </c>
      <c r="M215" s="281">
        <v>0</v>
      </c>
      <c r="N215" s="281">
        <v>0</v>
      </c>
      <c r="O215" s="281">
        <v>0</v>
      </c>
      <c r="P215" s="281">
        <v>0</v>
      </c>
      <c r="Q215" s="281">
        <v>0</v>
      </c>
      <c r="R215" s="281">
        <v>0</v>
      </c>
      <c r="S215" s="281">
        <v>0</v>
      </c>
      <c r="T215" s="281">
        <v>0</v>
      </c>
      <c r="U215" s="281">
        <v>0</v>
      </c>
      <c r="V215" s="281">
        <v>0</v>
      </c>
      <c r="W215" s="281">
        <v>0</v>
      </c>
      <c r="X215" s="281">
        <v>0</v>
      </c>
      <c r="Y215" s="281">
        <v>0</v>
      </c>
      <c r="Z215" s="281">
        <v>0</v>
      </c>
      <c r="AA215" s="281">
        <v>0</v>
      </c>
      <c r="AB215" s="281">
        <v>0</v>
      </c>
      <c r="AC215" s="281">
        <v>0</v>
      </c>
      <c r="AD215" s="281">
        <v>0</v>
      </c>
      <c r="AE215" s="281">
        <v>0</v>
      </c>
      <c r="AF215" s="281">
        <v>0</v>
      </c>
      <c r="AG215" s="281">
        <v>0</v>
      </c>
      <c r="AH215" s="281">
        <v>0</v>
      </c>
      <c r="AI215" s="281">
        <v>0</v>
      </c>
      <c r="AJ215" s="281">
        <v>0</v>
      </c>
      <c r="AK215" s="281">
        <v>0</v>
      </c>
      <c r="AL215" s="281">
        <v>0</v>
      </c>
      <c r="AM215" s="281">
        <v>0</v>
      </c>
      <c r="AN215" s="281">
        <v>0</v>
      </c>
      <c r="AO215" s="281">
        <v>0</v>
      </c>
      <c r="AP215" s="288">
        <v>0</v>
      </c>
    </row>
    <row r="216" spans="1:42" outlineLevel="2">
      <c r="A216" s="211" t="str">
        <f>A203&amp;"."&amp;A205&amp;"."&amp;A204&amp;"."&amp;B216</f>
        <v>1.c.5.11</v>
      </c>
      <c r="B216">
        <v>11</v>
      </c>
      <c r="C216" t="str">
        <f>_xlfn.IFNA(_xlfn.XLOOKUP($A216,Select!$A$4:$A$65,Select!$H$4:$H$65),"")</f>
        <v/>
      </c>
      <c r="M216" s="281">
        <v>0</v>
      </c>
      <c r="N216" s="281">
        <v>0</v>
      </c>
      <c r="O216" s="281">
        <v>0</v>
      </c>
      <c r="P216" s="281">
        <v>0</v>
      </c>
      <c r="Q216" s="281">
        <v>0</v>
      </c>
      <c r="R216" s="281">
        <v>0</v>
      </c>
      <c r="S216" s="281">
        <v>0</v>
      </c>
      <c r="T216" s="281">
        <v>0</v>
      </c>
      <c r="U216" s="281">
        <v>0</v>
      </c>
      <c r="V216" s="281">
        <v>0</v>
      </c>
      <c r="W216" s="281">
        <v>0</v>
      </c>
      <c r="X216" s="281">
        <v>0</v>
      </c>
      <c r="Y216" s="281">
        <v>0</v>
      </c>
      <c r="Z216" s="281">
        <v>0</v>
      </c>
      <c r="AA216" s="281">
        <v>0</v>
      </c>
      <c r="AB216" s="281">
        <v>0</v>
      </c>
      <c r="AC216" s="281">
        <v>0</v>
      </c>
      <c r="AD216" s="281">
        <v>0</v>
      </c>
      <c r="AE216" s="281">
        <v>0</v>
      </c>
      <c r="AF216" s="281">
        <v>0</v>
      </c>
      <c r="AG216" s="281">
        <v>0</v>
      </c>
      <c r="AH216" s="281">
        <v>0</v>
      </c>
      <c r="AI216" s="281">
        <v>0</v>
      </c>
      <c r="AJ216" s="281">
        <v>0</v>
      </c>
      <c r="AK216" s="281">
        <v>0</v>
      </c>
      <c r="AL216" s="281">
        <v>0</v>
      </c>
      <c r="AM216" s="281">
        <v>0</v>
      </c>
      <c r="AN216" s="281">
        <v>0</v>
      </c>
      <c r="AO216" s="281">
        <v>0</v>
      </c>
      <c r="AP216" s="288">
        <v>0</v>
      </c>
    </row>
    <row r="217" spans="1:42" outlineLevel="2">
      <c r="A217" s="211" t="str">
        <f>A203&amp;"."&amp;A205&amp;"."&amp;A204&amp;"."&amp;B217</f>
        <v>1.c.5.12</v>
      </c>
      <c r="B217">
        <v>12</v>
      </c>
      <c r="C217" t="str">
        <f>_xlfn.IFNA(_xlfn.XLOOKUP($A217,Select!$A$4:$A$65,Select!$H$4:$H$65),"")</f>
        <v/>
      </c>
      <c r="M217" s="281">
        <v>0</v>
      </c>
      <c r="N217" s="281">
        <v>0</v>
      </c>
      <c r="O217" s="281">
        <v>0</v>
      </c>
      <c r="P217" s="281">
        <v>0</v>
      </c>
      <c r="Q217" s="281">
        <v>0</v>
      </c>
      <c r="R217" s="281">
        <v>0</v>
      </c>
      <c r="S217" s="281">
        <v>0</v>
      </c>
      <c r="T217" s="281">
        <v>0</v>
      </c>
      <c r="U217" s="281">
        <v>0</v>
      </c>
      <c r="V217" s="281">
        <v>0</v>
      </c>
      <c r="W217" s="281">
        <v>0</v>
      </c>
      <c r="X217" s="281">
        <v>0</v>
      </c>
      <c r="Y217" s="281">
        <v>0</v>
      </c>
      <c r="Z217" s="281">
        <v>0</v>
      </c>
      <c r="AA217" s="281">
        <v>0</v>
      </c>
      <c r="AB217" s="281">
        <v>0</v>
      </c>
      <c r="AC217" s="281">
        <v>0</v>
      </c>
      <c r="AD217" s="281">
        <v>0</v>
      </c>
      <c r="AE217" s="281">
        <v>0</v>
      </c>
      <c r="AF217" s="281">
        <v>0</v>
      </c>
      <c r="AG217" s="281">
        <v>0</v>
      </c>
      <c r="AH217" s="281">
        <v>0</v>
      </c>
      <c r="AI217" s="281">
        <v>0</v>
      </c>
      <c r="AJ217" s="281">
        <v>0</v>
      </c>
      <c r="AK217" s="281">
        <v>0</v>
      </c>
      <c r="AL217" s="281">
        <v>0</v>
      </c>
      <c r="AM217" s="281">
        <v>0</v>
      </c>
      <c r="AN217" s="281">
        <v>0</v>
      </c>
      <c r="AO217" s="281">
        <v>0</v>
      </c>
      <c r="AP217" s="288">
        <v>0</v>
      </c>
    </row>
    <row r="218" spans="1:42" s="156" customFormat="1" outlineLevel="1">
      <c r="A218" s="212"/>
      <c r="B218" s="201">
        <f>B217-COUNTIFS(C206:C217,"")</f>
        <v>6</v>
      </c>
      <c r="C218" s="201" t="s">
        <v>285</v>
      </c>
      <c r="D218" s="201"/>
      <c r="E218" s="201"/>
      <c r="F218" s="201"/>
      <c r="G218" s="201"/>
      <c r="H218" s="201"/>
      <c r="I218" s="201"/>
      <c r="J218" s="201"/>
      <c r="K218" s="201"/>
      <c r="L218" s="201"/>
      <c r="M218" s="280">
        <f>SUM(M206:M217)</f>
        <v>0</v>
      </c>
      <c r="N218" s="280">
        <f>SUM(N206:N217)</f>
        <v>0</v>
      </c>
      <c r="O218" s="280">
        <f t="shared" ref="O218:AP218" si="19">SUM(O206:O217)</f>
        <v>0</v>
      </c>
      <c r="P218" s="280">
        <f t="shared" si="19"/>
        <v>0</v>
      </c>
      <c r="Q218" s="280">
        <f t="shared" si="19"/>
        <v>0</v>
      </c>
      <c r="R218" s="280">
        <f t="shared" si="19"/>
        <v>0</v>
      </c>
      <c r="S218" s="280">
        <f t="shared" si="19"/>
        <v>0</v>
      </c>
      <c r="T218" s="280">
        <f t="shared" si="19"/>
        <v>0</v>
      </c>
      <c r="U218" s="280">
        <f t="shared" si="19"/>
        <v>0</v>
      </c>
      <c r="V218" s="280">
        <f t="shared" si="19"/>
        <v>0</v>
      </c>
      <c r="W218" s="280">
        <f t="shared" si="19"/>
        <v>0</v>
      </c>
      <c r="X218" s="280">
        <f t="shared" si="19"/>
        <v>0</v>
      </c>
      <c r="Y218" s="280">
        <f t="shared" si="19"/>
        <v>0</v>
      </c>
      <c r="Z218" s="280">
        <f t="shared" si="19"/>
        <v>0</v>
      </c>
      <c r="AA218" s="280">
        <f t="shared" si="19"/>
        <v>0</v>
      </c>
      <c r="AB218" s="280">
        <f t="shared" si="19"/>
        <v>0</v>
      </c>
      <c r="AC218" s="280">
        <f t="shared" si="19"/>
        <v>0</v>
      </c>
      <c r="AD218" s="280">
        <f t="shared" si="19"/>
        <v>0</v>
      </c>
      <c r="AE218" s="280">
        <f t="shared" si="19"/>
        <v>0</v>
      </c>
      <c r="AF218" s="280">
        <f t="shared" si="19"/>
        <v>0</v>
      </c>
      <c r="AG218" s="280">
        <f t="shared" si="19"/>
        <v>0</v>
      </c>
      <c r="AH218" s="280">
        <f t="shared" si="19"/>
        <v>0</v>
      </c>
      <c r="AI218" s="280">
        <f t="shared" si="19"/>
        <v>0</v>
      </c>
      <c r="AJ218" s="280">
        <f t="shared" si="19"/>
        <v>0</v>
      </c>
      <c r="AK218" s="280">
        <f t="shared" si="19"/>
        <v>0</v>
      </c>
      <c r="AL218" s="280">
        <f t="shared" si="19"/>
        <v>0</v>
      </c>
      <c r="AM218" s="280">
        <f t="shared" si="19"/>
        <v>0</v>
      </c>
      <c r="AN218" s="280">
        <f t="shared" si="19"/>
        <v>0</v>
      </c>
      <c r="AO218" s="280">
        <f t="shared" si="19"/>
        <v>0</v>
      </c>
      <c r="AP218" s="280">
        <f t="shared" si="19"/>
        <v>0</v>
      </c>
    </row>
    <row r="219" spans="1:42" outlineLevel="1">
      <c r="A219" s="211"/>
    </row>
    <row r="220" spans="1:42" s="31" customFormat="1" outlineLevel="1">
      <c r="A220" s="220" t="s">
        <v>216</v>
      </c>
      <c r="B220" s="220" t="s">
        <v>286</v>
      </c>
      <c r="C220" s="220" t="s">
        <v>284</v>
      </c>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c r="AA220" s="220"/>
      <c r="AB220" s="220"/>
      <c r="AC220" s="220"/>
      <c r="AD220" s="220"/>
      <c r="AE220" s="220"/>
      <c r="AF220" s="220"/>
      <c r="AG220" s="220"/>
      <c r="AH220" s="220"/>
      <c r="AI220" s="220"/>
      <c r="AJ220" s="220"/>
      <c r="AK220" s="220"/>
      <c r="AL220" s="220"/>
      <c r="AM220" s="220"/>
      <c r="AN220" s="220"/>
      <c r="AO220" s="220"/>
      <c r="AP220" s="220"/>
    </row>
    <row r="221" spans="1:42" outlineLevel="2">
      <c r="A221" s="211" t="str">
        <f>A203&amp;"."&amp;A220&amp;"."&amp;A204&amp;"."&amp;B221</f>
        <v>1.o.5.1</v>
      </c>
      <c r="B221">
        <v>1</v>
      </c>
      <c r="C221" t="str">
        <f>_xlfn.IFNA(_xlfn.XLOOKUP($A221,Select!$A$4:$A$65,Select!$H$4:$H$65),"")</f>
        <v/>
      </c>
      <c r="M221" s="281">
        <v>0</v>
      </c>
      <c r="N221" s="281">
        <v>0</v>
      </c>
      <c r="O221" s="281">
        <v>0</v>
      </c>
      <c r="P221" s="281">
        <v>0</v>
      </c>
      <c r="Q221" s="281">
        <v>0</v>
      </c>
      <c r="R221" s="281">
        <v>0</v>
      </c>
      <c r="S221" s="281">
        <v>0</v>
      </c>
      <c r="T221" s="281">
        <v>0</v>
      </c>
      <c r="U221" s="281">
        <v>0</v>
      </c>
      <c r="V221" s="281">
        <v>0</v>
      </c>
      <c r="W221" s="281">
        <v>0</v>
      </c>
      <c r="X221" s="281">
        <v>0</v>
      </c>
      <c r="Y221" s="281">
        <v>0</v>
      </c>
      <c r="Z221" s="281">
        <v>0</v>
      </c>
      <c r="AA221" s="281">
        <v>0</v>
      </c>
      <c r="AB221" s="281">
        <v>0</v>
      </c>
      <c r="AC221" s="281">
        <v>0</v>
      </c>
      <c r="AD221" s="281">
        <v>0</v>
      </c>
      <c r="AE221" s="281">
        <v>0</v>
      </c>
      <c r="AF221" s="281">
        <v>0</v>
      </c>
      <c r="AG221" s="281">
        <v>0</v>
      </c>
      <c r="AH221" s="281">
        <v>0</v>
      </c>
      <c r="AI221" s="281">
        <v>0</v>
      </c>
      <c r="AJ221" s="281">
        <v>0</v>
      </c>
      <c r="AK221" s="281">
        <v>0</v>
      </c>
      <c r="AL221" s="281">
        <v>0</v>
      </c>
      <c r="AM221" s="281">
        <v>0</v>
      </c>
      <c r="AN221" s="281">
        <v>0</v>
      </c>
      <c r="AO221" s="281">
        <v>0</v>
      </c>
      <c r="AP221" s="288">
        <v>0</v>
      </c>
    </row>
    <row r="222" spans="1:42" outlineLevel="2">
      <c r="A222" s="211" t="str">
        <f>A203&amp;"."&amp;A220&amp;"."&amp;A204&amp;"."&amp;B222</f>
        <v>1.o.5.2</v>
      </c>
      <c r="B222">
        <v>2</v>
      </c>
      <c r="C222" t="str">
        <f>_xlfn.IFNA(_xlfn.XLOOKUP($A222,Select!$A$4:$A$65,Select!$H$4:$H$65),"")</f>
        <v/>
      </c>
      <c r="M222" s="281">
        <v>0</v>
      </c>
      <c r="N222" s="281">
        <v>0</v>
      </c>
      <c r="O222" s="281">
        <v>0</v>
      </c>
      <c r="P222" s="281">
        <v>0</v>
      </c>
      <c r="Q222" s="281">
        <v>0</v>
      </c>
      <c r="R222" s="281">
        <v>0</v>
      </c>
      <c r="S222" s="281">
        <v>0</v>
      </c>
      <c r="T222" s="281">
        <v>0</v>
      </c>
      <c r="U222" s="281">
        <v>0</v>
      </c>
      <c r="V222" s="281">
        <v>0</v>
      </c>
      <c r="W222" s="281">
        <v>0</v>
      </c>
      <c r="X222" s="281">
        <v>0</v>
      </c>
      <c r="Y222" s="281">
        <v>0</v>
      </c>
      <c r="Z222" s="281">
        <v>0</v>
      </c>
      <c r="AA222" s="281">
        <v>0</v>
      </c>
      <c r="AB222" s="281">
        <v>0</v>
      </c>
      <c r="AC222" s="281">
        <v>0</v>
      </c>
      <c r="AD222" s="281">
        <v>0</v>
      </c>
      <c r="AE222" s="281">
        <v>0</v>
      </c>
      <c r="AF222" s="281">
        <v>0</v>
      </c>
      <c r="AG222" s="281">
        <v>0</v>
      </c>
      <c r="AH222" s="281">
        <v>0</v>
      </c>
      <c r="AI222" s="281">
        <v>0</v>
      </c>
      <c r="AJ222" s="281">
        <v>0</v>
      </c>
      <c r="AK222" s="281">
        <v>0</v>
      </c>
      <c r="AL222" s="281">
        <v>0</v>
      </c>
      <c r="AM222" s="281">
        <v>0</v>
      </c>
      <c r="AN222" s="281">
        <v>0</v>
      </c>
      <c r="AO222" s="281">
        <v>0</v>
      </c>
      <c r="AP222" s="288">
        <v>0</v>
      </c>
    </row>
    <row r="223" spans="1:42" outlineLevel="2">
      <c r="A223" s="211" t="str">
        <f>A203&amp;"."&amp;A220&amp;"."&amp;A204&amp;"."&amp;B223</f>
        <v>1.o.5.3</v>
      </c>
      <c r="B223">
        <v>3</v>
      </c>
      <c r="C223" t="str">
        <f>_xlfn.IFNA(_xlfn.XLOOKUP($A223,Select!$A$4:$A$65,Select!$H$4:$H$65),"")</f>
        <v/>
      </c>
      <c r="M223" s="281">
        <v>0</v>
      </c>
      <c r="N223" s="281">
        <v>0</v>
      </c>
      <c r="O223" s="281">
        <v>0</v>
      </c>
      <c r="P223" s="281">
        <v>0</v>
      </c>
      <c r="Q223" s="281">
        <v>0</v>
      </c>
      <c r="R223" s="281">
        <v>0</v>
      </c>
      <c r="S223" s="281">
        <v>0</v>
      </c>
      <c r="T223" s="281">
        <v>0</v>
      </c>
      <c r="U223" s="281">
        <v>0</v>
      </c>
      <c r="V223" s="281">
        <v>0</v>
      </c>
      <c r="W223" s="281">
        <v>0</v>
      </c>
      <c r="X223" s="281">
        <v>0</v>
      </c>
      <c r="Y223" s="281">
        <v>0</v>
      </c>
      <c r="Z223" s="281">
        <v>0</v>
      </c>
      <c r="AA223" s="281">
        <v>0</v>
      </c>
      <c r="AB223" s="281">
        <v>0</v>
      </c>
      <c r="AC223" s="281">
        <v>0</v>
      </c>
      <c r="AD223" s="281">
        <v>0</v>
      </c>
      <c r="AE223" s="281">
        <v>0</v>
      </c>
      <c r="AF223" s="281">
        <v>0</v>
      </c>
      <c r="AG223" s="281">
        <v>0</v>
      </c>
      <c r="AH223" s="281">
        <v>0</v>
      </c>
      <c r="AI223" s="281">
        <v>0</v>
      </c>
      <c r="AJ223" s="281">
        <v>0</v>
      </c>
      <c r="AK223" s="281">
        <v>0</v>
      </c>
      <c r="AL223" s="281">
        <v>0</v>
      </c>
      <c r="AM223" s="281">
        <v>0</v>
      </c>
      <c r="AN223" s="281">
        <v>0</v>
      </c>
      <c r="AO223" s="281">
        <v>0</v>
      </c>
      <c r="AP223" s="288">
        <v>0</v>
      </c>
    </row>
    <row r="224" spans="1:42" outlineLevel="2">
      <c r="A224" s="211" t="str">
        <f>A203&amp;"."&amp;A220&amp;"."&amp;A204&amp;"."&amp;B224</f>
        <v>1.o.5.4</v>
      </c>
      <c r="B224">
        <v>4</v>
      </c>
      <c r="C224" t="str">
        <f>_xlfn.IFNA(_xlfn.XLOOKUP($A224,Select!$A$4:$A$65,Select!$H$4:$H$65),"")</f>
        <v/>
      </c>
      <c r="M224" s="281">
        <v>0</v>
      </c>
      <c r="N224" s="281">
        <v>0</v>
      </c>
      <c r="O224" s="281">
        <v>0</v>
      </c>
      <c r="P224" s="281">
        <v>0</v>
      </c>
      <c r="Q224" s="281">
        <v>0</v>
      </c>
      <c r="R224" s="281">
        <v>0</v>
      </c>
      <c r="S224" s="281">
        <v>0</v>
      </c>
      <c r="T224" s="281">
        <v>0</v>
      </c>
      <c r="U224" s="281">
        <v>0</v>
      </c>
      <c r="V224" s="281">
        <v>0</v>
      </c>
      <c r="W224" s="281">
        <v>0</v>
      </c>
      <c r="X224" s="281">
        <v>0</v>
      </c>
      <c r="Y224" s="281">
        <v>0</v>
      </c>
      <c r="Z224" s="281">
        <v>0</v>
      </c>
      <c r="AA224" s="281">
        <v>0</v>
      </c>
      <c r="AB224" s="281">
        <v>0</v>
      </c>
      <c r="AC224" s="281">
        <v>0</v>
      </c>
      <c r="AD224" s="281">
        <v>0</v>
      </c>
      <c r="AE224" s="281">
        <v>0</v>
      </c>
      <c r="AF224" s="281">
        <v>0</v>
      </c>
      <c r="AG224" s="281">
        <v>0</v>
      </c>
      <c r="AH224" s="281">
        <v>0</v>
      </c>
      <c r="AI224" s="281">
        <v>0</v>
      </c>
      <c r="AJ224" s="281">
        <v>0</v>
      </c>
      <c r="AK224" s="281">
        <v>0</v>
      </c>
      <c r="AL224" s="281">
        <v>0</v>
      </c>
      <c r="AM224" s="281">
        <v>0</v>
      </c>
      <c r="AN224" s="281">
        <v>0</v>
      </c>
      <c r="AO224" s="281">
        <v>0</v>
      </c>
      <c r="AP224" s="288">
        <v>0</v>
      </c>
    </row>
    <row r="225" spans="1:42" outlineLevel="2">
      <c r="A225" s="211" t="str">
        <f>A203&amp;"."&amp;A220&amp;"."&amp;A204&amp;"."&amp;B225</f>
        <v>1.o.5.5</v>
      </c>
      <c r="B225">
        <v>5</v>
      </c>
      <c r="C225" t="str">
        <f>_xlfn.IFNA(_xlfn.XLOOKUP($A225,Select!$A$4:$A$65,Select!$H$4:$H$65),"")</f>
        <v/>
      </c>
      <c r="M225" s="281">
        <v>0</v>
      </c>
      <c r="N225" s="281">
        <v>0</v>
      </c>
      <c r="O225" s="281">
        <v>0</v>
      </c>
      <c r="P225" s="281">
        <v>0</v>
      </c>
      <c r="Q225" s="281">
        <v>0</v>
      </c>
      <c r="R225" s="281">
        <v>0</v>
      </c>
      <c r="S225" s="281">
        <v>0</v>
      </c>
      <c r="T225" s="281">
        <v>0</v>
      </c>
      <c r="U225" s="281">
        <v>0</v>
      </c>
      <c r="V225" s="281">
        <v>0</v>
      </c>
      <c r="W225" s="281">
        <v>0</v>
      </c>
      <c r="X225" s="281">
        <v>0</v>
      </c>
      <c r="Y225" s="281">
        <v>0</v>
      </c>
      <c r="Z225" s="281">
        <v>0</v>
      </c>
      <c r="AA225" s="281">
        <v>0</v>
      </c>
      <c r="AB225" s="281">
        <v>0</v>
      </c>
      <c r="AC225" s="281">
        <v>0</v>
      </c>
      <c r="AD225" s="281">
        <v>0</v>
      </c>
      <c r="AE225" s="281">
        <v>0</v>
      </c>
      <c r="AF225" s="281">
        <v>0</v>
      </c>
      <c r="AG225" s="281">
        <v>0</v>
      </c>
      <c r="AH225" s="281">
        <v>0</v>
      </c>
      <c r="AI225" s="281">
        <v>0</v>
      </c>
      <c r="AJ225" s="281">
        <v>0</v>
      </c>
      <c r="AK225" s="281">
        <v>0</v>
      </c>
      <c r="AL225" s="281">
        <v>0</v>
      </c>
      <c r="AM225" s="281">
        <v>0</v>
      </c>
      <c r="AN225" s="281">
        <v>0</v>
      </c>
      <c r="AO225" s="281">
        <v>0</v>
      </c>
      <c r="AP225" s="288">
        <v>0</v>
      </c>
    </row>
    <row r="226" spans="1:42" outlineLevel="2">
      <c r="A226" s="211" t="str">
        <f>A203&amp;"."&amp;A220&amp;"."&amp;A204&amp;"."&amp;B226</f>
        <v>1.o.5.6</v>
      </c>
      <c r="B226">
        <v>6</v>
      </c>
      <c r="C226" t="str">
        <f>_xlfn.IFNA(_xlfn.XLOOKUP($A226,Select!$A$4:$A$65,Select!$H$4:$H$65),"")</f>
        <v/>
      </c>
      <c r="M226" s="281">
        <v>0</v>
      </c>
      <c r="N226" s="281">
        <v>0</v>
      </c>
      <c r="O226" s="281">
        <v>0</v>
      </c>
      <c r="P226" s="281">
        <v>0</v>
      </c>
      <c r="Q226" s="281">
        <v>0</v>
      </c>
      <c r="R226" s="281">
        <v>0</v>
      </c>
      <c r="S226" s="281">
        <v>0</v>
      </c>
      <c r="T226" s="281">
        <v>0</v>
      </c>
      <c r="U226" s="281">
        <v>0</v>
      </c>
      <c r="V226" s="281">
        <v>0</v>
      </c>
      <c r="W226" s="281">
        <v>0</v>
      </c>
      <c r="X226" s="281">
        <v>0</v>
      </c>
      <c r="Y226" s="281">
        <v>0</v>
      </c>
      <c r="Z226" s="281">
        <v>0</v>
      </c>
      <c r="AA226" s="281">
        <v>0</v>
      </c>
      <c r="AB226" s="281">
        <v>0</v>
      </c>
      <c r="AC226" s="281">
        <v>0</v>
      </c>
      <c r="AD226" s="281">
        <v>0</v>
      </c>
      <c r="AE226" s="281">
        <v>0</v>
      </c>
      <c r="AF226" s="281">
        <v>0</v>
      </c>
      <c r="AG226" s="281">
        <v>0</v>
      </c>
      <c r="AH226" s="281">
        <v>0</v>
      </c>
      <c r="AI226" s="281">
        <v>0</v>
      </c>
      <c r="AJ226" s="281">
        <v>0</v>
      </c>
      <c r="AK226" s="281">
        <v>0</v>
      </c>
      <c r="AL226" s="281">
        <v>0</v>
      </c>
      <c r="AM226" s="281">
        <v>0</v>
      </c>
      <c r="AN226" s="281">
        <v>0</v>
      </c>
      <c r="AO226" s="281">
        <v>0</v>
      </c>
      <c r="AP226" s="288">
        <v>0</v>
      </c>
    </row>
    <row r="227" spans="1:42" outlineLevel="2">
      <c r="A227" s="211" t="str">
        <f>A203&amp;"."&amp;A220&amp;"."&amp;A204&amp;"."&amp;B227</f>
        <v>1.o.5.7</v>
      </c>
      <c r="B227">
        <v>7</v>
      </c>
      <c r="C227" t="str">
        <f>_xlfn.IFNA(_xlfn.XLOOKUP($A227,Select!$A$4:$A$65,Select!$H$4:$H$65),"")</f>
        <v/>
      </c>
      <c r="M227" s="281">
        <v>0</v>
      </c>
      <c r="N227" s="281">
        <v>0</v>
      </c>
      <c r="O227" s="281">
        <v>0</v>
      </c>
      <c r="P227" s="281">
        <v>0</v>
      </c>
      <c r="Q227" s="281">
        <v>0</v>
      </c>
      <c r="R227" s="281">
        <v>0</v>
      </c>
      <c r="S227" s="281">
        <v>0</v>
      </c>
      <c r="T227" s="281">
        <v>0</v>
      </c>
      <c r="U227" s="281">
        <v>0</v>
      </c>
      <c r="V227" s="281">
        <v>0</v>
      </c>
      <c r="W227" s="281">
        <v>0</v>
      </c>
      <c r="X227" s="281">
        <v>0</v>
      </c>
      <c r="Y227" s="281">
        <v>0</v>
      </c>
      <c r="Z227" s="281">
        <v>0</v>
      </c>
      <c r="AA227" s="281">
        <v>0</v>
      </c>
      <c r="AB227" s="281">
        <v>0</v>
      </c>
      <c r="AC227" s="281">
        <v>0</v>
      </c>
      <c r="AD227" s="281">
        <v>0</v>
      </c>
      <c r="AE227" s="281">
        <v>0</v>
      </c>
      <c r="AF227" s="281">
        <v>0</v>
      </c>
      <c r="AG227" s="281">
        <v>0</v>
      </c>
      <c r="AH227" s="281">
        <v>0</v>
      </c>
      <c r="AI227" s="281">
        <v>0</v>
      </c>
      <c r="AJ227" s="281">
        <v>0</v>
      </c>
      <c r="AK227" s="281">
        <v>0</v>
      </c>
      <c r="AL227" s="281">
        <v>0</v>
      </c>
      <c r="AM227" s="281">
        <v>0</v>
      </c>
      <c r="AN227" s="281">
        <v>0</v>
      </c>
      <c r="AO227" s="281">
        <v>0</v>
      </c>
      <c r="AP227" s="288">
        <v>0</v>
      </c>
    </row>
    <row r="228" spans="1:42" outlineLevel="2">
      <c r="A228" s="211" t="str">
        <f>A203&amp;"."&amp;A220&amp;"."&amp;A204&amp;"."&amp;B228</f>
        <v>1.o.5.8</v>
      </c>
      <c r="B228">
        <v>8</v>
      </c>
      <c r="C228" t="str">
        <f>_xlfn.IFNA(_xlfn.XLOOKUP($A228,Select!$A$4:$A$65,Select!$H$4:$H$65),"")</f>
        <v/>
      </c>
      <c r="M228" s="281">
        <v>0</v>
      </c>
      <c r="N228" s="281">
        <v>0</v>
      </c>
      <c r="O228" s="281">
        <v>0</v>
      </c>
      <c r="P228" s="281">
        <v>0</v>
      </c>
      <c r="Q228" s="281">
        <v>0</v>
      </c>
      <c r="R228" s="281">
        <v>0</v>
      </c>
      <c r="S228" s="281">
        <v>0</v>
      </c>
      <c r="T228" s="281">
        <v>0</v>
      </c>
      <c r="U228" s="281">
        <v>0</v>
      </c>
      <c r="V228" s="281">
        <v>0</v>
      </c>
      <c r="W228" s="281">
        <v>0</v>
      </c>
      <c r="X228" s="281">
        <v>0</v>
      </c>
      <c r="Y228" s="281">
        <v>0</v>
      </c>
      <c r="Z228" s="281">
        <v>0</v>
      </c>
      <c r="AA228" s="281">
        <v>0</v>
      </c>
      <c r="AB228" s="281">
        <v>0</v>
      </c>
      <c r="AC228" s="281">
        <v>0</v>
      </c>
      <c r="AD228" s="281">
        <v>0</v>
      </c>
      <c r="AE228" s="281">
        <v>0</v>
      </c>
      <c r="AF228" s="281">
        <v>0</v>
      </c>
      <c r="AG228" s="281">
        <v>0</v>
      </c>
      <c r="AH228" s="281">
        <v>0</v>
      </c>
      <c r="AI228" s="281">
        <v>0</v>
      </c>
      <c r="AJ228" s="281">
        <v>0</v>
      </c>
      <c r="AK228" s="281">
        <v>0</v>
      </c>
      <c r="AL228" s="281">
        <v>0</v>
      </c>
      <c r="AM228" s="281">
        <v>0</v>
      </c>
      <c r="AN228" s="281">
        <v>0</v>
      </c>
      <c r="AO228" s="281">
        <v>0</v>
      </c>
      <c r="AP228" s="288">
        <v>0</v>
      </c>
    </row>
    <row r="229" spans="1:42" outlineLevel="2">
      <c r="A229" s="211" t="str">
        <f>A203&amp;"."&amp;A220&amp;"."&amp;A204&amp;"."&amp;B229</f>
        <v>1.o.5.9</v>
      </c>
      <c r="B229">
        <v>9</v>
      </c>
      <c r="C229" t="str">
        <f>_xlfn.IFNA(_xlfn.XLOOKUP($A229,Select!$A$4:$A$65,Select!$H$4:$H$65),"")</f>
        <v/>
      </c>
      <c r="M229" s="281">
        <v>0</v>
      </c>
      <c r="N229" s="281">
        <v>0</v>
      </c>
      <c r="O229" s="281">
        <v>0</v>
      </c>
      <c r="P229" s="281">
        <v>0</v>
      </c>
      <c r="Q229" s="281">
        <v>0</v>
      </c>
      <c r="R229" s="281">
        <v>0</v>
      </c>
      <c r="S229" s="281">
        <v>0</v>
      </c>
      <c r="T229" s="281">
        <v>0</v>
      </c>
      <c r="U229" s="281">
        <v>0</v>
      </c>
      <c r="V229" s="281">
        <v>0</v>
      </c>
      <c r="W229" s="281">
        <v>0</v>
      </c>
      <c r="X229" s="281">
        <v>0</v>
      </c>
      <c r="Y229" s="281">
        <v>0</v>
      </c>
      <c r="Z229" s="281">
        <v>0</v>
      </c>
      <c r="AA229" s="281">
        <v>0</v>
      </c>
      <c r="AB229" s="281">
        <v>0</v>
      </c>
      <c r="AC229" s="281">
        <v>0</v>
      </c>
      <c r="AD229" s="281">
        <v>0</v>
      </c>
      <c r="AE229" s="281">
        <v>0</v>
      </c>
      <c r="AF229" s="281">
        <v>0</v>
      </c>
      <c r="AG229" s="281">
        <v>0</v>
      </c>
      <c r="AH229" s="281">
        <v>0</v>
      </c>
      <c r="AI229" s="281">
        <v>0</v>
      </c>
      <c r="AJ229" s="281">
        <v>0</v>
      </c>
      <c r="AK229" s="281">
        <v>0</v>
      </c>
      <c r="AL229" s="281">
        <v>0</v>
      </c>
      <c r="AM229" s="281">
        <v>0</v>
      </c>
      <c r="AN229" s="281">
        <v>0</v>
      </c>
      <c r="AO229" s="281">
        <v>0</v>
      </c>
      <c r="AP229" s="288">
        <v>0</v>
      </c>
    </row>
    <row r="230" spans="1:42" outlineLevel="2">
      <c r="A230" s="211" t="str">
        <f>A203&amp;"."&amp;A220&amp;"."&amp;A204&amp;"."&amp;B230</f>
        <v>1.o.5.10</v>
      </c>
      <c r="B230">
        <v>10</v>
      </c>
      <c r="C230" t="str">
        <f>_xlfn.IFNA(_xlfn.XLOOKUP($A230,Select!$A$4:$A$65,Select!$H$4:$H$65),"")</f>
        <v/>
      </c>
      <c r="M230" s="281">
        <v>0</v>
      </c>
      <c r="N230" s="281">
        <v>0</v>
      </c>
      <c r="O230" s="281">
        <v>0</v>
      </c>
      <c r="P230" s="281">
        <v>0</v>
      </c>
      <c r="Q230" s="281">
        <v>0</v>
      </c>
      <c r="R230" s="281">
        <v>0</v>
      </c>
      <c r="S230" s="281">
        <v>0</v>
      </c>
      <c r="T230" s="281">
        <v>0</v>
      </c>
      <c r="U230" s="281">
        <v>0</v>
      </c>
      <c r="V230" s="281">
        <v>0</v>
      </c>
      <c r="W230" s="281">
        <v>0</v>
      </c>
      <c r="X230" s="281">
        <v>0</v>
      </c>
      <c r="Y230" s="281">
        <v>0</v>
      </c>
      <c r="Z230" s="281">
        <v>0</v>
      </c>
      <c r="AA230" s="281">
        <v>0</v>
      </c>
      <c r="AB230" s="281">
        <v>0</v>
      </c>
      <c r="AC230" s="281">
        <v>0</v>
      </c>
      <c r="AD230" s="281">
        <v>0</v>
      </c>
      <c r="AE230" s="281">
        <v>0</v>
      </c>
      <c r="AF230" s="281">
        <v>0</v>
      </c>
      <c r="AG230" s="281">
        <v>0</v>
      </c>
      <c r="AH230" s="281">
        <v>0</v>
      </c>
      <c r="AI230" s="281">
        <v>0</v>
      </c>
      <c r="AJ230" s="281">
        <v>0</v>
      </c>
      <c r="AK230" s="281">
        <v>0</v>
      </c>
      <c r="AL230" s="281">
        <v>0</v>
      </c>
      <c r="AM230" s="281">
        <v>0</v>
      </c>
      <c r="AN230" s="281">
        <v>0</v>
      </c>
      <c r="AO230" s="281">
        <v>0</v>
      </c>
      <c r="AP230" s="288">
        <v>0</v>
      </c>
    </row>
    <row r="231" spans="1:42" outlineLevel="2">
      <c r="A231" s="211" t="str">
        <f>A203&amp;"."&amp;A220&amp;"."&amp;A204&amp;"."&amp;B231</f>
        <v>1.o.5.11</v>
      </c>
      <c r="B231">
        <v>11</v>
      </c>
      <c r="C231" t="str">
        <f>_xlfn.IFNA(_xlfn.XLOOKUP($A231,Select!$A$4:$A$65,Select!$H$4:$H$65),"")</f>
        <v/>
      </c>
      <c r="M231" s="281">
        <v>0</v>
      </c>
      <c r="N231" s="281">
        <v>0</v>
      </c>
      <c r="O231" s="281">
        <v>0</v>
      </c>
      <c r="P231" s="281">
        <v>0</v>
      </c>
      <c r="Q231" s="281">
        <v>0</v>
      </c>
      <c r="R231" s="281">
        <v>0</v>
      </c>
      <c r="S231" s="281">
        <v>0</v>
      </c>
      <c r="T231" s="281">
        <v>0</v>
      </c>
      <c r="U231" s="281">
        <v>0</v>
      </c>
      <c r="V231" s="281">
        <v>0</v>
      </c>
      <c r="W231" s="281">
        <v>0</v>
      </c>
      <c r="X231" s="281">
        <v>0</v>
      </c>
      <c r="Y231" s="281">
        <v>0</v>
      </c>
      <c r="Z231" s="281">
        <v>0</v>
      </c>
      <c r="AA231" s="281">
        <v>0</v>
      </c>
      <c r="AB231" s="281">
        <v>0</v>
      </c>
      <c r="AC231" s="281">
        <v>0</v>
      </c>
      <c r="AD231" s="281">
        <v>0</v>
      </c>
      <c r="AE231" s="281">
        <v>0</v>
      </c>
      <c r="AF231" s="281">
        <v>0</v>
      </c>
      <c r="AG231" s="281">
        <v>0</v>
      </c>
      <c r="AH231" s="281">
        <v>0</v>
      </c>
      <c r="AI231" s="281">
        <v>0</v>
      </c>
      <c r="AJ231" s="281">
        <v>0</v>
      </c>
      <c r="AK231" s="281">
        <v>0</v>
      </c>
      <c r="AL231" s="281">
        <v>0</v>
      </c>
      <c r="AM231" s="281">
        <v>0</v>
      </c>
      <c r="AN231" s="281">
        <v>0</v>
      </c>
      <c r="AO231" s="281">
        <v>0</v>
      </c>
      <c r="AP231" s="288">
        <v>0</v>
      </c>
    </row>
    <row r="232" spans="1:42" outlineLevel="2">
      <c r="A232" s="211" t="str">
        <f>A203&amp;"."&amp;A220&amp;"."&amp;A204&amp;"."&amp;B232</f>
        <v>1.o.5.12</v>
      </c>
      <c r="B232">
        <v>12</v>
      </c>
      <c r="C232" t="str">
        <f>_xlfn.IFNA(_xlfn.XLOOKUP($A232,Select!$A$4:$A$65,Select!$H$4:$H$65),"")</f>
        <v/>
      </c>
      <c r="M232" s="281">
        <v>0</v>
      </c>
      <c r="N232" s="281">
        <v>0</v>
      </c>
      <c r="O232" s="281">
        <v>0</v>
      </c>
      <c r="P232" s="281">
        <v>0</v>
      </c>
      <c r="Q232" s="281">
        <v>0</v>
      </c>
      <c r="R232" s="281">
        <v>0</v>
      </c>
      <c r="S232" s="281">
        <v>0</v>
      </c>
      <c r="T232" s="281">
        <v>0</v>
      </c>
      <c r="U232" s="281">
        <v>0</v>
      </c>
      <c r="V232" s="281">
        <v>0</v>
      </c>
      <c r="W232" s="281">
        <v>0</v>
      </c>
      <c r="X232" s="281">
        <v>0</v>
      </c>
      <c r="Y232" s="281">
        <v>0</v>
      </c>
      <c r="Z232" s="281">
        <v>0</v>
      </c>
      <c r="AA232" s="281">
        <v>0</v>
      </c>
      <c r="AB232" s="281">
        <v>0</v>
      </c>
      <c r="AC232" s="281">
        <v>0</v>
      </c>
      <c r="AD232" s="281">
        <v>0</v>
      </c>
      <c r="AE232" s="281">
        <v>0</v>
      </c>
      <c r="AF232" s="281">
        <v>0</v>
      </c>
      <c r="AG232" s="281">
        <v>0</v>
      </c>
      <c r="AH232" s="281">
        <v>0</v>
      </c>
      <c r="AI232" s="281">
        <v>0</v>
      </c>
      <c r="AJ232" s="281">
        <v>0</v>
      </c>
      <c r="AK232" s="281">
        <v>0</v>
      </c>
      <c r="AL232" s="281">
        <v>0</v>
      </c>
      <c r="AM232" s="281">
        <v>0</v>
      </c>
      <c r="AN232" s="281">
        <v>0</v>
      </c>
      <c r="AO232" s="281">
        <v>0</v>
      </c>
      <c r="AP232" s="288">
        <v>0</v>
      </c>
    </row>
    <row r="233" spans="1:42" s="156" customFormat="1" outlineLevel="1">
      <c r="A233" s="212"/>
      <c r="B233" s="201">
        <f>B232-COUNTIFS(C221:C232,"")</f>
        <v>0</v>
      </c>
      <c r="C233" s="201" t="s">
        <v>285</v>
      </c>
      <c r="D233" s="201"/>
      <c r="E233" s="201"/>
      <c r="F233" s="201"/>
      <c r="G233" s="201"/>
      <c r="H233" s="201"/>
      <c r="I233" s="201"/>
      <c r="J233" s="201"/>
      <c r="K233" s="201"/>
      <c r="L233" s="201"/>
      <c r="M233" s="280">
        <f t="shared" ref="M233:AP233" si="20">SUM(M221:M232)</f>
        <v>0</v>
      </c>
      <c r="N233" s="280">
        <f t="shared" si="20"/>
        <v>0</v>
      </c>
      <c r="O233" s="280">
        <f t="shared" si="20"/>
        <v>0</v>
      </c>
      <c r="P233" s="280">
        <f t="shared" si="20"/>
        <v>0</v>
      </c>
      <c r="Q233" s="280">
        <f t="shared" si="20"/>
        <v>0</v>
      </c>
      <c r="R233" s="280">
        <f t="shared" si="20"/>
        <v>0</v>
      </c>
      <c r="S233" s="280">
        <f t="shared" si="20"/>
        <v>0</v>
      </c>
      <c r="T233" s="280">
        <f t="shared" si="20"/>
        <v>0</v>
      </c>
      <c r="U233" s="280">
        <f t="shared" si="20"/>
        <v>0</v>
      </c>
      <c r="V233" s="280">
        <f t="shared" si="20"/>
        <v>0</v>
      </c>
      <c r="W233" s="280">
        <f t="shared" si="20"/>
        <v>0</v>
      </c>
      <c r="X233" s="280">
        <f t="shared" si="20"/>
        <v>0</v>
      </c>
      <c r="Y233" s="280">
        <f t="shared" si="20"/>
        <v>0</v>
      </c>
      <c r="Z233" s="280">
        <f t="shared" si="20"/>
        <v>0</v>
      </c>
      <c r="AA233" s="280">
        <f t="shared" si="20"/>
        <v>0</v>
      </c>
      <c r="AB233" s="280">
        <f t="shared" si="20"/>
        <v>0</v>
      </c>
      <c r="AC233" s="280">
        <f t="shared" si="20"/>
        <v>0</v>
      </c>
      <c r="AD233" s="280">
        <f t="shared" si="20"/>
        <v>0</v>
      </c>
      <c r="AE233" s="280">
        <f t="shared" si="20"/>
        <v>0</v>
      </c>
      <c r="AF233" s="280">
        <f t="shared" si="20"/>
        <v>0</v>
      </c>
      <c r="AG233" s="280">
        <f t="shared" si="20"/>
        <v>0</v>
      </c>
      <c r="AH233" s="280">
        <f t="shared" si="20"/>
        <v>0</v>
      </c>
      <c r="AI233" s="280">
        <f t="shared" si="20"/>
        <v>0</v>
      </c>
      <c r="AJ233" s="280">
        <f t="shared" si="20"/>
        <v>0</v>
      </c>
      <c r="AK233" s="280">
        <f t="shared" si="20"/>
        <v>0</v>
      </c>
      <c r="AL233" s="280">
        <f t="shared" si="20"/>
        <v>0</v>
      </c>
      <c r="AM233" s="280">
        <f t="shared" si="20"/>
        <v>0</v>
      </c>
      <c r="AN233" s="280">
        <f t="shared" si="20"/>
        <v>0</v>
      </c>
      <c r="AO233" s="280">
        <f t="shared" si="20"/>
        <v>0</v>
      </c>
      <c r="AP233" s="280">
        <f t="shared" si="20"/>
        <v>0</v>
      </c>
    </row>
    <row r="234" spans="1:42" outlineLevel="1">
      <c r="A234" s="221"/>
      <c r="B234" s="222"/>
      <c r="C234" s="222"/>
      <c r="D234" s="222"/>
      <c r="E234" s="222"/>
      <c r="F234" s="222"/>
      <c r="G234" s="222"/>
      <c r="H234" s="222"/>
      <c r="I234" s="222"/>
      <c r="J234" s="222"/>
      <c r="K234" s="222"/>
      <c r="L234" s="222"/>
      <c r="M234" s="222"/>
      <c r="N234" s="222"/>
      <c r="O234" s="222"/>
      <c r="P234" s="222"/>
      <c r="Q234" s="222"/>
      <c r="R234" s="222"/>
      <c r="S234" s="222"/>
      <c r="T234" s="222"/>
      <c r="U234" s="222"/>
      <c r="V234" s="222"/>
      <c r="W234" s="222"/>
      <c r="X234" s="222"/>
      <c r="Y234" s="222"/>
      <c r="Z234" s="222"/>
      <c r="AA234" s="222"/>
      <c r="AB234" s="222"/>
      <c r="AC234" s="222"/>
      <c r="AD234" s="222"/>
      <c r="AE234" s="222"/>
      <c r="AF234" s="222"/>
      <c r="AG234" s="222"/>
      <c r="AH234" s="222"/>
      <c r="AI234" s="222"/>
      <c r="AJ234" s="222"/>
      <c r="AK234" s="222"/>
      <c r="AL234" s="222"/>
      <c r="AM234" s="222"/>
      <c r="AN234" s="222"/>
      <c r="AO234" s="222"/>
      <c r="AP234" s="222"/>
    </row>
    <row r="235" spans="1:42" s="31" customFormat="1" outlineLevel="1">
      <c r="A235" s="220" t="s">
        <v>254</v>
      </c>
      <c r="B235" s="220" t="s">
        <v>287</v>
      </c>
      <c r="C235" s="220" t="s">
        <v>284</v>
      </c>
      <c r="D235" s="220"/>
      <c r="E235" s="220"/>
      <c r="F235" s="220"/>
      <c r="G235" s="220"/>
      <c r="H235" s="220"/>
      <c r="I235" s="220"/>
      <c r="J235" s="220"/>
      <c r="K235" s="220"/>
      <c r="L235" s="220"/>
      <c r="M235" s="220"/>
      <c r="N235" s="220"/>
      <c r="O235" s="220"/>
      <c r="P235" s="220"/>
      <c r="Q235" s="220"/>
      <c r="R235" s="220"/>
      <c r="S235" s="220"/>
      <c r="T235" s="220"/>
      <c r="U235" s="220"/>
      <c r="V235" s="220"/>
      <c r="W235" s="220"/>
      <c r="X235" s="220"/>
      <c r="Y235" s="220"/>
      <c r="Z235" s="220"/>
      <c r="AA235" s="220"/>
      <c r="AB235" s="220"/>
      <c r="AC235" s="220"/>
      <c r="AD235" s="220"/>
      <c r="AE235" s="220"/>
      <c r="AF235" s="220"/>
      <c r="AG235" s="220"/>
      <c r="AH235" s="220"/>
      <c r="AI235" s="220"/>
      <c r="AJ235" s="220"/>
      <c r="AK235" s="220"/>
      <c r="AL235" s="220"/>
      <c r="AM235" s="220"/>
      <c r="AN235" s="220"/>
      <c r="AO235" s="220"/>
      <c r="AP235" s="220"/>
    </row>
    <row r="236" spans="1:42" outlineLevel="2">
      <c r="A236" s="211" t="str">
        <f>A203&amp;"."&amp;A235&amp;"."&amp;A204&amp;"."&amp;B236</f>
        <v>1.d.5.1</v>
      </c>
      <c r="B236">
        <v>1</v>
      </c>
      <c r="C236" t="str">
        <f>_xlfn.IFNA(_xlfn.XLOOKUP($A236,Select!$A$4:$A$65,Select!$H$4:$H$65),"")</f>
        <v/>
      </c>
      <c r="M236" s="281">
        <v>0</v>
      </c>
      <c r="N236" s="281">
        <v>0</v>
      </c>
      <c r="O236" s="281">
        <v>0</v>
      </c>
      <c r="P236" s="281">
        <v>0</v>
      </c>
      <c r="Q236" s="281">
        <v>0</v>
      </c>
      <c r="R236" s="281">
        <v>0</v>
      </c>
      <c r="S236" s="281">
        <v>0</v>
      </c>
      <c r="T236" s="281">
        <v>0</v>
      </c>
      <c r="U236" s="281">
        <v>0</v>
      </c>
      <c r="V236" s="281">
        <v>0</v>
      </c>
      <c r="W236" s="281">
        <v>0</v>
      </c>
      <c r="X236" s="281">
        <v>0</v>
      </c>
      <c r="Y236" s="281">
        <v>0</v>
      </c>
      <c r="Z236" s="281">
        <v>0</v>
      </c>
      <c r="AA236" s="281">
        <v>0</v>
      </c>
      <c r="AB236" s="281">
        <v>0</v>
      </c>
      <c r="AC236" s="281">
        <v>0</v>
      </c>
      <c r="AD236" s="281">
        <v>0</v>
      </c>
      <c r="AE236" s="281">
        <v>0</v>
      </c>
      <c r="AF236" s="281">
        <v>0</v>
      </c>
      <c r="AG236" s="281">
        <v>0</v>
      </c>
      <c r="AH236" s="281">
        <v>0</v>
      </c>
      <c r="AI236" s="281">
        <v>0</v>
      </c>
      <c r="AJ236" s="281">
        <v>0</v>
      </c>
      <c r="AK236" s="281">
        <v>0</v>
      </c>
      <c r="AL236" s="281">
        <v>0</v>
      </c>
      <c r="AM236" s="281">
        <v>0</v>
      </c>
      <c r="AN236" s="281">
        <v>0</v>
      </c>
      <c r="AO236" s="281">
        <v>0</v>
      </c>
      <c r="AP236" s="288">
        <v>0</v>
      </c>
    </row>
    <row r="237" spans="1:42" outlineLevel="2">
      <c r="A237" s="211" t="str">
        <f>A203&amp;"."&amp;A235&amp;"."&amp;A204&amp;"."&amp;B237</f>
        <v>1.d.5.2</v>
      </c>
      <c r="B237">
        <v>2</v>
      </c>
      <c r="C237" t="str">
        <f>_xlfn.IFNA(_xlfn.XLOOKUP($A237,Select!$A$4:$A$65,Select!$H$4:$H$65),"")</f>
        <v/>
      </c>
      <c r="M237" s="281">
        <v>0</v>
      </c>
      <c r="N237" s="281">
        <v>0</v>
      </c>
      <c r="O237" s="281">
        <v>0</v>
      </c>
      <c r="P237" s="281">
        <v>0</v>
      </c>
      <c r="Q237" s="281">
        <v>0</v>
      </c>
      <c r="R237" s="281">
        <v>0</v>
      </c>
      <c r="S237" s="281">
        <v>0</v>
      </c>
      <c r="T237" s="281">
        <v>0</v>
      </c>
      <c r="U237" s="281">
        <v>0</v>
      </c>
      <c r="V237" s="281">
        <v>0</v>
      </c>
      <c r="W237" s="281">
        <v>0</v>
      </c>
      <c r="X237" s="281">
        <v>0</v>
      </c>
      <c r="Y237" s="281">
        <v>0</v>
      </c>
      <c r="Z237" s="281">
        <v>0</v>
      </c>
      <c r="AA237" s="281">
        <v>0</v>
      </c>
      <c r="AB237" s="281">
        <v>0</v>
      </c>
      <c r="AC237" s="281">
        <v>0</v>
      </c>
      <c r="AD237" s="281">
        <v>0</v>
      </c>
      <c r="AE237" s="281">
        <v>0</v>
      </c>
      <c r="AF237" s="281">
        <v>0</v>
      </c>
      <c r="AG237" s="281">
        <v>0</v>
      </c>
      <c r="AH237" s="281">
        <v>0</v>
      </c>
      <c r="AI237" s="281">
        <v>0</v>
      </c>
      <c r="AJ237" s="281">
        <v>0</v>
      </c>
      <c r="AK237" s="281">
        <v>0</v>
      </c>
      <c r="AL237" s="281">
        <v>0</v>
      </c>
      <c r="AM237" s="281">
        <v>0</v>
      </c>
      <c r="AN237" s="281">
        <v>0</v>
      </c>
      <c r="AO237" s="281">
        <v>0</v>
      </c>
      <c r="AP237" s="288">
        <v>0</v>
      </c>
    </row>
    <row r="238" spans="1:42" outlineLevel="2">
      <c r="A238" s="211" t="str">
        <f>A203&amp;"."&amp;A235&amp;"."&amp;A204&amp;"."&amp;B238</f>
        <v>1.d.5.3</v>
      </c>
      <c r="B238">
        <v>3</v>
      </c>
      <c r="C238" t="str">
        <f>_xlfn.IFNA(_xlfn.XLOOKUP($A238,Select!$A$4:$A$65,Select!$H$4:$H$65),"")</f>
        <v/>
      </c>
      <c r="M238" s="281">
        <v>0</v>
      </c>
      <c r="N238" s="281">
        <v>0</v>
      </c>
      <c r="O238" s="281">
        <v>0</v>
      </c>
      <c r="P238" s="281">
        <v>0</v>
      </c>
      <c r="Q238" s="281">
        <v>0</v>
      </c>
      <c r="R238" s="281">
        <v>0</v>
      </c>
      <c r="S238" s="281">
        <v>0</v>
      </c>
      <c r="T238" s="281">
        <v>0</v>
      </c>
      <c r="U238" s="281">
        <v>0</v>
      </c>
      <c r="V238" s="281">
        <v>0</v>
      </c>
      <c r="W238" s="281">
        <v>0</v>
      </c>
      <c r="X238" s="281">
        <v>0</v>
      </c>
      <c r="Y238" s="281">
        <v>0</v>
      </c>
      <c r="Z238" s="281">
        <v>0</v>
      </c>
      <c r="AA238" s="281">
        <v>0</v>
      </c>
      <c r="AB238" s="281">
        <v>0</v>
      </c>
      <c r="AC238" s="281">
        <v>0</v>
      </c>
      <c r="AD238" s="281">
        <v>0</v>
      </c>
      <c r="AE238" s="281">
        <v>0</v>
      </c>
      <c r="AF238" s="281">
        <v>0</v>
      </c>
      <c r="AG238" s="281">
        <v>0</v>
      </c>
      <c r="AH238" s="281">
        <v>0</v>
      </c>
      <c r="AI238" s="281">
        <v>0</v>
      </c>
      <c r="AJ238" s="281">
        <v>0</v>
      </c>
      <c r="AK238" s="281">
        <v>0</v>
      </c>
      <c r="AL238" s="281">
        <v>0</v>
      </c>
      <c r="AM238" s="281">
        <v>0</v>
      </c>
      <c r="AN238" s="281">
        <v>0</v>
      </c>
      <c r="AO238" s="281">
        <v>0</v>
      </c>
      <c r="AP238" s="288">
        <v>0</v>
      </c>
    </row>
    <row r="239" spans="1:42" outlineLevel="2">
      <c r="A239" s="211" t="str">
        <f>A203&amp;"."&amp;A235&amp;"."&amp;A204&amp;"."&amp;B239</f>
        <v>1.d.5.4</v>
      </c>
      <c r="B239">
        <v>4</v>
      </c>
      <c r="C239" t="str">
        <f>_xlfn.IFNA(_xlfn.XLOOKUP($A239,Select!$A$4:$A$65,Select!$H$4:$H$65),"")</f>
        <v/>
      </c>
      <c r="M239" s="281">
        <v>0</v>
      </c>
      <c r="N239" s="281">
        <v>0</v>
      </c>
      <c r="O239" s="281">
        <v>0</v>
      </c>
      <c r="P239" s="281">
        <v>0</v>
      </c>
      <c r="Q239" s="281">
        <v>0</v>
      </c>
      <c r="R239" s="281">
        <v>0</v>
      </c>
      <c r="S239" s="281">
        <v>0</v>
      </c>
      <c r="T239" s="281">
        <v>0</v>
      </c>
      <c r="U239" s="281">
        <v>0</v>
      </c>
      <c r="V239" s="281">
        <v>0</v>
      </c>
      <c r="W239" s="281">
        <v>0</v>
      </c>
      <c r="X239" s="281">
        <v>0</v>
      </c>
      <c r="Y239" s="281">
        <v>0</v>
      </c>
      <c r="Z239" s="281">
        <v>0</v>
      </c>
      <c r="AA239" s="281">
        <v>0</v>
      </c>
      <c r="AB239" s="281">
        <v>0</v>
      </c>
      <c r="AC239" s="281">
        <v>0</v>
      </c>
      <c r="AD239" s="281">
        <v>0</v>
      </c>
      <c r="AE239" s="281">
        <v>0</v>
      </c>
      <c r="AF239" s="281">
        <v>0</v>
      </c>
      <c r="AG239" s="281">
        <v>0</v>
      </c>
      <c r="AH239" s="281">
        <v>0</v>
      </c>
      <c r="AI239" s="281">
        <v>0</v>
      </c>
      <c r="AJ239" s="281">
        <v>0</v>
      </c>
      <c r="AK239" s="281">
        <v>0</v>
      </c>
      <c r="AL239" s="281">
        <v>0</v>
      </c>
      <c r="AM239" s="281">
        <v>0</v>
      </c>
      <c r="AN239" s="281">
        <v>0</v>
      </c>
      <c r="AO239" s="281">
        <v>0</v>
      </c>
      <c r="AP239" s="288">
        <v>0</v>
      </c>
    </row>
    <row r="240" spans="1:42" outlineLevel="2">
      <c r="A240" s="211" t="str">
        <f>A203&amp;"."&amp;A235&amp;"."&amp;A204&amp;"."&amp;B240</f>
        <v>1.d.5.5</v>
      </c>
      <c r="B240">
        <v>5</v>
      </c>
      <c r="C240" t="str">
        <f>_xlfn.IFNA(_xlfn.XLOOKUP($A240,Select!$A$4:$A$65,Select!$H$4:$H$65),"")</f>
        <v/>
      </c>
      <c r="M240" s="281">
        <v>0</v>
      </c>
      <c r="N240" s="281">
        <v>0</v>
      </c>
      <c r="O240" s="281">
        <v>0</v>
      </c>
      <c r="P240" s="281">
        <v>0</v>
      </c>
      <c r="Q240" s="281">
        <v>0</v>
      </c>
      <c r="R240" s="281">
        <v>0</v>
      </c>
      <c r="S240" s="281">
        <v>0</v>
      </c>
      <c r="T240" s="281">
        <v>0</v>
      </c>
      <c r="U240" s="281">
        <v>0</v>
      </c>
      <c r="V240" s="281">
        <v>0</v>
      </c>
      <c r="W240" s="281">
        <v>0</v>
      </c>
      <c r="X240" s="281">
        <v>0</v>
      </c>
      <c r="Y240" s="281">
        <v>0</v>
      </c>
      <c r="Z240" s="281">
        <v>0</v>
      </c>
      <c r="AA240" s="281">
        <v>0</v>
      </c>
      <c r="AB240" s="281">
        <v>0</v>
      </c>
      <c r="AC240" s="281">
        <v>0</v>
      </c>
      <c r="AD240" s="281">
        <v>0</v>
      </c>
      <c r="AE240" s="281">
        <v>0</v>
      </c>
      <c r="AF240" s="281">
        <v>0</v>
      </c>
      <c r="AG240" s="281">
        <v>0</v>
      </c>
      <c r="AH240" s="281">
        <v>0</v>
      </c>
      <c r="AI240" s="281">
        <v>0</v>
      </c>
      <c r="AJ240" s="281">
        <v>0</v>
      </c>
      <c r="AK240" s="281">
        <v>0</v>
      </c>
      <c r="AL240" s="281">
        <v>0</v>
      </c>
      <c r="AM240" s="281">
        <v>0</v>
      </c>
      <c r="AN240" s="281">
        <v>0</v>
      </c>
      <c r="AO240" s="281">
        <v>0</v>
      </c>
      <c r="AP240" s="288">
        <v>0</v>
      </c>
    </row>
    <row r="241" spans="1:42" outlineLevel="2">
      <c r="A241" s="211" t="str">
        <f>A203&amp;"."&amp;A235&amp;"."&amp;A204&amp;"."&amp;B241</f>
        <v>1.d.5.6</v>
      </c>
      <c r="B241">
        <v>6</v>
      </c>
      <c r="C241" t="str">
        <f>_xlfn.IFNA(_xlfn.XLOOKUP($A241,Select!$A$4:$A$65,Select!$H$4:$H$65),"")</f>
        <v/>
      </c>
      <c r="M241" s="281">
        <v>0</v>
      </c>
      <c r="N241" s="281">
        <v>0</v>
      </c>
      <c r="O241" s="281">
        <v>0</v>
      </c>
      <c r="P241" s="281">
        <v>0</v>
      </c>
      <c r="Q241" s="281">
        <v>0</v>
      </c>
      <c r="R241" s="281">
        <v>0</v>
      </c>
      <c r="S241" s="281">
        <v>0</v>
      </c>
      <c r="T241" s="281">
        <v>0</v>
      </c>
      <c r="U241" s="281">
        <v>0</v>
      </c>
      <c r="V241" s="281">
        <v>0</v>
      </c>
      <c r="W241" s="281">
        <v>0</v>
      </c>
      <c r="X241" s="281">
        <v>0</v>
      </c>
      <c r="Y241" s="281">
        <v>0</v>
      </c>
      <c r="Z241" s="281">
        <v>0</v>
      </c>
      <c r="AA241" s="281">
        <v>0</v>
      </c>
      <c r="AB241" s="281">
        <v>0</v>
      </c>
      <c r="AC241" s="281">
        <v>0</v>
      </c>
      <c r="AD241" s="281">
        <v>0</v>
      </c>
      <c r="AE241" s="281">
        <v>0</v>
      </c>
      <c r="AF241" s="281">
        <v>0</v>
      </c>
      <c r="AG241" s="281">
        <v>0</v>
      </c>
      <c r="AH241" s="281">
        <v>0</v>
      </c>
      <c r="AI241" s="281">
        <v>0</v>
      </c>
      <c r="AJ241" s="281">
        <v>0</v>
      </c>
      <c r="AK241" s="281">
        <v>0</v>
      </c>
      <c r="AL241" s="281">
        <v>0</v>
      </c>
      <c r="AM241" s="281">
        <v>0</v>
      </c>
      <c r="AN241" s="281">
        <v>0</v>
      </c>
      <c r="AO241" s="281">
        <v>0</v>
      </c>
      <c r="AP241" s="288">
        <v>0</v>
      </c>
    </row>
    <row r="242" spans="1:42" outlineLevel="2">
      <c r="A242" s="211" t="str">
        <f>A203&amp;"."&amp;A235&amp;"."&amp;A204&amp;"."&amp;B242</f>
        <v>1.d.5.7</v>
      </c>
      <c r="B242">
        <v>7</v>
      </c>
      <c r="C242" t="str">
        <f>_xlfn.IFNA(_xlfn.XLOOKUP($A242,Select!$A$4:$A$65,Select!$H$4:$H$65),"")</f>
        <v/>
      </c>
      <c r="M242" s="281">
        <v>0</v>
      </c>
      <c r="N242" s="281">
        <v>0</v>
      </c>
      <c r="O242" s="281">
        <v>0</v>
      </c>
      <c r="P242" s="281">
        <v>0</v>
      </c>
      <c r="Q242" s="281">
        <v>0</v>
      </c>
      <c r="R242" s="281">
        <v>0</v>
      </c>
      <c r="S242" s="281">
        <v>0</v>
      </c>
      <c r="T242" s="281">
        <v>0</v>
      </c>
      <c r="U242" s="281">
        <v>0</v>
      </c>
      <c r="V242" s="281">
        <v>0</v>
      </c>
      <c r="W242" s="281">
        <v>0</v>
      </c>
      <c r="X242" s="281">
        <v>0</v>
      </c>
      <c r="Y242" s="281">
        <v>0</v>
      </c>
      <c r="Z242" s="281">
        <v>0</v>
      </c>
      <c r="AA242" s="281">
        <v>0</v>
      </c>
      <c r="AB242" s="281">
        <v>0</v>
      </c>
      <c r="AC242" s="281">
        <v>0</v>
      </c>
      <c r="AD242" s="281">
        <v>0</v>
      </c>
      <c r="AE242" s="281">
        <v>0</v>
      </c>
      <c r="AF242" s="281">
        <v>0</v>
      </c>
      <c r="AG242" s="281">
        <v>0</v>
      </c>
      <c r="AH242" s="281">
        <v>0</v>
      </c>
      <c r="AI242" s="281">
        <v>0</v>
      </c>
      <c r="AJ242" s="281">
        <v>0</v>
      </c>
      <c r="AK242" s="281">
        <v>0</v>
      </c>
      <c r="AL242" s="281">
        <v>0</v>
      </c>
      <c r="AM242" s="281">
        <v>0</v>
      </c>
      <c r="AN242" s="281">
        <v>0</v>
      </c>
      <c r="AO242" s="281">
        <v>0</v>
      </c>
      <c r="AP242" s="288">
        <v>0</v>
      </c>
    </row>
    <row r="243" spans="1:42" outlineLevel="2">
      <c r="A243" s="211" t="str">
        <f>A203&amp;"."&amp;A235&amp;"."&amp;A204&amp;"."&amp;B243</f>
        <v>1.d.5.8</v>
      </c>
      <c r="B243">
        <v>8</v>
      </c>
      <c r="C243" t="str">
        <f>_xlfn.IFNA(_xlfn.XLOOKUP($A243,Select!$A$4:$A$65,Select!$H$4:$H$65),"")</f>
        <v/>
      </c>
      <c r="M243" s="281">
        <v>0</v>
      </c>
      <c r="N243" s="281">
        <v>0</v>
      </c>
      <c r="O243" s="281">
        <v>0</v>
      </c>
      <c r="P243" s="281">
        <v>0</v>
      </c>
      <c r="Q243" s="281">
        <v>0</v>
      </c>
      <c r="R243" s="281">
        <v>0</v>
      </c>
      <c r="S243" s="281">
        <v>0</v>
      </c>
      <c r="T243" s="281">
        <v>0</v>
      </c>
      <c r="U243" s="281">
        <v>0</v>
      </c>
      <c r="V243" s="281">
        <v>0</v>
      </c>
      <c r="W243" s="281">
        <v>0</v>
      </c>
      <c r="X243" s="281">
        <v>0</v>
      </c>
      <c r="Y243" s="281">
        <v>0</v>
      </c>
      <c r="Z243" s="281">
        <v>0</v>
      </c>
      <c r="AA243" s="281">
        <v>0</v>
      </c>
      <c r="AB243" s="281">
        <v>0</v>
      </c>
      <c r="AC243" s="281">
        <v>0</v>
      </c>
      <c r="AD243" s="281">
        <v>0</v>
      </c>
      <c r="AE243" s="281">
        <v>0</v>
      </c>
      <c r="AF243" s="281">
        <v>0</v>
      </c>
      <c r="AG243" s="281">
        <v>0</v>
      </c>
      <c r="AH243" s="281">
        <v>0</v>
      </c>
      <c r="AI243" s="281">
        <v>0</v>
      </c>
      <c r="AJ243" s="281">
        <v>0</v>
      </c>
      <c r="AK243" s="281">
        <v>0</v>
      </c>
      <c r="AL243" s="281">
        <v>0</v>
      </c>
      <c r="AM243" s="281">
        <v>0</v>
      </c>
      <c r="AN243" s="281">
        <v>0</v>
      </c>
      <c r="AO243" s="281">
        <v>0</v>
      </c>
      <c r="AP243" s="288">
        <v>0</v>
      </c>
    </row>
    <row r="244" spans="1:42" outlineLevel="2">
      <c r="A244" s="211" t="str">
        <f>A203&amp;"."&amp;A235&amp;"."&amp;A204&amp;"."&amp;B244</f>
        <v>1.d.5.9</v>
      </c>
      <c r="B244">
        <v>9</v>
      </c>
      <c r="C244" t="str">
        <f>_xlfn.IFNA(_xlfn.XLOOKUP($A244,Select!$A$4:$A$65,Select!$H$4:$H$65),"")</f>
        <v/>
      </c>
      <c r="M244" s="281">
        <v>0</v>
      </c>
      <c r="N244" s="281">
        <v>0</v>
      </c>
      <c r="O244" s="281">
        <v>0</v>
      </c>
      <c r="P244" s="281">
        <v>0</v>
      </c>
      <c r="Q244" s="281">
        <v>0</v>
      </c>
      <c r="R244" s="281">
        <v>0</v>
      </c>
      <c r="S244" s="281">
        <v>0</v>
      </c>
      <c r="T244" s="281">
        <v>0</v>
      </c>
      <c r="U244" s="281">
        <v>0</v>
      </c>
      <c r="V244" s="281">
        <v>0</v>
      </c>
      <c r="W244" s="281">
        <v>0</v>
      </c>
      <c r="X244" s="281">
        <v>0</v>
      </c>
      <c r="Y244" s="281">
        <v>0</v>
      </c>
      <c r="Z244" s="281">
        <v>0</v>
      </c>
      <c r="AA244" s="281">
        <v>0</v>
      </c>
      <c r="AB244" s="281">
        <v>0</v>
      </c>
      <c r="AC244" s="281">
        <v>0</v>
      </c>
      <c r="AD244" s="281">
        <v>0</v>
      </c>
      <c r="AE244" s="281">
        <v>0</v>
      </c>
      <c r="AF244" s="281">
        <v>0</v>
      </c>
      <c r="AG244" s="281">
        <v>0</v>
      </c>
      <c r="AH244" s="281">
        <v>0</v>
      </c>
      <c r="AI244" s="281">
        <v>0</v>
      </c>
      <c r="AJ244" s="281">
        <v>0</v>
      </c>
      <c r="AK244" s="281">
        <v>0</v>
      </c>
      <c r="AL244" s="281">
        <v>0</v>
      </c>
      <c r="AM244" s="281">
        <v>0</v>
      </c>
      <c r="AN244" s="281">
        <v>0</v>
      </c>
      <c r="AO244" s="281">
        <v>0</v>
      </c>
      <c r="AP244" s="288">
        <v>0</v>
      </c>
    </row>
    <row r="245" spans="1:42" outlineLevel="2">
      <c r="A245" s="211" t="str">
        <f>A203&amp;"."&amp;A235&amp;"."&amp;A204&amp;"."&amp;B245</f>
        <v>1.d.5.10</v>
      </c>
      <c r="B245">
        <v>10</v>
      </c>
      <c r="C245" t="str">
        <f>_xlfn.IFNA(_xlfn.XLOOKUP($A245,Select!$A$4:$A$65,Select!$H$4:$H$65),"")</f>
        <v/>
      </c>
      <c r="M245" s="281">
        <v>0</v>
      </c>
      <c r="N245" s="281">
        <v>0</v>
      </c>
      <c r="O245" s="281">
        <v>0</v>
      </c>
      <c r="P245" s="281">
        <v>0</v>
      </c>
      <c r="Q245" s="281">
        <v>0</v>
      </c>
      <c r="R245" s="281">
        <v>0</v>
      </c>
      <c r="S245" s="281">
        <v>0</v>
      </c>
      <c r="T245" s="281">
        <v>0</v>
      </c>
      <c r="U245" s="281">
        <v>0</v>
      </c>
      <c r="V245" s="281">
        <v>0</v>
      </c>
      <c r="W245" s="281">
        <v>0</v>
      </c>
      <c r="X245" s="281">
        <v>0</v>
      </c>
      <c r="Y245" s="281">
        <v>0</v>
      </c>
      <c r="Z245" s="281">
        <v>0</v>
      </c>
      <c r="AA245" s="281">
        <v>0</v>
      </c>
      <c r="AB245" s="281">
        <v>0</v>
      </c>
      <c r="AC245" s="281">
        <v>0</v>
      </c>
      <c r="AD245" s="281">
        <v>0</v>
      </c>
      <c r="AE245" s="281">
        <v>0</v>
      </c>
      <c r="AF245" s="281">
        <v>0</v>
      </c>
      <c r="AG245" s="281">
        <v>0</v>
      </c>
      <c r="AH245" s="281">
        <v>0</v>
      </c>
      <c r="AI245" s="281">
        <v>0</v>
      </c>
      <c r="AJ245" s="281">
        <v>0</v>
      </c>
      <c r="AK245" s="281">
        <v>0</v>
      </c>
      <c r="AL245" s="281">
        <v>0</v>
      </c>
      <c r="AM245" s="281">
        <v>0</v>
      </c>
      <c r="AN245" s="281">
        <v>0</v>
      </c>
      <c r="AO245" s="281">
        <v>0</v>
      </c>
      <c r="AP245" s="288">
        <v>0</v>
      </c>
    </row>
    <row r="246" spans="1:42" outlineLevel="2">
      <c r="A246" s="211" t="str">
        <f>A203&amp;"."&amp;A235&amp;"."&amp;A204&amp;"."&amp;B246</f>
        <v>1.d.5.11</v>
      </c>
      <c r="B246">
        <v>11</v>
      </c>
      <c r="C246" t="str">
        <f>_xlfn.IFNA(_xlfn.XLOOKUP($A246,Select!$A$4:$A$65,Select!$H$4:$H$65),"")</f>
        <v/>
      </c>
      <c r="M246" s="281">
        <v>0</v>
      </c>
      <c r="N246" s="281">
        <v>0</v>
      </c>
      <c r="O246" s="281">
        <v>0</v>
      </c>
      <c r="P246" s="281">
        <v>0</v>
      </c>
      <c r="Q246" s="281">
        <v>0</v>
      </c>
      <c r="R246" s="281">
        <v>0</v>
      </c>
      <c r="S246" s="281">
        <v>0</v>
      </c>
      <c r="T246" s="281">
        <v>0</v>
      </c>
      <c r="U246" s="281">
        <v>0</v>
      </c>
      <c r="V246" s="281">
        <v>0</v>
      </c>
      <c r="W246" s="281">
        <v>0</v>
      </c>
      <c r="X246" s="281">
        <v>0</v>
      </c>
      <c r="Y246" s="281">
        <v>0</v>
      </c>
      <c r="Z246" s="281">
        <v>0</v>
      </c>
      <c r="AA246" s="281">
        <v>0</v>
      </c>
      <c r="AB246" s="281">
        <v>0</v>
      </c>
      <c r="AC246" s="281">
        <v>0</v>
      </c>
      <c r="AD246" s="281">
        <v>0</v>
      </c>
      <c r="AE246" s="281">
        <v>0</v>
      </c>
      <c r="AF246" s="281">
        <v>0</v>
      </c>
      <c r="AG246" s="281">
        <v>0</v>
      </c>
      <c r="AH246" s="281">
        <v>0</v>
      </c>
      <c r="AI246" s="281">
        <v>0</v>
      </c>
      <c r="AJ246" s="281">
        <v>0</v>
      </c>
      <c r="AK246" s="281">
        <v>0</v>
      </c>
      <c r="AL246" s="281">
        <v>0</v>
      </c>
      <c r="AM246" s="281">
        <v>0</v>
      </c>
      <c r="AN246" s="281">
        <v>0</v>
      </c>
      <c r="AO246" s="281">
        <v>0</v>
      </c>
      <c r="AP246" s="288">
        <v>0</v>
      </c>
    </row>
    <row r="247" spans="1:42" outlineLevel="2">
      <c r="A247" s="211" t="str">
        <f>A203&amp;"."&amp;A235&amp;"."&amp;A204&amp;"."&amp;B247</f>
        <v>1.d.5.12</v>
      </c>
      <c r="B247">
        <v>12</v>
      </c>
      <c r="C247" t="str">
        <f>_xlfn.IFNA(_xlfn.XLOOKUP($A247,Select!$A$4:$A$65,Select!$H$4:$H$65),"")</f>
        <v/>
      </c>
      <c r="M247" s="281">
        <v>0</v>
      </c>
      <c r="N247" s="281">
        <v>0</v>
      </c>
      <c r="O247" s="281">
        <v>0</v>
      </c>
      <c r="P247" s="281">
        <v>0</v>
      </c>
      <c r="Q247" s="281">
        <v>0</v>
      </c>
      <c r="R247" s="281">
        <v>0</v>
      </c>
      <c r="S247" s="281">
        <v>0</v>
      </c>
      <c r="T247" s="281">
        <v>0</v>
      </c>
      <c r="U247" s="281">
        <v>0</v>
      </c>
      <c r="V247" s="281">
        <v>0</v>
      </c>
      <c r="W247" s="281">
        <v>0</v>
      </c>
      <c r="X247" s="281">
        <v>0</v>
      </c>
      <c r="Y247" s="281">
        <v>0</v>
      </c>
      <c r="Z247" s="281">
        <v>0</v>
      </c>
      <c r="AA247" s="281">
        <v>0</v>
      </c>
      <c r="AB247" s="281">
        <v>0</v>
      </c>
      <c r="AC247" s="281">
        <v>0</v>
      </c>
      <c r="AD247" s="281">
        <v>0</v>
      </c>
      <c r="AE247" s="281">
        <v>0</v>
      </c>
      <c r="AF247" s="281">
        <v>0</v>
      </c>
      <c r="AG247" s="281">
        <v>0</v>
      </c>
      <c r="AH247" s="281">
        <v>0</v>
      </c>
      <c r="AI247" s="281">
        <v>0</v>
      </c>
      <c r="AJ247" s="281">
        <v>0</v>
      </c>
      <c r="AK247" s="281">
        <v>0</v>
      </c>
      <c r="AL247" s="281">
        <v>0</v>
      </c>
      <c r="AM247" s="281">
        <v>0</v>
      </c>
      <c r="AN247" s="281">
        <v>0</v>
      </c>
      <c r="AO247" s="281">
        <v>0</v>
      </c>
      <c r="AP247" s="288">
        <v>0</v>
      </c>
    </row>
    <row r="248" spans="1:42" s="156" customFormat="1" outlineLevel="1">
      <c r="A248" s="212"/>
      <c r="B248" s="201">
        <f>B247-COUNTIFS(C236:C247,"")</f>
        <v>0</v>
      </c>
      <c r="C248" s="201" t="s">
        <v>285</v>
      </c>
      <c r="D248" s="201"/>
      <c r="E248" s="201"/>
      <c r="F248" s="201"/>
      <c r="G248" s="201"/>
      <c r="H248" s="201"/>
      <c r="I248" s="201"/>
      <c r="J248" s="201"/>
      <c r="K248" s="201"/>
      <c r="L248" s="201"/>
      <c r="M248" s="280">
        <f t="shared" ref="M248:AP248" si="21">SUM(M236:M247)</f>
        <v>0</v>
      </c>
      <c r="N248" s="280">
        <f t="shared" si="21"/>
        <v>0</v>
      </c>
      <c r="O248" s="280">
        <f t="shared" si="21"/>
        <v>0</v>
      </c>
      <c r="P248" s="280">
        <f t="shared" si="21"/>
        <v>0</v>
      </c>
      <c r="Q248" s="280">
        <f t="shared" si="21"/>
        <v>0</v>
      </c>
      <c r="R248" s="280">
        <f t="shared" si="21"/>
        <v>0</v>
      </c>
      <c r="S248" s="280">
        <f t="shared" si="21"/>
        <v>0</v>
      </c>
      <c r="T248" s="280">
        <f t="shared" si="21"/>
        <v>0</v>
      </c>
      <c r="U248" s="280">
        <f t="shared" si="21"/>
        <v>0</v>
      </c>
      <c r="V248" s="280">
        <f t="shared" si="21"/>
        <v>0</v>
      </c>
      <c r="W248" s="280">
        <f t="shared" si="21"/>
        <v>0</v>
      </c>
      <c r="X248" s="280">
        <f t="shared" si="21"/>
        <v>0</v>
      </c>
      <c r="Y248" s="280">
        <f t="shared" si="21"/>
        <v>0</v>
      </c>
      <c r="Z248" s="280">
        <f t="shared" si="21"/>
        <v>0</v>
      </c>
      <c r="AA248" s="280">
        <f t="shared" si="21"/>
        <v>0</v>
      </c>
      <c r="AB248" s="280">
        <f t="shared" si="21"/>
        <v>0</v>
      </c>
      <c r="AC248" s="280">
        <f t="shared" si="21"/>
        <v>0</v>
      </c>
      <c r="AD248" s="280">
        <f t="shared" si="21"/>
        <v>0</v>
      </c>
      <c r="AE248" s="280">
        <f t="shared" si="21"/>
        <v>0</v>
      </c>
      <c r="AF248" s="280">
        <f t="shared" si="21"/>
        <v>0</v>
      </c>
      <c r="AG248" s="280">
        <f t="shared" si="21"/>
        <v>0</v>
      </c>
      <c r="AH248" s="280">
        <f t="shared" si="21"/>
        <v>0</v>
      </c>
      <c r="AI248" s="280">
        <f t="shared" si="21"/>
        <v>0</v>
      </c>
      <c r="AJ248" s="280">
        <f t="shared" si="21"/>
        <v>0</v>
      </c>
      <c r="AK248" s="280">
        <f t="shared" si="21"/>
        <v>0</v>
      </c>
      <c r="AL248" s="280">
        <f t="shared" si="21"/>
        <v>0</v>
      </c>
      <c r="AM248" s="280">
        <f t="shared" si="21"/>
        <v>0</v>
      </c>
      <c r="AN248" s="280">
        <f t="shared" si="21"/>
        <v>0</v>
      </c>
      <c r="AO248" s="280">
        <f t="shared" si="21"/>
        <v>0</v>
      </c>
      <c r="AP248" s="280">
        <f t="shared" si="21"/>
        <v>0</v>
      </c>
    </row>
    <row r="249" spans="1:42" ht="16.149999999999999" outlineLevel="1" thickBot="1">
      <c r="A249" s="213"/>
      <c r="B249" s="202"/>
      <c r="C249" s="202"/>
      <c r="D249" s="202"/>
      <c r="E249" s="202"/>
      <c r="F249" s="202"/>
      <c r="G249" s="202"/>
      <c r="H249" s="202"/>
      <c r="I249" s="202"/>
      <c r="J249" s="202"/>
      <c r="K249" s="202"/>
      <c r="L249" s="202"/>
      <c r="M249" s="202"/>
      <c r="N249" s="202"/>
      <c r="O249" s="202"/>
      <c r="P249" s="202"/>
      <c r="Q249" s="202"/>
      <c r="R249" s="202"/>
      <c r="S249" s="202"/>
      <c r="T249" s="202"/>
      <c r="U249" s="202"/>
      <c r="V249" s="202"/>
      <c r="W249" s="202"/>
      <c r="X249" s="202"/>
      <c r="Y249" s="202"/>
      <c r="Z249" s="202"/>
      <c r="AA249" s="202"/>
      <c r="AB249" s="202"/>
      <c r="AC249" s="202"/>
      <c r="AD249" s="202"/>
      <c r="AE249" s="202"/>
      <c r="AF249" s="202"/>
      <c r="AG249" s="202"/>
      <c r="AH249" s="202"/>
      <c r="AI249" s="202"/>
      <c r="AJ249" s="202"/>
      <c r="AK249" s="202"/>
      <c r="AL249" s="202"/>
      <c r="AM249" s="202"/>
      <c r="AN249" s="202"/>
      <c r="AO249" s="202"/>
      <c r="AP249" s="202"/>
    </row>
    <row r="250" spans="1:42" s="156" customFormat="1" ht="16.149999999999999" outlineLevel="1" thickBot="1">
      <c r="A250" s="214" t="s">
        <v>288</v>
      </c>
      <c r="B250" s="203">
        <f>B248+B233+B218</f>
        <v>6</v>
      </c>
      <c r="C250" s="203" t="s">
        <v>289</v>
      </c>
      <c r="D250" s="203"/>
      <c r="E250" s="203"/>
      <c r="F250" s="203"/>
      <c r="G250" s="203"/>
      <c r="H250" s="203"/>
      <c r="I250" s="203"/>
      <c r="J250" s="203"/>
      <c r="K250" s="203"/>
      <c r="L250" s="203"/>
      <c r="M250" s="284">
        <f t="shared" ref="M250:AP250" si="22">SUM(M218,M233,M248)</f>
        <v>0</v>
      </c>
      <c r="N250" s="284">
        <f t="shared" si="22"/>
        <v>0</v>
      </c>
      <c r="O250" s="284">
        <f t="shared" si="22"/>
        <v>0</v>
      </c>
      <c r="P250" s="284">
        <f t="shared" si="22"/>
        <v>0</v>
      </c>
      <c r="Q250" s="284">
        <f t="shared" si="22"/>
        <v>0</v>
      </c>
      <c r="R250" s="284">
        <f t="shared" si="22"/>
        <v>0</v>
      </c>
      <c r="S250" s="284">
        <f t="shared" si="22"/>
        <v>0</v>
      </c>
      <c r="T250" s="284">
        <f t="shared" si="22"/>
        <v>0</v>
      </c>
      <c r="U250" s="284">
        <f t="shared" si="22"/>
        <v>0</v>
      </c>
      <c r="V250" s="284">
        <f t="shared" si="22"/>
        <v>0</v>
      </c>
      <c r="W250" s="284">
        <f t="shared" si="22"/>
        <v>0</v>
      </c>
      <c r="X250" s="284">
        <f t="shared" si="22"/>
        <v>0</v>
      </c>
      <c r="Y250" s="284">
        <f t="shared" si="22"/>
        <v>0</v>
      </c>
      <c r="Z250" s="284">
        <f t="shared" si="22"/>
        <v>0</v>
      </c>
      <c r="AA250" s="284">
        <f t="shared" si="22"/>
        <v>0</v>
      </c>
      <c r="AB250" s="284">
        <f t="shared" si="22"/>
        <v>0</v>
      </c>
      <c r="AC250" s="284">
        <f t="shared" si="22"/>
        <v>0</v>
      </c>
      <c r="AD250" s="284">
        <f t="shared" si="22"/>
        <v>0</v>
      </c>
      <c r="AE250" s="284">
        <f t="shared" si="22"/>
        <v>0</v>
      </c>
      <c r="AF250" s="284">
        <f t="shared" si="22"/>
        <v>0</v>
      </c>
      <c r="AG250" s="284">
        <f t="shared" si="22"/>
        <v>0</v>
      </c>
      <c r="AH250" s="284">
        <f t="shared" si="22"/>
        <v>0</v>
      </c>
      <c r="AI250" s="284">
        <f t="shared" si="22"/>
        <v>0</v>
      </c>
      <c r="AJ250" s="284">
        <f t="shared" si="22"/>
        <v>0</v>
      </c>
      <c r="AK250" s="284">
        <f t="shared" si="22"/>
        <v>0</v>
      </c>
      <c r="AL250" s="284">
        <f t="shared" si="22"/>
        <v>0</v>
      </c>
      <c r="AM250" s="284">
        <f t="shared" si="22"/>
        <v>0</v>
      </c>
      <c r="AN250" s="284">
        <f t="shared" si="22"/>
        <v>0</v>
      </c>
      <c r="AO250" s="284">
        <f t="shared" si="22"/>
        <v>0</v>
      </c>
      <c r="AP250" s="284">
        <f t="shared" si="22"/>
        <v>0</v>
      </c>
    </row>
    <row r="251" spans="1:42" collapsed="1">
      <c r="A251" s="211"/>
    </row>
    <row r="252" spans="1:42">
      <c r="A252" s="209" t="str">
        <f>_xlfn.TEXTBEFORE(J252,".")</f>
        <v>1</v>
      </c>
      <c r="B252" s="196" t="str">
        <f>_xlfn.XLOOKUP($A252,Select!$B$4:$B$65,Select!$C$4:$C$65)</f>
        <v>Phase 1</v>
      </c>
      <c r="C252" s="197"/>
      <c r="D252" s="197">
        <f>B267+B282+B297</f>
        <v>4</v>
      </c>
      <c r="E252" s="197" t="s">
        <v>281</v>
      </c>
      <c r="F252" s="197"/>
      <c r="G252" s="197"/>
      <c r="H252" s="197"/>
      <c r="I252" s="197" t="s">
        <v>282</v>
      </c>
      <c r="J252" s="197" t="str">
        <f>Select!$M$9</f>
        <v>1.6</v>
      </c>
      <c r="K252" s="197"/>
      <c r="L252" s="197"/>
      <c r="M252" s="197"/>
      <c r="N252" s="198"/>
      <c r="O252" s="198"/>
      <c r="P252" s="198"/>
      <c r="Q252" s="198"/>
      <c r="R252" s="198"/>
      <c r="S252" s="198"/>
      <c r="T252" s="198"/>
      <c r="U252" s="198"/>
      <c r="V252" s="198"/>
      <c r="W252" s="198"/>
      <c r="X252" s="198"/>
      <c r="Y252" s="198"/>
      <c r="Z252" s="198"/>
      <c r="AA252" s="198"/>
      <c r="AB252" s="198"/>
      <c r="AC252" s="198"/>
      <c r="AD252" s="198"/>
      <c r="AE252" s="198"/>
      <c r="AF252" s="198"/>
      <c r="AG252" s="198"/>
      <c r="AH252" s="198"/>
      <c r="AI252" s="198"/>
      <c r="AJ252" s="198"/>
      <c r="AK252" s="198"/>
      <c r="AL252" s="198"/>
      <c r="AM252" s="198"/>
      <c r="AN252" s="198"/>
      <c r="AO252" s="198"/>
      <c r="AP252" s="198"/>
    </row>
    <row r="253" spans="1:42" s="199" customFormat="1" outlineLevel="1">
      <c r="A253" s="210" t="str">
        <f>_xlfn.TEXTAFTER(J252,".")</f>
        <v>6</v>
      </c>
      <c r="B253" s="199" t="str">
        <f>_xlfn.XLOOKUP($J252,Select!$K$4:$K$65,Select!$F$4:$F$65)</f>
        <v>Energy Costs</v>
      </c>
    </row>
    <row r="254" spans="1:42" s="31" customFormat="1" outlineLevel="1">
      <c r="A254" s="220" t="s">
        <v>150</v>
      </c>
      <c r="B254" s="220" t="s">
        <v>283</v>
      </c>
      <c r="C254" s="220" t="s">
        <v>284</v>
      </c>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c r="AA254" s="220"/>
      <c r="AB254" s="220"/>
      <c r="AC254" s="220"/>
      <c r="AD254" s="220"/>
      <c r="AE254" s="220"/>
      <c r="AF254" s="220"/>
      <c r="AG254" s="220"/>
      <c r="AH254" s="220"/>
      <c r="AI254" s="220"/>
      <c r="AJ254" s="220"/>
      <c r="AK254" s="220"/>
      <c r="AL254" s="220"/>
      <c r="AM254" s="220"/>
      <c r="AN254" s="220"/>
      <c r="AO254" s="220"/>
      <c r="AP254" s="220"/>
    </row>
    <row r="255" spans="1:42" outlineLevel="2">
      <c r="A255" s="211" t="str">
        <f>A252&amp;"."&amp;A254&amp;"."&amp;A253&amp;"."&amp;B255</f>
        <v>1.c.6.1</v>
      </c>
      <c r="B255">
        <v>1</v>
      </c>
      <c r="C255" t="str">
        <f>_xlfn.IFNA(_xlfn.XLOOKUP($A255,Select!$A$4:$A$65,Select!$H$4:$H$65),"")</f>
        <v/>
      </c>
      <c r="M255" s="281">
        <v>0</v>
      </c>
      <c r="N255" s="281">
        <v>0</v>
      </c>
      <c r="O255" s="281">
        <v>0</v>
      </c>
      <c r="P255" s="281">
        <v>0</v>
      </c>
      <c r="Q255" s="281">
        <v>0</v>
      </c>
      <c r="R255" s="281">
        <v>0</v>
      </c>
      <c r="S255" s="281">
        <v>0</v>
      </c>
      <c r="T255" s="281">
        <v>0</v>
      </c>
      <c r="U255" s="281">
        <v>0</v>
      </c>
      <c r="V255" s="281">
        <v>0</v>
      </c>
      <c r="W255" s="281">
        <v>0</v>
      </c>
      <c r="X255" s="281">
        <v>0</v>
      </c>
      <c r="Y255" s="281">
        <v>0</v>
      </c>
      <c r="Z255" s="281">
        <v>0</v>
      </c>
      <c r="AA255" s="281">
        <v>0</v>
      </c>
      <c r="AB255" s="281">
        <v>0</v>
      </c>
      <c r="AC255" s="281">
        <v>0</v>
      </c>
      <c r="AD255" s="281">
        <v>0</v>
      </c>
      <c r="AE255" s="281">
        <v>0</v>
      </c>
      <c r="AF255" s="281">
        <v>0</v>
      </c>
      <c r="AG255" s="281">
        <v>0</v>
      </c>
      <c r="AH255" s="281">
        <v>0</v>
      </c>
      <c r="AI255" s="281">
        <v>0</v>
      </c>
      <c r="AJ255" s="281">
        <v>0</v>
      </c>
      <c r="AK255" s="281">
        <v>0</v>
      </c>
      <c r="AL255" s="281">
        <v>0</v>
      </c>
      <c r="AM255" s="281">
        <v>0</v>
      </c>
      <c r="AN255" s="281">
        <v>0</v>
      </c>
      <c r="AO255" s="281">
        <v>0</v>
      </c>
      <c r="AP255" s="288">
        <v>0</v>
      </c>
    </row>
    <row r="256" spans="1:42" outlineLevel="2">
      <c r="A256" s="211" t="str">
        <f>A252&amp;"."&amp;A254&amp;"."&amp;A253&amp;"."&amp;B256</f>
        <v>1.c.6.2</v>
      </c>
      <c r="B256">
        <v>2</v>
      </c>
      <c r="C256" t="str">
        <f>_xlfn.IFNA(_xlfn.XLOOKUP($A256,Select!$A$4:$A$65,Select!$H$4:$H$65),"")</f>
        <v/>
      </c>
      <c r="M256" s="281">
        <v>0</v>
      </c>
      <c r="N256" s="281">
        <v>0</v>
      </c>
      <c r="O256" s="281">
        <v>0</v>
      </c>
      <c r="P256" s="281">
        <v>0</v>
      </c>
      <c r="Q256" s="281">
        <v>0</v>
      </c>
      <c r="R256" s="281">
        <v>0</v>
      </c>
      <c r="S256" s="281">
        <v>0</v>
      </c>
      <c r="T256" s="281">
        <v>0</v>
      </c>
      <c r="U256" s="281">
        <v>0</v>
      </c>
      <c r="V256" s="281">
        <v>0</v>
      </c>
      <c r="W256" s="281">
        <v>0</v>
      </c>
      <c r="X256" s="281">
        <v>0</v>
      </c>
      <c r="Y256" s="281">
        <v>0</v>
      </c>
      <c r="Z256" s="281">
        <v>0</v>
      </c>
      <c r="AA256" s="281">
        <v>0</v>
      </c>
      <c r="AB256" s="281">
        <v>0</v>
      </c>
      <c r="AC256" s="281">
        <v>0</v>
      </c>
      <c r="AD256" s="281">
        <v>0</v>
      </c>
      <c r="AE256" s="281">
        <v>0</v>
      </c>
      <c r="AF256" s="281">
        <v>0</v>
      </c>
      <c r="AG256" s="281">
        <v>0</v>
      </c>
      <c r="AH256" s="281">
        <v>0</v>
      </c>
      <c r="AI256" s="281">
        <v>0</v>
      </c>
      <c r="AJ256" s="281">
        <v>0</v>
      </c>
      <c r="AK256" s="281">
        <v>0</v>
      </c>
      <c r="AL256" s="281">
        <v>0</v>
      </c>
      <c r="AM256" s="281">
        <v>0</v>
      </c>
      <c r="AN256" s="281">
        <v>0</v>
      </c>
      <c r="AO256" s="281">
        <v>0</v>
      </c>
      <c r="AP256" s="288">
        <v>0</v>
      </c>
    </row>
    <row r="257" spans="1:42" outlineLevel="2">
      <c r="A257" s="211" t="str">
        <f>A252&amp;"."&amp;A254&amp;"."&amp;A253&amp;"."&amp;B257</f>
        <v>1.c.6.3</v>
      </c>
      <c r="B257">
        <v>3</v>
      </c>
      <c r="C257" t="str">
        <f>_xlfn.IFNA(_xlfn.XLOOKUP($A257,Select!$A$4:$A$65,Select!$H$4:$H$65),"")</f>
        <v/>
      </c>
      <c r="M257" s="281">
        <v>0</v>
      </c>
      <c r="N257" s="281">
        <v>0</v>
      </c>
      <c r="O257" s="281">
        <v>0</v>
      </c>
      <c r="P257" s="281">
        <v>0</v>
      </c>
      <c r="Q257" s="281">
        <v>0</v>
      </c>
      <c r="R257" s="281">
        <v>0</v>
      </c>
      <c r="S257" s="281">
        <v>0</v>
      </c>
      <c r="T257" s="281">
        <v>0</v>
      </c>
      <c r="U257" s="281">
        <v>0</v>
      </c>
      <c r="V257" s="281">
        <v>0</v>
      </c>
      <c r="W257" s="281">
        <v>0</v>
      </c>
      <c r="X257" s="281">
        <v>0</v>
      </c>
      <c r="Y257" s="281">
        <v>0</v>
      </c>
      <c r="Z257" s="281">
        <v>0</v>
      </c>
      <c r="AA257" s="281">
        <v>0</v>
      </c>
      <c r="AB257" s="281">
        <v>0</v>
      </c>
      <c r="AC257" s="281">
        <v>0</v>
      </c>
      <c r="AD257" s="281">
        <v>0</v>
      </c>
      <c r="AE257" s="281">
        <v>0</v>
      </c>
      <c r="AF257" s="281">
        <v>0</v>
      </c>
      <c r="AG257" s="281">
        <v>0</v>
      </c>
      <c r="AH257" s="281">
        <v>0</v>
      </c>
      <c r="AI257" s="281">
        <v>0</v>
      </c>
      <c r="AJ257" s="281">
        <v>0</v>
      </c>
      <c r="AK257" s="281">
        <v>0</v>
      </c>
      <c r="AL257" s="281">
        <v>0</v>
      </c>
      <c r="AM257" s="281">
        <v>0</v>
      </c>
      <c r="AN257" s="281">
        <v>0</v>
      </c>
      <c r="AO257" s="281">
        <v>0</v>
      </c>
      <c r="AP257" s="288">
        <v>0</v>
      </c>
    </row>
    <row r="258" spans="1:42" outlineLevel="2">
      <c r="A258" s="211" t="str">
        <f>A252&amp;"."&amp;A254&amp;"."&amp;A253&amp;"."&amp;B258</f>
        <v>1.c.6.4</v>
      </c>
      <c r="B258">
        <v>4</v>
      </c>
      <c r="C258" t="str">
        <f>_xlfn.IFNA(_xlfn.XLOOKUP($A258,Select!$A$4:$A$65,Select!$H$4:$H$65),"")</f>
        <v/>
      </c>
      <c r="M258" s="281">
        <v>0</v>
      </c>
      <c r="N258" s="281">
        <v>0</v>
      </c>
      <c r="O258" s="281">
        <v>0</v>
      </c>
      <c r="P258" s="281">
        <v>0</v>
      </c>
      <c r="Q258" s="281">
        <v>0</v>
      </c>
      <c r="R258" s="281">
        <v>0</v>
      </c>
      <c r="S258" s="281">
        <v>0</v>
      </c>
      <c r="T258" s="281">
        <v>0</v>
      </c>
      <c r="U258" s="281">
        <v>0</v>
      </c>
      <c r="V258" s="281">
        <v>0</v>
      </c>
      <c r="W258" s="281">
        <v>0</v>
      </c>
      <c r="X258" s="281">
        <v>0</v>
      </c>
      <c r="Y258" s="281">
        <v>0</v>
      </c>
      <c r="Z258" s="281">
        <v>0</v>
      </c>
      <c r="AA258" s="281">
        <v>0</v>
      </c>
      <c r="AB258" s="281">
        <v>0</v>
      </c>
      <c r="AC258" s="281">
        <v>0</v>
      </c>
      <c r="AD258" s="281">
        <v>0</v>
      </c>
      <c r="AE258" s="281">
        <v>0</v>
      </c>
      <c r="AF258" s="281">
        <v>0</v>
      </c>
      <c r="AG258" s="281">
        <v>0</v>
      </c>
      <c r="AH258" s="281">
        <v>0</v>
      </c>
      <c r="AI258" s="281">
        <v>0</v>
      </c>
      <c r="AJ258" s="281">
        <v>0</v>
      </c>
      <c r="AK258" s="281">
        <v>0</v>
      </c>
      <c r="AL258" s="281">
        <v>0</v>
      </c>
      <c r="AM258" s="281">
        <v>0</v>
      </c>
      <c r="AN258" s="281">
        <v>0</v>
      </c>
      <c r="AO258" s="281">
        <v>0</v>
      </c>
      <c r="AP258" s="288">
        <v>0</v>
      </c>
    </row>
    <row r="259" spans="1:42" outlineLevel="2">
      <c r="A259" s="211" t="str">
        <f>A252&amp;"."&amp;A254&amp;"."&amp;A253&amp;"."&amp;B259</f>
        <v>1.c.6.5</v>
      </c>
      <c r="B259">
        <v>5</v>
      </c>
      <c r="C259" t="str">
        <f>_xlfn.IFNA(_xlfn.XLOOKUP($A259,Select!$A$4:$A$65,Select!$H$4:$H$65),"")</f>
        <v/>
      </c>
      <c r="M259" s="281">
        <v>0</v>
      </c>
      <c r="N259" s="281">
        <v>0</v>
      </c>
      <c r="O259" s="281">
        <v>0</v>
      </c>
      <c r="P259" s="281">
        <v>0</v>
      </c>
      <c r="Q259" s="281">
        <v>0</v>
      </c>
      <c r="R259" s="281">
        <v>0</v>
      </c>
      <c r="S259" s="281">
        <v>0</v>
      </c>
      <c r="T259" s="281">
        <v>0</v>
      </c>
      <c r="U259" s="281">
        <v>0</v>
      </c>
      <c r="V259" s="281">
        <v>0</v>
      </c>
      <c r="W259" s="281">
        <v>0</v>
      </c>
      <c r="X259" s="281">
        <v>0</v>
      </c>
      <c r="Y259" s="281">
        <v>0</v>
      </c>
      <c r="Z259" s="281">
        <v>0</v>
      </c>
      <c r="AA259" s="281">
        <v>0</v>
      </c>
      <c r="AB259" s="281">
        <v>0</v>
      </c>
      <c r="AC259" s="281">
        <v>0</v>
      </c>
      <c r="AD259" s="281">
        <v>0</v>
      </c>
      <c r="AE259" s="281">
        <v>0</v>
      </c>
      <c r="AF259" s="281">
        <v>0</v>
      </c>
      <c r="AG259" s="281">
        <v>0</v>
      </c>
      <c r="AH259" s="281">
        <v>0</v>
      </c>
      <c r="AI259" s="281">
        <v>0</v>
      </c>
      <c r="AJ259" s="281">
        <v>0</v>
      </c>
      <c r="AK259" s="281">
        <v>0</v>
      </c>
      <c r="AL259" s="281">
        <v>0</v>
      </c>
      <c r="AM259" s="281">
        <v>0</v>
      </c>
      <c r="AN259" s="281">
        <v>0</v>
      </c>
      <c r="AO259" s="281">
        <v>0</v>
      </c>
      <c r="AP259" s="288">
        <v>0</v>
      </c>
    </row>
    <row r="260" spans="1:42" outlineLevel="2">
      <c r="A260" s="211" t="str">
        <f>A252&amp;"."&amp;A254&amp;"."&amp;A253&amp;"."&amp;B260</f>
        <v>1.c.6.6</v>
      </c>
      <c r="B260">
        <v>6</v>
      </c>
      <c r="C260" t="str">
        <f>_xlfn.IFNA(_xlfn.XLOOKUP($A260,Select!$A$4:$A$65,Select!$H$4:$H$65),"")</f>
        <v/>
      </c>
      <c r="M260" s="281">
        <v>0</v>
      </c>
      <c r="N260" s="281">
        <v>0</v>
      </c>
      <c r="O260" s="281">
        <v>0</v>
      </c>
      <c r="P260" s="281">
        <v>0</v>
      </c>
      <c r="Q260" s="281">
        <v>0</v>
      </c>
      <c r="R260" s="281">
        <v>0</v>
      </c>
      <c r="S260" s="281">
        <v>0</v>
      </c>
      <c r="T260" s="281">
        <v>0</v>
      </c>
      <c r="U260" s="281">
        <v>0</v>
      </c>
      <c r="V260" s="281">
        <v>0</v>
      </c>
      <c r="W260" s="281">
        <v>0</v>
      </c>
      <c r="X260" s="281">
        <v>0</v>
      </c>
      <c r="Y260" s="281">
        <v>0</v>
      </c>
      <c r="Z260" s="281">
        <v>0</v>
      </c>
      <c r="AA260" s="281">
        <v>0</v>
      </c>
      <c r="AB260" s="281">
        <v>0</v>
      </c>
      <c r="AC260" s="281">
        <v>0</v>
      </c>
      <c r="AD260" s="281">
        <v>0</v>
      </c>
      <c r="AE260" s="281">
        <v>0</v>
      </c>
      <c r="AF260" s="281">
        <v>0</v>
      </c>
      <c r="AG260" s="281">
        <v>0</v>
      </c>
      <c r="AH260" s="281">
        <v>0</v>
      </c>
      <c r="AI260" s="281">
        <v>0</v>
      </c>
      <c r="AJ260" s="281">
        <v>0</v>
      </c>
      <c r="AK260" s="281">
        <v>0</v>
      </c>
      <c r="AL260" s="281">
        <v>0</v>
      </c>
      <c r="AM260" s="281">
        <v>0</v>
      </c>
      <c r="AN260" s="281">
        <v>0</v>
      </c>
      <c r="AO260" s="281">
        <v>0</v>
      </c>
      <c r="AP260" s="288">
        <v>0</v>
      </c>
    </row>
    <row r="261" spans="1:42" outlineLevel="2">
      <c r="A261" s="211" t="str">
        <f>A252&amp;"."&amp;A254&amp;"."&amp;A253&amp;"."&amp;B261</f>
        <v>1.c.6.7</v>
      </c>
      <c r="B261">
        <v>7</v>
      </c>
      <c r="C261" t="str">
        <f>_xlfn.IFNA(_xlfn.XLOOKUP($A261,Select!$A$4:$A$65,Select!$H$4:$H$65),"")</f>
        <v/>
      </c>
      <c r="M261" s="281">
        <v>0</v>
      </c>
      <c r="N261" s="281">
        <v>0</v>
      </c>
      <c r="O261" s="281">
        <v>0</v>
      </c>
      <c r="P261" s="281">
        <v>0</v>
      </c>
      <c r="Q261" s="281">
        <v>0</v>
      </c>
      <c r="R261" s="281">
        <v>0</v>
      </c>
      <c r="S261" s="281">
        <v>0</v>
      </c>
      <c r="T261" s="281">
        <v>0</v>
      </c>
      <c r="U261" s="281">
        <v>0</v>
      </c>
      <c r="V261" s="281">
        <v>0</v>
      </c>
      <c r="W261" s="281">
        <v>0</v>
      </c>
      <c r="X261" s="281">
        <v>0</v>
      </c>
      <c r="Y261" s="281">
        <v>0</v>
      </c>
      <c r="Z261" s="281">
        <v>0</v>
      </c>
      <c r="AA261" s="281">
        <v>0</v>
      </c>
      <c r="AB261" s="281">
        <v>0</v>
      </c>
      <c r="AC261" s="281">
        <v>0</v>
      </c>
      <c r="AD261" s="281">
        <v>0</v>
      </c>
      <c r="AE261" s="281">
        <v>0</v>
      </c>
      <c r="AF261" s="281">
        <v>0</v>
      </c>
      <c r="AG261" s="281">
        <v>0</v>
      </c>
      <c r="AH261" s="281">
        <v>0</v>
      </c>
      <c r="AI261" s="281">
        <v>0</v>
      </c>
      <c r="AJ261" s="281">
        <v>0</v>
      </c>
      <c r="AK261" s="281">
        <v>0</v>
      </c>
      <c r="AL261" s="281">
        <v>0</v>
      </c>
      <c r="AM261" s="281">
        <v>0</v>
      </c>
      <c r="AN261" s="281">
        <v>0</v>
      </c>
      <c r="AO261" s="281">
        <v>0</v>
      </c>
      <c r="AP261" s="288">
        <v>0</v>
      </c>
    </row>
    <row r="262" spans="1:42" outlineLevel="2">
      <c r="A262" s="211" t="str">
        <f>A252&amp;"."&amp;A254&amp;"."&amp;A253&amp;"."&amp;B262</f>
        <v>1.c.6.8</v>
      </c>
      <c r="B262">
        <v>8</v>
      </c>
      <c r="C262" t="str">
        <f>_xlfn.IFNA(_xlfn.XLOOKUP($A262,Select!$A$4:$A$65,Select!$H$4:$H$65),"")</f>
        <v/>
      </c>
      <c r="M262" s="281">
        <v>0</v>
      </c>
      <c r="N262" s="281">
        <v>0</v>
      </c>
      <c r="O262" s="281">
        <v>0</v>
      </c>
      <c r="P262" s="281">
        <v>0</v>
      </c>
      <c r="Q262" s="281">
        <v>0</v>
      </c>
      <c r="R262" s="281">
        <v>0</v>
      </c>
      <c r="S262" s="281">
        <v>0</v>
      </c>
      <c r="T262" s="281">
        <v>0</v>
      </c>
      <c r="U262" s="281">
        <v>0</v>
      </c>
      <c r="V262" s="281">
        <v>0</v>
      </c>
      <c r="W262" s="281">
        <v>0</v>
      </c>
      <c r="X262" s="281">
        <v>0</v>
      </c>
      <c r="Y262" s="281">
        <v>0</v>
      </c>
      <c r="Z262" s="281">
        <v>0</v>
      </c>
      <c r="AA262" s="281">
        <v>0</v>
      </c>
      <c r="AB262" s="281">
        <v>0</v>
      </c>
      <c r="AC262" s="281">
        <v>0</v>
      </c>
      <c r="AD262" s="281">
        <v>0</v>
      </c>
      <c r="AE262" s="281">
        <v>0</v>
      </c>
      <c r="AF262" s="281">
        <v>0</v>
      </c>
      <c r="AG262" s="281">
        <v>0</v>
      </c>
      <c r="AH262" s="281">
        <v>0</v>
      </c>
      <c r="AI262" s="281">
        <v>0</v>
      </c>
      <c r="AJ262" s="281">
        <v>0</v>
      </c>
      <c r="AK262" s="281">
        <v>0</v>
      </c>
      <c r="AL262" s="281">
        <v>0</v>
      </c>
      <c r="AM262" s="281">
        <v>0</v>
      </c>
      <c r="AN262" s="281">
        <v>0</v>
      </c>
      <c r="AO262" s="281">
        <v>0</v>
      </c>
      <c r="AP262" s="288">
        <v>0</v>
      </c>
    </row>
    <row r="263" spans="1:42" outlineLevel="2">
      <c r="A263" s="211" t="str">
        <f>A252&amp;"."&amp;A254&amp;"."&amp;A253&amp;"."&amp;B263</f>
        <v>1.c.6.9</v>
      </c>
      <c r="B263">
        <v>9</v>
      </c>
      <c r="C263" t="str">
        <f>_xlfn.IFNA(_xlfn.XLOOKUP($A263,Select!$A$4:$A$65,Select!$H$4:$H$65),"")</f>
        <v/>
      </c>
      <c r="M263" s="281">
        <v>0</v>
      </c>
      <c r="N263" s="281">
        <v>0</v>
      </c>
      <c r="O263" s="281">
        <v>0</v>
      </c>
      <c r="P263" s="281">
        <v>0</v>
      </c>
      <c r="Q263" s="281">
        <v>0</v>
      </c>
      <c r="R263" s="281">
        <v>0</v>
      </c>
      <c r="S263" s="281">
        <v>0</v>
      </c>
      <c r="T263" s="281">
        <v>0</v>
      </c>
      <c r="U263" s="281">
        <v>0</v>
      </c>
      <c r="V263" s="281">
        <v>0</v>
      </c>
      <c r="W263" s="281">
        <v>0</v>
      </c>
      <c r="X263" s="281">
        <v>0</v>
      </c>
      <c r="Y263" s="281">
        <v>0</v>
      </c>
      <c r="Z263" s="281">
        <v>0</v>
      </c>
      <c r="AA263" s="281">
        <v>0</v>
      </c>
      <c r="AB263" s="281">
        <v>0</v>
      </c>
      <c r="AC263" s="281">
        <v>0</v>
      </c>
      <c r="AD263" s="281">
        <v>0</v>
      </c>
      <c r="AE263" s="281">
        <v>0</v>
      </c>
      <c r="AF263" s="281">
        <v>0</v>
      </c>
      <c r="AG263" s="281">
        <v>0</v>
      </c>
      <c r="AH263" s="281">
        <v>0</v>
      </c>
      <c r="AI263" s="281">
        <v>0</v>
      </c>
      <c r="AJ263" s="281">
        <v>0</v>
      </c>
      <c r="AK263" s="281">
        <v>0</v>
      </c>
      <c r="AL263" s="281">
        <v>0</v>
      </c>
      <c r="AM263" s="281">
        <v>0</v>
      </c>
      <c r="AN263" s="281">
        <v>0</v>
      </c>
      <c r="AO263" s="281">
        <v>0</v>
      </c>
      <c r="AP263" s="288">
        <v>0</v>
      </c>
    </row>
    <row r="264" spans="1:42" outlineLevel="2">
      <c r="A264" s="211" t="str">
        <f>A252&amp;"."&amp;A254&amp;"."&amp;A253&amp;"."&amp;B264</f>
        <v>1.c.6.10</v>
      </c>
      <c r="B264">
        <v>10</v>
      </c>
      <c r="C264" t="str">
        <f>_xlfn.IFNA(_xlfn.XLOOKUP($A264,Select!$A$4:$A$65,Select!$H$4:$H$65),"")</f>
        <v/>
      </c>
      <c r="M264" s="281">
        <v>0</v>
      </c>
      <c r="N264" s="281">
        <v>0</v>
      </c>
      <c r="O264" s="281">
        <v>0</v>
      </c>
      <c r="P264" s="281">
        <v>0</v>
      </c>
      <c r="Q264" s="281">
        <v>0</v>
      </c>
      <c r="R264" s="281">
        <v>0</v>
      </c>
      <c r="S264" s="281">
        <v>0</v>
      </c>
      <c r="T264" s="281">
        <v>0</v>
      </c>
      <c r="U264" s="281">
        <v>0</v>
      </c>
      <c r="V264" s="281">
        <v>0</v>
      </c>
      <c r="W264" s="281">
        <v>0</v>
      </c>
      <c r="X264" s="281">
        <v>0</v>
      </c>
      <c r="Y264" s="281">
        <v>0</v>
      </c>
      <c r="Z264" s="281">
        <v>0</v>
      </c>
      <c r="AA264" s="281">
        <v>0</v>
      </c>
      <c r="AB264" s="281">
        <v>0</v>
      </c>
      <c r="AC264" s="281">
        <v>0</v>
      </c>
      <c r="AD264" s="281">
        <v>0</v>
      </c>
      <c r="AE264" s="281">
        <v>0</v>
      </c>
      <c r="AF264" s="281">
        <v>0</v>
      </c>
      <c r="AG264" s="281">
        <v>0</v>
      </c>
      <c r="AH264" s="281">
        <v>0</v>
      </c>
      <c r="AI264" s="281">
        <v>0</v>
      </c>
      <c r="AJ264" s="281">
        <v>0</v>
      </c>
      <c r="AK264" s="281">
        <v>0</v>
      </c>
      <c r="AL264" s="281">
        <v>0</v>
      </c>
      <c r="AM264" s="281">
        <v>0</v>
      </c>
      <c r="AN264" s="281">
        <v>0</v>
      </c>
      <c r="AO264" s="281">
        <v>0</v>
      </c>
      <c r="AP264" s="288">
        <v>0</v>
      </c>
    </row>
    <row r="265" spans="1:42" outlineLevel="2">
      <c r="A265" s="211" t="str">
        <f>A252&amp;"."&amp;A254&amp;"."&amp;A253&amp;"."&amp;B265</f>
        <v>1.c.6.11</v>
      </c>
      <c r="B265">
        <v>11</v>
      </c>
      <c r="C265" t="str">
        <f>_xlfn.IFNA(_xlfn.XLOOKUP($A265,Select!$A$4:$A$65,Select!$H$4:$H$65),"")</f>
        <v/>
      </c>
      <c r="M265" s="281">
        <v>0</v>
      </c>
      <c r="N265" s="281">
        <v>0</v>
      </c>
      <c r="O265" s="281">
        <v>0</v>
      </c>
      <c r="P265" s="281">
        <v>0</v>
      </c>
      <c r="Q265" s="281">
        <v>0</v>
      </c>
      <c r="R265" s="281">
        <v>0</v>
      </c>
      <c r="S265" s="281">
        <v>0</v>
      </c>
      <c r="T265" s="281">
        <v>0</v>
      </c>
      <c r="U265" s="281">
        <v>0</v>
      </c>
      <c r="V265" s="281">
        <v>0</v>
      </c>
      <c r="W265" s="281">
        <v>0</v>
      </c>
      <c r="X265" s="281">
        <v>0</v>
      </c>
      <c r="Y265" s="281">
        <v>0</v>
      </c>
      <c r="Z265" s="281">
        <v>0</v>
      </c>
      <c r="AA265" s="281">
        <v>0</v>
      </c>
      <c r="AB265" s="281">
        <v>0</v>
      </c>
      <c r="AC265" s="281">
        <v>0</v>
      </c>
      <c r="AD265" s="281">
        <v>0</v>
      </c>
      <c r="AE265" s="281">
        <v>0</v>
      </c>
      <c r="AF265" s="281">
        <v>0</v>
      </c>
      <c r="AG265" s="281">
        <v>0</v>
      </c>
      <c r="AH265" s="281">
        <v>0</v>
      </c>
      <c r="AI265" s="281">
        <v>0</v>
      </c>
      <c r="AJ265" s="281">
        <v>0</v>
      </c>
      <c r="AK265" s="281">
        <v>0</v>
      </c>
      <c r="AL265" s="281">
        <v>0</v>
      </c>
      <c r="AM265" s="281">
        <v>0</v>
      </c>
      <c r="AN265" s="281">
        <v>0</v>
      </c>
      <c r="AO265" s="281">
        <v>0</v>
      </c>
      <c r="AP265" s="288">
        <v>0</v>
      </c>
    </row>
    <row r="266" spans="1:42" outlineLevel="2">
      <c r="A266" s="211" t="str">
        <f>A252&amp;"."&amp;A254&amp;"."&amp;A253&amp;"."&amp;B266</f>
        <v>1.c.6.12</v>
      </c>
      <c r="B266">
        <v>12</v>
      </c>
      <c r="C266" t="str">
        <f>_xlfn.IFNA(_xlfn.XLOOKUP($A266,Select!$A$4:$A$65,Select!$H$4:$H$65),"")</f>
        <v/>
      </c>
      <c r="M266" s="281">
        <v>0</v>
      </c>
      <c r="N266" s="281">
        <v>0</v>
      </c>
      <c r="O266" s="281">
        <v>0</v>
      </c>
      <c r="P266" s="281">
        <v>0</v>
      </c>
      <c r="Q266" s="281">
        <v>0</v>
      </c>
      <c r="R266" s="281">
        <v>0</v>
      </c>
      <c r="S266" s="281">
        <v>0</v>
      </c>
      <c r="T266" s="281">
        <v>0</v>
      </c>
      <c r="U266" s="281">
        <v>0</v>
      </c>
      <c r="V266" s="281">
        <v>0</v>
      </c>
      <c r="W266" s="281">
        <v>0</v>
      </c>
      <c r="X266" s="281">
        <v>0</v>
      </c>
      <c r="Y266" s="281">
        <v>0</v>
      </c>
      <c r="Z266" s="281">
        <v>0</v>
      </c>
      <c r="AA266" s="281">
        <v>0</v>
      </c>
      <c r="AB266" s="281">
        <v>0</v>
      </c>
      <c r="AC266" s="281">
        <v>0</v>
      </c>
      <c r="AD266" s="281">
        <v>0</v>
      </c>
      <c r="AE266" s="281">
        <v>0</v>
      </c>
      <c r="AF266" s="281">
        <v>0</v>
      </c>
      <c r="AG266" s="281">
        <v>0</v>
      </c>
      <c r="AH266" s="281">
        <v>0</v>
      </c>
      <c r="AI266" s="281">
        <v>0</v>
      </c>
      <c r="AJ266" s="281">
        <v>0</v>
      </c>
      <c r="AK266" s="281">
        <v>0</v>
      </c>
      <c r="AL266" s="281">
        <v>0</v>
      </c>
      <c r="AM266" s="281">
        <v>0</v>
      </c>
      <c r="AN266" s="281">
        <v>0</v>
      </c>
      <c r="AO266" s="281">
        <v>0</v>
      </c>
      <c r="AP266" s="288">
        <v>0</v>
      </c>
    </row>
    <row r="267" spans="1:42" s="156" customFormat="1" outlineLevel="1">
      <c r="A267" s="212"/>
      <c r="B267" s="201">
        <f>B266-COUNTIFS(C255:C266,"")</f>
        <v>0</v>
      </c>
      <c r="C267" s="201" t="s">
        <v>285</v>
      </c>
      <c r="D267" s="201"/>
      <c r="E267" s="201"/>
      <c r="F267" s="201"/>
      <c r="G267" s="201"/>
      <c r="H267" s="201"/>
      <c r="I267" s="201"/>
      <c r="J267" s="201"/>
      <c r="K267" s="201"/>
      <c r="L267" s="201"/>
      <c r="M267" s="280">
        <f>SUM(M255:M266)</f>
        <v>0</v>
      </c>
      <c r="N267" s="280">
        <f>SUM(N255:N266)</f>
        <v>0</v>
      </c>
      <c r="O267" s="280">
        <f t="shared" ref="O267:AP267" si="23">SUM(O255:O266)</f>
        <v>0</v>
      </c>
      <c r="P267" s="280">
        <f t="shared" si="23"/>
        <v>0</v>
      </c>
      <c r="Q267" s="280">
        <f t="shared" si="23"/>
        <v>0</v>
      </c>
      <c r="R267" s="280">
        <f t="shared" si="23"/>
        <v>0</v>
      </c>
      <c r="S267" s="280">
        <f t="shared" si="23"/>
        <v>0</v>
      </c>
      <c r="T267" s="280">
        <f t="shared" si="23"/>
        <v>0</v>
      </c>
      <c r="U267" s="280">
        <f t="shared" si="23"/>
        <v>0</v>
      </c>
      <c r="V267" s="280">
        <f t="shared" si="23"/>
        <v>0</v>
      </c>
      <c r="W267" s="280">
        <f t="shared" si="23"/>
        <v>0</v>
      </c>
      <c r="X267" s="280">
        <f t="shared" si="23"/>
        <v>0</v>
      </c>
      <c r="Y267" s="280">
        <f t="shared" si="23"/>
        <v>0</v>
      </c>
      <c r="Z267" s="280">
        <f t="shared" si="23"/>
        <v>0</v>
      </c>
      <c r="AA267" s="280">
        <f t="shared" si="23"/>
        <v>0</v>
      </c>
      <c r="AB267" s="280">
        <f t="shared" si="23"/>
        <v>0</v>
      </c>
      <c r="AC267" s="280">
        <f t="shared" si="23"/>
        <v>0</v>
      </c>
      <c r="AD267" s="280">
        <f t="shared" si="23"/>
        <v>0</v>
      </c>
      <c r="AE267" s="280">
        <f t="shared" si="23"/>
        <v>0</v>
      </c>
      <c r="AF267" s="280">
        <f t="shared" si="23"/>
        <v>0</v>
      </c>
      <c r="AG267" s="280">
        <f t="shared" si="23"/>
        <v>0</v>
      </c>
      <c r="AH267" s="280">
        <f t="shared" si="23"/>
        <v>0</v>
      </c>
      <c r="AI267" s="280">
        <f t="shared" si="23"/>
        <v>0</v>
      </c>
      <c r="AJ267" s="280">
        <f t="shared" si="23"/>
        <v>0</v>
      </c>
      <c r="AK267" s="280">
        <f t="shared" si="23"/>
        <v>0</v>
      </c>
      <c r="AL267" s="280">
        <f t="shared" si="23"/>
        <v>0</v>
      </c>
      <c r="AM267" s="280">
        <f t="shared" si="23"/>
        <v>0</v>
      </c>
      <c r="AN267" s="280">
        <f t="shared" si="23"/>
        <v>0</v>
      </c>
      <c r="AO267" s="280">
        <f t="shared" si="23"/>
        <v>0</v>
      </c>
      <c r="AP267" s="280">
        <f t="shared" si="23"/>
        <v>0</v>
      </c>
    </row>
    <row r="268" spans="1:42" outlineLevel="1">
      <c r="A268" s="211"/>
    </row>
    <row r="269" spans="1:42" s="31" customFormat="1" outlineLevel="1">
      <c r="A269" s="220" t="s">
        <v>216</v>
      </c>
      <c r="B269" s="220" t="s">
        <v>286</v>
      </c>
      <c r="C269" s="220" t="s">
        <v>284</v>
      </c>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c r="AA269" s="220"/>
      <c r="AB269" s="220"/>
      <c r="AC269" s="220"/>
      <c r="AD269" s="220"/>
      <c r="AE269" s="220"/>
      <c r="AF269" s="220"/>
      <c r="AG269" s="220"/>
      <c r="AH269" s="220"/>
      <c r="AI269" s="220"/>
      <c r="AJ269" s="220"/>
      <c r="AK269" s="220"/>
      <c r="AL269" s="220"/>
      <c r="AM269" s="220"/>
      <c r="AN269" s="220"/>
      <c r="AO269" s="220"/>
      <c r="AP269" s="220"/>
    </row>
    <row r="270" spans="1:42" outlineLevel="2">
      <c r="A270" s="211" t="str">
        <f>A252&amp;"."&amp;A269&amp;"."&amp;A253&amp;"."&amp;B270</f>
        <v>1.o.6.1</v>
      </c>
      <c r="B270">
        <v>1</v>
      </c>
      <c r="C270" t="str">
        <f>_xlfn.IFNA(_xlfn.XLOOKUP($A270,Select!$A$4:$A$65,Select!$H$4:$H$65),"")</f>
        <v>Onshore Gathering System</v>
      </c>
      <c r="M270" s="281">
        <v>0</v>
      </c>
      <c r="N270" s="281">
        <v>0</v>
      </c>
      <c r="O270" s="281">
        <v>0</v>
      </c>
      <c r="P270" s="281">
        <v>0</v>
      </c>
      <c r="Q270" s="281">
        <v>0</v>
      </c>
      <c r="R270" s="281">
        <v>0</v>
      </c>
      <c r="S270" s="281">
        <v>0</v>
      </c>
      <c r="T270" s="281">
        <v>0</v>
      </c>
      <c r="U270" s="281">
        <v>0</v>
      </c>
      <c r="V270" s="281">
        <v>0</v>
      </c>
      <c r="W270" s="281">
        <v>0</v>
      </c>
      <c r="X270" s="281">
        <v>0</v>
      </c>
      <c r="Y270" s="281">
        <v>0</v>
      </c>
      <c r="Z270" s="281">
        <v>0</v>
      </c>
      <c r="AA270" s="281">
        <v>0</v>
      </c>
      <c r="AB270" s="281">
        <v>0</v>
      </c>
      <c r="AC270" s="281">
        <v>0</v>
      </c>
      <c r="AD270" s="281">
        <v>0</v>
      </c>
      <c r="AE270" s="281">
        <v>0</v>
      </c>
      <c r="AF270" s="281">
        <v>0</v>
      </c>
      <c r="AG270" s="281">
        <v>0</v>
      </c>
      <c r="AH270" s="281">
        <v>0</v>
      </c>
      <c r="AI270" s="281">
        <v>0</v>
      </c>
      <c r="AJ270" s="281">
        <v>0</v>
      </c>
      <c r="AK270" s="281">
        <v>0</v>
      </c>
      <c r="AL270" s="281">
        <v>0</v>
      </c>
      <c r="AM270" s="281">
        <v>0</v>
      </c>
      <c r="AN270" s="281">
        <v>0</v>
      </c>
      <c r="AO270" s="281">
        <v>0</v>
      </c>
      <c r="AP270" s="288">
        <v>0</v>
      </c>
    </row>
    <row r="271" spans="1:42" outlineLevel="2">
      <c r="A271" s="211" t="str">
        <f>A252&amp;"."&amp;A269&amp;"."&amp;A253&amp;"."&amp;B271</f>
        <v>1.o.6.2</v>
      </c>
      <c r="B271">
        <v>2</v>
      </c>
      <c r="C271" t="str">
        <f>_xlfn.IFNA(_xlfn.XLOOKUP($A271,Select!$A$4:$A$65,Select!$H$4:$H$65),"")</f>
        <v>Booster HP Compression</v>
      </c>
      <c r="M271" s="281">
        <v>0</v>
      </c>
      <c r="N271" s="281">
        <v>0</v>
      </c>
      <c r="O271" s="281">
        <v>0</v>
      </c>
      <c r="P271" s="281">
        <v>0</v>
      </c>
      <c r="Q271" s="281">
        <v>0</v>
      </c>
      <c r="R271" s="281">
        <v>0</v>
      </c>
      <c r="S271" s="281">
        <v>0</v>
      </c>
      <c r="T271" s="281">
        <v>0</v>
      </c>
      <c r="U271" s="281">
        <v>0</v>
      </c>
      <c r="V271" s="281">
        <v>0</v>
      </c>
      <c r="W271" s="281">
        <v>0</v>
      </c>
      <c r="X271" s="281">
        <v>0</v>
      </c>
      <c r="Y271" s="281">
        <v>0</v>
      </c>
      <c r="Z271" s="281">
        <v>0</v>
      </c>
      <c r="AA271" s="281">
        <v>0</v>
      </c>
      <c r="AB271" s="281">
        <v>0</v>
      </c>
      <c r="AC271" s="281">
        <v>0</v>
      </c>
      <c r="AD271" s="281">
        <v>0</v>
      </c>
      <c r="AE271" s="281">
        <v>0</v>
      </c>
      <c r="AF271" s="281">
        <v>0</v>
      </c>
      <c r="AG271" s="281">
        <v>0</v>
      </c>
      <c r="AH271" s="281">
        <v>0</v>
      </c>
      <c r="AI271" s="281">
        <v>0</v>
      </c>
      <c r="AJ271" s="281">
        <v>0</v>
      </c>
      <c r="AK271" s="281">
        <v>0</v>
      </c>
      <c r="AL271" s="281">
        <v>0</v>
      </c>
      <c r="AM271" s="281">
        <v>0</v>
      </c>
      <c r="AN271" s="281">
        <v>0</v>
      </c>
      <c r="AO271" s="281">
        <v>0</v>
      </c>
      <c r="AP271" s="288">
        <v>0</v>
      </c>
    </row>
    <row r="272" spans="1:42" outlineLevel="2">
      <c r="A272" s="211" t="str">
        <f>A252&amp;"."&amp;A269&amp;"."&amp;A253&amp;"."&amp;B272</f>
        <v>1.o.6.3</v>
      </c>
      <c r="B272">
        <v>3</v>
      </c>
      <c r="C272" t="str">
        <f>_xlfn.IFNA(_xlfn.XLOOKUP($A272,Select!$A$4:$A$65,Select!$H$4:$H$65),"")</f>
        <v>Offshore</v>
      </c>
      <c r="M272" s="281">
        <v>0</v>
      </c>
      <c r="N272" s="281">
        <v>0</v>
      </c>
      <c r="O272" s="281">
        <v>0</v>
      </c>
      <c r="P272" s="281">
        <v>0</v>
      </c>
      <c r="Q272" s="281">
        <v>0</v>
      </c>
      <c r="R272" s="281">
        <v>0</v>
      </c>
      <c r="S272" s="281">
        <v>0</v>
      </c>
      <c r="T272" s="281">
        <v>0</v>
      </c>
      <c r="U272" s="281">
        <v>0</v>
      </c>
      <c r="V272" s="281">
        <v>0</v>
      </c>
      <c r="W272" s="281">
        <v>0</v>
      </c>
      <c r="X272" s="281">
        <v>0</v>
      </c>
      <c r="Y272" s="281">
        <v>0</v>
      </c>
      <c r="Z272" s="281">
        <v>0</v>
      </c>
      <c r="AA272" s="281">
        <v>0</v>
      </c>
      <c r="AB272" s="281">
        <v>0</v>
      </c>
      <c r="AC272" s="281">
        <v>0</v>
      </c>
      <c r="AD272" s="281">
        <v>0</v>
      </c>
      <c r="AE272" s="281">
        <v>0</v>
      </c>
      <c r="AF272" s="281">
        <v>0</v>
      </c>
      <c r="AG272" s="281">
        <v>0</v>
      </c>
      <c r="AH272" s="281">
        <v>0</v>
      </c>
      <c r="AI272" s="281">
        <v>0</v>
      </c>
      <c r="AJ272" s="281">
        <v>0</v>
      </c>
      <c r="AK272" s="281">
        <v>0</v>
      </c>
      <c r="AL272" s="281">
        <v>0</v>
      </c>
      <c r="AM272" s="281">
        <v>0</v>
      </c>
      <c r="AN272" s="281">
        <v>0</v>
      </c>
      <c r="AO272" s="281">
        <v>0</v>
      </c>
      <c r="AP272" s="288">
        <v>0</v>
      </c>
    </row>
    <row r="273" spans="1:42" outlineLevel="2">
      <c r="A273" s="211" t="str">
        <f>A252&amp;"."&amp;A269&amp;"."&amp;A253&amp;"."&amp;B273</f>
        <v>1.o.6.4</v>
      </c>
      <c r="B273">
        <v>4</v>
      </c>
      <c r="C273" t="str">
        <f>_xlfn.IFNA(_xlfn.XLOOKUP($A273,Select!$A$4:$A$65,Select!$H$4:$H$65),"")</f>
        <v>Wells</v>
      </c>
      <c r="M273" s="281">
        <v>0</v>
      </c>
      <c r="N273" s="281">
        <v>0</v>
      </c>
      <c r="O273" s="281">
        <v>0</v>
      </c>
      <c r="P273" s="281">
        <v>0</v>
      </c>
      <c r="Q273" s="281">
        <v>0</v>
      </c>
      <c r="R273" s="281">
        <v>0</v>
      </c>
      <c r="S273" s="281">
        <v>0</v>
      </c>
      <c r="T273" s="281">
        <v>0</v>
      </c>
      <c r="U273" s="281">
        <v>0</v>
      </c>
      <c r="V273" s="281">
        <v>0</v>
      </c>
      <c r="W273" s="281">
        <v>0</v>
      </c>
      <c r="X273" s="281">
        <v>0</v>
      </c>
      <c r="Y273" s="281">
        <v>0</v>
      </c>
      <c r="Z273" s="281">
        <v>0</v>
      </c>
      <c r="AA273" s="281">
        <v>0</v>
      </c>
      <c r="AB273" s="281">
        <v>0</v>
      </c>
      <c r="AC273" s="281">
        <v>0</v>
      </c>
      <c r="AD273" s="281">
        <v>0</v>
      </c>
      <c r="AE273" s="281">
        <v>0</v>
      </c>
      <c r="AF273" s="281">
        <v>0</v>
      </c>
      <c r="AG273" s="281">
        <v>0</v>
      </c>
      <c r="AH273" s="281">
        <v>0</v>
      </c>
      <c r="AI273" s="281">
        <v>0</v>
      </c>
      <c r="AJ273" s="281">
        <v>0</v>
      </c>
      <c r="AK273" s="281">
        <v>0</v>
      </c>
      <c r="AL273" s="281">
        <v>0</v>
      </c>
      <c r="AM273" s="281">
        <v>0</v>
      </c>
      <c r="AN273" s="281">
        <v>0</v>
      </c>
      <c r="AO273" s="281">
        <v>0</v>
      </c>
      <c r="AP273" s="288">
        <v>0</v>
      </c>
    </row>
    <row r="274" spans="1:42" outlineLevel="2">
      <c r="A274" s="211" t="str">
        <f>A252&amp;"."&amp;A269&amp;"."&amp;A253&amp;"."&amp;B274</f>
        <v>1.o.6.5</v>
      </c>
      <c r="B274">
        <v>5</v>
      </c>
      <c r="C274" t="str">
        <f>_xlfn.IFNA(_xlfn.XLOOKUP($A274,Select!$A$4:$A$65,Select!$H$4:$H$65),"")</f>
        <v/>
      </c>
      <c r="M274" s="281">
        <v>0</v>
      </c>
      <c r="N274" s="281">
        <v>0</v>
      </c>
      <c r="O274" s="281">
        <v>0</v>
      </c>
      <c r="P274" s="281">
        <v>0</v>
      </c>
      <c r="Q274" s="281">
        <v>0</v>
      </c>
      <c r="R274" s="281">
        <v>0</v>
      </c>
      <c r="S274" s="281">
        <v>0</v>
      </c>
      <c r="T274" s="281">
        <v>0</v>
      </c>
      <c r="U274" s="281">
        <v>0</v>
      </c>
      <c r="V274" s="281">
        <v>0</v>
      </c>
      <c r="W274" s="281">
        <v>0</v>
      </c>
      <c r="X274" s="281">
        <v>0</v>
      </c>
      <c r="Y274" s="281">
        <v>0</v>
      </c>
      <c r="Z274" s="281">
        <v>0</v>
      </c>
      <c r="AA274" s="281">
        <v>0</v>
      </c>
      <c r="AB274" s="281">
        <v>0</v>
      </c>
      <c r="AC274" s="281">
        <v>0</v>
      </c>
      <c r="AD274" s="281">
        <v>0</v>
      </c>
      <c r="AE274" s="281">
        <v>0</v>
      </c>
      <c r="AF274" s="281">
        <v>0</v>
      </c>
      <c r="AG274" s="281">
        <v>0</v>
      </c>
      <c r="AH274" s="281">
        <v>0</v>
      </c>
      <c r="AI274" s="281">
        <v>0</v>
      </c>
      <c r="AJ274" s="281">
        <v>0</v>
      </c>
      <c r="AK274" s="281">
        <v>0</v>
      </c>
      <c r="AL274" s="281">
        <v>0</v>
      </c>
      <c r="AM274" s="281">
        <v>0</v>
      </c>
      <c r="AN274" s="281">
        <v>0</v>
      </c>
      <c r="AO274" s="281">
        <v>0</v>
      </c>
      <c r="AP274" s="288">
        <v>0</v>
      </c>
    </row>
    <row r="275" spans="1:42" outlineLevel="2">
      <c r="A275" s="211" t="str">
        <f>A252&amp;"."&amp;A269&amp;"."&amp;A253&amp;"."&amp;B275</f>
        <v>1.o.6.6</v>
      </c>
      <c r="B275">
        <v>6</v>
      </c>
      <c r="C275" t="str">
        <f>_xlfn.IFNA(_xlfn.XLOOKUP($A275,Select!$A$4:$A$65,Select!$H$4:$H$65),"")</f>
        <v/>
      </c>
      <c r="M275" s="281">
        <v>0</v>
      </c>
      <c r="N275" s="281">
        <v>0</v>
      </c>
      <c r="O275" s="281">
        <v>0</v>
      </c>
      <c r="P275" s="281">
        <v>0</v>
      </c>
      <c r="Q275" s="281">
        <v>0</v>
      </c>
      <c r="R275" s="281">
        <v>0</v>
      </c>
      <c r="S275" s="281">
        <v>0</v>
      </c>
      <c r="T275" s="281">
        <v>0</v>
      </c>
      <c r="U275" s="281">
        <v>0</v>
      </c>
      <c r="V275" s="281">
        <v>0</v>
      </c>
      <c r="W275" s="281">
        <v>0</v>
      </c>
      <c r="X275" s="281">
        <v>0</v>
      </c>
      <c r="Y275" s="281">
        <v>0</v>
      </c>
      <c r="Z275" s="281">
        <v>0</v>
      </c>
      <c r="AA275" s="281">
        <v>0</v>
      </c>
      <c r="AB275" s="281">
        <v>0</v>
      </c>
      <c r="AC275" s="281">
        <v>0</v>
      </c>
      <c r="AD275" s="281">
        <v>0</v>
      </c>
      <c r="AE275" s="281">
        <v>0</v>
      </c>
      <c r="AF275" s="281">
        <v>0</v>
      </c>
      <c r="AG275" s="281">
        <v>0</v>
      </c>
      <c r="AH275" s="281">
        <v>0</v>
      </c>
      <c r="AI275" s="281">
        <v>0</v>
      </c>
      <c r="AJ275" s="281">
        <v>0</v>
      </c>
      <c r="AK275" s="281">
        <v>0</v>
      </c>
      <c r="AL275" s="281">
        <v>0</v>
      </c>
      <c r="AM275" s="281">
        <v>0</v>
      </c>
      <c r="AN275" s="281">
        <v>0</v>
      </c>
      <c r="AO275" s="281">
        <v>0</v>
      </c>
      <c r="AP275" s="288">
        <v>0</v>
      </c>
    </row>
    <row r="276" spans="1:42" outlineLevel="2">
      <c r="A276" s="211" t="str">
        <f>A252&amp;"."&amp;A269&amp;"."&amp;A253&amp;"."&amp;B276</f>
        <v>1.o.6.7</v>
      </c>
      <c r="B276">
        <v>7</v>
      </c>
      <c r="C276" t="str">
        <f>_xlfn.IFNA(_xlfn.XLOOKUP($A276,Select!$A$4:$A$65,Select!$H$4:$H$65),"")</f>
        <v/>
      </c>
      <c r="M276" s="281">
        <v>0</v>
      </c>
      <c r="N276" s="281">
        <v>0</v>
      </c>
      <c r="O276" s="281">
        <v>0</v>
      </c>
      <c r="P276" s="281">
        <v>0</v>
      </c>
      <c r="Q276" s="281">
        <v>0</v>
      </c>
      <c r="R276" s="281">
        <v>0</v>
      </c>
      <c r="S276" s="281">
        <v>0</v>
      </c>
      <c r="T276" s="281">
        <v>0</v>
      </c>
      <c r="U276" s="281">
        <v>0</v>
      </c>
      <c r="V276" s="281">
        <v>0</v>
      </c>
      <c r="W276" s="281">
        <v>0</v>
      </c>
      <c r="X276" s="281">
        <v>0</v>
      </c>
      <c r="Y276" s="281">
        <v>0</v>
      </c>
      <c r="Z276" s="281">
        <v>0</v>
      </c>
      <c r="AA276" s="281">
        <v>0</v>
      </c>
      <c r="AB276" s="281">
        <v>0</v>
      </c>
      <c r="AC276" s="281">
        <v>0</v>
      </c>
      <c r="AD276" s="281">
        <v>0</v>
      </c>
      <c r="AE276" s="281">
        <v>0</v>
      </c>
      <c r="AF276" s="281">
        <v>0</v>
      </c>
      <c r="AG276" s="281">
        <v>0</v>
      </c>
      <c r="AH276" s="281">
        <v>0</v>
      </c>
      <c r="AI276" s="281">
        <v>0</v>
      </c>
      <c r="AJ276" s="281">
        <v>0</v>
      </c>
      <c r="AK276" s="281">
        <v>0</v>
      </c>
      <c r="AL276" s="281">
        <v>0</v>
      </c>
      <c r="AM276" s="281">
        <v>0</v>
      </c>
      <c r="AN276" s="281">
        <v>0</v>
      </c>
      <c r="AO276" s="281">
        <v>0</v>
      </c>
      <c r="AP276" s="288">
        <v>0</v>
      </c>
    </row>
    <row r="277" spans="1:42" outlineLevel="2">
      <c r="A277" s="211" t="str">
        <f>A252&amp;"."&amp;A269&amp;"."&amp;A253&amp;"."&amp;B277</f>
        <v>1.o.6.8</v>
      </c>
      <c r="B277">
        <v>8</v>
      </c>
      <c r="C277" t="str">
        <f>_xlfn.IFNA(_xlfn.XLOOKUP($A277,Select!$A$4:$A$65,Select!$H$4:$H$65),"")</f>
        <v/>
      </c>
      <c r="M277" s="281">
        <v>0</v>
      </c>
      <c r="N277" s="281">
        <v>0</v>
      </c>
      <c r="O277" s="281">
        <v>0</v>
      </c>
      <c r="P277" s="281">
        <v>0</v>
      </c>
      <c r="Q277" s="281">
        <v>0</v>
      </c>
      <c r="R277" s="281">
        <v>0</v>
      </c>
      <c r="S277" s="281">
        <v>0</v>
      </c>
      <c r="T277" s="281">
        <v>0</v>
      </c>
      <c r="U277" s="281">
        <v>0</v>
      </c>
      <c r="V277" s="281">
        <v>0</v>
      </c>
      <c r="W277" s="281">
        <v>0</v>
      </c>
      <c r="X277" s="281">
        <v>0</v>
      </c>
      <c r="Y277" s="281">
        <v>0</v>
      </c>
      <c r="Z277" s="281">
        <v>0</v>
      </c>
      <c r="AA277" s="281">
        <v>0</v>
      </c>
      <c r="AB277" s="281">
        <v>0</v>
      </c>
      <c r="AC277" s="281">
        <v>0</v>
      </c>
      <c r="AD277" s="281">
        <v>0</v>
      </c>
      <c r="AE277" s="281">
        <v>0</v>
      </c>
      <c r="AF277" s="281">
        <v>0</v>
      </c>
      <c r="AG277" s="281">
        <v>0</v>
      </c>
      <c r="AH277" s="281">
        <v>0</v>
      </c>
      <c r="AI277" s="281">
        <v>0</v>
      </c>
      <c r="AJ277" s="281">
        <v>0</v>
      </c>
      <c r="AK277" s="281">
        <v>0</v>
      </c>
      <c r="AL277" s="281">
        <v>0</v>
      </c>
      <c r="AM277" s="281">
        <v>0</v>
      </c>
      <c r="AN277" s="281">
        <v>0</v>
      </c>
      <c r="AO277" s="281">
        <v>0</v>
      </c>
      <c r="AP277" s="288">
        <v>0</v>
      </c>
    </row>
    <row r="278" spans="1:42" outlineLevel="2">
      <c r="A278" s="211" t="str">
        <f>A252&amp;"."&amp;A269&amp;"."&amp;A253&amp;"."&amp;B278</f>
        <v>1.o.6.9</v>
      </c>
      <c r="B278">
        <v>9</v>
      </c>
      <c r="C278" t="str">
        <f>_xlfn.IFNA(_xlfn.XLOOKUP($A278,Select!$A$4:$A$65,Select!$H$4:$H$65),"")</f>
        <v/>
      </c>
      <c r="M278" s="281">
        <v>0</v>
      </c>
      <c r="N278" s="281">
        <v>0</v>
      </c>
      <c r="O278" s="281">
        <v>0</v>
      </c>
      <c r="P278" s="281">
        <v>0</v>
      </c>
      <c r="Q278" s="281">
        <v>0</v>
      </c>
      <c r="R278" s="281">
        <v>0</v>
      </c>
      <c r="S278" s="281">
        <v>0</v>
      </c>
      <c r="T278" s="281">
        <v>0</v>
      </c>
      <c r="U278" s="281">
        <v>0</v>
      </c>
      <c r="V278" s="281">
        <v>0</v>
      </c>
      <c r="W278" s="281">
        <v>0</v>
      </c>
      <c r="X278" s="281">
        <v>0</v>
      </c>
      <c r="Y278" s="281">
        <v>0</v>
      </c>
      <c r="Z278" s="281">
        <v>0</v>
      </c>
      <c r="AA278" s="281">
        <v>0</v>
      </c>
      <c r="AB278" s="281">
        <v>0</v>
      </c>
      <c r="AC278" s="281">
        <v>0</v>
      </c>
      <c r="AD278" s="281">
        <v>0</v>
      </c>
      <c r="AE278" s="281">
        <v>0</v>
      </c>
      <c r="AF278" s="281">
        <v>0</v>
      </c>
      <c r="AG278" s="281">
        <v>0</v>
      </c>
      <c r="AH278" s="281">
        <v>0</v>
      </c>
      <c r="AI278" s="281">
        <v>0</v>
      </c>
      <c r="AJ278" s="281">
        <v>0</v>
      </c>
      <c r="AK278" s="281">
        <v>0</v>
      </c>
      <c r="AL278" s="281">
        <v>0</v>
      </c>
      <c r="AM278" s="281">
        <v>0</v>
      </c>
      <c r="AN278" s="281">
        <v>0</v>
      </c>
      <c r="AO278" s="281">
        <v>0</v>
      </c>
      <c r="AP278" s="288">
        <v>0</v>
      </c>
    </row>
    <row r="279" spans="1:42" outlineLevel="2">
      <c r="A279" s="211" t="str">
        <f>A252&amp;"."&amp;A269&amp;"."&amp;A253&amp;"."&amp;B279</f>
        <v>1.o.6.10</v>
      </c>
      <c r="B279">
        <v>10</v>
      </c>
      <c r="C279" t="str">
        <f>_xlfn.IFNA(_xlfn.XLOOKUP($A279,Select!$A$4:$A$65,Select!$H$4:$H$65),"")</f>
        <v/>
      </c>
      <c r="M279" s="281">
        <v>0</v>
      </c>
      <c r="N279" s="281">
        <v>0</v>
      </c>
      <c r="O279" s="281">
        <v>0</v>
      </c>
      <c r="P279" s="281">
        <v>0</v>
      </c>
      <c r="Q279" s="281">
        <v>0</v>
      </c>
      <c r="R279" s="281">
        <v>0</v>
      </c>
      <c r="S279" s="281">
        <v>0</v>
      </c>
      <c r="T279" s="281">
        <v>0</v>
      </c>
      <c r="U279" s="281">
        <v>0</v>
      </c>
      <c r="V279" s="281">
        <v>0</v>
      </c>
      <c r="W279" s="281">
        <v>0</v>
      </c>
      <c r="X279" s="281">
        <v>0</v>
      </c>
      <c r="Y279" s="281">
        <v>0</v>
      </c>
      <c r="Z279" s="281">
        <v>0</v>
      </c>
      <c r="AA279" s="281">
        <v>0</v>
      </c>
      <c r="AB279" s="281">
        <v>0</v>
      </c>
      <c r="AC279" s="281">
        <v>0</v>
      </c>
      <c r="AD279" s="281">
        <v>0</v>
      </c>
      <c r="AE279" s="281">
        <v>0</v>
      </c>
      <c r="AF279" s="281">
        <v>0</v>
      </c>
      <c r="AG279" s="281">
        <v>0</v>
      </c>
      <c r="AH279" s="281">
        <v>0</v>
      </c>
      <c r="AI279" s="281">
        <v>0</v>
      </c>
      <c r="AJ279" s="281">
        <v>0</v>
      </c>
      <c r="AK279" s="281">
        <v>0</v>
      </c>
      <c r="AL279" s="281">
        <v>0</v>
      </c>
      <c r="AM279" s="281">
        <v>0</v>
      </c>
      <c r="AN279" s="281">
        <v>0</v>
      </c>
      <c r="AO279" s="281">
        <v>0</v>
      </c>
      <c r="AP279" s="288">
        <v>0</v>
      </c>
    </row>
    <row r="280" spans="1:42" outlineLevel="2">
      <c r="A280" s="211" t="str">
        <f>A252&amp;"."&amp;A269&amp;"."&amp;A253&amp;"."&amp;B280</f>
        <v>1.o.6.11</v>
      </c>
      <c r="B280">
        <v>11</v>
      </c>
      <c r="C280" t="str">
        <f>_xlfn.IFNA(_xlfn.XLOOKUP($A280,Select!$A$4:$A$65,Select!$H$4:$H$65),"")</f>
        <v/>
      </c>
      <c r="M280" s="281">
        <v>0</v>
      </c>
      <c r="N280" s="281">
        <v>0</v>
      </c>
      <c r="O280" s="281">
        <v>0</v>
      </c>
      <c r="P280" s="281">
        <v>0</v>
      </c>
      <c r="Q280" s="281">
        <v>0</v>
      </c>
      <c r="R280" s="281">
        <v>0</v>
      </c>
      <c r="S280" s="281">
        <v>0</v>
      </c>
      <c r="T280" s="281">
        <v>0</v>
      </c>
      <c r="U280" s="281">
        <v>0</v>
      </c>
      <c r="V280" s="281">
        <v>0</v>
      </c>
      <c r="W280" s="281">
        <v>0</v>
      </c>
      <c r="X280" s="281">
        <v>0</v>
      </c>
      <c r="Y280" s="281">
        <v>0</v>
      </c>
      <c r="Z280" s="281">
        <v>0</v>
      </c>
      <c r="AA280" s="281">
        <v>0</v>
      </c>
      <c r="AB280" s="281">
        <v>0</v>
      </c>
      <c r="AC280" s="281">
        <v>0</v>
      </c>
      <c r="AD280" s="281">
        <v>0</v>
      </c>
      <c r="AE280" s="281">
        <v>0</v>
      </c>
      <c r="AF280" s="281">
        <v>0</v>
      </c>
      <c r="AG280" s="281">
        <v>0</v>
      </c>
      <c r="AH280" s="281">
        <v>0</v>
      </c>
      <c r="AI280" s="281">
        <v>0</v>
      </c>
      <c r="AJ280" s="281">
        <v>0</v>
      </c>
      <c r="AK280" s="281">
        <v>0</v>
      </c>
      <c r="AL280" s="281">
        <v>0</v>
      </c>
      <c r="AM280" s="281">
        <v>0</v>
      </c>
      <c r="AN280" s="281">
        <v>0</v>
      </c>
      <c r="AO280" s="281">
        <v>0</v>
      </c>
      <c r="AP280" s="288">
        <v>0</v>
      </c>
    </row>
    <row r="281" spans="1:42" outlineLevel="2">
      <c r="A281" s="211" t="str">
        <f>A252&amp;"."&amp;A269&amp;"."&amp;A253&amp;"."&amp;B281</f>
        <v>1.o.6.12</v>
      </c>
      <c r="B281">
        <v>12</v>
      </c>
      <c r="C281" t="str">
        <f>_xlfn.IFNA(_xlfn.XLOOKUP($A281,Select!$A$4:$A$65,Select!$H$4:$H$65),"")</f>
        <v/>
      </c>
      <c r="M281" s="281">
        <v>0</v>
      </c>
      <c r="N281" s="281">
        <v>0</v>
      </c>
      <c r="O281" s="281">
        <v>0</v>
      </c>
      <c r="P281" s="281">
        <v>0</v>
      </c>
      <c r="Q281" s="281">
        <v>0</v>
      </c>
      <c r="R281" s="281">
        <v>0</v>
      </c>
      <c r="S281" s="281">
        <v>0</v>
      </c>
      <c r="T281" s="281">
        <v>0</v>
      </c>
      <c r="U281" s="281">
        <v>0</v>
      </c>
      <c r="V281" s="281">
        <v>0</v>
      </c>
      <c r="W281" s="281">
        <v>0</v>
      </c>
      <c r="X281" s="281">
        <v>0</v>
      </c>
      <c r="Y281" s="281">
        <v>0</v>
      </c>
      <c r="Z281" s="281">
        <v>0</v>
      </c>
      <c r="AA281" s="281">
        <v>0</v>
      </c>
      <c r="AB281" s="281">
        <v>0</v>
      </c>
      <c r="AC281" s="281">
        <v>0</v>
      </c>
      <c r="AD281" s="281">
        <v>0</v>
      </c>
      <c r="AE281" s="281">
        <v>0</v>
      </c>
      <c r="AF281" s="281">
        <v>0</v>
      </c>
      <c r="AG281" s="281">
        <v>0</v>
      </c>
      <c r="AH281" s="281">
        <v>0</v>
      </c>
      <c r="AI281" s="281">
        <v>0</v>
      </c>
      <c r="AJ281" s="281">
        <v>0</v>
      </c>
      <c r="AK281" s="281">
        <v>0</v>
      </c>
      <c r="AL281" s="281">
        <v>0</v>
      </c>
      <c r="AM281" s="281">
        <v>0</v>
      </c>
      <c r="AN281" s="281">
        <v>0</v>
      </c>
      <c r="AO281" s="281">
        <v>0</v>
      </c>
      <c r="AP281" s="288">
        <v>0</v>
      </c>
    </row>
    <row r="282" spans="1:42" s="156" customFormat="1" outlineLevel="1">
      <c r="A282" s="212"/>
      <c r="B282" s="201">
        <f>B281-COUNTIFS(C270:C281,"")</f>
        <v>4</v>
      </c>
      <c r="C282" s="201" t="s">
        <v>285</v>
      </c>
      <c r="D282" s="201"/>
      <c r="E282" s="201"/>
      <c r="F282" s="201"/>
      <c r="G282" s="201"/>
      <c r="H282" s="201"/>
      <c r="I282" s="201"/>
      <c r="J282" s="201"/>
      <c r="K282" s="201"/>
      <c r="L282" s="201"/>
      <c r="M282" s="280">
        <f t="shared" ref="M282:AP282" si="24">SUM(M270:M281)</f>
        <v>0</v>
      </c>
      <c r="N282" s="280">
        <f t="shared" si="24"/>
        <v>0</v>
      </c>
      <c r="O282" s="280">
        <f t="shared" si="24"/>
        <v>0</v>
      </c>
      <c r="P282" s="280">
        <f t="shared" si="24"/>
        <v>0</v>
      </c>
      <c r="Q282" s="280">
        <f t="shared" si="24"/>
        <v>0</v>
      </c>
      <c r="R282" s="280">
        <f t="shared" si="24"/>
        <v>0</v>
      </c>
      <c r="S282" s="280">
        <f t="shared" si="24"/>
        <v>0</v>
      </c>
      <c r="T282" s="280">
        <f t="shared" si="24"/>
        <v>0</v>
      </c>
      <c r="U282" s="280">
        <f t="shared" si="24"/>
        <v>0</v>
      </c>
      <c r="V282" s="280">
        <f t="shared" si="24"/>
        <v>0</v>
      </c>
      <c r="W282" s="280">
        <f t="shared" si="24"/>
        <v>0</v>
      </c>
      <c r="X282" s="280">
        <f t="shared" si="24"/>
        <v>0</v>
      </c>
      <c r="Y282" s="280">
        <f t="shared" si="24"/>
        <v>0</v>
      </c>
      <c r="Z282" s="280">
        <f t="shared" si="24"/>
        <v>0</v>
      </c>
      <c r="AA282" s="280">
        <f t="shared" si="24"/>
        <v>0</v>
      </c>
      <c r="AB282" s="280">
        <f t="shared" si="24"/>
        <v>0</v>
      </c>
      <c r="AC282" s="280">
        <f t="shared" si="24"/>
        <v>0</v>
      </c>
      <c r="AD282" s="280">
        <f t="shared" si="24"/>
        <v>0</v>
      </c>
      <c r="AE282" s="280">
        <f t="shared" si="24"/>
        <v>0</v>
      </c>
      <c r="AF282" s="280">
        <f t="shared" si="24"/>
        <v>0</v>
      </c>
      <c r="AG282" s="280">
        <f t="shared" si="24"/>
        <v>0</v>
      </c>
      <c r="AH282" s="280">
        <f t="shared" si="24"/>
        <v>0</v>
      </c>
      <c r="AI282" s="280">
        <f t="shared" si="24"/>
        <v>0</v>
      </c>
      <c r="AJ282" s="280">
        <f t="shared" si="24"/>
        <v>0</v>
      </c>
      <c r="AK282" s="280">
        <f t="shared" si="24"/>
        <v>0</v>
      </c>
      <c r="AL282" s="280">
        <f t="shared" si="24"/>
        <v>0</v>
      </c>
      <c r="AM282" s="280">
        <f t="shared" si="24"/>
        <v>0</v>
      </c>
      <c r="AN282" s="280">
        <f t="shared" si="24"/>
        <v>0</v>
      </c>
      <c r="AO282" s="280">
        <f t="shared" si="24"/>
        <v>0</v>
      </c>
      <c r="AP282" s="280">
        <f t="shared" si="24"/>
        <v>0</v>
      </c>
    </row>
    <row r="283" spans="1:42" outlineLevel="1">
      <c r="A283" s="221"/>
      <c r="B283" s="222"/>
      <c r="C283" s="222"/>
      <c r="D283" s="222"/>
      <c r="E283" s="222"/>
      <c r="F283" s="222"/>
      <c r="G283" s="222"/>
      <c r="H283" s="222"/>
      <c r="I283" s="222"/>
      <c r="J283" s="222"/>
      <c r="K283" s="222"/>
      <c r="L283" s="222"/>
      <c r="M283" s="222"/>
      <c r="N283" s="222"/>
      <c r="O283" s="222"/>
      <c r="P283" s="222"/>
      <c r="Q283" s="222"/>
      <c r="R283" s="222"/>
      <c r="S283" s="222"/>
      <c r="T283" s="222"/>
      <c r="U283" s="222"/>
      <c r="V283" s="222"/>
      <c r="W283" s="222"/>
      <c r="X283" s="222"/>
      <c r="Y283" s="222"/>
      <c r="Z283" s="222"/>
      <c r="AA283" s="222"/>
      <c r="AB283" s="222"/>
      <c r="AC283" s="222"/>
      <c r="AD283" s="222"/>
      <c r="AE283" s="222"/>
      <c r="AF283" s="222"/>
      <c r="AG283" s="222"/>
      <c r="AH283" s="222"/>
      <c r="AI283" s="222"/>
      <c r="AJ283" s="222"/>
      <c r="AK283" s="222"/>
      <c r="AL283" s="222"/>
      <c r="AM283" s="222"/>
      <c r="AN283" s="222"/>
      <c r="AO283" s="222"/>
      <c r="AP283" s="222"/>
    </row>
    <row r="284" spans="1:42" s="31" customFormat="1" outlineLevel="1">
      <c r="A284" s="220" t="s">
        <v>254</v>
      </c>
      <c r="B284" s="220" t="s">
        <v>287</v>
      </c>
      <c r="C284" s="220" t="s">
        <v>284</v>
      </c>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c r="AA284" s="220"/>
      <c r="AB284" s="220"/>
      <c r="AC284" s="220"/>
      <c r="AD284" s="220"/>
      <c r="AE284" s="220"/>
      <c r="AF284" s="220"/>
      <c r="AG284" s="220"/>
      <c r="AH284" s="220"/>
      <c r="AI284" s="220"/>
      <c r="AJ284" s="220"/>
      <c r="AK284" s="220"/>
      <c r="AL284" s="220"/>
      <c r="AM284" s="220"/>
      <c r="AN284" s="220"/>
      <c r="AO284" s="220"/>
      <c r="AP284" s="220"/>
    </row>
    <row r="285" spans="1:42" outlineLevel="2">
      <c r="A285" s="211" t="str">
        <f>A252&amp;"."&amp;A284&amp;"."&amp;A253&amp;"."&amp;B285</f>
        <v>1.d.6.1</v>
      </c>
      <c r="B285">
        <v>1</v>
      </c>
      <c r="C285" t="str">
        <f>_xlfn.IFNA(_xlfn.XLOOKUP($A285,Select!$A$4:$A$65,Select!$H$4:$H$65),"")</f>
        <v/>
      </c>
      <c r="M285" s="281">
        <v>0</v>
      </c>
      <c r="N285" s="281">
        <v>0</v>
      </c>
      <c r="O285" s="281">
        <v>0</v>
      </c>
      <c r="P285" s="281">
        <v>0</v>
      </c>
      <c r="Q285" s="281">
        <v>0</v>
      </c>
      <c r="R285" s="281">
        <v>0</v>
      </c>
      <c r="S285" s="281">
        <v>0</v>
      </c>
      <c r="T285" s="281">
        <v>0</v>
      </c>
      <c r="U285" s="281">
        <v>0</v>
      </c>
      <c r="V285" s="281">
        <v>0</v>
      </c>
      <c r="W285" s="281">
        <v>0</v>
      </c>
      <c r="X285" s="281">
        <v>0</v>
      </c>
      <c r="Y285" s="281">
        <v>0</v>
      </c>
      <c r="Z285" s="281">
        <v>0</v>
      </c>
      <c r="AA285" s="281">
        <v>0</v>
      </c>
      <c r="AB285" s="281">
        <v>0</v>
      </c>
      <c r="AC285" s="281">
        <v>0</v>
      </c>
      <c r="AD285" s="281">
        <v>0</v>
      </c>
      <c r="AE285" s="281">
        <v>0</v>
      </c>
      <c r="AF285" s="281">
        <v>0</v>
      </c>
      <c r="AG285" s="281">
        <v>0</v>
      </c>
      <c r="AH285" s="281">
        <v>0</v>
      </c>
      <c r="AI285" s="281">
        <v>0</v>
      </c>
      <c r="AJ285" s="281">
        <v>0</v>
      </c>
      <c r="AK285" s="281">
        <v>0</v>
      </c>
      <c r="AL285" s="281">
        <v>0</v>
      </c>
      <c r="AM285" s="281">
        <v>0</v>
      </c>
      <c r="AN285" s="281">
        <v>0</v>
      </c>
      <c r="AO285" s="281">
        <v>0</v>
      </c>
      <c r="AP285" s="288">
        <v>0</v>
      </c>
    </row>
    <row r="286" spans="1:42" outlineLevel="2">
      <c r="A286" s="211" t="str">
        <f>A252&amp;"."&amp;A284&amp;"."&amp;A253&amp;"."&amp;B286</f>
        <v>1.d.6.2</v>
      </c>
      <c r="B286">
        <v>2</v>
      </c>
      <c r="C286" t="str">
        <f>_xlfn.IFNA(_xlfn.XLOOKUP($A286,Select!$A$4:$A$65,Select!$H$4:$H$65),"")</f>
        <v/>
      </c>
      <c r="M286" s="281">
        <v>0</v>
      </c>
      <c r="N286" s="281">
        <v>0</v>
      </c>
      <c r="O286" s="281">
        <v>0</v>
      </c>
      <c r="P286" s="281">
        <v>0</v>
      </c>
      <c r="Q286" s="281">
        <v>0</v>
      </c>
      <c r="R286" s="281">
        <v>0</v>
      </c>
      <c r="S286" s="281">
        <v>0</v>
      </c>
      <c r="T286" s="281">
        <v>0</v>
      </c>
      <c r="U286" s="281">
        <v>0</v>
      </c>
      <c r="V286" s="281">
        <v>0</v>
      </c>
      <c r="W286" s="281">
        <v>0</v>
      </c>
      <c r="X286" s="281">
        <v>0</v>
      </c>
      <c r="Y286" s="281">
        <v>0</v>
      </c>
      <c r="Z286" s="281">
        <v>0</v>
      </c>
      <c r="AA286" s="281">
        <v>0</v>
      </c>
      <c r="AB286" s="281">
        <v>0</v>
      </c>
      <c r="AC286" s="281">
        <v>0</v>
      </c>
      <c r="AD286" s="281">
        <v>0</v>
      </c>
      <c r="AE286" s="281">
        <v>0</v>
      </c>
      <c r="AF286" s="281">
        <v>0</v>
      </c>
      <c r="AG286" s="281">
        <v>0</v>
      </c>
      <c r="AH286" s="281">
        <v>0</v>
      </c>
      <c r="AI286" s="281">
        <v>0</v>
      </c>
      <c r="AJ286" s="281">
        <v>0</v>
      </c>
      <c r="AK286" s="281">
        <v>0</v>
      </c>
      <c r="AL286" s="281">
        <v>0</v>
      </c>
      <c r="AM286" s="281">
        <v>0</v>
      </c>
      <c r="AN286" s="281">
        <v>0</v>
      </c>
      <c r="AO286" s="281">
        <v>0</v>
      </c>
      <c r="AP286" s="288">
        <v>0</v>
      </c>
    </row>
    <row r="287" spans="1:42" outlineLevel="2">
      <c r="A287" s="211" t="str">
        <f>A252&amp;"."&amp;A284&amp;"."&amp;A253&amp;"."&amp;B287</f>
        <v>1.d.6.3</v>
      </c>
      <c r="B287">
        <v>3</v>
      </c>
      <c r="C287" t="str">
        <f>_xlfn.IFNA(_xlfn.XLOOKUP($A287,Select!$A$4:$A$65,Select!$H$4:$H$65),"")</f>
        <v/>
      </c>
      <c r="M287" s="281">
        <v>0</v>
      </c>
      <c r="N287" s="281">
        <v>0</v>
      </c>
      <c r="O287" s="281">
        <v>0</v>
      </c>
      <c r="P287" s="281">
        <v>0</v>
      </c>
      <c r="Q287" s="281">
        <v>0</v>
      </c>
      <c r="R287" s="281">
        <v>0</v>
      </c>
      <c r="S287" s="281">
        <v>0</v>
      </c>
      <c r="T287" s="281">
        <v>0</v>
      </c>
      <c r="U287" s="281">
        <v>0</v>
      </c>
      <c r="V287" s="281">
        <v>0</v>
      </c>
      <c r="W287" s="281">
        <v>0</v>
      </c>
      <c r="X287" s="281">
        <v>0</v>
      </c>
      <c r="Y287" s="281">
        <v>0</v>
      </c>
      <c r="Z287" s="281">
        <v>0</v>
      </c>
      <c r="AA287" s="281">
        <v>0</v>
      </c>
      <c r="AB287" s="281">
        <v>0</v>
      </c>
      <c r="AC287" s="281">
        <v>0</v>
      </c>
      <c r="AD287" s="281">
        <v>0</v>
      </c>
      <c r="AE287" s="281">
        <v>0</v>
      </c>
      <c r="AF287" s="281">
        <v>0</v>
      </c>
      <c r="AG287" s="281">
        <v>0</v>
      </c>
      <c r="AH287" s="281">
        <v>0</v>
      </c>
      <c r="AI287" s="281">
        <v>0</v>
      </c>
      <c r="AJ287" s="281">
        <v>0</v>
      </c>
      <c r="AK287" s="281">
        <v>0</v>
      </c>
      <c r="AL287" s="281">
        <v>0</v>
      </c>
      <c r="AM287" s="281">
        <v>0</v>
      </c>
      <c r="AN287" s="281">
        <v>0</v>
      </c>
      <c r="AO287" s="281">
        <v>0</v>
      </c>
      <c r="AP287" s="288">
        <v>0</v>
      </c>
    </row>
    <row r="288" spans="1:42" outlineLevel="2">
      <c r="A288" s="211" t="str">
        <f>A252&amp;"."&amp;A284&amp;"."&amp;A253&amp;"."&amp;B288</f>
        <v>1.d.6.4</v>
      </c>
      <c r="B288">
        <v>4</v>
      </c>
      <c r="C288" t="str">
        <f>_xlfn.IFNA(_xlfn.XLOOKUP($A288,Select!$A$4:$A$65,Select!$H$4:$H$65),"")</f>
        <v/>
      </c>
      <c r="M288" s="281">
        <v>0</v>
      </c>
      <c r="N288" s="281">
        <v>0</v>
      </c>
      <c r="O288" s="281">
        <v>0</v>
      </c>
      <c r="P288" s="281">
        <v>0</v>
      </c>
      <c r="Q288" s="281">
        <v>0</v>
      </c>
      <c r="R288" s="281">
        <v>0</v>
      </c>
      <c r="S288" s="281">
        <v>0</v>
      </c>
      <c r="T288" s="281">
        <v>0</v>
      </c>
      <c r="U288" s="281">
        <v>0</v>
      </c>
      <c r="V288" s="281">
        <v>0</v>
      </c>
      <c r="W288" s="281">
        <v>0</v>
      </c>
      <c r="X288" s="281">
        <v>0</v>
      </c>
      <c r="Y288" s="281">
        <v>0</v>
      </c>
      <c r="Z288" s="281">
        <v>0</v>
      </c>
      <c r="AA288" s="281">
        <v>0</v>
      </c>
      <c r="AB288" s="281">
        <v>0</v>
      </c>
      <c r="AC288" s="281">
        <v>0</v>
      </c>
      <c r="AD288" s="281">
        <v>0</v>
      </c>
      <c r="AE288" s="281">
        <v>0</v>
      </c>
      <c r="AF288" s="281">
        <v>0</v>
      </c>
      <c r="AG288" s="281">
        <v>0</v>
      </c>
      <c r="AH288" s="281">
        <v>0</v>
      </c>
      <c r="AI288" s="281">
        <v>0</v>
      </c>
      <c r="AJ288" s="281">
        <v>0</v>
      </c>
      <c r="AK288" s="281">
        <v>0</v>
      </c>
      <c r="AL288" s="281">
        <v>0</v>
      </c>
      <c r="AM288" s="281">
        <v>0</v>
      </c>
      <c r="AN288" s="281">
        <v>0</v>
      </c>
      <c r="AO288" s="281">
        <v>0</v>
      </c>
      <c r="AP288" s="288">
        <v>0</v>
      </c>
    </row>
    <row r="289" spans="1:42" outlineLevel="2">
      <c r="A289" s="211" t="str">
        <f>A252&amp;"."&amp;A284&amp;"."&amp;A253&amp;"."&amp;B289</f>
        <v>1.d.6.5</v>
      </c>
      <c r="B289">
        <v>5</v>
      </c>
      <c r="C289" t="str">
        <f>_xlfn.IFNA(_xlfn.XLOOKUP($A289,Select!$A$4:$A$65,Select!$H$4:$H$65),"")</f>
        <v/>
      </c>
      <c r="M289" s="281">
        <v>0</v>
      </c>
      <c r="N289" s="281">
        <v>0</v>
      </c>
      <c r="O289" s="281">
        <v>0</v>
      </c>
      <c r="P289" s="281">
        <v>0</v>
      </c>
      <c r="Q289" s="281">
        <v>0</v>
      </c>
      <c r="R289" s="281">
        <v>0</v>
      </c>
      <c r="S289" s="281">
        <v>0</v>
      </c>
      <c r="T289" s="281">
        <v>0</v>
      </c>
      <c r="U289" s="281">
        <v>0</v>
      </c>
      <c r="V289" s="281">
        <v>0</v>
      </c>
      <c r="W289" s="281">
        <v>0</v>
      </c>
      <c r="X289" s="281">
        <v>0</v>
      </c>
      <c r="Y289" s="281">
        <v>0</v>
      </c>
      <c r="Z289" s="281">
        <v>0</v>
      </c>
      <c r="AA289" s="281">
        <v>0</v>
      </c>
      <c r="AB289" s="281">
        <v>0</v>
      </c>
      <c r="AC289" s="281">
        <v>0</v>
      </c>
      <c r="AD289" s="281">
        <v>0</v>
      </c>
      <c r="AE289" s="281">
        <v>0</v>
      </c>
      <c r="AF289" s="281">
        <v>0</v>
      </c>
      <c r="AG289" s="281">
        <v>0</v>
      </c>
      <c r="AH289" s="281">
        <v>0</v>
      </c>
      <c r="AI289" s="281">
        <v>0</v>
      </c>
      <c r="AJ289" s="281">
        <v>0</v>
      </c>
      <c r="AK289" s="281">
        <v>0</v>
      </c>
      <c r="AL289" s="281">
        <v>0</v>
      </c>
      <c r="AM289" s="281">
        <v>0</v>
      </c>
      <c r="AN289" s="281">
        <v>0</v>
      </c>
      <c r="AO289" s="281">
        <v>0</v>
      </c>
      <c r="AP289" s="288">
        <v>0</v>
      </c>
    </row>
    <row r="290" spans="1:42" outlineLevel="2">
      <c r="A290" s="211" t="str">
        <f>A252&amp;"."&amp;A284&amp;"."&amp;A253&amp;"."&amp;B290</f>
        <v>1.d.6.6</v>
      </c>
      <c r="B290">
        <v>6</v>
      </c>
      <c r="C290" t="str">
        <f>_xlfn.IFNA(_xlfn.XLOOKUP($A290,Select!$A$4:$A$65,Select!$H$4:$H$65),"")</f>
        <v/>
      </c>
      <c r="M290" s="281">
        <v>0</v>
      </c>
      <c r="N290" s="281">
        <v>0</v>
      </c>
      <c r="O290" s="281">
        <v>0</v>
      </c>
      <c r="P290" s="281">
        <v>0</v>
      </c>
      <c r="Q290" s="281">
        <v>0</v>
      </c>
      <c r="R290" s="281">
        <v>0</v>
      </c>
      <c r="S290" s="281">
        <v>0</v>
      </c>
      <c r="T290" s="281">
        <v>0</v>
      </c>
      <c r="U290" s="281">
        <v>0</v>
      </c>
      <c r="V290" s="281">
        <v>0</v>
      </c>
      <c r="W290" s="281">
        <v>0</v>
      </c>
      <c r="X290" s="281">
        <v>0</v>
      </c>
      <c r="Y290" s="281">
        <v>0</v>
      </c>
      <c r="Z290" s="281">
        <v>0</v>
      </c>
      <c r="AA290" s="281">
        <v>0</v>
      </c>
      <c r="AB290" s="281">
        <v>0</v>
      </c>
      <c r="AC290" s="281">
        <v>0</v>
      </c>
      <c r="AD290" s="281">
        <v>0</v>
      </c>
      <c r="AE290" s="281">
        <v>0</v>
      </c>
      <c r="AF290" s="281">
        <v>0</v>
      </c>
      <c r="AG290" s="281">
        <v>0</v>
      </c>
      <c r="AH290" s="281">
        <v>0</v>
      </c>
      <c r="AI290" s="281">
        <v>0</v>
      </c>
      <c r="AJ290" s="281">
        <v>0</v>
      </c>
      <c r="AK290" s="281">
        <v>0</v>
      </c>
      <c r="AL290" s="281">
        <v>0</v>
      </c>
      <c r="AM290" s="281">
        <v>0</v>
      </c>
      <c r="AN290" s="281">
        <v>0</v>
      </c>
      <c r="AO290" s="281">
        <v>0</v>
      </c>
      <c r="AP290" s="288">
        <v>0</v>
      </c>
    </row>
    <row r="291" spans="1:42" outlineLevel="2">
      <c r="A291" s="211" t="str">
        <f>A252&amp;"."&amp;A284&amp;"."&amp;A253&amp;"."&amp;B291</f>
        <v>1.d.6.7</v>
      </c>
      <c r="B291">
        <v>7</v>
      </c>
      <c r="C291" t="str">
        <f>_xlfn.IFNA(_xlfn.XLOOKUP($A291,Select!$A$4:$A$65,Select!$H$4:$H$65),"")</f>
        <v/>
      </c>
      <c r="M291" s="281">
        <v>0</v>
      </c>
      <c r="N291" s="281">
        <v>0</v>
      </c>
      <c r="O291" s="281">
        <v>0</v>
      </c>
      <c r="P291" s="281">
        <v>0</v>
      </c>
      <c r="Q291" s="281">
        <v>0</v>
      </c>
      <c r="R291" s="281">
        <v>0</v>
      </c>
      <c r="S291" s="281">
        <v>0</v>
      </c>
      <c r="T291" s="281">
        <v>0</v>
      </c>
      <c r="U291" s="281">
        <v>0</v>
      </c>
      <c r="V291" s="281">
        <v>0</v>
      </c>
      <c r="W291" s="281">
        <v>0</v>
      </c>
      <c r="X291" s="281">
        <v>0</v>
      </c>
      <c r="Y291" s="281">
        <v>0</v>
      </c>
      <c r="Z291" s="281">
        <v>0</v>
      </c>
      <c r="AA291" s="281">
        <v>0</v>
      </c>
      <c r="AB291" s="281">
        <v>0</v>
      </c>
      <c r="AC291" s="281">
        <v>0</v>
      </c>
      <c r="AD291" s="281">
        <v>0</v>
      </c>
      <c r="AE291" s="281">
        <v>0</v>
      </c>
      <c r="AF291" s="281">
        <v>0</v>
      </c>
      <c r="AG291" s="281">
        <v>0</v>
      </c>
      <c r="AH291" s="281">
        <v>0</v>
      </c>
      <c r="AI291" s="281">
        <v>0</v>
      </c>
      <c r="AJ291" s="281">
        <v>0</v>
      </c>
      <c r="AK291" s="281">
        <v>0</v>
      </c>
      <c r="AL291" s="281">
        <v>0</v>
      </c>
      <c r="AM291" s="281">
        <v>0</v>
      </c>
      <c r="AN291" s="281">
        <v>0</v>
      </c>
      <c r="AO291" s="281">
        <v>0</v>
      </c>
      <c r="AP291" s="288">
        <v>0</v>
      </c>
    </row>
    <row r="292" spans="1:42" outlineLevel="2">
      <c r="A292" s="211" t="str">
        <f>A252&amp;"."&amp;A284&amp;"."&amp;A253&amp;"."&amp;B292</f>
        <v>1.d.6.8</v>
      </c>
      <c r="B292">
        <v>8</v>
      </c>
      <c r="C292" t="str">
        <f>_xlfn.IFNA(_xlfn.XLOOKUP($A292,Select!$A$4:$A$65,Select!$H$4:$H$65),"")</f>
        <v/>
      </c>
      <c r="M292" s="281">
        <v>0</v>
      </c>
      <c r="N292" s="281">
        <v>0</v>
      </c>
      <c r="O292" s="281">
        <v>0</v>
      </c>
      <c r="P292" s="281">
        <v>0</v>
      </c>
      <c r="Q292" s="281">
        <v>0</v>
      </c>
      <c r="R292" s="281">
        <v>0</v>
      </c>
      <c r="S292" s="281">
        <v>0</v>
      </c>
      <c r="T292" s="281">
        <v>0</v>
      </c>
      <c r="U292" s="281">
        <v>0</v>
      </c>
      <c r="V292" s="281">
        <v>0</v>
      </c>
      <c r="W292" s="281">
        <v>0</v>
      </c>
      <c r="X292" s="281">
        <v>0</v>
      </c>
      <c r="Y292" s="281">
        <v>0</v>
      </c>
      <c r="Z292" s="281">
        <v>0</v>
      </c>
      <c r="AA292" s="281">
        <v>0</v>
      </c>
      <c r="AB292" s="281">
        <v>0</v>
      </c>
      <c r="AC292" s="281">
        <v>0</v>
      </c>
      <c r="AD292" s="281">
        <v>0</v>
      </c>
      <c r="AE292" s="281">
        <v>0</v>
      </c>
      <c r="AF292" s="281">
        <v>0</v>
      </c>
      <c r="AG292" s="281">
        <v>0</v>
      </c>
      <c r="AH292" s="281">
        <v>0</v>
      </c>
      <c r="AI292" s="281">
        <v>0</v>
      </c>
      <c r="AJ292" s="281">
        <v>0</v>
      </c>
      <c r="AK292" s="281">
        <v>0</v>
      </c>
      <c r="AL292" s="281">
        <v>0</v>
      </c>
      <c r="AM292" s="281">
        <v>0</v>
      </c>
      <c r="AN292" s="281">
        <v>0</v>
      </c>
      <c r="AO292" s="281">
        <v>0</v>
      </c>
      <c r="AP292" s="288">
        <v>0</v>
      </c>
    </row>
    <row r="293" spans="1:42" outlineLevel="2">
      <c r="A293" s="211" t="str">
        <f>A252&amp;"."&amp;A284&amp;"."&amp;A253&amp;"."&amp;B293</f>
        <v>1.d.6.9</v>
      </c>
      <c r="B293">
        <v>9</v>
      </c>
      <c r="C293" t="str">
        <f>_xlfn.IFNA(_xlfn.XLOOKUP($A293,Select!$A$4:$A$65,Select!$H$4:$H$65),"")</f>
        <v/>
      </c>
      <c r="M293" s="281">
        <v>0</v>
      </c>
      <c r="N293" s="281">
        <v>0</v>
      </c>
      <c r="O293" s="281">
        <v>0</v>
      </c>
      <c r="P293" s="281">
        <v>0</v>
      </c>
      <c r="Q293" s="281">
        <v>0</v>
      </c>
      <c r="R293" s="281">
        <v>0</v>
      </c>
      <c r="S293" s="281">
        <v>0</v>
      </c>
      <c r="T293" s="281">
        <v>0</v>
      </c>
      <c r="U293" s="281">
        <v>0</v>
      </c>
      <c r="V293" s="281">
        <v>0</v>
      </c>
      <c r="W293" s="281">
        <v>0</v>
      </c>
      <c r="X293" s="281">
        <v>0</v>
      </c>
      <c r="Y293" s="281">
        <v>0</v>
      </c>
      <c r="Z293" s="281">
        <v>0</v>
      </c>
      <c r="AA293" s="281">
        <v>0</v>
      </c>
      <c r="AB293" s="281">
        <v>0</v>
      </c>
      <c r="AC293" s="281">
        <v>0</v>
      </c>
      <c r="AD293" s="281">
        <v>0</v>
      </c>
      <c r="AE293" s="281">
        <v>0</v>
      </c>
      <c r="AF293" s="281">
        <v>0</v>
      </c>
      <c r="AG293" s="281">
        <v>0</v>
      </c>
      <c r="AH293" s="281">
        <v>0</v>
      </c>
      <c r="AI293" s="281">
        <v>0</v>
      </c>
      <c r="AJ293" s="281">
        <v>0</v>
      </c>
      <c r="AK293" s="281">
        <v>0</v>
      </c>
      <c r="AL293" s="281">
        <v>0</v>
      </c>
      <c r="AM293" s="281">
        <v>0</v>
      </c>
      <c r="AN293" s="281">
        <v>0</v>
      </c>
      <c r="AO293" s="281">
        <v>0</v>
      </c>
      <c r="AP293" s="288">
        <v>0</v>
      </c>
    </row>
    <row r="294" spans="1:42" outlineLevel="2">
      <c r="A294" s="211" t="str">
        <f>A252&amp;"."&amp;A284&amp;"."&amp;A253&amp;"."&amp;B294</f>
        <v>1.d.6.10</v>
      </c>
      <c r="B294">
        <v>10</v>
      </c>
      <c r="C294" t="str">
        <f>_xlfn.IFNA(_xlfn.XLOOKUP($A294,Select!$A$4:$A$65,Select!$H$4:$H$65),"")</f>
        <v/>
      </c>
      <c r="M294" s="281">
        <v>0</v>
      </c>
      <c r="N294" s="281">
        <v>0</v>
      </c>
      <c r="O294" s="281">
        <v>0</v>
      </c>
      <c r="P294" s="281">
        <v>0</v>
      </c>
      <c r="Q294" s="281">
        <v>0</v>
      </c>
      <c r="R294" s="281">
        <v>0</v>
      </c>
      <c r="S294" s="281">
        <v>0</v>
      </c>
      <c r="T294" s="281">
        <v>0</v>
      </c>
      <c r="U294" s="281">
        <v>0</v>
      </c>
      <c r="V294" s="281">
        <v>0</v>
      </c>
      <c r="W294" s="281">
        <v>0</v>
      </c>
      <c r="X294" s="281">
        <v>0</v>
      </c>
      <c r="Y294" s="281">
        <v>0</v>
      </c>
      <c r="Z294" s="281">
        <v>0</v>
      </c>
      <c r="AA294" s="281">
        <v>0</v>
      </c>
      <c r="AB294" s="281">
        <v>0</v>
      </c>
      <c r="AC294" s="281">
        <v>0</v>
      </c>
      <c r="AD294" s="281">
        <v>0</v>
      </c>
      <c r="AE294" s="281">
        <v>0</v>
      </c>
      <c r="AF294" s="281">
        <v>0</v>
      </c>
      <c r="AG294" s="281">
        <v>0</v>
      </c>
      <c r="AH294" s="281">
        <v>0</v>
      </c>
      <c r="AI294" s="281">
        <v>0</v>
      </c>
      <c r="AJ294" s="281">
        <v>0</v>
      </c>
      <c r="AK294" s="281">
        <v>0</v>
      </c>
      <c r="AL294" s="281">
        <v>0</v>
      </c>
      <c r="AM294" s="281">
        <v>0</v>
      </c>
      <c r="AN294" s="281">
        <v>0</v>
      </c>
      <c r="AO294" s="281">
        <v>0</v>
      </c>
      <c r="AP294" s="288">
        <v>0</v>
      </c>
    </row>
    <row r="295" spans="1:42" outlineLevel="2">
      <c r="A295" s="211" t="str">
        <f>A252&amp;"."&amp;A284&amp;"."&amp;A253&amp;"."&amp;B295</f>
        <v>1.d.6.11</v>
      </c>
      <c r="B295">
        <v>11</v>
      </c>
      <c r="C295" t="str">
        <f>_xlfn.IFNA(_xlfn.XLOOKUP($A295,Select!$A$4:$A$65,Select!$H$4:$H$65),"")</f>
        <v/>
      </c>
      <c r="M295" s="281">
        <v>0</v>
      </c>
      <c r="N295" s="281">
        <v>0</v>
      </c>
      <c r="O295" s="281">
        <v>0</v>
      </c>
      <c r="P295" s="281">
        <v>0</v>
      </c>
      <c r="Q295" s="281">
        <v>0</v>
      </c>
      <c r="R295" s="281">
        <v>0</v>
      </c>
      <c r="S295" s="281">
        <v>0</v>
      </c>
      <c r="T295" s="281">
        <v>0</v>
      </c>
      <c r="U295" s="281">
        <v>0</v>
      </c>
      <c r="V295" s="281">
        <v>0</v>
      </c>
      <c r="W295" s="281">
        <v>0</v>
      </c>
      <c r="X295" s="281">
        <v>0</v>
      </c>
      <c r="Y295" s="281">
        <v>0</v>
      </c>
      <c r="Z295" s="281">
        <v>0</v>
      </c>
      <c r="AA295" s="281">
        <v>0</v>
      </c>
      <c r="AB295" s="281">
        <v>0</v>
      </c>
      <c r="AC295" s="281">
        <v>0</v>
      </c>
      <c r="AD295" s="281">
        <v>0</v>
      </c>
      <c r="AE295" s="281">
        <v>0</v>
      </c>
      <c r="AF295" s="281">
        <v>0</v>
      </c>
      <c r="AG295" s="281">
        <v>0</v>
      </c>
      <c r="AH295" s="281">
        <v>0</v>
      </c>
      <c r="AI295" s="281">
        <v>0</v>
      </c>
      <c r="AJ295" s="281">
        <v>0</v>
      </c>
      <c r="AK295" s="281">
        <v>0</v>
      </c>
      <c r="AL295" s="281">
        <v>0</v>
      </c>
      <c r="AM295" s="281">
        <v>0</v>
      </c>
      <c r="AN295" s="281">
        <v>0</v>
      </c>
      <c r="AO295" s="281">
        <v>0</v>
      </c>
      <c r="AP295" s="288">
        <v>0</v>
      </c>
    </row>
    <row r="296" spans="1:42" outlineLevel="2">
      <c r="A296" s="211" t="str">
        <f>A252&amp;"."&amp;A284&amp;"."&amp;A253&amp;"."&amp;B296</f>
        <v>1.d.6.12</v>
      </c>
      <c r="B296">
        <v>12</v>
      </c>
      <c r="C296" t="str">
        <f>_xlfn.IFNA(_xlfn.XLOOKUP($A296,Select!$A$4:$A$65,Select!$H$4:$H$65),"")</f>
        <v/>
      </c>
      <c r="M296" s="281">
        <v>0</v>
      </c>
      <c r="N296" s="281">
        <v>0</v>
      </c>
      <c r="O296" s="281">
        <v>0</v>
      </c>
      <c r="P296" s="281">
        <v>0</v>
      </c>
      <c r="Q296" s="281">
        <v>0</v>
      </c>
      <c r="R296" s="281">
        <v>0</v>
      </c>
      <c r="S296" s="281">
        <v>0</v>
      </c>
      <c r="T296" s="281">
        <v>0</v>
      </c>
      <c r="U296" s="281">
        <v>0</v>
      </c>
      <c r="V296" s="281">
        <v>0</v>
      </c>
      <c r="W296" s="281">
        <v>0</v>
      </c>
      <c r="X296" s="281">
        <v>0</v>
      </c>
      <c r="Y296" s="281">
        <v>0</v>
      </c>
      <c r="Z296" s="281">
        <v>0</v>
      </c>
      <c r="AA296" s="281">
        <v>0</v>
      </c>
      <c r="AB296" s="281">
        <v>0</v>
      </c>
      <c r="AC296" s="281">
        <v>0</v>
      </c>
      <c r="AD296" s="281">
        <v>0</v>
      </c>
      <c r="AE296" s="281">
        <v>0</v>
      </c>
      <c r="AF296" s="281">
        <v>0</v>
      </c>
      <c r="AG296" s="281">
        <v>0</v>
      </c>
      <c r="AH296" s="281">
        <v>0</v>
      </c>
      <c r="AI296" s="281">
        <v>0</v>
      </c>
      <c r="AJ296" s="281">
        <v>0</v>
      </c>
      <c r="AK296" s="281">
        <v>0</v>
      </c>
      <c r="AL296" s="281">
        <v>0</v>
      </c>
      <c r="AM296" s="281">
        <v>0</v>
      </c>
      <c r="AN296" s="281">
        <v>0</v>
      </c>
      <c r="AO296" s="281">
        <v>0</v>
      </c>
      <c r="AP296" s="288">
        <v>0</v>
      </c>
    </row>
    <row r="297" spans="1:42" s="156" customFormat="1" outlineLevel="1">
      <c r="A297" s="212"/>
      <c r="B297" s="201">
        <f>B296-COUNTIFS(C285:C296,"")</f>
        <v>0</v>
      </c>
      <c r="C297" s="201" t="s">
        <v>285</v>
      </c>
      <c r="D297" s="201"/>
      <c r="E297" s="201"/>
      <c r="F297" s="201"/>
      <c r="G297" s="201"/>
      <c r="H297" s="201"/>
      <c r="I297" s="201"/>
      <c r="J297" s="201"/>
      <c r="K297" s="201"/>
      <c r="L297" s="201"/>
      <c r="M297" s="280">
        <f t="shared" ref="M297:AP297" si="25">SUM(M285:M296)</f>
        <v>0</v>
      </c>
      <c r="N297" s="280">
        <f t="shared" si="25"/>
        <v>0</v>
      </c>
      <c r="O297" s="280">
        <f t="shared" si="25"/>
        <v>0</v>
      </c>
      <c r="P297" s="280">
        <f t="shared" si="25"/>
        <v>0</v>
      </c>
      <c r="Q297" s="280">
        <f t="shared" si="25"/>
        <v>0</v>
      </c>
      <c r="R297" s="280">
        <f t="shared" si="25"/>
        <v>0</v>
      </c>
      <c r="S297" s="280">
        <f t="shared" si="25"/>
        <v>0</v>
      </c>
      <c r="T297" s="280">
        <f t="shared" si="25"/>
        <v>0</v>
      </c>
      <c r="U297" s="280">
        <f t="shared" si="25"/>
        <v>0</v>
      </c>
      <c r="V297" s="280">
        <f t="shared" si="25"/>
        <v>0</v>
      </c>
      <c r="W297" s="280">
        <f t="shared" si="25"/>
        <v>0</v>
      </c>
      <c r="X297" s="280">
        <f t="shared" si="25"/>
        <v>0</v>
      </c>
      <c r="Y297" s="280">
        <f t="shared" si="25"/>
        <v>0</v>
      </c>
      <c r="Z297" s="280">
        <f t="shared" si="25"/>
        <v>0</v>
      </c>
      <c r="AA297" s="280">
        <f t="shared" si="25"/>
        <v>0</v>
      </c>
      <c r="AB297" s="280">
        <f t="shared" si="25"/>
        <v>0</v>
      </c>
      <c r="AC297" s="280">
        <f t="shared" si="25"/>
        <v>0</v>
      </c>
      <c r="AD297" s="280">
        <f t="shared" si="25"/>
        <v>0</v>
      </c>
      <c r="AE297" s="280">
        <f t="shared" si="25"/>
        <v>0</v>
      </c>
      <c r="AF297" s="280">
        <f t="shared" si="25"/>
        <v>0</v>
      </c>
      <c r="AG297" s="280">
        <f t="shared" si="25"/>
        <v>0</v>
      </c>
      <c r="AH297" s="280">
        <f t="shared" si="25"/>
        <v>0</v>
      </c>
      <c r="AI297" s="280">
        <f t="shared" si="25"/>
        <v>0</v>
      </c>
      <c r="AJ297" s="280">
        <f t="shared" si="25"/>
        <v>0</v>
      </c>
      <c r="AK297" s="280">
        <f t="shared" si="25"/>
        <v>0</v>
      </c>
      <c r="AL297" s="280">
        <f t="shared" si="25"/>
        <v>0</v>
      </c>
      <c r="AM297" s="280">
        <f t="shared" si="25"/>
        <v>0</v>
      </c>
      <c r="AN297" s="280">
        <f t="shared" si="25"/>
        <v>0</v>
      </c>
      <c r="AO297" s="280">
        <f t="shared" si="25"/>
        <v>0</v>
      </c>
      <c r="AP297" s="280">
        <f t="shared" si="25"/>
        <v>0</v>
      </c>
    </row>
    <row r="298" spans="1:42" ht="16.149999999999999" outlineLevel="1" thickBot="1">
      <c r="A298" s="213"/>
      <c r="B298" s="202"/>
      <c r="C298" s="202"/>
      <c r="D298" s="202"/>
      <c r="E298" s="202"/>
      <c r="F298" s="202"/>
      <c r="G298" s="202"/>
      <c r="H298" s="202"/>
      <c r="I298" s="202"/>
      <c r="J298" s="202"/>
      <c r="K298" s="202"/>
      <c r="L298" s="202"/>
      <c r="M298" s="202"/>
      <c r="N298" s="202"/>
      <c r="O298" s="202"/>
      <c r="P298" s="202"/>
      <c r="Q298" s="202"/>
      <c r="R298" s="202"/>
      <c r="S298" s="202"/>
      <c r="T298" s="202"/>
      <c r="U298" s="202"/>
      <c r="V298" s="202"/>
      <c r="W298" s="202"/>
      <c r="X298" s="202"/>
      <c r="Y298" s="202"/>
      <c r="Z298" s="202"/>
      <c r="AA298" s="202"/>
      <c r="AB298" s="202"/>
      <c r="AC298" s="202"/>
      <c r="AD298" s="202"/>
      <c r="AE298" s="202"/>
      <c r="AF298" s="202"/>
      <c r="AG298" s="202"/>
      <c r="AH298" s="202"/>
      <c r="AI298" s="202"/>
      <c r="AJ298" s="202"/>
      <c r="AK298" s="202"/>
      <c r="AL298" s="202"/>
      <c r="AM298" s="202"/>
      <c r="AN298" s="202"/>
      <c r="AO298" s="202"/>
      <c r="AP298" s="202"/>
    </row>
    <row r="299" spans="1:42" s="156" customFormat="1" ht="16.149999999999999" outlineLevel="1" thickBot="1">
      <c r="A299" s="214" t="s">
        <v>288</v>
      </c>
      <c r="B299" s="203">
        <f>B297+B282+B267</f>
        <v>4</v>
      </c>
      <c r="C299" s="203" t="s">
        <v>289</v>
      </c>
      <c r="D299" s="203"/>
      <c r="E299" s="203"/>
      <c r="F299" s="203"/>
      <c r="G299" s="203"/>
      <c r="H299" s="203"/>
      <c r="I299" s="203"/>
      <c r="J299" s="203"/>
      <c r="K299" s="203"/>
      <c r="L299" s="203"/>
      <c r="M299" s="284">
        <f t="shared" ref="M299:AP299" si="26">SUM(M267,M282,M297)</f>
        <v>0</v>
      </c>
      <c r="N299" s="284">
        <f t="shared" si="26"/>
        <v>0</v>
      </c>
      <c r="O299" s="284">
        <f t="shared" si="26"/>
        <v>0</v>
      </c>
      <c r="P299" s="284">
        <f t="shared" si="26"/>
        <v>0</v>
      </c>
      <c r="Q299" s="284">
        <f t="shared" si="26"/>
        <v>0</v>
      </c>
      <c r="R299" s="284">
        <f t="shared" si="26"/>
        <v>0</v>
      </c>
      <c r="S299" s="284">
        <f t="shared" si="26"/>
        <v>0</v>
      </c>
      <c r="T299" s="284">
        <f t="shared" si="26"/>
        <v>0</v>
      </c>
      <c r="U299" s="284">
        <f t="shared" si="26"/>
        <v>0</v>
      </c>
      <c r="V299" s="284">
        <f t="shared" si="26"/>
        <v>0</v>
      </c>
      <c r="W299" s="284">
        <f t="shared" si="26"/>
        <v>0</v>
      </c>
      <c r="X299" s="284">
        <f t="shared" si="26"/>
        <v>0</v>
      </c>
      <c r="Y299" s="284">
        <f t="shared" si="26"/>
        <v>0</v>
      </c>
      <c r="Z299" s="284">
        <f t="shared" si="26"/>
        <v>0</v>
      </c>
      <c r="AA299" s="284">
        <f t="shared" si="26"/>
        <v>0</v>
      </c>
      <c r="AB299" s="284">
        <f t="shared" si="26"/>
        <v>0</v>
      </c>
      <c r="AC299" s="284">
        <f t="shared" si="26"/>
        <v>0</v>
      </c>
      <c r="AD299" s="284">
        <f t="shared" si="26"/>
        <v>0</v>
      </c>
      <c r="AE299" s="284">
        <f t="shared" si="26"/>
        <v>0</v>
      </c>
      <c r="AF299" s="284">
        <f t="shared" si="26"/>
        <v>0</v>
      </c>
      <c r="AG299" s="284">
        <f t="shared" si="26"/>
        <v>0</v>
      </c>
      <c r="AH299" s="284">
        <f t="shared" si="26"/>
        <v>0</v>
      </c>
      <c r="AI299" s="284">
        <f t="shared" si="26"/>
        <v>0</v>
      </c>
      <c r="AJ299" s="284">
        <f t="shared" si="26"/>
        <v>0</v>
      </c>
      <c r="AK299" s="284">
        <f t="shared" si="26"/>
        <v>0</v>
      </c>
      <c r="AL299" s="284">
        <f t="shared" si="26"/>
        <v>0</v>
      </c>
      <c r="AM299" s="284">
        <f t="shared" si="26"/>
        <v>0</v>
      </c>
      <c r="AN299" s="284">
        <f t="shared" si="26"/>
        <v>0</v>
      </c>
      <c r="AO299" s="284">
        <f t="shared" si="26"/>
        <v>0</v>
      </c>
      <c r="AP299" s="284">
        <f t="shared" si="26"/>
        <v>0</v>
      </c>
    </row>
    <row r="300" spans="1:42" collapsed="1">
      <c r="A300" s="211"/>
    </row>
    <row r="301" spans="1:42">
      <c r="A301" s="209" t="str">
        <f>_xlfn.TEXTBEFORE(J301,".")</f>
        <v>1</v>
      </c>
      <c r="B301" s="196" t="str">
        <f>_xlfn.XLOOKUP($A301,Select!$B$4:$B$65,Select!$C$4:$C$65)</f>
        <v>Phase 1</v>
      </c>
      <c r="C301" s="197"/>
      <c r="D301" s="197">
        <f>B316+B331+B346</f>
        <v>3</v>
      </c>
      <c r="E301" s="197" t="s">
        <v>281</v>
      </c>
      <c r="F301" s="197"/>
      <c r="G301" s="197"/>
      <c r="H301" s="197"/>
      <c r="I301" s="197" t="s">
        <v>282</v>
      </c>
      <c r="J301" s="197" t="str">
        <f>Select!$M$10</f>
        <v>1.7</v>
      </c>
      <c r="K301" s="197"/>
      <c r="L301" s="197"/>
      <c r="M301" s="197"/>
      <c r="N301" s="198"/>
      <c r="O301" s="198"/>
      <c r="P301" s="198"/>
      <c r="Q301" s="198"/>
      <c r="R301" s="198"/>
      <c r="S301" s="198"/>
      <c r="T301" s="198"/>
      <c r="U301" s="198"/>
      <c r="V301" s="198"/>
      <c r="W301" s="198"/>
      <c r="X301" s="198"/>
      <c r="Y301" s="198"/>
      <c r="Z301" s="198"/>
      <c r="AA301" s="198"/>
      <c r="AB301" s="198"/>
      <c r="AC301" s="198"/>
      <c r="AD301" s="198"/>
      <c r="AE301" s="198"/>
      <c r="AF301" s="198"/>
      <c r="AG301" s="198"/>
      <c r="AH301" s="198"/>
      <c r="AI301" s="198"/>
      <c r="AJ301" s="198"/>
      <c r="AK301" s="198"/>
      <c r="AL301" s="198"/>
      <c r="AM301" s="198"/>
      <c r="AN301" s="198"/>
      <c r="AO301" s="198"/>
      <c r="AP301" s="198"/>
    </row>
    <row r="302" spans="1:42" s="199" customFormat="1" outlineLevel="1">
      <c r="A302" s="210" t="str">
        <f>_xlfn.TEXTAFTER(J301,".")</f>
        <v>7</v>
      </c>
      <c r="B302" s="199" t="str">
        <f>_xlfn.XLOOKUP($J301,Select!$K$4:$K$65,Select!$F$4:$F$65)</f>
        <v>Opex Allowance (IJV)</v>
      </c>
    </row>
    <row r="303" spans="1:42" s="31" customFormat="1" outlineLevel="1">
      <c r="A303" s="220" t="s">
        <v>150</v>
      </c>
      <c r="B303" s="220" t="s">
        <v>283</v>
      </c>
      <c r="C303" s="220" t="s">
        <v>284</v>
      </c>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c r="AA303" s="220"/>
      <c r="AB303" s="220"/>
      <c r="AC303" s="220"/>
      <c r="AD303" s="220"/>
      <c r="AE303" s="220"/>
      <c r="AF303" s="220"/>
      <c r="AG303" s="220"/>
      <c r="AH303" s="220"/>
      <c r="AI303" s="220"/>
      <c r="AJ303" s="220"/>
      <c r="AK303" s="220"/>
      <c r="AL303" s="220"/>
      <c r="AM303" s="220"/>
      <c r="AN303" s="220"/>
      <c r="AO303" s="220"/>
      <c r="AP303" s="220"/>
    </row>
    <row r="304" spans="1:42" outlineLevel="2">
      <c r="A304" s="211" t="str">
        <f>A301&amp;"."&amp;A303&amp;"."&amp;A302&amp;"."&amp;B304</f>
        <v>1.c.7.1</v>
      </c>
      <c r="B304">
        <v>1</v>
      </c>
      <c r="C304" t="str">
        <f>_xlfn.IFNA(_xlfn.XLOOKUP($A304,Select!$A$4:$A$65,Select!$H$4:$H$65),"")</f>
        <v/>
      </c>
      <c r="M304" s="281">
        <v>0</v>
      </c>
      <c r="N304" s="281">
        <v>0</v>
      </c>
      <c r="O304" s="281">
        <v>0</v>
      </c>
      <c r="P304" s="281">
        <v>0</v>
      </c>
      <c r="Q304" s="281">
        <v>0</v>
      </c>
      <c r="R304" s="281">
        <v>0</v>
      </c>
      <c r="S304" s="281">
        <v>0</v>
      </c>
      <c r="T304" s="281">
        <v>0</v>
      </c>
      <c r="U304" s="281">
        <v>0</v>
      </c>
      <c r="V304" s="281">
        <v>0</v>
      </c>
      <c r="W304" s="281">
        <v>0</v>
      </c>
      <c r="X304" s="281">
        <v>0</v>
      </c>
      <c r="Y304" s="281">
        <v>0</v>
      </c>
      <c r="Z304" s="281">
        <v>0</v>
      </c>
      <c r="AA304" s="281">
        <v>0</v>
      </c>
      <c r="AB304" s="281">
        <v>0</v>
      </c>
      <c r="AC304" s="281">
        <v>0</v>
      </c>
      <c r="AD304" s="281">
        <v>0</v>
      </c>
      <c r="AE304" s="281">
        <v>0</v>
      </c>
      <c r="AF304" s="281">
        <v>0</v>
      </c>
      <c r="AG304" s="281">
        <v>0</v>
      </c>
      <c r="AH304" s="281">
        <v>0</v>
      </c>
      <c r="AI304" s="281">
        <v>0</v>
      </c>
      <c r="AJ304" s="281">
        <v>0</v>
      </c>
      <c r="AK304" s="281">
        <v>0</v>
      </c>
      <c r="AL304" s="281">
        <v>0</v>
      </c>
      <c r="AM304" s="281">
        <v>0</v>
      </c>
      <c r="AN304" s="281">
        <v>0</v>
      </c>
      <c r="AO304" s="281">
        <v>0</v>
      </c>
      <c r="AP304" s="288">
        <v>0</v>
      </c>
    </row>
    <row r="305" spans="1:42" outlineLevel="2">
      <c r="A305" s="211" t="str">
        <f>A301&amp;"."&amp;A303&amp;"."&amp;A302&amp;"."&amp;B305</f>
        <v>1.c.7.2</v>
      </c>
      <c r="B305">
        <v>2</v>
      </c>
      <c r="C305" t="str">
        <f>_xlfn.IFNA(_xlfn.XLOOKUP($A305,Select!$A$4:$A$65,Select!$H$4:$H$65),"")</f>
        <v/>
      </c>
      <c r="M305" s="281">
        <v>0</v>
      </c>
      <c r="N305" s="281">
        <v>0</v>
      </c>
      <c r="O305" s="281">
        <v>0</v>
      </c>
      <c r="P305" s="281">
        <v>0</v>
      </c>
      <c r="Q305" s="281">
        <v>0</v>
      </c>
      <c r="R305" s="281">
        <v>0</v>
      </c>
      <c r="S305" s="281">
        <v>0</v>
      </c>
      <c r="T305" s="281">
        <v>0</v>
      </c>
      <c r="U305" s="281">
        <v>0</v>
      </c>
      <c r="V305" s="281">
        <v>0</v>
      </c>
      <c r="W305" s="281">
        <v>0</v>
      </c>
      <c r="X305" s="281">
        <v>0</v>
      </c>
      <c r="Y305" s="281">
        <v>0</v>
      </c>
      <c r="Z305" s="281">
        <v>0</v>
      </c>
      <c r="AA305" s="281">
        <v>0</v>
      </c>
      <c r="AB305" s="281">
        <v>0</v>
      </c>
      <c r="AC305" s="281">
        <v>0</v>
      </c>
      <c r="AD305" s="281">
        <v>0</v>
      </c>
      <c r="AE305" s="281">
        <v>0</v>
      </c>
      <c r="AF305" s="281">
        <v>0</v>
      </c>
      <c r="AG305" s="281">
        <v>0</v>
      </c>
      <c r="AH305" s="281">
        <v>0</v>
      </c>
      <c r="AI305" s="281">
        <v>0</v>
      </c>
      <c r="AJ305" s="281">
        <v>0</v>
      </c>
      <c r="AK305" s="281">
        <v>0</v>
      </c>
      <c r="AL305" s="281">
        <v>0</v>
      </c>
      <c r="AM305" s="281">
        <v>0</v>
      </c>
      <c r="AN305" s="281">
        <v>0</v>
      </c>
      <c r="AO305" s="281">
        <v>0</v>
      </c>
      <c r="AP305" s="288">
        <v>0</v>
      </c>
    </row>
    <row r="306" spans="1:42" outlineLevel="2">
      <c r="A306" s="211" t="str">
        <f>A301&amp;"."&amp;A303&amp;"."&amp;A302&amp;"."&amp;B306</f>
        <v>1.c.7.3</v>
      </c>
      <c r="B306">
        <v>3</v>
      </c>
      <c r="C306" t="str">
        <f>_xlfn.IFNA(_xlfn.XLOOKUP($A306,Select!$A$4:$A$65,Select!$H$4:$H$65),"")</f>
        <v/>
      </c>
      <c r="M306" s="281">
        <v>0</v>
      </c>
      <c r="N306" s="281">
        <v>0</v>
      </c>
      <c r="O306" s="281">
        <v>0</v>
      </c>
      <c r="P306" s="281">
        <v>0</v>
      </c>
      <c r="Q306" s="281">
        <v>0</v>
      </c>
      <c r="R306" s="281">
        <v>0</v>
      </c>
      <c r="S306" s="281">
        <v>0</v>
      </c>
      <c r="T306" s="281">
        <v>0</v>
      </c>
      <c r="U306" s="281">
        <v>0</v>
      </c>
      <c r="V306" s="281">
        <v>0</v>
      </c>
      <c r="W306" s="281">
        <v>0</v>
      </c>
      <c r="X306" s="281">
        <v>0</v>
      </c>
      <c r="Y306" s="281">
        <v>0</v>
      </c>
      <c r="Z306" s="281">
        <v>0</v>
      </c>
      <c r="AA306" s="281">
        <v>0</v>
      </c>
      <c r="AB306" s="281">
        <v>0</v>
      </c>
      <c r="AC306" s="281">
        <v>0</v>
      </c>
      <c r="AD306" s="281">
        <v>0</v>
      </c>
      <c r="AE306" s="281">
        <v>0</v>
      </c>
      <c r="AF306" s="281">
        <v>0</v>
      </c>
      <c r="AG306" s="281">
        <v>0</v>
      </c>
      <c r="AH306" s="281">
        <v>0</v>
      </c>
      <c r="AI306" s="281">
        <v>0</v>
      </c>
      <c r="AJ306" s="281">
        <v>0</v>
      </c>
      <c r="AK306" s="281">
        <v>0</v>
      </c>
      <c r="AL306" s="281">
        <v>0</v>
      </c>
      <c r="AM306" s="281">
        <v>0</v>
      </c>
      <c r="AN306" s="281">
        <v>0</v>
      </c>
      <c r="AO306" s="281">
        <v>0</v>
      </c>
      <c r="AP306" s="288">
        <v>0</v>
      </c>
    </row>
    <row r="307" spans="1:42" outlineLevel="2">
      <c r="A307" s="211" t="str">
        <f>A301&amp;"."&amp;A303&amp;"."&amp;A302&amp;"."&amp;B307</f>
        <v>1.c.7.4</v>
      </c>
      <c r="B307">
        <v>4</v>
      </c>
      <c r="C307" t="str">
        <f>_xlfn.IFNA(_xlfn.XLOOKUP($A307,Select!$A$4:$A$65,Select!$H$4:$H$65),"")</f>
        <v/>
      </c>
      <c r="M307" s="281">
        <v>0</v>
      </c>
      <c r="N307" s="281">
        <v>0</v>
      </c>
      <c r="O307" s="281">
        <v>0</v>
      </c>
      <c r="P307" s="281">
        <v>0</v>
      </c>
      <c r="Q307" s="281">
        <v>0</v>
      </c>
      <c r="R307" s="281">
        <v>0</v>
      </c>
      <c r="S307" s="281">
        <v>0</v>
      </c>
      <c r="T307" s="281">
        <v>0</v>
      </c>
      <c r="U307" s="281">
        <v>0</v>
      </c>
      <c r="V307" s="281">
        <v>0</v>
      </c>
      <c r="W307" s="281">
        <v>0</v>
      </c>
      <c r="X307" s="281">
        <v>0</v>
      </c>
      <c r="Y307" s="281">
        <v>0</v>
      </c>
      <c r="Z307" s="281">
        <v>0</v>
      </c>
      <c r="AA307" s="281">
        <v>0</v>
      </c>
      <c r="AB307" s="281">
        <v>0</v>
      </c>
      <c r="AC307" s="281">
        <v>0</v>
      </c>
      <c r="AD307" s="281">
        <v>0</v>
      </c>
      <c r="AE307" s="281">
        <v>0</v>
      </c>
      <c r="AF307" s="281">
        <v>0</v>
      </c>
      <c r="AG307" s="281">
        <v>0</v>
      </c>
      <c r="AH307" s="281">
        <v>0</v>
      </c>
      <c r="AI307" s="281">
        <v>0</v>
      </c>
      <c r="AJ307" s="281">
        <v>0</v>
      </c>
      <c r="AK307" s="281">
        <v>0</v>
      </c>
      <c r="AL307" s="281">
        <v>0</v>
      </c>
      <c r="AM307" s="281">
        <v>0</v>
      </c>
      <c r="AN307" s="281">
        <v>0</v>
      </c>
      <c r="AO307" s="281">
        <v>0</v>
      </c>
      <c r="AP307" s="288">
        <v>0</v>
      </c>
    </row>
    <row r="308" spans="1:42" outlineLevel="2">
      <c r="A308" s="211" t="str">
        <f>A301&amp;"."&amp;A303&amp;"."&amp;A302&amp;"."&amp;B308</f>
        <v>1.c.7.5</v>
      </c>
      <c r="B308">
        <v>5</v>
      </c>
      <c r="C308" t="str">
        <f>_xlfn.IFNA(_xlfn.XLOOKUP($A308,Select!$A$4:$A$65,Select!$H$4:$H$65),"")</f>
        <v/>
      </c>
      <c r="M308" s="281">
        <v>0</v>
      </c>
      <c r="N308" s="281">
        <v>0</v>
      </c>
      <c r="O308" s="281">
        <v>0</v>
      </c>
      <c r="P308" s="281">
        <v>0</v>
      </c>
      <c r="Q308" s="281">
        <v>0</v>
      </c>
      <c r="R308" s="281">
        <v>0</v>
      </c>
      <c r="S308" s="281">
        <v>0</v>
      </c>
      <c r="T308" s="281">
        <v>0</v>
      </c>
      <c r="U308" s="281">
        <v>0</v>
      </c>
      <c r="V308" s="281">
        <v>0</v>
      </c>
      <c r="W308" s="281">
        <v>0</v>
      </c>
      <c r="X308" s="281">
        <v>0</v>
      </c>
      <c r="Y308" s="281">
        <v>0</v>
      </c>
      <c r="Z308" s="281">
        <v>0</v>
      </c>
      <c r="AA308" s="281">
        <v>0</v>
      </c>
      <c r="AB308" s="281">
        <v>0</v>
      </c>
      <c r="AC308" s="281">
        <v>0</v>
      </c>
      <c r="AD308" s="281">
        <v>0</v>
      </c>
      <c r="AE308" s="281">
        <v>0</v>
      </c>
      <c r="AF308" s="281">
        <v>0</v>
      </c>
      <c r="AG308" s="281">
        <v>0</v>
      </c>
      <c r="AH308" s="281">
        <v>0</v>
      </c>
      <c r="AI308" s="281">
        <v>0</v>
      </c>
      <c r="AJ308" s="281">
        <v>0</v>
      </c>
      <c r="AK308" s="281">
        <v>0</v>
      </c>
      <c r="AL308" s="281">
        <v>0</v>
      </c>
      <c r="AM308" s="281">
        <v>0</v>
      </c>
      <c r="AN308" s="281">
        <v>0</v>
      </c>
      <c r="AO308" s="281">
        <v>0</v>
      </c>
      <c r="AP308" s="288">
        <v>0</v>
      </c>
    </row>
    <row r="309" spans="1:42" outlineLevel="2">
      <c r="A309" s="211" t="str">
        <f>A301&amp;"."&amp;A303&amp;"."&amp;A302&amp;"."&amp;B309</f>
        <v>1.c.7.6</v>
      </c>
      <c r="B309">
        <v>6</v>
      </c>
      <c r="C309" t="str">
        <f>_xlfn.IFNA(_xlfn.XLOOKUP($A309,Select!$A$4:$A$65,Select!$H$4:$H$65),"")</f>
        <v/>
      </c>
      <c r="M309" s="281">
        <v>0</v>
      </c>
      <c r="N309" s="281">
        <v>0</v>
      </c>
      <c r="O309" s="281">
        <v>0</v>
      </c>
      <c r="P309" s="281">
        <v>0</v>
      </c>
      <c r="Q309" s="281">
        <v>0</v>
      </c>
      <c r="R309" s="281">
        <v>0</v>
      </c>
      <c r="S309" s="281">
        <v>0</v>
      </c>
      <c r="T309" s="281">
        <v>0</v>
      </c>
      <c r="U309" s="281">
        <v>0</v>
      </c>
      <c r="V309" s="281">
        <v>0</v>
      </c>
      <c r="W309" s="281">
        <v>0</v>
      </c>
      <c r="X309" s="281">
        <v>0</v>
      </c>
      <c r="Y309" s="281">
        <v>0</v>
      </c>
      <c r="Z309" s="281">
        <v>0</v>
      </c>
      <c r="AA309" s="281">
        <v>0</v>
      </c>
      <c r="AB309" s="281">
        <v>0</v>
      </c>
      <c r="AC309" s="281">
        <v>0</v>
      </c>
      <c r="AD309" s="281">
        <v>0</v>
      </c>
      <c r="AE309" s="281">
        <v>0</v>
      </c>
      <c r="AF309" s="281">
        <v>0</v>
      </c>
      <c r="AG309" s="281">
        <v>0</v>
      </c>
      <c r="AH309" s="281">
        <v>0</v>
      </c>
      <c r="AI309" s="281">
        <v>0</v>
      </c>
      <c r="AJ309" s="281">
        <v>0</v>
      </c>
      <c r="AK309" s="281">
        <v>0</v>
      </c>
      <c r="AL309" s="281">
        <v>0</v>
      </c>
      <c r="AM309" s="281">
        <v>0</v>
      </c>
      <c r="AN309" s="281">
        <v>0</v>
      </c>
      <c r="AO309" s="281">
        <v>0</v>
      </c>
      <c r="AP309" s="288">
        <v>0</v>
      </c>
    </row>
    <row r="310" spans="1:42" outlineLevel="2">
      <c r="A310" s="211" t="str">
        <f>A301&amp;"."&amp;A303&amp;"."&amp;A302&amp;"."&amp;B310</f>
        <v>1.c.7.7</v>
      </c>
      <c r="B310">
        <v>7</v>
      </c>
      <c r="C310" t="str">
        <f>_xlfn.IFNA(_xlfn.XLOOKUP($A310,Select!$A$4:$A$65,Select!$H$4:$H$65),"")</f>
        <v/>
      </c>
      <c r="M310" s="281">
        <v>0</v>
      </c>
      <c r="N310" s="281">
        <v>0</v>
      </c>
      <c r="O310" s="281">
        <v>0</v>
      </c>
      <c r="P310" s="281">
        <v>0</v>
      </c>
      <c r="Q310" s="281">
        <v>0</v>
      </c>
      <c r="R310" s="281">
        <v>0</v>
      </c>
      <c r="S310" s="281">
        <v>0</v>
      </c>
      <c r="T310" s="281">
        <v>0</v>
      </c>
      <c r="U310" s="281">
        <v>0</v>
      </c>
      <c r="V310" s="281">
        <v>0</v>
      </c>
      <c r="W310" s="281">
        <v>0</v>
      </c>
      <c r="X310" s="281">
        <v>0</v>
      </c>
      <c r="Y310" s="281">
        <v>0</v>
      </c>
      <c r="Z310" s="281">
        <v>0</v>
      </c>
      <c r="AA310" s="281">
        <v>0</v>
      </c>
      <c r="AB310" s="281">
        <v>0</v>
      </c>
      <c r="AC310" s="281">
        <v>0</v>
      </c>
      <c r="AD310" s="281">
        <v>0</v>
      </c>
      <c r="AE310" s="281">
        <v>0</v>
      </c>
      <c r="AF310" s="281">
        <v>0</v>
      </c>
      <c r="AG310" s="281">
        <v>0</v>
      </c>
      <c r="AH310" s="281">
        <v>0</v>
      </c>
      <c r="AI310" s="281">
        <v>0</v>
      </c>
      <c r="AJ310" s="281">
        <v>0</v>
      </c>
      <c r="AK310" s="281">
        <v>0</v>
      </c>
      <c r="AL310" s="281">
        <v>0</v>
      </c>
      <c r="AM310" s="281">
        <v>0</v>
      </c>
      <c r="AN310" s="281">
        <v>0</v>
      </c>
      <c r="AO310" s="281">
        <v>0</v>
      </c>
      <c r="AP310" s="288">
        <v>0</v>
      </c>
    </row>
    <row r="311" spans="1:42" outlineLevel="2">
      <c r="A311" s="211" t="str">
        <f>A301&amp;"."&amp;A303&amp;"."&amp;A302&amp;"."&amp;B311</f>
        <v>1.c.7.8</v>
      </c>
      <c r="B311">
        <v>8</v>
      </c>
      <c r="C311" t="str">
        <f>_xlfn.IFNA(_xlfn.XLOOKUP($A311,Select!$A$4:$A$65,Select!$H$4:$H$65),"")</f>
        <v/>
      </c>
      <c r="M311" s="281">
        <v>0</v>
      </c>
      <c r="N311" s="281">
        <v>0</v>
      </c>
      <c r="O311" s="281">
        <v>0</v>
      </c>
      <c r="P311" s="281">
        <v>0</v>
      </c>
      <c r="Q311" s="281">
        <v>0</v>
      </c>
      <c r="R311" s="281">
        <v>0</v>
      </c>
      <c r="S311" s="281">
        <v>0</v>
      </c>
      <c r="T311" s="281">
        <v>0</v>
      </c>
      <c r="U311" s="281">
        <v>0</v>
      </c>
      <c r="V311" s="281">
        <v>0</v>
      </c>
      <c r="W311" s="281">
        <v>0</v>
      </c>
      <c r="X311" s="281">
        <v>0</v>
      </c>
      <c r="Y311" s="281">
        <v>0</v>
      </c>
      <c r="Z311" s="281">
        <v>0</v>
      </c>
      <c r="AA311" s="281">
        <v>0</v>
      </c>
      <c r="AB311" s="281">
        <v>0</v>
      </c>
      <c r="AC311" s="281">
        <v>0</v>
      </c>
      <c r="AD311" s="281">
        <v>0</v>
      </c>
      <c r="AE311" s="281">
        <v>0</v>
      </c>
      <c r="AF311" s="281">
        <v>0</v>
      </c>
      <c r="AG311" s="281">
        <v>0</v>
      </c>
      <c r="AH311" s="281">
        <v>0</v>
      </c>
      <c r="AI311" s="281">
        <v>0</v>
      </c>
      <c r="AJ311" s="281">
        <v>0</v>
      </c>
      <c r="AK311" s="281">
        <v>0</v>
      </c>
      <c r="AL311" s="281">
        <v>0</v>
      </c>
      <c r="AM311" s="281">
        <v>0</v>
      </c>
      <c r="AN311" s="281">
        <v>0</v>
      </c>
      <c r="AO311" s="281">
        <v>0</v>
      </c>
      <c r="AP311" s="288">
        <v>0</v>
      </c>
    </row>
    <row r="312" spans="1:42" outlineLevel="2">
      <c r="A312" s="211" t="str">
        <f>A301&amp;"."&amp;A303&amp;"."&amp;A302&amp;"."&amp;B312</f>
        <v>1.c.7.9</v>
      </c>
      <c r="B312">
        <v>9</v>
      </c>
      <c r="C312" t="str">
        <f>_xlfn.IFNA(_xlfn.XLOOKUP($A312,Select!$A$4:$A$65,Select!$H$4:$H$65),"")</f>
        <v/>
      </c>
      <c r="M312" s="281">
        <v>0</v>
      </c>
      <c r="N312" s="281">
        <v>0</v>
      </c>
      <c r="O312" s="281">
        <v>0</v>
      </c>
      <c r="P312" s="281">
        <v>0</v>
      </c>
      <c r="Q312" s="281">
        <v>0</v>
      </c>
      <c r="R312" s="281">
        <v>0</v>
      </c>
      <c r="S312" s="281">
        <v>0</v>
      </c>
      <c r="T312" s="281">
        <v>0</v>
      </c>
      <c r="U312" s="281">
        <v>0</v>
      </c>
      <c r="V312" s="281">
        <v>0</v>
      </c>
      <c r="W312" s="281">
        <v>0</v>
      </c>
      <c r="X312" s="281">
        <v>0</v>
      </c>
      <c r="Y312" s="281">
        <v>0</v>
      </c>
      <c r="Z312" s="281">
        <v>0</v>
      </c>
      <c r="AA312" s="281">
        <v>0</v>
      </c>
      <c r="AB312" s="281">
        <v>0</v>
      </c>
      <c r="AC312" s="281">
        <v>0</v>
      </c>
      <c r="AD312" s="281">
        <v>0</v>
      </c>
      <c r="AE312" s="281">
        <v>0</v>
      </c>
      <c r="AF312" s="281">
        <v>0</v>
      </c>
      <c r="AG312" s="281">
        <v>0</v>
      </c>
      <c r="AH312" s="281">
        <v>0</v>
      </c>
      <c r="AI312" s="281">
        <v>0</v>
      </c>
      <c r="AJ312" s="281">
        <v>0</v>
      </c>
      <c r="AK312" s="281">
        <v>0</v>
      </c>
      <c r="AL312" s="281">
        <v>0</v>
      </c>
      <c r="AM312" s="281">
        <v>0</v>
      </c>
      <c r="AN312" s="281">
        <v>0</v>
      </c>
      <c r="AO312" s="281">
        <v>0</v>
      </c>
      <c r="AP312" s="288">
        <v>0</v>
      </c>
    </row>
    <row r="313" spans="1:42" outlineLevel="2">
      <c r="A313" s="211" t="str">
        <f>A301&amp;"."&amp;A303&amp;"."&amp;A302&amp;"."&amp;B313</f>
        <v>1.c.7.10</v>
      </c>
      <c r="B313">
        <v>10</v>
      </c>
      <c r="C313" t="str">
        <f>_xlfn.IFNA(_xlfn.XLOOKUP($A313,Select!$A$4:$A$65,Select!$H$4:$H$65),"")</f>
        <v/>
      </c>
      <c r="M313" s="281">
        <v>0</v>
      </c>
      <c r="N313" s="281">
        <v>0</v>
      </c>
      <c r="O313" s="281">
        <v>0</v>
      </c>
      <c r="P313" s="281">
        <v>0</v>
      </c>
      <c r="Q313" s="281">
        <v>0</v>
      </c>
      <c r="R313" s="281">
        <v>0</v>
      </c>
      <c r="S313" s="281">
        <v>0</v>
      </c>
      <c r="T313" s="281">
        <v>0</v>
      </c>
      <c r="U313" s="281">
        <v>0</v>
      </c>
      <c r="V313" s="281">
        <v>0</v>
      </c>
      <c r="W313" s="281">
        <v>0</v>
      </c>
      <c r="X313" s="281">
        <v>0</v>
      </c>
      <c r="Y313" s="281">
        <v>0</v>
      </c>
      <c r="Z313" s="281">
        <v>0</v>
      </c>
      <c r="AA313" s="281">
        <v>0</v>
      </c>
      <c r="AB313" s="281">
        <v>0</v>
      </c>
      <c r="AC313" s="281">
        <v>0</v>
      </c>
      <c r="AD313" s="281">
        <v>0</v>
      </c>
      <c r="AE313" s="281">
        <v>0</v>
      </c>
      <c r="AF313" s="281">
        <v>0</v>
      </c>
      <c r="AG313" s="281">
        <v>0</v>
      </c>
      <c r="AH313" s="281">
        <v>0</v>
      </c>
      <c r="AI313" s="281">
        <v>0</v>
      </c>
      <c r="AJ313" s="281">
        <v>0</v>
      </c>
      <c r="AK313" s="281">
        <v>0</v>
      </c>
      <c r="AL313" s="281">
        <v>0</v>
      </c>
      <c r="AM313" s="281">
        <v>0</v>
      </c>
      <c r="AN313" s="281">
        <v>0</v>
      </c>
      <c r="AO313" s="281">
        <v>0</v>
      </c>
      <c r="AP313" s="288">
        <v>0</v>
      </c>
    </row>
    <row r="314" spans="1:42" outlineLevel="2">
      <c r="A314" s="211" t="str">
        <f>A301&amp;"."&amp;A303&amp;"."&amp;A302&amp;"."&amp;B314</f>
        <v>1.c.7.11</v>
      </c>
      <c r="B314">
        <v>11</v>
      </c>
      <c r="C314" t="str">
        <f>_xlfn.IFNA(_xlfn.XLOOKUP($A314,Select!$A$4:$A$65,Select!$H$4:$H$65),"")</f>
        <v/>
      </c>
      <c r="M314" s="281">
        <v>0</v>
      </c>
      <c r="N314" s="281">
        <v>0</v>
      </c>
      <c r="O314" s="281">
        <v>0</v>
      </c>
      <c r="P314" s="281">
        <v>0</v>
      </c>
      <c r="Q314" s="281">
        <v>0</v>
      </c>
      <c r="R314" s="281">
        <v>0</v>
      </c>
      <c r="S314" s="281">
        <v>0</v>
      </c>
      <c r="T314" s="281">
        <v>0</v>
      </c>
      <c r="U314" s="281">
        <v>0</v>
      </c>
      <c r="V314" s="281">
        <v>0</v>
      </c>
      <c r="W314" s="281">
        <v>0</v>
      </c>
      <c r="X314" s="281">
        <v>0</v>
      </c>
      <c r="Y314" s="281">
        <v>0</v>
      </c>
      <c r="Z314" s="281">
        <v>0</v>
      </c>
      <c r="AA314" s="281">
        <v>0</v>
      </c>
      <c r="AB314" s="281">
        <v>0</v>
      </c>
      <c r="AC314" s="281">
        <v>0</v>
      </c>
      <c r="AD314" s="281">
        <v>0</v>
      </c>
      <c r="AE314" s="281">
        <v>0</v>
      </c>
      <c r="AF314" s="281">
        <v>0</v>
      </c>
      <c r="AG314" s="281">
        <v>0</v>
      </c>
      <c r="AH314" s="281">
        <v>0</v>
      </c>
      <c r="AI314" s="281">
        <v>0</v>
      </c>
      <c r="AJ314" s="281">
        <v>0</v>
      </c>
      <c r="AK314" s="281">
        <v>0</v>
      </c>
      <c r="AL314" s="281">
        <v>0</v>
      </c>
      <c r="AM314" s="281">
        <v>0</v>
      </c>
      <c r="AN314" s="281">
        <v>0</v>
      </c>
      <c r="AO314" s="281">
        <v>0</v>
      </c>
      <c r="AP314" s="288">
        <v>0</v>
      </c>
    </row>
    <row r="315" spans="1:42" outlineLevel="2">
      <c r="A315" s="211" t="str">
        <f>A301&amp;"."&amp;A303&amp;"."&amp;A302&amp;"."&amp;B315</f>
        <v>1.c.7.12</v>
      </c>
      <c r="B315">
        <v>12</v>
      </c>
      <c r="C315" t="str">
        <f>_xlfn.IFNA(_xlfn.XLOOKUP($A315,Select!$A$4:$A$65,Select!$H$4:$H$65),"")</f>
        <v/>
      </c>
      <c r="M315" s="281">
        <v>0</v>
      </c>
      <c r="N315" s="281">
        <v>0</v>
      </c>
      <c r="O315" s="281">
        <v>0</v>
      </c>
      <c r="P315" s="281">
        <v>0</v>
      </c>
      <c r="Q315" s="281">
        <v>0</v>
      </c>
      <c r="R315" s="281">
        <v>0</v>
      </c>
      <c r="S315" s="281">
        <v>0</v>
      </c>
      <c r="T315" s="281">
        <v>0</v>
      </c>
      <c r="U315" s="281">
        <v>0</v>
      </c>
      <c r="V315" s="281">
        <v>0</v>
      </c>
      <c r="W315" s="281">
        <v>0</v>
      </c>
      <c r="X315" s="281">
        <v>0</v>
      </c>
      <c r="Y315" s="281">
        <v>0</v>
      </c>
      <c r="Z315" s="281">
        <v>0</v>
      </c>
      <c r="AA315" s="281">
        <v>0</v>
      </c>
      <c r="AB315" s="281">
        <v>0</v>
      </c>
      <c r="AC315" s="281">
        <v>0</v>
      </c>
      <c r="AD315" s="281">
        <v>0</v>
      </c>
      <c r="AE315" s="281">
        <v>0</v>
      </c>
      <c r="AF315" s="281">
        <v>0</v>
      </c>
      <c r="AG315" s="281">
        <v>0</v>
      </c>
      <c r="AH315" s="281">
        <v>0</v>
      </c>
      <c r="AI315" s="281">
        <v>0</v>
      </c>
      <c r="AJ315" s="281">
        <v>0</v>
      </c>
      <c r="AK315" s="281">
        <v>0</v>
      </c>
      <c r="AL315" s="281">
        <v>0</v>
      </c>
      <c r="AM315" s="281">
        <v>0</v>
      </c>
      <c r="AN315" s="281">
        <v>0</v>
      </c>
      <c r="AO315" s="281">
        <v>0</v>
      </c>
      <c r="AP315" s="288">
        <v>0</v>
      </c>
    </row>
    <row r="316" spans="1:42" s="156" customFormat="1" outlineLevel="1">
      <c r="A316" s="212"/>
      <c r="B316" s="201">
        <f>B315-COUNTIFS(C304:C315,"")</f>
        <v>0</v>
      </c>
      <c r="C316" s="201" t="s">
        <v>285</v>
      </c>
      <c r="D316" s="201"/>
      <c r="E316" s="201"/>
      <c r="F316" s="201"/>
      <c r="G316" s="201"/>
      <c r="H316" s="201"/>
      <c r="I316" s="201"/>
      <c r="J316" s="201"/>
      <c r="K316" s="201"/>
      <c r="L316" s="201"/>
      <c r="M316" s="280">
        <f>SUM(M304:M315)</f>
        <v>0</v>
      </c>
      <c r="N316" s="280">
        <f>SUM(N304:N315)</f>
        <v>0</v>
      </c>
      <c r="O316" s="280">
        <f t="shared" ref="O316:AP316" si="27">SUM(O304:O315)</f>
        <v>0</v>
      </c>
      <c r="P316" s="280">
        <f t="shared" si="27"/>
        <v>0</v>
      </c>
      <c r="Q316" s="280">
        <f t="shared" si="27"/>
        <v>0</v>
      </c>
      <c r="R316" s="280">
        <f t="shared" si="27"/>
        <v>0</v>
      </c>
      <c r="S316" s="280">
        <f t="shared" si="27"/>
        <v>0</v>
      </c>
      <c r="T316" s="280">
        <f t="shared" si="27"/>
        <v>0</v>
      </c>
      <c r="U316" s="280">
        <f t="shared" si="27"/>
        <v>0</v>
      </c>
      <c r="V316" s="280">
        <f t="shared" si="27"/>
        <v>0</v>
      </c>
      <c r="W316" s="280">
        <f t="shared" si="27"/>
        <v>0</v>
      </c>
      <c r="X316" s="280">
        <f t="shared" si="27"/>
        <v>0</v>
      </c>
      <c r="Y316" s="280">
        <f t="shared" si="27"/>
        <v>0</v>
      </c>
      <c r="Z316" s="280">
        <f t="shared" si="27"/>
        <v>0</v>
      </c>
      <c r="AA316" s="280">
        <f t="shared" si="27"/>
        <v>0</v>
      </c>
      <c r="AB316" s="280">
        <f t="shared" si="27"/>
        <v>0</v>
      </c>
      <c r="AC316" s="280">
        <f t="shared" si="27"/>
        <v>0</v>
      </c>
      <c r="AD316" s="280">
        <f t="shared" si="27"/>
        <v>0</v>
      </c>
      <c r="AE316" s="280">
        <f t="shared" si="27"/>
        <v>0</v>
      </c>
      <c r="AF316" s="280">
        <f t="shared" si="27"/>
        <v>0</v>
      </c>
      <c r="AG316" s="280">
        <f t="shared" si="27"/>
        <v>0</v>
      </c>
      <c r="AH316" s="280">
        <f t="shared" si="27"/>
        <v>0</v>
      </c>
      <c r="AI316" s="280">
        <f t="shared" si="27"/>
        <v>0</v>
      </c>
      <c r="AJ316" s="280">
        <f t="shared" si="27"/>
        <v>0</v>
      </c>
      <c r="AK316" s="280">
        <f t="shared" si="27"/>
        <v>0</v>
      </c>
      <c r="AL316" s="280">
        <f t="shared" si="27"/>
        <v>0</v>
      </c>
      <c r="AM316" s="280">
        <f t="shared" si="27"/>
        <v>0</v>
      </c>
      <c r="AN316" s="280">
        <f t="shared" si="27"/>
        <v>0</v>
      </c>
      <c r="AO316" s="280">
        <f t="shared" si="27"/>
        <v>0</v>
      </c>
      <c r="AP316" s="280">
        <f t="shared" si="27"/>
        <v>0</v>
      </c>
    </row>
    <row r="317" spans="1:42" outlineLevel="1">
      <c r="A317" s="211"/>
    </row>
    <row r="318" spans="1:42" s="31" customFormat="1" outlineLevel="1">
      <c r="A318" s="220" t="s">
        <v>216</v>
      </c>
      <c r="B318" s="220" t="s">
        <v>286</v>
      </c>
      <c r="C318" s="220" t="s">
        <v>284</v>
      </c>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c r="AA318" s="220"/>
      <c r="AB318" s="220"/>
      <c r="AC318" s="220"/>
      <c r="AD318" s="220"/>
      <c r="AE318" s="220"/>
      <c r="AF318" s="220"/>
      <c r="AG318" s="220"/>
      <c r="AH318" s="220"/>
      <c r="AI318" s="220"/>
      <c r="AJ318" s="220"/>
      <c r="AK318" s="220"/>
      <c r="AL318" s="220"/>
      <c r="AM318" s="220"/>
      <c r="AN318" s="220"/>
      <c r="AO318" s="220"/>
      <c r="AP318" s="220"/>
    </row>
    <row r="319" spans="1:42" outlineLevel="2">
      <c r="A319" s="211" t="str">
        <f>A301&amp;"."&amp;A318&amp;"."&amp;A302&amp;"."&amp;B319</f>
        <v>1.o.7.1</v>
      </c>
      <c r="B319">
        <v>1</v>
      </c>
      <c r="C319" t="str">
        <f>_xlfn.IFNA(_xlfn.XLOOKUP($A319,Select!$A$4:$A$65,Select!$H$4:$H$65),"")</f>
        <v>IJV Costs (ASP, Labour etc)</v>
      </c>
      <c r="M319" s="281">
        <v>0</v>
      </c>
      <c r="N319" s="281">
        <v>0</v>
      </c>
      <c r="O319" s="281">
        <v>0</v>
      </c>
      <c r="P319" s="281">
        <v>0</v>
      </c>
      <c r="Q319" s="281">
        <v>0</v>
      </c>
      <c r="R319" s="281">
        <v>0</v>
      </c>
      <c r="S319" s="281">
        <v>0</v>
      </c>
      <c r="T319" s="281">
        <v>0</v>
      </c>
      <c r="U319" s="281">
        <v>0</v>
      </c>
      <c r="V319" s="281">
        <v>0</v>
      </c>
      <c r="W319" s="281">
        <v>0</v>
      </c>
      <c r="X319" s="281">
        <v>0</v>
      </c>
      <c r="Y319" s="281">
        <v>0</v>
      </c>
      <c r="Z319" s="281">
        <v>0</v>
      </c>
      <c r="AA319" s="281">
        <v>0</v>
      </c>
      <c r="AB319" s="281">
        <v>0</v>
      </c>
      <c r="AC319" s="281">
        <v>0</v>
      </c>
      <c r="AD319" s="281">
        <v>0</v>
      </c>
      <c r="AE319" s="281">
        <v>0</v>
      </c>
      <c r="AF319" s="281">
        <v>0</v>
      </c>
      <c r="AG319" s="281">
        <v>0</v>
      </c>
      <c r="AH319" s="281">
        <v>0</v>
      </c>
      <c r="AI319" s="281">
        <v>0</v>
      </c>
      <c r="AJ319" s="281">
        <v>0</v>
      </c>
      <c r="AK319" s="281">
        <v>0</v>
      </c>
      <c r="AL319" s="281">
        <v>0</v>
      </c>
      <c r="AM319" s="281">
        <v>0</v>
      </c>
      <c r="AN319" s="281">
        <v>0</v>
      </c>
      <c r="AO319" s="281">
        <v>0</v>
      </c>
      <c r="AP319" s="288">
        <v>0</v>
      </c>
    </row>
    <row r="320" spans="1:42" outlineLevel="2">
      <c r="A320" s="211" t="str">
        <f>A301&amp;"."&amp;A318&amp;"."&amp;A302&amp;"."&amp;B320</f>
        <v>1.o.7.2</v>
      </c>
      <c r="B320">
        <v>2</v>
      </c>
      <c r="C320" t="str">
        <f>_xlfn.IFNA(_xlfn.XLOOKUP($A320,Select!$A$4:$A$65,Select!$H$4:$H$65),"")</f>
        <v>Land Leases</v>
      </c>
      <c r="M320" s="281">
        <v>0</v>
      </c>
      <c r="N320" s="281">
        <v>0</v>
      </c>
      <c r="O320" s="281">
        <v>0</v>
      </c>
      <c r="P320" s="281">
        <v>0</v>
      </c>
      <c r="Q320" s="281">
        <v>0</v>
      </c>
      <c r="R320" s="281">
        <v>0</v>
      </c>
      <c r="S320" s="281">
        <v>0</v>
      </c>
      <c r="T320" s="281">
        <v>0</v>
      </c>
      <c r="U320" s="281">
        <v>0</v>
      </c>
      <c r="V320" s="281">
        <v>0</v>
      </c>
      <c r="W320" s="281">
        <v>0</v>
      </c>
      <c r="X320" s="281">
        <v>0</v>
      </c>
      <c r="Y320" s="281">
        <v>0</v>
      </c>
      <c r="Z320" s="281">
        <v>0</v>
      </c>
      <c r="AA320" s="281">
        <v>0</v>
      </c>
      <c r="AB320" s="281">
        <v>0</v>
      </c>
      <c r="AC320" s="281">
        <v>0</v>
      </c>
      <c r="AD320" s="281">
        <v>0</v>
      </c>
      <c r="AE320" s="281">
        <v>0</v>
      </c>
      <c r="AF320" s="281">
        <v>0</v>
      </c>
      <c r="AG320" s="281">
        <v>0</v>
      </c>
      <c r="AH320" s="281">
        <v>0</v>
      </c>
      <c r="AI320" s="281">
        <v>0</v>
      </c>
      <c r="AJ320" s="281">
        <v>0</v>
      </c>
      <c r="AK320" s="281">
        <v>0</v>
      </c>
      <c r="AL320" s="281">
        <v>0</v>
      </c>
      <c r="AM320" s="281">
        <v>0</v>
      </c>
      <c r="AN320" s="281">
        <v>0</v>
      </c>
      <c r="AO320" s="281">
        <v>0</v>
      </c>
      <c r="AP320" s="288">
        <v>0</v>
      </c>
    </row>
    <row r="321" spans="1:42" outlineLevel="2">
      <c r="A321" s="211" t="str">
        <f>A301&amp;"."&amp;A318&amp;"."&amp;A302&amp;"."&amp;B321</f>
        <v>1.o.7.3</v>
      </c>
      <c r="B321">
        <v>3</v>
      </c>
      <c r="C321" t="str">
        <f>_xlfn.IFNA(_xlfn.XLOOKUP($A321,Select!$A$4:$A$65,Select!$H$4:$H$65),"")</f>
        <v>Financing Costs, Insurance, Hedging etc</v>
      </c>
      <c r="M321" s="281">
        <v>0</v>
      </c>
      <c r="N321" s="281">
        <v>0</v>
      </c>
      <c r="O321" s="281">
        <v>0</v>
      </c>
      <c r="P321" s="281">
        <v>0</v>
      </c>
      <c r="Q321" s="281">
        <v>0</v>
      </c>
      <c r="R321" s="281">
        <v>0</v>
      </c>
      <c r="S321" s="281">
        <v>0</v>
      </c>
      <c r="T321" s="281">
        <v>0</v>
      </c>
      <c r="U321" s="281">
        <v>0</v>
      </c>
      <c r="V321" s="281">
        <v>0</v>
      </c>
      <c r="W321" s="281">
        <v>0</v>
      </c>
      <c r="X321" s="281">
        <v>0</v>
      </c>
      <c r="Y321" s="281">
        <v>0</v>
      </c>
      <c r="Z321" s="281">
        <v>0</v>
      </c>
      <c r="AA321" s="281">
        <v>0</v>
      </c>
      <c r="AB321" s="281">
        <v>0</v>
      </c>
      <c r="AC321" s="281">
        <v>0</v>
      </c>
      <c r="AD321" s="281">
        <v>0</v>
      </c>
      <c r="AE321" s="281">
        <v>0</v>
      </c>
      <c r="AF321" s="281">
        <v>0</v>
      </c>
      <c r="AG321" s="281">
        <v>0</v>
      </c>
      <c r="AH321" s="281">
        <v>0</v>
      </c>
      <c r="AI321" s="281">
        <v>0</v>
      </c>
      <c r="AJ321" s="281">
        <v>0</v>
      </c>
      <c r="AK321" s="281">
        <v>0</v>
      </c>
      <c r="AL321" s="281">
        <v>0</v>
      </c>
      <c r="AM321" s="281">
        <v>0</v>
      </c>
      <c r="AN321" s="281">
        <v>0</v>
      </c>
      <c r="AO321" s="281">
        <v>0</v>
      </c>
      <c r="AP321" s="288">
        <v>0</v>
      </c>
    </row>
    <row r="322" spans="1:42" outlineLevel="2">
      <c r="A322" s="211" t="str">
        <f>A301&amp;"."&amp;A318&amp;"."&amp;A302&amp;"."&amp;B322</f>
        <v>1.o.7.4</v>
      </c>
      <c r="B322">
        <v>4</v>
      </c>
      <c r="C322" t="str">
        <f>_xlfn.IFNA(_xlfn.XLOOKUP($A322,Select!$A$4:$A$65,Select!$H$4:$H$65),"")</f>
        <v/>
      </c>
      <c r="M322" s="281">
        <v>0</v>
      </c>
      <c r="N322" s="281">
        <v>0</v>
      </c>
      <c r="O322" s="281">
        <v>0</v>
      </c>
      <c r="P322" s="281">
        <v>0</v>
      </c>
      <c r="Q322" s="281">
        <v>0</v>
      </c>
      <c r="R322" s="281">
        <v>0</v>
      </c>
      <c r="S322" s="281">
        <v>0</v>
      </c>
      <c r="T322" s="281">
        <v>0</v>
      </c>
      <c r="U322" s="281">
        <v>0</v>
      </c>
      <c r="V322" s="281">
        <v>0</v>
      </c>
      <c r="W322" s="281">
        <v>0</v>
      </c>
      <c r="X322" s="281">
        <v>0</v>
      </c>
      <c r="Y322" s="281">
        <v>0</v>
      </c>
      <c r="Z322" s="281">
        <v>0</v>
      </c>
      <c r="AA322" s="281">
        <v>0</v>
      </c>
      <c r="AB322" s="281">
        <v>0</v>
      </c>
      <c r="AC322" s="281">
        <v>0</v>
      </c>
      <c r="AD322" s="281">
        <v>0</v>
      </c>
      <c r="AE322" s="281">
        <v>0</v>
      </c>
      <c r="AF322" s="281">
        <v>0</v>
      </c>
      <c r="AG322" s="281">
        <v>0</v>
      </c>
      <c r="AH322" s="281">
        <v>0</v>
      </c>
      <c r="AI322" s="281">
        <v>0</v>
      </c>
      <c r="AJ322" s="281">
        <v>0</v>
      </c>
      <c r="AK322" s="281">
        <v>0</v>
      </c>
      <c r="AL322" s="281">
        <v>0</v>
      </c>
      <c r="AM322" s="281">
        <v>0</v>
      </c>
      <c r="AN322" s="281">
        <v>0</v>
      </c>
      <c r="AO322" s="281">
        <v>0</v>
      </c>
      <c r="AP322" s="288">
        <v>0</v>
      </c>
    </row>
    <row r="323" spans="1:42" outlineLevel="2">
      <c r="A323" s="211" t="str">
        <f>A301&amp;"."&amp;A318&amp;"."&amp;A302&amp;"."&amp;B323</f>
        <v>1.o.7.5</v>
      </c>
      <c r="B323">
        <v>5</v>
      </c>
      <c r="C323" t="str">
        <f>_xlfn.IFNA(_xlfn.XLOOKUP($A323,Select!$A$4:$A$65,Select!$H$4:$H$65),"")</f>
        <v/>
      </c>
      <c r="M323" s="281">
        <v>0</v>
      </c>
      <c r="N323" s="281">
        <v>0</v>
      </c>
      <c r="O323" s="281">
        <v>0</v>
      </c>
      <c r="P323" s="281">
        <v>0</v>
      </c>
      <c r="Q323" s="281">
        <v>0</v>
      </c>
      <c r="R323" s="281">
        <v>0</v>
      </c>
      <c r="S323" s="281">
        <v>0</v>
      </c>
      <c r="T323" s="281">
        <v>0</v>
      </c>
      <c r="U323" s="281">
        <v>0</v>
      </c>
      <c r="V323" s="281">
        <v>0</v>
      </c>
      <c r="W323" s="281">
        <v>0</v>
      </c>
      <c r="X323" s="281">
        <v>0</v>
      </c>
      <c r="Y323" s="281">
        <v>0</v>
      </c>
      <c r="Z323" s="281">
        <v>0</v>
      </c>
      <c r="AA323" s="281">
        <v>0</v>
      </c>
      <c r="AB323" s="281">
        <v>0</v>
      </c>
      <c r="AC323" s="281">
        <v>0</v>
      </c>
      <c r="AD323" s="281">
        <v>0</v>
      </c>
      <c r="AE323" s="281">
        <v>0</v>
      </c>
      <c r="AF323" s="281">
        <v>0</v>
      </c>
      <c r="AG323" s="281">
        <v>0</v>
      </c>
      <c r="AH323" s="281">
        <v>0</v>
      </c>
      <c r="AI323" s="281">
        <v>0</v>
      </c>
      <c r="AJ323" s="281">
        <v>0</v>
      </c>
      <c r="AK323" s="281">
        <v>0</v>
      </c>
      <c r="AL323" s="281">
        <v>0</v>
      </c>
      <c r="AM323" s="281">
        <v>0</v>
      </c>
      <c r="AN323" s="281">
        <v>0</v>
      </c>
      <c r="AO323" s="281">
        <v>0</v>
      </c>
      <c r="AP323" s="288">
        <v>0</v>
      </c>
    </row>
    <row r="324" spans="1:42" outlineLevel="2">
      <c r="A324" s="211" t="str">
        <f>A301&amp;"."&amp;A318&amp;"."&amp;A302&amp;"."&amp;B324</f>
        <v>1.o.7.6</v>
      </c>
      <c r="B324">
        <v>6</v>
      </c>
      <c r="C324" t="str">
        <f>_xlfn.IFNA(_xlfn.XLOOKUP($A324,Select!$A$4:$A$65,Select!$H$4:$H$65),"")</f>
        <v/>
      </c>
      <c r="M324" s="281">
        <v>0</v>
      </c>
      <c r="N324" s="281">
        <v>0</v>
      </c>
      <c r="O324" s="281">
        <v>0</v>
      </c>
      <c r="P324" s="281">
        <v>0</v>
      </c>
      <c r="Q324" s="281">
        <v>0</v>
      </c>
      <c r="R324" s="281">
        <v>0</v>
      </c>
      <c r="S324" s="281">
        <v>0</v>
      </c>
      <c r="T324" s="281">
        <v>0</v>
      </c>
      <c r="U324" s="281">
        <v>0</v>
      </c>
      <c r="V324" s="281">
        <v>0</v>
      </c>
      <c r="W324" s="281">
        <v>0</v>
      </c>
      <c r="X324" s="281">
        <v>0</v>
      </c>
      <c r="Y324" s="281">
        <v>0</v>
      </c>
      <c r="Z324" s="281">
        <v>0</v>
      </c>
      <c r="AA324" s="281">
        <v>0</v>
      </c>
      <c r="AB324" s="281">
        <v>0</v>
      </c>
      <c r="AC324" s="281">
        <v>0</v>
      </c>
      <c r="AD324" s="281">
        <v>0</v>
      </c>
      <c r="AE324" s="281">
        <v>0</v>
      </c>
      <c r="AF324" s="281">
        <v>0</v>
      </c>
      <c r="AG324" s="281">
        <v>0</v>
      </c>
      <c r="AH324" s="281">
        <v>0</v>
      </c>
      <c r="AI324" s="281">
        <v>0</v>
      </c>
      <c r="AJ324" s="281">
        <v>0</v>
      </c>
      <c r="AK324" s="281">
        <v>0</v>
      </c>
      <c r="AL324" s="281">
        <v>0</v>
      </c>
      <c r="AM324" s="281">
        <v>0</v>
      </c>
      <c r="AN324" s="281">
        <v>0</v>
      </c>
      <c r="AO324" s="281">
        <v>0</v>
      </c>
      <c r="AP324" s="288">
        <v>0</v>
      </c>
    </row>
    <row r="325" spans="1:42" outlineLevel="2">
      <c r="A325" s="211" t="str">
        <f>A301&amp;"."&amp;A318&amp;"."&amp;A302&amp;"."&amp;B325</f>
        <v>1.o.7.7</v>
      </c>
      <c r="B325">
        <v>7</v>
      </c>
      <c r="C325" t="str">
        <f>_xlfn.IFNA(_xlfn.XLOOKUP($A325,Select!$A$4:$A$65,Select!$H$4:$H$65),"")</f>
        <v/>
      </c>
      <c r="M325" s="281">
        <v>0</v>
      </c>
      <c r="N325" s="281">
        <v>0</v>
      </c>
      <c r="O325" s="281">
        <v>0</v>
      </c>
      <c r="P325" s="281">
        <v>0</v>
      </c>
      <c r="Q325" s="281">
        <v>0</v>
      </c>
      <c r="R325" s="281">
        <v>0</v>
      </c>
      <c r="S325" s="281">
        <v>0</v>
      </c>
      <c r="T325" s="281">
        <v>0</v>
      </c>
      <c r="U325" s="281">
        <v>0</v>
      </c>
      <c r="V325" s="281">
        <v>0</v>
      </c>
      <c r="W325" s="281">
        <v>0</v>
      </c>
      <c r="X325" s="281">
        <v>0</v>
      </c>
      <c r="Y325" s="281">
        <v>0</v>
      </c>
      <c r="Z325" s="281">
        <v>0</v>
      </c>
      <c r="AA325" s="281">
        <v>0</v>
      </c>
      <c r="AB325" s="281">
        <v>0</v>
      </c>
      <c r="AC325" s="281">
        <v>0</v>
      </c>
      <c r="AD325" s="281">
        <v>0</v>
      </c>
      <c r="AE325" s="281">
        <v>0</v>
      </c>
      <c r="AF325" s="281">
        <v>0</v>
      </c>
      <c r="AG325" s="281">
        <v>0</v>
      </c>
      <c r="AH325" s="281">
        <v>0</v>
      </c>
      <c r="AI325" s="281">
        <v>0</v>
      </c>
      <c r="AJ325" s="281">
        <v>0</v>
      </c>
      <c r="AK325" s="281">
        <v>0</v>
      </c>
      <c r="AL325" s="281">
        <v>0</v>
      </c>
      <c r="AM325" s="281">
        <v>0</v>
      </c>
      <c r="AN325" s="281">
        <v>0</v>
      </c>
      <c r="AO325" s="281">
        <v>0</v>
      </c>
      <c r="AP325" s="288">
        <v>0</v>
      </c>
    </row>
    <row r="326" spans="1:42" outlineLevel="2">
      <c r="A326" s="211" t="str">
        <f>A301&amp;"."&amp;A318&amp;"."&amp;A302&amp;"."&amp;B326</f>
        <v>1.o.7.8</v>
      </c>
      <c r="B326">
        <v>8</v>
      </c>
      <c r="C326" t="str">
        <f>_xlfn.IFNA(_xlfn.XLOOKUP($A326,Select!$A$4:$A$65,Select!$H$4:$H$65),"")</f>
        <v/>
      </c>
      <c r="M326" s="281">
        <v>0</v>
      </c>
      <c r="N326" s="281">
        <v>0</v>
      </c>
      <c r="O326" s="281">
        <v>0</v>
      </c>
      <c r="P326" s="281">
        <v>0</v>
      </c>
      <c r="Q326" s="281">
        <v>0</v>
      </c>
      <c r="R326" s="281">
        <v>0</v>
      </c>
      <c r="S326" s="281">
        <v>0</v>
      </c>
      <c r="T326" s="281">
        <v>0</v>
      </c>
      <c r="U326" s="281">
        <v>0</v>
      </c>
      <c r="V326" s="281">
        <v>0</v>
      </c>
      <c r="W326" s="281">
        <v>0</v>
      </c>
      <c r="X326" s="281">
        <v>0</v>
      </c>
      <c r="Y326" s="281">
        <v>0</v>
      </c>
      <c r="Z326" s="281">
        <v>0</v>
      </c>
      <c r="AA326" s="281">
        <v>0</v>
      </c>
      <c r="AB326" s="281">
        <v>0</v>
      </c>
      <c r="AC326" s="281">
        <v>0</v>
      </c>
      <c r="AD326" s="281">
        <v>0</v>
      </c>
      <c r="AE326" s="281">
        <v>0</v>
      </c>
      <c r="AF326" s="281">
        <v>0</v>
      </c>
      <c r="AG326" s="281">
        <v>0</v>
      </c>
      <c r="AH326" s="281">
        <v>0</v>
      </c>
      <c r="AI326" s="281">
        <v>0</v>
      </c>
      <c r="AJ326" s="281">
        <v>0</v>
      </c>
      <c r="AK326" s="281">
        <v>0</v>
      </c>
      <c r="AL326" s="281">
        <v>0</v>
      </c>
      <c r="AM326" s="281">
        <v>0</v>
      </c>
      <c r="AN326" s="281">
        <v>0</v>
      </c>
      <c r="AO326" s="281">
        <v>0</v>
      </c>
      <c r="AP326" s="288">
        <v>0</v>
      </c>
    </row>
    <row r="327" spans="1:42" outlineLevel="2">
      <c r="A327" s="211" t="str">
        <f>A301&amp;"."&amp;A318&amp;"."&amp;A302&amp;"."&amp;B327</f>
        <v>1.o.7.9</v>
      </c>
      <c r="B327">
        <v>9</v>
      </c>
      <c r="C327" t="str">
        <f>_xlfn.IFNA(_xlfn.XLOOKUP($A327,Select!$A$4:$A$65,Select!$H$4:$H$65),"")</f>
        <v/>
      </c>
      <c r="M327" s="281">
        <v>0</v>
      </c>
      <c r="N327" s="281">
        <v>0</v>
      </c>
      <c r="O327" s="281">
        <v>0</v>
      </c>
      <c r="P327" s="281">
        <v>0</v>
      </c>
      <c r="Q327" s="281">
        <v>0</v>
      </c>
      <c r="R327" s="281">
        <v>0</v>
      </c>
      <c r="S327" s="281">
        <v>0</v>
      </c>
      <c r="T327" s="281">
        <v>0</v>
      </c>
      <c r="U327" s="281">
        <v>0</v>
      </c>
      <c r="V327" s="281">
        <v>0</v>
      </c>
      <c r="W327" s="281">
        <v>0</v>
      </c>
      <c r="X327" s="281">
        <v>0</v>
      </c>
      <c r="Y327" s="281">
        <v>0</v>
      </c>
      <c r="Z327" s="281">
        <v>0</v>
      </c>
      <c r="AA327" s="281">
        <v>0</v>
      </c>
      <c r="AB327" s="281">
        <v>0</v>
      </c>
      <c r="AC327" s="281">
        <v>0</v>
      </c>
      <c r="AD327" s="281">
        <v>0</v>
      </c>
      <c r="AE327" s="281">
        <v>0</v>
      </c>
      <c r="AF327" s="281">
        <v>0</v>
      </c>
      <c r="AG327" s="281">
        <v>0</v>
      </c>
      <c r="AH327" s="281">
        <v>0</v>
      </c>
      <c r="AI327" s="281">
        <v>0</v>
      </c>
      <c r="AJ327" s="281">
        <v>0</v>
      </c>
      <c r="AK327" s="281">
        <v>0</v>
      </c>
      <c r="AL327" s="281">
        <v>0</v>
      </c>
      <c r="AM327" s="281">
        <v>0</v>
      </c>
      <c r="AN327" s="281">
        <v>0</v>
      </c>
      <c r="AO327" s="281">
        <v>0</v>
      </c>
      <c r="AP327" s="288">
        <v>0</v>
      </c>
    </row>
    <row r="328" spans="1:42" outlineLevel="2">
      <c r="A328" s="211" t="str">
        <f>A301&amp;"."&amp;A318&amp;"."&amp;A302&amp;"."&amp;B328</f>
        <v>1.o.7.10</v>
      </c>
      <c r="B328">
        <v>10</v>
      </c>
      <c r="C328" t="str">
        <f>_xlfn.IFNA(_xlfn.XLOOKUP($A328,Select!$A$4:$A$65,Select!$H$4:$H$65),"")</f>
        <v/>
      </c>
      <c r="M328" s="281">
        <v>0</v>
      </c>
      <c r="N328" s="281">
        <v>0</v>
      </c>
      <c r="O328" s="281">
        <v>0</v>
      </c>
      <c r="P328" s="281">
        <v>0</v>
      </c>
      <c r="Q328" s="281">
        <v>0</v>
      </c>
      <c r="R328" s="281">
        <v>0</v>
      </c>
      <c r="S328" s="281">
        <v>0</v>
      </c>
      <c r="T328" s="281">
        <v>0</v>
      </c>
      <c r="U328" s="281">
        <v>0</v>
      </c>
      <c r="V328" s="281">
        <v>0</v>
      </c>
      <c r="W328" s="281">
        <v>0</v>
      </c>
      <c r="X328" s="281">
        <v>0</v>
      </c>
      <c r="Y328" s="281">
        <v>0</v>
      </c>
      <c r="Z328" s="281">
        <v>0</v>
      </c>
      <c r="AA328" s="281">
        <v>0</v>
      </c>
      <c r="AB328" s="281">
        <v>0</v>
      </c>
      <c r="AC328" s="281">
        <v>0</v>
      </c>
      <c r="AD328" s="281">
        <v>0</v>
      </c>
      <c r="AE328" s="281">
        <v>0</v>
      </c>
      <c r="AF328" s="281">
        <v>0</v>
      </c>
      <c r="AG328" s="281">
        <v>0</v>
      </c>
      <c r="AH328" s="281">
        <v>0</v>
      </c>
      <c r="AI328" s="281">
        <v>0</v>
      </c>
      <c r="AJ328" s="281">
        <v>0</v>
      </c>
      <c r="AK328" s="281">
        <v>0</v>
      </c>
      <c r="AL328" s="281">
        <v>0</v>
      </c>
      <c r="AM328" s="281">
        <v>0</v>
      </c>
      <c r="AN328" s="281">
        <v>0</v>
      </c>
      <c r="AO328" s="281">
        <v>0</v>
      </c>
      <c r="AP328" s="288">
        <v>0</v>
      </c>
    </row>
    <row r="329" spans="1:42" outlineLevel="2">
      <c r="A329" s="211" t="str">
        <f>A301&amp;"."&amp;A318&amp;"."&amp;A302&amp;"."&amp;B329</f>
        <v>1.o.7.11</v>
      </c>
      <c r="B329">
        <v>11</v>
      </c>
      <c r="C329" t="str">
        <f>_xlfn.IFNA(_xlfn.XLOOKUP($A329,Select!$A$4:$A$65,Select!$H$4:$H$65),"")</f>
        <v/>
      </c>
      <c r="M329" s="281">
        <v>0</v>
      </c>
      <c r="N329" s="281">
        <v>0</v>
      </c>
      <c r="O329" s="281">
        <v>0</v>
      </c>
      <c r="P329" s="281">
        <v>0</v>
      </c>
      <c r="Q329" s="281">
        <v>0</v>
      </c>
      <c r="R329" s="281">
        <v>0</v>
      </c>
      <c r="S329" s="281">
        <v>0</v>
      </c>
      <c r="T329" s="281">
        <v>0</v>
      </c>
      <c r="U329" s="281">
        <v>0</v>
      </c>
      <c r="V329" s="281">
        <v>0</v>
      </c>
      <c r="W329" s="281">
        <v>0</v>
      </c>
      <c r="X329" s="281">
        <v>0</v>
      </c>
      <c r="Y329" s="281">
        <v>0</v>
      </c>
      <c r="Z329" s="281">
        <v>0</v>
      </c>
      <c r="AA329" s="281">
        <v>0</v>
      </c>
      <c r="AB329" s="281">
        <v>0</v>
      </c>
      <c r="AC329" s="281">
        <v>0</v>
      </c>
      <c r="AD329" s="281">
        <v>0</v>
      </c>
      <c r="AE329" s="281">
        <v>0</v>
      </c>
      <c r="AF329" s="281">
        <v>0</v>
      </c>
      <c r="AG329" s="281">
        <v>0</v>
      </c>
      <c r="AH329" s="281">
        <v>0</v>
      </c>
      <c r="AI329" s="281">
        <v>0</v>
      </c>
      <c r="AJ329" s="281">
        <v>0</v>
      </c>
      <c r="AK329" s="281">
        <v>0</v>
      </c>
      <c r="AL329" s="281">
        <v>0</v>
      </c>
      <c r="AM329" s="281">
        <v>0</v>
      </c>
      <c r="AN329" s="281">
        <v>0</v>
      </c>
      <c r="AO329" s="281">
        <v>0</v>
      </c>
      <c r="AP329" s="288">
        <v>0</v>
      </c>
    </row>
    <row r="330" spans="1:42" outlineLevel="2">
      <c r="A330" s="211" t="str">
        <f>A301&amp;"."&amp;A318&amp;"."&amp;A302&amp;"."&amp;B330</f>
        <v>1.o.7.12</v>
      </c>
      <c r="B330">
        <v>12</v>
      </c>
      <c r="C330" t="str">
        <f>_xlfn.IFNA(_xlfn.XLOOKUP($A330,Select!$A$4:$A$65,Select!$H$4:$H$65),"")</f>
        <v/>
      </c>
      <c r="M330" s="281">
        <v>0</v>
      </c>
      <c r="N330" s="281">
        <v>0</v>
      </c>
      <c r="O330" s="281">
        <v>0</v>
      </c>
      <c r="P330" s="281">
        <v>0</v>
      </c>
      <c r="Q330" s="281">
        <v>0</v>
      </c>
      <c r="R330" s="281">
        <v>0</v>
      </c>
      <c r="S330" s="281">
        <v>0</v>
      </c>
      <c r="T330" s="281">
        <v>0</v>
      </c>
      <c r="U330" s="281">
        <v>0</v>
      </c>
      <c r="V330" s="281">
        <v>0</v>
      </c>
      <c r="W330" s="281">
        <v>0</v>
      </c>
      <c r="X330" s="281">
        <v>0</v>
      </c>
      <c r="Y330" s="281">
        <v>0</v>
      </c>
      <c r="Z330" s="281">
        <v>0</v>
      </c>
      <c r="AA330" s="281">
        <v>0</v>
      </c>
      <c r="AB330" s="281">
        <v>0</v>
      </c>
      <c r="AC330" s="281">
        <v>0</v>
      </c>
      <c r="AD330" s="281">
        <v>0</v>
      </c>
      <c r="AE330" s="281">
        <v>0</v>
      </c>
      <c r="AF330" s="281">
        <v>0</v>
      </c>
      <c r="AG330" s="281">
        <v>0</v>
      </c>
      <c r="AH330" s="281">
        <v>0</v>
      </c>
      <c r="AI330" s="281">
        <v>0</v>
      </c>
      <c r="AJ330" s="281">
        <v>0</v>
      </c>
      <c r="AK330" s="281">
        <v>0</v>
      </c>
      <c r="AL330" s="281">
        <v>0</v>
      </c>
      <c r="AM330" s="281">
        <v>0</v>
      </c>
      <c r="AN330" s="281">
        <v>0</v>
      </c>
      <c r="AO330" s="281">
        <v>0</v>
      </c>
      <c r="AP330" s="288">
        <v>0</v>
      </c>
    </row>
    <row r="331" spans="1:42" s="156" customFormat="1" outlineLevel="1">
      <c r="A331" s="212"/>
      <c r="B331" s="201">
        <f>B330-COUNTIFS(C319:C330,"")</f>
        <v>3</v>
      </c>
      <c r="C331" s="201" t="s">
        <v>285</v>
      </c>
      <c r="D331" s="201"/>
      <c r="E331" s="201"/>
      <c r="F331" s="201"/>
      <c r="G331" s="201"/>
      <c r="H331" s="201"/>
      <c r="I331" s="201"/>
      <c r="J331" s="201"/>
      <c r="K331" s="201"/>
      <c r="L331" s="201"/>
      <c r="M331" s="280">
        <f t="shared" ref="M331:AP331" si="28">SUM(M319:M330)</f>
        <v>0</v>
      </c>
      <c r="N331" s="280">
        <f t="shared" si="28"/>
        <v>0</v>
      </c>
      <c r="O331" s="280">
        <f t="shared" si="28"/>
        <v>0</v>
      </c>
      <c r="P331" s="280">
        <f t="shared" si="28"/>
        <v>0</v>
      </c>
      <c r="Q331" s="280">
        <f t="shared" si="28"/>
        <v>0</v>
      </c>
      <c r="R331" s="280">
        <f t="shared" si="28"/>
        <v>0</v>
      </c>
      <c r="S331" s="280">
        <f t="shared" si="28"/>
        <v>0</v>
      </c>
      <c r="T331" s="280">
        <f t="shared" si="28"/>
        <v>0</v>
      </c>
      <c r="U331" s="280">
        <f t="shared" si="28"/>
        <v>0</v>
      </c>
      <c r="V331" s="280">
        <f t="shared" si="28"/>
        <v>0</v>
      </c>
      <c r="W331" s="280">
        <f t="shared" si="28"/>
        <v>0</v>
      </c>
      <c r="X331" s="280">
        <f t="shared" si="28"/>
        <v>0</v>
      </c>
      <c r="Y331" s="280">
        <f t="shared" si="28"/>
        <v>0</v>
      </c>
      <c r="Z331" s="280">
        <f t="shared" si="28"/>
        <v>0</v>
      </c>
      <c r="AA331" s="280">
        <f t="shared" si="28"/>
        <v>0</v>
      </c>
      <c r="AB331" s="280">
        <f t="shared" si="28"/>
        <v>0</v>
      </c>
      <c r="AC331" s="280">
        <f t="shared" si="28"/>
        <v>0</v>
      </c>
      <c r="AD331" s="280">
        <f t="shared" si="28"/>
        <v>0</v>
      </c>
      <c r="AE331" s="280">
        <f t="shared" si="28"/>
        <v>0</v>
      </c>
      <c r="AF331" s="280">
        <f t="shared" si="28"/>
        <v>0</v>
      </c>
      <c r="AG331" s="280">
        <f t="shared" si="28"/>
        <v>0</v>
      </c>
      <c r="AH331" s="280">
        <f t="shared" si="28"/>
        <v>0</v>
      </c>
      <c r="AI331" s="280">
        <f t="shared" si="28"/>
        <v>0</v>
      </c>
      <c r="AJ331" s="280">
        <f t="shared" si="28"/>
        <v>0</v>
      </c>
      <c r="AK331" s="280">
        <f t="shared" si="28"/>
        <v>0</v>
      </c>
      <c r="AL331" s="280">
        <f t="shared" si="28"/>
        <v>0</v>
      </c>
      <c r="AM331" s="280">
        <f t="shared" si="28"/>
        <v>0</v>
      </c>
      <c r="AN331" s="280">
        <f t="shared" si="28"/>
        <v>0</v>
      </c>
      <c r="AO331" s="280">
        <f t="shared" si="28"/>
        <v>0</v>
      </c>
      <c r="AP331" s="280">
        <f t="shared" si="28"/>
        <v>0</v>
      </c>
    </row>
    <row r="332" spans="1:42" outlineLevel="1">
      <c r="A332" s="221"/>
      <c r="B332" s="222"/>
      <c r="C332" s="222"/>
      <c r="D332" s="222"/>
      <c r="E332" s="222"/>
      <c r="F332" s="222"/>
      <c r="G332" s="222"/>
      <c r="H332" s="222"/>
      <c r="I332" s="222"/>
      <c r="J332" s="222"/>
      <c r="K332" s="222"/>
      <c r="L332" s="222"/>
      <c r="M332" s="222"/>
      <c r="N332" s="222"/>
      <c r="O332" s="222"/>
      <c r="P332" s="222"/>
      <c r="Q332" s="222"/>
      <c r="R332" s="222"/>
      <c r="S332" s="222"/>
      <c r="T332" s="222"/>
      <c r="U332" s="222"/>
      <c r="V332" s="222"/>
      <c r="W332" s="222"/>
      <c r="X332" s="222"/>
      <c r="Y332" s="222"/>
      <c r="Z332" s="222"/>
      <c r="AA332" s="222"/>
      <c r="AB332" s="222"/>
      <c r="AC332" s="222"/>
      <c r="AD332" s="222"/>
      <c r="AE332" s="222"/>
      <c r="AF332" s="222"/>
      <c r="AG332" s="222"/>
      <c r="AH332" s="222"/>
      <c r="AI332" s="222"/>
      <c r="AJ332" s="222"/>
      <c r="AK332" s="222"/>
      <c r="AL332" s="222"/>
      <c r="AM332" s="222"/>
      <c r="AN332" s="222"/>
      <c r="AO332" s="222"/>
      <c r="AP332" s="222"/>
    </row>
    <row r="333" spans="1:42" s="31" customFormat="1" outlineLevel="1">
      <c r="A333" s="220" t="s">
        <v>254</v>
      </c>
      <c r="B333" s="220" t="s">
        <v>287</v>
      </c>
      <c r="C333" s="220" t="s">
        <v>284</v>
      </c>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c r="AA333" s="220"/>
      <c r="AB333" s="220"/>
      <c r="AC333" s="220"/>
      <c r="AD333" s="220"/>
      <c r="AE333" s="220"/>
      <c r="AF333" s="220"/>
      <c r="AG333" s="220"/>
      <c r="AH333" s="220"/>
      <c r="AI333" s="220"/>
      <c r="AJ333" s="220"/>
      <c r="AK333" s="220"/>
      <c r="AL333" s="220"/>
      <c r="AM333" s="220"/>
      <c r="AN333" s="220"/>
      <c r="AO333" s="220"/>
      <c r="AP333" s="220"/>
    </row>
    <row r="334" spans="1:42" outlineLevel="2">
      <c r="A334" s="211" t="str">
        <f>A301&amp;"."&amp;A333&amp;"."&amp;A302&amp;"."&amp;B334</f>
        <v>1.d.7.1</v>
      </c>
      <c r="B334">
        <v>1</v>
      </c>
      <c r="C334" t="str">
        <f>_xlfn.IFNA(_xlfn.XLOOKUP($A334,Select!$A$4:$A$65,Select!$H$4:$H$65),"")</f>
        <v/>
      </c>
      <c r="M334" s="281">
        <v>0</v>
      </c>
      <c r="N334" s="281">
        <v>0</v>
      </c>
      <c r="O334" s="281">
        <v>0</v>
      </c>
      <c r="P334" s="281">
        <v>0</v>
      </c>
      <c r="Q334" s="281">
        <v>0</v>
      </c>
      <c r="R334" s="281">
        <v>0</v>
      </c>
      <c r="S334" s="281">
        <v>0</v>
      </c>
      <c r="T334" s="281">
        <v>0</v>
      </c>
      <c r="U334" s="281">
        <v>0</v>
      </c>
      <c r="V334" s="281">
        <v>0</v>
      </c>
      <c r="W334" s="281">
        <v>0</v>
      </c>
      <c r="X334" s="281">
        <v>0</v>
      </c>
      <c r="Y334" s="281">
        <v>0</v>
      </c>
      <c r="Z334" s="281">
        <v>0</v>
      </c>
      <c r="AA334" s="281">
        <v>0</v>
      </c>
      <c r="AB334" s="281">
        <v>0</v>
      </c>
      <c r="AC334" s="281">
        <v>0</v>
      </c>
      <c r="AD334" s="281">
        <v>0</v>
      </c>
      <c r="AE334" s="281">
        <v>0</v>
      </c>
      <c r="AF334" s="281">
        <v>0</v>
      </c>
      <c r="AG334" s="281">
        <v>0</v>
      </c>
      <c r="AH334" s="281">
        <v>0</v>
      </c>
      <c r="AI334" s="281">
        <v>0</v>
      </c>
      <c r="AJ334" s="281">
        <v>0</v>
      </c>
      <c r="AK334" s="281">
        <v>0</v>
      </c>
      <c r="AL334" s="281">
        <v>0</v>
      </c>
      <c r="AM334" s="281">
        <v>0</v>
      </c>
      <c r="AN334" s="281">
        <v>0</v>
      </c>
      <c r="AO334" s="281">
        <v>0</v>
      </c>
      <c r="AP334" s="288">
        <v>0</v>
      </c>
    </row>
    <row r="335" spans="1:42" outlineLevel="2">
      <c r="A335" s="211" t="str">
        <f>A301&amp;"."&amp;A333&amp;"."&amp;A302&amp;"."&amp;B335</f>
        <v>1.d.7.2</v>
      </c>
      <c r="B335">
        <v>2</v>
      </c>
      <c r="C335" t="str">
        <f>_xlfn.IFNA(_xlfn.XLOOKUP($A335,Select!$A$4:$A$65,Select!$H$4:$H$65),"")</f>
        <v/>
      </c>
      <c r="M335" s="281">
        <v>0</v>
      </c>
      <c r="N335" s="281">
        <v>0</v>
      </c>
      <c r="O335" s="281">
        <v>0</v>
      </c>
      <c r="P335" s="281">
        <v>0</v>
      </c>
      <c r="Q335" s="281">
        <v>0</v>
      </c>
      <c r="R335" s="281">
        <v>0</v>
      </c>
      <c r="S335" s="281">
        <v>0</v>
      </c>
      <c r="T335" s="281">
        <v>0</v>
      </c>
      <c r="U335" s="281">
        <v>0</v>
      </c>
      <c r="V335" s="281">
        <v>0</v>
      </c>
      <c r="W335" s="281">
        <v>0</v>
      </c>
      <c r="X335" s="281">
        <v>0</v>
      </c>
      <c r="Y335" s="281">
        <v>0</v>
      </c>
      <c r="Z335" s="281">
        <v>0</v>
      </c>
      <c r="AA335" s="281">
        <v>0</v>
      </c>
      <c r="AB335" s="281">
        <v>0</v>
      </c>
      <c r="AC335" s="281">
        <v>0</v>
      </c>
      <c r="AD335" s="281">
        <v>0</v>
      </c>
      <c r="AE335" s="281">
        <v>0</v>
      </c>
      <c r="AF335" s="281">
        <v>0</v>
      </c>
      <c r="AG335" s="281">
        <v>0</v>
      </c>
      <c r="AH335" s="281">
        <v>0</v>
      </c>
      <c r="AI335" s="281">
        <v>0</v>
      </c>
      <c r="AJ335" s="281">
        <v>0</v>
      </c>
      <c r="AK335" s="281">
        <v>0</v>
      </c>
      <c r="AL335" s="281">
        <v>0</v>
      </c>
      <c r="AM335" s="281">
        <v>0</v>
      </c>
      <c r="AN335" s="281">
        <v>0</v>
      </c>
      <c r="AO335" s="281">
        <v>0</v>
      </c>
      <c r="AP335" s="288">
        <v>0</v>
      </c>
    </row>
    <row r="336" spans="1:42" outlineLevel="2">
      <c r="A336" s="211" t="str">
        <f>A301&amp;"."&amp;A333&amp;"."&amp;A302&amp;"."&amp;B336</f>
        <v>1.d.7.3</v>
      </c>
      <c r="B336">
        <v>3</v>
      </c>
      <c r="C336" t="str">
        <f>_xlfn.IFNA(_xlfn.XLOOKUP($A336,Select!$A$4:$A$65,Select!$H$4:$H$65),"")</f>
        <v/>
      </c>
      <c r="M336" s="281">
        <v>0</v>
      </c>
      <c r="N336" s="281">
        <v>0</v>
      </c>
      <c r="O336" s="281">
        <v>0</v>
      </c>
      <c r="P336" s="281">
        <v>0</v>
      </c>
      <c r="Q336" s="281">
        <v>0</v>
      </c>
      <c r="R336" s="281">
        <v>0</v>
      </c>
      <c r="S336" s="281">
        <v>0</v>
      </c>
      <c r="T336" s="281">
        <v>0</v>
      </c>
      <c r="U336" s="281">
        <v>0</v>
      </c>
      <c r="V336" s="281">
        <v>0</v>
      </c>
      <c r="W336" s="281">
        <v>0</v>
      </c>
      <c r="X336" s="281">
        <v>0</v>
      </c>
      <c r="Y336" s="281">
        <v>0</v>
      </c>
      <c r="Z336" s="281">
        <v>0</v>
      </c>
      <c r="AA336" s="281">
        <v>0</v>
      </c>
      <c r="AB336" s="281">
        <v>0</v>
      </c>
      <c r="AC336" s="281">
        <v>0</v>
      </c>
      <c r="AD336" s="281">
        <v>0</v>
      </c>
      <c r="AE336" s="281">
        <v>0</v>
      </c>
      <c r="AF336" s="281">
        <v>0</v>
      </c>
      <c r="AG336" s="281">
        <v>0</v>
      </c>
      <c r="AH336" s="281">
        <v>0</v>
      </c>
      <c r="AI336" s="281">
        <v>0</v>
      </c>
      <c r="AJ336" s="281">
        <v>0</v>
      </c>
      <c r="AK336" s="281">
        <v>0</v>
      </c>
      <c r="AL336" s="281">
        <v>0</v>
      </c>
      <c r="AM336" s="281">
        <v>0</v>
      </c>
      <c r="AN336" s="281">
        <v>0</v>
      </c>
      <c r="AO336" s="281">
        <v>0</v>
      </c>
      <c r="AP336" s="288">
        <v>0</v>
      </c>
    </row>
    <row r="337" spans="1:42" outlineLevel="2">
      <c r="A337" s="211" t="str">
        <f>A301&amp;"."&amp;A333&amp;"."&amp;A302&amp;"."&amp;B337</f>
        <v>1.d.7.4</v>
      </c>
      <c r="B337">
        <v>4</v>
      </c>
      <c r="C337" t="str">
        <f>_xlfn.IFNA(_xlfn.XLOOKUP($A337,Select!$A$4:$A$65,Select!$H$4:$H$65),"")</f>
        <v/>
      </c>
      <c r="M337" s="281">
        <v>0</v>
      </c>
      <c r="N337" s="281">
        <v>0</v>
      </c>
      <c r="O337" s="281">
        <v>0</v>
      </c>
      <c r="P337" s="281">
        <v>0</v>
      </c>
      <c r="Q337" s="281">
        <v>0</v>
      </c>
      <c r="R337" s="281">
        <v>0</v>
      </c>
      <c r="S337" s="281">
        <v>0</v>
      </c>
      <c r="T337" s="281">
        <v>0</v>
      </c>
      <c r="U337" s="281">
        <v>0</v>
      </c>
      <c r="V337" s="281">
        <v>0</v>
      </c>
      <c r="W337" s="281">
        <v>0</v>
      </c>
      <c r="X337" s="281">
        <v>0</v>
      </c>
      <c r="Y337" s="281">
        <v>0</v>
      </c>
      <c r="Z337" s="281">
        <v>0</v>
      </c>
      <c r="AA337" s="281">
        <v>0</v>
      </c>
      <c r="AB337" s="281">
        <v>0</v>
      </c>
      <c r="AC337" s="281">
        <v>0</v>
      </c>
      <c r="AD337" s="281">
        <v>0</v>
      </c>
      <c r="AE337" s="281">
        <v>0</v>
      </c>
      <c r="AF337" s="281">
        <v>0</v>
      </c>
      <c r="AG337" s="281">
        <v>0</v>
      </c>
      <c r="AH337" s="281">
        <v>0</v>
      </c>
      <c r="AI337" s="281">
        <v>0</v>
      </c>
      <c r="AJ337" s="281">
        <v>0</v>
      </c>
      <c r="AK337" s="281">
        <v>0</v>
      </c>
      <c r="AL337" s="281">
        <v>0</v>
      </c>
      <c r="AM337" s="281">
        <v>0</v>
      </c>
      <c r="AN337" s="281">
        <v>0</v>
      </c>
      <c r="AO337" s="281">
        <v>0</v>
      </c>
      <c r="AP337" s="288">
        <v>0</v>
      </c>
    </row>
    <row r="338" spans="1:42" outlineLevel="2">
      <c r="A338" s="211" t="str">
        <f>A301&amp;"."&amp;A333&amp;"."&amp;A302&amp;"."&amp;B338</f>
        <v>1.d.7.5</v>
      </c>
      <c r="B338">
        <v>5</v>
      </c>
      <c r="C338" t="str">
        <f>_xlfn.IFNA(_xlfn.XLOOKUP($A338,Select!$A$4:$A$65,Select!$H$4:$H$65),"")</f>
        <v/>
      </c>
      <c r="M338" s="281">
        <v>0</v>
      </c>
      <c r="N338" s="281">
        <v>0</v>
      </c>
      <c r="O338" s="281">
        <v>0</v>
      </c>
      <c r="P338" s="281">
        <v>0</v>
      </c>
      <c r="Q338" s="281">
        <v>0</v>
      </c>
      <c r="R338" s="281">
        <v>0</v>
      </c>
      <c r="S338" s="281">
        <v>0</v>
      </c>
      <c r="T338" s="281">
        <v>0</v>
      </c>
      <c r="U338" s="281">
        <v>0</v>
      </c>
      <c r="V338" s="281">
        <v>0</v>
      </c>
      <c r="W338" s="281">
        <v>0</v>
      </c>
      <c r="X338" s="281">
        <v>0</v>
      </c>
      <c r="Y338" s="281">
        <v>0</v>
      </c>
      <c r="Z338" s="281">
        <v>0</v>
      </c>
      <c r="AA338" s="281">
        <v>0</v>
      </c>
      <c r="AB338" s="281">
        <v>0</v>
      </c>
      <c r="AC338" s="281">
        <v>0</v>
      </c>
      <c r="AD338" s="281">
        <v>0</v>
      </c>
      <c r="AE338" s="281">
        <v>0</v>
      </c>
      <c r="AF338" s="281">
        <v>0</v>
      </c>
      <c r="AG338" s="281">
        <v>0</v>
      </c>
      <c r="AH338" s="281">
        <v>0</v>
      </c>
      <c r="AI338" s="281">
        <v>0</v>
      </c>
      <c r="AJ338" s="281">
        <v>0</v>
      </c>
      <c r="AK338" s="281">
        <v>0</v>
      </c>
      <c r="AL338" s="281">
        <v>0</v>
      </c>
      <c r="AM338" s="281">
        <v>0</v>
      </c>
      <c r="AN338" s="281">
        <v>0</v>
      </c>
      <c r="AO338" s="281">
        <v>0</v>
      </c>
      <c r="AP338" s="288">
        <v>0</v>
      </c>
    </row>
    <row r="339" spans="1:42" outlineLevel="2">
      <c r="A339" s="211" t="str">
        <f>A301&amp;"."&amp;A333&amp;"."&amp;A302&amp;"."&amp;B339</f>
        <v>1.d.7.6</v>
      </c>
      <c r="B339">
        <v>6</v>
      </c>
      <c r="C339" t="str">
        <f>_xlfn.IFNA(_xlfn.XLOOKUP($A339,Select!$A$4:$A$65,Select!$H$4:$H$65),"")</f>
        <v/>
      </c>
      <c r="M339" s="281">
        <v>0</v>
      </c>
      <c r="N339" s="281">
        <v>0</v>
      </c>
      <c r="O339" s="281">
        <v>0</v>
      </c>
      <c r="P339" s="281">
        <v>0</v>
      </c>
      <c r="Q339" s="281">
        <v>0</v>
      </c>
      <c r="R339" s="281">
        <v>0</v>
      </c>
      <c r="S339" s="281">
        <v>0</v>
      </c>
      <c r="T339" s="281">
        <v>0</v>
      </c>
      <c r="U339" s="281">
        <v>0</v>
      </c>
      <c r="V339" s="281">
        <v>0</v>
      </c>
      <c r="W339" s="281">
        <v>0</v>
      </c>
      <c r="X339" s="281">
        <v>0</v>
      </c>
      <c r="Y339" s="281">
        <v>0</v>
      </c>
      <c r="Z339" s="281">
        <v>0</v>
      </c>
      <c r="AA339" s="281">
        <v>0</v>
      </c>
      <c r="AB339" s="281">
        <v>0</v>
      </c>
      <c r="AC339" s="281">
        <v>0</v>
      </c>
      <c r="AD339" s="281">
        <v>0</v>
      </c>
      <c r="AE339" s="281">
        <v>0</v>
      </c>
      <c r="AF339" s="281">
        <v>0</v>
      </c>
      <c r="AG339" s="281">
        <v>0</v>
      </c>
      <c r="AH339" s="281">
        <v>0</v>
      </c>
      <c r="AI339" s="281">
        <v>0</v>
      </c>
      <c r="AJ339" s="281">
        <v>0</v>
      </c>
      <c r="AK339" s="281">
        <v>0</v>
      </c>
      <c r="AL339" s="281">
        <v>0</v>
      </c>
      <c r="AM339" s="281">
        <v>0</v>
      </c>
      <c r="AN339" s="281">
        <v>0</v>
      </c>
      <c r="AO339" s="281">
        <v>0</v>
      </c>
      <c r="AP339" s="288">
        <v>0</v>
      </c>
    </row>
    <row r="340" spans="1:42" outlineLevel="2">
      <c r="A340" s="211" t="str">
        <f>A301&amp;"."&amp;A333&amp;"."&amp;A302&amp;"."&amp;B340</f>
        <v>1.d.7.7</v>
      </c>
      <c r="B340">
        <v>7</v>
      </c>
      <c r="C340" t="str">
        <f>_xlfn.IFNA(_xlfn.XLOOKUP($A340,Select!$A$4:$A$65,Select!$H$4:$H$65),"")</f>
        <v/>
      </c>
      <c r="M340" s="281">
        <v>0</v>
      </c>
      <c r="N340" s="281">
        <v>0</v>
      </c>
      <c r="O340" s="281">
        <v>0</v>
      </c>
      <c r="P340" s="281">
        <v>0</v>
      </c>
      <c r="Q340" s="281">
        <v>0</v>
      </c>
      <c r="R340" s="281">
        <v>0</v>
      </c>
      <c r="S340" s="281">
        <v>0</v>
      </c>
      <c r="T340" s="281">
        <v>0</v>
      </c>
      <c r="U340" s="281">
        <v>0</v>
      </c>
      <c r="V340" s="281">
        <v>0</v>
      </c>
      <c r="W340" s="281">
        <v>0</v>
      </c>
      <c r="X340" s="281">
        <v>0</v>
      </c>
      <c r="Y340" s="281">
        <v>0</v>
      </c>
      <c r="Z340" s="281">
        <v>0</v>
      </c>
      <c r="AA340" s="281">
        <v>0</v>
      </c>
      <c r="AB340" s="281">
        <v>0</v>
      </c>
      <c r="AC340" s="281">
        <v>0</v>
      </c>
      <c r="AD340" s="281">
        <v>0</v>
      </c>
      <c r="AE340" s="281">
        <v>0</v>
      </c>
      <c r="AF340" s="281">
        <v>0</v>
      </c>
      <c r="AG340" s="281">
        <v>0</v>
      </c>
      <c r="AH340" s="281">
        <v>0</v>
      </c>
      <c r="AI340" s="281">
        <v>0</v>
      </c>
      <c r="AJ340" s="281">
        <v>0</v>
      </c>
      <c r="AK340" s="281">
        <v>0</v>
      </c>
      <c r="AL340" s="281">
        <v>0</v>
      </c>
      <c r="AM340" s="281">
        <v>0</v>
      </c>
      <c r="AN340" s="281">
        <v>0</v>
      </c>
      <c r="AO340" s="281">
        <v>0</v>
      </c>
      <c r="AP340" s="288">
        <v>0</v>
      </c>
    </row>
    <row r="341" spans="1:42" outlineLevel="2">
      <c r="A341" s="211" t="str">
        <f>A301&amp;"."&amp;A333&amp;"."&amp;A302&amp;"."&amp;B341</f>
        <v>1.d.7.8</v>
      </c>
      <c r="B341">
        <v>8</v>
      </c>
      <c r="C341" t="str">
        <f>_xlfn.IFNA(_xlfn.XLOOKUP($A341,Select!$A$4:$A$65,Select!$H$4:$H$65),"")</f>
        <v/>
      </c>
      <c r="M341" s="281">
        <v>0</v>
      </c>
      <c r="N341" s="281">
        <v>0</v>
      </c>
      <c r="O341" s="281">
        <v>0</v>
      </c>
      <c r="P341" s="281">
        <v>0</v>
      </c>
      <c r="Q341" s="281">
        <v>0</v>
      </c>
      <c r="R341" s="281">
        <v>0</v>
      </c>
      <c r="S341" s="281">
        <v>0</v>
      </c>
      <c r="T341" s="281">
        <v>0</v>
      </c>
      <c r="U341" s="281">
        <v>0</v>
      </c>
      <c r="V341" s="281">
        <v>0</v>
      </c>
      <c r="W341" s="281">
        <v>0</v>
      </c>
      <c r="X341" s="281">
        <v>0</v>
      </c>
      <c r="Y341" s="281">
        <v>0</v>
      </c>
      <c r="Z341" s="281">
        <v>0</v>
      </c>
      <c r="AA341" s="281">
        <v>0</v>
      </c>
      <c r="AB341" s="281">
        <v>0</v>
      </c>
      <c r="AC341" s="281">
        <v>0</v>
      </c>
      <c r="AD341" s="281">
        <v>0</v>
      </c>
      <c r="AE341" s="281">
        <v>0</v>
      </c>
      <c r="AF341" s="281">
        <v>0</v>
      </c>
      <c r="AG341" s="281">
        <v>0</v>
      </c>
      <c r="AH341" s="281">
        <v>0</v>
      </c>
      <c r="AI341" s="281">
        <v>0</v>
      </c>
      <c r="AJ341" s="281">
        <v>0</v>
      </c>
      <c r="AK341" s="281">
        <v>0</v>
      </c>
      <c r="AL341" s="281">
        <v>0</v>
      </c>
      <c r="AM341" s="281">
        <v>0</v>
      </c>
      <c r="AN341" s="281">
        <v>0</v>
      </c>
      <c r="AO341" s="281">
        <v>0</v>
      </c>
      <c r="AP341" s="288">
        <v>0</v>
      </c>
    </row>
    <row r="342" spans="1:42" outlineLevel="2">
      <c r="A342" s="211" t="str">
        <f>A301&amp;"."&amp;A333&amp;"."&amp;A302&amp;"."&amp;B342</f>
        <v>1.d.7.9</v>
      </c>
      <c r="B342">
        <v>9</v>
      </c>
      <c r="C342" t="str">
        <f>_xlfn.IFNA(_xlfn.XLOOKUP($A342,Select!$A$4:$A$65,Select!$H$4:$H$65),"")</f>
        <v/>
      </c>
      <c r="M342" s="281">
        <v>0</v>
      </c>
      <c r="N342" s="281">
        <v>0</v>
      </c>
      <c r="O342" s="281">
        <v>0</v>
      </c>
      <c r="P342" s="281">
        <v>0</v>
      </c>
      <c r="Q342" s="281">
        <v>0</v>
      </c>
      <c r="R342" s="281">
        <v>0</v>
      </c>
      <c r="S342" s="281">
        <v>0</v>
      </c>
      <c r="T342" s="281">
        <v>0</v>
      </c>
      <c r="U342" s="281">
        <v>0</v>
      </c>
      <c r="V342" s="281">
        <v>0</v>
      </c>
      <c r="W342" s="281">
        <v>0</v>
      </c>
      <c r="X342" s="281">
        <v>0</v>
      </c>
      <c r="Y342" s="281">
        <v>0</v>
      </c>
      <c r="Z342" s="281">
        <v>0</v>
      </c>
      <c r="AA342" s="281">
        <v>0</v>
      </c>
      <c r="AB342" s="281">
        <v>0</v>
      </c>
      <c r="AC342" s="281">
        <v>0</v>
      </c>
      <c r="AD342" s="281">
        <v>0</v>
      </c>
      <c r="AE342" s="281">
        <v>0</v>
      </c>
      <c r="AF342" s="281">
        <v>0</v>
      </c>
      <c r="AG342" s="281">
        <v>0</v>
      </c>
      <c r="AH342" s="281">
        <v>0</v>
      </c>
      <c r="AI342" s="281">
        <v>0</v>
      </c>
      <c r="AJ342" s="281">
        <v>0</v>
      </c>
      <c r="AK342" s="281">
        <v>0</v>
      </c>
      <c r="AL342" s="281">
        <v>0</v>
      </c>
      <c r="AM342" s="281">
        <v>0</v>
      </c>
      <c r="AN342" s="281">
        <v>0</v>
      </c>
      <c r="AO342" s="281">
        <v>0</v>
      </c>
      <c r="AP342" s="288">
        <v>0</v>
      </c>
    </row>
    <row r="343" spans="1:42" outlineLevel="2">
      <c r="A343" s="211" t="str">
        <f>A301&amp;"."&amp;A333&amp;"."&amp;A302&amp;"."&amp;B343</f>
        <v>1.d.7.10</v>
      </c>
      <c r="B343">
        <v>10</v>
      </c>
      <c r="C343" t="str">
        <f>_xlfn.IFNA(_xlfn.XLOOKUP($A343,Select!$A$4:$A$65,Select!$H$4:$H$65),"")</f>
        <v/>
      </c>
      <c r="M343" s="281">
        <v>0</v>
      </c>
      <c r="N343" s="281">
        <v>0</v>
      </c>
      <c r="O343" s="281">
        <v>0</v>
      </c>
      <c r="P343" s="281">
        <v>0</v>
      </c>
      <c r="Q343" s="281">
        <v>0</v>
      </c>
      <c r="R343" s="281">
        <v>0</v>
      </c>
      <c r="S343" s="281">
        <v>0</v>
      </c>
      <c r="T343" s="281">
        <v>0</v>
      </c>
      <c r="U343" s="281">
        <v>0</v>
      </c>
      <c r="V343" s="281">
        <v>0</v>
      </c>
      <c r="W343" s="281">
        <v>0</v>
      </c>
      <c r="X343" s="281">
        <v>0</v>
      </c>
      <c r="Y343" s="281">
        <v>0</v>
      </c>
      <c r="Z343" s="281">
        <v>0</v>
      </c>
      <c r="AA343" s="281">
        <v>0</v>
      </c>
      <c r="AB343" s="281">
        <v>0</v>
      </c>
      <c r="AC343" s="281">
        <v>0</v>
      </c>
      <c r="AD343" s="281">
        <v>0</v>
      </c>
      <c r="AE343" s="281">
        <v>0</v>
      </c>
      <c r="AF343" s="281">
        <v>0</v>
      </c>
      <c r="AG343" s="281">
        <v>0</v>
      </c>
      <c r="AH343" s="281">
        <v>0</v>
      </c>
      <c r="AI343" s="281">
        <v>0</v>
      </c>
      <c r="AJ343" s="281">
        <v>0</v>
      </c>
      <c r="AK343" s="281">
        <v>0</v>
      </c>
      <c r="AL343" s="281">
        <v>0</v>
      </c>
      <c r="AM343" s="281">
        <v>0</v>
      </c>
      <c r="AN343" s="281">
        <v>0</v>
      </c>
      <c r="AO343" s="281">
        <v>0</v>
      </c>
      <c r="AP343" s="288">
        <v>0</v>
      </c>
    </row>
    <row r="344" spans="1:42" outlineLevel="2">
      <c r="A344" s="211" t="str">
        <f>A301&amp;"."&amp;A333&amp;"."&amp;A302&amp;"."&amp;B344</f>
        <v>1.d.7.11</v>
      </c>
      <c r="B344">
        <v>11</v>
      </c>
      <c r="C344" t="str">
        <f>_xlfn.IFNA(_xlfn.XLOOKUP($A344,Select!$A$4:$A$65,Select!$H$4:$H$65),"")</f>
        <v/>
      </c>
      <c r="M344" s="281">
        <v>0</v>
      </c>
      <c r="N344" s="281">
        <v>0</v>
      </c>
      <c r="O344" s="281">
        <v>0</v>
      </c>
      <c r="P344" s="281">
        <v>0</v>
      </c>
      <c r="Q344" s="281">
        <v>0</v>
      </c>
      <c r="R344" s="281">
        <v>0</v>
      </c>
      <c r="S344" s="281">
        <v>0</v>
      </c>
      <c r="T344" s="281">
        <v>0</v>
      </c>
      <c r="U344" s="281">
        <v>0</v>
      </c>
      <c r="V344" s="281">
        <v>0</v>
      </c>
      <c r="W344" s="281">
        <v>0</v>
      </c>
      <c r="X344" s="281">
        <v>0</v>
      </c>
      <c r="Y344" s="281">
        <v>0</v>
      </c>
      <c r="Z344" s="281">
        <v>0</v>
      </c>
      <c r="AA344" s="281">
        <v>0</v>
      </c>
      <c r="AB344" s="281">
        <v>0</v>
      </c>
      <c r="AC344" s="281">
        <v>0</v>
      </c>
      <c r="AD344" s="281">
        <v>0</v>
      </c>
      <c r="AE344" s="281">
        <v>0</v>
      </c>
      <c r="AF344" s="281">
        <v>0</v>
      </c>
      <c r="AG344" s="281">
        <v>0</v>
      </c>
      <c r="AH344" s="281">
        <v>0</v>
      </c>
      <c r="AI344" s="281">
        <v>0</v>
      </c>
      <c r="AJ344" s="281">
        <v>0</v>
      </c>
      <c r="AK344" s="281">
        <v>0</v>
      </c>
      <c r="AL344" s="281">
        <v>0</v>
      </c>
      <c r="AM344" s="281">
        <v>0</v>
      </c>
      <c r="AN344" s="281">
        <v>0</v>
      </c>
      <c r="AO344" s="281">
        <v>0</v>
      </c>
      <c r="AP344" s="288">
        <v>0</v>
      </c>
    </row>
    <row r="345" spans="1:42" outlineLevel="2">
      <c r="A345" s="211" t="str">
        <f>A301&amp;"."&amp;A333&amp;"."&amp;A302&amp;"."&amp;B345</f>
        <v>1.d.7.12</v>
      </c>
      <c r="B345">
        <v>12</v>
      </c>
      <c r="C345" t="str">
        <f>_xlfn.IFNA(_xlfn.XLOOKUP($A345,Select!$A$4:$A$65,Select!$H$4:$H$65),"")</f>
        <v/>
      </c>
      <c r="M345" s="281">
        <v>0</v>
      </c>
      <c r="N345" s="281">
        <v>0</v>
      </c>
      <c r="O345" s="281">
        <v>0</v>
      </c>
      <c r="P345" s="281">
        <v>0</v>
      </c>
      <c r="Q345" s="281">
        <v>0</v>
      </c>
      <c r="R345" s="281">
        <v>0</v>
      </c>
      <c r="S345" s="281">
        <v>0</v>
      </c>
      <c r="T345" s="281">
        <v>0</v>
      </c>
      <c r="U345" s="281">
        <v>0</v>
      </c>
      <c r="V345" s="281">
        <v>0</v>
      </c>
      <c r="W345" s="281">
        <v>0</v>
      </c>
      <c r="X345" s="281">
        <v>0</v>
      </c>
      <c r="Y345" s="281">
        <v>0</v>
      </c>
      <c r="Z345" s="281">
        <v>0</v>
      </c>
      <c r="AA345" s="281">
        <v>0</v>
      </c>
      <c r="AB345" s="281">
        <v>0</v>
      </c>
      <c r="AC345" s="281">
        <v>0</v>
      </c>
      <c r="AD345" s="281">
        <v>0</v>
      </c>
      <c r="AE345" s="281">
        <v>0</v>
      </c>
      <c r="AF345" s="281">
        <v>0</v>
      </c>
      <c r="AG345" s="281">
        <v>0</v>
      </c>
      <c r="AH345" s="281">
        <v>0</v>
      </c>
      <c r="AI345" s="281">
        <v>0</v>
      </c>
      <c r="AJ345" s="281">
        <v>0</v>
      </c>
      <c r="AK345" s="281">
        <v>0</v>
      </c>
      <c r="AL345" s="281">
        <v>0</v>
      </c>
      <c r="AM345" s="281">
        <v>0</v>
      </c>
      <c r="AN345" s="281">
        <v>0</v>
      </c>
      <c r="AO345" s="281">
        <v>0</v>
      </c>
      <c r="AP345" s="288">
        <v>0</v>
      </c>
    </row>
    <row r="346" spans="1:42" s="156" customFormat="1" outlineLevel="1">
      <c r="A346" s="212"/>
      <c r="B346" s="201">
        <f>B345-COUNTIFS(C334:C345,"")</f>
        <v>0</v>
      </c>
      <c r="C346" s="201" t="s">
        <v>285</v>
      </c>
      <c r="D346" s="201"/>
      <c r="E346" s="201"/>
      <c r="F346" s="201"/>
      <c r="G346" s="201"/>
      <c r="H346" s="201"/>
      <c r="I346" s="201"/>
      <c r="J346" s="201"/>
      <c r="K346" s="201"/>
      <c r="L346" s="201"/>
      <c r="M346" s="280">
        <f t="shared" ref="M346:AP346" si="29">SUM(M334:M345)</f>
        <v>0</v>
      </c>
      <c r="N346" s="280">
        <f t="shared" si="29"/>
        <v>0</v>
      </c>
      <c r="O346" s="280">
        <f t="shared" si="29"/>
        <v>0</v>
      </c>
      <c r="P346" s="280">
        <f t="shared" si="29"/>
        <v>0</v>
      </c>
      <c r="Q346" s="280">
        <f t="shared" si="29"/>
        <v>0</v>
      </c>
      <c r="R346" s="280">
        <f t="shared" si="29"/>
        <v>0</v>
      </c>
      <c r="S346" s="280">
        <f t="shared" si="29"/>
        <v>0</v>
      </c>
      <c r="T346" s="280">
        <f t="shared" si="29"/>
        <v>0</v>
      </c>
      <c r="U346" s="280">
        <f t="shared" si="29"/>
        <v>0</v>
      </c>
      <c r="V346" s="280">
        <f t="shared" si="29"/>
        <v>0</v>
      </c>
      <c r="W346" s="280">
        <f t="shared" si="29"/>
        <v>0</v>
      </c>
      <c r="X346" s="280">
        <f t="shared" si="29"/>
        <v>0</v>
      </c>
      <c r="Y346" s="280">
        <f t="shared" si="29"/>
        <v>0</v>
      </c>
      <c r="Z346" s="280">
        <f t="shared" si="29"/>
        <v>0</v>
      </c>
      <c r="AA346" s="280">
        <f t="shared" si="29"/>
        <v>0</v>
      </c>
      <c r="AB346" s="280">
        <f t="shared" si="29"/>
        <v>0</v>
      </c>
      <c r="AC346" s="280">
        <f t="shared" si="29"/>
        <v>0</v>
      </c>
      <c r="AD346" s="280">
        <f t="shared" si="29"/>
        <v>0</v>
      </c>
      <c r="AE346" s="280">
        <f t="shared" si="29"/>
        <v>0</v>
      </c>
      <c r="AF346" s="280">
        <f t="shared" si="29"/>
        <v>0</v>
      </c>
      <c r="AG346" s="280">
        <f t="shared" si="29"/>
        <v>0</v>
      </c>
      <c r="AH346" s="280">
        <f t="shared" si="29"/>
        <v>0</v>
      </c>
      <c r="AI346" s="280">
        <f t="shared" si="29"/>
        <v>0</v>
      </c>
      <c r="AJ346" s="280">
        <f t="shared" si="29"/>
        <v>0</v>
      </c>
      <c r="AK346" s="280">
        <f t="shared" si="29"/>
        <v>0</v>
      </c>
      <c r="AL346" s="280">
        <f t="shared" si="29"/>
        <v>0</v>
      </c>
      <c r="AM346" s="280">
        <f t="shared" si="29"/>
        <v>0</v>
      </c>
      <c r="AN346" s="280">
        <f t="shared" si="29"/>
        <v>0</v>
      </c>
      <c r="AO346" s="280">
        <f t="shared" si="29"/>
        <v>0</v>
      </c>
      <c r="AP346" s="280">
        <f t="shared" si="29"/>
        <v>0</v>
      </c>
    </row>
    <row r="347" spans="1:42" ht="16.149999999999999" outlineLevel="1" thickBot="1">
      <c r="A347" s="213"/>
      <c r="B347" s="202"/>
      <c r="C347" s="202"/>
      <c r="D347" s="202"/>
      <c r="E347" s="202"/>
      <c r="F347" s="202"/>
      <c r="G347" s="202"/>
      <c r="H347" s="202"/>
      <c r="I347" s="202"/>
      <c r="J347" s="202"/>
      <c r="K347" s="202"/>
      <c r="L347" s="202"/>
      <c r="M347" s="202"/>
      <c r="N347" s="202"/>
      <c r="O347" s="202"/>
      <c r="P347" s="202"/>
      <c r="Q347" s="202"/>
      <c r="R347" s="202"/>
      <c r="S347" s="202"/>
      <c r="T347" s="202"/>
      <c r="U347" s="202"/>
      <c r="V347" s="202"/>
      <c r="W347" s="202"/>
      <c r="X347" s="202"/>
      <c r="Y347" s="202"/>
      <c r="Z347" s="202"/>
      <c r="AA347" s="202"/>
      <c r="AB347" s="202"/>
      <c r="AC347" s="202"/>
      <c r="AD347" s="202"/>
      <c r="AE347" s="202"/>
      <c r="AF347" s="202"/>
      <c r="AG347" s="202"/>
      <c r="AH347" s="202"/>
      <c r="AI347" s="202"/>
      <c r="AJ347" s="202"/>
      <c r="AK347" s="202"/>
      <c r="AL347" s="202"/>
      <c r="AM347" s="202"/>
      <c r="AN347" s="202"/>
      <c r="AO347" s="202"/>
      <c r="AP347" s="202"/>
    </row>
    <row r="348" spans="1:42" s="156" customFormat="1" ht="16.149999999999999" outlineLevel="1" thickBot="1">
      <c r="A348" s="214" t="s">
        <v>288</v>
      </c>
      <c r="B348" s="203">
        <f>B346+B331+B316</f>
        <v>3</v>
      </c>
      <c r="C348" s="203" t="s">
        <v>289</v>
      </c>
      <c r="D348" s="203"/>
      <c r="E348" s="203"/>
      <c r="F348" s="203"/>
      <c r="G348" s="203"/>
      <c r="H348" s="203"/>
      <c r="I348" s="203"/>
      <c r="J348" s="203"/>
      <c r="K348" s="203"/>
      <c r="L348" s="203"/>
      <c r="M348" s="284">
        <f t="shared" ref="M348:AP348" si="30">SUM(M316,M331,M346)</f>
        <v>0</v>
      </c>
      <c r="N348" s="284">
        <f t="shared" si="30"/>
        <v>0</v>
      </c>
      <c r="O348" s="284">
        <f t="shared" si="30"/>
        <v>0</v>
      </c>
      <c r="P348" s="284">
        <f t="shared" si="30"/>
        <v>0</v>
      </c>
      <c r="Q348" s="284">
        <f t="shared" si="30"/>
        <v>0</v>
      </c>
      <c r="R348" s="284">
        <f t="shared" si="30"/>
        <v>0</v>
      </c>
      <c r="S348" s="284">
        <f t="shared" si="30"/>
        <v>0</v>
      </c>
      <c r="T348" s="284">
        <f t="shared" si="30"/>
        <v>0</v>
      </c>
      <c r="U348" s="284">
        <f t="shared" si="30"/>
        <v>0</v>
      </c>
      <c r="V348" s="284">
        <f t="shared" si="30"/>
        <v>0</v>
      </c>
      <c r="W348" s="284">
        <f t="shared" si="30"/>
        <v>0</v>
      </c>
      <c r="X348" s="284">
        <f t="shared" si="30"/>
        <v>0</v>
      </c>
      <c r="Y348" s="284">
        <f t="shared" si="30"/>
        <v>0</v>
      </c>
      <c r="Z348" s="284">
        <f t="shared" si="30"/>
        <v>0</v>
      </c>
      <c r="AA348" s="284">
        <f t="shared" si="30"/>
        <v>0</v>
      </c>
      <c r="AB348" s="284">
        <f t="shared" si="30"/>
        <v>0</v>
      </c>
      <c r="AC348" s="284">
        <f t="shared" si="30"/>
        <v>0</v>
      </c>
      <c r="AD348" s="284">
        <f t="shared" si="30"/>
        <v>0</v>
      </c>
      <c r="AE348" s="284">
        <f t="shared" si="30"/>
        <v>0</v>
      </c>
      <c r="AF348" s="284">
        <f t="shared" si="30"/>
        <v>0</v>
      </c>
      <c r="AG348" s="284">
        <f t="shared" si="30"/>
        <v>0</v>
      </c>
      <c r="AH348" s="284">
        <f t="shared" si="30"/>
        <v>0</v>
      </c>
      <c r="AI348" s="284">
        <f t="shared" si="30"/>
        <v>0</v>
      </c>
      <c r="AJ348" s="284">
        <f t="shared" si="30"/>
        <v>0</v>
      </c>
      <c r="AK348" s="284">
        <f t="shared" si="30"/>
        <v>0</v>
      </c>
      <c r="AL348" s="284">
        <f t="shared" si="30"/>
        <v>0</v>
      </c>
      <c r="AM348" s="284">
        <f t="shared" si="30"/>
        <v>0</v>
      </c>
      <c r="AN348" s="284">
        <f t="shared" si="30"/>
        <v>0</v>
      </c>
      <c r="AO348" s="284">
        <f t="shared" si="30"/>
        <v>0</v>
      </c>
      <c r="AP348" s="284">
        <f t="shared" si="30"/>
        <v>0</v>
      </c>
    </row>
    <row r="349" spans="1:42" collapsed="1">
      <c r="A349" s="211"/>
    </row>
    <row r="350" spans="1:42">
      <c r="A350" s="209" t="str">
        <f>_xlfn.TEXTBEFORE(J350,".")</f>
        <v>1</v>
      </c>
      <c r="B350" s="196" t="str">
        <f>_xlfn.XLOOKUP($A350,Select!$B$4:$B$65,Select!$C$4:$C$65)</f>
        <v>Phase 1</v>
      </c>
      <c r="C350" s="197"/>
      <c r="D350" s="197">
        <f>B365+B380+B395</f>
        <v>2</v>
      </c>
      <c r="E350" s="197" t="s">
        <v>281</v>
      </c>
      <c r="F350" s="197"/>
      <c r="G350" s="197"/>
      <c r="H350" s="197"/>
      <c r="I350" s="197" t="s">
        <v>282</v>
      </c>
      <c r="J350" s="197" t="str">
        <f>Select!$M$11</f>
        <v>1.8</v>
      </c>
      <c r="K350" s="197"/>
      <c r="L350" s="197"/>
      <c r="M350" s="197"/>
      <c r="N350" s="198"/>
      <c r="O350" s="198"/>
      <c r="P350" s="198"/>
      <c r="Q350" s="198"/>
      <c r="R350" s="198"/>
      <c r="S350" s="198"/>
      <c r="T350" s="198"/>
      <c r="U350" s="198"/>
      <c r="V350" s="198"/>
      <c r="W350" s="198"/>
      <c r="X350" s="198"/>
      <c r="Y350" s="198"/>
      <c r="Z350" s="198"/>
      <c r="AA350" s="198"/>
      <c r="AB350" s="198"/>
      <c r="AC350" s="198"/>
      <c r="AD350" s="198"/>
      <c r="AE350" s="198"/>
      <c r="AF350" s="198"/>
      <c r="AG350" s="198"/>
      <c r="AH350" s="198"/>
      <c r="AI350" s="198"/>
      <c r="AJ350" s="198"/>
      <c r="AK350" s="198"/>
      <c r="AL350" s="198"/>
      <c r="AM350" s="198"/>
      <c r="AN350" s="198"/>
      <c r="AO350" s="198"/>
      <c r="AP350" s="198"/>
    </row>
    <row r="351" spans="1:42" s="199" customFormat="1" outlineLevel="1">
      <c r="A351" s="210" t="str">
        <f>_xlfn.TEXTAFTER(J350,".")</f>
        <v>8</v>
      </c>
      <c r="B351" s="199" t="str">
        <f>_xlfn.XLOOKUP($J350,Select!$K$4:$K$65,Select!$F$4:$F$65)</f>
        <v>Contingency</v>
      </c>
    </row>
    <row r="352" spans="1:42" s="31" customFormat="1" outlineLevel="1">
      <c r="A352" s="220" t="s">
        <v>150</v>
      </c>
      <c r="B352" s="220" t="s">
        <v>283</v>
      </c>
      <c r="C352" s="220" t="s">
        <v>284</v>
      </c>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c r="AA352" s="220"/>
      <c r="AB352" s="220"/>
      <c r="AC352" s="220"/>
      <c r="AD352" s="220"/>
      <c r="AE352" s="220"/>
      <c r="AF352" s="220"/>
      <c r="AG352" s="220"/>
      <c r="AH352" s="220"/>
      <c r="AI352" s="220"/>
      <c r="AJ352" s="220"/>
      <c r="AK352" s="220"/>
      <c r="AL352" s="220"/>
      <c r="AM352" s="220"/>
      <c r="AN352" s="220"/>
      <c r="AO352" s="220"/>
      <c r="AP352" s="220"/>
    </row>
    <row r="353" spans="1:42" outlineLevel="2">
      <c r="A353" s="211" t="str">
        <f>A350&amp;"."&amp;A352&amp;"."&amp;A351&amp;"."&amp;B353</f>
        <v>1.c.8.1</v>
      </c>
      <c r="B353">
        <v>1</v>
      </c>
      <c r="C353" t="str">
        <f>_xlfn.IFNA(_xlfn.XLOOKUP($A353,Select!$A$4:$A$65,Select!$H$4:$H$65),"")</f>
        <v>Contingency</v>
      </c>
      <c r="M353" s="281">
        <v>0</v>
      </c>
      <c r="N353" s="281">
        <v>0</v>
      </c>
      <c r="O353" s="281">
        <v>0</v>
      </c>
      <c r="P353" s="281">
        <v>0</v>
      </c>
      <c r="Q353" s="281">
        <v>0</v>
      </c>
      <c r="R353" s="281">
        <v>0</v>
      </c>
      <c r="S353" s="281">
        <v>0</v>
      </c>
      <c r="T353" s="281">
        <v>0</v>
      </c>
      <c r="U353" s="281">
        <v>0</v>
      </c>
      <c r="V353" s="281">
        <v>0</v>
      </c>
      <c r="W353" s="281">
        <v>0</v>
      </c>
      <c r="X353" s="281">
        <v>0</v>
      </c>
      <c r="Y353" s="281">
        <v>0</v>
      </c>
      <c r="Z353" s="281">
        <v>0</v>
      </c>
      <c r="AA353" s="281">
        <v>0</v>
      </c>
      <c r="AB353" s="281">
        <v>0</v>
      </c>
      <c r="AC353" s="281">
        <v>0</v>
      </c>
      <c r="AD353" s="281">
        <v>0</v>
      </c>
      <c r="AE353" s="281">
        <v>0</v>
      </c>
      <c r="AF353" s="281">
        <v>0</v>
      </c>
      <c r="AG353" s="281">
        <v>0</v>
      </c>
      <c r="AH353" s="281">
        <v>0</v>
      </c>
      <c r="AI353" s="281">
        <v>0</v>
      </c>
      <c r="AJ353" s="281">
        <v>0</v>
      </c>
      <c r="AK353" s="281">
        <v>0</v>
      </c>
      <c r="AL353" s="281">
        <v>0</v>
      </c>
      <c r="AM353" s="281">
        <v>0</v>
      </c>
      <c r="AN353" s="281">
        <v>0</v>
      </c>
      <c r="AO353" s="281">
        <v>0</v>
      </c>
      <c r="AP353" s="288">
        <v>0</v>
      </c>
    </row>
    <row r="354" spans="1:42" outlineLevel="2">
      <c r="A354" s="211" t="str">
        <f>A350&amp;"."&amp;A352&amp;"."&amp;A351&amp;"."&amp;B354</f>
        <v>1.c.8.2</v>
      </c>
      <c r="B354">
        <v>2</v>
      </c>
      <c r="C354" t="str">
        <f>_xlfn.IFNA(_xlfn.XLOOKUP($A354,Select!$A$4:$A$65,Select!$H$4:$H$65),"")</f>
        <v/>
      </c>
      <c r="M354" s="281">
        <v>0</v>
      </c>
      <c r="N354" s="281">
        <v>0</v>
      </c>
      <c r="O354" s="281">
        <v>0</v>
      </c>
      <c r="P354" s="281">
        <v>0</v>
      </c>
      <c r="Q354" s="281">
        <v>0</v>
      </c>
      <c r="R354" s="281">
        <v>0</v>
      </c>
      <c r="S354" s="281">
        <v>0</v>
      </c>
      <c r="T354" s="281">
        <v>0</v>
      </c>
      <c r="U354" s="281">
        <v>0</v>
      </c>
      <c r="V354" s="281">
        <v>0</v>
      </c>
      <c r="W354" s="281">
        <v>0</v>
      </c>
      <c r="X354" s="281">
        <v>0</v>
      </c>
      <c r="Y354" s="281">
        <v>0</v>
      </c>
      <c r="Z354" s="281">
        <v>0</v>
      </c>
      <c r="AA354" s="281">
        <v>0</v>
      </c>
      <c r="AB354" s="281">
        <v>0</v>
      </c>
      <c r="AC354" s="281">
        <v>0</v>
      </c>
      <c r="AD354" s="281">
        <v>0</v>
      </c>
      <c r="AE354" s="281">
        <v>0</v>
      </c>
      <c r="AF354" s="281">
        <v>0</v>
      </c>
      <c r="AG354" s="281">
        <v>0</v>
      </c>
      <c r="AH354" s="281">
        <v>0</v>
      </c>
      <c r="AI354" s="281">
        <v>0</v>
      </c>
      <c r="AJ354" s="281">
        <v>0</v>
      </c>
      <c r="AK354" s="281">
        <v>0</v>
      </c>
      <c r="AL354" s="281">
        <v>0</v>
      </c>
      <c r="AM354" s="281">
        <v>0</v>
      </c>
      <c r="AN354" s="281">
        <v>0</v>
      </c>
      <c r="AO354" s="281">
        <v>0</v>
      </c>
      <c r="AP354" s="288">
        <v>0</v>
      </c>
    </row>
    <row r="355" spans="1:42" outlineLevel="2">
      <c r="A355" s="211" t="str">
        <f>A350&amp;"."&amp;A352&amp;"."&amp;A351&amp;"."&amp;B355</f>
        <v>1.c.8.3</v>
      </c>
      <c r="B355">
        <v>3</v>
      </c>
      <c r="C355" t="str">
        <f>_xlfn.IFNA(_xlfn.XLOOKUP($A355,Select!$A$4:$A$65,Select!$H$4:$H$65),"")</f>
        <v/>
      </c>
      <c r="M355" s="281">
        <v>0</v>
      </c>
      <c r="N355" s="281">
        <v>0</v>
      </c>
      <c r="O355" s="281">
        <v>0</v>
      </c>
      <c r="P355" s="281">
        <v>0</v>
      </c>
      <c r="Q355" s="281">
        <v>0</v>
      </c>
      <c r="R355" s="281">
        <v>0</v>
      </c>
      <c r="S355" s="281">
        <v>0</v>
      </c>
      <c r="T355" s="281">
        <v>0</v>
      </c>
      <c r="U355" s="281">
        <v>0</v>
      </c>
      <c r="V355" s="281">
        <v>0</v>
      </c>
      <c r="W355" s="281">
        <v>0</v>
      </c>
      <c r="X355" s="281">
        <v>0</v>
      </c>
      <c r="Y355" s="281">
        <v>0</v>
      </c>
      <c r="Z355" s="281">
        <v>0</v>
      </c>
      <c r="AA355" s="281">
        <v>0</v>
      </c>
      <c r="AB355" s="281">
        <v>0</v>
      </c>
      <c r="AC355" s="281">
        <v>0</v>
      </c>
      <c r="AD355" s="281">
        <v>0</v>
      </c>
      <c r="AE355" s="281">
        <v>0</v>
      </c>
      <c r="AF355" s="281">
        <v>0</v>
      </c>
      <c r="AG355" s="281">
        <v>0</v>
      </c>
      <c r="AH355" s="281">
        <v>0</v>
      </c>
      <c r="AI355" s="281">
        <v>0</v>
      </c>
      <c r="AJ355" s="281">
        <v>0</v>
      </c>
      <c r="AK355" s="281">
        <v>0</v>
      </c>
      <c r="AL355" s="281">
        <v>0</v>
      </c>
      <c r="AM355" s="281">
        <v>0</v>
      </c>
      <c r="AN355" s="281">
        <v>0</v>
      </c>
      <c r="AO355" s="281">
        <v>0</v>
      </c>
      <c r="AP355" s="288">
        <v>0</v>
      </c>
    </row>
    <row r="356" spans="1:42" outlineLevel="2">
      <c r="A356" s="211" t="str">
        <f>A350&amp;"."&amp;A352&amp;"."&amp;A351&amp;"."&amp;B356</f>
        <v>1.c.8.4</v>
      </c>
      <c r="B356">
        <v>4</v>
      </c>
      <c r="C356" t="str">
        <f>_xlfn.IFNA(_xlfn.XLOOKUP($A356,Select!$A$4:$A$65,Select!$H$4:$H$65),"")</f>
        <v/>
      </c>
      <c r="M356" s="281">
        <v>0</v>
      </c>
      <c r="N356" s="281">
        <v>0</v>
      </c>
      <c r="O356" s="281">
        <v>0</v>
      </c>
      <c r="P356" s="281">
        <v>0</v>
      </c>
      <c r="Q356" s="281">
        <v>0</v>
      </c>
      <c r="R356" s="281">
        <v>0</v>
      </c>
      <c r="S356" s="281">
        <v>0</v>
      </c>
      <c r="T356" s="281">
        <v>0</v>
      </c>
      <c r="U356" s="281">
        <v>0</v>
      </c>
      <c r="V356" s="281">
        <v>0</v>
      </c>
      <c r="W356" s="281">
        <v>0</v>
      </c>
      <c r="X356" s="281">
        <v>0</v>
      </c>
      <c r="Y356" s="281">
        <v>0</v>
      </c>
      <c r="Z356" s="281">
        <v>0</v>
      </c>
      <c r="AA356" s="281">
        <v>0</v>
      </c>
      <c r="AB356" s="281">
        <v>0</v>
      </c>
      <c r="AC356" s="281">
        <v>0</v>
      </c>
      <c r="AD356" s="281">
        <v>0</v>
      </c>
      <c r="AE356" s="281">
        <v>0</v>
      </c>
      <c r="AF356" s="281">
        <v>0</v>
      </c>
      <c r="AG356" s="281">
        <v>0</v>
      </c>
      <c r="AH356" s="281">
        <v>0</v>
      </c>
      <c r="AI356" s="281">
        <v>0</v>
      </c>
      <c r="AJ356" s="281">
        <v>0</v>
      </c>
      <c r="AK356" s="281">
        <v>0</v>
      </c>
      <c r="AL356" s="281">
        <v>0</v>
      </c>
      <c r="AM356" s="281">
        <v>0</v>
      </c>
      <c r="AN356" s="281">
        <v>0</v>
      </c>
      <c r="AO356" s="281">
        <v>0</v>
      </c>
      <c r="AP356" s="288">
        <v>0</v>
      </c>
    </row>
    <row r="357" spans="1:42" outlineLevel="2">
      <c r="A357" s="211" t="str">
        <f>A350&amp;"."&amp;A352&amp;"."&amp;A351&amp;"."&amp;B357</f>
        <v>1.c.8.5</v>
      </c>
      <c r="B357">
        <v>5</v>
      </c>
      <c r="C357" t="str">
        <f>_xlfn.IFNA(_xlfn.XLOOKUP($A357,Select!$A$4:$A$65,Select!$H$4:$H$65),"")</f>
        <v/>
      </c>
      <c r="M357" s="281">
        <v>0</v>
      </c>
      <c r="N357" s="281">
        <v>0</v>
      </c>
      <c r="O357" s="281">
        <v>0</v>
      </c>
      <c r="P357" s="281">
        <v>0</v>
      </c>
      <c r="Q357" s="281">
        <v>0</v>
      </c>
      <c r="R357" s="281">
        <v>0</v>
      </c>
      <c r="S357" s="281">
        <v>0</v>
      </c>
      <c r="T357" s="281">
        <v>0</v>
      </c>
      <c r="U357" s="281">
        <v>0</v>
      </c>
      <c r="V357" s="281">
        <v>0</v>
      </c>
      <c r="W357" s="281">
        <v>0</v>
      </c>
      <c r="X357" s="281">
        <v>0</v>
      </c>
      <c r="Y357" s="281">
        <v>0</v>
      </c>
      <c r="Z357" s="281">
        <v>0</v>
      </c>
      <c r="AA357" s="281">
        <v>0</v>
      </c>
      <c r="AB357" s="281">
        <v>0</v>
      </c>
      <c r="AC357" s="281">
        <v>0</v>
      </c>
      <c r="AD357" s="281">
        <v>0</v>
      </c>
      <c r="AE357" s="281">
        <v>0</v>
      </c>
      <c r="AF357" s="281">
        <v>0</v>
      </c>
      <c r="AG357" s="281">
        <v>0</v>
      </c>
      <c r="AH357" s="281">
        <v>0</v>
      </c>
      <c r="AI357" s="281">
        <v>0</v>
      </c>
      <c r="AJ357" s="281">
        <v>0</v>
      </c>
      <c r="AK357" s="281">
        <v>0</v>
      </c>
      <c r="AL357" s="281">
        <v>0</v>
      </c>
      <c r="AM357" s="281">
        <v>0</v>
      </c>
      <c r="AN357" s="281">
        <v>0</v>
      </c>
      <c r="AO357" s="281">
        <v>0</v>
      </c>
      <c r="AP357" s="288">
        <v>0</v>
      </c>
    </row>
    <row r="358" spans="1:42" outlineLevel="2">
      <c r="A358" s="211" t="str">
        <f>A350&amp;"."&amp;A352&amp;"."&amp;A351&amp;"."&amp;B358</f>
        <v>1.c.8.6</v>
      </c>
      <c r="B358">
        <v>6</v>
      </c>
      <c r="C358" t="str">
        <f>_xlfn.IFNA(_xlfn.XLOOKUP($A358,Select!$A$4:$A$65,Select!$H$4:$H$65),"")</f>
        <v/>
      </c>
      <c r="M358" s="281">
        <v>0</v>
      </c>
      <c r="N358" s="281">
        <v>0</v>
      </c>
      <c r="O358" s="281">
        <v>0</v>
      </c>
      <c r="P358" s="281">
        <v>0</v>
      </c>
      <c r="Q358" s="281">
        <v>0</v>
      </c>
      <c r="R358" s="281">
        <v>0</v>
      </c>
      <c r="S358" s="281">
        <v>0</v>
      </c>
      <c r="T358" s="281">
        <v>0</v>
      </c>
      <c r="U358" s="281">
        <v>0</v>
      </c>
      <c r="V358" s="281">
        <v>0</v>
      </c>
      <c r="W358" s="281">
        <v>0</v>
      </c>
      <c r="X358" s="281">
        <v>0</v>
      </c>
      <c r="Y358" s="281">
        <v>0</v>
      </c>
      <c r="Z358" s="281">
        <v>0</v>
      </c>
      <c r="AA358" s="281">
        <v>0</v>
      </c>
      <c r="AB358" s="281">
        <v>0</v>
      </c>
      <c r="AC358" s="281">
        <v>0</v>
      </c>
      <c r="AD358" s="281">
        <v>0</v>
      </c>
      <c r="AE358" s="281">
        <v>0</v>
      </c>
      <c r="AF358" s="281">
        <v>0</v>
      </c>
      <c r="AG358" s="281">
        <v>0</v>
      </c>
      <c r="AH358" s="281">
        <v>0</v>
      </c>
      <c r="AI358" s="281">
        <v>0</v>
      </c>
      <c r="AJ358" s="281">
        <v>0</v>
      </c>
      <c r="AK358" s="281">
        <v>0</v>
      </c>
      <c r="AL358" s="281">
        <v>0</v>
      </c>
      <c r="AM358" s="281">
        <v>0</v>
      </c>
      <c r="AN358" s="281">
        <v>0</v>
      </c>
      <c r="AO358" s="281">
        <v>0</v>
      </c>
      <c r="AP358" s="288">
        <v>0</v>
      </c>
    </row>
    <row r="359" spans="1:42" outlineLevel="2">
      <c r="A359" s="211" t="str">
        <f>A350&amp;"."&amp;A352&amp;"."&amp;A351&amp;"."&amp;B359</f>
        <v>1.c.8.7</v>
      </c>
      <c r="B359">
        <v>7</v>
      </c>
      <c r="C359" t="str">
        <f>_xlfn.IFNA(_xlfn.XLOOKUP($A359,Select!$A$4:$A$65,Select!$H$4:$H$65),"")</f>
        <v/>
      </c>
      <c r="M359" s="281">
        <v>0</v>
      </c>
      <c r="N359" s="281">
        <v>0</v>
      </c>
      <c r="O359" s="281">
        <v>0</v>
      </c>
      <c r="P359" s="281">
        <v>0</v>
      </c>
      <c r="Q359" s="281">
        <v>0</v>
      </c>
      <c r="R359" s="281">
        <v>0</v>
      </c>
      <c r="S359" s="281">
        <v>0</v>
      </c>
      <c r="T359" s="281">
        <v>0</v>
      </c>
      <c r="U359" s="281">
        <v>0</v>
      </c>
      <c r="V359" s="281">
        <v>0</v>
      </c>
      <c r="W359" s="281">
        <v>0</v>
      </c>
      <c r="X359" s="281">
        <v>0</v>
      </c>
      <c r="Y359" s="281">
        <v>0</v>
      </c>
      <c r="Z359" s="281">
        <v>0</v>
      </c>
      <c r="AA359" s="281">
        <v>0</v>
      </c>
      <c r="AB359" s="281">
        <v>0</v>
      </c>
      <c r="AC359" s="281">
        <v>0</v>
      </c>
      <c r="AD359" s="281">
        <v>0</v>
      </c>
      <c r="AE359" s="281">
        <v>0</v>
      </c>
      <c r="AF359" s="281">
        <v>0</v>
      </c>
      <c r="AG359" s="281">
        <v>0</v>
      </c>
      <c r="AH359" s="281">
        <v>0</v>
      </c>
      <c r="AI359" s="281">
        <v>0</v>
      </c>
      <c r="AJ359" s="281">
        <v>0</v>
      </c>
      <c r="AK359" s="281">
        <v>0</v>
      </c>
      <c r="AL359" s="281">
        <v>0</v>
      </c>
      <c r="AM359" s="281">
        <v>0</v>
      </c>
      <c r="AN359" s="281">
        <v>0</v>
      </c>
      <c r="AO359" s="281">
        <v>0</v>
      </c>
      <c r="AP359" s="288">
        <v>0</v>
      </c>
    </row>
    <row r="360" spans="1:42" outlineLevel="2">
      <c r="A360" s="211" t="str">
        <f>A350&amp;"."&amp;A352&amp;"."&amp;A351&amp;"."&amp;B360</f>
        <v>1.c.8.8</v>
      </c>
      <c r="B360">
        <v>8</v>
      </c>
      <c r="C360" t="str">
        <f>_xlfn.IFNA(_xlfn.XLOOKUP($A360,Select!$A$4:$A$65,Select!$H$4:$H$65),"")</f>
        <v/>
      </c>
      <c r="M360" s="281">
        <v>0</v>
      </c>
      <c r="N360" s="281">
        <v>0</v>
      </c>
      <c r="O360" s="281">
        <v>0</v>
      </c>
      <c r="P360" s="281">
        <v>0</v>
      </c>
      <c r="Q360" s="281">
        <v>0</v>
      </c>
      <c r="R360" s="281">
        <v>0</v>
      </c>
      <c r="S360" s="281">
        <v>0</v>
      </c>
      <c r="T360" s="281">
        <v>0</v>
      </c>
      <c r="U360" s="281">
        <v>0</v>
      </c>
      <c r="V360" s="281">
        <v>0</v>
      </c>
      <c r="W360" s="281">
        <v>0</v>
      </c>
      <c r="X360" s="281">
        <v>0</v>
      </c>
      <c r="Y360" s="281">
        <v>0</v>
      </c>
      <c r="Z360" s="281">
        <v>0</v>
      </c>
      <c r="AA360" s="281">
        <v>0</v>
      </c>
      <c r="AB360" s="281">
        <v>0</v>
      </c>
      <c r="AC360" s="281">
        <v>0</v>
      </c>
      <c r="AD360" s="281">
        <v>0</v>
      </c>
      <c r="AE360" s="281">
        <v>0</v>
      </c>
      <c r="AF360" s="281">
        <v>0</v>
      </c>
      <c r="AG360" s="281">
        <v>0</v>
      </c>
      <c r="AH360" s="281">
        <v>0</v>
      </c>
      <c r="AI360" s="281">
        <v>0</v>
      </c>
      <c r="AJ360" s="281">
        <v>0</v>
      </c>
      <c r="AK360" s="281">
        <v>0</v>
      </c>
      <c r="AL360" s="281">
        <v>0</v>
      </c>
      <c r="AM360" s="281">
        <v>0</v>
      </c>
      <c r="AN360" s="281">
        <v>0</v>
      </c>
      <c r="AO360" s="281">
        <v>0</v>
      </c>
      <c r="AP360" s="288">
        <v>0</v>
      </c>
    </row>
    <row r="361" spans="1:42" outlineLevel="2">
      <c r="A361" s="211" t="str">
        <f>A350&amp;"."&amp;A352&amp;"."&amp;A351&amp;"."&amp;B361</f>
        <v>1.c.8.9</v>
      </c>
      <c r="B361">
        <v>9</v>
      </c>
      <c r="C361" t="str">
        <f>_xlfn.IFNA(_xlfn.XLOOKUP($A361,Select!$A$4:$A$65,Select!$H$4:$H$65),"")</f>
        <v/>
      </c>
      <c r="M361" s="281">
        <v>0</v>
      </c>
      <c r="N361" s="281">
        <v>0</v>
      </c>
      <c r="O361" s="281">
        <v>0</v>
      </c>
      <c r="P361" s="281">
        <v>0</v>
      </c>
      <c r="Q361" s="281">
        <v>0</v>
      </c>
      <c r="R361" s="281">
        <v>0</v>
      </c>
      <c r="S361" s="281">
        <v>0</v>
      </c>
      <c r="T361" s="281">
        <v>0</v>
      </c>
      <c r="U361" s="281">
        <v>0</v>
      </c>
      <c r="V361" s="281">
        <v>0</v>
      </c>
      <c r="W361" s="281">
        <v>0</v>
      </c>
      <c r="X361" s="281">
        <v>0</v>
      </c>
      <c r="Y361" s="281">
        <v>0</v>
      </c>
      <c r="Z361" s="281">
        <v>0</v>
      </c>
      <c r="AA361" s="281">
        <v>0</v>
      </c>
      <c r="AB361" s="281">
        <v>0</v>
      </c>
      <c r="AC361" s="281">
        <v>0</v>
      </c>
      <c r="AD361" s="281">
        <v>0</v>
      </c>
      <c r="AE361" s="281">
        <v>0</v>
      </c>
      <c r="AF361" s="281">
        <v>0</v>
      </c>
      <c r="AG361" s="281">
        <v>0</v>
      </c>
      <c r="AH361" s="281">
        <v>0</v>
      </c>
      <c r="AI361" s="281">
        <v>0</v>
      </c>
      <c r="AJ361" s="281">
        <v>0</v>
      </c>
      <c r="AK361" s="281">
        <v>0</v>
      </c>
      <c r="AL361" s="281">
        <v>0</v>
      </c>
      <c r="AM361" s="281">
        <v>0</v>
      </c>
      <c r="AN361" s="281">
        <v>0</v>
      </c>
      <c r="AO361" s="281">
        <v>0</v>
      </c>
      <c r="AP361" s="288">
        <v>0</v>
      </c>
    </row>
    <row r="362" spans="1:42" outlineLevel="2">
      <c r="A362" s="211" t="str">
        <f>A350&amp;"."&amp;A352&amp;"."&amp;A351&amp;"."&amp;B362</f>
        <v>1.c.8.10</v>
      </c>
      <c r="B362">
        <v>10</v>
      </c>
      <c r="C362" t="str">
        <f>_xlfn.IFNA(_xlfn.XLOOKUP($A362,Select!$A$4:$A$65,Select!$H$4:$H$65),"")</f>
        <v/>
      </c>
      <c r="M362" s="281">
        <v>0</v>
      </c>
      <c r="N362" s="281">
        <v>0</v>
      </c>
      <c r="O362" s="281">
        <v>0</v>
      </c>
      <c r="P362" s="281">
        <v>0</v>
      </c>
      <c r="Q362" s="281">
        <v>0</v>
      </c>
      <c r="R362" s="281">
        <v>0</v>
      </c>
      <c r="S362" s="281">
        <v>0</v>
      </c>
      <c r="T362" s="281">
        <v>0</v>
      </c>
      <c r="U362" s="281">
        <v>0</v>
      </c>
      <c r="V362" s="281">
        <v>0</v>
      </c>
      <c r="W362" s="281">
        <v>0</v>
      </c>
      <c r="X362" s="281">
        <v>0</v>
      </c>
      <c r="Y362" s="281">
        <v>0</v>
      </c>
      <c r="Z362" s="281">
        <v>0</v>
      </c>
      <c r="AA362" s="281">
        <v>0</v>
      </c>
      <c r="AB362" s="281">
        <v>0</v>
      </c>
      <c r="AC362" s="281">
        <v>0</v>
      </c>
      <c r="AD362" s="281">
        <v>0</v>
      </c>
      <c r="AE362" s="281">
        <v>0</v>
      </c>
      <c r="AF362" s="281">
        <v>0</v>
      </c>
      <c r="AG362" s="281">
        <v>0</v>
      </c>
      <c r="AH362" s="281">
        <v>0</v>
      </c>
      <c r="AI362" s="281">
        <v>0</v>
      </c>
      <c r="AJ362" s="281">
        <v>0</v>
      </c>
      <c r="AK362" s="281">
        <v>0</v>
      </c>
      <c r="AL362" s="281">
        <v>0</v>
      </c>
      <c r="AM362" s="281">
        <v>0</v>
      </c>
      <c r="AN362" s="281">
        <v>0</v>
      </c>
      <c r="AO362" s="281">
        <v>0</v>
      </c>
      <c r="AP362" s="288">
        <v>0</v>
      </c>
    </row>
    <row r="363" spans="1:42" outlineLevel="2">
      <c r="A363" s="211" t="str">
        <f>A350&amp;"."&amp;A352&amp;"."&amp;A351&amp;"."&amp;B363</f>
        <v>1.c.8.11</v>
      </c>
      <c r="B363">
        <v>11</v>
      </c>
      <c r="C363" t="str">
        <f>_xlfn.IFNA(_xlfn.XLOOKUP($A363,Select!$A$4:$A$65,Select!$H$4:$H$65),"")</f>
        <v/>
      </c>
      <c r="M363" s="281">
        <v>0</v>
      </c>
      <c r="N363" s="281">
        <v>0</v>
      </c>
      <c r="O363" s="281">
        <v>0</v>
      </c>
      <c r="P363" s="281">
        <v>0</v>
      </c>
      <c r="Q363" s="281">
        <v>0</v>
      </c>
      <c r="R363" s="281">
        <v>0</v>
      </c>
      <c r="S363" s="281">
        <v>0</v>
      </c>
      <c r="T363" s="281">
        <v>0</v>
      </c>
      <c r="U363" s="281">
        <v>0</v>
      </c>
      <c r="V363" s="281">
        <v>0</v>
      </c>
      <c r="W363" s="281">
        <v>0</v>
      </c>
      <c r="X363" s="281">
        <v>0</v>
      </c>
      <c r="Y363" s="281">
        <v>0</v>
      </c>
      <c r="Z363" s="281">
        <v>0</v>
      </c>
      <c r="AA363" s="281">
        <v>0</v>
      </c>
      <c r="AB363" s="281">
        <v>0</v>
      </c>
      <c r="AC363" s="281">
        <v>0</v>
      </c>
      <c r="AD363" s="281">
        <v>0</v>
      </c>
      <c r="AE363" s="281">
        <v>0</v>
      </c>
      <c r="AF363" s="281">
        <v>0</v>
      </c>
      <c r="AG363" s="281">
        <v>0</v>
      </c>
      <c r="AH363" s="281">
        <v>0</v>
      </c>
      <c r="AI363" s="281">
        <v>0</v>
      </c>
      <c r="AJ363" s="281">
        <v>0</v>
      </c>
      <c r="AK363" s="281">
        <v>0</v>
      </c>
      <c r="AL363" s="281">
        <v>0</v>
      </c>
      <c r="AM363" s="281">
        <v>0</v>
      </c>
      <c r="AN363" s="281">
        <v>0</v>
      </c>
      <c r="AO363" s="281">
        <v>0</v>
      </c>
      <c r="AP363" s="288">
        <v>0</v>
      </c>
    </row>
    <row r="364" spans="1:42" outlineLevel="2">
      <c r="A364" s="211" t="str">
        <f>A350&amp;"."&amp;A352&amp;"."&amp;A351&amp;"."&amp;B364</f>
        <v>1.c.8.12</v>
      </c>
      <c r="B364">
        <v>12</v>
      </c>
      <c r="C364" t="str">
        <f>_xlfn.IFNA(_xlfn.XLOOKUP($A364,Select!$A$4:$A$65,Select!$H$4:$H$65),"")</f>
        <v/>
      </c>
      <c r="M364" s="281">
        <v>0</v>
      </c>
      <c r="N364" s="281">
        <v>0</v>
      </c>
      <c r="O364" s="281">
        <v>0</v>
      </c>
      <c r="P364" s="281">
        <v>0</v>
      </c>
      <c r="Q364" s="281">
        <v>0</v>
      </c>
      <c r="R364" s="281">
        <v>0</v>
      </c>
      <c r="S364" s="281">
        <v>0</v>
      </c>
      <c r="T364" s="281">
        <v>0</v>
      </c>
      <c r="U364" s="281">
        <v>0</v>
      </c>
      <c r="V364" s="281">
        <v>0</v>
      </c>
      <c r="W364" s="281">
        <v>0</v>
      </c>
      <c r="X364" s="281">
        <v>0</v>
      </c>
      <c r="Y364" s="281">
        <v>0</v>
      </c>
      <c r="Z364" s="281">
        <v>0</v>
      </c>
      <c r="AA364" s="281">
        <v>0</v>
      </c>
      <c r="AB364" s="281">
        <v>0</v>
      </c>
      <c r="AC364" s="281">
        <v>0</v>
      </c>
      <c r="AD364" s="281">
        <v>0</v>
      </c>
      <c r="AE364" s="281">
        <v>0</v>
      </c>
      <c r="AF364" s="281">
        <v>0</v>
      </c>
      <c r="AG364" s="281">
        <v>0</v>
      </c>
      <c r="AH364" s="281">
        <v>0</v>
      </c>
      <c r="AI364" s="281">
        <v>0</v>
      </c>
      <c r="AJ364" s="281">
        <v>0</v>
      </c>
      <c r="AK364" s="281">
        <v>0</v>
      </c>
      <c r="AL364" s="281">
        <v>0</v>
      </c>
      <c r="AM364" s="281">
        <v>0</v>
      </c>
      <c r="AN364" s="281">
        <v>0</v>
      </c>
      <c r="AO364" s="281">
        <v>0</v>
      </c>
      <c r="AP364" s="288">
        <v>0</v>
      </c>
    </row>
    <row r="365" spans="1:42" s="156" customFormat="1" outlineLevel="1">
      <c r="A365" s="212"/>
      <c r="B365" s="201">
        <f>B364-COUNTIFS(C353:C364,"")</f>
        <v>1</v>
      </c>
      <c r="C365" s="201" t="s">
        <v>285</v>
      </c>
      <c r="D365" s="201"/>
      <c r="E365" s="201"/>
      <c r="F365" s="201"/>
      <c r="G365" s="201"/>
      <c r="H365" s="201"/>
      <c r="I365" s="201"/>
      <c r="J365" s="201"/>
      <c r="K365" s="201"/>
      <c r="L365" s="201"/>
      <c r="M365" s="280">
        <f>SUM(M353:M364)</f>
        <v>0</v>
      </c>
      <c r="N365" s="280">
        <f>SUM(N353:N364)</f>
        <v>0</v>
      </c>
      <c r="O365" s="280">
        <f t="shared" ref="O365:AP365" si="31">SUM(O353:O364)</f>
        <v>0</v>
      </c>
      <c r="P365" s="280">
        <f t="shared" si="31"/>
        <v>0</v>
      </c>
      <c r="Q365" s="280">
        <f t="shared" si="31"/>
        <v>0</v>
      </c>
      <c r="R365" s="280">
        <f t="shared" si="31"/>
        <v>0</v>
      </c>
      <c r="S365" s="280">
        <f t="shared" si="31"/>
        <v>0</v>
      </c>
      <c r="T365" s="280">
        <f t="shared" si="31"/>
        <v>0</v>
      </c>
      <c r="U365" s="280">
        <f t="shared" si="31"/>
        <v>0</v>
      </c>
      <c r="V365" s="280">
        <f t="shared" si="31"/>
        <v>0</v>
      </c>
      <c r="W365" s="280">
        <f t="shared" si="31"/>
        <v>0</v>
      </c>
      <c r="X365" s="280">
        <f t="shared" si="31"/>
        <v>0</v>
      </c>
      <c r="Y365" s="280">
        <f t="shared" si="31"/>
        <v>0</v>
      </c>
      <c r="Z365" s="280">
        <f t="shared" si="31"/>
        <v>0</v>
      </c>
      <c r="AA365" s="280">
        <f t="shared" si="31"/>
        <v>0</v>
      </c>
      <c r="AB365" s="280">
        <f t="shared" si="31"/>
        <v>0</v>
      </c>
      <c r="AC365" s="280">
        <f t="shared" si="31"/>
        <v>0</v>
      </c>
      <c r="AD365" s="280">
        <f t="shared" si="31"/>
        <v>0</v>
      </c>
      <c r="AE365" s="280">
        <f t="shared" si="31"/>
        <v>0</v>
      </c>
      <c r="AF365" s="280">
        <f t="shared" si="31"/>
        <v>0</v>
      </c>
      <c r="AG365" s="280">
        <f t="shared" si="31"/>
        <v>0</v>
      </c>
      <c r="AH365" s="280">
        <f t="shared" si="31"/>
        <v>0</v>
      </c>
      <c r="AI365" s="280">
        <f t="shared" si="31"/>
        <v>0</v>
      </c>
      <c r="AJ365" s="280">
        <f t="shared" si="31"/>
        <v>0</v>
      </c>
      <c r="AK365" s="280">
        <f t="shared" si="31"/>
        <v>0</v>
      </c>
      <c r="AL365" s="280">
        <f t="shared" si="31"/>
        <v>0</v>
      </c>
      <c r="AM365" s="280">
        <f t="shared" si="31"/>
        <v>0</v>
      </c>
      <c r="AN365" s="280">
        <f t="shared" si="31"/>
        <v>0</v>
      </c>
      <c r="AO365" s="280">
        <f t="shared" si="31"/>
        <v>0</v>
      </c>
      <c r="AP365" s="280">
        <f t="shared" si="31"/>
        <v>0</v>
      </c>
    </row>
    <row r="366" spans="1:42" outlineLevel="1">
      <c r="A366" s="211"/>
    </row>
    <row r="367" spans="1:42" s="31" customFormat="1" outlineLevel="1">
      <c r="A367" s="220" t="s">
        <v>216</v>
      </c>
      <c r="B367" s="220" t="s">
        <v>286</v>
      </c>
      <c r="C367" s="220" t="s">
        <v>284</v>
      </c>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c r="AA367" s="220"/>
      <c r="AB367" s="220"/>
      <c r="AC367" s="220"/>
      <c r="AD367" s="220"/>
      <c r="AE367" s="220"/>
      <c r="AF367" s="220"/>
      <c r="AG367" s="220"/>
      <c r="AH367" s="220"/>
      <c r="AI367" s="220"/>
      <c r="AJ367" s="220"/>
      <c r="AK367" s="220"/>
      <c r="AL367" s="220"/>
      <c r="AM367" s="220"/>
      <c r="AN367" s="220"/>
      <c r="AO367" s="220"/>
      <c r="AP367" s="220"/>
    </row>
    <row r="368" spans="1:42" outlineLevel="2">
      <c r="A368" s="211" t="str">
        <f>A350&amp;"."&amp;A367&amp;"."&amp;A351&amp;"."&amp;B368</f>
        <v>1.o.8.1</v>
      </c>
      <c r="B368">
        <v>1</v>
      </c>
      <c r="C368" t="str">
        <f>_xlfn.IFNA(_xlfn.XLOOKUP($A368,Select!$A$4:$A$65,Select!$H$4:$H$65),"")</f>
        <v>Contingency</v>
      </c>
      <c r="M368" s="281">
        <v>0</v>
      </c>
      <c r="N368" s="281">
        <v>0</v>
      </c>
      <c r="O368" s="281">
        <v>0</v>
      </c>
      <c r="P368" s="281">
        <v>0</v>
      </c>
      <c r="Q368" s="281">
        <v>0</v>
      </c>
      <c r="R368" s="281">
        <v>0</v>
      </c>
      <c r="S368" s="281">
        <v>0</v>
      </c>
      <c r="T368" s="281">
        <v>0</v>
      </c>
      <c r="U368" s="281">
        <v>0</v>
      </c>
      <c r="V368" s="281">
        <v>0</v>
      </c>
      <c r="W368" s="281">
        <v>0</v>
      </c>
      <c r="X368" s="281">
        <v>0</v>
      </c>
      <c r="Y368" s="281">
        <v>0</v>
      </c>
      <c r="Z368" s="281">
        <v>0</v>
      </c>
      <c r="AA368" s="281">
        <v>0</v>
      </c>
      <c r="AB368" s="281">
        <v>0</v>
      </c>
      <c r="AC368" s="281">
        <v>0</v>
      </c>
      <c r="AD368" s="281">
        <v>0</v>
      </c>
      <c r="AE368" s="281">
        <v>0</v>
      </c>
      <c r="AF368" s="281">
        <v>0</v>
      </c>
      <c r="AG368" s="281">
        <v>0</v>
      </c>
      <c r="AH368" s="281">
        <v>0</v>
      </c>
      <c r="AI368" s="281">
        <v>0</v>
      </c>
      <c r="AJ368" s="281">
        <v>0</v>
      </c>
      <c r="AK368" s="281">
        <v>0</v>
      </c>
      <c r="AL368" s="281">
        <v>0</v>
      </c>
      <c r="AM368" s="281">
        <v>0</v>
      </c>
      <c r="AN368" s="281">
        <v>0</v>
      </c>
      <c r="AO368" s="281">
        <v>0</v>
      </c>
      <c r="AP368" s="288">
        <v>0</v>
      </c>
    </row>
    <row r="369" spans="1:42" outlineLevel="2">
      <c r="A369" s="211" t="str">
        <f>A350&amp;"."&amp;A367&amp;"."&amp;A351&amp;"."&amp;B369</f>
        <v>1.o.8.2</v>
      </c>
      <c r="B369">
        <v>2</v>
      </c>
      <c r="C369" t="str">
        <f>_xlfn.IFNA(_xlfn.XLOOKUP($A369,Select!$A$4:$A$65,Select!$H$4:$H$65),"")</f>
        <v/>
      </c>
      <c r="M369" s="281">
        <v>0</v>
      </c>
      <c r="N369" s="281">
        <v>0</v>
      </c>
      <c r="O369" s="281">
        <v>0</v>
      </c>
      <c r="P369" s="281">
        <v>0</v>
      </c>
      <c r="Q369" s="281">
        <v>0</v>
      </c>
      <c r="R369" s="281">
        <v>0</v>
      </c>
      <c r="S369" s="281">
        <v>0</v>
      </c>
      <c r="T369" s="281">
        <v>0</v>
      </c>
      <c r="U369" s="281">
        <v>0</v>
      </c>
      <c r="V369" s="281">
        <v>0</v>
      </c>
      <c r="W369" s="281">
        <v>0</v>
      </c>
      <c r="X369" s="281">
        <v>0</v>
      </c>
      <c r="Y369" s="281">
        <v>0</v>
      </c>
      <c r="Z369" s="281">
        <v>0</v>
      </c>
      <c r="AA369" s="281">
        <v>0</v>
      </c>
      <c r="AB369" s="281">
        <v>0</v>
      </c>
      <c r="AC369" s="281">
        <v>0</v>
      </c>
      <c r="AD369" s="281">
        <v>0</v>
      </c>
      <c r="AE369" s="281">
        <v>0</v>
      </c>
      <c r="AF369" s="281">
        <v>0</v>
      </c>
      <c r="AG369" s="281">
        <v>0</v>
      </c>
      <c r="AH369" s="281">
        <v>0</v>
      </c>
      <c r="AI369" s="281">
        <v>0</v>
      </c>
      <c r="AJ369" s="281">
        <v>0</v>
      </c>
      <c r="AK369" s="281">
        <v>0</v>
      </c>
      <c r="AL369" s="281">
        <v>0</v>
      </c>
      <c r="AM369" s="281">
        <v>0</v>
      </c>
      <c r="AN369" s="281">
        <v>0</v>
      </c>
      <c r="AO369" s="281">
        <v>0</v>
      </c>
      <c r="AP369" s="288">
        <v>0</v>
      </c>
    </row>
    <row r="370" spans="1:42" outlineLevel="2">
      <c r="A370" s="211" t="str">
        <f>A350&amp;"."&amp;A367&amp;"."&amp;A351&amp;"."&amp;B370</f>
        <v>1.o.8.3</v>
      </c>
      <c r="B370">
        <v>3</v>
      </c>
      <c r="C370" t="str">
        <f>_xlfn.IFNA(_xlfn.XLOOKUP($A370,Select!$A$4:$A$65,Select!$H$4:$H$65),"")</f>
        <v/>
      </c>
      <c r="M370" s="281">
        <v>0</v>
      </c>
      <c r="N370" s="281">
        <v>0</v>
      </c>
      <c r="O370" s="281">
        <v>0</v>
      </c>
      <c r="P370" s="281">
        <v>0</v>
      </c>
      <c r="Q370" s="281">
        <v>0</v>
      </c>
      <c r="R370" s="281">
        <v>0</v>
      </c>
      <c r="S370" s="281">
        <v>0</v>
      </c>
      <c r="T370" s="281">
        <v>0</v>
      </c>
      <c r="U370" s="281">
        <v>0</v>
      </c>
      <c r="V370" s="281">
        <v>0</v>
      </c>
      <c r="W370" s="281">
        <v>0</v>
      </c>
      <c r="X370" s="281">
        <v>0</v>
      </c>
      <c r="Y370" s="281">
        <v>0</v>
      </c>
      <c r="Z370" s="281">
        <v>0</v>
      </c>
      <c r="AA370" s="281">
        <v>0</v>
      </c>
      <c r="AB370" s="281">
        <v>0</v>
      </c>
      <c r="AC370" s="281">
        <v>0</v>
      </c>
      <c r="AD370" s="281">
        <v>0</v>
      </c>
      <c r="AE370" s="281">
        <v>0</v>
      </c>
      <c r="AF370" s="281">
        <v>0</v>
      </c>
      <c r="AG370" s="281">
        <v>0</v>
      </c>
      <c r="AH370" s="281">
        <v>0</v>
      </c>
      <c r="AI370" s="281">
        <v>0</v>
      </c>
      <c r="AJ370" s="281">
        <v>0</v>
      </c>
      <c r="AK370" s="281">
        <v>0</v>
      </c>
      <c r="AL370" s="281">
        <v>0</v>
      </c>
      <c r="AM370" s="281">
        <v>0</v>
      </c>
      <c r="AN370" s="281">
        <v>0</v>
      </c>
      <c r="AO370" s="281">
        <v>0</v>
      </c>
      <c r="AP370" s="288">
        <v>0</v>
      </c>
    </row>
    <row r="371" spans="1:42" outlineLevel="2">
      <c r="A371" s="211" t="str">
        <f>A350&amp;"."&amp;A367&amp;"."&amp;A351&amp;"."&amp;B371</f>
        <v>1.o.8.4</v>
      </c>
      <c r="B371">
        <v>4</v>
      </c>
      <c r="C371" t="str">
        <f>_xlfn.IFNA(_xlfn.XLOOKUP($A371,Select!$A$4:$A$65,Select!$H$4:$H$65),"")</f>
        <v/>
      </c>
      <c r="M371" s="281">
        <v>0</v>
      </c>
      <c r="N371" s="281">
        <v>0</v>
      </c>
      <c r="O371" s="281">
        <v>0</v>
      </c>
      <c r="P371" s="281">
        <v>0</v>
      </c>
      <c r="Q371" s="281">
        <v>0</v>
      </c>
      <c r="R371" s="281">
        <v>0</v>
      </c>
      <c r="S371" s="281">
        <v>0</v>
      </c>
      <c r="T371" s="281">
        <v>0</v>
      </c>
      <c r="U371" s="281">
        <v>0</v>
      </c>
      <c r="V371" s="281">
        <v>0</v>
      </c>
      <c r="W371" s="281">
        <v>0</v>
      </c>
      <c r="X371" s="281">
        <v>0</v>
      </c>
      <c r="Y371" s="281">
        <v>0</v>
      </c>
      <c r="Z371" s="281">
        <v>0</v>
      </c>
      <c r="AA371" s="281">
        <v>0</v>
      </c>
      <c r="AB371" s="281">
        <v>0</v>
      </c>
      <c r="AC371" s="281">
        <v>0</v>
      </c>
      <c r="AD371" s="281">
        <v>0</v>
      </c>
      <c r="AE371" s="281">
        <v>0</v>
      </c>
      <c r="AF371" s="281">
        <v>0</v>
      </c>
      <c r="AG371" s="281">
        <v>0</v>
      </c>
      <c r="AH371" s="281">
        <v>0</v>
      </c>
      <c r="AI371" s="281">
        <v>0</v>
      </c>
      <c r="AJ371" s="281">
        <v>0</v>
      </c>
      <c r="AK371" s="281">
        <v>0</v>
      </c>
      <c r="AL371" s="281">
        <v>0</v>
      </c>
      <c r="AM371" s="281">
        <v>0</v>
      </c>
      <c r="AN371" s="281">
        <v>0</v>
      </c>
      <c r="AO371" s="281">
        <v>0</v>
      </c>
      <c r="AP371" s="288">
        <v>0</v>
      </c>
    </row>
    <row r="372" spans="1:42" outlineLevel="2">
      <c r="A372" s="211" t="str">
        <f>A350&amp;"."&amp;A367&amp;"."&amp;A351&amp;"."&amp;B372</f>
        <v>1.o.8.5</v>
      </c>
      <c r="B372">
        <v>5</v>
      </c>
      <c r="C372" t="str">
        <f>_xlfn.IFNA(_xlfn.XLOOKUP($A372,Select!$A$4:$A$65,Select!$H$4:$H$65),"")</f>
        <v/>
      </c>
      <c r="M372" s="281">
        <v>0</v>
      </c>
      <c r="N372" s="281">
        <v>0</v>
      </c>
      <c r="O372" s="281">
        <v>0</v>
      </c>
      <c r="P372" s="281">
        <v>0</v>
      </c>
      <c r="Q372" s="281">
        <v>0</v>
      </c>
      <c r="R372" s="281">
        <v>0</v>
      </c>
      <c r="S372" s="281">
        <v>0</v>
      </c>
      <c r="T372" s="281">
        <v>0</v>
      </c>
      <c r="U372" s="281">
        <v>0</v>
      </c>
      <c r="V372" s="281">
        <v>0</v>
      </c>
      <c r="W372" s="281">
        <v>0</v>
      </c>
      <c r="X372" s="281">
        <v>0</v>
      </c>
      <c r="Y372" s="281">
        <v>0</v>
      </c>
      <c r="Z372" s="281">
        <v>0</v>
      </c>
      <c r="AA372" s="281">
        <v>0</v>
      </c>
      <c r="AB372" s="281">
        <v>0</v>
      </c>
      <c r="AC372" s="281">
        <v>0</v>
      </c>
      <c r="AD372" s="281">
        <v>0</v>
      </c>
      <c r="AE372" s="281">
        <v>0</v>
      </c>
      <c r="AF372" s="281">
        <v>0</v>
      </c>
      <c r="AG372" s="281">
        <v>0</v>
      </c>
      <c r="AH372" s="281">
        <v>0</v>
      </c>
      <c r="AI372" s="281">
        <v>0</v>
      </c>
      <c r="AJ372" s="281">
        <v>0</v>
      </c>
      <c r="AK372" s="281">
        <v>0</v>
      </c>
      <c r="AL372" s="281">
        <v>0</v>
      </c>
      <c r="AM372" s="281">
        <v>0</v>
      </c>
      <c r="AN372" s="281">
        <v>0</v>
      </c>
      <c r="AO372" s="281">
        <v>0</v>
      </c>
      <c r="AP372" s="288">
        <v>0</v>
      </c>
    </row>
    <row r="373" spans="1:42" outlineLevel="2">
      <c r="A373" s="211" t="str">
        <f>A350&amp;"."&amp;A367&amp;"."&amp;A351&amp;"."&amp;B373</f>
        <v>1.o.8.6</v>
      </c>
      <c r="B373">
        <v>6</v>
      </c>
      <c r="C373" t="str">
        <f>_xlfn.IFNA(_xlfn.XLOOKUP($A373,Select!$A$4:$A$65,Select!$H$4:$H$65),"")</f>
        <v/>
      </c>
      <c r="M373" s="281">
        <v>0</v>
      </c>
      <c r="N373" s="281">
        <v>0</v>
      </c>
      <c r="O373" s="281">
        <v>0</v>
      </c>
      <c r="P373" s="281">
        <v>0</v>
      </c>
      <c r="Q373" s="281">
        <v>0</v>
      </c>
      <c r="R373" s="281">
        <v>0</v>
      </c>
      <c r="S373" s="281">
        <v>0</v>
      </c>
      <c r="T373" s="281">
        <v>0</v>
      </c>
      <c r="U373" s="281">
        <v>0</v>
      </c>
      <c r="V373" s="281">
        <v>0</v>
      </c>
      <c r="W373" s="281">
        <v>0</v>
      </c>
      <c r="X373" s="281">
        <v>0</v>
      </c>
      <c r="Y373" s="281">
        <v>0</v>
      </c>
      <c r="Z373" s="281">
        <v>0</v>
      </c>
      <c r="AA373" s="281">
        <v>0</v>
      </c>
      <c r="AB373" s="281">
        <v>0</v>
      </c>
      <c r="AC373" s="281">
        <v>0</v>
      </c>
      <c r="AD373" s="281">
        <v>0</v>
      </c>
      <c r="AE373" s="281">
        <v>0</v>
      </c>
      <c r="AF373" s="281">
        <v>0</v>
      </c>
      <c r="AG373" s="281">
        <v>0</v>
      </c>
      <c r="AH373" s="281">
        <v>0</v>
      </c>
      <c r="AI373" s="281">
        <v>0</v>
      </c>
      <c r="AJ373" s="281">
        <v>0</v>
      </c>
      <c r="AK373" s="281">
        <v>0</v>
      </c>
      <c r="AL373" s="281">
        <v>0</v>
      </c>
      <c r="AM373" s="281">
        <v>0</v>
      </c>
      <c r="AN373" s="281">
        <v>0</v>
      </c>
      <c r="AO373" s="281">
        <v>0</v>
      </c>
      <c r="AP373" s="288">
        <v>0</v>
      </c>
    </row>
    <row r="374" spans="1:42" outlineLevel="2">
      <c r="A374" s="211" t="str">
        <f>A350&amp;"."&amp;A367&amp;"."&amp;A351&amp;"."&amp;B374</f>
        <v>1.o.8.7</v>
      </c>
      <c r="B374">
        <v>7</v>
      </c>
      <c r="C374" t="str">
        <f>_xlfn.IFNA(_xlfn.XLOOKUP($A374,Select!$A$4:$A$65,Select!$H$4:$H$65),"")</f>
        <v/>
      </c>
      <c r="M374" s="281">
        <v>0</v>
      </c>
      <c r="N374" s="281">
        <v>0</v>
      </c>
      <c r="O374" s="281">
        <v>0</v>
      </c>
      <c r="P374" s="281">
        <v>0</v>
      </c>
      <c r="Q374" s="281">
        <v>0</v>
      </c>
      <c r="R374" s="281">
        <v>0</v>
      </c>
      <c r="S374" s="281">
        <v>0</v>
      </c>
      <c r="T374" s="281">
        <v>0</v>
      </c>
      <c r="U374" s="281">
        <v>0</v>
      </c>
      <c r="V374" s="281">
        <v>0</v>
      </c>
      <c r="W374" s="281">
        <v>0</v>
      </c>
      <c r="X374" s="281">
        <v>0</v>
      </c>
      <c r="Y374" s="281">
        <v>0</v>
      </c>
      <c r="Z374" s="281">
        <v>0</v>
      </c>
      <c r="AA374" s="281">
        <v>0</v>
      </c>
      <c r="AB374" s="281">
        <v>0</v>
      </c>
      <c r="AC374" s="281">
        <v>0</v>
      </c>
      <c r="AD374" s="281">
        <v>0</v>
      </c>
      <c r="AE374" s="281">
        <v>0</v>
      </c>
      <c r="AF374" s="281">
        <v>0</v>
      </c>
      <c r="AG374" s="281">
        <v>0</v>
      </c>
      <c r="AH374" s="281">
        <v>0</v>
      </c>
      <c r="AI374" s="281">
        <v>0</v>
      </c>
      <c r="AJ374" s="281">
        <v>0</v>
      </c>
      <c r="AK374" s="281">
        <v>0</v>
      </c>
      <c r="AL374" s="281">
        <v>0</v>
      </c>
      <c r="AM374" s="281">
        <v>0</v>
      </c>
      <c r="AN374" s="281">
        <v>0</v>
      </c>
      <c r="AO374" s="281">
        <v>0</v>
      </c>
      <c r="AP374" s="288">
        <v>0</v>
      </c>
    </row>
    <row r="375" spans="1:42" outlineLevel="2">
      <c r="A375" s="211" t="str">
        <f>A350&amp;"."&amp;A367&amp;"."&amp;A351&amp;"."&amp;B375</f>
        <v>1.o.8.8</v>
      </c>
      <c r="B375">
        <v>8</v>
      </c>
      <c r="C375" t="str">
        <f>_xlfn.IFNA(_xlfn.XLOOKUP($A375,Select!$A$4:$A$65,Select!$H$4:$H$65),"")</f>
        <v/>
      </c>
      <c r="M375" s="281">
        <v>0</v>
      </c>
      <c r="N375" s="281">
        <v>0</v>
      </c>
      <c r="O375" s="281">
        <v>0</v>
      </c>
      <c r="P375" s="281">
        <v>0</v>
      </c>
      <c r="Q375" s="281">
        <v>0</v>
      </c>
      <c r="R375" s="281">
        <v>0</v>
      </c>
      <c r="S375" s="281">
        <v>0</v>
      </c>
      <c r="T375" s="281">
        <v>0</v>
      </c>
      <c r="U375" s="281">
        <v>0</v>
      </c>
      <c r="V375" s="281">
        <v>0</v>
      </c>
      <c r="W375" s="281">
        <v>0</v>
      </c>
      <c r="X375" s="281">
        <v>0</v>
      </c>
      <c r="Y375" s="281">
        <v>0</v>
      </c>
      <c r="Z375" s="281">
        <v>0</v>
      </c>
      <c r="AA375" s="281">
        <v>0</v>
      </c>
      <c r="AB375" s="281">
        <v>0</v>
      </c>
      <c r="AC375" s="281">
        <v>0</v>
      </c>
      <c r="AD375" s="281">
        <v>0</v>
      </c>
      <c r="AE375" s="281">
        <v>0</v>
      </c>
      <c r="AF375" s="281">
        <v>0</v>
      </c>
      <c r="AG375" s="281">
        <v>0</v>
      </c>
      <c r="AH375" s="281">
        <v>0</v>
      </c>
      <c r="AI375" s="281">
        <v>0</v>
      </c>
      <c r="AJ375" s="281">
        <v>0</v>
      </c>
      <c r="AK375" s="281">
        <v>0</v>
      </c>
      <c r="AL375" s="281">
        <v>0</v>
      </c>
      <c r="AM375" s="281">
        <v>0</v>
      </c>
      <c r="AN375" s="281">
        <v>0</v>
      </c>
      <c r="AO375" s="281">
        <v>0</v>
      </c>
      <c r="AP375" s="288">
        <v>0</v>
      </c>
    </row>
    <row r="376" spans="1:42" outlineLevel="2">
      <c r="A376" s="211" t="str">
        <f>A350&amp;"."&amp;A367&amp;"."&amp;A351&amp;"."&amp;B376</f>
        <v>1.o.8.9</v>
      </c>
      <c r="B376">
        <v>9</v>
      </c>
      <c r="C376" t="str">
        <f>_xlfn.IFNA(_xlfn.XLOOKUP($A376,Select!$A$4:$A$65,Select!$H$4:$H$65),"")</f>
        <v/>
      </c>
      <c r="M376" s="281">
        <v>0</v>
      </c>
      <c r="N376" s="281">
        <v>0</v>
      </c>
      <c r="O376" s="281">
        <v>0</v>
      </c>
      <c r="P376" s="281">
        <v>0</v>
      </c>
      <c r="Q376" s="281">
        <v>0</v>
      </c>
      <c r="R376" s="281">
        <v>0</v>
      </c>
      <c r="S376" s="281">
        <v>0</v>
      </c>
      <c r="T376" s="281">
        <v>0</v>
      </c>
      <c r="U376" s="281">
        <v>0</v>
      </c>
      <c r="V376" s="281">
        <v>0</v>
      </c>
      <c r="W376" s="281">
        <v>0</v>
      </c>
      <c r="X376" s="281">
        <v>0</v>
      </c>
      <c r="Y376" s="281">
        <v>0</v>
      </c>
      <c r="Z376" s="281">
        <v>0</v>
      </c>
      <c r="AA376" s="281">
        <v>0</v>
      </c>
      <c r="AB376" s="281">
        <v>0</v>
      </c>
      <c r="AC376" s="281">
        <v>0</v>
      </c>
      <c r="AD376" s="281">
        <v>0</v>
      </c>
      <c r="AE376" s="281">
        <v>0</v>
      </c>
      <c r="AF376" s="281">
        <v>0</v>
      </c>
      <c r="AG376" s="281">
        <v>0</v>
      </c>
      <c r="AH376" s="281">
        <v>0</v>
      </c>
      <c r="AI376" s="281">
        <v>0</v>
      </c>
      <c r="AJ376" s="281">
        <v>0</v>
      </c>
      <c r="AK376" s="281">
        <v>0</v>
      </c>
      <c r="AL376" s="281">
        <v>0</v>
      </c>
      <c r="AM376" s="281">
        <v>0</v>
      </c>
      <c r="AN376" s="281">
        <v>0</v>
      </c>
      <c r="AO376" s="281">
        <v>0</v>
      </c>
      <c r="AP376" s="288">
        <v>0</v>
      </c>
    </row>
    <row r="377" spans="1:42" outlineLevel="2">
      <c r="A377" s="211" t="str">
        <f>A350&amp;"."&amp;A367&amp;"."&amp;A351&amp;"."&amp;B377</f>
        <v>1.o.8.10</v>
      </c>
      <c r="B377">
        <v>10</v>
      </c>
      <c r="C377" t="str">
        <f>_xlfn.IFNA(_xlfn.XLOOKUP($A377,Select!$A$4:$A$65,Select!$H$4:$H$65),"")</f>
        <v/>
      </c>
      <c r="M377" s="281">
        <v>0</v>
      </c>
      <c r="N377" s="281">
        <v>0</v>
      </c>
      <c r="O377" s="281">
        <v>0</v>
      </c>
      <c r="P377" s="281">
        <v>0</v>
      </c>
      <c r="Q377" s="281">
        <v>0</v>
      </c>
      <c r="R377" s="281">
        <v>0</v>
      </c>
      <c r="S377" s="281">
        <v>0</v>
      </c>
      <c r="T377" s="281">
        <v>0</v>
      </c>
      <c r="U377" s="281">
        <v>0</v>
      </c>
      <c r="V377" s="281">
        <v>0</v>
      </c>
      <c r="W377" s="281">
        <v>0</v>
      </c>
      <c r="X377" s="281">
        <v>0</v>
      </c>
      <c r="Y377" s="281">
        <v>0</v>
      </c>
      <c r="Z377" s="281">
        <v>0</v>
      </c>
      <c r="AA377" s="281">
        <v>0</v>
      </c>
      <c r="AB377" s="281">
        <v>0</v>
      </c>
      <c r="AC377" s="281">
        <v>0</v>
      </c>
      <c r="AD377" s="281">
        <v>0</v>
      </c>
      <c r="AE377" s="281">
        <v>0</v>
      </c>
      <c r="AF377" s="281">
        <v>0</v>
      </c>
      <c r="AG377" s="281">
        <v>0</v>
      </c>
      <c r="AH377" s="281">
        <v>0</v>
      </c>
      <c r="AI377" s="281">
        <v>0</v>
      </c>
      <c r="AJ377" s="281">
        <v>0</v>
      </c>
      <c r="AK377" s="281">
        <v>0</v>
      </c>
      <c r="AL377" s="281">
        <v>0</v>
      </c>
      <c r="AM377" s="281">
        <v>0</v>
      </c>
      <c r="AN377" s="281">
        <v>0</v>
      </c>
      <c r="AO377" s="281">
        <v>0</v>
      </c>
      <c r="AP377" s="288">
        <v>0</v>
      </c>
    </row>
    <row r="378" spans="1:42" outlineLevel="2">
      <c r="A378" s="211" t="str">
        <f>A350&amp;"."&amp;A367&amp;"."&amp;A351&amp;"."&amp;B378</f>
        <v>1.o.8.11</v>
      </c>
      <c r="B378">
        <v>11</v>
      </c>
      <c r="C378" t="str">
        <f>_xlfn.IFNA(_xlfn.XLOOKUP($A378,Select!$A$4:$A$65,Select!$H$4:$H$65),"")</f>
        <v/>
      </c>
      <c r="M378" s="281">
        <v>0</v>
      </c>
      <c r="N378" s="281">
        <v>0</v>
      </c>
      <c r="O378" s="281">
        <v>0</v>
      </c>
      <c r="P378" s="281">
        <v>0</v>
      </c>
      <c r="Q378" s="281">
        <v>0</v>
      </c>
      <c r="R378" s="281">
        <v>0</v>
      </c>
      <c r="S378" s="281">
        <v>0</v>
      </c>
      <c r="T378" s="281">
        <v>0</v>
      </c>
      <c r="U378" s="281">
        <v>0</v>
      </c>
      <c r="V378" s="281">
        <v>0</v>
      </c>
      <c r="W378" s="281">
        <v>0</v>
      </c>
      <c r="X378" s="281">
        <v>0</v>
      </c>
      <c r="Y378" s="281">
        <v>0</v>
      </c>
      <c r="Z378" s="281">
        <v>0</v>
      </c>
      <c r="AA378" s="281">
        <v>0</v>
      </c>
      <c r="AB378" s="281">
        <v>0</v>
      </c>
      <c r="AC378" s="281">
        <v>0</v>
      </c>
      <c r="AD378" s="281">
        <v>0</v>
      </c>
      <c r="AE378" s="281">
        <v>0</v>
      </c>
      <c r="AF378" s="281">
        <v>0</v>
      </c>
      <c r="AG378" s="281">
        <v>0</v>
      </c>
      <c r="AH378" s="281">
        <v>0</v>
      </c>
      <c r="AI378" s="281">
        <v>0</v>
      </c>
      <c r="AJ378" s="281">
        <v>0</v>
      </c>
      <c r="AK378" s="281">
        <v>0</v>
      </c>
      <c r="AL378" s="281">
        <v>0</v>
      </c>
      <c r="AM378" s="281">
        <v>0</v>
      </c>
      <c r="AN378" s="281">
        <v>0</v>
      </c>
      <c r="AO378" s="281">
        <v>0</v>
      </c>
      <c r="AP378" s="288">
        <v>0</v>
      </c>
    </row>
    <row r="379" spans="1:42" outlineLevel="2">
      <c r="A379" s="211" t="str">
        <f>A350&amp;"."&amp;A367&amp;"."&amp;A351&amp;"."&amp;B379</f>
        <v>1.o.8.12</v>
      </c>
      <c r="B379">
        <v>12</v>
      </c>
      <c r="C379" t="str">
        <f>_xlfn.IFNA(_xlfn.XLOOKUP($A379,Select!$A$4:$A$65,Select!$H$4:$H$65),"")</f>
        <v/>
      </c>
      <c r="M379" s="281">
        <v>0</v>
      </c>
      <c r="N379" s="281">
        <v>0</v>
      </c>
      <c r="O379" s="281">
        <v>0</v>
      </c>
      <c r="P379" s="281">
        <v>0</v>
      </c>
      <c r="Q379" s="281">
        <v>0</v>
      </c>
      <c r="R379" s="281">
        <v>0</v>
      </c>
      <c r="S379" s="281">
        <v>0</v>
      </c>
      <c r="T379" s="281">
        <v>0</v>
      </c>
      <c r="U379" s="281">
        <v>0</v>
      </c>
      <c r="V379" s="281">
        <v>0</v>
      </c>
      <c r="W379" s="281">
        <v>0</v>
      </c>
      <c r="X379" s="281">
        <v>0</v>
      </c>
      <c r="Y379" s="281">
        <v>0</v>
      </c>
      <c r="Z379" s="281">
        <v>0</v>
      </c>
      <c r="AA379" s="281">
        <v>0</v>
      </c>
      <c r="AB379" s="281">
        <v>0</v>
      </c>
      <c r="AC379" s="281">
        <v>0</v>
      </c>
      <c r="AD379" s="281">
        <v>0</v>
      </c>
      <c r="AE379" s="281">
        <v>0</v>
      </c>
      <c r="AF379" s="281">
        <v>0</v>
      </c>
      <c r="AG379" s="281">
        <v>0</v>
      </c>
      <c r="AH379" s="281">
        <v>0</v>
      </c>
      <c r="AI379" s="281">
        <v>0</v>
      </c>
      <c r="AJ379" s="281">
        <v>0</v>
      </c>
      <c r="AK379" s="281">
        <v>0</v>
      </c>
      <c r="AL379" s="281">
        <v>0</v>
      </c>
      <c r="AM379" s="281">
        <v>0</v>
      </c>
      <c r="AN379" s="281">
        <v>0</v>
      </c>
      <c r="AO379" s="281">
        <v>0</v>
      </c>
      <c r="AP379" s="288">
        <v>0</v>
      </c>
    </row>
    <row r="380" spans="1:42" s="156" customFormat="1" outlineLevel="1">
      <c r="A380" s="212"/>
      <c r="B380" s="201">
        <f>B379-COUNTIFS(C368:C379,"")</f>
        <v>1</v>
      </c>
      <c r="C380" s="201" t="s">
        <v>285</v>
      </c>
      <c r="D380" s="201"/>
      <c r="E380" s="201"/>
      <c r="F380" s="201"/>
      <c r="G380" s="201"/>
      <c r="H380" s="201"/>
      <c r="I380" s="201"/>
      <c r="J380" s="201"/>
      <c r="K380" s="201"/>
      <c r="L380" s="201"/>
      <c r="M380" s="280">
        <f t="shared" ref="M380:AP380" si="32">SUM(M368:M379)</f>
        <v>0</v>
      </c>
      <c r="N380" s="280">
        <f t="shared" si="32"/>
        <v>0</v>
      </c>
      <c r="O380" s="280">
        <f t="shared" si="32"/>
        <v>0</v>
      </c>
      <c r="P380" s="280">
        <f t="shared" si="32"/>
        <v>0</v>
      </c>
      <c r="Q380" s="280">
        <f t="shared" si="32"/>
        <v>0</v>
      </c>
      <c r="R380" s="280">
        <f t="shared" si="32"/>
        <v>0</v>
      </c>
      <c r="S380" s="280">
        <f t="shared" si="32"/>
        <v>0</v>
      </c>
      <c r="T380" s="280">
        <f t="shared" si="32"/>
        <v>0</v>
      </c>
      <c r="U380" s="280">
        <f t="shared" si="32"/>
        <v>0</v>
      </c>
      <c r="V380" s="280">
        <f t="shared" si="32"/>
        <v>0</v>
      </c>
      <c r="W380" s="280">
        <f t="shared" si="32"/>
        <v>0</v>
      </c>
      <c r="X380" s="280">
        <f t="shared" si="32"/>
        <v>0</v>
      </c>
      <c r="Y380" s="280">
        <f t="shared" si="32"/>
        <v>0</v>
      </c>
      <c r="Z380" s="280">
        <f t="shared" si="32"/>
        <v>0</v>
      </c>
      <c r="AA380" s="280">
        <f t="shared" si="32"/>
        <v>0</v>
      </c>
      <c r="AB380" s="280">
        <f t="shared" si="32"/>
        <v>0</v>
      </c>
      <c r="AC380" s="280">
        <f t="shared" si="32"/>
        <v>0</v>
      </c>
      <c r="AD380" s="280">
        <f t="shared" si="32"/>
        <v>0</v>
      </c>
      <c r="AE380" s="280">
        <f t="shared" si="32"/>
        <v>0</v>
      </c>
      <c r="AF380" s="280">
        <f t="shared" si="32"/>
        <v>0</v>
      </c>
      <c r="AG380" s="280">
        <f t="shared" si="32"/>
        <v>0</v>
      </c>
      <c r="AH380" s="280">
        <f t="shared" si="32"/>
        <v>0</v>
      </c>
      <c r="AI380" s="280">
        <f t="shared" si="32"/>
        <v>0</v>
      </c>
      <c r="AJ380" s="280">
        <f t="shared" si="32"/>
        <v>0</v>
      </c>
      <c r="AK380" s="280">
        <f t="shared" si="32"/>
        <v>0</v>
      </c>
      <c r="AL380" s="280">
        <f t="shared" si="32"/>
        <v>0</v>
      </c>
      <c r="AM380" s="280">
        <f t="shared" si="32"/>
        <v>0</v>
      </c>
      <c r="AN380" s="280">
        <f t="shared" si="32"/>
        <v>0</v>
      </c>
      <c r="AO380" s="280">
        <f t="shared" si="32"/>
        <v>0</v>
      </c>
      <c r="AP380" s="280">
        <f t="shared" si="32"/>
        <v>0</v>
      </c>
    </row>
    <row r="381" spans="1:42" outlineLevel="1">
      <c r="A381" s="221"/>
      <c r="B381" s="222"/>
      <c r="C381" s="222"/>
      <c r="D381" s="222"/>
      <c r="E381" s="222"/>
      <c r="F381" s="222"/>
      <c r="G381" s="222"/>
      <c r="H381" s="222"/>
      <c r="I381" s="222"/>
      <c r="J381" s="222"/>
      <c r="K381" s="222"/>
      <c r="L381" s="222"/>
      <c r="M381" s="222"/>
      <c r="N381" s="222"/>
      <c r="O381" s="222"/>
      <c r="P381" s="222"/>
      <c r="Q381" s="222"/>
      <c r="R381" s="222"/>
      <c r="S381" s="222"/>
      <c r="T381" s="222"/>
      <c r="U381" s="222"/>
      <c r="V381" s="222"/>
      <c r="W381" s="222"/>
      <c r="X381" s="222"/>
      <c r="Y381" s="222"/>
      <c r="Z381" s="222"/>
      <c r="AA381" s="222"/>
      <c r="AB381" s="222"/>
      <c r="AC381" s="222"/>
      <c r="AD381" s="222"/>
      <c r="AE381" s="222"/>
      <c r="AF381" s="222"/>
      <c r="AG381" s="222"/>
      <c r="AH381" s="222"/>
      <c r="AI381" s="222"/>
      <c r="AJ381" s="222"/>
      <c r="AK381" s="222"/>
      <c r="AL381" s="222"/>
      <c r="AM381" s="222"/>
      <c r="AN381" s="222"/>
      <c r="AO381" s="222"/>
      <c r="AP381" s="222"/>
    </row>
    <row r="382" spans="1:42" s="31" customFormat="1" outlineLevel="1">
      <c r="A382" s="220" t="s">
        <v>254</v>
      </c>
      <c r="B382" s="220" t="s">
        <v>287</v>
      </c>
      <c r="C382" s="220" t="s">
        <v>284</v>
      </c>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c r="AA382" s="220"/>
      <c r="AB382" s="220"/>
      <c r="AC382" s="220"/>
      <c r="AD382" s="220"/>
      <c r="AE382" s="220"/>
      <c r="AF382" s="220"/>
      <c r="AG382" s="220"/>
      <c r="AH382" s="220"/>
      <c r="AI382" s="220"/>
      <c r="AJ382" s="220"/>
      <c r="AK382" s="220"/>
      <c r="AL382" s="220"/>
      <c r="AM382" s="220"/>
      <c r="AN382" s="220"/>
      <c r="AO382" s="220"/>
      <c r="AP382" s="220"/>
    </row>
    <row r="383" spans="1:42" outlineLevel="2">
      <c r="A383" s="211" t="str">
        <f>A350&amp;"."&amp;A382&amp;"."&amp;A351&amp;"."&amp;B383</f>
        <v>1.d.8.1</v>
      </c>
      <c r="B383">
        <v>1</v>
      </c>
      <c r="C383" t="str">
        <f>_xlfn.IFNA(_xlfn.XLOOKUP($A383,Select!$A$4:$A$65,Select!$H$4:$H$65),"")</f>
        <v/>
      </c>
      <c r="M383" s="281">
        <v>0</v>
      </c>
      <c r="N383" s="281">
        <v>0</v>
      </c>
      <c r="O383" s="281">
        <v>0</v>
      </c>
      <c r="P383" s="281">
        <v>0</v>
      </c>
      <c r="Q383" s="281">
        <v>0</v>
      </c>
      <c r="R383" s="281">
        <v>0</v>
      </c>
      <c r="S383" s="281">
        <v>0</v>
      </c>
      <c r="T383" s="281">
        <v>0</v>
      </c>
      <c r="U383" s="281">
        <v>0</v>
      </c>
      <c r="V383" s="281">
        <v>0</v>
      </c>
      <c r="W383" s="281">
        <v>0</v>
      </c>
      <c r="X383" s="281">
        <v>0</v>
      </c>
      <c r="Y383" s="281">
        <v>0</v>
      </c>
      <c r="Z383" s="281">
        <v>0</v>
      </c>
      <c r="AA383" s="281">
        <v>0</v>
      </c>
      <c r="AB383" s="281">
        <v>0</v>
      </c>
      <c r="AC383" s="281">
        <v>0</v>
      </c>
      <c r="AD383" s="281">
        <v>0</v>
      </c>
      <c r="AE383" s="281">
        <v>0</v>
      </c>
      <c r="AF383" s="281">
        <v>0</v>
      </c>
      <c r="AG383" s="281">
        <v>0</v>
      </c>
      <c r="AH383" s="281">
        <v>0</v>
      </c>
      <c r="AI383" s="281">
        <v>0</v>
      </c>
      <c r="AJ383" s="281">
        <v>0</v>
      </c>
      <c r="AK383" s="281">
        <v>0</v>
      </c>
      <c r="AL383" s="281">
        <v>0</v>
      </c>
      <c r="AM383" s="281">
        <v>0</v>
      </c>
      <c r="AN383" s="281">
        <v>0</v>
      </c>
      <c r="AO383" s="281">
        <v>0</v>
      </c>
      <c r="AP383" s="288">
        <v>0</v>
      </c>
    </row>
    <row r="384" spans="1:42" outlineLevel="2">
      <c r="A384" s="211" t="str">
        <f>A350&amp;"."&amp;A382&amp;"."&amp;A351&amp;"."&amp;B384</f>
        <v>1.d.8.2</v>
      </c>
      <c r="B384">
        <v>2</v>
      </c>
      <c r="C384" t="str">
        <f>_xlfn.IFNA(_xlfn.XLOOKUP($A384,Select!$A$4:$A$65,Select!$H$4:$H$65),"")</f>
        <v/>
      </c>
      <c r="M384" s="281">
        <v>0</v>
      </c>
      <c r="N384" s="281">
        <v>0</v>
      </c>
      <c r="O384" s="281">
        <v>0</v>
      </c>
      <c r="P384" s="281">
        <v>0</v>
      </c>
      <c r="Q384" s="281">
        <v>0</v>
      </c>
      <c r="R384" s="281">
        <v>0</v>
      </c>
      <c r="S384" s="281">
        <v>0</v>
      </c>
      <c r="T384" s="281">
        <v>0</v>
      </c>
      <c r="U384" s="281">
        <v>0</v>
      </c>
      <c r="V384" s="281">
        <v>0</v>
      </c>
      <c r="W384" s="281">
        <v>0</v>
      </c>
      <c r="X384" s="281">
        <v>0</v>
      </c>
      <c r="Y384" s="281">
        <v>0</v>
      </c>
      <c r="Z384" s="281">
        <v>0</v>
      </c>
      <c r="AA384" s="281">
        <v>0</v>
      </c>
      <c r="AB384" s="281">
        <v>0</v>
      </c>
      <c r="AC384" s="281">
        <v>0</v>
      </c>
      <c r="AD384" s="281">
        <v>0</v>
      </c>
      <c r="AE384" s="281">
        <v>0</v>
      </c>
      <c r="AF384" s="281">
        <v>0</v>
      </c>
      <c r="AG384" s="281">
        <v>0</v>
      </c>
      <c r="AH384" s="281">
        <v>0</v>
      </c>
      <c r="AI384" s="281">
        <v>0</v>
      </c>
      <c r="AJ384" s="281">
        <v>0</v>
      </c>
      <c r="AK384" s="281">
        <v>0</v>
      </c>
      <c r="AL384" s="281">
        <v>0</v>
      </c>
      <c r="AM384" s="281">
        <v>0</v>
      </c>
      <c r="AN384" s="281">
        <v>0</v>
      </c>
      <c r="AO384" s="281">
        <v>0</v>
      </c>
      <c r="AP384" s="288">
        <v>0</v>
      </c>
    </row>
    <row r="385" spans="1:42" outlineLevel="2">
      <c r="A385" s="211" t="str">
        <f>A350&amp;"."&amp;A382&amp;"."&amp;A351&amp;"."&amp;B385</f>
        <v>1.d.8.3</v>
      </c>
      <c r="B385">
        <v>3</v>
      </c>
      <c r="C385" t="str">
        <f>_xlfn.IFNA(_xlfn.XLOOKUP($A385,Select!$A$4:$A$65,Select!$H$4:$H$65),"")</f>
        <v/>
      </c>
      <c r="M385" s="281">
        <v>0</v>
      </c>
      <c r="N385" s="281">
        <v>0</v>
      </c>
      <c r="O385" s="281">
        <v>0</v>
      </c>
      <c r="P385" s="281">
        <v>0</v>
      </c>
      <c r="Q385" s="281">
        <v>0</v>
      </c>
      <c r="R385" s="281">
        <v>0</v>
      </c>
      <c r="S385" s="281">
        <v>0</v>
      </c>
      <c r="T385" s="281">
        <v>0</v>
      </c>
      <c r="U385" s="281">
        <v>0</v>
      </c>
      <c r="V385" s="281">
        <v>0</v>
      </c>
      <c r="W385" s="281">
        <v>0</v>
      </c>
      <c r="X385" s="281">
        <v>0</v>
      </c>
      <c r="Y385" s="281">
        <v>0</v>
      </c>
      <c r="Z385" s="281">
        <v>0</v>
      </c>
      <c r="AA385" s="281">
        <v>0</v>
      </c>
      <c r="AB385" s="281">
        <v>0</v>
      </c>
      <c r="AC385" s="281">
        <v>0</v>
      </c>
      <c r="AD385" s="281">
        <v>0</v>
      </c>
      <c r="AE385" s="281">
        <v>0</v>
      </c>
      <c r="AF385" s="281">
        <v>0</v>
      </c>
      <c r="AG385" s="281">
        <v>0</v>
      </c>
      <c r="AH385" s="281">
        <v>0</v>
      </c>
      <c r="AI385" s="281">
        <v>0</v>
      </c>
      <c r="AJ385" s="281">
        <v>0</v>
      </c>
      <c r="AK385" s="281">
        <v>0</v>
      </c>
      <c r="AL385" s="281">
        <v>0</v>
      </c>
      <c r="AM385" s="281">
        <v>0</v>
      </c>
      <c r="AN385" s="281">
        <v>0</v>
      </c>
      <c r="AO385" s="281">
        <v>0</v>
      </c>
      <c r="AP385" s="288">
        <v>0</v>
      </c>
    </row>
    <row r="386" spans="1:42" outlineLevel="2">
      <c r="A386" s="211" t="str">
        <f>A350&amp;"."&amp;A382&amp;"."&amp;A351&amp;"."&amp;B386</f>
        <v>1.d.8.4</v>
      </c>
      <c r="B386">
        <v>4</v>
      </c>
      <c r="C386" t="str">
        <f>_xlfn.IFNA(_xlfn.XLOOKUP($A386,Select!$A$4:$A$65,Select!$H$4:$H$65),"")</f>
        <v/>
      </c>
      <c r="M386" s="281">
        <v>0</v>
      </c>
      <c r="N386" s="281">
        <v>0</v>
      </c>
      <c r="O386" s="281">
        <v>0</v>
      </c>
      <c r="P386" s="281">
        <v>0</v>
      </c>
      <c r="Q386" s="281">
        <v>0</v>
      </c>
      <c r="R386" s="281">
        <v>0</v>
      </c>
      <c r="S386" s="281">
        <v>0</v>
      </c>
      <c r="T386" s="281">
        <v>0</v>
      </c>
      <c r="U386" s="281">
        <v>0</v>
      </c>
      <c r="V386" s="281">
        <v>0</v>
      </c>
      <c r="W386" s="281">
        <v>0</v>
      </c>
      <c r="X386" s="281">
        <v>0</v>
      </c>
      <c r="Y386" s="281">
        <v>0</v>
      </c>
      <c r="Z386" s="281">
        <v>0</v>
      </c>
      <c r="AA386" s="281">
        <v>0</v>
      </c>
      <c r="AB386" s="281">
        <v>0</v>
      </c>
      <c r="AC386" s="281">
        <v>0</v>
      </c>
      <c r="AD386" s="281">
        <v>0</v>
      </c>
      <c r="AE386" s="281">
        <v>0</v>
      </c>
      <c r="AF386" s="281">
        <v>0</v>
      </c>
      <c r="AG386" s="281">
        <v>0</v>
      </c>
      <c r="AH386" s="281">
        <v>0</v>
      </c>
      <c r="AI386" s="281">
        <v>0</v>
      </c>
      <c r="AJ386" s="281">
        <v>0</v>
      </c>
      <c r="AK386" s="281">
        <v>0</v>
      </c>
      <c r="AL386" s="281">
        <v>0</v>
      </c>
      <c r="AM386" s="281">
        <v>0</v>
      </c>
      <c r="AN386" s="281">
        <v>0</v>
      </c>
      <c r="AO386" s="281">
        <v>0</v>
      </c>
      <c r="AP386" s="288">
        <v>0</v>
      </c>
    </row>
    <row r="387" spans="1:42" outlineLevel="2">
      <c r="A387" s="211" t="str">
        <f>A350&amp;"."&amp;A382&amp;"."&amp;A351&amp;"."&amp;B387</f>
        <v>1.d.8.5</v>
      </c>
      <c r="B387">
        <v>5</v>
      </c>
      <c r="C387" t="str">
        <f>_xlfn.IFNA(_xlfn.XLOOKUP($A387,Select!$A$4:$A$65,Select!$H$4:$H$65),"")</f>
        <v/>
      </c>
      <c r="M387" s="281">
        <v>0</v>
      </c>
      <c r="N387" s="281">
        <v>0</v>
      </c>
      <c r="O387" s="281">
        <v>0</v>
      </c>
      <c r="P387" s="281">
        <v>0</v>
      </c>
      <c r="Q387" s="281">
        <v>0</v>
      </c>
      <c r="R387" s="281">
        <v>0</v>
      </c>
      <c r="S387" s="281">
        <v>0</v>
      </c>
      <c r="T387" s="281">
        <v>0</v>
      </c>
      <c r="U387" s="281">
        <v>0</v>
      </c>
      <c r="V387" s="281">
        <v>0</v>
      </c>
      <c r="W387" s="281">
        <v>0</v>
      </c>
      <c r="X387" s="281">
        <v>0</v>
      </c>
      <c r="Y387" s="281">
        <v>0</v>
      </c>
      <c r="Z387" s="281">
        <v>0</v>
      </c>
      <c r="AA387" s="281">
        <v>0</v>
      </c>
      <c r="AB387" s="281">
        <v>0</v>
      </c>
      <c r="AC387" s="281">
        <v>0</v>
      </c>
      <c r="AD387" s="281">
        <v>0</v>
      </c>
      <c r="AE387" s="281">
        <v>0</v>
      </c>
      <c r="AF387" s="281">
        <v>0</v>
      </c>
      <c r="AG387" s="281">
        <v>0</v>
      </c>
      <c r="AH387" s="281">
        <v>0</v>
      </c>
      <c r="AI387" s="281">
        <v>0</v>
      </c>
      <c r="AJ387" s="281">
        <v>0</v>
      </c>
      <c r="AK387" s="281">
        <v>0</v>
      </c>
      <c r="AL387" s="281">
        <v>0</v>
      </c>
      <c r="AM387" s="281">
        <v>0</v>
      </c>
      <c r="AN387" s="281">
        <v>0</v>
      </c>
      <c r="AO387" s="281">
        <v>0</v>
      </c>
      <c r="AP387" s="288">
        <v>0</v>
      </c>
    </row>
    <row r="388" spans="1:42" outlineLevel="2">
      <c r="A388" s="211" t="str">
        <f>A350&amp;"."&amp;A382&amp;"."&amp;A351&amp;"."&amp;B388</f>
        <v>1.d.8.6</v>
      </c>
      <c r="B388">
        <v>6</v>
      </c>
      <c r="C388" t="str">
        <f>_xlfn.IFNA(_xlfn.XLOOKUP($A388,Select!$A$4:$A$65,Select!$H$4:$H$65),"")</f>
        <v/>
      </c>
      <c r="M388" s="281">
        <v>0</v>
      </c>
      <c r="N388" s="281">
        <v>0</v>
      </c>
      <c r="O388" s="281">
        <v>0</v>
      </c>
      <c r="P388" s="281">
        <v>0</v>
      </c>
      <c r="Q388" s="281">
        <v>0</v>
      </c>
      <c r="R388" s="281">
        <v>0</v>
      </c>
      <c r="S388" s="281">
        <v>0</v>
      </c>
      <c r="T388" s="281">
        <v>0</v>
      </c>
      <c r="U388" s="281">
        <v>0</v>
      </c>
      <c r="V388" s="281">
        <v>0</v>
      </c>
      <c r="W388" s="281">
        <v>0</v>
      </c>
      <c r="X388" s="281">
        <v>0</v>
      </c>
      <c r="Y388" s="281">
        <v>0</v>
      </c>
      <c r="Z388" s="281">
        <v>0</v>
      </c>
      <c r="AA388" s="281">
        <v>0</v>
      </c>
      <c r="AB388" s="281">
        <v>0</v>
      </c>
      <c r="AC388" s="281">
        <v>0</v>
      </c>
      <c r="AD388" s="281">
        <v>0</v>
      </c>
      <c r="AE388" s="281">
        <v>0</v>
      </c>
      <c r="AF388" s="281">
        <v>0</v>
      </c>
      <c r="AG388" s="281">
        <v>0</v>
      </c>
      <c r="AH388" s="281">
        <v>0</v>
      </c>
      <c r="AI388" s="281">
        <v>0</v>
      </c>
      <c r="AJ388" s="281">
        <v>0</v>
      </c>
      <c r="AK388" s="281">
        <v>0</v>
      </c>
      <c r="AL388" s="281">
        <v>0</v>
      </c>
      <c r="AM388" s="281">
        <v>0</v>
      </c>
      <c r="AN388" s="281">
        <v>0</v>
      </c>
      <c r="AO388" s="281">
        <v>0</v>
      </c>
      <c r="AP388" s="288">
        <v>0</v>
      </c>
    </row>
    <row r="389" spans="1:42" outlineLevel="2">
      <c r="A389" s="211" t="str">
        <f>A350&amp;"."&amp;A382&amp;"."&amp;A351&amp;"."&amp;B389</f>
        <v>1.d.8.7</v>
      </c>
      <c r="B389">
        <v>7</v>
      </c>
      <c r="C389" t="str">
        <f>_xlfn.IFNA(_xlfn.XLOOKUP($A389,Select!$A$4:$A$65,Select!$H$4:$H$65),"")</f>
        <v/>
      </c>
      <c r="M389" s="281">
        <v>0</v>
      </c>
      <c r="N389" s="281">
        <v>0</v>
      </c>
      <c r="O389" s="281">
        <v>0</v>
      </c>
      <c r="P389" s="281">
        <v>0</v>
      </c>
      <c r="Q389" s="281">
        <v>0</v>
      </c>
      <c r="R389" s="281">
        <v>0</v>
      </c>
      <c r="S389" s="281">
        <v>0</v>
      </c>
      <c r="T389" s="281">
        <v>0</v>
      </c>
      <c r="U389" s="281">
        <v>0</v>
      </c>
      <c r="V389" s="281">
        <v>0</v>
      </c>
      <c r="W389" s="281">
        <v>0</v>
      </c>
      <c r="X389" s="281">
        <v>0</v>
      </c>
      <c r="Y389" s="281">
        <v>0</v>
      </c>
      <c r="Z389" s="281">
        <v>0</v>
      </c>
      <c r="AA389" s="281">
        <v>0</v>
      </c>
      <c r="AB389" s="281">
        <v>0</v>
      </c>
      <c r="AC389" s="281">
        <v>0</v>
      </c>
      <c r="AD389" s="281">
        <v>0</v>
      </c>
      <c r="AE389" s="281">
        <v>0</v>
      </c>
      <c r="AF389" s="281">
        <v>0</v>
      </c>
      <c r="AG389" s="281">
        <v>0</v>
      </c>
      <c r="AH389" s="281">
        <v>0</v>
      </c>
      <c r="AI389" s="281">
        <v>0</v>
      </c>
      <c r="AJ389" s="281">
        <v>0</v>
      </c>
      <c r="AK389" s="281">
        <v>0</v>
      </c>
      <c r="AL389" s="281">
        <v>0</v>
      </c>
      <c r="AM389" s="281">
        <v>0</v>
      </c>
      <c r="AN389" s="281">
        <v>0</v>
      </c>
      <c r="AO389" s="281">
        <v>0</v>
      </c>
      <c r="AP389" s="288">
        <v>0</v>
      </c>
    </row>
    <row r="390" spans="1:42" outlineLevel="2">
      <c r="A390" s="211" t="str">
        <f>A350&amp;"."&amp;A382&amp;"."&amp;A351&amp;"."&amp;B390</f>
        <v>1.d.8.8</v>
      </c>
      <c r="B390">
        <v>8</v>
      </c>
      <c r="C390" t="str">
        <f>_xlfn.IFNA(_xlfn.XLOOKUP($A390,Select!$A$4:$A$65,Select!$H$4:$H$65),"")</f>
        <v/>
      </c>
      <c r="M390" s="281">
        <v>0</v>
      </c>
      <c r="N390" s="281">
        <v>0</v>
      </c>
      <c r="O390" s="281">
        <v>0</v>
      </c>
      <c r="P390" s="281">
        <v>0</v>
      </c>
      <c r="Q390" s="281">
        <v>0</v>
      </c>
      <c r="R390" s="281">
        <v>0</v>
      </c>
      <c r="S390" s="281">
        <v>0</v>
      </c>
      <c r="T390" s="281">
        <v>0</v>
      </c>
      <c r="U390" s="281">
        <v>0</v>
      </c>
      <c r="V390" s="281">
        <v>0</v>
      </c>
      <c r="W390" s="281">
        <v>0</v>
      </c>
      <c r="X390" s="281">
        <v>0</v>
      </c>
      <c r="Y390" s="281">
        <v>0</v>
      </c>
      <c r="Z390" s="281">
        <v>0</v>
      </c>
      <c r="AA390" s="281">
        <v>0</v>
      </c>
      <c r="AB390" s="281">
        <v>0</v>
      </c>
      <c r="AC390" s="281">
        <v>0</v>
      </c>
      <c r="AD390" s="281">
        <v>0</v>
      </c>
      <c r="AE390" s="281">
        <v>0</v>
      </c>
      <c r="AF390" s="281">
        <v>0</v>
      </c>
      <c r="AG390" s="281">
        <v>0</v>
      </c>
      <c r="AH390" s="281">
        <v>0</v>
      </c>
      <c r="AI390" s="281">
        <v>0</v>
      </c>
      <c r="AJ390" s="281">
        <v>0</v>
      </c>
      <c r="AK390" s="281">
        <v>0</v>
      </c>
      <c r="AL390" s="281">
        <v>0</v>
      </c>
      <c r="AM390" s="281">
        <v>0</v>
      </c>
      <c r="AN390" s="281">
        <v>0</v>
      </c>
      <c r="AO390" s="281">
        <v>0</v>
      </c>
      <c r="AP390" s="288">
        <v>0</v>
      </c>
    </row>
    <row r="391" spans="1:42" outlineLevel="2">
      <c r="A391" s="211" t="str">
        <f>A350&amp;"."&amp;A382&amp;"."&amp;A351&amp;"."&amp;B391</f>
        <v>1.d.8.9</v>
      </c>
      <c r="B391">
        <v>9</v>
      </c>
      <c r="C391" t="str">
        <f>_xlfn.IFNA(_xlfn.XLOOKUP($A391,Select!$A$4:$A$65,Select!$H$4:$H$65),"")</f>
        <v/>
      </c>
      <c r="M391" s="281">
        <v>0</v>
      </c>
      <c r="N391" s="281">
        <v>0</v>
      </c>
      <c r="O391" s="281">
        <v>0</v>
      </c>
      <c r="P391" s="281">
        <v>0</v>
      </c>
      <c r="Q391" s="281">
        <v>0</v>
      </c>
      <c r="R391" s="281">
        <v>0</v>
      </c>
      <c r="S391" s="281">
        <v>0</v>
      </c>
      <c r="T391" s="281">
        <v>0</v>
      </c>
      <c r="U391" s="281">
        <v>0</v>
      </c>
      <c r="V391" s="281">
        <v>0</v>
      </c>
      <c r="W391" s="281">
        <v>0</v>
      </c>
      <c r="X391" s="281">
        <v>0</v>
      </c>
      <c r="Y391" s="281">
        <v>0</v>
      </c>
      <c r="Z391" s="281">
        <v>0</v>
      </c>
      <c r="AA391" s="281">
        <v>0</v>
      </c>
      <c r="AB391" s="281">
        <v>0</v>
      </c>
      <c r="AC391" s="281">
        <v>0</v>
      </c>
      <c r="AD391" s="281">
        <v>0</v>
      </c>
      <c r="AE391" s="281">
        <v>0</v>
      </c>
      <c r="AF391" s="281">
        <v>0</v>
      </c>
      <c r="AG391" s="281">
        <v>0</v>
      </c>
      <c r="AH391" s="281">
        <v>0</v>
      </c>
      <c r="AI391" s="281">
        <v>0</v>
      </c>
      <c r="AJ391" s="281">
        <v>0</v>
      </c>
      <c r="AK391" s="281">
        <v>0</v>
      </c>
      <c r="AL391" s="281">
        <v>0</v>
      </c>
      <c r="AM391" s="281">
        <v>0</v>
      </c>
      <c r="AN391" s="281">
        <v>0</v>
      </c>
      <c r="AO391" s="281">
        <v>0</v>
      </c>
      <c r="AP391" s="288">
        <v>0</v>
      </c>
    </row>
    <row r="392" spans="1:42" outlineLevel="2">
      <c r="A392" s="211" t="str">
        <f>A350&amp;"."&amp;A382&amp;"."&amp;A351&amp;"."&amp;B392</f>
        <v>1.d.8.10</v>
      </c>
      <c r="B392">
        <v>10</v>
      </c>
      <c r="C392" t="str">
        <f>_xlfn.IFNA(_xlfn.XLOOKUP($A392,Select!$A$4:$A$65,Select!$H$4:$H$65),"")</f>
        <v/>
      </c>
      <c r="M392" s="281">
        <v>0</v>
      </c>
      <c r="N392" s="281">
        <v>0</v>
      </c>
      <c r="O392" s="281">
        <v>0</v>
      </c>
      <c r="P392" s="281">
        <v>0</v>
      </c>
      <c r="Q392" s="281">
        <v>0</v>
      </c>
      <c r="R392" s="281">
        <v>0</v>
      </c>
      <c r="S392" s="281">
        <v>0</v>
      </c>
      <c r="T392" s="281">
        <v>0</v>
      </c>
      <c r="U392" s="281">
        <v>0</v>
      </c>
      <c r="V392" s="281">
        <v>0</v>
      </c>
      <c r="W392" s="281">
        <v>0</v>
      </c>
      <c r="X392" s="281">
        <v>0</v>
      </c>
      <c r="Y392" s="281">
        <v>0</v>
      </c>
      <c r="Z392" s="281">
        <v>0</v>
      </c>
      <c r="AA392" s="281">
        <v>0</v>
      </c>
      <c r="AB392" s="281">
        <v>0</v>
      </c>
      <c r="AC392" s="281">
        <v>0</v>
      </c>
      <c r="AD392" s="281">
        <v>0</v>
      </c>
      <c r="AE392" s="281">
        <v>0</v>
      </c>
      <c r="AF392" s="281">
        <v>0</v>
      </c>
      <c r="AG392" s="281">
        <v>0</v>
      </c>
      <c r="AH392" s="281">
        <v>0</v>
      </c>
      <c r="AI392" s="281">
        <v>0</v>
      </c>
      <c r="AJ392" s="281">
        <v>0</v>
      </c>
      <c r="AK392" s="281">
        <v>0</v>
      </c>
      <c r="AL392" s="281">
        <v>0</v>
      </c>
      <c r="AM392" s="281">
        <v>0</v>
      </c>
      <c r="AN392" s="281">
        <v>0</v>
      </c>
      <c r="AO392" s="281">
        <v>0</v>
      </c>
      <c r="AP392" s="288">
        <v>0</v>
      </c>
    </row>
    <row r="393" spans="1:42" outlineLevel="2">
      <c r="A393" s="211" t="str">
        <f>A350&amp;"."&amp;A382&amp;"."&amp;A351&amp;"."&amp;B393</f>
        <v>1.d.8.11</v>
      </c>
      <c r="B393">
        <v>11</v>
      </c>
      <c r="C393" t="str">
        <f>_xlfn.IFNA(_xlfn.XLOOKUP($A393,Select!$A$4:$A$65,Select!$H$4:$H$65),"")</f>
        <v/>
      </c>
      <c r="M393" s="281">
        <v>0</v>
      </c>
      <c r="N393" s="281">
        <v>0</v>
      </c>
      <c r="O393" s="281">
        <v>0</v>
      </c>
      <c r="P393" s="281">
        <v>0</v>
      </c>
      <c r="Q393" s="281">
        <v>0</v>
      </c>
      <c r="R393" s="281">
        <v>0</v>
      </c>
      <c r="S393" s="281">
        <v>0</v>
      </c>
      <c r="T393" s="281">
        <v>0</v>
      </c>
      <c r="U393" s="281">
        <v>0</v>
      </c>
      <c r="V393" s="281">
        <v>0</v>
      </c>
      <c r="W393" s="281">
        <v>0</v>
      </c>
      <c r="X393" s="281">
        <v>0</v>
      </c>
      <c r="Y393" s="281">
        <v>0</v>
      </c>
      <c r="Z393" s="281">
        <v>0</v>
      </c>
      <c r="AA393" s="281">
        <v>0</v>
      </c>
      <c r="AB393" s="281">
        <v>0</v>
      </c>
      <c r="AC393" s="281">
        <v>0</v>
      </c>
      <c r="AD393" s="281">
        <v>0</v>
      </c>
      <c r="AE393" s="281">
        <v>0</v>
      </c>
      <c r="AF393" s="281">
        <v>0</v>
      </c>
      <c r="AG393" s="281">
        <v>0</v>
      </c>
      <c r="AH393" s="281">
        <v>0</v>
      </c>
      <c r="AI393" s="281">
        <v>0</v>
      </c>
      <c r="AJ393" s="281">
        <v>0</v>
      </c>
      <c r="AK393" s="281">
        <v>0</v>
      </c>
      <c r="AL393" s="281">
        <v>0</v>
      </c>
      <c r="AM393" s="281">
        <v>0</v>
      </c>
      <c r="AN393" s="281">
        <v>0</v>
      </c>
      <c r="AO393" s="281">
        <v>0</v>
      </c>
      <c r="AP393" s="288">
        <v>0</v>
      </c>
    </row>
    <row r="394" spans="1:42" outlineLevel="2">
      <c r="A394" s="211" t="str">
        <f>A350&amp;"."&amp;A382&amp;"."&amp;A351&amp;"."&amp;B394</f>
        <v>1.d.8.12</v>
      </c>
      <c r="B394">
        <v>12</v>
      </c>
      <c r="C394" t="str">
        <f>_xlfn.IFNA(_xlfn.XLOOKUP($A394,Select!$A$4:$A$65,Select!$H$4:$H$65),"")</f>
        <v/>
      </c>
      <c r="M394" s="281">
        <v>0</v>
      </c>
      <c r="N394" s="281">
        <v>0</v>
      </c>
      <c r="O394" s="281">
        <v>0</v>
      </c>
      <c r="P394" s="281">
        <v>0</v>
      </c>
      <c r="Q394" s="281">
        <v>0</v>
      </c>
      <c r="R394" s="281">
        <v>0</v>
      </c>
      <c r="S394" s="281">
        <v>0</v>
      </c>
      <c r="T394" s="281">
        <v>0</v>
      </c>
      <c r="U394" s="281">
        <v>0</v>
      </c>
      <c r="V394" s="281">
        <v>0</v>
      </c>
      <c r="W394" s="281">
        <v>0</v>
      </c>
      <c r="X394" s="281">
        <v>0</v>
      </c>
      <c r="Y394" s="281">
        <v>0</v>
      </c>
      <c r="Z394" s="281">
        <v>0</v>
      </c>
      <c r="AA394" s="281">
        <v>0</v>
      </c>
      <c r="AB394" s="281">
        <v>0</v>
      </c>
      <c r="AC394" s="281">
        <v>0</v>
      </c>
      <c r="AD394" s="281">
        <v>0</v>
      </c>
      <c r="AE394" s="281">
        <v>0</v>
      </c>
      <c r="AF394" s="281">
        <v>0</v>
      </c>
      <c r="AG394" s="281">
        <v>0</v>
      </c>
      <c r="AH394" s="281">
        <v>0</v>
      </c>
      <c r="AI394" s="281">
        <v>0</v>
      </c>
      <c r="AJ394" s="281">
        <v>0</v>
      </c>
      <c r="AK394" s="281">
        <v>0</v>
      </c>
      <c r="AL394" s="281">
        <v>0</v>
      </c>
      <c r="AM394" s="281">
        <v>0</v>
      </c>
      <c r="AN394" s="281">
        <v>0</v>
      </c>
      <c r="AO394" s="281">
        <v>0</v>
      </c>
      <c r="AP394" s="288">
        <v>0</v>
      </c>
    </row>
    <row r="395" spans="1:42" s="156" customFormat="1" outlineLevel="1">
      <c r="A395" s="212"/>
      <c r="B395" s="201">
        <f>B394-COUNTIFS(C383:C394,"")</f>
        <v>0</v>
      </c>
      <c r="C395" s="201" t="s">
        <v>285</v>
      </c>
      <c r="D395" s="201"/>
      <c r="E395" s="201"/>
      <c r="F395" s="201"/>
      <c r="G395" s="201"/>
      <c r="H395" s="201"/>
      <c r="I395" s="201"/>
      <c r="J395" s="201"/>
      <c r="K395" s="201"/>
      <c r="L395" s="201"/>
      <c r="M395" s="280">
        <f t="shared" ref="M395:AP395" si="33">SUM(M383:M394)</f>
        <v>0</v>
      </c>
      <c r="N395" s="280">
        <f t="shared" si="33"/>
        <v>0</v>
      </c>
      <c r="O395" s="280">
        <f t="shared" si="33"/>
        <v>0</v>
      </c>
      <c r="P395" s="280">
        <f t="shared" si="33"/>
        <v>0</v>
      </c>
      <c r="Q395" s="280">
        <f t="shared" si="33"/>
        <v>0</v>
      </c>
      <c r="R395" s="280">
        <f t="shared" si="33"/>
        <v>0</v>
      </c>
      <c r="S395" s="280">
        <f t="shared" si="33"/>
        <v>0</v>
      </c>
      <c r="T395" s="280">
        <f t="shared" si="33"/>
        <v>0</v>
      </c>
      <c r="U395" s="280">
        <f t="shared" si="33"/>
        <v>0</v>
      </c>
      <c r="V395" s="280">
        <f t="shared" si="33"/>
        <v>0</v>
      </c>
      <c r="W395" s="280">
        <f t="shared" si="33"/>
        <v>0</v>
      </c>
      <c r="X395" s="280">
        <f t="shared" si="33"/>
        <v>0</v>
      </c>
      <c r="Y395" s="280">
        <f t="shared" si="33"/>
        <v>0</v>
      </c>
      <c r="Z395" s="280">
        <f t="shared" si="33"/>
        <v>0</v>
      </c>
      <c r="AA395" s="280">
        <f t="shared" si="33"/>
        <v>0</v>
      </c>
      <c r="AB395" s="280">
        <f t="shared" si="33"/>
        <v>0</v>
      </c>
      <c r="AC395" s="280">
        <f t="shared" si="33"/>
        <v>0</v>
      </c>
      <c r="AD395" s="280">
        <f t="shared" si="33"/>
        <v>0</v>
      </c>
      <c r="AE395" s="280">
        <f t="shared" si="33"/>
        <v>0</v>
      </c>
      <c r="AF395" s="280">
        <f t="shared" si="33"/>
        <v>0</v>
      </c>
      <c r="AG395" s="280">
        <f t="shared" si="33"/>
        <v>0</v>
      </c>
      <c r="AH395" s="280">
        <f t="shared" si="33"/>
        <v>0</v>
      </c>
      <c r="AI395" s="280">
        <f t="shared" si="33"/>
        <v>0</v>
      </c>
      <c r="AJ395" s="280">
        <f t="shared" si="33"/>
        <v>0</v>
      </c>
      <c r="AK395" s="280">
        <f t="shared" si="33"/>
        <v>0</v>
      </c>
      <c r="AL395" s="280">
        <f t="shared" si="33"/>
        <v>0</v>
      </c>
      <c r="AM395" s="280">
        <f t="shared" si="33"/>
        <v>0</v>
      </c>
      <c r="AN395" s="280">
        <f t="shared" si="33"/>
        <v>0</v>
      </c>
      <c r="AO395" s="280">
        <f t="shared" si="33"/>
        <v>0</v>
      </c>
      <c r="AP395" s="280">
        <f t="shared" si="33"/>
        <v>0</v>
      </c>
    </row>
    <row r="396" spans="1:42" ht="16.149999999999999" outlineLevel="1" thickBot="1">
      <c r="A396" s="213"/>
      <c r="B396" s="202"/>
      <c r="C396" s="202"/>
      <c r="D396" s="202"/>
      <c r="E396" s="202"/>
      <c r="F396" s="202"/>
      <c r="G396" s="202"/>
      <c r="H396" s="202"/>
      <c r="I396" s="202"/>
      <c r="J396" s="202"/>
      <c r="K396" s="202"/>
      <c r="L396" s="202"/>
      <c r="M396" s="202"/>
      <c r="N396" s="202"/>
      <c r="O396" s="202"/>
      <c r="P396" s="202"/>
      <c r="Q396" s="202"/>
      <c r="R396" s="202"/>
      <c r="S396" s="202"/>
      <c r="T396" s="202"/>
      <c r="U396" s="202"/>
      <c r="V396" s="202"/>
      <c r="W396" s="202"/>
      <c r="X396" s="202"/>
      <c r="Y396" s="202"/>
      <c r="Z396" s="202"/>
      <c r="AA396" s="202"/>
      <c r="AB396" s="202"/>
      <c r="AC396" s="202"/>
      <c r="AD396" s="202"/>
      <c r="AE396" s="202"/>
      <c r="AF396" s="202"/>
      <c r="AG396" s="202"/>
      <c r="AH396" s="202"/>
      <c r="AI396" s="202"/>
      <c r="AJ396" s="202"/>
      <c r="AK396" s="202"/>
      <c r="AL396" s="202"/>
      <c r="AM396" s="202"/>
      <c r="AN396" s="202"/>
      <c r="AO396" s="202"/>
      <c r="AP396" s="202"/>
    </row>
    <row r="397" spans="1:42" s="156" customFormat="1" ht="16.149999999999999" outlineLevel="1" thickBot="1">
      <c r="A397" s="214" t="s">
        <v>288</v>
      </c>
      <c r="B397" s="203">
        <f>B395+B380+B365</f>
        <v>2</v>
      </c>
      <c r="C397" s="203" t="s">
        <v>289</v>
      </c>
      <c r="D397" s="203"/>
      <c r="E397" s="203"/>
      <c r="F397" s="203"/>
      <c r="G397" s="203"/>
      <c r="H397" s="203"/>
      <c r="I397" s="203"/>
      <c r="J397" s="203"/>
      <c r="K397" s="203"/>
      <c r="L397" s="203"/>
      <c r="M397" s="284">
        <f t="shared" ref="M397:AP397" si="34">SUM(M365,M380,M395)</f>
        <v>0</v>
      </c>
      <c r="N397" s="284">
        <f t="shared" si="34"/>
        <v>0</v>
      </c>
      <c r="O397" s="284">
        <f t="shared" si="34"/>
        <v>0</v>
      </c>
      <c r="P397" s="284">
        <f t="shared" si="34"/>
        <v>0</v>
      </c>
      <c r="Q397" s="284">
        <f t="shared" si="34"/>
        <v>0</v>
      </c>
      <c r="R397" s="284">
        <f t="shared" si="34"/>
        <v>0</v>
      </c>
      <c r="S397" s="284">
        <f t="shared" si="34"/>
        <v>0</v>
      </c>
      <c r="T397" s="284">
        <f t="shared" si="34"/>
        <v>0</v>
      </c>
      <c r="U397" s="284">
        <f t="shared" si="34"/>
        <v>0</v>
      </c>
      <c r="V397" s="284">
        <f t="shared" si="34"/>
        <v>0</v>
      </c>
      <c r="W397" s="284">
        <f t="shared" si="34"/>
        <v>0</v>
      </c>
      <c r="X397" s="284">
        <f t="shared" si="34"/>
        <v>0</v>
      </c>
      <c r="Y397" s="284">
        <f t="shared" si="34"/>
        <v>0</v>
      </c>
      <c r="Z397" s="284">
        <f t="shared" si="34"/>
        <v>0</v>
      </c>
      <c r="AA397" s="284">
        <f t="shared" si="34"/>
        <v>0</v>
      </c>
      <c r="AB397" s="284">
        <f t="shared" si="34"/>
        <v>0</v>
      </c>
      <c r="AC397" s="284">
        <f t="shared" si="34"/>
        <v>0</v>
      </c>
      <c r="AD397" s="284">
        <f t="shared" si="34"/>
        <v>0</v>
      </c>
      <c r="AE397" s="284">
        <f t="shared" si="34"/>
        <v>0</v>
      </c>
      <c r="AF397" s="284">
        <f t="shared" si="34"/>
        <v>0</v>
      </c>
      <c r="AG397" s="284">
        <f t="shared" si="34"/>
        <v>0</v>
      </c>
      <c r="AH397" s="284">
        <f t="shared" si="34"/>
        <v>0</v>
      </c>
      <c r="AI397" s="284">
        <f t="shared" si="34"/>
        <v>0</v>
      </c>
      <c r="AJ397" s="284">
        <f t="shared" si="34"/>
        <v>0</v>
      </c>
      <c r="AK397" s="284">
        <f t="shared" si="34"/>
        <v>0</v>
      </c>
      <c r="AL397" s="284">
        <f t="shared" si="34"/>
        <v>0</v>
      </c>
      <c r="AM397" s="284">
        <f t="shared" si="34"/>
        <v>0</v>
      </c>
      <c r="AN397" s="284">
        <f t="shared" si="34"/>
        <v>0</v>
      </c>
      <c r="AO397" s="284">
        <f t="shared" si="34"/>
        <v>0</v>
      </c>
      <c r="AP397" s="284">
        <f t="shared" si="34"/>
        <v>0</v>
      </c>
    </row>
    <row r="398" spans="1:42" collapsed="1">
      <c r="A398" s="211"/>
    </row>
    <row r="399" spans="1:42">
      <c r="A399" s="209" t="str">
        <f>_xlfn.TEXTBEFORE(J399,".")</f>
        <v>3</v>
      </c>
      <c r="B399" s="196" t="str">
        <f>_xlfn.XLOOKUP($A399,Select!$B$4:$B$65,Select!$C$4:$C$65)</f>
        <v>Phase 3</v>
      </c>
      <c r="C399" s="197"/>
      <c r="D399" s="197">
        <f>B414+B429+B444</f>
        <v>5</v>
      </c>
      <c r="E399" s="197" t="s">
        <v>281</v>
      </c>
      <c r="F399" s="197"/>
      <c r="G399" s="197"/>
      <c r="H399" s="197"/>
      <c r="I399" s="197" t="s">
        <v>282</v>
      </c>
      <c r="J399" s="197" t="str">
        <f>Select!$M$12</f>
        <v>3.1</v>
      </c>
      <c r="K399" s="197"/>
      <c r="L399" s="197"/>
      <c r="M399" s="197"/>
      <c r="N399" s="198"/>
      <c r="O399" s="198"/>
      <c r="P399" s="198"/>
      <c r="Q399" s="198"/>
      <c r="R399" s="198"/>
      <c r="S399" s="198"/>
      <c r="T399" s="198"/>
      <c r="U399" s="198"/>
      <c r="V399" s="198"/>
      <c r="W399" s="198"/>
      <c r="X399" s="198"/>
      <c r="Y399" s="198"/>
      <c r="Z399" s="198"/>
      <c r="AA399" s="198"/>
      <c r="AB399" s="198"/>
      <c r="AC399" s="198"/>
      <c r="AD399" s="198"/>
      <c r="AE399" s="198"/>
      <c r="AF399" s="198"/>
      <c r="AG399" s="198"/>
      <c r="AH399" s="198"/>
      <c r="AI399" s="198"/>
      <c r="AJ399" s="198"/>
      <c r="AK399" s="198"/>
      <c r="AL399" s="198"/>
      <c r="AM399" s="198"/>
      <c r="AN399" s="198"/>
      <c r="AO399" s="198"/>
      <c r="AP399" s="198"/>
    </row>
    <row r="400" spans="1:42" s="199" customFormat="1" outlineLevel="1">
      <c r="A400" s="210" t="str">
        <f>_xlfn.TEXTAFTER(J399,".")</f>
        <v>1</v>
      </c>
      <c r="B400" s="199" t="str">
        <f>_xlfn.XLOOKUP($J399,Select!$K$4:$K$65,Select!$F$4:$F$65)</f>
        <v>Humber Onshore Transportation System</v>
      </c>
    </row>
    <row r="401" spans="1:42" s="31" customFormat="1" outlineLevel="1">
      <c r="A401" s="220" t="s">
        <v>150</v>
      </c>
      <c r="B401" s="220" t="s">
        <v>283</v>
      </c>
      <c r="C401" s="220" t="s">
        <v>284</v>
      </c>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c r="AA401" s="220"/>
      <c r="AB401" s="220"/>
      <c r="AC401" s="220"/>
      <c r="AD401" s="220"/>
      <c r="AE401" s="220"/>
      <c r="AF401" s="220"/>
      <c r="AG401" s="220"/>
      <c r="AH401" s="220"/>
      <c r="AI401" s="220"/>
      <c r="AJ401" s="220"/>
      <c r="AK401" s="220"/>
      <c r="AL401" s="220"/>
      <c r="AM401" s="220"/>
      <c r="AN401" s="220"/>
      <c r="AO401" s="220"/>
      <c r="AP401" s="220"/>
    </row>
    <row r="402" spans="1:42" outlineLevel="2">
      <c r="A402" s="211" t="str">
        <f>A399&amp;"."&amp;A401&amp;"."&amp;A400&amp;"."&amp;B402</f>
        <v>3.c.1.1</v>
      </c>
      <c r="B402">
        <v>1</v>
      </c>
      <c r="C402" t="str">
        <f>_xlfn.IFNA(_xlfn.XLOOKUP($A402,Select!$A$4:$A$65,Select!$H$4:$H$65),"")</f>
        <v/>
      </c>
      <c r="M402" s="281">
        <v>0</v>
      </c>
      <c r="N402" s="281">
        <v>0</v>
      </c>
      <c r="O402" s="281">
        <v>0</v>
      </c>
      <c r="P402" s="281">
        <v>0</v>
      </c>
      <c r="Q402" s="281">
        <v>0</v>
      </c>
      <c r="R402" s="281">
        <v>0</v>
      </c>
      <c r="S402" s="281">
        <v>0</v>
      </c>
      <c r="T402" s="281">
        <v>0</v>
      </c>
      <c r="U402" s="281">
        <v>0</v>
      </c>
      <c r="V402" s="281">
        <v>0</v>
      </c>
      <c r="W402" s="281">
        <v>0</v>
      </c>
      <c r="X402" s="281">
        <v>0</v>
      </c>
      <c r="Y402" s="281">
        <v>0</v>
      </c>
      <c r="Z402" s="281">
        <v>0</v>
      </c>
      <c r="AA402" s="281">
        <v>0</v>
      </c>
      <c r="AB402" s="281">
        <v>0</v>
      </c>
      <c r="AC402" s="281">
        <v>0</v>
      </c>
      <c r="AD402" s="281">
        <v>0</v>
      </c>
      <c r="AE402" s="281">
        <v>0</v>
      </c>
      <c r="AF402" s="281">
        <v>0</v>
      </c>
      <c r="AG402" s="281">
        <v>0</v>
      </c>
      <c r="AH402" s="281">
        <v>0</v>
      </c>
      <c r="AI402" s="281">
        <v>0</v>
      </c>
      <c r="AJ402" s="281">
        <v>0</v>
      </c>
      <c r="AK402" s="281">
        <v>0</v>
      </c>
      <c r="AL402" s="281">
        <v>0</v>
      </c>
      <c r="AM402" s="281">
        <v>0</v>
      </c>
      <c r="AN402" s="281">
        <v>0</v>
      </c>
      <c r="AO402" s="281">
        <v>0</v>
      </c>
      <c r="AP402" s="288">
        <v>0</v>
      </c>
    </row>
    <row r="403" spans="1:42" outlineLevel="2">
      <c r="A403" s="211" t="str">
        <f>A399&amp;"."&amp;A401&amp;"."&amp;A400&amp;"."&amp;B403</f>
        <v>3.c.1.2</v>
      </c>
      <c r="B403">
        <v>2</v>
      </c>
      <c r="C403" t="str">
        <f>_xlfn.IFNA(_xlfn.XLOOKUP($A403,Select!$A$4:$A$65,Select!$H$4:$H$65),"")</f>
        <v/>
      </c>
      <c r="M403" s="281">
        <v>0</v>
      </c>
      <c r="N403" s="281">
        <v>0</v>
      </c>
      <c r="O403" s="281">
        <v>0</v>
      </c>
      <c r="P403" s="281">
        <v>0</v>
      </c>
      <c r="Q403" s="281">
        <v>0</v>
      </c>
      <c r="R403" s="281">
        <v>0</v>
      </c>
      <c r="S403" s="281">
        <v>0</v>
      </c>
      <c r="T403" s="281">
        <v>0</v>
      </c>
      <c r="U403" s="281">
        <v>0</v>
      </c>
      <c r="V403" s="281">
        <v>0</v>
      </c>
      <c r="W403" s="281">
        <v>0</v>
      </c>
      <c r="X403" s="281">
        <v>0</v>
      </c>
      <c r="Y403" s="281">
        <v>0</v>
      </c>
      <c r="Z403" s="281">
        <v>0</v>
      </c>
      <c r="AA403" s="281">
        <v>0</v>
      </c>
      <c r="AB403" s="281">
        <v>0</v>
      </c>
      <c r="AC403" s="281">
        <v>0</v>
      </c>
      <c r="AD403" s="281">
        <v>0</v>
      </c>
      <c r="AE403" s="281">
        <v>0</v>
      </c>
      <c r="AF403" s="281">
        <v>0</v>
      </c>
      <c r="AG403" s="281">
        <v>0</v>
      </c>
      <c r="AH403" s="281">
        <v>0</v>
      </c>
      <c r="AI403" s="281">
        <v>0</v>
      </c>
      <c r="AJ403" s="281">
        <v>0</v>
      </c>
      <c r="AK403" s="281">
        <v>0</v>
      </c>
      <c r="AL403" s="281">
        <v>0</v>
      </c>
      <c r="AM403" s="281">
        <v>0</v>
      </c>
      <c r="AN403" s="281">
        <v>0</v>
      </c>
      <c r="AO403" s="281">
        <v>0</v>
      </c>
      <c r="AP403" s="288">
        <v>0</v>
      </c>
    </row>
    <row r="404" spans="1:42" outlineLevel="2">
      <c r="A404" s="211" t="str">
        <f>A399&amp;"."&amp;A401&amp;"."&amp;A400&amp;"."&amp;B404</f>
        <v>3.c.1.3</v>
      </c>
      <c r="B404">
        <v>3</v>
      </c>
      <c r="C404" t="str">
        <f>_xlfn.IFNA(_xlfn.XLOOKUP($A404,Select!$A$4:$A$65,Select!$H$4:$H$65),"")</f>
        <v/>
      </c>
      <c r="M404" s="281">
        <v>0</v>
      </c>
      <c r="N404" s="281">
        <v>0</v>
      </c>
      <c r="O404" s="281">
        <v>0</v>
      </c>
      <c r="P404" s="281">
        <v>0</v>
      </c>
      <c r="Q404" s="281">
        <v>0</v>
      </c>
      <c r="R404" s="281">
        <v>0</v>
      </c>
      <c r="S404" s="281">
        <v>0</v>
      </c>
      <c r="T404" s="281">
        <v>0</v>
      </c>
      <c r="U404" s="281">
        <v>0</v>
      </c>
      <c r="V404" s="281">
        <v>0</v>
      </c>
      <c r="W404" s="281">
        <v>0</v>
      </c>
      <c r="X404" s="281">
        <v>0</v>
      </c>
      <c r="Y404" s="281">
        <v>0</v>
      </c>
      <c r="Z404" s="281">
        <v>0</v>
      </c>
      <c r="AA404" s="281">
        <v>0</v>
      </c>
      <c r="AB404" s="281">
        <v>0</v>
      </c>
      <c r="AC404" s="281">
        <v>0</v>
      </c>
      <c r="AD404" s="281">
        <v>0</v>
      </c>
      <c r="AE404" s="281">
        <v>0</v>
      </c>
      <c r="AF404" s="281">
        <v>0</v>
      </c>
      <c r="AG404" s="281">
        <v>0</v>
      </c>
      <c r="AH404" s="281">
        <v>0</v>
      </c>
      <c r="AI404" s="281">
        <v>0</v>
      </c>
      <c r="AJ404" s="281">
        <v>0</v>
      </c>
      <c r="AK404" s="281">
        <v>0</v>
      </c>
      <c r="AL404" s="281">
        <v>0</v>
      </c>
      <c r="AM404" s="281">
        <v>0</v>
      </c>
      <c r="AN404" s="281">
        <v>0</v>
      </c>
      <c r="AO404" s="281">
        <v>0</v>
      </c>
      <c r="AP404" s="288">
        <v>0</v>
      </c>
    </row>
    <row r="405" spans="1:42" outlineLevel="2">
      <c r="A405" s="211" t="str">
        <f>A399&amp;"."&amp;A401&amp;"."&amp;A400&amp;"."&amp;B405</f>
        <v>3.c.1.4</v>
      </c>
      <c r="B405">
        <v>4</v>
      </c>
      <c r="C405" t="str">
        <f>_xlfn.IFNA(_xlfn.XLOOKUP($A405,Select!$A$4:$A$65,Select!$H$4:$H$65),"")</f>
        <v/>
      </c>
      <c r="M405" s="281">
        <v>0</v>
      </c>
      <c r="N405" s="281">
        <v>0</v>
      </c>
      <c r="O405" s="281">
        <v>0</v>
      </c>
      <c r="P405" s="281">
        <v>0</v>
      </c>
      <c r="Q405" s="281">
        <v>0</v>
      </c>
      <c r="R405" s="281">
        <v>0</v>
      </c>
      <c r="S405" s="281">
        <v>0</v>
      </c>
      <c r="T405" s="281">
        <v>0</v>
      </c>
      <c r="U405" s="281">
        <v>0</v>
      </c>
      <c r="V405" s="281">
        <v>0</v>
      </c>
      <c r="W405" s="281">
        <v>0</v>
      </c>
      <c r="X405" s="281">
        <v>0</v>
      </c>
      <c r="Y405" s="281">
        <v>0</v>
      </c>
      <c r="Z405" s="281">
        <v>0</v>
      </c>
      <c r="AA405" s="281">
        <v>0</v>
      </c>
      <c r="AB405" s="281">
        <v>0</v>
      </c>
      <c r="AC405" s="281">
        <v>0</v>
      </c>
      <c r="AD405" s="281">
        <v>0</v>
      </c>
      <c r="AE405" s="281">
        <v>0</v>
      </c>
      <c r="AF405" s="281">
        <v>0</v>
      </c>
      <c r="AG405" s="281">
        <v>0</v>
      </c>
      <c r="AH405" s="281">
        <v>0</v>
      </c>
      <c r="AI405" s="281">
        <v>0</v>
      </c>
      <c r="AJ405" s="281">
        <v>0</v>
      </c>
      <c r="AK405" s="281">
        <v>0</v>
      </c>
      <c r="AL405" s="281">
        <v>0</v>
      </c>
      <c r="AM405" s="281">
        <v>0</v>
      </c>
      <c r="AN405" s="281">
        <v>0</v>
      </c>
      <c r="AO405" s="281">
        <v>0</v>
      </c>
      <c r="AP405" s="288">
        <v>0</v>
      </c>
    </row>
    <row r="406" spans="1:42" outlineLevel="2">
      <c r="A406" s="211" t="str">
        <f>A399&amp;"."&amp;A401&amp;"."&amp;A400&amp;"."&amp;B406</f>
        <v>3.c.1.5</v>
      </c>
      <c r="B406">
        <v>5</v>
      </c>
      <c r="C406" t="str">
        <f>_xlfn.IFNA(_xlfn.XLOOKUP($A406,Select!$A$4:$A$65,Select!$H$4:$H$65),"")</f>
        <v/>
      </c>
      <c r="M406" s="281">
        <v>0</v>
      </c>
      <c r="N406" s="281">
        <v>0</v>
      </c>
      <c r="O406" s="281">
        <v>0</v>
      </c>
      <c r="P406" s="281">
        <v>0</v>
      </c>
      <c r="Q406" s="281">
        <v>0</v>
      </c>
      <c r="R406" s="281">
        <v>0</v>
      </c>
      <c r="S406" s="281">
        <v>0</v>
      </c>
      <c r="T406" s="281">
        <v>0</v>
      </c>
      <c r="U406" s="281">
        <v>0</v>
      </c>
      <c r="V406" s="281">
        <v>0</v>
      </c>
      <c r="W406" s="281">
        <v>0</v>
      </c>
      <c r="X406" s="281">
        <v>0</v>
      </c>
      <c r="Y406" s="281">
        <v>0</v>
      </c>
      <c r="Z406" s="281">
        <v>0</v>
      </c>
      <c r="AA406" s="281">
        <v>0</v>
      </c>
      <c r="AB406" s="281">
        <v>0</v>
      </c>
      <c r="AC406" s="281">
        <v>0</v>
      </c>
      <c r="AD406" s="281">
        <v>0</v>
      </c>
      <c r="AE406" s="281">
        <v>0</v>
      </c>
      <c r="AF406" s="281">
        <v>0</v>
      </c>
      <c r="AG406" s="281">
        <v>0</v>
      </c>
      <c r="AH406" s="281">
        <v>0</v>
      </c>
      <c r="AI406" s="281">
        <v>0</v>
      </c>
      <c r="AJ406" s="281">
        <v>0</v>
      </c>
      <c r="AK406" s="281">
        <v>0</v>
      </c>
      <c r="AL406" s="281">
        <v>0</v>
      </c>
      <c r="AM406" s="281">
        <v>0</v>
      </c>
      <c r="AN406" s="281">
        <v>0</v>
      </c>
      <c r="AO406" s="281">
        <v>0</v>
      </c>
      <c r="AP406" s="288">
        <v>0</v>
      </c>
    </row>
    <row r="407" spans="1:42" outlineLevel="2">
      <c r="A407" s="211" t="str">
        <f>A399&amp;"."&amp;A401&amp;"."&amp;A400&amp;"."&amp;B407</f>
        <v>3.c.1.6</v>
      </c>
      <c r="B407">
        <v>6</v>
      </c>
      <c r="C407" t="str">
        <f>_xlfn.IFNA(_xlfn.XLOOKUP($A407,Select!$A$4:$A$65,Select!$H$4:$H$65),"")</f>
        <v/>
      </c>
      <c r="M407" s="281">
        <v>0</v>
      </c>
      <c r="N407" s="281">
        <v>0</v>
      </c>
      <c r="O407" s="281">
        <v>0</v>
      </c>
      <c r="P407" s="281">
        <v>0</v>
      </c>
      <c r="Q407" s="281">
        <v>0</v>
      </c>
      <c r="R407" s="281">
        <v>0</v>
      </c>
      <c r="S407" s="281">
        <v>0</v>
      </c>
      <c r="T407" s="281">
        <v>0</v>
      </c>
      <c r="U407" s="281">
        <v>0</v>
      </c>
      <c r="V407" s="281">
        <v>0</v>
      </c>
      <c r="W407" s="281">
        <v>0</v>
      </c>
      <c r="X407" s="281">
        <v>0</v>
      </c>
      <c r="Y407" s="281">
        <v>0</v>
      </c>
      <c r="Z407" s="281">
        <v>0</v>
      </c>
      <c r="AA407" s="281">
        <v>0</v>
      </c>
      <c r="AB407" s="281">
        <v>0</v>
      </c>
      <c r="AC407" s="281">
        <v>0</v>
      </c>
      <c r="AD407" s="281">
        <v>0</v>
      </c>
      <c r="AE407" s="281">
        <v>0</v>
      </c>
      <c r="AF407" s="281">
        <v>0</v>
      </c>
      <c r="AG407" s="281">
        <v>0</v>
      </c>
      <c r="AH407" s="281">
        <v>0</v>
      </c>
      <c r="AI407" s="281">
        <v>0</v>
      </c>
      <c r="AJ407" s="281">
        <v>0</v>
      </c>
      <c r="AK407" s="281">
        <v>0</v>
      </c>
      <c r="AL407" s="281">
        <v>0</v>
      </c>
      <c r="AM407" s="281">
        <v>0</v>
      </c>
      <c r="AN407" s="281">
        <v>0</v>
      </c>
      <c r="AO407" s="281">
        <v>0</v>
      </c>
      <c r="AP407" s="288">
        <v>0</v>
      </c>
    </row>
    <row r="408" spans="1:42" outlineLevel="2">
      <c r="A408" s="211" t="str">
        <f>A399&amp;"."&amp;A401&amp;"."&amp;A400&amp;"."&amp;B408</f>
        <v>3.c.1.7</v>
      </c>
      <c r="B408">
        <v>7</v>
      </c>
      <c r="C408" t="str">
        <f>_xlfn.IFNA(_xlfn.XLOOKUP($A408,Select!$A$4:$A$65,Select!$H$4:$H$65),"")</f>
        <v/>
      </c>
      <c r="M408" s="281">
        <v>0</v>
      </c>
      <c r="N408" s="281">
        <v>0</v>
      </c>
      <c r="O408" s="281">
        <v>0</v>
      </c>
      <c r="P408" s="281">
        <v>0</v>
      </c>
      <c r="Q408" s="281">
        <v>0</v>
      </c>
      <c r="R408" s="281">
        <v>0</v>
      </c>
      <c r="S408" s="281">
        <v>0</v>
      </c>
      <c r="T408" s="281">
        <v>0</v>
      </c>
      <c r="U408" s="281">
        <v>0</v>
      </c>
      <c r="V408" s="281">
        <v>0</v>
      </c>
      <c r="W408" s="281">
        <v>0</v>
      </c>
      <c r="X408" s="281">
        <v>0</v>
      </c>
      <c r="Y408" s="281">
        <v>0</v>
      </c>
      <c r="Z408" s="281">
        <v>0</v>
      </c>
      <c r="AA408" s="281">
        <v>0</v>
      </c>
      <c r="AB408" s="281">
        <v>0</v>
      </c>
      <c r="AC408" s="281">
        <v>0</v>
      </c>
      <c r="AD408" s="281">
        <v>0</v>
      </c>
      <c r="AE408" s="281">
        <v>0</v>
      </c>
      <c r="AF408" s="281">
        <v>0</v>
      </c>
      <c r="AG408" s="281">
        <v>0</v>
      </c>
      <c r="AH408" s="281">
        <v>0</v>
      </c>
      <c r="AI408" s="281">
        <v>0</v>
      </c>
      <c r="AJ408" s="281">
        <v>0</v>
      </c>
      <c r="AK408" s="281">
        <v>0</v>
      </c>
      <c r="AL408" s="281">
        <v>0</v>
      </c>
      <c r="AM408" s="281">
        <v>0</v>
      </c>
      <c r="AN408" s="281">
        <v>0</v>
      </c>
      <c r="AO408" s="281">
        <v>0</v>
      </c>
      <c r="AP408" s="288">
        <v>0</v>
      </c>
    </row>
    <row r="409" spans="1:42" outlineLevel="2">
      <c r="A409" s="211" t="str">
        <f>A399&amp;"."&amp;A401&amp;"."&amp;A400&amp;"."&amp;B409</f>
        <v>3.c.1.8</v>
      </c>
      <c r="B409">
        <v>8</v>
      </c>
      <c r="C409" t="str">
        <f>_xlfn.IFNA(_xlfn.XLOOKUP($A409,Select!$A$4:$A$65,Select!$H$4:$H$65),"")</f>
        <v/>
      </c>
      <c r="M409" s="281">
        <v>0</v>
      </c>
      <c r="N409" s="281">
        <v>0</v>
      </c>
      <c r="O409" s="281">
        <v>0</v>
      </c>
      <c r="P409" s="281">
        <v>0</v>
      </c>
      <c r="Q409" s="281">
        <v>0</v>
      </c>
      <c r="R409" s="281">
        <v>0</v>
      </c>
      <c r="S409" s="281">
        <v>0</v>
      </c>
      <c r="T409" s="281">
        <v>0</v>
      </c>
      <c r="U409" s="281">
        <v>0</v>
      </c>
      <c r="V409" s="281">
        <v>0</v>
      </c>
      <c r="W409" s="281">
        <v>0</v>
      </c>
      <c r="X409" s="281">
        <v>0</v>
      </c>
      <c r="Y409" s="281">
        <v>0</v>
      </c>
      <c r="Z409" s="281">
        <v>0</v>
      </c>
      <c r="AA409" s="281">
        <v>0</v>
      </c>
      <c r="AB409" s="281">
        <v>0</v>
      </c>
      <c r="AC409" s="281">
        <v>0</v>
      </c>
      <c r="AD409" s="281">
        <v>0</v>
      </c>
      <c r="AE409" s="281">
        <v>0</v>
      </c>
      <c r="AF409" s="281">
        <v>0</v>
      </c>
      <c r="AG409" s="281">
        <v>0</v>
      </c>
      <c r="AH409" s="281">
        <v>0</v>
      </c>
      <c r="AI409" s="281">
        <v>0</v>
      </c>
      <c r="AJ409" s="281">
        <v>0</v>
      </c>
      <c r="AK409" s="281">
        <v>0</v>
      </c>
      <c r="AL409" s="281">
        <v>0</v>
      </c>
      <c r="AM409" s="281">
        <v>0</v>
      </c>
      <c r="AN409" s="281">
        <v>0</v>
      </c>
      <c r="AO409" s="281">
        <v>0</v>
      </c>
      <c r="AP409" s="288">
        <v>0</v>
      </c>
    </row>
    <row r="410" spans="1:42" outlineLevel="2">
      <c r="A410" s="211" t="str">
        <f>A399&amp;"."&amp;A401&amp;"."&amp;A400&amp;"."&amp;B410</f>
        <v>3.c.1.9</v>
      </c>
      <c r="B410">
        <v>9</v>
      </c>
      <c r="C410" t="str">
        <f>_xlfn.IFNA(_xlfn.XLOOKUP($A410,Select!$A$4:$A$65,Select!$H$4:$H$65),"")</f>
        <v/>
      </c>
      <c r="M410" s="281">
        <v>0</v>
      </c>
      <c r="N410" s="281">
        <v>0</v>
      </c>
      <c r="O410" s="281">
        <v>0</v>
      </c>
      <c r="P410" s="281">
        <v>0</v>
      </c>
      <c r="Q410" s="281">
        <v>0</v>
      </c>
      <c r="R410" s="281">
        <v>0</v>
      </c>
      <c r="S410" s="281">
        <v>0</v>
      </c>
      <c r="T410" s="281">
        <v>0</v>
      </c>
      <c r="U410" s="281">
        <v>0</v>
      </c>
      <c r="V410" s="281">
        <v>0</v>
      </c>
      <c r="W410" s="281">
        <v>0</v>
      </c>
      <c r="X410" s="281">
        <v>0</v>
      </c>
      <c r="Y410" s="281">
        <v>0</v>
      </c>
      <c r="Z410" s="281">
        <v>0</v>
      </c>
      <c r="AA410" s="281">
        <v>0</v>
      </c>
      <c r="AB410" s="281">
        <v>0</v>
      </c>
      <c r="AC410" s="281">
        <v>0</v>
      </c>
      <c r="AD410" s="281">
        <v>0</v>
      </c>
      <c r="AE410" s="281">
        <v>0</v>
      </c>
      <c r="AF410" s="281">
        <v>0</v>
      </c>
      <c r="AG410" s="281">
        <v>0</v>
      </c>
      <c r="AH410" s="281">
        <v>0</v>
      </c>
      <c r="AI410" s="281">
        <v>0</v>
      </c>
      <c r="AJ410" s="281">
        <v>0</v>
      </c>
      <c r="AK410" s="281">
        <v>0</v>
      </c>
      <c r="AL410" s="281">
        <v>0</v>
      </c>
      <c r="AM410" s="281">
        <v>0</v>
      </c>
      <c r="AN410" s="281">
        <v>0</v>
      </c>
      <c r="AO410" s="281">
        <v>0</v>
      </c>
      <c r="AP410" s="288">
        <v>0</v>
      </c>
    </row>
    <row r="411" spans="1:42" outlineLevel="2">
      <c r="A411" s="211" t="str">
        <f>A399&amp;"."&amp;A401&amp;"."&amp;A400&amp;"."&amp;B411</f>
        <v>3.c.1.10</v>
      </c>
      <c r="B411">
        <v>10</v>
      </c>
      <c r="C411" t="str">
        <f>_xlfn.IFNA(_xlfn.XLOOKUP($A411,Select!$A$4:$A$65,Select!$H$4:$H$65),"")</f>
        <v/>
      </c>
      <c r="M411" s="281">
        <v>0</v>
      </c>
      <c r="N411" s="281">
        <v>0</v>
      </c>
      <c r="O411" s="281">
        <v>0</v>
      </c>
      <c r="P411" s="281">
        <v>0</v>
      </c>
      <c r="Q411" s="281">
        <v>0</v>
      </c>
      <c r="R411" s="281">
        <v>0</v>
      </c>
      <c r="S411" s="281">
        <v>0</v>
      </c>
      <c r="T411" s="281">
        <v>0</v>
      </c>
      <c r="U411" s="281">
        <v>0</v>
      </c>
      <c r="V411" s="281">
        <v>0</v>
      </c>
      <c r="W411" s="281">
        <v>0</v>
      </c>
      <c r="X411" s="281">
        <v>0</v>
      </c>
      <c r="Y411" s="281">
        <v>0</v>
      </c>
      <c r="Z411" s="281">
        <v>0</v>
      </c>
      <c r="AA411" s="281">
        <v>0</v>
      </c>
      <c r="AB411" s="281">
        <v>0</v>
      </c>
      <c r="AC411" s="281">
        <v>0</v>
      </c>
      <c r="AD411" s="281">
        <v>0</v>
      </c>
      <c r="AE411" s="281">
        <v>0</v>
      </c>
      <c r="AF411" s="281">
        <v>0</v>
      </c>
      <c r="AG411" s="281">
        <v>0</v>
      </c>
      <c r="AH411" s="281">
        <v>0</v>
      </c>
      <c r="AI411" s="281">
        <v>0</v>
      </c>
      <c r="AJ411" s="281">
        <v>0</v>
      </c>
      <c r="AK411" s="281">
        <v>0</v>
      </c>
      <c r="AL411" s="281">
        <v>0</v>
      </c>
      <c r="AM411" s="281">
        <v>0</v>
      </c>
      <c r="AN411" s="281">
        <v>0</v>
      </c>
      <c r="AO411" s="281">
        <v>0</v>
      </c>
      <c r="AP411" s="288">
        <v>0</v>
      </c>
    </row>
    <row r="412" spans="1:42" outlineLevel="2">
      <c r="A412" s="211" t="str">
        <f>A399&amp;"."&amp;A401&amp;"."&amp;A400&amp;"."&amp;B412</f>
        <v>3.c.1.11</v>
      </c>
      <c r="B412">
        <v>11</v>
      </c>
      <c r="C412" t="str">
        <f>_xlfn.IFNA(_xlfn.XLOOKUP($A412,Select!$A$4:$A$65,Select!$H$4:$H$65),"")</f>
        <v/>
      </c>
      <c r="M412" s="281">
        <v>0</v>
      </c>
      <c r="N412" s="281">
        <v>0</v>
      </c>
      <c r="O412" s="281">
        <v>0</v>
      </c>
      <c r="P412" s="281">
        <v>0</v>
      </c>
      <c r="Q412" s="281">
        <v>0</v>
      </c>
      <c r="R412" s="281">
        <v>0</v>
      </c>
      <c r="S412" s="281">
        <v>0</v>
      </c>
      <c r="T412" s="281">
        <v>0</v>
      </c>
      <c r="U412" s="281">
        <v>0</v>
      </c>
      <c r="V412" s="281">
        <v>0</v>
      </c>
      <c r="W412" s="281">
        <v>0</v>
      </c>
      <c r="X412" s="281">
        <v>0</v>
      </c>
      <c r="Y412" s="281">
        <v>0</v>
      </c>
      <c r="Z412" s="281">
        <v>0</v>
      </c>
      <c r="AA412" s="281">
        <v>0</v>
      </c>
      <c r="AB412" s="281">
        <v>0</v>
      </c>
      <c r="AC412" s="281">
        <v>0</v>
      </c>
      <c r="AD412" s="281">
        <v>0</v>
      </c>
      <c r="AE412" s="281">
        <v>0</v>
      </c>
      <c r="AF412" s="281">
        <v>0</v>
      </c>
      <c r="AG412" s="281">
        <v>0</v>
      </c>
      <c r="AH412" s="281">
        <v>0</v>
      </c>
      <c r="AI412" s="281">
        <v>0</v>
      </c>
      <c r="AJ412" s="281">
        <v>0</v>
      </c>
      <c r="AK412" s="281">
        <v>0</v>
      </c>
      <c r="AL412" s="281">
        <v>0</v>
      </c>
      <c r="AM412" s="281">
        <v>0</v>
      </c>
      <c r="AN412" s="281">
        <v>0</v>
      </c>
      <c r="AO412" s="281">
        <v>0</v>
      </c>
      <c r="AP412" s="288">
        <v>0</v>
      </c>
    </row>
    <row r="413" spans="1:42" outlineLevel="2">
      <c r="A413" s="211" t="str">
        <f>A399&amp;"."&amp;A401&amp;"."&amp;A400&amp;"."&amp;B413</f>
        <v>3.c.1.12</v>
      </c>
      <c r="B413">
        <v>12</v>
      </c>
      <c r="C413" t="str">
        <f>_xlfn.IFNA(_xlfn.XLOOKUP($A413,Select!$A$4:$A$65,Select!$H$4:$H$65),"")</f>
        <v/>
      </c>
      <c r="M413" s="281">
        <v>0</v>
      </c>
      <c r="N413" s="281">
        <v>0</v>
      </c>
      <c r="O413" s="281">
        <v>0</v>
      </c>
      <c r="P413" s="281">
        <v>0</v>
      </c>
      <c r="Q413" s="281">
        <v>0</v>
      </c>
      <c r="R413" s="281">
        <v>0</v>
      </c>
      <c r="S413" s="281">
        <v>0</v>
      </c>
      <c r="T413" s="281">
        <v>0</v>
      </c>
      <c r="U413" s="281">
        <v>0</v>
      </c>
      <c r="V413" s="281">
        <v>0</v>
      </c>
      <c r="W413" s="281">
        <v>0</v>
      </c>
      <c r="X413" s="281">
        <v>0</v>
      </c>
      <c r="Y413" s="281">
        <v>0</v>
      </c>
      <c r="Z413" s="281">
        <v>0</v>
      </c>
      <c r="AA413" s="281">
        <v>0</v>
      </c>
      <c r="AB413" s="281">
        <v>0</v>
      </c>
      <c r="AC413" s="281">
        <v>0</v>
      </c>
      <c r="AD413" s="281">
        <v>0</v>
      </c>
      <c r="AE413" s="281">
        <v>0</v>
      </c>
      <c r="AF413" s="281">
        <v>0</v>
      </c>
      <c r="AG413" s="281">
        <v>0</v>
      </c>
      <c r="AH413" s="281">
        <v>0</v>
      </c>
      <c r="AI413" s="281">
        <v>0</v>
      </c>
      <c r="AJ413" s="281">
        <v>0</v>
      </c>
      <c r="AK413" s="281">
        <v>0</v>
      </c>
      <c r="AL413" s="281">
        <v>0</v>
      </c>
      <c r="AM413" s="281">
        <v>0</v>
      </c>
      <c r="AN413" s="281">
        <v>0</v>
      </c>
      <c r="AO413" s="281">
        <v>0</v>
      </c>
      <c r="AP413" s="288">
        <v>0</v>
      </c>
    </row>
    <row r="414" spans="1:42" s="156" customFormat="1" outlineLevel="1">
      <c r="A414" s="212"/>
      <c r="B414" s="201">
        <f>B413-COUNTIFS(C402:C413,"")</f>
        <v>0</v>
      </c>
      <c r="C414" s="201" t="s">
        <v>285</v>
      </c>
      <c r="D414" s="201"/>
      <c r="E414" s="201"/>
      <c r="F414" s="201"/>
      <c r="G414" s="201"/>
      <c r="H414" s="201"/>
      <c r="I414" s="201"/>
      <c r="J414" s="201"/>
      <c r="K414" s="201"/>
      <c r="L414" s="201"/>
      <c r="M414" s="280">
        <f>SUM(M402:M413)</f>
        <v>0</v>
      </c>
      <c r="N414" s="280">
        <f>SUM(N402:N413)</f>
        <v>0</v>
      </c>
      <c r="O414" s="280">
        <f t="shared" ref="O414:AP414" si="35">SUM(O402:O413)</f>
        <v>0</v>
      </c>
      <c r="P414" s="280">
        <f t="shared" si="35"/>
        <v>0</v>
      </c>
      <c r="Q414" s="280">
        <f t="shared" si="35"/>
        <v>0</v>
      </c>
      <c r="R414" s="280">
        <f t="shared" si="35"/>
        <v>0</v>
      </c>
      <c r="S414" s="280">
        <f t="shared" si="35"/>
        <v>0</v>
      </c>
      <c r="T414" s="280">
        <f t="shared" si="35"/>
        <v>0</v>
      </c>
      <c r="U414" s="280">
        <f t="shared" si="35"/>
        <v>0</v>
      </c>
      <c r="V414" s="280">
        <f t="shared" si="35"/>
        <v>0</v>
      </c>
      <c r="W414" s="280">
        <f t="shared" si="35"/>
        <v>0</v>
      </c>
      <c r="X414" s="280">
        <f t="shared" si="35"/>
        <v>0</v>
      </c>
      <c r="Y414" s="280">
        <f t="shared" si="35"/>
        <v>0</v>
      </c>
      <c r="Z414" s="280">
        <f t="shared" si="35"/>
        <v>0</v>
      </c>
      <c r="AA414" s="280">
        <f t="shared" si="35"/>
        <v>0</v>
      </c>
      <c r="AB414" s="280">
        <f t="shared" si="35"/>
        <v>0</v>
      </c>
      <c r="AC414" s="280">
        <f t="shared" si="35"/>
        <v>0</v>
      </c>
      <c r="AD414" s="280">
        <f t="shared" si="35"/>
        <v>0</v>
      </c>
      <c r="AE414" s="280">
        <f t="shared" si="35"/>
        <v>0</v>
      </c>
      <c r="AF414" s="280">
        <f t="shared" si="35"/>
        <v>0</v>
      </c>
      <c r="AG414" s="280">
        <f t="shared" si="35"/>
        <v>0</v>
      </c>
      <c r="AH414" s="280">
        <f t="shared" si="35"/>
        <v>0</v>
      </c>
      <c r="AI414" s="280">
        <f t="shared" si="35"/>
        <v>0</v>
      </c>
      <c r="AJ414" s="280">
        <f t="shared" si="35"/>
        <v>0</v>
      </c>
      <c r="AK414" s="280">
        <f t="shared" si="35"/>
        <v>0</v>
      </c>
      <c r="AL414" s="280">
        <f t="shared" si="35"/>
        <v>0</v>
      </c>
      <c r="AM414" s="280">
        <f t="shared" si="35"/>
        <v>0</v>
      </c>
      <c r="AN414" s="280">
        <f t="shared" si="35"/>
        <v>0</v>
      </c>
      <c r="AO414" s="280">
        <f t="shared" si="35"/>
        <v>0</v>
      </c>
      <c r="AP414" s="280">
        <f t="shared" si="35"/>
        <v>0</v>
      </c>
    </row>
    <row r="415" spans="1:42" outlineLevel="1">
      <c r="A415" s="211"/>
    </row>
    <row r="416" spans="1:42" s="31" customFormat="1" outlineLevel="1">
      <c r="A416" s="220" t="s">
        <v>216</v>
      </c>
      <c r="B416" s="220" t="s">
        <v>286</v>
      </c>
      <c r="C416" s="220" t="s">
        <v>284</v>
      </c>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c r="AA416" s="220"/>
      <c r="AB416" s="220"/>
      <c r="AC416" s="220"/>
      <c r="AD416" s="220"/>
      <c r="AE416" s="220"/>
      <c r="AF416" s="220"/>
      <c r="AG416" s="220"/>
      <c r="AH416" s="220"/>
      <c r="AI416" s="220"/>
      <c r="AJ416" s="220"/>
      <c r="AK416" s="220"/>
      <c r="AL416" s="220"/>
      <c r="AM416" s="220"/>
      <c r="AN416" s="220"/>
      <c r="AO416" s="220"/>
      <c r="AP416" s="220"/>
    </row>
    <row r="417" spans="1:42" outlineLevel="2">
      <c r="A417" s="211" t="str">
        <f>A399&amp;"."&amp;A416&amp;"."&amp;A400&amp;"."&amp;B417</f>
        <v>3.o.1.1</v>
      </c>
      <c r="B417">
        <v>1</v>
      </c>
      <c r="C417" t="str">
        <f>_xlfn.IFNA(_xlfn.XLOOKUP($A417,Select!$A$4:$A$65,Select!$H$4:$H$65),"")</f>
        <v/>
      </c>
      <c r="M417" s="281">
        <v>0</v>
      </c>
      <c r="N417" s="281">
        <v>0</v>
      </c>
      <c r="O417" s="281">
        <v>0</v>
      </c>
      <c r="P417" s="281">
        <v>0</v>
      </c>
      <c r="Q417" s="281">
        <v>0</v>
      </c>
      <c r="R417" s="281">
        <v>0</v>
      </c>
      <c r="S417" s="281">
        <v>0</v>
      </c>
      <c r="T417" s="281">
        <v>0</v>
      </c>
      <c r="U417" s="281">
        <v>0</v>
      </c>
      <c r="V417" s="281">
        <v>0</v>
      </c>
      <c r="W417" s="281">
        <v>0</v>
      </c>
      <c r="X417" s="281">
        <v>0</v>
      </c>
      <c r="Y417" s="281">
        <v>0</v>
      </c>
      <c r="Z417" s="281">
        <v>0</v>
      </c>
      <c r="AA417" s="281">
        <v>0</v>
      </c>
      <c r="AB417" s="281">
        <v>0</v>
      </c>
      <c r="AC417" s="281">
        <v>0</v>
      </c>
      <c r="AD417" s="281">
        <v>0</v>
      </c>
      <c r="AE417" s="281">
        <v>0</v>
      </c>
      <c r="AF417" s="281">
        <v>0</v>
      </c>
      <c r="AG417" s="281">
        <v>0</v>
      </c>
      <c r="AH417" s="281">
        <v>0</v>
      </c>
      <c r="AI417" s="281">
        <v>0</v>
      </c>
      <c r="AJ417" s="281">
        <v>0</v>
      </c>
      <c r="AK417" s="281">
        <v>0</v>
      </c>
      <c r="AL417" s="281">
        <v>0</v>
      </c>
      <c r="AM417" s="281">
        <v>0</v>
      </c>
      <c r="AN417" s="281">
        <v>0</v>
      </c>
      <c r="AO417" s="281">
        <v>0</v>
      </c>
      <c r="AP417" s="288">
        <v>0</v>
      </c>
    </row>
    <row r="418" spans="1:42" outlineLevel="2">
      <c r="A418" s="211" t="str">
        <f>A399&amp;"."&amp;A416&amp;"."&amp;A400&amp;"."&amp;B418</f>
        <v>3.o.1.2</v>
      </c>
      <c r="B418">
        <v>2</v>
      </c>
      <c r="C418" t="str">
        <f>_xlfn.IFNA(_xlfn.XLOOKUP($A418,Select!$A$4:$A$65,Select!$H$4:$H$65),"")</f>
        <v/>
      </c>
      <c r="M418" s="281">
        <v>0</v>
      </c>
      <c r="N418" s="281">
        <v>0</v>
      </c>
      <c r="O418" s="281">
        <v>0</v>
      </c>
      <c r="P418" s="281">
        <v>0</v>
      </c>
      <c r="Q418" s="281">
        <v>0</v>
      </c>
      <c r="R418" s="281">
        <v>0</v>
      </c>
      <c r="S418" s="281">
        <v>0</v>
      </c>
      <c r="T418" s="281">
        <v>0</v>
      </c>
      <c r="U418" s="281">
        <v>0</v>
      </c>
      <c r="V418" s="281">
        <v>0</v>
      </c>
      <c r="W418" s="281">
        <v>0</v>
      </c>
      <c r="X418" s="281">
        <v>0</v>
      </c>
      <c r="Y418" s="281">
        <v>0</v>
      </c>
      <c r="Z418" s="281">
        <v>0</v>
      </c>
      <c r="AA418" s="281">
        <v>0</v>
      </c>
      <c r="AB418" s="281">
        <v>0</v>
      </c>
      <c r="AC418" s="281">
        <v>0</v>
      </c>
      <c r="AD418" s="281">
        <v>0</v>
      </c>
      <c r="AE418" s="281">
        <v>0</v>
      </c>
      <c r="AF418" s="281">
        <v>0</v>
      </c>
      <c r="AG418" s="281">
        <v>0</v>
      </c>
      <c r="AH418" s="281">
        <v>0</v>
      </c>
      <c r="AI418" s="281">
        <v>0</v>
      </c>
      <c r="AJ418" s="281">
        <v>0</v>
      </c>
      <c r="AK418" s="281">
        <v>0</v>
      </c>
      <c r="AL418" s="281">
        <v>0</v>
      </c>
      <c r="AM418" s="281">
        <v>0</v>
      </c>
      <c r="AN418" s="281">
        <v>0</v>
      </c>
      <c r="AO418" s="281">
        <v>0</v>
      </c>
      <c r="AP418" s="288">
        <v>0</v>
      </c>
    </row>
    <row r="419" spans="1:42" outlineLevel="2">
      <c r="A419" s="211" t="str">
        <f>A399&amp;"."&amp;A416&amp;"."&amp;A400&amp;"."&amp;B419</f>
        <v>3.o.1.3</v>
      </c>
      <c r="B419">
        <v>3</v>
      </c>
      <c r="C419" t="str">
        <f>_xlfn.IFNA(_xlfn.XLOOKUP($A419,Select!$A$4:$A$65,Select!$H$4:$H$65),"")</f>
        <v/>
      </c>
      <c r="M419" s="281">
        <v>0</v>
      </c>
      <c r="N419" s="281">
        <v>0</v>
      </c>
      <c r="O419" s="281">
        <v>0</v>
      </c>
      <c r="P419" s="281">
        <v>0</v>
      </c>
      <c r="Q419" s="281">
        <v>0</v>
      </c>
      <c r="R419" s="281">
        <v>0</v>
      </c>
      <c r="S419" s="281">
        <v>0</v>
      </c>
      <c r="T419" s="281">
        <v>0</v>
      </c>
      <c r="U419" s="281">
        <v>0</v>
      </c>
      <c r="V419" s="281">
        <v>0</v>
      </c>
      <c r="W419" s="281">
        <v>0</v>
      </c>
      <c r="X419" s="281">
        <v>0</v>
      </c>
      <c r="Y419" s="281">
        <v>0</v>
      </c>
      <c r="Z419" s="281">
        <v>0</v>
      </c>
      <c r="AA419" s="281">
        <v>0</v>
      </c>
      <c r="AB419" s="281">
        <v>0</v>
      </c>
      <c r="AC419" s="281">
        <v>0</v>
      </c>
      <c r="AD419" s="281">
        <v>0</v>
      </c>
      <c r="AE419" s="281">
        <v>0</v>
      </c>
      <c r="AF419" s="281">
        <v>0</v>
      </c>
      <c r="AG419" s="281">
        <v>0</v>
      </c>
      <c r="AH419" s="281">
        <v>0</v>
      </c>
      <c r="AI419" s="281">
        <v>0</v>
      </c>
      <c r="AJ419" s="281">
        <v>0</v>
      </c>
      <c r="AK419" s="281">
        <v>0</v>
      </c>
      <c r="AL419" s="281">
        <v>0</v>
      </c>
      <c r="AM419" s="281">
        <v>0</v>
      </c>
      <c r="AN419" s="281">
        <v>0</v>
      </c>
      <c r="AO419" s="281">
        <v>0</v>
      </c>
      <c r="AP419" s="288">
        <v>0</v>
      </c>
    </row>
    <row r="420" spans="1:42" outlineLevel="2">
      <c r="A420" s="211" t="str">
        <f>A399&amp;"."&amp;A416&amp;"."&amp;A400&amp;"."&amp;B420</f>
        <v>3.o.1.4</v>
      </c>
      <c r="B420">
        <v>4</v>
      </c>
      <c r="C420" t="str">
        <f>_xlfn.IFNA(_xlfn.XLOOKUP($A420,Select!$A$4:$A$65,Select!$H$4:$H$65),"")</f>
        <v/>
      </c>
      <c r="M420" s="281">
        <v>0</v>
      </c>
      <c r="N420" s="281">
        <v>0</v>
      </c>
      <c r="O420" s="281">
        <v>0</v>
      </c>
      <c r="P420" s="281">
        <v>0</v>
      </c>
      <c r="Q420" s="281">
        <v>0</v>
      </c>
      <c r="R420" s="281">
        <v>0</v>
      </c>
      <c r="S420" s="281">
        <v>0</v>
      </c>
      <c r="T420" s="281">
        <v>0</v>
      </c>
      <c r="U420" s="281">
        <v>0</v>
      </c>
      <c r="V420" s="281">
        <v>0</v>
      </c>
      <c r="W420" s="281">
        <v>0</v>
      </c>
      <c r="X420" s="281">
        <v>0</v>
      </c>
      <c r="Y420" s="281">
        <v>0</v>
      </c>
      <c r="Z420" s="281">
        <v>0</v>
      </c>
      <c r="AA420" s="281">
        <v>0</v>
      </c>
      <c r="AB420" s="281">
        <v>0</v>
      </c>
      <c r="AC420" s="281">
        <v>0</v>
      </c>
      <c r="AD420" s="281">
        <v>0</v>
      </c>
      <c r="AE420" s="281">
        <v>0</v>
      </c>
      <c r="AF420" s="281">
        <v>0</v>
      </c>
      <c r="AG420" s="281">
        <v>0</v>
      </c>
      <c r="AH420" s="281">
        <v>0</v>
      </c>
      <c r="AI420" s="281">
        <v>0</v>
      </c>
      <c r="AJ420" s="281">
        <v>0</v>
      </c>
      <c r="AK420" s="281">
        <v>0</v>
      </c>
      <c r="AL420" s="281">
        <v>0</v>
      </c>
      <c r="AM420" s="281">
        <v>0</v>
      </c>
      <c r="AN420" s="281">
        <v>0</v>
      </c>
      <c r="AO420" s="281">
        <v>0</v>
      </c>
      <c r="AP420" s="288">
        <v>0</v>
      </c>
    </row>
    <row r="421" spans="1:42" outlineLevel="2">
      <c r="A421" s="211" t="str">
        <f>A399&amp;"."&amp;A416&amp;"."&amp;A400&amp;"."&amp;B421</f>
        <v>3.o.1.5</v>
      </c>
      <c r="B421">
        <v>5</v>
      </c>
      <c r="C421" t="str">
        <f>_xlfn.IFNA(_xlfn.XLOOKUP($A421,Select!$A$4:$A$65,Select!$H$4:$H$65),"")</f>
        <v/>
      </c>
      <c r="M421" s="281">
        <v>0</v>
      </c>
      <c r="N421" s="281">
        <v>0</v>
      </c>
      <c r="O421" s="281">
        <v>0</v>
      </c>
      <c r="P421" s="281">
        <v>0</v>
      </c>
      <c r="Q421" s="281">
        <v>0</v>
      </c>
      <c r="R421" s="281">
        <v>0</v>
      </c>
      <c r="S421" s="281">
        <v>0</v>
      </c>
      <c r="T421" s="281">
        <v>0</v>
      </c>
      <c r="U421" s="281">
        <v>0</v>
      </c>
      <c r="V421" s="281">
        <v>0</v>
      </c>
      <c r="W421" s="281">
        <v>0</v>
      </c>
      <c r="X421" s="281">
        <v>0</v>
      </c>
      <c r="Y421" s="281">
        <v>0</v>
      </c>
      <c r="Z421" s="281">
        <v>0</v>
      </c>
      <c r="AA421" s="281">
        <v>0</v>
      </c>
      <c r="AB421" s="281">
        <v>0</v>
      </c>
      <c r="AC421" s="281">
        <v>0</v>
      </c>
      <c r="AD421" s="281">
        <v>0</v>
      </c>
      <c r="AE421" s="281">
        <v>0</v>
      </c>
      <c r="AF421" s="281">
        <v>0</v>
      </c>
      <c r="AG421" s="281">
        <v>0</v>
      </c>
      <c r="AH421" s="281">
        <v>0</v>
      </c>
      <c r="AI421" s="281">
        <v>0</v>
      </c>
      <c r="AJ421" s="281">
        <v>0</v>
      </c>
      <c r="AK421" s="281">
        <v>0</v>
      </c>
      <c r="AL421" s="281">
        <v>0</v>
      </c>
      <c r="AM421" s="281">
        <v>0</v>
      </c>
      <c r="AN421" s="281">
        <v>0</v>
      </c>
      <c r="AO421" s="281">
        <v>0</v>
      </c>
      <c r="AP421" s="288">
        <v>0</v>
      </c>
    </row>
    <row r="422" spans="1:42" outlineLevel="2">
      <c r="A422" s="211" t="str">
        <f>A399&amp;"."&amp;A416&amp;"."&amp;A400&amp;"."&amp;B422</f>
        <v>3.o.1.6</v>
      </c>
      <c r="B422">
        <v>6</v>
      </c>
      <c r="C422" t="str">
        <f>_xlfn.IFNA(_xlfn.XLOOKUP($A422,Select!$A$4:$A$65,Select!$H$4:$H$65),"")</f>
        <v/>
      </c>
      <c r="M422" s="281">
        <v>0</v>
      </c>
      <c r="N422" s="281">
        <v>0</v>
      </c>
      <c r="O422" s="281">
        <v>0</v>
      </c>
      <c r="P422" s="281">
        <v>0</v>
      </c>
      <c r="Q422" s="281">
        <v>0</v>
      </c>
      <c r="R422" s="281">
        <v>0</v>
      </c>
      <c r="S422" s="281">
        <v>0</v>
      </c>
      <c r="T422" s="281">
        <v>0</v>
      </c>
      <c r="U422" s="281">
        <v>0</v>
      </c>
      <c r="V422" s="281">
        <v>0</v>
      </c>
      <c r="W422" s="281">
        <v>0</v>
      </c>
      <c r="X422" s="281">
        <v>0</v>
      </c>
      <c r="Y422" s="281">
        <v>0</v>
      </c>
      <c r="Z422" s="281">
        <v>0</v>
      </c>
      <c r="AA422" s="281">
        <v>0</v>
      </c>
      <c r="AB422" s="281">
        <v>0</v>
      </c>
      <c r="AC422" s="281">
        <v>0</v>
      </c>
      <c r="AD422" s="281">
        <v>0</v>
      </c>
      <c r="AE422" s="281">
        <v>0</v>
      </c>
      <c r="AF422" s="281">
        <v>0</v>
      </c>
      <c r="AG422" s="281">
        <v>0</v>
      </c>
      <c r="AH422" s="281">
        <v>0</v>
      </c>
      <c r="AI422" s="281">
        <v>0</v>
      </c>
      <c r="AJ422" s="281">
        <v>0</v>
      </c>
      <c r="AK422" s="281">
        <v>0</v>
      </c>
      <c r="AL422" s="281">
        <v>0</v>
      </c>
      <c r="AM422" s="281">
        <v>0</v>
      </c>
      <c r="AN422" s="281">
        <v>0</v>
      </c>
      <c r="AO422" s="281">
        <v>0</v>
      </c>
      <c r="AP422" s="288">
        <v>0</v>
      </c>
    </row>
    <row r="423" spans="1:42" outlineLevel="2">
      <c r="A423" s="211" t="str">
        <f>A399&amp;"."&amp;A416&amp;"."&amp;A400&amp;"."&amp;B423</f>
        <v>3.o.1.7</v>
      </c>
      <c r="B423">
        <v>7</v>
      </c>
      <c r="C423" t="str">
        <f>_xlfn.IFNA(_xlfn.XLOOKUP($A423,Select!$A$4:$A$65,Select!$H$4:$H$65),"")</f>
        <v/>
      </c>
      <c r="M423" s="281">
        <v>0</v>
      </c>
      <c r="N423" s="281">
        <v>0</v>
      </c>
      <c r="O423" s="281">
        <v>0</v>
      </c>
      <c r="P423" s="281">
        <v>0</v>
      </c>
      <c r="Q423" s="281">
        <v>0</v>
      </c>
      <c r="R423" s="281">
        <v>0</v>
      </c>
      <c r="S423" s="281">
        <v>0</v>
      </c>
      <c r="T423" s="281">
        <v>0</v>
      </c>
      <c r="U423" s="281">
        <v>0</v>
      </c>
      <c r="V423" s="281">
        <v>0</v>
      </c>
      <c r="W423" s="281">
        <v>0</v>
      </c>
      <c r="X423" s="281">
        <v>0</v>
      </c>
      <c r="Y423" s="281">
        <v>0</v>
      </c>
      <c r="Z423" s="281">
        <v>0</v>
      </c>
      <c r="AA423" s="281">
        <v>0</v>
      </c>
      <c r="AB423" s="281">
        <v>0</v>
      </c>
      <c r="AC423" s="281">
        <v>0</v>
      </c>
      <c r="AD423" s="281">
        <v>0</v>
      </c>
      <c r="AE423" s="281">
        <v>0</v>
      </c>
      <c r="AF423" s="281">
        <v>0</v>
      </c>
      <c r="AG423" s="281">
        <v>0</v>
      </c>
      <c r="AH423" s="281">
        <v>0</v>
      </c>
      <c r="AI423" s="281">
        <v>0</v>
      </c>
      <c r="AJ423" s="281">
        <v>0</v>
      </c>
      <c r="AK423" s="281">
        <v>0</v>
      </c>
      <c r="AL423" s="281">
        <v>0</v>
      </c>
      <c r="AM423" s="281">
        <v>0</v>
      </c>
      <c r="AN423" s="281">
        <v>0</v>
      </c>
      <c r="AO423" s="281">
        <v>0</v>
      </c>
      <c r="AP423" s="288">
        <v>0</v>
      </c>
    </row>
    <row r="424" spans="1:42" outlineLevel="2">
      <c r="A424" s="211" t="str">
        <f>A399&amp;"."&amp;A416&amp;"."&amp;A400&amp;"."&amp;B424</f>
        <v>3.o.1.8</v>
      </c>
      <c r="B424">
        <v>8</v>
      </c>
      <c r="C424" t="str">
        <f>_xlfn.IFNA(_xlfn.XLOOKUP($A424,Select!$A$4:$A$65,Select!$H$4:$H$65),"")</f>
        <v/>
      </c>
      <c r="M424" s="281">
        <v>0</v>
      </c>
      <c r="N424" s="281">
        <v>0</v>
      </c>
      <c r="O424" s="281">
        <v>0</v>
      </c>
      <c r="P424" s="281">
        <v>0</v>
      </c>
      <c r="Q424" s="281">
        <v>0</v>
      </c>
      <c r="R424" s="281">
        <v>0</v>
      </c>
      <c r="S424" s="281">
        <v>0</v>
      </c>
      <c r="T424" s="281">
        <v>0</v>
      </c>
      <c r="U424" s="281">
        <v>0</v>
      </c>
      <c r="V424" s="281">
        <v>0</v>
      </c>
      <c r="W424" s="281">
        <v>0</v>
      </c>
      <c r="X424" s="281">
        <v>0</v>
      </c>
      <c r="Y424" s="281">
        <v>0</v>
      </c>
      <c r="Z424" s="281">
        <v>0</v>
      </c>
      <c r="AA424" s="281">
        <v>0</v>
      </c>
      <c r="AB424" s="281">
        <v>0</v>
      </c>
      <c r="AC424" s="281">
        <v>0</v>
      </c>
      <c r="AD424" s="281">
        <v>0</v>
      </c>
      <c r="AE424" s="281">
        <v>0</v>
      </c>
      <c r="AF424" s="281">
        <v>0</v>
      </c>
      <c r="AG424" s="281">
        <v>0</v>
      </c>
      <c r="AH424" s="281">
        <v>0</v>
      </c>
      <c r="AI424" s="281">
        <v>0</v>
      </c>
      <c r="AJ424" s="281">
        <v>0</v>
      </c>
      <c r="AK424" s="281">
        <v>0</v>
      </c>
      <c r="AL424" s="281">
        <v>0</v>
      </c>
      <c r="AM424" s="281">
        <v>0</v>
      </c>
      <c r="AN424" s="281">
        <v>0</v>
      </c>
      <c r="AO424" s="281">
        <v>0</v>
      </c>
      <c r="AP424" s="288">
        <v>0</v>
      </c>
    </row>
    <row r="425" spans="1:42" outlineLevel="2">
      <c r="A425" s="211" t="str">
        <f>A399&amp;"."&amp;A416&amp;"."&amp;A400&amp;"."&amp;B425</f>
        <v>3.o.1.9</v>
      </c>
      <c r="B425">
        <v>9</v>
      </c>
      <c r="C425" t="str">
        <f>_xlfn.IFNA(_xlfn.XLOOKUP($A425,Select!$A$4:$A$65,Select!$H$4:$H$65),"")</f>
        <v/>
      </c>
      <c r="M425" s="281">
        <v>0</v>
      </c>
      <c r="N425" s="281">
        <v>0</v>
      </c>
      <c r="O425" s="281">
        <v>0</v>
      </c>
      <c r="P425" s="281">
        <v>0</v>
      </c>
      <c r="Q425" s="281">
        <v>0</v>
      </c>
      <c r="R425" s="281">
        <v>0</v>
      </c>
      <c r="S425" s="281">
        <v>0</v>
      </c>
      <c r="T425" s="281">
        <v>0</v>
      </c>
      <c r="U425" s="281">
        <v>0</v>
      </c>
      <c r="V425" s="281">
        <v>0</v>
      </c>
      <c r="W425" s="281">
        <v>0</v>
      </c>
      <c r="X425" s="281">
        <v>0</v>
      </c>
      <c r="Y425" s="281">
        <v>0</v>
      </c>
      <c r="Z425" s="281">
        <v>0</v>
      </c>
      <c r="AA425" s="281">
        <v>0</v>
      </c>
      <c r="AB425" s="281">
        <v>0</v>
      </c>
      <c r="AC425" s="281">
        <v>0</v>
      </c>
      <c r="AD425" s="281">
        <v>0</v>
      </c>
      <c r="AE425" s="281">
        <v>0</v>
      </c>
      <c r="AF425" s="281">
        <v>0</v>
      </c>
      <c r="AG425" s="281">
        <v>0</v>
      </c>
      <c r="AH425" s="281">
        <v>0</v>
      </c>
      <c r="AI425" s="281">
        <v>0</v>
      </c>
      <c r="AJ425" s="281">
        <v>0</v>
      </c>
      <c r="AK425" s="281">
        <v>0</v>
      </c>
      <c r="AL425" s="281">
        <v>0</v>
      </c>
      <c r="AM425" s="281">
        <v>0</v>
      </c>
      <c r="AN425" s="281">
        <v>0</v>
      </c>
      <c r="AO425" s="281">
        <v>0</v>
      </c>
      <c r="AP425" s="288">
        <v>0</v>
      </c>
    </row>
    <row r="426" spans="1:42" outlineLevel="2">
      <c r="A426" s="211" t="str">
        <f>A399&amp;"."&amp;A416&amp;"."&amp;A400&amp;"."&amp;B426</f>
        <v>3.o.1.10</v>
      </c>
      <c r="B426">
        <v>10</v>
      </c>
      <c r="C426" t="str">
        <f>_xlfn.IFNA(_xlfn.XLOOKUP($A426,Select!$A$4:$A$65,Select!$H$4:$H$65),"")</f>
        <v/>
      </c>
      <c r="M426" s="281">
        <v>0</v>
      </c>
      <c r="N426" s="281">
        <v>0</v>
      </c>
      <c r="O426" s="281">
        <v>0</v>
      </c>
      <c r="P426" s="281">
        <v>0</v>
      </c>
      <c r="Q426" s="281">
        <v>0</v>
      </c>
      <c r="R426" s="281">
        <v>0</v>
      </c>
      <c r="S426" s="281">
        <v>0</v>
      </c>
      <c r="T426" s="281">
        <v>0</v>
      </c>
      <c r="U426" s="281">
        <v>0</v>
      </c>
      <c r="V426" s="281">
        <v>0</v>
      </c>
      <c r="W426" s="281">
        <v>0</v>
      </c>
      <c r="X426" s="281">
        <v>0</v>
      </c>
      <c r="Y426" s="281">
        <v>0</v>
      </c>
      <c r="Z426" s="281">
        <v>0</v>
      </c>
      <c r="AA426" s="281">
        <v>0</v>
      </c>
      <c r="AB426" s="281">
        <v>0</v>
      </c>
      <c r="AC426" s="281">
        <v>0</v>
      </c>
      <c r="AD426" s="281">
        <v>0</v>
      </c>
      <c r="AE426" s="281">
        <v>0</v>
      </c>
      <c r="AF426" s="281">
        <v>0</v>
      </c>
      <c r="AG426" s="281">
        <v>0</v>
      </c>
      <c r="AH426" s="281">
        <v>0</v>
      </c>
      <c r="AI426" s="281">
        <v>0</v>
      </c>
      <c r="AJ426" s="281">
        <v>0</v>
      </c>
      <c r="AK426" s="281">
        <v>0</v>
      </c>
      <c r="AL426" s="281">
        <v>0</v>
      </c>
      <c r="AM426" s="281">
        <v>0</v>
      </c>
      <c r="AN426" s="281">
        <v>0</v>
      </c>
      <c r="AO426" s="281">
        <v>0</v>
      </c>
      <c r="AP426" s="288">
        <v>0</v>
      </c>
    </row>
    <row r="427" spans="1:42" outlineLevel="2">
      <c r="A427" s="211" t="str">
        <f>A399&amp;"."&amp;A416&amp;"."&amp;A400&amp;"."&amp;B427</f>
        <v>3.o.1.11</v>
      </c>
      <c r="B427">
        <v>11</v>
      </c>
      <c r="C427" t="str">
        <f>_xlfn.IFNA(_xlfn.XLOOKUP($A427,Select!$A$4:$A$65,Select!$H$4:$H$65),"")</f>
        <v/>
      </c>
      <c r="M427" s="281">
        <v>0</v>
      </c>
      <c r="N427" s="281">
        <v>0</v>
      </c>
      <c r="O427" s="281">
        <v>0</v>
      </c>
      <c r="P427" s="281">
        <v>0</v>
      </c>
      <c r="Q427" s="281">
        <v>0</v>
      </c>
      <c r="R427" s="281">
        <v>0</v>
      </c>
      <c r="S427" s="281">
        <v>0</v>
      </c>
      <c r="T427" s="281">
        <v>0</v>
      </c>
      <c r="U427" s="281">
        <v>0</v>
      </c>
      <c r="V427" s="281">
        <v>0</v>
      </c>
      <c r="W427" s="281">
        <v>0</v>
      </c>
      <c r="X427" s="281">
        <v>0</v>
      </c>
      <c r="Y427" s="281">
        <v>0</v>
      </c>
      <c r="Z427" s="281">
        <v>0</v>
      </c>
      <c r="AA427" s="281">
        <v>0</v>
      </c>
      <c r="AB427" s="281">
        <v>0</v>
      </c>
      <c r="AC427" s="281">
        <v>0</v>
      </c>
      <c r="AD427" s="281">
        <v>0</v>
      </c>
      <c r="AE427" s="281">
        <v>0</v>
      </c>
      <c r="AF427" s="281">
        <v>0</v>
      </c>
      <c r="AG427" s="281">
        <v>0</v>
      </c>
      <c r="AH427" s="281">
        <v>0</v>
      </c>
      <c r="AI427" s="281">
        <v>0</v>
      </c>
      <c r="AJ427" s="281">
        <v>0</v>
      </c>
      <c r="AK427" s="281">
        <v>0</v>
      </c>
      <c r="AL427" s="281">
        <v>0</v>
      </c>
      <c r="AM427" s="281">
        <v>0</v>
      </c>
      <c r="AN427" s="281">
        <v>0</v>
      </c>
      <c r="AO427" s="281">
        <v>0</v>
      </c>
      <c r="AP427" s="288">
        <v>0</v>
      </c>
    </row>
    <row r="428" spans="1:42" outlineLevel="2">
      <c r="A428" s="211" t="str">
        <f>A399&amp;"."&amp;A416&amp;"."&amp;A400&amp;"."&amp;B428</f>
        <v>3.o.1.12</v>
      </c>
      <c r="B428">
        <v>12</v>
      </c>
      <c r="C428" t="str">
        <f>_xlfn.IFNA(_xlfn.XLOOKUP($A428,Select!$A$4:$A$65,Select!$H$4:$H$65),"")</f>
        <v/>
      </c>
      <c r="M428" s="281">
        <v>0</v>
      </c>
      <c r="N428" s="281">
        <v>0</v>
      </c>
      <c r="O428" s="281">
        <v>0</v>
      </c>
      <c r="P428" s="281">
        <v>0</v>
      </c>
      <c r="Q428" s="281">
        <v>0</v>
      </c>
      <c r="R428" s="281">
        <v>0</v>
      </c>
      <c r="S428" s="281">
        <v>0</v>
      </c>
      <c r="T428" s="281">
        <v>0</v>
      </c>
      <c r="U428" s="281">
        <v>0</v>
      </c>
      <c r="V428" s="281">
        <v>0</v>
      </c>
      <c r="W428" s="281">
        <v>0</v>
      </c>
      <c r="X428" s="281">
        <v>0</v>
      </c>
      <c r="Y428" s="281">
        <v>0</v>
      </c>
      <c r="Z428" s="281">
        <v>0</v>
      </c>
      <c r="AA428" s="281">
        <v>0</v>
      </c>
      <c r="AB428" s="281">
        <v>0</v>
      </c>
      <c r="AC428" s="281">
        <v>0</v>
      </c>
      <c r="AD428" s="281">
        <v>0</v>
      </c>
      <c r="AE428" s="281">
        <v>0</v>
      </c>
      <c r="AF428" s="281">
        <v>0</v>
      </c>
      <c r="AG428" s="281">
        <v>0</v>
      </c>
      <c r="AH428" s="281">
        <v>0</v>
      </c>
      <c r="AI428" s="281">
        <v>0</v>
      </c>
      <c r="AJ428" s="281">
        <v>0</v>
      </c>
      <c r="AK428" s="281">
        <v>0</v>
      </c>
      <c r="AL428" s="281">
        <v>0</v>
      </c>
      <c r="AM428" s="281">
        <v>0</v>
      </c>
      <c r="AN428" s="281">
        <v>0</v>
      </c>
      <c r="AO428" s="281">
        <v>0</v>
      </c>
      <c r="AP428" s="288">
        <v>0</v>
      </c>
    </row>
    <row r="429" spans="1:42" s="156" customFormat="1" outlineLevel="1">
      <c r="A429" s="212"/>
      <c r="B429" s="201">
        <f>B428-COUNTIFS(C417:C428,"")</f>
        <v>0</v>
      </c>
      <c r="C429" s="201" t="s">
        <v>285</v>
      </c>
      <c r="D429" s="201"/>
      <c r="E429" s="201"/>
      <c r="F429" s="201"/>
      <c r="G429" s="201"/>
      <c r="H429" s="201"/>
      <c r="I429" s="201"/>
      <c r="J429" s="201"/>
      <c r="K429" s="201"/>
      <c r="L429" s="201"/>
      <c r="M429" s="280">
        <f t="shared" ref="M429:AP429" si="36">SUM(M417:M428)</f>
        <v>0</v>
      </c>
      <c r="N429" s="280">
        <f t="shared" si="36"/>
        <v>0</v>
      </c>
      <c r="O429" s="280">
        <f t="shared" si="36"/>
        <v>0</v>
      </c>
      <c r="P429" s="280">
        <f t="shared" si="36"/>
        <v>0</v>
      </c>
      <c r="Q429" s="280">
        <f t="shared" si="36"/>
        <v>0</v>
      </c>
      <c r="R429" s="280">
        <f t="shared" si="36"/>
        <v>0</v>
      </c>
      <c r="S429" s="280">
        <f t="shared" si="36"/>
        <v>0</v>
      </c>
      <c r="T429" s="280">
        <f t="shared" si="36"/>
        <v>0</v>
      </c>
      <c r="U429" s="280">
        <f t="shared" si="36"/>
        <v>0</v>
      </c>
      <c r="V429" s="280">
        <f t="shared" si="36"/>
        <v>0</v>
      </c>
      <c r="W429" s="280">
        <f t="shared" si="36"/>
        <v>0</v>
      </c>
      <c r="X429" s="280">
        <f t="shared" si="36"/>
        <v>0</v>
      </c>
      <c r="Y429" s="280">
        <f t="shared" si="36"/>
        <v>0</v>
      </c>
      <c r="Z429" s="280">
        <f t="shared" si="36"/>
        <v>0</v>
      </c>
      <c r="AA429" s="280">
        <f t="shared" si="36"/>
        <v>0</v>
      </c>
      <c r="AB429" s="280">
        <f t="shared" si="36"/>
        <v>0</v>
      </c>
      <c r="AC429" s="280">
        <f t="shared" si="36"/>
        <v>0</v>
      </c>
      <c r="AD429" s="280">
        <f t="shared" si="36"/>
        <v>0</v>
      </c>
      <c r="AE429" s="280">
        <f t="shared" si="36"/>
        <v>0</v>
      </c>
      <c r="AF429" s="280">
        <f t="shared" si="36"/>
        <v>0</v>
      </c>
      <c r="AG429" s="280">
        <f t="shared" si="36"/>
        <v>0</v>
      </c>
      <c r="AH429" s="280">
        <f t="shared" si="36"/>
        <v>0</v>
      </c>
      <c r="AI429" s="280">
        <f t="shared" si="36"/>
        <v>0</v>
      </c>
      <c r="AJ429" s="280">
        <f t="shared" si="36"/>
        <v>0</v>
      </c>
      <c r="AK429" s="280">
        <f t="shared" si="36"/>
        <v>0</v>
      </c>
      <c r="AL429" s="280">
        <f t="shared" si="36"/>
        <v>0</v>
      </c>
      <c r="AM429" s="280">
        <f t="shared" si="36"/>
        <v>0</v>
      </c>
      <c r="AN429" s="280">
        <f t="shared" si="36"/>
        <v>0</v>
      </c>
      <c r="AO429" s="280">
        <f t="shared" si="36"/>
        <v>0</v>
      </c>
      <c r="AP429" s="280">
        <f t="shared" si="36"/>
        <v>0</v>
      </c>
    </row>
    <row r="430" spans="1:42" outlineLevel="1">
      <c r="A430" s="221"/>
      <c r="B430" s="222"/>
      <c r="C430" s="222"/>
      <c r="D430" s="222"/>
      <c r="E430" s="222"/>
      <c r="F430" s="222"/>
      <c r="G430" s="222"/>
      <c r="H430" s="222"/>
      <c r="I430" s="222"/>
      <c r="J430" s="222"/>
      <c r="K430" s="222"/>
      <c r="L430" s="222"/>
      <c r="M430" s="222"/>
      <c r="N430" s="222"/>
      <c r="O430" s="222"/>
      <c r="P430" s="222"/>
      <c r="Q430" s="222"/>
      <c r="R430" s="222"/>
      <c r="S430" s="222"/>
      <c r="T430" s="222"/>
      <c r="U430" s="222"/>
      <c r="V430" s="222"/>
      <c r="W430" s="222"/>
      <c r="X430" s="222"/>
      <c r="Y430" s="222"/>
      <c r="Z430" s="222"/>
      <c r="AA430" s="222"/>
      <c r="AB430" s="222"/>
      <c r="AC430" s="222"/>
      <c r="AD430" s="222"/>
      <c r="AE430" s="222"/>
      <c r="AF430" s="222"/>
      <c r="AG430" s="222"/>
      <c r="AH430" s="222"/>
      <c r="AI430" s="222"/>
      <c r="AJ430" s="222"/>
      <c r="AK430" s="222"/>
      <c r="AL430" s="222"/>
      <c r="AM430" s="222"/>
      <c r="AN430" s="222"/>
      <c r="AO430" s="222"/>
      <c r="AP430" s="222"/>
    </row>
    <row r="431" spans="1:42" s="31" customFormat="1" outlineLevel="1">
      <c r="A431" s="220" t="s">
        <v>254</v>
      </c>
      <c r="B431" s="220" t="s">
        <v>287</v>
      </c>
      <c r="C431" s="220" t="s">
        <v>284</v>
      </c>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c r="AA431" s="220"/>
      <c r="AB431" s="220"/>
      <c r="AC431" s="220"/>
      <c r="AD431" s="220"/>
      <c r="AE431" s="220"/>
      <c r="AF431" s="220"/>
      <c r="AG431" s="220"/>
      <c r="AH431" s="220"/>
      <c r="AI431" s="220"/>
      <c r="AJ431" s="220"/>
      <c r="AK431" s="220"/>
      <c r="AL431" s="220"/>
      <c r="AM431" s="220"/>
      <c r="AN431" s="220"/>
      <c r="AO431" s="220"/>
      <c r="AP431" s="220"/>
    </row>
    <row r="432" spans="1:42" outlineLevel="2">
      <c r="A432" s="211" t="str">
        <f>A399&amp;"."&amp;A431&amp;"."&amp;A400&amp;"."&amp;B432</f>
        <v>3.d.1.1</v>
      </c>
      <c r="B432">
        <v>1</v>
      </c>
      <c r="C432" t="str">
        <f>_xlfn.IFNA(_xlfn.XLOOKUP($A432,Select!$A$4:$A$65,Select!$H$4:$H$65),"")</f>
        <v>Operator PMT</v>
      </c>
      <c r="M432" s="281">
        <v>0</v>
      </c>
      <c r="N432" s="281">
        <v>0</v>
      </c>
      <c r="O432" s="281">
        <v>0</v>
      </c>
      <c r="P432" s="281">
        <v>0</v>
      </c>
      <c r="Q432" s="281">
        <v>0</v>
      </c>
      <c r="R432" s="281">
        <v>0</v>
      </c>
      <c r="S432" s="281">
        <v>0</v>
      </c>
      <c r="T432" s="281">
        <v>0</v>
      </c>
      <c r="U432" s="281">
        <v>0</v>
      </c>
      <c r="V432" s="281">
        <v>0</v>
      </c>
      <c r="W432" s="281">
        <v>0</v>
      </c>
      <c r="X432" s="281">
        <v>0</v>
      </c>
      <c r="Y432" s="281">
        <v>0</v>
      </c>
      <c r="Z432" s="281">
        <v>0</v>
      </c>
      <c r="AA432" s="281">
        <v>0</v>
      </c>
      <c r="AB432" s="281">
        <v>0</v>
      </c>
      <c r="AC432" s="281">
        <v>0</v>
      </c>
      <c r="AD432" s="281">
        <v>0</v>
      </c>
      <c r="AE432" s="281">
        <v>0</v>
      </c>
      <c r="AF432" s="281">
        <v>0</v>
      </c>
      <c r="AG432" s="281">
        <v>0</v>
      </c>
      <c r="AH432" s="281">
        <v>0</v>
      </c>
      <c r="AI432" s="281">
        <v>0</v>
      </c>
      <c r="AJ432" s="281">
        <v>0</v>
      </c>
      <c r="AK432" s="281">
        <v>0</v>
      </c>
      <c r="AL432" s="281">
        <v>0</v>
      </c>
      <c r="AM432" s="281">
        <v>0</v>
      </c>
      <c r="AN432" s="281">
        <v>0</v>
      </c>
      <c r="AO432" s="281">
        <v>0</v>
      </c>
      <c r="AP432" s="288">
        <v>0</v>
      </c>
    </row>
    <row r="433" spans="1:42" outlineLevel="2">
      <c r="A433" s="211" t="str">
        <f>A399&amp;"."&amp;A431&amp;"."&amp;A400&amp;"."&amp;B433</f>
        <v>3.d.1.2</v>
      </c>
      <c r="B433">
        <v>2</v>
      </c>
      <c r="C433" t="str">
        <f>_xlfn.IFNA(_xlfn.XLOOKUP($A433,Select!$A$4:$A$65,Select!$H$4:$H$65),"")</f>
        <v>Pre-FEED Contractor</v>
      </c>
      <c r="M433" s="281">
        <v>0</v>
      </c>
      <c r="N433" s="281">
        <v>0</v>
      </c>
      <c r="O433" s="281">
        <v>0</v>
      </c>
      <c r="P433" s="281">
        <v>0</v>
      </c>
      <c r="Q433" s="281">
        <v>0</v>
      </c>
      <c r="R433" s="281">
        <v>0</v>
      </c>
      <c r="S433" s="281">
        <v>0</v>
      </c>
      <c r="T433" s="281">
        <v>0</v>
      </c>
      <c r="U433" s="281">
        <v>0</v>
      </c>
      <c r="V433" s="281">
        <v>0</v>
      </c>
      <c r="W433" s="281">
        <v>0</v>
      </c>
      <c r="X433" s="281">
        <v>0</v>
      </c>
      <c r="Y433" s="281">
        <v>0</v>
      </c>
      <c r="Z433" s="281">
        <v>0</v>
      </c>
      <c r="AA433" s="281">
        <v>0</v>
      </c>
      <c r="AB433" s="281">
        <v>0</v>
      </c>
      <c r="AC433" s="281">
        <v>0</v>
      </c>
      <c r="AD433" s="281">
        <v>0</v>
      </c>
      <c r="AE433" s="281">
        <v>0</v>
      </c>
      <c r="AF433" s="281">
        <v>0</v>
      </c>
      <c r="AG433" s="281">
        <v>0</v>
      </c>
      <c r="AH433" s="281">
        <v>0</v>
      </c>
      <c r="AI433" s="281">
        <v>0</v>
      </c>
      <c r="AJ433" s="281">
        <v>0</v>
      </c>
      <c r="AK433" s="281">
        <v>0</v>
      </c>
      <c r="AL433" s="281">
        <v>0</v>
      </c>
      <c r="AM433" s="281">
        <v>0</v>
      </c>
      <c r="AN433" s="281">
        <v>0</v>
      </c>
      <c r="AO433" s="281">
        <v>0</v>
      </c>
      <c r="AP433" s="288">
        <v>0</v>
      </c>
    </row>
    <row r="434" spans="1:42" outlineLevel="2">
      <c r="A434" s="211" t="str">
        <f>A399&amp;"."&amp;A431&amp;"."&amp;A400&amp;"."&amp;B434</f>
        <v>3.d.1.3</v>
      </c>
      <c r="B434">
        <v>3</v>
      </c>
      <c r="C434" t="str">
        <f>_xlfn.IFNA(_xlfn.XLOOKUP($A434,Select!$A$4:$A$65,Select!$H$4:$H$65),"")</f>
        <v>Other</v>
      </c>
      <c r="M434" s="281">
        <v>0</v>
      </c>
      <c r="N434" s="281">
        <v>0</v>
      </c>
      <c r="O434" s="281">
        <v>0</v>
      </c>
      <c r="P434" s="281">
        <v>0</v>
      </c>
      <c r="Q434" s="281">
        <v>0</v>
      </c>
      <c r="R434" s="281">
        <v>0</v>
      </c>
      <c r="S434" s="281">
        <v>0</v>
      </c>
      <c r="T434" s="281">
        <v>0</v>
      </c>
      <c r="U434" s="281">
        <v>0</v>
      </c>
      <c r="V434" s="281">
        <v>0</v>
      </c>
      <c r="W434" s="281">
        <v>0</v>
      </c>
      <c r="X434" s="281">
        <v>0</v>
      </c>
      <c r="Y434" s="281">
        <v>0</v>
      </c>
      <c r="Z434" s="281">
        <v>0</v>
      </c>
      <c r="AA434" s="281">
        <v>0</v>
      </c>
      <c r="AB434" s="281">
        <v>0</v>
      </c>
      <c r="AC434" s="281">
        <v>0</v>
      </c>
      <c r="AD434" s="281">
        <v>0</v>
      </c>
      <c r="AE434" s="281">
        <v>0</v>
      </c>
      <c r="AF434" s="281">
        <v>0</v>
      </c>
      <c r="AG434" s="281">
        <v>0</v>
      </c>
      <c r="AH434" s="281">
        <v>0</v>
      </c>
      <c r="AI434" s="281">
        <v>0</v>
      </c>
      <c r="AJ434" s="281">
        <v>0</v>
      </c>
      <c r="AK434" s="281">
        <v>0</v>
      </c>
      <c r="AL434" s="281">
        <v>0</v>
      </c>
      <c r="AM434" s="281">
        <v>0</v>
      </c>
      <c r="AN434" s="281">
        <v>0</v>
      </c>
      <c r="AO434" s="281">
        <v>0</v>
      </c>
      <c r="AP434" s="288">
        <v>0</v>
      </c>
    </row>
    <row r="435" spans="1:42" outlineLevel="2">
      <c r="A435" s="211" t="str">
        <f>A399&amp;"."&amp;A431&amp;"."&amp;A400&amp;"."&amp;B435</f>
        <v>3.d.1.4</v>
      </c>
      <c r="B435">
        <v>4</v>
      </c>
      <c r="C435" t="str">
        <f>_xlfn.IFNA(_xlfn.XLOOKUP($A435,Select!$A$4:$A$65,Select!$H$4:$H$65),"")</f>
        <v>NGV</v>
      </c>
      <c r="M435" s="281">
        <v>0</v>
      </c>
      <c r="N435" s="281">
        <v>0</v>
      </c>
      <c r="O435" s="281">
        <v>0</v>
      </c>
      <c r="P435" s="281">
        <v>0</v>
      </c>
      <c r="Q435" s="281">
        <v>0</v>
      </c>
      <c r="R435" s="281">
        <v>0</v>
      </c>
      <c r="S435" s="281">
        <v>0</v>
      </c>
      <c r="T435" s="281">
        <v>0</v>
      </c>
      <c r="U435" s="281">
        <v>0</v>
      </c>
      <c r="V435" s="281">
        <v>0</v>
      </c>
      <c r="W435" s="281">
        <v>0</v>
      </c>
      <c r="X435" s="281">
        <v>0</v>
      </c>
      <c r="Y435" s="281">
        <v>0</v>
      </c>
      <c r="Z435" s="281">
        <v>0</v>
      </c>
      <c r="AA435" s="281">
        <v>0</v>
      </c>
      <c r="AB435" s="281">
        <v>0</v>
      </c>
      <c r="AC435" s="281">
        <v>0</v>
      </c>
      <c r="AD435" s="281">
        <v>0</v>
      </c>
      <c r="AE435" s="281">
        <v>0</v>
      </c>
      <c r="AF435" s="281">
        <v>0</v>
      </c>
      <c r="AG435" s="281">
        <v>0</v>
      </c>
      <c r="AH435" s="281">
        <v>0</v>
      </c>
      <c r="AI435" s="281">
        <v>0</v>
      </c>
      <c r="AJ435" s="281">
        <v>0</v>
      </c>
      <c r="AK435" s="281">
        <v>0</v>
      </c>
      <c r="AL435" s="281">
        <v>0</v>
      </c>
      <c r="AM435" s="281">
        <v>0</v>
      </c>
      <c r="AN435" s="281">
        <v>0</v>
      </c>
      <c r="AO435" s="281">
        <v>0</v>
      </c>
      <c r="AP435" s="288">
        <v>0</v>
      </c>
    </row>
    <row r="436" spans="1:42" outlineLevel="2">
      <c r="A436" s="211" t="str">
        <f>A399&amp;"."&amp;A431&amp;"."&amp;A400&amp;"."&amp;B436</f>
        <v>3.d.1.5</v>
      </c>
      <c r="B436">
        <v>5</v>
      </c>
      <c r="C436" t="str">
        <f>_xlfn.IFNA(_xlfn.XLOOKUP($A436,Select!$A$4:$A$65,Select!$H$4:$H$65),"")</f>
        <v>Other IJV Costs</v>
      </c>
      <c r="M436" s="281">
        <v>0</v>
      </c>
      <c r="N436" s="281">
        <v>0</v>
      </c>
      <c r="O436" s="281">
        <v>0</v>
      </c>
      <c r="P436" s="281">
        <v>0</v>
      </c>
      <c r="Q436" s="281">
        <v>0</v>
      </c>
      <c r="R436" s="281">
        <v>0</v>
      </c>
      <c r="S436" s="281">
        <v>0</v>
      </c>
      <c r="T436" s="281">
        <v>0</v>
      </c>
      <c r="U436" s="281">
        <v>0</v>
      </c>
      <c r="V436" s="281">
        <v>0</v>
      </c>
      <c r="W436" s="281">
        <v>0</v>
      </c>
      <c r="X436" s="281">
        <v>0</v>
      </c>
      <c r="Y436" s="281">
        <v>0</v>
      </c>
      <c r="Z436" s="281">
        <v>0</v>
      </c>
      <c r="AA436" s="281">
        <v>0</v>
      </c>
      <c r="AB436" s="281">
        <v>0</v>
      </c>
      <c r="AC436" s="281">
        <v>0</v>
      </c>
      <c r="AD436" s="281">
        <v>0</v>
      </c>
      <c r="AE436" s="281">
        <v>0</v>
      </c>
      <c r="AF436" s="281">
        <v>0</v>
      </c>
      <c r="AG436" s="281">
        <v>0</v>
      </c>
      <c r="AH436" s="281">
        <v>0</v>
      </c>
      <c r="AI436" s="281">
        <v>0</v>
      </c>
      <c r="AJ436" s="281">
        <v>0</v>
      </c>
      <c r="AK436" s="281">
        <v>0</v>
      </c>
      <c r="AL436" s="281">
        <v>0</v>
      </c>
      <c r="AM436" s="281">
        <v>0</v>
      </c>
      <c r="AN436" s="281">
        <v>0</v>
      </c>
      <c r="AO436" s="281">
        <v>0</v>
      </c>
      <c r="AP436" s="288">
        <v>0</v>
      </c>
    </row>
    <row r="437" spans="1:42" outlineLevel="2">
      <c r="A437" s="211" t="str">
        <f>A399&amp;"."&amp;A431&amp;"."&amp;A400&amp;"."&amp;B437</f>
        <v>3.d.1.6</v>
      </c>
      <c r="B437">
        <v>6</v>
      </c>
      <c r="C437" t="str">
        <f>_xlfn.IFNA(_xlfn.XLOOKUP($A437,Select!$A$4:$A$65,Select!$H$4:$H$65),"")</f>
        <v/>
      </c>
      <c r="M437" s="281">
        <v>0</v>
      </c>
      <c r="N437" s="281">
        <v>0</v>
      </c>
      <c r="O437" s="281">
        <v>0</v>
      </c>
      <c r="P437" s="281">
        <v>0</v>
      </c>
      <c r="Q437" s="281">
        <v>0</v>
      </c>
      <c r="R437" s="281">
        <v>0</v>
      </c>
      <c r="S437" s="281">
        <v>0</v>
      </c>
      <c r="T437" s="281">
        <v>0</v>
      </c>
      <c r="U437" s="281">
        <v>0</v>
      </c>
      <c r="V437" s="281">
        <v>0</v>
      </c>
      <c r="W437" s="281">
        <v>0</v>
      </c>
      <c r="X437" s="281">
        <v>0</v>
      </c>
      <c r="Y437" s="281">
        <v>0</v>
      </c>
      <c r="Z437" s="281">
        <v>0</v>
      </c>
      <c r="AA437" s="281">
        <v>0</v>
      </c>
      <c r="AB437" s="281">
        <v>0</v>
      </c>
      <c r="AC437" s="281">
        <v>0</v>
      </c>
      <c r="AD437" s="281">
        <v>0</v>
      </c>
      <c r="AE437" s="281">
        <v>0</v>
      </c>
      <c r="AF437" s="281">
        <v>0</v>
      </c>
      <c r="AG437" s="281">
        <v>0</v>
      </c>
      <c r="AH437" s="281">
        <v>0</v>
      </c>
      <c r="AI437" s="281">
        <v>0</v>
      </c>
      <c r="AJ437" s="281">
        <v>0</v>
      </c>
      <c r="AK437" s="281">
        <v>0</v>
      </c>
      <c r="AL437" s="281">
        <v>0</v>
      </c>
      <c r="AM437" s="281">
        <v>0</v>
      </c>
      <c r="AN437" s="281">
        <v>0</v>
      </c>
      <c r="AO437" s="281">
        <v>0</v>
      </c>
      <c r="AP437" s="288">
        <v>0</v>
      </c>
    </row>
    <row r="438" spans="1:42" outlineLevel="2">
      <c r="A438" s="211" t="str">
        <f>A399&amp;"."&amp;A431&amp;"."&amp;A400&amp;"."&amp;B438</f>
        <v>3.d.1.7</v>
      </c>
      <c r="B438">
        <v>7</v>
      </c>
      <c r="C438" t="str">
        <f>_xlfn.IFNA(_xlfn.XLOOKUP($A438,Select!$A$4:$A$65,Select!$H$4:$H$65),"")</f>
        <v/>
      </c>
      <c r="M438" s="281">
        <v>0</v>
      </c>
      <c r="N438" s="281">
        <v>0</v>
      </c>
      <c r="O438" s="281">
        <v>0</v>
      </c>
      <c r="P438" s="281">
        <v>0</v>
      </c>
      <c r="Q438" s="281">
        <v>0</v>
      </c>
      <c r="R438" s="281">
        <v>0</v>
      </c>
      <c r="S438" s="281">
        <v>0</v>
      </c>
      <c r="T438" s="281">
        <v>0</v>
      </c>
      <c r="U438" s="281">
        <v>0</v>
      </c>
      <c r="V438" s="281">
        <v>0</v>
      </c>
      <c r="W438" s="281">
        <v>0</v>
      </c>
      <c r="X438" s="281">
        <v>0</v>
      </c>
      <c r="Y438" s="281">
        <v>0</v>
      </c>
      <c r="Z438" s="281">
        <v>0</v>
      </c>
      <c r="AA438" s="281">
        <v>0</v>
      </c>
      <c r="AB438" s="281">
        <v>0</v>
      </c>
      <c r="AC438" s="281">
        <v>0</v>
      </c>
      <c r="AD438" s="281">
        <v>0</v>
      </c>
      <c r="AE438" s="281">
        <v>0</v>
      </c>
      <c r="AF438" s="281">
        <v>0</v>
      </c>
      <c r="AG438" s="281">
        <v>0</v>
      </c>
      <c r="AH438" s="281">
        <v>0</v>
      </c>
      <c r="AI438" s="281">
        <v>0</v>
      </c>
      <c r="AJ438" s="281">
        <v>0</v>
      </c>
      <c r="AK438" s="281">
        <v>0</v>
      </c>
      <c r="AL438" s="281">
        <v>0</v>
      </c>
      <c r="AM438" s="281">
        <v>0</v>
      </c>
      <c r="AN438" s="281">
        <v>0</v>
      </c>
      <c r="AO438" s="281">
        <v>0</v>
      </c>
      <c r="AP438" s="288">
        <v>0</v>
      </c>
    </row>
    <row r="439" spans="1:42" outlineLevel="2">
      <c r="A439" s="211" t="str">
        <f>A399&amp;"."&amp;A431&amp;"."&amp;A400&amp;"."&amp;B439</f>
        <v>3.d.1.8</v>
      </c>
      <c r="B439">
        <v>8</v>
      </c>
      <c r="C439" t="str">
        <f>_xlfn.IFNA(_xlfn.XLOOKUP($A439,Select!$A$4:$A$65,Select!$H$4:$H$65),"")</f>
        <v/>
      </c>
      <c r="M439" s="281">
        <v>0</v>
      </c>
      <c r="N439" s="281">
        <v>0</v>
      </c>
      <c r="O439" s="281">
        <v>0</v>
      </c>
      <c r="P439" s="281">
        <v>0</v>
      </c>
      <c r="Q439" s="281">
        <v>0</v>
      </c>
      <c r="R439" s="281">
        <v>0</v>
      </c>
      <c r="S439" s="281">
        <v>0</v>
      </c>
      <c r="T439" s="281">
        <v>0</v>
      </c>
      <c r="U439" s="281">
        <v>0</v>
      </c>
      <c r="V439" s="281">
        <v>0</v>
      </c>
      <c r="W439" s="281">
        <v>0</v>
      </c>
      <c r="X439" s="281">
        <v>0</v>
      </c>
      <c r="Y439" s="281">
        <v>0</v>
      </c>
      <c r="Z439" s="281">
        <v>0</v>
      </c>
      <c r="AA439" s="281">
        <v>0</v>
      </c>
      <c r="AB439" s="281">
        <v>0</v>
      </c>
      <c r="AC439" s="281">
        <v>0</v>
      </c>
      <c r="AD439" s="281">
        <v>0</v>
      </c>
      <c r="AE439" s="281">
        <v>0</v>
      </c>
      <c r="AF439" s="281">
        <v>0</v>
      </c>
      <c r="AG439" s="281">
        <v>0</v>
      </c>
      <c r="AH439" s="281">
        <v>0</v>
      </c>
      <c r="AI439" s="281">
        <v>0</v>
      </c>
      <c r="AJ439" s="281">
        <v>0</v>
      </c>
      <c r="AK439" s="281">
        <v>0</v>
      </c>
      <c r="AL439" s="281">
        <v>0</v>
      </c>
      <c r="AM439" s="281">
        <v>0</v>
      </c>
      <c r="AN439" s="281">
        <v>0</v>
      </c>
      <c r="AO439" s="281">
        <v>0</v>
      </c>
      <c r="AP439" s="288">
        <v>0</v>
      </c>
    </row>
    <row r="440" spans="1:42" outlineLevel="2">
      <c r="A440" s="211" t="str">
        <f>A399&amp;"."&amp;A431&amp;"."&amp;A400&amp;"."&amp;B440</f>
        <v>3.d.1.9</v>
      </c>
      <c r="B440">
        <v>9</v>
      </c>
      <c r="C440" t="str">
        <f>_xlfn.IFNA(_xlfn.XLOOKUP($A440,Select!$A$4:$A$65,Select!$H$4:$H$65),"")</f>
        <v/>
      </c>
      <c r="M440" s="281">
        <v>0</v>
      </c>
      <c r="N440" s="281">
        <v>0</v>
      </c>
      <c r="O440" s="281">
        <v>0</v>
      </c>
      <c r="P440" s="281">
        <v>0</v>
      </c>
      <c r="Q440" s="281">
        <v>0</v>
      </c>
      <c r="R440" s="281">
        <v>0</v>
      </c>
      <c r="S440" s="281">
        <v>0</v>
      </c>
      <c r="T440" s="281">
        <v>0</v>
      </c>
      <c r="U440" s="281">
        <v>0</v>
      </c>
      <c r="V440" s="281">
        <v>0</v>
      </c>
      <c r="W440" s="281">
        <v>0</v>
      </c>
      <c r="X440" s="281">
        <v>0</v>
      </c>
      <c r="Y440" s="281">
        <v>0</v>
      </c>
      <c r="Z440" s="281">
        <v>0</v>
      </c>
      <c r="AA440" s="281">
        <v>0</v>
      </c>
      <c r="AB440" s="281">
        <v>0</v>
      </c>
      <c r="AC440" s="281">
        <v>0</v>
      </c>
      <c r="AD440" s="281">
        <v>0</v>
      </c>
      <c r="AE440" s="281">
        <v>0</v>
      </c>
      <c r="AF440" s="281">
        <v>0</v>
      </c>
      <c r="AG440" s="281">
        <v>0</v>
      </c>
      <c r="AH440" s="281">
        <v>0</v>
      </c>
      <c r="AI440" s="281">
        <v>0</v>
      </c>
      <c r="AJ440" s="281">
        <v>0</v>
      </c>
      <c r="AK440" s="281">
        <v>0</v>
      </c>
      <c r="AL440" s="281">
        <v>0</v>
      </c>
      <c r="AM440" s="281">
        <v>0</v>
      </c>
      <c r="AN440" s="281">
        <v>0</v>
      </c>
      <c r="AO440" s="281">
        <v>0</v>
      </c>
      <c r="AP440" s="288">
        <v>0</v>
      </c>
    </row>
    <row r="441" spans="1:42" outlineLevel="2">
      <c r="A441" s="211" t="str">
        <f>A399&amp;"."&amp;A431&amp;"."&amp;A400&amp;"."&amp;B441</f>
        <v>3.d.1.10</v>
      </c>
      <c r="B441">
        <v>10</v>
      </c>
      <c r="C441" t="str">
        <f>_xlfn.IFNA(_xlfn.XLOOKUP($A441,Select!$A$4:$A$65,Select!$H$4:$H$65),"")</f>
        <v/>
      </c>
      <c r="M441" s="281">
        <v>0</v>
      </c>
      <c r="N441" s="281">
        <v>0</v>
      </c>
      <c r="O441" s="281">
        <v>0</v>
      </c>
      <c r="P441" s="281">
        <v>0</v>
      </c>
      <c r="Q441" s="281">
        <v>0</v>
      </c>
      <c r="R441" s="281">
        <v>0</v>
      </c>
      <c r="S441" s="281">
        <v>0</v>
      </c>
      <c r="T441" s="281">
        <v>0</v>
      </c>
      <c r="U441" s="281">
        <v>0</v>
      </c>
      <c r="V441" s="281">
        <v>0</v>
      </c>
      <c r="W441" s="281">
        <v>0</v>
      </c>
      <c r="X441" s="281">
        <v>0</v>
      </c>
      <c r="Y441" s="281">
        <v>0</v>
      </c>
      <c r="Z441" s="281">
        <v>0</v>
      </c>
      <c r="AA441" s="281">
        <v>0</v>
      </c>
      <c r="AB441" s="281">
        <v>0</v>
      </c>
      <c r="AC441" s="281">
        <v>0</v>
      </c>
      <c r="AD441" s="281">
        <v>0</v>
      </c>
      <c r="AE441" s="281">
        <v>0</v>
      </c>
      <c r="AF441" s="281">
        <v>0</v>
      </c>
      <c r="AG441" s="281">
        <v>0</v>
      </c>
      <c r="AH441" s="281">
        <v>0</v>
      </c>
      <c r="AI441" s="281">
        <v>0</v>
      </c>
      <c r="AJ441" s="281">
        <v>0</v>
      </c>
      <c r="AK441" s="281">
        <v>0</v>
      </c>
      <c r="AL441" s="281">
        <v>0</v>
      </c>
      <c r="AM441" s="281">
        <v>0</v>
      </c>
      <c r="AN441" s="281">
        <v>0</v>
      </c>
      <c r="AO441" s="281">
        <v>0</v>
      </c>
      <c r="AP441" s="288">
        <v>0</v>
      </c>
    </row>
    <row r="442" spans="1:42" outlineLevel="2">
      <c r="A442" s="211" t="str">
        <f>A399&amp;"."&amp;A431&amp;"."&amp;A400&amp;"."&amp;B442</f>
        <v>3.d.1.11</v>
      </c>
      <c r="B442">
        <v>11</v>
      </c>
      <c r="C442" t="str">
        <f>_xlfn.IFNA(_xlfn.XLOOKUP($A442,Select!$A$4:$A$65,Select!$H$4:$H$65),"")</f>
        <v/>
      </c>
      <c r="M442" s="281">
        <v>0</v>
      </c>
      <c r="N442" s="281">
        <v>0</v>
      </c>
      <c r="O442" s="281">
        <v>0</v>
      </c>
      <c r="P442" s="281">
        <v>0</v>
      </c>
      <c r="Q442" s="281">
        <v>0</v>
      </c>
      <c r="R442" s="281">
        <v>0</v>
      </c>
      <c r="S442" s="281">
        <v>0</v>
      </c>
      <c r="T442" s="281">
        <v>0</v>
      </c>
      <c r="U442" s="281">
        <v>0</v>
      </c>
      <c r="V442" s="281">
        <v>0</v>
      </c>
      <c r="W442" s="281">
        <v>0</v>
      </c>
      <c r="X442" s="281">
        <v>0</v>
      </c>
      <c r="Y442" s="281">
        <v>0</v>
      </c>
      <c r="Z442" s="281">
        <v>0</v>
      </c>
      <c r="AA442" s="281">
        <v>0</v>
      </c>
      <c r="AB442" s="281">
        <v>0</v>
      </c>
      <c r="AC442" s="281">
        <v>0</v>
      </c>
      <c r="AD442" s="281">
        <v>0</v>
      </c>
      <c r="AE442" s="281">
        <v>0</v>
      </c>
      <c r="AF442" s="281">
        <v>0</v>
      </c>
      <c r="AG442" s="281">
        <v>0</v>
      </c>
      <c r="AH442" s="281">
        <v>0</v>
      </c>
      <c r="AI442" s="281">
        <v>0</v>
      </c>
      <c r="AJ442" s="281">
        <v>0</v>
      </c>
      <c r="AK442" s="281">
        <v>0</v>
      </c>
      <c r="AL442" s="281">
        <v>0</v>
      </c>
      <c r="AM442" s="281">
        <v>0</v>
      </c>
      <c r="AN442" s="281">
        <v>0</v>
      </c>
      <c r="AO442" s="281">
        <v>0</v>
      </c>
      <c r="AP442" s="288">
        <v>0</v>
      </c>
    </row>
    <row r="443" spans="1:42" outlineLevel="2">
      <c r="A443" s="211" t="str">
        <f>A399&amp;"."&amp;A431&amp;"."&amp;A400&amp;"."&amp;B443</f>
        <v>3.d.1.12</v>
      </c>
      <c r="B443">
        <v>12</v>
      </c>
      <c r="C443" t="str">
        <f>_xlfn.IFNA(_xlfn.XLOOKUP($A443,Select!$A$4:$A$65,Select!$H$4:$H$65),"")</f>
        <v/>
      </c>
      <c r="M443" s="281">
        <v>0</v>
      </c>
      <c r="N443" s="281">
        <v>0</v>
      </c>
      <c r="O443" s="281">
        <v>0</v>
      </c>
      <c r="P443" s="281">
        <v>0</v>
      </c>
      <c r="Q443" s="281">
        <v>0</v>
      </c>
      <c r="R443" s="281">
        <v>0</v>
      </c>
      <c r="S443" s="281">
        <v>0</v>
      </c>
      <c r="T443" s="281">
        <v>0</v>
      </c>
      <c r="U443" s="281">
        <v>0</v>
      </c>
      <c r="V443" s="281">
        <v>0</v>
      </c>
      <c r="W443" s="281">
        <v>0</v>
      </c>
      <c r="X443" s="281">
        <v>0</v>
      </c>
      <c r="Y443" s="281">
        <v>0</v>
      </c>
      <c r="Z443" s="281">
        <v>0</v>
      </c>
      <c r="AA443" s="281">
        <v>0</v>
      </c>
      <c r="AB443" s="281">
        <v>0</v>
      </c>
      <c r="AC443" s="281">
        <v>0</v>
      </c>
      <c r="AD443" s="281">
        <v>0</v>
      </c>
      <c r="AE443" s="281">
        <v>0</v>
      </c>
      <c r="AF443" s="281">
        <v>0</v>
      </c>
      <c r="AG443" s="281">
        <v>0</v>
      </c>
      <c r="AH443" s="281">
        <v>0</v>
      </c>
      <c r="AI443" s="281">
        <v>0</v>
      </c>
      <c r="AJ443" s="281">
        <v>0</v>
      </c>
      <c r="AK443" s="281">
        <v>0</v>
      </c>
      <c r="AL443" s="281">
        <v>0</v>
      </c>
      <c r="AM443" s="281">
        <v>0</v>
      </c>
      <c r="AN443" s="281">
        <v>0</v>
      </c>
      <c r="AO443" s="281">
        <v>0</v>
      </c>
      <c r="AP443" s="288">
        <v>0</v>
      </c>
    </row>
    <row r="444" spans="1:42" s="156" customFormat="1" outlineLevel="1">
      <c r="A444" s="212"/>
      <c r="B444" s="201">
        <f>B443-COUNTIFS(C432:C443,"")</f>
        <v>5</v>
      </c>
      <c r="C444" s="201" t="s">
        <v>285</v>
      </c>
      <c r="D444" s="201"/>
      <c r="E444" s="201"/>
      <c r="F444" s="201"/>
      <c r="G444" s="201"/>
      <c r="H444" s="201"/>
      <c r="I444" s="201"/>
      <c r="J444" s="201"/>
      <c r="K444" s="201"/>
      <c r="L444" s="201"/>
      <c r="M444" s="280">
        <f t="shared" ref="M444:AP444" si="37">SUM(M432:M443)</f>
        <v>0</v>
      </c>
      <c r="N444" s="280">
        <f t="shared" si="37"/>
        <v>0</v>
      </c>
      <c r="O444" s="280">
        <f t="shared" si="37"/>
        <v>0</v>
      </c>
      <c r="P444" s="280">
        <f t="shared" si="37"/>
        <v>0</v>
      </c>
      <c r="Q444" s="280">
        <f t="shared" si="37"/>
        <v>0</v>
      </c>
      <c r="R444" s="280">
        <f t="shared" si="37"/>
        <v>0</v>
      </c>
      <c r="S444" s="280">
        <f t="shared" si="37"/>
        <v>0</v>
      </c>
      <c r="T444" s="280">
        <f t="shared" si="37"/>
        <v>0</v>
      </c>
      <c r="U444" s="280">
        <f t="shared" si="37"/>
        <v>0</v>
      </c>
      <c r="V444" s="280">
        <f t="shared" si="37"/>
        <v>0</v>
      </c>
      <c r="W444" s="280">
        <f t="shared" si="37"/>
        <v>0</v>
      </c>
      <c r="X444" s="280">
        <f t="shared" si="37"/>
        <v>0</v>
      </c>
      <c r="Y444" s="280">
        <f t="shared" si="37"/>
        <v>0</v>
      </c>
      <c r="Z444" s="280">
        <f t="shared" si="37"/>
        <v>0</v>
      </c>
      <c r="AA444" s="280">
        <f t="shared" si="37"/>
        <v>0</v>
      </c>
      <c r="AB444" s="280">
        <f t="shared" si="37"/>
        <v>0</v>
      </c>
      <c r="AC444" s="280">
        <f t="shared" si="37"/>
        <v>0</v>
      </c>
      <c r="AD444" s="280">
        <f t="shared" si="37"/>
        <v>0</v>
      </c>
      <c r="AE444" s="280">
        <f t="shared" si="37"/>
        <v>0</v>
      </c>
      <c r="AF444" s="280">
        <f t="shared" si="37"/>
        <v>0</v>
      </c>
      <c r="AG444" s="280">
        <f t="shared" si="37"/>
        <v>0</v>
      </c>
      <c r="AH444" s="280">
        <f t="shared" si="37"/>
        <v>0</v>
      </c>
      <c r="AI444" s="280">
        <f t="shared" si="37"/>
        <v>0</v>
      </c>
      <c r="AJ444" s="280">
        <f t="shared" si="37"/>
        <v>0</v>
      </c>
      <c r="AK444" s="280">
        <f t="shared" si="37"/>
        <v>0</v>
      </c>
      <c r="AL444" s="280">
        <f t="shared" si="37"/>
        <v>0</v>
      </c>
      <c r="AM444" s="280">
        <f t="shared" si="37"/>
        <v>0</v>
      </c>
      <c r="AN444" s="280">
        <f t="shared" si="37"/>
        <v>0</v>
      </c>
      <c r="AO444" s="280">
        <f t="shared" si="37"/>
        <v>0</v>
      </c>
      <c r="AP444" s="280">
        <f t="shared" si="37"/>
        <v>0</v>
      </c>
    </row>
    <row r="445" spans="1:42" ht="16.149999999999999" outlineLevel="1" thickBot="1">
      <c r="A445" s="213"/>
      <c r="B445" s="202"/>
      <c r="C445" s="202"/>
      <c r="D445" s="202"/>
      <c r="E445" s="202"/>
      <c r="F445" s="202"/>
      <c r="G445" s="202"/>
      <c r="H445" s="202"/>
      <c r="I445" s="202"/>
      <c r="J445" s="202"/>
      <c r="K445" s="202"/>
      <c r="L445" s="202"/>
      <c r="M445" s="202"/>
      <c r="N445" s="202"/>
      <c r="O445" s="202"/>
      <c r="P445" s="202"/>
      <c r="Q445" s="202"/>
      <c r="R445" s="202"/>
      <c r="S445" s="202"/>
      <c r="T445" s="202"/>
      <c r="U445" s="202"/>
      <c r="V445" s="202"/>
      <c r="W445" s="202"/>
      <c r="X445" s="202"/>
      <c r="Y445" s="202"/>
      <c r="Z445" s="202"/>
      <c r="AA445" s="202"/>
      <c r="AB445" s="202"/>
      <c r="AC445" s="202"/>
      <c r="AD445" s="202"/>
      <c r="AE445" s="202"/>
      <c r="AF445" s="202"/>
      <c r="AG445" s="202"/>
      <c r="AH445" s="202"/>
      <c r="AI445" s="202"/>
      <c r="AJ445" s="202"/>
      <c r="AK445" s="202"/>
      <c r="AL445" s="202"/>
      <c r="AM445" s="202"/>
      <c r="AN445" s="202"/>
      <c r="AO445" s="202"/>
      <c r="AP445" s="202"/>
    </row>
    <row r="446" spans="1:42" s="156" customFormat="1" ht="16.149999999999999" outlineLevel="1" thickBot="1">
      <c r="A446" s="214" t="s">
        <v>288</v>
      </c>
      <c r="B446" s="203">
        <f>B444+B429+B414</f>
        <v>5</v>
      </c>
      <c r="C446" s="203" t="s">
        <v>289</v>
      </c>
      <c r="D446" s="203"/>
      <c r="E446" s="203"/>
      <c r="F446" s="203"/>
      <c r="G446" s="203"/>
      <c r="H446" s="203"/>
      <c r="I446" s="203"/>
      <c r="J446" s="203"/>
      <c r="K446" s="203"/>
      <c r="L446" s="203"/>
      <c r="M446" s="284">
        <f t="shared" ref="M446:AP446" si="38">SUM(M414,M429,M444)</f>
        <v>0</v>
      </c>
      <c r="N446" s="284">
        <f t="shared" si="38"/>
        <v>0</v>
      </c>
      <c r="O446" s="284">
        <f t="shared" si="38"/>
        <v>0</v>
      </c>
      <c r="P446" s="284">
        <f t="shared" si="38"/>
        <v>0</v>
      </c>
      <c r="Q446" s="284">
        <f t="shared" si="38"/>
        <v>0</v>
      </c>
      <c r="R446" s="284">
        <f t="shared" si="38"/>
        <v>0</v>
      </c>
      <c r="S446" s="284">
        <f t="shared" si="38"/>
        <v>0</v>
      </c>
      <c r="T446" s="284">
        <f t="shared" si="38"/>
        <v>0</v>
      </c>
      <c r="U446" s="284">
        <f t="shared" si="38"/>
        <v>0</v>
      </c>
      <c r="V446" s="284">
        <f t="shared" si="38"/>
        <v>0</v>
      </c>
      <c r="W446" s="284">
        <f t="shared" si="38"/>
        <v>0</v>
      </c>
      <c r="X446" s="284">
        <f t="shared" si="38"/>
        <v>0</v>
      </c>
      <c r="Y446" s="284">
        <f t="shared" si="38"/>
        <v>0</v>
      </c>
      <c r="Z446" s="284">
        <f t="shared" si="38"/>
        <v>0</v>
      </c>
      <c r="AA446" s="284">
        <f t="shared" si="38"/>
        <v>0</v>
      </c>
      <c r="AB446" s="284">
        <f t="shared" si="38"/>
        <v>0</v>
      </c>
      <c r="AC446" s="284">
        <f t="shared" si="38"/>
        <v>0</v>
      </c>
      <c r="AD446" s="284">
        <f t="shared" si="38"/>
        <v>0</v>
      </c>
      <c r="AE446" s="284">
        <f t="shared" si="38"/>
        <v>0</v>
      </c>
      <c r="AF446" s="284">
        <f t="shared" si="38"/>
        <v>0</v>
      </c>
      <c r="AG446" s="284">
        <f t="shared" si="38"/>
        <v>0</v>
      </c>
      <c r="AH446" s="284">
        <f t="shared" si="38"/>
        <v>0</v>
      </c>
      <c r="AI446" s="284">
        <f t="shared" si="38"/>
        <v>0</v>
      </c>
      <c r="AJ446" s="284">
        <f t="shared" si="38"/>
        <v>0</v>
      </c>
      <c r="AK446" s="284">
        <f t="shared" si="38"/>
        <v>0</v>
      </c>
      <c r="AL446" s="284">
        <f t="shared" si="38"/>
        <v>0</v>
      </c>
      <c r="AM446" s="284">
        <f t="shared" si="38"/>
        <v>0</v>
      </c>
      <c r="AN446" s="284">
        <f t="shared" si="38"/>
        <v>0</v>
      </c>
      <c r="AO446" s="284">
        <f t="shared" si="38"/>
        <v>0</v>
      </c>
      <c r="AP446" s="284">
        <f t="shared" si="38"/>
        <v>0</v>
      </c>
    </row>
    <row r="447" spans="1:42" collapsed="1">
      <c r="A447" s="211"/>
    </row>
    <row r="448" spans="1:42">
      <c r="A448" s="209" t="str">
        <f>_xlfn.TEXTBEFORE(J448,".")</f>
        <v>3</v>
      </c>
      <c r="B448" s="196" t="str">
        <f>_xlfn.XLOOKUP($A448,Select!$B$4:$B$65,Select!$C$4:$C$65)</f>
        <v>Phase 3</v>
      </c>
      <c r="C448" s="197"/>
      <c r="D448" s="197">
        <f>B463+B478+B493</f>
        <v>6</v>
      </c>
      <c r="E448" s="197" t="s">
        <v>281</v>
      </c>
      <c r="F448" s="197"/>
      <c r="G448" s="197"/>
      <c r="H448" s="197"/>
      <c r="I448" s="197" t="s">
        <v>282</v>
      </c>
      <c r="J448" s="197" t="str">
        <f>Select!$M$13</f>
        <v>3.2</v>
      </c>
      <c r="K448" s="197"/>
      <c r="L448" s="197"/>
      <c r="M448" s="197"/>
      <c r="N448" s="198"/>
      <c r="O448" s="198"/>
      <c r="P448" s="198"/>
      <c r="Q448" s="198"/>
      <c r="R448" s="198"/>
      <c r="S448" s="198"/>
      <c r="T448" s="198"/>
      <c r="U448" s="198"/>
      <c r="V448" s="198"/>
      <c r="W448" s="198"/>
      <c r="X448" s="198"/>
      <c r="Y448" s="198"/>
      <c r="Z448" s="198"/>
      <c r="AA448" s="198"/>
      <c r="AB448" s="198"/>
      <c r="AC448" s="198"/>
      <c r="AD448" s="198"/>
      <c r="AE448" s="198"/>
      <c r="AF448" s="198"/>
      <c r="AG448" s="198"/>
      <c r="AH448" s="198"/>
      <c r="AI448" s="198"/>
      <c r="AJ448" s="198"/>
      <c r="AK448" s="198"/>
      <c r="AL448" s="198"/>
      <c r="AM448" s="198"/>
      <c r="AN448" s="198"/>
      <c r="AO448" s="198"/>
      <c r="AP448" s="198"/>
    </row>
    <row r="449" spans="1:42" s="199" customFormat="1" outlineLevel="1">
      <c r="A449" s="210" t="str">
        <f>_xlfn.TEXTAFTER(J448,".")</f>
        <v>2</v>
      </c>
      <c r="B449" s="199" t="str">
        <f>_xlfn.XLOOKUP($J448,Select!$K$4:$K$65,Select!$F$4:$F$65)</f>
        <v>CS006 &amp; CS007 Storage Systems</v>
      </c>
    </row>
    <row r="450" spans="1:42" s="31" customFormat="1" outlineLevel="1">
      <c r="A450" s="220" t="s">
        <v>150</v>
      </c>
      <c r="B450" s="220" t="s">
        <v>283</v>
      </c>
      <c r="C450" s="220" t="s">
        <v>284</v>
      </c>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c r="AA450" s="220"/>
      <c r="AB450" s="220"/>
      <c r="AC450" s="220"/>
      <c r="AD450" s="220"/>
      <c r="AE450" s="220"/>
      <c r="AF450" s="220"/>
      <c r="AG450" s="220"/>
      <c r="AH450" s="220"/>
      <c r="AI450" s="220"/>
      <c r="AJ450" s="220"/>
      <c r="AK450" s="220"/>
      <c r="AL450" s="220"/>
      <c r="AM450" s="220"/>
      <c r="AN450" s="220"/>
      <c r="AO450" s="220"/>
      <c r="AP450" s="220"/>
    </row>
    <row r="451" spans="1:42" outlineLevel="2">
      <c r="A451" s="211" t="str">
        <f>A448&amp;"."&amp;A450&amp;"."&amp;A449&amp;"."&amp;B451</f>
        <v>3.c.2.1</v>
      </c>
      <c r="B451">
        <v>1</v>
      </c>
      <c r="C451" t="str">
        <f>_xlfn.IFNA(_xlfn.XLOOKUP($A451,Select!$A$4:$A$65,Select!$H$4:$H$65),"")</f>
        <v/>
      </c>
      <c r="M451" s="281">
        <v>0</v>
      </c>
      <c r="N451" s="281">
        <v>0</v>
      </c>
      <c r="O451" s="281">
        <v>0</v>
      </c>
      <c r="P451" s="281">
        <v>0</v>
      </c>
      <c r="Q451" s="281">
        <v>0</v>
      </c>
      <c r="R451" s="281">
        <v>0</v>
      </c>
      <c r="S451" s="281">
        <v>0</v>
      </c>
      <c r="T451" s="281">
        <v>0</v>
      </c>
      <c r="U451" s="281">
        <v>0</v>
      </c>
      <c r="V451" s="281">
        <v>0</v>
      </c>
      <c r="W451" s="281">
        <v>0</v>
      </c>
      <c r="X451" s="281">
        <v>0</v>
      </c>
      <c r="Y451" s="281">
        <v>0</v>
      </c>
      <c r="Z451" s="281">
        <v>0</v>
      </c>
      <c r="AA451" s="281">
        <v>0</v>
      </c>
      <c r="AB451" s="281">
        <v>0</v>
      </c>
      <c r="AC451" s="281">
        <v>0</v>
      </c>
      <c r="AD451" s="281">
        <v>0</v>
      </c>
      <c r="AE451" s="281">
        <v>0</v>
      </c>
      <c r="AF451" s="281">
        <v>0</v>
      </c>
      <c r="AG451" s="281">
        <v>0</v>
      </c>
      <c r="AH451" s="281">
        <v>0</v>
      </c>
      <c r="AI451" s="281">
        <v>0</v>
      </c>
      <c r="AJ451" s="281">
        <v>0</v>
      </c>
      <c r="AK451" s="281">
        <v>0</v>
      </c>
      <c r="AL451" s="281">
        <v>0</v>
      </c>
      <c r="AM451" s="281">
        <v>0</v>
      </c>
      <c r="AN451" s="281">
        <v>0</v>
      </c>
      <c r="AO451" s="281">
        <v>0</v>
      </c>
      <c r="AP451" s="288">
        <v>0</v>
      </c>
    </row>
    <row r="452" spans="1:42" outlineLevel="2">
      <c r="A452" s="211" t="str">
        <f>A448&amp;"."&amp;A450&amp;"."&amp;A449&amp;"."&amp;B452</f>
        <v>3.c.2.2</v>
      </c>
      <c r="B452">
        <v>2</v>
      </c>
      <c r="C452" t="str">
        <f>_xlfn.IFNA(_xlfn.XLOOKUP($A452,Select!$A$4:$A$65,Select!$H$4:$H$65),"")</f>
        <v/>
      </c>
      <c r="M452" s="281">
        <v>0</v>
      </c>
      <c r="N452" s="281">
        <v>0</v>
      </c>
      <c r="O452" s="281">
        <v>0</v>
      </c>
      <c r="P452" s="281">
        <v>0</v>
      </c>
      <c r="Q452" s="281">
        <v>0</v>
      </c>
      <c r="R452" s="281">
        <v>0</v>
      </c>
      <c r="S452" s="281">
        <v>0</v>
      </c>
      <c r="T452" s="281">
        <v>0</v>
      </c>
      <c r="U452" s="281">
        <v>0</v>
      </c>
      <c r="V452" s="281">
        <v>0</v>
      </c>
      <c r="W452" s="281">
        <v>0</v>
      </c>
      <c r="X452" s="281">
        <v>0</v>
      </c>
      <c r="Y452" s="281">
        <v>0</v>
      </c>
      <c r="Z452" s="281">
        <v>0</v>
      </c>
      <c r="AA452" s="281">
        <v>0</v>
      </c>
      <c r="AB452" s="281">
        <v>0</v>
      </c>
      <c r="AC452" s="281">
        <v>0</v>
      </c>
      <c r="AD452" s="281">
        <v>0</v>
      </c>
      <c r="AE452" s="281">
        <v>0</v>
      </c>
      <c r="AF452" s="281">
        <v>0</v>
      </c>
      <c r="AG452" s="281">
        <v>0</v>
      </c>
      <c r="AH452" s="281">
        <v>0</v>
      </c>
      <c r="AI452" s="281">
        <v>0</v>
      </c>
      <c r="AJ452" s="281">
        <v>0</v>
      </c>
      <c r="AK452" s="281">
        <v>0</v>
      </c>
      <c r="AL452" s="281">
        <v>0</v>
      </c>
      <c r="AM452" s="281">
        <v>0</v>
      </c>
      <c r="AN452" s="281">
        <v>0</v>
      </c>
      <c r="AO452" s="281">
        <v>0</v>
      </c>
      <c r="AP452" s="288">
        <v>0</v>
      </c>
    </row>
    <row r="453" spans="1:42" outlineLevel="2">
      <c r="A453" s="211" t="str">
        <f>A448&amp;"."&amp;A450&amp;"."&amp;A449&amp;"."&amp;B453</f>
        <v>3.c.2.3</v>
      </c>
      <c r="B453">
        <v>3</v>
      </c>
      <c r="C453" t="str">
        <f>_xlfn.IFNA(_xlfn.XLOOKUP($A453,Select!$A$4:$A$65,Select!$H$4:$H$65),"")</f>
        <v/>
      </c>
      <c r="M453" s="281">
        <v>0</v>
      </c>
      <c r="N453" s="281">
        <v>0</v>
      </c>
      <c r="O453" s="281">
        <v>0</v>
      </c>
      <c r="P453" s="281">
        <v>0</v>
      </c>
      <c r="Q453" s="281">
        <v>0</v>
      </c>
      <c r="R453" s="281">
        <v>0</v>
      </c>
      <c r="S453" s="281">
        <v>0</v>
      </c>
      <c r="T453" s="281">
        <v>0</v>
      </c>
      <c r="U453" s="281">
        <v>0</v>
      </c>
      <c r="V453" s="281">
        <v>0</v>
      </c>
      <c r="W453" s="281">
        <v>0</v>
      </c>
      <c r="X453" s="281">
        <v>0</v>
      </c>
      <c r="Y453" s="281">
        <v>0</v>
      </c>
      <c r="Z453" s="281">
        <v>0</v>
      </c>
      <c r="AA453" s="281">
        <v>0</v>
      </c>
      <c r="AB453" s="281">
        <v>0</v>
      </c>
      <c r="AC453" s="281">
        <v>0</v>
      </c>
      <c r="AD453" s="281">
        <v>0</v>
      </c>
      <c r="AE453" s="281">
        <v>0</v>
      </c>
      <c r="AF453" s="281">
        <v>0</v>
      </c>
      <c r="AG453" s="281">
        <v>0</v>
      </c>
      <c r="AH453" s="281">
        <v>0</v>
      </c>
      <c r="AI453" s="281">
        <v>0</v>
      </c>
      <c r="AJ453" s="281">
        <v>0</v>
      </c>
      <c r="AK453" s="281">
        <v>0</v>
      </c>
      <c r="AL453" s="281">
        <v>0</v>
      </c>
      <c r="AM453" s="281">
        <v>0</v>
      </c>
      <c r="AN453" s="281">
        <v>0</v>
      </c>
      <c r="AO453" s="281">
        <v>0</v>
      </c>
      <c r="AP453" s="288">
        <v>0</v>
      </c>
    </row>
    <row r="454" spans="1:42" outlineLevel="2">
      <c r="A454" s="211" t="str">
        <f>A448&amp;"."&amp;A450&amp;"."&amp;A449&amp;"."&amp;B454</f>
        <v>3.c.2.4</v>
      </c>
      <c r="B454">
        <v>4</v>
      </c>
      <c r="C454" t="str">
        <f>_xlfn.IFNA(_xlfn.XLOOKUP($A454,Select!$A$4:$A$65,Select!$H$4:$H$65),"")</f>
        <v/>
      </c>
      <c r="M454" s="281">
        <v>0</v>
      </c>
      <c r="N454" s="281">
        <v>0</v>
      </c>
      <c r="O454" s="281">
        <v>0</v>
      </c>
      <c r="P454" s="281">
        <v>0</v>
      </c>
      <c r="Q454" s="281">
        <v>0</v>
      </c>
      <c r="R454" s="281">
        <v>0</v>
      </c>
      <c r="S454" s="281">
        <v>0</v>
      </c>
      <c r="T454" s="281">
        <v>0</v>
      </c>
      <c r="U454" s="281">
        <v>0</v>
      </c>
      <c r="V454" s="281">
        <v>0</v>
      </c>
      <c r="W454" s="281">
        <v>0</v>
      </c>
      <c r="X454" s="281">
        <v>0</v>
      </c>
      <c r="Y454" s="281">
        <v>0</v>
      </c>
      <c r="Z454" s="281">
        <v>0</v>
      </c>
      <c r="AA454" s="281">
        <v>0</v>
      </c>
      <c r="AB454" s="281">
        <v>0</v>
      </c>
      <c r="AC454" s="281">
        <v>0</v>
      </c>
      <c r="AD454" s="281">
        <v>0</v>
      </c>
      <c r="AE454" s="281">
        <v>0</v>
      </c>
      <c r="AF454" s="281">
        <v>0</v>
      </c>
      <c r="AG454" s="281">
        <v>0</v>
      </c>
      <c r="AH454" s="281">
        <v>0</v>
      </c>
      <c r="AI454" s="281">
        <v>0</v>
      </c>
      <c r="AJ454" s="281">
        <v>0</v>
      </c>
      <c r="AK454" s="281">
        <v>0</v>
      </c>
      <c r="AL454" s="281">
        <v>0</v>
      </c>
      <c r="AM454" s="281">
        <v>0</v>
      </c>
      <c r="AN454" s="281">
        <v>0</v>
      </c>
      <c r="AO454" s="281">
        <v>0</v>
      </c>
      <c r="AP454" s="288">
        <v>0</v>
      </c>
    </row>
    <row r="455" spans="1:42" outlineLevel="2">
      <c r="A455" s="211" t="str">
        <f>A448&amp;"."&amp;A450&amp;"."&amp;A449&amp;"."&amp;B455</f>
        <v>3.c.2.5</v>
      </c>
      <c r="B455">
        <v>5</v>
      </c>
      <c r="C455" t="str">
        <f>_xlfn.IFNA(_xlfn.XLOOKUP($A455,Select!$A$4:$A$65,Select!$H$4:$H$65),"")</f>
        <v/>
      </c>
      <c r="M455" s="281">
        <v>0</v>
      </c>
      <c r="N455" s="281">
        <v>0</v>
      </c>
      <c r="O455" s="281">
        <v>0</v>
      </c>
      <c r="P455" s="281">
        <v>0</v>
      </c>
      <c r="Q455" s="281">
        <v>0</v>
      </c>
      <c r="R455" s="281">
        <v>0</v>
      </c>
      <c r="S455" s="281">
        <v>0</v>
      </c>
      <c r="T455" s="281">
        <v>0</v>
      </c>
      <c r="U455" s="281">
        <v>0</v>
      </c>
      <c r="V455" s="281">
        <v>0</v>
      </c>
      <c r="W455" s="281">
        <v>0</v>
      </c>
      <c r="X455" s="281">
        <v>0</v>
      </c>
      <c r="Y455" s="281">
        <v>0</v>
      </c>
      <c r="Z455" s="281">
        <v>0</v>
      </c>
      <c r="AA455" s="281">
        <v>0</v>
      </c>
      <c r="AB455" s="281">
        <v>0</v>
      </c>
      <c r="AC455" s="281">
        <v>0</v>
      </c>
      <c r="AD455" s="281">
        <v>0</v>
      </c>
      <c r="AE455" s="281">
        <v>0</v>
      </c>
      <c r="AF455" s="281">
        <v>0</v>
      </c>
      <c r="AG455" s="281">
        <v>0</v>
      </c>
      <c r="AH455" s="281">
        <v>0</v>
      </c>
      <c r="AI455" s="281">
        <v>0</v>
      </c>
      <c r="AJ455" s="281">
        <v>0</v>
      </c>
      <c r="AK455" s="281">
        <v>0</v>
      </c>
      <c r="AL455" s="281">
        <v>0</v>
      </c>
      <c r="AM455" s="281">
        <v>0</v>
      </c>
      <c r="AN455" s="281">
        <v>0</v>
      </c>
      <c r="AO455" s="281">
        <v>0</v>
      </c>
      <c r="AP455" s="288">
        <v>0</v>
      </c>
    </row>
    <row r="456" spans="1:42" outlineLevel="2">
      <c r="A456" s="211" t="str">
        <f>A448&amp;"."&amp;A450&amp;"."&amp;A449&amp;"."&amp;B456</f>
        <v>3.c.2.6</v>
      </c>
      <c r="B456">
        <v>6</v>
      </c>
      <c r="C456" t="str">
        <f>_xlfn.IFNA(_xlfn.XLOOKUP($A456,Select!$A$4:$A$65,Select!$H$4:$H$65),"")</f>
        <v/>
      </c>
      <c r="M456" s="281">
        <v>0</v>
      </c>
      <c r="N456" s="281">
        <v>0</v>
      </c>
      <c r="O456" s="281">
        <v>0</v>
      </c>
      <c r="P456" s="281">
        <v>0</v>
      </c>
      <c r="Q456" s="281">
        <v>0</v>
      </c>
      <c r="R456" s="281">
        <v>0</v>
      </c>
      <c r="S456" s="281">
        <v>0</v>
      </c>
      <c r="T456" s="281">
        <v>0</v>
      </c>
      <c r="U456" s="281">
        <v>0</v>
      </c>
      <c r="V456" s="281">
        <v>0</v>
      </c>
      <c r="W456" s="281">
        <v>0</v>
      </c>
      <c r="X456" s="281">
        <v>0</v>
      </c>
      <c r="Y456" s="281">
        <v>0</v>
      </c>
      <c r="Z456" s="281">
        <v>0</v>
      </c>
      <c r="AA456" s="281">
        <v>0</v>
      </c>
      <c r="AB456" s="281">
        <v>0</v>
      </c>
      <c r="AC456" s="281">
        <v>0</v>
      </c>
      <c r="AD456" s="281">
        <v>0</v>
      </c>
      <c r="AE456" s="281">
        <v>0</v>
      </c>
      <c r="AF456" s="281">
        <v>0</v>
      </c>
      <c r="AG456" s="281">
        <v>0</v>
      </c>
      <c r="AH456" s="281">
        <v>0</v>
      </c>
      <c r="AI456" s="281">
        <v>0</v>
      </c>
      <c r="AJ456" s="281">
        <v>0</v>
      </c>
      <c r="AK456" s="281">
        <v>0</v>
      </c>
      <c r="AL456" s="281">
        <v>0</v>
      </c>
      <c r="AM456" s="281">
        <v>0</v>
      </c>
      <c r="AN456" s="281">
        <v>0</v>
      </c>
      <c r="AO456" s="281">
        <v>0</v>
      </c>
      <c r="AP456" s="288">
        <v>0</v>
      </c>
    </row>
    <row r="457" spans="1:42" outlineLevel="2">
      <c r="A457" s="211" t="str">
        <f>A448&amp;"."&amp;A450&amp;"."&amp;A449&amp;"."&amp;B457</f>
        <v>3.c.2.7</v>
      </c>
      <c r="B457">
        <v>7</v>
      </c>
      <c r="C457" t="str">
        <f>_xlfn.IFNA(_xlfn.XLOOKUP($A457,Select!$A$4:$A$65,Select!$H$4:$H$65),"")</f>
        <v/>
      </c>
      <c r="M457" s="281">
        <v>0</v>
      </c>
      <c r="N457" s="281">
        <v>0</v>
      </c>
      <c r="O457" s="281">
        <v>0</v>
      </c>
      <c r="P457" s="281">
        <v>0</v>
      </c>
      <c r="Q457" s="281">
        <v>0</v>
      </c>
      <c r="R457" s="281">
        <v>0</v>
      </c>
      <c r="S457" s="281">
        <v>0</v>
      </c>
      <c r="T457" s="281">
        <v>0</v>
      </c>
      <c r="U457" s="281">
        <v>0</v>
      </c>
      <c r="V457" s="281">
        <v>0</v>
      </c>
      <c r="W457" s="281">
        <v>0</v>
      </c>
      <c r="X457" s="281">
        <v>0</v>
      </c>
      <c r="Y457" s="281">
        <v>0</v>
      </c>
      <c r="Z457" s="281">
        <v>0</v>
      </c>
      <c r="AA457" s="281">
        <v>0</v>
      </c>
      <c r="AB457" s="281">
        <v>0</v>
      </c>
      <c r="AC457" s="281">
        <v>0</v>
      </c>
      <c r="AD457" s="281">
        <v>0</v>
      </c>
      <c r="AE457" s="281">
        <v>0</v>
      </c>
      <c r="AF457" s="281">
        <v>0</v>
      </c>
      <c r="AG457" s="281">
        <v>0</v>
      </c>
      <c r="AH457" s="281">
        <v>0</v>
      </c>
      <c r="AI457" s="281">
        <v>0</v>
      </c>
      <c r="AJ457" s="281">
        <v>0</v>
      </c>
      <c r="AK457" s="281">
        <v>0</v>
      </c>
      <c r="AL457" s="281">
        <v>0</v>
      </c>
      <c r="AM457" s="281">
        <v>0</v>
      </c>
      <c r="AN457" s="281">
        <v>0</v>
      </c>
      <c r="AO457" s="281">
        <v>0</v>
      </c>
      <c r="AP457" s="288">
        <v>0</v>
      </c>
    </row>
    <row r="458" spans="1:42" outlineLevel="2">
      <c r="A458" s="211" t="str">
        <f>A448&amp;"."&amp;A450&amp;"."&amp;A449&amp;"."&amp;B458</f>
        <v>3.c.2.8</v>
      </c>
      <c r="B458">
        <v>8</v>
      </c>
      <c r="C458" t="str">
        <f>_xlfn.IFNA(_xlfn.XLOOKUP($A458,Select!$A$4:$A$65,Select!$H$4:$H$65),"")</f>
        <v/>
      </c>
      <c r="M458" s="281">
        <v>0</v>
      </c>
      <c r="N458" s="281">
        <v>0</v>
      </c>
      <c r="O458" s="281">
        <v>0</v>
      </c>
      <c r="P458" s="281">
        <v>0</v>
      </c>
      <c r="Q458" s="281">
        <v>0</v>
      </c>
      <c r="R458" s="281">
        <v>0</v>
      </c>
      <c r="S458" s="281">
        <v>0</v>
      </c>
      <c r="T458" s="281">
        <v>0</v>
      </c>
      <c r="U458" s="281">
        <v>0</v>
      </c>
      <c r="V458" s="281">
        <v>0</v>
      </c>
      <c r="W458" s="281">
        <v>0</v>
      </c>
      <c r="X458" s="281">
        <v>0</v>
      </c>
      <c r="Y458" s="281">
        <v>0</v>
      </c>
      <c r="Z458" s="281">
        <v>0</v>
      </c>
      <c r="AA458" s="281">
        <v>0</v>
      </c>
      <c r="AB458" s="281">
        <v>0</v>
      </c>
      <c r="AC458" s="281">
        <v>0</v>
      </c>
      <c r="AD458" s="281">
        <v>0</v>
      </c>
      <c r="AE458" s="281">
        <v>0</v>
      </c>
      <c r="AF458" s="281">
        <v>0</v>
      </c>
      <c r="AG458" s="281">
        <v>0</v>
      </c>
      <c r="AH458" s="281">
        <v>0</v>
      </c>
      <c r="AI458" s="281">
        <v>0</v>
      </c>
      <c r="AJ458" s="281">
        <v>0</v>
      </c>
      <c r="AK458" s="281">
        <v>0</v>
      </c>
      <c r="AL458" s="281">
        <v>0</v>
      </c>
      <c r="AM458" s="281">
        <v>0</v>
      </c>
      <c r="AN458" s="281">
        <v>0</v>
      </c>
      <c r="AO458" s="281">
        <v>0</v>
      </c>
      <c r="AP458" s="288">
        <v>0</v>
      </c>
    </row>
    <row r="459" spans="1:42" outlineLevel="2">
      <c r="A459" s="211" t="str">
        <f>A448&amp;"."&amp;A450&amp;"."&amp;A449&amp;"."&amp;B459</f>
        <v>3.c.2.9</v>
      </c>
      <c r="B459">
        <v>9</v>
      </c>
      <c r="C459" t="str">
        <f>_xlfn.IFNA(_xlfn.XLOOKUP($A459,Select!$A$4:$A$65,Select!$H$4:$H$65),"")</f>
        <v/>
      </c>
      <c r="M459" s="281">
        <v>0</v>
      </c>
      <c r="N459" s="281">
        <v>0</v>
      </c>
      <c r="O459" s="281">
        <v>0</v>
      </c>
      <c r="P459" s="281">
        <v>0</v>
      </c>
      <c r="Q459" s="281">
        <v>0</v>
      </c>
      <c r="R459" s="281">
        <v>0</v>
      </c>
      <c r="S459" s="281">
        <v>0</v>
      </c>
      <c r="T459" s="281">
        <v>0</v>
      </c>
      <c r="U459" s="281">
        <v>0</v>
      </c>
      <c r="V459" s="281">
        <v>0</v>
      </c>
      <c r="W459" s="281">
        <v>0</v>
      </c>
      <c r="X459" s="281">
        <v>0</v>
      </c>
      <c r="Y459" s="281">
        <v>0</v>
      </c>
      <c r="Z459" s="281">
        <v>0</v>
      </c>
      <c r="AA459" s="281">
        <v>0</v>
      </c>
      <c r="AB459" s="281">
        <v>0</v>
      </c>
      <c r="AC459" s="281">
        <v>0</v>
      </c>
      <c r="AD459" s="281">
        <v>0</v>
      </c>
      <c r="AE459" s="281">
        <v>0</v>
      </c>
      <c r="AF459" s="281">
        <v>0</v>
      </c>
      <c r="AG459" s="281">
        <v>0</v>
      </c>
      <c r="AH459" s="281">
        <v>0</v>
      </c>
      <c r="AI459" s="281">
        <v>0</v>
      </c>
      <c r="AJ459" s="281">
        <v>0</v>
      </c>
      <c r="AK459" s="281">
        <v>0</v>
      </c>
      <c r="AL459" s="281">
        <v>0</v>
      </c>
      <c r="AM459" s="281">
        <v>0</v>
      </c>
      <c r="AN459" s="281">
        <v>0</v>
      </c>
      <c r="AO459" s="281">
        <v>0</v>
      </c>
      <c r="AP459" s="288">
        <v>0</v>
      </c>
    </row>
    <row r="460" spans="1:42" outlineLevel="2">
      <c r="A460" s="211" t="str">
        <f>A448&amp;"."&amp;A450&amp;"."&amp;A449&amp;"."&amp;B460</f>
        <v>3.c.2.10</v>
      </c>
      <c r="B460">
        <v>10</v>
      </c>
      <c r="C460" t="str">
        <f>_xlfn.IFNA(_xlfn.XLOOKUP($A460,Select!$A$4:$A$65,Select!$H$4:$H$65),"")</f>
        <v/>
      </c>
      <c r="M460" s="281">
        <v>0</v>
      </c>
      <c r="N460" s="281">
        <v>0</v>
      </c>
      <c r="O460" s="281">
        <v>0</v>
      </c>
      <c r="P460" s="281">
        <v>0</v>
      </c>
      <c r="Q460" s="281">
        <v>0</v>
      </c>
      <c r="R460" s="281">
        <v>0</v>
      </c>
      <c r="S460" s="281">
        <v>0</v>
      </c>
      <c r="T460" s="281">
        <v>0</v>
      </c>
      <c r="U460" s="281">
        <v>0</v>
      </c>
      <c r="V460" s="281">
        <v>0</v>
      </c>
      <c r="W460" s="281">
        <v>0</v>
      </c>
      <c r="X460" s="281">
        <v>0</v>
      </c>
      <c r="Y460" s="281">
        <v>0</v>
      </c>
      <c r="Z460" s="281">
        <v>0</v>
      </c>
      <c r="AA460" s="281">
        <v>0</v>
      </c>
      <c r="AB460" s="281">
        <v>0</v>
      </c>
      <c r="AC460" s="281">
        <v>0</v>
      </c>
      <c r="AD460" s="281">
        <v>0</v>
      </c>
      <c r="AE460" s="281">
        <v>0</v>
      </c>
      <c r="AF460" s="281">
        <v>0</v>
      </c>
      <c r="AG460" s="281">
        <v>0</v>
      </c>
      <c r="AH460" s="281">
        <v>0</v>
      </c>
      <c r="AI460" s="281">
        <v>0</v>
      </c>
      <c r="AJ460" s="281">
        <v>0</v>
      </c>
      <c r="AK460" s="281">
        <v>0</v>
      </c>
      <c r="AL460" s="281">
        <v>0</v>
      </c>
      <c r="AM460" s="281">
        <v>0</v>
      </c>
      <c r="AN460" s="281">
        <v>0</v>
      </c>
      <c r="AO460" s="281">
        <v>0</v>
      </c>
      <c r="AP460" s="288">
        <v>0</v>
      </c>
    </row>
    <row r="461" spans="1:42" outlineLevel="2">
      <c r="A461" s="211" t="str">
        <f>A448&amp;"."&amp;A450&amp;"."&amp;A449&amp;"."&amp;B461</f>
        <v>3.c.2.11</v>
      </c>
      <c r="B461">
        <v>11</v>
      </c>
      <c r="C461" t="str">
        <f>_xlfn.IFNA(_xlfn.XLOOKUP($A461,Select!$A$4:$A$65,Select!$H$4:$H$65),"")</f>
        <v/>
      </c>
      <c r="M461" s="281">
        <v>0</v>
      </c>
      <c r="N461" s="281">
        <v>0</v>
      </c>
      <c r="O461" s="281">
        <v>0</v>
      </c>
      <c r="P461" s="281">
        <v>0</v>
      </c>
      <c r="Q461" s="281">
        <v>0</v>
      </c>
      <c r="R461" s="281">
        <v>0</v>
      </c>
      <c r="S461" s="281">
        <v>0</v>
      </c>
      <c r="T461" s="281">
        <v>0</v>
      </c>
      <c r="U461" s="281">
        <v>0</v>
      </c>
      <c r="V461" s="281">
        <v>0</v>
      </c>
      <c r="W461" s="281">
        <v>0</v>
      </c>
      <c r="X461" s="281">
        <v>0</v>
      </c>
      <c r="Y461" s="281">
        <v>0</v>
      </c>
      <c r="Z461" s="281">
        <v>0</v>
      </c>
      <c r="AA461" s="281">
        <v>0</v>
      </c>
      <c r="AB461" s="281">
        <v>0</v>
      </c>
      <c r="AC461" s="281">
        <v>0</v>
      </c>
      <c r="AD461" s="281">
        <v>0</v>
      </c>
      <c r="AE461" s="281">
        <v>0</v>
      </c>
      <c r="AF461" s="281">
        <v>0</v>
      </c>
      <c r="AG461" s="281">
        <v>0</v>
      </c>
      <c r="AH461" s="281">
        <v>0</v>
      </c>
      <c r="AI461" s="281">
        <v>0</v>
      </c>
      <c r="AJ461" s="281">
        <v>0</v>
      </c>
      <c r="AK461" s="281">
        <v>0</v>
      </c>
      <c r="AL461" s="281">
        <v>0</v>
      </c>
      <c r="AM461" s="281">
        <v>0</v>
      </c>
      <c r="AN461" s="281">
        <v>0</v>
      </c>
      <c r="AO461" s="281">
        <v>0</v>
      </c>
      <c r="AP461" s="288">
        <v>0</v>
      </c>
    </row>
    <row r="462" spans="1:42" outlineLevel="2">
      <c r="A462" s="211" t="str">
        <f>A448&amp;"."&amp;A450&amp;"."&amp;A449&amp;"."&amp;B462</f>
        <v>3.c.2.12</v>
      </c>
      <c r="B462">
        <v>12</v>
      </c>
      <c r="C462" t="str">
        <f>_xlfn.IFNA(_xlfn.XLOOKUP($A462,Select!$A$4:$A$65,Select!$H$4:$H$65),"")</f>
        <v/>
      </c>
      <c r="M462" s="281">
        <v>0</v>
      </c>
      <c r="N462" s="281">
        <v>0</v>
      </c>
      <c r="O462" s="281">
        <v>0</v>
      </c>
      <c r="P462" s="281">
        <v>0</v>
      </c>
      <c r="Q462" s="281">
        <v>0</v>
      </c>
      <c r="R462" s="281">
        <v>0</v>
      </c>
      <c r="S462" s="281">
        <v>0</v>
      </c>
      <c r="T462" s="281">
        <v>0</v>
      </c>
      <c r="U462" s="281">
        <v>0</v>
      </c>
      <c r="V462" s="281">
        <v>0</v>
      </c>
      <c r="W462" s="281">
        <v>0</v>
      </c>
      <c r="X462" s="281">
        <v>0</v>
      </c>
      <c r="Y462" s="281">
        <v>0</v>
      </c>
      <c r="Z462" s="281">
        <v>0</v>
      </c>
      <c r="AA462" s="281">
        <v>0</v>
      </c>
      <c r="AB462" s="281">
        <v>0</v>
      </c>
      <c r="AC462" s="281">
        <v>0</v>
      </c>
      <c r="AD462" s="281">
        <v>0</v>
      </c>
      <c r="AE462" s="281">
        <v>0</v>
      </c>
      <c r="AF462" s="281">
        <v>0</v>
      </c>
      <c r="AG462" s="281">
        <v>0</v>
      </c>
      <c r="AH462" s="281">
        <v>0</v>
      </c>
      <c r="AI462" s="281">
        <v>0</v>
      </c>
      <c r="AJ462" s="281">
        <v>0</v>
      </c>
      <c r="AK462" s="281">
        <v>0</v>
      </c>
      <c r="AL462" s="281">
        <v>0</v>
      </c>
      <c r="AM462" s="281">
        <v>0</v>
      </c>
      <c r="AN462" s="281">
        <v>0</v>
      </c>
      <c r="AO462" s="281">
        <v>0</v>
      </c>
      <c r="AP462" s="288">
        <v>0</v>
      </c>
    </row>
    <row r="463" spans="1:42" s="156" customFormat="1" outlineLevel="1">
      <c r="A463" s="212"/>
      <c r="B463" s="201">
        <f>B462-COUNTIFS(C451:C462,"")</f>
        <v>0</v>
      </c>
      <c r="C463" s="201" t="s">
        <v>285</v>
      </c>
      <c r="D463" s="201"/>
      <c r="E463" s="201"/>
      <c r="F463" s="201"/>
      <c r="G463" s="201"/>
      <c r="H463" s="201"/>
      <c r="I463" s="201"/>
      <c r="J463" s="201"/>
      <c r="K463" s="201"/>
      <c r="L463" s="201"/>
      <c r="M463" s="280">
        <f>SUM(M451:M462)</f>
        <v>0</v>
      </c>
      <c r="N463" s="280">
        <f>SUM(N451:N462)</f>
        <v>0</v>
      </c>
      <c r="O463" s="280">
        <f t="shared" ref="O463:AP463" si="39">SUM(O451:O462)</f>
        <v>0</v>
      </c>
      <c r="P463" s="280">
        <f t="shared" si="39"/>
        <v>0</v>
      </c>
      <c r="Q463" s="280">
        <f t="shared" si="39"/>
        <v>0</v>
      </c>
      <c r="R463" s="280">
        <f t="shared" si="39"/>
        <v>0</v>
      </c>
      <c r="S463" s="280">
        <f t="shared" si="39"/>
        <v>0</v>
      </c>
      <c r="T463" s="280">
        <f t="shared" si="39"/>
        <v>0</v>
      </c>
      <c r="U463" s="280">
        <f t="shared" si="39"/>
        <v>0</v>
      </c>
      <c r="V463" s="280">
        <f t="shared" si="39"/>
        <v>0</v>
      </c>
      <c r="W463" s="280">
        <f t="shared" si="39"/>
        <v>0</v>
      </c>
      <c r="X463" s="280">
        <f t="shared" si="39"/>
        <v>0</v>
      </c>
      <c r="Y463" s="280">
        <f t="shared" si="39"/>
        <v>0</v>
      </c>
      <c r="Z463" s="280">
        <f t="shared" si="39"/>
        <v>0</v>
      </c>
      <c r="AA463" s="280">
        <f t="shared" si="39"/>
        <v>0</v>
      </c>
      <c r="AB463" s="280">
        <f t="shared" si="39"/>
        <v>0</v>
      </c>
      <c r="AC463" s="280">
        <f t="shared" si="39"/>
        <v>0</v>
      </c>
      <c r="AD463" s="280">
        <f t="shared" si="39"/>
        <v>0</v>
      </c>
      <c r="AE463" s="280">
        <f t="shared" si="39"/>
        <v>0</v>
      </c>
      <c r="AF463" s="280">
        <f t="shared" si="39"/>
        <v>0</v>
      </c>
      <c r="AG463" s="280">
        <f t="shared" si="39"/>
        <v>0</v>
      </c>
      <c r="AH463" s="280">
        <f t="shared" si="39"/>
        <v>0</v>
      </c>
      <c r="AI463" s="280">
        <f t="shared" si="39"/>
        <v>0</v>
      </c>
      <c r="AJ463" s="280">
        <f t="shared" si="39"/>
        <v>0</v>
      </c>
      <c r="AK463" s="280">
        <f t="shared" si="39"/>
        <v>0</v>
      </c>
      <c r="AL463" s="280">
        <f t="shared" si="39"/>
        <v>0</v>
      </c>
      <c r="AM463" s="280">
        <f t="shared" si="39"/>
        <v>0</v>
      </c>
      <c r="AN463" s="280">
        <f t="shared" si="39"/>
        <v>0</v>
      </c>
      <c r="AO463" s="280">
        <f t="shared" si="39"/>
        <v>0</v>
      </c>
      <c r="AP463" s="280">
        <f t="shared" si="39"/>
        <v>0</v>
      </c>
    </row>
    <row r="464" spans="1:42" outlineLevel="1"/>
    <row r="465" spans="1:42" s="31" customFormat="1" outlineLevel="1">
      <c r="A465" s="220" t="s">
        <v>216</v>
      </c>
      <c r="B465" s="220" t="s">
        <v>286</v>
      </c>
      <c r="C465" s="220" t="s">
        <v>284</v>
      </c>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c r="AA465" s="220"/>
      <c r="AB465" s="220"/>
      <c r="AC465" s="220"/>
      <c r="AD465" s="220"/>
      <c r="AE465" s="220"/>
      <c r="AF465" s="220"/>
      <c r="AG465" s="220"/>
      <c r="AH465" s="220"/>
      <c r="AI465" s="220"/>
      <c r="AJ465" s="220"/>
      <c r="AK465" s="220"/>
      <c r="AL465" s="220"/>
      <c r="AM465" s="220"/>
      <c r="AN465" s="220"/>
      <c r="AO465" s="220"/>
      <c r="AP465" s="220"/>
    </row>
    <row r="466" spans="1:42" outlineLevel="2">
      <c r="A466" s="211" t="str">
        <f>A448&amp;"."&amp;A465&amp;"."&amp;A449&amp;"."&amp;B466</f>
        <v>3.o.2.1</v>
      </c>
      <c r="B466">
        <v>1</v>
      </c>
      <c r="C466" t="str">
        <f>_xlfn.IFNA(_xlfn.XLOOKUP($A466,Select!$A$4:$A$65,Select!$H$4:$H$65),"")</f>
        <v/>
      </c>
      <c r="M466" s="281">
        <v>0</v>
      </c>
      <c r="N466" s="281">
        <v>0</v>
      </c>
      <c r="O466" s="281">
        <v>0</v>
      </c>
      <c r="P466" s="281">
        <v>0</v>
      </c>
      <c r="Q466" s="281">
        <v>0</v>
      </c>
      <c r="R466" s="281">
        <v>0</v>
      </c>
      <c r="S466" s="281">
        <v>0</v>
      </c>
      <c r="T466" s="281">
        <v>0</v>
      </c>
      <c r="U466" s="281">
        <v>0</v>
      </c>
      <c r="V466" s="281">
        <v>0</v>
      </c>
      <c r="W466" s="281">
        <v>0</v>
      </c>
      <c r="X466" s="281">
        <v>0</v>
      </c>
      <c r="Y466" s="281">
        <v>0</v>
      </c>
      <c r="Z466" s="281">
        <v>0</v>
      </c>
      <c r="AA466" s="281">
        <v>0</v>
      </c>
      <c r="AB466" s="281">
        <v>0</v>
      </c>
      <c r="AC466" s="281">
        <v>0</v>
      </c>
      <c r="AD466" s="281">
        <v>0</v>
      </c>
      <c r="AE466" s="281">
        <v>0</v>
      </c>
      <c r="AF466" s="281">
        <v>0</v>
      </c>
      <c r="AG466" s="281">
        <v>0</v>
      </c>
      <c r="AH466" s="281">
        <v>0</v>
      </c>
      <c r="AI466" s="281">
        <v>0</v>
      </c>
      <c r="AJ466" s="281">
        <v>0</v>
      </c>
      <c r="AK466" s="281">
        <v>0</v>
      </c>
      <c r="AL466" s="281">
        <v>0</v>
      </c>
      <c r="AM466" s="281">
        <v>0</v>
      </c>
      <c r="AN466" s="281">
        <v>0</v>
      </c>
      <c r="AO466" s="281">
        <v>0</v>
      </c>
      <c r="AP466" s="288">
        <v>0</v>
      </c>
    </row>
    <row r="467" spans="1:42" outlineLevel="2">
      <c r="A467" s="211" t="str">
        <f>A448&amp;"."&amp;A465&amp;"."&amp;A449&amp;"."&amp;B467</f>
        <v>3.o.2.2</v>
      </c>
      <c r="B467">
        <v>2</v>
      </c>
      <c r="C467" t="str">
        <f>_xlfn.IFNA(_xlfn.XLOOKUP($A467,Select!$A$4:$A$65,Select!$H$4:$H$65),"")</f>
        <v/>
      </c>
      <c r="M467" s="281">
        <v>0</v>
      </c>
      <c r="N467" s="281">
        <v>0</v>
      </c>
      <c r="O467" s="281">
        <v>0</v>
      </c>
      <c r="P467" s="281">
        <v>0</v>
      </c>
      <c r="Q467" s="281">
        <v>0</v>
      </c>
      <c r="R467" s="281">
        <v>0</v>
      </c>
      <c r="S467" s="281">
        <v>0</v>
      </c>
      <c r="T467" s="281">
        <v>0</v>
      </c>
      <c r="U467" s="281">
        <v>0</v>
      </c>
      <c r="V467" s="281">
        <v>0</v>
      </c>
      <c r="W467" s="281">
        <v>0</v>
      </c>
      <c r="X467" s="281">
        <v>0</v>
      </c>
      <c r="Y467" s="281">
        <v>0</v>
      </c>
      <c r="Z467" s="281">
        <v>0</v>
      </c>
      <c r="AA467" s="281">
        <v>0</v>
      </c>
      <c r="AB467" s="281">
        <v>0</v>
      </c>
      <c r="AC467" s="281">
        <v>0</v>
      </c>
      <c r="AD467" s="281">
        <v>0</v>
      </c>
      <c r="AE467" s="281">
        <v>0</v>
      </c>
      <c r="AF467" s="281">
        <v>0</v>
      </c>
      <c r="AG467" s="281">
        <v>0</v>
      </c>
      <c r="AH467" s="281">
        <v>0</v>
      </c>
      <c r="AI467" s="281">
        <v>0</v>
      </c>
      <c r="AJ467" s="281">
        <v>0</v>
      </c>
      <c r="AK467" s="281">
        <v>0</v>
      </c>
      <c r="AL467" s="281">
        <v>0</v>
      </c>
      <c r="AM467" s="281">
        <v>0</v>
      </c>
      <c r="AN467" s="281">
        <v>0</v>
      </c>
      <c r="AO467" s="281">
        <v>0</v>
      </c>
      <c r="AP467" s="288">
        <v>0</v>
      </c>
    </row>
    <row r="468" spans="1:42" outlineLevel="2">
      <c r="A468" s="211" t="str">
        <f>A448&amp;"."&amp;A465&amp;"."&amp;A449&amp;"."&amp;B468</f>
        <v>3.o.2.3</v>
      </c>
      <c r="B468">
        <v>3</v>
      </c>
      <c r="C468" t="str">
        <f>_xlfn.IFNA(_xlfn.XLOOKUP($A468,Select!$A$4:$A$65,Select!$H$4:$H$65),"")</f>
        <v/>
      </c>
      <c r="M468" s="281">
        <v>0</v>
      </c>
      <c r="N468" s="281">
        <v>0</v>
      </c>
      <c r="O468" s="281">
        <v>0</v>
      </c>
      <c r="P468" s="281">
        <v>0</v>
      </c>
      <c r="Q468" s="281">
        <v>0</v>
      </c>
      <c r="R468" s="281">
        <v>0</v>
      </c>
      <c r="S468" s="281">
        <v>0</v>
      </c>
      <c r="T468" s="281">
        <v>0</v>
      </c>
      <c r="U468" s="281">
        <v>0</v>
      </c>
      <c r="V468" s="281">
        <v>0</v>
      </c>
      <c r="W468" s="281">
        <v>0</v>
      </c>
      <c r="X468" s="281">
        <v>0</v>
      </c>
      <c r="Y468" s="281">
        <v>0</v>
      </c>
      <c r="Z468" s="281">
        <v>0</v>
      </c>
      <c r="AA468" s="281">
        <v>0</v>
      </c>
      <c r="AB468" s="281">
        <v>0</v>
      </c>
      <c r="AC468" s="281">
        <v>0</v>
      </c>
      <c r="AD468" s="281">
        <v>0</v>
      </c>
      <c r="AE468" s="281">
        <v>0</v>
      </c>
      <c r="AF468" s="281">
        <v>0</v>
      </c>
      <c r="AG468" s="281">
        <v>0</v>
      </c>
      <c r="AH468" s="281">
        <v>0</v>
      </c>
      <c r="AI468" s="281">
        <v>0</v>
      </c>
      <c r="AJ468" s="281">
        <v>0</v>
      </c>
      <c r="AK468" s="281">
        <v>0</v>
      </c>
      <c r="AL468" s="281">
        <v>0</v>
      </c>
      <c r="AM468" s="281">
        <v>0</v>
      </c>
      <c r="AN468" s="281">
        <v>0</v>
      </c>
      <c r="AO468" s="281">
        <v>0</v>
      </c>
      <c r="AP468" s="288">
        <v>0</v>
      </c>
    </row>
    <row r="469" spans="1:42" outlineLevel="2">
      <c r="A469" s="211" t="str">
        <f>A448&amp;"."&amp;A465&amp;"."&amp;A449&amp;"."&amp;B469</f>
        <v>3.o.2.4</v>
      </c>
      <c r="B469">
        <v>4</v>
      </c>
      <c r="C469" t="str">
        <f>_xlfn.IFNA(_xlfn.XLOOKUP($A469,Select!$A$4:$A$65,Select!$H$4:$H$65),"")</f>
        <v/>
      </c>
      <c r="M469" s="281">
        <v>0</v>
      </c>
      <c r="N469" s="281">
        <v>0</v>
      </c>
      <c r="O469" s="281">
        <v>0</v>
      </c>
      <c r="P469" s="281">
        <v>0</v>
      </c>
      <c r="Q469" s="281">
        <v>0</v>
      </c>
      <c r="R469" s="281">
        <v>0</v>
      </c>
      <c r="S469" s="281">
        <v>0</v>
      </c>
      <c r="T469" s="281">
        <v>0</v>
      </c>
      <c r="U469" s="281">
        <v>0</v>
      </c>
      <c r="V469" s="281">
        <v>0</v>
      </c>
      <c r="W469" s="281">
        <v>0</v>
      </c>
      <c r="X469" s="281">
        <v>0</v>
      </c>
      <c r="Y469" s="281">
        <v>0</v>
      </c>
      <c r="Z469" s="281">
        <v>0</v>
      </c>
      <c r="AA469" s="281">
        <v>0</v>
      </c>
      <c r="AB469" s="281">
        <v>0</v>
      </c>
      <c r="AC469" s="281">
        <v>0</v>
      </c>
      <c r="AD469" s="281">
        <v>0</v>
      </c>
      <c r="AE469" s="281">
        <v>0</v>
      </c>
      <c r="AF469" s="281">
        <v>0</v>
      </c>
      <c r="AG469" s="281">
        <v>0</v>
      </c>
      <c r="AH469" s="281">
        <v>0</v>
      </c>
      <c r="AI469" s="281">
        <v>0</v>
      </c>
      <c r="AJ469" s="281">
        <v>0</v>
      </c>
      <c r="AK469" s="281">
        <v>0</v>
      </c>
      <c r="AL469" s="281">
        <v>0</v>
      </c>
      <c r="AM469" s="281">
        <v>0</v>
      </c>
      <c r="AN469" s="281">
        <v>0</v>
      </c>
      <c r="AO469" s="281">
        <v>0</v>
      </c>
      <c r="AP469" s="288">
        <v>0</v>
      </c>
    </row>
    <row r="470" spans="1:42" outlineLevel="2">
      <c r="A470" s="211" t="str">
        <f>A448&amp;"."&amp;A465&amp;"."&amp;A449&amp;"."&amp;B470</f>
        <v>3.o.2.5</v>
      </c>
      <c r="B470">
        <v>5</v>
      </c>
      <c r="C470" t="str">
        <f>_xlfn.IFNA(_xlfn.XLOOKUP($A470,Select!$A$4:$A$65,Select!$H$4:$H$65),"")</f>
        <v/>
      </c>
      <c r="M470" s="281">
        <v>0</v>
      </c>
      <c r="N470" s="281">
        <v>0</v>
      </c>
      <c r="O470" s="281">
        <v>0</v>
      </c>
      <c r="P470" s="281">
        <v>0</v>
      </c>
      <c r="Q470" s="281">
        <v>0</v>
      </c>
      <c r="R470" s="281">
        <v>0</v>
      </c>
      <c r="S470" s="281">
        <v>0</v>
      </c>
      <c r="T470" s="281">
        <v>0</v>
      </c>
      <c r="U470" s="281">
        <v>0</v>
      </c>
      <c r="V470" s="281">
        <v>0</v>
      </c>
      <c r="W470" s="281">
        <v>0</v>
      </c>
      <c r="X470" s="281">
        <v>0</v>
      </c>
      <c r="Y470" s="281">
        <v>0</v>
      </c>
      <c r="Z470" s="281">
        <v>0</v>
      </c>
      <c r="AA470" s="281">
        <v>0</v>
      </c>
      <c r="AB470" s="281">
        <v>0</v>
      </c>
      <c r="AC470" s="281">
        <v>0</v>
      </c>
      <c r="AD470" s="281">
        <v>0</v>
      </c>
      <c r="AE470" s="281">
        <v>0</v>
      </c>
      <c r="AF470" s="281">
        <v>0</v>
      </c>
      <c r="AG470" s="281">
        <v>0</v>
      </c>
      <c r="AH470" s="281">
        <v>0</v>
      </c>
      <c r="AI470" s="281">
        <v>0</v>
      </c>
      <c r="AJ470" s="281">
        <v>0</v>
      </c>
      <c r="AK470" s="281">
        <v>0</v>
      </c>
      <c r="AL470" s="281">
        <v>0</v>
      </c>
      <c r="AM470" s="281">
        <v>0</v>
      </c>
      <c r="AN470" s="281">
        <v>0</v>
      </c>
      <c r="AO470" s="281">
        <v>0</v>
      </c>
      <c r="AP470" s="288">
        <v>0</v>
      </c>
    </row>
    <row r="471" spans="1:42" outlineLevel="2">
      <c r="A471" s="211" t="str">
        <f>A448&amp;"."&amp;A465&amp;"."&amp;A449&amp;"."&amp;B471</f>
        <v>3.o.2.6</v>
      </c>
      <c r="B471">
        <v>6</v>
      </c>
      <c r="C471" t="str">
        <f>_xlfn.IFNA(_xlfn.XLOOKUP($A471,Select!$A$4:$A$65,Select!$H$4:$H$65),"")</f>
        <v/>
      </c>
      <c r="M471" s="281">
        <v>0</v>
      </c>
      <c r="N471" s="281">
        <v>0</v>
      </c>
      <c r="O471" s="281">
        <v>0</v>
      </c>
      <c r="P471" s="281">
        <v>0</v>
      </c>
      <c r="Q471" s="281">
        <v>0</v>
      </c>
      <c r="R471" s="281">
        <v>0</v>
      </c>
      <c r="S471" s="281">
        <v>0</v>
      </c>
      <c r="T471" s="281">
        <v>0</v>
      </c>
      <c r="U471" s="281">
        <v>0</v>
      </c>
      <c r="V471" s="281">
        <v>0</v>
      </c>
      <c r="W471" s="281">
        <v>0</v>
      </c>
      <c r="X471" s="281">
        <v>0</v>
      </c>
      <c r="Y471" s="281">
        <v>0</v>
      </c>
      <c r="Z471" s="281">
        <v>0</v>
      </c>
      <c r="AA471" s="281">
        <v>0</v>
      </c>
      <c r="AB471" s="281">
        <v>0</v>
      </c>
      <c r="AC471" s="281">
        <v>0</v>
      </c>
      <c r="AD471" s="281">
        <v>0</v>
      </c>
      <c r="AE471" s="281">
        <v>0</v>
      </c>
      <c r="AF471" s="281">
        <v>0</v>
      </c>
      <c r="AG471" s="281">
        <v>0</v>
      </c>
      <c r="AH471" s="281">
        <v>0</v>
      </c>
      <c r="AI471" s="281">
        <v>0</v>
      </c>
      <c r="AJ471" s="281">
        <v>0</v>
      </c>
      <c r="AK471" s="281">
        <v>0</v>
      </c>
      <c r="AL471" s="281">
        <v>0</v>
      </c>
      <c r="AM471" s="281">
        <v>0</v>
      </c>
      <c r="AN471" s="281">
        <v>0</v>
      </c>
      <c r="AO471" s="281">
        <v>0</v>
      </c>
      <c r="AP471" s="288">
        <v>0</v>
      </c>
    </row>
    <row r="472" spans="1:42" outlineLevel="2">
      <c r="A472" s="211" t="str">
        <f>A448&amp;"."&amp;A465&amp;"."&amp;A449&amp;"."&amp;B472</f>
        <v>3.o.2.7</v>
      </c>
      <c r="B472">
        <v>7</v>
      </c>
      <c r="C472" t="str">
        <f>_xlfn.IFNA(_xlfn.XLOOKUP($A472,Select!$A$4:$A$65,Select!$H$4:$H$65),"")</f>
        <v/>
      </c>
      <c r="M472" s="281">
        <v>0</v>
      </c>
      <c r="N472" s="281">
        <v>0</v>
      </c>
      <c r="O472" s="281">
        <v>0</v>
      </c>
      <c r="P472" s="281">
        <v>0</v>
      </c>
      <c r="Q472" s="281">
        <v>0</v>
      </c>
      <c r="R472" s="281">
        <v>0</v>
      </c>
      <c r="S472" s="281">
        <v>0</v>
      </c>
      <c r="T472" s="281">
        <v>0</v>
      </c>
      <c r="U472" s="281">
        <v>0</v>
      </c>
      <c r="V472" s="281">
        <v>0</v>
      </c>
      <c r="W472" s="281">
        <v>0</v>
      </c>
      <c r="X472" s="281">
        <v>0</v>
      </c>
      <c r="Y472" s="281">
        <v>0</v>
      </c>
      <c r="Z472" s="281">
        <v>0</v>
      </c>
      <c r="AA472" s="281">
        <v>0</v>
      </c>
      <c r="AB472" s="281">
        <v>0</v>
      </c>
      <c r="AC472" s="281">
        <v>0</v>
      </c>
      <c r="AD472" s="281">
        <v>0</v>
      </c>
      <c r="AE472" s="281">
        <v>0</v>
      </c>
      <c r="AF472" s="281">
        <v>0</v>
      </c>
      <c r="AG472" s="281">
        <v>0</v>
      </c>
      <c r="AH472" s="281">
        <v>0</v>
      </c>
      <c r="AI472" s="281">
        <v>0</v>
      </c>
      <c r="AJ472" s="281">
        <v>0</v>
      </c>
      <c r="AK472" s="281">
        <v>0</v>
      </c>
      <c r="AL472" s="281">
        <v>0</v>
      </c>
      <c r="AM472" s="281">
        <v>0</v>
      </c>
      <c r="AN472" s="281">
        <v>0</v>
      </c>
      <c r="AO472" s="281">
        <v>0</v>
      </c>
      <c r="AP472" s="288">
        <v>0</v>
      </c>
    </row>
    <row r="473" spans="1:42" outlineLevel="2">
      <c r="A473" s="211" t="str">
        <f>A448&amp;"."&amp;A465&amp;"."&amp;A449&amp;"."&amp;B473</f>
        <v>3.o.2.8</v>
      </c>
      <c r="B473">
        <v>8</v>
      </c>
      <c r="C473" t="str">
        <f>_xlfn.IFNA(_xlfn.XLOOKUP($A473,Select!$A$4:$A$65,Select!$H$4:$H$65),"")</f>
        <v/>
      </c>
      <c r="M473" s="281">
        <v>0</v>
      </c>
      <c r="N473" s="281">
        <v>0</v>
      </c>
      <c r="O473" s="281">
        <v>0</v>
      </c>
      <c r="P473" s="281">
        <v>0</v>
      </c>
      <c r="Q473" s="281">
        <v>0</v>
      </c>
      <c r="R473" s="281">
        <v>0</v>
      </c>
      <c r="S473" s="281">
        <v>0</v>
      </c>
      <c r="T473" s="281">
        <v>0</v>
      </c>
      <c r="U473" s="281">
        <v>0</v>
      </c>
      <c r="V473" s="281">
        <v>0</v>
      </c>
      <c r="W473" s="281">
        <v>0</v>
      </c>
      <c r="X473" s="281">
        <v>0</v>
      </c>
      <c r="Y473" s="281">
        <v>0</v>
      </c>
      <c r="Z473" s="281">
        <v>0</v>
      </c>
      <c r="AA473" s="281">
        <v>0</v>
      </c>
      <c r="AB473" s="281">
        <v>0</v>
      </c>
      <c r="AC473" s="281">
        <v>0</v>
      </c>
      <c r="AD473" s="281">
        <v>0</v>
      </c>
      <c r="AE473" s="281">
        <v>0</v>
      </c>
      <c r="AF473" s="281">
        <v>0</v>
      </c>
      <c r="AG473" s="281">
        <v>0</v>
      </c>
      <c r="AH473" s="281">
        <v>0</v>
      </c>
      <c r="AI473" s="281">
        <v>0</v>
      </c>
      <c r="AJ473" s="281">
        <v>0</v>
      </c>
      <c r="AK473" s="281">
        <v>0</v>
      </c>
      <c r="AL473" s="281">
        <v>0</v>
      </c>
      <c r="AM473" s="281">
        <v>0</v>
      </c>
      <c r="AN473" s="281">
        <v>0</v>
      </c>
      <c r="AO473" s="281">
        <v>0</v>
      </c>
      <c r="AP473" s="288">
        <v>0</v>
      </c>
    </row>
    <row r="474" spans="1:42" outlineLevel="2">
      <c r="A474" s="211" t="str">
        <f>A448&amp;"."&amp;A465&amp;"."&amp;A449&amp;"."&amp;B474</f>
        <v>3.o.2.9</v>
      </c>
      <c r="B474">
        <v>9</v>
      </c>
      <c r="C474" t="str">
        <f>_xlfn.IFNA(_xlfn.XLOOKUP($A474,Select!$A$4:$A$65,Select!$H$4:$H$65),"")</f>
        <v/>
      </c>
      <c r="M474" s="281">
        <v>0</v>
      </c>
      <c r="N474" s="281">
        <v>0</v>
      </c>
      <c r="O474" s="281">
        <v>0</v>
      </c>
      <c r="P474" s="281">
        <v>0</v>
      </c>
      <c r="Q474" s="281">
        <v>0</v>
      </c>
      <c r="R474" s="281">
        <v>0</v>
      </c>
      <c r="S474" s="281">
        <v>0</v>
      </c>
      <c r="T474" s="281">
        <v>0</v>
      </c>
      <c r="U474" s="281">
        <v>0</v>
      </c>
      <c r="V474" s="281">
        <v>0</v>
      </c>
      <c r="W474" s="281">
        <v>0</v>
      </c>
      <c r="X474" s="281">
        <v>0</v>
      </c>
      <c r="Y474" s="281">
        <v>0</v>
      </c>
      <c r="Z474" s="281">
        <v>0</v>
      </c>
      <c r="AA474" s="281">
        <v>0</v>
      </c>
      <c r="AB474" s="281">
        <v>0</v>
      </c>
      <c r="AC474" s="281">
        <v>0</v>
      </c>
      <c r="AD474" s="281">
        <v>0</v>
      </c>
      <c r="AE474" s="281">
        <v>0</v>
      </c>
      <c r="AF474" s="281">
        <v>0</v>
      </c>
      <c r="AG474" s="281">
        <v>0</v>
      </c>
      <c r="AH474" s="281">
        <v>0</v>
      </c>
      <c r="AI474" s="281">
        <v>0</v>
      </c>
      <c r="AJ474" s="281">
        <v>0</v>
      </c>
      <c r="AK474" s="281">
        <v>0</v>
      </c>
      <c r="AL474" s="281">
        <v>0</v>
      </c>
      <c r="AM474" s="281">
        <v>0</v>
      </c>
      <c r="AN474" s="281">
        <v>0</v>
      </c>
      <c r="AO474" s="281">
        <v>0</v>
      </c>
      <c r="AP474" s="288">
        <v>0</v>
      </c>
    </row>
    <row r="475" spans="1:42" outlineLevel="2">
      <c r="A475" s="211" t="str">
        <f>A448&amp;"."&amp;A465&amp;"."&amp;A449&amp;"."&amp;B475</f>
        <v>3.o.2.10</v>
      </c>
      <c r="B475">
        <v>10</v>
      </c>
      <c r="C475" t="str">
        <f>_xlfn.IFNA(_xlfn.XLOOKUP($A475,Select!$A$4:$A$65,Select!$H$4:$H$65),"")</f>
        <v/>
      </c>
      <c r="M475" s="281">
        <v>0</v>
      </c>
      <c r="N475" s="281">
        <v>0</v>
      </c>
      <c r="O475" s="281">
        <v>0</v>
      </c>
      <c r="P475" s="281">
        <v>0</v>
      </c>
      <c r="Q475" s="281">
        <v>0</v>
      </c>
      <c r="R475" s="281">
        <v>0</v>
      </c>
      <c r="S475" s="281">
        <v>0</v>
      </c>
      <c r="T475" s="281">
        <v>0</v>
      </c>
      <c r="U475" s="281">
        <v>0</v>
      </c>
      <c r="V475" s="281">
        <v>0</v>
      </c>
      <c r="W475" s="281">
        <v>0</v>
      </c>
      <c r="X475" s="281">
        <v>0</v>
      </c>
      <c r="Y475" s="281">
        <v>0</v>
      </c>
      <c r="Z475" s="281">
        <v>0</v>
      </c>
      <c r="AA475" s="281">
        <v>0</v>
      </c>
      <c r="AB475" s="281">
        <v>0</v>
      </c>
      <c r="AC475" s="281">
        <v>0</v>
      </c>
      <c r="AD475" s="281">
        <v>0</v>
      </c>
      <c r="AE475" s="281">
        <v>0</v>
      </c>
      <c r="AF475" s="281">
        <v>0</v>
      </c>
      <c r="AG475" s="281">
        <v>0</v>
      </c>
      <c r="AH475" s="281">
        <v>0</v>
      </c>
      <c r="AI475" s="281">
        <v>0</v>
      </c>
      <c r="AJ475" s="281">
        <v>0</v>
      </c>
      <c r="AK475" s="281">
        <v>0</v>
      </c>
      <c r="AL475" s="281">
        <v>0</v>
      </c>
      <c r="AM475" s="281">
        <v>0</v>
      </c>
      <c r="AN475" s="281">
        <v>0</v>
      </c>
      <c r="AO475" s="281">
        <v>0</v>
      </c>
      <c r="AP475" s="288">
        <v>0</v>
      </c>
    </row>
    <row r="476" spans="1:42" outlineLevel="2">
      <c r="A476" s="211" t="str">
        <f>A448&amp;"."&amp;A465&amp;"."&amp;A449&amp;"."&amp;B476</f>
        <v>3.o.2.11</v>
      </c>
      <c r="B476">
        <v>11</v>
      </c>
      <c r="C476" t="str">
        <f>_xlfn.IFNA(_xlfn.XLOOKUP($A476,Select!$A$4:$A$65,Select!$H$4:$H$65),"")</f>
        <v/>
      </c>
      <c r="M476" s="281">
        <v>0</v>
      </c>
      <c r="N476" s="281">
        <v>0</v>
      </c>
      <c r="O476" s="281">
        <v>0</v>
      </c>
      <c r="P476" s="281">
        <v>0</v>
      </c>
      <c r="Q476" s="281">
        <v>0</v>
      </c>
      <c r="R476" s="281">
        <v>0</v>
      </c>
      <c r="S476" s="281">
        <v>0</v>
      </c>
      <c r="T476" s="281">
        <v>0</v>
      </c>
      <c r="U476" s="281">
        <v>0</v>
      </c>
      <c r="V476" s="281">
        <v>0</v>
      </c>
      <c r="W476" s="281">
        <v>0</v>
      </c>
      <c r="X476" s="281">
        <v>0</v>
      </c>
      <c r="Y476" s="281">
        <v>0</v>
      </c>
      <c r="Z476" s="281">
        <v>0</v>
      </c>
      <c r="AA476" s="281">
        <v>0</v>
      </c>
      <c r="AB476" s="281">
        <v>0</v>
      </c>
      <c r="AC476" s="281">
        <v>0</v>
      </c>
      <c r="AD476" s="281">
        <v>0</v>
      </c>
      <c r="AE476" s="281">
        <v>0</v>
      </c>
      <c r="AF476" s="281">
        <v>0</v>
      </c>
      <c r="AG476" s="281">
        <v>0</v>
      </c>
      <c r="AH476" s="281">
        <v>0</v>
      </c>
      <c r="AI476" s="281">
        <v>0</v>
      </c>
      <c r="AJ476" s="281">
        <v>0</v>
      </c>
      <c r="AK476" s="281">
        <v>0</v>
      </c>
      <c r="AL476" s="281">
        <v>0</v>
      </c>
      <c r="AM476" s="281">
        <v>0</v>
      </c>
      <c r="AN476" s="281">
        <v>0</v>
      </c>
      <c r="AO476" s="281">
        <v>0</v>
      </c>
      <c r="AP476" s="288">
        <v>0</v>
      </c>
    </row>
    <row r="477" spans="1:42" outlineLevel="2">
      <c r="A477" s="211" t="str">
        <f>A448&amp;"."&amp;A465&amp;"."&amp;A449&amp;"."&amp;B477</f>
        <v>3.o.2.12</v>
      </c>
      <c r="B477">
        <v>12</v>
      </c>
      <c r="C477" t="str">
        <f>_xlfn.IFNA(_xlfn.XLOOKUP($A477,Select!$A$4:$A$65,Select!$H$4:$H$65),"")</f>
        <v/>
      </c>
      <c r="M477" s="281">
        <v>0</v>
      </c>
      <c r="N477" s="281">
        <v>0</v>
      </c>
      <c r="O477" s="281">
        <v>0</v>
      </c>
      <c r="P477" s="281">
        <v>0</v>
      </c>
      <c r="Q477" s="281">
        <v>0</v>
      </c>
      <c r="R477" s="281">
        <v>0</v>
      </c>
      <c r="S477" s="281">
        <v>0</v>
      </c>
      <c r="T477" s="281">
        <v>0</v>
      </c>
      <c r="U477" s="281">
        <v>0</v>
      </c>
      <c r="V477" s="281">
        <v>0</v>
      </c>
      <c r="W477" s="281">
        <v>0</v>
      </c>
      <c r="X477" s="281">
        <v>0</v>
      </c>
      <c r="Y477" s="281">
        <v>0</v>
      </c>
      <c r="Z477" s="281">
        <v>0</v>
      </c>
      <c r="AA477" s="281">
        <v>0</v>
      </c>
      <c r="AB477" s="281">
        <v>0</v>
      </c>
      <c r="AC477" s="281">
        <v>0</v>
      </c>
      <c r="AD477" s="281">
        <v>0</v>
      </c>
      <c r="AE477" s="281">
        <v>0</v>
      </c>
      <c r="AF477" s="281">
        <v>0</v>
      </c>
      <c r="AG477" s="281">
        <v>0</v>
      </c>
      <c r="AH477" s="281">
        <v>0</v>
      </c>
      <c r="AI477" s="281">
        <v>0</v>
      </c>
      <c r="AJ477" s="281">
        <v>0</v>
      </c>
      <c r="AK477" s="281">
        <v>0</v>
      </c>
      <c r="AL477" s="281">
        <v>0</v>
      </c>
      <c r="AM477" s="281">
        <v>0</v>
      </c>
      <c r="AN477" s="281">
        <v>0</v>
      </c>
      <c r="AO477" s="281">
        <v>0</v>
      </c>
      <c r="AP477" s="288">
        <v>0</v>
      </c>
    </row>
    <row r="478" spans="1:42" s="156" customFormat="1" outlineLevel="1">
      <c r="A478" s="212"/>
      <c r="B478" s="201">
        <f>B477-COUNTIFS(C466:C477,"")</f>
        <v>0</v>
      </c>
      <c r="C478" s="201" t="s">
        <v>285</v>
      </c>
      <c r="D478" s="201"/>
      <c r="E478" s="201"/>
      <c r="F478" s="201"/>
      <c r="G478" s="201"/>
      <c r="H478" s="201"/>
      <c r="I478" s="201"/>
      <c r="J478" s="201"/>
      <c r="K478" s="201"/>
      <c r="L478" s="201"/>
      <c r="M478" s="280">
        <f>SUM(M466:M477)</f>
        <v>0</v>
      </c>
      <c r="N478" s="280">
        <f>SUM(N466:N477)</f>
        <v>0</v>
      </c>
      <c r="O478" s="280">
        <f t="shared" ref="O478:AP478" si="40">SUM(O466:O477)</f>
        <v>0</v>
      </c>
      <c r="P478" s="280">
        <f t="shared" si="40"/>
        <v>0</v>
      </c>
      <c r="Q478" s="280">
        <f t="shared" si="40"/>
        <v>0</v>
      </c>
      <c r="R478" s="280">
        <f t="shared" si="40"/>
        <v>0</v>
      </c>
      <c r="S478" s="280">
        <f t="shared" si="40"/>
        <v>0</v>
      </c>
      <c r="T478" s="280">
        <f t="shared" si="40"/>
        <v>0</v>
      </c>
      <c r="U478" s="280">
        <f t="shared" si="40"/>
        <v>0</v>
      </c>
      <c r="V478" s="280">
        <f t="shared" si="40"/>
        <v>0</v>
      </c>
      <c r="W478" s="280">
        <f t="shared" si="40"/>
        <v>0</v>
      </c>
      <c r="X478" s="280">
        <f t="shared" si="40"/>
        <v>0</v>
      </c>
      <c r="Y478" s="280">
        <f t="shared" si="40"/>
        <v>0</v>
      </c>
      <c r="Z478" s="280">
        <f t="shared" si="40"/>
        <v>0</v>
      </c>
      <c r="AA478" s="280">
        <f t="shared" si="40"/>
        <v>0</v>
      </c>
      <c r="AB478" s="280">
        <f t="shared" si="40"/>
        <v>0</v>
      </c>
      <c r="AC478" s="280">
        <f t="shared" si="40"/>
        <v>0</v>
      </c>
      <c r="AD478" s="280">
        <f t="shared" si="40"/>
        <v>0</v>
      </c>
      <c r="AE478" s="280">
        <f t="shared" si="40"/>
        <v>0</v>
      </c>
      <c r="AF478" s="280">
        <f t="shared" si="40"/>
        <v>0</v>
      </c>
      <c r="AG478" s="280">
        <f t="shared" si="40"/>
        <v>0</v>
      </c>
      <c r="AH478" s="280">
        <f t="shared" si="40"/>
        <v>0</v>
      </c>
      <c r="AI478" s="280">
        <f t="shared" si="40"/>
        <v>0</v>
      </c>
      <c r="AJ478" s="280">
        <f t="shared" si="40"/>
        <v>0</v>
      </c>
      <c r="AK478" s="280">
        <f t="shared" si="40"/>
        <v>0</v>
      </c>
      <c r="AL478" s="280">
        <f t="shared" si="40"/>
        <v>0</v>
      </c>
      <c r="AM478" s="280">
        <f t="shared" si="40"/>
        <v>0</v>
      </c>
      <c r="AN478" s="280">
        <f t="shared" si="40"/>
        <v>0</v>
      </c>
      <c r="AO478" s="280">
        <f t="shared" si="40"/>
        <v>0</v>
      </c>
      <c r="AP478" s="280">
        <f t="shared" si="40"/>
        <v>0</v>
      </c>
    </row>
    <row r="479" spans="1:42" outlineLevel="1">
      <c r="A479" s="221"/>
      <c r="B479" s="222"/>
      <c r="C479" s="222"/>
      <c r="D479" s="222"/>
      <c r="E479" s="222"/>
      <c r="F479" s="222"/>
      <c r="G479" s="222"/>
      <c r="H479" s="222"/>
      <c r="I479" s="222"/>
      <c r="J479" s="222"/>
      <c r="K479" s="222"/>
      <c r="L479" s="222"/>
      <c r="M479" s="222"/>
      <c r="N479" s="222"/>
      <c r="O479" s="222"/>
      <c r="P479" s="222"/>
      <c r="Q479" s="222"/>
      <c r="R479" s="222"/>
      <c r="S479" s="222"/>
      <c r="T479" s="222"/>
      <c r="U479" s="222"/>
      <c r="V479" s="222"/>
      <c r="W479" s="222"/>
      <c r="X479" s="222"/>
      <c r="Y479" s="222"/>
      <c r="Z479" s="222"/>
      <c r="AA479" s="222"/>
      <c r="AB479" s="222"/>
      <c r="AC479" s="222"/>
      <c r="AD479" s="222"/>
      <c r="AE479" s="222"/>
      <c r="AF479" s="222"/>
      <c r="AG479" s="222"/>
      <c r="AH479" s="222"/>
      <c r="AI479" s="222"/>
      <c r="AJ479" s="222"/>
      <c r="AK479" s="222"/>
      <c r="AL479" s="222"/>
      <c r="AM479" s="222"/>
      <c r="AN479" s="222"/>
      <c r="AO479" s="222"/>
      <c r="AP479" s="222"/>
    </row>
    <row r="480" spans="1:42" s="31" customFormat="1" outlineLevel="1">
      <c r="A480" s="220" t="s">
        <v>254</v>
      </c>
      <c r="B480" s="220" t="s">
        <v>287</v>
      </c>
      <c r="C480" s="220" t="s">
        <v>284</v>
      </c>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c r="AA480" s="220"/>
      <c r="AB480" s="220"/>
      <c r="AC480" s="220"/>
      <c r="AD480" s="220"/>
      <c r="AE480" s="220"/>
      <c r="AF480" s="220"/>
      <c r="AG480" s="220"/>
      <c r="AH480" s="220"/>
      <c r="AI480" s="220"/>
      <c r="AJ480" s="220"/>
      <c r="AK480" s="220"/>
      <c r="AL480" s="220"/>
      <c r="AM480" s="220"/>
      <c r="AN480" s="220"/>
      <c r="AO480" s="220"/>
      <c r="AP480" s="220"/>
    </row>
    <row r="481" spans="1:42" outlineLevel="2">
      <c r="A481" s="211" t="str">
        <f>A448&amp;"."&amp;A480&amp;"."&amp;A449&amp;"."&amp;B481</f>
        <v>3.d.2.1</v>
      </c>
      <c r="B481">
        <v>1</v>
      </c>
      <c r="C481" t="str">
        <f>_xlfn.IFNA(_xlfn.XLOOKUP($A481,Select!$A$4:$A$65,Select!$H$4:$H$65),"")</f>
        <v>Operator PMT</v>
      </c>
      <c r="M481" s="281">
        <v>0</v>
      </c>
      <c r="N481" s="281">
        <v>0</v>
      </c>
      <c r="O481" s="281">
        <v>0</v>
      </c>
      <c r="P481" s="281">
        <v>0</v>
      </c>
      <c r="Q481" s="281">
        <v>0</v>
      </c>
      <c r="R481" s="281">
        <v>0</v>
      </c>
      <c r="S481" s="281">
        <v>0</v>
      </c>
      <c r="T481" s="281">
        <v>0</v>
      </c>
      <c r="U481" s="281">
        <v>0</v>
      </c>
      <c r="V481" s="281">
        <v>0</v>
      </c>
      <c r="W481" s="281">
        <v>0</v>
      </c>
      <c r="X481" s="281">
        <v>0</v>
      </c>
      <c r="Y481" s="281">
        <v>0</v>
      </c>
      <c r="Z481" s="281">
        <v>0</v>
      </c>
      <c r="AA481" s="281">
        <v>0</v>
      </c>
      <c r="AB481" s="281">
        <v>0</v>
      </c>
      <c r="AC481" s="281">
        <v>0</v>
      </c>
      <c r="AD481" s="281">
        <v>0</v>
      </c>
      <c r="AE481" s="281">
        <v>0</v>
      </c>
      <c r="AF481" s="281">
        <v>0</v>
      </c>
      <c r="AG481" s="281">
        <v>0</v>
      </c>
      <c r="AH481" s="281">
        <v>0</v>
      </c>
      <c r="AI481" s="281">
        <v>0</v>
      </c>
      <c r="AJ481" s="281">
        <v>0</v>
      </c>
      <c r="AK481" s="281">
        <v>0</v>
      </c>
      <c r="AL481" s="281">
        <v>0</v>
      </c>
      <c r="AM481" s="281">
        <v>0</v>
      </c>
      <c r="AN481" s="281">
        <v>0</v>
      </c>
      <c r="AO481" s="281">
        <v>0</v>
      </c>
      <c r="AP481" s="288">
        <v>0</v>
      </c>
    </row>
    <row r="482" spans="1:42" outlineLevel="2">
      <c r="A482" s="211" t="str">
        <f>A448&amp;"."&amp;A480&amp;"."&amp;A449&amp;"."&amp;B482</f>
        <v>3.d.2.2</v>
      </c>
      <c r="B482">
        <v>2</v>
      </c>
      <c r="C482" t="str">
        <f>_xlfn.IFNA(_xlfn.XLOOKUP($A482,Select!$A$4:$A$65,Select!$H$4:$H$65),"")</f>
        <v>BC37 appraisal</v>
      </c>
      <c r="M482" s="281">
        <v>0</v>
      </c>
      <c r="N482" s="281">
        <v>0</v>
      </c>
      <c r="O482" s="281">
        <v>0</v>
      </c>
      <c r="P482" s="281">
        <v>0</v>
      </c>
      <c r="Q482" s="281">
        <v>0</v>
      </c>
      <c r="R482" s="281">
        <v>0</v>
      </c>
      <c r="S482" s="281">
        <v>0</v>
      </c>
      <c r="T482" s="281">
        <v>0</v>
      </c>
      <c r="U482" s="281">
        <v>0</v>
      </c>
      <c r="V482" s="281">
        <v>0</v>
      </c>
      <c r="W482" s="281">
        <v>0</v>
      </c>
      <c r="X482" s="281">
        <v>0</v>
      </c>
      <c r="Y482" s="281">
        <v>0</v>
      </c>
      <c r="Z482" s="281">
        <v>0</v>
      </c>
      <c r="AA482" s="281">
        <v>0</v>
      </c>
      <c r="AB482" s="281">
        <v>0</v>
      </c>
      <c r="AC482" s="281">
        <v>0</v>
      </c>
      <c r="AD482" s="281">
        <v>0</v>
      </c>
      <c r="AE482" s="281">
        <v>0</v>
      </c>
      <c r="AF482" s="281">
        <v>0</v>
      </c>
      <c r="AG482" s="281">
        <v>0</v>
      </c>
      <c r="AH482" s="281">
        <v>0</v>
      </c>
      <c r="AI482" s="281">
        <v>0</v>
      </c>
      <c r="AJ482" s="281">
        <v>0</v>
      </c>
      <c r="AK482" s="281">
        <v>0</v>
      </c>
      <c r="AL482" s="281">
        <v>0</v>
      </c>
      <c r="AM482" s="281">
        <v>0</v>
      </c>
      <c r="AN482" s="281">
        <v>0</v>
      </c>
      <c r="AO482" s="281">
        <v>0</v>
      </c>
      <c r="AP482" s="288">
        <v>0</v>
      </c>
    </row>
    <row r="483" spans="1:42" outlineLevel="2">
      <c r="A483" s="211" t="str">
        <f>A448&amp;"."&amp;A480&amp;"."&amp;A449&amp;"."&amp;B483</f>
        <v>3.d.2.3</v>
      </c>
      <c r="B483">
        <v>3</v>
      </c>
      <c r="C483" t="str">
        <f>_xlfn.IFNA(_xlfn.XLOOKUP($A483,Select!$A$4:$A$65,Select!$H$4:$H$65),"")</f>
        <v>BC39 appraisal</v>
      </c>
      <c r="M483" s="281">
        <v>0</v>
      </c>
      <c r="N483" s="281">
        <v>0</v>
      </c>
      <c r="O483" s="281">
        <v>0</v>
      </c>
      <c r="P483" s="281">
        <v>0</v>
      </c>
      <c r="Q483" s="281">
        <v>0</v>
      </c>
      <c r="R483" s="281">
        <v>0</v>
      </c>
      <c r="S483" s="281">
        <v>0</v>
      </c>
      <c r="T483" s="281">
        <v>0</v>
      </c>
      <c r="U483" s="281">
        <v>0</v>
      </c>
      <c r="V483" s="281">
        <v>0</v>
      </c>
      <c r="W483" s="281">
        <v>0</v>
      </c>
      <c r="X483" s="281">
        <v>0</v>
      </c>
      <c r="Y483" s="281">
        <v>0</v>
      </c>
      <c r="Z483" s="281">
        <v>0</v>
      </c>
      <c r="AA483" s="281">
        <v>0</v>
      </c>
      <c r="AB483" s="281">
        <v>0</v>
      </c>
      <c r="AC483" s="281">
        <v>0</v>
      </c>
      <c r="AD483" s="281">
        <v>0</v>
      </c>
      <c r="AE483" s="281">
        <v>0</v>
      </c>
      <c r="AF483" s="281">
        <v>0</v>
      </c>
      <c r="AG483" s="281">
        <v>0</v>
      </c>
      <c r="AH483" s="281">
        <v>0</v>
      </c>
      <c r="AI483" s="281">
        <v>0</v>
      </c>
      <c r="AJ483" s="281">
        <v>0</v>
      </c>
      <c r="AK483" s="281">
        <v>0</v>
      </c>
      <c r="AL483" s="281">
        <v>0</v>
      </c>
      <c r="AM483" s="281">
        <v>0</v>
      </c>
      <c r="AN483" s="281">
        <v>0</v>
      </c>
      <c r="AO483" s="281">
        <v>0</v>
      </c>
      <c r="AP483" s="288">
        <v>0</v>
      </c>
    </row>
    <row r="484" spans="1:42" outlineLevel="2">
      <c r="A484" s="211" t="str">
        <f>A448&amp;"."&amp;A480&amp;"."&amp;A449&amp;"."&amp;B484</f>
        <v>3.d.2.4</v>
      </c>
      <c r="B484">
        <v>4</v>
      </c>
      <c r="C484" t="str">
        <f>_xlfn.IFNA(_xlfn.XLOOKUP($A484,Select!$A$4:$A$65,Select!$H$4:$H$65),"")</f>
        <v>Other Costs</v>
      </c>
      <c r="M484" s="281">
        <v>0</v>
      </c>
      <c r="N484" s="281">
        <v>0</v>
      </c>
      <c r="O484" s="281">
        <v>0</v>
      </c>
      <c r="P484" s="281">
        <v>0</v>
      </c>
      <c r="Q484" s="281">
        <v>0</v>
      </c>
      <c r="R484" s="281">
        <v>0</v>
      </c>
      <c r="S484" s="281">
        <v>0</v>
      </c>
      <c r="T484" s="281">
        <v>0</v>
      </c>
      <c r="U484" s="281">
        <v>0</v>
      </c>
      <c r="V484" s="281">
        <v>0</v>
      </c>
      <c r="W484" s="281">
        <v>0</v>
      </c>
      <c r="X484" s="281">
        <v>0</v>
      </c>
      <c r="Y484" s="281">
        <v>0</v>
      </c>
      <c r="Z484" s="281">
        <v>0</v>
      </c>
      <c r="AA484" s="281">
        <v>0</v>
      </c>
      <c r="AB484" s="281">
        <v>0</v>
      </c>
      <c r="AC484" s="281">
        <v>0</v>
      </c>
      <c r="AD484" s="281">
        <v>0</v>
      </c>
      <c r="AE484" s="281">
        <v>0</v>
      </c>
      <c r="AF484" s="281">
        <v>0</v>
      </c>
      <c r="AG484" s="281">
        <v>0</v>
      </c>
      <c r="AH484" s="281">
        <v>0</v>
      </c>
      <c r="AI484" s="281">
        <v>0</v>
      </c>
      <c r="AJ484" s="281">
        <v>0</v>
      </c>
      <c r="AK484" s="281">
        <v>0</v>
      </c>
      <c r="AL484" s="281">
        <v>0</v>
      </c>
      <c r="AM484" s="281">
        <v>0</v>
      </c>
      <c r="AN484" s="281">
        <v>0</v>
      </c>
      <c r="AO484" s="281">
        <v>0</v>
      </c>
      <c r="AP484" s="288">
        <v>0</v>
      </c>
    </row>
    <row r="485" spans="1:42" outlineLevel="2">
      <c r="A485" s="211" t="str">
        <f>A448&amp;"."&amp;A480&amp;"."&amp;A449&amp;"."&amp;B485</f>
        <v>3.d.2.5</v>
      </c>
      <c r="B485">
        <v>5</v>
      </c>
      <c r="C485" t="str">
        <f>_xlfn.IFNA(_xlfn.XLOOKUP($A485,Select!$A$4:$A$65,Select!$H$4:$H$65),"")</f>
        <v>Other IJV Costs</v>
      </c>
      <c r="M485" s="281">
        <v>0</v>
      </c>
      <c r="N485" s="281">
        <v>0</v>
      </c>
      <c r="O485" s="281">
        <v>0</v>
      </c>
      <c r="P485" s="281">
        <v>0</v>
      </c>
      <c r="Q485" s="281">
        <v>0</v>
      </c>
      <c r="R485" s="281">
        <v>0</v>
      </c>
      <c r="S485" s="281">
        <v>0</v>
      </c>
      <c r="T485" s="281">
        <v>0</v>
      </c>
      <c r="U485" s="281">
        <v>0</v>
      </c>
      <c r="V485" s="281">
        <v>0</v>
      </c>
      <c r="W485" s="281">
        <v>0</v>
      </c>
      <c r="X485" s="281">
        <v>0</v>
      </c>
      <c r="Y485" s="281">
        <v>0</v>
      </c>
      <c r="Z485" s="281">
        <v>0</v>
      </c>
      <c r="AA485" s="281">
        <v>0</v>
      </c>
      <c r="AB485" s="281">
        <v>0</v>
      </c>
      <c r="AC485" s="281">
        <v>0</v>
      </c>
      <c r="AD485" s="281">
        <v>0</v>
      </c>
      <c r="AE485" s="281">
        <v>0</v>
      </c>
      <c r="AF485" s="281">
        <v>0</v>
      </c>
      <c r="AG485" s="281">
        <v>0</v>
      </c>
      <c r="AH485" s="281">
        <v>0</v>
      </c>
      <c r="AI485" s="281">
        <v>0</v>
      </c>
      <c r="AJ485" s="281">
        <v>0</v>
      </c>
      <c r="AK485" s="281">
        <v>0</v>
      </c>
      <c r="AL485" s="281">
        <v>0</v>
      </c>
      <c r="AM485" s="281">
        <v>0</v>
      </c>
      <c r="AN485" s="281">
        <v>0</v>
      </c>
      <c r="AO485" s="281">
        <v>0</v>
      </c>
      <c r="AP485" s="288">
        <v>0</v>
      </c>
    </row>
    <row r="486" spans="1:42" outlineLevel="2">
      <c r="A486" s="211" t="str">
        <f>A448&amp;"."&amp;A480&amp;"."&amp;A449&amp;"."&amp;B486</f>
        <v>3.d.2.6</v>
      </c>
      <c r="B486">
        <v>6</v>
      </c>
      <c r="C486" t="str">
        <f>_xlfn.IFNA(_xlfn.XLOOKUP($A486,Select!$A$4:$A$65,Select!$H$4:$H$65),"")</f>
        <v>Contingency</v>
      </c>
      <c r="M486" s="281">
        <v>0</v>
      </c>
      <c r="N486" s="281">
        <v>0</v>
      </c>
      <c r="O486" s="281">
        <v>0</v>
      </c>
      <c r="P486" s="281">
        <v>0</v>
      </c>
      <c r="Q486" s="281">
        <v>0</v>
      </c>
      <c r="R486" s="281">
        <v>0</v>
      </c>
      <c r="S486" s="281">
        <v>0</v>
      </c>
      <c r="T486" s="281">
        <v>0</v>
      </c>
      <c r="U486" s="281">
        <v>0</v>
      </c>
      <c r="V486" s="281">
        <v>0</v>
      </c>
      <c r="W486" s="281">
        <v>0</v>
      </c>
      <c r="X486" s="281">
        <v>0</v>
      </c>
      <c r="Y486" s="281">
        <v>0</v>
      </c>
      <c r="Z486" s="281">
        <v>0</v>
      </c>
      <c r="AA486" s="281">
        <v>0</v>
      </c>
      <c r="AB486" s="281">
        <v>0</v>
      </c>
      <c r="AC486" s="281">
        <v>0</v>
      </c>
      <c r="AD486" s="281">
        <v>0</v>
      </c>
      <c r="AE486" s="281">
        <v>0</v>
      </c>
      <c r="AF486" s="281">
        <v>0</v>
      </c>
      <c r="AG486" s="281">
        <v>0</v>
      </c>
      <c r="AH486" s="281">
        <v>0</v>
      </c>
      <c r="AI486" s="281">
        <v>0</v>
      </c>
      <c r="AJ486" s="281">
        <v>0</v>
      </c>
      <c r="AK486" s="281">
        <v>0</v>
      </c>
      <c r="AL486" s="281">
        <v>0</v>
      </c>
      <c r="AM486" s="281">
        <v>0</v>
      </c>
      <c r="AN486" s="281">
        <v>0</v>
      </c>
      <c r="AO486" s="281">
        <v>0</v>
      </c>
      <c r="AP486" s="288">
        <v>0</v>
      </c>
    </row>
    <row r="487" spans="1:42" outlineLevel="2">
      <c r="A487" s="211" t="str">
        <f>A448&amp;"."&amp;A480&amp;"."&amp;A449&amp;"."&amp;B487</f>
        <v>3.d.2.7</v>
      </c>
      <c r="B487">
        <v>7</v>
      </c>
      <c r="C487" t="str">
        <f>_xlfn.IFNA(_xlfn.XLOOKUP($A487,Select!$A$4:$A$65,Select!$H$4:$H$65),"")</f>
        <v/>
      </c>
      <c r="M487" s="281">
        <v>0</v>
      </c>
      <c r="N487" s="281">
        <v>0</v>
      </c>
      <c r="O487" s="281">
        <v>0</v>
      </c>
      <c r="P487" s="281">
        <v>0</v>
      </c>
      <c r="Q487" s="281">
        <v>0</v>
      </c>
      <c r="R487" s="281">
        <v>0</v>
      </c>
      <c r="S487" s="281">
        <v>0</v>
      </c>
      <c r="T487" s="281">
        <v>0</v>
      </c>
      <c r="U487" s="281">
        <v>0</v>
      </c>
      <c r="V487" s="281">
        <v>0</v>
      </c>
      <c r="W487" s="281">
        <v>0</v>
      </c>
      <c r="X487" s="281">
        <v>0</v>
      </c>
      <c r="Y487" s="281">
        <v>0</v>
      </c>
      <c r="Z487" s="281">
        <v>0</v>
      </c>
      <c r="AA487" s="281">
        <v>0</v>
      </c>
      <c r="AB487" s="281">
        <v>0</v>
      </c>
      <c r="AC487" s="281">
        <v>0</v>
      </c>
      <c r="AD487" s="281">
        <v>0</v>
      </c>
      <c r="AE487" s="281">
        <v>0</v>
      </c>
      <c r="AF487" s="281">
        <v>0</v>
      </c>
      <c r="AG487" s="281">
        <v>0</v>
      </c>
      <c r="AH487" s="281">
        <v>0</v>
      </c>
      <c r="AI487" s="281">
        <v>0</v>
      </c>
      <c r="AJ487" s="281">
        <v>0</v>
      </c>
      <c r="AK487" s="281">
        <v>0</v>
      </c>
      <c r="AL487" s="281">
        <v>0</v>
      </c>
      <c r="AM487" s="281">
        <v>0</v>
      </c>
      <c r="AN487" s="281">
        <v>0</v>
      </c>
      <c r="AO487" s="281">
        <v>0</v>
      </c>
      <c r="AP487" s="288">
        <v>0</v>
      </c>
    </row>
    <row r="488" spans="1:42" outlineLevel="2">
      <c r="A488" s="211" t="str">
        <f>A448&amp;"."&amp;A480&amp;"."&amp;A449&amp;"."&amp;B488</f>
        <v>3.d.2.8</v>
      </c>
      <c r="B488">
        <v>8</v>
      </c>
      <c r="C488" t="str">
        <f>_xlfn.IFNA(_xlfn.XLOOKUP($A488,Select!$A$4:$A$65,Select!$H$4:$H$65),"")</f>
        <v/>
      </c>
      <c r="M488" s="281">
        <v>0</v>
      </c>
      <c r="N488" s="281">
        <v>0</v>
      </c>
      <c r="O488" s="281">
        <v>0</v>
      </c>
      <c r="P488" s="281">
        <v>0</v>
      </c>
      <c r="Q488" s="281">
        <v>0</v>
      </c>
      <c r="R488" s="281">
        <v>0</v>
      </c>
      <c r="S488" s="281">
        <v>0</v>
      </c>
      <c r="T488" s="281">
        <v>0</v>
      </c>
      <c r="U488" s="281">
        <v>0</v>
      </c>
      <c r="V488" s="281">
        <v>0</v>
      </c>
      <c r="W488" s="281">
        <v>0</v>
      </c>
      <c r="X488" s="281">
        <v>0</v>
      </c>
      <c r="Y488" s="281">
        <v>0</v>
      </c>
      <c r="Z488" s="281">
        <v>0</v>
      </c>
      <c r="AA488" s="281">
        <v>0</v>
      </c>
      <c r="AB488" s="281">
        <v>0</v>
      </c>
      <c r="AC488" s="281">
        <v>0</v>
      </c>
      <c r="AD488" s="281">
        <v>0</v>
      </c>
      <c r="AE488" s="281">
        <v>0</v>
      </c>
      <c r="AF488" s="281">
        <v>0</v>
      </c>
      <c r="AG488" s="281">
        <v>0</v>
      </c>
      <c r="AH488" s="281">
        <v>0</v>
      </c>
      <c r="AI488" s="281">
        <v>0</v>
      </c>
      <c r="AJ488" s="281">
        <v>0</v>
      </c>
      <c r="AK488" s="281">
        <v>0</v>
      </c>
      <c r="AL488" s="281">
        <v>0</v>
      </c>
      <c r="AM488" s="281">
        <v>0</v>
      </c>
      <c r="AN488" s="281">
        <v>0</v>
      </c>
      <c r="AO488" s="281">
        <v>0</v>
      </c>
      <c r="AP488" s="288">
        <v>0</v>
      </c>
    </row>
    <row r="489" spans="1:42" outlineLevel="2">
      <c r="A489" s="211" t="str">
        <f>A448&amp;"."&amp;A480&amp;"."&amp;A449&amp;"."&amp;B489</f>
        <v>3.d.2.9</v>
      </c>
      <c r="B489">
        <v>9</v>
      </c>
      <c r="C489" t="str">
        <f>_xlfn.IFNA(_xlfn.XLOOKUP($A489,Select!$A$4:$A$65,Select!$H$4:$H$65),"")</f>
        <v/>
      </c>
      <c r="M489" s="281">
        <v>0</v>
      </c>
      <c r="N489" s="281">
        <v>0</v>
      </c>
      <c r="O489" s="281">
        <v>0</v>
      </c>
      <c r="P489" s="281">
        <v>0</v>
      </c>
      <c r="Q489" s="281">
        <v>0</v>
      </c>
      <c r="R489" s="281">
        <v>0</v>
      </c>
      <c r="S489" s="281">
        <v>0</v>
      </c>
      <c r="T489" s="281">
        <v>0</v>
      </c>
      <c r="U489" s="281">
        <v>0</v>
      </c>
      <c r="V489" s="281">
        <v>0</v>
      </c>
      <c r="W489" s="281">
        <v>0</v>
      </c>
      <c r="X489" s="281">
        <v>0</v>
      </c>
      <c r="Y489" s="281">
        <v>0</v>
      </c>
      <c r="Z489" s="281">
        <v>0</v>
      </c>
      <c r="AA489" s="281">
        <v>0</v>
      </c>
      <c r="AB489" s="281">
        <v>0</v>
      </c>
      <c r="AC489" s="281">
        <v>0</v>
      </c>
      <c r="AD489" s="281">
        <v>0</v>
      </c>
      <c r="AE489" s="281">
        <v>0</v>
      </c>
      <c r="AF489" s="281">
        <v>0</v>
      </c>
      <c r="AG489" s="281">
        <v>0</v>
      </c>
      <c r="AH489" s="281">
        <v>0</v>
      </c>
      <c r="AI489" s="281">
        <v>0</v>
      </c>
      <c r="AJ489" s="281">
        <v>0</v>
      </c>
      <c r="AK489" s="281">
        <v>0</v>
      </c>
      <c r="AL489" s="281">
        <v>0</v>
      </c>
      <c r="AM489" s="281">
        <v>0</v>
      </c>
      <c r="AN489" s="281">
        <v>0</v>
      </c>
      <c r="AO489" s="281">
        <v>0</v>
      </c>
      <c r="AP489" s="288">
        <v>0</v>
      </c>
    </row>
    <row r="490" spans="1:42" outlineLevel="2">
      <c r="A490" s="211" t="str">
        <f>A448&amp;"."&amp;A480&amp;"."&amp;A449&amp;"."&amp;B490</f>
        <v>3.d.2.10</v>
      </c>
      <c r="B490">
        <v>10</v>
      </c>
      <c r="C490" t="str">
        <f>_xlfn.IFNA(_xlfn.XLOOKUP($A490,Select!$A$4:$A$65,Select!$H$4:$H$65),"")</f>
        <v/>
      </c>
      <c r="M490" s="281">
        <v>0</v>
      </c>
      <c r="N490" s="281">
        <v>0</v>
      </c>
      <c r="O490" s="281">
        <v>0</v>
      </c>
      <c r="P490" s="281">
        <v>0</v>
      </c>
      <c r="Q490" s="281">
        <v>0</v>
      </c>
      <c r="R490" s="281">
        <v>0</v>
      </c>
      <c r="S490" s="281">
        <v>0</v>
      </c>
      <c r="T490" s="281">
        <v>0</v>
      </c>
      <c r="U490" s="281">
        <v>0</v>
      </c>
      <c r="V490" s="281">
        <v>0</v>
      </c>
      <c r="W490" s="281">
        <v>0</v>
      </c>
      <c r="X490" s="281">
        <v>0</v>
      </c>
      <c r="Y490" s="281">
        <v>0</v>
      </c>
      <c r="Z490" s="281">
        <v>0</v>
      </c>
      <c r="AA490" s="281">
        <v>0</v>
      </c>
      <c r="AB490" s="281">
        <v>0</v>
      </c>
      <c r="AC490" s="281">
        <v>0</v>
      </c>
      <c r="AD490" s="281">
        <v>0</v>
      </c>
      <c r="AE490" s="281">
        <v>0</v>
      </c>
      <c r="AF490" s="281">
        <v>0</v>
      </c>
      <c r="AG490" s="281">
        <v>0</v>
      </c>
      <c r="AH490" s="281">
        <v>0</v>
      </c>
      <c r="AI490" s="281">
        <v>0</v>
      </c>
      <c r="AJ490" s="281">
        <v>0</v>
      </c>
      <c r="AK490" s="281">
        <v>0</v>
      </c>
      <c r="AL490" s="281">
        <v>0</v>
      </c>
      <c r="AM490" s="281">
        <v>0</v>
      </c>
      <c r="AN490" s="281">
        <v>0</v>
      </c>
      <c r="AO490" s="281">
        <v>0</v>
      </c>
      <c r="AP490" s="288">
        <v>0</v>
      </c>
    </row>
    <row r="491" spans="1:42" outlineLevel="2">
      <c r="A491" s="211" t="str">
        <f>A448&amp;"."&amp;A480&amp;"."&amp;A449&amp;"."&amp;B491</f>
        <v>3.d.2.11</v>
      </c>
      <c r="B491">
        <v>11</v>
      </c>
      <c r="C491" t="str">
        <f>_xlfn.IFNA(_xlfn.XLOOKUP($A491,Select!$A$4:$A$65,Select!$H$4:$H$65),"")</f>
        <v/>
      </c>
      <c r="M491" s="281">
        <v>0</v>
      </c>
      <c r="N491" s="281">
        <v>0</v>
      </c>
      <c r="O491" s="281">
        <v>0</v>
      </c>
      <c r="P491" s="281">
        <v>0</v>
      </c>
      <c r="Q491" s="281">
        <v>0</v>
      </c>
      <c r="R491" s="281">
        <v>0</v>
      </c>
      <c r="S491" s="281">
        <v>0</v>
      </c>
      <c r="T491" s="281">
        <v>0</v>
      </c>
      <c r="U491" s="281">
        <v>0</v>
      </c>
      <c r="V491" s="281">
        <v>0</v>
      </c>
      <c r="W491" s="281">
        <v>0</v>
      </c>
      <c r="X491" s="281">
        <v>0</v>
      </c>
      <c r="Y491" s="281">
        <v>0</v>
      </c>
      <c r="Z491" s="281">
        <v>0</v>
      </c>
      <c r="AA491" s="281">
        <v>0</v>
      </c>
      <c r="AB491" s="281">
        <v>0</v>
      </c>
      <c r="AC491" s="281">
        <v>0</v>
      </c>
      <c r="AD491" s="281">
        <v>0</v>
      </c>
      <c r="AE491" s="281">
        <v>0</v>
      </c>
      <c r="AF491" s="281">
        <v>0</v>
      </c>
      <c r="AG491" s="281">
        <v>0</v>
      </c>
      <c r="AH491" s="281">
        <v>0</v>
      </c>
      <c r="AI491" s="281">
        <v>0</v>
      </c>
      <c r="AJ491" s="281">
        <v>0</v>
      </c>
      <c r="AK491" s="281">
        <v>0</v>
      </c>
      <c r="AL491" s="281">
        <v>0</v>
      </c>
      <c r="AM491" s="281">
        <v>0</v>
      </c>
      <c r="AN491" s="281">
        <v>0</v>
      </c>
      <c r="AO491" s="281">
        <v>0</v>
      </c>
      <c r="AP491" s="288">
        <v>0</v>
      </c>
    </row>
    <row r="492" spans="1:42" outlineLevel="2">
      <c r="A492" s="211" t="str">
        <f>A448&amp;"."&amp;A480&amp;"."&amp;A449&amp;"."&amp;B492</f>
        <v>3.d.2.12</v>
      </c>
      <c r="B492">
        <v>12</v>
      </c>
      <c r="C492" t="str">
        <f>_xlfn.IFNA(_xlfn.XLOOKUP($A492,Select!$A$4:$A$65,Select!$H$4:$H$65),"")</f>
        <v/>
      </c>
      <c r="M492" s="281">
        <v>0</v>
      </c>
      <c r="N492" s="281">
        <v>0</v>
      </c>
      <c r="O492" s="281">
        <v>0</v>
      </c>
      <c r="P492" s="281">
        <v>0</v>
      </c>
      <c r="Q492" s="281">
        <v>0</v>
      </c>
      <c r="R492" s="281">
        <v>0</v>
      </c>
      <c r="S492" s="281">
        <v>0</v>
      </c>
      <c r="T492" s="281">
        <v>0</v>
      </c>
      <c r="U492" s="281">
        <v>0</v>
      </c>
      <c r="V492" s="281">
        <v>0</v>
      </c>
      <c r="W492" s="281">
        <v>0</v>
      </c>
      <c r="X492" s="281">
        <v>0</v>
      </c>
      <c r="Y492" s="281">
        <v>0</v>
      </c>
      <c r="Z492" s="281">
        <v>0</v>
      </c>
      <c r="AA492" s="281">
        <v>0</v>
      </c>
      <c r="AB492" s="281">
        <v>0</v>
      </c>
      <c r="AC492" s="281">
        <v>0</v>
      </c>
      <c r="AD492" s="281">
        <v>0</v>
      </c>
      <c r="AE492" s="281">
        <v>0</v>
      </c>
      <c r="AF492" s="281">
        <v>0</v>
      </c>
      <c r="AG492" s="281">
        <v>0</v>
      </c>
      <c r="AH492" s="281">
        <v>0</v>
      </c>
      <c r="AI492" s="281">
        <v>0</v>
      </c>
      <c r="AJ492" s="281">
        <v>0</v>
      </c>
      <c r="AK492" s="281">
        <v>0</v>
      </c>
      <c r="AL492" s="281">
        <v>0</v>
      </c>
      <c r="AM492" s="281">
        <v>0</v>
      </c>
      <c r="AN492" s="281">
        <v>0</v>
      </c>
      <c r="AO492" s="281">
        <v>0</v>
      </c>
      <c r="AP492" s="288">
        <v>0</v>
      </c>
    </row>
    <row r="493" spans="1:42" s="156" customFormat="1" outlineLevel="1">
      <c r="A493" s="212"/>
      <c r="B493" s="201">
        <f>B492-COUNTIFS(C481:C492,"")</f>
        <v>6</v>
      </c>
      <c r="C493" s="201" t="s">
        <v>285</v>
      </c>
      <c r="D493" s="201"/>
      <c r="E493" s="201"/>
      <c r="F493" s="201"/>
      <c r="G493" s="201"/>
      <c r="H493" s="201"/>
      <c r="I493" s="201"/>
      <c r="J493" s="201"/>
      <c r="K493" s="201"/>
      <c r="L493" s="201"/>
      <c r="M493" s="280">
        <f t="shared" ref="M493:AP493" si="41">SUM(M481:M492)</f>
        <v>0</v>
      </c>
      <c r="N493" s="280">
        <f t="shared" si="41"/>
        <v>0</v>
      </c>
      <c r="O493" s="280">
        <f t="shared" si="41"/>
        <v>0</v>
      </c>
      <c r="P493" s="280">
        <f t="shared" si="41"/>
        <v>0</v>
      </c>
      <c r="Q493" s="280">
        <f t="shared" si="41"/>
        <v>0</v>
      </c>
      <c r="R493" s="280">
        <f t="shared" si="41"/>
        <v>0</v>
      </c>
      <c r="S493" s="280">
        <f t="shared" si="41"/>
        <v>0</v>
      </c>
      <c r="T493" s="280">
        <f t="shared" si="41"/>
        <v>0</v>
      </c>
      <c r="U493" s="280">
        <f t="shared" si="41"/>
        <v>0</v>
      </c>
      <c r="V493" s="280">
        <f t="shared" si="41"/>
        <v>0</v>
      </c>
      <c r="W493" s="280">
        <f t="shared" si="41"/>
        <v>0</v>
      </c>
      <c r="X493" s="280">
        <f t="shared" si="41"/>
        <v>0</v>
      </c>
      <c r="Y493" s="280">
        <f t="shared" si="41"/>
        <v>0</v>
      </c>
      <c r="Z493" s="280">
        <f t="shared" si="41"/>
        <v>0</v>
      </c>
      <c r="AA493" s="280">
        <f t="shared" si="41"/>
        <v>0</v>
      </c>
      <c r="AB493" s="280">
        <f t="shared" si="41"/>
        <v>0</v>
      </c>
      <c r="AC493" s="280">
        <f t="shared" si="41"/>
        <v>0</v>
      </c>
      <c r="AD493" s="280">
        <f t="shared" si="41"/>
        <v>0</v>
      </c>
      <c r="AE493" s="280">
        <f t="shared" si="41"/>
        <v>0</v>
      </c>
      <c r="AF493" s="280">
        <f t="shared" si="41"/>
        <v>0</v>
      </c>
      <c r="AG493" s="280">
        <f t="shared" si="41"/>
        <v>0</v>
      </c>
      <c r="AH493" s="280">
        <f t="shared" si="41"/>
        <v>0</v>
      </c>
      <c r="AI493" s="280">
        <f t="shared" si="41"/>
        <v>0</v>
      </c>
      <c r="AJ493" s="280">
        <f t="shared" si="41"/>
        <v>0</v>
      </c>
      <c r="AK493" s="280">
        <f t="shared" si="41"/>
        <v>0</v>
      </c>
      <c r="AL493" s="280">
        <f t="shared" si="41"/>
        <v>0</v>
      </c>
      <c r="AM493" s="280">
        <f t="shared" si="41"/>
        <v>0</v>
      </c>
      <c r="AN493" s="280">
        <f t="shared" si="41"/>
        <v>0</v>
      </c>
      <c r="AO493" s="280">
        <f t="shared" si="41"/>
        <v>0</v>
      </c>
      <c r="AP493" s="280">
        <f t="shared" si="41"/>
        <v>0</v>
      </c>
    </row>
    <row r="494" spans="1:42" ht="16.149999999999999" outlineLevel="1" thickBot="1">
      <c r="A494" s="213"/>
      <c r="B494" s="202"/>
      <c r="C494" s="202"/>
      <c r="D494" s="202"/>
      <c r="E494" s="202"/>
      <c r="F494" s="202"/>
      <c r="G494" s="202"/>
      <c r="H494" s="202"/>
      <c r="I494" s="202"/>
      <c r="J494" s="202"/>
      <c r="K494" s="202"/>
      <c r="L494" s="202"/>
      <c r="M494" s="202"/>
      <c r="N494" s="202"/>
      <c r="O494" s="202"/>
      <c r="P494" s="202"/>
      <c r="Q494" s="202"/>
      <c r="R494" s="202"/>
      <c r="S494" s="202"/>
      <c r="T494" s="202"/>
      <c r="U494" s="202"/>
      <c r="V494" s="202"/>
      <c r="W494" s="202"/>
      <c r="X494" s="202"/>
      <c r="Y494" s="202"/>
      <c r="Z494" s="202"/>
      <c r="AA494" s="202"/>
      <c r="AB494" s="202"/>
      <c r="AC494" s="202"/>
      <c r="AD494" s="202"/>
      <c r="AE494" s="202"/>
      <c r="AF494" s="202"/>
      <c r="AG494" s="202"/>
      <c r="AH494" s="202"/>
      <c r="AI494" s="202"/>
      <c r="AJ494" s="202"/>
      <c r="AK494" s="202"/>
      <c r="AL494" s="202"/>
      <c r="AM494" s="202"/>
      <c r="AN494" s="202"/>
      <c r="AO494" s="202"/>
      <c r="AP494" s="202"/>
    </row>
    <row r="495" spans="1:42" s="156" customFormat="1" ht="16.149999999999999" outlineLevel="1" thickBot="1">
      <c r="A495" s="214" t="s">
        <v>288</v>
      </c>
      <c r="B495" s="203">
        <f>B493+B478+B463</f>
        <v>6</v>
      </c>
      <c r="C495" s="203" t="s">
        <v>289</v>
      </c>
      <c r="D495" s="203"/>
      <c r="E495" s="203"/>
      <c r="F495" s="203"/>
      <c r="G495" s="203"/>
      <c r="H495" s="203"/>
      <c r="I495" s="203"/>
      <c r="J495" s="203"/>
      <c r="K495" s="203"/>
      <c r="L495" s="203"/>
      <c r="M495" s="284">
        <f t="shared" ref="M495:AP495" si="42">SUM(M463,M478,M493)</f>
        <v>0</v>
      </c>
      <c r="N495" s="284">
        <f t="shared" si="42"/>
        <v>0</v>
      </c>
      <c r="O495" s="284">
        <f t="shared" si="42"/>
        <v>0</v>
      </c>
      <c r="P495" s="284">
        <f t="shared" si="42"/>
        <v>0</v>
      </c>
      <c r="Q495" s="284">
        <f t="shared" si="42"/>
        <v>0</v>
      </c>
      <c r="R495" s="284">
        <f t="shared" si="42"/>
        <v>0</v>
      </c>
      <c r="S495" s="284">
        <f t="shared" si="42"/>
        <v>0</v>
      </c>
      <c r="T495" s="284">
        <f t="shared" si="42"/>
        <v>0</v>
      </c>
      <c r="U495" s="284">
        <f t="shared" si="42"/>
        <v>0</v>
      </c>
      <c r="V495" s="284">
        <f t="shared" si="42"/>
        <v>0</v>
      </c>
      <c r="W495" s="284">
        <f t="shared" si="42"/>
        <v>0</v>
      </c>
      <c r="X495" s="284">
        <f t="shared" si="42"/>
        <v>0</v>
      </c>
      <c r="Y495" s="284">
        <f t="shared" si="42"/>
        <v>0</v>
      </c>
      <c r="Z495" s="284">
        <f t="shared" si="42"/>
        <v>0</v>
      </c>
      <c r="AA495" s="284">
        <f t="shared" si="42"/>
        <v>0</v>
      </c>
      <c r="AB495" s="284">
        <f t="shared" si="42"/>
        <v>0</v>
      </c>
      <c r="AC495" s="284">
        <f t="shared" si="42"/>
        <v>0</v>
      </c>
      <c r="AD495" s="284">
        <f t="shared" si="42"/>
        <v>0</v>
      </c>
      <c r="AE495" s="284">
        <f t="shared" si="42"/>
        <v>0</v>
      </c>
      <c r="AF495" s="284">
        <f t="shared" si="42"/>
        <v>0</v>
      </c>
      <c r="AG495" s="284">
        <f t="shared" si="42"/>
        <v>0</v>
      </c>
      <c r="AH495" s="284">
        <f t="shared" si="42"/>
        <v>0</v>
      </c>
      <c r="AI495" s="284">
        <f t="shared" si="42"/>
        <v>0</v>
      </c>
      <c r="AJ495" s="284">
        <f t="shared" si="42"/>
        <v>0</v>
      </c>
      <c r="AK495" s="284">
        <f t="shared" si="42"/>
        <v>0</v>
      </c>
      <c r="AL495" s="284">
        <f t="shared" si="42"/>
        <v>0</v>
      </c>
      <c r="AM495" s="284">
        <f t="shared" si="42"/>
        <v>0</v>
      </c>
      <c r="AN495" s="284">
        <f t="shared" si="42"/>
        <v>0</v>
      </c>
      <c r="AO495" s="284">
        <f t="shared" si="42"/>
        <v>0</v>
      </c>
      <c r="AP495" s="284">
        <f t="shared" si="42"/>
        <v>0</v>
      </c>
    </row>
    <row r="496" spans="1:42" collapsed="1"/>
    <row r="497" spans="1:42" s="159" customFormat="1" ht="16.149999999999999" thickBot="1">
      <c r="A497" s="216" t="s">
        <v>285</v>
      </c>
      <c r="M497" s="282">
        <f>M495+M446+M397+M348+M299+M250+M201+M152+M103+M53</f>
        <v>0</v>
      </c>
      <c r="N497" s="282">
        <f t="shared" ref="N497:AP497" si="43">N495+N446+N397+N348+N299+N250+N201+N152+N103+N53</f>
        <v>0</v>
      </c>
      <c r="O497" s="282">
        <f t="shared" si="43"/>
        <v>0</v>
      </c>
      <c r="P497" s="282">
        <f t="shared" si="43"/>
        <v>0</v>
      </c>
      <c r="Q497" s="282">
        <f t="shared" si="43"/>
        <v>0</v>
      </c>
      <c r="R497" s="282">
        <f t="shared" si="43"/>
        <v>0</v>
      </c>
      <c r="S497" s="282">
        <f t="shared" si="43"/>
        <v>0</v>
      </c>
      <c r="T497" s="282">
        <f t="shared" si="43"/>
        <v>0</v>
      </c>
      <c r="U497" s="282">
        <f t="shared" si="43"/>
        <v>0</v>
      </c>
      <c r="V497" s="282">
        <f t="shared" si="43"/>
        <v>0</v>
      </c>
      <c r="W497" s="282">
        <f t="shared" si="43"/>
        <v>0</v>
      </c>
      <c r="X497" s="282">
        <f t="shared" si="43"/>
        <v>0</v>
      </c>
      <c r="Y497" s="282">
        <f t="shared" si="43"/>
        <v>0</v>
      </c>
      <c r="Z497" s="282">
        <f t="shared" si="43"/>
        <v>0</v>
      </c>
      <c r="AA497" s="282">
        <f t="shared" si="43"/>
        <v>0</v>
      </c>
      <c r="AB497" s="282">
        <f t="shared" si="43"/>
        <v>0</v>
      </c>
      <c r="AC497" s="282">
        <f t="shared" si="43"/>
        <v>0</v>
      </c>
      <c r="AD497" s="282">
        <f t="shared" si="43"/>
        <v>0</v>
      </c>
      <c r="AE497" s="282">
        <f t="shared" si="43"/>
        <v>0</v>
      </c>
      <c r="AF497" s="282">
        <f t="shared" si="43"/>
        <v>0</v>
      </c>
      <c r="AG497" s="282">
        <f t="shared" si="43"/>
        <v>0</v>
      </c>
      <c r="AH497" s="282">
        <f t="shared" si="43"/>
        <v>0</v>
      </c>
      <c r="AI497" s="282">
        <f t="shared" si="43"/>
        <v>0</v>
      </c>
      <c r="AJ497" s="282">
        <f t="shared" si="43"/>
        <v>0</v>
      </c>
      <c r="AK497" s="282">
        <f t="shared" si="43"/>
        <v>0</v>
      </c>
      <c r="AL497" s="282">
        <f t="shared" si="43"/>
        <v>0</v>
      </c>
      <c r="AM497" s="282">
        <f t="shared" si="43"/>
        <v>0</v>
      </c>
      <c r="AN497" s="282">
        <f t="shared" si="43"/>
        <v>0</v>
      </c>
      <c r="AO497" s="282">
        <f t="shared" si="43"/>
        <v>0</v>
      </c>
      <c r="AP497" s="282">
        <f t="shared" si="43"/>
        <v>0</v>
      </c>
    </row>
    <row r="498" spans="1:42" ht="16.149999999999999" thickTop="1"/>
    <row r="500" spans="1:42" s="31" customFormat="1">
      <c r="A500" s="220" t="s">
        <v>290</v>
      </c>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c r="AA500" s="220"/>
      <c r="AB500" s="220"/>
      <c r="AC500" s="220"/>
      <c r="AD500" s="220"/>
      <c r="AE500" s="220"/>
      <c r="AF500" s="220"/>
      <c r="AG500" s="220"/>
      <c r="AH500" s="220"/>
      <c r="AI500" s="220"/>
      <c r="AJ500" s="220"/>
      <c r="AK500" s="220"/>
      <c r="AL500" s="220"/>
      <c r="AM500" s="220"/>
      <c r="AN500" s="220"/>
      <c r="AO500" s="220"/>
      <c r="AP500" s="220"/>
    </row>
    <row r="502" spans="1:42" s="250" customFormat="1">
      <c r="A502" s="253" t="s">
        <v>291</v>
      </c>
    </row>
    <row r="503" spans="1:42" outlineLevel="1">
      <c r="A503" s="217" t="s">
        <v>292</v>
      </c>
    </row>
    <row r="504" spans="1:42" outlineLevel="1">
      <c r="A504" s="217" t="s">
        <v>293</v>
      </c>
    </row>
    <row r="505" spans="1:42" outlineLevel="1"/>
    <row r="506" spans="1:42" outlineLevel="1"/>
    <row r="507" spans="1:42" s="251" customFormat="1">
      <c r="A507" s="252" t="s">
        <v>294</v>
      </c>
    </row>
    <row r="508" spans="1:42" outlineLevel="1"/>
    <row r="509" spans="1:42" outlineLevel="1"/>
    <row r="510" spans="1:42" outlineLevel="1"/>
    <row r="511" spans="1:42" outlineLevel="1"/>
    <row r="512" spans="1:42" s="80" customFormat="1" ht="14.25">
      <c r="A512" s="218" t="s">
        <v>295</v>
      </c>
    </row>
  </sheetData>
  <pageMargins left="0.7" right="0.7" top="0.75" bottom="0.75" header="0.3" footer="0.3"/>
  <cellWatches>
    <cellWatch r="B21"/>
    <cellWatch r="D6"/>
    <cellWatch r="D4"/>
  </cellWatche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5EBE9-4252-4A37-8A8A-0CC107D1AF8E}">
  <sheetPr codeName="Sheet6">
    <tabColor theme="4" tint="0.79998168889431442"/>
    <outlinePr summaryBelow="0"/>
  </sheetPr>
  <dimension ref="A1:EG552"/>
  <sheetViews>
    <sheetView workbookViewId="0"/>
  </sheetViews>
  <sheetFormatPr defaultRowHeight="15.75" outlineLevelRow="1"/>
  <cols>
    <col min="1" max="1" width="9.375" style="7" customWidth="1"/>
    <col min="2" max="3" width="8.625" style="7" customWidth="1"/>
    <col min="4" max="4" width="27.375" style="7" customWidth="1"/>
    <col min="5" max="5" width="12.875" style="7" customWidth="1"/>
    <col min="6" max="6" width="13.375" style="7" customWidth="1"/>
    <col min="7" max="7" width="18.625" style="7" customWidth="1"/>
    <col min="8" max="11" width="8.625" style="7" customWidth="1"/>
    <col min="12" max="12" width="20.25" style="7" customWidth="1"/>
    <col min="13" max="13" width="13.625" style="7" customWidth="1"/>
    <col min="14" max="14" width="11.75" style="7" customWidth="1"/>
    <col min="15" max="15" width="12.25" style="7" customWidth="1"/>
    <col min="16" max="16" width="13" style="7" customWidth="1"/>
    <col min="17" max="17" width="10.5" style="7" customWidth="1"/>
    <col min="18" max="18" width="14.5" style="7" customWidth="1"/>
    <col min="19" max="19" width="10" style="7" customWidth="1"/>
    <col min="20" max="20" width="11.375" style="7" customWidth="1"/>
    <col min="21" max="24" width="14.5" style="7" customWidth="1"/>
    <col min="25" max="25" width="9.875" style="7" customWidth="1"/>
    <col min="26" max="28" width="14.5" style="7" customWidth="1"/>
    <col min="29" max="29" width="9.625" style="7" customWidth="1"/>
    <col min="30" max="30" width="9.875" style="7" customWidth="1"/>
    <col min="31" max="31" width="10" style="7" customWidth="1"/>
    <col min="32" max="32" width="9.625" style="7" customWidth="1"/>
    <col min="33" max="64" width="14.5" style="7" customWidth="1"/>
    <col min="65" max="65" width="11.875" style="7" customWidth="1"/>
    <col min="66" max="66" width="10.5" style="7" customWidth="1"/>
    <col min="67" max="67" width="11.875" style="7" customWidth="1"/>
    <col min="68" max="68" width="9.625" style="7" customWidth="1"/>
    <col min="69" max="71" width="14.5" style="7" customWidth="1"/>
    <col min="72" max="72" width="9.875" style="7" customWidth="1"/>
    <col min="73" max="88" width="14.5" style="7" customWidth="1"/>
    <col min="89" max="89" width="16.375" style="7" customWidth="1"/>
    <col min="90" max="136" width="14.5" style="7" customWidth="1"/>
  </cols>
  <sheetData>
    <row r="1" spans="1:136">
      <c r="A1" s="207" t="s">
        <v>296</v>
      </c>
      <c r="B1" s="33"/>
      <c r="C1" s="33"/>
      <c r="D1" s="33"/>
      <c r="E1" s="33"/>
      <c r="F1" s="33"/>
      <c r="G1" s="33"/>
      <c r="H1" s="33"/>
      <c r="I1" s="33"/>
      <c r="J1" s="33"/>
      <c r="K1" s="185"/>
      <c r="L1" s="185"/>
      <c r="M1" s="166" t="str">
        <f>_xlfn.XLOOKUP(M$2,'Cover Sheet'!$B$25:$B$60,'Cover Sheet'!$E$25:$E$60)</f>
        <v>Previous Year</v>
      </c>
      <c r="N1" s="166"/>
      <c r="O1" s="166"/>
      <c r="P1" s="166"/>
      <c r="Q1" s="166" t="str">
        <f>_xlfn.XLOOKUP(Q$2,'Cover Sheet'!$B$25:$B$60,'Cover Sheet'!$E$25:$E$60)</f>
        <v>Current year</v>
      </c>
      <c r="R1" s="166"/>
      <c r="S1" s="166"/>
      <c r="T1" s="166"/>
      <c r="U1" s="166" t="str">
        <f>_xlfn.XLOOKUP(U$2,'Cover Sheet'!$B$25:$B$60,'Cover Sheet'!$E$25:$E$60)</f>
        <v>Forecast</v>
      </c>
      <c r="V1" s="166"/>
      <c r="W1" s="166"/>
      <c r="X1" s="166"/>
      <c r="Y1" s="166" t="str">
        <f>_xlfn.XLOOKUP(Y$2,'Cover Sheet'!$B$25:$B$60,'Cover Sheet'!$E$25:$E$60)</f>
        <v>Forecast</v>
      </c>
      <c r="Z1" s="166"/>
      <c r="AA1" s="166"/>
      <c r="AB1" s="166"/>
      <c r="AC1" s="166" t="str">
        <f>_xlfn.XLOOKUP(AC$2,'Cover Sheet'!$B$25:$B$60,'Cover Sheet'!$E$25:$E$60)</f>
        <v>Forecast</v>
      </c>
      <c r="AD1" s="166"/>
      <c r="AE1" s="166"/>
      <c r="AF1" s="166"/>
      <c r="AG1" s="166" t="str">
        <f>_xlfn.XLOOKUP(AG$2,'Cover Sheet'!$B$25:$B$60,'Cover Sheet'!$E$25:$E$60)</f>
        <v>Forecast</v>
      </c>
      <c r="AH1" s="166"/>
      <c r="AI1" s="166"/>
      <c r="AJ1" s="166"/>
      <c r="AK1" s="166" t="str">
        <f>_xlfn.XLOOKUP(AK$2,'Cover Sheet'!$B$25:$B$60,'Cover Sheet'!$E$25:$E$60)</f>
        <v>Forecast</v>
      </c>
      <c r="AL1" s="166"/>
      <c r="AM1" s="166"/>
      <c r="AN1" s="166"/>
      <c r="AO1" s="166" t="str">
        <f>_xlfn.XLOOKUP(AO$2,'Cover Sheet'!$B$25:$B$60,'Cover Sheet'!$E$25:$E$60)</f>
        <v>Forecast</v>
      </c>
      <c r="AP1" s="166"/>
      <c r="AQ1" s="166"/>
      <c r="AR1" s="166"/>
      <c r="AS1" s="166" t="str">
        <f>_xlfn.XLOOKUP(AS$2,'Cover Sheet'!$B$25:$B$60,'Cover Sheet'!$E$25:$E$60)</f>
        <v>Forecast</v>
      </c>
      <c r="AT1" s="166"/>
      <c r="AU1" s="166"/>
      <c r="AV1" s="166"/>
      <c r="AW1" s="166" t="str">
        <f>_xlfn.XLOOKUP(AW$2,'Cover Sheet'!$B$25:$B$60,'Cover Sheet'!$E$25:$E$60)</f>
        <v>Forecast</v>
      </c>
      <c r="AX1" s="166"/>
      <c r="AY1" s="166"/>
      <c r="AZ1" s="166"/>
      <c r="BA1" s="166" t="str">
        <f>_xlfn.XLOOKUP(BA$2,'Cover Sheet'!$B$25:$B$60,'Cover Sheet'!$E$25:$E$60)</f>
        <v>Forecast</v>
      </c>
      <c r="BB1" s="166"/>
      <c r="BC1" s="166"/>
      <c r="BD1" s="166"/>
      <c r="BE1" s="166" t="str">
        <f>_xlfn.XLOOKUP(BE$2,'Cover Sheet'!$B$25:$B$60,'Cover Sheet'!$E$25:$E$60)</f>
        <v>Forecast</v>
      </c>
      <c r="BF1" s="166"/>
      <c r="BG1" s="166"/>
      <c r="BH1" s="166"/>
      <c r="BI1" s="166" t="str">
        <f>_xlfn.XLOOKUP(BI$2,'Cover Sheet'!$B$25:$B$60,'Cover Sheet'!$E$25:$E$60)</f>
        <v>Forecast</v>
      </c>
      <c r="BJ1" s="166"/>
      <c r="BK1" s="166"/>
      <c r="BL1" s="166"/>
      <c r="BM1" s="166" t="str">
        <f>_xlfn.XLOOKUP(BM$2,'Cover Sheet'!$B$25:$B$60,'Cover Sheet'!$E$25:$E$60)</f>
        <v>Forecast</v>
      </c>
      <c r="BN1" s="166"/>
      <c r="BO1" s="166"/>
      <c r="BP1" s="166"/>
      <c r="BQ1" s="166" t="str">
        <f>_xlfn.XLOOKUP(BQ$2,'Cover Sheet'!$B$25:$B$60,'Cover Sheet'!$E$25:$E$60)</f>
        <v>Forecast</v>
      </c>
      <c r="BR1" s="166"/>
      <c r="BS1" s="166"/>
      <c r="BT1" s="166"/>
      <c r="BU1" s="166" t="str">
        <f>_xlfn.XLOOKUP(BU$2,'Cover Sheet'!$B$25:$B$60,'Cover Sheet'!$E$25:$E$60)</f>
        <v>Forecast</v>
      </c>
      <c r="BV1" s="166"/>
      <c r="BW1" s="166"/>
      <c r="BX1" s="166"/>
      <c r="BY1" s="166" t="str">
        <f>_xlfn.XLOOKUP(BY$2,'Cover Sheet'!$B$25:$B$60,'Cover Sheet'!$E$25:$E$60)</f>
        <v>Forecast</v>
      </c>
      <c r="BZ1" s="166"/>
      <c r="CA1" s="166"/>
      <c r="CB1" s="166"/>
      <c r="CC1" s="166" t="str">
        <f>_xlfn.XLOOKUP(CC$2,'Cover Sheet'!$B$25:$B$60,'Cover Sheet'!$E$25:$E$60)</f>
        <v>Forecast</v>
      </c>
      <c r="CD1" s="166"/>
      <c r="CE1" s="166"/>
      <c r="CF1" s="166"/>
      <c r="CG1" s="166" t="str">
        <f>_xlfn.XLOOKUP(CG$2,'Cover Sheet'!$B$25:$B$60,'Cover Sheet'!$E$25:$E$60)</f>
        <v>Forecast</v>
      </c>
      <c r="CH1" s="166"/>
      <c r="CI1" s="166"/>
      <c r="CJ1" s="166"/>
      <c r="CK1" s="166" t="str">
        <f>_xlfn.XLOOKUP(CK$2,'Cover Sheet'!$B$25:$B$60,'Cover Sheet'!$E$25:$E$60)</f>
        <v>Forecast</v>
      </c>
      <c r="CL1" s="166"/>
      <c r="CM1" s="166"/>
      <c r="CN1" s="166"/>
      <c r="CO1" s="166" t="str">
        <f>_xlfn.XLOOKUP(CO$2,'Cover Sheet'!$B$25:$B$60,'Cover Sheet'!$E$25:$E$60)</f>
        <v>Forecast</v>
      </c>
      <c r="CP1" s="166"/>
      <c r="CQ1" s="166"/>
      <c r="CR1" s="166"/>
      <c r="CS1" s="166" t="str">
        <f>_xlfn.XLOOKUP(CS$2,'Cover Sheet'!$B$25:$B$60,'Cover Sheet'!$E$25:$E$60)</f>
        <v>Forecast</v>
      </c>
      <c r="CT1" s="166"/>
      <c r="CU1" s="166"/>
      <c r="CV1" s="166"/>
      <c r="CW1" s="166" t="str">
        <f>_xlfn.XLOOKUP(CW$2,'Cover Sheet'!$B$25:$B$60,'Cover Sheet'!$E$25:$E$60)</f>
        <v>Forecast</v>
      </c>
      <c r="CX1" s="166"/>
      <c r="CY1" s="166"/>
      <c r="CZ1" s="166"/>
      <c r="DA1" s="166" t="str">
        <f>_xlfn.XLOOKUP(DA$2,'Cover Sheet'!$B$25:$B$60,'Cover Sheet'!$E$25:$E$60)</f>
        <v>Forecast</v>
      </c>
      <c r="DB1" s="166"/>
      <c r="DC1" s="166"/>
      <c r="DD1" s="166"/>
      <c r="DE1" s="166" t="str">
        <f>_xlfn.XLOOKUP(DE$2,'Cover Sheet'!$B$25:$B$60,'Cover Sheet'!$E$25:$E$60)</f>
        <v>Forecast</v>
      </c>
      <c r="DF1" s="166"/>
      <c r="DG1" s="166"/>
      <c r="DH1" s="166"/>
      <c r="DI1" s="166" t="str">
        <f>_xlfn.XLOOKUP(DI$2,'Cover Sheet'!$B$25:$B$60,'Cover Sheet'!$E$25:$E$60)</f>
        <v>Forecast</v>
      </c>
      <c r="DJ1" s="166"/>
      <c r="DK1" s="166"/>
      <c r="DL1" s="166"/>
      <c r="DM1" s="166" t="str">
        <f>_xlfn.XLOOKUP(DM$2,'Cover Sheet'!$B$25:$B$60,'Cover Sheet'!$E$25:$E$60)</f>
        <v>Forecast</v>
      </c>
      <c r="DN1" s="166"/>
      <c r="DO1" s="166"/>
      <c r="DP1" s="166"/>
      <c r="DQ1" s="166" t="str">
        <f>_xlfn.XLOOKUP(DQ$2,'Cover Sheet'!$B$25:$B$60,'Cover Sheet'!$E$25:$E$60)</f>
        <v>Forecast</v>
      </c>
      <c r="DR1" s="166"/>
      <c r="DS1" s="166"/>
      <c r="DT1" s="166"/>
      <c r="DU1" s="166" t="str">
        <f>_xlfn.XLOOKUP(DU$2,'Cover Sheet'!$B$25:$B$60,'Cover Sheet'!$E$25:$E$60)</f>
        <v>Forecast</v>
      </c>
      <c r="DV1" s="166"/>
      <c r="DW1" s="166"/>
      <c r="DX1" s="166"/>
      <c r="DY1" s="166" t="str">
        <f>_xlfn.XLOOKUP(DY$2,'Cover Sheet'!$B$25:$B$60,'Cover Sheet'!$E$25:$E$60)</f>
        <v>Forecast</v>
      </c>
      <c r="DZ1" s="166"/>
      <c r="EA1" s="166"/>
      <c r="EB1" s="166"/>
      <c r="EC1" s="166" t="str">
        <f>_xlfn.XLOOKUP(EC$2,'Cover Sheet'!$B$25:$B$60,'Cover Sheet'!$E$25:$E$60)</f>
        <v>Forecast</v>
      </c>
      <c r="ED1" s="166"/>
      <c r="EE1" s="166"/>
      <c r="EF1" s="166"/>
    </row>
    <row r="2" spans="1:136" s="154" customFormat="1">
      <c r="A2" s="207" t="s">
        <v>297</v>
      </c>
      <c r="B2" s="33"/>
      <c r="C2" s="33"/>
      <c r="D2" s="33"/>
      <c r="E2" s="33"/>
      <c r="F2" s="33"/>
      <c r="G2" s="33"/>
      <c r="H2" s="33"/>
      <c r="I2" s="33"/>
      <c r="J2" s="33"/>
      <c r="K2" s="185"/>
      <c r="L2" s="185"/>
      <c r="M2" s="186">
        <v>45383</v>
      </c>
      <c r="N2" s="186">
        <v>45383</v>
      </c>
      <c r="O2" s="186">
        <v>45383</v>
      </c>
      <c r="P2" s="186">
        <v>45383</v>
      </c>
      <c r="Q2" s="186">
        <v>45748</v>
      </c>
      <c r="R2" s="186">
        <f>Q2</f>
        <v>45748</v>
      </c>
      <c r="S2" s="186">
        <f t="shared" ref="S2:T2" si="0">R2</f>
        <v>45748</v>
      </c>
      <c r="T2" s="186">
        <f t="shared" si="0"/>
        <v>45748</v>
      </c>
      <c r="U2" s="186">
        <v>46113</v>
      </c>
      <c r="V2" s="186">
        <v>46113</v>
      </c>
      <c r="W2" s="186">
        <v>46113</v>
      </c>
      <c r="X2" s="186">
        <v>46113</v>
      </c>
      <c r="Y2" s="186">
        <v>46478</v>
      </c>
      <c r="Z2" s="186">
        <f t="shared" ref="Z2:AB3" si="1">Y2</f>
        <v>46478</v>
      </c>
      <c r="AA2" s="186">
        <f t="shared" si="1"/>
        <v>46478</v>
      </c>
      <c r="AB2" s="186">
        <f t="shared" si="1"/>
        <v>46478</v>
      </c>
      <c r="AC2" s="186">
        <v>46844</v>
      </c>
      <c r="AD2" s="186">
        <f t="shared" ref="AD2:AF3" si="2">AC2</f>
        <v>46844</v>
      </c>
      <c r="AE2" s="186">
        <f t="shared" si="2"/>
        <v>46844</v>
      </c>
      <c r="AF2" s="186">
        <f t="shared" si="2"/>
        <v>46844</v>
      </c>
      <c r="AG2" s="186">
        <v>47209</v>
      </c>
      <c r="AH2" s="186">
        <f t="shared" ref="AH2:AJ3" si="3">AG2</f>
        <v>47209</v>
      </c>
      <c r="AI2" s="186">
        <f t="shared" si="3"/>
        <v>47209</v>
      </c>
      <c r="AJ2" s="186">
        <f t="shared" si="3"/>
        <v>47209</v>
      </c>
      <c r="AK2" s="186">
        <v>47574</v>
      </c>
      <c r="AL2" s="186">
        <f t="shared" ref="AL2:AN3" si="4">AK2</f>
        <v>47574</v>
      </c>
      <c r="AM2" s="186">
        <f t="shared" si="4"/>
        <v>47574</v>
      </c>
      <c r="AN2" s="186">
        <f t="shared" si="4"/>
        <v>47574</v>
      </c>
      <c r="AO2" s="186">
        <v>47939</v>
      </c>
      <c r="AP2" s="186">
        <f t="shared" ref="AP2:AR3" si="5">AO2</f>
        <v>47939</v>
      </c>
      <c r="AQ2" s="186">
        <f t="shared" si="5"/>
        <v>47939</v>
      </c>
      <c r="AR2" s="186">
        <f t="shared" si="5"/>
        <v>47939</v>
      </c>
      <c r="AS2" s="186">
        <v>48305</v>
      </c>
      <c r="AT2" s="186">
        <f t="shared" ref="AT2:AV3" si="6">AS2</f>
        <v>48305</v>
      </c>
      <c r="AU2" s="186">
        <f t="shared" si="6"/>
        <v>48305</v>
      </c>
      <c r="AV2" s="186">
        <f t="shared" si="6"/>
        <v>48305</v>
      </c>
      <c r="AW2" s="186">
        <v>48670</v>
      </c>
      <c r="AX2" s="186">
        <f t="shared" ref="AX2:AZ3" si="7">AW2</f>
        <v>48670</v>
      </c>
      <c r="AY2" s="186">
        <f t="shared" si="7"/>
        <v>48670</v>
      </c>
      <c r="AZ2" s="186">
        <f t="shared" si="7"/>
        <v>48670</v>
      </c>
      <c r="BA2" s="186">
        <v>49035</v>
      </c>
      <c r="BB2" s="186">
        <f t="shared" ref="BB2:BD3" si="8">BA2</f>
        <v>49035</v>
      </c>
      <c r="BC2" s="186">
        <f t="shared" si="8"/>
        <v>49035</v>
      </c>
      <c r="BD2" s="186">
        <f t="shared" si="8"/>
        <v>49035</v>
      </c>
      <c r="BE2" s="186">
        <v>49400</v>
      </c>
      <c r="BF2" s="186">
        <f t="shared" ref="BF2:BH3" si="9">BE2</f>
        <v>49400</v>
      </c>
      <c r="BG2" s="186">
        <f t="shared" si="9"/>
        <v>49400</v>
      </c>
      <c r="BH2" s="186">
        <f t="shared" si="9"/>
        <v>49400</v>
      </c>
      <c r="BI2" s="186">
        <v>49766</v>
      </c>
      <c r="BJ2" s="186">
        <f t="shared" ref="BJ2:BL3" si="10">BI2</f>
        <v>49766</v>
      </c>
      <c r="BK2" s="186">
        <f t="shared" si="10"/>
        <v>49766</v>
      </c>
      <c r="BL2" s="186">
        <f t="shared" si="10"/>
        <v>49766</v>
      </c>
      <c r="BM2" s="186">
        <v>50131</v>
      </c>
      <c r="BN2" s="186">
        <f t="shared" ref="BN2:BP3" si="11">BM2</f>
        <v>50131</v>
      </c>
      <c r="BO2" s="186">
        <f t="shared" si="11"/>
        <v>50131</v>
      </c>
      <c r="BP2" s="186">
        <f t="shared" si="11"/>
        <v>50131</v>
      </c>
      <c r="BQ2" s="186">
        <v>50496</v>
      </c>
      <c r="BR2" s="186">
        <f t="shared" ref="BR2:BT3" si="12">BQ2</f>
        <v>50496</v>
      </c>
      <c r="BS2" s="186">
        <f t="shared" si="12"/>
        <v>50496</v>
      </c>
      <c r="BT2" s="186">
        <f t="shared" si="12"/>
        <v>50496</v>
      </c>
      <c r="BU2" s="186">
        <v>50861</v>
      </c>
      <c r="BV2" s="186">
        <f t="shared" ref="BV2:BX3" si="13">BU2</f>
        <v>50861</v>
      </c>
      <c r="BW2" s="186">
        <f t="shared" si="13"/>
        <v>50861</v>
      </c>
      <c r="BX2" s="186">
        <f t="shared" si="13"/>
        <v>50861</v>
      </c>
      <c r="BY2" s="186">
        <v>51227</v>
      </c>
      <c r="BZ2" s="186">
        <f t="shared" ref="BZ2:CB3" si="14">BY2</f>
        <v>51227</v>
      </c>
      <c r="CA2" s="186">
        <f t="shared" si="14"/>
        <v>51227</v>
      </c>
      <c r="CB2" s="186">
        <f t="shared" si="14"/>
        <v>51227</v>
      </c>
      <c r="CC2" s="186">
        <v>51592</v>
      </c>
      <c r="CD2" s="186">
        <f t="shared" ref="CD2:CF3" si="15">CC2</f>
        <v>51592</v>
      </c>
      <c r="CE2" s="186">
        <f t="shared" si="15"/>
        <v>51592</v>
      </c>
      <c r="CF2" s="186">
        <f t="shared" si="15"/>
        <v>51592</v>
      </c>
      <c r="CG2" s="186">
        <v>51957</v>
      </c>
      <c r="CH2" s="186">
        <f t="shared" ref="CH2:CJ3" si="16">CG2</f>
        <v>51957</v>
      </c>
      <c r="CI2" s="186">
        <f t="shared" si="16"/>
        <v>51957</v>
      </c>
      <c r="CJ2" s="186">
        <f t="shared" si="16"/>
        <v>51957</v>
      </c>
      <c r="CK2" s="186">
        <v>52322</v>
      </c>
      <c r="CL2" s="186">
        <f t="shared" ref="CL2:CN3" si="17">CK2</f>
        <v>52322</v>
      </c>
      <c r="CM2" s="186">
        <f t="shared" si="17"/>
        <v>52322</v>
      </c>
      <c r="CN2" s="186">
        <f t="shared" si="17"/>
        <v>52322</v>
      </c>
      <c r="CO2" s="186">
        <v>52688</v>
      </c>
      <c r="CP2" s="186">
        <f t="shared" ref="CP2:CR3" si="18">CO2</f>
        <v>52688</v>
      </c>
      <c r="CQ2" s="186">
        <f t="shared" si="18"/>
        <v>52688</v>
      </c>
      <c r="CR2" s="186">
        <f t="shared" si="18"/>
        <v>52688</v>
      </c>
      <c r="CS2" s="186">
        <v>53053</v>
      </c>
      <c r="CT2" s="186">
        <f t="shared" ref="CT2:CV3" si="19">CS2</f>
        <v>53053</v>
      </c>
      <c r="CU2" s="186">
        <f t="shared" si="19"/>
        <v>53053</v>
      </c>
      <c r="CV2" s="186">
        <f t="shared" si="19"/>
        <v>53053</v>
      </c>
      <c r="CW2" s="186">
        <v>53418</v>
      </c>
      <c r="CX2" s="186">
        <f t="shared" ref="CX2:CZ3" si="20">CW2</f>
        <v>53418</v>
      </c>
      <c r="CY2" s="186">
        <f t="shared" si="20"/>
        <v>53418</v>
      </c>
      <c r="CZ2" s="186">
        <f t="shared" si="20"/>
        <v>53418</v>
      </c>
      <c r="DA2" s="186">
        <v>53783</v>
      </c>
      <c r="DB2" s="186">
        <f t="shared" ref="DB2:DD3" si="21">DA2</f>
        <v>53783</v>
      </c>
      <c r="DC2" s="186">
        <f t="shared" si="21"/>
        <v>53783</v>
      </c>
      <c r="DD2" s="186">
        <f t="shared" si="21"/>
        <v>53783</v>
      </c>
      <c r="DE2" s="186">
        <v>54149</v>
      </c>
      <c r="DF2" s="186">
        <f t="shared" ref="DF2:DH3" si="22">DE2</f>
        <v>54149</v>
      </c>
      <c r="DG2" s="186">
        <f t="shared" si="22"/>
        <v>54149</v>
      </c>
      <c r="DH2" s="186">
        <f t="shared" si="22"/>
        <v>54149</v>
      </c>
      <c r="DI2" s="186">
        <v>54514</v>
      </c>
      <c r="DJ2" s="186">
        <f t="shared" ref="DJ2:DL3" si="23">DI2</f>
        <v>54514</v>
      </c>
      <c r="DK2" s="186">
        <f t="shared" si="23"/>
        <v>54514</v>
      </c>
      <c r="DL2" s="186">
        <f t="shared" si="23"/>
        <v>54514</v>
      </c>
      <c r="DM2" s="186">
        <v>54879</v>
      </c>
      <c r="DN2" s="186">
        <f t="shared" ref="DN2:DP3" si="24">DM2</f>
        <v>54879</v>
      </c>
      <c r="DO2" s="186">
        <f t="shared" si="24"/>
        <v>54879</v>
      </c>
      <c r="DP2" s="186">
        <f t="shared" si="24"/>
        <v>54879</v>
      </c>
      <c r="DQ2" s="186">
        <v>55244</v>
      </c>
      <c r="DR2" s="186">
        <f t="shared" ref="DR2:DT3" si="25">DQ2</f>
        <v>55244</v>
      </c>
      <c r="DS2" s="186">
        <f t="shared" si="25"/>
        <v>55244</v>
      </c>
      <c r="DT2" s="186">
        <f t="shared" si="25"/>
        <v>55244</v>
      </c>
      <c r="DU2" s="186">
        <v>55610</v>
      </c>
      <c r="DV2" s="186">
        <f t="shared" ref="DV2:DX3" si="26">DU2</f>
        <v>55610</v>
      </c>
      <c r="DW2" s="186">
        <f t="shared" si="26"/>
        <v>55610</v>
      </c>
      <c r="DX2" s="186">
        <f t="shared" si="26"/>
        <v>55610</v>
      </c>
      <c r="DY2" s="186">
        <v>55975</v>
      </c>
      <c r="DZ2" s="186">
        <f t="shared" ref="DZ2:EB3" si="27">DY2</f>
        <v>55975</v>
      </c>
      <c r="EA2" s="186">
        <f t="shared" si="27"/>
        <v>55975</v>
      </c>
      <c r="EB2" s="186">
        <f t="shared" si="27"/>
        <v>55975</v>
      </c>
      <c r="EC2" s="186">
        <v>56340</v>
      </c>
      <c r="ED2" s="186">
        <f t="shared" ref="ED2:EF3" si="28">EC2</f>
        <v>56340</v>
      </c>
      <c r="EE2" s="186">
        <f t="shared" si="28"/>
        <v>56340</v>
      </c>
      <c r="EF2" s="186">
        <f t="shared" si="28"/>
        <v>56340</v>
      </c>
    </row>
    <row r="3" spans="1:136" s="154" customFormat="1">
      <c r="A3" s="207" t="s">
        <v>298</v>
      </c>
      <c r="B3" s="33"/>
      <c r="C3" s="33"/>
      <c r="D3" s="33"/>
      <c r="E3" s="187" t="s">
        <v>277</v>
      </c>
      <c r="F3" s="33"/>
      <c r="G3" s="33"/>
      <c r="H3" s="33"/>
      <c r="I3" s="33"/>
      <c r="J3" s="33"/>
      <c r="K3" s="185"/>
      <c r="L3" s="185"/>
      <c r="M3" s="186">
        <v>45747</v>
      </c>
      <c r="N3" s="186">
        <v>45747</v>
      </c>
      <c r="O3" s="186">
        <v>45747</v>
      </c>
      <c r="P3" s="186">
        <v>45747</v>
      </c>
      <c r="Q3" s="186">
        <v>46112</v>
      </c>
      <c r="R3" s="186">
        <f>Q3</f>
        <v>46112</v>
      </c>
      <c r="S3" s="186">
        <f t="shared" ref="S3:T3" si="29">R3</f>
        <v>46112</v>
      </c>
      <c r="T3" s="186">
        <f t="shared" si="29"/>
        <v>46112</v>
      </c>
      <c r="U3" s="186">
        <v>46477</v>
      </c>
      <c r="V3" s="186">
        <v>46477</v>
      </c>
      <c r="W3" s="186">
        <v>46477</v>
      </c>
      <c r="X3" s="186">
        <v>46477</v>
      </c>
      <c r="Y3" s="186">
        <v>46843</v>
      </c>
      <c r="Z3" s="186">
        <f t="shared" si="1"/>
        <v>46843</v>
      </c>
      <c r="AA3" s="186">
        <f t="shared" si="1"/>
        <v>46843</v>
      </c>
      <c r="AB3" s="186">
        <f t="shared" si="1"/>
        <v>46843</v>
      </c>
      <c r="AC3" s="186">
        <v>47208</v>
      </c>
      <c r="AD3" s="186">
        <f t="shared" si="2"/>
        <v>47208</v>
      </c>
      <c r="AE3" s="186">
        <f t="shared" si="2"/>
        <v>47208</v>
      </c>
      <c r="AF3" s="186">
        <f t="shared" si="2"/>
        <v>47208</v>
      </c>
      <c r="AG3" s="186">
        <v>47573</v>
      </c>
      <c r="AH3" s="186">
        <f t="shared" si="3"/>
        <v>47573</v>
      </c>
      <c r="AI3" s="186">
        <f t="shared" si="3"/>
        <v>47573</v>
      </c>
      <c r="AJ3" s="186">
        <f t="shared" si="3"/>
        <v>47573</v>
      </c>
      <c r="AK3" s="186">
        <v>47938</v>
      </c>
      <c r="AL3" s="186">
        <f t="shared" si="4"/>
        <v>47938</v>
      </c>
      <c r="AM3" s="186">
        <f t="shared" si="4"/>
        <v>47938</v>
      </c>
      <c r="AN3" s="186">
        <f t="shared" si="4"/>
        <v>47938</v>
      </c>
      <c r="AO3" s="186">
        <v>48304</v>
      </c>
      <c r="AP3" s="186">
        <f t="shared" si="5"/>
        <v>48304</v>
      </c>
      <c r="AQ3" s="186">
        <f t="shared" si="5"/>
        <v>48304</v>
      </c>
      <c r="AR3" s="186">
        <f t="shared" si="5"/>
        <v>48304</v>
      </c>
      <c r="AS3" s="186">
        <v>48669</v>
      </c>
      <c r="AT3" s="186">
        <f t="shared" si="6"/>
        <v>48669</v>
      </c>
      <c r="AU3" s="186">
        <f t="shared" si="6"/>
        <v>48669</v>
      </c>
      <c r="AV3" s="186">
        <f t="shared" si="6"/>
        <v>48669</v>
      </c>
      <c r="AW3" s="186">
        <v>49034</v>
      </c>
      <c r="AX3" s="186">
        <f t="shared" si="7"/>
        <v>49034</v>
      </c>
      <c r="AY3" s="186">
        <f t="shared" si="7"/>
        <v>49034</v>
      </c>
      <c r="AZ3" s="186">
        <f t="shared" si="7"/>
        <v>49034</v>
      </c>
      <c r="BA3" s="186">
        <v>49399</v>
      </c>
      <c r="BB3" s="186">
        <f t="shared" si="8"/>
        <v>49399</v>
      </c>
      <c r="BC3" s="186">
        <f t="shared" si="8"/>
        <v>49399</v>
      </c>
      <c r="BD3" s="186">
        <f t="shared" si="8"/>
        <v>49399</v>
      </c>
      <c r="BE3" s="186">
        <v>49765</v>
      </c>
      <c r="BF3" s="186">
        <f t="shared" si="9"/>
        <v>49765</v>
      </c>
      <c r="BG3" s="186">
        <f t="shared" si="9"/>
        <v>49765</v>
      </c>
      <c r="BH3" s="186">
        <f t="shared" si="9"/>
        <v>49765</v>
      </c>
      <c r="BI3" s="186">
        <v>50130</v>
      </c>
      <c r="BJ3" s="186">
        <f t="shared" si="10"/>
        <v>50130</v>
      </c>
      <c r="BK3" s="186">
        <f t="shared" si="10"/>
        <v>50130</v>
      </c>
      <c r="BL3" s="186">
        <f t="shared" si="10"/>
        <v>50130</v>
      </c>
      <c r="BM3" s="186">
        <v>50495</v>
      </c>
      <c r="BN3" s="186">
        <f t="shared" si="11"/>
        <v>50495</v>
      </c>
      <c r="BO3" s="186">
        <f t="shared" si="11"/>
        <v>50495</v>
      </c>
      <c r="BP3" s="186">
        <f t="shared" si="11"/>
        <v>50495</v>
      </c>
      <c r="BQ3" s="186">
        <v>50860</v>
      </c>
      <c r="BR3" s="186">
        <f t="shared" si="12"/>
        <v>50860</v>
      </c>
      <c r="BS3" s="186">
        <f t="shared" si="12"/>
        <v>50860</v>
      </c>
      <c r="BT3" s="186">
        <f t="shared" si="12"/>
        <v>50860</v>
      </c>
      <c r="BU3" s="186">
        <v>51226</v>
      </c>
      <c r="BV3" s="186">
        <f t="shared" si="13"/>
        <v>51226</v>
      </c>
      <c r="BW3" s="186">
        <f t="shared" si="13"/>
        <v>51226</v>
      </c>
      <c r="BX3" s="186">
        <f t="shared" si="13"/>
        <v>51226</v>
      </c>
      <c r="BY3" s="186">
        <v>51591</v>
      </c>
      <c r="BZ3" s="186">
        <f t="shared" si="14"/>
        <v>51591</v>
      </c>
      <c r="CA3" s="186">
        <f t="shared" si="14"/>
        <v>51591</v>
      </c>
      <c r="CB3" s="186">
        <f t="shared" si="14"/>
        <v>51591</v>
      </c>
      <c r="CC3" s="186">
        <v>51956</v>
      </c>
      <c r="CD3" s="186">
        <f t="shared" si="15"/>
        <v>51956</v>
      </c>
      <c r="CE3" s="186">
        <f t="shared" si="15"/>
        <v>51956</v>
      </c>
      <c r="CF3" s="186">
        <f t="shared" si="15"/>
        <v>51956</v>
      </c>
      <c r="CG3" s="186">
        <v>52321</v>
      </c>
      <c r="CH3" s="186">
        <f t="shared" si="16"/>
        <v>52321</v>
      </c>
      <c r="CI3" s="186">
        <f t="shared" si="16"/>
        <v>52321</v>
      </c>
      <c r="CJ3" s="186">
        <f t="shared" si="16"/>
        <v>52321</v>
      </c>
      <c r="CK3" s="186">
        <v>52687</v>
      </c>
      <c r="CL3" s="186">
        <f t="shared" si="17"/>
        <v>52687</v>
      </c>
      <c r="CM3" s="186">
        <f t="shared" si="17"/>
        <v>52687</v>
      </c>
      <c r="CN3" s="186">
        <f t="shared" si="17"/>
        <v>52687</v>
      </c>
      <c r="CO3" s="186">
        <v>53052</v>
      </c>
      <c r="CP3" s="186">
        <f t="shared" si="18"/>
        <v>53052</v>
      </c>
      <c r="CQ3" s="186">
        <f t="shared" si="18"/>
        <v>53052</v>
      </c>
      <c r="CR3" s="186">
        <f t="shared" si="18"/>
        <v>53052</v>
      </c>
      <c r="CS3" s="186">
        <v>53417</v>
      </c>
      <c r="CT3" s="186">
        <f t="shared" si="19"/>
        <v>53417</v>
      </c>
      <c r="CU3" s="186">
        <f t="shared" si="19"/>
        <v>53417</v>
      </c>
      <c r="CV3" s="186">
        <f t="shared" si="19"/>
        <v>53417</v>
      </c>
      <c r="CW3" s="186">
        <v>53782</v>
      </c>
      <c r="CX3" s="186">
        <f t="shared" si="20"/>
        <v>53782</v>
      </c>
      <c r="CY3" s="186">
        <f t="shared" si="20"/>
        <v>53782</v>
      </c>
      <c r="CZ3" s="186">
        <f t="shared" si="20"/>
        <v>53782</v>
      </c>
      <c r="DA3" s="186">
        <v>54148</v>
      </c>
      <c r="DB3" s="186">
        <f t="shared" si="21"/>
        <v>54148</v>
      </c>
      <c r="DC3" s="186">
        <f t="shared" si="21"/>
        <v>54148</v>
      </c>
      <c r="DD3" s="186">
        <f t="shared" si="21"/>
        <v>54148</v>
      </c>
      <c r="DE3" s="186">
        <v>54513</v>
      </c>
      <c r="DF3" s="186">
        <f t="shared" si="22"/>
        <v>54513</v>
      </c>
      <c r="DG3" s="186">
        <f t="shared" si="22"/>
        <v>54513</v>
      </c>
      <c r="DH3" s="186">
        <f t="shared" si="22"/>
        <v>54513</v>
      </c>
      <c r="DI3" s="186">
        <v>54878</v>
      </c>
      <c r="DJ3" s="186">
        <f t="shared" si="23"/>
        <v>54878</v>
      </c>
      <c r="DK3" s="186">
        <f t="shared" si="23"/>
        <v>54878</v>
      </c>
      <c r="DL3" s="186">
        <f t="shared" si="23"/>
        <v>54878</v>
      </c>
      <c r="DM3" s="186">
        <v>55243</v>
      </c>
      <c r="DN3" s="186">
        <f t="shared" si="24"/>
        <v>55243</v>
      </c>
      <c r="DO3" s="186">
        <f t="shared" si="24"/>
        <v>55243</v>
      </c>
      <c r="DP3" s="186">
        <f t="shared" si="24"/>
        <v>55243</v>
      </c>
      <c r="DQ3" s="186">
        <v>55609</v>
      </c>
      <c r="DR3" s="186">
        <f t="shared" si="25"/>
        <v>55609</v>
      </c>
      <c r="DS3" s="186">
        <f t="shared" si="25"/>
        <v>55609</v>
      </c>
      <c r="DT3" s="186">
        <f t="shared" si="25"/>
        <v>55609</v>
      </c>
      <c r="DU3" s="186">
        <v>55974</v>
      </c>
      <c r="DV3" s="186">
        <f t="shared" si="26"/>
        <v>55974</v>
      </c>
      <c r="DW3" s="186">
        <f t="shared" si="26"/>
        <v>55974</v>
      </c>
      <c r="DX3" s="186">
        <f t="shared" si="26"/>
        <v>55974</v>
      </c>
      <c r="DY3" s="186">
        <v>56339</v>
      </c>
      <c r="DZ3" s="186">
        <f t="shared" si="27"/>
        <v>56339</v>
      </c>
      <c r="EA3" s="186">
        <f t="shared" si="27"/>
        <v>56339</v>
      </c>
      <c r="EB3" s="186">
        <f t="shared" si="27"/>
        <v>56339</v>
      </c>
      <c r="EC3" s="186">
        <v>56704</v>
      </c>
      <c r="ED3" s="186">
        <f t="shared" si="28"/>
        <v>56704</v>
      </c>
      <c r="EE3" s="186">
        <f t="shared" si="28"/>
        <v>56704</v>
      </c>
      <c r="EF3" s="186">
        <f t="shared" si="28"/>
        <v>56704</v>
      </c>
    </row>
    <row r="4" spans="1:136">
      <c r="A4" s="207" t="str">
        <f>Licensee</f>
        <v>NEP</v>
      </c>
      <c r="B4" s="188"/>
      <c r="C4" s="189" t="str">
        <f>IF($D$4=$D$5,"","Error!")</f>
        <v>Error!</v>
      </c>
      <c r="D4" s="33">
        <f>Select!$H$2</f>
        <v>54</v>
      </c>
      <c r="E4" s="33" t="s">
        <v>279</v>
      </c>
      <c r="F4" s="188"/>
      <c r="G4" s="188"/>
      <c r="H4" s="188"/>
      <c r="I4" s="188"/>
      <c r="J4" s="188"/>
      <c r="K4" s="188"/>
      <c r="L4" s="190"/>
      <c r="M4" s="191">
        <f>YEAR(M2)</f>
        <v>2024</v>
      </c>
      <c r="N4" s="191">
        <f>YEAR(M2)</f>
        <v>2024</v>
      </c>
      <c r="O4" s="191">
        <f>YEAR(M2)</f>
        <v>2024</v>
      </c>
      <c r="P4" s="192">
        <f>YEAR(M2)+1</f>
        <v>2025</v>
      </c>
      <c r="Q4" s="191">
        <f>YEAR(Q2)</f>
        <v>2025</v>
      </c>
      <c r="R4" s="191">
        <f>YEAR(Q2)</f>
        <v>2025</v>
      </c>
      <c r="S4" s="191">
        <f>YEAR(Q2)</f>
        <v>2025</v>
      </c>
      <c r="T4" s="192">
        <f>YEAR(Q2)+1</f>
        <v>2026</v>
      </c>
      <c r="U4" s="191">
        <f>YEAR(U2)</f>
        <v>2026</v>
      </c>
      <c r="V4" s="191">
        <f>YEAR(U2)</f>
        <v>2026</v>
      </c>
      <c r="W4" s="191">
        <f>YEAR(U2)</f>
        <v>2026</v>
      </c>
      <c r="X4" s="192">
        <f>YEAR(U2)+1</f>
        <v>2027</v>
      </c>
      <c r="Y4" s="191">
        <f>YEAR(Y2)</f>
        <v>2027</v>
      </c>
      <c r="Z4" s="191">
        <f>YEAR(Y2)</f>
        <v>2027</v>
      </c>
      <c r="AA4" s="191">
        <f>YEAR(Y2)</f>
        <v>2027</v>
      </c>
      <c r="AB4" s="192">
        <f>YEAR(Y2)+1</f>
        <v>2028</v>
      </c>
      <c r="AC4" s="191">
        <f>YEAR(AC2)</f>
        <v>2028</v>
      </c>
      <c r="AD4" s="191">
        <f>YEAR(AC2)</f>
        <v>2028</v>
      </c>
      <c r="AE4" s="191">
        <f>YEAR(AC2)</f>
        <v>2028</v>
      </c>
      <c r="AF4" s="192">
        <f>YEAR(AC2)+1</f>
        <v>2029</v>
      </c>
      <c r="AG4" s="191">
        <f>YEAR(AG2)</f>
        <v>2029</v>
      </c>
      <c r="AH4" s="191">
        <f>YEAR(AG2)</f>
        <v>2029</v>
      </c>
      <c r="AI4" s="191">
        <f>YEAR(AG2)</f>
        <v>2029</v>
      </c>
      <c r="AJ4" s="192">
        <f>YEAR(AG2)+1</f>
        <v>2030</v>
      </c>
      <c r="AK4" s="191">
        <f>YEAR(AK2)</f>
        <v>2030</v>
      </c>
      <c r="AL4" s="191">
        <f>YEAR(AK2)</f>
        <v>2030</v>
      </c>
      <c r="AM4" s="191">
        <f>YEAR(AK2)</f>
        <v>2030</v>
      </c>
      <c r="AN4" s="192">
        <f>YEAR(AK2)+1</f>
        <v>2031</v>
      </c>
      <c r="AO4" s="191">
        <f>YEAR(AO2)</f>
        <v>2031</v>
      </c>
      <c r="AP4" s="191">
        <f>YEAR(AO2)</f>
        <v>2031</v>
      </c>
      <c r="AQ4" s="191">
        <f>YEAR(AO2)</f>
        <v>2031</v>
      </c>
      <c r="AR4" s="192">
        <f>YEAR(AO2)+1</f>
        <v>2032</v>
      </c>
      <c r="AS4" s="191">
        <f>YEAR(AS2)</f>
        <v>2032</v>
      </c>
      <c r="AT4" s="191">
        <f>YEAR(AS2)</f>
        <v>2032</v>
      </c>
      <c r="AU4" s="191">
        <f>YEAR(AS2)</f>
        <v>2032</v>
      </c>
      <c r="AV4" s="192">
        <f>YEAR(AS2)+1</f>
        <v>2033</v>
      </c>
      <c r="AW4" s="191">
        <f>YEAR(AW2)</f>
        <v>2033</v>
      </c>
      <c r="AX4" s="191">
        <f>YEAR(AW2)</f>
        <v>2033</v>
      </c>
      <c r="AY4" s="191">
        <f>YEAR(AW2)</f>
        <v>2033</v>
      </c>
      <c r="AZ4" s="192">
        <f>YEAR(AW2)+1</f>
        <v>2034</v>
      </c>
      <c r="BA4" s="191">
        <f>YEAR(BA2)</f>
        <v>2034</v>
      </c>
      <c r="BB4" s="191">
        <f>YEAR(BA2)</f>
        <v>2034</v>
      </c>
      <c r="BC4" s="191">
        <f>YEAR(BA2)</f>
        <v>2034</v>
      </c>
      <c r="BD4" s="192">
        <f>YEAR(BA2)+1</f>
        <v>2035</v>
      </c>
      <c r="BE4" s="191">
        <f>YEAR(BE2)</f>
        <v>2035</v>
      </c>
      <c r="BF4" s="191">
        <f>YEAR(BE2)</f>
        <v>2035</v>
      </c>
      <c r="BG4" s="191">
        <f>YEAR(BE2)</f>
        <v>2035</v>
      </c>
      <c r="BH4" s="192">
        <f>YEAR(BE2)+1</f>
        <v>2036</v>
      </c>
      <c r="BI4" s="191">
        <f>YEAR(BI2)</f>
        <v>2036</v>
      </c>
      <c r="BJ4" s="191">
        <f>YEAR(BI2)</f>
        <v>2036</v>
      </c>
      <c r="BK4" s="191">
        <f>YEAR(BI2)</f>
        <v>2036</v>
      </c>
      <c r="BL4" s="192">
        <f>YEAR(BI2)+1</f>
        <v>2037</v>
      </c>
      <c r="BM4" s="191">
        <f>YEAR(BM2)</f>
        <v>2037</v>
      </c>
      <c r="BN4" s="191">
        <f>YEAR(BM2)</f>
        <v>2037</v>
      </c>
      <c r="BO4" s="191">
        <f>YEAR(BM2)</f>
        <v>2037</v>
      </c>
      <c r="BP4" s="192">
        <f>YEAR(BM2)+1</f>
        <v>2038</v>
      </c>
      <c r="BQ4" s="191">
        <f>YEAR(BQ2)</f>
        <v>2038</v>
      </c>
      <c r="BR4" s="191">
        <f>YEAR(BQ2)</f>
        <v>2038</v>
      </c>
      <c r="BS4" s="191">
        <f>YEAR(BQ2)</f>
        <v>2038</v>
      </c>
      <c r="BT4" s="192">
        <f>YEAR(BQ2)+1</f>
        <v>2039</v>
      </c>
      <c r="BU4" s="191">
        <f>YEAR(BU2)</f>
        <v>2039</v>
      </c>
      <c r="BV4" s="191">
        <f>YEAR(BU2)</f>
        <v>2039</v>
      </c>
      <c r="BW4" s="191">
        <f>YEAR(BU2)</f>
        <v>2039</v>
      </c>
      <c r="BX4" s="192">
        <f>YEAR(BU2)+1</f>
        <v>2040</v>
      </c>
      <c r="BY4" s="191">
        <f>YEAR(BY2)</f>
        <v>2040</v>
      </c>
      <c r="BZ4" s="191">
        <f>YEAR(BY2)</f>
        <v>2040</v>
      </c>
      <c r="CA4" s="191">
        <f>YEAR(BY2)</f>
        <v>2040</v>
      </c>
      <c r="CB4" s="192">
        <f>YEAR(BY2)+1</f>
        <v>2041</v>
      </c>
      <c r="CC4" s="191">
        <f>YEAR(CC2)</f>
        <v>2041</v>
      </c>
      <c r="CD4" s="191">
        <f>YEAR(CC2)</f>
        <v>2041</v>
      </c>
      <c r="CE4" s="191">
        <f>YEAR(CC2)</f>
        <v>2041</v>
      </c>
      <c r="CF4" s="192">
        <f>YEAR(CC2)+1</f>
        <v>2042</v>
      </c>
      <c r="CG4" s="191">
        <f>YEAR(CG2)</f>
        <v>2042</v>
      </c>
      <c r="CH4" s="191">
        <f>YEAR(CG2)</f>
        <v>2042</v>
      </c>
      <c r="CI4" s="191">
        <f>YEAR(CG2)</f>
        <v>2042</v>
      </c>
      <c r="CJ4" s="192">
        <f>YEAR(CG2)+1</f>
        <v>2043</v>
      </c>
      <c r="CK4" s="191">
        <f>YEAR(CK2)</f>
        <v>2043</v>
      </c>
      <c r="CL4" s="191">
        <f>YEAR(CK2)</f>
        <v>2043</v>
      </c>
      <c r="CM4" s="191">
        <f>YEAR(CK2)</f>
        <v>2043</v>
      </c>
      <c r="CN4" s="192">
        <f>YEAR(CK2)+1</f>
        <v>2044</v>
      </c>
      <c r="CO4" s="191">
        <f>YEAR(CO2)</f>
        <v>2044</v>
      </c>
      <c r="CP4" s="191">
        <f>YEAR(CO2)</f>
        <v>2044</v>
      </c>
      <c r="CQ4" s="191">
        <f>YEAR(CO2)</f>
        <v>2044</v>
      </c>
      <c r="CR4" s="192">
        <f>YEAR(CO2)+1</f>
        <v>2045</v>
      </c>
      <c r="CS4" s="191">
        <f>YEAR(CS2)</f>
        <v>2045</v>
      </c>
      <c r="CT4" s="191">
        <f>YEAR(CS2)</f>
        <v>2045</v>
      </c>
      <c r="CU4" s="191">
        <f>YEAR(CS2)</f>
        <v>2045</v>
      </c>
      <c r="CV4" s="192">
        <f>YEAR(CS2)+1</f>
        <v>2046</v>
      </c>
      <c r="CW4" s="191">
        <f>YEAR(CW2)</f>
        <v>2046</v>
      </c>
      <c r="CX4" s="191">
        <f>YEAR(CW2)</f>
        <v>2046</v>
      </c>
      <c r="CY4" s="191">
        <f>YEAR(CW2)</f>
        <v>2046</v>
      </c>
      <c r="CZ4" s="192">
        <f>YEAR(CW2)+1</f>
        <v>2047</v>
      </c>
      <c r="DA4" s="191">
        <f>YEAR(DA2)</f>
        <v>2047</v>
      </c>
      <c r="DB4" s="191">
        <f>YEAR(DA2)</f>
        <v>2047</v>
      </c>
      <c r="DC4" s="191">
        <f>YEAR(DA2)</f>
        <v>2047</v>
      </c>
      <c r="DD4" s="192">
        <f>YEAR(DA2)+1</f>
        <v>2048</v>
      </c>
      <c r="DE4" s="191">
        <f>YEAR(DE2)</f>
        <v>2048</v>
      </c>
      <c r="DF4" s="191">
        <f>YEAR(DE2)</f>
        <v>2048</v>
      </c>
      <c r="DG4" s="191">
        <f>YEAR(DE2)</f>
        <v>2048</v>
      </c>
      <c r="DH4" s="192">
        <f>YEAR(DE2)+1</f>
        <v>2049</v>
      </c>
      <c r="DI4" s="191">
        <f>YEAR(DI2)</f>
        <v>2049</v>
      </c>
      <c r="DJ4" s="191">
        <f>YEAR(DI2)</f>
        <v>2049</v>
      </c>
      <c r="DK4" s="191">
        <f>YEAR(DI2)</f>
        <v>2049</v>
      </c>
      <c r="DL4" s="192">
        <f>YEAR(DI2)+1</f>
        <v>2050</v>
      </c>
      <c r="DM4" s="191">
        <f>YEAR(DM2)</f>
        <v>2050</v>
      </c>
      <c r="DN4" s="191">
        <f>YEAR(DM2)</f>
        <v>2050</v>
      </c>
      <c r="DO4" s="191">
        <f>YEAR(DM2)</f>
        <v>2050</v>
      </c>
      <c r="DP4" s="192">
        <f>YEAR(DM2)+1</f>
        <v>2051</v>
      </c>
      <c r="DQ4" s="191">
        <f>YEAR(DQ2)</f>
        <v>2051</v>
      </c>
      <c r="DR4" s="191">
        <f>YEAR(DQ2)</f>
        <v>2051</v>
      </c>
      <c r="DS4" s="191">
        <f>YEAR(DQ2)</f>
        <v>2051</v>
      </c>
      <c r="DT4" s="192">
        <f>YEAR(DQ2)+1</f>
        <v>2052</v>
      </c>
      <c r="DU4" s="191">
        <f>YEAR(DU2)</f>
        <v>2052</v>
      </c>
      <c r="DV4" s="191">
        <f>YEAR(DU2)</f>
        <v>2052</v>
      </c>
      <c r="DW4" s="191">
        <f>YEAR(DU2)</f>
        <v>2052</v>
      </c>
      <c r="DX4" s="192">
        <f>YEAR(DU2)+1</f>
        <v>2053</v>
      </c>
      <c r="DY4" s="191">
        <f>YEAR(DY2)</f>
        <v>2053</v>
      </c>
      <c r="DZ4" s="191">
        <f>YEAR(DY2)</f>
        <v>2053</v>
      </c>
      <c r="EA4" s="191">
        <f>YEAR(DY2)</f>
        <v>2053</v>
      </c>
      <c r="EB4" s="192">
        <f>YEAR(DY2)+1</f>
        <v>2054</v>
      </c>
      <c r="EC4" s="191">
        <f>YEAR(EC2)</f>
        <v>2054</v>
      </c>
      <c r="ED4" s="191">
        <f>YEAR(EC2)</f>
        <v>2054</v>
      </c>
      <c r="EE4" s="191">
        <f>YEAR(EC2)</f>
        <v>2054</v>
      </c>
      <c r="EF4" s="192">
        <f>YEAR(EC2)+1</f>
        <v>2055</v>
      </c>
    </row>
    <row r="5" spans="1:136">
      <c r="A5" s="208"/>
      <c r="B5" s="193"/>
      <c r="C5" s="193"/>
      <c r="D5" s="33">
        <f>SUM(D6:D545)</f>
        <v>90</v>
      </c>
      <c r="E5" s="33" t="s">
        <v>280</v>
      </c>
      <c r="F5" s="193"/>
      <c r="G5" s="193"/>
      <c r="H5" s="193"/>
      <c r="I5" s="193"/>
      <c r="J5" s="193"/>
      <c r="K5" s="193"/>
      <c r="L5" s="194"/>
      <c r="M5" s="195" t="s">
        <v>299</v>
      </c>
      <c r="N5" s="195" t="s">
        <v>300</v>
      </c>
      <c r="O5" s="195" t="s">
        <v>301</v>
      </c>
      <c r="P5" s="195" t="s">
        <v>302</v>
      </c>
      <c r="Q5" s="195" t="s">
        <v>299</v>
      </c>
      <c r="R5" s="195" t="s">
        <v>300</v>
      </c>
      <c r="S5" s="195" t="s">
        <v>301</v>
      </c>
      <c r="T5" s="195" t="s">
        <v>302</v>
      </c>
      <c r="U5" s="195" t="s">
        <v>299</v>
      </c>
      <c r="V5" s="195" t="s">
        <v>300</v>
      </c>
      <c r="W5" s="195" t="s">
        <v>301</v>
      </c>
      <c r="X5" s="195" t="s">
        <v>302</v>
      </c>
      <c r="Y5" s="195" t="s">
        <v>299</v>
      </c>
      <c r="Z5" s="195" t="s">
        <v>300</v>
      </c>
      <c r="AA5" s="195" t="s">
        <v>301</v>
      </c>
      <c r="AB5" s="195" t="s">
        <v>302</v>
      </c>
      <c r="AC5" s="195" t="s">
        <v>299</v>
      </c>
      <c r="AD5" s="195" t="s">
        <v>300</v>
      </c>
      <c r="AE5" s="195" t="s">
        <v>301</v>
      </c>
      <c r="AF5" s="195" t="s">
        <v>302</v>
      </c>
      <c r="AG5" s="195" t="s">
        <v>299</v>
      </c>
      <c r="AH5" s="195" t="s">
        <v>300</v>
      </c>
      <c r="AI5" s="195" t="s">
        <v>301</v>
      </c>
      <c r="AJ5" s="195" t="s">
        <v>302</v>
      </c>
      <c r="AK5" s="195" t="s">
        <v>299</v>
      </c>
      <c r="AL5" s="195" t="s">
        <v>300</v>
      </c>
      <c r="AM5" s="195" t="s">
        <v>301</v>
      </c>
      <c r="AN5" s="195" t="s">
        <v>302</v>
      </c>
      <c r="AO5" s="195" t="s">
        <v>299</v>
      </c>
      <c r="AP5" s="195" t="s">
        <v>300</v>
      </c>
      <c r="AQ5" s="195" t="s">
        <v>301</v>
      </c>
      <c r="AR5" s="195" t="s">
        <v>302</v>
      </c>
      <c r="AS5" s="195" t="s">
        <v>299</v>
      </c>
      <c r="AT5" s="195" t="s">
        <v>300</v>
      </c>
      <c r="AU5" s="195" t="s">
        <v>301</v>
      </c>
      <c r="AV5" s="195" t="s">
        <v>302</v>
      </c>
      <c r="AW5" s="195" t="s">
        <v>299</v>
      </c>
      <c r="AX5" s="195" t="s">
        <v>300</v>
      </c>
      <c r="AY5" s="195" t="s">
        <v>301</v>
      </c>
      <c r="AZ5" s="195" t="s">
        <v>302</v>
      </c>
      <c r="BA5" s="195" t="s">
        <v>299</v>
      </c>
      <c r="BB5" s="195" t="s">
        <v>300</v>
      </c>
      <c r="BC5" s="195" t="s">
        <v>301</v>
      </c>
      <c r="BD5" s="195" t="s">
        <v>302</v>
      </c>
      <c r="BE5" s="195" t="s">
        <v>299</v>
      </c>
      <c r="BF5" s="195" t="s">
        <v>300</v>
      </c>
      <c r="BG5" s="195" t="s">
        <v>301</v>
      </c>
      <c r="BH5" s="195" t="s">
        <v>302</v>
      </c>
      <c r="BI5" s="195" t="s">
        <v>299</v>
      </c>
      <c r="BJ5" s="195" t="s">
        <v>300</v>
      </c>
      <c r="BK5" s="195" t="s">
        <v>301</v>
      </c>
      <c r="BL5" s="195" t="s">
        <v>302</v>
      </c>
      <c r="BM5" s="195" t="s">
        <v>299</v>
      </c>
      <c r="BN5" s="195" t="s">
        <v>300</v>
      </c>
      <c r="BO5" s="195" t="s">
        <v>301</v>
      </c>
      <c r="BP5" s="195" t="s">
        <v>302</v>
      </c>
      <c r="BQ5" s="195" t="s">
        <v>299</v>
      </c>
      <c r="BR5" s="195" t="s">
        <v>300</v>
      </c>
      <c r="BS5" s="195" t="s">
        <v>301</v>
      </c>
      <c r="BT5" s="195" t="s">
        <v>302</v>
      </c>
      <c r="BU5" s="195" t="s">
        <v>299</v>
      </c>
      <c r="BV5" s="195" t="s">
        <v>300</v>
      </c>
      <c r="BW5" s="195" t="s">
        <v>301</v>
      </c>
      <c r="BX5" s="195" t="s">
        <v>302</v>
      </c>
      <c r="BY5" s="195" t="s">
        <v>299</v>
      </c>
      <c r="BZ5" s="195" t="s">
        <v>300</v>
      </c>
      <c r="CA5" s="195" t="s">
        <v>301</v>
      </c>
      <c r="CB5" s="195" t="s">
        <v>302</v>
      </c>
      <c r="CC5" s="195" t="s">
        <v>299</v>
      </c>
      <c r="CD5" s="195" t="s">
        <v>300</v>
      </c>
      <c r="CE5" s="195" t="s">
        <v>301</v>
      </c>
      <c r="CF5" s="195" t="s">
        <v>302</v>
      </c>
      <c r="CG5" s="195" t="s">
        <v>299</v>
      </c>
      <c r="CH5" s="195" t="s">
        <v>300</v>
      </c>
      <c r="CI5" s="195" t="s">
        <v>301</v>
      </c>
      <c r="CJ5" s="195" t="s">
        <v>302</v>
      </c>
      <c r="CK5" s="195" t="s">
        <v>299</v>
      </c>
      <c r="CL5" s="195" t="s">
        <v>300</v>
      </c>
      <c r="CM5" s="195" t="s">
        <v>301</v>
      </c>
      <c r="CN5" s="195" t="s">
        <v>302</v>
      </c>
      <c r="CO5" s="195" t="s">
        <v>299</v>
      </c>
      <c r="CP5" s="195" t="s">
        <v>300</v>
      </c>
      <c r="CQ5" s="195" t="s">
        <v>301</v>
      </c>
      <c r="CR5" s="195" t="s">
        <v>302</v>
      </c>
      <c r="CS5" s="195" t="s">
        <v>299</v>
      </c>
      <c r="CT5" s="195" t="s">
        <v>300</v>
      </c>
      <c r="CU5" s="195" t="s">
        <v>301</v>
      </c>
      <c r="CV5" s="195" t="s">
        <v>302</v>
      </c>
      <c r="CW5" s="195" t="s">
        <v>299</v>
      </c>
      <c r="CX5" s="195" t="s">
        <v>300</v>
      </c>
      <c r="CY5" s="195" t="s">
        <v>301</v>
      </c>
      <c r="CZ5" s="195" t="s">
        <v>302</v>
      </c>
      <c r="DA5" s="195" t="s">
        <v>299</v>
      </c>
      <c r="DB5" s="195" t="s">
        <v>300</v>
      </c>
      <c r="DC5" s="195" t="s">
        <v>301</v>
      </c>
      <c r="DD5" s="195" t="s">
        <v>302</v>
      </c>
      <c r="DE5" s="195" t="s">
        <v>299</v>
      </c>
      <c r="DF5" s="195" t="s">
        <v>300</v>
      </c>
      <c r="DG5" s="195" t="s">
        <v>301</v>
      </c>
      <c r="DH5" s="195" t="s">
        <v>302</v>
      </c>
      <c r="DI5" s="195" t="s">
        <v>299</v>
      </c>
      <c r="DJ5" s="195" t="s">
        <v>300</v>
      </c>
      <c r="DK5" s="195" t="s">
        <v>301</v>
      </c>
      <c r="DL5" s="195" t="s">
        <v>302</v>
      </c>
      <c r="DM5" s="195" t="s">
        <v>299</v>
      </c>
      <c r="DN5" s="195" t="s">
        <v>300</v>
      </c>
      <c r="DO5" s="195" t="s">
        <v>301</v>
      </c>
      <c r="DP5" s="195" t="s">
        <v>302</v>
      </c>
      <c r="DQ5" s="195" t="s">
        <v>299</v>
      </c>
      <c r="DR5" s="195" t="s">
        <v>300</v>
      </c>
      <c r="DS5" s="195" t="s">
        <v>301</v>
      </c>
      <c r="DT5" s="195" t="s">
        <v>302</v>
      </c>
      <c r="DU5" s="195" t="s">
        <v>299</v>
      </c>
      <c r="DV5" s="195" t="s">
        <v>300</v>
      </c>
      <c r="DW5" s="195" t="s">
        <v>301</v>
      </c>
      <c r="DX5" s="195" t="s">
        <v>302</v>
      </c>
      <c r="DY5" s="195" t="s">
        <v>299</v>
      </c>
      <c r="DZ5" s="195" t="s">
        <v>300</v>
      </c>
      <c r="EA5" s="195" t="s">
        <v>301</v>
      </c>
      <c r="EB5" s="195" t="s">
        <v>302</v>
      </c>
      <c r="EC5" s="195" t="s">
        <v>299</v>
      </c>
      <c r="ED5" s="195" t="s">
        <v>300</v>
      </c>
      <c r="EE5" s="195" t="s">
        <v>301</v>
      </c>
      <c r="EF5" s="195" t="s">
        <v>302</v>
      </c>
    </row>
    <row r="6" spans="1:136" s="7" customFormat="1" ht="14.25">
      <c r="A6" s="209" t="str">
        <f>'1-GBP'!A6</f>
        <v>1</v>
      </c>
      <c r="B6" s="196" t="str">
        <f>_xlfn.XLOOKUP($A6,Select!$B$4:$B$65,Select!$C$4:$C$65)</f>
        <v>Phase 1</v>
      </c>
      <c r="C6" s="197"/>
      <c r="D6" s="197">
        <f>B21+B36+B51</f>
        <v>7</v>
      </c>
      <c r="E6" s="197" t="s">
        <v>281</v>
      </c>
      <c r="F6" s="197"/>
      <c r="G6" s="197"/>
      <c r="H6" s="197"/>
      <c r="I6" s="197" t="s">
        <v>282</v>
      </c>
      <c r="J6" s="197" t="str">
        <f>$A6&amp;"."&amp;$A7</f>
        <v>1.1</v>
      </c>
      <c r="K6" s="197"/>
      <c r="L6" s="197"/>
      <c r="M6" s="197"/>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c r="DZ6" s="198"/>
      <c r="EA6" s="198"/>
      <c r="EB6" s="198"/>
      <c r="EC6" s="198"/>
      <c r="ED6" s="198"/>
      <c r="EE6" s="198"/>
      <c r="EF6" s="198"/>
    </row>
    <row r="7" spans="1:136" s="8" customFormat="1" outlineLevel="1">
      <c r="A7" s="210" t="str">
        <f>'1-GBP'!A7</f>
        <v>1</v>
      </c>
      <c r="B7" s="199" t="e">
        <f>_xlfn.XLOOKUP($J6,Select!#REF!,Select!$F$4:$F$65)</f>
        <v>#REF!</v>
      </c>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199"/>
      <c r="AH7" s="199"/>
      <c r="AI7" s="199"/>
      <c r="AJ7" s="199"/>
      <c r="AK7" s="199"/>
      <c r="AL7" s="199"/>
      <c r="AM7" s="199"/>
      <c r="AN7" s="199"/>
      <c r="AO7" s="199"/>
      <c r="AP7" s="199"/>
      <c r="AQ7" s="199"/>
      <c r="AR7" s="199"/>
      <c r="AS7" s="199"/>
      <c r="AT7" s="199"/>
      <c r="AU7" s="199"/>
      <c r="AV7" s="199"/>
      <c r="AW7" s="199"/>
      <c r="AX7" s="199"/>
      <c r="AY7" s="199"/>
      <c r="AZ7" s="199"/>
      <c r="BA7" s="199"/>
      <c r="BB7" s="199"/>
      <c r="BC7" s="199"/>
      <c r="BD7" s="199"/>
      <c r="BE7" s="199"/>
      <c r="BF7" s="199"/>
      <c r="BG7" s="199"/>
      <c r="BH7" s="199"/>
      <c r="BI7" s="199"/>
      <c r="BJ7" s="199"/>
      <c r="BK7" s="199"/>
      <c r="BL7" s="199"/>
      <c r="BM7" s="199"/>
      <c r="BN7" s="199"/>
      <c r="BO7" s="199"/>
      <c r="BP7" s="199"/>
      <c r="BQ7" s="199"/>
      <c r="BR7" s="199"/>
      <c r="BS7" s="199"/>
      <c r="BT7" s="199"/>
      <c r="BU7" s="199"/>
      <c r="BV7" s="199"/>
      <c r="BW7" s="199"/>
      <c r="BX7" s="199"/>
      <c r="BY7" s="199"/>
      <c r="BZ7" s="199"/>
      <c r="CA7" s="199"/>
      <c r="CB7" s="199"/>
      <c r="CC7" s="199"/>
      <c r="CD7" s="199"/>
      <c r="CE7" s="199"/>
      <c r="CF7" s="199"/>
      <c r="CG7" s="199"/>
      <c r="CH7" s="199"/>
      <c r="CI7" s="199"/>
      <c r="CJ7" s="199"/>
      <c r="CK7" s="199"/>
      <c r="CL7" s="199"/>
      <c r="CM7" s="199"/>
      <c r="CN7" s="199"/>
      <c r="CO7" s="199"/>
      <c r="CP7" s="199"/>
      <c r="CQ7" s="199"/>
      <c r="CR7" s="199"/>
      <c r="CS7" s="199"/>
      <c r="CT7" s="199"/>
      <c r="CU7" s="199"/>
      <c r="CV7" s="199"/>
      <c r="CW7" s="199"/>
      <c r="CX7" s="199"/>
      <c r="CY7" s="199"/>
      <c r="CZ7" s="199"/>
      <c r="DA7" s="199"/>
      <c r="DB7" s="199"/>
      <c r="DC7" s="199"/>
      <c r="DD7" s="199"/>
      <c r="DE7" s="199"/>
      <c r="DF7" s="199"/>
      <c r="DG7" s="199"/>
      <c r="DH7" s="199"/>
      <c r="DI7" s="199"/>
      <c r="DJ7" s="199"/>
      <c r="DK7" s="199"/>
      <c r="DL7" s="199"/>
      <c r="DM7" s="199"/>
      <c r="DN7" s="199"/>
      <c r="DO7" s="199"/>
      <c r="DP7" s="199"/>
      <c r="DQ7" s="199"/>
      <c r="DR7" s="199"/>
      <c r="DS7" s="199"/>
      <c r="DT7" s="199"/>
      <c r="DU7" s="199"/>
      <c r="DV7" s="199"/>
      <c r="DW7" s="199"/>
      <c r="DX7" s="199"/>
      <c r="DY7" s="199"/>
      <c r="DZ7" s="199"/>
      <c r="EA7" s="199"/>
      <c r="EB7" s="199"/>
      <c r="EC7" s="199"/>
      <c r="ED7" s="199"/>
      <c r="EE7" s="199"/>
      <c r="EF7" s="199"/>
    </row>
    <row r="8" spans="1:136" s="9" customFormat="1" outlineLevel="1">
      <c r="A8" s="220" t="s">
        <v>150</v>
      </c>
      <c r="B8" s="220" t="s">
        <v>283</v>
      </c>
      <c r="C8" s="220" t="s">
        <v>284</v>
      </c>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row>
    <row r="9" spans="1:136" outlineLevel="1">
      <c r="A9" s="211" t="str">
        <f>A6&amp;"."&amp;A8&amp;"."&amp;A7&amp;"."&amp;B9</f>
        <v>1.c.1.1</v>
      </c>
      <c r="B9">
        <v>1</v>
      </c>
      <c r="C9" t="str">
        <f>_xlfn.XLOOKUP($A9,Select!$A$4:$A$65,Select!$H$4:$H$65)</f>
        <v>HP Compression &amp; Export System (EPCC)</v>
      </c>
      <c r="D9"/>
      <c r="E9"/>
      <c r="F9"/>
      <c r="G9"/>
      <c r="H9"/>
      <c r="I9"/>
      <c r="J9"/>
      <c r="K9"/>
      <c r="L9"/>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200"/>
      <c r="AZ9" s="200"/>
      <c r="BA9" s="200"/>
      <c r="BB9" s="200"/>
      <c r="BC9" s="200"/>
      <c r="BD9" s="200"/>
      <c r="BE9" s="200"/>
      <c r="BF9" s="200"/>
      <c r="BG9" s="200"/>
      <c r="BH9" s="200"/>
      <c r="BI9" s="200"/>
      <c r="BJ9" s="200"/>
      <c r="BK9" s="200"/>
      <c r="BL9" s="200"/>
      <c r="BM9" s="200"/>
      <c r="BN9" s="200"/>
      <c r="BO9" s="200"/>
      <c r="BP9" s="200"/>
      <c r="BQ9" s="200"/>
      <c r="BR9" s="200"/>
      <c r="BS9" s="200"/>
      <c r="BT9" s="200"/>
      <c r="BU9" s="200"/>
      <c r="BV9" s="200"/>
      <c r="BW9" s="200"/>
      <c r="BX9" s="200"/>
      <c r="BY9" s="200"/>
      <c r="BZ9" s="200"/>
      <c r="CA9" s="200"/>
      <c r="CB9" s="200"/>
      <c r="CC9" s="200"/>
      <c r="CD9" s="200"/>
      <c r="CE9" s="200"/>
      <c r="CF9" s="200"/>
      <c r="CG9" s="200"/>
      <c r="CH9" s="200"/>
      <c r="CI9" s="200"/>
      <c r="CJ9" s="200"/>
      <c r="CK9" s="200"/>
      <c r="CL9" s="200"/>
      <c r="CM9" s="200"/>
      <c r="CN9" s="200"/>
      <c r="CO9" s="200"/>
      <c r="CP9" s="200"/>
      <c r="CQ9" s="200"/>
      <c r="CR9" s="200"/>
      <c r="CS9" s="200"/>
      <c r="CT9" s="200"/>
      <c r="CU9" s="200"/>
      <c r="CV9" s="200"/>
      <c r="CW9" s="200"/>
      <c r="CX9" s="200"/>
      <c r="CY9" s="200"/>
      <c r="CZ9" s="200"/>
      <c r="DA9" s="200"/>
      <c r="DB9" s="200"/>
      <c r="DC9" s="200"/>
      <c r="DD9" s="200"/>
      <c r="DE9" s="200"/>
      <c r="DF9" s="200"/>
      <c r="DG9" s="200"/>
      <c r="DH9" s="200"/>
      <c r="DI9" s="200"/>
      <c r="DJ9" s="200"/>
      <c r="DK9" s="200"/>
      <c r="DL9" s="200"/>
      <c r="DM9" s="200"/>
      <c r="DN9" s="200"/>
      <c r="DO9" s="200"/>
      <c r="DP9" s="200"/>
      <c r="DQ9" s="200"/>
      <c r="DR9" s="200"/>
      <c r="DS9" s="200"/>
      <c r="DT9" s="200"/>
      <c r="DU9" s="200"/>
      <c r="DV9" s="200"/>
      <c r="DW9" s="200"/>
      <c r="DX9" s="200"/>
      <c r="DY9" s="200"/>
      <c r="DZ9" s="200"/>
      <c r="EA9" s="200"/>
      <c r="EB9" s="200"/>
      <c r="EC9" s="200"/>
      <c r="ED9" s="200"/>
      <c r="EE9" s="200"/>
      <c r="EF9" s="200"/>
    </row>
    <row r="10" spans="1:136" outlineLevel="1">
      <c r="A10" s="211" t="str">
        <f>A6&amp;"."&amp;A8&amp;"."&amp;A7&amp;"."&amp;B10</f>
        <v>1.c.1.2</v>
      </c>
      <c r="B10">
        <v>2</v>
      </c>
      <c r="C10" t="str">
        <f>_xlfn.XLOOKUP($A10,Select!$A$4:$A$65,Select!$H$4:$H$65)</f>
        <v>OSBL EPCM</v>
      </c>
      <c r="D10"/>
      <c r="E10"/>
      <c r="F10"/>
      <c r="G10"/>
      <c r="H10"/>
      <c r="I10"/>
      <c r="J10"/>
      <c r="K10"/>
      <c r="L10"/>
      <c r="M10" s="200"/>
      <c r="N10" s="200"/>
      <c r="O10" s="200"/>
      <c r="P10" s="200"/>
      <c r="Q10" s="200"/>
      <c r="R10" s="200"/>
      <c r="S10" s="200"/>
      <c r="T10" s="200"/>
      <c r="U10" s="200"/>
      <c r="V10" s="200"/>
      <c r="W10" s="200"/>
      <c r="X10" s="200"/>
      <c r="Y10" s="200"/>
      <c r="Z10" s="200"/>
      <c r="AA10" s="200"/>
      <c r="AB10" s="200"/>
      <c r="AC10" s="200"/>
      <c r="AD10" s="200"/>
      <c r="AE10" s="200"/>
      <c r="AF10" s="200"/>
      <c r="AG10" s="200"/>
      <c r="AH10" s="200"/>
      <c r="AI10" s="200"/>
      <c r="AJ10" s="200"/>
      <c r="AK10" s="200"/>
      <c r="AL10" s="200"/>
      <c r="AM10" s="200"/>
      <c r="AN10" s="200"/>
      <c r="AO10" s="200"/>
      <c r="AP10" s="200"/>
      <c r="AQ10" s="200"/>
      <c r="AR10" s="200"/>
      <c r="AS10" s="200"/>
      <c r="AT10" s="200"/>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c r="CF10" s="200"/>
      <c r="CG10" s="200"/>
      <c r="CH10" s="200"/>
      <c r="CI10" s="200"/>
      <c r="CJ10" s="200"/>
      <c r="CK10" s="200"/>
      <c r="CL10" s="200"/>
      <c r="CM10" s="200"/>
      <c r="CN10" s="200"/>
      <c r="CO10" s="200"/>
      <c r="CP10" s="200"/>
      <c r="CQ10" s="200"/>
      <c r="CR10" s="200"/>
      <c r="CS10" s="200"/>
      <c r="CT10" s="200"/>
      <c r="CU10" s="200"/>
      <c r="CV10" s="200"/>
      <c r="CW10" s="200"/>
      <c r="CX10" s="200"/>
      <c r="CY10" s="200"/>
      <c r="CZ10" s="200"/>
      <c r="DA10" s="200"/>
      <c r="DB10" s="200"/>
      <c r="DC10" s="200"/>
      <c r="DD10" s="200"/>
      <c r="DE10" s="200"/>
      <c r="DF10" s="200"/>
      <c r="DG10" s="200"/>
      <c r="DH10" s="200"/>
      <c r="DI10" s="200"/>
      <c r="DJ10" s="200"/>
      <c r="DK10" s="200"/>
      <c r="DL10" s="200"/>
      <c r="DM10" s="200"/>
      <c r="DN10" s="200"/>
      <c r="DO10" s="200"/>
      <c r="DP10" s="200"/>
      <c r="DQ10" s="200"/>
      <c r="DR10" s="200"/>
      <c r="DS10" s="200"/>
      <c r="DT10" s="200"/>
      <c r="DU10" s="200"/>
      <c r="DV10" s="200"/>
      <c r="DW10" s="200"/>
      <c r="DX10" s="200"/>
      <c r="DY10" s="200"/>
      <c r="DZ10" s="200"/>
      <c r="EA10" s="200"/>
      <c r="EB10" s="200"/>
      <c r="EC10" s="200"/>
      <c r="ED10" s="200"/>
      <c r="EE10" s="200"/>
      <c r="EF10" s="200"/>
    </row>
    <row r="11" spans="1:136" outlineLevel="1">
      <c r="A11" s="211" t="str">
        <f>A6&amp;"."&amp;A8&amp;"."&amp;A7&amp;"."&amp;B11</f>
        <v>1.c.1.3</v>
      </c>
      <c r="B11">
        <v>3</v>
      </c>
      <c r="C11" t="str">
        <f>_xlfn.XLOOKUP($A11,Select!$A$4:$A$65,Select!$H$4:$H$65)</f>
        <v>OSBL procurement &amp; construction</v>
      </c>
      <c r="D11"/>
      <c r="E11"/>
      <c r="F11"/>
      <c r="G11"/>
      <c r="H11"/>
      <c r="I11"/>
      <c r="J11"/>
      <c r="K11"/>
      <c r="L11"/>
      <c r="M11" s="200"/>
      <c r="N11" s="200"/>
      <c r="O11" s="200"/>
      <c r="P11" s="200"/>
      <c r="Q11" s="200"/>
      <c r="R11" s="200"/>
      <c r="S11" s="200"/>
      <c r="T11" s="200"/>
      <c r="U11" s="200"/>
      <c r="V11" s="200"/>
      <c r="W11" s="200"/>
      <c r="X11" s="200"/>
      <c r="Y11" s="200"/>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c r="CN11" s="200"/>
      <c r="CO11" s="200"/>
      <c r="CP11" s="200"/>
      <c r="CQ11" s="200"/>
      <c r="CR11" s="200"/>
      <c r="CS11" s="200"/>
      <c r="CT11" s="200"/>
      <c r="CU11" s="200"/>
      <c r="CV11" s="200"/>
      <c r="CW11" s="200"/>
      <c r="CX11" s="200"/>
      <c r="CY11" s="200"/>
      <c r="CZ11" s="200"/>
      <c r="DA11" s="200"/>
      <c r="DB11" s="200"/>
      <c r="DC11" s="200"/>
      <c r="DD11" s="200"/>
      <c r="DE11" s="200"/>
      <c r="DF11" s="200"/>
      <c r="DG11" s="200"/>
      <c r="DH11" s="200"/>
      <c r="DI11" s="200"/>
      <c r="DJ11" s="200"/>
      <c r="DK11" s="200"/>
      <c r="DL11" s="200"/>
      <c r="DM11" s="200"/>
      <c r="DN11" s="200"/>
      <c r="DO11" s="200"/>
      <c r="DP11" s="200"/>
      <c r="DQ11" s="200"/>
      <c r="DR11" s="200"/>
      <c r="DS11" s="200"/>
      <c r="DT11" s="200"/>
      <c r="DU11" s="200"/>
      <c r="DV11" s="200"/>
      <c r="DW11" s="200"/>
      <c r="DX11" s="200"/>
      <c r="DY11" s="200"/>
      <c r="DZ11" s="200"/>
      <c r="EA11" s="200"/>
      <c r="EB11" s="200"/>
      <c r="EC11" s="200"/>
      <c r="ED11" s="200"/>
      <c r="EE11" s="200"/>
      <c r="EF11" s="200"/>
    </row>
    <row r="12" spans="1:136" outlineLevel="1">
      <c r="A12" s="211" t="str">
        <f>A6&amp;"."&amp;A8&amp;"."&amp;A7&amp;"."&amp;B12</f>
        <v>1.c.1.4</v>
      </c>
      <c r="B12">
        <v>4</v>
      </c>
      <c r="C12" t="e">
        <f>_xlfn.XLOOKUP($A12,Select!$A$4:$A$65,Select!$H$4:$H$65)</f>
        <v>#N/A</v>
      </c>
      <c r="D12"/>
      <c r="E12"/>
      <c r="F12"/>
      <c r="G12"/>
      <c r="H12"/>
      <c r="I12"/>
      <c r="J12"/>
      <c r="K12"/>
      <c r="L12"/>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0"/>
      <c r="AK12" s="200"/>
      <c r="AL12" s="200"/>
      <c r="AM12" s="200"/>
      <c r="AN12" s="200"/>
      <c r="AO12" s="200"/>
      <c r="AP12" s="200"/>
      <c r="AQ12" s="200"/>
      <c r="AR12" s="200"/>
      <c r="AS12" s="200"/>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N12" s="200"/>
      <c r="CO12" s="200"/>
      <c r="CP12" s="200"/>
      <c r="CQ12" s="200"/>
      <c r="CR12" s="200"/>
      <c r="CS12" s="200"/>
      <c r="CT12" s="200"/>
      <c r="CU12" s="200"/>
      <c r="CV12" s="200"/>
      <c r="CW12" s="200"/>
      <c r="CX12" s="200"/>
      <c r="CY12" s="200"/>
      <c r="CZ12" s="200"/>
      <c r="DA12" s="200"/>
      <c r="DB12" s="200"/>
      <c r="DC12" s="200"/>
      <c r="DD12" s="200"/>
      <c r="DE12" s="200"/>
      <c r="DF12" s="200"/>
      <c r="DG12" s="200"/>
      <c r="DH12" s="200"/>
      <c r="DI12" s="200"/>
      <c r="DJ12" s="200"/>
      <c r="DK12" s="200"/>
      <c r="DL12" s="200"/>
      <c r="DM12" s="200"/>
      <c r="DN12" s="200"/>
      <c r="DO12" s="200"/>
      <c r="DP12" s="200"/>
      <c r="DQ12" s="200"/>
      <c r="DR12" s="200"/>
      <c r="DS12" s="200"/>
      <c r="DT12" s="200"/>
      <c r="DU12" s="200"/>
      <c r="DV12" s="200"/>
      <c r="DW12" s="200"/>
      <c r="DX12" s="200"/>
      <c r="DY12" s="200"/>
      <c r="DZ12" s="200"/>
      <c r="EA12" s="200"/>
      <c r="EB12" s="200"/>
      <c r="EC12" s="200"/>
      <c r="ED12" s="200"/>
      <c r="EE12" s="200"/>
      <c r="EF12" s="200"/>
    </row>
    <row r="13" spans="1:136" outlineLevel="1">
      <c r="A13" s="211" t="str">
        <f>A6&amp;"."&amp;A8&amp;"."&amp;A7&amp;"."&amp;B13</f>
        <v>1.c.1.5</v>
      </c>
      <c r="B13">
        <v>5</v>
      </c>
      <c r="C13" t="e">
        <f>_xlfn.XLOOKUP($A13,Select!$A$4:$A$65,Select!$H$4:$H$65)</f>
        <v>#N/A</v>
      </c>
      <c r="D13"/>
      <c r="E13"/>
      <c r="F13"/>
      <c r="G13"/>
      <c r="H13"/>
      <c r="I13"/>
      <c r="J13"/>
      <c r="K13"/>
      <c r="L13"/>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N13" s="200"/>
      <c r="CO13" s="200"/>
      <c r="CP13" s="200"/>
      <c r="CQ13" s="200"/>
      <c r="CR13" s="200"/>
      <c r="CS13" s="200"/>
      <c r="CT13" s="200"/>
      <c r="CU13" s="200"/>
      <c r="CV13" s="200"/>
      <c r="CW13" s="200"/>
      <c r="CX13" s="200"/>
      <c r="CY13" s="200"/>
      <c r="CZ13" s="200"/>
      <c r="DA13" s="200"/>
      <c r="DB13" s="200"/>
      <c r="DC13" s="200"/>
      <c r="DD13" s="200"/>
      <c r="DE13" s="200"/>
      <c r="DF13" s="200"/>
      <c r="DG13" s="200"/>
      <c r="DH13" s="200"/>
      <c r="DI13" s="200"/>
      <c r="DJ13" s="200"/>
      <c r="DK13" s="200"/>
      <c r="DL13" s="200"/>
      <c r="DM13" s="200"/>
      <c r="DN13" s="200"/>
      <c r="DO13" s="200"/>
      <c r="DP13" s="200"/>
      <c r="DQ13" s="200"/>
      <c r="DR13" s="200"/>
      <c r="DS13" s="200"/>
      <c r="DT13" s="200"/>
      <c r="DU13" s="200"/>
      <c r="DV13" s="200"/>
      <c r="DW13" s="200"/>
      <c r="DX13" s="200"/>
      <c r="DY13" s="200"/>
      <c r="DZ13" s="200"/>
      <c r="EA13" s="200"/>
      <c r="EB13" s="200"/>
      <c r="EC13" s="200"/>
      <c r="ED13" s="200"/>
      <c r="EE13" s="200"/>
      <c r="EF13" s="200"/>
    </row>
    <row r="14" spans="1:136" outlineLevel="1">
      <c r="A14" s="211" t="str">
        <f>A6&amp;"."&amp;A8&amp;"."&amp;A7&amp;"."&amp;B14</f>
        <v>1.c.1.6</v>
      </c>
      <c r="B14">
        <v>6</v>
      </c>
      <c r="C14" t="e">
        <f>_xlfn.XLOOKUP($A14,Select!$A$4:$A$65,Select!$H$4:$H$65)</f>
        <v>#N/A</v>
      </c>
      <c r="D14"/>
      <c r="E14"/>
      <c r="F14"/>
      <c r="G14"/>
      <c r="H14"/>
      <c r="I14"/>
      <c r="J14"/>
      <c r="K14"/>
      <c r="L14"/>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0"/>
      <c r="AM14" s="200"/>
      <c r="AN14" s="200"/>
      <c r="AO14" s="200"/>
      <c r="AP14" s="200"/>
      <c r="AQ14" s="200"/>
      <c r="AR14" s="200"/>
      <c r="AS14" s="200"/>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N14" s="200"/>
      <c r="CO14" s="200"/>
      <c r="CP14" s="200"/>
      <c r="CQ14" s="200"/>
      <c r="CR14" s="200"/>
      <c r="CS14" s="200"/>
      <c r="CT14" s="200"/>
      <c r="CU14" s="200"/>
      <c r="CV14" s="200"/>
      <c r="CW14" s="200"/>
      <c r="CX14" s="200"/>
      <c r="CY14" s="200"/>
      <c r="CZ14" s="200"/>
      <c r="DA14" s="200"/>
      <c r="DB14" s="200"/>
      <c r="DC14" s="200"/>
      <c r="DD14" s="200"/>
      <c r="DE14" s="200"/>
      <c r="DF14" s="200"/>
      <c r="DG14" s="200"/>
      <c r="DH14" s="200"/>
      <c r="DI14" s="200"/>
      <c r="DJ14" s="200"/>
      <c r="DK14" s="200"/>
      <c r="DL14" s="200"/>
      <c r="DM14" s="200"/>
      <c r="DN14" s="200"/>
      <c r="DO14" s="200"/>
      <c r="DP14" s="200"/>
      <c r="DQ14" s="200"/>
      <c r="DR14" s="200"/>
      <c r="DS14" s="200"/>
      <c r="DT14" s="200"/>
      <c r="DU14" s="200"/>
      <c r="DV14" s="200"/>
      <c r="DW14" s="200"/>
      <c r="DX14" s="200"/>
      <c r="DY14" s="200"/>
      <c r="DZ14" s="200"/>
      <c r="EA14" s="200"/>
      <c r="EB14" s="200"/>
      <c r="EC14" s="200"/>
      <c r="ED14" s="200"/>
      <c r="EE14" s="200"/>
      <c r="EF14" s="200"/>
    </row>
    <row r="15" spans="1:136" outlineLevel="1">
      <c r="A15" s="211" t="str">
        <f>A6&amp;"."&amp;A8&amp;"."&amp;A7&amp;"."&amp;B15</f>
        <v>1.c.1.7</v>
      </c>
      <c r="B15">
        <v>7</v>
      </c>
      <c r="C15" t="e">
        <f>_xlfn.XLOOKUP($A15,Select!$A$4:$A$65,Select!$H$4:$H$65)</f>
        <v>#N/A</v>
      </c>
      <c r="D15"/>
      <c r="E15"/>
      <c r="F15"/>
      <c r="G15"/>
      <c r="H15"/>
      <c r="I15"/>
      <c r="J15"/>
      <c r="K15"/>
      <c r="L15"/>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c r="CN15" s="200"/>
      <c r="CO15" s="200"/>
      <c r="CP15" s="200"/>
      <c r="CQ15" s="200"/>
      <c r="CR15" s="200"/>
      <c r="CS15" s="200"/>
      <c r="CT15" s="200"/>
      <c r="CU15" s="200"/>
      <c r="CV15" s="200"/>
      <c r="CW15" s="200"/>
      <c r="CX15" s="200"/>
      <c r="CY15" s="200"/>
      <c r="CZ15" s="200"/>
      <c r="DA15" s="200"/>
      <c r="DB15" s="200"/>
      <c r="DC15" s="200"/>
      <c r="DD15" s="200"/>
      <c r="DE15" s="200"/>
      <c r="DF15" s="200"/>
      <c r="DG15" s="200"/>
      <c r="DH15" s="200"/>
      <c r="DI15" s="200"/>
      <c r="DJ15" s="200"/>
      <c r="DK15" s="200"/>
      <c r="DL15" s="200"/>
      <c r="DM15" s="200"/>
      <c r="DN15" s="200"/>
      <c r="DO15" s="200"/>
      <c r="DP15" s="200"/>
      <c r="DQ15" s="200"/>
      <c r="DR15" s="200"/>
      <c r="DS15" s="200"/>
      <c r="DT15" s="200"/>
      <c r="DU15" s="200"/>
      <c r="DV15" s="200"/>
      <c r="DW15" s="200"/>
      <c r="DX15" s="200"/>
      <c r="DY15" s="200"/>
      <c r="DZ15" s="200"/>
      <c r="EA15" s="200"/>
      <c r="EB15" s="200"/>
      <c r="EC15" s="200"/>
      <c r="ED15" s="200"/>
      <c r="EE15" s="200"/>
      <c r="EF15" s="200"/>
    </row>
    <row r="16" spans="1:136" outlineLevel="1">
      <c r="A16" s="211" t="str">
        <f>A6&amp;"."&amp;A8&amp;"."&amp;A7&amp;"."&amp;B16</f>
        <v>1.c.1.8</v>
      </c>
      <c r="B16">
        <v>8</v>
      </c>
      <c r="C16" t="e">
        <f>_xlfn.XLOOKUP($A16,Select!$A$4:$A$65,Select!$H$4:$H$65)</f>
        <v>#N/A</v>
      </c>
      <c r="D16"/>
      <c r="E16"/>
      <c r="F16"/>
      <c r="G16"/>
      <c r="H16"/>
      <c r="I16"/>
      <c r="J16"/>
      <c r="K16"/>
      <c r="L16"/>
      <c r="M16" s="200"/>
      <c r="N16" s="200"/>
      <c r="O16" s="200"/>
      <c r="P16" s="200"/>
      <c r="Q16" s="200"/>
      <c r="R16" s="200"/>
      <c r="S16" s="200"/>
      <c r="T16" s="200"/>
      <c r="U16" s="200"/>
      <c r="V16" s="200"/>
      <c r="W16" s="200"/>
      <c r="X16" s="200"/>
      <c r="Y16" s="200"/>
      <c r="Z16" s="200"/>
      <c r="AA16" s="200"/>
      <c r="AB16" s="200"/>
      <c r="AC16" s="200"/>
      <c r="AD16" s="200"/>
      <c r="AE16" s="200"/>
      <c r="AF16" s="200"/>
      <c r="AG16" s="200"/>
      <c r="AH16" s="200"/>
      <c r="AI16" s="200"/>
      <c r="AJ16" s="200"/>
      <c r="AK16" s="200"/>
      <c r="AL16" s="200"/>
      <c r="AM16" s="200"/>
      <c r="AN16" s="200"/>
      <c r="AO16" s="200"/>
      <c r="AP16" s="200"/>
      <c r="AQ16" s="200"/>
      <c r="AR16" s="200"/>
      <c r="AS16" s="200"/>
      <c r="AT16" s="200"/>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N16" s="200"/>
      <c r="CO16" s="200"/>
      <c r="CP16" s="200"/>
      <c r="CQ16" s="200"/>
      <c r="CR16" s="200"/>
      <c r="CS16" s="200"/>
      <c r="CT16" s="200"/>
      <c r="CU16" s="200"/>
      <c r="CV16" s="200"/>
      <c r="CW16" s="200"/>
      <c r="CX16" s="200"/>
      <c r="CY16" s="200"/>
      <c r="CZ16" s="200"/>
      <c r="DA16" s="200"/>
      <c r="DB16" s="200"/>
      <c r="DC16" s="200"/>
      <c r="DD16" s="200"/>
      <c r="DE16" s="200"/>
      <c r="DF16" s="200"/>
      <c r="DG16" s="200"/>
      <c r="DH16" s="200"/>
      <c r="DI16" s="200"/>
      <c r="DJ16" s="200"/>
      <c r="DK16" s="200"/>
      <c r="DL16" s="200"/>
      <c r="DM16" s="200"/>
      <c r="DN16" s="200"/>
      <c r="DO16" s="200"/>
      <c r="DP16" s="200"/>
      <c r="DQ16" s="200"/>
      <c r="DR16" s="200"/>
      <c r="DS16" s="200"/>
      <c r="DT16" s="200"/>
      <c r="DU16" s="200"/>
      <c r="DV16" s="200"/>
      <c r="DW16" s="200"/>
      <c r="DX16" s="200"/>
      <c r="DY16" s="200"/>
      <c r="DZ16" s="200"/>
      <c r="EA16" s="200"/>
      <c r="EB16" s="200"/>
      <c r="EC16" s="200"/>
      <c r="ED16" s="200"/>
      <c r="EE16" s="200"/>
      <c r="EF16" s="200"/>
    </row>
    <row r="17" spans="1:137" outlineLevel="1">
      <c r="A17" s="211" t="str">
        <f>A6&amp;"."&amp;A8&amp;"."&amp;A7&amp;"."&amp;B17</f>
        <v>1.c.1.9</v>
      </c>
      <c r="B17">
        <v>9</v>
      </c>
      <c r="C17" t="e">
        <f>_xlfn.XLOOKUP($A17,Select!$A$4:$A$65,Select!$H$4:$H$65)</f>
        <v>#N/A</v>
      </c>
      <c r="D17"/>
      <c r="E17"/>
      <c r="F17"/>
      <c r="G17"/>
      <c r="H17"/>
      <c r="I17"/>
      <c r="J17"/>
      <c r="K17"/>
      <c r="L17"/>
      <c r="M17" s="200"/>
      <c r="N17" s="200"/>
      <c r="O17" s="200"/>
      <c r="P17" s="200"/>
      <c r="Q17" s="200"/>
      <c r="R17" s="200"/>
      <c r="S17" s="200"/>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N17" s="200"/>
      <c r="CO17" s="200"/>
      <c r="CP17" s="200"/>
      <c r="CQ17" s="200"/>
      <c r="CR17" s="200"/>
      <c r="CS17" s="200"/>
      <c r="CT17" s="200"/>
      <c r="CU17" s="200"/>
      <c r="CV17" s="200"/>
      <c r="CW17" s="200"/>
      <c r="CX17" s="200"/>
      <c r="CY17" s="200"/>
      <c r="CZ17" s="200"/>
      <c r="DA17" s="200"/>
      <c r="DB17" s="200"/>
      <c r="DC17" s="200"/>
      <c r="DD17" s="200"/>
      <c r="DE17" s="200"/>
      <c r="DF17" s="200"/>
      <c r="DG17" s="200"/>
      <c r="DH17" s="200"/>
      <c r="DI17" s="200"/>
      <c r="DJ17" s="200"/>
      <c r="DK17" s="200"/>
      <c r="DL17" s="200"/>
      <c r="DM17" s="200"/>
      <c r="DN17" s="200"/>
      <c r="DO17" s="200"/>
      <c r="DP17" s="200"/>
      <c r="DQ17" s="200"/>
      <c r="DR17" s="200"/>
      <c r="DS17" s="200"/>
      <c r="DT17" s="200"/>
      <c r="DU17" s="200"/>
      <c r="DV17" s="200"/>
      <c r="DW17" s="200"/>
      <c r="DX17" s="200"/>
      <c r="DY17" s="200"/>
      <c r="DZ17" s="200"/>
      <c r="EA17" s="200"/>
      <c r="EB17" s="200"/>
      <c r="EC17" s="200"/>
      <c r="ED17" s="200"/>
      <c r="EE17" s="200"/>
      <c r="EF17" s="200"/>
      <c r="EG17" s="32"/>
    </row>
    <row r="18" spans="1:137" outlineLevel="1">
      <c r="A18" s="211" t="str">
        <f>A6&amp;"."&amp;A8&amp;"."&amp;A7&amp;"."&amp;B18</f>
        <v>1.c.1.10</v>
      </c>
      <c r="B18">
        <v>10</v>
      </c>
      <c r="C18" t="e">
        <f>_xlfn.XLOOKUP($A18,Select!$A$4:$A$65,Select!$H$4:$H$65)</f>
        <v>#N/A</v>
      </c>
      <c r="D18"/>
      <c r="E18"/>
      <c r="F18"/>
      <c r="G18"/>
      <c r="H18"/>
      <c r="I18"/>
      <c r="J18"/>
      <c r="K18"/>
      <c r="L18"/>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N18" s="200"/>
      <c r="CO18" s="200"/>
      <c r="CP18" s="200"/>
      <c r="CQ18" s="200"/>
      <c r="CR18" s="200"/>
      <c r="CS18" s="200"/>
      <c r="CT18" s="200"/>
      <c r="CU18" s="200"/>
      <c r="CV18" s="200"/>
      <c r="CW18" s="200"/>
      <c r="CX18" s="200"/>
      <c r="CY18" s="200"/>
      <c r="CZ18" s="200"/>
      <c r="DA18" s="200"/>
      <c r="DB18" s="200"/>
      <c r="DC18" s="200"/>
      <c r="DD18" s="200"/>
      <c r="DE18" s="200"/>
      <c r="DF18" s="200"/>
      <c r="DG18" s="200"/>
      <c r="DH18" s="200"/>
      <c r="DI18" s="200"/>
      <c r="DJ18" s="200"/>
      <c r="DK18" s="200"/>
      <c r="DL18" s="200"/>
      <c r="DM18" s="200"/>
      <c r="DN18" s="200"/>
      <c r="DO18" s="200"/>
      <c r="DP18" s="200"/>
      <c r="DQ18" s="200"/>
      <c r="DR18" s="200"/>
      <c r="DS18" s="200"/>
      <c r="DT18" s="200"/>
      <c r="DU18" s="200"/>
      <c r="DV18" s="200"/>
      <c r="DW18" s="200"/>
      <c r="DX18" s="200"/>
      <c r="DY18" s="200"/>
      <c r="DZ18" s="200"/>
      <c r="EA18" s="200"/>
      <c r="EB18" s="200"/>
      <c r="EC18" s="200"/>
      <c r="ED18" s="200"/>
      <c r="EE18" s="200"/>
      <c r="EF18" s="200"/>
      <c r="EG18" s="32"/>
    </row>
    <row r="19" spans="1:137" outlineLevel="1">
      <c r="A19" s="211" t="str">
        <f>A6&amp;"."&amp;A8&amp;"."&amp;A7&amp;"."&amp;B19</f>
        <v>1.c.1.11</v>
      </c>
      <c r="B19">
        <v>11</v>
      </c>
      <c r="C19" t="e">
        <f>_xlfn.XLOOKUP($A19,Select!$A$4:$A$65,Select!$H$4:$H$65)</f>
        <v>#N/A</v>
      </c>
      <c r="D19"/>
      <c r="E19"/>
      <c r="F19"/>
      <c r="G19"/>
      <c r="H19"/>
      <c r="I19"/>
      <c r="J19"/>
      <c r="K19"/>
      <c r="L19"/>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N19" s="200"/>
      <c r="CO19" s="200"/>
      <c r="CP19" s="200"/>
      <c r="CQ19" s="200"/>
      <c r="CR19" s="200"/>
      <c r="CS19" s="200"/>
      <c r="CT19" s="200"/>
      <c r="CU19" s="200"/>
      <c r="CV19" s="200"/>
      <c r="CW19" s="200"/>
      <c r="CX19" s="200"/>
      <c r="CY19" s="200"/>
      <c r="CZ19" s="200"/>
      <c r="DA19" s="200"/>
      <c r="DB19" s="200"/>
      <c r="DC19" s="200"/>
      <c r="DD19" s="200"/>
      <c r="DE19" s="200"/>
      <c r="DF19" s="200"/>
      <c r="DG19" s="200"/>
      <c r="DH19" s="200"/>
      <c r="DI19" s="200"/>
      <c r="DJ19" s="200"/>
      <c r="DK19" s="200"/>
      <c r="DL19" s="200"/>
      <c r="DM19" s="200"/>
      <c r="DN19" s="200"/>
      <c r="DO19" s="200"/>
      <c r="DP19" s="200"/>
      <c r="DQ19" s="200"/>
      <c r="DR19" s="200"/>
      <c r="DS19" s="200"/>
      <c r="DT19" s="200"/>
      <c r="DU19" s="200"/>
      <c r="DV19" s="200"/>
      <c r="DW19" s="200"/>
      <c r="DX19" s="200"/>
      <c r="DY19" s="200"/>
      <c r="DZ19" s="200"/>
      <c r="EA19" s="200"/>
      <c r="EB19" s="200"/>
      <c r="EC19" s="200"/>
      <c r="ED19" s="200"/>
      <c r="EE19" s="200"/>
      <c r="EF19" s="200"/>
      <c r="EG19" s="32"/>
    </row>
    <row r="20" spans="1:137" outlineLevel="1">
      <c r="A20" s="211" t="str">
        <f>A6&amp;"."&amp;A8&amp;"."&amp;A7&amp;"."&amp;B20</f>
        <v>1.c.1.12</v>
      </c>
      <c r="B20">
        <v>12</v>
      </c>
      <c r="C20" t="e">
        <f>_xlfn.XLOOKUP($A20,Select!$A$4:$A$65,Select!$H$4:$H$65)</f>
        <v>#N/A</v>
      </c>
      <c r="D20"/>
      <c r="E20"/>
      <c r="F20"/>
      <c r="G20"/>
      <c r="H20"/>
      <c r="I20"/>
      <c r="J20"/>
      <c r="K20"/>
      <c r="L2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200"/>
      <c r="AO20" s="200"/>
      <c r="AP20" s="200"/>
      <c r="AQ20" s="200"/>
      <c r="AR20" s="200"/>
      <c r="AS20" s="200"/>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N20" s="200"/>
      <c r="CO20" s="200"/>
      <c r="CP20" s="200"/>
      <c r="CQ20" s="200"/>
      <c r="CR20" s="200"/>
      <c r="CS20" s="200"/>
      <c r="CT20" s="200"/>
      <c r="CU20" s="200"/>
      <c r="CV20" s="200"/>
      <c r="CW20" s="200"/>
      <c r="CX20" s="200"/>
      <c r="CY20" s="200"/>
      <c r="CZ20" s="200"/>
      <c r="DA20" s="200"/>
      <c r="DB20" s="200"/>
      <c r="DC20" s="200"/>
      <c r="DD20" s="200"/>
      <c r="DE20" s="200"/>
      <c r="DF20" s="200"/>
      <c r="DG20" s="200"/>
      <c r="DH20" s="200"/>
      <c r="DI20" s="200"/>
      <c r="DJ20" s="200"/>
      <c r="DK20" s="200"/>
      <c r="DL20" s="200"/>
      <c r="DM20" s="200"/>
      <c r="DN20" s="200"/>
      <c r="DO20" s="200"/>
      <c r="DP20" s="200"/>
      <c r="DQ20" s="200"/>
      <c r="DR20" s="200"/>
      <c r="DS20" s="200"/>
      <c r="DT20" s="200"/>
      <c r="DU20" s="200"/>
      <c r="DV20" s="200"/>
      <c r="DW20" s="200"/>
      <c r="DX20" s="200"/>
      <c r="DY20" s="200"/>
      <c r="DZ20" s="200"/>
      <c r="EA20" s="200"/>
      <c r="EB20" s="200"/>
      <c r="EC20" s="200"/>
      <c r="ED20" s="200"/>
      <c r="EE20" s="200"/>
      <c r="EF20" s="200"/>
      <c r="EG20" s="32"/>
    </row>
    <row r="21" spans="1:137" s="156" customFormat="1" outlineLevel="1">
      <c r="A21" s="212"/>
      <c r="B21" s="201">
        <f>B20-COUNTIFS(C9:C20,#N/A)</f>
        <v>3</v>
      </c>
      <c r="C21" s="201" t="s">
        <v>285</v>
      </c>
      <c r="D21" s="201"/>
      <c r="E21" s="201"/>
      <c r="F21" s="201"/>
      <c r="G21" s="201"/>
      <c r="H21" s="201"/>
      <c r="I21" s="201"/>
      <c r="J21" s="201"/>
      <c r="K21" s="201"/>
      <c r="L21" s="201"/>
      <c r="M21" s="201">
        <f>SUM(M9:M20)</f>
        <v>0</v>
      </c>
      <c r="N21" s="201">
        <f>SUM(N9:N20)</f>
        <v>0</v>
      </c>
      <c r="O21" s="201">
        <f t="shared" ref="O21:BZ21" si="30">SUM(O9:O20)</f>
        <v>0</v>
      </c>
      <c r="P21" s="201">
        <f t="shared" si="30"/>
        <v>0</v>
      </c>
      <c r="Q21" s="201">
        <f t="shared" si="30"/>
        <v>0</v>
      </c>
      <c r="R21" s="201">
        <f t="shared" si="30"/>
        <v>0</v>
      </c>
      <c r="S21" s="201">
        <f t="shared" si="30"/>
        <v>0</v>
      </c>
      <c r="T21" s="201">
        <f t="shared" si="30"/>
        <v>0</v>
      </c>
      <c r="U21" s="201">
        <f t="shared" si="30"/>
        <v>0</v>
      </c>
      <c r="V21" s="201">
        <f t="shared" si="30"/>
        <v>0</v>
      </c>
      <c r="W21" s="201">
        <f t="shared" si="30"/>
        <v>0</v>
      </c>
      <c r="X21" s="201">
        <f t="shared" si="30"/>
        <v>0</v>
      </c>
      <c r="Y21" s="201">
        <f t="shared" si="30"/>
        <v>0</v>
      </c>
      <c r="Z21" s="201">
        <f t="shared" si="30"/>
        <v>0</v>
      </c>
      <c r="AA21" s="201">
        <f t="shared" si="30"/>
        <v>0</v>
      </c>
      <c r="AB21" s="201">
        <f t="shared" si="30"/>
        <v>0</v>
      </c>
      <c r="AC21" s="201">
        <f t="shared" si="30"/>
        <v>0</v>
      </c>
      <c r="AD21" s="201">
        <f t="shared" si="30"/>
        <v>0</v>
      </c>
      <c r="AE21" s="201">
        <f t="shared" si="30"/>
        <v>0</v>
      </c>
      <c r="AF21" s="201">
        <f t="shared" si="30"/>
        <v>0</v>
      </c>
      <c r="AG21" s="201">
        <f t="shared" si="30"/>
        <v>0</v>
      </c>
      <c r="AH21" s="201">
        <f t="shared" si="30"/>
        <v>0</v>
      </c>
      <c r="AI21" s="201">
        <f t="shared" si="30"/>
        <v>0</v>
      </c>
      <c r="AJ21" s="201">
        <f t="shared" si="30"/>
        <v>0</v>
      </c>
      <c r="AK21" s="201">
        <f t="shared" si="30"/>
        <v>0</v>
      </c>
      <c r="AL21" s="201">
        <f t="shared" si="30"/>
        <v>0</v>
      </c>
      <c r="AM21" s="201">
        <f t="shared" si="30"/>
        <v>0</v>
      </c>
      <c r="AN21" s="201">
        <f t="shared" si="30"/>
        <v>0</v>
      </c>
      <c r="AO21" s="201">
        <f t="shared" si="30"/>
        <v>0</v>
      </c>
      <c r="AP21" s="201">
        <f t="shared" si="30"/>
        <v>0</v>
      </c>
      <c r="AQ21" s="201">
        <f t="shared" si="30"/>
        <v>0</v>
      </c>
      <c r="AR21" s="201">
        <f t="shared" si="30"/>
        <v>0</v>
      </c>
      <c r="AS21" s="201">
        <f t="shared" si="30"/>
        <v>0</v>
      </c>
      <c r="AT21" s="201">
        <f t="shared" si="30"/>
        <v>0</v>
      </c>
      <c r="AU21" s="201">
        <f t="shared" si="30"/>
        <v>0</v>
      </c>
      <c r="AV21" s="201">
        <f t="shared" si="30"/>
        <v>0</v>
      </c>
      <c r="AW21" s="201">
        <f t="shared" si="30"/>
        <v>0</v>
      </c>
      <c r="AX21" s="201">
        <f t="shared" si="30"/>
        <v>0</v>
      </c>
      <c r="AY21" s="201">
        <f t="shared" si="30"/>
        <v>0</v>
      </c>
      <c r="AZ21" s="201">
        <f t="shared" si="30"/>
        <v>0</v>
      </c>
      <c r="BA21" s="201">
        <f t="shared" si="30"/>
        <v>0</v>
      </c>
      <c r="BB21" s="201">
        <f t="shared" si="30"/>
        <v>0</v>
      </c>
      <c r="BC21" s="201">
        <f t="shared" si="30"/>
        <v>0</v>
      </c>
      <c r="BD21" s="201">
        <f t="shared" si="30"/>
        <v>0</v>
      </c>
      <c r="BE21" s="201">
        <f t="shared" si="30"/>
        <v>0</v>
      </c>
      <c r="BF21" s="201">
        <f t="shared" si="30"/>
        <v>0</v>
      </c>
      <c r="BG21" s="201">
        <f t="shared" si="30"/>
        <v>0</v>
      </c>
      <c r="BH21" s="201">
        <f t="shared" si="30"/>
        <v>0</v>
      </c>
      <c r="BI21" s="201">
        <f t="shared" si="30"/>
        <v>0</v>
      </c>
      <c r="BJ21" s="201">
        <f t="shared" si="30"/>
        <v>0</v>
      </c>
      <c r="BK21" s="201">
        <f t="shared" si="30"/>
        <v>0</v>
      </c>
      <c r="BL21" s="201">
        <f t="shared" si="30"/>
        <v>0</v>
      </c>
      <c r="BM21" s="201">
        <f t="shared" si="30"/>
        <v>0</v>
      </c>
      <c r="BN21" s="201">
        <f t="shared" si="30"/>
        <v>0</v>
      </c>
      <c r="BO21" s="201">
        <f t="shared" si="30"/>
        <v>0</v>
      </c>
      <c r="BP21" s="201">
        <f t="shared" si="30"/>
        <v>0</v>
      </c>
      <c r="BQ21" s="201">
        <f t="shared" si="30"/>
        <v>0</v>
      </c>
      <c r="BR21" s="201">
        <f t="shared" si="30"/>
        <v>0</v>
      </c>
      <c r="BS21" s="201">
        <f t="shared" si="30"/>
        <v>0</v>
      </c>
      <c r="BT21" s="201">
        <f t="shared" si="30"/>
        <v>0</v>
      </c>
      <c r="BU21" s="201">
        <f t="shared" si="30"/>
        <v>0</v>
      </c>
      <c r="BV21" s="201">
        <f t="shared" si="30"/>
        <v>0</v>
      </c>
      <c r="BW21" s="201">
        <f t="shared" si="30"/>
        <v>0</v>
      </c>
      <c r="BX21" s="201">
        <f t="shared" si="30"/>
        <v>0</v>
      </c>
      <c r="BY21" s="201">
        <f t="shared" si="30"/>
        <v>0</v>
      </c>
      <c r="BZ21" s="201">
        <f t="shared" si="30"/>
        <v>0</v>
      </c>
      <c r="CA21" s="201">
        <f t="shared" ref="CA21:EG21" si="31">SUM(CA9:CA20)</f>
        <v>0</v>
      </c>
      <c r="CB21" s="201">
        <f t="shared" si="31"/>
        <v>0</v>
      </c>
      <c r="CC21" s="201">
        <f t="shared" si="31"/>
        <v>0</v>
      </c>
      <c r="CD21" s="201">
        <f t="shared" si="31"/>
        <v>0</v>
      </c>
      <c r="CE21" s="201">
        <f t="shared" si="31"/>
        <v>0</v>
      </c>
      <c r="CF21" s="201">
        <f t="shared" si="31"/>
        <v>0</v>
      </c>
      <c r="CG21" s="201">
        <f t="shared" si="31"/>
        <v>0</v>
      </c>
      <c r="CH21" s="201">
        <f t="shared" si="31"/>
        <v>0</v>
      </c>
      <c r="CI21" s="201">
        <f t="shared" si="31"/>
        <v>0</v>
      </c>
      <c r="CJ21" s="201">
        <f t="shared" si="31"/>
        <v>0</v>
      </c>
      <c r="CK21" s="201">
        <f t="shared" si="31"/>
        <v>0</v>
      </c>
      <c r="CL21" s="201">
        <f t="shared" si="31"/>
        <v>0</v>
      </c>
      <c r="CM21" s="201">
        <f t="shared" si="31"/>
        <v>0</v>
      </c>
      <c r="CN21" s="201">
        <f t="shared" si="31"/>
        <v>0</v>
      </c>
      <c r="CO21" s="201">
        <f t="shared" si="31"/>
        <v>0</v>
      </c>
      <c r="CP21" s="201">
        <f t="shared" si="31"/>
        <v>0</v>
      </c>
      <c r="CQ21" s="201">
        <f t="shared" si="31"/>
        <v>0</v>
      </c>
      <c r="CR21" s="201">
        <f t="shared" si="31"/>
        <v>0</v>
      </c>
      <c r="CS21" s="201">
        <f t="shared" si="31"/>
        <v>0</v>
      </c>
      <c r="CT21" s="201">
        <f t="shared" si="31"/>
        <v>0</v>
      </c>
      <c r="CU21" s="201">
        <f t="shared" si="31"/>
        <v>0</v>
      </c>
      <c r="CV21" s="201">
        <f t="shared" si="31"/>
        <v>0</v>
      </c>
      <c r="CW21" s="201">
        <f t="shared" si="31"/>
        <v>0</v>
      </c>
      <c r="CX21" s="201">
        <f t="shared" si="31"/>
        <v>0</v>
      </c>
      <c r="CY21" s="201">
        <f t="shared" si="31"/>
        <v>0</v>
      </c>
      <c r="CZ21" s="201">
        <f t="shared" si="31"/>
        <v>0</v>
      </c>
      <c r="DA21" s="201">
        <f t="shared" si="31"/>
        <v>0</v>
      </c>
      <c r="DB21" s="201">
        <f t="shared" si="31"/>
        <v>0</v>
      </c>
      <c r="DC21" s="201">
        <f t="shared" si="31"/>
        <v>0</v>
      </c>
      <c r="DD21" s="201">
        <f t="shared" si="31"/>
        <v>0</v>
      </c>
      <c r="DE21" s="201">
        <f t="shared" si="31"/>
        <v>0</v>
      </c>
      <c r="DF21" s="201">
        <f t="shared" si="31"/>
        <v>0</v>
      </c>
      <c r="DG21" s="201">
        <f t="shared" si="31"/>
        <v>0</v>
      </c>
      <c r="DH21" s="201">
        <f t="shared" si="31"/>
        <v>0</v>
      </c>
      <c r="DI21" s="201">
        <f t="shared" si="31"/>
        <v>0</v>
      </c>
      <c r="DJ21" s="201">
        <f t="shared" si="31"/>
        <v>0</v>
      </c>
      <c r="DK21" s="201">
        <f t="shared" si="31"/>
        <v>0</v>
      </c>
      <c r="DL21" s="201">
        <f t="shared" si="31"/>
        <v>0</v>
      </c>
      <c r="DM21" s="201">
        <f t="shared" si="31"/>
        <v>0</v>
      </c>
      <c r="DN21" s="201">
        <f t="shared" si="31"/>
        <v>0</v>
      </c>
      <c r="DO21" s="201">
        <f t="shared" si="31"/>
        <v>0</v>
      </c>
      <c r="DP21" s="201">
        <f t="shared" si="31"/>
        <v>0</v>
      </c>
      <c r="DQ21" s="201">
        <f t="shared" si="31"/>
        <v>0</v>
      </c>
      <c r="DR21" s="201">
        <f t="shared" si="31"/>
        <v>0</v>
      </c>
      <c r="DS21" s="201">
        <f t="shared" si="31"/>
        <v>0</v>
      </c>
      <c r="DT21" s="201">
        <f t="shared" si="31"/>
        <v>0</v>
      </c>
      <c r="DU21" s="201">
        <f t="shared" si="31"/>
        <v>0</v>
      </c>
      <c r="DV21" s="201">
        <f t="shared" si="31"/>
        <v>0</v>
      </c>
      <c r="DW21" s="201">
        <f t="shared" si="31"/>
        <v>0</v>
      </c>
      <c r="DX21" s="201">
        <f t="shared" si="31"/>
        <v>0</v>
      </c>
      <c r="DY21" s="201">
        <f t="shared" si="31"/>
        <v>0</v>
      </c>
      <c r="DZ21" s="201">
        <f t="shared" si="31"/>
        <v>0</v>
      </c>
      <c r="EA21" s="201">
        <f t="shared" si="31"/>
        <v>0</v>
      </c>
      <c r="EB21" s="201">
        <f t="shared" si="31"/>
        <v>0</v>
      </c>
      <c r="EC21" s="201">
        <f t="shared" si="31"/>
        <v>0</v>
      </c>
      <c r="ED21" s="201">
        <f t="shared" si="31"/>
        <v>0</v>
      </c>
      <c r="EE21" s="201">
        <f t="shared" si="31"/>
        <v>0</v>
      </c>
      <c r="EF21" s="201">
        <f t="shared" si="31"/>
        <v>0</v>
      </c>
      <c r="EG21" s="155">
        <f t="shared" si="31"/>
        <v>0</v>
      </c>
    </row>
    <row r="22" spans="1:137" outlineLevel="1">
      <c r="A22" s="211"/>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s="7"/>
    </row>
    <row r="23" spans="1:137" outlineLevel="1">
      <c r="A23" s="220" t="s">
        <v>216</v>
      </c>
      <c r="B23" s="220" t="s">
        <v>286</v>
      </c>
      <c r="C23" s="220" t="s">
        <v>284</v>
      </c>
      <c r="D23" s="220"/>
      <c r="E23" s="220"/>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9"/>
    </row>
    <row r="24" spans="1:137" outlineLevel="1">
      <c r="A24" s="211" t="str">
        <f>A6&amp;"."&amp;A23&amp;"."&amp;A7&amp;"."&amp;B24</f>
        <v>1.o.1.1</v>
      </c>
      <c r="B24">
        <v>1</v>
      </c>
      <c r="C24" t="str">
        <f>_xlfn.XLOOKUP($A24,Select!$A$4:$A$65,Select!$H$4:$H$65)</f>
        <v>Fixed</v>
      </c>
      <c r="D24"/>
      <c r="E24"/>
      <c r="F24"/>
      <c r="G24"/>
      <c r="H24"/>
      <c r="I24"/>
      <c r="J24"/>
      <c r="K24"/>
      <c r="L24"/>
      <c r="M24" s="219"/>
      <c r="N24" s="219"/>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19"/>
      <c r="AZ24" s="219"/>
      <c r="BA24" s="219"/>
      <c r="BB24" s="219"/>
      <c r="BC24" s="219"/>
      <c r="BD24" s="219"/>
      <c r="BE24" s="219"/>
      <c r="BF24" s="219"/>
      <c r="BG24" s="219"/>
      <c r="BH24" s="219"/>
      <c r="BI24" s="219"/>
      <c r="BJ24" s="219"/>
      <c r="BK24" s="219"/>
      <c r="BL24" s="219"/>
      <c r="BM24" s="219"/>
      <c r="BN24" s="219"/>
      <c r="BO24" s="219"/>
      <c r="BP24" s="219"/>
      <c r="BQ24" s="219"/>
      <c r="BR24" s="219"/>
      <c r="BS24" s="219"/>
      <c r="BT24" s="219"/>
      <c r="BU24" s="219"/>
      <c r="BV24" s="219"/>
      <c r="BW24" s="219"/>
      <c r="BX24" s="219"/>
      <c r="BY24" s="219"/>
      <c r="BZ24" s="219"/>
      <c r="CA24" s="219"/>
      <c r="CB24" s="219"/>
      <c r="CC24" s="219"/>
      <c r="CD24" s="219"/>
      <c r="CE24" s="219"/>
      <c r="CF24" s="219"/>
      <c r="CG24" s="219"/>
      <c r="CH24" s="219"/>
      <c r="CI24" s="219"/>
      <c r="CJ24" s="219"/>
      <c r="CK24" s="219"/>
      <c r="CL24" s="219"/>
      <c r="CM24" s="219"/>
      <c r="CN24" s="219"/>
      <c r="CO24" s="219"/>
      <c r="CP24" s="219"/>
      <c r="CQ24" s="219"/>
      <c r="CR24" s="219"/>
      <c r="CS24" s="219"/>
      <c r="CT24" s="219"/>
      <c r="CU24" s="219"/>
      <c r="CV24" s="219"/>
      <c r="CW24" s="219"/>
      <c r="CX24" s="219"/>
      <c r="CY24" s="219"/>
      <c r="CZ24" s="219"/>
      <c r="DA24" s="219"/>
      <c r="DB24" s="219"/>
      <c r="DC24" s="219"/>
      <c r="DD24" s="219"/>
      <c r="DE24" s="219"/>
      <c r="DF24" s="219"/>
      <c r="DG24" s="219"/>
      <c r="DH24" s="219"/>
      <c r="DI24" s="219"/>
      <c r="DJ24" s="219"/>
      <c r="DK24" s="219"/>
      <c r="DL24" s="219"/>
      <c r="DM24" s="219"/>
      <c r="DN24" s="219"/>
      <c r="DO24" s="219"/>
      <c r="DP24" s="219"/>
      <c r="DQ24" s="219"/>
      <c r="DR24" s="219"/>
      <c r="DS24" s="219"/>
      <c r="DT24" s="219"/>
      <c r="DU24" s="219"/>
      <c r="DV24" s="219"/>
      <c r="DW24" s="219"/>
      <c r="DX24" s="219"/>
      <c r="DY24" s="219"/>
      <c r="DZ24" s="219"/>
      <c r="EA24" s="219"/>
      <c r="EB24" s="219"/>
      <c r="EC24" s="219"/>
      <c r="ED24" s="219"/>
      <c r="EE24" s="219"/>
      <c r="EF24" s="219"/>
      <c r="EG24" s="32"/>
    </row>
    <row r="25" spans="1:137" outlineLevel="1">
      <c r="A25" s="211" t="str">
        <f>A6&amp;"."&amp;A23&amp;"."&amp;A7&amp;"."&amp;B25</f>
        <v>1.o.1.2</v>
      </c>
      <c r="B25">
        <v>2</v>
      </c>
      <c r="C25" t="str">
        <f>_xlfn.XLOOKUP($A25,Select!$A$4:$A$65,Select!$H$4:$H$65)</f>
        <v>Variable</v>
      </c>
      <c r="D25"/>
      <c r="E25"/>
      <c r="F25"/>
      <c r="G25"/>
      <c r="H25"/>
      <c r="I25"/>
      <c r="J25"/>
      <c r="K25"/>
      <c r="L25"/>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c r="CF25" s="200"/>
      <c r="CG25" s="200"/>
      <c r="CH25" s="200"/>
      <c r="CI25" s="200"/>
      <c r="CJ25" s="200"/>
      <c r="CK25" s="200"/>
      <c r="CL25" s="200"/>
      <c r="CM25" s="200"/>
      <c r="CN25" s="200"/>
      <c r="CO25" s="200"/>
      <c r="CP25" s="200"/>
      <c r="CQ25" s="200"/>
      <c r="CR25" s="200"/>
      <c r="CS25" s="200"/>
      <c r="CT25" s="200"/>
      <c r="CU25" s="200"/>
      <c r="CV25" s="200"/>
      <c r="CW25" s="200"/>
      <c r="CX25" s="200"/>
      <c r="CY25" s="200"/>
      <c r="CZ25" s="200"/>
      <c r="DA25" s="200"/>
      <c r="DB25" s="200"/>
      <c r="DC25" s="200"/>
      <c r="DD25" s="200"/>
      <c r="DE25" s="200"/>
      <c r="DF25" s="200"/>
      <c r="DG25" s="200"/>
      <c r="DH25" s="200"/>
      <c r="DI25" s="200"/>
      <c r="DJ25" s="200"/>
      <c r="DK25" s="200"/>
      <c r="DL25" s="200"/>
      <c r="DM25" s="200"/>
      <c r="DN25" s="200"/>
      <c r="DO25" s="200"/>
      <c r="DP25" s="200"/>
      <c r="DQ25" s="200"/>
      <c r="DR25" s="200"/>
      <c r="DS25" s="200"/>
      <c r="DT25" s="200"/>
      <c r="DU25" s="200"/>
      <c r="DV25" s="200"/>
      <c r="DW25" s="200"/>
      <c r="DX25" s="200"/>
      <c r="DY25" s="200"/>
      <c r="DZ25" s="200"/>
      <c r="EA25" s="200"/>
      <c r="EB25" s="200"/>
      <c r="EC25" s="200"/>
      <c r="ED25" s="200"/>
      <c r="EE25" s="200"/>
      <c r="EF25" s="200"/>
      <c r="EG25" s="32"/>
    </row>
    <row r="26" spans="1:137" outlineLevel="1">
      <c r="A26" s="211" t="str">
        <f>A6&amp;"."&amp;A23&amp;"."&amp;A7&amp;"."&amp;B26</f>
        <v>1.o.1.3</v>
      </c>
      <c r="B26">
        <v>3</v>
      </c>
      <c r="C26" t="str">
        <f>_xlfn.XLOOKUP($A26,Select!$A$4:$A$65,Select!$H$4:$H$65)</f>
        <v>Common Facilities - Fixed</v>
      </c>
      <c r="D26"/>
      <c r="E26"/>
      <c r="F26"/>
      <c r="G26"/>
      <c r="H26"/>
      <c r="I26"/>
      <c r="J26"/>
      <c r="K26"/>
      <c r="L26"/>
      <c r="M26" s="200"/>
      <c r="N26" s="200"/>
      <c r="O26" s="200"/>
      <c r="P26" s="200"/>
      <c r="Q26" s="200"/>
      <c r="R26" s="200"/>
      <c r="S26" s="200"/>
      <c r="T26" s="200"/>
      <c r="U26" s="200"/>
      <c r="V26" s="200"/>
      <c r="W26" s="200"/>
      <c r="X26" s="200"/>
      <c r="Y26" s="200"/>
      <c r="Z26" s="200"/>
      <c r="AA26" s="200"/>
      <c r="AB26" s="200"/>
      <c r="AC26" s="200"/>
      <c r="AD26" s="200"/>
      <c r="AE26" s="200"/>
      <c r="AF26" s="200"/>
      <c r="AG26" s="200"/>
      <c r="AH26" s="200"/>
      <c r="AI26" s="200"/>
      <c r="AJ26" s="200"/>
      <c r="AK26" s="200"/>
      <c r="AL26" s="200"/>
      <c r="AM26" s="200"/>
      <c r="AN26" s="200"/>
      <c r="AO26" s="200"/>
      <c r="AP26" s="200"/>
      <c r="AQ26" s="200"/>
      <c r="AR26" s="200"/>
      <c r="AS26" s="200"/>
      <c r="AT26" s="200"/>
      <c r="AU26" s="200"/>
      <c r="AV26" s="200"/>
      <c r="AW26" s="200"/>
      <c r="AX26" s="200"/>
      <c r="AY26" s="200"/>
      <c r="AZ26" s="200"/>
      <c r="BA26" s="200"/>
      <c r="BB26" s="200"/>
      <c r="BC26" s="200"/>
      <c r="BD26" s="200"/>
      <c r="BE26" s="200"/>
      <c r="BF26" s="200"/>
      <c r="BG26" s="200"/>
      <c r="BH26" s="200"/>
      <c r="BI26" s="200"/>
      <c r="BJ26" s="200"/>
      <c r="BK26" s="200"/>
      <c r="BL26" s="200"/>
      <c r="BM26" s="200"/>
      <c r="BN26" s="200"/>
      <c r="BO26" s="200"/>
      <c r="BP26" s="200"/>
      <c r="BQ26" s="200"/>
      <c r="BR26" s="200"/>
      <c r="BS26" s="200"/>
      <c r="BT26" s="200"/>
      <c r="BU26" s="200"/>
      <c r="BV26" s="200"/>
      <c r="BW26" s="200"/>
      <c r="BX26" s="200"/>
      <c r="BY26" s="200"/>
      <c r="BZ26" s="200"/>
      <c r="CA26" s="200"/>
      <c r="CB26" s="200"/>
      <c r="CC26" s="200"/>
      <c r="CD26" s="200"/>
      <c r="CE26" s="200"/>
      <c r="CF26" s="200"/>
      <c r="CG26" s="200"/>
      <c r="CH26" s="200"/>
      <c r="CI26" s="200"/>
      <c r="CJ26" s="200"/>
      <c r="CK26" s="200"/>
      <c r="CL26" s="200"/>
      <c r="CM26" s="200"/>
      <c r="CN26" s="200"/>
      <c r="CO26" s="200"/>
      <c r="CP26" s="200"/>
      <c r="CQ26" s="200"/>
      <c r="CR26" s="200"/>
      <c r="CS26" s="200"/>
      <c r="CT26" s="200"/>
      <c r="CU26" s="200"/>
      <c r="CV26" s="200"/>
      <c r="CW26" s="200"/>
      <c r="CX26" s="200"/>
      <c r="CY26" s="200"/>
      <c r="CZ26" s="200"/>
      <c r="DA26" s="200"/>
      <c r="DB26" s="200"/>
      <c r="DC26" s="200"/>
      <c r="DD26" s="200"/>
      <c r="DE26" s="200"/>
      <c r="DF26" s="200"/>
      <c r="DG26" s="200"/>
      <c r="DH26" s="200"/>
      <c r="DI26" s="200"/>
      <c r="DJ26" s="200"/>
      <c r="DK26" s="200"/>
      <c r="DL26" s="200"/>
      <c r="DM26" s="200"/>
      <c r="DN26" s="200"/>
      <c r="DO26" s="200"/>
      <c r="DP26" s="200"/>
      <c r="DQ26" s="200"/>
      <c r="DR26" s="200"/>
      <c r="DS26" s="200"/>
      <c r="DT26" s="200"/>
      <c r="DU26" s="200"/>
      <c r="DV26" s="200"/>
      <c r="DW26" s="200"/>
      <c r="DX26" s="200"/>
      <c r="DY26" s="200"/>
      <c r="DZ26" s="200"/>
      <c r="EA26" s="200"/>
      <c r="EB26" s="200"/>
      <c r="EC26" s="200"/>
      <c r="ED26" s="200"/>
      <c r="EE26" s="200"/>
      <c r="EF26" s="200"/>
      <c r="EG26" s="32"/>
    </row>
    <row r="27" spans="1:137" outlineLevel="1">
      <c r="A27" s="211" t="str">
        <f>A6&amp;"."&amp;A23&amp;"."&amp;A7&amp;"."&amp;B27</f>
        <v>1.o.1.4</v>
      </c>
      <c r="B27">
        <v>4</v>
      </c>
      <c r="C27" t="str">
        <f>_xlfn.XLOOKUP($A27,Select!$A$4:$A$65,Select!$H$4:$H$65)</f>
        <v>Common Facilities - Operating/Variable</v>
      </c>
      <c r="D27"/>
      <c r="E27"/>
      <c r="F27"/>
      <c r="G27"/>
      <c r="H27"/>
      <c r="I27"/>
      <c r="J27"/>
      <c r="K27"/>
      <c r="L27"/>
      <c r="M27" s="200"/>
      <c r="N27" s="200"/>
      <c r="O27" s="200"/>
      <c r="P27" s="200"/>
      <c r="Q27" s="200"/>
      <c r="R27" s="200"/>
      <c r="S27" s="200"/>
      <c r="T27" s="200"/>
      <c r="U27" s="200"/>
      <c r="V27" s="200"/>
      <c r="W27" s="200"/>
      <c r="X27" s="200"/>
      <c r="Y27" s="200"/>
      <c r="Z27" s="200"/>
      <c r="AA27" s="200"/>
      <c r="AB27" s="200"/>
      <c r="AC27" s="200"/>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00"/>
      <c r="BD27" s="200"/>
      <c r="BE27" s="200"/>
      <c r="BF27" s="200"/>
      <c r="BG27" s="200"/>
      <c r="BH27" s="200"/>
      <c r="BI27" s="200"/>
      <c r="BJ27" s="200"/>
      <c r="BK27" s="200"/>
      <c r="BL27" s="200"/>
      <c r="BM27" s="200"/>
      <c r="BN27" s="200"/>
      <c r="BO27" s="200"/>
      <c r="BP27" s="200"/>
      <c r="BQ27" s="200"/>
      <c r="BR27" s="200"/>
      <c r="BS27" s="200"/>
      <c r="BT27" s="200"/>
      <c r="BU27" s="200"/>
      <c r="BV27" s="200"/>
      <c r="BW27" s="200"/>
      <c r="BX27" s="200"/>
      <c r="BY27" s="200"/>
      <c r="BZ27" s="200"/>
      <c r="CA27" s="200"/>
      <c r="CB27" s="200"/>
      <c r="CC27" s="200"/>
      <c r="CD27" s="200"/>
      <c r="CE27" s="200"/>
      <c r="CF27" s="200"/>
      <c r="CG27" s="200"/>
      <c r="CH27" s="200"/>
      <c r="CI27" s="200"/>
      <c r="CJ27" s="200"/>
      <c r="CK27" s="200"/>
      <c r="CL27" s="200"/>
      <c r="CM27" s="200"/>
      <c r="CN27" s="200"/>
      <c r="CO27" s="200"/>
      <c r="CP27" s="200"/>
      <c r="CQ27" s="200"/>
      <c r="CR27" s="200"/>
      <c r="CS27" s="200"/>
      <c r="CT27" s="200"/>
      <c r="CU27" s="200"/>
      <c r="CV27" s="200"/>
      <c r="CW27" s="200"/>
      <c r="CX27" s="200"/>
      <c r="CY27" s="200"/>
      <c r="CZ27" s="200"/>
      <c r="DA27" s="200"/>
      <c r="DB27" s="200"/>
      <c r="DC27" s="200"/>
      <c r="DD27" s="200"/>
      <c r="DE27" s="200"/>
      <c r="DF27" s="200"/>
      <c r="DG27" s="200"/>
      <c r="DH27" s="200"/>
      <c r="DI27" s="200"/>
      <c r="DJ27" s="200"/>
      <c r="DK27" s="200"/>
      <c r="DL27" s="200"/>
      <c r="DM27" s="200"/>
      <c r="DN27" s="200"/>
      <c r="DO27" s="200"/>
      <c r="DP27" s="200"/>
      <c r="DQ27" s="200"/>
      <c r="DR27" s="200"/>
      <c r="DS27" s="200"/>
      <c r="DT27" s="200"/>
      <c r="DU27" s="200"/>
      <c r="DV27" s="200"/>
      <c r="DW27" s="200"/>
      <c r="DX27" s="200"/>
      <c r="DY27" s="200"/>
      <c r="DZ27" s="200"/>
      <c r="EA27" s="200"/>
      <c r="EB27" s="200"/>
      <c r="EC27" s="200"/>
      <c r="ED27" s="200"/>
      <c r="EE27" s="200"/>
      <c r="EF27" s="200"/>
      <c r="EG27" s="32"/>
    </row>
    <row r="28" spans="1:137" outlineLevel="1">
      <c r="A28" s="211" t="str">
        <f>A6&amp;"."&amp;A23&amp;"."&amp;A7&amp;"."&amp;B28</f>
        <v>1.o.1.5</v>
      </c>
      <c r="B28">
        <v>5</v>
      </c>
      <c r="C28" t="e">
        <f>_xlfn.XLOOKUP($A28,Select!$A$4:$A$65,Select!$H$4:$H$65)</f>
        <v>#N/A</v>
      </c>
      <c r="D28"/>
      <c r="E28"/>
      <c r="F28"/>
      <c r="G28"/>
      <c r="H28"/>
      <c r="I28"/>
      <c r="J28"/>
      <c r="K28"/>
      <c r="L28"/>
      <c r="M28" s="200"/>
      <c r="N28" s="200"/>
      <c r="O28" s="200"/>
      <c r="P28" s="200"/>
      <c r="Q28" s="200"/>
      <c r="R28" s="200"/>
      <c r="S28" s="200"/>
      <c r="T28" s="200"/>
      <c r="U28" s="200"/>
      <c r="V28" s="200"/>
      <c r="W28" s="200"/>
      <c r="X28" s="200"/>
      <c r="Y28" s="200"/>
      <c r="Z28" s="200"/>
      <c r="AA28" s="200"/>
      <c r="AB28" s="200"/>
      <c r="AC28" s="200"/>
      <c r="AD28" s="200"/>
      <c r="AE28" s="200"/>
      <c r="AF28" s="200"/>
      <c r="AG28" s="200"/>
      <c r="AH28" s="200"/>
      <c r="AI28" s="200"/>
      <c r="AJ28" s="200"/>
      <c r="AK28" s="200"/>
      <c r="AL28" s="200"/>
      <c r="AM28" s="200"/>
      <c r="AN28" s="200"/>
      <c r="AO28" s="200"/>
      <c r="AP28" s="200"/>
      <c r="AQ28" s="200"/>
      <c r="AR28" s="200"/>
      <c r="AS28" s="200"/>
      <c r="AT28" s="200"/>
      <c r="AU28" s="200"/>
      <c r="AV28" s="200"/>
      <c r="AW28" s="200"/>
      <c r="AX28" s="200"/>
      <c r="AY28" s="200"/>
      <c r="AZ28" s="200"/>
      <c r="BA28" s="200"/>
      <c r="BB28" s="200"/>
      <c r="BC28" s="200"/>
      <c r="BD28" s="200"/>
      <c r="BE28" s="200"/>
      <c r="BF28" s="200"/>
      <c r="BG28" s="200"/>
      <c r="BH28" s="200"/>
      <c r="BI28" s="200"/>
      <c r="BJ28" s="200"/>
      <c r="BK28" s="200"/>
      <c r="BL28" s="200"/>
      <c r="BM28" s="200"/>
      <c r="BN28" s="200"/>
      <c r="BO28" s="200"/>
      <c r="BP28" s="200"/>
      <c r="BQ28" s="200"/>
      <c r="BR28" s="200"/>
      <c r="BS28" s="200"/>
      <c r="BT28" s="200"/>
      <c r="BU28" s="200"/>
      <c r="BV28" s="200"/>
      <c r="BW28" s="200"/>
      <c r="BX28" s="200"/>
      <c r="BY28" s="200"/>
      <c r="BZ28" s="200"/>
      <c r="CA28" s="200"/>
      <c r="CB28" s="200"/>
      <c r="CC28" s="200"/>
      <c r="CD28" s="200"/>
      <c r="CE28" s="200"/>
      <c r="CF28" s="200"/>
      <c r="CG28" s="200"/>
      <c r="CH28" s="200"/>
      <c r="CI28" s="200"/>
      <c r="CJ28" s="200"/>
      <c r="CK28" s="200"/>
      <c r="CL28" s="200"/>
      <c r="CM28" s="200"/>
      <c r="CN28" s="200"/>
      <c r="CO28" s="200"/>
      <c r="CP28" s="200"/>
      <c r="CQ28" s="200"/>
      <c r="CR28" s="200"/>
      <c r="CS28" s="200"/>
      <c r="CT28" s="200"/>
      <c r="CU28" s="200"/>
      <c r="CV28" s="200"/>
      <c r="CW28" s="200"/>
      <c r="CX28" s="200"/>
      <c r="CY28" s="200"/>
      <c r="CZ28" s="200"/>
      <c r="DA28" s="200"/>
      <c r="DB28" s="200"/>
      <c r="DC28" s="200"/>
      <c r="DD28" s="200"/>
      <c r="DE28" s="200"/>
      <c r="DF28" s="200"/>
      <c r="DG28" s="200"/>
      <c r="DH28" s="200"/>
      <c r="DI28" s="200"/>
      <c r="DJ28" s="200"/>
      <c r="DK28" s="200"/>
      <c r="DL28" s="200"/>
      <c r="DM28" s="200"/>
      <c r="DN28" s="200"/>
      <c r="DO28" s="200"/>
      <c r="DP28" s="200"/>
      <c r="DQ28" s="200"/>
      <c r="DR28" s="200"/>
      <c r="DS28" s="200"/>
      <c r="DT28" s="200"/>
      <c r="DU28" s="200"/>
      <c r="DV28" s="200"/>
      <c r="DW28" s="200"/>
      <c r="DX28" s="200"/>
      <c r="DY28" s="200"/>
      <c r="DZ28" s="200"/>
      <c r="EA28" s="200"/>
      <c r="EB28" s="200"/>
      <c r="EC28" s="200"/>
      <c r="ED28" s="200"/>
      <c r="EE28" s="200"/>
      <c r="EF28" s="200"/>
      <c r="EG28" s="32"/>
    </row>
    <row r="29" spans="1:137" outlineLevel="1">
      <c r="A29" s="211" t="str">
        <f>A6&amp;"."&amp;A23&amp;"."&amp;A7&amp;"."&amp;B29</f>
        <v>1.o.1.6</v>
      </c>
      <c r="B29">
        <v>6</v>
      </c>
      <c r="C29" t="e">
        <f>_xlfn.XLOOKUP($A29,Select!$A$4:$A$65,Select!$H$4:$H$65)</f>
        <v>#N/A</v>
      </c>
      <c r="D29"/>
      <c r="E29"/>
      <c r="F29"/>
      <c r="G29"/>
      <c r="H29"/>
      <c r="I29"/>
      <c r="J29"/>
      <c r="K29"/>
      <c r="L29"/>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c r="DA29" s="200"/>
      <c r="DB29" s="200"/>
      <c r="DC29" s="200"/>
      <c r="DD29" s="200"/>
      <c r="DE29" s="200"/>
      <c r="DF29" s="200"/>
      <c r="DG29" s="200"/>
      <c r="DH29" s="200"/>
      <c r="DI29" s="200"/>
      <c r="DJ29" s="200"/>
      <c r="DK29" s="200"/>
      <c r="DL29" s="200"/>
      <c r="DM29" s="200"/>
      <c r="DN29" s="200"/>
      <c r="DO29" s="200"/>
      <c r="DP29" s="200"/>
      <c r="DQ29" s="200"/>
      <c r="DR29" s="200"/>
      <c r="DS29" s="200"/>
      <c r="DT29" s="200"/>
      <c r="DU29" s="200"/>
      <c r="DV29" s="200"/>
      <c r="DW29" s="200"/>
      <c r="DX29" s="200"/>
      <c r="DY29" s="200"/>
      <c r="DZ29" s="200"/>
      <c r="EA29" s="200"/>
      <c r="EB29" s="200"/>
      <c r="EC29" s="200"/>
      <c r="ED29" s="200"/>
      <c r="EE29" s="200"/>
      <c r="EF29" s="200"/>
      <c r="EG29" s="32"/>
    </row>
    <row r="30" spans="1:137" outlineLevel="1">
      <c r="A30" s="211" t="str">
        <f>A6&amp;"."&amp;A23&amp;"."&amp;A7&amp;"."&amp;B30</f>
        <v>1.o.1.7</v>
      </c>
      <c r="B30">
        <v>7</v>
      </c>
      <c r="C30" t="e">
        <f>_xlfn.XLOOKUP($A30,Select!$A$4:$A$65,Select!$H$4:$H$65)</f>
        <v>#N/A</v>
      </c>
      <c r="D30"/>
      <c r="E30"/>
      <c r="F30"/>
      <c r="G30"/>
      <c r="H30"/>
      <c r="I30"/>
      <c r="J30"/>
      <c r="K30"/>
      <c r="L30"/>
      <c r="M30" s="200"/>
      <c r="N30" s="200"/>
      <c r="O30" s="200"/>
      <c r="P30" s="200"/>
      <c r="Q30" s="200"/>
      <c r="R30" s="200"/>
      <c r="S30" s="200"/>
      <c r="T30" s="200"/>
      <c r="U30" s="200"/>
      <c r="V30" s="200"/>
      <c r="W30" s="200"/>
      <c r="X30" s="200"/>
      <c r="Y30" s="200"/>
      <c r="Z30" s="200"/>
      <c r="AA30" s="200"/>
      <c r="AB30" s="200"/>
      <c r="AC30" s="200"/>
      <c r="AD30" s="200"/>
      <c r="AE30" s="200"/>
      <c r="AF30" s="200"/>
      <c r="AG30" s="200"/>
      <c r="AH30" s="200"/>
      <c r="AI30" s="200"/>
      <c r="AJ30" s="200"/>
      <c r="AK30" s="200"/>
      <c r="AL30" s="200"/>
      <c r="AM30" s="200"/>
      <c r="AN30" s="200"/>
      <c r="AO30" s="200"/>
      <c r="AP30" s="200"/>
      <c r="AQ30" s="200"/>
      <c r="AR30" s="200"/>
      <c r="AS30" s="200"/>
      <c r="AT30" s="200"/>
      <c r="AU30" s="200"/>
      <c r="AV30" s="200"/>
      <c r="AW30" s="200"/>
      <c r="AX30" s="200"/>
      <c r="AY30" s="200"/>
      <c r="AZ30" s="200"/>
      <c r="BA30" s="200"/>
      <c r="BB30" s="200"/>
      <c r="BC30" s="200"/>
      <c r="BD30" s="200"/>
      <c r="BE30" s="200"/>
      <c r="BF30" s="200"/>
      <c r="BG30" s="200"/>
      <c r="BH30" s="200"/>
      <c r="BI30" s="200"/>
      <c r="BJ30" s="200"/>
      <c r="BK30" s="200"/>
      <c r="BL30" s="200"/>
      <c r="BM30" s="200"/>
      <c r="BN30" s="200"/>
      <c r="BO30" s="200"/>
      <c r="BP30" s="200"/>
      <c r="BQ30" s="200"/>
      <c r="BR30" s="200"/>
      <c r="BS30" s="200"/>
      <c r="BT30" s="200"/>
      <c r="BU30" s="200"/>
      <c r="BV30" s="200"/>
      <c r="BW30" s="200"/>
      <c r="BX30" s="200"/>
      <c r="BY30" s="200"/>
      <c r="BZ30" s="200"/>
      <c r="CA30" s="200"/>
      <c r="CB30" s="200"/>
      <c r="CC30" s="200"/>
      <c r="CD30" s="200"/>
      <c r="CE30" s="200"/>
      <c r="CF30" s="200"/>
      <c r="CG30" s="200"/>
      <c r="CH30" s="200"/>
      <c r="CI30" s="200"/>
      <c r="CJ30" s="200"/>
      <c r="CK30" s="200"/>
      <c r="CL30" s="200"/>
      <c r="CM30" s="200"/>
      <c r="CN30" s="200"/>
      <c r="CO30" s="200"/>
      <c r="CP30" s="200"/>
      <c r="CQ30" s="200"/>
      <c r="CR30" s="200"/>
      <c r="CS30" s="200"/>
      <c r="CT30" s="200"/>
      <c r="CU30" s="200"/>
      <c r="CV30" s="200"/>
      <c r="CW30" s="200"/>
      <c r="CX30" s="200"/>
      <c r="CY30" s="200"/>
      <c r="CZ30" s="200"/>
      <c r="DA30" s="200"/>
      <c r="DB30" s="200"/>
      <c r="DC30" s="200"/>
      <c r="DD30" s="200"/>
      <c r="DE30" s="200"/>
      <c r="DF30" s="200"/>
      <c r="DG30" s="200"/>
      <c r="DH30" s="200"/>
      <c r="DI30" s="200"/>
      <c r="DJ30" s="200"/>
      <c r="DK30" s="200"/>
      <c r="DL30" s="200"/>
      <c r="DM30" s="200"/>
      <c r="DN30" s="200"/>
      <c r="DO30" s="200"/>
      <c r="DP30" s="200"/>
      <c r="DQ30" s="200"/>
      <c r="DR30" s="200"/>
      <c r="DS30" s="200"/>
      <c r="DT30" s="200"/>
      <c r="DU30" s="200"/>
      <c r="DV30" s="200"/>
      <c r="DW30" s="200"/>
      <c r="DX30" s="200"/>
      <c r="DY30" s="200"/>
      <c r="DZ30" s="200"/>
      <c r="EA30" s="200"/>
      <c r="EB30" s="200"/>
      <c r="EC30" s="200"/>
      <c r="ED30" s="200"/>
      <c r="EE30" s="200"/>
      <c r="EF30" s="200"/>
      <c r="EG30" s="32"/>
    </row>
    <row r="31" spans="1:137" outlineLevel="1">
      <c r="A31" s="211" t="str">
        <f>A6&amp;"."&amp;A23&amp;"."&amp;A7&amp;"."&amp;B31</f>
        <v>1.o.1.8</v>
      </c>
      <c r="B31">
        <v>8</v>
      </c>
      <c r="C31" t="e">
        <f>_xlfn.XLOOKUP($A31,Select!$A$4:$A$65,Select!$H$4:$H$65)</f>
        <v>#N/A</v>
      </c>
      <c r="D31"/>
      <c r="E31"/>
      <c r="F31"/>
      <c r="G31"/>
      <c r="H31"/>
      <c r="I31"/>
      <c r="J31"/>
      <c r="K31"/>
      <c r="L31"/>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0"/>
      <c r="AM31" s="200"/>
      <c r="AN31" s="200"/>
      <c r="AO31" s="200"/>
      <c r="AP31" s="200"/>
      <c r="AQ31" s="200"/>
      <c r="AR31" s="200"/>
      <c r="AS31" s="200"/>
      <c r="AT31" s="200"/>
      <c r="AU31" s="200"/>
      <c r="AV31" s="200"/>
      <c r="AW31" s="200"/>
      <c r="AX31" s="200"/>
      <c r="AY31" s="200"/>
      <c r="AZ31" s="200"/>
      <c r="BA31" s="200"/>
      <c r="BB31" s="200"/>
      <c r="BC31" s="200"/>
      <c r="BD31" s="200"/>
      <c r="BE31" s="200"/>
      <c r="BF31" s="200"/>
      <c r="BG31" s="200"/>
      <c r="BH31" s="200"/>
      <c r="BI31" s="200"/>
      <c r="BJ31" s="200"/>
      <c r="BK31" s="200"/>
      <c r="BL31" s="200"/>
      <c r="BM31" s="200"/>
      <c r="BN31" s="200"/>
      <c r="BO31" s="200"/>
      <c r="BP31" s="200"/>
      <c r="BQ31" s="200"/>
      <c r="BR31" s="200"/>
      <c r="BS31" s="200"/>
      <c r="BT31" s="200"/>
      <c r="BU31" s="200"/>
      <c r="BV31" s="200"/>
      <c r="BW31" s="200"/>
      <c r="BX31" s="200"/>
      <c r="BY31" s="200"/>
      <c r="BZ31" s="200"/>
      <c r="CA31" s="200"/>
      <c r="CB31" s="200"/>
      <c r="CC31" s="200"/>
      <c r="CD31" s="200"/>
      <c r="CE31" s="200"/>
      <c r="CF31" s="200"/>
      <c r="CG31" s="200"/>
      <c r="CH31" s="200"/>
      <c r="CI31" s="200"/>
      <c r="CJ31" s="200"/>
      <c r="CK31" s="200"/>
      <c r="CL31" s="200"/>
      <c r="CM31" s="200"/>
      <c r="CN31" s="200"/>
      <c r="CO31" s="200"/>
      <c r="CP31" s="200"/>
      <c r="CQ31" s="200"/>
      <c r="CR31" s="200"/>
      <c r="CS31" s="200"/>
      <c r="CT31" s="200"/>
      <c r="CU31" s="200"/>
      <c r="CV31" s="200"/>
      <c r="CW31" s="200"/>
      <c r="CX31" s="200"/>
      <c r="CY31" s="200"/>
      <c r="CZ31" s="200"/>
      <c r="DA31" s="200"/>
      <c r="DB31" s="200"/>
      <c r="DC31" s="200"/>
      <c r="DD31" s="200"/>
      <c r="DE31" s="200"/>
      <c r="DF31" s="200"/>
      <c r="DG31" s="200"/>
      <c r="DH31" s="200"/>
      <c r="DI31" s="200"/>
      <c r="DJ31" s="200"/>
      <c r="DK31" s="200"/>
      <c r="DL31" s="200"/>
      <c r="DM31" s="200"/>
      <c r="DN31" s="200"/>
      <c r="DO31" s="200"/>
      <c r="DP31" s="200"/>
      <c r="DQ31" s="200"/>
      <c r="DR31" s="200"/>
      <c r="DS31" s="200"/>
      <c r="DT31" s="200"/>
      <c r="DU31" s="200"/>
      <c r="DV31" s="200"/>
      <c r="DW31" s="200"/>
      <c r="DX31" s="200"/>
      <c r="DY31" s="200"/>
      <c r="DZ31" s="200"/>
      <c r="EA31" s="200"/>
      <c r="EB31" s="200"/>
      <c r="EC31" s="200"/>
      <c r="ED31" s="200"/>
      <c r="EE31" s="200"/>
      <c r="EF31" s="200"/>
      <c r="EG31" s="32"/>
    </row>
    <row r="32" spans="1:137" outlineLevel="1">
      <c r="A32" s="211" t="str">
        <f>A6&amp;"."&amp;A23&amp;"."&amp;A7&amp;"."&amp;B32</f>
        <v>1.o.1.9</v>
      </c>
      <c r="B32">
        <v>9</v>
      </c>
      <c r="C32" t="e">
        <f>_xlfn.XLOOKUP($A32,Select!$A$4:$A$65,Select!$H$4:$H$65)</f>
        <v>#N/A</v>
      </c>
      <c r="D32"/>
      <c r="E32"/>
      <c r="F32"/>
      <c r="G32"/>
      <c r="H32"/>
      <c r="I32"/>
      <c r="J32"/>
      <c r="K32"/>
      <c r="L32"/>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0"/>
      <c r="CR32" s="200"/>
      <c r="CS32" s="200"/>
      <c r="CT32" s="200"/>
      <c r="CU32" s="200"/>
      <c r="CV32" s="200"/>
      <c r="CW32" s="200"/>
      <c r="CX32" s="200"/>
      <c r="CY32" s="200"/>
      <c r="CZ32" s="200"/>
      <c r="DA32" s="200"/>
      <c r="DB32" s="200"/>
      <c r="DC32" s="200"/>
      <c r="DD32" s="200"/>
      <c r="DE32" s="200"/>
      <c r="DF32" s="200"/>
      <c r="DG32" s="200"/>
      <c r="DH32" s="200"/>
      <c r="DI32" s="200"/>
      <c r="DJ32" s="200"/>
      <c r="DK32" s="200"/>
      <c r="DL32" s="200"/>
      <c r="DM32" s="200"/>
      <c r="DN32" s="200"/>
      <c r="DO32" s="200"/>
      <c r="DP32" s="200"/>
      <c r="DQ32" s="200"/>
      <c r="DR32" s="200"/>
      <c r="DS32" s="200"/>
      <c r="DT32" s="200"/>
      <c r="DU32" s="200"/>
      <c r="DV32" s="200"/>
      <c r="DW32" s="200"/>
      <c r="DX32" s="200"/>
      <c r="DY32" s="200"/>
      <c r="DZ32" s="200"/>
      <c r="EA32" s="200"/>
      <c r="EB32" s="200"/>
      <c r="EC32" s="200"/>
      <c r="ED32" s="200"/>
      <c r="EE32" s="200"/>
      <c r="EF32" s="200"/>
      <c r="EG32" s="32"/>
    </row>
    <row r="33" spans="1:137" outlineLevel="1">
      <c r="A33" s="211" t="str">
        <f>A6&amp;"."&amp;A23&amp;"."&amp;A7&amp;"."&amp;B33</f>
        <v>1.o.1.10</v>
      </c>
      <c r="B33">
        <v>10</v>
      </c>
      <c r="C33" t="e">
        <f>_xlfn.XLOOKUP($A33,Select!$A$4:$A$65,Select!$H$4:$H$65)</f>
        <v>#N/A</v>
      </c>
      <c r="D33"/>
      <c r="E33"/>
      <c r="F33"/>
      <c r="G33"/>
      <c r="H33"/>
      <c r="I33"/>
      <c r="J33"/>
      <c r="K33"/>
      <c r="L33"/>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0"/>
      <c r="AP33" s="200"/>
      <c r="AQ33" s="200"/>
      <c r="AR33" s="200"/>
      <c r="AS33" s="200"/>
      <c r="AT33" s="200"/>
      <c r="AU33" s="200"/>
      <c r="AV33" s="200"/>
      <c r="AW33" s="200"/>
      <c r="AX33" s="200"/>
      <c r="AY33" s="200"/>
      <c r="AZ33" s="200"/>
      <c r="BA33" s="200"/>
      <c r="BB33" s="200"/>
      <c r="BC33" s="200"/>
      <c r="BD33" s="200"/>
      <c r="BE33" s="200"/>
      <c r="BF33" s="200"/>
      <c r="BG33" s="200"/>
      <c r="BH33" s="200"/>
      <c r="BI33" s="200"/>
      <c r="BJ33" s="200"/>
      <c r="BK33" s="200"/>
      <c r="BL33" s="200"/>
      <c r="BM33" s="200"/>
      <c r="BN33" s="200"/>
      <c r="BO33" s="200"/>
      <c r="BP33" s="200"/>
      <c r="BQ33" s="200"/>
      <c r="BR33" s="200"/>
      <c r="BS33" s="200"/>
      <c r="BT33" s="200"/>
      <c r="BU33" s="200"/>
      <c r="BV33" s="200"/>
      <c r="BW33" s="200"/>
      <c r="BX33" s="200"/>
      <c r="BY33" s="200"/>
      <c r="BZ33" s="200"/>
      <c r="CA33" s="200"/>
      <c r="CB33" s="200"/>
      <c r="CC33" s="200"/>
      <c r="CD33" s="200"/>
      <c r="CE33" s="200"/>
      <c r="CF33" s="200"/>
      <c r="CG33" s="200"/>
      <c r="CH33" s="200"/>
      <c r="CI33" s="200"/>
      <c r="CJ33" s="200"/>
      <c r="CK33" s="200"/>
      <c r="CL33" s="200"/>
      <c r="CM33" s="200"/>
      <c r="CN33" s="200"/>
      <c r="CO33" s="200"/>
      <c r="CP33" s="200"/>
      <c r="CQ33" s="200"/>
      <c r="CR33" s="200"/>
      <c r="CS33" s="200"/>
      <c r="CT33" s="200"/>
      <c r="CU33" s="200"/>
      <c r="CV33" s="200"/>
      <c r="CW33" s="200"/>
      <c r="CX33" s="200"/>
      <c r="CY33" s="200"/>
      <c r="CZ33" s="200"/>
      <c r="DA33" s="200"/>
      <c r="DB33" s="200"/>
      <c r="DC33" s="200"/>
      <c r="DD33" s="200"/>
      <c r="DE33" s="200"/>
      <c r="DF33" s="200"/>
      <c r="DG33" s="200"/>
      <c r="DH33" s="200"/>
      <c r="DI33" s="200"/>
      <c r="DJ33" s="200"/>
      <c r="DK33" s="200"/>
      <c r="DL33" s="200"/>
      <c r="DM33" s="200"/>
      <c r="DN33" s="200"/>
      <c r="DO33" s="200"/>
      <c r="DP33" s="200"/>
      <c r="DQ33" s="200"/>
      <c r="DR33" s="200"/>
      <c r="DS33" s="200"/>
      <c r="DT33" s="200"/>
      <c r="DU33" s="200"/>
      <c r="DV33" s="200"/>
      <c r="DW33" s="200"/>
      <c r="DX33" s="200"/>
      <c r="DY33" s="200"/>
      <c r="DZ33" s="200"/>
      <c r="EA33" s="200"/>
      <c r="EB33" s="200"/>
      <c r="EC33" s="200"/>
      <c r="ED33" s="200"/>
      <c r="EE33" s="200"/>
      <c r="EF33" s="200"/>
      <c r="EG33" s="32"/>
    </row>
    <row r="34" spans="1:137" outlineLevel="1">
      <c r="A34" s="211" t="str">
        <f>A6&amp;"."&amp;A23&amp;"."&amp;A7&amp;"."&amp;B34</f>
        <v>1.o.1.11</v>
      </c>
      <c r="B34">
        <v>11</v>
      </c>
      <c r="C34" t="e">
        <f>_xlfn.XLOOKUP($A34,Select!$A$4:$A$65,Select!$H$4:$H$65)</f>
        <v>#N/A</v>
      </c>
      <c r="D34"/>
      <c r="E34"/>
      <c r="F34"/>
      <c r="G34"/>
      <c r="H34"/>
      <c r="I34"/>
      <c r="J34"/>
      <c r="K34"/>
      <c r="L34"/>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200"/>
      <c r="AV34" s="200"/>
      <c r="AW34" s="200"/>
      <c r="AX34" s="200"/>
      <c r="AY34" s="200"/>
      <c r="AZ34" s="200"/>
      <c r="BA34" s="200"/>
      <c r="BB34" s="200"/>
      <c r="BC34" s="200"/>
      <c r="BD34" s="200"/>
      <c r="BE34" s="200"/>
      <c r="BF34" s="200"/>
      <c r="BG34" s="200"/>
      <c r="BH34" s="200"/>
      <c r="BI34" s="200"/>
      <c r="BJ34" s="200"/>
      <c r="BK34" s="200"/>
      <c r="BL34" s="200"/>
      <c r="BM34" s="200"/>
      <c r="BN34" s="200"/>
      <c r="BO34" s="200"/>
      <c r="BP34" s="200"/>
      <c r="BQ34" s="200"/>
      <c r="BR34" s="200"/>
      <c r="BS34" s="200"/>
      <c r="BT34" s="200"/>
      <c r="BU34" s="200"/>
      <c r="BV34" s="200"/>
      <c r="BW34" s="200"/>
      <c r="BX34" s="200"/>
      <c r="BY34" s="200"/>
      <c r="BZ34" s="200"/>
      <c r="CA34" s="200"/>
      <c r="CB34" s="200"/>
      <c r="CC34" s="200"/>
      <c r="CD34" s="200"/>
      <c r="CE34" s="200"/>
      <c r="CF34" s="200"/>
      <c r="CG34" s="200"/>
      <c r="CH34" s="200"/>
      <c r="CI34" s="200"/>
      <c r="CJ34" s="200"/>
      <c r="CK34" s="200"/>
      <c r="CL34" s="200"/>
      <c r="CM34" s="200"/>
      <c r="CN34" s="200"/>
      <c r="CO34" s="200"/>
      <c r="CP34" s="200"/>
      <c r="CQ34" s="200"/>
      <c r="CR34" s="200"/>
      <c r="CS34" s="200"/>
      <c r="CT34" s="200"/>
      <c r="CU34" s="200"/>
      <c r="CV34" s="200"/>
      <c r="CW34" s="200"/>
      <c r="CX34" s="200"/>
      <c r="CY34" s="200"/>
      <c r="CZ34" s="200"/>
      <c r="DA34" s="200"/>
      <c r="DB34" s="200"/>
      <c r="DC34" s="200"/>
      <c r="DD34" s="200"/>
      <c r="DE34" s="200"/>
      <c r="DF34" s="200"/>
      <c r="DG34" s="200"/>
      <c r="DH34" s="200"/>
      <c r="DI34" s="200"/>
      <c r="DJ34" s="200"/>
      <c r="DK34" s="200"/>
      <c r="DL34" s="200"/>
      <c r="DM34" s="200"/>
      <c r="DN34" s="200"/>
      <c r="DO34" s="200"/>
      <c r="DP34" s="200"/>
      <c r="DQ34" s="200"/>
      <c r="DR34" s="200"/>
      <c r="DS34" s="200"/>
      <c r="DT34" s="200"/>
      <c r="DU34" s="200"/>
      <c r="DV34" s="200"/>
      <c r="DW34" s="200"/>
      <c r="DX34" s="200"/>
      <c r="DY34" s="200"/>
      <c r="DZ34" s="200"/>
      <c r="EA34" s="200"/>
      <c r="EB34" s="200"/>
      <c r="EC34" s="200"/>
      <c r="ED34" s="200"/>
      <c r="EE34" s="200"/>
      <c r="EF34" s="200"/>
      <c r="EG34" s="32"/>
    </row>
    <row r="35" spans="1:137" outlineLevel="1">
      <c r="A35" s="211" t="str">
        <f>A6&amp;"."&amp;A23&amp;"."&amp;A7&amp;"."&amp;B35</f>
        <v>1.o.1.12</v>
      </c>
      <c r="B35">
        <v>12</v>
      </c>
      <c r="C35" t="e">
        <f>_xlfn.XLOOKUP($A35,Select!$A$4:$A$65,Select!$H$4:$H$65)</f>
        <v>#N/A</v>
      </c>
      <c r="D35"/>
      <c r="E35"/>
      <c r="F35"/>
      <c r="G35"/>
      <c r="H35"/>
      <c r="I35"/>
      <c r="J35"/>
      <c r="K35"/>
      <c r="L35"/>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200"/>
      <c r="BA35" s="200"/>
      <c r="BB35" s="200"/>
      <c r="BC35" s="200"/>
      <c r="BD35" s="200"/>
      <c r="BE35" s="200"/>
      <c r="BF35" s="200"/>
      <c r="BG35" s="200"/>
      <c r="BH35" s="200"/>
      <c r="BI35" s="200"/>
      <c r="BJ35" s="200"/>
      <c r="BK35" s="200"/>
      <c r="BL35" s="200"/>
      <c r="BM35" s="200"/>
      <c r="BN35" s="200"/>
      <c r="BO35" s="200"/>
      <c r="BP35" s="200"/>
      <c r="BQ35" s="200"/>
      <c r="BR35" s="200"/>
      <c r="BS35" s="200"/>
      <c r="BT35" s="200"/>
      <c r="BU35" s="200"/>
      <c r="BV35" s="200"/>
      <c r="BW35" s="200"/>
      <c r="BX35" s="200"/>
      <c r="BY35" s="200"/>
      <c r="BZ35" s="200"/>
      <c r="CA35" s="200"/>
      <c r="CB35" s="200"/>
      <c r="CC35" s="200"/>
      <c r="CD35" s="200"/>
      <c r="CE35" s="200"/>
      <c r="CF35" s="200"/>
      <c r="CG35" s="200"/>
      <c r="CH35" s="200"/>
      <c r="CI35" s="200"/>
      <c r="CJ35" s="200"/>
      <c r="CK35" s="200"/>
      <c r="CL35" s="200"/>
      <c r="CM35" s="200"/>
      <c r="CN35" s="200"/>
      <c r="CO35" s="200"/>
      <c r="CP35" s="200"/>
      <c r="CQ35" s="200"/>
      <c r="CR35" s="200"/>
      <c r="CS35" s="200"/>
      <c r="CT35" s="200"/>
      <c r="CU35" s="200"/>
      <c r="CV35" s="200"/>
      <c r="CW35" s="200"/>
      <c r="CX35" s="200"/>
      <c r="CY35" s="200"/>
      <c r="CZ35" s="200"/>
      <c r="DA35" s="200"/>
      <c r="DB35" s="200"/>
      <c r="DC35" s="200"/>
      <c r="DD35" s="200"/>
      <c r="DE35" s="200"/>
      <c r="DF35" s="200"/>
      <c r="DG35" s="200"/>
      <c r="DH35" s="200"/>
      <c r="DI35" s="200"/>
      <c r="DJ35" s="200"/>
      <c r="DK35" s="200"/>
      <c r="DL35" s="200"/>
      <c r="DM35" s="200"/>
      <c r="DN35" s="200"/>
      <c r="DO35" s="200"/>
      <c r="DP35" s="200"/>
      <c r="DQ35" s="200"/>
      <c r="DR35" s="200"/>
      <c r="DS35" s="200"/>
      <c r="DT35" s="200"/>
      <c r="DU35" s="200"/>
      <c r="DV35" s="200"/>
      <c r="DW35" s="200"/>
      <c r="DX35" s="200"/>
      <c r="DY35" s="200"/>
      <c r="DZ35" s="200"/>
      <c r="EA35" s="200"/>
      <c r="EB35" s="200"/>
      <c r="EC35" s="200"/>
      <c r="ED35" s="200"/>
      <c r="EE35" s="200"/>
      <c r="EF35" s="200"/>
      <c r="EG35" s="32"/>
    </row>
    <row r="36" spans="1:137" s="156" customFormat="1" outlineLevel="1">
      <c r="A36" s="212"/>
      <c r="B36" s="201">
        <f>B35-COUNTIFS(C24:C35,#N/A)</f>
        <v>4</v>
      </c>
      <c r="C36" s="201" t="s">
        <v>285</v>
      </c>
      <c r="D36" s="201"/>
      <c r="E36" s="201"/>
      <c r="F36" s="201"/>
      <c r="G36" s="201"/>
      <c r="H36" s="201"/>
      <c r="I36" s="201"/>
      <c r="J36" s="201"/>
      <c r="K36" s="201"/>
      <c r="L36" s="201"/>
      <c r="M36" s="201">
        <f t="shared" ref="M36:BY36" si="32">SUM(M24:M35)</f>
        <v>0</v>
      </c>
      <c r="N36" s="201">
        <f t="shared" si="32"/>
        <v>0</v>
      </c>
      <c r="O36" s="201">
        <f t="shared" si="32"/>
        <v>0</v>
      </c>
      <c r="P36" s="201">
        <f t="shared" si="32"/>
        <v>0</v>
      </c>
      <c r="Q36" s="201">
        <f t="shared" si="32"/>
        <v>0</v>
      </c>
      <c r="R36" s="201">
        <f t="shared" si="32"/>
        <v>0</v>
      </c>
      <c r="S36" s="201">
        <f t="shared" si="32"/>
        <v>0</v>
      </c>
      <c r="T36" s="201">
        <f t="shared" si="32"/>
        <v>0</v>
      </c>
      <c r="U36" s="201">
        <f t="shared" si="32"/>
        <v>0</v>
      </c>
      <c r="V36" s="201">
        <f t="shared" si="32"/>
        <v>0</v>
      </c>
      <c r="W36" s="201">
        <f t="shared" si="32"/>
        <v>0</v>
      </c>
      <c r="X36" s="201">
        <f t="shared" si="32"/>
        <v>0</v>
      </c>
      <c r="Y36" s="201">
        <f t="shared" si="32"/>
        <v>0</v>
      </c>
      <c r="Z36" s="201">
        <f t="shared" si="32"/>
        <v>0</v>
      </c>
      <c r="AA36" s="201">
        <f t="shared" si="32"/>
        <v>0</v>
      </c>
      <c r="AB36" s="201">
        <f t="shared" si="32"/>
        <v>0</v>
      </c>
      <c r="AC36" s="201">
        <f t="shared" si="32"/>
        <v>0</v>
      </c>
      <c r="AD36" s="201">
        <f t="shared" si="32"/>
        <v>0</v>
      </c>
      <c r="AE36" s="201">
        <f t="shared" si="32"/>
        <v>0</v>
      </c>
      <c r="AF36" s="201">
        <f t="shared" si="32"/>
        <v>0</v>
      </c>
      <c r="AG36" s="201">
        <f t="shared" si="32"/>
        <v>0</v>
      </c>
      <c r="AH36" s="201">
        <f t="shared" si="32"/>
        <v>0</v>
      </c>
      <c r="AI36" s="201">
        <f t="shared" si="32"/>
        <v>0</v>
      </c>
      <c r="AJ36" s="201">
        <f t="shared" si="32"/>
        <v>0</v>
      </c>
      <c r="AK36" s="201">
        <f t="shared" si="32"/>
        <v>0</v>
      </c>
      <c r="AL36" s="201">
        <f t="shared" si="32"/>
        <v>0</v>
      </c>
      <c r="AM36" s="201">
        <f t="shared" si="32"/>
        <v>0</v>
      </c>
      <c r="AN36" s="201">
        <f t="shared" si="32"/>
        <v>0</v>
      </c>
      <c r="AO36" s="201">
        <f t="shared" si="32"/>
        <v>0</v>
      </c>
      <c r="AP36" s="201">
        <f t="shared" si="32"/>
        <v>0</v>
      </c>
      <c r="AQ36" s="201">
        <f t="shared" si="32"/>
        <v>0</v>
      </c>
      <c r="AR36" s="201">
        <f t="shared" si="32"/>
        <v>0</v>
      </c>
      <c r="AS36" s="201">
        <f t="shared" si="32"/>
        <v>0</v>
      </c>
      <c r="AT36" s="201">
        <f t="shared" si="32"/>
        <v>0</v>
      </c>
      <c r="AU36" s="201">
        <f t="shared" si="32"/>
        <v>0</v>
      </c>
      <c r="AV36" s="201">
        <f t="shared" si="32"/>
        <v>0</v>
      </c>
      <c r="AW36" s="201">
        <f t="shared" si="32"/>
        <v>0</v>
      </c>
      <c r="AX36" s="201">
        <f t="shared" si="32"/>
        <v>0</v>
      </c>
      <c r="AY36" s="201">
        <f t="shared" si="32"/>
        <v>0</v>
      </c>
      <c r="AZ36" s="201">
        <f t="shared" si="32"/>
        <v>0</v>
      </c>
      <c r="BA36" s="201">
        <f t="shared" si="32"/>
        <v>0</v>
      </c>
      <c r="BB36" s="201">
        <f t="shared" si="32"/>
        <v>0</v>
      </c>
      <c r="BC36" s="201">
        <f t="shared" si="32"/>
        <v>0</v>
      </c>
      <c r="BD36" s="201">
        <f t="shared" si="32"/>
        <v>0</v>
      </c>
      <c r="BE36" s="201">
        <f t="shared" si="32"/>
        <v>0</v>
      </c>
      <c r="BF36" s="201">
        <f t="shared" si="32"/>
        <v>0</v>
      </c>
      <c r="BG36" s="201">
        <f t="shared" si="32"/>
        <v>0</v>
      </c>
      <c r="BH36" s="201">
        <f t="shared" si="32"/>
        <v>0</v>
      </c>
      <c r="BI36" s="201">
        <f t="shared" si="32"/>
        <v>0</v>
      </c>
      <c r="BJ36" s="201">
        <f t="shared" si="32"/>
        <v>0</v>
      </c>
      <c r="BK36" s="201">
        <f t="shared" si="32"/>
        <v>0</v>
      </c>
      <c r="BL36" s="201">
        <f t="shared" si="32"/>
        <v>0</v>
      </c>
      <c r="BM36" s="201">
        <f t="shared" si="32"/>
        <v>0</v>
      </c>
      <c r="BN36" s="201">
        <f t="shared" si="32"/>
        <v>0</v>
      </c>
      <c r="BO36" s="201">
        <f t="shared" si="32"/>
        <v>0</v>
      </c>
      <c r="BP36" s="201">
        <f t="shared" si="32"/>
        <v>0</v>
      </c>
      <c r="BQ36" s="201">
        <f t="shared" si="32"/>
        <v>0</v>
      </c>
      <c r="BR36" s="201">
        <f t="shared" si="32"/>
        <v>0</v>
      </c>
      <c r="BS36" s="201">
        <f t="shared" si="32"/>
        <v>0</v>
      </c>
      <c r="BT36" s="201">
        <f t="shared" si="32"/>
        <v>0</v>
      </c>
      <c r="BU36" s="201">
        <f t="shared" si="32"/>
        <v>0</v>
      </c>
      <c r="BV36" s="201">
        <f t="shared" si="32"/>
        <v>0</v>
      </c>
      <c r="BW36" s="201">
        <f t="shared" si="32"/>
        <v>0</v>
      </c>
      <c r="BX36" s="201">
        <f t="shared" si="32"/>
        <v>0</v>
      </c>
      <c r="BY36" s="201">
        <f t="shared" si="32"/>
        <v>0</v>
      </c>
      <c r="BZ36" s="201">
        <f t="shared" ref="BZ36:EG36" si="33">SUM(BZ24:BZ35)</f>
        <v>0</v>
      </c>
      <c r="CA36" s="201">
        <f t="shared" si="33"/>
        <v>0</v>
      </c>
      <c r="CB36" s="201">
        <f t="shared" si="33"/>
        <v>0</v>
      </c>
      <c r="CC36" s="201">
        <f t="shared" si="33"/>
        <v>0</v>
      </c>
      <c r="CD36" s="201">
        <f t="shared" si="33"/>
        <v>0</v>
      </c>
      <c r="CE36" s="201">
        <f t="shared" si="33"/>
        <v>0</v>
      </c>
      <c r="CF36" s="201">
        <f t="shared" si="33"/>
        <v>0</v>
      </c>
      <c r="CG36" s="201">
        <f t="shared" si="33"/>
        <v>0</v>
      </c>
      <c r="CH36" s="201">
        <f t="shared" si="33"/>
        <v>0</v>
      </c>
      <c r="CI36" s="201">
        <f t="shared" si="33"/>
        <v>0</v>
      </c>
      <c r="CJ36" s="201">
        <f t="shared" si="33"/>
        <v>0</v>
      </c>
      <c r="CK36" s="201">
        <f t="shared" si="33"/>
        <v>0</v>
      </c>
      <c r="CL36" s="201">
        <f t="shared" si="33"/>
        <v>0</v>
      </c>
      <c r="CM36" s="201">
        <f t="shared" si="33"/>
        <v>0</v>
      </c>
      <c r="CN36" s="201">
        <f t="shared" si="33"/>
        <v>0</v>
      </c>
      <c r="CO36" s="201">
        <f t="shared" si="33"/>
        <v>0</v>
      </c>
      <c r="CP36" s="201">
        <f t="shared" si="33"/>
        <v>0</v>
      </c>
      <c r="CQ36" s="201">
        <f t="shared" si="33"/>
        <v>0</v>
      </c>
      <c r="CR36" s="201">
        <f t="shared" si="33"/>
        <v>0</v>
      </c>
      <c r="CS36" s="201">
        <f t="shared" si="33"/>
        <v>0</v>
      </c>
      <c r="CT36" s="201">
        <f t="shared" si="33"/>
        <v>0</v>
      </c>
      <c r="CU36" s="201">
        <f t="shared" si="33"/>
        <v>0</v>
      </c>
      <c r="CV36" s="201">
        <f t="shared" si="33"/>
        <v>0</v>
      </c>
      <c r="CW36" s="201">
        <f t="shared" si="33"/>
        <v>0</v>
      </c>
      <c r="CX36" s="201">
        <f t="shared" si="33"/>
        <v>0</v>
      </c>
      <c r="CY36" s="201">
        <f t="shared" si="33"/>
        <v>0</v>
      </c>
      <c r="CZ36" s="201">
        <f t="shared" si="33"/>
        <v>0</v>
      </c>
      <c r="DA36" s="201">
        <f t="shared" si="33"/>
        <v>0</v>
      </c>
      <c r="DB36" s="201">
        <f t="shared" si="33"/>
        <v>0</v>
      </c>
      <c r="DC36" s="201">
        <f t="shared" si="33"/>
        <v>0</v>
      </c>
      <c r="DD36" s="201">
        <f t="shared" si="33"/>
        <v>0</v>
      </c>
      <c r="DE36" s="201">
        <f t="shared" si="33"/>
        <v>0</v>
      </c>
      <c r="DF36" s="201">
        <f t="shared" si="33"/>
        <v>0</v>
      </c>
      <c r="DG36" s="201">
        <f t="shared" si="33"/>
        <v>0</v>
      </c>
      <c r="DH36" s="201">
        <f t="shared" si="33"/>
        <v>0</v>
      </c>
      <c r="DI36" s="201">
        <f t="shared" si="33"/>
        <v>0</v>
      </c>
      <c r="DJ36" s="201">
        <f t="shared" si="33"/>
        <v>0</v>
      </c>
      <c r="DK36" s="201">
        <f t="shared" si="33"/>
        <v>0</v>
      </c>
      <c r="DL36" s="201">
        <f t="shared" si="33"/>
        <v>0</v>
      </c>
      <c r="DM36" s="201">
        <f t="shared" si="33"/>
        <v>0</v>
      </c>
      <c r="DN36" s="201">
        <f t="shared" si="33"/>
        <v>0</v>
      </c>
      <c r="DO36" s="201">
        <f t="shared" si="33"/>
        <v>0</v>
      </c>
      <c r="DP36" s="201">
        <f t="shared" si="33"/>
        <v>0</v>
      </c>
      <c r="DQ36" s="201">
        <f t="shared" si="33"/>
        <v>0</v>
      </c>
      <c r="DR36" s="201">
        <f t="shared" si="33"/>
        <v>0</v>
      </c>
      <c r="DS36" s="201">
        <f t="shared" si="33"/>
        <v>0</v>
      </c>
      <c r="DT36" s="201">
        <f t="shared" si="33"/>
        <v>0</v>
      </c>
      <c r="DU36" s="201">
        <f t="shared" si="33"/>
        <v>0</v>
      </c>
      <c r="DV36" s="201">
        <f t="shared" si="33"/>
        <v>0</v>
      </c>
      <c r="DW36" s="201">
        <f t="shared" si="33"/>
        <v>0</v>
      </c>
      <c r="DX36" s="201">
        <f t="shared" si="33"/>
        <v>0</v>
      </c>
      <c r="DY36" s="201">
        <f t="shared" si="33"/>
        <v>0</v>
      </c>
      <c r="DZ36" s="201">
        <f t="shared" si="33"/>
        <v>0</v>
      </c>
      <c r="EA36" s="201">
        <f t="shared" si="33"/>
        <v>0</v>
      </c>
      <c r="EB36" s="201">
        <f t="shared" si="33"/>
        <v>0</v>
      </c>
      <c r="EC36" s="201">
        <f t="shared" si="33"/>
        <v>0</v>
      </c>
      <c r="ED36" s="201">
        <f t="shared" si="33"/>
        <v>0</v>
      </c>
      <c r="EE36" s="201">
        <f t="shared" si="33"/>
        <v>0</v>
      </c>
      <c r="EF36" s="201">
        <f t="shared" si="33"/>
        <v>0</v>
      </c>
      <c r="EG36" s="155">
        <f t="shared" si="33"/>
        <v>0</v>
      </c>
    </row>
    <row r="37" spans="1:137" ht="16.149999999999999" outlineLevel="1" thickBot="1">
      <c r="A37" s="221"/>
      <c r="B37" s="222"/>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2"/>
      <c r="BF37" s="222"/>
      <c r="BG37" s="222"/>
      <c r="BH37" s="222"/>
      <c r="BI37" s="222"/>
      <c r="BJ37" s="222"/>
      <c r="BK37" s="222"/>
      <c r="BL37" s="222"/>
      <c r="BM37" s="222"/>
      <c r="BN37" s="222"/>
      <c r="BO37" s="222"/>
      <c r="BP37" s="222"/>
      <c r="BQ37" s="222"/>
      <c r="BR37" s="222"/>
      <c r="BS37" s="222"/>
      <c r="BT37" s="222"/>
      <c r="BU37" s="222"/>
      <c r="BV37" s="222"/>
      <c r="BW37" s="222"/>
      <c r="BX37" s="222"/>
      <c r="BY37" s="222"/>
      <c r="BZ37" s="222"/>
      <c r="CA37" s="222"/>
      <c r="CB37" s="222"/>
      <c r="CC37" s="222"/>
      <c r="CD37" s="222"/>
      <c r="CE37" s="222"/>
      <c r="CF37" s="222"/>
      <c r="CG37" s="222"/>
      <c r="CH37" s="222"/>
      <c r="CI37" s="222"/>
      <c r="CJ37" s="222"/>
      <c r="CK37" s="222"/>
      <c r="CL37" s="222"/>
      <c r="CM37" s="222"/>
      <c r="CN37" s="222"/>
      <c r="CO37" s="222"/>
      <c r="CP37" s="222"/>
      <c r="CQ37" s="222"/>
      <c r="CR37" s="222"/>
      <c r="CS37" s="222"/>
      <c r="CT37" s="222"/>
      <c r="CU37" s="222"/>
      <c r="CV37" s="222"/>
      <c r="CW37" s="222"/>
      <c r="CX37" s="222"/>
      <c r="CY37" s="222"/>
      <c r="CZ37" s="222"/>
      <c r="DA37" s="222"/>
      <c r="DB37" s="222"/>
      <c r="DC37" s="222"/>
      <c r="DD37" s="222"/>
      <c r="DE37" s="222"/>
      <c r="DF37" s="222"/>
      <c r="DG37" s="222"/>
      <c r="DH37" s="222"/>
      <c r="DI37" s="222"/>
      <c r="DJ37" s="222"/>
      <c r="DK37" s="222"/>
      <c r="DL37" s="222"/>
      <c r="DM37" s="222"/>
      <c r="DN37" s="222"/>
      <c r="DO37" s="222"/>
      <c r="DP37" s="222"/>
      <c r="DQ37" s="222"/>
      <c r="DR37" s="222"/>
      <c r="DS37" s="222"/>
      <c r="DT37" s="222"/>
      <c r="DU37" s="222"/>
      <c r="DV37" s="222"/>
      <c r="DW37" s="222"/>
      <c r="DX37" s="222"/>
      <c r="DY37" s="222"/>
      <c r="DZ37" s="222"/>
      <c r="EA37" s="222"/>
      <c r="EB37" s="222"/>
      <c r="EC37" s="222"/>
      <c r="ED37" s="222"/>
      <c r="EE37" s="222"/>
      <c r="EF37" s="222"/>
      <c r="EG37" s="10"/>
    </row>
    <row r="38" spans="1:137" outlineLevel="1">
      <c r="A38" s="220" t="s">
        <v>254</v>
      </c>
      <c r="B38" s="220" t="s">
        <v>287</v>
      </c>
      <c r="C38" s="220" t="s">
        <v>284</v>
      </c>
      <c r="D38" s="220"/>
      <c r="E38" s="220"/>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9"/>
    </row>
    <row r="39" spans="1:137" outlineLevel="1">
      <c r="A39" s="211" t="str">
        <f>A6&amp;"."&amp;A38&amp;"."&amp;A7&amp;"."&amp;B39</f>
        <v>1.d.1.1</v>
      </c>
      <c r="B39">
        <v>1</v>
      </c>
      <c r="C39" t="e">
        <f>_xlfn.XLOOKUP($A39,Select!$A$4:$A$65,Select!$H$4:$H$65)</f>
        <v>#N/A</v>
      </c>
      <c r="D39"/>
      <c r="E39"/>
      <c r="F39"/>
      <c r="G39"/>
      <c r="H39"/>
      <c r="I39"/>
      <c r="J39"/>
      <c r="K39"/>
      <c r="L39"/>
      <c r="M39" s="200"/>
      <c r="N39" s="200"/>
      <c r="O39" s="200"/>
      <c r="P39" s="200"/>
      <c r="Q39" s="200"/>
      <c r="R39" s="200"/>
      <c r="S39" s="200"/>
      <c r="T39" s="200"/>
      <c r="U39" s="200"/>
      <c r="V39" s="200"/>
      <c r="W39" s="200"/>
      <c r="X39" s="200"/>
      <c r="Y39" s="200"/>
      <c r="Z39" s="200"/>
      <c r="AA39" s="200"/>
      <c r="AB39" s="200"/>
      <c r="AC39" s="200"/>
      <c r="AD39" s="200"/>
      <c r="AE39" s="200"/>
      <c r="AF39" s="200"/>
      <c r="AG39" s="200"/>
      <c r="AH39" s="200"/>
      <c r="AI39" s="200"/>
      <c r="AJ39" s="200"/>
      <c r="AK39" s="200"/>
      <c r="AL39" s="200"/>
      <c r="AM39" s="200"/>
      <c r="AN39" s="200"/>
      <c r="AO39" s="200"/>
      <c r="AP39" s="200"/>
      <c r="AQ39" s="200"/>
      <c r="AR39" s="200"/>
      <c r="AS39" s="200"/>
      <c r="AT39" s="200"/>
      <c r="AU39" s="200"/>
      <c r="AV39" s="200"/>
      <c r="AW39" s="200"/>
      <c r="AX39" s="200"/>
      <c r="AY39" s="200"/>
      <c r="AZ39" s="200"/>
      <c r="BA39" s="200"/>
      <c r="BB39" s="200"/>
      <c r="BC39" s="200"/>
      <c r="BD39" s="200"/>
      <c r="BE39" s="200"/>
      <c r="BF39" s="200"/>
      <c r="BG39" s="200"/>
      <c r="BH39" s="200"/>
      <c r="BI39" s="200"/>
      <c r="BJ39" s="200"/>
      <c r="BK39" s="200"/>
      <c r="BL39" s="200"/>
      <c r="BM39" s="200"/>
      <c r="BN39" s="200"/>
      <c r="BO39" s="200"/>
      <c r="BP39" s="200"/>
      <c r="BQ39" s="200"/>
      <c r="BR39" s="200"/>
      <c r="BS39" s="200"/>
      <c r="BT39" s="200"/>
      <c r="BU39" s="200"/>
      <c r="BV39" s="200"/>
      <c r="BW39" s="200"/>
      <c r="BX39" s="200"/>
      <c r="BY39" s="200"/>
      <c r="BZ39" s="200"/>
      <c r="CA39" s="200"/>
      <c r="CB39" s="200"/>
      <c r="CC39" s="200"/>
      <c r="CD39" s="200"/>
      <c r="CE39" s="200"/>
      <c r="CF39" s="200"/>
      <c r="CG39" s="200"/>
      <c r="CH39" s="200"/>
      <c r="CI39" s="200"/>
      <c r="CJ39" s="200"/>
      <c r="CK39" s="200"/>
      <c r="CL39" s="200"/>
      <c r="CM39" s="200"/>
      <c r="CN39" s="200"/>
      <c r="CO39" s="200"/>
      <c r="CP39" s="200"/>
      <c r="CQ39" s="200"/>
      <c r="CR39" s="200"/>
      <c r="CS39" s="200"/>
      <c r="CT39" s="200"/>
      <c r="CU39" s="200"/>
      <c r="CV39" s="200"/>
      <c r="CW39" s="200"/>
      <c r="CX39" s="200"/>
      <c r="CY39" s="200"/>
      <c r="CZ39" s="200"/>
      <c r="DA39" s="200"/>
      <c r="DB39" s="200"/>
      <c r="DC39" s="200"/>
      <c r="DD39" s="200"/>
      <c r="DE39" s="200"/>
      <c r="DF39" s="200"/>
      <c r="DG39" s="200"/>
      <c r="DH39" s="200"/>
      <c r="DI39" s="200"/>
      <c r="DJ39" s="200"/>
      <c r="DK39" s="200"/>
      <c r="DL39" s="200"/>
      <c r="DM39" s="200"/>
      <c r="DN39" s="200"/>
      <c r="DO39" s="200"/>
      <c r="DP39" s="200"/>
      <c r="DQ39" s="200"/>
      <c r="DR39" s="200"/>
      <c r="DS39" s="200"/>
      <c r="DT39" s="200"/>
      <c r="DU39" s="200"/>
      <c r="DV39" s="200"/>
      <c r="DW39" s="200"/>
      <c r="DX39" s="200"/>
      <c r="DY39" s="200"/>
      <c r="DZ39" s="200"/>
      <c r="EA39" s="200"/>
      <c r="EB39" s="200"/>
      <c r="EC39" s="200"/>
      <c r="ED39" s="200"/>
      <c r="EE39" s="200"/>
      <c r="EF39" s="200"/>
      <c r="EG39" s="32"/>
    </row>
    <row r="40" spans="1:137" outlineLevel="1">
      <c r="A40" s="211" t="str">
        <f>A6&amp;"."&amp;A38&amp;"."&amp;A7&amp;"."&amp;B40</f>
        <v>1.d.1.2</v>
      </c>
      <c r="B40">
        <v>2</v>
      </c>
      <c r="C40" t="e">
        <f>_xlfn.XLOOKUP($A40,Select!$A$4:$A$65,Select!$H$4:$H$65)</f>
        <v>#N/A</v>
      </c>
      <c r="D40"/>
      <c r="E40"/>
      <c r="F40"/>
      <c r="G40"/>
      <c r="H40"/>
      <c r="I40"/>
      <c r="J40"/>
      <c r="K40"/>
      <c r="L40"/>
      <c r="M40" s="200"/>
      <c r="N40" s="200"/>
      <c r="O40" s="200"/>
      <c r="P40" s="200"/>
      <c r="Q40" s="200"/>
      <c r="R40" s="200"/>
      <c r="S40" s="200"/>
      <c r="T40" s="200"/>
      <c r="U40" s="200"/>
      <c r="V40" s="200"/>
      <c r="W40" s="200"/>
      <c r="X40" s="200"/>
      <c r="Y40" s="200"/>
      <c r="Z40" s="200"/>
      <c r="AA40" s="200"/>
      <c r="AB40" s="200"/>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200"/>
      <c r="AY40" s="200"/>
      <c r="AZ40" s="200"/>
      <c r="BA40" s="200"/>
      <c r="BB40" s="200"/>
      <c r="BC40" s="200"/>
      <c r="BD40" s="200"/>
      <c r="BE40" s="200"/>
      <c r="BF40" s="200"/>
      <c r="BG40" s="200"/>
      <c r="BH40" s="200"/>
      <c r="BI40" s="200"/>
      <c r="BJ40" s="200"/>
      <c r="BK40" s="200"/>
      <c r="BL40" s="200"/>
      <c r="BM40" s="200"/>
      <c r="BN40" s="200"/>
      <c r="BO40" s="200"/>
      <c r="BP40" s="200"/>
      <c r="BQ40" s="200"/>
      <c r="BR40" s="200"/>
      <c r="BS40" s="200"/>
      <c r="BT40" s="200"/>
      <c r="BU40" s="200"/>
      <c r="BV40" s="200"/>
      <c r="BW40" s="200"/>
      <c r="BX40" s="200"/>
      <c r="BY40" s="200"/>
      <c r="BZ40" s="200"/>
      <c r="CA40" s="200"/>
      <c r="CB40" s="200"/>
      <c r="CC40" s="200"/>
      <c r="CD40" s="200"/>
      <c r="CE40" s="200"/>
      <c r="CF40" s="200"/>
      <c r="CG40" s="200"/>
      <c r="CH40" s="200"/>
      <c r="CI40" s="200"/>
      <c r="CJ40" s="200"/>
      <c r="CK40" s="200"/>
      <c r="CL40" s="200"/>
      <c r="CM40" s="200"/>
      <c r="CN40" s="200"/>
      <c r="CO40" s="200"/>
      <c r="CP40" s="200"/>
      <c r="CQ40" s="200"/>
      <c r="CR40" s="200"/>
      <c r="CS40" s="200"/>
      <c r="CT40" s="200"/>
      <c r="CU40" s="200"/>
      <c r="CV40" s="200"/>
      <c r="CW40" s="200"/>
      <c r="CX40" s="200"/>
      <c r="CY40" s="200"/>
      <c r="CZ40" s="200"/>
      <c r="DA40" s="200"/>
      <c r="DB40" s="200"/>
      <c r="DC40" s="200"/>
      <c r="DD40" s="200"/>
      <c r="DE40" s="200"/>
      <c r="DF40" s="200"/>
      <c r="DG40" s="200"/>
      <c r="DH40" s="200"/>
      <c r="DI40" s="200"/>
      <c r="DJ40" s="200"/>
      <c r="DK40" s="200"/>
      <c r="DL40" s="200"/>
      <c r="DM40" s="200"/>
      <c r="DN40" s="200"/>
      <c r="DO40" s="200"/>
      <c r="DP40" s="200"/>
      <c r="DQ40" s="200"/>
      <c r="DR40" s="200"/>
      <c r="DS40" s="200"/>
      <c r="DT40" s="200"/>
      <c r="DU40" s="200"/>
      <c r="DV40" s="200"/>
      <c r="DW40" s="200"/>
      <c r="DX40" s="200"/>
      <c r="DY40" s="200"/>
      <c r="DZ40" s="200"/>
      <c r="EA40" s="200"/>
      <c r="EB40" s="200"/>
      <c r="EC40" s="200"/>
      <c r="ED40" s="200"/>
      <c r="EE40" s="200"/>
      <c r="EF40" s="200"/>
      <c r="EG40" s="32"/>
    </row>
    <row r="41" spans="1:137" outlineLevel="1">
      <c r="A41" s="211" t="str">
        <f>A6&amp;"."&amp;A38&amp;"."&amp;A7&amp;"."&amp;B41</f>
        <v>1.d.1.3</v>
      </c>
      <c r="B41">
        <v>3</v>
      </c>
      <c r="C41" t="e">
        <f>_xlfn.XLOOKUP($A41,Select!$A$4:$A$65,Select!$H$4:$H$65)</f>
        <v>#N/A</v>
      </c>
      <c r="D41"/>
      <c r="E41"/>
      <c r="F41"/>
      <c r="G41"/>
      <c r="H41"/>
      <c r="I41"/>
      <c r="J41"/>
      <c r="K41"/>
      <c r="L41"/>
      <c r="M41" s="200"/>
      <c r="N41" s="200"/>
      <c r="O41" s="200"/>
      <c r="P41" s="200"/>
      <c r="Q41" s="200"/>
      <c r="R41" s="200"/>
      <c r="S41" s="200"/>
      <c r="T41" s="200"/>
      <c r="U41" s="200"/>
      <c r="V41" s="200"/>
      <c r="W41" s="200"/>
      <c r="X41" s="200"/>
      <c r="Y41" s="200"/>
      <c r="Z41" s="200"/>
      <c r="AA41" s="200"/>
      <c r="AB41" s="200"/>
      <c r="AC41" s="200"/>
      <c r="AD41" s="200"/>
      <c r="AE41" s="200"/>
      <c r="AF41" s="200"/>
      <c r="AG41" s="200"/>
      <c r="AH41" s="200"/>
      <c r="AI41" s="200"/>
      <c r="AJ41" s="200"/>
      <c r="AK41" s="200"/>
      <c r="AL41" s="200"/>
      <c r="AM41" s="200"/>
      <c r="AN41" s="200"/>
      <c r="AO41" s="200"/>
      <c r="AP41" s="200"/>
      <c r="AQ41" s="200"/>
      <c r="AR41" s="200"/>
      <c r="AS41" s="200"/>
      <c r="AT41" s="200"/>
      <c r="AU41" s="200"/>
      <c r="AV41" s="200"/>
      <c r="AW41" s="200"/>
      <c r="AX41" s="200"/>
      <c r="AY41" s="200"/>
      <c r="AZ41" s="200"/>
      <c r="BA41" s="200"/>
      <c r="BB41" s="200"/>
      <c r="BC41" s="200"/>
      <c r="BD41" s="200"/>
      <c r="BE41" s="200"/>
      <c r="BF41" s="200"/>
      <c r="BG41" s="200"/>
      <c r="BH41" s="200"/>
      <c r="BI41" s="200"/>
      <c r="BJ41" s="200"/>
      <c r="BK41" s="200"/>
      <c r="BL41" s="200"/>
      <c r="BM41" s="200"/>
      <c r="BN41" s="200"/>
      <c r="BO41" s="200"/>
      <c r="BP41" s="200"/>
      <c r="BQ41" s="200"/>
      <c r="BR41" s="200"/>
      <c r="BS41" s="200"/>
      <c r="BT41" s="200"/>
      <c r="BU41" s="200"/>
      <c r="BV41" s="200"/>
      <c r="BW41" s="200"/>
      <c r="BX41" s="200"/>
      <c r="BY41" s="200"/>
      <c r="BZ41" s="200"/>
      <c r="CA41" s="200"/>
      <c r="CB41" s="200"/>
      <c r="CC41" s="200"/>
      <c r="CD41" s="200"/>
      <c r="CE41" s="200"/>
      <c r="CF41" s="200"/>
      <c r="CG41" s="200"/>
      <c r="CH41" s="200"/>
      <c r="CI41" s="200"/>
      <c r="CJ41" s="200"/>
      <c r="CK41" s="200"/>
      <c r="CL41" s="200"/>
      <c r="CM41" s="200"/>
      <c r="CN41" s="200"/>
      <c r="CO41" s="200"/>
      <c r="CP41" s="200"/>
      <c r="CQ41" s="200"/>
      <c r="CR41" s="200"/>
      <c r="CS41" s="200"/>
      <c r="CT41" s="200"/>
      <c r="CU41" s="200"/>
      <c r="CV41" s="200"/>
      <c r="CW41" s="200"/>
      <c r="CX41" s="200"/>
      <c r="CY41" s="200"/>
      <c r="CZ41" s="200"/>
      <c r="DA41" s="200"/>
      <c r="DB41" s="200"/>
      <c r="DC41" s="200"/>
      <c r="DD41" s="200"/>
      <c r="DE41" s="200"/>
      <c r="DF41" s="200"/>
      <c r="DG41" s="200"/>
      <c r="DH41" s="200"/>
      <c r="DI41" s="200"/>
      <c r="DJ41" s="200"/>
      <c r="DK41" s="200"/>
      <c r="DL41" s="200"/>
      <c r="DM41" s="200"/>
      <c r="DN41" s="200"/>
      <c r="DO41" s="200"/>
      <c r="DP41" s="200"/>
      <c r="DQ41" s="200"/>
      <c r="DR41" s="200"/>
      <c r="DS41" s="200"/>
      <c r="DT41" s="200"/>
      <c r="DU41" s="200"/>
      <c r="DV41" s="200"/>
      <c r="DW41" s="200"/>
      <c r="DX41" s="200"/>
      <c r="DY41" s="200"/>
      <c r="DZ41" s="200"/>
      <c r="EA41" s="200"/>
      <c r="EB41" s="200"/>
      <c r="EC41" s="200"/>
      <c r="ED41" s="200"/>
      <c r="EE41" s="200"/>
      <c r="EF41" s="200"/>
      <c r="EG41" s="32"/>
    </row>
    <row r="42" spans="1:137" outlineLevel="1">
      <c r="A42" s="211" t="str">
        <f>A6&amp;"."&amp;A38&amp;"."&amp;A7&amp;"."&amp;B42</f>
        <v>1.d.1.4</v>
      </c>
      <c r="B42">
        <v>4</v>
      </c>
      <c r="C42" t="e">
        <f>_xlfn.XLOOKUP($A42,Select!$A$4:$A$65,Select!$H$4:$H$65)</f>
        <v>#N/A</v>
      </c>
      <c r="D42"/>
      <c r="E42"/>
      <c r="F42"/>
      <c r="G42"/>
      <c r="H42"/>
      <c r="I42"/>
      <c r="J42"/>
      <c r="K42"/>
      <c r="L42"/>
      <c r="M42" s="200"/>
      <c r="N42" s="200"/>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0"/>
      <c r="AP42" s="200"/>
      <c r="AQ42" s="200"/>
      <c r="AR42" s="200"/>
      <c r="AS42" s="200"/>
      <c r="AT42" s="200"/>
      <c r="AU42" s="200"/>
      <c r="AV42" s="200"/>
      <c r="AW42" s="200"/>
      <c r="AX42" s="200"/>
      <c r="AY42" s="200"/>
      <c r="AZ42" s="200"/>
      <c r="BA42" s="200"/>
      <c r="BB42" s="200"/>
      <c r="BC42" s="200"/>
      <c r="BD42" s="200"/>
      <c r="BE42" s="200"/>
      <c r="BF42" s="200"/>
      <c r="BG42" s="200"/>
      <c r="BH42" s="200"/>
      <c r="BI42" s="200"/>
      <c r="BJ42" s="200"/>
      <c r="BK42" s="200"/>
      <c r="BL42" s="200"/>
      <c r="BM42" s="200"/>
      <c r="BN42" s="200"/>
      <c r="BO42" s="200"/>
      <c r="BP42" s="200"/>
      <c r="BQ42" s="200"/>
      <c r="BR42" s="200"/>
      <c r="BS42" s="200"/>
      <c r="BT42" s="200"/>
      <c r="BU42" s="200"/>
      <c r="BV42" s="200"/>
      <c r="BW42" s="200"/>
      <c r="BX42" s="200"/>
      <c r="BY42" s="200"/>
      <c r="BZ42" s="200"/>
      <c r="CA42" s="200"/>
      <c r="CB42" s="200"/>
      <c r="CC42" s="200"/>
      <c r="CD42" s="200"/>
      <c r="CE42" s="200"/>
      <c r="CF42" s="200"/>
      <c r="CG42" s="200"/>
      <c r="CH42" s="200"/>
      <c r="CI42" s="200"/>
      <c r="CJ42" s="200"/>
      <c r="CK42" s="200"/>
      <c r="CL42" s="200"/>
      <c r="CM42" s="200"/>
      <c r="CN42" s="200"/>
      <c r="CO42" s="200"/>
      <c r="CP42" s="200"/>
      <c r="CQ42" s="200"/>
      <c r="CR42" s="200"/>
      <c r="CS42" s="200"/>
      <c r="CT42" s="200"/>
      <c r="CU42" s="200"/>
      <c r="CV42" s="200"/>
      <c r="CW42" s="200"/>
      <c r="CX42" s="200"/>
      <c r="CY42" s="200"/>
      <c r="CZ42" s="200"/>
      <c r="DA42" s="200"/>
      <c r="DB42" s="200"/>
      <c r="DC42" s="200"/>
      <c r="DD42" s="200"/>
      <c r="DE42" s="200"/>
      <c r="DF42" s="200"/>
      <c r="DG42" s="200"/>
      <c r="DH42" s="200"/>
      <c r="DI42" s="200"/>
      <c r="DJ42" s="200"/>
      <c r="DK42" s="200"/>
      <c r="DL42" s="200"/>
      <c r="DM42" s="200"/>
      <c r="DN42" s="200"/>
      <c r="DO42" s="200"/>
      <c r="DP42" s="200"/>
      <c r="DQ42" s="200"/>
      <c r="DR42" s="200"/>
      <c r="DS42" s="200"/>
      <c r="DT42" s="200"/>
      <c r="DU42" s="200"/>
      <c r="DV42" s="200"/>
      <c r="DW42" s="200"/>
      <c r="DX42" s="200"/>
      <c r="DY42" s="200"/>
      <c r="DZ42" s="200"/>
      <c r="EA42" s="200"/>
      <c r="EB42" s="200"/>
      <c r="EC42" s="200"/>
      <c r="ED42" s="200"/>
      <c r="EE42" s="200"/>
      <c r="EF42" s="200"/>
      <c r="EG42" s="32"/>
    </row>
    <row r="43" spans="1:137" outlineLevel="1">
      <c r="A43" s="211" t="str">
        <f>A6&amp;"."&amp;A38&amp;"."&amp;A7&amp;"."&amp;B43</f>
        <v>1.d.1.5</v>
      </c>
      <c r="B43">
        <v>5</v>
      </c>
      <c r="C43" t="e">
        <f>_xlfn.XLOOKUP($A43,Select!$A$4:$A$65,Select!$H$4:$H$65)</f>
        <v>#N/A</v>
      </c>
      <c r="D43"/>
      <c r="E43"/>
      <c r="F43"/>
      <c r="G43"/>
      <c r="H43"/>
      <c r="I43"/>
      <c r="J43"/>
      <c r="K43"/>
      <c r="L43"/>
      <c r="M43" s="200"/>
      <c r="N43" s="200"/>
      <c r="O43" s="200"/>
      <c r="P43" s="200"/>
      <c r="Q43" s="200"/>
      <c r="R43" s="200"/>
      <c r="S43" s="200"/>
      <c r="T43" s="200"/>
      <c r="U43" s="200"/>
      <c r="V43" s="200"/>
      <c r="W43" s="200"/>
      <c r="X43" s="200"/>
      <c r="Y43" s="200"/>
      <c r="Z43" s="200"/>
      <c r="AA43" s="200"/>
      <c r="AB43" s="200"/>
      <c r="AC43" s="200"/>
      <c r="AD43" s="200"/>
      <c r="AE43" s="200"/>
      <c r="AF43" s="200"/>
      <c r="AG43" s="200"/>
      <c r="AH43" s="200"/>
      <c r="AI43" s="200"/>
      <c r="AJ43" s="200"/>
      <c r="AK43" s="200"/>
      <c r="AL43" s="200"/>
      <c r="AM43" s="200"/>
      <c r="AN43" s="200"/>
      <c r="AO43" s="200"/>
      <c r="AP43" s="200"/>
      <c r="AQ43" s="200"/>
      <c r="AR43" s="200"/>
      <c r="AS43" s="200"/>
      <c r="AT43" s="200"/>
      <c r="AU43" s="200"/>
      <c r="AV43" s="200"/>
      <c r="AW43" s="200"/>
      <c r="AX43" s="200"/>
      <c r="AY43" s="200"/>
      <c r="AZ43" s="200"/>
      <c r="BA43" s="200"/>
      <c r="BB43" s="200"/>
      <c r="BC43" s="200"/>
      <c r="BD43" s="200"/>
      <c r="BE43" s="200"/>
      <c r="BF43" s="200"/>
      <c r="BG43" s="200"/>
      <c r="BH43" s="200"/>
      <c r="BI43" s="200"/>
      <c r="BJ43" s="200"/>
      <c r="BK43" s="200"/>
      <c r="BL43" s="200"/>
      <c r="BM43" s="200"/>
      <c r="BN43" s="200"/>
      <c r="BO43" s="200"/>
      <c r="BP43" s="200"/>
      <c r="BQ43" s="200"/>
      <c r="BR43" s="200"/>
      <c r="BS43" s="200"/>
      <c r="BT43" s="200"/>
      <c r="BU43" s="200"/>
      <c r="BV43" s="200"/>
      <c r="BW43" s="200"/>
      <c r="BX43" s="200"/>
      <c r="BY43" s="200"/>
      <c r="BZ43" s="200"/>
      <c r="CA43" s="200"/>
      <c r="CB43" s="200"/>
      <c r="CC43" s="200"/>
      <c r="CD43" s="200"/>
      <c r="CE43" s="200"/>
      <c r="CF43" s="200"/>
      <c r="CG43" s="200"/>
      <c r="CH43" s="200"/>
      <c r="CI43" s="200"/>
      <c r="CJ43" s="200"/>
      <c r="CK43" s="200"/>
      <c r="CL43" s="200"/>
      <c r="CM43" s="200"/>
      <c r="CN43" s="200"/>
      <c r="CO43" s="200"/>
      <c r="CP43" s="200"/>
      <c r="CQ43" s="200"/>
      <c r="CR43" s="200"/>
      <c r="CS43" s="200"/>
      <c r="CT43" s="200"/>
      <c r="CU43" s="200"/>
      <c r="CV43" s="200"/>
      <c r="CW43" s="200"/>
      <c r="CX43" s="200"/>
      <c r="CY43" s="200"/>
      <c r="CZ43" s="200"/>
      <c r="DA43" s="200"/>
      <c r="DB43" s="200"/>
      <c r="DC43" s="200"/>
      <c r="DD43" s="200"/>
      <c r="DE43" s="200"/>
      <c r="DF43" s="200"/>
      <c r="DG43" s="200"/>
      <c r="DH43" s="200"/>
      <c r="DI43" s="200"/>
      <c r="DJ43" s="200"/>
      <c r="DK43" s="200"/>
      <c r="DL43" s="200"/>
      <c r="DM43" s="200"/>
      <c r="DN43" s="200"/>
      <c r="DO43" s="200"/>
      <c r="DP43" s="200"/>
      <c r="DQ43" s="200"/>
      <c r="DR43" s="200"/>
      <c r="DS43" s="200"/>
      <c r="DT43" s="200"/>
      <c r="DU43" s="200"/>
      <c r="DV43" s="200"/>
      <c r="DW43" s="200"/>
      <c r="DX43" s="200"/>
      <c r="DY43" s="200"/>
      <c r="DZ43" s="200"/>
      <c r="EA43" s="200"/>
      <c r="EB43" s="200"/>
      <c r="EC43" s="200"/>
      <c r="ED43" s="200"/>
      <c r="EE43" s="200"/>
      <c r="EF43" s="200"/>
      <c r="EG43" s="32"/>
    </row>
    <row r="44" spans="1:137" outlineLevel="1">
      <c r="A44" s="211" t="str">
        <f>A6&amp;"."&amp;A38&amp;"."&amp;A7&amp;"."&amp;B44</f>
        <v>1.d.1.6</v>
      </c>
      <c r="B44">
        <v>6</v>
      </c>
      <c r="C44" t="e">
        <f>_xlfn.XLOOKUP($A44,Select!$A$4:$A$65,Select!$H$4:$H$65)</f>
        <v>#N/A</v>
      </c>
      <c r="D44"/>
      <c r="E44"/>
      <c r="F44"/>
      <c r="G44"/>
      <c r="H44"/>
      <c r="I44"/>
      <c r="J44"/>
      <c r="K44"/>
      <c r="L44"/>
      <c r="M44" s="200"/>
      <c r="N44" s="200"/>
      <c r="O44" s="200"/>
      <c r="P44" s="200"/>
      <c r="Q44" s="200"/>
      <c r="R44" s="200"/>
      <c r="S44" s="200"/>
      <c r="T44" s="200"/>
      <c r="U44" s="200"/>
      <c r="V44" s="200"/>
      <c r="W44" s="200"/>
      <c r="X44" s="200"/>
      <c r="Y44" s="200"/>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200"/>
      <c r="AV44" s="200"/>
      <c r="AW44" s="200"/>
      <c r="AX44" s="200"/>
      <c r="AY44" s="200"/>
      <c r="AZ44" s="200"/>
      <c r="BA44" s="200"/>
      <c r="BB44" s="200"/>
      <c r="BC44" s="200"/>
      <c r="BD44" s="200"/>
      <c r="BE44" s="200"/>
      <c r="BF44" s="200"/>
      <c r="BG44" s="200"/>
      <c r="BH44" s="200"/>
      <c r="BI44" s="200"/>
      <c r="BJ44" s="200"/>
      <c r="BK44" s="200"/>
      <c r="BL44" s="200"/>
      <c r="BM44" s="200"/>
      <c r="BN44" s="200"/>
      <c r="BO44" s="200"/>
      <c r="BP44" s="200"/>
      <c r="BQ44" s="200"/>
      <c r="BR44" s="200"/>
      <c r="BS44" s="200"/>
      <c r="BT44" s="200"/>
      <c r="BU44" s="200"/>
      <c r="BV44" s="200"/>
      <c r="BW44" s="200"/>
      <c r="BX44" s="200"/>
      <c r="BY44" s="200"/>
      <c r="BZ44" s="200"/>
      <c r="CA44" s="200"/>
      <c r="CB44" s="200"/>
      <c r="CC44" s="200"/>
      <c r="CD44" s="200"/>
      <c r="CE44" s="200"/>
      <c r="CF44" s="200"/>
      <c r="CG44" s="200"/>
      <c r="CH44" s="200"/>
      <c r="CI44" s="200"/>
      <c r="CJ44" s="200"/>
      <c r="CK44" s="200"/>
      <c r="CL44" s="200"/>
      <c r="CM44" s="200"/>
      <c r="CN44" s="200"/>
      <c r="CO44" s="200"/>
      <c r="CP44" s="200"/>
      <c r="CQ44" s="200"/>
      <c r="CR44" s="200"/>
      <c r="CS44" s="200"/>
      <c r="CT44" s="200"/>
      <c r="CU44" s="200"/>
      <c r="CV44" s="200"/>
      <c r="CW44" s="200"/>
      <c r="CX44" s="200"/>
      <c r="CY44" s="200"/>
      <c r="CZ44" s="200"/>
      <c r="DA44" s="200"/>
      <c r="DB44" s="200"/>
      <c r="DC44" s="200"/>
      <c r="DD44" s="200"/>
      <c r="DE44" s="200"/>
      <c r="DF44" s="200"/>
      <c r="DG44" s="200"/>
      <c r="DH44" s="200"/>
      <c r="DI44" s="200"/>
      <c r="DJ44" s="200"/>
      <c r="DK44" s="200"/>
      <c r="DL44" s="200"/>
      <c r="DM44" s="200"/>
      <c r="DN44" s="200"/>
      <c r="DO44" s="200"/>
      <c r="DP44" s="200"/>
      <c r="DQ44" s="200"/>
      <c r="DR44" s="200"/>
      <c r="DS44" s="200"/>
      <c r="DT44" s="200"/>
      <c r="DU44" s="200"/>
      <c r="DV44" s="200"/>
      <c r="DW44" s="200"/>
      <c r="DX44" s="200"/>
      <c r="DY44" s="200"/>
      <c r="DZ44" s="200"/>
      <c r="EA44" s="200"/>
      <c r="EB44" s="200"/>
      <c r="EC44" s="200"/>
      <c r="ED44" s="200"/>
      <c r="EE44" s="200"/>
      <c r="EF44" s="200"/>
      <c r="EG44" s="32"/>
    </row>
    <row r="45" spans="1:137" outlineLevel="1">
      <c r="A45" s="211" t="str">
        <f>A6&amp;"."&amp;A38&amp;"."&amp;A7&amp;"."&amp;B45</f>
        <v>1.d.1.7</v>
      </c>
      <c r="B45">
        <v>7</v>
      </c>
      <c r="C45" t="e">
        <f>_xlfn.XLOOKUP($A45,Select!$A$4:$A$65,Select!$H$4:$H$65)</f>
        <v>#N/A</v>
      </c>
      <c r="D45"/>
      <c r="E45"/>
      <c r="F45"/>
      <c r="G45"/>
      <c r="H45"/>
      <c r="I45"/>
      <c r="J45"/>
      <c r="K45"/>
      <c r="L45"/>
      <c r="M45" s="200"/>
      <c r="N45" s="200"/>
      <c r="O45" s="200"/>
      <c r="P45" s="200"/>
      <c r="Q45" s="200"/>
      <c r="R45" s="200"/>
      <c r="S45" s="200"/>
      <c r="T45" s="200"/>
      <c r="U45" s="200"/>
      <c r="V45" s="200"/>
      <c r="W45" s="200"/>
      <c r="X45" s="200"/>
      <c r="Y45" s="200"/>
      <c r="Z45" s="200"/>
      <c r="AA45" s="200"/>
      <c r="AB45" s="200"/>
      <c r="AC45" s="200"/>
      <c r="AD45" s="200"/>
      <c r="AE45" s="200"/>
      <c r="AF45" s="200"/>
      <c r="AG45" s="200"/>
      <c r="AH45" s="200"/>
      <c r="AI45" s="200"/>
      <c r="AJ45" s="200"/>
      <c r="AK45" s="200"/>
      <c r="AL45" s="200"/>
      <c r="AM45" s="200"/>
      <c r="AN45" s="200"/>
      <c r="AO45" s="200"/>
      <c r="AP45" s="200"/>
      <c r="AQ45" s="200"/>
      <c r="AR45" s="200"/>
      <c r="AS45" s="200"/>
      <c r="AT45" s="200"/>
      <c r="AU45" s="200"/>
      <c r="AV45" s="200"/>
      <c r="AW45" s="200"/>
      <c r="AX45" s="200"/>
      <c r="AY45" s="200"/>
      <c r="AZ45" s="200"/>
      <c r="BA45" s="200"/>
      <c r="BB45" s="200"/>
      <c r="BC45" s="200"/>
      <c r="BD45" s="200"/>
      <c r="BE45" s="200"/>
      <c r="BF45" s="200"/>
      <c r="BG45" s="200"/>
      <c r="BH45" s="200"/>
      <c r="BI45" s="200"/>
      <c r="BJ45" s="200"/>
      <c r="BK45" s="200"/>
      <c r="BL45" s="200"/>
      <c r="BM45" s="200"/>
      <c r="BN45" s="200"/>
      <c r="BO45" s="200"/>
      <c r="BP45" s="200"/>
      <c r="BQ45" s="200"/>
      <c r="BR45" s="200"/>
      <c r="BS45" s="200"/>
      <c r="BT45" s="200"/>
      <c r="BU45" s="200"/>
      <c r="BV45" s="200"/>
      <c r="BW45" s="200"/>
      <c r="BX45" s="200"/>
      <c r="BY45" s="200"/>
      <c r="BZ45" s="200"/>
      <c r="CA45" s="200"/>
      <c r="CB45" s="200"/>
      <c r="CC45" s="200"/>
      <c r="CD45" s="200"/>
      <c r="CE45" s="200"/>
      <c r="CF45" s="200"/>
      <c r="CG45" s="200"/>
      <c r="CH45" s="200"/>
      <c r="CI45" s="200"/>
      <c r="CJ45" s="200"/>
      <c r="CK45" s="200"/>
      <c r="CL45" s="200"/>
      <c r="CM45" s="200"/>
      <c r="CN45" s="200"/>
      <c r="CO45" s="200"/>
      <c r="CP45" s="200"/>
      <c r="CQ45" s="200"/>
      <c r="CR45" s="200"/>
      <c r="CS45" s="200"/>
      <c r="CT45" s="200"/>
      <c r="CU45" s="200"/>
      <c r="CV45" s="200"/>
      <c r="CW45" s="200"/>
      <c r="CX45" s="200"/>
      <c r="CY45" s="200"/>
      <c r="CZ45" s="200"/>
      <c r="DA45" s="200"/>
      <c r="DB45" s="200"/>
      <c r="DC45" s="200"/>
      <c r="DD45" s="200"/>
      <c r="DE45" s="200"/>
      <c r="DF45" s="200"/>
      <c r="DG45" s="200"/>
      <c r="DH45" s="200"/>
      <c r="DI45" s="200"/>
      <c r="DJ45" s="200"/>
      <c r="DK45" s="200"/>
      <c r="DL45" s="200"/>
      <c r="DM45" s="200"/>
      <c r="DN45" s="200"/>
      <c r="DO45" s="200"/>
      <c r="DP45" s="200"/>
      <c r="DQ45" s="200"/>
      <c r="DR45" s="200"/>
      <c r="DS45" s="200"/>
      <c r="DT45" s="200"/>
      <c r="DU45" s="200"/>
      <c r="DV45" s="200"/>
      <c r="DW45" s="200"/>
      <c r="DX45" s="200"/>
      <c r="DY45" s="200"/>
      <c r="DZ45" s="200"/>
      <c r="EA45" s="200"/>
      <c r="EB45" s="200"/>
      <c r="EC45" s="200"/>
      <c r="ED45" s="200"/>
      <c r="EE45" s="200"/>
      <c r="EF45" s="200"/>
      <c r="EG45" s="32"/>
    </row>
    <row r="46" spans="1:137" outlineLevel="1">
      <c r="A46" s="211" t="str">
        <f>A6&amp;"."&amp;A38&amp;"."&amp;A7&amp;"."&amp;B46</f>
        <v>1.d.1.8</v>
      </c>
      <c r="B46">
        <v>8</v>
      </c>
      <c r="C46" t="e">
        <f>_xlfn.XLOOKUP($A46,Select!$A$4:$A$65,Select!$H$4:$H$65)</f>
        <v>#N/A</v>
      </c>
      <c r="D46"/>
      <c r="E46"/>
      <c r="F46"/>
      <c r="G46"/>
      <c r="H46"/>
      <c r="I46"/>
      <c r="J46"/>
      <c r="K46"/>
      <c r="L46"/>
      <c r="M46" s="200"/>
      <c r="N46" s="200"/>
      <c r="O46" s="200"/>
      <c r="P46" s="200"/>
      <c r="Q46" s="200"/>
      <c r="R46" s="200"/>
      <c r="S46" s="200"/>
      <c r="T46" s="200"/>
      <c r="U46" s="200"/>
      <c r="V46" s="200"/>
      <c r="W46" s="200"/>
      <c r="X46" s="200"/>
      <c r="Y46" s="200"/>
      <c r="Z46" s="200"/>
      <c r="AA46" s="200"/>
      <c r="AB46" s="200"/>
      <c r="AC46" s="200"/>
      <c r="AD46" s="200"/>
      <c r="AE46" s="200"/>
      <c r="AF46" s="200"/>
      <c r="AG46" s="200"/>
      <c r="AH46" s="200"/>
      <c r="AI46" s="200"/>
      <c r="AJ46" s="200"/>
      <c r="AK46" s="200"/>
      <c r="AL46" s="200"/>
      <c r="AM46" s="200"/>
      <c r="AN46" s="200"/>
      <c r="AO46" s="200"/>
      <c r="AP46" s="200"/>
      <c r="AQ46" s="200"/>
      <c r="AR46" s="200"/>
      <c r="AS46" s="200"/>
      <c r="AT46" s="200"/>
      <c r="AU46" s="200"/>
      <c r="AV46" s="200"/>
      <c r="AW46" s="200"/>
      <c r="AX46" s="200"/>
      <c r="AY46" s="200"/>
      <c r="AZ46" s="200"/>
      <c r="BA46" s="200"/>
      <c r="BB46" s="200"/>
      <c r="BC46" s="200"/>
      <c r="BD46" s="200"/>
      <c r="BE46" s="200"/>
      <c r="BF46" s="200"/>
      <c r="BG46" s="200"/>
      <c r="BH46" s="200"/>
      <c r="BI46" s="200"/>
      <c r="BJ46" s="200"/>
      <c r="BK46" s="200"/>
      <c r="BL46" s="200"/>
      <c r="BM46" s="200"/>
      <c r="BN46" s="200"/>
      <c r="BO46" s="200"/>
      <c r="BP46" s="200"/>
      <c r="BQ46" s="200"/>
      <c r="BR46" s="200"/>
      <c r="BS46" s="200"/>
      <c r="BT46" s="200"/>
      <c r="BU46" s="200"/>
      <c r="BV46" s="200"/>
      <c r="BW46" s="200"/>
      <c r="BX46" s="200"/>
      <c r="BY46" s="200"/>
      <c r="BZ46" s="200"/>
      <c r="CA46" s="200"/>
      <c r="CB46" s="200"/>
      <c r="CC46" s="200"/>
      <c r="CD46" s="200"/>
      <c r="CE46" s="200"/>
      <c r="CF46" s="200"/>
      <c r="CG46" s="200"/>
      <c r="CH46" s="200"/>
      <c r="CI46" s="200"/>
      <c r="CJ46" s="200"/>
      <c r="CK46" s="200"/>
      <c r="CL46" s="200"/>
      <c r="CM46" s="200"/>
      <c r="CN46" s="200"/>
      <c r="CO46" s="200"/>
      <c r="CP46" s="200"/>
      <c r="CQ46" s="200"/>
      <c r="CR46" s="200"/>
      <c r="CS46" s="200"/>
      <c r="CT46" s="200"/>
      <c r="CU46" s="200"/>
      <c r="CV46" s="200"/>
      <c r="CW46" s="200"/>
      <c r="CX46" s="200"/>
      <c r="CY46" s="200"/>
      <c r="CZ46" s="200"/>
      <c r="DA46" s="200"/>
      <c r="DB46" s="200"/>
      <c r="DC46" s="200"/>
      <c r="DD46" s="200"/>
      <c r="DE46" s="200"/>
      <c r="DF46" s="200"/>
      <c r="DG46" s="200"/>
      <c r="DH46" s="200"/>
      <c r="DI46" s="200"/>
      <c r="DJ46" s="200"/>
      <c r="DK46" s="200"/>
      <c r="DL46" s="200"/>
      <c r="DM46" s="200"/>
      <c r="DN46" s="200"/>
      <c r="DO46" s="200"/>
      <c r="DP46" s="200"/>
      <c r="DQ46" s="200"/>
      <c r="DR46" s="200"/>
      <c r="DS46" s="200"/>
      <c r="DT46" s="200"/>
      <c r="DU46" s="200"/>
      <c r="DV46" s="200"/>
      <c r="DW46" s="200"/>
      <c r="DX46" s="200"/>
      <c r="DY46" s="200"/>
      <c r="DZ46" s="200"/>
      <c r="EA46" s="200"/>
      <c r="EB46" s="200"/>
      <c r="EC46" s="200"/>
      <c r="ED46" s="200"/>
      <c r="EE46" s="200"/>
      <c r="EF46" s="200"/>
      <c r="EG46" s="32"/>
    </row>
    <row r="47" spans="1:137" outlineLevel="1">
      <c r="A47" s="211" t="str">
        <f>A6&amp;"."&amp;A38&amp;"."&amp;A7&amp;"."&amp;B47</f>
        <v>1.d.1.9</v>
      </c>
      <c r="B47">
        <v>9</v>
      </c>
      <c r="C47" t="e">
        <f>_xlfn.XLOOKUP($A47,Select!$A$4:$A$65,Select!$H$4:$H$65)</f>
        <v>#N/A</v>
      </c>
      <c r="D47"/>
      <c r="E47"/>
      <c r="F47"/>
      <c r="G47"/>
      <c r="H47"/>
      <c r="I47"/>
      <c r="J47"/>
      <c r="K47"/>
      <c r="L47"/>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0"/>
      <c r="AJ47" s="200"/>
      <c r="AK47" s="200"/>
      <c r="AL47" s="200"/>
      <c r="AM47" s="200"/>
      <c r="AN47" s="200"/>
      <c r="AO47" s="200"/>
      <c r="AP47" s="200"/>
      <c r="AQ47" s="200"/>
      <c r="AR47" s="200"/>
      <c r="AS47" s="200"/>
      <c r="AT47" s="200"/>
      <c r="AU47" s="200"/>
      <c r="AV47" s="200"/>
      <c r="AW47" s="200"/>
      <c r="AX47" s="200"/>
      <c r="AY47" s="200"/>
      <c r="AZ47" s="200"/>
      <c r="BA47" s="200"/>
      <c r="BB47" s="200"/>
      <c r="BC47" s="200"/>
      <c r="BD47" s="200"/>
      <c r="BE47" s="200"/>
      <c r="BF47" s="200"/>
      <c r="BG47" s="200"/>
      <c r="BH47" s="200"/>
      <c r="BI47" s="200"/>
      <c r="BJ47" s="200"/>
      <c r="BK47" s="200"/>
      <c r="BL47" s="200"/>
      <c r="BM47" s="200"/>
      <c r="BN47" s="200"/>
      <c r="BO47" s="200"/>
      <c r="BP47" s="200"/>
      <c r="BQ47" s="200"/>
      <c r="BR47" s="200"/>
      <c r="BS47" s="200"/>
      <c r="BT47" s="200"/>
      <c r="BU47" s="200"/>
      <c r="BV47" s="200"/>
      <c r="BW47" s="200"/>
      <c r="BX47" s="200"/>
      <c r="BY47" s="200"/>
      <c r="BZ47" s="200"/>
      <c r="CA47" s="200"/>
      <c r="CB47" s="200"/>
      <c r="CC47" s="200"/>
      <c r="CD47" s="200"/>
      <c r="CE47" s="200"/>
      <c r="CF47" s="200"/>
      <c r="CG47" s="200"/>
      <c r="CH47" s="200"/>
      <c r="CI47" s="200"/>
      <c r="CJ47" s="200"/>
      <c r="CK47" s="200"/>
      <c r="CL47" s="200"/>
      <c r="CM47" s="200"/>
      <c r="CN47" s="200"/>
      <c r="CO47" s="200"/>
      <c r="CP47" s="200"/>
      <c r="CQ47" s="200"/>
      <c r="CR47" s="200"/>
      <c r="CS47" s="200"/>
      <c r="CT47" s="200"/>
      <c r="CU47" s="200"/>
      <c r="CV47" s="200"/>
      <c r="CW47" s="200"/>
      <c r="CX47" s="200"/>
      <c r="CY47" s="200"/>
      <c r="CZ47" s="200"/>
      <c r="DA47" s="200"/>
      <c r="DB47" s="200"/>
      <c r="DC47" s="200"/>
      <c r="DD47" s="200"/>
      <c r="DE47" s="200"/>
      <c r="DF47" s="200"/>
      <c r="DG47" s="200"/>
      <c r="DH47" s="200"/>
      <c r="DI47" s="200"/>
      <c r="DJ47" s="200"/>
      <c r="DK47" s="200"/>
      <c r="DL47" s="200"/>
      <c r="DM47" s="200"/>
      <c r="DN47" s="200"/>
      <c r="DO47" s="200"/>
      <c r="DP47" s="200"/>
      <c r="DQ47" s="200"/>
      <c r="DR47" s="200"/>
      <c r="DS47" s="200"/>
      <c r="DT47" s="200"/>
      <c r="DU47" s="200"/>
      <c r="DV47" s="200"/>
      <c r="DW47" s="200"/>
      <c r="DX47" s="200"/>
      <c r="DY47" s="200"/>
      <c r="DZ47" s="200"/>
      <c r="EA47" s="200"/>
      <c r="EB47" s="200"/>
      <c r="EC47" s="200"/>
      <c r="ED47" s="200"/>
      <c r="EE47" s="200"/>
      <c r="EF47" s="200"/>
      <c r="EG47" s="32"/>
    </row>
    <row r="48" spans="1:137" outlineLevel="1">
      <c r="A48" s="211" t="str">
        <f>A6&amp;"."&amp;A38&amp;"."&amp;A7&amp;"."&amp;B48</f>
        <v>1.d.1.10</v>
      </c>
      <c r="B48">
        <v>10</v>
      </c>
      <c r="C48" t="e">
        <f>_xlfn.XLOOKUP($A48,Select!$A$4:$A$65,Select!$H$4:$H$65)</f>
        <v>#N/A</v>
      </c>
      <c r="D48"/>
      <c r="E48"/>
      <c r="F48"/>
      <c r="G48"/>
      <c r="H48"/>
      <c r="I48"/>
      <c r="J48"/>
      <c r="K48"/>
      <c r="L48"/>
      <c r="M48" s="200"/>
      <c r="N48" s="200"/>
      <c r="O48" s="200"/>
      <c r="P48" s="200"/>
      <c r="Q48" s="200"/>
      <c r="R48" s="200"/>
      <c r="S48" s="200"/>
      <c r="T48" s="200"/>
      <c r="U48" s="200"/>
      <c r="V48" s="200"/>
      <c r="W48" s="200"/>
      <c r="X48" s="200"/>
      <c r="Y48" s="200"/>
      <c r="Z48" s="200"/>
      <c r="AA48" s="200"/>
      <c r="AB48" s="200"/>
      <c r="AC48" s="200"/>
      <c r="AD48" s="200"/>
      <c r="AE48" s="200"/>
      <c r="AF48" s="200"/>
      <c r="AG48" s="200"/>
      <c r="AH48" s="200"/>
      <c r="AI48" s="200"/>
      <c r="AJ48" s="200"/>
      <c r="AK48" s="200"/>
      <c r="AL48" s="200"/>
      <c r="AM48" s="200"/>
      <c r="AN48" s="200"/>
      <c r="AO48" s="200"/>
      <c r="AP48" s="200"/>
      <c r="AQ48" s="200"/>
      <c r="AR48" s="200"/>
      <c r="AS48" s="200"/>
      <c r="AT48" s="200"/>
      <c r="AU48" s="200"/>
      <c r="AV48" s="200"/>
      <c r="AW48" s="200"/>
      <c r="AX48" s="200"/>
      <c r="AY48" s="200"/>
      <c r="AZ48" s="200"/>
      <c r="BA48" s="200"/>
      <c r="BB48" s="200"/>
      <c r="BC48" s="200"/>
      <c r="BD48" s="200"/>
      <c r="BE48" s="200"/>
      <c r="BF48" s="200"/>
      <c r="BG48" s="200"/>
      <c r="BH48" s="200"/>
      <c r="BI48" s="200"/>
      <c r="BJ48" s="200"/>
      <c r="BK48" s="200"/>
      <c r="BL48" s="200"/>
      <c r="BM48" s="200"/>
      <c r="BN48" s="200"/>
      <c r="BO48" s="200"/>
      <c r="BP48" s="200"/>
      <c r="BQ48" s="200"/>
      <c r="BR48" s="200"/>
      <c r="BS48" s="200"/>
      <c r="BT48" s="200"/>
      <c r="BU48" s="200"/>
      <c r="BV48" s="200"/>
      <c r="BW48" s="200"/>
      <c r="BX48" s="200"/>
      <c r="BY48" s="200"/>
      <c r="BZ48" s="200"/>
      <c r="CA48" s="200"/>
      <c r="CB48" s="200"/>
      <c r="CC48" s="200"/>
      <c r="CD48" s="200"/>
      <c r="CE48" s="200"/>
      <c r="CF48" s="200"/>
      <c r="CG48" s="200"/>
      <c r="CH48" s="200"/>
      <c r="CI48" s="200"/>
      <c r="CJ48" s="200"/>
      <c r="CK48" s="200"/>
      <c r="CL48" s="200"/>
      <c r="CM48" s="200"/>
      <c r="CN48" s="200"/>
      <c r="CO48" s="200"/>
      <c r="CP48" s="200"/>
      <c r="CQ48" s="200"/>
      <c r="CR48" s="200"/>
      <c r="CS48" s="200"/>
      <c r="CT48" s="200"/>
      <c r="CU48" s="200"/>
      <c r="CV48" s="200"/>
      <c r="CW48" s="200"/>
      <c r="CX48" s="200"/>
      <c r="CY48" s="200"/>
      <c r="CZ48" s="200"/>
      <c r="DA48" s="200"/>
      <c r="DB48" s="200"/>
      <c r="DC48" s="200"/>
      <c r="DD48" s="200"/>
      <c r="DE48" s="200"/>
      <c r="DF48" s="200"/>
      <c r="DG48" s="200"/>
      <c r="DH48" s="200"/>
      <c r="DI48" s="200"/>
      <c r="DJ48" s="200"/>
      <c r="DK48" s="200"/>
      <c r="DL48" s="200"/>
      <c r="DM48" s="200"/>
      <c r="DN48" s="200"/>
      <c r="DO48" s="200"/>
      <c r="DP48" s="200"/>
      <c r="DQ48" s="200"/>
      <c r="DR48" s="200"/>
      <c r="DS48" s="200"/>
      <c r="DT48" s="200"/>
      <c r="DU48" s="200"/>
      <c r="DV48" s="200"/>
      <c r="DW48" s="200"/>
      <c r="DX48" s="200"/>
      <c r="DY48" s="200"/>
      <c r="DZ48" s="200"/>
      <c r="EA48" s="200"/>
      <c r="EB48" s="200"/>
      <c r="EC48" s="200"/>
      <c r="ED48" s="200"/>
      <c r="EE48" s="200"/>
      <c r="EF48" s="200"/>
      <c r="EG48" s="32"/>
    </row>
    <row r="49" spans="1:137" outlineLevel="1">
      <c r="A49" s="211" t="str">
        <f>A6&amp;"."&amp;A38&amp;"."&amp;A7&amp;"."&amp;B49</f>
        <v>1.d.1.11</v>
      </c>
      <c r="B49">
        <v>11</v>
      </c>
      <c r="C49" t="e">
        <f>_xlfn.XLOOKUP($A49,Select!$A$4:$A$65,Select!$H$4:$H$65)</f>
        <v>#N/A</v>
      </c>
      <c r="D49"/>
      <c r="E49"/>
      <c r="F49"/>
      <c r="G49"/>
      <c r="H49"/>
      <c r="I49"/>
      <c r="J49"/>
      <c r="K49"/>
      <c r="L49"/>
      <c r="M49" s="200"/>
      <c r="N49" s="200"/>
      <c r="O49" s="200"/>
      <c r="P49" s="200"/>
      <c r="Q49" s="200"/>
      <c r="R49" s="200"/>
      <c r="S49" s="200"/>
      <c r="T49" s="200"/>
      <c r="U49" s="200"/>
      <c r="V49" s="200"/>
      <c r="W49" s="200"/>
      <c r="X49" s="200"/>
      <c r="Y49" s="200"/>
      <c r="Z49" s="200"/>
      <c r="AA49" s="200"/>
      <c r="AB49" s="200"/>
      <c r="AC49" s="200"/>
      <c r="AD49" s="200"/>
      <c r="AE49" s="200"/>
      <c r="AF49" s="200"/>
      <c r="AG49" s="200"/>
      <c r="AH49" s="200"/>
      <c r="AI49" s="200"/>
      <c r="AJ49" s="200"/>
      <c r="AK49" s="200"/>
      <c r="AL49" s="200"/>
      <c r="AM49" s="200"/>
      <c r="AN49" s="200"/>
      <c r="AO49" s="200"/>
      <c r="AP49" s="200"/>
      <c r="AQ49" s="200"/>
      <c r="AR49" s="200"/>
      <c r="AS49" s="200"/>
      <c r="AT49" s="200"/>
      <c r="AU49" s="200"/>
      <c r="AV49" s="200"/>
      <c r="AW49" s="200"/>
      <c r="AX49" s="200"/>
      <c r="AY49" s="200"/>
      <c r="AZ49" s="200"/>
      <c r="BA49" s="200"/>
      <c r="BB49" s="200"/>
      <c r="BC49" s="200"/>
      <c r="BD49" s="200"/>
      <c r="BE49" s="200"/>
      <c r="BF49" s="200"/>
      <c r="BG49" s="200"/>
      <c r="BH49" s="200"/>
      <c r="BI49" s="200"/>
      <c r="BJ49" s="200"/>
      <c r="BK49" s="200"/>
      <c r="BL49" s="200"/>
      <c r="BM49" s="200"/>
      <c r="BN49" s="200"/>
      <c r="BO49" s="200"/>
      <c r="BP49" s="200"/>
      <c r="BQ49" s="200"/>
      <c r="BR49" s="200"/>
      <c r="BS49" s="200"/>
      <c r="BT49" s="200"/>
      <c r="BU49" s="200"/>
      <c r="BV49" s="200"/>
      <c r="BW49" s="200"/>
      <c r="BX49" s="200"/>
      <c r="BY49" s="200"/>
      <c r="BZ49" s="200"/>
      <c r="CA49" s="200"/>
      <c r="CB49" s="200"/>
      <c r="CC49" s="200"/>
      <c r="CD49" s="200"/>
      <c r="CE49" s="200"/>
      <c r="CF49" s="200"/>
      <c r="CG49" s="200"/>
      <c r="CH49" s="200"/>
      <c r="CI49" s="200"/>
      <c r="CJ49" s="200"/>
      <c r="CK49" s="200"/>
      <c r="CL49" s="200"/>
      <c r="CM49" s="200"/>
      <c r="CN49" s="200"/>
      <c r="CO49" s="200"/>
      <c r="CP49" s="200"/>
      <c r="CQ49" s="200"/>
      <c r="CR49" s="200"/>
      <c r="CS49" s="200"/>
      <c r="CT49" s="200"/>
      <c r="CU49" s="200"/>
      <c r="CV49" s="200"/>
      <c r="CW49" s="200"/>
      <c r="CX49" s="200"/>
      <c r="CY49" s="200"/>
      <c r="CZ49" s="200"/>
      <c r="DA49" s="200"/>
      <c r="DB49" s="200"/>
      <c r="DC49" s="200"/>
      <c r="DD49" s="200"/>
      <c r="DE49" s="200"/>
      <c r="DF49" s="200"/>
      <c r="DG49" s="200"/>
      <c r="DH49" s="200"/>
      <c r="DI49" s="200"/>
      <c r="DJ49" s="200"/>
      <c r="DK49" s="200"/>
      <c r="DL49" s="200"/>
      <c r="DM49" s="200"/>
      <c r="DN49" s="200"/>
      <c r="DO49" s="200"/>
      <c r="DP49" s="200"/>
      <c r="DQ49" s="200"/>
      <c r="DR49" s="200"/>
      <c r="DS49" s="200"/>
      <c r="DT49" s="200"/>
      <c r="DU49" s="200"/>
      <c r="DV49" s="200"/>
      <c r="DW49" s="200"/>
      <c r="DX49" s="200"/>
      <c r="DY49" s="200"/>
      <c r="DZ49" s="200"/>
      <c r="EA49" s="200"/>
      <c r="EB49" s="200"/>
      <c r="EC49" s="200"/>
      <c r="ED49" s="200"/>
      <c r="EE49" s="200"/>
      <c r="EF49" s="200"/>
      <c r="EG49" s="32"/>
    </row>
    <row r="50" spans="1:137" outlineLevel="1">
      <c r="A50" s="211" t="str">
        <f>A6&amp;"."&amp;A38&amp;"."&amp;A7&amp;"."&amp;B50</f>
        <v>1.d.1.12</v>
      </c>
      <c r="B50">
        <v>12</v>
      </c>
      <c r="C50" t="e">
        <f>_xlfn.XLOOKUP($A50,Select!$A$4:$A$65,Select!$H$4:$H$65)</f>
        <v>#N/A</v>
      </c>
      <c r="D50"/>
      <c r="E50"/>
      <c r="F50"/>
      <c r="G50"/>
      <c r="H50"/>
      <c r="I50"/>
      <c r="J50"/>
      <c r="K50"/>
      <c r="L50"/>
      <c r="M50" s="200"/>
      <c r="N50" s="200"/>
      <c r="O50" s="200"/>
      <c r="P50" s="200"/>
      <c r="Q50" s="200"/>
      <c r="R50" s="200"/>
      <c r="S50" s="200"/>
      <c r="T50" s="200"/>
      <c r="U50" s="200"/>
      <c r="V50" s="200"/>
      <c r="W50" s="200"/>
      <c r="X50" s="200"/>
      <c r="Y50" s="200"/>
      <c r="Z50" s="200"/>
      <c r="AA50" s="200"/>
      <c r="AB50" s="200"/>
      <c r="AC50" s="200"/>
      <c r="AD50" s="200"/>
      <c r="AE50" s="200"/>
      <c r="AF50" s="200"/>
      <c r="AG50" s="200"/>
      <c r="AH50" s="200"/>
      <c r="AI50" s="200"/>
      <c r="AJ50" s="200"/>
      <c r="AK50" s="200"/>
      <c r="AL50" s="200"/>
      <c r="AM50" s="200"/>
      <c r="AN50" s="200"/>
      <c r="AO50" s="200"/>
      <c r="AP50" s="200"/>
      <c r="AQ50" s="200"/>
      <c r="AR50" s="200"/>
      <c r="AS50" s="200"/>
      <c r="AT50" s="200"/>
      <c r="AU50" s="200"/>
      <c r="AV50" s="200"/>
      <c r="AW50" s="200"/>
      <c r="AX50" s="200"/>
      <c r="AY50" s="200"/>
      <c r="AZ50" s="200"/>
      <c r="BA50" s="200"/>
      <c r="BB50" s="200"/>
      <c r="BC50" s="200"/>
      <c r="BD50" s="200"/>
      <c r="BE50" s="200"/>
      <c r="BF50" s="200"/>
      <c r="BG50" s="200"/>
      <c r="BH50" s="200"/>
      <c r="BI50" s="200"/>
      <c r="BJ50" s="200"/>
      <c r="BK50" s="200"/>
      <c r="BL50" s="200"/>
      <c r="BM50" s="200"/>
      <c r="BN50" s="200"/>
      <c r="BO50" s="200"/>
      <c r="BP50" s="200"/>
      <c r="BQ50" s="200"/>
      <c r="BR50" s="200"/>
      <c r="BS50" s="200"/>
      <c r="BT50" s="200"/>
      <c r="BU50" s="200"/>
      <c r="BV50" s="200"/>
      <c r="BW50" s="200"/>
      <c r="BX50" s="200"/>
      <c r="BY50" s="200"/>
      <c r="BZ50" s="200"/>
      <c r="CA50" s="200"/>
      <c r="CB50" s="200"/>
      <c r="CC50" s="200"/>
      <c r="CD50" s="200"/>
      <c r="CE50" s="200"/>
      <c r="CF50" s="200"/>
      <c r="CG50" s="200"/>
      <c r="CH50" s="200"/>
      <c r="CI50" s="200"/>
      <c r="CJ50" s="200"/>
      <c r="CK50" s="200"/>
      <c r="CL50" s="200"/>
      <c r="CM50" s="200"/>
      <c r="CN50" s="200"/>
      <c r="CO50" s="200"/>
      <c r="CP50" s="200"/>
      <c r="CQ50" s="200"/>
      <c r="CR50" s="200"/>
      <c r="CS50" s="200"/>
      <c r="CT50" s="200"/>
      <c r="CU50" s="200"/>
      <c r="CV50" s="200"/>
      <c r="CW50" s="200"/>
      <c r="CX50" s="200"/>
      <c r="CY50" s="200"/>
      <c r="CZ50" s="200"/>
      <c r="DA50" s="200"/>
      <c r="DB50" s="200"/>
      <c r="DC50" s="200"/>
      <c r="DD50" s="200"/>
      <c r="DE50" s="200"/>
      <c r="DF50" s="200"/>
      <c r="DG50" s="200"/>
      <c r="DH50" s="200"/>
      <c r="DI50" s="200"/>
      <c r="DJ50" s="200"/>
      <c r="DK50" s="200"/>
      <c r="DL50" s="200"/>
      <c r="DM50" s="200"/>
      <c r="DN50" s="200"/>
      <c r="DO50" s="200"/>
      <c r="DP50" s="200"/>
      <c r="DQ50" s="200"/>
      <c r="DR50" s="200"/>
      <c r="DS50" s="200"/>
      <c r="DT50" s="200"/>
      <c r="DU50" s="200"/>
      <c r="DV50" s="200"/>
      <c r="DW50" s="200"/>
      <c r="DX50" s="200"/>
      <c r="DY50" s="200"/>
      <c r="DZ50" s="200"/>
      <c r="EA50" s="200"/>
      <c r="EB50" s="200"/>
      <c r="EC50" s="200"/>
      <c r="ED50" s="200"/>
      <c r="EE50" s="200"/>
      <c r="EF50" s="200"/>
      <c r="EG50" s="32"/>
    </row>
    <row r="51" spans="1:137" s="156" customFormat="1" outlineLevel="1">
      <c r="A51" s="212"/>
      <c r="B51" s="201">
        <f>B50-COUNTIFS(C39:C50,#N/A)</f>
        <v>0</v>
      </c>
      <c r="C51" s="201" t="s">
        <v>285</v>
      </c>
      <c r="D51" s="201"/>
      <c r="E51" s="201"/>
      <c r="F51" s="201"/>
      <c r="G51" s="201"/>
      <c r="H51" s="201"/>
      <c r="I51" s="201"/>
      <c r="J51" s="201"/>
      <c r="K51" s="201"/>
      <c r="L51" s="201"/>
      <c r="M51" s="201">
        <f t="shared" ref="M51:BY51" si="34">SUM(M39:M50)</f>
        <v>0</v>
      </c>
      <c r="N51" s="201">
        <f t="shared" si="34"/>
        <v>0</v>
      </c>
      <c r="O51" s="201">
        <f t="shared" si="34"/>
        <v>0</v>
      </c>
      <c r="P51" s="201">
        <f t="shared" si="34"/>
        <v>0</v>
      </c>
      <c r="Q51" s="201">
        <f t="shared" si="34"/>
        <v>0</v>
      </c>
      <c r="R51" s="201">
        <f t="shared" si="34"/>
        <v>0</v>
      </c>
      <c r="S51" s="201">
        <f t="shared" si="34"/>
        <v>0</v>
      </c>
      <c r="T51" s="201">
        <f t="shared" si="34"/>
        <v>0</v>
      </c>
      <c r="U51" s="201">
        <f t="shared" si="34"/>
        <v>0</v>
      </c>
      <c r="V51" s="201">
        <f t="shared" si="34"/>
        <v>0</v>
      </c>
      <c r="W51" s="201">
        <f t="shared" si="34"/>
        <v>0</v>
      </c>
      <c r="X51" s="201">
        <f t="shared" si="34"/>
        <v>0</v>
      </c>
      <c r="Y51" s="201">
        <f t="shared" si="34"/>
        <v>0</v>
      </c>
      <c r="Z51" s="201">
        <f t="shared" si="34"/>
        <v>0</v>
      </c>
      <c r="AA51" s="201">
        <f t="shared" si="34"/>
        <v>0</v>
      </c>
      <c r="AB51" s="201">
        <f t="shared" si="34"/>
        <v>0</v>
      </c>
      <c r="AC51" s="201">
        <f t="shared" si="34"/>
        <v>0</v>
      </c>
      <c r="AD51" s="201">
        <f t="shared" si="34"/>
        <v>0</v>
      </c>
      <c r="AE51" s="201">
        <f t="shared" si="34"/>
        <v>0</v>
      </c>
      <c r="AF51" s="201">
        <f t="shared" si="34"/>
        <v>0</v>
      </c>
      <c r="AG51" s="201">
        <f t="shared" si="34"/>
        <v>0</v>
      </c>
      <c r="AH51" s="201">
        <f t="shared" si="34"/>
        <v>0</v>
      </c>
      <c r="AI51" s="201">
        <f t="shared" si="34"/>
        <v>0</v>
      </c>
      <c r="AJ51" s="201">
        <f t="shared" si="34"/>
        <v>0</v>
      </c>
      <c r="AK51" s="201">
        <f t="shared" si="34"/>
        <v>0</v>
      </c>
      <c r="AL51" s="201">
        <f t="shared" si="34"/>
        <v>0</v>
      </c>
      <c r="AM51" s="201">
        <f t="shared" si="34"/>
        <v>0</v>
      </c>
      <c r="AN51" s="201">
        <f t="shared" si="34"/>
        <v>0</v>
      </c>
      <c r="AO51" s="201">
        <f t="shared" si="34"/>
        <v>0</v>
      </c>
      <c r="AP51" s="201">
        <f t="shared" si="34"/>
        <v>0</v>
      </c>
      <c r="AQ51" s="201">
        <f t="shared" si="34"/>
        <v>0</v>
      </c>
      <c r="AR51" s="201">
        <f t="shared" si="34"/>
        <v>0</v>
      </c>
      <c r="AS51" s="201">
        <f t="shared" si="34"/>
        <v>0</v>
      </c>
      <c r="AT51" s="201">
        <f t="shared" si="34"/>
        <v>0</v>
      </c>
      <c r="AU51" s="201">
        <f t="shared" si="34"/>
        <v>0</v>
      </c>
      <c r="AV51" s="201">
        <f t="shared" si="34"/>
        <v>0</v>
      </c>
      <c r="AW51" s="201">
        <f t="shared" si="34"/>
        <v>0</v>
      </c>
      <c r="AX51" s="201">
        <f t="shared" si="34"/>
        <v>0</v>
      </c>
      <c r="AY51" s="201">
        <f t="shared" si="34"/>
        <v>0</v>
      </c>
      <c r="AZ51" s="201">
        <f t="shared" si="34"/>
        <v>0</v>
      </c>
      <c r="BA51" s="201">
        <f t="shared" si="34"/>
        <v>0</v>
      </c>
      <c r="BB51" s="201">
        <f t="shared" si="34"/>
        <v>0</v>
      </c>
      <c r="BC51" s="201">
        <f t="shared" si="34"/>
        <v>0</v>
      </c>
      <c r="BD51" s="201">
        <f t="shared" si="34"/>
        <v>0</v>
      </c>
      <c r="BE51" s="201">
        <f t="shared" si="34"/>
        <v>0</v>
      </c>
      <c r="BF51" s="201">
        <f t="shared" si="34"/>
        <v>0</v>
      </c>
      <c r="BG51" s="201">
        <f t="shared" si="34"/>
        <v>0</v>
      </c>
      <c r="BH51" s="201">
        <f t="shared" si="34"/>
        <v>0</v>
      </c>
      <c r="BI51" s="201">
        <f t="shared" si="34"/>
        <v>0</v>
      </c>
      <c r="BJ51" s="201">
        <f t="shared" si="34"/>
        <v>0</v>
      </c>
      <c r="BK51" s="201">
        <f t="shared" si="34"/>
        <v>0</v>
      </c>
      <c r="BL51" s="201">
        <f t="shared" si="34"/>
        <v>0</v>
      </c>
      <c r="BM51" s="201">
        <f t="shared" si="34"/>
        <v>0</v>
      </c>
      <c r="BN51" s="201">
        <f t="shared" si="34"/>
        <v>0</v>
      </c>
      <c r="BO51" s="201">
        <f t="shared" si="34"/>
        <v>0</v>
      </c>
      <c r="BP51" s="201">
        <f t="shared" si="34"/>
        <v>0</v>
      </c>
      <c r="BQ51" s="201">
        <f t="shared" si="34"/>
        <v>0</v>
      </c>
      <c r="BR51" s="201">
        <f t="shared" si="34"/>
        <v>0</v>
      </c>
      <c r="BS51" s="201">
        <f t="shared" si="34"/>
        <v>0</v>
      </c>
      <c r="BT51" s="201">
        <f t="shared" si="34"/>
        <v>0</v>
      </c>
      <c r="BU51" s="201">
        <f t="shared" si="34"/>
        <v>0</v>
      </c>
      <c r="BV51" s="201">
        <f t="shared" si="34"/>
        <v>0</v>
      </c>
      <c r="BW51" s="201">
        <f t="shared" si="34"/>
        <v>0</v>
      </c>
      <c r="BX51" s="201">
        <f t="shared" si="34"/>
        <v>0</v>
      </c>
      <c r="BY51" s="201">
        <f t="shared" si="34"/>
        <v>0</v>
      </c>
      <c r="BZ51" s="201">
        <f t="shared" ref="BZ51:EG51" si="35">SUM(BZ39:BZ50)</f>
        <v>0</v>
      </c>
      <c r="CA51" s="201">
        <f t="shared" si="35"/>
        <v>0</v>
      </c>
      <c r="CB51" s="201">
        <f t="shared" si="35"/>
        <v>0</v>
      </c>
      <c r="CC51" s="201">
        <f t="shared" si="35"/>
        <v>0</v>
      </c>
      <c r="CD51" s="201">
        <f t="shared" si="35"/>
        <v>0</v>
      </c>
      <c r="CE51" s="201">
        <f t="shared" si="35"/>
        <v>0</v>
      </c>
      <c r="CF51" s="201">
        <f t="shared" si="35"/>
        <v>0</v>
      </c>
      <c r="CG51" s="201">
        <f t="shared" si="35"/>
        <v>0</v>
      </c>
      <c r="CH51" s="201">
        <f t="shared" si="35"/>
        <v>0</v>
      </c>
      <c r="CI51" s="201">
        <f t="shared" si="35"/>
        <v>0</v>
      </c>
      <c r="CJ51" s="201">
        <f t="shared" si="35"/>
        <v>0</v>
      </c>
      <c r="CK51" s="201">
        <f t="shared" si="35"/>
        <v>0</v>
      </c>
      <c r="CL51" s="201">
        <f t="shared" si="35"/>
        <v>0</v>
      </c>
      <c r="CM51" s="201">
        <f t="shared" si="35"/>
        <v>0</v>
      </c>
      <c r="CN51" s="201">
        <f t="shared" si="35"/>
        <v>0</v>
      </c>
      <c r="CO51" s="201">
        <f t="shared" si="35"/>
        <v>0</v>
      </c>
      <c r="CP51" s="201">
        <f t="shared" si="35"/>
        <v>0</v>
      </c>
      <c r="CQ51" s="201">
        <f t="shared" si="35"/>
        <v>0</v>
      </c>
      <c r="CR51" s="201">
        <f t="shared" si="35"/>
        <v>0</v>
      </c>
      <c r="CS51" s="201">
        <f t="shared" si="35"/>
        <v>0</v>
      </c>
      <c r="CT51" s="201">
        <f t="shared" si="35"/>
        <v>0</v>
      </c>
      <c r="CU51" s="201">
        <f t="shared" si="35"/>
        <v>0</v>
      </c>
      <c r="CV51" s="201">
        <f t="shared" si="35"/>
        <v>0</v>
      </c>
      <c r="CW51" s="201">
        <f t="shared" si="35"/>
        <v>0</v>
      </c>
      <c r="CX51" s="201">
        <f t="shared" si="35"/>
        <v>0</v>
      </c>
      <c r="CY51" s="201">
        <f t="shared" si="35"/>
        <v>0</v>
      </c>
      <c r="CZ51" s="201">
        <f t="shared" si="35"/>
        <v>0</v>
      </c>
      <c r="DA51" s="201">
        <f t="shared" si="35"/>
        <v>0</v>
      </c>
      <c r="DB51" s="201">
        <f t="shared" si="35"/>
        <v>0</v>
      </c>
      <c r="DC51" s="201">
        <f t="shared" si="35"/>
        <v>0</v>
      </c>
      <c r="DD51" s="201">
        <f t="shared" si="35"/>
        <v>0</v>
      </c>
      <c r="DE51" s="201">
        <f t="shared" si="35"/>
        <v>0</v>
      </c>
      <c r="DF51" s="201">
        <f t="shared" si="35"/>
        <v>0</v>
      </c>
      <c r="DG51" s="201">
        <f t="shared" si="35"/>
        <v>0</v>
      </c>
      <c r="DH51" s="201">
        <f t="shared" si="35"/>
        <v>0</v>
      </c>
      <c r="DI51" s="201">
        <f t="shared" si="35"/>
        <v>0</v>
      </c>
      <c r="DJ51" s="201">
        <f t="shared" si="35"/>
        <v>0</v>
      </c>
      <c r="DK51" s="201">
        <f t="shared" si="35"/>
        <v>0</v>
      </c>
      <c r="DL51" s="201">
        <f t="shared" si="35"/>
        <v>0</v>
      </c>
      <c r="DM51" s="201">
        <f t="shared" si="35"/>
        <v>0</v>
      </c>
      <c r="DN51" s="201">
        <f t="shared" si="35"/>
        <v>0</v>
      </c>
      <c r="DO51" s="201">
        <f t="shared" si="35"/>
        <v>0</v>
      </c>
      <c r="DP51" s="201">
        <f t="shared" si="35"/>
        <v>0</v>
      </c>
      <c r="DQ51" s="201">
        <f t="shared" si="35"/>
        <v>0</v>
      </c>
      <c r="DR51" s="201">
        <f t="shared" si="35"/>
        <v>0</v>
      </c>
      <c r="DS51" s="201">
        <f t="shared" si="35"/>
        <v>0</v>
      </c>
      <c r="DT51" s="201">
        <f t="shared" si="35"/>
        <v>0</v>
      </c>
      <c r="DU51" s="201">
        <f t="shared" si="35"/>
        <v>0</v>
      </c>
      <c r="DV51" s="201">
        <f t="shared" si="35"/>
        <v>0</v>
      </c>
      <c r="DW51" s="201">
        <f t="shared" si="35"/>
        <v>0</v>
      </c>
      <c r="DX51" s="201">
        <f t="shared" si="35"/>
        <v>0</v>
      </c>
      <c r="DY51" s="201">
        <f t="shared" si="35"/>
        <v>0</v>
      </c>
      <c r="DZ51" s="201">
        <f t="shared" si="35"/>
        <v>0</v>
      </c>
      <c r="EA51" s="201">
        <f t="shared" si="35"/>
        <v>0</v>
      </c>
      <c r="EB51" s="201">
        <f t="shared" si="35"/>
        <v>0</v>
      </c>
      <c r="EC51" s="201">
        <f t="shared" si="35"/>
        <v>0</v>
      </c>
      <c r="ED51" s="201">
        <f t="shared" si="35"/>
        <v>0</v>
      </c>
      <c r="EE51" s="201">
        <f t="shared" si="35"/>
        <v>0</v>
      </c>
      <c r="EF51" s="201">
        <f t="shared" si="35"/>
        <v>0</v>
      </c>
      <c r="EG51" s="155">
        <f t="shared" si="35"/>
        <v>0</v>
      </c>
    </row>
    <row r="52" spans="1:137" ht="16.149999999999999" outlineLevel="1" thickBot="1">
      <c r="A52" s="213"/>
      <c r="B52" s="202"/>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2"/>
      <c r="AJ52" s="202"/>
      <c r="AK52" s="202"/>
      <c r="AL52" s="202"/>
      <c r="AM52" s="202"/>
      <c r="AN52" s="202"/>
      <c r="AO52" s="202"/>
      <c r="AP52" s="202"/>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02"/>
      <c r="BN52" s="202"/>
      <c r="BO52" s="202"/>
      <c r="BP52" s="202"/>
      <c r="BQ52" s="202"/>
      <c r="BR52" s="202"/>
      <c r="BS52" s="202"/>
      <c r="BT52" s="202"/>
      <c r="BU52" s="202"/>
      <c r="BV52" s="202"/>
      <c r="BW52" s="202"/>
      <c r="BX52" s="202"/>
      <c r="BY52" s="202"/>
      <c r="BZ52" s="202"/>
      <c r="CA52" s="202"/>
      <c r="CB52" s="202"/>
      <c r="CC52" s="202"/>
      <c r="CD52" s="202"/>
      <c r="CE52" s="202"/>
      <c r="CF52" s="202"/>
      <c r="CG52" s="202"/>
      <c r="CH52" s="202"/>
      <c r="CI52" s="202"/>
      <c r="CJ52" s="202"/>
      <c r="CK52" s="202"/>
      <c r="CL52" s="202"/>
      <c r="CM52" s="202"/>
      <c r="CN52" s="202"/>
      <c r="CO52" s="202"/>
      <c r="CP52" s="202"/>
      <c r="CQ52" s="202"/>
      <c r="CR52" s="202"/>
      <c r="CS52" s="202"/>
      <c r="CT52" s="202"/>
      <c r="CU52" s="202"/>
      <c r="CV52" s="202"/>
      <c r="CW52" s="202"/>
      <c r="CX52" s="202"/>
      <c r="CY52" s="202"/>
      <c r="CZ52" s="202"/>
      <c r="DA52" s="202"/>
      <c r="DB52" s="202"/>
      <c r="DC52" s="202"/>
      <c r="DD52" s="202"/>
      <c r="DE52" s="202"/>
      <c r="DF52" s="202"/>
      <c r="DG52" s="202"/>
      <c r="DH52" s="202"/>
      <c r="DI52" s="202"/>
      <c r="DJ52" s="202"/>
      <c r="DK52" s="202"/>
      <c r="DL52" s="202"/>
      <c r="DM52" s="202"/>
      <c r="DN52" s="202"/>
      <c r="DO52" s="202"/>
      <c r="DP52" s="202"/>
      <c r="DQ52" s="202"/>
      <c r="DR52" s="202"/>
      <c r="DS52" s="202"/>
      <c r="DT52" s="202"/>
      <c r="DU52" s="202"/>
      <c r="DV52" s="202"/>
      <c r="DW52" s="202"/>
      <c r="DX52" s="202"/>
      <c r="DY52" s="202"/>
      <c r="DZ52" s="202"/>
      <c r="EA52" s="202"/>
      <c r="EB52" s="202"/>
      <c r="EC52" s="202"/>
      <c r="ED52" s="202"/>
      <c r="EE52" s="202"/>
      <c r="EF52" s="202"/>
      <c r="EG52" s="10"/>
    </row>
    <row r="53" spans="1:137" s="156" customFormat="1" ht="16.149999999999999" outlineLevel="1" thickBot="1">
      <c r="A53" s="214" t="s">
        <v>288</v>
      </c>
      <c r="B53" s="203">
        <f>B51+B36+B21</f>
        <v>7</v>
      </c>
      <c r="C53" s="203" t="s">
        <v>289</v>
      </c>
      <c r="D53" s="203"/>
      <c r="E53" s="203"/>
      <c r="F53" s="203"/>
      <c r="G53" s="203" t="e">
        <f>+"Total "&amp;$B6&amp;" "&amp;$B7</f>
        <v>#REF!</v>
      </c>
      <c r="H53" s="203"/>
      <c r="I53" s="203"/>
      <c r="J53" s="203"/>
      <c r="K53" s="203"/>
      <c r="L53" s="203"/>
      <c r="M53" s="203">
        <f>SUM(M21,M36,M51)</f>
        <v>0</v>
      </c>
      <c r="N53" s="204">
        <f t="shared" ref="N53:BY53" si="36">SUM(N21,N36,N51)</f>
        <v>0</v>
      </c>
      <c r="O53" s="204">
        <f t="shared" si="36"/>
        <v>0</v>
      </c>
      <c r="P53" s="204">
        <f t="shared" si="36"/>
        <v>0</v>
      </c>
      <c r="Q53" s="204">
        <f t="shared" si="36"/>
        <v>0</v>
      </c>
      <c r="R53" s="204">
        <f t="shared" si="36"/>
        <v>0</v>
      </c>
      <c r="S53" s="204">
        <f t="shared" si="36"/>
        <v>0</v>
      </c>
      <c r="T53" s="204">
        <f t="shared" si="36"/>
        <v>0</v>
      </c>
      <c r="U53" s="204">
        <f t="shared" si="36"/>
        <v>0</v>
      </c>
      <c r="V53" s="204">
        <f t="shared" si="36"/>
        <v>0</v>
      </c>
      <c r="W53" s="204">
        <f t="shared" si="36"/>
        <v>0</v>
      </c>
      <c r="X53" s="204">
        <f t="shared" si="36"/>
        <v>0</v>
      </c>
      <c r="Y53" s="204">
        <f t="shared" si="36"/>
        <v>0</v>
      </c>
      <c r="Z53" s="204">
        <f t="shared" si="36"/>
        <v>0</v>
      </c>
      <c r="AA53" s="204">
        <f t="shared" si="36"/>
        <v>0</v>
      </c>
      <c r="AB53" s="204">
        <f t="shared" si="36"/>
        <v>0</v>
      </c>
      <c r="AC53" s="204">
        <f t="shared" si="36"/>
        <v>0</v>
      </c>
      <c r="AD53" s="204">
        <f t="shared" si="36"/>
        <v>0</v>
      </c>
      <c r="AE53" s="204">
        <f t="shared" si="36"/>
        <v>0</v>
      </c>
      <c r="AF53" s="204">
        <f t="shared" si="36"/>
        <v>0</v>
      </c>
      <c r="AG53" s="204">
        <f t="shared" si="36"/>
        <v>0</v>
      </c>
      <c r="AH53" s="204">
        <f t="shared" si="36"/>
        <v>0</v>
      </c>
      <c r="AI53" s="204">
        <f t="shared" si="36"/>
        <v>0</v>
      </c>
      <c r="AJ53" s="204">
        <f t="shared" si="36"/>
        <v>0</v>
      </c>
      <c r="AK53" s="204">
        <f t="shared" si="36"/>
        <v>0</v>
      </c>
      <c r="AL53" s="204">
        <f t="shared" si="36"/>
        <v>0</v>
      </c>
      <c r="AM53" s="204">
        <f t="shared" si="36"/>
        <v>0</v>
      </c>
      <c r="AN53" s="204">
        <f t="shared" si="36"/>
        <v>0</v>
      </c>
      <c r="AO53" s="204">
        <f t="shared" si="36"/>
        <v>0</v>
      </c>
      <c r="AP53" s="204">
        <f t="shared" si="36"/>
        <v>0</v>
      </c>
      <c r="AQ53" s="204">
        <f t="shared" si="36"/>
        <v>0</v>
      </c>
      <c r="AR53" s="204">
        <f t="shared" si="36"/>
        <v>0</v>
      </c>
      <c r="AS53" s="204">
        <f t="shared" si="36"/>
        <v>0</v>
      </c>
      <c r="AT53" s="204">
        <f t="shared" si="36"/>
        <v>0</v>
      </c>
      <c r="AU53" s="204">
        <f t="shared" si="36"/>
        <v>0</v>
      </c>
      <c r="AV53" s="204">
        <f t="shared" si="36"/>
        <v>0</v>
      </c>
      <c r="AW53" s="204">
        <f t="shared" si="36"/>
        <v>0</v>
      </c>
      <c r="AX53" s="204">
        <f t="shared" si="36"/>
        <v>0</v>
      </c>
      <c r="AY53" s="204">
        <f t="shared" si="36"/>
        <v>0</v>
      </c>
      <c r="AZ53" s="204">
        <f t="shared" si="36"/>
        <v>0</v>
      </c>
      <c r="BA53" s="204">
        <f t="shared" si="36"/>
        <v>0</v>
      </c>
      <c r="BB53" s="204">
        <f t="shared" si="36"/>
        <v>0</v>
      </c>
      <c r="BC53" s="204">
        <f t="shared" si="36"/>
        <v>0</v>
      </c>
      <c r="BD53" s="204">
        <f t="shared" si="36"/>
        <v>0</v>
      </c>
      <c r="BE53" s="204">
        <f t="shared" si="36"/>
        <v>0</v>
      </c>
      <c r="BF53" s="204">
        <f t="shared" si="36"/>
        <v>0</v>
      </c>
      <c r="BG53" s="204">
        <f t="shared" si="36"/>
        <v>0</v>
      </c>
      <c r="BH53" s="204">
        <f t="shared" si="36"/>
        <v>0</v>
      </c>
      <c r="BI53" s="204">
        <f t="shared" si="36"/>
        <v>0</v>
      </c>
      <c r="BJ53" s="204">
        <f t="shared" si="36"/>
        <v>0</v>
      </c>
      <c r="BK53" s="204">
        <f t="shared" si="36"/>
        <v>0</v>
      </c>
      <c r="BL53" s="204">
        <f t="shared" si="36"/>
        <v>0</v>
      </c>
      <c r="BM53" s="204">
        <f t="shared" si="36"/>
        <v>0</v>
      </c>
      <c r="BN53" s="204">
        <f t="shared" si="36"/>
        <v>0</v>
      </c>
      <c r="BO53" s="204">
        <f t="shared" si="36"/>
        <v>0</v>
      </c>
      <c r="BP53" s="204">
        <f t="shared" si="36"/>
        <v>0</v>
      </c>
      <c r="BQ53" s="204">
        <f t="shared" si="36"/>
        <v>0</v>
      </c>
      <c r="BR53" s="204">
        <f t="shared" si="36"/>
        <v>0</v>
      </c>
      <c r="BS53" s="204">
        <f t="shared" si="36"/>
        <v>0</v>
      </c>
      <c r="BT53" s="204">
        <f t="shared" si="36"/>
        <v>0</v>
      </c>
      <c r="BU53" s="204">
        <f t="shared" si="36"/>
        <v>0</v>
      </c>
      <c r="BV53" s="204">
        <f t="shared" si="36"/>
        <v>0</v>
      </c>
      <c r="BW53" s="204">
        <f t="shared" si="36"/>
        <v>0</v>
      </c>
      <c r="BX53" s="204">
        <f t="shared" si="36"/>
        <v>0</v>
      </c>
      <c r="BY53" s="204">
        <f t="shared" si="36"/>
        <v>0</v>
      </c>
      <c r="BZ53" s="204">
        <f t="shared" ref="BZ53:EF53" si="37">SUM(BZ21,BZ36,BZ51)</f>
        <v>0</v>
      </c>
      <c r="CA53" s="204">
        <f t="shared" si="37"/>
        <v>0</v>
      </c>
      <c r="CB53" s="204">
        <f t="shared" si="37"/>
        <v>0</v>
      </c>
      <c r="CC53" s="204">
        <f t="shared" si="37"/>
        <v>0</v>
      </c>
      <c r="CD53" s="204">
        <f t="shared" si="37"/>
        <v>0</v>
      </c>
      <c r="CE53" s="204">
        <f t="shared" si="37"/>
        <v>0</v>
      </c>
      <c r="CF53" s="204">
        <f t="shared" si="37"/>
        <v>0</v>
      </c>
      <c r="CG53" s="204">
        <f t="shared" si="37"/>
        <v>0</v>
      </c>
      <c r="CH53" s="204">
        <f t="shared" si="37"/>
        <v>0</v>
      </c>
      <c r="CI53" s="204">
        <f t="shared" si="37"/>
        <v>0</v>
      </c>
      <c r="CJ53" s="204">
        <f t="shared" si="37"/>
        <v>0</v>
      </c>
      <c r="CK53" s="204">
        <f t="shared" si="37"/>
        <v>0</v>
      </c>
      <c r="CL53" s="204">
        <f t="shared" si="37"/>
        <v>0</v>
      </c>
      <c r="CM53" s="204">
        <f t="shared" si="37"/>
        <v>0</v>
      </c>
      <c r="CN53" s="204">
        <f t="shared" si="37"/>
        <v>0</v>
      </c>
      <c r="CO53" s="204">
        <f t="shared" si="37"/>
        <v>0</v>
      </c>
      <c r="CP53" s="204">
        <f t="shared" si="37"/>
        <v>0</v>
      </c>
      <c r="CQ53" s="204">
        <f t="shared" si="37"/>
        <v>0</v>
      </c>
      <c r="CR53" s="204">
        <f t="shared" si="37"/>
        <v>0</v>
      </c>
      <c r="CS53" s="204">
        <f t="shared" si="37"/>
        <v>0</v>
      </c>
      <c r="CT53" s="204">
        <f t="shared" si="37"/>
        <v>0</v>
      </c>
      <c r="CU53" s="204">
        <f t="shared" si="37"/>
        <v>0</v>
      </c>
      <c r="CV53" s="204">
        <f t="shared" si="37"/>
        <v>0</v>
      </c>
      <c r="CW53" s="204">
        <f t="shared" si="37"/>
        <v>0</v>
      </c>
      <c r="CX53" s="204">
        <f t="shared" si="37"/>
        <v>0</v>
      </c>
      <c r="CY53" s="204">
        <f t="shared" si="37"/>
        <v>0</v>
      </c>
      <c r="CZ53" s="204">
        <f t="shared" si="37"/>
        <v>0</v>
      </c>
      <c r="DA53" s="204">
        <f t="shared" si="37"/>
        <v>0</v>
      </c>
      <c r="DB53" s="204">
        <f t="shared" si="37"/>
        <v>0</v>
      </c>
      <c r="DC53" s="204">
        <f t="shared" si="37"/>
        <v>0</v>
      </c>
      <c r="DD53" s="204">
        <f t="shared" si="37"/>
        <v>0</v>
      </c>
      <c r="DE53" s="204">
        <f t="shared" si="37"/>
        <v>0</v>
      </c>
      <c r="DF53" s="204">
        <f t="shared" si="37"/>
        <v>0</v>
      </c>
      <c r="DG53" s="204">
        <f t="shared" si="37"/>
        <v>0</v>
      </c>
      <c r="DH53" s="204">
        <f t="shared" si="37"/>
        <v>0</v>
      </c>
      <c r="DI53" s="204">
        <f t="shared" si="37"/>
        <v>0</v>
      </c>
      <c r="DJ53" s="204">
        <f t="shared" si="37"/>
        <v>0</v>
      </c>
      <c r="DK53" s="204">
        <f t="shared" si="37"/>
        <v>0</v>
      </c>
      <c r="DL53" s="204">
        <f t="shared" si="37"/>
        <v>0</v>
      </c>
      <c r="DM53" s="204">
        <f t="shared" si="37"/>
        <v>0</v>
      </c>
      <c r="DN53" s="204">
        <f t="shared" si="37"/>
        <v>0</v>
      </c>
      <c r="DO53" s="204">
        <f t="shared" si="37"/>
        <v>0</v>
      </c>
      <c r="DP53" s="204">
        <f t="shared" si="37"/>
        <v>0</v>
      </c>
      <c r="DQ53" s="204">
        <f t="shared" si="37"/>
        <v>0</v>
      </c>
      <c r="DR53" s="204">
        <f t="shared" si="37"/>
        <v>0</v>
      </c>
      <c r="DS53" s="204">
        <f t="shared" si="37"/>
        <v>0</v>
      </c>
      <c r="DT53" s="204">
        <f t="shared" si="37"/>
        <v>0</v>
      </c>
      <c r="DU53" s="204">
        <f t="shared" si="37"/>
        <v>0</v>
      </c>
      <c r="DV53" s="204">
        <f t="shared" si="37"/>
        <v>0</v>
      </c>
      <c r="DW53" s="204">
        <f t="shared" si="37"/>
        <v>0</v>
      </c>
      <c r="DX53" s="204">
        <f t="shared" si="37"/>
        <v>0</v>
      </c>
      <c r="DY53" s="204">
        <f t="shared" si="37"/>
        <v>0</v>
      </c>
      <c r="DZ53" s="204">
        <f t="shared" si="37"/>
        <v>0</v>
      </c>
      <c r="EA53" s="204">
        <f t="shared" si="37"/>
        <v>0</v>
      </c>
      <c r="EB53" s="204">
        <f t="shared" si="37"/>
        <v>0</v>
      </c>
      <c r="EC53" s="204">
        <f t="shared" si="37"/>
        <v>0</v>
      </c>
      <c r="ED53" s="204">
        <f t="shared" si="37"/>
        <v>0</v>
      </c>
      <c r="EE53" s="204">
        <f t="shared" si="37"/>
        <v>0</v>
      </c>
      <c r="EF53" s="204">
        <f t="shared" si="37"/>
        <v>0</v>
      </c>
      <c r="EG53" s="157">
        <f t="shared" ref="EG53" si="38">SUM(EG21,EG36)</f>
        <v>0</v>
      </c>
    </row>
    <row r="54" spans="1:137" outlineLevel="1">
      <c r="A54" s="211"/>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s="7"/>
    </row>
    <row r="55" spans="1:137" collapsed="1">
      <c r="A55" s="211"/>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s="7"/>
    </row>
    <row r="56" spans="1:137" s="7" customFormat="1" ht="15.4">
      <c r="A56" s="209" t="str">
        <f>'1-GBP'!A56</f>
        <v>1</v>
      </c>
      <c r="B56" s="196" t="str">
        <f>_xlfn.XLOOKUP($A56,Select!$B$4:$B$65,Select!$C$4:$C$65)</f>
        <v>Phase 1</v>
      </c>
      <c r="C56" s="197"/>
      <c r="D56" s="197">
        <f>B71+B86+B101</f>
        <v>8</v>
      </c>
      <c r="E56" s="197" t="s">
        <v>281</v>
      </c>
      <c r="F56" s="197"/>
      <c r="G56" s="197"/>
      <c r="H56" s="197"/>
      <c r="I56" s="197" t="s">
        <v>282</v>
      </c>
      <c r="J56" s="197" t="str">
        <f>$A56&amp;"."&amp;$A57</f>
        <v>1.2</v>
      </c>
      <c r="K56" s="197"/>
      <c r="L56" s="197"/>
      <c r="M56" s="197"/>
      <c r="N56" s="198"/>
      <c r="O56" s="198"/>
      <c r="P56" s="198"/>
      <c r="Q56" s="198"/>
      <c r="R56" s="198"/>
      <c r="S56" s="198"/>
      <c r="T56" s="198"/>
      <c r="U56" s="198"/>
      <c r="V56" s="198"/>
      <c r="W56" s="198"/>
      <c r="X56" s="198"/>
      <c r="Y56" s="198"/>
      <c r="Z56" s="198"/>
      <c r="AA56" s="198"/>
      <c r="AB56" s="198"/>
      <c r="AC56" s="198"/>
      <c r="AD56" s="198"/>
      <c r="AE56" s="198"/>
      <c r="AF56" s="198"/>
      <c r="AG56" s="198"/>
      <c r="AH56" s="198"/>
      <c r="AI56" s="198"/>
      <c r="AJ56" s="198"/>
      <c r="AK56" s="198"/>
      <c r="AL56" s="198"/>
      <c r="AM56" s="198"/>
      <c r="AN56" s="198"/>
      <c r="AO56" s="198"/>
      <c r="AP56" s="198"/>
      <c r="AQ56" s="198"/>
      <c r="AR56" s="198"/>
      <c r="AS56" s="198"/>
      <c r="AT56" s="198"/>
      <c r="AU56" s="198"/>
      <c r="AV56" s="198"/>
      <c r="AW56" s="198"/>
      <c r="AX56" s="198"/>
      <c r="AY56" s="198"/>
      <c r="AZ56" s="198"/>
      <c r="BA56" s="198"/>
      <c r="BB56" s="198"/>
      <c r="BC56" s="198"/>
      <c r="BD56" s="198"/>
      <c r="BE56" s="198"/>
      <c r="BF56" s="198"/>
      <c r="BG56" s="198"/>
      <c r="BH56" s="198"/>
      <c r="BI56" s="198"/>
      <c r="BJ56" s="198"/>
      <c r="BK56" s="198"/>
      <c r="BL56" s="198"/>
      <c r="BM56" s="198"/>
      <c r="BN56" s="198"/>
      <c r="BO56" s="198"/>
      <c r="BP56" s="198"/>
      <c r="BQ56" s="198"/>
      <c r="BR56" s="198"/>
      <c r="BS56" s="198"/>
      <c r="BT56" s="198"/>
      <c r="BU56" s="198"/>
      <c r="BV56" s="198"/>
      <c r="BW56" s="198"/>
      <c r="BX56" s="198"/>
      <c r="BY56" s="198"/>
      <c r="BZ56" s="198"/>
      <c r="CA56" s="198"/>
      <c r="CB56" s="198"/>
      <c r="CC56" s="198"/>
      <c r="CD56" s="198"/>
      <c r="CE56" s="198"/>
      <c r="CF56" s="198"/>
      <c r="CG56" s="198"/>
      <c r="CH56" s="198"/>
      <c r="CI56" s="198"/>
      <c r="CJ56" s="198"/>
      <c r="CK56" s="198"/>
      <c r="CL56" s="198"/>
      <c r="CM56" s="198"/>
      <c r="CN56" s="198"/>
      <c r="CO56" s="198"/>
      <c r="CP56" s="198"/>
      <c r="CQ56" s="198"/>
      <c r="CR56" s="198"/>
      <c r="CS56" s="198"/>
      <c r="CT56" s="198"/>
      <c r="CU56" s="198"/>
      <c r="CV56" s="198"/>
      <c r="CW56" s="198"/>
      <c r="CX56" s="198"/>
      <c r="CY56" s="198"/>
      <c r="CZ56" s="198"/>
      <c r="DA56" s="198"/>
      <c r="DB56" s="198"/>
      <c r="DC56" s="198"/>
      <c r="DD56" s="198"/>
      <c r="DE56" s="198"/>
      <c r="DF56" s="198"/>
      <c r="DG56" s="198"/>
      <c r="DH56" s="198"/>
      <c r="DI56" s="198"/>
      <c r="DJ56" s="198"/>
      <c r="DK56" s="198"/>
      <c r="DL56" s="198"/>
      <c r="DM56" s="198"/>
      <c r="DN56" s="198"/>
      <c r="DO56" s="198"/>
      <c r="DP56" s="198"/>
      <c r="DQ56" s="198"/>
      <c r="DR56" s="198"/>
      <c r="DS56" s="198"/>
      <c r="DT56" s="198"/>
      <c r="DU56" s="198"/>
      <c r="DV56" s="198"/>
      <c r="DW56" s="198"/>
      <c r="DX56" s="198"/>
      <c r="DY56" s="198"/>
      <c r="DZ56" s="198"/>
      <c r="EA56" s="198"/>
      <c r="EB56" s="198"/>
      <c r="EC56" s="198"/>
      <c r="ED56" s="198"/>
      <c r="EE56" s="198"/>
      <c r="EF56" s="198"/>
      <c r="EG56" s="13"/>
    </row>
    <row r="57" spans="1:137" s="8" customFormat="1" outlineLevel="1">
      <c r="A57" s="210" t="str">
        <f>'1-GBP'!A57</f>
        <v>2</v>
      </c>
      <c r="B57" s="199" t="e">
        <f>_xlfn.XLOOKUP($J56,Select!#REF!,Select!$F$4:$F$65)</f>
        <v>#REF!</v>
      </c>
      <c r="C57" s="199"/>
      <c r="D57" s="199"/>
      <c r="E57" s="199"/>
      <c r="F57" s="199"/>
      <c r="G57" s="199"/>
      <c r="H57" s="199"/>
      <c r="I57" s="199"/>
      <c r="J57" s="199"/>
      <c r="K57" s="199"/>
      <c r="L57" s="199"/>
      <c r="M57" s="199"/>
      <c r="N57" s="199"/>
      <c r="O57" s="199"/>
      <c r="P57" s="199"/>
      <c r="Q57" s="199"/>
      <c r="R57" s="199"/>
      <c r="S57" s="199"/>
      <c r="T57" s="199"/>
      <c r="U57" s="199"/>
      <c r="V57" s="199"/>
      <c r="W57" s="199"/>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199"/>
      <c r="AT57" s="199"/>
      <c r="AU57" s="199"/>
      <c r="AV57" s="199"/>
      <c r="AW57" s="199"/>
      <c r="AX57" s="199"/>
      <c r="AY57" s="199"/>
      <c r="AZ57" s="199"/>
      <c r="BA57" s="199"/>
      <c r="BB57" s="199"/>
      <c r="BC57" s="199"/>
      <c r="BD57" s="199"/>
      <c r="BE57" s="199"/>
      <c r="BF57" s="199"/>
      <c r="BG57" s="199"/>
      <c r="BH57" s="199"/>
      <c r="BI57" s="199"/>
      <c r="BJ57" s="199"/>
      <c r="BK57" s="199"/>
      <c r="BL57" s="199"/>
      <c r="BM57" s="199"/>
      <c r="BN57" s="199"/>
      <c r="BO57" s="199"/>
      <c r="BP57" s="199"/>
      <c r="BQ57" s="199"/>
      <c r="BR57" s="199"/>
      <c r="BS57" s="199"/>
      <c r="BT57" s="199"/>
      <c r="BU57" s="199"/>
      <c r="BV57" s="199"/>
      <c r="BW57" s="199"/>
      <c r="BX57" s="199"/>
      <c r="BY57" s="199"/>
      <c r="BZ57" s="199"/>
      <c r="CA57" s="199"/>
      <c r="CB57" s="199"/>
      <c r="CC57" s="199"/>
      <c r="CD57" s="199"/>
      <c r="CE57" s="199"/>
      <c r="CF57" s="199"/>
      <c r="CG57" s="199"/>
      <c r="CH57" s="199"/>
      <c r="CI57" s="199"/>
      <c r="CJ57" s="199"/>
      <c r="CK57" s="199"/>
      <c r="CL57" s="199"/>
      <c r="CM57" s="199"/>
      <c r="CN57" s="199"/>
      <c r="CO57" s="199"/>
      <c r="CP57" s="199"/>
      <c r="CQ57" s="199"/>
      <c r="CR57" s="199"/>
      <c r="CS57" s="199"/>
      <c r="CT57" s="199"/>
      <c r="CU57" s="199"/>
      <c r="CV57" s="199"/>
      <c r="CW57" s="199"/>
      <c r="CX57" s="199"/>
      <c r="CY57" s="199"/>
      <c r="CZ57" s="199"/>
      <c r="DA57" s="199"/>
      <c r="DB57" s="199"/>
      <c r="DC57" s="199"/>
      <c r="DD57" s="199"/>
      <c r="DE57" s="199"/>
      <c r="DF57" s="199"/>
      <c r="DG57" s="199"/>
      <c r="DH57" s="199"/>
      <c r="DI57" s="199"/>
      <c r="DJ57" s="199"/>
      <c r="DK57" s="199"/>
      <c r="DL57" s="199"/>
      <c r="DM57" s="199"/>
      <c r="DN57" s="199"/>
      <c r="DO57" s="199"/>
      <c r="DP57" s="199"/>
      <c r="DQ57" s="199"/>
      <c r="DR57" s="199"/>
      <c r="DS57" s="199"/>
      <c r="DT57" s="199"/>
      <c r="DU57" s="199"/>
      <c r="DV57" s="199"/>
      <c r="DW57" s="199"/>
      <c r="DX57" s="199"/>
      <c r="DY57" s="199"/>
      <c r="DZ57" s="199"/>
      <c r="EA57" s="199"/>
      <c r="EB57" s="199"/>
      <c r="EC57" s="199"/>
      <c r="ED57" s="199"/>
      <c r="EE57" s="199"/>
      <c r="EF57" s="199"/>
    </row>
    <row r="58" spans="1:137" s="9" customFormat="1" outlineLevel="1">
      <c r="A58" s="220" t="s">
        <v>150</v>
      </c>
      <c r="B58" s="220" t="s">
        <v>283</v>
      </c>
      <c r="C58" s="220" t="s">
        <v>284</v>
      </c>
      <c r="D58" s="220"/>
      <c r="E58" s="220"/>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20"/>
      <c r="AT58" s="220"/>
      <c r="AU58" s="220"/>
      <c r="AV58" s="220"/>
      <c r="AW58" s="220"/>
      <c r="AX58" s="220"/>
      <c r="AY58" s="220"/>
      <c r="AZ58" s="220"/>
      <c r="BA58" s="220"/>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row>
    <row r="59" spans="1:137" outlineLevel="1">
      <c r="A59" s="211" t="str">
        <f>A56&amp;"."&amp;A58&amp;"."&amp;A57&amp;"."&amp;B59</f>
        <v>1.c.2.1</v>
      </c>
      <c r="B59">
        <v>1</v>
      </c>
      <c r="C59" t="str">
        <f>_xlfn.XLOOKUP($A59,Select!$A$4:$A$65,Select!$H$4:$H$65)</f>
        <v>EPCI #1 : Pipeline Installation &amp; Landfall</v>
      </c>
      <c r="D59"/>
      <c r="E59"/>
      <c r="F59"/>
      <c r="G59"/>
      <c r="H59"/>
      <c r="I59"/>
      <c r="J59"/>
      <c r="K59"/>
      <c r="L59"/>
      <c r="M59" s="200"/>
      <c r="N59" s="200"/>
      <c r="O59" s="200"/>
      <c r="P59" s="200"/>
      <c r="Q59" s="200"/>
      <c r="R59" s="200"/>
      <c r="S59" s="200"/>
      <c r="T59" s="200"/>
      <c r="U59" s="200"/>
      <c r="V59" s="200"/>
      <c r="W59" s="200"/>
      <c r="X59" s="200"/>
      <c r="Y59" s="200"/>
      <c r="Z59" s="200"/>
      <c r="AA59" s="200"/>
      <c r="AB59" s="200"/>
      <c r="AC59" s="200"/>
      <c r="AD59" s="200"/>
      <c r="AE59" s="200"/>
      <c r="AF59" s="200"/>
      <c r="AG59" s="200"/>
      <c r="AH59" s="200"/>
      <c r="AI59" s="200"/>
      <c r="AJ59" s="200"/>
      <c r="AK59" s="200"/>
      <c r="AL59" s="200"/>
      <c r="AM59" s="200"/>
      <c r="AN59" s="200"/>
      <c r="AO59" s="200"/>
      <c r="AP59" s="200"/>
      <c r="AQ59" s="200"/>
      <c r="AR59" s="200"/>
      <c r="AS59" s="200"/>
      <c r="AT59" s="200"/>
      <c r="AU59" s="200"/>
      <c r="AV59" s="200"/>
      <c r="AW59" s="200"/>
      <c r="AX59" s="200"/>
      <c r="AY59" s="200"/>
      <c r="AZ59" s="200"/>
      <c r="BA59" s="200"/>
      <c r="BB59" s="200"/>
      <c r="BC59" s="200"/>
      <c r="BD59" s="200"/>
      <c r="BE59" s="200"/>
      <c r="BF59" s="200"/>
      <c r="BG59" s="200"/>
      <c r="BH59" s="200"/>
      <c r="BI59" s="200"/>
      <c r="BJ59" s="200"/>
      <c r="BK59" s="200"/>
      <c r="BL59" s="200"/>
      <c r="BM59" s="200"/>
      <c r="BN59" s="200"/>
      <c r="BO59" s="200"/>
      <c r="BP59" s="200"/>
      <c r="BQ59" s="200"/>
      <c r="BR59" s="200"/>
      <c r="BS59" s="200"/>
      <c r="BT59" s="200"/>
      <c r="BU59" s="200"/>
      <c r="BV59" s="200"/>
      <c r="BW59" s="200"/>
      <c r="BX59" s="200"/>
      <c r="BY59" s="200"/>
      <c r="BZ59" s="200"/>
      <c r="CA59" s="200"/>
      <c r="CB59" s="200"/>
      <c r="CC59" s="200"/>
      <c r="CD59" s="200"/>
      <c r="CE59" s="200"/>
      <c r="CF59" s="200"/>
      <c r="CG59" s="200"/>
      <c r="CH59" s="200"/>
      <c r="CI59" s="200"/>
      <c r="CJ59" s="200"/>
      <c r="CK59" s="200"/>
      <c r="CL59" s="200"/>
      <c r="CM59" s="200"/>
      <c r="CN59" s="200"/>
      <c r="CO59" s="200"/>
      <c r="CP59" s="200"/>
      <c r="CQ59" s="200"/>
      <c r="CR59" s="200"/>
      <c r="CS59" s="200"/>
      <c r="CT59" s="200"/>
      <c r="CU59" s="200"/>
      <c r="CV59" s="200"/>
      <c r="CW59" s="200"/>
      <c r="CX59" s="200"/>
      <c r="CY59" s="200"/>
      <c r="CZ59" s="200"/>
      <c r="DA59" s="200"/>
      <c r="DB59" s="200"/>
      <c r="DC59" s="200"/>
      <c r="DD59" s="200"/>
      <c r="DE59" s="200"/>
      <c r="DF59" s="200"/>
      <c r="DG59" s="200"/>
      <c r="DH59" s="200"/>
      <c r="DI59" s="200"/>
      <c r="DJ59" s="200"/>
      <c r="DK59" s="200"/>
      <c r="DL59" s="200"/>
      <c r="DM59" s="200"/>
      <c r="DN59" s="200"/>
      <c r="DO59" s="200"/>
      <c r="DP59" s="200"/>
      <c r="DQ59" s="200"/>
      <c r="DR59" s="200"/>
      <c r="DS59" s="200"/>
      <c r="DT59" s="200"/>
      <c r="DU59" s="200"/>
      <c r="DV59" s="200"/>
      <c r="DW59" s="200"/>
      <c r="DX59" s="200"/>
      <c r="DY59" s="200"/>
      <c r="DZ59" s="200"/>
      <c r="EA59" s="200"/>
      <c r="EB59" s="200"/>
      <c r="EC59" s="200"/>
      <c r="ED59" s="200"/>
      <c r="EE59" s="200"/>
      <c r="EF59" s="200"/>
      <c r="EG59" s="32"/>
    </row>
    <row r="60" spans="1:137" outlineLevel="1">
      <c r="A60" s="211" t="str">
        <f>A56&amp;"."&amp;A58&amp;"."&amp;A57&amp;"."&amp;B60</f>
        <v>1.c.2.2</v>
      </c>
      <c r="B60">
        <v>2</v>
      </c>
      <c r="C60" t="str">
        <f>_xlfn.XLOOKUP($A60,Select!$A$4:$A$65,Select!$H$4:$H$65)</f>
        <v>EPCI #2 :  SPS supply and Install (include flowline)</v>
      </c>
      <c r="D60"/>
      <c r="E60"/>
      <c r="F60"/>
      <c r="G60"/>
      <c r="H60"/>
      <c r="I60"/>
      <c r="J60"/>
      <c r="K60"/>
      <c r="L60"/>
      <c r="M60" s="200"/>
      <c r="N60" s="200"/>
      <c r="O60" s="200"/>
      <c r="P60" s="200"/>
      <c r="Q60" s="200"/>
      <c r="R60" s="200"/>
      <c r="S60" s="200"/>
      <c r="T60" s="200"/>
      <c r="U60" s="200"/>
      <c r="V60" s="200"/>
      <c r="W60" s="200"/>
      <c r="X60" s="200"/>
      <c r="Y60" s="200"/>
      <c r="Z60" s="200"/>
      <c r="AA60" s="200"/>
      <c r="AB60" s="200"/>
      <c r="AC60" s="200"/>
      <c r="AD60" s="200"/>
      <c r="AE60" s="200"/>
      <c r="AF60" s="200"/>
      <c r="AG60" s="200"/>
      <c r="AH60" s="200"/>
      <c r="AI60" s="200"/>
      <c r="AJ60" s="200"/>
      <c r="AK60" s="200"/>
      <c r="AL60" s="200"/>
      <c r="AM60" s="200"/>
      <c r="AN60" s="200"/>
      <c r="AO60" s="200"/>
      <c r="AP60" s="200"/>
      <c r="AQ60" s="200"/>
      <c r="AR60" s="200"/>
      <c r="AS60" s="200"/>
      <c r="AT60" s="200"/>
      <c r="AU60" s="200"/>
      <c r="AV60" s="200"/>
      <c r="AW60" s="200"/>
      <c r="AX60" s="200"/>
      <c r="AY60" s="200"/>
      <c r="AZ60" s="200"/>
      <c r="BA60" s="200"/>
      <c r="BB60" s="200"/>
      <c r="BC60" s="200"/>
      <c r="BD60" s="200"/>
      <c r="BE60" s="200"/>
      <c r="BF60" s="200"/>
      <c r="BG60" s="200"/>
      <c r="BH60" s="200"/>
      <c r="BI60" s="200"/>
      <c r="BJ60" s="200"/>
      <c r="BK60" s="200"/>
      <c r="BL60" s="200"/>
      <c r="BM60" s="200"/>
      <c r="BN60" s="200"/>
      <c r="BO60" s="200"/>
      <c r="BP60" s="200"/>
      <c r="BQ60" s="200"/>
      <c r="BR60" s="200"/>
      <c r="BS60" s="200"/>
      <c r="BT60" s="200"/>
      <c r="BU60" s="200"/>
      <c r="BV60" s="200"/>
      <c r="BW60" s="200"/>
      <c r="BX60" s="200"/>
      <c r="BY60" s="200"/>
      <c r="BZ60" s="200"/>
      <c r="CA60" s="200"/>
      <c r="CB60" s="200"/>
      <c r="CC60" s="200"/>
      <c r="CD60" s="200"/>
      <c r="CE60" s="200"/>
      <c r="CF60" s="200"/>
      <c r="CG60" s="200"/>
      <c r="CH60" s="200"/>
      <c r="CI60" s="200"/>
      <c r="CJ60" s="200"/>
      <c r="CK60" s="200"/>
      <c r="CL60" s="200"/>
      <c r="CM60" s="200"/>
      <c r="CN60" s="200"/>
      <c r="CO60" s="200"/>
      <c r="CP60" s="200"/>
      <c r="CQ60" s="200"/>
      <c r="CR60" s="200"/>
      <c r="CS60" s="200"/>
      <c r="CT60" s="200"/>
      <c r="CU60" s="200"/>
      <c r="CV60" s="200"/>
      <c r="CW60" s="200"/>
      <c r="CX60" s="200"/>
      <c r="CY60" s="200"/>
      <c r="CZ60" s="200"/>
      <c r="DA60" s="200"/>
      <c r="DB60" s="200"/>
      <c r="DC60" s="200"/>
      <c r="DD60" s="200"/>
      <c r="DE60" s="200"/>
      <c r="DF60" s="200"/>
      <c r="DG60" s="200"/>
      <c r="DH60" s="200"/>
      <c r="DI60" s="200"/>
      <c r="DJ60" s="200"/>
      <c r="DK60" s="200"/>
      <c r="DL60" s="200"/>
      <c r="DM60" s="200"/>
      <c r="DN60" s="200"/>
      <c r="DO60" s="200"/>
      <c r="DP60" s="200"/>
      <c r="DQ60" s="200"/>
      <c r="DR60" s="200"/>
      <c r="DS60" s="200"/>
      <c r="DT60" s="200"/>
      <c r="DU60" s="200"/>
      <c r="DV60" s="200"/>
      <c r="DW60" s="200"/>
      <c r="DX60" s="200"/>
      <c r="DY60" s="200"/>
      <c r="DZ60" s="200"/>
      <c r="EA60" s="200"/>
      <c r="EB60" s="200"/>
      <c r="EC60" s="200"/>
      <c r="ED60" s="200"/>
      <c r="EE60" s="200"/>
      <c r="EF60" s="200"/>
      <c r="EG60" s="32"/>
    </row>
    <row r="61" spans="1:137" outlineLevel="1">
      <c r="A61" s="211" t="str">
        <f>A56&amp;"."&amp;A58&amp;"."&amp;A57&amp;"."&amp;B61</f>
        <v>1.c.2.3</v>
      </c>
      <c r="B61">
        <v>3</v>
      </c>
      <c r="C61" t="str">
        <f>_xlfn.XLOOKUP($A61,Select!$A$4:$A$65,Select!$H$4:$H$65)</f>
        <v>EPCI #3 : Power &amp; communications cable</v>
      </c>
      <c r="D61"/>
      <c r="E61"/>
      <c r="F61"/>
      <c r="G61"/>
      <c r="H61"/>
      <c r="I61"/>
      <c r="J61"/>
      <c r="K61"/>
      <c r="L61"/>
      <c r="M61" s="200"/>
      <c r="N61" s="200"/>
      <c r="O61" s="200"/>
      <c r="P61" s="200"/>
      <c r="Q61" s="200"/>
      <c r="R61" s="200"/>
      <c r="S61" s="200"/>
      <c r="T61" s="200"/>
      <c r="U61" s="200"/>
      <c r="V61" s="200"/>
      <c r="W61" s="200"/>
      <c r="X61" s="200"/>
      <c r="Y61" s="200"/>
      <c r="Z61" s="200"/>
      <c r="AA61" s="200"/>
      <c r="AB61" s="200"/>
      <c r="AC61" s="200"/>
      <c r="AD61" s="200"/>
      <c r="AE61" s="200"/>
      <c r="AF61" s="200"/>
      <c r="AG61" s="200"/>
      <c r="AH61" s="200"/>
      <c r="AI61" s="200"/>
      <c r="AJ61" s="200"/>
      <c r="AK61" s="200"/>
      <c r="AL61" s="200"/>
      <c r="AM61" s="200"/>
      <c r="AN61" s="200"/>
      <c r="AO61" s="200"/>
      <c r="AP61" s="200"/>
      <c r="AQ61" s="200"/>
      <c r="AR61" s="200"/>
      <c r="AS61" s="200"/>
      <c r="AT61" s="200"/>
      <c r="AU61" s="200"/>
      <c r="AV61" s="200"/>
      <c r="AW61" s="200"/>
      <c r="AX61" s="200"/>
      <c r="AY61" s="200"/>
      <c r="AZ61" s="200"/>
      <c r="BA61" s="200"/>
      <c r="BB61" s="200"/>
      <c r="BC61" s="200"/>
      <c r="BD61" s="200"/>
      <c r="BE61" s="200"/>
      <c r="BF61" s="200"/>
      <c r="BG61" s="200"/>
      <c r="BH61" s="200"/>
      <c r="BI61" s="200"/>
      <c r="BJ61" s="200"/>
      <c r="BK61" s="200"/>
      <c r="BL61" s="200"/>
      <c r="BM61" s="200"/>
      <c r="BN61" s="200"/>
      <c r="BO61" s="200"/>
      <c r="BP61" s="200"/>
      <c r="BQ61" s="200"/>
      <c r="BR61" s="200"/>
      <c r="BS61" s="200"/>
      <c r="BT61" s="200"/>
      <c r="BU61" s="200"/>
      <c r="BV61" s="200"/>
      <c r="BW61" s="200"/>
      <c r="BX61" s="200"/>
      <c r="BY61" s="200"/>
      <c r="BZ61" s="200"/>
      <c r="CA61" s="200"/>
      <c r="CB61" s="200"/>
      <c r="CC61" s="200"/>
      <c r="CD61" s="200"/>
      <c r="CE61" s="200"/>
      <c r="CF61" s="200"/>
      <c r="CG61" s="200"/>
      <c r="CH61" s="200"/>
      <c r="CI61" s="200"/>
      <c r="CJ61" s="200"/>
      <c r="CK61" s="200"/>
      <c r="CL61" s="200"/>
      <c r="CM61" s="200"/>
      <c r="CN61" s="200"/>
      <c r="CO61" s="200"/>
      <c r="CP61" s="200"/>
      <c r="CQ61" s="200"/>
      <c r="CR61" s="200"/>
      <c r="CS61" s="200"/>
      <c r="CT61" s="200"/>
      <c r="CU61" s="200"/>
      <c r="CV61" s="200"/>
      <c r="CW61" s="200"/>
      <c r="CX61" s="200"/>
      <c r="CY61" s="200"/>
      <c r="CZ61" s="200"/>
      <c r="DA61" s="200"/>
      <c r="DB61" s="200"/>
      <c r="DC61" s="200"/>
      <c r="DD61" s="200"/>
      <c r="DE61" s="200"/>
      <c r="DF61" s="200"/>
      <c r="DG61" s="200"/>
      <c r="DH61" s="200"/>
      <c r="DI61" s="200"/>
      <c r="DJ61" s="200"/>
      <c r="DK61" s="200"/>
      <c r="DL61" s="200"/>
      <c r="DM61" s="200"/>
      <c r="DN61" s="200"/>
      <c r="DO61" s="200"/>
      <c r="DP61" s="200"/>
      <c r="DQ61" s="200"/>
      <c r="DR61" s="200"/>
      <c r="DS61" s="200"/>
      <c r="DT61" s="200"/>
      <c r="DU61" s="200"/>
      <c r="DV61" s="200"/>
      <c r="DW61" s="200"/>
      <c r="DX61" s="200"/>
      <c r="DY61" s="200"/>
      <c r="DZ61" s="200"/>
      <c r="EA61" s="200"/>
      <c r="EB61" s="200"/>
      <c r="EC61" s="200"/>
      <c r="ED61" s="200"/>
      <c r="EE61" s="200"/>
      <c r="EF61" s="200"/>
      <c r="EG61" s="32"/>
    </row>
    <row r="62" spans="1:137" outlineLevel="1">
      <c r="A62" s="211" t="str">
        <f>A56&amp;"."&amp;A58&amp;"."&amp;A57&amp;"."&amp;B62</f>
        <v>1.c.2.4</v>
      </c>
      <c r="B62">
        <v>4</v>
      </c>
      <c r="C62" t="str">
        <f>_xlfn.XLOOKUP($A62,Select!$A$4:$A$65,Select!$H$4:$H$65)</f>
        <v>Linepipe fabrication and supply</v>
      </c>
      <c r="D62"/>
      <c r="E62"/>
      <c r="F62"/>
      <c r="G62"/>
      <c r="H62"/>
      <c r="I62"/>
      <c r="J62"/>
      <c r="K62"/>
      <c r="L62"/>
      <c r="M62" s="200"/>
      <c r="N62" s="200"/>
      <c r="O62" s="200"/>
      <c r="P62" s="200"/>
      <c r="Q62" s="200"/>
      <c r="R62" s="200"/>
      <c r="S62" s="200"/>
      <c r="T62" s="200"/>
      <c r="U62" s="200"/>
      <c r="V62" s="200"/>
      <c r="W62" s="200"/>
      <c r="X62" s="200"/>
      <c r="Y62" s="200"/>
      <c r="Z62" s="200"/>
      <c r="AA62" s="200"/>
      <c r="AB62" s="200"/>
      <c r="AC62" s="200"/>
      <c r="AD62" s="200"/>
      <c r="AE62" s="200"/>
      <c r="AF62" s="200"/>
      <c r="AG62" s="200"/>
      <c r="AH62" s="200"/>
      <c r="AI62" s="200"/>
      <c r="AJ62" s="200"/>
      <c r="AK62" s="200"/>
      <c r="AL62" s="200"/>
      <c r="AM62" s="200"/>
      <c r="AN62" s="200"/>
      <c r="AO62" s="200"/>
      <c r="AP62" s="200"/>
      <c r="AQ62" s="200"/>
      <c r="AR62" s="200"/>
      <c r="AS62" s="200"/>
      <c r="AT62" s="200"/>
      <c r="AU62" s="200"/>
      <c r="AV62" s="200"/>
      <c r="AW62" s="200"/>
      <c r="AX62" s="200"/>
      <c r="AY62" s="200"/>
      <c r="AZ62" s="200"/>
      <c r="BA62" s="200"/>
      <c r="BB62" s="200"/>
      <c r="BC62" s="200"/>
      <c r="BD62" s="200"/>
      <c r="BE62" s="200"/>
      <c r="BF62" s="200"/>
      <c r="BG62" s="200"/>
      <c r="BH62" s="200"/>
      <c r="BI62" s="200"/>
      <c r="BJ62" s="200"/>
      <c r="BK62" s="200"/>
      <c r="BL62" s="200"/>
      <c r="BM62" s="200"/>
      <c r="BN62" s="200"/>
      <c r="BO62" s="200"/>
      <c r="BP62" s="200"/>
      <c r="BQ62" s="200"/>
      <c r="BR62" s="200"/>
      <c r="BS62" s="200"/>
      <c r="BT62" s="200"/>
      <c r="BU62" s="200"/>
      <c r="BV62" s="200"/>
      <c r="BW62" s="200"/>
      <c r="BX62" s="200"/>
      <c r="BY62" s="200"/>
      <c r="BZ62" s="200"/>
      <c r="CA62" s="200"/>
      <c r="CB62" s="200"/>
      <c r="CC62" s="200"/>
      <c r="CD62" s="200"/>
      <c r="CE62" s="200"/>
      <c r="CF62" s="200"/>
      <c r="CG62" s="200"/>
      <c r="CH62" s="200"/>
      <c r="CI62" s="200"/>
      <c r="CJ62" s="200"/>
      <c r="CK62" s="200"/>
      <c r="CL62" s="200"/>
      <c r="CM62" s="200"/>
      <c r="CN62" s="200"/>
      <c r="CO62" s="200"/>
      <c r="CP62" s="200"/>
      <c r="CQ62" s="200"/>
      <c r="CR62" s="200"/>
      <c r="CS62" s="200"/>
      <c r="CT62" s="200"/>
      <c r="CU62" s="200"/>
      <c r="CV62" s="200"/>
      <c r="CW62" s="200"/>
      <c r="CX62" s="200"/>
      <c r="CY62" s="200"/>
      <c r="CZ62" s="200"/>
      <c r="DA62" s="200"/>
      <c r="DB62" s="200"/>
      <c r="DC62" s="200"/>
      <c r="DD62" s="200"/>
      <c r="DE62" s="200"/>
      <c r="DF62" s="200"/>
      <c r="DG62" s="200"/>
      <c r="DH62" s="200"/>
      <c r="DI62" s="200"/>
      <c r="DJ62" s="200"/>
      <c r="DK62" s="200"/>
      <c r="DL62" s="200"/>
      <c r="DM62" s="200"/>
      <c r="DN62" s="200"/>
      <c r="DO62" s="200"/>
      <c r="DP62" s="200"/>
      <c r="DQ62" s="200"/>
      <c r="DR62" s="200"/>
      <c r="DS62" s="200"/>
      <c r="DT62" s="200"/>
      <c r="DU62" s="200"/>
      <c r="DV62" s="200"/>
      <c r="DW62" s="200"/>
      <c r="DX62" s="200"/>
      <c r="DY62" s="200"/>
      <c r="DZ62" s="200"/>
      <c r="EA62" s="200"/>
      <c r="EB62" s="200"/>
      <c r="EC62" s="200"/>
      <c r="ED62" s="200"/>
      <c r="EE62" s="200"/>
      <c r="EF62" s="200"/>
      <c r="EG62" s="32"/>
    </row>
    <row r="63" spans="1:137" outlineLevel="1">
      <c r="A63" s="211" t="str">
        <f>A56&amp;"."&amp;A58&amp;"."&amp;A57&amp;"."&amp;B63</f>
        <v>1.c.2.5</v>
      </c>
      <c r="B63">
        <v>5</v>
      </c>
      <c r="C63" t="str">
        <f>_xlfn.XLOOKUP($A63,Select!$A$4:$A$65,Select!$H$4:$H$65)</f>
        <v>Offshore Systems Engineering</v>
      </c>
      <c r="D63"/>
      <c r="E63"/>
      <c r="F63"/>
      <c r="G63"/>
      <c r="H63"/>
      <c r="I63"/>
      <c r="J63"/>
      <c r="K63"/>
      <c r="L63"/>
      <c r="M63" s="200"/>
      <c r="N63" s="200"/>
      <c r="O63" s="200"/>
      <c r="P63" s="200"/>
      <c r="Q63" s="200"/>
      <c r="R63" s="200"/>
      <c r="S63" s="200"/>
      <c r="T63" s="200"/>
      <c r="U63" s="200"/>
      <c r="V63" s="200"/>
      <c r="W63" s="200"/>
      <c r="X63" s="200"/>
      <c r="Y63" s="200"/>
      <c r="Z63" s="200"/>
      <c r="AA63" s="200"/>
      <c r="AB63" s="200"/>
      <c r="AC63" s="200"/>
      <c r="AD63" s="200"/>
      <c r="AE63" s="200"/>
      <c r="AF63" s="200"/>
      <c r="AG63" s="200"/>
      <c r="AH63" s="200"/>
      <c r="AI63" s="200"/>
      <c r="AJ63" s="200"/>
      <c r="AK63" s="200"/>
      <c r="AL63" s="200"/>
      <c r="AM63" s="200"/>
      <c r="AN63" s="200"/>
      <c r="AO63" s="200"/>
      <c r="AP63" s="200"/>
      <c r="AQ63" s="200"/>
      <c r="AR63" s="200"/>
      <c r="AS63" s="200"/>
      <c r="AT63" s="200"/>
      <c r="AU63" s="200"/>
      <c r="AV63" s="200"/>
      <c r="AW63" s="200"/>
      <c r="AX63" s="200"/>
      <c r="AY63" s="200"/>
      <c r="AZ63" s="200"/>
      <c r="BA63" s="200"/>
      <c r="BB63" s="200"/>
      <c r="BC63" s="200"/>
      <c r="BD63" s="200"/>
      <c r="BE63" s="200"/>
      <c r="BF63" s="200"/>
      <c r="BG63" s="200"/>
      <c r="BH63" s="200"/>
      <c r="BI63" s="200"/>
      <c r="BJ63" s="200"/>
      <c r="BK63" s="200"/>
      <c r="BL63" s="200"/>
      <c r="BM63" s="200"/>
      <c r="BN63" s="200"/>
      <c r="BO63" s="200"/>
      <c r="BP63" s="200"/>
      <c r="BQ63" s="200"/>
      <c r="BR63" s="200"/>
      <c r="BS63" s="200"/>
      <c r="BT63" s="200"/>
      <c r="BU63" s="200"/>
      <c r="BV63" s="200"/>
      <c r="BW63" s="200"/>
      <c r="BX63" s="200"/>
      <c r="BY63" s="200"/>
      <c r="BZ63" s="200"/>
      <c r="CA63" s="200"/>
      <c r="CB63" s="200"/>
      <c r="CC63" s="200"/>
      <c r="CD63" s="200"/>
      <c r="CE63" s="200"/>
      <c r="CF63" s="200"/>
      <c r="CG63" s="200"/>
      <c r="CH63" s="200"/>
      <c r="CI63" s="200"/>
      <c r="CJ63" s="200"/>
      <c r="CK63" s="200"/>
      <c r="CL63" s="200"/>
      <c r="CM63" s="200"/>
      <c r="CN63" s="200"/>
      <c r="CO63" s="200"/>
      <c r="CP63" s="200"/>
      <c r="CQ63" s="200"/>
      <c r="CR63" s="200"/>
      <c r="CS63" s="200"/>
      <c r="CT63" s="200"/>
      <c r="CU63" s="200"/>
      <c r="CV63" s="200"/>
      <c r="CW63" s="200"/>
      <c r="CX63" s="200"/>
      <c r="CY63" s="200"/>
      <c r="CZ63" s="200"/>
      <c r="DA63" s="200"/>
      <c r="DB63" s="200"/>
      <c r="DC63" s="200"/>
      <c r="DD63" s="200"/>
      <c r="DE63" s="200"/>
      <c r="DF63" s="200"/>
      <c r="DG63" s="200"/>
      <c r="DH63" s="200"/>
      <c r="DI63" s="200"/>
      <c r="DJ63" s="200"/>
      <c r="DK63" s="200"/>
      <c r="DL63" s="200"/>
      <c r="DM63" s="200"/>
      <c r="DN63" s="200"/>
      <c r="DO63" s="200"/>
      <c r="DP63" s="200"/>
      <c r="DQ63" s="200"/>
      <c r="DR63" s="200"/>
      <c r="DS63" s="200"/>
      <c r="DT63" s="200"/>
      <c r="DU63" s="200"/>
      <c r="DV63" s="200"/>
      <c r="DW63" s="200"/>
      <c r="DX63" s="200"/>
      <c r="DY63" s="200"/>
      <c r="DZ63" s="200"/>
      <c r="EA63" s="200"/>
      <c r="EB63" s="200"/>
      <c r="EC63" s="200"/>
      <c r="ED63" s="200"/>
      <c r="EE63" s="200"/>
      <c r="EF63" s="200"/>
      <c r="EG63" s="32"/>
    </row>
    <row r="64" spans="1:137" outlineLevel="1">
      <c r="A64" s="211" t="str">
        <f>A56&amp;"."&amp;A58&amp;"."&amp;A57&amp;"."&amp;B64</f>
        <v>1.c.2.6</v>
      </c>
      <c r="B64">
        <v>6</v>
      </c>
      <c r="C64" t="str">
        <f>_xlfn.XLOOKUP($A64,Select!$A$4:$A$65,Select!$H$4:$H$65)</f>
        <v>Tier 2 Contract</v>
      </c>
      <c r="D64"/>
      <c r="E64"/>
      <c r="F64"/>
      <c r="G64"/>
      <c r="H64"/>
      <c r="I64"/>
      <c r="J64"/>
      <c r="K64"/>
      <c r="L64"/>
      <c r="M64" s="200"/>
      <c r="N64" s="200"/>
      <c r="O64" s="200"/>
      <c r="P64" s="200"/>
      <c r="Q64" s="200"/>
      <c r="R64" s="200"/>
      <c r="S64" s="200"/>
      <c r="T64" s="200"/>
      <c r="U64" s="200"/>
      <c r="V64" s="200"/>
      <c r="W64" s="200"/>
      <c r="X64" s="200"/>
      <c r="Y64" s="200"/>
      <c r="Z64" s="200"/>
      <c r="AA64" s="200"/>
      <c r="AB64" s="200"/>
      <c r="AC64" s="200"/>
      <c r="AD64" s="200"/>
      <c r="AE64" s="200"/>
      <c r="AF64" s="200"/>
      <c r="AG64" s="200"/>
      <c r="AH64" s="200"/>
      <c r="AI64" s="200"/>
      <c r="AJ64" s="200"/>
      <c r="AK64" s="200"/>
      <c r="AL64" s="200"/>
      <c r="AM64" s="200"/>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0"/>
      <c r="BR64" s="200"/>
      <c r="BS64" s="200"/>
      <c r="BT64" s="200"/>
      <c r="BU64" s="200"/>
      <c r="BV64" s="200"/>
      <c r="BW64" s="200"/>
      <c r="BX64" s="200"/>
      <c r="BY64" s="200"/>
      <c r="BZ64" s="200"/>
      <c r="CA64" s="200"/>
      <c r="CB64" s="200"/>
      <c r="CC64" s="200"/>
      <c r="CD64" s="200"/>
      <c r="CE64" s="200"/>
      <c r="CF64" s="200"/>
      <c r="CG64" s="200"/>
      <c r="CH64" s="200"/>
      <c r="CI64" s="200"/>
      <c r="CJ64" s="200"/>
      <c r="CK64" s="200"/>
      <c r="CL64" s="200"/>
      <c r="CM64" s="200"/>
      <c r="CN64" s="200"/>
      <c r="CO64" s="200"/>
      <c r="CP64" s="200"/>
      <c r="CQ64" s="200"/>
      <c r="CR64" s="200"/>
      <c r="CS64" s="200"/>
      <c r="CT64" s="200"/>
      <c r="CU64" s="200"/>
      <c r="CV64" s="200"/>
      <c r="CW64" s="200"/>
      <c r="CX64" s="200"/>
      <c r="CY64" s="200"/>
      <c r="CZ64" s="200"/>
      <c r="DA64" s="200"/>
      <c r="DB64" s="200"/>
      <c r="DC64" s="200"/>
      <c r="DD64" s="200"/>
      <c r="DE64" s="200"/>
      <c r="DF64" s="200"/>
      <c r="DG64" s="200"/>
      <c r="DH64" s="200"/>
      <c r="DI64" s="200"/>
      <c r="DJ64" s="200"/>
      <c r="DK64" s="200"/>
      <c r="DL64" s="200"/>
      <c r="DM64" s="200"/>
      <c r="DN64" s="200"/>
      <c r="DO64" s="200"/>
      <c r="DP64" s="200"/>
      <c r="DQ64" s="200"/>
      <c r="DR64" s="200"/>
      <c r="DS64" s="200"/>
      <c r="DT64" s="200"/>
      <c r="DU64" s="200"/>
      <c r="DV64" s="200"/>
      <c r="DW64" s="200"/>
      <c r="DX64" s="200"/>
      <c r="DY64" s="200"/>
      <c r="DZ64" s="200"/>
      <c r="EA64" s="200"/>
      <c r="EB64" s="200"/>
      <c r="EC64" s="200"/>
      <c r="ED64" s="200"/>
      <c r="EE64" s="200"/>
      <c r="EF64" s="200"/>
      <c r="EG64" s="32"/>
    </row>
    <row r="65" spans="1:137" outlineLevel="1">
      <c r="A65" s="211" t="str">
        <f>A56&amp;"."&amp;A58&amp;"."&amp;A57&amp;"."&amp;B65</f>
        <v>1.c.2.7</v>
      </c>
      <c r="B65">
        <v>7</v>
      </c>
      <c r="C65" t="e">
        <f>_xlfn.XLOOKUP($A65,Select!$A$4:$A$65,Select!$H$4:$H$65)</f>
        <v>#N/A</v>
      </c>
      <c r="D65"/>
      <c r="E65"/>
      <c r="F65"/>
      <c r="G65"/>
      <c r="H65"/>
      <c r="I65"/>
      <c r="J65"/>
      <c r="K65"/>
      <c r="L65"/>
      <c r="M65" s="200"/>
      <c r="N65" s="200"/>
      <c r="O65" s="200"/>
      <c r="P65" s="200"/>
      <c r="Q65" s="200"/>
      <c r="R65" s="200"/>
      <c r="S65" s="200"/>
      <c r="T65" s="200"/>
      <c r="U65" s="200"/>
      <c r="V65" s="200"/>
      <c r="W65" s="200"/>
      <c r="X65" s="200"/>
      <c r="Y65" s="200"/>
      <c r="Z65" s="200"/>
      <c r="AA65" s="200"/>
      <c r="AB65" s="200"/>
      <c r="AC65" s="200"/>
      <c r="AD65" s="200"/>
      <c r="AE65" s="200"/>
      <c r="AF65" s="200"/>
      <c r="AG65" s="200"/>
      <c r="AH65" s="200"/>
      <c r="AI65" s="200"/>
      <c r="AJ65" s="200"/>
      <c r="AK65" s="200"/>
      <c r="AL65" s="200"/>
      <c r="AM65" s="200"/>
      <c r="AN65" s="200"/>
      <c r="AO65" s="200"/>
      <c r="AP65" s="200"/>
      <c r="AQ65" s="200"/>
      <c r="AR65" s="200"/>
      <c r="AS65" s="200"/>
      <c r="AT65" s="200"/>
      <c r="AU65" s="200"/>
      <c r="AV65" s="200"/>
      <c r="AW65" s="200"/>
      <c r="AX65" s="200"/>
      <c r="AY65" s="200"/>
      <c r="AZ65" s="200"/>
      <c r="BA65" s="200"/>
      <c r="BB65" s="200"/>
      <c r="BC65" s="200"/>
      <c r="BD65" s="200"/>
      <c r="BE65" s="200"/>
      <c r="BF65" s="200"/>
      <c r="BG65" s="200"/>
      <c r="BH65" s="200"/>
      <c r="BI65" s="200"/>
      <c r="BJ65" s="200"/>
      <c r="BK65" s="200"/>
      <c r="BL65" s="200"/>
      <c r="BM65" s="200"/>
      <c r="BN65" s="200"/>
      <c r="BO65" s="200"/>
      <c r="BP65" s="200"/>
      <c r="BQ65" s="200"/>
      <c r="BR65" s="200"/>
      <c r="BS65" s="200"/>
      <c r="BT65" s="200"/>
      <c r="BU65" s="200"/>
      <c r="BV65" s="200"/>
      <c r="BW65" s="200"/>
      <c r="BX65" s="200"/>
      <c r="BY65" s="200"/>
      <c r="BZ65" s="200"/>
      <c r="CA65" s="200"/>
      <c r="CB65" s="200"/>
      <c r="CC65" s="200"/>
      <c r="CD65" s="200"/>
      <c r="CE65" s="200"/>
      <c r="CF65" s="200"/>
      <c r="CG65" s="200"/>
      <c r="CH65" s="200"/>
      <c r="CI65" s="200"/>
      <c r="CJ65" s="200"/>
      <c r="CK65" s="200"/>
      <c r="CL65" s="200"/>
      <c r="CM65" s="200"/>
      <c r="CN65" s="200"/>
      <c r="CO65" s="200"/>
      <c r="CP65" s="200"/>
      <c r="CQ65" s="200"/>
      <c r="CR65" s="200"/>
      <c r="CS65" s="200"/>
      <c r="CT65" s="200"/>
      <c r="CU65" s="200"/>
      <c r="CV65" s="200"/>
      <c r="CW65" s="200"/>
      <c r="CX65" s="200"/>
      <c r="CY65" s="200"/>
      <c r="CZ65" s="200"/>
      <c r="DA65" s="200"/>
      <c r="DB65" s="200"/>
      <c r="DC65" s="200"/>
      <c r="DD65" s="200"/>
      <c r="DE65" s="200"/>
      <c r="DF65" s="200"/>
      <c r="DG65" s="200"/>
      <c r="DH65" s="200"/>
      <c r="DI65" s="200"/>
      <c r="DJ65" s="200"/>
      <c r="DK65" s="200"/>
      <c r="DL65" s="200"/>
      <c r="DM65" s="200"/>
      <c r="DN65" s="200"/>
      <c r="DO65" s="200"/>
      <c r="DP65" s="200"/>
      <c r="DQ65" s="200"/>
      <c r="DR65" s="200"/>
      <c r="DS65" s="200"/>
      <c r="DT65" s="200"/>
      <c r="DU65" s="200"/>
      <c r="DV65" s="200"/>
      <c r="DW65" s="200"/>
      <c r="DX65" s="200"/>
      <c r="DY65" s="200"/>
      <c r="DZ65" s="200"/>
      <c r="EA65" s="200"/>
      <c r="EB65" s="200"/>
      <c r="EC65" s="200"/>
      <c r="ED65" s="200"/>
      <c r="EE65" s="200"/>
      <c r="EF65" s="200"/>
      <c r="EG65" s="32"/>
    </row>
    <row r="66" spans="1:137" outlineLevel="1">
      <c r="A66" s="211" t="str">
        <f>A56&amp;"."&amp;A58&amp;"."&amp;A57&amp;"."&amp;B66</f>
        <v>1.c.2.8</v>
      </c>
      <c r="B66">
        <v>8</v>
      </c>
      <c r="C66" t="e">
        <f>_xlfn.XLOOKUP($A66,Select!$A$4:$A$65,Select!$H$4:$H$65)</f>
        <v>#N/A</v>
      </c>
      <c r="D66"/>
      <c r="E66"/>
      <c r="F66"/>
      <c r="G66"/>
      <c r="H66"/>
      <c r="I66"/>
      <c r="J66"/>
      <c r="K66"/>
      <c r="L66"/>
      <c r="M66" s="200"/>
      <c r="N66" s="200"/>
      <c r="O66" s="200"/>
      <c r="P66" s="200"/>
      <c r="Q66" s="200"/>
      <c r="R66" s="200"/>
      <c r="S66" s="200"/>
      <c r="T66" s="200"/>
      <c r="U66" s="200"/>
      <c r="V66" s="200"/>
      <c r="W66" s="200"/>
      <c r="X66" s="200"/>
      <c r="Y66" s="200"/>
      <c r="Z66" s="200"/>
      <c r="AA66" s="200"/>
      <c r="AB66" s="200"/>
      <c r="AC66" s="200"/>
      <c r="AD66" s="200"/>
      <c r="AE66" s="200"/>
      <c r="AF66" s="200"/>
      <c r="AG66" s="200"/>
      <c r="AH66" s="200"/>
      <c r="AI66" s="200"/>
      <c r="AJ66" s="200"/>
      <c r="AK66" s="200"/>
      <c r="AL66" s="200"/>
      <c r="AM66" s="200"/>
      <c r="AN66" s="200"/>
      <c r="AO66" s="200"/>
      <c r="AP66" s="200"/>
      <c r="AQ66" s="200"/>
      <c r="AR66" s="200"/>
      <c r="AS66" s="200"/>
      <c r="AT66" s="200"/>
      <c r="AU66" s="200"/>
      <c r="AV66" s="200"/>
      <c r="AW66" s="200"/>
      <c r="AX66" s="200"/>
      <c r="AY66" s="200"/>
      <c r="AZ66" s="200"/>
      <c r="BA66" s="200"/>
      <c r="BB66" s="200"/>
      <c r="BC66" s="200"/>
      <c r="BD66" s="200"/>
      <c r="BE66" s="200"/>
      <c r="BF66" s="200"/>
      <c r="BG66" s="200"/>
      <c r="BH66" s="200"/>
      <c r="BI66" s="200"/>
      <c r="BJ66" s="200"/>
      <c r="BK66" s="200"/>
      <c r="BL66" s="200"/>
      <c r="BM66" s="200"/>
      <c r="BN66" s="200"/>
      <c r="BO66" s="200"/>
      <c r="BP66" s="200"/>
      <c r="BQ66" s="200"/>
      <c r="BR66" s="200"/>
      <c r="BS66" s="200"/>
      <c r="BT66" s="200"/>
      <c r="BU66" s="200"/>
      <c r="BV66" s="200"/>
      <c r="BW66" s="200"/>
      <c r="BX66" s="200"/>
      <c r="BY66" s="200"/>
      <c r="BZ66" s="200"/>
      <c r="CA66" s="200"/>
      <c r="CB66" s="200"/>
      <c r="CC66" s="200"/>
      <c r="CD66" s="200"/>
      <c r="CE66" s="200"/>
      <c r="CF66" s="200"/>
      <c r="CG66" s="200"/>
      <c r="CH66" s="200"/>
      <c r="CI66" s="200"/>
      <c r="CJ66" s="200"/>
      <c r="CK66" s="200"/>
      <c r="CL66" s="200"/>
      <c r="CM66" s="200"/>
      <c r="CN66" s="200"/>
      <c r="CO66" s="200"/>
      <c r="CP66" s="200"/>
      <c r="CQ66" s="200"/>
      <c r="CR66" s="200"/>
      <c r="CS66" s="200"/>
      <c r="CT66" s="200"/>
      <c r="CU66" s="200"/>
      <c r="CV66" s="200"/>
      <c r="CW66" s="200"/>
      <c r="CX66" s="200"/>
      <c r="CY66" s="200"/>
      <c r="CZ66" s="200"/>
      <c r="DA66" s="200"/>
      <c r="DB66" s="200"/>
      <c r="DC66" s="200"/>
      <c r="DD66" s="200"/>
      <c r="DE66" s="200"/>
      <c r="DF66" s="200"/>
      <c r="DG66" s="200"/>
      <c r="DH66" s="200"/>
      <c r="DI66" s="200"/>
      <c r="DJ66" s="200"/>
      <c r="DK66" s="200"/>
      <c r="DL66" s="200"/>
      <c r="DM66" s="200"/>
      <c r="DN66" s="200"/>
      <c r="DO66" s="200"/>
      <c r="DP66" s="200"/>
      <c r="DQ66" s="200"/>
      <c r="DR66" s="200"/>
      <c r="DS66" s="200"/>
      <c r="DT66" s="200"/>
      <c r="DU66" s="200"/>
      <c r="DV66" s="200"/>
      <c r="DW66" s="200"/>
      <c r="DX66" s="200"/>
      <c r="DY66" s="200"/>
      <c r="DZ66" s="200"/>
      <c r="EA66" s="200"/>
      <c r="EB66" s="200"/>
      <c r="EC66" s="200"/>
      <c r="ED66" s="200"/>
      <c r="EE66" s="200"/>
      <c r="EF66" s="200"/>
      <c r="EG66" s="32"/>
    </row>
    <row r="67" spans="1:137" outlineLevel="1">
      <c r="A67" s="211" t="str">
        <f>A56&amp;"."&amp;A58&amp;"."&amp;A57&amp;"."&amp;B67</f>
        <v>1.c.2.9</v>
      </c>
      <c r="B67">
        <v>9</v>
      </c>
      <c r="C67" t="e">
        <f>_xlfn.XLOOKUP($A67,Select!$A$4:$A$65,Select!$H$4:$H$65)</f>
        <v>#N/A</v>
      </c>
      <c r="D67"/>
      <c r="E67"/>
      <c r="F67"/>
      <c r="G67"/>
      <c r="H67"/>
      <c r="I67"/>
      <c r="J67"/>
      <c r="K67"/>
      <c r="L67"/>
      <c r="M67" s="200"/>
      <c r="N67" s="200"/>
      <c r="O67" s="200"/>
      <c r="P67" s="200"/>
      <c r="Q67" s="200"/>
      <c r="R67" s="200"/>
      <c r="S67" s="200"/>
      <c r="T67" s="200"/>
      <c r="U67" s="200"/>
      <c r="V67" s="200"/>
      <c r="W67" s="200"/>
      <c r="X67" s="200"/>
      <c r="Y67" s="200"/>
      <c r="Z67" s="200"/>
      <c r="AA67" s="200"/>
      <c r="AB67" s="200"/>
      <c r="AC67" s="200"/>
      <c r="AD67" s="200"/>
      <c r="AE67" s="200"/>
      <c r="AF67" s="200"/>
      <c r="AG67" s="200"/>
      <c r="AH67" s="200"/>
      <c r="AI67" s="200"/>
      <c r="AJ67" s="200"/>
      <c r="AK67" s="200"/>
      <c r="AL67" s="200"/>
      <c r="AM67" s="200"/>
      <c r="AN67" s="200"/>
      <c r="AO67" s="200"/>
      <c r="AP67" s="200"/>
      <c r="AQ67" s="200"/>
      <c r="AR67" s="200"/>
      <c r="AS67" s="200"/>
      <c r="AT67" s="200"/>
      <c r="AU67" s="200"/>
      <c r="AV67" s="200"/>
      <c r="AW67" s="200"/>
      <c r="AX67" s="200"/>
      <c r="AY67" s="200"/>
      <c r="AZ67" s="200"/>
      <c r="BA67" s="200"/>
      <c r="BB67" s="200"/>
      <c r="BC67" s="200"/>
      <c r="BD67" s="200"/>
      <c r="BE67" s="200"/>
      <c r="BF67" s="200"/>
      <c r="BG67" s="200"/>
      <c r="BH67" s="200"/>
      <c r="BI67" s="200"/>
      <c r="BJ67" s="200"/>
      <c r="BK67" s="200"/>
      <c r="BL67" s="200"/>
      <c r="BM67" s="200"/>
      <c r="BN67" s="200"/>
      <c r="BO67" s="200"/>
      <c r="BP67" s="200"/>
      <c r="BQ67" s="200"/>
      <c r="BR67" s="200"/>
      <c r="BS67" s="200"/>
      <c r="BT67" s="200"/>
      <c r="BU67" s="200"/>
      <c r="BV67" s="200"/>
      <c r="BW67" s="200"/>
      <c r="BX67" s="200"/>
      <c r="BY67" s="200"/>
      <c r="BZ67" s="200"/>
      <c r="CA67" s="200"/>
      <c r="CB67" s="200"/>
      <c r="CC67" s="200"/>
      <c r="CD67" s="200"/>
      <c r="CE67" s="200"/>
      <c r="CF67" s="200"/>
      <c r="CG67" s="200"/>
      <c r="CH67" s="200"/>
      <c r="CI67" s="200"/>
      <c r="CJ67" s="200"/>
      <c r="CK67" s="200"/>
      <c r="CL67" s="200"/>
      <c r="CM67" s="200"/>
      <c r="CN67" s="200"/>
      <c r="CO67" s="200"/>
      <c r="CP67" s="200"/>
      <c r="CQ67" s="200"/>
      <c r="CR67" s="200"/>
      <c r="CS67" s="200"/>
      <c r="CT67" s="200"/>
      <c r="CU67" s="200"/>
      <c r="CV67" s="200"/>
      <c r="CW67" s="200"/>
      <c r="CX67" s="200"/>
      <c r="CY67" s="200"/>
      <c r="CZ67" s="200"/>
      <c r="DA67" s="200"/>
      <c r="DB67" s="200"/>
      <c r="DC67" s="200"/>
      <c r="DD67" s="200"/>
      <c r="DE67" s="200"/>
      <c r="DF67" s="200"/>
      <c r="DG67" s="200"/>
      <c r="DH67" s="200"/>
      <c r="DI67" s="200"/>
      <c r="DJ67" s="200"/>
      <c r="DK67" s="200"/>
      <c r="DL67" s="200"/>
      <c r="DM67" s="200"/>
      <c r="DN67" s="200"/>
      <c r="DO67" s="200"/>
      <c r="DP67" s="200"/>
      <c r="DQ67" s="200"/>
      <c r="DR67" s="200"/>
      <c r="DS67" s="200"/>
      <c r="DT67" s="200"/>
      <c r="DU67" s="200"/>
      <c r="DV67" s="200"/>
      <c r="DW67" s="200"/>
      <c r="DX67" s="200"/>
      <c r="DY67" s="200"/>
      <c r="DZ67" s="200"/>
      <c r="EA67" s="200"/>
      <c r="EB67" s="200"/>
      <c r="EC67" s="200"/>
      <c r="ED67" s="200"/>
      <c r="EE67" s="200"/>
      <c r="EF67" s="200"/>
      <c r="EG67" s="32"/>
    </row>
    <row r="68" spans="1:137" outlineLevel="1">
      <c r="A68" s="211" t="str">
        <f>A56&amp;"."&amp;A58&amp;"."&amp;A57&amp;"."&amp;B68</f>
        <v>1.c.2.10</v>
      </c>
      <c r="B68">
        <v>10</v>
      </c>
      <c r="C68" t="e">
        <f>_xlfn.XLOOKUP($A68,Select!$A$4:$A$65,Select!$H$4:$H$65)</f>
        <v>#N/A</v>
      </c>
      <c r="D68"/>
      <c r="E68"/>
      <c r="F68"/>
      <c r="G68"/>
      <c r="H68"/>
      <c r="I68"/>
      <c r="J68"/>
      <c r="K68"/>
      <c r="L68"/>
      <c r="M68" s="200"/>
      <c r="N68" s="200"/>
      <c r="O68" s="200"/>
      <c r="P68" s="200"/>
      <c r="Q68" s="200"/>
      <c r="R68" s="200"/>
      <c r="S68" s="200"/>
      <c r="T68" s="200"/>
      <c r="U68" s="200"/>
      <c r="V68" s="200"/>
      <c r="W68" s="200"/>
      <c r="X68" s="200"/>
      <c r="Y68" s="200"/>
      <c r="Z68" s="200"/>
      <c r="AA68" s="200"/>
      <c r="AB68" s="200"/>
      <c r="AC68" s="200"/>
      <c r="AD68" s="200"/>
      <c r="AE68" s="200"/>
      <c r="AF68" s="200"/>
      <c r="AG68" s="200"/>
      <c r="AH68" s="200"/>
      <c r="AI68" s="200"/>
      <c r="AJ68" s="200"/>
      <c r="AK68" s="200"/>
      <c r="AL68" s="200"/>
      <c r="AM68" s="200"/>
      <c r="AN68" s="200"/>
      <c r="AO68" s="200"/>
      <c r="AP68" s="200"/>
      <c r="AQ68" s="200"/>
      <c r="AR68" s="200"/>
      <c r="AS68" s="200"/>
      <c r="AT68" s="200"/>
      <c r="AU68" s="200"/>
      <c r="AV68" s="200"/>
      <c r="AW68" s="200"/>
      <c r="AX68" s="200"/>
      <c r="AY68" s="200"/>
      <c r="AZ68" s="200"/>
      <c r="BA68" s="200"/>
      <c r="BB68" s="200"/>
      <c r="BC68" s="200"/>
      <c r="BD68" s="200"/>
      <c r="BE68" s="200"/>
      <c r="BF68" s="200"/>
      <c r="BG68" s="200"/>
      <c r="BH68" s="200"/>
      <c r="BI68" s="200"/>
      <c r="BJ68" s="200"/>
      <c r="BK68" s="200"/>
      <c r="BL68" s="200"/>
      <c r="BM68" s="200"/>
      <c r="BN68" s="200"/>
      <c r="BO68" s="200"/>
      <c r="BP68" s="200"/>
      <c r="BQ68" s="200"/>
      <c r="BR68" s="200"/>
      <c r="BS68" s="200"/>
      <c r="BT68" s="200"/>
      <c r="BU68" s="200"/>
      <c r="BV68" s="200"/>
      <c r="BW68" s="200"/>
      <c r="BX68" s="200"/>
      <c r="BY68" s="200"/>
      <c r="BZ68" s="200"/>
      <c r="CA68" s="200"/>
      <c r="CB68" s="200"/>
      <c r="CC68" s="200"/>
      <c r="CD68" s="200"/>
      <c r="CE68" s="200"/>
      <c r="CF68" s="200"/>
      <c r="CG68" s="200"/>
      <c r="CH68" s="200"/>
      <c r="CI68" s="200"/>
      <c r="CJ68" s="200"/>
      <c r="CK68" s="200"/>
      <c r="CL68" s="200"/>
      <c r="CM68" s="200"/>
      <c r="CN68" s="200"/>
      <c r="CO68" s="200"/>
      <c r="CP68" s="200"/>
      <c r="CQ68" s="200"/>
      <c r="CR68" s="200"/>
      <c r="CS68" s="200"/>
      <c r="CT68" s="200"/>
      <c r="CU68" s="200"/>
      <c r="CV68" s="200"/>
      <c r="CW68" s="200"/>
      <c r="CX68" s="200"/>
      <c r="CY68" s="200"/>
      <c r="CZ68" s="200"/>
      <c r="DA68" s="200"/>
      <c r="DB68" s="200"/>
      <c r="DC68" s="200"/>
      <c r="DD68" s="200"/>
      <c r="DE68" s="200"/>
      <c r="DF68" s="200"/>
      <c r="DG68" s="200"/>
      <c r="DH68" s="200"/>
      <c r="DI68" s="200"/>
      <c r="DJ68" s="200"/>
      <c r="DK68" s="200"/>
      <c r="DL68" s="200"/>
      <c r="DM68" s="200"/>
      <c r="DN68" s="200"/>
      <c r="DO68" s="200"/>
      <c r="DP68" s="200"/>
      <c r="DQ68" s="200"/>
      <c r="DR68" s="200"/>
      <c r="DS68" s="200"/>
      <c r="DT68" s="200"/>
      <c r="DU68" s="200"/>
      <c r="DV68" s="200"/>
      <c r="DW68" s="200"/>
      <c r="DX68" s="200"/>
      <c r="DY68" s="200"/>
      <c r="DZ68" s="200"/>
      <c r="EA68" s="200"/>
      <c r="EB68" s="200"/>
      <c r="EC68" s="200"/>
      <c r="ED68" s="200"/>
      <c r="EE68" s="200"/>
      <c r="EF68" s="200"/>
      <c r="EG68" s="32"/>
    </row>
    <row r="69" spans="1:137" outlineLevel="1">
      <c r="A69" s="211" t="str">
        <f>A56&amp;"."&amp;A58&amp;"."&amp;A57&amp;"."&amp;B69</f>
        <v>1.c.2.11</v>
      </c>
      <c r="B69">
        <v>11</v>
      </c>
      <c r="C69" t="e">
        <f>_xlfn.XLOOKUP($A69,Select!$A$4:$A$65,Select!$H$4:$H$65)</f>
        <v>#N/A</v>
      </c>
      <c r="D69"/>
      <c r="E69"/>
      <c r="F69"/>
      <c r="G69"/>
      <c r="H69"/>
      <c r="I69"/>
      <c r="J69"/>
      <c r="K69"/>
      <c r="L69"/>
      <c r="M69" s="200"/>
      <c r="N69" s="200"/>
      <c r="O69" s="200"/>
      <c r="P69" s="200"/>
      <c r="Q69" s="200"/>
      <c r="R69" s="200"/>
      <c r="S69" s="200"/>
      <c r="T69" s="200"/>
      <c r="U69" s="200"/>
      <c r="V69" s="200"/>
      <c r="W69" s="200"/>
      <c r="X69" s="200"/>
      <c r="Y69" s="200"/>
      <c r="Z69" s="200"/>
      <c r="AA69" s="200"/>
      <c r="AB69" s="200"/>
      <c r="AC69" s="200"/>
      <c r="AD69" s="200"/>
      <c r="AE69" s="200"/>
      <c r="AF69" s="200"/>
      <c r="AG69" s="200"/>
      <c r="AH69" s="200"/>
      <c r="AI69" s="200"/>
      <c r="AJ69" s="200"/>
      <c r="AK69" s="200"/>
      <c r="AL69" s="200"/>
      <c r="AM69" s="200"/>
      <c r="AN69" s="200"/>
      <c r="AO69" s="200"/>
      <c r="AP69" s="200"/>
      <c r="AQ69" s="200"/>
      <c r="AR69" s="200"/>
      <c r="AS69" s="200"/>
      <c r="AT69" s="200"/>
      <c r="AU69" s="200"/>
      <c r="AV69" s="200"/>
      <c r="AW69" s="200"/>
      <c r="AX69" s="200"/>
      <c r="AY69" s="200"/>
      <c r="AZ69" s="200"/>
      <c r="BA69" s="200"/>
      <c r="BB69" s="200"/>
      <c r="BC69" s="200"/>
      <c r="BD69" s="200"/>
      <c r="BE69" s="200"/>
      <c r="BF69" s="200"/>
      <c r="BG69" s="200"/>
      <c r="BH69" s="200"/>
      <c r="BI69" s="200"/>
      <c r="BJ69" s="200"/>
      <c r="BK69" s="200"/>
      <c r="BL69" s="200"/>
      <c r="BM69" s="200"/>
      <c r="BN69" s="200"/>
      <c r="BO69" s="200"/>
      <c r="BP69" s="200"/>
      <c r="BQ69" s="200"/>
      <c r="BR69" s="200"/>
      <c r="BS69" s="200"/>
      <c r="BT69" s="200"/>
      <c r="BU69" s="200"/>
      <c r="BV69" s="200"/>
      <c r="BW69" s="200"/>
      <c r="BX69" s="200"/>
      <c r="BY69" s="200"/>
      <c r="BZ69" s="200"/>
      <c r="CA69" s="200"/>
      <c r="CB69" s="200"/>
      <c r="CC69" s="200"/>
      <c r="CD69" s="200"/>
      <c r="CE69" s="200"/>
      <c r="CF69" s="200"/>
      <c r="CG69" s="200"/>
      <c r="CH69" s="200"/>
      <c r="CI69" s="200"/>
      <c r="CJ69" s="200"/>
      <c r="CK69" s="200"/>
      <c r="CL69" s="200"/>
      <c r="CM69" s="200"/>
      <c r="CN69" s="200"/>
      <c r="CO69" s="200"/>
      <c r="CP69" s="200"/>
      <c r="CQ69" s="200"/>
      <c r="CR69" s="200"/>
      <c r="CS69" s="200"/>
      <c r="CT69" s="200"/>
      <c r="CU69" s="200"/>
      <c r="CV69" s="200"/>
      <c r="CW69" s="200"/>
      <c r="CX69" s="200"/>
      <c r="CY69" s="200"/>
      <c r="CZ69" s="200"/>
      <c r="DA69" s="200"/>
      <c r="DB69" s="200"/>
      <c r="DC69" s="200"/>
      <c r="DD69" s="200"/>
      <c r="DE69" s="200"/>
      <c r="DF69" s="200"/>
      <c r="DG69" s="200"/>
      <c r="DH69" s="200"/>
      <c r="DI69" s="200"/>
      <c r="DJ69" s="200"/>
      <c r="DK69" s="200"/>
      <c r="DL69" s="200"/>
      <c r="DM69" s="200"/>
      <c r="DN69" s="200"/>
      <c r="DO69" s="200"/>
      <c r="DP69" s="200"/>
      <c r="DQ69" s="200"/>
      <c r="DR69" s="200"/>
      <c r="DS69" s="200"/>
      <c r="DT69" s="200"/>
      <c r="DU69" s="200"/>
      <c r="DV69" s="200"/>
      <c r="DW69" s="200"/>
      <c r="DX69" s="200"/>
      <c r="DY69" s="200"/>
      <c r="DZ69" s="200"/>
      <c r="EA69" s="200"/>
      <c r="EB69" s="200"/>
      <c r="EC69" s="200"/>
      <c r="ED69" s="200"/>
      <c r="EE69" s="200"/>
      <c r="EF69" s="200"/>
      <c r="EG69" s="32"/>
    </row>
    <row r="70" spans="1:137" outlineLevel="1">
      <c r="A70" s="211" t="str">
        <f>A56&amp;"."&amp;A58&amp;"."&amp;A57&amp;"."&amp;B70</f>
        <v>1.c.2.12</v>
      </c>
      <c r="B70">
        <v>12</v>
      </c>
      <c r="C70" t="e">
        <f>_xlfn.XLOOKUP($A70,Select!$A$4:$A$65,Select!$H$4:$H$65)</f>
        <v>#N/A</v>
      </c>
      <c r="D70"/>
      <c r="E70"/>
      <c r="F70"/>
      <c r="G70"/>
      <c r="H70"/>
      <c r="I70"/>
      <c r="J70"/>
      <c r="K70"/>
      <c r="L70"/>
      <c r="M70" s="200"/>
      <c r="N70" s="200"/>
      <c r="O70" s="200"/>
      <c r="P70" s="200"/>
      <c r="Q70" s="200"/>
      <c r="R70" s="200"/>
      <c r="S70" s="200"/>
      <c r="T70" s="200"/>
      <c r="U70" s="200"/>
      <c r="V70" s="200"/>
      <c r="W70" s="200"/>
      <c r="X70" s="200"/>
      <c r="Y70" s="200"/>
      <c r="Z70" s="200"/>
      <c r="AA70" s="200"/>
      <c r="AB70" s="200"/>
      <c r="AC70" s="200"/>
      <c r="AD70" s="200"/>
      <c r="AE70" s="200"/>
      <c r="AF70" s="200"/>
      <c r="AG70" s="200"/>
      <c r="AH70" s="200"/>
      <c r="AI70" s="200"/>
      <c r="AJ70" s="200"/>
      <c r="AK70" s="200"/>
      <c r="AL70" s="200"/>
      <c r="AM70" s="200"/>
      <c r="AN70" s="200"/>
      <c r="AO70" s="200"/>
      <c r="AP70" s="200"/>
      <c r="AQ70" s="200"/>
      <c r="AR70" s="200"/>
      <c r="AS70" s="200"/>
      <c r="AT70" s="200"/>
      <c r="AU70" s="200"/>
      <c r="AV70" s="200"/>
      <c r="AW70" s="200"/>
      <c r="AX70" s="200"/>
      <c r="AY70" s="200"/>
      <c r="AZ70" s="200"/>
      <c r="BA70" s="200"/>
      <c r="BB70" s="200"/>
      <c r="BC70" s="200"/>
      <c r="BD70" s="200"/>
      <c r="BE70" s="200"/>
      <c r="BF70" s="200"/>
      <c r="BG70" s="200"/>
      <c r="BH70" s="200"/>
      <c r="BI70" s="200"/>
      <c r="BJ70" s="200"/>
      <c r="BK70" s="200"/>
      <c r="BL70" s="200"/>
      <c r="BM70" s="200"/>
      <c r="BN70" s="200"/>
      <c r="BO70" s="200"/>
      <c r="BP70" s="200"/>
      <c r="BQ70" s="200"/>
      <c r="BR70" s="200"/>
      <c r="BS70" s="200"/>
      <c r="BT70" s="200"/>
      <c r="BU70" s="200"/>
      <c r="BV70" s="200"/>
      <c r="BW70" s="200"/>
      <c r="BX70" s="200"/>
      <c r="BY70" s="200"/>
      <c r="BZ70" s="200"/>
      <c r="CA70" s="200"/>
      <c r="CB70" s="200"/>
      <c r="CC70" s="200"/>
      <c r="CD70" s="200"/>
      <c r="CE70" s="200"/>
      <c r="CF70" s="200"/>
      <c r="CG70" s="200"/>
      <c r="CH70" s="200"/>
      <c r="CI70" s="200"/>
      <c r="CJ70" s="200"/>
      <c r="CK70" s="200"/>
      <c r="CL70" s="200"/>
      <c r="CM70" s="200"/>
      <c r="CN70" s="200"/>
      <c r="CO70" s="200"/>
      <c r="CP70" s="200"/>
      <c r="CQ70" s="200"/>
      <c r="CR70" s="200"/>
      <c r="CS70" s="200"/>
      <c r="CT70" s="200"/>
      <c r="CU70" s="200"/>
      <c r="CV70" s="200"/>
      <c r="CW70" s="200"/>
      <c r="CX70" s="200"/>
      <c r="CY70" s="200"/>
      <c r="CZ70" s="200"/>
      <c r="DA70" s="200"/>
      <c r="DB70" s="200"/>
      <c r="DC70" s="200"/>
      <c r="DD70" s="200"/>
      <c r="DE70" s="200"/>
      <c r="DF70" s="200"/>
      <c r="DG70" s="200"/>
      <c r="DH70" s="200"/>
      <c r="DI70" s="200"/>
      <c r="DJ70" s="200"/>
      <c r="DK70" s="200"/>
      <c r="DL70" s="200"/>
      <c r="DM70" s="200"/>
      <c r="DN70" s="200"/>
      <c r="DO70" s="200"/>
      <c r="DP70" s="200"/>
      <c r="DQ70" s="200"/>
      <c r="DR70" s="200"/>
      <c r="DS70" s="200"/>
      <c r="DT70" s="200"/>
      <c r="DU70" s="200"/>
      <c r="DV70" s="200"/>
      <c r="DW70" s="200"/>
      <c r="DX70" s="200"/>
      <c r="DY70" s="200"/>
      <c r="DZ70" s="200"/>
      <c r="EA70" s="200"/>
      <c r="EB70" s="200"/>
      <c r="EC70" s="200"/>
      <c r="ED70" s="200"/>
      <c r="EE70" s="200"/>
      <c r="EF70" s="200"/>
      <c r="EG70" s="32"/>
    </row>
    <row r="71" spans="1:137" s="156" customFormat="1" outlineLevel="1">
      <c r="A71" s="212"/>
      <c r="B71" s="201">
        <f>B70-COUNTIFS(C59:C70,#N/A)</f>
        <v>6</v>
      </c>
      <c r="C71" s="201" t="s">
        <v>285</v>
      </c>
      <c r="D71" s="201"/>
      <c r="E71" s="201"/>
      <c r="F71" s="201"/>
      <c r="G71" s="201"/>
      <c r="H71" s="201"/>
      <c r="I71" s="201"/>
      <c r="J71" s="201"/>
      <c r="K71" s="201"/>
      <c r="L71" s="201">
        <f>SUM(L59:L70)</f>
        <v>0</v>
      </c>
      <c r="M71" s="201">
        <f>SUM(M59:M70)</f>
        <v>0</v>
      </c>
      <c r="N71" s="201">
        <f>SUM(N59:N70)</f>
        <v>0</v>
      </c>
      <c r="O71" s="201">
        <f t="shared" ref="O71:BZ71" si="39">SUM(O59:O70)</f>
        <v>0</v>
      </c>
      <c r="P71" s="201">
        <f t="shared" si="39"/>
        <v>0</v>
      </c>
      <c r="Q71" s="201">
        <f t="shared" si="39"/>
        <v>0</v>
      </c>
      <c r="R71" s="201">
        <f t="shared" si="39"/>
        <v>0</v>
      </c>
      <c r="S71" s="201">
        <f t="shared" si="39"/>
        <v>0</v>
      </c>
      <c r="T71" s="201">
        <f t="shared" si="39"/>
        <v>0</v>
      </c>
      <c r="U71" s="201">
        <f t="shared" si="39"/>
        <v>0</v>
      </c>
      <c r="V71" s="201">
        <f t="shared" si="39"/>
        <v>0</v>
      </c>
      <c r="W71" s="201">
        <f t="shared" si="39"/>
        <v>0</v>
      </c>
      <c r="X71" s="201">
        <f t="shared" si="39"/>
        <v>0</v>
      </c>
      <c r="Y71" s="201">
        <f t="shared" si="39"/>
        <v>0</v>
      </c>
      <c r="Z71" s="201">
        <f t="shared" si="39"/>
        <v>0</v>
      </c>
      <c r="AA71" s="201">
        <f t="shared" si="39"/>
        <v>0</v>
      </c>
      <c r="AB71" s="201">
        <f t="shared" si="39"/>
        <v>0</v>
      </c>
      <c r="AC71" s="201">
        <f t="shared" si="39"/>
        <v>0</v>
      </c>
      <c r="AD71" s="201">
        <f t="shared" si="39"/>
        <v>0</v>
      </c>
      <c r="AE71" s="201">
        <f t="shared" si="39"/>
        <v>0</v>
      </c>
      <c r="AF71" s="201">
        <f t="shared" si="39"/>
        <v>0</v>
      </c>
      <c r="AG71" s="201">
        <f t="shared" si="39"/>
        <v>0</v>
      </c>
      <c r="AH71" s="201">
        <f t="shared" si="39"/>
        <v>0</v>
      </c>
      <c r="AI71" s="201">
        <f t="shared" si="39"/>
        <v>0</v>
      </c>
      <c r="AJ71" s="201">
        <f t="shared" si="39"/>
        <v>0</v>
      </c>
      <c r="AK71" s="201">
        <f t="shared" si="39"/>
        <v>0</v>
      </c>
      <c r="AL71" s="201">
        <f t="shared" si="39"/>
        <v>0</v>
      </c>
      <c r="AM71" s="201">
        <f t="shared" si="39"/>
        <v>0</v>
      </c>
      <c r="AN71" s="201">
        <f t="shared" si="39"/>
        <v>0</v>
      </c>
      <c r="AO71" s="201">
        <f t="shared" si="39"/>
        <v>0</v>
      </c>
      <c r="AP71" s="201">
        <f t="shared" si="39"/>
        <v>0</v>
      </c>
      <c r="AQ71" s="201">
        <f t="shared" si="39"/>
        <v>0</v>
      </c>
      <c r="AR71" s="201">
        <f t="shared" si="39"/>
        <v>0</v>
      </c>
      <c r="AS71" s="201">
        <f t="shared" si="39"/>
        <v>0</v>
      </c>
      <c r="AT71" s="201">
        <f t="shared" si="39"/>
        <v>0</v>
      </c>
      <c r="AU71" s="201">
        <f t="shared" si="39"/>
        <v>0</v>
      </c>
      <c r="AV71" s="201">
        <f t="shared" si="39"/>
        <v>0</v>
      </c>
      <c r="AW71" s="201">
        <f t="shared" si="39"/>
        <v>0</v>
      </c>
      <c r="AX71" s="201">
        <f t="shared" si="39"/>
        <v>0</v>
      </c>
      <c r="AY71" s="201">
        <f t="shared" si="39"/>
        <v>0</v>
      </c>
      <c r="AZ71" s="201">
        <f t="shared" si="39"/>
        <v>0</v>
      </c>
      <c r="BA71" s="201">
        <f t="shared" si="39"/>
        <v>0</v>
      </c>
      <c r="BB71" s="201">
        <f t="shared" si="39"/>
        <v>0</v>
      </c>
      <c r="BC71" s="201">
        <f t="shared" si="39"/>
        <v>0</v>
      </c>
      <c r="BD71" s="201">
        <f t="shared" si="39"/>
        <v>0</v>
      </c>
      <c r="BE71" s="201">
        <f t="shared" si="39"/>
        <v>0</v>
      </c>
      <c r="BF71" s="201">
        <f t="shared" si="39"/>
        <v>0</v>
      </c>
      <c r="BG71" s="201">
        <f t="shared" si="39"/>
        <v>0</v>
      </c>
      <c r="BH71" s="201">
        <f t="shared" si="39"/>
        <v>0</v>
      </c>
      <c r="BI71" s="201">
        <f t="shared" si="39"/>
        <v>0</v>
      </c>
      <c r="BJ71" s="201">
        <f t="shared" si="39"/>
        <v>0</v>
      </c>
      <c r="BK71" s="201">
        <f t="shared" si="39"/>
        <v>0</v>
      </c>
      <c r="BL71" s="201">
        <f t="shared" si="39"/>
        <v>0</v>
      </c>
      <c r="BM71" s="201">
        <f t="shared" si="39"/>
        <v>0</v>
      </c>
      <c r="BN71" s="201">
        <f t="shared" si="39"/>
        <v>0</v>
      </c>
      <c r="BO71" s="201">
        <f t="shared" si="39"/>
        <v>0</v>
      </c>
      <c r="BP71" s="201">
        <f t="shared" si="39"/>
        <v>0</v>
      </c>
      <c r="BQ71" s="201">
        <f t="shared" si="39"/>
        <v>0</v>
      </c>
      <c r="BR71" s="201">
        <f t="shared" si="39"/>
        <v>0</v>
      </c>
      <c r="BS71" s="201">
        <f t="shared" si="39"/>
        <v>0</v>
      </c>
      <c r="BT71" s="201">
        <f t="shared" si="39"/>
        <v>0</v>
      </c>
      <c r="BU71" s="201">
        <f t="shared" si="39"/>
        <v>0</v>
      </c>
      <c r="BV71" s="201">
        <f t="shared" si="39"/>
        <v>0</v>
      </c>
      <c r="BW71" s="201">
        <f t="shared" si="39"/>
        <v>0</v>
      </c>
      <c r="BX71" s="201">
        <f t="shared" si="39"/>
        <v>0</v>
      </c>
      <c r="BY71" s="201">
        <f t="shared" si="39"/>
        <v>0</v>
      </c>
      <c r="BZ71" s="201">
        <f t="shared" si="39"/>
        <v>0</v>
      </c>
      <c r="CA71" s="201">
        <f t="shared" ref="CA71:EG71" si="40">SUM(CA59:CA70)</f>
        <v>0</v>
      </c>
      <c r="CB71" s="201">
        <f t="shared" si="40"/>
        <v>0</v>
      </c>
      <c r="CC71" s="201">
        <f t="shared" si="40"/>
        <v>0</v>
      </c>
      <c r="CD71" s="201">
        <f t="shared" si="40"/>
        <v>0</v>
      </c>
      <c r="CE71" s="201">
        <f t="shared" si="40"/>
        <v>0</v>
      </c>
      <c r="CF71" s="201">
        <f t="shared" si="40"/>
        <v>0</v>
      </c>
      <c r="CG71" s="201">
        <f t="shared" si="40"/>
        <v>0</v>
      </c>
      <c r="CH71" s="201">
        <f t="shared" si="40"/>
        <v>0</v>
      </c>
      <c r="CI71" s="201">
        <f t="shared" si="40"/>
        <v>0</v>
      </c>
      <c r="CJ71" s="201">
        <f t="shared" si="40"/>
        <v>0</v>
      </c>
      <c r="CK71" s="201">
        <f t="shared" si="40"/>
        <v>0</v>
      </c>
      <c r="CL71" s="201">
        <f t="shared" si="40"/>
        <v>0</v>
      </c>
      <c r="CM71" s="201">
        <f t="shared" si="40"/>
        <v>0</v>
      </c>
      <c r="CN71" s="201">
        <f t="shared" si="40"/>
        <v>0</v>
      </c>
      <c r="CO71" s="201">
        <f t="shared" si="40"/>
        <v>0</v>
      </c>
      <c r="CP71" s="201">
        <f t="shared" si="40"/>
        <v>0</v>
      </c>
      <c r="CQ71" s="201">
        <f t="shared" si="40"/>
        <v>0</v>
      </c>
      <c r="CR71" s="201">
        <f t="shared" si="40"/>
        <v>0</v>
      </c>
      <c r="CS71" s="201">
        <f t="shared" si="40"/>
        <v>0</v>
      </c>
      <c r="CT71" s="201">
        <f t="shared" si="40"/>
        <v>0</v>
      </c>
      <c r="CU71" s="201">
        <f t="shared" si="40"/>
        <v>0</v>
      </c>
      <c r="CV71" s="201">
        <f t="shared" si="40"/>
        <v>0</v>
      </c>
      <c r="CW71" s="201">
        <f t="shared" si="40"/>
        <v>0</v>
      </c>
      <c r="CX71" s="201">
        <f t="shared" si="40"/>
        <v>0</v>
      </c>
      <c r="CY71" s="201">
        <f t="shared" si="40"/>
        <v>0</v>
      </c>
      <c r="CZ71" s="201">
        <f t="shared" si="40"/>
        <v>0</v>
      </c>
      <c r="DA71" s="201">
        <f t="shared" si="40"/>
        <v>0</v>
      </c>
      <c r="DB71" s="201">
        <f t="shared" si="40"/>
        <v>0</v>
      </c>
      <c r="DC71" s="201">
        <f t="shared" si="40"/>
        <v>0</v>
      </c>
      <c r="DD71" s="201">
        <f t="shared" si="40"/>
        <v>0</v>
      </c>
      <c r="DE71" s="201">
        <f t="shared" si="40"/>
        <v>0</v>
      </c>
      <c r="DF71" s="201">
        <f t="shared" si="40"/>
        <v>0</v>
      </c>
      <c r="DG71" s="201">
        <f t="shared" si="40"/>
        <v>0</v>
      </c>
      <c r="DH71" s="201">
        <f t="shared" si="40"/>
        <v>0</v>
      </c>
      <c r="DI71" s="201">
        <f t="shared" si="40"/>
        <v>0</v>
      </c>
      <c r="DJ71" s="201">
        <f t="shared" si="40"/>
        <v>0</v>
      </c>
      <c r="DK71" s="201">
        <f t="shared" si="40"/>
        <v>0</v>
      </c>
      <c r="DL71" s="201">
        <f t="shared" si="40"/>
        <v>0</v>
      </c>
      <c r="DM71" s="201">
        <f t="shared" si="40"/>
        <v>0</v>
      </c>
      <c r="DN71" s="201">
        <f t="shared" si="40"/>
        <v>0</v>
      </c>
      <c r="DO71" s="201">
        <f t="shared" si="40"/>
        <v>0</v>
      </c>
      <c r="DP71" s="201">
        <f t="shared" si="40"/>
        <v>0</v>
      </c>
      <c r="DQ71" s="201">
        <f t="shared" si="40"/>
        <v>0</v>
      </c>
      <c r="DR71" s="201">
        <f t="shared" si="40"/>
        <v>0</v>
      </c>
      <c r="DS71" s="201">
        <f t="shared" si="40"/>
        <v>0</v>
      </c>
      <c r="DT71" s="201">
        <f t="shared" si="40"/>
        <v>0</v>
      </c>
      <c r="DU71" s="201">
        <f t="shared" si="40"/>
        <v>0</v>
      </c>
      <c r="DV71" s="201">
        <f t="shared" si="40"/>
        <v>0</v>
      </c>
      <c r="DW71" s="201">
        <f t="shared" si="40"/>
        <v>0</v>
      </c>
      <c r="DX71" s="201">
        <f t="shared" si="40"/>
        <v>0</v>
      </c>
      <c r="DY71" s="201">
        <f t="shared" si="40"/>
        <v>0</v>
      </c>
      <c r="DZ71" s="201">
        <f t="shared" si="40"/>
        <v>0</v>
      </c>
      <c r="EA71" s="201">
        <f t="shared" si="40"/>
        <v>0</v>
      </c>
      <c r="EB71" s="201">
        <f t="shared" si="40"/>
        <v>0</v>
      </c>
      <c r="EC71" s="201">
        <f t="shared" si="40"/>
        <v>0</v>
      </c>
      <c r="ED71" s="201">
        <f t="shared" si="40"/>
        <v>0</v>
      </c>
      <c r="EE71" s="201">
        <f t="shared" si="40"/>
        <v>0</v>
      </c>
      <c r="EF71" s="201">
        <f t="shared" si="40"/>
        <v>0</v>
      </c>
      <c r="EG71" s="155">
        <f t="shared" si="40"/>
        <v>0</v>
      </c>
    </row>
    <row r="72" spans="1:137" outlineLevel="1">
      <c r="A72" s="211"/>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s="7"/>
    </row>
    <row r="73" spans="1:137" outlineLevel="1">
      <c r="A73" s="220" t="s">
        <v>216</v>
      </c>
      <c r="B73" s="220" t="s">
        <v>286</v>
      </c>
      <c r="C73" s="220" t="s">
        <v>284</v>
      </c>
      <c r="D73" s="220"/>
      <c r="E73" s="220"/>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9"/>
    </row>
    <row r="74" spans="1:137" outlineLevel="1">
      <c r="A74" s="211" t="str">
        <f>A56&amp;"."&amp;A73&amp;"."&amp;A57&amp;"."&amp;B74</f>
        <v>1.o.2.1</v>
      </c>
      <c r="B74">
        <v>1</v>
      </c>
      <c r="C74" t="str">
        <f>_xlfn.XLOOKUP($A74,Select!$A$4:$A$65,Select!$H$4:$H$65)</f>
        <v>Fixed</v>
      </c>
      <c r="D74"/>
      <c r="E74"/>
      <c r="F74"/>
      <c r="G74"/>
      <c r="H74"/>
      <c r="I74"/>
      <c r="J74"/>
      <c r="K74"/>
      <c r="L74"/>
      <c r="M74" s="200"/>
      <c r="N74" s="200"/>
      <c r="O74" s="200"/>
      <c r="P74" s="200"/>
      <c r="Q74" s="200"/>
      <c r="R74" s="200"/>
      <c r="S74" s="200"/>
      <c r="T74" s="200"/>
      <c r="U74" s="200"/>
      <c r="V74" s="200"/>
      <c r="W74" s="200"/>
      <c r="X74" s="200"/>
      <c r="Y74" s="200"/>
      <c r="Z74" s="200"/>
      <c r="AA74" s="200"/>
      <c r="AB74" s="200"/>
      <c r="AC74" s="200"/>
      <c r="AD74" s="200"/>
      <c r="AE74" s="200"/>
      <c r="AF74" s="200"/>
      <c r="AG74" s="200"/>
      <c r="AH74" s="200"/>
      <c r="AI74" s="200"/>
      <c r="AJ74" s="200"/>
      <c r="AK74" s="200"/>
      <c r="AL74" s="200"/>
      <c r="AM74" s="200"/>
      <c r="AN74" s="200"/>
      <c r="AO74" s="200"/>
      <c r="AP74" s="200"/>
      <c r="AQ74" s="200"/>
      <c r="AR74" s="200"/>
      <c r="AS74" s="200"/>
      <c r="AT74" s="200"/>
      <c r="AU74" s="200"/>
      <c r="AV74" s="200"/>
      <c r="AW74" s="200"/>
      <c r="AX74" s="200"/>
      <c r="AY74" s="200"/>
      <c r="AZ74" s="200"/>
      <c r="BA74" s="200"/>
      <c r="BB74" s="200"/>
      <c r="BC74" s="200"/>
      <c r="BD74" s="200"/>
      <c r="BE74" s="200"/>
      <c r="BF74" s="200"/>
      <c r="BG74" s="200"/>
      <c r="BH74" s="200"/>
      <c r="BI74" s="200"/>
      <c r="BJ74" s="200"/>
      <c r="BK74" s="200"/>
      <c r="BL74" s="200"/>
      <c r="BM74" s="200"/>
      <c r="BN74" s="200"/>
      <c r="BO74" s="200"/>
      <c r="BP74" s="200"/>
      <c r="BQ74" s="200"/>
      <c r="BR74" s="200"/>
      <c r="BS74" s="200"/>
      <c r="BT74" s="200"/>
      <c r="BU74" s="200"/>
      <c r="BV74" s="200"/>
      <c r="BW74" s="200"/>
      <c r="BX74" s="200"/>
      <c r="BY74" s="200"/>
      <c r="BZ74" s="200"/>
      <c r="CA74" s="200"/>
      <c r="CB74" s="200"/>
      <c r="CC74" s="200"/>
      <c r="CD74" s="200"/>
      <c r="CE74" s="200"/>
      <c r="CF74" s="200"/>
      <c r="CG74" s="200"/>
      <c r="CH74" s="200"/>
      <c r="CI74" s="200"/>
      <c r="CJ74" s="200"/>
      <c r="CK74" s="200"/>
      <c r="CL74" s="200"/>
      <c r="CM74" s="200"/>
      <c r="CN74" s="200"/>
      <c r="CO74" s="200"/>
      <c r="CP74" s="200"/>
      <c r="CQ74" s="200"/>
      <c r="CR74" s="200"/>
      <c r="CS74" s="200"/>
      <c r="CT74" s="200"/>
      <c r="CU74" s="200"/>
      <c r="CV74" s="200"/>
      <c r="CW74" s="200"/>
      <c r="CX74" s="200"/>
      <c r="CY74" s="200"/>
      <c r="CZ74" s="200"/>
      <c r="DA74" s="200"/>
      <c r="DB74" s="200"/>
      <c r="DC74" s="200"/>
      <c r="DD74" s="200"/>
      <c r="DE74" s="200"/>
      <c r="DF74" s="200"/>
      <c r="DG74" s="200"/>
      <c r="DH74" s="200"/>
      <c r="DI74" s="200"/>
      <c r="DJ74" s="200"/>
      <c r="DK74" s="200"/>
      <c r="DL74" s="200"/>
      <c r="DM74" s="200"/>
      <c r="DN74" s="200"/>
      <c r="DO74" s="200"/>
      <c r="DP74" s="200"/>
      <c r="DQ74" s="200"/>
      <c r="DR74" s="200"/>
      <c r="DS74" s="200"/>
      <c r="DT74" s="200"/>
      <c r="DU74" s="200"/>
      <c r="DV74" s="200"/>
      <c r="DW74" s="200"/>
      <c r="DX74" s="200"/>
      <c r="DY74" s="200"/>
      <c r="DZ74" s="200"/>
      <c r="EA74" s="200"/>
      <c r="EB74" s="200"/>
      <c r="EC74" s="200"/>
      <c r="ED74" s="200"/>
      <c r="EE74" s="200"/>
      <c r="EF74" s="200"/>
      <c r="EG74" s="32"/>
    </row>
    <row r="75" spans="1:137" outlineLevel="1">
      <c r="A75" s="211" t="str">
        <f>A56&amp;"."&amp;A73&amp;"."&amp;A57&amp;"."&amp;B75</f>
        <v>1.o.2.2</v>
      </c>
      <c r="B75">
        <v>2</v>
      </c>
      <c r="C75" t="str">
        <f>_xlfn.XLOOKUP($A75,Select!$A$4:$A$65,Select!$H$4:$H$65)</f>
        <v>Variable</v>
      </c>
      <c r="D75"/>
      <c r="E75"/>
      <c r="F75"/>
      <c r="G75"/>
      <c r="H75"/>
      <c r="I75"/>
      <c r="J75"/>
      <c r="K75"/>
      <c r="L75"/>
      <c r="M75" s="200"/>
      <c r="N75" s="200"/>
      <c r="O75" s="200"/>
      <c r="P75" s="200"/>
      <c r="Q75" s="200"/>
      <c r="R75" s="200"/>
      <c r="S75" s="200"/>
      <c r="T75" s="200"/>
      <c r="U75" s="200"/>
      <c r="V75" s="200"/>
      <c r="W75" s="200"/>
      <c r="X75" s="200"/>
      <c r="Y75" s="200"/>
      <c r="Z75" s="200"/>
      <c r="AA75" s="200"/>
      <c r="AB75" s="200"/>
      <c r="AC75" s="200"/>
      <c r="AD75" s="200"/>
      <c r="AE75" s="200"/>
      <c r="AF75" s="200"/>
      <c r="AG75" s="200"/>
      <c r="AH75" s="200"/>
      <c r="AI75" s="200"/>
      <c r="AJ75" s="200"/>
      <c r="AK75" s="200"/>
      <c r="AL75" s="200"/>
      <c r="AM75" s="200"/>
      <c r="AN75" s="200"/>
      <c r="AO75" s="200"/>
      <c r="AP75" s="200"/>
      <c r="AQ75" s="200"/>
      <c r="AR75" s="200"/>
      <c r="AS75" s="200"/>
      <c r="AT75" s="200"/>
      <c r="AU75" s="200"/>
      <c r="AV75" s="200"/>
      <c r="AW75" s="200"/>
      <c r="AX75" s="200"/>
      <c r="AY75" s="200"/>
      <c r="AZ75" s="200"/>
      <c r="BA75" s="200"/>
      <c r="BB75" s="200"/>
      <c r="BC75" s="200"/>
      <c r="BD75" s="200"/>
      <c r="BE75" s="200"/>
      <c r="BF75" s="200"/>
      <c r="BG75" s="200"/>
      <c r="BH75" s="200"/>
      <c r="BI75" s="200"/>
      <c r="BJ75" s="200"/>
      <c r="BK75" s="200"/>
      <c r="BL75" s="200"/>
      <c r="BM75" s="200"/>
      <c r="BN75" s="200"/>
      <c r="BO75" s="200"/>
      <c r="BP75" s="200"/>
      <c r="BQ75" s="200"/>
      <c r="BR75" s="200"/>
      <c r="BS75" s="200"/>
      <c r="BT75" s="200"/>
      <c r="BU75" s="200"/>
      <c r="BV75" s="200"/>
      <c r="BW75" s="200"/>
      <c r="BX75" s="200"/>
      <c r="BY75" s="200"/>
      <c r="BZ75" s="200"/>
      <c r="CA75" s="200"/>
      <c r="CB75" s="200"/>
      <c r="CC75" s="200"/>
      <c r="CD75" s="200"/>
      <c r="CE75" s="200"/>
      <c r="CF75" s="200"/>
      <c r="CG75" s="200"/>
      <c r="CH75" s="200"/>
      <c r="CI75" s="200"/>
      <c r="CJ75" s="200"/>
      <c r="CK75" s="200"/>
      <c r="CL75" s="200"/>
      <c r="CM75" s="200"/>
      <c r="CN75" s="200"/>
      <c r="CO75" s="200"/>
      <c r="CP75" s="200"/>
      <c r="CQ75" s="200"/>
      <c r="CR75" s="200"/>
      <c r="CS75" s="200"/>
      <c r="CT75" s="200"/>
      <c r="CU75" s="200"/>
      <c r="CV75" s="200"/>
      <c r="CW75" s="200"/>
      <c r="CX75" s="200"/>
      <c r="CY75" s="200"/>
      <c r="CZ75" s="200"/>
      <c r="DA75" s="200"/>
      <c r="DB75" s="200"/>
      <c r="DC75" s="200"/>
      <c r="DD75" s="200"/>
      <c r="DE75" s="200"/>
      <c r="DF75" s="200"/>
      <c r="DG75" s="200"/>
      <c r="DH75" s="200"/>
      <c r="DI75" s="200"/>
      <c r="DJ75" s="200"/>
      <c r="DK75" s="200"/>
      <c r="DL75" s="200"/>
      <c r="DM75" s="200"/>
      <c r="DN75" s="200"/>
      <c r="DO75" s="200"/>
      <c r="DP75" s="200"/>
      <c r="DQ75" s="200"/>
      <c r="DR75" s="200"/>
      <c r="DS75" s="200"/>
      <c r="DT75" s="200"/>
      <c r="DU75" s="200"/>
      <c r="DV75" s="200"/>
      <c r="DW75" s="200"/>
      <c r="DX75" s="200"/>
      <c r="DY75" s="200"/>
      <c r="DZ75" s="200"/>
      <c r="EA75" s="200"/>
      <c r="EB75" s="200"/>
      <c r="EC75" s="200"/>
      <c r="ED75" s="200"/>
      <c r="EE75" s="200"/>
      <c r="EF75" s="200"/>
      <c r="EG75" s="32"/>
    </row>
    <row r="76" spans="1:137" outlineLevel="1">
      <c r="A76" s="211" t="str">
        <f>A56&amp;"."&amp;A73&amp;"."&amp;A57&amp;"."&amp;B76</f>
        <v>1.o.2.3</v>
      </c>
      <c r="B76">
        <v>3</v>
      </c>
      <c r="C76" t="e">
        <f>_xlfn.XLOOKUP($A76,Select!$A$4:$A$65,Select!$H$4:$H$65)</f>
        <v>#N/A</v>
      </c>
      <c r="D76"/>
      <c r="E76"/>
      <c r="F76"/>
      <c r="G76"/>
      <c r="H76"/>
      <c r="I76"/>
      <c r="J76"/>
      <c r="K76"/>
      <c r="L76"/>
      <c r="M76" s="200"/>
      <c r="N76" s="200"/>
      <c r="O76" s="200"/>
      <c r="P76" s="200"/>
      <c r="Q76" s="200"/>
      <c r="R76" s="200"/>
      <c r="S76" s="200"/>
      <c r="T76" s="200"/>
      <c r="U76" s="200"/>
      <c r="V76" s="200"/>
      <c r="W76" s="200"/>
      <c r="X76" s="200"/>
      <c r="Y76" s="200"/>
      <c r="Z76" s="200"/>
      <c r="AA76" s="200"/>
      <c r="AB76" s="200"/>
      <c r="AC76" s="200"/>
      <c r="AD76" s="200"/>
      <c r="AE76" s="200"/>
      <c r="AF76" s="200"/>
      <c r="AG76" s="200"/>
      <c r="AH76" s="200"/>
      <c r="AI76" s="200"/>
      <c r="AJ76" s="200"/>
      <c r="AK76" s="200"/>
      <c r="AL76" s="200"/>
      <c r="AM76" s="200"/>
      <c r="AN76" s="200"/>
      <c r="AO76" s="200"/>
      <c r="AP76" s="200"/>
      <c r="AQ76" s="200"/>
      <c r="AR76" s="200"/>
      <c r="AS76" s="200"/>
      <c r="AT76" s="200"/>
      <c r="AU76" s="200"/>
      <c r="AV76" s="200"/>
      <c r="AW76" s="200"/>
      <c r="AX76" s="200"/>
      <c r="AY76" s="200"/>
      <c r="AZ76" s="200"/>
      <c r="BA76" s="200"/>
      <c r="BB76" s="200"/>
      <c r="BC76" s="200"/>
      <c r="BD76" s="200"/>
      <c r="BE76" s="200"/>
      <c r="BF76" s="200"/>
      <c r="BG76" s="200"/>
      <c r="BH76" s="200"/>
      <c r="BI76" s="200"/>
      <c r="BJ76" s="200"/>
      <c r="BK76" s="200"/>
      <c r="BL76" s="200"/>
      <c r="BM76" s="200"/>
      <c r="BN76" s="200"/>
      <c r="BO76" s="200"/>
      <c r="BP76" s="200"/>
      <c r="BQ76" s="200"/>
      <c r="BR76" s="200"/>
      <c r="BS76" s="200"/>
      <c r="BT76" s="200"/>
      <c r="BU76" s="200"/>
      <c r="BV76" s="200"/>
      <c r="BW76" s="200"/>
      <c r="BX76" s="200"/>
      <c r="BY76" s="200"/>
      <c r="BZ76" s="200"/>
      <c r="CA76" s="200"/>
      <c r="CB76" s="200"/>
      <c r="CC76" s="200"/>
      <c r="CD76" s="200"/>
      <c r="CE76" s="200"/>
      <c r="CF76" s="200"/>
      <c r="CG76" s="200"/>
      <c r="CH76" s="200"/>
      <c r="CI76" s="200"/>
      <c r="CJ76" s="200"/>
      <c r="CK76" s="200"/>
      <c r="CL76" s="200"/>
      <c r="CM76" s="200"/>
      <c r="CN76" s="200"/>
      <c r="CO76" s="200"/>
      <c r="CP76" s="200"/>
      <c r="CQ76" s="200"/>
      <c r="CR76" s="200"/>
      <c r="CS76" s="200"/>
      <c r="CT76" s="200"/>
      <c r="CU76" s="200"/>
      <c r="CV76" s="200"/>
      <c r="CW76" s="200"/>
      <c r="CX76" s="200"/>
      <c r="CY76" s="200"/>
      <c r="CZ76" s="200"/>
      <c r="DA76" s="200"/>
      <c r="DB76" s="200"/>
      <c r="DC76" s="200"/>
      <c r="DD76" s="200"/>
      <c r="DE76" s="200"/>
      <c r="DF76" s="200"/>
      <c r="DG76" s="200"/>
      <c r="DH76" s="200"/>
      <c r="DI76" s="200"/>
      <c r="DJ76" s="200"/>
      <c r="DK76" s="200"/>
      <c r="DL76" s="200"/>
      <c r="DM76" s="200"/>
      <c r="DN76" s="200"/>
      <c r="DO76" s="200"/>
      <c r="DP76" s="200"/>
      <c r="DQ76" s="200"/>
      <c r="DR76" s="200"/>
      <c r="DS76" s="200"/>
      <c r="DT76" s="200"/>
      <c r="DU76" s="200"/>
      <c r="DV76" s="200"/>
      <c r="DW76" s="200"/>
      <c r="DX76" s="200"/>
      <c r="DY76" s="200"/>
      <c r="DZ76" s="200"/>
      <c r="EA76" s="200"/>
      <c r="EB76" s="200"/>
      <c r="EC76" s="200"/>
      <c r="ED76" s="200"/>
      <c r="EE76" s="200"/>
      <c r="EF76" s="200"/>
      <c r="EG76" s="32"/>
    </row>
    <row r="77" spans="1:137" outlineLevel="1">
      <c r="A77" s="211" t="str">
        <f>A56&amp;"."&amp;A73&amp;"."&amp;A57&amp;"."&amp;B77</f>
        <v>1.o.2.4</v>
      </c>
      <c r="B77">
        <v>4</v>
      </c>
      <c r="C77" t="e">
        <f>_xlfn.XLOOKUP($A77,Select!$A$4:$A$65,Select!$H$4:$H$65)</f>
        <v>#N/A</v>
      </c>
      <c r="D77"/>
      <c r="E77"/>
      <c r="F77"/>
      <c r="G77"/>
      <c r="H77"/>
      <c r="I77"/>
      <c r="J77"/>
      <c r="K77"/>
      <c r="L77"/>
      <c r="M77" s="200"/>
      <c r="N77" s="200"/>
      <c r="O77" s="200"/>
      <c r="P77" s="200"/>
      <c r="Q77" s="200"/>
      <c r="R77" s="200"/>
      <c r="S77" s="200"/>
      <c r="T77" s="200"/>
      <c r="U77" s="200"/>
      <c r="V77" s="200"/>
      <c r="W77" s="200"/>
      <c r="X77" s="200"/>
      <c r="Y77" s="200"/>
      <c r="Z77" s="200"/>
      <c r="AA77" s="200"/>
      <c r="AB77" s="200"/>
      <c r="AC77" s="200"/>
      <c r="AD77" s="200"/>
      <c r="AE77" s="200"/>
      <c r="AF77" s="200"/>
      <c r="AG77" s="200"/>
      <c r="AH77" s="200"/>
      <c r="AI77" s="200"/>
      <c r="AJ77" s="200"/>
      <c r="AK77" s="200"/>
      <c r="AL77" s="200"/>
      <c r="AM77" s="200"/>
      <c r="AN77" s="200"/>
      <c r="AO77" s="200"/>
      <c r="AP77" s="200"/>
      <c r="AQ77" s="200"/>
      <c r="AR77" s="200"/>
      <c r="AS77" s="200"/>
      <c r="AT77" s="200"/>
      <c r="AU77" s="200"/>
      <c r="AV77" s="200"/>
      <c r="AW77" s="200"/>
      <c r="AX77" s="200"/>
      <c r="AY77" s="200"/>
      <c r="AZ77" s="200"/>
      <c r="BA77" s="200"/>
      <c r="BB77" s="200"/>
      <c r="BC77" s="200"/>
      <c r="BD77" s="200"/>
      <c r="BE77" s="200"/>
      <c r="BF77" s="200"/>
      <c r="BG77" s="200"/>
      <c r="BH77" s="200"/>
      <c r="BI77" s="200"/>
      <c r="BJ77" s="200"/>
      <c r="BK77" s="200"/>
      <c r="BL77" s="200"/>
      <c r="BM77" s="200"/>
      <c r="BN77" s="200"/>
      <c r="BO77" s="200"/>
      <c r="BP77" s="200"/>
      <c r="BQ77" s="200"/>
      <c r="BR77" s="200"/>
      <c r="BS77" s="200"/>
      <c r="BT77" s="200"/>
      <c r="BU77" s="200"/>
      <c r="BV77" s="200"/>
      <c r="BW77" s="200"/>
      <c r="BX77" s="200"/>
      <c r="BY77" s="200"/>
      <c r="BZ77" s="200"/>
      <c r="CA77" s="200"/>
      <c r="CB77" s="200"/>
      <c r="CC77" s="200"/>
      <c r="CD77" s="200"/>
      <c r="CE77" s="200"/>
      <c r="CF77" s="200"/>
      <c r="CG77" s="200"/>
      <c r="CH77" s="200"/>
      <c r="CI77" s="200"/>
      <c r="CJ77" s="200"/>
      <c r="CK77" s="200"/>
      <c r="CL77" s="200"/>
      <c r="CM77" s="200"/>
      <c r="CN77" s="200"/>
      <c r="CO77" s="200"/>
      <c r="CP77" s="200"/>
      <c r="CQ77" s="200"/>
      <c r="CR77" s="200"/>
      <c r="CS77" s="200"/>
      <c r="CT77" s="200"/>
      <c r="CU77" s="200"/>
      <c r="CV77" s="200"/>
      <c r="CW77" s="200"/>
      <c r="CX77" s="200"/>
      <c r="CY77" s="200"/>
      <c r="CZ77" s="200"/>
      <c r="DA77" s="200"/>
      <c r="DB77" s="200"/>
      <c r="DC77" s="200"/>
      <c r="DD77" s="200"/>
      <c r="DE77" s="200"/>
      <c r="DF77" s="200"/>
      <c r="DG77" s="200"/>
      <c r="DH77" s="200"/>
      <c r="DI77" s="200"/>
      <c r="DJ77" s="200"/>
      <c r="DK77" s="200"/>
      <c r="DL77" s="200"/>
      <c r="DM77" s="200"/>
      <c r="DN77" s="200"/>
      <c r="DO77" s="200"/>
      <c r="DP77" s="200"/>
      <c r="DQ77" s="200"/>
      <c r="DR77" s="200"/>
      <c r="DS77" s="200"/>
      <c r="DT77" s="200"/>
      <c r="DU77" s="200"/>
      <c r="DV77" s="200"/>
      <c r="DW77" s="200"/>
      <c r="DX77" s="200"/>
      <c r="DY77" s="200"/>
      <c r="DZ77" s="200"/>
      <c r="EA77" s="200"/>
      <c r="EB77" s="200"/>
      <c r="EC77" s="200"/>
      <c r="ED77" s="200"/>
      <c r="EE77" s="200"/>
      <c r="EF77" s="200"/>
      <c r="EG77" s="32"/>
    </row>
    <row r="78" spans="1:137" outlineLevel="1">
      <c r="A78" s="211" t="str">
        <f>A56&amp;"."&amp;A73&amp;"."&amp;A57&amp;"."&amp;B78</f>
        <v>1.o.2.5</v>
      </c>
      <c r="B78">
        <v>5</v>
      </c>
      <c r="C78" t="e">
        <f>_xlfn.XLOOKUP($A78,Select!$A$4:$A$65,Select!$H$4:$H$65)</f>
        <v>#N/A</v>
      </c>
      <c r="D78"/>
      <c r="E78"/>
      <c r="F78"/>
      <c r="G78"/>
      <c r="H78"/>
      <c r="I78"/>
      <c r="J78"/>
      <c r="K78"/>
      <c r="L78"/>
      <c r="M78" s="200"/>
      <c r="N78" s="200"/>
      <c r="O78" s="200"/>
      <c r="P78" s="200"/>
      <c r="Q78" s="200"/>
      <c r="R78" s="200"/>
      <c r="S78" s="200"/>
      <c r="T78" s="200"/>
      <c r="U78" s="200"/>
      <c r="V78" s="200"/>
      <c r="W78" s="200"/>
      <c r="X78" s="200"/>
      <c r="Y78" s="200"/>
      <c r="Z78" s="200"/>
      <c r="AA78" s="200"/>
      <c r="AB78" s="200"/>
      <c r="AC78" s="200"/>
      <c r="AD78" s="200"/>
      <c r="AE78" s="200"/>
      <c r="AF78" s="200"/>
      <c r="AG78" s="200"/>
      <c r="AH78" s="200"/>
      <c r="AI78" s="200"/>
      <c r="AJ78" s="200"/>
      <c r="AK78" s="200"/>
      <c r="AL78" s="200"/>
      <c r="AM78" s="200"/>
      <c r="AN78" s="200"/>
      <c r="AO78" s="200"/>
      <c r="AP78" s="200"/>
      <c r="AQ78" s="200"/>
      <c r="AR78" s="200"/>
      <c r="AS78" s="200"/>
      <c r="AT78" s="200"/>
      <c r="AU78" s="200"/>
      <c r="AV78" s="200"/>
      <c r="AW78" s="200"/>
      <c r="AX78" s="200"/>
      <c r="AY78" s="200"/>
      <c r="AZ78" s="200"/>
      <c r="BA78" s="200"/>
      <c r="BB78" s="200"/>
      <c r="BC78" s="200"/>
      <c r="BD78" s="200"/>
      <c r="BE78" s="200"/>
      <c r="BF78" s="200"/>
      <c r="BG78" s="200"/>
      <c r="BH78" s="200"/>
      <c r="BI78" s="200"/>
      <c r="BJ78" s="200"/>
      <c r="BK78" s="200"/>
      <c r="BL78" s="200"/>
      <c r="BM78" s="200"/>
      <c r="BN78" s="200"/>
      <c r="BO78" s="200"/>
      <c r="BP78" s="200"/>
      <c r="BQ78" s="200"/>
      <c r="BR78" s="200"/>
      <c r="BS78" s="200"/>
      <c r="BT78" s="200"/>
      <c r="BU78" s="200"/>
      <c r="BV78" s="200"/>
      <c r="BW78" s="200"/>
      <c r="BX78" s="200"/>
      <c r="BY78" s="200"/>
      <c r="BZ78" s="200"/>
      <c r="CA78" s="200"/>
      <c r="CB78" s="200"/>
      <c r="CC78" s="200"/>
      <c r="CD78" s="200"/>
      <c r="CE78" s="200"/>
      <c r="CF78" s="200"/>
      <c r="CG78" s="200"/>
      <c r="CH78" s="200"/>
      <c r="CI78" s="200"/>
      <c r="CJ78" s="200"/>
      <c r="CK78" s="200"/>
      <c r="CL78" s="200"/>
      <c r="CM78" s="200"/>
      <c r="CN78" s="200"/>
      <c r="CO78" s="200"/>
      <c r="CP78" s="200"/>
      <c r="CQ78" s="200"/>
      <c r="CR78" s="200"/>
      <c r="CS78" s="200"/>
      <c r="CT78" s="200"/>
      <c r="CU78" s="200"/>
      <c r="CV78" s="200"/>
      <c r="CW78" s="200"/>
      <c r="CX78" s="200"/>
      <c r="CY78" s="200"/>
      <c r="CZ78" s="200"/>
      <c r="DA78" s="200"/>
      <c r="DB78" s="200"/>
      <c r="DC78" s="200"/>
      <c r="DD78" s="200"/>
      <c r="DE78" s="200"/>
      <c r="DF78" s="200"/>
      <c r="DG78" s="200"/>
      <c r="DH78" s="200"/>
      <c r="DI78" s="200"/>
      <c r="DJ78" s="200"/>
      <c r="DK78" s="200"/>
      <c r="DL78" s="200"/>
      <c r="DM78" s="200"/>
      <c r="DN78" s="200"/>
      <c r="DO78" s="200"/>
      <c r="DP78" s="200"/>
      <c r="DQ78" s="200"/>
      <c r="DR78" s="200"/>
      <c r="DS78" s="200"/>
      <c r="DT78" s="200"/>
      <c r="DU78" s="200"/>
      <c r="DV78" s="200"/>
      <c r="DW78" s="200"/>
      <c r="DX78" s="200"/>
      <c r="DY78" s="200"/>
      <c r="DZ78" s="200"/>
      <c r="EA78" s="200"/>
      <c r="EB78" s="200"/>
      <c r="EC78" s="200"/>
      <c r="ED78" s="200"/>
      <c r="EE78" s="200"/>
      <c r="EF78" s="200"/>
      <c r="EG78" s="32"/>
    </row>
    <row r="79" spans="1:137" outlineLevel="1">
      <c r="A79" s="211" t="str">
        <f>A56&amp;"."&amp;A73&amp;"."&amp;A57&amp;"."&amp;B79</f>
        <v>1.o.2.6</v>
      </c>
      <c r="B79">
        <v>6</v>
      </c>
      <c r="C79" t="e">
        <f>_xlfn.XLOOKUP($A79,Select!$A$4:$A$65,Select!$H$4:$H$65)</f>
        <v>#N/A</v>
      </c>
      <c r="D79"/>
      <c r="E79"/>
      <c r="F79"/>
      <c r="G79"/>
      <c r="H79"/>
      <c r="I79"/>
      <c r="J79"/>
      <c r="K79"/>
      <c r="L79"/>
      <c r="M79" s="200"/>
      <c r="N79" s="200"/>
      <c r="O79" s="200"/>
      <c r="P79" s="200"/>
      <c r="Q79" s="200"/>
      <c r="R79" s="200"/>
      <c r="S79" s="200"/>
      <c r="T79" s="200"/>
      <c r="U79" s="200"/>
      <c r="V79" s="200"/>
      <c r="W79" s="200"/>
      <c r="X79" s="200"/>
      <c r="Y79" s="200"/>
      <c r="Z79" s="200"/>
      <c r="AA79" s="200"/>
      <c r="AB79" s="200"/>
      <c r="AC79" s="200"/>
      <c r="AD79" s="200"/>
      <c r="AE79" s="200"/>
      <c r="AF79" s="200"/>
      <c r="AG79" s="200"/>
      <c r="AH79" s="200"/>
      <c r="AI79" s="200"/>
      <c r="AJ79" s="200"/>
      <c r="AK79" s="200"/>
      <c r="AL79" s="200"/>
      <c r="AM79" s="200"/>
      <c r="AN79" s="200"/>
      <c r="AO79" s="200"/>
      <c r="AP79" s="200"/>
      <c r="AQ79" s="200"/>
      <c r="AR79" s="200"/>
      <c r="AS79" s="200"/>
      <c r="AT79" s="200"/>
      <c r="AU79" s="200"/>
      <c r="AV79" s="200"/>
      <c r="AW79" s="200"/>
      <c r="AX79" s="200"/>
      <c r="AY79" s="200"/>
      <c r="AZ79" s="200"/>
      <c r="BA79" s="200"/>
      <c r="BB79" s="200"/>
      <c r="BC79" s="200"/>
      <c r="BD79" s="200"/>
      <c r="BE79" s="200"/>
      <c r="BF79" s="200"/>
      <c r="BG79" s="200"/>
      <c r="BH79" s="200"/>
      <c r="BI79" s="200"/>
      <c r="BJ79" s="200"/>
      <c r="BK79" s="200"/>
      <c r="BL79" s="200"/>
      <c r="BM79" s="200"/>
      <c r="BN79" s="200"/>
      <c r="BO79" s="200"/>
      <c r="BP79" s="200"/>
      <c r="BQ79" s="200"/>
      <c r="BR79" s="200"/>
      <c r="BS79" s="200"/>
      <c r="BT79" s="200"/>
      <c r="BU79" s="200"/>
      <c r="BV79" s="200"/>
      <c r="BW79" s="200"/>
      <c r="BX79" s="200"/>
      <c r="BY79" s="200"/>
      <c r="BZ79" s="200"/>
      <c r="CA79" s="200"/>
      <c r="CB79" s="200"/>
      <c r="CC79" s="200"/>
      <c r="CD79" s="200"/>
      <c r="CE79" s="200"/>
      <c r="CF79" s="200"/>
      <c r="CG79" s="200"/>
      <c r="CH79" s="200"/>
      <c r="CI79" s="200"/>
      <c r="CJ79" s="200"/>
      <c r="CK79" s="200"/>
      <c r="CL79" s="200"/>
      <c r="CM79" s="200"/>
      <c r="CN79" s="200"/>
      <c r="CO79" s="200"/>
      <c r="CP79" s="200"/>
      <c r="CQ79" s="200"/>
      <c r="CR79" s="200"/>
      <c r="CS79" s="200"/>
      <c r="CT79" s="200"/>
      <c r="CU79" s="200"/>
      <c r="CV79" s="200"/>
      <c r="CW79" s="200"/>
      <c r="CX79" s="200"/>
      <c r="CY79" s="200"/>
      <c r="CZ79" s="200"/>
      <c r="DA79" s="200"/>
      <c r="DB79" s="200"/>
      <c r="DC79" s="200"/>
      <c r="DD79" s="200"/>
      <c r="DE79" s="200"/>
      <c r="DF79" s="200"/>
      <c r="DG79" s="200"/>
      <c r="DH79" s="200"/>
      <c r="DI79" s="200"/>
      <c r="DJ79" s="200"/>
      <c r="DK79" s="200"/>
      <c r="DL79" s="200"/>
      <c r="DM79" s="200"/>
      <c r="DN79" s="200"/>
      <c r="DO79" s="200"/>
      <c r="DP79" s="200"/>
      <c r="DQ79" s="200"/>
      <c r="DR79" s="200"/>
      <c r="DS79" s="200"/>
      <c r="DT79" s="200"/>
      <c r="DU79" s="200"/>
      <c r="DV79" s="200"/>
      <c r="DW79" s="200"/>
      <c r="DX79" s="200"/>
      <c r="DY79" s="200"/>
      <c r="DZ79" s="200"/>
      <c r="EA79" s="200"/>
      <c r="EB79" s="200"/>
      <c r="EC79" s="200"/>
      <c r="ED79" s="200"/>
      <c r="EE79" s="200"/>
      <c r="EF79" s="200"/>
      <c r="EG79" s="32"/>
    </row>
    <row r="80" spans="1:137" outlineLevel="1">
      <c r="A80" s="211" t="str">
        <f>A56&amp;"."&amp;A73&amp;"."&amp;A57&amp;"."&amp;B80</f>
        <v>1.o.2.7</v>
      </c>
      <c r="B80">
        <v>7</v>
      </c>
      <c r="C80" t="e">
        <f>_xlfn.XLOOKUP($A80,Select!$A$4:$A$65,Select!$H$4:$H$65)</f>
        <v>#N/A</v>
      </c>
      <c r="D80"/>
      <c r="E80"/>
      <c r="F80"/>
      <c r="G80"/>
      <c r="H80"/>
      <c r="I80"/>
      <c r="J80"/>
      <c r="K80"/>
      <c r="L80"/>
      <c r="M80" s="200"/>
      <c r="N80" s="200"/>
      <c r="O80" s="200"/>
      <c r="P80" s="200"/>
      <c r="Q80" s="200"/>
      <c r="R80" s="200"/>
      <c r="S80" s="200"/>
      <c r="T80" s="200"/>
      <c r="U80" s="200"/>
      <c r="V80" s="200"/>
      <c r="W80" s="200"/>
      <c r="X80" s="200"/>
      <c r="Y80" s="200"/>
      <c r="Z80" s="200"/>
      <c r="AA80" s="200"/>
      <c r="AB80" s="200"/>
      <c r="AC80" s="200"/>
      <c r="AD80" s="200"/>
      <c r="AE80" s="200"/>
      <c r="AF80" s="200"/>
      <c r="AG80" s="200"/>
      <c r="AH80" s="200"/>
      <c r="AI80" s="200"/>
      <c r="AJ80" s="200"/>
      <c r="AK80" s="200"/>
      <c r="AL80" s="200"/>
      <c r="AM80" s="200"/>
      <c r="AN80" s="200"/>
      <c r="AO80" s="200"/>
      <c r="AP80" s="200"/>
      <c r="AQ80" s="200"/>
      <c r="AR80" s="200"/>
      <c r="AS80" s="200"/>
      <c r="AT80" s="200"/>
      <c r="AU80" s="200"/>
      <c r="AV80" s="200"/>
      <c r="AW80" s="200"/>
      <c r="AX80" s="200"/>
      <c r="AY80" s="200"/>
      <c r="AZ80" s="200"/>
      <c r="BA80" s="200"/>
      <c r="BB80" s="200"/>
      <c r="BC80" s="200"/>
      <c r="BD80" s="200"/>
      <c r="BE80" s="200"/>
      <c r="BF80" s="200"/>
      <c r="BG80" s="200"/>
      <c r="BH80" s="200"/>
      <c r="BI80" s="200"/>
      <c r="BJ80" s="200"/>
      <c r="BK80" s="200"/>
      <c r="BL80" s="200"/>
      <c r="BM80" s="200"/>
      <c r="BN80" s="200"/>
      <c r="BO80" s="200"/>
      <c r="BP80" s="200"/>
      <c r="BQ80" s="200"/>
      <c r="BR80" s="200"/>
      <c r="BS80" s="200"/>
      <c r="BT80" s="200"/>
      <c r="BU80" s="200"/>
      <c r="BV80" s="200"/>
      <c r="BW80" s="200"/>
      <c r="BX80" s="200"/>
      <c r="BY80" s="200"/>
      <c r="BZ80" s="200"/>
      <c r="CA80" s="200"/>
      <c r="CB80" s="200"/>
      <c r="CC80" s="200"/>
      <c r="CD80" s="200"/>
      <c r="CE80" s="200"/>
      <c r="CF80" s="200"/>
      <c r="CG80" s="200"/>
      <c r="CH80" s="200"/>
      <c r="CI80" s="200"/>
      <c r="CJ80" s="200"/>
      <c r="CK80" s="200"/>
      <c r="CL80" s="200"/>
      <c r="CM80" s="200"/>
      <c r="CN80" s="200"/>
      <c r="CO80" s="200"/>
      <c r="CP80" s="200"/>
      <c r="CQ80" s="200"/>
      <c r="CR80" s="200"/>
      <c r="CS80" s="200"/>
      <c r="CT80" s="200"/>
      <c r="CU80" s="200"/>
      <c r="CV80" s="200"/>
      <c r="CW80" s="200"/>
      <c r="CX80" s="200"/>
      <c r="CY80" s="200"/>
      <c r="CZ80" s="200"/>
      <c r="DA80" s="200"/>
      <c r="DB80" s="200"/>
      <c r="DC80" s="200"/>
      <c r="DD80" s="200"/>
      <c r="DE80" s="200"/>
      <c r="DF80" s="200"/>
      <c r="DG80" s="200"/>
      <c r="DH80" s="200"/>
      <c r="DI80" s="200"/>
      <c r="DJ80" s="200"/>
      <c r="DK80" s="200"/>
      <c r="DL80" s="200"/>
      <c r="DM80" s="200"/>
      <c r="DN80" s="200"/>
      <c r="DO80" s="200"/>
      <c r="DP80" s="200"/>
      <c r="DQ80" s="200"/>
      <c r="DR80" s="200"/>
      <c r="DS80" s="200"/>
      <c r="DT80" s="200"/>
      <c r="DU80" s="200"/>
      <c r="DV80" s="200"/>
      <c r="DW80" s="200"/>
      <c r="DX80" s="200"/>
      <c r="DY80" s="200"/>
      <c r="DZ80" s="200"/>
      <c r="EA80" s="200"/>
      <c r="EB80" s="200"/>
      <c r="EC80" s="200"/>
      <c r="ED80" s="200"/>
      <c r="EE80" s="200"/>
      <c r="EF80" s="200"/>
      <c r="EG80" s="32"/>
    </row>
    <row r="81" spans="1:137" outlineLevel="1">
      <c r="A81" s="211" t="str">
        <f>A56&amp;"."&amp;A73&amp;"."&amp;A57&amp;"."&amp;B81</f>
        <v>1.o.2.8</v>
      </c>
      <c r="B81">
        <v>8</v>
      </c>
      <c r="C81" t="e">
        <f>_xlfn.XLOOKUP($A81,Select!$A$4:$A$65,Select!$H$4:$H$65)</f>
        <v>#N/A</v>
      </c>
      <c r="D81"/>
      <c r="E81"/>
      <c r="F81"/>
      <c r="G81"/>
      <c r="H81"/>
      <c r="I81"/>
      <c r="J81"/>
      <c r="K81"/>
      <c r="L81"/>
      <c r="M81" s="200"/>
      <c r="N81" s="200"/>
      <c r="O81" s="200"/>
      <c r="P81" s="200"/>
      <c r="Q81" s="200"/>
      <c r="R81" s="200"/>
      <c r="S81" s="200"/>
      <c r="T81" s="200"/>
      <c r="U81" s="200"/>
      <c r="V81" s="200"/>
      <c r="W81" s="200"/>
      <c r="X81" s="200"/>
      <c r="Y81" s="200"/>
      <c r="Z81" s="200"/>
      <c r="AA81" s="200"/>
      <c r="AB81" s="200"/>
      <c r="AC81" s="200"/>
      <c r="AD81" s="200"/>
      <c r="AE81" s="200"/>
      <c r="AF81" s="200"/>
      <c r="AG81" s="200"/>
      <c r="AH81" s="200"/>
      <c r="AI81" s="200"/>
      <c r="AJ81" s="200"/>
      <c r="AK81" s="200"/>
      <c r="AL81" s="200"/>
      <c r="AM81" s="200"/>
      <c r="AN81" s="200"/>
      <c r="AO81" s="200"/>
      <c r="AP81" s="200"/>
      <c r="AQ81" s="200"/>
      <c r="AR81" s="200"/>
      <c r="AS81" s="200"/>
      <c r="AT81" s="200"/>
      <c r="AU81" s="200"/>
      <c r="AV81" s="200"/>
      <c r="AW81" s="200"/>
      <c r="AX81" s="200"/>
      <c r="AY81" s="200"/>
      <c r="AZ81" s="200"/>
      <c r="BA81" s="200"/>
      <c r="BB81" s="200"/>
      <c r="BC81" s="200"/>
      <c r="BD81" s="200"/>
      <c r="BE81" s="200"/>
      <c r="BF81" s="200"/>
      <c r="BG81" s="200"/>
      <c r="BH81" s="200"/>
      <c r="BI81" s="200"/>
      <c r="BJ81" s="200"/>
      <c r="BK81" s="200"/>
      <c r="BL81" s="200"/>
      <c r="BM81" s="200"/>
      <c r="BN81" s="200"/>
      <c r="BO81" s="200"/>
      <c r="BP81" s="200"/>
      <c r="BQ81" s="200"/>
      <c r="BR81" s="200"/>
      <c r="BS81" s="200"/>
      <c r="BT81" s="200"/>
      <c r="BU81" s="200"/>
      <c r="BV81" s="200"/>
      <c r="BW81" s="200"/>
      <c r="BX81" s="200"/>
      <c r="BY81" s="200"/>
      <c r="BZ81" s="200"/>
      <c r="CA81" s="200"/>
      <c r="CB81" s="200"/>
      <c r="CC81" s="200"/>
      <c r="CD81" s="200"/>
      <c r="CE81" s="200"/>
      <c r="CF81" s="200"/>
      <c r="CG81" s="200"/>
      <c r="CH81" s="200"/>
      <c r="CI81" s="200"/>
      <c r="CJ81" s="200"/>
      <c r="CK81" s="200"/>
      <c r="CL81" s="200"/>
      <c r="CM81" s="200"/>
      <c r="CN81" s="200"/>
      <c r="CO81" s="200"/>
      <c r="CP81" s="200"/>
      <c r="CQ81" s="200"/>
      <c r="CR81" s="200"/>
      <c r="CS81" s="200"/>
      <c r="CT81" s="200"/>
      <c r="CU81" s="200"/>
      <c r="CV81" s="200"/>
      <c r="CW81" s="200"/>
      <c r="CX81" s="200"/>
      <c r="CY81" s="200"/>
      <c r="CZ81" s="200"/>
      <c r="DA81" s="200"/>
      <c r="DB81" s="200"/>
      <c r="DC81" s="200"/>
      <c r="DD81" s="200"/>
      <c r="DE81" s="200"/>
      <c r="DF81" s="200"/>
      <c r="DG81" s="200"/>
      <c r="DH81" s="200"/>
      <c r="DI81" s="200"/>
      <c r="DJ81" s="200"/>
      <c r="DK81" s="200"/>
      <c r="DL81" s="200"/>
      <c r="DM81" s="200"/>
      <c r="DN81" s="200"/>
      <c r="DO81" s="200"/>
      <c r="DP81" s="200"/>
      <c r="DQ81" s="200"/>
      <c r="DR81" s="200"/>
      <c r="DS81" s="200"/>
      <c r="DT81" s="200"/>
      <c r="DU81" s="200"/>
      <c r="DV81" s="200"/>
      <c r="DW81" s="200"/>
      <c r="DX81" s="200"/>
      <c r="DY81" s="200"/>
      <c r="DZ81" s="200"/>
      <c r="EA81" s="200"/>
      <c r="EB81" s="200"/>
      <c r="EC81" s="200"/>
      <c r="ED81" s="200"/>
      <c r="EE81" s="200"/>
      <c r="EF81" s="200"/>
      <c r="EG81" s="32"/>
    </row>
    <row r="82" spans="1:137" outlineLevel="1">
      <c r="A82" s="211" t="str">
        <f>A56&amp;"."&amp;A73&amp;"."&amp;A57&amp;"."&amp;B82</f>
        <v>1.o.2.9</v>
      </c>
      <c r="B82">
        <v>9</v>
      </c>
      <c r="C82" t="e">
        <f>_xlfn.XLOOKUP($A82,Select!$A$4:$A$65,Select!$H$4:$H$65)</f>
        <v>#N/A</v>
      </c>
      <c r="D82"/>
      <c r="E82"/>
      <c r="F82"/>
      <c r="G82"/>
      <c r="H82"/>
      <c r="I82"/>
      <c r="J82"/>
      <c r="K82"/>
      <c r="L82"/>
      <c r="M82" s="200"/>
      <c r="N82" s="200"/>
      <c r="O82" s="200"/>
      <c r="P82" s="200"/>
      <c r="Q82" s="200"/>
      <c r="R82" s="200"/>
      <c r="S82" s="200"/>
      <c r="T82" s="200"/>
      <c r="U82" s="200"/>
      <c r="V82" s="200"/>
      <c r="W82" s="200"/>
      <c r="X82" s="200"/>
      <c r="Y82" s="200"/>
      <c r="Z82" s="200"/>
      <c r="AA82" s="200"/>
      <c r="AB82" s="200"/>
      <c r="AC82" s="200"/>
      <c r="AD82" s="200"/>
      <c r="AE82" s="200"/>
      <c r="AF82" s="200"/>
      <c r="AG82" s="200"/>
      <c r="AH82" s="200"/>
      <c r="AI82" s="200"/>
      <c r="AJ82" s="200"/>
      <c r="AK82" s="200"/>
      <c r="AL82" s="200"/>
      <c r="AM82" s="200"/>
      <c r="AN82" s="200"/>
      <c r="AO82" s="200"/>
      <c r="AP82" s="200"/>
      <c r="AQ82" s="200"/>
      <c r="AR82" s="200"/>
      <c r="AS82" s="200"/>
      <c r="AT82" s="200"/>
      <c r="AU82" s="200"/>
      <c r="AV82" s="200"/>
      <c r="AW82" s="200"/>
      <c r="AX82" s="200"/>
      <c r="AY82" s="200"/>
      <c r="AZ82" s="200"/>
      <c r="BA82" s="200"/>
      <c r="BB82" s="200"/>
      <c r="BC82" s="200"/>
      <c r="BD82" s="200"/>
      <c r="BE82" s="200"/>
      <c r="BF82" s="200"/>
      <c r="BG82" s="200"/>
      <c r="BH82" s="200"/>
      <c r="BI82" s="200"/>
      <c r="BJ82" s="200"/>
      <c r="BK82" s="200"/>
      <c r="BL82" s="200"/>
      <c r="BM82" s="200"/>
      <c r="BN82" s="200"/>
      <c r="BO82" s="200"/>
      <c r="BP82" s="200"/>
      <c r="BQ82" s="200"/>
      <c r="BR82" s="200"/>
      <c r="BS82" s="200"/>
      <c r="BT82" s="200"/>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Y82" s="200"/>
      <c r="CZ82" s="200"/>
      <c r="DA82" s="200"/>
      <c r="DB82" s="200"/>
      <c r="DC82" s="200"/>
      <c r="DD82" s="200"/>
      <c r="DE82" s="200"/>
      <c r="DF82" s="200"/>
      <c r="DG82" s="200"/>
      <c r="DH82" s="200"/>
      <c r="DI82" s="200"/>
      <c r="DJ82" s="200"/>
      <c r="DK82" s="200"/>
      <c r="DL82" s="200"/>
      <c r="DM82" s="200"/>
      <c r="DN82" s="200"/>
      <c r="DO82" s="200"/>
      <c r="DP82" s="200"/>
      <c r="DQ82" s="200"/>
      <c r="DR82" s="200"/>
      <c r="DS82" s="200"/>
      <c r="DT82" s="200"/>
      <c r="DU82" s="200"/>
      <c r="DV82" s="200"/>
      <c r="DW82" s="200"/>
      <c r="DX82" s="200"/>
      <c r="DY82" s="200"/>
      <c r="DZ82" s="200"/>
      <c r="EA82" s="200"/>
      <c r="EB82" s="200"/>
      <c r="EC82" s="200"/>
      <c r="ED82" s="200"/>
      <c r="EE82" s="200"/>
      <c r="EF82" s="200"/>
      <c r="EG82" s="32"/>
    </row>
    <row r="83" spans="1:137" outlineLevel="1">
      <c r="A83" s="211" t="str">
        <f>A56&amp;"."&amp;A73&amp;"."&amp;A57&amp;"."&amp;B83</f>
        <v>1.o.2.10</v>
      </c>
      <c r="B83">
        <v>10</v>
      </c>
      <c r="C83" t="e">
        <f>_xlfn.XLOOKUP($A83,Select!$A$4:$A$65,Select!$H$4:$H$65)</f>
        <v>#N/A</v>
      </c>
      <c r="D83"/>
      <c r="E83"/>
      <c r="F83"/>
      <c r="G83"/>
      <c r="H83"/>
      <c r="I83"/>
      <c r="J83"/>
      <c r="K83"/>
      <c r="L83"/>
      <c r="M83" s="200"/>
      <c r="N83" s="200"/>
      <c r="O83" s="200"/>
      <c r="P83" s="200"/>
      <c r="Q83" s="200"/>
      <c r="R83" s="200"/>
      <c r="S83" s="200"/>
      <c r="T83" s="200"/>
      <c r="U83" s="200"/>
      <c r="V83" s="200"/>
      <c r="W83" s="200"/>
      <c r="X83" s="200"/>
      <c r="Y83" s="200"/>
      <c r="Z83" s="200"/>
      <c r="AA83" s="200"/>
      <c r="AB83" s="200"/>
      <c r="AC83" s="200"/>
      <c r="AD83" s="200"/>
      <c r="AE83" s="200"/>
      <c r="AF83" s="200"/>
      <c r="AG83" s="200"/>
      <c r="AH83" s="200"/>
      <c r="AI83" s="200"/>
      <c r="AJ83" s="200"/>
      <c r="AK83" s="200"/>
      <c r="AL83" s="200"/>
      <c r="AM83" s="200"/>
      <c r="AN83" s="200"/>
      <c r="AO83" s="200"/>
      <c r="AP83" s="200"/>
      <c r="AQ83" s="200"/>
      <c r="AR83" s="200"/>
      <c r="AS83" s="200"/>
      <c r="AT83" s="200"/>
      <c r="AU83" s="200"/>
      <c r="AV83" s="200"/>
      <c r="AW83" s="200"/>
      <c r="AX83" s="200"/>
      <c r="AY83" s="200"/>
      <c r="AZ83" s="200"/>
      <c r="BA83" s="200"/>
      <c r="BB83" s="200"/>
      <c r="BC83" s="200"/>
      <c r="BD83" s="200"/>
      <c r="BE83" s="200"/>
      <c r="BF83" s="200"/>
      <c r="BG83" s="200"/>
      <c r="BH83" s="200"/>
      <c r="BI83" s="200"/>
      <c r="BJ83" s="200"/>
      <c r="BK83" s="200"/>
      <c r="BL83" s="200"/>
      <c r="BM83" s="200"/>
      <c r="BN83" s="200"/>
      <c r="BO83" s="200"/>
      <c r="BP83" s="200"/>
      <c r="BQ83" s="200"/>
      <c r="BR83" s="200"/>
      <c r="BS83" s="200"/>
      <c r="BT83" s="200"/>
      <c r="BU83" s="200"/>
      <c r="BV83" s="200"/>
      <c r="BW83" s="200"/>
      <c r="BX83" s="200"/>
      <c r="BY83" s="200"/>
      <c r="BZ83" s="200"/>
      <c r="CA83" s="200"/>
      <c r="CB83" s="200"/>
      <c r="CC83" s="200"/>
      <c r="CD83" s="200"/>
      <c r="CE83" s="200"/>
      <c r="CF83" s="200"/>
      <c r="CG83" s="200"/>
      <c r="CH83" s="200"/>
      <c r="CI83" s="200"/>
      <c r="CJ83" s="200"/>
      <c r="CK83" s="200"/>
      <c r="CL83" s="200"/>
      <c r="CM83" s="200"/>
      <c r="CN83" s="200"/>
      <c r="CO83" s="200"/>
      <c r="CP83" s="200"/>
      <c r="CQ83" s="200"/>
      <c r="CR83" s="200"/>
      <c r="CS83" s="200"/>
      <c r="CT83" s="200"/>
      <c r="CU83" s="200"/>
      <c r="CV83" s="200"/>
      <c r="CW83" s="200"/>
      <c r="CX83" s="200"/>
      <c r="CY83" s="200"/>
      <c r="CZ83" s="200"/>
      <c r="DA83" s="200"/>
      <c r="DB83" s="200"/>
      <c r="DC83" s="200"/>
      <c r="DD83" s="200"/>
      <c r="DE83" s="200"/>
      <c r="DF83" s="200"/>
      <c r="DG83" s="200"/>
      <c r="DH83" s="200"/>
      <c r="DI83" s="200"/>
      <c r="DJ83" s="200"/>
      <c r="DK83" s="200"/>
      <c r="DL83" s="200"/>
      <c r="DM83" s="200"/>
      <c r="DN83" s="200"/>
      <c r="DO83" s="200"/>
      <c r="DP83" s="200"/>
      <c r="DQ83" s="200"/>
      <c r="DR83" s="200"/>
      <c r="DS83" s="200"/>
      <c r="DT83" s="200"/>
      <c r="DU83" s="200"/>
      <c r="DV83" s="200"/>
      <c r="DW83" s="200"/>
      <c r="DX83" s="200"/>
      <c r="DY83" s="200"/>
      <c r="DZ83" s="200"/>
      <c r="EA83" s="200"/>
      <c r="EB83" s="200"/>
      <c r="EC83" s="200"/>
      <c r="ED83" s="200"/>
      <c r="EE83" s="200"/>
      <c r="EF83" s="200"/>
      <c r="EG83" s="32"/>
    </row>
    <row r="84" spans="1:137" outlineLevel="1">
      <c r="A84" s="211" t="str">
        <f>A56&amp;"."&amp;A73&amp;"."&amp;A57&amp;"."&amp;B84</f>
        <v>1.o.2.11</v>
      </c>
      <c r="B84">
        <v>11</v>
      </c>
      <c r="C84" t="e">
        <f>_xlfn.XLOOKUP($A84,Select!$A$4:$A$65,Select!$H$4:$H$65)</f>
        <v>#N/A</v>
      </c>
      <c r="D84"/>
      <c r="E84"/>
      <c r="F84"/>
      <c r="G84"/>
      <c r="H84"/>
      <c r="I84"/>
      <c r="J84"/>
      <c r="K84"/>
      <c r="L84"/>
      <c r="M84" s="200"/>
      <c r="N84" s="200"/>
      <c r="O84" s="200"/>
      <c r="P84" s="200"/>
      <c r="Q84" s="200"/>
      <c r="R84" s="200"/>
      <c r="S84" s="200"/>
      <c r="T84" s="200"/>
      <c r="U84" s="200"/>
      <c r="V84" s="200"/>
      <c r="W84" s="200"/>
      <c r="X84" s="200"/>
      <c r="Y84" s="200"/>
      <c r="Z84" s="200"/>
      <c r="AA84" s="200"/>
      <c r="AB84" s="200"/>
      <c r="AC84" s="200"/>
      <c r="AD84" s="200"/>
      <c r="AE84" s="200"/>
      <c r="AF84" s="200"/>
      <c r="AG84" s="200"/>
      <c r="AH84" s="200"/>
      <c r="AI84" s="200"/>
      <c r="AJ84" s="200"/>
      <c r="AK84" s="200"/>
      <c r="AL84" s="200"/>
      <c r="AM84" s="200"/>
      <c r="AN84" s="200"/>
      <c r="AO84" s="200"/>
      <c r="AP84" s="200"/>
      <c r="AQ84" s="200"/>
      <c r="AR84" s="200"/>
      <c r="AS84" s="200"/>
      <c r="AT84" s="200"/>
      <c r="AU84" s="200"/>
      <c r="AV84" s="200"/>
      <c r="AW84" s="200"/>
      <c r="AX84" s="200"/>
      <c r="AY84" s="200"/>
      <c r="AZ84" s="200"/>
      <c r="BA84" s="200"/>
      <c r="BB84" s="200"/>
      <c r="BC84" s="200"/>
      <c r="BD84" s="200"/>
      <c r="BE84" s="200"/>
      <c r="BF84" s="200"/>
      <c r="BG84" s="200"/>
      <c r="BH84" s="200"/>
      <c r="BI84" s="200"/>
      <c r="BJ84" s="200"/>
      <c r="BK84" s="200"/>
      <c r="BL84" s="200"/>
      <c r="BM84" s="200"/>
      <c r="BN84" s="200"/>
      <c r="BO84" s="200"/>
      <c r="BP84" s="200"/>
      <c r="BQ84" s="200"/>
      <c r="BR84" s="200"/>
      <c r="BS84" s="200"/>
      <c r="BT84" s="200"/>
      <c r="BU84" s="200"/>
      <c r="BV84" s="200"/>
      <c r="BW84" s="200"/>
      <c r="BX84" s="200"/>
      <c r="BY84" s="200"/>
      <c r="BZ84" s="200"/>
      <c r="CA84" s="200"/>
      <c r="CB84" s="200"/>
      <c r="CC84" s="200"/>
      <c r="CD84" s="200"/>
      <c r="CE84" s="200"/>
      <c r="CF84" s="200"/>
      <c r="CG84" s="200"/>
      <c r="CH84" s="200"/>
      <c r="CI84" s="200"/>
      <c r="CJ84" s="200"/>
      <c r="CK84" s="200"/>
      <c r="CL84" s="200"/>
      <c r="CM84" s="200"/>
      <c r="CN84" s="200"/>
      <c r="CO84" s="200"/>
      <c r="CP84" s="200"/>
      <c r="CQ84" s="200"/>
      <c r="CR84" s="200"/>
      <c r="CS84" s="200"/>
      <c r="CT84" s="200"/>
      <c r="CU84" s="200"/>
      <c r="CV84" s="200"/>
      <c r="CW84" s="200"/>
      <c r="CX84" s="200"/>
      <c r="CY84" s="200"/>
      <c r="CZ84" s="200"/>
      <c r="DA84" s="200"/>
      <c r="DB84" s="200"/>
      <c r="DC84" s="200"/>
      <c r="DD84" s="200"/>
      <c r="DE84" s="200"/>
      <c r="DF84" s="200"/>
      <c r="DG84" s="200"/>
      <c r="DH84" s="200"/>
      <c r="DI84" s="200"/>
      <c r="DJ84" s="200"/>
      <c r="DK84" s="200"/>
      <c r="DL84" s="200"/>
      <c r="DM84" s="200"/>
      <c r="DN84" s="200"/>
      <c r="DO84" s="200"/>
      <c r="DP84" s="200"/>
      <c r="DQ84" s="200"/>
      <c r="DR84" s="200"/>
      <c r="DS84" s="200"/>
      <c r="DT84" s="200"/>
      <c r="DU84" s="200"/>
      <c r="DV84" s="200"/>
      <c r="DW84" s="200"/>
      <c r="DX84" s="200"/>
      <c r="DY84" s="200"/>
      <c r="DZ84" s="200"/>
      <c r="EA84" s="200"/>
      <c r="EB84" s="200"/>
      <c r="EC84" s="200"/>
      <c r="ED84" s="200"/>
      <c r="EE84" s="200"/>
      <c r="EF84" s="200"/>
      <c r="EG84" s="32"/>
    </row>
    <row r="85" spans="1:137" outlineLevel="1">
      <c r="A85" s="211" t="str">
        <f>A56&amp;"."&amp;A73&amp;"."&amp;A57&amp;"."&amp;B85</f>
        <v>1.o.2.12</v>
      </c>
      <c r="B85">
        <v>12</v>
      </c>
      <c r="C85" t="e">
        <f>_xlfn.XLOOKUP($A85,Select!$A$4:$A$65,Select!$H$4:$H$65)</f>
        <v>#N/A</v>
      </c>
      <c r="D85"/>
      <c r="E85"/>
      <c r="F85"/>
      <c r="G85"/>
      <c r="H85"/>
      <c r="I85"/>
      <c r="J85"/>
      <c r="K85"/>
      <c r="L85"/>
      <c r="M85" s="200"/>
      <c r="N85" s="200"/>
      <c r="O85" s="200"/>
      <c r="P85" s="200"/>
      <c r="Q85" s="200"/>
      <c r="R85" s="200"/>
      <c r="S85" s="200"/>
      <c r="T85" s="200"/>
      <c r="U85" s="200"/>
      <c r="V85" s="200"/>
      <c r="W85" s="200"/>
      <c r="X85" s="200"/>
      <c r="Y85" s="200"/>
      <c r="Z85" s="200"/>
      <c r="AA85" s="200"/>
      <c r="AB85" s="200"/>
      <c r="AC85" s="200"/>
      <c r="AD85" s="200"/>
      <c r="AE85" s="200"/>
      <c r="AF85" s="200"/>
      <c r="AG85" s="200"/>
      <c r="AH85" s="200"/>
      <c r="AI85" s="200"/>
      <c r="AJ85" s="200"/>
      <c r="AK85" s="200"/>
      <c r="AL85" s="200"/>
      <c r="AM85" s="200"/>
      <c r="AN85" s="200"/>
      <c r="AO85" s="200"/>
      <c r="AP85" s="200"/>
      <c r="AQ85" s="200"/>
      <c r="AR85" s="200"/>
      <c r="AS85" s="200"/>
      <c r="AT85" s="200"/>
      <c r="AU85" s="200"/>
      <c r="AV85" s="200"/>
      <c r="AW85" s="200"/>
      <c r="AX85" s="200"/>
      <c r="AY85" s="200"/>
      <c r="AZ85" s="200"/>
      <c r="BA85" s="200"/>
      <c r="BB85" s="200"/>
      <c r="BC85" s="200"/>
      <c r="BD85" s="200"/>
      <c r="BE85" s="200"/>
      <c r="BF85" s="200"/>
      <c r="BG85" s="200"/>
      <c r="BH85" s="200"/>
      <c r="BI85" s="200"/>
      <c r="BJ85" s="200"/>
      <c r="BK85" s="200"/>
      <c r="BL85" s="200"/>
      <c r="BM85" s="200"/>
      <c r="BN85" s="200"/>
      <c r="BO85" s="200"/>
      <c r="BP85" s="200"/>
      <c r="BQ85" s="200"/>
      <c r="BR85" s="200"/>
      <c r="BS85" s="200"/>
      <c r="BT85" s="200"/>
      <c r="BU85" s="200"/>
      <c r="BV85" s="200"/>
      <c r="BW85" s="200"/>
      <c r="BX85" s="200"/>
      <c r="BY85" s="200"/>
      <c r="BZ85" s="200"/>
      <c r="CA85" s="200"/>
      <c r="CB85" s="200"/>
      <c r="CC85" s="200"/>
      <c r="CD85" s="200"/>
      <c r="CE85" s="200"/>
      <c r="CF85" s="200"/>
      <c r="CG85" s="200"/>
      <c r="CH85" s="200"/>
      <c r="CI85" s="200"/>
      <c r="CJ85" s="200"/>
      <c r="CK85" s="200"/>
      <c r="CL85" s="200"/>
      <c r="CM85" s="200"/>
      <c r="CN85" s="200"/>
      <c r="CO85" s="200"/>
      <c r="CP85" s="200"/>
      <c r="CQ85" s="200"/>
      <c r="CR85" s="200"/>
      <c r="CS85" s="200"/>
      <c r="CT85" s="200"/>
      <c r="CU85" s="200"/>
      <c r="CV85" s="200"/>
      <c r="CW85" s="200"/>
      <c r="CX85" s="200"/>
      <c r="CY85" s="200"/>
      <c r="CZ85" s="200"/>
      <c r="DA85" s="200"/>
      <c r="DB85" s="200"/>
      <c r="DC85" s="200"/>
      <c r="DD85" s="200"/>
      <c r="DE85" s="200"/>
      <c r="DF85" s="200"/>
      <c r="DG85" s="200"/>
      <c r="DH85" s="200"/>
      <c r="DI85" s="200"/>
      <c r="DJ85" s="200"/>
      <c r="DK85" s="200"/>
      <c r="DL85" s="200"/>
      <c r="DM85" s="200"/>
      <c r="DN85" s="200"/>
      <c r="DO85" s="200"/>
      <c r="DP85" s="200"/>
      <c r="DQ85" s="200"/>
      <c r="DR85" s="200"/>
      <c r="DS85" s="200"/>
      <c r="DT85" s="200"/>
      <c r="DU85" s="200"/>
      <c r="DV85" s="200"/>
      <c r="DW85" s="200"/>
      <c r="DX85" s="200"/>
      <c r="DY85" s="200"/>
      <c r="DZ85" s="200"/>
      <c r="EA85" s="200"/>
      <c r="EB85" s="200"/>
      <c r="EC85" s="200"/>
      <c r="ED85" s="200"/>
      <c r="EE85" s="200"/>
      <c r="EF85" s="200"/>
      <c r="EG85" s="32"/>
    </row>
    <row r="86" spans="1:137" s="156" customFormat="1" outlineLevel="1">
      <c r="A86" s="212"/>
      <c r="B86" s="201">
        <f>B85-COUNTIFS(C74:C85,#N/A)</f>
        <v>2</v>
      </c>
      <c r="C86" s="201" t="s">
        <v>285</v>
      </c>
      <c r="D86" s="201"/>
      <c r="E86" s="201"/>
      <c r="F86" s="201"/>
      <c r="G86" s="201"/>
      <c r="H86" s="201"/>
      <c r="I86" s="201"/>
      <c r="J86" s="201"/>
      <c r="K86" s="201"/>
      <c r="L86" s="201"/>
      <c r="M86" s="201">
        <f t="shared" ref="M86" si="41">SUM(M74:M85)</f>
        <v>0</v>
      </c>
      <c r="N86" s="201">
        <f t="shared" ref="N86:BY86" si="42">SUM(N74:N85)</f>
        <v>0</v>
      </c>
      <c r="O86" s="201">
        <f t="shared" si="42"/>
        <v>0</v>
      </c>
      <c r="P86" s="201">
        <f t="shared" si="42"/>
        <v>0</v>
      </c>
      <c r="Q86" s="201">
        <f t="shared" si="42"/>
        <v>0</v>
      </c>
      <c r="R86" s="201">
        <f t="shared" si="42"/>
        <v>0</v>
      </c>
      <c r="S86" s="201">
        <f t="shared" si="42"/>
        <v>0</v>
      </c>
      <c r="T86" s="201">
        <f t="shared" si="42"/>
        <v>0</v>
      </c>
      <c r="U86" s="201">
        <f t="shared" si="42"/>
        <v>0</v>
      </c>
      <c r="V86" s="201">
        <f t="shared" si="42"/>
        <v>0</v>
      </c>
      <c r="W86" s="201">
        <f t="shared" si="42"/>
        <v>0</v>
      </c>
      <c r="X86" s="201">
        <f t="shared" si="42"/>
        <v>0</v>
      </c>
      <c r="Y86" s="201">
        <f t="shared" si="42"/>
        <v>0</v>
      </c>
      <c r="Z86" s="201">
        <f t="shared" si="42"/>
        <v>0</v>
      </c>
      <c r="AA86" s="201">
        <f t="shared" si="42"/>
        <v>0</v>
      </c>
      <c r="AB86" s="201">
        <f t="shared" si="42"/>
        <v>0</v>
      </c>
      <c r="AC86" s="201">
        <f t="shared" si="42"/>
        <v>0</v>
      </c>
      <c r="AD86" s="201">
        <f t="shared" si="42"/>
        <v>0</v>
      </c>
      <c r="AE86" s="201">
        <f t="shared" si="42"/>
        <v>0</v>
      </c>
      <c r="AF86" s="201">
        <f t="shared" si="42"/>
        <v>0</v>
      </c>
      <c r="AG86" s="201">
        <f t="shared" si="42"/>
        <v>0</v>
      </c>
      <c r="AH86" s="201">
        <f t="shared" si="42"/>
        <v>0</v>
      </c>
      <c r="AI86" s="201">
        <f t="shared" si="42"/>
        <v>0</v>
      </c>
      <c r="AJ86" s="201">
        <f t="shared" si="42"/>
        <v>0</v>
      </c>
      <c r="AK86" s="201">
        <f t="shared" si="42"/>
        <v>0</v>
      </c>
      <c r="AL86" s="201">
        <f t="shared" si="42"/>
        <v>0</v>
      </c>
      <c r="AM86" s="201">
        <f t="shared" si="42"/>
        <v>0</v>
      </c>
      <c r="AN86" s="201">
        <f t="shared" si="42"/>
        <v>0</v>
      </c>
      <c r="AO86" s="201">
        <f t="shared" si="42"/>
        <v>0</v>
      </c>
      <c r="AP86" s="201">
        <f t="shared" si="42"/>
        <v>0</v>
      </c>
      <c r="AQ86" s="201">
        <f t="shared" si="42"/>
        <v>0</v>
      </c>
      <c r="AR86" s="201">
        <f t="shared" si="42"/>
        <v>0</v>
      </c>
      <c r="AS86" s="201">
        <f t="shared" si="42"/>
        <v>0</v>
      </c>
      <c r="AT86" s="201">
        <f t="shared" si="42"/>
        <v>0</v>
      </c>
      <c r="AU86" s="201">
        <f t="shared" si="42"/>
        <v>0</v>
      </c>
      <c r="AV86" s="201">
        <f t="shared" si="42"/>
        <v>0</v>
      </c>
      <c r="AW86" s="201">
        <f t="shared" si="42"/>
        <v>0</v>
      </c>
      <c r="AX86" s="201">
        <f t="shared" si="42"/>
        <v>0</v>
      </c>
      <c r="AY86" s="201">
        <f t="shared" si="42"/>
        <v>0</v>
      </c>
      <c r="AZ86" s="201">
        <f t="shared" si="42"/>
        <v>0</v>
      </c>
      <c r="BA86" s="201">
        <f t="shared" si="42"/>
        <v>0</v>
      </c>
      <c r="BB86" s="201">
        <f t="shared" si="42"/>
        <v>0</v>
      </c>
      <c r="BC86" s="201">
        <f t="shared" si="42"/>
        <v>0</v>
      </c>
      <c r="BD86" s="201">
        <f t="shared" si="42"/>
        <v>0</v>
      </c>
      <c r="BE86" s="201">
        <f t="shared" si="42"/>
        <v>0</v>
      </c>
      <c r="BF86" s="201">
        <f t="shared" si="42"/>
        <v>0</v>
      </c>
      <c r="BG86" s="201">
        <f t="shared" si="42"/>
        <v>0</v>
      </c>
      <c r="BH86" s="201">
        <f t="shared" si="42"/>
        <v>0</v>
      </c>
      <c r="BI86" s="201">
        <f t="shared" si="42"/>
        <v>0</v>
      </c>
      <c r="BJ86" s="201">
        <f t="shared" si="42"/>
        <v>0</v>
      </c>
      <c r="BK86" s="201">
        <f t="shared" si="42"/>
        <v>0</v>
      </c>
      <c r="BL86" s="201">
        <f t="shared" si="42"/>
        <v>0</v>
      </c>
      <c r="BM86" s="201">
        <f t="shared" si="42"/>
        <v>0</v>
      </c>
      <c r="BN86" s="201">
        <f t="shared" si="42"/>
        <v>0</v>
      </c>
      <c r="BO86" s="201">
        <f t="shared" si="42"/>
        <v>0</v>
      </c>
      <c r="BP86" s="201">
        <f t="shared" si="42"/>
        <v>0</v>
      </c>
      <c r="BQ86" s="201">
        <f t="shared" si="42"/>
        <v>0</v>
      </c>
      <c r="BR86" s="201">
        <f t="shared" si="42"/>
        <v>0</v>
      </c>
      <c r="BS86" s="201">
        <f t="shared" si="42"/>
        <v>0</v>
      </c>
      <c r="BT86" s="201">
        <f t="shared" si="42"/>
        <v>0</v>
      </c>
      <c r="BU86" s="201">
        <f t="shared" si="42"/>
        <v>0</v>
      </c>
      <c r="BV86" s="201">
        <f t="shared" si="42"/>
        <v>0</v>
      </c>
      <c r="BW86" s="201">
        <f t="shared" si="42"/>
        <v>0</v>
      </c>
      <c r="BX86" s="201">
        <f t="shared" si="42"/>
        <v>0</v>
      </c>
      <c r="BY86" s="201">
        <f t="shared" si="42"/>
        <v>0</v>
      </c>
      <c r="BZ86" s="201">
        <f t="shared" ref="BZ86:EG86" si="43">SUM(BZ74:BZ85)</f>
        <v>0</v>
      </c>
      <c r="CA86" s="201">
        <f t="shared" si="43"/>
        <v>0</v>
      </c>
      <c r="CB86" s="201">
        <f t="shared" si="43"/>
        <v>0</v>
      </c>
      <c r="CC86" s="201">
        <f t="shared" si="43"/>
        <v>0</v>
      </c>
      <c r="CD86" s="201">
        <f t="shared" si="43"/>
        <v>0</v>
      </c>
      <c r="CE86" s="201">
        <f t="shared" si="43"/>
        <v>0</v>
      </c>
      <c r="CF86" s="201">
        <f t="shared" si="43"/>
        <v>0</v>
      </c>
      <c r="CG86" s="201">
        <f t="shared" si="43"/>
        <v>0</v>
      </c>
      <c r="CH86" s="201">
        <f t="shared" si="43"/>
        <v>0</v>
      </c>
      <c r="CI86" s="201">
        <f t="shared" si="43"/>
        <v>0</v>
      </c>
      <c r="CJ86" s="201">
        <f t="shared" si="43"/>
        <v>0</v>
      </c>
      <c r="CK86" s="201">
        <f t="shared" si="43"/>
        <v>0</v>
      </c>
      <c r="CL86" s="201">
        <f t="shared" si="43"/>
        <v>0</v>
      </c>
      <c r="CM86" s="201">
        <f t="shared" si="43"/>
        <v>0</v>
      </c>
      <c r="CN86" s="201">
        <f t="shared" si="43"/>
        <v>0</v>
      </c>
      <c r="CO86" s="201">
        <f t="shared" si="43"/>
        <v>0</v>
      </c>
      <c r="CP86" s="201">
        <f t="shared" si="43"/>
        <v>0</v>
      </c>
      <c r="CQ86" s="201">
        <f t="shared" si="43"/>
        <v>0</v>
      </c>
      <c r="CR86" s="201">
        <f t="shared" si="43"/>
        <v>0</v>
      </c>
      <c r="CS86" s="201">
        <f t="shared" si="43"/>
        <v>0</v>
      </c>
      <c r="CT86" s="201">
        <f t="shared" si="43"/>
        <v>0</v>
      </c>
      <c r="CU86" s="201">
        <f t="shared" si="43"/>
        <v>0</v>
      </c>
      <c r="CV86" s="201">
        <f t="shared" si="43"/>
        <v>0</v>
      </c>
      <c r="CW86" s="201">
        <f t="shared" si="43"/>
        <v>0</v>
      </c>
      <c r="CX86" s="201">
        <f t="shared" si="43"/>
        <v>0</v>
      </c>
      <c r="CY86" s="201">
        <f t="shared" si="43"/>
        <v>0</v>
      </c>
      <c r="CZ86" s="201">
        <f t="shared" si="43"/>
        <v>0</v>
      </c>
      <c r="DA86" s="201">
        <f t="shared" si="43"/>
        <v>0</v>
      </c>
      <c r="DB86" s="201">
        <f t="shared" si="43"/>
        <v>0</v>
      </c>
      <c r="DC86" s="201">
        <f t="shared" si="43"/>
        <v>0</v>
      </c>
      <c r="DD86" s="201">
        <f t="shared" si="43"/>
        <v>0</v>
      </c>
      <c r="DE86" s="201">
        <f t="shared" si="43"/>
        <v>0</v>
      </c>
      <c r="DF86" s="201">
        <f t="shared" si="43"/>
        <v>0</v>
      </c>
      <c r="DG86" s="201">
        <f t="shared" si="43"/>
        <v>0</v>
      </c>
      <c r="DH86" s="201">
        <f t="shared" si="43"/>
        <v>0</v>
      </c>
      <c r="DI86" s="201">
        <f t="shared" si="43"/>
        <v>0</v>
      </c>
      <c r="DJ86" s="201">
        <f t="shared" si="43"/>
        <v>0</v>
      </c>
      <c r="DK86" s="201">
        <f t="shared" si="43"/>
        <v>0</v>
      </c>
      <c r="DL86" s="201">
        <f t="shared" si="43"/>
        <v>0</v>
      </c>
      <c r="DM86" s="201">
        <f t="shared" si="43"/>
        <v>0</v>
      </c>
      <c r="DN86" s="201">
        <f t="shared" si="43"/>
        <v>0</v>
      </c>
      <c r="DO86" s="201">
        <f t="shared" si="43"/>
        <v>0</v>
      </c>
      <c r="DP86" s="201">
        <f t="shared" si="43"/>
        <v>0</v>
      </c>
      <c r="DQ86" s="201">
        <f t="shared" si="43"/>
        <v>0</v>
      </c>
      <c r="DR86" s="201">
        <f t="shared" si="43"/>
        <v>0</v>
      </c>
      <c r="DS86" s="201">
        <f t="shared" si="43"/>
        <v>0</v>
      </c>
      <c r="DT86" s="201">
        <f t="shared" si="43"/>
        <v>0</v>
      </c>
      <c r="DU86" s="201">
        <f t="shared" si="43"/>
        <v>0</v>
      </c>
      <c r="DV86" s="201">
        <f t="shared" si="43"/>
        <v>0</v>
      </c>
      <c r="DW86" s="201">
        <f t="shared" si="43"/>
        <v>0</v>
      </c>
      <c r="DX86" s="201">
        <f t="shared" si="43"/>
        <v>0</v>
      </c>
      <c r="DY86" s="201">
        <f t="shared" si="43"/>
        <v>0</v>
      </c>
      <c r="DZ86" s="201">
        <f t="shared" si="43"/>
        <v>0</v>
      </c>
      <c r="EA86" s="201">
        <f t="shared" si="43"/>
        <v>0</v>
      </c>
      <c r="EB86" s="201">
        <f t="shared" si="43"/>
        <v>0</v>
      </c>
      <c r="EC86" s="201">
        <f t="shared" si="43"/>
        <v>0</v>
      </c>
      <c r="ED86" s="201">
        <f t="shared" si="43"/>
        <v>0</v>
      </c>
      <c r="EE86" s="201">
        <f t="shared" si="43"/>
        <v>0</v>
      </c>
      <c r="EF86" s="201">
        <f t="shared" si="43"/>
        <v>0</v>
      </c>
      <c r="EG86" s="155">
        <f t="shared" si="43"/>
        <v>0</v>
      </c>
    </row>
    <row r="87" spans="1:137" ht="16.149999999999999" outlineLevel="1" thickBot="1">
      <c r="A87" s="221"/>
      <c r="B87" s="222"/>
      <c r="C87" s="222"/>
      <c r="D87" s="222"/>
      <c r="E87" s="222"/>
      <c r="F87" s="222"/>
      <c r="G87" s="222"/>
      <c r="H87" s="222"/>
      <c r="I87" s="222"/>
      <c r="J87" s="222"/>
      <c r="K87" s="222"/>
      <c r="L87" s="222"/>
      <c r="M87" s="222"/>
      <c r="N87" s="222"/>
      <c r="O87" s="222"/>
      <c r="P87" s="222"/>
      <c r="Q87" s="222"/>
      <c r="R87" s="222"/>
      <c r="S87" s="222"/>
      <c r="T87" s="222"/>
      <c r="U87" s="222"/>
      <c r="V87" s="222"/>
      <c r="W87" s="222"/>
      <c r="X87" s="222"/>
      <c r="Y87" s="222"/>
      <c r="Z87" s="222"/>
      <c r="AA87" s="222"/>
      <c r="AB87" s="222"/>
      <c r="AC87" s="222"/>
      <c r="AD87" s="222"/>
      <c r="AE87" s="222"/>
      <c r="AF87" s="222"/>
      <c r="AG87" s="222"/>
      <c r="AH87" s="222"/>
      <c r="AI87" s="222"/>
      <c r="AJ87" s="222"/>
      <c r="AK87" s="222"/>
      <c r="AL87" s="222"/>
      <c r="AM87" s="222"/>
      <c r="AN87" s="222"/>
      <c r="AO87" s="222"/>
      <c r="AP87" s="222"/>
      <c r="AQ87" s="222"/>
      <c r="AR87" s="222"/>
      <c r="AS87" s="222"/>
      <c r="AT87" s="222"/>
      <c r="AU87" s="222"/>
      <c r="AV87" s="222"/>
      <c r="AW87" s="222"/>
      <c r="AX87" s="222"/>
      <c r="AY87" s="222"/>
      <c r="AZ87" s="222"/>
      <c r="BA87" s="222"/>
      <c r="BB87" s="222"/>
      <c r="BC87" s="222"/>
      <c r="BD87" s="222"/>
      <c r="BE87" s="222"/>
      <c r="BF87" s="222"/>
      <c r="BG87" s="222"/>
      <c r="BH87" s="222"/>
      <c r="BI87" s="222"/>
      <c r="BJ87" s="222"/>
      <c r="BK87" s="222"/>
      <c r="BL87" s="222"/>
      <c r="BM87" s="222"/>
      <c r="BN87" s="222"/>
      <c r="BO87" s="222"/>
      <c r="BP87" s="222"/>
      <c r="BQ87" s="222"/>
      <c r="BR87" s="222"/>
      <c r="BS87" s="222"/>
      <c r="BT87" s="222"/>
      <c r="BU87" s="222"/>
      <c r="BV87" s="222"/>
      <c r="BW87" s="222"/>
      <c r="BX87" s="222"/>
      <c r="BY87" s="222"/>
      <c r="BZ87" s="222"/>
      <c r="CA87" s="222"/>
      <c r="CB87" s="222"/>
      <c r="CC87" s="222"/>
      <c r="CD87" s="222"/>
      <c r="CE87" s="222"/>
      <c r="CF87" s="222"/>
      <c r="CG87" s="222"/>
      <c r="CH87" s="222"/>
      <c r="CI87" s="222"/>
      <c r="CJ87" s="222"/>
      <c r="CK87" s="222"/>
      <c r="CL87" s="222"/>
      <c r="CM87" s="222"/>
      <c r="CN87" s="222"/>
      <c r="CO87" s="222"/>
      <c r="CP87" s="222"/>
      <c r="CQ87" s="222"/>
      <c r="CR87" s="222"/>
      <c r="CS87" s="222"/>
      <c r="CT87" s="222"/>
      <c r="CU87" s="222"/>
      <c r="CV87" s="222"/>
      <c r="CW87" s="222"/>
      <c r="CX87" s="222"/>
      <c r="CY87" s="222"/>
      <c r="CZ87" s="222"/>
      <c r="DA87" s="222"/>
      <c r="DB87" s="222"/>
      <c r="DC87" s="222"/>
      <c r="DD87" s="222"/>
      <c r="DE87" s="222"/>
      <c r="DF87" s="222"/>
      <c r="DG87" s="222"/>
      <c r="DH87" s="222"/>
      <c r="DI87" s="222"/>
      <c r="DJ87" s="222"/>
      <c r="DK87" s="222"/>
      <c r="DL87" s="222"/>
      <c r="DM87" s="222"/>
      <c r="DN87" s="222"/>
      <c r="DO87" s="222"/>
      <c r="DP87" s="222"/>
      <c r="DQ87" s="222"/>
      <c r="DR87" s="222"/>
      <c r="DS87" s="222"/>
      <c r="DT87" s="222"/>
      <c r="DU87" s="222"/>
      <c r="DV87" s="222"/>
      <c r="DW87" s="222"/>
      <c r="DX87" s="222"/>
      <c r="DY87" s="222"/>
      <c r="DZ87" s="222"/>
      <c r="EA87" s="222"/>
      <c r="EB87" s="222"/>
      <c r="EC87" s="222"/>
      <c r="ED87" s="222"/>
      <c r="EE87" s="222"/>
      <c r="EF87" s="222"/>
      <c r="EG87" s="10"/>
    </row>
    <row r="88" spans="1:137" outlineLevel="1">
      <c r="A88" s="220" t="s">
        <v>254</v>
      </c>
      <c r="B88" s="220" t="s">
        <v>287</v>
      </c>
      <c r="C88" s="220" t="s">
        <v>284</v>
      </c>
      <c r="D88" s="220"/>
      <c r="E88" s="220"/>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20"/>
      <c r="AT88" s="220"/>
      <c r="AU88" s="220"/>
      <c r="AV88" s="220"/>
      <c r="AW88" s="220"/>
      <c r="AX88" s="220"/>
      <c r="AY88" s="220"/>
      <c r="AZ88" s="220"/>
      <c r="BA88" s="220"/>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9"/>
    </row>
    <row r="89" spans="1:137" outlineLevel="1">
      <c r="A89" s="211" t="str">
        <f>A56&amp;"."&amp;A88&amp;"."&amp;A57&amp;"."&amp;B89</f>
        <v>1.d.2.1</v>
      </c>
      <c r="B89">
        <v>1</v>
      </c>
      <c r="C89" t="e">
        <f>_xlfn.XLOOKUP($A89,Select!$A$4:$A$65,Select!$H$4:$H$65)</f>
        <v>#N/A</v>
      </c>
      <c r="D89"/>
      <c r="E89"/>
      <c r="F89"/>
      <c r="G89"/>
      <c r="H89"/>
      <c r="I89"/>
      <c r="J89"/>
      <c r="K89"/>
      <c r="L89"/>
      <c r="M89" s="200"/>
      <c r="N89" s="200"/>
      <c r="O89" s="200"/>
      <c r="P89" s="200"/>
      <c r="Q89" s="200"/>
      <c r="R89" s="200"/>
      <c r="S89" s="200"/>
      <c r="T89" s="200"/>
      <c r="U89" s="200"/>
      <c r="V89" s="200"/>
      <c r="W89" s="200"/>
      <c r="X89" s="200"/>
      <c r="Y89" s="200"/>
      <c r="Z89" s="200"/>
      <c r="AA89" s="200"/>
      <c r="AB89" s="200"/>
      <c r="AC89" s="200"/>
      <c r="AD89" s="200"/>
      <c r="AE89" s="200"/>
      <c r="AF89" s="200"/>
      <c r="AG89" s="200"/>
      <c r="AH89" s="200"/>
      <c r="AI89" s="200"/>
      <c r="AJ89" s="200"/>
      <c r="AK89" s="200"/>
      <c r="AL89" s="200"/>
      <c r="AM89" s="200"/>
      <c r="AN89" s="200"/>
      <c r="AO89" s="200"/>
      <c r="AP89" s="200"/>
      <c r="AQ89" s="200"/>
      <c r="AR89" s="200"/>
      <c r="AS89" s="200"/>
      <c r="AT89" s="200"/>
      <c r="AU89" s="200"/>
      <c r="AV89" s="200"/>
      <c r="AW89" s="200"/>
      <c r="AX89" s="200"/>
      <c r="AY89" s="200"/>
      <c r="AZ89" s="200"/>
      <c r="BA89" s="200"/>
      <c r="BB89" s="200"/>
      <c r="BC89" s="200"/>
      <c r="BD89" s="200"/>
      <c r="BE89" s="200"/>
      <c r="BF89" s="200"/>
      <c r="BG89" s="200"/>
      <c r="BH89" s="200"/>
      <c r="BI89" s="200"/>
      <c r="BJ89" s="200"/>
      <c r="BK89" s="200"/>
      <c r="BL89" s="200"/>
      <c r="BM89" s="200"/>
      <c r="BN89" s="200"/>
      <c r="BO89" s="200"/>
      <c r="BP89" s="200"/>
      <c r="BQ89" s="200"/>
      <c r="BR89" s="200"/>
      <c r="BS89" s="200"/>
      <c r="BT89" s="200"/>
      <c r="BU89" s="200"/>
      <c r="BV89" s="200"/>
      <c r="BW89" s="200"/>
      <c r="BX89" s="200"/>
      <c r="BY89" s="200"/>
      <c r="BZ89" s="200"/>
      <c r="CA89" s="200"/>
      <c r="CB89" s="200"/>
      <c r="CC89" s="200"/>
      <c r="CD89" s="200"/>
      <c r="CE89" s="200"/>
      <c r="CF89" s="200"/>
      <c r="CG89" s="200"/>
      <c r="CH89" s="200"/>
      <c r="CI89" s="200"/>
      <c r="CJ89" s="200"/>
      <c r="CK89" s="200"/>
      <c r="CL89" s="200"/>
      <c r="CM89" s="200"/>
      <c r="CN89" s="200"/>
      <c r="CO89" s="200"/>
      <c r="CP89" s="200"/>
      <c r="CQ89" s="200"/>
      <c r="CR89" s="200"/>
      <c r="CS89" s="200"/>
      <c r="CT89" s="200"/>
      <c r="CU89" s="200"/>
      <c r="CV89" s="200"/>
      <c r="CW89" s="200"/>
      <c r="CX89" s="200"/>
      <c r="CY89" s="200"/>
      <c r="CZ89" s="200"/>
      <c r="DA89" s="200"/>
      <c r="DB89" s="200"/>
      <c r="DC89" s="200"/>
      <c r="DD89" s="200"/>
      <c r="DE89" s="200"/>
      <c r="DF89" s="200"/>
      <c r="DG89" s="200"/>
      <c r="DH89" s="200"/>
      <c r="DI89" s="200"/>
      <c r="DJ89" s="200"/>
      <c r="DK89" s="200"/>
      <c r="DL89" s="200"/>
      <c r="DM89" s="200"/>
      <c r="DN89" s="200"/>
      <c r="DO89" s="200"/>
      <c r="DP89" s="200"/>
      <c r="DQ89" s="200"/>
      <c r="DR89" s="200"/>
      <c r="DS89" s="200"/>
      <c r="DT89" s="200"/>
      <c r="DU89" s="200"/>
      <c r="DV89" s="200"/>
      <c r="DW89" s="200"/>
      <c r="DX89" s="200"/>
      <c r="DY89" s="200"/>
      <c r="DZ89" s="200"/>
      <c r="EA89" s="200"/>
      <c r="EB89" s="200"/>
      <c r="EC89" s="200"/>
      <c r="ED89" s="200"/>
      <c r="EE89" s="200"/>
      <c r="EF89" s="200"/>
      <c r="EG89" s="32"/>
    </row>
    <row r="90" spans="1:137" outlineLevel="1">
      <c r="A90" s="211" t="str">
        <f>A56&amp;"."&amp;A88&amp;"."&amp;A57&amp;"."&amp;B90</f>
        <v>1.d.2.2</v>
      </c>
      <c r="B90">
        <v>2</v>
      </c>
      <c r="C90" t="e">
        <f>_xlfn.XLOOKUP($A90,Select!$A$4:$A$65,Select!$H$4:$H$65)</f>
        <v>#N/A</v>
      </c>
      <c r="D90"/>
      <c r="E90"/>
      <c r="F90"/>
      <c r="G90"/>
      <c r="H90"/>
      <c r="I90"/>
      <c r="J90"/>
      <c r="K90"/>
      <c r="L90"/>
      <c r="M90" s="200"/>
      <c r="N90" s="200"/>
      <c r="O90" s="200"/>
      <c r="P90" s="200"/>
      <c r="Q90" s="200"/>
      <c r="R90" s="200"/>
      <c r="S90" s="200"/>
      <c r="T90" s="200"/>
      <c r="U90" s="200"/>
      <c r="V90" s="200"/>
      <c r="W90" s="200"/>
      <c r="X90" s="200"/>
      <c r="Y90" s="200"/>
      <c r="Z90" s="200"/>
      <c r="AA90" s="200"/>
      <c r="AB90" s="200"/>
      <c r="AC90" s="200"/>
      <c r="AD90" s="200"/>
      <c r="AE90" s="200"/>
      <c r="AF90" s="200"/>
      <c r="AG90" s="200"/>
      <c r="AH90" s="200"/>
      <c r="AI90" s="200"/>
      <c r="AJ90" s="200"/>
      <c r="AK90" s="200"/>
      <c r="AL90" s="200"/>
      <c r="AM90" s="200"/>
      <c r="AN90" s="200"/>
      <c r="AO90" s="200"/>
      <c r="AP90" s="200"/>
      <c r="AQ90" s="200"/>
      <c r="AR90" s="200"/>
      <c r="AS90" s="200"/>
      <c r="AT90" s="200"/>
      <c r="AU90" s="200"/>
      <c r="AV90" s="200"/>
      <c r="AW90" s="200"/>
      <c r="AX90" s="200"/>
      <c r="AY90" s="200"/>
      <c r="AZ90" s="200"/>
      <c r="BA90" s="200"/>
      <c r="BB90" s="200"/>
      <c r="BC90" s="200"/>
      <c r="BD90" s="200"/>
      <c r="BE90" s="200"/>
      <c r="BF90" s="200"/>
      <c r="BG90" s="200"/>
      <c r="BH90" s="200"/>
      <c r="BI90" s="200"/>
      <c r="BJ90" s="200"/>
      <c r="BK90" s="200"/>
      <c r="BL90" s="200"/>
      <c r="BM90" s="200"/>
      <c r="BN90" s="200"/>
      <c r="BO90" s="200"/>
      <c r="BP90" s="200"/>
      <c r="BQ90" s="200"/>
      <c r="BR90" s="200"/>
      <c r="BS90" s="200"/>
      <c r="BT90" s="200"/>
      <c r="BU90" s="200"/>
      <c r="BV90" s="200"/>
      <c r="BW90" s="200"/>
      <c r="BX90" s="200"/>
      <c r="BY90" s="200"/>
      <c r="BZ90" s="200"/>
      <c r="CA90" s="200"/>
      <c r="CB90" s="200"/>
      <c r="CC90" s="200"/>
      <c r="CD90" s="200"/>
      <c r="CE90" s="200"/>
      <c r="CF90" s="200"/>
      <c r="CG90" s="200"/>
      <c r="CH90" s="200"/>
      <c r="CI90" s="200"/>
      <c r="CJ90" s="200"/>
      <c r="CK90" s="200"/>
      <c r="CL90" s="200"/>
      <c r="CM90" s="200"/>
      <c r="CN90" s="200"/>
      <c r="CO90" s="200"/>
      <c r="CP90" s="200"/>
      <c r="CQ90" s="200"/>
      <c r="CR90" s="200"/>
      <c r="CS90" s="200"/>
      <c r="CT90" s="200"/>
      <c r="CU90" s="200"/>
      <c r="CV90" s="200"/>
      <c r="CW90" s="200"/>
      <c r="CX90" s="200"/>
      <c r="CY90" s="200"/>
      <c r="CZ90" s="200"/>
      <c r="DA90" s="200"/>
      <c r="DB90" s="200"/>
      <c r="DC90" s="200"/>
      <c r="DD90" s="200"/>
      <c r="DE90" s="200"/>
      <c r="DF90" s="200"/>
      <c r="DG90" s="200"/>
      <c r="DH90" s="200"/>
      <c r="DI90" s="200"/>
      <c r="DJ90" s="200"/>
      <c r="DK90" s="200"/>
      <c r="DL90" s="200"/>
      <c r="DM90" s="200"/>
      <c r="DN90" s="200"/>
      <c r="DO90" s="200"/>
      <c r="DP90" s="200"/>
      <c r="DQ90" s="200"/>
      <c r="DR90" s="200"/>
      <c r="DS90" s="200"/>
      <c r="DT90" s="200"/>
      <c r="DU90" s="200"/>
      <c r="DV90" s="200"/>
      <c r="DW90" s="200"/>
      <c r="DX90" s="200"/>
      <c r="DY90" s="200"/>
      <c r="DZ90" s="200"/>
      <c r="EA90" s="200"/>
      <c r="EB90" s="200"/>
      <c r="EC90" s="200"/>
      <c r="ED90" s="200"/>
      <c r="EE90" s="200"/>
      <c r="EF90" s="200"/>
      <c r="EG90" s="32"/>
    </row>
    <row r="91" spans="1:137" outlineLevel="1">
      <c r="A91" s="211" t="str">
        <f>A56&amp;"."&amp;A88&amp;"."&amp;A57&amp;"."&amp;B91</f>
        <v>1.d.2.3</v>
      </c>
      <c r="B91">
        <v>3</v>
      </c>
      <c r="C91" t="e">
        <f>_xlfn.XLOOKUP($A91,Select!$A$4:$A$65,Select!$H$4:$H$65)</f>
        <v>#N/A</v>
      </c>
      <c r="D91"/>
      <c r="E91"/>
      <c r="F91"/>
      <c r="G91"/>
      <c r="H91"/>
      <c r="I91"/>
      <c r="J91"/>
      <c r="K91"/>
      <c r="L91"/>
      <c r="M91" s="200"/>
      <c r="N91" s="200"/>
      <c r="O91" s="200"/>
      <c r="P91" s="200"/>
      <c r="Q91" s="200"/>
      <c r="R91" s="200"/>
      <c r="S91" s="200"/>
      <c r="T91" s="200"/>
      <c r="U91" s="200"/>
      <c r="V91" s="200"/>
      <c r="W91" s="200"/>
      <c r="X91" s="200"/>
      <c r="Y91" s="200"/>
      <c r="Z91" s="200"/>
      <c r="AA91" s="200"/>
      <c r="AB91" s="200"/>
      <c r="AC91" s="200"/>
      <c r="AD91" s="200"/>
      <c r="AE91" s="200"/>
      <c r="AF91" s="200"/>
      <c r="AG91" s="200"/>
      <c r="AH91" s="200"/>
      <c r="AI91" s="200"/>
      <c r="AJ91" s="200"/>
      <c r="AK91" s="200"/>
      <c r="AL91" s="200"/>
      <c r="AM91" s="200"/>
      <c r="AN91" s="200"/>
      <c r="AO91" s="200"/>
      <c r="AP91" s="200"/>
      <c r="AQ91" s="200"/>
      <c r="AR91" s="200"/>
      <c r="AS91" s="200"/>
      <c r="AT91" s="200"/>
      <c r="AU91" s="200"/>
      <c r="AV91" s="200"/>
      <c r="AW91" s="200"/>
      <c r="AX91" s="200"/>
      <c r="AY91" s="200"/>
      <c r="AZ91" s="200"/>
      <c r="BA91" s="200"/>
      <c r="BB91" s="200"/>
      <c r="BC91" s="200"/>
      <c r="BD91" s="200"/>
      <c r="BE91" s="200"/>
      <c r="BF91" s="200"/>
      <c r="BG91" s="200"/>
      <c r="BH91" s="200"/>
      <c r="BI91" s="200"/>
      <c r="BJ91" s="200"/>
      <c r="BK91" s="200"/>
      <c r="BL91" s="200"/>
      <c r="BM91" s="200"/>
      <c r="BN91" s="200"/>
      <c r="BO91" s="200"/>
      <c r="BP91" s="200"/>
      <c r="BQ91" s="200"/>
      <c r="BR91" s="200"/>
      <c r="BS91" s="200"/>
      <c r="BT91" s="200"/>
      <c r="BU91" s="200"/>
      <c r="BV91" s="200"/>
      <c r="BW91" s="200"/>
      <c r="BX91" s="200"/>
      <c r="BY91" s="200"/>
      <c r="BZ91" s="200"/>
      <c r="CA91" s="200"/>
      <c r="CB91" s="200"/>
      <c r="CC91" s="200"/>
      <c r="CD91" s="200"/>
      <c r="CE91" s="200"/>
      <c r="CF91" s="200"/>
      <c r="CG91" s="200"/>
      <c r="CH91" s="200"/>
      <c r="CI91" s="200"/>
      <c r="CJ91" s="200"/>
      <c r="CK91" s="200"/>
      <c r="CL91" s="200"/>
      <c r="CM91" s="200"/>
      <c r="CN91" s="200"/>
      <c r="CO91" s="200"/>
      <c r="CP91" s="200"/>
      <c r="CQ91" s="200"/>
      <c r="CR91" s="200"/>
      <c r="CS91" s="200"/>
      <c r="CT91" s="200"/>
      <c r="CU91" s="200"/>
      <c r="CV91" s="200"/>
      <c r="CW91" s="200"/>
      <c r="CX91" s="200"/>
      <c r="CY91" s="200"/>
      <c r="CZ91" s="200"/>
      <c r="DA91" s="200"/>
      <c r="DB91" s="200"/>
      <c r="DC91" s="200"/>
      <c r="DD91" s="200"/>
      <c r="DE91" s="200"/>
      <c r="DF91" s="200"/>
      <c r="DG91" s="200"/>
      <c r="DH91" s="200"/>
      <c r="DI91" s="200"/>
      <c r="DJ91" s="200"/>
      <c r="DK91" s="200"/>
      <c r="DL91" s="200"/>
      <c r="DM91" s="200"/>
      <c r="DN91" s="200"/>
      <c r="DO91" s="200"/>
      <c r="DP91" s="200"/>
      <c r="DQ91" s="200"/>
      <c r="DR91" s="200"/>
      <c r="DS91" s="200"/>
      <c r="DT91" s="200"/>
      <c r="DU91" s="200"/>
      <c r="DV91" s="200"/>
      <c r="DW91" s="200"/>
      <c r="DX91" s="200"/>
      <c r="DY91" s="200"/>
      <c r="DZ91" s="200"/>
      <c r="EA91" s="200"/>
      <c r="EB91" s="200"/>
      <c r="EC91" s="200"/>
      <c r="ED91" s="200"/>
      <c r="EE91" s="200"/>
      <c r="EF91" s="200"/>
      <c r="EG91" s="32"/>
    </row>
    <row r="92" spans="1:137" outlineLevel="1">
      <c r="A92" s="211" t="str">
        <f>A56&amp;"."&amp;A88&amp;"."&amp;A57&amp;"."&amp;B92</f>
        <v>1.d.2.4</v>
      </c>
      <c r="B92">
        <v>4</v>
      </c>
      <c r="C92" t="e">
        <f>_xlfn.XLOOKUP($A92,Select!$A$4:$A$65,Select!$H$4:$H$65)</f>
        <v>#N/A</v>
      </c>
      <c r="D92"/>
      <c r="E92"/>
      <c r="F92"/>
      <c r="G92"/>
      <c r="H92"/>
      <c r="I92"/>
      <c r="J92"/>
      <c r="K92"/>
      <c r="L92"/>
      <c r="M92" s="200"/>
      <c r="N92" s="200"/>
      <c r="O92" s="200"/>
      <c r="P92" s="200"/>
      <c r="Q92" s="200"/>
      <c r="R92" s="200"/>
      <c r="S92" s="200"/>
      <c r="T92" s="200"/>
      <c r="U92" s="200"/>
      <c r="V92" s="200"/>
      <c r="W92" s="200"/>
      <c r="X92" s="200"/>
      <c r="Y92" s="200"/>
      <c r="Z92" s="200"/>
      <c r="AA92" s="200"/>
      <c r="AB92" s="200"/>
      <c r="AC92" s="200"/>
      <c r="AD92" s="200"/>
      <c r="AE92" s="200"/>
      <c r="AF92" s="200"/>
      <c r="AG92" s="200"/>
      <c r="AH92" s="200"/>
      <c r="AI92" s="200"/>
      <c r="AJ92" s="200"/>
      <c r="AK92" s="200"/>
      <c r="AL92" s="200"/>
      <c r="AM92" s="200"/>
      <c r="AN92" s="200"/>
      <c r="AO92" s="200"/>
      <c r="AP92" s="200"/>
      <c r="AQ92" s="200"/>
      <c r="AR92" s="200"/>
      <c r="AS92" s="200"/>
      <c r="AT92" s="200"/>
      <c r="AU92" s="200"/>
      <c r="AV92" s="200"/>
      <c r="AW92" s="200"/>
      <c r="AX92" s="200"/>
      <c r="AY92" s="200"/>
      <c r="AZ92" s="200"/>
      <c r="BA92" s="200"/>
      <c r="BB92" s="200"/>
      <c r="BC92" s="200"/>
      <c r="BD92" s="200"/>
      <c r="BE92" s="200"/>
      <c r="BF92" s="200"/>
      <c r="BG92" s="200"/>
      <c r="BH92" s="200"/>
      <c r="BI92" s="200"/>
      <c r="BJ92" s="200"/>
      <c r="BK92" s="200"/>
      <c r="BL92" s="200"/>
      <c r="BM92" s="200"/>
      <c r="BN92" s="200"/>
      <c r="BO92" s="200"/>
      <c r="BP92" s="200"/>
      <c r="BQ92" s="200"/>
      <c r="BR92" s="200"/>
      <c r="BS92" s="200"/>
      <c r="BT92" s="200"/>
      <c r="BU92" s="200"/>
      <c r="BV92" s="200"/>
      <c r="BW92" s="200"/>
      <c r="BX92" s="200"/>
      <c r="BY92" s="200"/>
      <c r="BZ92" s="200"/>
      <c r="CA92" s="200"/>
      <c r="CB92" s="200"/>
      <c r="CC92" s="200"/>
      <c r="CD92" s="200"/>
      <c r="CE92" s="200"/>
      <c r="CF92" s="200"/>
      <c r="CG92" s="200"/>
      <c r="CH92" s="200"/>
      <c r="CI92" s="200"/>
      <c r="CJ92" s="200"/>
      <c r="CK92" s="200"/>
      <c r="CL92" s="200"/>
      <c r="CM92" s="200"/>
      <c r="CN92" s="200"/>
      <c r="CO92" s="200"/>
      <c r="CP92" s="200"/>
      <c r="CQ92" s="200"/>
      <c r="CR92" s="200"/>
      <c r="CS92" s="200"/>
      <c r="CT92" s="200"/>
      <c r="CU92" s="200"/>
      <c r="CV92" s="200"/>
      <c r="CW92" s="200"/>
      <c r="CX92" s="200"/>
      <c r="CY92" s="200"/>
      <c r="CZ92" s="200"/>
      <c r="DA92" s="200"/>
      <c r="DB92" s="200"/>
      <c r="DC92" s="200"/>
      <c r="DD92" s="200"/>
      <c r="DE92" s="200"/>
      <c r="DF92" s="200"/>
      <c r="DG92" s="200"/>
      <c r="DH92" s="200"/>
      <c r="DI92" s="200"/>
      <c r="DJ92" s="200"/>
      <c r="DK92" s="200"/>
      <c r="DL92" s="200"/>
      <c r="DM92" s="200"/>
      <c r="DN92" s="200"/>
      <c r="DO92" s="200"/>
      <c r="DP92" s="200"/>
      <c r="DQ92" s="200"/>
      <c r="DR92" s="200"/>
      <c r="DS92" s="200"/>
      <c r="DT92" s="200"/>
      <c r="DU92" s="200"/>
      <c r="DV92" s="200"/>
      <c r="DW92" s="200"/>
      <c r="DX92" s="200"/>
      <c r="DY92" s="200"/>
      <c r="DZ92" s="200"/>
      <c r="EA92" s="200"/>
      <c r="EB92" s="200"/>
      <c r="EC92" s="200"/>
      <c r="ED92" s="200"/>
      <c r="EE92" s="200"/>
      <c r="EF92" s="200"/>
      <c r="EG92" s="32"/>
    </row>
    <row r="93" spans="1:137" outlineLevel="1">
      <c r="A93" s="211" t="str">
        <f>A56&amp;"."&amp;A88&amp;"."&amp;A57&amp;"."&amp;B93</f>
        <v>1.d.2.5</v>
      </c>
      <c r="B93">
        <v>5</v>
      </c>
      <c r="C93" t="e">
        <f>_xlfn.XLOOKUP($A93,Select!$A$4:$A$65,Select!$H$4:$H$65)</f>
        <v>#N/A</v>
      </c>
      <c r="D93"/>
      <c r="E93"/>
      <c r="F93"/>
      <c r="G93"/>
      <c r="H93"/>
      <c r="I93"/>
      <c r="J93"/>
      <c r="K93"/>
      <c r="L93"/>
      <c r="M93" s="200"/>
      <c r="N93" s="200"/>
      <c r="O93" s="200"/>
      <c r="P93" s="200"/>
      <c r="Q93" s="200"/>
      <c r="R93" s="200"/>
      <c r="S93" s="200"/>
      <c r="T93" s="200"/>
      <c r="U93" s="200"/>
      <c r="V93" s="200"/>
      <c r="W93" s="200"/>
      <c r="X93" s="200"/>
      <c r="Y93" s="200"/>
      <c r="Z93" s="200"/>
      <c r="AA93" s="200"/>
      <c r="AB93" s="200"/>
      <c r="AC93" s="200"/>
      <c r="AD93" s="200"/>
      <c r="AE93" s="200"/>
      <c r="AF93" s="200"/>
      <c r="AG93" s="200"/>
      <c r="AH93" s="200"/>
      <c r="AI93" s="200"/>
      <c r="AJ93" s="200"/>
      <c r="AK93" s="200"/>
      <c r="AL93" s="200"/>
      <c r="AM93" s="200"/>
      <c r="AN93" s="200"/>
      <c r="AO93" s="200"/>
      <c r="AP93" s="200"/>
      <c r="AQ93" s="200"/>
      <c r="AR93" s="200"/>
      <c r="AS93" s="200"/>
      <c r="AT93" s="200"/>
      <c r="AU93" s="200"/>
      <c r="AV93" s="200"/>
      <c r="AW93" s="200"/>
      <c r="AX93" s="200"/>
      <c r="AY93" s="200"/>
      <c r="AZ93" s="200"/>
      <c r="BA93" s="200"/>
      <c r="BB93" s="200"/>
      <c r="BC93" s="200"/>
      <c r="BD93" s="200"/>
      <c r="BE93" s="200"/>
      <c r="BF93" s="200"/>
      <c r="BG93" s="200"/>
      <c r="BH93" s="200"/>
      <c r="BI93" s="200"/>
      <c r="BJ93" s="200"/>
      <c r="BK93" s="200"/>
      <c r="BL93" s="200"/>
      <c r="BM93" s="200"/>
      <c r="BN93" s="200"/>
      <c r="BO93" s="200"/>
      <c r="BP93" s="200"/>
      <c r="BQ93" s="200"/>
      <c r="BR93" s="200"/>
      <c r="BS93" s="200"/>
      <c r="BT93" s="200"/>
      <c r="BU93" s="200"/>
      <c r="BV93" s="200"/>
      <c r="BW93" s="200"/>
      <c r="BX93" s="200"/>
      <c r="BY93" s="200"/>
      <c r="BZ93" s="200"/>
      <c r="CA93" s="200"/>
      <c r="CB93" s="200"/>
      <c r="CC93" s="200"/>
      <c r="CD93" s="200"/>
      <c r="CE93" s="200"/>
      <c r="CF93" s="200"/>
      <c r="CG93" s="200"/>
      <c r="CH93" s="200"/>
      <c r="CI93" s="200"/>
      <c r="CJ93" s="200"/>
      <c r="CK93" s="200"/>
      <c r="CL93" s="200"/>
      <c r="CM93" s="200"/>
      <c r="CN93" s="200"/>
      <c r="CO93" s="200"/>
      <c r="CP93" s="200"/>
      <c r="CQ93" s="200"/>
      <c r="CR93" s="200"/>
      <c r="CS93" s="200"/>
      <c r="CT93" s="200"/>
      <c r="CU93" s="200"/>
      <c r="CV93" s="200"/>
      <c r="CW93" s="200"/>
      <c r="CX93" s="200"/>
      <c r="CY93" s="200"/>
      <c r="CZ93" s="200"/>
      <c r="DA93" s="200"/>
      <c r="DB93" s="200"/>
      <c r="DC93" s="200"/>
      <c r="DD93" s="200"/>
      <c r="DE93" s="200"/>
      <c r="DF93" s="200"/>
      <c r="DG93" s="200"/>
      <c r="DH93" s="200"/>
      <c r="DI93" s="200"/>
      <c r="DJ93" s="200"/>
      <c r="DK93" s="200"/>
      <c r="DL93" s="200"/>
      <c r="DM93" s="200"/>
      <c r="DN93" s="200"/>
      <c r="DO93" s="200"/>
      <c r="DP93" s="200"/>
      <c r="DQ93" s="200"/>
      <c r="DR93" s="200"/>
      <c r="DS93" s="200"/>
      <c r="DT93" s="200"/>
      <c r="DU93" s="200"/>
      <c r="DV93" s="200"/>
      <c r="DW93" s="200"/>
      <c r="DX93" s="200"/>
      <c r="DY93" s="200"/>
      <c r="DZ93" s="200"/>
      <c r="EA93" s="200"/>
      <c r="EB93" s="200"/>
      <c r="EC93" s="200"/>
      <c r="ED93" s="200"/>
      <c r="EE93" s="200"/>
      <c r="EF93" s="200"/>
      <c r="EG93" s="32"/>
    </row>
    <row r="94" spans="1:137" outlineLevel="1">
      <c r="A94" s="211" t="str">
        <f>A56&amp;"."&amp;A88&amp;"."&amp;A57&amp;"."&amp;B94</f>
        <v>1.d.2.6</v>
      </c>
      <c r="B94">
        <v>6</v>
      </c>
      <c r="C94" t="e">
        <f>_xlfn.XLOOKUP($A94,Select!$A$4:$A$65,Select!$H$4:$H$65)</f>
        <v>#N/A</v>
      </c>
      <c r="D94"/>
      <c r="E94"/>
      <c r="F94"/>
      <c r="G94"/>
      <c r="H94"/>
      <c r="I94"/>
      <c r="J94"/>
      <c r="K94"/>
      <c r="L94"/>
      <c r="M94" s="200"/>
      <c r="N94" s="200"/>
      <c r="O94" s="200"/>
      <c r="P94" s="200"/>
      <c r="Q94" s="200"/>
      <c r="R94" s="200"/>
      <c r="S94" s="200"/>
      <c r="T94" s="200"/>
      <c r="U94" s="200"/>
      <c r="V94" s="200"/>
      <c r="W94" s="200"/>
      <c r="X94" s="200"/>
      <c r="Y94" s="200"/>
      <c r="Z94" s="200"/>
      <c r="AA94" s="200"/>
      <c r="AB94" s="200"/>
      <c r="AC94" s="200"/>
      <c r="AD94" s="200"/>
      <c r="AE94" s="200"/>
      <c r="AF94" s="200"/>
      <c r="AG94" s="200"/>
      <c r="AH94" s="200"/>
      <c r="AI94" s="200"/>
      <c r="AJ94" s="200"/>
      <c r="AK94" s="200"/>
      <c r="AL94" s="200"/>
      <c r="AM94" s="200"/>
      <c r="AN94" s="200"/>
      <c r="AO94" s="200"/>
      <c r="AP94" s="200"/>
      <c r="AQ94" s="200"/>
      <c r="AR94" s="200"/>
      <c r="AS94" s="200"/>
      <c r="AT94" s="200"/>
      <c r="AU94" s="200"/>
      <c r="AV94" s="200"/>
      <c r="AW94" s="200"/>
      <c r="AX94" s="200"/>
      <c r="AY94" s="200"/>
      <c r="AZ94" s="200"/>
      <c r="BA94" s="200"/>
      <c r="BB94" s="200"/>
      <c r="BC94" s="200"/>
      <c r="BD94" s="200"/>
      <c r="BE94" s="200"/>
      <c r="BF94" s="200"/>
      <c r="BG94" s="200"/>
      <c r="BH94" s="200"/>
      <c r="BI94" s="200"/>
      <c r="BJ94" s="200"/>
      <c r="BK94" s="200"/>
      <c r="BL94" s="200"/>
      <c r="BM94" s="200"/>
      <c r="BN94" s="200"/>
      <c r="BO94" s="200"/>
      <c r="BP94" s="200"/>
      <c r="BQ94" s="200"/>
      <c r="BR94" s="200"/>
      <c r="BS94" s="200"/>
      <c r="BT94" s="200"/>
      <c r="BU94" s="200"/>
      <c r="BV94" s="200"/>
      <c r="BW94" s="200"/>
      <c r="BX94" s="200"/>
      <c r="BY94" s="200"/>
      <c r="BZ94" s="200"/>
      <c r="CA94" s="200"/>
      <c r="CB94" s="200"/>
      <c r="CC94" s="200"/>
      <c r="CD94" s="200"/>
      <c r="CE94" s="200"/>
      <c r="CF94" s="200"/>
      <c r="CG94" s="200"/>
      <c r="CH94" s="200"/>
      <c r="CI94" s="200"/>
      <c r="CJ94" s="200"/>
      <c r="CK94" s="200"/>
      <c r="CL94" s="200"/>
      <c r="CM94" s="200"/>
      <c r="CN94" s="200"/>
      <c r="CO94" s="200"/>
      <c r="CP94" s="200"/>
      <c r="CQ94" s="200"/>
      <c r="CR94" s="200"/>
      <c r="CS94" s="200"/>
      <c r="CT94" s="200"/>
      <c r="CU94" s="200"/>
      <c r="CV94" s="200"/>
      <c r="CW94" s="200"/>
      <c r="CX94" s="200"/>
      <c r="CY94" s="200"/>
      <c r="CZ94" s="200"/>
      <c r="DA94" s="200"/>
      <c r="DB94" s="200"/>
      <c r="DC94" s="200"/>
      <c r="DD94" s="200"/>
      <c r="DE94" s="200"/>
      <c r="DF94" s="200"/>
      <c r="DG94" s="200"/>
      <c r="DH94" s="200"/>
      <c r="DI94" s="200"/>
      <c r="DJ94" s="200"/>
      <c r="DK94" s="200"/>
      <c r="DL94" s="200"/>
      <c r="DM94" s="200"/>
      <c r="DN94" s="200"/>
      <c r="DO94" s="200"/>
      <c r="DP94" s="200"/>
      <c r="DQ94" s="200"/>
      <c r="DR94" s="200"/>
      <c r="DS94" s="200"/>
      <c r="DT94" s="200"/>
      <c r="DU94" s="200"/>
      <c r="DV94" s="200"/>
      <c r="DW94" s="200"/>
      <c r="DX94" s="200"/>
      <c r="DY94" s="200"/>
      <c r="DZ94" s="200"/>
      <c r="EA94" s="200"/>
      <c r="EB94" s="200"/>
      <c r="EC94" s="200"/>
      <c r="ED94" s="200"/>
      <c r="EE94" s="200"/>
      <c r="EF94" s="200"/>
      <c r="EG94" s="32"/>
    </row>
    <row r="95" spans="1:137" outlineLevel="1">
      <c r="A95" s="211" t="str">
        <f>A56&amp;"."&amp;A88&amp;"."&amp;A57&amp;"."&amp;B95</f>
        <v>1.d.2.7</v>
      </c>
      <c r="B95">
        <v>7</v>
      </c>
      <c r="C95" t="e">
        <f>_xlfn.XLOOKUP($A95,Select!$A$4:$A$65,Select!$H$4:$H$65)</f>
        <v>#N/A</v>
      </c>
      <c r="D95"/>
      <c r="E95"/>
      <c r="F95"/>
      <c r="G95"/>
      <c r="H95"/>
      <c r="I95"/>
      <c r="J95"/>
      <c r="K95"/>
      <c r="L95"/>
      <c r="M95" s="200"/>
      <c r="N95" s="200"/>
      <c r="O95" s="200"/>
      <c r="P95" s="200"/>
      <c r="Q95" s="200"/>
      <c r="R95" s="200"/>
      <c r="S95" s="200"/>
      <c r="T95" s="200"/>
      <c r="U95" s="200"/>
      <c r="V95" s="200"/>
      <c r="W95" s="200"/>
      <c r="X95" s="200"/>
      <c r="Y95" s="200"/>
      <c r="Z95" s="200"/>
      <c r="AA95" s="200"/>
      <c r="AB95" s="200"/>
      <c r="AC95" s="200"/>
      <c r="AD95" s="200"/>
      <c r="AE95" s="200"/>
      <c r="AF95" s="200"/>
      <c r="AG95" s="200"/>
      <c r="AH95" s="200"/>
      <c r="AI95" s="200"/>
      <c r="AJ95" s="200"/>
      <c r="AK95" s="200"/>
      <c r="AL95" s="200"/>
      <c r="AM95" s="200"/>
      <c r="AN95" s="200"/>
      <c r="AO95" s="200"/>
      <c r="AP95" s="200"/>
      <c r="AQ95" s="200"/>
      <c r="AR95" s="200"/>
      <c r="AS95" s="200"/>
      <c r="AT95" s="200"/>
      <c r="AU95" s="200"/>
      <c r="AV95" s="200"/>
      <c r="AW95" s="200"/>
      <c r="AX95" s="200"/>
      <c r="AY95" s="200"/>
      <c r="AZ95" s="200"/>
      <c r="BA95" s="200"/>
      <c r="BB95" s="200"/>
      <c r="BC95" s="200"/>
      <c r="BD95" s="200"/>
      <c r="BE95" s="200"/>
      <c r="BF95" s="200"/>
      <c r="BG95" s="200"/>
      <c r="BH95" s="200"/>
      <c r="BI95" s="200"/>
      <c r="BJ95" s="200"/>
      <c r="BK95" s="200"/>
      <c r="BL95" s="200"/>
      <c r="BM95" s="200"/>
      <c r="BN95" s="200"/>
      <c r="BO95" s="200"/>
      <c r="BP95" s="200"/>
      <c r="BQ95" s="200"/>
      <c r="BR95" s="200"/>
      <c r="BS95" s="200"/>
      <c r="BT95" s="200"/>
      <c r="BU95" s="200"/>
      <c r="BV95" s="200"/>
      <c r="BW95" s="200"/>
      <c r="BX95" s="200"/>
      <c r="BY95" s="200"/>
      <c r="BZ95" s="200"/>
      <c r="CA95" s="200"/>
      <c r="CB95" s="200"/>
      <c r="CC95" s="200"/>
      <c r="CD95" s="200"/>
      <c r="CE95" s="200"/>
      <c r="CF95" s="200"/>
      <c r="CG95" s="200"/>
      <c r="CH95" s="200"/>
      <c r="CI95" s="200"/>
      <c r="CJ95" s="200"/>
      <c r="CK95" s="200"/>
      <c r="CL95" s="200"/>
      <c r="CM95" s="200"/>
      <c r="CN95" s="200"/>
      <c r="CO95" s="200"/>
      <c r="CP95" s="200"/>
      <c r="CQ95" s="200"/>
      <c r="CR95" s="200"/>
      <c r="CS95" s="200"/>
      <c r="CT95" s="200"/>
      <c r="CU95" s="200"/>
      <c r="CV95" s="200"/>
      <c r="CW95" s="200"/>
      <c r="CX95" s="200"/>
      <c r="CY95" s="200"/>
      <c r="CZ95" s="200"/>
      <c r="DA95" s="200"/>
      <c r="DB95" s="200"/>
      <c r="DC95" s="200"/>
      <c r="DD95" s="200"/>
      <c r="DE95" s="200"/>
      <c r="DF95" s="200"/>
      <c r="DG95" s="200"/>
      <c r="DH95" s="200"/>
      <c r="DI95" s="200"/>
      <c r="DJ95" s="200"/>
      <c r="DK95" s="200"/>
      <c r="DL95" s="200"/>
      <c r="DM95" s="200"/>
      <c r="DN95" s="200"/>
      <c r="DO95" s="200"/>
      <c r="DP95" s="200"/>
      <c r="DQ95" s="200"/>
      <c r="DR95" s="200"/>
      <c r="DS95" s="200"/>
      <c r="DT95" s="200"/>
      <c r="DU95" s="200"/>
      <c r="DV95" s="200"/>
      <c r="DW95" s="200"/>
      <c r="DX95" s="200"/>
      <c r="DY95" s="200"/>
      <c r="DZ95" s="200"/>
      <c r="EA95" s="200"/>
      <c r="EB95" s="200"/>
      <c r="EC95" s="200"/>
      <c r="ED95" s="200"/>
      <c r="EE95" s="200"/>
      <c r="EF95" s="200"/>
      <c r="EG95" s="32"/>
    </row>
    <row r="96" spans="1:137" outlineLevel="1">
      <c r="A96" s="211" t="str">
        <f>A56&amp;"."&amp;A88&amp;"."&amp;A57&amp;"."&amp;B96</f>
        <v>1.d.2.8</v>
      </c>
      <c r="B96">
        <v>8</v>
      </c>
      <c r="C96" t="e">
        <f>_xlfn.XLOOKUP($A96,Select!$A$4:$A$65,Select!$H$4:$H$65)</f>
        <v>#N/A</v>
      </c>
      <c r="D96"/>
      <c r="E96"/>
      <c r="F96"/>
      <c r="G96"/>
      <c r="H96"/>
      <c r="I96"/>
      <c r="J96"/>
      <c r="K96"/>
      <c r="L96"/>
      <c r="M96" s="200"/>
      <c r="N96" s="200"/>
      <c r="O96" s="200"/>
      <c r="P96" s="200"/>
      <c r="Q96" s="200"/>
      <c r="R96" s="200"/>
      <c r="S96" s="200"/>
      <c r="T96" s="200"/>
      <c r="U96" s="200"/>
      <c r="V96" s="200"/>
      <c r="W96" s="200"/>
      <c r="X96" s="200"/>
      <c r="Y96" s="200"/>
      <c r="Z96" s="200"/>
      <c r="AA96" s="200"/>
      <c r="AB96" s="200"/>
      <c r="AC96" s="200"/>
      <c r="AD96" s="200"/>
      <c r="AE96" s="200"/>
      <c r="AF96" s="200"/>
      <c r="AG96" s="200"/>
      <c r="AH96" s="200"/>
      <c r="AI96" s="200"/>
      <c r="AJ96" s="200"/>
      <c r="AK96" s="200"/>
      <c r="AL96" s="200"/>
      <c r="AM96" s="200"/>
      <c r="AN96" s="200"/>
      <c r="AO96" s="200"/>
      <c r="AP96" s="200"/>
      <c r="AQ96" s="200"/>
      <c r="AR96" s="200"/>
      <c r="AS96" s="200"/>
      <c r="AT96" s="200"/>
      <c r="AU96" s="200"/>
      <c r="AV96" s="200"/>
      <c r="AW96" s="200"/>
      <c r="AX96" s="200"/>
      <c r="AY96" s="200"/>
      <c r="AZ96" s="200"/>
      <c r="BA96" s="200"/>
      <c r="BB96" s="200"/>
      <c r="BC96" s="200"/>
      <c r="BD96" s="200"/>
      <c r="BE96" s="200"/>
      <c r="BF96" s="200"/>
      <c r="BG96" s="200"/>
      <c r="BH96" s="200"/>
      <c r="BI96" s="200"/>
      <c r="BJ96" s="200"/>
      <c r="BK96" s="200"/>
      <c r="BL96" s="200"/>
      <c r="BM96" s="200"/>
      <c r="BN96" s="200"/>
      <c r="BO96" s="200"/>
      <c r="BP96" s="200"/>
      <c r="BQ96" s="200"/>
      <c r="BR96" s="200"/>
      <c r="BS96" s="200"/>
      <c r="BT96" s="200"/>
      <c r="BU96" s="200"/>
      <c r="BV96" s="200"/>
      <c r="BW96" s="200"/>
      <c r="BX96" s="200"/>
      <c r="BY96" s="200"/>
      <c r="BZ96" s="200"/>
      <c r="CA96" s="200"/>
      <c r="CB96" s="200"/>
      <c r="CC96" s="200"/>
      <c r="CD96" s="200"/>
      <c r="CE96" s="200"/>
      <c r="CF96" s="200"/>
      <c r="CG96" s="200"/>
      <c r="CH96" s="200"/>
      <c r="CI96" s="200"/>
      <c r="CJ96" s="200"/>
      <c r="CK96" s="200"/>
      <c r="CL96" s="200"/>
      <c r="CM96" s="200"/>
      <c r="CN96" s="200"/>
      <c r="CO96" s="200"/>
      <c r="CP96" s="200"/>
      <c r="CQ96" s="200"/>
      <c r="CR96" s="200"/>
      <c r="CS96" s="200"/>
      <c r="CT96" s="200"/>
      <c r="CU96" s="200"/>
      <c r="CV96" s="200"/>
      <c r="CW96" s="200"/>
      <c r="CX96" s="200"/>
      <c r="CY96" s="200"/>
      <c r="CZ96" s="200"/>
      <c r="DA96" s="200"/>
      <c r="DB96" s="200"/>
      <c r="DC96" s="200"/>
      <c r="DD96" s="200"/>
      <c r="DE96" s="200"/>
      <c r="DF96" s="200"/>
      <c r="DG96" s="200"/>
      <c r="DH96" s="200"/>
      <c r="DI96" s="200"/>
      <c r="DJ96" s="200"/>
      <c r="DK96" s="200"/>
      <c r="DL96" s="200"/>
      <c r="DM96" s="200"/>
      <c r="DN96" s="200"/>
      <c r="DO96" s="200"/>
      <c r="DP96" s="200"/>
      <c r="DQ96" s="200"/>
      <c r="DR96" s="200"/>
      <c r="DS96" s="200"/>
      <c r="DT96" s="200"/>
      <c r="DU96" s="200"/>
      <c r="DV96" s="200"/>
      <c r="DW96" s="200"/>
      <c r="DX96" s="200"/>
      <c r="DY96" s="200"/>
      <c r="DZ96" s="200"/>
      <c r="EA96" s="200"/>
      <c r="EB96" s="200"/>
      <c r="EC96" s="200"/>
      <c r="ED96" s="200"/>
      <c r="EE96" s="200"/>
      <c r="EF96" s="200"/>
      <c r="EG96" s="32"/>
    </row>
    <row r="97" spans="1:137" outlineLevel="1">
      <c r="A97" s="211" t="str">
        <f>A56&amp;"."&amp;A88&amp;"."&amp;A57&amp;"."&amp;B97</f>
        <v>1.d.2.9</v>
      </c>
      <c r="B97">
        <v>9</v>
      </c>
      <c r="C97" t="e">
        <f>_xlfn.XLOOKUP($A97,Select!$A$4:$A$65,Select!$H$4:$H$65)</f>
        <v>#N/A</v>
      </c>
      <c r="D97"/>
      <c r="E97"/>
      <c r="F97"/>
      <c r="G97"/>
      <c r="H97"/>
      <c r="I97"/>
      <c r="J97"/>
      <c r="K97"/>
      <c r="L97"/>
      <c r="M97" s="200"/>
      <c r="N97" s="200"/>
      <c r="O97" s="200"/>
      <c r="P97" s="200"/>
      <c r="Q97" s="200"/>
      <c r="R97" s="200"/>
      <c r="S97" s="200"/>
      <c r="T97" s="200"/>
      <c r="U97" s="200"/>
      <c r="V97" s="200"/>
      <c r="W97" s="200"/>
      <c r="X97" s="200"/>
      <c r="Y97" s="200"/>
      <c r="Z97" s="200"/>
      <c r="AA97" s="200"/>
      <c r="AB97" s="200"/>
      <c r="AC97" s="200"/>
      <c r="AD97" s="200"/>
      <c r="AE97" s="200"/>
      <c r="AF97" s="200"/>
      <c r="AG97" s="200"/>
      <c r="AH97" s="200"/>
      <c r="AI97" s="200"/>
      <c r="AJ97" s="200"/>
      <c r="AK97" s="200"/>
      <c r="AL97" s="200"/>
      <c r="AM97" s="200"/>
      <c r="AN97" s="200"/>
      <c r="AO97" s="200"/>
      <c r="AP97" s="200"/>
      <c r="AQ97" s="200"/>
      <c r="AR97" s="200"/>
      <c r="AS97" s="200"/>
      <c r="AT97" s="200"/>
      <c r="AU97" s="200"/>
      <c r="AV97" s="200"/>
      <c r="AW97" s="200"/>
      <c r="AX97" s="200"/>
      <c r="AY97" s="200"/>
      <c r="AZ97" s="200"/>
      <c r="BA97" s="200"/>
      <c r="BB97" s="200"/>
      <c r="BC97" s="200"/>
      <c r="BD97" s="200"/>
      <c r="BE97" s="200"/>
      <c r="BF97" s="200"/>
      <c r="BG97" s="200"/>
      <c r="BH97" s="200"/>
      <c r="BI97" s="200"/>
      <c r="BJ97" s="200"/>
      <c r="BK97" s="200"/>
      <c r="BL97" s="200"/>
      <c r="BM97" s="200"/>
      <c r="BN97" s="200"/>
      <c r="BO97" s="200"/>
      <c r="BP97" s="200"/>
      <c r="BQ97" s="200"/>
      <c r="BR97" s="200"/>
      <c r="BS97" s="200"/>
      <c r="BT97" s="200"/>
      <c r="BU97" s="200"/>
      <c r="BV97" s="200"/>
      <c r="BW97" s="200"/>
      <c r="BX97" s="200"/>
      <c r="BY97" s="200"/>
      <c r="BZ97" s="200"/>
      <c r="CA97" s="200"/>
      <c r="CB97" s="200"/>
      <c r="CC97" s="200"/>
      <c r="CD97" s="200"/>
      <c r="CE97" s="200"/>
      <c r="CF97" s="200"/>
      <c r="CG97" s="200"/>
      <c r="CH97" s="200"/>
      <c r="CI97" s="200"/>
      <c r="CJ97" s="200"/>
      <c r="CK97" s="200"/>
      <c r="CL97" s="200"/>
      <c r="CM97" s="200"/>
      <c r="CN97" s="200"/>
      <c r="CO97" s="200"/>
      <c r="CP97" s="200"/>
      <c r="CQ97" s="200"/>
      <c r="CR97" s="200"/>
      <c r="CS97" s="200"/>
      <c r="CT97" s="200"/>
      <c r="CU97" s="200"/>
      <c r="CV97" s="200"/>
      <c r="CW97" s="200"/>
      <c r="CX97" s="200"/>
      <c r="CY97" s="200"/>
      <c r="CZ97" s="200"/>
      <c r="DA97" s="200"/>
      <c r="DB97" s="200"/>
      <c r="DC97" s="200"/>
      <c r="DD97" s="200"/>
      <c r="DE97" s="200"/>
      <c r="DF97" s="200"/>
      <c r="DG97" s="200"/>
      <c r="DH97" s="200"/>
      <c r="DI97" s="200"/>
      <c r="DJ97" s="200"/>
      <c r="DK97" s="200"/>
      <c r="DL97" s="200"/>
      <c r="DM97" s="200"/>
      <c r="DN97" s="200"/>
      <c r="DO97" s="200"/>
      <c r="DP97" s="200"/>
      <c r="DQ97" s="200"/>
      <c r="DR97" s="200"/>
      <c r="DS97" s="200"/>
      <c r="DT97" s="200"/>
      <c r="DU97" s="200"/>
      <c r="DV97" s="200"/>
      <c r="DW97" s="200"/>
      <c r="DX97" s="200"/>
      <c r="DY97" s="200"/>
      <c r="DZ97" s="200"/>
      <c r="EA97" s="200"/>
      <c r="EB97" s="200"/>
      <c r="EC97" s="200"/>
      <c r="ED97" s="200"/>
      <c r="EE97" s="200"/>
      <c r="EF97" s="200"/>
      <c r="EG97" s="32"/>
    </row>
    <row r="98" spans="1:137" outlineLevel="1">
      <c r="A98" s="211" t="str">
        <f>A56&amp;"."&amp;A88&amp;"."&amp;A57&amp;"."&amp;B98</f>
        <v>1.d.2.10</v>
      </c>
      <c r="B98">
        <v>10</v>
      </c>
      <c r="C98" t="e">
        <f>_xlfn.XLOOKUP($A98,Select!$A$4:$A$65,Select!$H$4:$H$65)</f>
        <v>#N/A</v>
      </c>
      <c r="D98"/>
      <c r="E98"/>
      <c r="F98"/>
      <c r="G98"/>
      <c r="H98"/>
      <c r="I98"/>
      <c r="J98"/>
      <c r="K98"/>
      <c r="L98"/>
      <c r="M98" s="200"/>
      <c r="N98" s="200"/>
      <c r="O98" s="200"/>
      <c r="P98" s="200"/>
      <c r="Q98" s="200"/>
      <c r="R98" s="200"/>
      <c r="S98" s="200"/>
      <c r="T98" s="200"/>
      <c r="U98" s="200"/>
      <c r="V98" s="200"/>
      <c r="W98" s="200"/>
      <c r="X98" s="200"/>
      <c r="Y98" s="200"/>
      <c r="Z98" s="200"/>
      <c r="AA98" s="200"/>
      <c r="AB98" s="200"/>
      <c r="AC98" s="200"/>
      <c r="AD98" s="200"/>
      <c r="AE98" s="200"/>
      <c r="AF98" s="200"/>
      <c r="AG98" s="200"/>
      <c r="AH98" s="200"/>
      <c r="AI98" s="200"/>
      <c r="AJ98" s="200"/>
      <c r="AK98" s="200"/>
      <c r="AL98" s="200"/>
      <c r="AM98" s="200"/>
      <c r="AN98" s="200"/>
      <c r="AO98" s="200"/>
      <c r="AP98" s="200"/>
      <c r="AQ98" s="200"/>
      <c r="AR98" s="200"/>
      <c r="AS98" s="200"/>
      <c r="AT98" s="200"/>
      <c r="AU98" s="200"/>
      <c r="AV98" s="200"/>
      <c r="AW98" s="200"/>
      <c r="AX98" s="200"/>
      <c r="AY98" s="200"/>
      <c r="AZ98" s="200"/>
      <c r="BA98" s="200"/>
      <c r="BB98" s="200"/>
      <c r="BC98" s="200"/>
      <c r="BD98" s="200"/>
      <c r="BE98" s="200"/>
      <c r="BF98" s="200"/>
      <c r="BG98" s="200"/>
      <c r="BH98" s="200"/>
      <c r="BI98" s="200"/>
      <c r="BJ98" s="200"/>
      <c r="BK98" s="200"/>
      <c r="BL98" s="200"/>
      <c r="BM98" s="200"/>
      <c r="BN98" s="200"/>
      <c r="BO98" s="200"/>
      <c r="BP98" s="200"/>
      <c r="BQ98" s="200"/>
      <c r="BR98" s="200"/>
      <c r="BS98" s="200"/>
      <c r="BT98" s="200"/>
      <c r="BU98" s="200"/>
      <c r="BV98" s="200"/>
      <c r="BW98" s="200"/>
      <c r="BX98" s="200"/>
      <c r="BY98" s="200"/>
      <c r="BZ98" s="200"/>
      <c r="CA98" s="200"/>
      <c r="CB98" s="200"/>
      <c r="CC98" s="200"/>
      <c r="CD98" s="200"/>
      <c r="CE98" s="200"/>
      <c r="CF98" s="200"/>
      <c r="CG98" s="200"/>
      <c r="CH98" s="200"/>
      <c r="CI98" s="200"/>
      <c r="CJ98" s="200"/>
      <c r="CK98" s="200"/>
      <c r="CL98" s="200"/>
      <c r="CM98" s="200"/>
      <c r="CN98" s="200"/>
      <c r="CO98" s="200"/>
      <c r="CP98" s="200"/>
      <c r="CQ98" s="200"/>
      <c r="CR98" s="200"/>
      <c r="CS98" s="200"/>
      <c r="CT98" s="200"/>
      <c r="CU98" s="200"/>
      <c r="CV98" s="200"/>
      <c r="CW98" s="200"/>
      <c r="CX98" s="200"/>
      <c r="CY98" s="200"/>
      <c r="CZ98" s="200"/>
      <c r="DA98" s="200"/>
      <c r="DB98" s="200"/>
      <c r="DC98" s="200"/>
      <c r="DD98" s="200"/>
      <c r="DE98" s="200"/>
      <c r="DF98" s="200"/>
      <c r="DG98" s="200"/>
      <c r="DH98" s="200"/>
      <c r="DI98" s="200"/>
      <c r="DJ98" s="200"/>
      <c r="DK98" s="200"/>
      <c r="DL98" s="200"/>
      <c r="DM98" s="200"/>
      <c r="DN98" s="200"/>
      <c r="DO98" s="200"/>
      <c r="DP98" s="200"/>
      <c r="DQ98" s="200"/>
      <c r="DR98" s="200"/>
      <c r="DS98" s="200"/>
      <c r="DT98" s="200"/>
      <c r="DU98" s="200"/>
      <c r="DV98" s="200"/>
      <c r="DW98" s="200"/>
      <c r="DX98" s="200"/>
      <c r="DY98" s="200"/>
      <c r="DZ98" s="200"/>
      <c r="EA98" s="200"/>
      <c r="EB98" s="200"/>
      <c r="EC98" s="200"/>
      <c r="ED98" s="200"/>
      <c r="EE98" s="200"/>
      <c r="EF98" s="200"/>
      <c r="EG98" s="32"/>
    </row>
    <row r="99" spans="1:137" outlineLevel="1">
      <c r="A99" s="211" t="str">
        <f>A56&amp;"."&amp;A88&amp;"."&amp;A57&amp;"."&amp;B99</f>
        <v>1.d.2.11</v>
      </c>
      <c r="B99">
        <v>11</v>
      </c>
      <c r="C99" t="e">
        <f>_xlfn.XLOOKUP($A99,Select!$A$4:$A$65,Select!$H$4:$H$65)</f>
        <v>#N/A</v>
      </c>
      <c r="D99"/>
      <c r="E99"/>
      <c r="F99"/>
      <c r="G99"/>
      <c r="H99"/>
      <c r="I99"/>
      <c r="J99"/>
      <c r="K99"/>
      <c r="L99"/>
      <c r="M99" s="200"/>
      <c r="N99" s="200"/>
      <c r="O99" s="200"/>
      <c r="P99" s="200"/>
      <c r="Q99" s="200"/>
      <c r="R99" s="200"/>
      <c r="S99" s="200"/>
      <c r="T99" s="200"/>
      <c r="U99" s="200"/>
      <c r="V99" s="200"/>
      <c r="W99" s="200"/>
      <c r="X99" s="200"/>
      <c r="Y99" s="200"/>
      <c r="Z99" s="200"/>
      <c r="AA99" s="200"/>
      <c r="AB99" s="200"/>
      <c r="AC99" s="200"/>
      <c r="AD99" s="200"/>
      <c r="AE99" s="200"/>
      <c r="AF99" s="200"/>
      <c r="AG99" s="200"/>
      <c r="AH99" s="200"/>
      <c r="AI99" s="200"/>
      <c r="AJ99" s="200"/>
      <c r="AK99" s="200"/>
      <c r="AL99" s="200"/>
      <c r="AM99" s="200"/>
      <c r="AN99" s="200"/>
      <c r="AO99" s="200"/>
      <c r="AP99" s="200"/>
      <c r="AQ99" s="200"/>
      <c r="AR99" s="200"/>
      <c r="AS99" s="200"/>
      <c r="AT99" s="200"/>
      <c r="AU99" s="200"/>
      <c r="AV99" s="200"/>
      <c r="AW99" s="200"/>
      <c r="AX99" s="200"/>
      <c r="AY99" s="200"/>
      <c r="AZ99" s="200"/>
      <c r="BA99" s="200"/>
      <c r="BB99" s="200"/>
      <c r="BC99" s="200"/>
      <c r="BD99" s="200"/>
      <c r="BE99" s="200"/>
      <c r="BF99" s="200"/>
      <c r="BG99" s="200"/>
      <c r="BH99" s="200"/>
      <c r="BI99" s="200"/>
      <c r="BJ99" s="200"/>
      <c r="BK99" s="200"/>
      <c r="BL99" s="200"/>
      <c r="BM99" s="200"/>
      <c r="BN99" s="200"/>
      <c r="BO99" s="200"/>
      <c r="BP99" s="200"/>
      <c r="BQ99" s="200"/>
      <c r="BR99" s="200"/>
      <c r="BS99" s="200"/>
      <c r="BT99" s="200"/>
      <c r="BU99" s="200"/>
      <c r="BV99" s="200"/>
      <c r="BW99" s="200"/>
      <c r="BX99" s="200"/>
      <c r="BY99" s="200"/>
      <c r="BZ99" s="200"/>
      <c r="CA99" s="200"/>
      <c r="CB99" s="200"/>
      <c r="CC99" s="200"/>
      <c r="CD99" s="200"/>
      <c r="CE99" s="200"/>
      <c r="CF99" s="200"/>
      <c r="CG99" s="200"/>
      <c r="CH99" s="200"/>
      <c r="CI99" s="200"/>
      <c r="CJ99" s="200"/>
      <c r="CK99" s="200"/>
      <c r="CL99" s="200"/>
      <c r="CM99" s="200"/>
      <c r="CN99" s="200"/>
      <c r="CO99" s="200"/>
      <c r="CP99" s="200"/>
      <c r="CQ99" s="200"/>
      <c r="CR99" s="200"/>
      <c r="CS99" s="200"/>
      <c r="CT99" s="200"/>
      <c r="CU99" s="200"/>
      <c r="CV99" s="200"/>
      <c r="CW99" s="200"/>
      <c r="CX99" s="200"/>
      <c r="CY99" s="200"/>
      <c r="CZ99" s="200"/>
      <c r="DA99" s="200"/>
      <c r="DB99" s="200"/>
      <c r="DC99" s="200"/>
      <c r="DD99" s="200"/>
      <c r="DE99" s="200"/>
      <c r="DF99" s="200"/>
      <c r="DG99" s="200"/>
      <c r="DH99" s="200"/>
      <c r="DI99" s="200"/>
      <c r="DJ99" s="200"/>
      <c r="DK99" s="200"/>
      <c r="DL99" s="200"/>
      <c r="DM99" s="200"/>
      <c r="DN99" s="200"/>
      <c r="DO99" s="200"/>
      <c r="DP99" s="200"/>
      <c r="DQ99" s="200"/>
      <c r="DR99" s="200"/>
      <c r="DS99" s="200"/>
      <c r="DT99" s="200"/>
      <c r="DU99" s="200"/>
      <c r="DV99" s="200"/>
      <c r="DW99" s="200"/>
      <c r="DX99" s="200"/>
      <c r="DY99" s="200"/>
      <c r="DZ99" s="200"/>
      <c r="EA99" s="200"/>
      <c r="EB99" s="200"/>
      <c r="EC99" s="200"/>
      <c r="ED99" s="200"/>
      <c r="EE99" s="200"/>
      <c r="EF99" s="200"/>
      <c r="EG99" s="32"/>
    </row>
    <row r="100" spans="1:137" outlineLevel="1">
      <c r="A100" s="211" t="str">
        <f>A56&amp;"."&amp;A88&amp;"."&amp;A57&amp;"."&amp;B100</f>
        <v>1.d.2.12</v>
      </c>
      <c r="B100">
        <v>12</v>
      </c>
      <c r="C100" t="e">
        <f>_xlfn.XLOOKUP($A100,Select!$A$4:$A$65,Select!$H$4:$H$65)</f>
        <v>#N/A</v>
      </c>
      <c r="D100"/>
      <c r="E100"/>
      <c r="F100"/>
      <c r="G100"/>
      <c r="H100"/>
      <c r="I100"/>
      <c r="J100"/>
      <c r="K100"/>
      <c r="L100"/>
      <c r="M100" s="200"/>
      <c r="N100" s="200"/>
      <c r="O100" s="200"/>
      <c r="P100" s="200"/>
      <c r="Q100" s="200"/>
      <c r="R100" s="200"/>
      <c r="S100" s="200"/>
      <c r="T100" s="200"/>
      <c r="U100" s="200"/>
      <c r="V100" s="200"/>
      <c r="W100" s="200"/>
      <c r="X100" s="200"/>
      <c r="Y100" s="200"/>
      <c r="Z100" s="200"/>
      <c r="AA100" s="200"/>
      <c r="AB100" s="200"/>
      <c r="AC100" s="200"/>
      <c r="AD100" s="200"/>
      <c r="AE100" s="200"/>
      <c r="AF100" s="200"/>
      <c r="AG100" s="200"/>
      <c r="AH100" s="200"/>
      <c r="AI100" s="200"/>
      <c r="AJ100" s="200"/>
      <c r="AK100" s="200"/>
      <c r="AL100" s="200"/>
      <c r="AM100" s="200"/>
      <c r="AN100" s="200"/>
      <c r="AO100" s="200"/>
      <c r="AP100" s="200"/>
      <c r="AQ100" s="200"/>
      <c r="AR100" s="200"/>
      <c r="AS100" s="200"/>
      <c r="AT100" s="200"/>
      <c r="AU100" s="200"/>
      <c r="AV100" s="200"/>
      <c r="AW100" s="200"/>
      <c r="AX100" s="200"/>
      <c r="AY100" s="200"/>
      <c r="AZ100" s="200"/>
      <c r="BA100" s="200"/>
      <c r="BB100" s="200"/>
      <c r="BC100" s="200"/>
      <c r="BD100" s="200"/>
      <c r="BE100" s="200"/>
      <c r="BF100" s="200"/>
      <c r="BG100" s="200"/>
      <c r="BH100" s="200"/>
      <c r="BI100" s="200"/>
      <c r="BJ100" s="200"/>
      <c r="BK100" s="200"/>
      <c r="BL100" s="200"/>
      <c r="BM100" s="200"/>
      <c r="BN100" s="200"/>
      <c r="BO100" s="200"/>
      <c r="BP100" s="200"/>
      <c r="BQ100" s="200"/>
      <c r="BR100" s="200"/>
      <c r="BS100" s="200"/>
      <c r="BT100" s="200"/>
      <c r="BU100" s="200"/>
      <c r="BV100" s="200"/>
      <c r="BW100" s="200"/>
      <c r="BX100" s="200"/>
      <c r="BY100" s="200"/>
      <c r="BZ100" s="200"/>
      <c r="CA100" s="200"/>
      <c r="CB100" s="200"/>
      <c r="CC100" s="200"/>
      <c r="CD100" s="200"/>
      <c r="CE100" s="200"/>
      <c r="CF100" s="200"/>
      <c r="CG100" s="200"/>
      <c r="CH100" s="200"/>
      <c r="CI100" s="200"/>
      <c r="CJ100" s="200"/>
      <c r="CK100" s="200"/>
      <c r="CL100" s="200"/>
      <c r="CM100" s="200"/>
      <c r="CN100" s="200"/>
      <c r="CO100" s="200"/>
      <c r="CP100" s="200"/>
      <c r="CQ100" s="200"/>
      <c r="CR100" s="200"/>
      <c r="CS100" s="200"/>
      <c r="CT100" s="200"/>
      <c r="CU100" s="200"/>
      <c r="CV100" s="200"/>
      <c r="CW100" s="200"/>
      <c r="CX100" s="200"/>
      <c r="CY100" s="200"/>
      <c r="CZ100" s="200"/>
      <c r="DA100" s="200"/>
      <c r="DB100" s="200"/>
      <c r="DC100" s="200"/>
      <c r="DD100" s="200"/>
      <c r="DE100" s="200"/>
      <c r="DF100" s="200"/>
      <c r="DG100" s="200"/>
      <c r="DH100" s="200"/>
      <c r="DI100" s="200"/>
      <c r="DJ100" s="200"/>
      <c r="DK100" s="200"/>
      <c r="DL100" s="200"/>
      <c r="DM100" s="200"/>
      <c r="DN100" s="200"/>
      <c r="DO100" s="200"/>
      <c r="DP100" s="200"/>
      <c r="DQ100" s="200"/>
      <c r="DR100" s="200"/>
      <c r="DS100" s="200"/>
      <c r="DT100" s="200"/>
      <c r="DU100" s="200"/>
      <c r="DV100" s="200"/>
      <c r="DW100" s="200"/>
      <c r="DX100" s="200"/>
      <c r="DY100" s="200"/>
      <c r="DZ100" s="200"/>
      <c r="EA100" s="200"/>
      <c r="EB100" s="200"/>
      <c r="EC100" s="200"/>
      <c r="ED100" s="200"/>
      <c r="EE100" s="200"/>
      <c r="EF100" s="200"/>
      <c r="EG100" s="32"/>
    </row>
    <row r="101" spans="1:137" s="156" customFormat="1" outlineLevel="1">
      <c r="A101" s="212"/>
      <c r="B101" s="201">
        <f>B100-COUNTIFS(C89:C100,#N/A)</f>
        <v>0</v>
      </c>
      <c r="C101" s="201" t="s">
        <v>285</v>
      </c>
      <c r="D101" s="201"/>
      <c r="E101" s="201"/>
      <c r="F101" s="201"/>
      <c r="G101" s="201"/>
      <c r="H101" s="201"/>
      <c r="I101" s="201"/>
      <c r="J101" s="201"/>
      <c r="K101" s="201"/>
      <c r="L101" s="201"/>
      <c r="M101" s="201">
        <f t="shared" ref="M101" si="44">SUM(M89:M100)</f>
        <v>0</v>
      </c>
      <c r="N101" s="201">
        <f t="shared" ref="N101:BY101" si="45">SUM(N89:N100)</f>
        <v>0</v>
      </c>
      <c r="O101" s="201">
        <f t="shared" si="45"/>
        <v>0</v>
      </c>
      <c r="P101" s="201">
        <f t="shared" si="45"/>
        <v>0</v>
      </c>
      <c r="Q101" s="201">
        <f t="shared" si="45"/>
        <v>0</v>
      </c>
      <c r="R101" s="201">
        <f t="shared" si="45"/>
        <v>0</v>
      </c>
      <c r="S101" s="201">
        <f t="shared" si="45"/>
        <v>0</v>
      </c>
      <c r="T101" s="201">
        <f t="shared" si="45"/>
        <v>0</v>
      </c>
      <c r="U101" s="201">
        <f t="shared" si="45"/>
        <v>0</v>
      </c>
      <c r="V101" s="201">
        <f t="shared" si="45"/>
        <v>0</v>
      </c>
      <c r="W101" s="201">
        <f t="shared" si="45"/>
        <v>0</v>
      </c>
      <c r="X101" s="201">
        <f t="shared" si="45"/>
        <v>0</v>
      </c>
      <c r="Y101" s="201">
        <f t="shared" si="45"/>
        <v>0</v>
      </c>
      <c r="Z101" s="201">
        <f t="shared" si="45"/>
        <v>0</v>
      </c>
      <c r="AA101" s="201">
        <f t="shared" si="45"/>
        <v>0</v>
      </c>
      <c r="AB101" s="201">
        <f t="shared" si="45"/>
        <v>0</v>
      </c>
      <c r="AC101" s="201">
        <f t="shared" si="45"/>
        <v>0</v>
      </c>
      <c r="AD101" s="201">
        <f t="shared" si="45"/>
        <v>0</v>
      </c>
      <c r="AE101" s="201">
        <f t="shared" si="45"/>
        <v>0</v>
      </c>
      <c r="AF101" s="201">
        <f t="shared" si="45"/>
        <v>0</v>
      </c>
      <c r="AG101" s="201">
        <f t="shared" si="45"/>
        <v>0</v>
      </c>
      <c r="AH101" s="201">
        <f t="shared" si="45"/>
        <v>0</v>
      </c>
      <c r="AI101" s="201">
        <f t="shared" si="45"/>
        <v>0</v>
      </c>
      <c r="AJ101" s="201">
        <f t="shared" si="45"/>
        <v>0</v>
      </c>
      <c r="AK101" s="201">
        <f t="shared" si="45"/>
        <v>0</v>
      </c>
      <c r="AL101" s="201">
        <f t="shared" si="45"/>
        <v>0</v>
      </c>
      <c r="AM101" s="201">
        <f t="shared" si="45"/>
        <v>0</v>
      </c>
      <c r="AN101" s="201">
        <f t="shared" si="45"/>
        <v>0</v>
      </c>
      <c r="AO101" s="201">
        <f t="shared" si="45"/>
        <v>0</v>
      </c>
      <c r="AP101" s="201">
        <f t="shared" si="45"/>
        <v>0</v>
      </c>
      <c r="AQ101" s="201">
        <f t="shared" si="45"/>
        <v>0</v>
      </c>
      <c r="AR101" s="201">
        <f t="shared" si="45"/>
        <v>0</v>
      </c>
      <c r="AS101" s="201">
        <f t="shared" si="45"/>
        <v>0</v>
      </c>
      <c r="AT101" s="201">
        <f t="shared" si="45"/>
        <v>0</v>
      </c>
      <c r="AU101" s="201">
        <f t="shared" si="45"/>
        <v>0</v>
      </c>
      <c r="AV101" s="201">
        <f t="shared" si="45"/>
        <v>0</v>
      </c>
      <c r="AW101" s="201">
        <f t="shared" si="45"/>
        <v>0</v>
      </c>
      <c r="AX101" s="201">
        <f t="shared" si="45"/>
        <v>0</v>
      </c>
      <c r="AY101" s="201">
        <f t="shared" si="45"/>
        <v>0</v>
      </c>
      <c r="AZ101" s="201">
        <f t="shared" si="45"/>
        <v>0</v>
      </c>
      <c r="BA101" s="201">
        <f t="shared" si="45"/>
        <v>0</v>
      </c>
      <c r="BB101" s="201">
        <f t="shared" si="45"/>
        <v>0</v>
      </c>
      <c r="BC101" s="201">
        <f t="shared" si="45"/>
        <v>0</v>
      </c>
      <c r="BD101" s="201">
        <f t="shared" si="45"/>
        <v>0</v>
      </c>
      <c r="BE101" s="201">
        <f t="shared" si="45"/>
        <v>0</v>
      </c>
      <c r="BF101" s="201">
        <f t="shared" si="45"/>
        <v>0</v>
      </c>
      <c r="BG101" s="201">
        <f t="shared" si="45"/>
        <v>0</v>
      </c>
      <c r="BH101" s="201">
        <f t="shared" si="45"/>
        <v>0</v>
      </c>
      <c r="BI101" s="201">
        <f t="shared" si="45"/>
        <v>0</v>
      </c>
      <c r="BJ101" s="201">
        <f t="shared" si="45"/>
        <v>0</v>
      </c>
      <c r="BK101" s="201">
        <f t="shared" si="45"/>
        <v>0</v>
      </c>
      <c r="BL101" s="201">
        <f t="shared" si="45"/>
        <v>0</v>
      </c>
      <c r="BM101" s="201">
        <f t="shared" si="45"/>
        <v>0</v>
      </c>
      <c r="BN101" s="201">
        <f t="shared" si="45"/>
        <v>0</v>
      </c>
      <c r="BO101" s="201">
        <f t="shared" si="45"/>
        <v>0</v>
      </c>
      <c r="BP101" s="201">
        <f t="shared" si="45"/>
        <v>0</v>
      </c>
      <c r="BQ101" s="201">
        <f t="shared" si="45"/>
        <v>0</v>
      </c>
      <c r="BR101" s="201">
        <f t="shared" si="45"/>
        <v>0</v>
      </c>
      <c r="BS101" s="201">
        <f t="shared" si="45"/>
        <v>0</v>
      </c>
      <c r="BT101" s="201">
        <f t="shared" si="45"/>
        <v>0</v>
      </c>
      <c r="BU101" s="201">
        <f t="shared" si="45"/>
        <v>0</v>
      </c>
      <c r="BV101" s="201">
        <f t="shared" si="45"/>
        <v>0</v>
      </c>
      <c r="BW101" s="201">
        <f t="shared" si="45"/>
        <v>0</v>
      </c>
      <c r="BX101" s="201">
        <f t="shared" si="45"/>
        <v>0</v>
      </c>
      <c r="BY101" s="201">
        <f t="shared" si="45"/>
        <v>0</v>
      </c>
      <c r="BZ101" s="201">
        <f t="shared" ref="BZ101:EG101" si="46">SUM(BZ89:BZ100)</f>
        <v>0</v>
      </c>
      <c r="CA101" s="201">
        <f t="shared" si="46"/>
        <v>0</v>
      </c>
      <c r="CB101" s="201">
        <f t="shared" si="46"/>
        <v>0</v>
      </c>
      <c r="CC101" s="201">
        <f t="shared" si="46"/>
        <v>0</v>
      </c>
      <c r="CD101" s="201">
        <f t="shared" si="46"/>
        <v>0</v>
      </c>
      <c r="CE101" s="201">
        <f t="shared" si="46"/>
        <v>0</v>
      </c>
      <c r="CF101" s="201">
        <f t="shared" si="46"/>
        <v>0</v>
      </c>
      <c r="CG101" s="201">
        <f t="shared" si="46"/>
        <v>0</v>
      </c>
      <c r="CH101" s="201">
        <f t="shared" si="46"/>
        <v>0</v>
      </c>
      <c r="CI101" s="201">
        <f t="shared" si="46"/>
        <v>0</v>
      </c>
      <c r="CJ101" s="201">
        <f t="shared" si="46"/>
        <v>0</v>
      </c>
      <c r="CK101" s="201">
        <f t="shared" si="46"/>
        <v>0</v>
      </c>
      <c r="CL101" s="201">
        <f t="shared" si="46"/>
        <v>0</v>
      </c>
      <c r="CM101" s="201">
        <f t="shared" si="46"/>
        <v>0</v>
      </c>
      <c r="CN101" s="201">
        <f t="shared" si="46"/>
        <v>0</v>
      </c>
      <c r="CO101" s="201">
        <f t="shared" si="46"/>
        <v>0</v>
      </c>
      <c r="CP101" s="201">
        <f t="shared" si="46"/>
        <v>0</v>
      </c>
      <c r="CQ101" s="201">
        <f t="shared" si="46"/>
        <v>0</v>
      </c>
      <c r="CR101" s="201">
        <f t="shared" si="46"/>
        <v>0</v>
      </c>
      <c r="CS101" s="201">
        <f t="shared" si="46"/>
        <v>0</v>
      </c>
      <c r="CT101" s="201">
        <f t="shared" si="46"/>
        <v>0</v>
      </c>
      <c r="CU101" s="201">
        <f t="shared" si="46"/>
        <v>0</v>
      </c>
      <c r="CV101" s="201">
        <f t="shared" si="46"/>
        <v>0</v>
      </c>
      <c r="CW101" s="201">
        <f t="shared" si="46"/>
        <v>0</v>
      </c>
      <c r="CX101" s="201">
        <f t="shared" si="46"/>
        <v>0</v>
      </c>
      <c r="CY101" s="201">
        <f t="shared" si="46"/>
        <v>0</v>
      </c>
      <c r="CZ101" s="201">
        <f t="shared" si="46"/>
        <v>0</v>
      </c>
      <c r="DA101" s="201">
        <f t="shared" si="46"/>
        <v>0</v>
      </c>
      <c r="DB101" s="201">
        <f t="shared" si="46"/>
        <v>0</v>
      </c>
      <c r="DC101" s="201">
        <f t="shared" si="46"/>
        <v>0</v>
      </c>
      <c r="DD101" s="201">
        <f t="shared" si="46"/>
        <v>0</v>
      </c>
      <c r="DE101" s="201">
        <f t="shared" si="46"/>
        <v>0</v>
      </c>
      <c r="DF101" s="201">
        <f t="shared" si="46"/>
        <v>0</v>
      </c>
      <c r="DG101" s="201">
        <f t="shared" si="46"/>
        <v>0</v>
      </c>
      <c r="DH101" s="201">
        <f t="shared" si="46"/>
        <v>0</v>
      </c>
      <c r="DI101" s="201">
        <f t="shared" si="46"/>
        <v>0</v>
      </c>
      <c r="DJ101" s="201">
        <f t="shared" si="46"/>
        <v>0</v>
      </c>
      <c r="DK101" s="201">
        <f t="shared" si="46"/>
        <v>0</v>
      </c>
      <c r="DL101" s="201">
        <f t="shared" si="46"/>
        <v>0</v>
      </c>
      <c r="DM101" s="201">
        <f t="shared" si="46"/>
        <v>0</v>
      </c>
      <c r="DN101" s="201">
        <f t="shared" si="46"/>
        <v>0</v>
      </c>
      <c r="DO101" s="201">
        <f t="shared" si="46"/>
        <v>0</v>
      </c>
      <c r="DP101" s="201">
        <f t="shared" si="46"/>
        <v>0</v>
      </c>
      <c r="DQ101" s="201">
        <f t="shared" si="46"/>
        <v>0</v>
      </c>
      <c r="DR101" s="201">
        <f t="shared" si="46"/>
        <v>0</v>
      </c>
      <c r="DS101" s="201">
        <f t="shared" si="46"/>
        <v>0</v>
      </c>
      <c r="DT101" s="201">
        <f t="shared" si="46"/>
        <v>0</v>
      </c>
      <c r="DU101" s="201">
        <f t="shared" si="46"/>
        <v>0</v>
      </c>
      <c r="DV101" s="201">
        <f t="shared" si="46"/>
        <v>0</v>
      </c>
      <c r="DW101" s="201">
        <f t="shared" si="46"/>
        <v>0</v>
      </c>
      <c r="DX101" s="201">
        <f t="shared" si="46"/>
        <v>0</v>
      </c>
      <c r="DY101" s="201">
        <f t="shared" si="46"/>
        <v>0</v>
      </c>
      <c r="DZ101" s="201">
        <f t="shared" si="46"/>
        <v>0</v>
      </c>
      <c r="EA101" s="201">
        <f t="shared" si="46"/>
        <v>0</v>
      </c>
      <c r="EB101" s="201">
        <f t="shared" si="46"/>
        <v>0</v>
      </c>
      <c r="EC101" s="201">
        <f t="shared" si="46"/>
        <v>0</v>
      </c>
      <c r="ED101" s="201">
        <f t="shared" si="46"/>
        <v>0</v>
      </c>
      <c r="EE101" s="201">
        <f t="shared" si="46"/>
        <v>0</v>
      </c>
      <c r="EF101" s="201">
        <f t="shared" si="46"/>
        <v>0</v>
      </c>
      <c r="EG101" s="155">
        <f t="shared" si="46"/>
        <v>0</v>
      </c>
    </row>
    <row r="102" spans="1:137" ht="16.149999999999999" outlineLevel="1" thickBot="1">
      <c r="A102" s="213"/>
      <c r="B102" s="202"/>
      <c r="C102" s="202"/>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c r="AH102" s="202"/>
      <c r="AI102" s="202"/>
      <c r="AJ102" s="202"/>
      <c r="AK102" s="202"/>
      <c r="AL102" s="202"/>
      <c r="AM102" s="202"/>
      <c r="AN102" s="202"/>
      <c r="AO102" s="202"/>
      <c r="AP102" s="202"/>
      <c r="AQ102" s="202"/>
      <c r="AR102" s="202"/>
      <c r="AS102" s="202"/>
      <c r="AT102" s="202"/>
      <c r="AU102" s="202"/>
      <c r="AV102" s="202"/>
      <c r="AW102" s="202"/>
      <c r="AX102" s="202"/>
      <c r="AY102" s="202"/>
      <c r="AZ102" s="202"/>
      <c r="BA102" s="202"/>
      <c r="BB102" s="202"/>
      <c r="BC102" s="202"/>
      <c r="BD102" s="202"/>
      <c r="BE102" s="202"/>
      <c r="BF102" s="202"/>
      <c r="BG102" s="202"/>
      <c r="BH102" s="202"/>
      <c r="BI102" s="202"/>
      <c r="BJ102" s="202"/>
      <c r="BK102" s="202"/>
      <c r="BL102" s="202"/>
      <c r="BM102" s="202"/>
      <c r="BN102" s="202"/>
      <c r="BO102" s="202"/>
      <c r="BP102" s="202"/>
      <c r="BQ102" s="202"/>
      <c r="BR102" s="202"/>
      <c r="BS102" s="202"/>
      <c r="BT102" s="202"/>
      <c r="BU102" s="202"/>
      <c r="BV102" s="202"/>
      <c r="BW102" s="202"/>
      <c r="BX102" s="202"/>
      <c r="BY102" s="202"/>
      <c r="BZ102" s="202"/>
      <c r="CA102" s="202"/>
      <c r="CB102" s="202"/>
      <c r="CC102" s="202"/>
      <c r="CD102" s="202"/>
      <c r="CE102" s="202"/>
      <c r="CF102" s="202"/>
      <c r="CG102" s="202"/>
      <c r="CH102" s="202"/>
      <c r="CI102" s="202"/>
      <c r="CJ102" s="202"/>
      <c r="CK102" s="202"/>
      <c r="CL102" s="202"/>
      <c r="CM102" s="202"/>
      <c r="CN102" s="202"/>
      <c r="CO102" s="202"/>
      <c r="CP102" s="202"/>
      <c r="CQ102" s="202"/>
      <c r="CR102" s="202"/>
      <c r="CS102" s="202"/>
      <c r="CT102" s="202"/>
      <c r="CU102" s="202"/>
      <c r="CV102" s="202"/>
      <c r="CW102" s="202"/>
      <c r="CX102" s="202"/>
      <c r="CY102" s="202"/>
      <c r="CZ102" s="202"/>
      <c r="DA102" s="202"/>
      <c r="DB102" s="202"/>
      <c r="DC102" s="202"/>
      <c r="DD102" s="202"/>
      <c r="DE102" s="202"/>
      <c r="DF102" s="202"/>
      <c r="DG102" s="202"/>
      <c r="DH102" s="202"/>
      <c r="DI102" s="202"/>
      <c r="DJ102" s="202"/>
      <c r="DK102" s="202"/>
      <c r="DL102" s="202"/>
      <c r="DM102" s="202"/>
      <c r="DN102" s="202"/>
      <c r="DO102" s="202"/>
      <c r="DP102" s="202"/>
      <c r="DQ102" s="202"/>
      <c r="DR102" s="202"/>
      <c r="DS102" s="202"/>
      <c r="DT102" s="202"/>
      <c r="DU102" s="202"/>
      <c r="DV102" s="202"/>
      <c r="DW102" s="202"/>
      <c r="DX102" s="202"/>
      <c r="DY102" s="202"/>
      <c r="DZ102" s="202"/>
      <c r="EA102" s="202"/>
      <c r="EB102" s="202"/>
      <c r="EC102" s="202"/>
      <c r="ED102" s="202"/>
      <c r="EE102" s="202"/>
      <c r="EF102" s="202"/>
      <c r="EG102" s="10"/>
    </row>
    <row r="103" spans="1:137" ht="16.149999999999999" outlineLevel="1" thickBot="1">
      <c r="A103" s="214" t="s">
        <v>288</v>
      </c>
      <c r="B103" s="203">
        <f>B101+B86+B71</f>
        <v>8</v>
      </c>
      <c r="C103" s="203" t="s">
        <v>289</v>
      </c>
      <c r="D103" s="203"/>
      <c r="E103" s="203"/>
      <c r="F103" s="203"/>
      <c r="G103" s="203" t="e">
        <f>+"Total "&amp;$B56&amp;" "&amp;$B57</f>
        <v>#REF!</v>
      </c>
      <c r="H103" s="203"/>
      <c r="I103" s="203"/>
      <c r="J103" s="203"/>
      <c r="K103" s="203"/>
      <c r="L103" s="203"/>
      <c r="M103" s="204">
        <f t="shared" ref="M103" si="47">SUM(M71,M86,M101)</f>
        <v>0</v>
      </c>
      <c r="N103" s="204">
        <f t="shared" ref="N103:BY103" si="48">SUM(N71,N86,N101)</f>
        <v>0</v>
      </c>
      <c r="O103" s="204">
        <f t="shared" si="48"/>
        <v>0</v>
      </c>
      <c r="P103" s="204">
        <f t="shared" si="48"/>
        <v>0</v>
      </c>
      <c r="Q103" s="204">
        <f t="shared" si="48"/>
        <v>0</v>
      </c>
      <c r="R103" s="204">
        <f t="shared" si="48"/>
        <v>0</v>
      </c>
      <c r="S103" s="204">
        <f t="shared" si="48"/>
        <v>0</v>
      </c>
      <c r="T103" s="204">
        <f t="shared" si="48"/>
        <v>0</v>
      </c>
      <c r="U103" s="204">
        <f t="shared" si="48"/>
        <v>0</v>
      </c>
      <c r="V103" s="204">
        <f t="shared" si="48"/>
        <v>0</v>
      </c>
      <c r="W103" s="204">
        <f t="shared" si="48"/>
        <v>0</v>
      </c>
      <c r="X103" s="204">
        <f t="shared" si="48"/>
        <v>0</v>
      </c>
      <c r="Y103" s="204">
        <f t="shared" si="48"/>
        <v>0</v>
      </c>
      <c r="Z103" s="204">
        <f t="shared" si="48"/>
        <v>0</v>
      </c>
      <c r="AA103" s="204">
        <f t="shared" si="48"/>
        <v>0</v>
      </c>
      <c r="AB103" s="204">
        <f t="shared" si="48"/>
        <v>0</v>
      </c>
      <c r="AC103" s="204">
        <f t="shared" si="48"/>
        <v>0</v>
      </c>
      <c r="AD103" s="204">
        <f t="shared" si="48"/>
        <v>0</v>
      </c>
      <c r="AE103" s="204">
        <f t="shared" si="48"/>
        <v>0</v>
      </c>
      <c r="AF103" s="204">
        <f t="shared" si="48"/>
        <v>0</v>
      </c>
      <c r="AG103" s="204">
        <f t="shared" si="48"/>
        <v>0</v>
      </c>
      <c r="AH103" s="204">
        <f t="shared" si="48"/>
        <v>0</v>
      </c>
      <c r="AI103" s="204">
        <f t="shared" si="48"/>
        <v>0</v>
      </c>
      <c r="AJ103" s="204">
        <f t="shared" si="48"/>
        <v>0</v>
      </c>
      <c r="AK103" s="204">
        <f t="shared" si="48"/>
        <v>0</v>
      </c>
      <c r="AL103" s="204">
        <f t="shared" si="48"/>
        <v>0</v>
      </c>
      <c r="AM103" s="204">
        <f t="shared" si="48"/>
        <v>0</v>
      </c>
      <c r="AN103" s="204">
        <f t="shared" si="48"/>
        <v>0</v>
      </c>
      <c r="AO103" s="204">
        <f t="shared" si="48"/>
        <v>0</v>
      </c>
      <c r="AP103" s="204">
        <f t="shared" si="48"/>
        <v>0</v>
      </c>
      <c r="AQ103" s="204">
        <f t="shared" si="48"/>
        <v>0</v>
      </c>
      <c r="AR103" s="204">
        <f t="shared" si="48"/>
        <v>0</v>
      </c>
      <c r="AS103" s="204">
        <f t="shared" si="48"/>
        <v>0</v>
      </c>
      <c r="AT103" s="204">
        <f t="shared" si="48"/>
        <v>0</v>
      </c>
      <c r="AU103" s="204">
        <f t="shared" si="48"/>
        <v>0</v>
      </c>
      <c r="AV103" s="204">
        <f t="shared" si="48"/>
        <v>0</v>
      </c>
      <c r="AW103" s="204">
        <f t="shared" si="48"/>
        <v>0</v>
      </c>
      <c r="AX103" s="204">
        <f t="shared" si="48"/>
        <v>0</v>
      </c>
      <c r="AY103" s="204">
        <f t="shared" si="48"/>
        <v>0</v>
      </c>
      <c r="AZ103" s="204">
        <f t="shared" si="48"/>
        <v>0</v>
      </c>
      <c r="BA103" s="204">
        <f t="shared" si="48"/>
        <v>0</v>
      </c>
      <c r="BB103" s="204">
        <f t="shared" si="48"/>
        <v>0</v>
      </c>
      <c r="BC103" s="204">
        <f t="shared" si="48"/>
        <v>0</v>
      </c>
      <c r="BD103" s="204">
        <f t="shared" si="48"/>
        <v>0</v>
      </c>
      <c r="BE103" s="204">
        <f t="shared" si="48"/>
        <v>0</v>
      </c>
      <c r="BF103" s="204">
        <f t="shared" si="48"/>
        <v>0</v>
      </c>
      <c r="BG103" s="204">
        <f t="shared" si="48"/>
        <v>0</v>
      </c>
      <c r="BH103" s="204">
        <f t="shared" si="48"/>
        <v>0</v>
      </c>
      <c r="BI103" s="204">
        <f t="shared" si="48"/>
        <v>0</v>
      </c>
      <c r="BJ103" s="204">
        <f t="shared" si="48"/>
        <v>0</v>
      </c>
      <c r="BK103" s="204">
        <f t="shared" si="48"/>
        <v>0</v>
      </c>
      <c r="BL103" s="204">
        <f t="shared" si="48"/>
        <v>0</v>
      </c>
      <c r="BM103" s="204">
        <f t="shared" si="48"/>
        <v>0</v>
      </c>
      <c r="BN103" s="204">
        <f t="shared" si="48"/>
        <v>0</v>
      </c>
      <c r="BO103" s="204">
        <f t="shared" si="48"/>
        <v>0</v>
      </c>
      <c r="BP103" s="204">
        <f t="shared" si="48"/>
        <v>0</v>
      </c>
      <c r="BQ103" s="204">
        <f t="shared" si="48"/>
        <v>0</v>
      </c>
      <c r="BR103" s="204">
        <f t="shared" si="48"/>
        <v>0</v>
      </c>
      <c r="BS103" s="204">
        <f t="shared" si="48"/>
        <v>0</v>
      </c>
      <c r="BT103" s="204">
        <f t="shared" si="48"/>
        <v>0</v>
      </c>
      <c r="BU103" s="204">
        <f t="shared" si="48"/>
        <v>0</v>
      </c>
      <c r="BV103" s="204">
        <f t="shared" si="48"/>
        <v>0</v>
      </c>
      <c r="BW103" s="204">
        <f t="shared" si="48"/>
        <v>0</v>
      </c>
      <c r="BX103" s="204">
        <f t="shared" si="48"/>
        <v>0</v>
      </c>
      <c r="BY103" s="204">
        <f t="shared" si="48"/>
        <v>0</v>
      </c>
      <c r="BZ103" s="204">
        <f t="shared" ref="BZ103:EF103" si="49">SUM(BZ71,BZ86,BZ101)</f>
        <v>0</v>
      </c>
      <c r="CA103" s="204">
        <f t="shared" si="49"/>
        <v>0</v>
      </c>
      <c r="CB103" s="204">
        <f t="shared" si="49"/>
        <v>0</v>
      </c>
      <c r="CC103" s="204">
        <f t="shared" si="49"/>
        <v>0</v>
      </c>
      <c r="CD103" s="204">
        <f t="shared" si="49"/>
        <v>0</v>
      </c>
      <c r="CE103" s="204">
        <f t="shared" si="49"/>
        <v>0</v>
      </c>
      <c r="CF103" s="204">
        <f t="shared" si="49"/>
        <v>0</v>
      </c>
      <c r="CG103" s="204">
        <f t="shared" si="49"/>
        <v>0</v>
      </c>
      <c r="CH103" s="204">
        <f t="shared" si="49"/>
        <v>0</v>
      </c>
      <c r="CI103" s="204">
        <f t="shared" si="49"/>
        <v>0</v>
      </c>
      <c r="CJ103" s="204">
        <f t="shared" si="49"/>
        <v>0</v>
      </c>
      <c r="CK103" s="204">
        <f t="shared" si="49"/>
        <v>0</v>
      </c>
      <c r="CL103" s="204">
        <f t="shared" si="49"/>
        <v>0</v>
      </c>
      <c r="CM103" s="204">
        <f t="shared" si="49"/>
        <v>0</v>
      </c>
      <c r="CN103" s="204">
        <f t="shared" si="49"/>
        <v>0</v>
      </c>
      <c r="CO103" s="204">
        <f t="shared" si="49"/>
        <v>0</v>
      </c>
      <c r="CP103" s="204">
        <f t="shared" si="49"/>
        <v>0</v>
      </c>
      <c r="CQ103" s="204">
        <f t="shared" si="49"/>
        <v>0</v>
      </c>
      <c r="CR103" s="204">
        <f t="shared" si="49"/>
        <v>0</v>
      </c>
      <c r="CS103" s="204">
        <f t="shared" si="49"/>
        <v>0</v>
      </c>
      <c r="CT103" s="204">
        <f t="shared" si="49"/>
        <v>0</v>
      </c>
      <c r="CU103" s="204">
        <f t="shared" si="49"/>
        <v>0</v>
      </c>
      <c r="CV103" s="204">
        <f t="shared" si="49"/>
        <v>0</v>
      </c>
      <c r="CW103" s="204">
        <f t="shared" si="49"/>
        <v>0</v>
      </c>
      <c r="CX103" s="204">
        <f t="shared" si="49"/>
        <v>0</v>
      </c>
      <c r="CY103" s="204">
        <f t="shared" si="49"/>
        <v>0</v>
      </c>
      <c r="CZ103" s="204">
        <f t="shared" si="49"/>
        <v>0</v>
      </c>
      <c r="DA103" s="204">
        <f t="shared" si="49"/>
        <v>0</v>
      </c>
      <c r="DB103" s="204">
        <f t="shared" si="49"/>
        <v>0</v>
      </c>
      <c r="DC103" s="204">
        <f t="shared" si="49"/>
        <v>0</v>
      </c>
      <c r="DD103" s="204">
        <f t="shared" si="49"/>
        <v>0</v>
      </c>
      <c r="DE103" s="204">
        <f t="shared" si="49"/>
        <v>0</v>
      </c>
      <c r="DF103" s="204">
        <f t="shared" si="49"/>
        <v>0</v>
      </c>
      <c r="DG103" s="204">
        <f t="shared" si="49"/>
        <v>0</v>
      </c>
      <c r="DH103" s="204">
        <f t="shared" si="49"/>
        <v>0</v>
      </c>
      <c r="DI103" s="204">
        <f t="shared" si="49"/>
        <v>0</v>
      </c>
      <c r="DJ103" s="204">
        <f t="shared" si="49"/>
        <v>0</v>
      </c>
      <c r="DK103" s="204">
        <f t="shared" si="49"/>
        <v>0</v>
      </c>
      <c r="DL103" s="204">
        <f t="shared" si="49"/>
        <v>0</v>
      </c>
      <c r="DM103" s="204">
        <f t="shared" si="49"/>
        <v>0</v>
      </c>
      <c r="DN103" s="204">
        <f t="shared" si="49"/>
        <v>0</v>
      </c>
      <c r="DO103" s="204">
        <f t="shared" si="49"/>
        <v>0</v>
      </c>
      <c r="DP103" s="204">
        <f t="shared" si="49"/>
        <v>0</v>
      </c>
      <c r="DQ103" s="204">
        <f t="shared" si="49"/>
        <v>0</v>
      </c>
      <c r="DR103" s="204">
        <f t="shared" si="49"/>
        <v>0</v>
      </c>
      <c r="DS103" s="204">
        <f t="shared" si="49"/>
        <v>0</v>
      </c>
      <c r="DT103" s="204">
        <f t="shared" si="49"/>
        <v>0</v>
      </c>
      <c r="DU103" s="204">
        <f t="shared" si="49"/>
        <v>0</v>
      </c>
      <c r="DV103" s="204">
        <f t="shared" si="49"/>
        <v>0</v>
      </c>
      <c r="DW103" s="204">
        <f t="shared" si="49"/>
        <v>0</v>
      </c>
      <c r="DX103" s="204">
        <f t="shared" si="49"/>
        <v>0</v>
      </c>
      <c r="DY103" s="204">
        <f t="shared" si="49"/>
        <v>0</v>
      </c>
      <c r="DZ103" s="204">
        <f t="shared" si="49"/>
        <v>0</v>
      </c>
      <c r="EA103" s="204">
        <f t="shared" si="49"/>
        <v>0</v>
      </c>
      <c r="EB103" s="204">
        <f t="shared" si="49"/>
        <v>0</v>
      </c>
      <c r="EC103" s="204">
        <f t="shared" si="49"/>
        <v>0</v>
      </c>
      <c r="ED103" s="204">
        <f t="shared" si="49"/>
        <v>0</v>
      </c>
      <c r="EE103" s="204">
        <f t="shared" si="49"/>
        <v>0</v>
      </c>
      <c r="EF103" s="204">
        <f t="shared" si="49"/>
        <v>0</v>
      </c>
      <c r="EG103" s="11">
        <f t="shared" ref="EG103" si="50">SUM(EG71,EG86)</f>
        <v>0</v>
      </c>
    </row>
    <row r="104" spans="1:137" collapsed="1">
      <c r="A104" s="211"/>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s="7"/>
    </row>
    <row r="105" spans="1:137" s="7" customFormat="1" ht="15.4">
      <c r="A105" s="209" t="str">
        <f>'1-GBP'!A105</f>
        <v>1</v>
      </c>
      <c r="B105" s="196" t="str">
        <f>_xlfn.XLOOKUP($A105,Select!$B$4:$B$65,Select!$C$4:$C$65)</f>
        <v>Phase 1</v>
      </c>
      <c r="C105" s="197"/>
      <c r="D105" s="197">
        <f>B120+B135+B150</f>
        <v>8</v>
      </c>
      <c r="E105" s="197" t="s">
        <v>281</v>
      </c>
      <c r="F105" s="197"/>
      <c r="G105" s="197"/>
      <c r="H105" s="197"/>
      <c r="I105" s="197" t="s">
        <v>282</v>
      </c>
      <c r="J105" s="197" t="str">
        <f>$A105&amp;"."&amp;$A106</f>
        <v>1.3</v>
      </c>
      <c r="K105" s="197"/>
      <c r="L105" s="197"/>
      <c r="M105" s="197"/>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c r="EB105" s="198"/>
      <c r="EC105" s="198"/>
      <c r="ED105" s="198"/>
      <c r="EE105" s="198"/>
      <c r="EF105" s="198"/>
      <c r="EG105" s="13"/>
    </row>
    <row r="106" spans="1:137" s="8" customFormat="1" outlineLevel="1">
      <c r="A106" s="210" t="str">
        <f>'1-GBP'!A106</f>
        <v>3</v>
      </c>
      <c r="B106" s="199" t="e">
        <f>_xlfn.XLOOKUP($J105,Select!#REF!,Select!$F$4:$F$65)</f>
        <v>#REF!</v>
      </c>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c r="AA106" s="199"/>
      <c r="AB106" s="199"/>
      <c r="AC106" s="199"/>
      <c r="AD106" s="199"/>
      <c r="AE106" s="199"/>
      <c r="AF106" s="199"/>
      <c r="AG106" s="199"/>
      <c r="AH106" s="199"/>
      <c r="AI106" s="199"/>
      <c r="AJ106" s="199"/>
      <c r="AK106" s="199"/>
      <c r="AL106" s="199"/>
      <c r="AM106" s="199"/>
      <c r="AN106" s="199"/>
      <c r="AO106" s="199"/>
      <c r="AP106" s="199"/>
      <c r="AQ106" s="199"/>
      <c r="AR106" s="199"/>
      <c r="AS106" s="199"/>
      <c r="AT106" s="199"/>
      <c r="AU106" s="199"/>
      <c r="AV106" s="199"/>
      <c r="AW106" s="199"/>
      <c r="AX106" s="199"/>
      <c r="AY106" s="199"/>
      <c r="AZ106" s="199"/>
      <c r="BA106" s="199"/>
      <c r="BB106" s="199"/>
      <c r="BC106" s="199"/>
      <c r="BD106" s="199"/>
      <c r="BE106" s="199"/>
      <c r="BF106" s="199"/>
      <c r="BG106" s="199"/>
      <c r="BH106" s="199"/>
      <c r="BI106" s="199"/>
      <c r="BJ106" s="199"/>
      <c r="BK106" s="199"/>
      <c r="BL106" s="199"/>
      <c r="BM106" s="199"/>
      <c r="BN106" s="199"/>
      <c r="BO106" s="199"/>
      <c r="BP106" s="199"/>
      <c r="BQ106" s="199"/>
      <c r="BR106" s="199"/>
      <c r="BS106" s="199"/>
      <c r="BT106" s="199"/>
      <c r="BU106" s="199"/>
      <c r="BV106" s="199"/>
      <c r="BW106" s="199"/>
      <c r="BX106" s="199"/>
      <c r="BY106" s="199"/>
      <c r="BZ106" s="199"/>
      <c r="CA106" s="199"/>
      <c r="CB106" s="199"/>
      <c r="CC106" s="199"/>
      <c r="CD106" s="199"/>
      <c r="CE106" s="199"/>
      <c r="CF106" s="199"/>
      <c r="CG106" s="199"/>
      <c r="CH106" s="199"/>
      <c r="CI106" s="199"/>
      <c r="CJ106" s="199"/>
      <c r="CK106" s="199"/>
      <c r="CL106" s="199"/>
      <c r="CM106" s="199"/>
      <c r="CN106" s="199"/>
      <c r="CO106" s="199"/>
      <c r="CP106" s="199"/>
      <c r="CQ106" s="199"/>
      <c r="CR106" s="199"/>
      <c r="CS106" s="199"/>
      <c r="CT106" s="199"/>
      <c r="CU106" s="199"/>
      <c r="CV106" s="199"/>
      <c r="CW106" s="199"/>
      <c r="CX106" s="199"/>
      <c r="CY106" s="199"/>
      <c r="CZ106" s="199"/>
      <c r="DA106" s="199"/>
      <c r="DB106" s="199"/>
      <c r="DC106" s="199"/>
      <c r="DD106" s="199"/>
      <c r="DE106" s="199"/>
      <c r="DF106" s="199"/>
      <c r="DG106" s="199"/>
      <c r="DH106" s="199"/>
      <c r="DI106" s="199"/>
      <c r="DJ106" s="199"/>
      <c r="DK106" s="199"/>
      <c r="DL106" s="199"/>
      <c r="DM106" s="199"/>
      <c r="DN106" s="199"/>
      <c r="DO106" s="199"/>
      <c r="DP106" s="199"/>
      <c r="DQ106" s="199"/>
      <c r="DR106" s="199"/>
      <c r="DS106" s="199"/>
      <c r="DT106" s="199"/>
      <c r="DU106" s="199"/>
      <c r="DV106" s="199"/>
      <c r="DW106" s="199"/>
      <c r="DX106" s="199"/>
      <c r="DY106" s="199"/>
      <c r="DZ106" s="199"/>
      <c r="EA106" s="199"/>
      <c r="EB106" s="199"/>
      <c r="EC106" s="199"/>
      <c r="ED106" s="199"/>
      <c r="EE106" s="199"/>
      <c r="EF106" s="199"/>
    </row>
    <row r="107" spans="1:137" s="9" customFormat="1" outlineLevel="1">
      <c r="A107" s="220" t="s">
        <v>150</v>
      </c>
      <c r="B107" s="220" t="s">
        <v>283</v>
      </c>
      <c r="C107" s="220" t="s">
        <v>284</v>
      </c>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row>
    <row r="108" spans="1:137" outlineLevel="1">
      <c r="A108" s="211" t="str">
        <f>A105&amp;"."&amp;A107&amp;"."&amp;A106&amp;"."&amp;B108</f>
        <v>1.c.3.1</v>
      </c>
      <c r="B108">
        <v>1</v>
      </c>
      <c r="C108" t="str">
        <f>_xlfn.XLOOKUP($A108,Select!$A$4:$A$65,Select!$H$4:$H$65)</f>
        <v>EM01</v>
      </c>
      <c r="D108"/>
      <c r="E108"/>
      <c r="F108"/>
      <c r="G108"/>
      <c r="H108"/>
      <c r="I108"/>
      <c r="J108"/>
      <c r="K108"/>
      <c r="L108"/>
      <c r="M108" s="200"/>
      <c r="N108" s="200"/>
      <c r="O108" s="200"/>
      <c r="P108" s="200"/>
      <c r="Q108" s="200"/>
      <c r="R108" s="200"/>
      <c r="S108" s="200"/>
      <c r="T108" s="200"/>
      <c r="U108" s="200"/>
      <c r="V108" s="200"/>
      <c r="W108" s="200"/>
      <c r="X108" s="200"/>
      <c r="Y108" s="200"/>
      <c r="Z108" s="200"/>
      <c r="AA108" s="200"/>
      <c r="AB108" s="200"/>
      <c r="AC108" s="200"/>
      <c r="AD108" s="200"/>
      <c r="AE108" s="200"/>
      <c r="AF108" s="200"/>
      <c r="AG108" s="200"/>
      <c r="AH108" s="200"/>
      <c r="AI108" s="200"/>
      <c r="AJ108" s="200"/>
      <c r="AK108" s="200"/>
      <c r="AL108" s="200"/>
      <c r="AM108" s="200"/>
      <c r="AN108" s="200"/>
      <c r="AO108" s="200"/>
      <c r="AP108" s="200"/>
      <c r="AQ108" s="200"/>
      <c r="AR108" s="200"/>
      <c r="AS108" s="200"/>
      <c r="AT108" s="200"/>
      <c r="AU108" s="200"/>
      <c r="AV108" s="200"/>
      <c r="AW108" s="200"/>
      <c r="AX108" s="200"/>
      <c r="AY108" s="200"/>
      <c r="AZ108" s="200"/>
      <c r="BA108" s="200"/>
      <c r="BB108" s="200"/>
      <c r="BC108" s="200"/>
      <c r="BD108" s="200"/>
      <c r="BE108" s="200"/>
      <c r="BF108" s="200"/>
      <c r="BG108" s="200"/>
      <c r="BH108" s="200"/>
      <c r="BI108" s="200"/>
      <c r="BJ108" s="200"/>
      <c r="BK108" s="200"/>
      <c r="BL108" s="200"/>
      <c r="BM108" s="200"/>
      <c r="BN108" s="200"/>
      <c r="BO108" s="200"/>
      <c r="BP108" s="200"/>
      <c r="BQ108" s="200"/>
      <c r="BR108" s="200"/>
      <c r="BS108" s="200"/>
      <c r="BT108" s="200"/>
      <c r="BU108" s="200"/>
      <c r="BV108" s="200"/>
      <c r="BW108" s="200"/>
      <c r="BX108" s="200"/>
      <c r="BY108" s="200"/>
      <c r="BZ108" s="200"/>
      <c r="CA108" s="200"/>
      <c r="CB108" s="200"/>
      <c r="CC108" s="200"/>
      <c r="CD108" s="200"/>
      <c r="CE108" s="200"/>
      <c r="CF108" s="200"/>
      <c r="CG108" s="200"/>
      <c r="CH108" s="200"/>
      <c r="CI108" s="200"/>
      <c r="CJ108" s="200"/>
      <c r="CK108" s="200"/>
      <c r="CL108" s="200"/>
      <c r="CM108" s="200"/>
      <c r="CN108" s="200"/>
      <c r="CO108" s="200"/>
      <c r="CP108" s="200"/>
      <c r="CQ108" s="200"/>
      <c r="CR108" s="200"/>
      <c r="CS108" s="200"/>
      <c r="CT108" s="200"/>
      <c r="CU108" s="200"/>
      <c r="CV108" s="200"/>
      <c r="CW108" s="200"/>
      <c r="CX108" s="200"/>
      <c r="CY108" s="200"/>
      <c r="CZ108" s="200"/>
      <c r="DA108" s="200"/>
      <c r="DB108" s="200"/>
      <c r="DC108" s="200"/>
      <c r="DD108" s="200"/>
      <c r="DE108" s="200"/>
      <c r="DF108" s="200"/>
      <c r="DG108" s="200"/>
      <c r="DH108" s="200"/>
      <c r="DI108" s="200"/>
      <c r="DJ108" s="200"/>
      <c r="DK108" s="200"/>
      <c r="DL108" s="200"/>
      <c r="DM108" s="200"/>
      <c r="DN108" s="200"/>
      <c r="DO108" s="200"/>
      <c r="DP108" s="200"/>
      <c r="DQ108" s="200"/>
      <c r="DR108" s="200"/>
      <c r="DS108" s="200"/>
      <c r="DT108" s="200"/>
      <c r="DU108" s="200"/>
      <c r="DV108" s="200"/>
      <c r="DW108" s="200"/>
      <c r="DX108" s="200"/>
      <c r="DY108" s="200"/>
      <c r="DZ108" s="200"/>
      <c r="EA108" s="200"/>
      <c r="EB108" s="200"/>
      <c r="EC108" s="200"/>
      <c r="ED108" s="200"/>
      <c r="EE108" s="200"/>
      <c r="EF108" s="200"/>
      <c r="EG108" s="32"/>
    </row>
    <row r="109" spans="1:137" outlineLevel="1">
      <c r="A109" s="211" t="str">
        <f>A105&amp;"."&amp;A107&amp;"."&amp;A106&amp;"."&amp;B109</f>
        <v>1.c.3.2</v>
      </c>
      <c r="B109">
        <v>2</v>
      </c>
      <c r="C109" t="str">
        <f>_xlfn.XLOOKUP($A109,Select!$A$4:$A$65,Select!$H$4:$H$65)</f>
        <v>EC01</v>
      </c>
      <c r="D109"/>
      <c r="E109"/>
      <c r="F109"/>
      <c r="G109"/>
      <c r="H109"/>
      <c r="I109"/>
      <c r="J109"/>
      <c r="K109"/>
      <c r="L109"/>
      <c r="M109" s="200"/>
      <c r="N109" s="200"/>
      <c r="O109" s="200"/>
      <c r="P109" s="200"/>
      <c r="Q109" s="200"/>
      <c r="R109" s="200"/>
      <c r="S109" s="200"/>
      <c r="T109" s="200"/>
      <c r="U109" s="200"/>
      <c r="V109" s="200"/>
      <c r="W109" s="200"/>
      <c r="X109" s="200"/>
      <c r="Y109" s="200"/>
      <c r="Z109" s="200"/>
      <c r="AA109" s="200"/>
      <c r="AB109" s="200"/>
      <c r="AC109" s="200"/>
      <c r="AD109" s="200"/>
      <c r="AE109" s="200"/>
      <c r="AF109" s="200"/>
      <c r="AG109" s="200"/>
      <c r="AH109" s="200"/>
      <c r="AI109" s="200"/>
      <c r="AJ109" s="200"/>
      <c r="AK109" s="200"/>
      <c r="AL109" s="200"/>
      <c r="AM109" s="200"/>
      <c r="AN109" s="200"/>
      <c r="AO109" s="200"/>
      <c r="AP109" s="200"/>
      <c r="AQ109" s="200"/>
      <c r="AR109" s="200"/>
      <c r="AS109" s="200"/>
      <c r="AT109" s="200"/>
      <c r="AU109" s="200"/>
      <c r="AV109" s="200"/>
      <c r="AW109" s="200"/>
      <c r="AX109" s="200"/>
      <c r="AY109" s="200"/>
      <c r="AZ109" s="200"/>
      <c r="BA109" s="200"/>
      <c r="BB109" s="200"/>
      <c r="BC109" s="200"/>
      <c r="BD109" s="200"/>
      <c r="BE109" s="200"/>
      <c r="BF109" s="200"/>
      <c r="BG109" s="200"/>
      <c r="BH109" s="200"/>
      <c r="BI109" s="200"/>
      <c r="BJ109" s="200"/>
      <c r="BK109" s="200"/>
      <c r="BL109" s="200"/>
      <c r="BM109" s="200"/>
      <c r="BN109" s="200"/>
      <c r="BO109" s="200"/>
      <c r="BP109" s="200"/>
      <c r="BQ109" s="200"/>
      <c r="BR109" s="200"/>
      <c r="BS109" s="200"/>
      <c r="BT109" s="200"/>
      <c r="BU109" s="200"/>
      <c r="BV109" s="200"/>
      <c r="BW109" s="200"/>
      <c r="BX109" s="200"/>
      <c r="BY109" s="200"/>
      <c r="BZ109" s="200"/>
      <c r="CA109" s="200"/>
      <c r="CB109" s="200"/>
      <c r="CC109" s="200"/>
      <c r="CD109" s="200"/>
      <c r="CE109" s="200"/>
      <c r="CF109" s="200"/>
      <c r="CG109" s="200"/>
      <c r="CH109" s="200"/>
      <c r="CI109" s="200"/>
      <c r="CJ109" s="200"/>
      <c r="CK109" s="200"/>
      <c r="CL109" s="200"/>
      <c r="CM109" s="200"/>
      <c r="CN109" s="200"/>
      <c r="CO109" s="200"/>
      <c r="CP109" s="200"/>
      <c r="CQ109" s="200"/>
      <c r="CR109" s="200"/>
      <c r="CS109" s="200"/>
      <c r="CT109" s="200"/>
      <c r="CU109" s="200"/>
      <c r="CV109" s="200"/>
      <c r="CW109" s="200"/>
      <c r="CX109" s="200"/>
      <c r="CY109" s="200"/>
      <c r="CZ109" s="200"/>
      <c r="DA109" s="200"/>
      <c r="DB109" s="200"/>
      <c r="DC109" s="200"/>
      <c r="DD109" s="200"/>
      <c r="DE109" s="200"/>
      <c r="DF109" s="200"/>
      <c r="DG109" s="200"/>
      <c r="DH109" s="200"/>
      <c r="DI109" s="200"/>
      <c r="DJ109" s="200"/>
      <c r="DK109" s="200"/>
      <c r="DL109" s="200"/>
      <c r="DM109" s="200"/>
      <c r="DN109" s="200"/>
      <c r="DO109" s="200"/>
      <c r="DP109" s="200"/>
      <c r="DQ109" s="200"/>
      <c r="DR109" s="200"/>
      <c r="DS109" s="200"/>
      <c r="DT109" s="200"/>
      <c r="DU109" s="200"/>
      <c r="DV109" s="200"/>
      <c r="DW109" s="200"/>
      <c r="DX109" s="200"/>
      <c r="DY109" s="200"/>
      <c r="DZ109" s="200"/>
      <c r="EA109" s="200"/>
      <c r="EB109" s="200"/>
      <c r="EC109" s="200"/>
      <c r="ED109" s="200"/>
      <c r="EE109" s="200"/>
      <c r="EF109" s="200"/>
      <c r="EG109" s="32"/>
    </row>
    <row r="110" spans="1:137" outlineLevel="1">
      <c r="A110" s="211" t="str">
        <f>A105&amp;"."&amp;A107&amp;"."&amp;A106&amp;"."&amp;B110</f>
        <v>1.c.3.3</v>
      </c>
      <c r="B110">
        <v>3</v>
      </c>
      <c r="C110" t="str">
        <f>_xlfn.XLOOKUP($A110,Select!$A$4:$A$65,Select!$H$4:$H$65)</f>
        <v>EC02</v>
      </c>
      <c r="D110"/>
      <c r="E110"/>
      <c r="F110"/>
      <c r="G110"/>
      <c r="H110"/>
      <c r="I110"/>
      <c r="J110"/>
      <c r="K110"/>
      <c r="L110"/>
      <c r="M110" s="200"/>
      <c r="N110" s="200"/>
      <c r="O110" s="200"/>
      <c r="P110" s="200"/>
      <c r="Q110" s="200"/>
      <c r="R110" s="200"/>
      <c r="S110" s="200"/>
      <c r="T110" s="200"/>
      <c r="U110" s="200"/>
      <c r="V110" s="200"/>
      <c r="W110" s="200"/>
      <c r="X110" s="200"/>
      <c r="Y110" s="200"/>
      <c r="Z110" s="200"/>
      <c r="AA110" s="200"/>
      <c r="AB110" s="200"/>
      <c r="AC110" s="200"/>
      <c r="AD110" s="200"/>
      <c r="AE110" s="200"/>
      <c r="AF110" s="200"/>
      <c r="AG110" s="200"/>
      <c r="AH110" s="200"/>
      <c r="AI110" s="200"/>
      <c r="AJ110" s="200"/>
      <c r="AK110" s="200"/>
      <c r="AL110" s="200"/>
      <c r="AM110" s="200"/>
      <c r="AN110" s="200"/>
      <c r="AO110" s="200"/>
      <c r="AP110" s="200"/>
      <c r="AQ110" s="200"/>
      <c r="AR110" s="200"/>
      <c r="AS110" s="200"/>
      <c r="AT110" s="200"/>
      <c r="AU110" s="200"/>
      <c r="AV110" s="200"/>
      <c r="AW110" s="200"/>
      <c r="AX110" s="200"/>
      <c r="AY110" s="200"/>
      <c r="AZ110" s="200"/>
      <c r="BA110" s="200"/>
      <c r="BB110" s="200"/>
      <c r="BC110" s="200"/>
      <c r="BD110" s="200"/>
      <c r="BE110" s="200"/>
      <c r="BF110" s="200"/>
      <c r="BG110" s="200"/>
      <c r="BH110" s="200"/>
      <c r="BI110" s="200"/>
      <c r="BJ110" s="200"/>
      <c r="BK110" s="200"/>
      <c r="BL110" s="200"/>
      <c r="BM110" s="200"/>
      <c r="BN110" s="200"/>
      <c r="BO110" s="200"/>
      <c r="BP110" s="200"/>
      <c r="BQ110" s="200"/>
      <c r="BR110" s="200"/>
      <c r="BS110" s="200"/>
      <c r="BT110" s="200"/>
      <c r="BU110" s="200"/>
      <c r="BV110" s="200"/>
      <c r="BW110" s="200"/>
      <c r="BX110" s="200"/>
      <c r="BY110" s="200"/>
      <c r="BZ110" s="200"/>
      <c r="CA110" s="200"/>
      <c r="CB110" s="200"/>
      <c r="CC110" s="200"/>
      <c r="CD110" s="200"/>
      <c r="CE110" s="200"/>
      <c r="CF110" s="200"/>
      <c r="CG110" s="200"/>
      <c r="CH110" s="200"/>
      <c r="CI110" s="200"/>
      <c r="CJ110" s="200"/>
      <c r="CK110" s="200"/>
      <c r="CL110" s="200"/>
      <c r="CM110" s="200"/>
      <c r="CN110" s="200"/>
      <c r="CO110" s="200"/>
      <c r="CP110" s="200"/>
      <c r="CQ110" s="200"/>
      <c r="CR110" s="200"/>
      <c r="CS110" s="200"/>
      <c r="CT110" s="200"/>
      <c r="CU110" s="200"/>
      <c r="CV110" s="200"/>
      <c r="CW110" s="200"/>
      <c r="CX110" s="200"/>
      <c r="CY110" s="200"/>
      <c r="CZ110" s="200"/>
      <c r="DA110" s="200"/>
      <c r="DB110" s="200"/>
      <c r="DC110" s="200"/>
      <c r="DD110" s="200"/>
      <c r="DE110" s="200"/>
      <c r="DF110" s="200"/>
      <c r="DG110" s="200"/>
      <c r="DH110" s="200"/>
      <c r="DI110" s="200"/>
      <c r="DJ110" s="200"/>
      <c r="DK110" s="200"/>
      <c r="DL110" s="200"/>
      <c r="DM110" s="200"/>
      <c r="DN110" s="200"/>
      <c r="DO110" s="200"/>
      <c r="DP110" s="200"/>
      <c r="DQ110" s="200"/>
      <c r="DR110" s="200"/>
      <c r="DS110" s="200"/>
      <c r="DT110" s="200"/>
      <c r="DU110" s="200"/>
      <c r="DV110" s="200"/>
      <c r="DW110" s="200"/>
      <c r="DX110" s="200"/>
      <c r="DY110" s="200"/>
      <c r="DZ110" s="200"/>
      <c r="EA110" s="200"/>
      <c r="EB110" s="200"/>
      <c r="EC110" s="200"/>
      <c r="ED110" s="200"/>
      <c r="EE110" s="200"/>
      <c r="EF110" s="200"/>
      <c r="EG110" s="32"/>
    </row>
    <row r="111" spans="1:137" outlineLevel="1">
      <c r="A111" s="211" t="str">
        <f>A105&amp;"."&amp;A107&amp;"."&amp;A106&amp;"."&amp;B111</f>
        <v>1.c.3.4</v>
      </c>
      <c r="B111">
        <v>4</v>
      </c>
      <c r="C111" t="str">
        <f>_xlfn.XLOOKUP($A111,Select!$A$4:$A$65,Select!$H$4:$H$65)</f>
        <v>EC03</v>
      </c>
      <c r="D111"/>
      <c r="E111"/>
      <c r="F111"/>
      <c r="G111"/>
      <c r="H111"/>
      <c r="I111"/>
      <c r="J111"/>
      <c r="K111"/>
      <c r="L111"/>
      <c r="M111" s="200"/>
      <c r="N111" s="200"/>
      <c r="O111" s="200"/>
      <c r="P111" s="200"/>
      <c r="Q111" s="200"/>
      <c r="R111" s="200"/>
      <c r="S111" s="200"/>
      <c r="T111" s="200"/>
      <c r="U111" s="200"/>
      <c r="V111" s="200"/>
      <c r="W111" s="200"/>
      <c r="X111" s="200"/>
      <c r="Y111" s="200"/>
      <c r="Z111" s="200"/>
      <c r="AA111" s="200"/>
      <c r="AB111" s="200"/>
      <c r="AC111" s="200"/>
      <c r="AD111" s="200"/>
      <c r="AE111" s="200"/>
      <c r="AF111" s="200"/>
      <c r="AG111" s="200"/>
      <c r="AH111" s="200"/>
      <c r="AI111" s="200"/>
      <c r="AJ111" s="200"/>
      <c r="AK111" s="200"/>
      <c r="AL111" s="200"/>
      <c r="AM111" s="200"/>
      <c r="AN111" s="200"/>
      <c r="AO111" s="200"/>
      <c r="AP111" s="200"/>
      <c r="AQ111" s="200"/>
      <c r="AR111" s="200"/>
      <c r="AS111" s="200"/>
      <c r="AT111" s="200"/>
      <c r="AU111" s="200"/>
      <c r="AV111" s="200"/>
      <c r="AW111" s="200"/>
      <c r="AX111" s="200"/>
      <c r="AY111" s="200"/>
      <c r="AZ111" s="200"/>
      <c r="BA111" s="200"/>
      <c r="BB111" s="200"/>
      <c r="BC111" s="200"/>
      <c r="BD111" s="200"/>
      <c r="BE111" s="200"/>
      <c r="BF111" s="200"/>
      <c r="BG111" s="200"/>
      <c r="BH111" s="200"/>
      <c r="BI111" s="200"/>
      <c r="BJ111" s="200"/>
      <c r="BK111" s="200"/>
      <c r="BL111" s="200"/>
      <c r="BM111" s="200"/>
      <c r="BN111" s="200"/>
      <c r="BO111" s="200"/>
      <c r="BP111" s="200"/>
      <c r="BQ111" s="200"/>
      <c r="BR111" s="200"/>
      <c r="BS111" s="200"/>
      <c r="BT111" s="200"/>
      <c r="BU111" s="200"/>
      <c r="BV111" s="200"/>
      <c r="BW111" s="200"/>
      <c r="BX111" s="200"/>
      <c r="BY111" s="200"/>
      <c r="BZ111" s="200"/>
      <c r="CA111" s="200"/>
      <c r="CB111" s="200"/>
      <c r="CC111" s="200"/>
      <c r="CD111" s="200"/>
      <c r="CE111" s="200"/>
      <c r="CF111" s="200"/>
      <c r="CG111" s="200"/>
      <c r="CH111" s="200"/>
      <c r="CI111" s="200"/>
      <c r="CJ111" s="200"/>
      <c r="CK111" s="200"/>
      <c r="CL111" s="200"/>
      <c r="CM111" s="200"/>
      <c r="CN111" s="200"/>
      <c r="CO111" s="200"/>
      <c r="CP111" s="200"/>
      <c r="CQ111" s="200"/>
      <c r="CR111" s="200"/>
      <c r="CS111" s="200"/>
      <c r="CT111" s="200"/>
      <c r="CU111" s="200"/>
      <c r="CV111" s="200"/>
      <c r="CW111" s="200"/>
      <c r="CX111" s="200"/>
      <c r="CY111" s="200"/>
      <c r="CZ111" s="200"/>
      <c r="DA111" s="200"/>
      <c r="DB111" s="200"/>
      <c r="DC111" s="200"/>
      <c r="DD111" s="200"/>
      <c r="DE111" s="200"/>
      <c r="DF111" s="200"/>
      <c r="DG111" s="200"/>
      <c r="DH111" s="200"/>
      <c r="DI111" s="200"/>
      <c r="DJ111" s="200"/>
      <c r="DK111" s="200"/>
      <c r="DL111" s="200"/>
      <c r="DM111" s="200"/>
      <c r="DN111" s="200"/>
      <c r="DO111" s="200"/>
      <c r="DP111" s="200"/>
      <c r="DQ111" s="200"/>
      <c r="DR111" s="200"/>
      <c r="DS111" s="200"/>
      <c r="DT111" s="200"/>
      <c r="DU111" s="200"/>
      <c r="DV111" s="200"/>
      <c r="DW111" s="200"/>
      <c r="DX111" s="200"/>
      <c r="DY111" s="200"/>
      <c r="DZ111" s="200"/>
      <c r="EA111" s="200"/>
      <c r="EB111" s="200"/>
      <c r="EC111" s="200"/>
      <c r="ED111" s="200"/>
      <c r="EE111" s="200"/>
      <c r="EF111" s="200"/>
      <c r="EG111" s="32"/>
    </row>
    <row r="112" spans="1:137" outlineLevel="1">
      <c r="A112" s="211" t="str">
        <f>A105&amp;"."&amp;A107&amp;"."&amp;A106&amp;"."&amp;B112</f>
        <v>1.c.3.5</v>
      </c>
      <c r="B112">
        <v>5</v>
      </c>
      <c r="C112" t="str">
        <f>_xlfn.XLOOKUP($A112,Select!$A$4:$A$65,Select!$H$4:$H$65)</f>
        <v>EC04</v>
      </c>
      <c r="D112"/>
      <c r="E112"/>
      <c r="F112"/>
      <c r="G112"/>
      <c r="H112"/>
      <c r="I112"/>
      <c r="J112"/>
      <c r="K112"/>
      <c r="L112"/>
      <c r="M112" s="200"/>
      <c r="N112" s="200"/>
      <c r="O112" s="200"/>
      <c r="P112" s="200"/>
      <c r="Q112" s="200"/>
      <c r="R112" s="200"/>
      <c r="S112" s="200"/>
      <c r="T112" s="200"/>
      <c r="U112" s="200"/>
      <c r="V112" s="200"/>
      <c r="W112" s="200"/>
      <c r="X112" s="200"/>
      <c r="Y112" s="200"/>
      <c r="Z112" s="200"/>
      <c r="AA112" s="200"/>
      <c r="AB112" s="200"/>
      <c r="AC112" s="200"/>
      <c r="AD112" s="200"/>
      <c r="AE112" s="200"/>
      <c r="AF112" s="200"/>
      <c r="AG112" s="200"/>
      <c r="AH112" s="200"/>
      <c r="AI112" s="200"/>
      <c r="AJ112" s="200"/>
      <c r="AK112" s="200"/>
      <c r="AL112" s="200"/>
      <c r="AM112" s="200"/>
      <c r="AN112" s="200"/>
      <c r="AO112" s="200"/>
      <c r="AP112" s="200"/>
      <c r="AQ112" s="200"/>
      <c r="AR112" s="200"/>
      <c r="AS112" s="200"/>
      <c r="AT112" s="200"/>
      <c r="AU112" s="200"/>
      <c r="AV112" s="200"/>
      <c r="AW112" s="200"/>
      <c r="AX112" s="200"/>
      <c r="AY112" s="200"/>
      <c r="AZ112" s="200"/>
      <c r="BA112" s="200"/>
      <c r="BB112" s="200"/>
      <c r="BC112" s="200"/>
      <c r="BD112" s="200"/>
      <c r="BE112" s="200"/>
      <c r="BF112" s="200"/>
      <c r="BG112" s="200"/>
      <c r="BH112" s="200"/>
      <c r="BI112" s="200"/>
      <c r="BJ112" s="200"/>
      <c r="BK112" s="200"/>
      <c r="BL112" s="200"/>
      <c r="BM112" s="200"/>
      <c r="BN112" s="200"/>
      <c r="BO112" s="200"/>
      <c r="BP112" s="200"/>
      <c r="BQ112" s="200"/>
      <c r="BR112" s="200"/>
      <c r="BS112" s="200"/>
      <c r="BT112" s="200"/>
      <c r="BU112" s="200"/>
      <c r="BV112" s="200"/>
      <c r="BW112" s="200"/>
      <c r="BX112" s="200"/>
      <c r="BY112" s="200"/>
      <c r="BZ112" s="200"/>
      <c r="CA112" s="200"/>
      <c r="CB112" s="200"/>
      <c r="CC112" s="200"/>
      <c r="CD112" s="200"/>
      <c r="CE112" s="200"/>
      <c r="CF112" s="200"/>
      <c r="CG112" s="200"/>
      <c r="CH112" s="200"/>
      <c r="CI112" s="200"/>
      <c r="CJ112" s="200"/>
      <c r="CK112" s="200"/>
      <c r="CL112" s="200"/>
      <c r="CM112" s="200"/>
      <c r="CN112" s="200"/>
      <c r="CO112" s="200"/>
      <c r="CP112" s="200"/>
      <c r="CQ112" s="200"/>
      <c r="CR112" s="200"/>
      <c r="CS112" s="200"/>
      <c r="CT112" s="200"/>
      <c r="CU112" s="200"/>
      <c r="CV112" s="200"/>
      <c r="CW112" s="200"/>
      <c r="CX112" s="200"/>
      <c r="CY112" s="200"/>
      <c r="CZ112" s="200"/>
      <c r="DA112" s="200"/>
      <c r="DB112" s="200"/>
      <c r="DC112" s="200"/>
      <c r="DD112" s="200"/>
      <c r="DE112" s="200"/>
      <c r="DF112" s="200"/>
      <c r="DG112" s="200"/>
      <c r="DH112" s="200"/>
      <c r="DI112" s="200"/>
      <c r="DJ112" s="200"/>
      <c r="DK112" s="200"/>
      <c r="DL112" s="200"/>
      <c r="DM112" s="200"/>
      <c r="DN112" s="200"/>
      <c r="DO112" s="200"/>
      <c r="DP112" s="200"/>
      <c r="DQ112" s="200"/>
      <c r="DR112" s="200"/>
      <c r="DS112" s="200"/>
      <c r="DT112" s="200"/>
      <c r="DU112" s="200"/>
      <c r="DV112" s="200"/>
      <c r="DW112" s="200"/>
      <c r="DX112" s="200"/>
      <c r="DY112" s="200"/>
      <c r="DZ112" s="200"/>
      <c r="EA112" s="200"/>
      <c r="EB112" s="200"/>
      <c r="EC112" s="200"/>
      <c r="ED112" s="200"/>
      <c r="EE112" s="200"/>
      <c r="EF112" s="200"/>
      <c r="EG112" s="32"/>
    </row>
    <row r="113" spans="1:137" outlineLevel="1">
      <c r="A113" s="211" t="str">
        <f>A105&amp;"."&amp;A107&amp;"."&amp;A106&amp;"."&amp;B113</f>
        <v>1.c.3.6</v>
      </c>
      <c r="B113">
        <v>6</v>
      </c>
      <c r="C113" t="str">
        <f>_xlfn.XLOOKUP($A113,Select!$A$4:$A$65,Select!$H$4:$H$65)</f>
        <v>EC05</v>
      </c>
      <c r="D113"/>
      <c r="E113"/>
      <c r="F113"/>
      <c r="G113"/>
      <c r="H113"/>
      <c r="I113"/>
      <c r="J113"/>
      <c r="K113"/>
      <c r="L113"/>
      <c r="M113" s="200"/>
      <c r="N113" s="200"/>
      <c r="O113" s="200"/>
      <c r="P113" s="200"/>
      <c r="Q113" s="200"/>
      <c r="R113" s="200"/>
      <c r="S113" s="200"/>
      <c r="T113" s="200"/>
      <c r="U113" s="200"/>
      <c r="V113" s="200"/>
      <c r="W113" s="200"/>
      <c r="X113" s="200"/>
      <c r="Y113" s="200"/>
      <c r="Z113" s="200"/>
      <c r="AA113" s="200"/>
      <c r="AB113" s="200"/>
      <c r="AC113" s="200"/>
      <c r="AD113" s="200"/>
      <c r="AE113" s="200"/>
      <c r="AF113" s="200"/>
      <c r="AG113" s="200"/>
      <c r="AH113" s="200"/>
      <c r="AI113" s="200"/>
      <c r="AJ113" s="200"/>
      <c r="AK113" s="200"/>
      <c r="AL113" s="200"/>
      <c r="AM113" s="200"/>
      <c r="AN113" s="200"/>
      <c r="AO113" s="200"/>
      <c r="AP113" s="200"/>
      <c r="AQ113" s="200"/>
      <c r="AR113" s="200"/>
      <c r="AS113" s="200"/>
      <c r="AT113" s="200"/>
      <c r="AU113" s="200"/>
      <c r="AV113" s="200"/>
      <c r="AW113" s="200"/>
      <c r="AX113" s="200"/>
      <c r="AY113" s="200"/>
      <c r="AZ113" s="200"/>
      <c r="BA113" s="200"/>
      <c r="BB113" s="200"/>
      <c r="BC113" s="200"/>
      <c r="BD113" s="200"/>
      <c r="BE113" s="200"/>
      <c r="BF113" s="200"/>
      <c r="BG113" s="200"/>
      <c r="BH113" s="200"/>
      <c r="BI113" s="200"/>
      <c r="BJ113" s="200"/>
      <c r="BK113" s="200"/>
      <c r="BL113" s="200"/>
      <c r="BM113" s="200"/>
      <c r="BN113" s="200"/>
      <c r="BO113" s="200"/>
      <c r="BP113" s="200"/>
      <c r="BQ113" s="200"/>
      <c r="BR113" s="200"/>
      <c r="BS113" s="200"/>
      <c r="BT113" s="200"/>
      <c r="BU113" s="200"/>
      <c r="BV113" s="200"/>
      <c r="BW113" s="200"/>
      <c r="BX113" s="200"/>
      <c r="BY113" s="200"/>
      <c r="BZ113" s="200"/>
      <c r="CA113" s="200"/>
      <c r="CB113" s="200"/>
      <c r="CC113" s="200"/>
      <c r="CD113" s="200"/>
      <c r="CE113" s="200"/>
      <c r="CF113" s="200"/>
      <c r="CG113" s="200"/>
      <c r="CH113" s="200"/>
      <c r="CI113" s="200"/>
      <c r="CJ113" s="200"/>
      <c r="CK113" s="200"/>
      <c r="CL113" s="200"/>
      <c r="CM113" s="200"/>
      <c r="CN113" s="200"/>
      <c r="CO113" s="200"/>
      <c r="CP113" s="200"/>
      <c r="CQ113" s="200"/>
      <c r="CR113" s="200"/>
      <c r="CS113" s="200"/>
      <c r="CT113" s="200"/>
      <c r="CU113" s="200"/>
      <c r="CV113" s="200"/>
      <c r="CW113" s="200"/>
      <c r="CX113" s="200"/>
      <c r="CY113" s="200"/>
      <c r="CZ113" s="200"/>
      <c r="DA113" s="200"/>
      <c r="DB113" s="200"/>
      <c r="DC113" s="200"/>
      <c r="DD113" s="200"/>
      <c r="DE113" s="200"/>
      <c r="DF113" s="200"/>
      <c r="DG113" s="200"/>
      <c r="DH113" s="200"/>
      <c r="DI113" s="200"/>
      <c r="DJ113" s="200"/>
      <c r="DK113" s="200"/>
      <c r="DL113" s="200"/>
      <c r="DM113" s="200"/>
      <c r="DN113" s="200"/>
      <c r="DO113" s="200"/>
      <c r="DP113" s="200"/>
      <c r="DQ113" s="200"/>
      <c r="DR113" s="200"/>
      <c r="DS113" s="200"/>
      <c r="DT113" s="200"/>
      <c r="DU113" s="200"/>
      <c r="DV113" s="200"/>
      <c r="DW113" s="200"/>
      <c r="DX113" s="200"/>
      <c r="DY113" s="200"/>
      <c r="DZ113" s="200"/>
      <c r="EA113" s="200"/>
      <c r="EB113" s="200"/>
      <c r="EC113" s="200"/>
      <c r="ED113" s="200"/>
      <c r="EE113" s="200"/>
      <c r="EF113" s="200"/>
      <c r="EG113" s="32"/>
    </row>
    <row r="114" spans="1:137" outlineLevel="1">
      <c r="A114" s="211" t="str">
        <f>A105&amp;"."&amp;A107&amp;"."&amp;A106&amp;"."&amp;B114</f>
        <v>1.c.3.7</v>
      </c>
      <c r="B114">
        <v>7</v>
      </c>
      <c r="C114" t="e">
        <f>_xlfn.XLOOKUP($A114,Select!$A$4:$A$65,Select!$H$4:$H$65)</f>
        <v>#N/A</v>
      </c>
      <c r="D114"/>
      <c r="E114"/>
      <c r="F114"/>
      <c r="G114"/>
      <c r="H114"/>
      <c r="I114"/>
      <c r="J114"/>
      <c r="K114"/>
      <c r="L114"/>
      <c r="M114" s="200"/>
      <c r="N114" s="200"/>
      <c r="O114" s="200"/>
      <c r="P114" s="200"/>
      <c r="Q114" s="200"/>
      <c r="R114" s="200"/>
      <c r="S114" s="200"/>
      <c r="T114" s="200"/>
      <c r="U114" s="200"/>
      <c r="V114" s="200"/>
      <c r="W114" s="200"/>
      <c r="X114" s="200"/>
      <c r="Y114" s="200"/>
      <c r="Z114" s="200"/>
      <c r="AA114" s="200"/>
      <c r="AB114" s="200"/>
      <c r="AC114" s="200"/>
      <c r="AD114" s="200"/>
      <c r="AE114" s="200"/>
      <c r="AF114" s="200"/>
      <c r="AG114" s="200"/>
      <c r="AH114" s="200"/>
      <c r="AI114" s="200"/>
      <c r="AJ114" s="200"/>
      <c r="AK114" s="200"/>
      <c r="AL114" s="200"/>
      <c r="AM114" s="200"/>
      <c r="AN114" s="200"/>
      <c r="AO114" s="200"/>
      <c r="AP114" s="200"/>
      <c r="AQ114" s="200"/>
      <c r="AR114" s="200"/>
      <c r="AS114" s="200"/>
      <c r="AT114" s="200"/>
      <c r="AU114" s="200"/>
      <c r="AV114" s="200"/>
      <c r="AW114" s="200"/>
      <c r="AX114" s="200"/>
      <c r="AY114" s="200"/>
      <c r="AZ114" s="200"/>
      <c r="BA114" s="200"/>
      <c r="BB114" s="200"/>
      <c r="BC114" s="200"/>
      <c r="BD114" s="200"/>
      <c r="BE114" s="200"/>
      <c r="BF114" s="200"/>
      <c r="BG114" s="200"/>
      <c r="BH114" s="200"/>
      <c r="BI114" s="200"/>
      <c r="BJ114" s="200"/>
      <c r="BK114" s="200"/>
      <c r="BL114" s="200"/>
      <c r="BM114" s="200"/>
      <c r="BN114" s="200"/>
      <c r="BO114" s="200"/>
      <c r="BP114" s="200"/>
      <c r="BQ114" s="200"/>
      <c r="BR114" s="200"/>
      <c r="BS114" s="200"/>
      <c r="BT114" s="200"/>
      <c r="BU114" s="200"/>
      <c r="BV114" s="200"/>
      <c r="BW114" s="200"/>
      <c r="BX114" s="200"/>
      <c r="BY114" s="200"/>
      <c r="BZ114" s="200"/>
      <c r="CA114" s="200"/>
      <c r="CB114" s="200"/>
      <c r="CC114" s="200"/>
      <c r="CD114" s="200"/>
      <c r="CE114" s="200"/>
      <c r="CF114" s="200"/>
      <c r="CG114" s="200"/>
      <c r="CH114" s="200"/>
      <c r="CI114" s="200"/>
      <c r="CJ114" s="200"/>
      <c r="CK114" s="200"/>
      <c r="CL114" s="200"/>
      <c r="CM114" s="200"/>
      <c r="CN114" s="200"/>
      <c r="CO114" s="200"/>
      <c r="CP114" s="200"/>
      <c r="CQ114" s="200"/>
      <c r="CR114" s="200"/>
      <c r="CS114" s="200"/>
      <c r="CT114" s="200"/>
      <c r="CU114" s="200"/>
      <c r="CV114" s="200"/>
      <c r="CW114" s="200"/>
      <c r="CX114" s="200"/>
      <c r="CY114" s="200"/>
      <c r="CZ114" s="200"/>
      <c r="DA114" s="200"/>
      <c r="DB114" s="200"/>
      <c r="DC114" s="200"/>
      <c r="DD114" s="200"/>
      <c r="DE114" s="200"/>
      <c r="DF114" s="200"/>
      <c r="DG114" s="200"/>
      <c r="DH114" s="200"/>
      <c r="DI114" s="200"/>
      <c r="DJ114" s="200"/>
      <c r="DK114" s="200"/>
      <c r="DL114" s="200"/>
      <c r="DM114" s="200"/>
      <c r="DN114" s="200"/>
      <c r="DO114" s="200"/>
      <c r="DP114" s="200"/>
      <c r="DQ114" s="200"/>
      <c r="DR114" s="200"/>
      <c r="DS114" s="200"/>
      <c r="DT114" s="200"/>
      <c r="DU114" s="200"/>
      <c r="DV114" s="200"/>
      <c r="DW114" s="200"/>
      <c r="DX114" s="200"/>
      <c r="DY114" s="200"/>
      <c r="DZ114" s="200"/>
      <c r="EA114" s="200"/>
      <c r="EB114" s="200"/>
      <c r="EC114" s="200"/>
      <c r="ED114" s="200"/>
      <c r="EE114" s="200"/>
      <c r="EF114" s="200"/>
      <c r="EG114" s="32"/>
    </row>
    <row r="115" spans="1:137" outlineLevel="1">
      <c r="A115" s="211" t="str">
        <f>A105&amp;"."&amp;A107&amp;"."&amp;A106&amp;"."&amp;B115</f>
        <v>1.c.3.8</v>
      </c>
      <c r="B115">
        <v>8</v>
      </c>
      <c r="C115" t="e">
        <f>_xlfn.XLOOKUP($A115,Select!$A$4:$A$65,Select!$H$4:$H$65)</f>
        <v>#N/A</v>
      </c>
      <c r="D115"/>
      <c r="E115"/>
      <c r="F115"/>
      <c r="G115"/>
      <c r="H115"/>
      <c r="I115"/>
      <c r="J115"/>
      <c r="K115"/>
      <c r="L115"/>
      <c r="M115" s="200"/>
      <c r="N115" s="200"/>
      <c r="O115" s="200"/>
      <c r="P115" s="200"/>
      <c r="Q115" s="200"/>
      <c r="R115" s="200"/>
      <c r="S115" s="200"/>
      <c r="T115" s="200"/>
      <c r="U115" s="200"/>
      <c r="V115" s="200"/>
      <c r="W115" s="200"/>
      <c r="X115" s="200"/>
      <c r="Y115" s="200"/>
      <c r="Z115" s="200"/>
      <c r="AA115" s="200"/>
      <c r="AB115" s="200"/>
      <c r="AC115" s="200"/>
      <c r="AD115" s="200"/>
      <c r="AE115" s="200"/>
      <c r="AF115" s="200"/>
      <c r="AG115" s="200"/>
      <c r="AH115" s="200"/>
      <c r="AI115" s="200"/>
      <c r="AJ115" s="200"/>
      <c r="AK115" s="200"/>
      <c r="AL115" s="200"/>
      <c r="AM115" s="200"/>
      <c r="AN115" s="200"/>
      <c r="AO115" s="200"/>
      <c r="AP115" s="200"/>
      <c r="AQ115" s="200"/>
      <c r="AR115" s="200"/>
      <c r="AS115" s="200"/>
      <c r="AT115" s="200"/>
      <c r="AU115" s="200"/>
      <c r="AV115" s="200"/>
      <c r="AW115" s="200"/>
      <c r="AX115" s="200"/>
      <c r="AY115" s="200"/>
      <c r="AZ115" s="200"/>
      <c r="BA115" s="200"/>
      <c r="BB115" s="200"/>
      <c r="BC115" s="200"/>
      <c r="BD115" s="200"/>
      <c r="BE115" s="200"/>
      <c r="BF115" s="200"/>
      <c r="BG115" s="200"/>
      <c r="BH115" s="200"/>
      <c r="BI115" s="200"/>
      <c r="BJ115" s="200"/>
      <c r="BK115" s="200"/>
      <c r="BL115" s="200"/>
      <c r="BM115" s="200"/>
      <c r="BN115" s="200"/>
      <c r="BO115" s="200"/>
      <c r="BP115" s="200"/>
      <c r="BQ115" s="200"/>
      <c r="BR115" s="200"/>
      <c r="BS115" s="200"/>
      <c r="BT115" s="200"/>
      <c r="BU115" s="200"/>
      <c r="BV115" s="200"/>
      <c r="BW115" s="200"/>
      <c r="BX115" s="200"/>
      <c r="BY115" s="200"/>
      <c r="BZ115" s="200"/>
      <c r="CA115" s="200"/>
      <c r="CB115" s="200"/>
      <c r="CC115" s="200"/>
      <c r="CD115" s="200"/>
      <c r="CE115" s="200"/>
      <c r="CF115" s="200"/>
      <c r="CG115" s="200"/>
      <c r="CH115" s="200"/>
      <c r="CI115" s="200"/>
      <c r="CJ115" s="200"/>
      <c r="CK115" s="200"/>
      <c r="CL115" s="200"/>
      <c r="CM115" s="200"/>
      <c r="CN115" s="200"/>
      <c r="CO115" s="200"/>
      <c r="CP115" s="200"/>
      <c r="CQ115" s="200"/>
      <c r="CR115" s="200"/>
      <c r="CS115" s="200"/>
      <c r="CT115" s="200"/>
      <c r="CU115" s="200"/>
      <c r="CV115" s="200"/>
      <c r="CW115" s="200"/>
      <c r="CX115" s="200"/>
      <c r="CY115" s="200"/>
      <c r="CZ115" s="200"/>
      <c r="DA115" s="200"/>
      <c r="DB115" s="200"/>
      <c r="DC115" s="200"/>
      <c r="DD115" s="200"/>
      <c r="DE115" s="200"/>
      <c r="DF115" s="200"/>
      <c r="DG115" s="200"/>
      <c r="DH115" s="200"/>
      <c r="DI115" s="200"/>
      <c r="DJ115" s="200"/>
      <c r="DK115" s="200"/>
      <c r="DL115" s="200"/>
      <c r="DM115" s="200"/>
      <c r="DN115" s="200"/>
      <c r="DO115" s="200"/>
      <c r="DP115" s="200"/>
      <c r="DQ115" s="200"/>
      <c r="DR115" s="200"/>
      <c r="DS115" s="200"/>
      <c r="DT115" s="200"/>
      <c r="DU115" s="200"/>
      <c r="DV115" s="200"/>
      <c r="DW115" s="200"/>
      <c r="DX115" s="200"/>
      <c r="DY115" s="200"/>
      <c r="DZ115" s="200"/>
      <c r="EA115" s="200"/>
      <c r="EB115" s="200"/>
      <c r="EC115" s="200"/>
      <c r="ED115" s="200"/>
      <c r="EE115" s="200"/>
      <c r="EF115" s="200"/>
      <c r="EG115" s="32"/>
    </row>
    <row r="116" spans="1:137" outlineLevel="1">
      <c r="A116" s="211" t="str">
        <f>A105&amp;"."&amp;A107&amp;"."&amp;A106&amp;"."&amp;B116</f>
        <v>1.c.3.9</v>
      </c>
      <c r="B116">
        <v>9</v>
      </c>
      <c r="C116" t="e">
        <f>_xlfn.XLOOKUP($A116,Select!$A$4:$A$65,Select!$H$4:$H$65)</f>
        <v>#N/A</v>
      </c>
      <c r="D116"/>
      <c r="E116"/>
      <c r="F116"/>
      <c r="G116"/>
      <c r="H116"/>
      <c r="I116"/>
      <c r="J116"/>
      <c r="K116"/>
      <c r="L116"/>
      <c r="M116" s="200"/>
      <c r="N116" s="200"/>
      <c r="O116" s="200"/>
      <c r="P116" s="200"/>
      <c r="Q116" s="200"/>
      <c r="R116" s="200"/>
      <c r="S116" s="200"/>
      <c r="T116" s="200"/>
      <c r="U116" s="200"/>
      <c r="V116" s="200"/>
      <c r="W116" s="200"/>
      <c r="X116" s="200"/>
      <c r="Y116" s="200"/>
      <c r="Z116" s="200"/>
      <c r="AA116" s="200"/>
      <c r="AB116" s="200"/>
      <c r="AC116" s="200"/>
      <c r="AD116" s="200"/>
      <c r="AE116" s="200"/>
      <c r="AF116" s="200"/>
      <c r="AG116" s="200"/>
      <c r="AH116" s="200"/>
      <c r="AI116" s="200"/>
      <c r="AJ116" s="200"/>
      <c r="AK116" s="200"/>
      <c r="AL116" s="200"/>
      <c r="AM116" s="200"/>
      <c r="AN116" s="200"/>
      <c r="AO116" s="200"/>
      <c r="AP116" s="200"/>
      <c r="AQ116" s="200"/>
      <c r="AR116" s="200"/>
      <c r="AS116" s="200"/>
      <c r="AT116" s="200"/>
      <c r="AU116" s="200"/>
      <c r="AV116" s="200"/>
      <c r="AW116" s="200"/>
      <c r="AX116" s="200"/>
      <c r="AY116" s="200"/>
      <c r="AZ116" s="200"/>
      <c r="BA116" s="200"/>
      <c r="BB116" s="200"/>
      <c r="BC116" s="200"/>
      <c r="BD116" s="200"/>
      <c r="BE116" s="200"/>
      <c r="BF116" s="200"/>
      <c r="BG116" s="200"/>
      <c r="BH116" s="200"/>
      <c r="BI116" s="200"/>
      <c r="BJ116" s="200"/>
      <c r="BK116" s="200"/>
      <c r="BL116" s="200"/>
      <c r="BM116" s="200"/>
      <c r="BN116" s="200"/>
      <c r="BO116" s="200"/>
      <c r="BP116" s="200"/>
      <c r="BQ116" s="200"/>
      <c r="BR116" s="200"/>
      <c r="BS116" s="200"/>
      <c r="BT116" s="200"/>
      <c r="BU116" s="200"/>
      <c r="BV116" s="200"/>
      <c r="BW116" s="200"/>
      <c r="BX116" s="200"/>
      <c r="BY116" s="200"/>
      <c r="BZ116" s="200"/>
      <c r="CA116" s="200"/>
      <c r="CB116" s="200"/>
      <c r="CC116" s="200"/>
      <c r="CD116" s="200"/>
      <c r="CE116" s="200"/>
      <c r="CF116" s="200"/>
      <c r="CG116" s="200"/>
      <c r="CH116" s="200"/>
      <c r="CI116" s="200"/>
      <c r="CJ116" s="200"/>
      <c r="CK116" s="200"/>
      <c r="CL116" s="200"/>
      <c r="CM116" s="200"/>
      <c r="CN116" s="200"/>
      <c r="CO116" s="200"/>
      <c r="CP116" s="200"/>
      <c r="CQ116" s="200"/>
      <c r="CR116" s="200"/>
      <c r="CS116" s="200"/>
      <c r="CT116" s="200"/>
      <c r="CU116" s="200"/>
      <c r="CV116" s="200"/>
      <c r="CW116" s="200"/>
      <c r="CX116" s="200"/>
      <c r="CY116" s="200"/>
      <c r="CZ116" s="200"/>
      <c r="DA116" s="200"/>
      <c r="DB116" s="200"/>
      <c r="DC116" s="200"/>
      <c r="DD116" s="200"/>
      <c r="DE116" s="200"/>
      <c r="DF116" s="200"/>
      <c r="DG116" s="200"/>
      <c r="DH116" s="200"/>
      <c r="DI116" s="200"/>
      <c r="DJ116" s="200"/>
      <c r="DK116" s="200"/>
      <c r="DL116" s="200"/>
      <c r="DM116" s="200"/>
      <c r="DN116" s="200"/>
      <c r="DO116" s="200"/>
      <c r="DP116" s="200"/>
      <c r="DQ116" s="200"/>
      <c r="DR116" s="200"/>
      <c r="DS116" s="200"/>
      <c r="DT116" s="200"/>
      <c r="DU116" s="200"/>
      <c r="DV116" s="200"/>
      <c r="DW116" s="200"/>
      <c r="DX116" s="200"/>
      <c r="DY116" s="200"/>
      <c r="DZ116" s="200"/>
      <c r="EA116" s="200"/>
      <c r="EB116" s="200"/>
      <c r="EC116" s="200"/>
      <c r="ED116" s="200"/>
      <c r="EE116" s="200"/>
      <c r="EF116" s="200"/>
      <c r="EG116" s="32"/>
    </row>
    <row r="117" spans="1:137" outlineLevel="1">
      <c r="A117" s="211" t="str">
        <f>A105&amp;"."&amp;A107&amp;"."&amp;A106&amp;"."&amp;B117</f>
        <v>1.c.3.10</v>
      </c>
      <c r="B117">
        <v>10</v>
      </c>
      <c r="C117" t="e">
        <f>_xlfn.XLOOKUP($A117,Select!$A$4:$A$65,Select!$H$4:$H$65)</f>
        <v>#N/A</v>
      </c>
      <c r="D117"/>
      <c r="E117"/>
      <c r="F117"/>
      <c r="G117"/>
      <c r="H117"/>
      <c r="I117"/>
      <c r="J117"/>
      <c r="K117"/>
      <c r="L117"/>
      <c r="M117" s="200"/>
      <c r="N117" s="200"/>
      <c r="O117" s="200"/>
      <c r="P117" s="200"/>
      <c r="Q117" s="200"/>
      <c r="R117" s="200"/>
      <c r="S117" s="200"/>
      <c r="T117" s="200"/>
      <c r="U117" s="200"/>
      <c r="V117" s="200"/>
      <c r="W117" s="200"/>
      <c r="X117" s="200"/>
      <c r="Y117" s="200"/>
      <c r="Z117" s="200"/>
      <c r="AA117" s="200"/>
      <c r="AB117" s="200"/>
      <c r="AC117" s="200"/>
      <c r="AD117" s="200"/>
      <c r="AE117" s="200"/>
      <c r="AF117" s="200"/>
      <c r="AG117" s="200"/>
      <c r="AH117" s="200"/>
      <c r="AI117" s="200"/>
      <c r="AJ117" s="200"/>
      <c r="AK117" s="200"/>
      <c r="AL117" s="200"/>
      <c r="AM117" s="200"/>
      <c r="AN117" s="200"/>
      <c r="AO117" s="200"/>
      <c r="AP117" s="200"/>
      <c r="AQ117" s="200"/>
      <c r="AR117" s="200"/>
      <c r="AS117" s="200"/>
      <c r="AT117" s="200"/>
      <c r="AU117" s="200"/>
      <c r="AV117" s="200"/>
      <c r="AW117" s="200"/>
      <c r="AX117" s="200"/>
      <c r="AY117" s="200"/>
      <c r="AZ117" s="200"/>
      <c r="BA117" s="200"/>
      <c r="BB117" s="200"/>
      <c r="BC117" s="200"/>
      <c r="BD117" s="200"/>
      <c r="BE117" s="200"/>
      <c r="BF117" s="200"/>
      <c r="BG117" s="200"/>
      <c r="BH117" s="200"/>
      <c r="BI117" s="200"/>
      <c r="BJ117" s="200"/>
      <c r="BK117" s="200"/>
      <c r="BL117" s="200"/>
      <c r="BM117" s="200"/>
      <c r="BN117" s="200"/>
      <c r="BO117" s="200"/>
      <c r="BP117" s="200"/>
      <c r="BQ117" s="200"/>
      <c r="BR117" s="200"/>
      <c r="BS117" s="200"/>
      <c r="BT117" s="200"/>
      <c r="BU117" s="200"/>
      <c r="BV117" s="200"/>
      <c r="BW117" s="200"/>
      <c r="BX117" s="200"/>
      <c r="BY117" s="200"/>
      <c r="BZ117" s="200"/>
      <c r="CA117" s="200"/>
      <c r="CB117" s="200"/>
      <c r="CC117" s="200"/>
      <c r="CD117" s="200"/>
      <c r="CE117" s="200"/>
      <c r="CF117" s="200"/>
      <c r="CG117" s="200"/>
      <c r="CH117" s="200"/>
      <c r="CI117" s="200"/>
      <c r="CJ117" s="200"/>
      <c r="CK117" s="200"/>
      <c r="CL117" s="200"/>
      <c r="CM117" s="200"/>
      <c r="CN117" s="200"/>
      <c r="CO117" s="200"/>
      <c r="CP117" s="200"/>
      <c r="CQ117" s="200"/>
      <c r="CR117" s="200"/>
      <c r="CS117" s="200"/>
      <c r="CT117" s="200"/>
      <c r="CU117" s="200"/>
      <c r="CV117" s="200"/>
      <c r="CW117" s="200"/>
      <c r="CX117" s="200"/>
      <c r="CY117" s="200"/>
      <c r="CZ117" s="200"/>
      <c r="DA117" s="200"/>
      <c r="DB117" s="200"/>
      <c r="DC117" s="200"/>
      <c r="DD117" s="200"/>
      <c r="DE117" s="200"/>
      <c r="DF117" s="200"/>
      <c r="DG117" s="200"/>
      <c r="DH117" s="200"/>
      <c r="DI117" s="200"/>
      <c r="DJ117" s="200"/>
      <c r="DK117" s="200"/>
      <c r="DL117" s="200"/>
      <c r="DM117" s="200"/>
      <c r="DN117" s="200"/>
      <c r="DO117" s="200"/>
      <c r="DP117" s="200"/>
      <c r="DQ117" s="200"/>
      <c r="DR117" s="200"/>
      <c r="DS117" s="200"/>
      <c r="DT117" s="200"/>
      <c r="DU117" s="200"/>
      <c r="DV117" s="200"/>
      <c r="DW117" s="200"/>
      <c r="DX117" s="200"/>
      <c r="DY117" s="200"/>
      <c r="DZ117" s="200"/>
      <c r="EA117" s="200"/>
      <c r="EB117" s="200"/>
      <c r="EC117" s="200"/>
      <c r="ED117" s="200"/>
      <c r="EE117" s="200"/>
      <c r="EF117" s="200"/>
      <c r="EG117" s="32"/>
    </row>
    <row r="118" spans="1:137" outlineLevel="1">
      <c r="A118" s="211" t="str">
        <f>A105&amp;"."&amp;A107&amp;"."&amp;A106&amp;"."&amp;B118</f>
        <v>1.c.3.11</v>
      </c>
      <c r="B118">
        <v>11</v>
      </c>
      <c r="C118" t="e">
        <f>_xlfn.XLOOKUP($A118,Select!$A$4:$A$65,Select!$H$4:$H$65)</f>
        <v>#N/A</v>
      </c>
      <c r="D118"/>
      <c r="E118"/>
      <c r="F118"/>
      <c r="G118"/>
      <c r="H118"/>
      <c r="I118"/>
      <c r="J118"/>
      <c r="K118"/>
      <c r="L118"/>
      <c r="M118" s="200"/>
      <c r="N118" s="200"/>
      <c r="O118" s="200"/>
      <c r="P118" s="200"/>
      <c r="Q118" s="200"/>
      <c r="R118" s="200"/>
      <c r="S118" s="200"/>
      <c r="T118" s="200"/>
      <c r="U118" s="200"/>
      <c r="V118" s="200"/>
      <c r="W118" s="200"/>
      <c r="X118" s="200"/>
      <c r="Y118" s="200"/>
      <c r="Z118" s="200"/>
      <c r="AA118" s="200"/>
      <c r="AB118" s="200"/>
      <c r="AC118" s="200"/>
      <c r="AD118" s="200"/>
      <c r="AE118" s="200"/>
      <c r="AF118" s="200"/>
      <c r="AG118" s="200"/>
      <c r="AH118" s="200"/>
      <c r="AI118" s="200"/>
      <c r="AJ118" s="200"/>
      <c r="AK118" s="200"/>
      <c r="AL118" s="200"/>
      <c r="AM118" s="200"/>
      <c r="AN118" s="200"/>
      <c r="AO118" s="200"/>
      <c r="AP118" s="200"/>
      <c r="AQ118" s="200"/>
      <c r="AR118" s="200"/>
      <c r="AS118" s="200"/>
      <c r="AT118" s="200"/>
      <c r="AU118" s="200"/>
      <c r="AV118" s="200"/>
      <c r="AW118" s="200"/>
      <c r="AX118" s="200"/>
      <c r="AY118" s="200"/>
      <c r="AZ118" s="200"/>
      <c r="BA118" s="200"/>
      <c r="BB118" s="200"/>
      <c r="BC118" s="200"/>
      <c r="BD118" s="200"/>
      <c r="BE118" s="200"/>
      <c r="BF118" s="200"/>
      <c r="BG118" s="200"/>
      <c r="BH118" s="200"/>
      <c r="BI118" s="200"/>
      <c r="BJ118" s="200"/>
      <c r="BK118" s="200"/>
      <c r="BL118" s="200"/>
      <c r="BM118" s="200"/>
      <c r="BN118" s="200"/>
      <c r="BO118" s="200"/>
      <c r="BP118" s="200"/>
      <c r="BQ118" s="200"/>
      <c r="BR118" s="200"/>
      <c r="BS118" s="200"/>
      <c r="BT118" s="200"/>
      <c r="BU118" s="200"/>
      <c r="BV118" s="200"/>
      <c r="BW118" s="200"/>
      <c r="BX118" s="200"/>
      <c r="BY118" s="200"/>
      <c r="BZ118" s="200"/>
      <c r="CA118" s="200"/>
      <c r="CB118" s="200"/>
      <c r="CC118" s="200"/>
      <c r="CD118" s="200"/>
      <c r="CE118" s="200"/>
      <c r="CF118" s="200"/>
      <c r="CG118" s="200"/>
      <c r="CH118" s="200"/>
      <c r="CI118" s="200"/>
      <c r="CJ118" s="200"/>
      <c r="CK118" s="200"/>
      <c r="CL118" s="200"/>
      <c r="CM118" s="200"/>
      <c r="CN118" s="200"/>
      <c r="CO118" s="200"/>
      <c r="CP118" s="200"/>
      <c r="CQ118" s="200"/>
      <c r="CR118" s="200"/>
      <c r="CS118" s="200"/>
      <c r="CT118" s="200"/>
      <c r="CU118" s="200"/>
      <c r="CV118" s="200"/>
      <c r="CW118" s="200"/>
      <c r="CX118" s="200"/>
      <c r="CY118" s="200"/>
      <c r="CZ118" s="200"/>
      <c r="DA118" s="200"/>
      <c r="DB118" s="200"/>
      <c r="DC118" s="200"/>
      <c r="DD118" s="200"/>
      <c r="DE118" s="200"/>
      <c r="DF118" s="200"/>
      <c r="DG118" s="200"/>
      <c r="DH118" s="200"/>
      <c r="DI118" s="200"/>
      <c r="DJ118" s="200"/>
      <c r="DK118" s="200"/>
      <c r="DL118" s="200"/>
      <c r="DM118" s="200"/>
      <c r="DN118" s="200"/>
      <c r="DO118" s="200"/>
      <c r="DP118" s="200"/>
      <c r="DQ118" s="200"/>
      <c r="DR118" s="200"/>
      <c r="DS118" s="200"/>
      <c r="DT118" s="200"/>
      <c r="DU118" s="200"/>
      <c r="DV118" s="200"/>
      <c r="DW118" s="200"/>
      <c r="DX118" s="200"/>
      <c r="DY118" s="200"/>
      <c r="DZ118" s="200"/>
      <c r="EA118" s="200"/>
      <c r="EB118" s="200"/>
      <c r="EC118" s="200"/>
      <c r="ED118" s="200"/>
      <c r="EE118" s="200"/>
      <c r="EF118" s="200"/>
      <c r="EG118" s="32"/>
    </row>
    <row r="119" spans="1:137" outlineLevel="1">
      <c r="A119" s="211" t="str">
        <f>A105&amp;"."&amp;A107&amp;"."&amp;A106&amp;"."&amp;B119</f>
        <v>1.c.3.12</v>
      </c>
      <c r="B119">
        <v>12</v>
      </c>
      <c r="C119" t="e">
        <f>_xlfn.XLOOKUP($A119,Select!$A$4:$A$65,Select!$H$4:$H$65)</f>
        <v>#N/A</v>
      </c>
      <c r="D119"/>
      <c r="E119"/>
      <c r="F119"/>
      <c r="G119"/>
      <c r="H119"/>
      <c r="I119"/>
      <c r="J119"/>
      <c r="K119"/>
      <c r="L119"/>
      <c r="M119" s="200"/>
      <c r="N119" s="200"/>
      <c r="O119" s="200"/>
      <c r="P119" s="200"/>
      <c r="Q119" s="200"/>
      <c r="R119" s="200"/>
      <c r="S119" s="200"/>
      <c r="T119" s="200"/>
      <c r="U119" s="200"/>
      <c r="V119" s="200"/>
      <c r="W119" s="200"/>
      <c r="X119" s="200"/>
      <c r="Y119" s="200"/>
      <c r="Z119" s="200"/>
      <c r="AA119" s="200"/>
      <c r="AB119" s="200"/>
      <c r="AC119" s="200"/>
      <c r="AD119" s="200"/>
      <c r="AE119" s="200"/>
      <c r="AF119" s="200"/>
      <c r="AG119" s="200"/>
      <c r="AH119" s="200"/>
      <c r="AI119" s="200"/>
      <c r="AJ119" s="200"/>
      <c r="AK119" s="200"/>
      <c r="AL119" s="200"/>
      <c r="AM119" s="200"/>
      <c r="AN119" s="200"/>
      <c r="AO119" s="200"/>
      <c r="AP119" s="200"/>
      <c r="AQ119" s="200"/>
      <c r="AR119" s="200"/>
      <c r="AS119" s="200"/>
      <c r="AT119" s="200"/>
      <c r="AU119" s="200"/>
      <c r="AV119" s="200"/>
      <c r="AW119" s="200"/>
      <c r="AX119" s="200"/>
      <c r="AY119" s="200"/>
      <c r="AZ119" s="200"/>
      <c r="BA119" s="200"/>
      <c r="BB119" s="200"/>
      <c r="BC119" s="200"/>
      <c r="BD119" s="200"/>
      <c r="BE119" s="200"/>
      <c r="BF119" s="200"/>
      <c r="BG119" s="200"/>
      <c r="BH119" s="200"/>
      <c r="BI119" s="200"/>
      <c r="BJ119" s="200"/>
      <c r="BK119" s="200"/>
      <c r="BL119" s="200"/>
      <c r="BM119" s="200"/>
      <c r="BN119" s="200"/>
      <c r="BO119" s="200"/>
      <c r="BP119" s="200"/>
      <c r="BQ119" s="200"/>
      <c r="BR119" s="200"/>
      <c r="BS119" s="200"/>
      <c r="BT119" s="200"/>
      <c r="BU119" s="200"/>
      <c r="BV119" s="200"/>
      <c r="BW119" s="200"/>
      <c r="BX119" s="200"/>
      <c r="BY119" s="200"/>
      <c r="BZ119" s="200"/>
      <c r="CA119" s="200"/>
      <c r="CB119" s="200"/>
      <c r="CC119" s="200"/>
      <c r="CD119" s="200"/>
      <c r="CE119" s="200"/>
      <c r="CF119" s="200"/>
      <c r="CG119" s="200"/>
      <c r="CH119" s="200"/>
      <c r="CI119" s="200"/>
      <c r="CJ119" s="200"/>
      <c r="CK119" s="200"/>
      <c r="CL119" s="200"/>
      <c r="CM119" s="200"/>
      <c r="CN119" s="200"/>
      <c r="CO119" s="200"/>
      <c r="CP119" s="200"/>
      <c r="CQ119" s="200"/>
      <c r="CR119" s="200"/>
      <c r="CS119" s="200"/>
      <c r="CT119" s="200"/>
      <c r="CU119" s="200"/>
      <c r="CV119" s="200"/>
      <c r="CW119" s="200"/>
      <c r="CX119" s="200"/>
      <c r="CY119" s="200"/>
      <c r="CZ119" s="200"/>
      <c r="DA119" s="200"/>
      <c r="DB119" s="200"/>
      <c r="DC119" s="200"/>
      <c r="DD119" s="200"/>
      <c r="DE119" s="200"/>
      <c r="DF119" s="200"/>
      <c r="DG119" s="200"/>
      <c r="DH119" s="200"/>
      <c r="DI119" s="200"/>
      <c r="DJ119" s="200"/>
      <c r="DK119" s="200"/>
      <c r="DL119" s="200"/>
      <c r="DM119" s="200"/>
      <c r="DN119" s="200"/>
      <c r="DO119" s="200"/>
      <c r="DP119" s="200"/>
      <c r="DQ119" s="200"/>
      <c r="DR119" s="200"/>
      <c r="DS119" s="200"/>
      <c r="DT119" s="200"/>
      <c r="DU119" s="200"/>
      <c r="DV119" s="200"/>
      <c r="DW119" s="200"/>
      <c r="DX119" s="200"/>
      <c r="DY119" s="200"/>
      <c r="DZ119" s="200"/>
      <c r="EA119" s="200"/>
      <c r="EB119" s="200"/>
      <c r="EC119" s="200"/>
      <c r="ED119" s="200"/>
      <c r="EE119" s="200"/>
      <c r="EF119" s="200"/>
      <c r="EG119" s="32"/>
    </row>
    <row r="120" spans="1:137" s="156" customFormat="1" outlineLevel="1">
      <c r="A120" s="212"/>
      <c r="B120" s="201">
        <f>B119-COUNTIFS(C108:C119,#N/A)</f>
        <v>6</v>
      </c>
      <c r="C120" s="201" t="s">
        <v>285</v>
      </c>
      <c r="D120" s="201"/>
      <c r="E120" s="201"/>
      <c r="F120" s="201"/>
      <c r="G120" s="201"/>
      <c r="H120" s="201"/>
      <c r="I120" s="201"/>
      <c r="J120" s="201"/>
      <c r="K120" s="201"/>
      <c r="L120" s="201"/>
      <c r="M120" s="201">
        <f>SUM(M108:M119)</f>
        <v>0</v>
      </c>
      <c r="N120" s="201">
        <f>SUM(N108:N119)</f>
        <v>0</v>
      </c>
      <c r="O120" s="201">
        <f t="shared" ref="O120:BZ120" si="51">SUM(O108:O119)</f>
        <v>0</v>
      </c>
      <c r="P120" s="201">
        <f t="shared" si="51"/>
        <v>0</v>
      </c>
      <c r="Q120" s="201">
        <f t="shared" si="51"/>
        <v>0</v>
      </c>
      <c r="R120" s="201">
        <f t="shared" si="51"/>
        <v>0</v>
      </c>
      <c r="S120" s="201">
        <f t="shared" si="51"/>
        <v>0</v>
      </c>
      <c r="T120" s="201">
        <f t="shared" si="51"/>
        <v>0</v>
      </c>
      <c r="U120" s="201">
        <f t="shared" si="51"/>
        <v>0</v>
      </c>
      <c r="V120" s="201">
        <f t="shared" si="51"/>
        <v>0</v>
      </c>
      <c r="W120" s="201">
        <f t="shared" si="51"/>
        <v>0</v>
      </c>
      <c r="X120" s="201">
        <f t="shared" si="51"/>
        <v>0</v>
      </c>
      <c r="Y120" s="201">
        <f t="shared" si="51"/>
        <v>0</v>
      </c>
      <c r="Z120" s="201">
        <f t="shared" si="51"/>
        <v>0</v>
      </c>
      <c r="AA120" s="201">
        <f t="shared" si="51"/>
        <v>0</v>
      </c>
      <c r="AB120" s="201">
        <f t="shared" si="51"/>
        <v>0</v>
      </c>
      <c r="AC120" s="201">
        <f t="shared" si="51"/>
        <v>0</v>
      </c>
      <c r="AD120" s="201">
        <f t="shared" si="51"/>
        <v>0</v>
      </c>
      <c r="AE120" s="201">
        <f t="shared" si="51"/>
        <v>0</v>
      </c>
      <c r="AF120" s="201">
        <f t="shared" si="51"/>
        <v>0</v>
      </c>
      <c r="AG120" s="201">
        <f t="shared" si="51"/>
        <v>0</v>
      </c>
      <c r="AH120" s="201">
        <f t="shared" si="51"/>
        <v>0</v>
      </c>
      <c r="AI120" s="201">
        <f t="shared" si="51"/>
        <v>0</v>
      </c>
      <c r="AJ120" s="201">
        <f t="shared" si="51"/>
        <v>0</v>
      </c>
      <c r="AK120" s="201">
        <f t="shared" si="51"/>
        <v>0</v>
      </c>
      <c r="AL120" s="201">
        <f t="shared" si="51"/>
        <v>0</v>
      </c>
      <c r="AM120" s="201">
        <f t="shared" si="51"/>
        <v>0</v>
      </c>
      <c r="AN120" s="201">
        <f t="shared" si="51"/>
        <v>0</v>
      </c>
      <c r="AO120" s="201">
        <f t="shared" si="51"/>
        <v>0</v>
      </c>
      <c r="AP120" s="201">
        <f t="shared" si="51"/>
        <v>0</v>
      </c>
      <c r="AQ120" s="201">
        <f t="shared" si="51"/>
        <v>0</v>
      </c>
      <c r="AR120" s="201">
        <f t="shared" si="51"/>
        <v>0</v>
      </c>
      <c r="AS120" s="201">
        <f t="shared" si="51"/>
        <v>0</v>
      </c>
      <c r="AT120" s="201">
        <f t="shared" si="51"/>
        <v>0</v>
      </c>
      <c r="AU120" s="201">
        <f t="shared" si="51"/>
        <v>0</v>
      </c>
      <c r="AV120" s="201">
        <f t="shared" si="51"/>
        <v>0</v>
      </c>
      <c r="AW120" s="201">
        <f t="shared" si="51"/>
        <v>0</v>
      </c>
      <c r="AX120" s="201">
        <f t="shared" si="51"/>
        <v>0</v>
      </c>
      <c r="AY120" s="201">
        <f t="shared" si="51"/>
        <v>0</v>
      </c>
      <c r="AZ120" s="201">
        <f t="shared" si="51"/>
        <v>0</v>
      </c>
      <c r="BA120" s="201">
        <f t="shared" si="51"/>
        <v>0</v>
      </c>
      <c r="BB120" s="201">
        <f t="shared" si="51"/>
        <v>0</v>
      </c>
      <c r="BC120" s="201">
        <f t="shared" si="51"/>
        <v>0</v>
      </c>
      <c r="BD120" s="201">
        <f t="shared" si="51"/>
        <v>0</v>
      </c>
      <c r="BE120" s="201">
        <f t="shared" si="51"/>
        <v>0</v>
      </c>
      <c r="BF120" s="201">
        <f t="shared" si="51"/>
        <v>0</v>
      </c>
      <c r="BG120" s="201">
        <f t="shared" si="51"/>
        <v>0</v>
      </c>
      <c r="BH120" s="201">
        <f t="shared" si="51"/>
        <v>0</v>
      </c>
      <c r="BI120" s="201">
        <f t="shared" si="51"/>
        <v>0</v>
      </c>
      <c r="BJ120" s="201">
        <f t="shared" si="51"/>
        <v>0</v>
      </c>
      <c r="BK120" s="201">
        <f t="shared" si="51"/>
        <v>0</v>
      </c>
      <c r="BL120" s="201">
        <f t="shared" si="51"/>
        <v>0</v>
      </c>
      <c r="BM120" s="201">
        <f t="shared" si="51"/>
        <v>0</v>
      </c>
      <c r="BN120" s="201">
        <f t="shared" si="51"/>
        <v>0</v>
      </c>
      <c r="BO120" s="201">
        <f t="shared" si="51"/>
        <v>0</v>
      </c>
      <c r="BP120" s="201">
        <f t="shared" si="51"/>
        <v>0</v>
      </c>
      <c r="BQ120" s="201">
        <f t="shared" si="51"/>
        <v>0</v>
      </c>
      <c r="BR120" s="201">
        <f t="shared" si="51"/>
        <v>0</v>
      </c>
      <c r="BS120" s="201">
        <f t="shared" si="51"/>
        <v>0</v>
      </c>
      <c r="BT120" s="201">
        <f t="shared" si="51"/>
        <v>0</v>
      </c>
      <c r="BU120" s="201">
        <f t="shared" si="51"/>
        <v>0</v>
      </c>
      <c r="BV120" s="201">
        <f t="shared" si="51"/>
        <v>0</v>
      </c>
      <c r="BW120" s="201">
        <f t="shared" si="51"/>
        <v>0</v>
      </c>
      <c r="BX120" s="201">
        <f t="shared" si="51"/>
        <v>0</v>
      </c>
      <c r="BY120" s="201">
        <f t="shared" si="51"/>
        <v>0</v>
      </c>
      <c r="BZ120" s="201">
        <f t="shared" si="51"/>
        <v>0</v>
      </c>
      <c r="CA120" s="201">
        <f t="shared" ref="CA120:EG120" si="52">SUM(CA108:CA119)</f>
        <v>0</v>
      </c>
      <c r="CB120" s="201">
        <f t="shared" si="52"/>
        <v>0</v>
      </c>
      <c r="CC120" s="201">
        <f t="shared" si="52"/>
        <v>0</v>
      </c>
      <c r="CD120" s="201">
        <f t="shared" si="52"/>
        <v>0</v>
      </c>
      <c r="CE120" s="201">
        <f t="shared" si="52"/>
        <v>0</v>
      </c>
      <c r="CF120" s="201">
        <f t="shared" si="52"/>
        <v>0</v>
      </c>
      <c r="CG120" s="201">
        <f t="shared" si="52"/>
        <v>0</v>
      </c>
      <c r="CH120" s="201">
        <f t="shared" si="52"/>
        <v>0</v>
      </c>
      <c r="CI120" s="201">
        <f t="shared" si="52"/>
        <v>0</v>
      </c>
      <c r="CJ120" s="201">
        <f t="shared" si="52"/>
        <v>0</v>
      </c>
      <c r="CK120" s="201">
        <f t="shared" si="52"/>
        <v>0</v>
      </c>
      <c r="CL120" s="201">
        <f t="shared" si="52"/>
        <v>0</v>
      </c>
      <c r="CM120" s="201">
        <f t="shared" si="52"/>
        <v>0</v>
      </c>
      <c r="CN120" s="201">
        <f t="shared" si="52"/>
        <v>0</v>
      </c>
      <c r="CO120" s="201">
        <f t="shared" si="52"/>
        <v>0</v>
      </c>
      <c r="CP120" s="201">
        <f t="shared" si="52"/>
        <v>0</v>
      </c>
      <c r="CQ120" s="201">
        <f t="shared" si="52"/>
        <v>0</v>
      </c>
      <c r="CR120" s="201">
        <f t="shared" si="52"/>
        <v>0</v>
      </c>
      <c r="CS120" s="201">
        <f t="shared" si="52"/>
        <v>0</v>
      </c>
      <c r="CT120" s="201">
        <f t="shared" si="52"/>
        <v>0</v>
      </c>
      <c r="CU120" s="201">
        <f t="shared" si="52"/>
        <v>0</v>
      </c>
      <c r="CV120" s="201">
        <f t="shared" si="52"/>
        <v>0</v>
      </c>
      <c r="CW120" s="201">
        <f t="shared" si="52"/>
        <v>0</v>
      </c>
      <c r="CX120" s="201">
        <f t="shared" si="52"/>
        <v>0</v>
      </c>
      <c r="CY120" s="201">
        <f t="shared" si="52"/>
        <v>0</v>
      </c>
      <c r="CZ120" s="201">
        <f t="shared" si="52"/>
        <v>0</v>
      </c>
      <c r="DA120" s="201">
        <f t="shared" si="52"/>
        <v>0</v>
      </c>
      <c r="DB120" s="201">
        <f t="shared" si="52"/>
        <v>0</v>
      </c>
      <c r="DC120" s="201">
        <f t="shared" si="52"/>
        <v>0</v>
      </c>
      <c r="DD120" s="201">
        <f t="shared" si="52"/>
        <v>0</v>
      </c>
      <c r="DE120" s="201">
        <f t="shared" si="52"/>
        <v>0</v>
      </c>
      <c r="DF120" s="201">
        <f t="shared" si="52"/>
        <v>0</v>
      </c>
      <c r="DG120" s="201">
        <f t="shared" si="52"/>
        <v>0</v>
      </c>
      <c r="DH120" s="201">
        <f t="shared" si="52"/>
        <v>0</v>
      </c>
      <c r="DI120" s="201">
        <f t="shared" si="52"/>
        <v>0</v>
      </c>
      <c r="DJ120" s="201">
        <f t="shared" si="52"/>
        <v>0</v>
      </c>
      <c r="DK120" s="201">
        <f t="shared" si="52"/>
        <v>0</v>
      </c>
      <c r="DL120" s="201">
        <f t="shared" si="52"/>
        <v>0</v>
      </c>
      <c r="DM120" s="201">
        <f t="shared" si="52"/>
        <v>0</v>
      </c>
      <c r="DN120" s="201">
        <f t="shared" si="52"/>
        <v>0</v>
      </c>
      <c r="DO120" s="201">
        <f t="shared" si="52"/>
        <v>0</v>
      </c>
      <c r="DP120" s="201">
        <f t="shared" si="52"/>
        <v>0</v>
      </c>
      <c r="DQ120" s="201">
        <f t="shared" si="52"/>
        <v>0</v>
      </c>
      <c r="DR120" s="201">
        <f t="shared" si="52"/>
        <v>0</v>
      </c>
      <c r="DS120" s="201">
        <f t="shared" si="52"/>
        <v>0</v>
      </c>
      <c r="DT120" s="201">
        <f t="shared" si="52"/>
        <v>0</v>
      </c>
      <c r="DU120" s="201">
        <f t="shared" si="52"/>
        <v>0</v>
      </c>
      <c r="DV120" s="201">
        <f t="shared" si="52"/>
        <v>0</v>
      </c>
      <c r="DW120" s="201">
        <f t="shared" si="52"/>
        <v>0</v>
      </c>
      <c r="DX120" s="201">
        <f t="shared" si="52"/>
        <v>0</v>
      </c>
      <c r="DY120" s="201">
        <f t="shared" si="52"/>
        <v>0</v>
      </c>
      <c r="DZ120" s="201">
        <f t="shared" si="52"/>
        <v>0</v>
      </c>
      <c r="EA120" s="201">
        <f t="shared" si="52"/>
        <v>0</v>
      </c>
      <c r="EB120" s="201">
        <f t="shared" si="52"/>
        <v>0</v>
      </c>
      <c r="EC120" s="201">
        <f t="shared" si="52"/>
        <v>0</v>
      </c>
      <c r="ED120" s="201">
        <f t="shared" si="52"/>
        <v>0</v>
      </c>
      <c r="EE120" s="201">
        <f t="shared" si="52"/>
        <v>0</v>
      </c>
      <c r="EF120" s="201">
        <f t="shared" si="52"/>
        <v>0</v>
      </c>
      <c r="EG120" s="155">
        <f t="shared" si="52"/>
        <v>0</v>
      </c>
    </row>
    <row r="121" spans="1:137" outlineLevel="1">
      <c r="A121" s="21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s="7"/>
    </row>
    <row r="122" spans="1:137" outlineLevel="1">
      <c r="A122" s="220" t="s">
        <v>216</v>
      </c>
      <c r="B122" s="220" t="s">
        <v>286</v>
      </c>
      <c r="C122" s="220" t="s">
        <v>284</v>
      </c>
      <c r="D122" s="220"/>
      <c r="E122" s="220"/>
      <c r="F122" s="220"/>
      <c r="G122" s="220"/>
      <c r="H122" s="220"/>
      <c r="I122" s="220"/>
      <c r="J122" s="220"/>
      <c r="K122" s="220"/>
      <c r="L122" s="220"/>
      <c r="M122" s="220"/>
      <c r="N122" s="220"/>
      <c r="O122" s="220"/>
      <c r="P122" s="220"/>
      <c r="Q122" s="220"/>
      <c r="R122" s="220"/>
      <c r="S122" s="220"/>
      <c r="T122" s="220"/>
      <c r="U122" s="220"/>
      <c r="V122" s="220"/>
      <c r="W122" s="220"/>
      <c r="X122" s="220"/>
      <c r="Y122" s="220"/>
      <c r="Z122" s="220"/>
      <c r="AA122" s="220"/>
      <c r="AB122" s="220"/>
      <c r="AC122" s="220"/>
      <c r="AD122" s="220"/>
      <c r="AE122" s="220"/>
      <c r="AF122" s="220"/>
      <c r="AG122" s="220"/>
      <c r="AH122" s="220"/>
      <c r="AI122" s="220"/>
      <c r="AJ122" s="220"/>
      <c r="AK122" s="220"/>
      <c r="AL122" s="220"/>
      <c r="AM122" s="220"/>
      <c r="AN122" s="220"/>
      <c r="AO122" s="220"/>
      <c r="AP122" s="220"/>
      <c r="AQ122" s="220"/>
      <c r="AR122" s="220"/>
      <c r="AS122" s="220"/>
      <c r="AT122" s="220"/>
      <c r="AU122" s="220"/>
      <c r="AV122" s="220"/>
      <c r="AW122" s="220"/>
      <c r="AX122" s="220"/>
      <c r="AY122" s="220"/>
      <c r="AZ122" s="220"/>
      <c r="BA122" s="220"/>
      <c r="BB122" s="220"/>
      <c r="BC122" s="220"/>
      <c r="BD122" s="220"/>
      <c r="BE122" s="220"/>
      <c r="BF122" s="220"/>
      <c r="BG122" s="220"/>
      <c r="BH122" s="220"/>
      <c r="BI122" s="220"/>
      <c r="BJ122" s="220"/>
      <c r="BK122" s="220"/>
      <c r="BL122" s="220"/>
      <c r="BM122" s="220"/>
      <c r="BN122" s="220"/>
      <c r="BO122" s="220"/>
      <c r="BP122" s="220"/>
      <c r="BQ122" s="220"/>
      <c r="BR122" s="220"/>
      <c r="BS122" s="220"/>
      <c r="BT122" s="220"/>
      <c r="BU122" s="220"/>
      <c r="BV122" s="220"/>
      <c r="BW122" s="220"/>
      <c r="BX122" s="220"/>
      <c r="BY122" s="220"/>
      <c r="BZ122" s="220"/>
      <c r="CA122" s="220"/>
      <c r="CB122" s="220"/>
      <c r="CC122" s="220"/>
      <c r="CD122" s="220"/>
      <c r="CE122" s="220"/>
      <c r="CF122" s="220"/>
      <c r="CG122" s="220"/>
      <c r="CH122" s="220"/>
      <c r="CI122" s="220"/>
      <c r="CJ122" s="220"/>
      <c r="CK122" s="220"/>
      <c r="CL122" s="220"/>
      <c r="CM122" s="220"/>
      <c r="CN122" s="220"/>
      <c r="CO122" s="220"/>
      <c r="CP122" s="220"/>
      <c r="CQ122" s="220"/>
      <c r="CR122" s="220"/>
      <c r="CS122" s="220"/>
      <c r="CT122" s="220"/>
      <c r="CU122" s="220"/>
      <c r="CV122" s="220"/>
      <c r="CW122" s="220"/>
      <c r="CX122" s="220"/>
      <c r="CY122" s="220"/>
      <c r="CZ122" s="220"/>
      <c r="DA122" s="220"/>
      <c r="DB122" s="220"/>
      <c r="DC122" s="220"/>
      <c r="DD122" s="220"/>
      <c r="DE122" s="220"/>
      <c r="DF122" s="220"/>
      <c r="DG122" s="220"/>
      <c r="DH122" s="220"/>
      <c r="DI122" s="220"/>
      <c r="DJ122" s="220"/>
      <c r="DK122" s="220"/>
      <c r="DL122" s="220"/>
      <c r="DM122" s="220"/>
      <c r="DN122" s="220"/>
      <c r="DO122" s="220"/>
      <c r="DP122" s="220"/>
      <c r="DQ122" s="220"/>
      <c r="DR122" s="220"/>
      <c r="DS122" s="220"/>
      <c r="DT122" s="220"/>
      <c r="DU122" s="220"/>
      <c r="DV122" s="220"/>
      <c r="DW122" s="220"/>
      <c r="DX122" s="220"/>
      <c r="DY122" s="220"/>
      <c r="DZ122" s="220"/>
      <c r="EA122" s="220"/>
      <c r="EB122" s="220"/>
      <c r="EC122" s="220"/>
      <c r="ED122" s="220"/>
      <c r="EE122" s="220"/>
      <c r="EF122" s="220"/>
      <c r="EG122" s="9"/>
    </row>
    <row r="123" spans="1:137" outlineLevel="1">
      <c r="A123" s="211" t="str">
        <f>A105&amp;"."&amp;A122&amp;"."&amp;A106&amp;"."&amp;B123</f>
        <v>1.o.3.1</v>
      </c>
      <c r="B123">
        <v>1</v>
      </c>
      <c r="C123" t="str">
        <f>_xlfn.XLOOKUP($A123,Select!$A$4:$A$65,Select!$H$4:$H$65)</f>
        <v>Fixed</v>
      </c>
      <c r="D123"/>
      <c r="E123"/>
      <c r="F123"/>
      <c r="G123"/>
      <c r="H123"/>
      <c r="I123"/>
      <c r="J123"/>
      <c r="K123"/>
      <c r="L123"/>
      <c r="M123" s="200"/>
      <c r="N123" s="200"/>
      <c r="O123" s="200"/>
      <c r="P123" s="200"/>
      <c r="Q123" s="200"/>
      <c r="R123" s="200"/>
      <c r="S123" s="200"/>
      <c r="T123" s="200"/>
      <c r="U123" s="200"/>
      <c r="V123" s="200"/>
      <c r="W123" s="200"/>
      <c r="X123" s="200"/>
      <c r="Y123" s="200"/>
      <c r="Z123" s="200"/>
      <c r="AA123" s="200"/>
      <c r="AB123" s="200"/>
      <c r="AC123" s="200"/>
      <c r="AD123" s="200"/>
      <c r="AE123" s="200"/>
      <c r="AF123" s="200"/>
      <c r="AG123" s="200"/>
      <c r="AH123" s="200"/>
      <c r="AI123" s="200"/>
      <c r="AJ123" s="200"/>
      <c r="AK123" s="200"/>
      <c r="AL123" s="200"/>
      <c r="AM123" s="200"/>
      <c r="AN123" s="200"/>
      <c r="AO123" s="200"/>
      <c r="AP123" s="200"/>
      <c r="AQ123" s="200"/>
      <c r="AR123" s="200"/>
      <c r="AS123" s="200"/>
      <c r="AT123" s="200"/>
      <c r="AU123" s="200"/>
      <c r="AV123" s="200"/>
      <c r="AW123" s="200"/>
      <c r="AX123" s="200"/>
      <c r="AY123" s="200"/>
      <c r="AZ123" s="200"/>
      <c r="BA123" s="200"/>
      <c r="BB123" s="200"/>
      <c r="BC123" s="200"/>
      <c r="BD123" s="200"/>
      <c r="BE123" s="200"/>
      <c r="BF123" s="200"/>
      <c r="BG123" s="200"/>
      <c r="BH123" s="200"/>
      <c r="BI123" s="200"/>
      <c r="BJ123" s="200"/>
      <c r="BK123" s="200"/>
      <c r="BL123" s="200"/>
      <c r="BM123" s="200"/>
      <c r="BN123" s="200"/>
      <c r="BO123" s="200"/>
      <c r="BP123" s="200"/>
      <c r="BQ123" s="200"/>
      <c r="BR123" s="200"/>
      <c r="BS123" s="200"/>
      <c r="BT123" s="200"/>
      <c r="BU123" s="200"/>
      <c r="BV123" s="200"/>
      <c r="BW123" s="200"/>
      <c r="BX123" s="200"/>
      <c r="BY123" s="200"/>
      <c r="BZ123" s="200"/>
      <c r="CA123" s="200"/>
      <c r="CB123" s="200"/>
      <c r="CC123" s="200"/>
      <c r="CD123" s="200"/>
      <c r="CE123" s="200"/>
      <c r="CF123" s="200"/>
      <c r="CG123" s="200"/>
      <c r="CH123" s="200"/>
      <c r="CI123" s="200"/>
      <c r="CJ123" s="200"/>
      <c r="CK123" s="200"/>
      <c r="CL123" s="200"/>
      <c r="CM123" s="200"/>
      <c r="CN123" s="200"/>
      <c r="CO123" s="200"/>
      <c r="CP123" s="200"/>
      <c r="CQ123" s="200"/>
      <c r="CR123" s="200"/>
      <c r="CS123" s="200"/>
      <c r="CT123" s="200"/>
      <c r="CU123" s="200"/>
      <c r="CV123" s="200"/>
      <c r="CW123" s="200"/>
      <c r="CX123" s="200"/>
      <c r="CY123" s="200"/>
      <c r="CZ123" s="200"/>
      <c r="DA123" s="200"/>
      <c r="DB123" s="200"/>
      <c r="DC123" s="200"/>
      <c r="DD123" s="200"/>
      <c r="DE123" s="200"/>
      <c r="DF123" s="200"/>
      <c r="DG123" s="200"/>
      <c r="DH123" s="200"/>
      <c r="DI123" s="200"/>
      <c r="DJ123" s="200"/>
      <c r="DK123" s="200"/>
      <c r="DL123" s="200"/>
      <c r="DM123" s="200"/>
      <c r="DN123" s="200"/>
      <c r="DO123" s="200"/>
      <c r="DP123" s="200"/>
      <c r="DQ123" s="200"/>
      <c r="DR123" s="200"/>
      <c r="DS123" s="200"/>
      <c r="DT123" s="200"/>
      <c r="DU123" s="200"/>
      <c r="DV123" s="200"/>
      <c r="DW123" s="200"/>
      <c r="DX123" s="200"/>
      <c r="DY123" s="200"/>
      <c r="DZ123" s="200"/>
      <c r="EA123" s="200"/>
      <c r="EB123" s="200"/>
      <c r="EC123" s="200"/>
      <c r="ED123" s="200"/>
      <c r="EE123" s="200"/>
      <c r="EF123" s="200"/>
      <c r="EG123" s="32"/>
    </row>
    <row r="124" spans="1:137" outlineLevel="1">
      <c r="A124" s="211" t="str">
        <f>A105&amp;"."&amp;A122&amp;"."&amp;A106&amp;"."&amp;B124</f>
        <v>1.o.3.2</v>
      </c>
      <c r="B124">
        <v>2</v>
      </c>
      <c r="C124" t="str">
        <f>_xlfn.XLOOKUP($A124,Select!$A$4:$A$65,Select!$H$4:$H$65)</f>
        <v>Variable</v>
      </c>
      <c r="D124"/>
      <c r="E124"/>
      <c r="F124"/>
      <c r="G124"/>
      <c r="H124"/>
      <c r="I124"/>
      <c r="J124"/>
      <c r="K124"/>
      <c r="L124"/>
      <c r="M124" s="200"/>
      <c r="N124" s="200"/>
      <c r="O124" s="200"/>
      <c r="P124" s="200"/>
      <c r="Q124" s="200"/>
      <c r="R124" s="200"/>
      <c r="S124" s="200"/>
      <c r="T124" s="200"/>
      <c r="U124" s="200"/>
      <c r="V124" s="200"/>
      <c r="W124" s="200"/>
      <c r="X124" s="200"/>
      <c r="Y124" s="200"/>
      <c r="Z124" s="200"/>
      <c r="AA124" s="200"/>
      <c r="AB124" s="200"/>
      <c r="AC124" s="200"/>
      <c r="AD124" s="200"/>
      <c r="AE124" s="200"/>
      <c r="AF124" s="200"/>
      <c r="AG124" s="200"/>
      <c r="AH124" s="200"/>
      <c r="AI124" s="200"/>
      <c r="AJ124" s="200"/>
      <c r="AK124" s="200"/>
      <c r="AL124" s="200"/>
      <c r="AM124" s="200"/>
      <c r="AN124" s="200"/>
      <c r="AO124" s="200"/>
      <c r="AP124" s="200"/>
      <c r="AQ124" s="200"/>
      <c r="AR124" s="200"/>
      <c r="AS124" s="200"/>
      <c r="AT124" s="200"/>
      <c r="AU124" s="200"/>
      <c r="AV124" s="200"/>
      <c r="AW124" s="200"/>
      <c r="AX124" s="200"/>
      <c r="AY124" s="200"/>
      <c r="AZ124" s="200"/>
      <c r="BA124" s="200"/>
      <c r="BB124" s="200"/>
      <c r="BC124" s="200"/>
      <c r="BD124" s="200"/>
      <c r="BE124" s="200"/>
      <c r="BF124" s="200"/>
      <c r="BG124" s="200"/>
      <c r="BH124" s="200"/>
      <c r="BI124" s="200"/>
      <c r="BJ124" s="200"/>
      <c r="BK124" s="200"/>
      <c r="BL124" s="200"/>
      <c r="BM124" s="200"/>
      <c r="BN124" s="200"/>
      <c r="BO124" s="200"/>
      <c r="BP124" s="200"/>
      <c r="BQ124" s="200"/>
      <c r="BR124" s="200"/>
      <c r="BS124" s="200"/>
      <c r="BT124" s="200"/>
      <c r="BU124" s="200"/>
      <c r="BV124" s="200"/>
      <c r="BW124" s="200"/>
      <c r="BX124" s="200"/>
      <c r="BY124" s="200"/>
      <c r="BZ124" s="200"/>
      <c r="CA124" s="200"/>
      <c r="CB124" s="200"/>
      <c r="CC124" s="200"/>
      <c r="CD124" s="200"/>
      <c r="CE124" s="200"/>
      <c r="CF124" s="200"/>
      <c r="CG124" s="200"/>
      <c r="CH124" s="200"/>
      <c r="CI124" s="200"/>
      <c r="CJ124" s="200"/>
      <c r="CK124" s="200"/>
      <c r="CL124" s="200"/>
      <c r="CM124" s="200"/>
      <c r="CN124" s="200"/>
      <c r="CO124" s="200"/>
      <c r="CP124" s="200"/>
      <c r="CQ124" s="200"/>
      <c r="CR124" s="200"/>
      <c r="CS124" s="200"/>
      <c r="CT124" s="200"/>
      <c r="CU124" s="200"/>
      <c r="CV124" s="200"/>
      <c r="CW124" s="200"/>
      <c r="CX124" s="200"/>
      <c r="CY124" s="200"/>
      <c r="CZ124" s="200"/>
      <c r="DA124" s="200"/>
      <c r="DB124" s="200"/>
      <c r="DC124" s="200"/>
      <c r="DD124" s="200"/>
      <c r="DE124" s="200"/>
      <c r="DF124" s="200"/>
      <c r="DG124" s="200"/>
      <c r="DH124" s="200"/>
      <c r="DI124" s="200"/>
      <c r="DJ124" s="200"/>
      <c r="DK124" s="200"/>
      <c r="DL124" s="200"/>
      <c r="DM124" s="200"/>
      <c r="DN124" s="200"/>
      <c r="DO124" s="200"/>
      <c r="DP124" s="200"/>
      <c r="DQ124" s="200"/>
      <c r="DR124" s="200"/>
      <c r="DS124" s="200"/>
      <c r="DT124" s="200"/>
      <c r="DU124" s="200"/>
      <c r="DV124" s="200"/>
      <c r="DW124" s="200"/>
      <c r="DX124" s="200"/>
      <c r="DY124" s="200"/>
      <c r="DZ124" s="200"/>
      <c r="EA124" s="200"/>
      <c r="EB124" s="200"/>
      <c r="EC124" s="200"/>
      <c r="ED124" s="200"/>
      <c r="EE124" s="200"/>
      <c r="EF124" s="200"/>
      <c r="EG124" s="32"/>
    </row>
    <row r="125" spans="1:137" outlineLevel="1">
      <c r="A125" s="211" t="str">
        <f>A105&amp;"."&amp;A122&amp;"."&amp;A106&amp;"."&amp;B125</f>
        <v>1.o.3.3</v>
      </c>
      <c r="B125">
        <v>3</v>
      </c>
      <c r="C125" t="e">
        <f>_xlfn.XLOOKUP($A125,Select!$A$4:$A$65,Select!$H$4:$H$65)</f>
        <v>#N/A</v>
      </c>
      <c r="D125"/>
      <c r="E125"/>
      <c r="F125"/>
      <c r="G125"/>
      <c r="H125"/>
      <c r="I125"/>
      <c r="J125"/>
      <c r="K125"/>
      <c r="L125"/>
      <c r="M125" s="200"/>
      <c r="N125" s="200"/>
      <c r="O125" s="200"/>
      <c r="P125" s="200"/>
      <c r="Q125" s="200"/>
      <c r="R125" s="200"/>
      <c r="S125" s="200"/>
      <c r="T125" s="200"/>
      <c r="U125" s="200"/>
      <c r="V125" s="200"/>
      <c r="W125" s="200"/>
      <c r="X125" s="200"/>
      <c r="Y125" s="200"/>
      <c r="Z125" s="200"/>
      <c r="AA125" s="200"/>
      <c r="AB125" s="200"/>
      <c r="AC125" s="200"/>
      <c r="AD125" s="200"/>
      <c r="AE125" s="200"/>
      <c r="AF125" s="200"/>
      <c r="AG125" s="200"/>
      <c r="AH125" s="200"/>
      <c r="AI125" s="200"/>
      <c r="AJ125" s="200"/>
      <c r="AK125" s="200"/>
      <c r="AL125" s="200"/>
      <c r="AM125" s="200"/>
      <c r="AN125" s="200"/>
      <c r="AO125" s="200"/>
      <c r="AP125" s="200"/>
      <c r="AQ125" s="200"/>
      <c r="AR125" s="200"/>
      <c r="AS125" s="200"/>
      <c r="AT125" s="200"/>
      <c r="AU125" s="200"/>
      <c r="AV125" s="200"/>
      <c r="AW125" s="200"/>
      <c r="AX125" s="200"/>
      <c r="AY125" s="200"/>
      <c r="AZ125" s="200"/>
      <c r="BA125" s="200"/>
      <c r="BB125" s="200"/>
      <c r="BC125" s="200"/>
      <c r="BD125" s="200"/>
      <c r="BE125" s="200"/>
      <c r="BF125" s="200"/>
      <c r="BG125" s="200"/>
      <c r="BH125" s="200"/>
      <c r="BI125" s="200"/>
      <c r="BJ125" s="200"/>
      <c r="BK125" s="200"/>
      <c r="BL125" s="200"/>
      <c r="BM125" s="200"/>
      <c r="BN125" s="200"/>
      <c r="BO125" s="200"/>
      <c r="BP125" s="200"/>
      <c r="BQ125" s="200"/>
      <c r="BR125" s="200"/>
      <c r="BS125" s="200"/>
      <c r="BT125" s="200"/>
      <c r="BU125" s="200"/>
      <c r="BV125" s="200"/>
      <c r="BW125" s="200"/>
      <c r="BX125" s="200"/>
      <c r="BY125" s="200"/>
      <c r="BZ125" s="200"/>
      <c r="CA125" s="200"/>
      <c r="CB125" s="200"/>
      <c r="CC125" s="200"/>
      <c r="CD125" s="200"/>
      <c r="CE125" s="200"/>
      <c r="CF125" s="200"/>
      <c r="CG125" s="200"/>
      <c r="CH125" s="200"/>
      <c r="CI125" s="200"/>
      <c r="CJ125" s="200"/>
      <c r="CK125" s="200"/>
      <c r="CL125" s="200"/>
      <c r="CM125" s="200"/>
      <c r="CN125" s="200"/>
      <c r="CO125" s="200"/>
      <c r="CP125" s="200"/>
      <c r="CQ125" s="200"/>
      <c r="CR125" s="200"/>
      <c r="CS125" s="200"/>
      <c r="CT125" s="200"/>
      <c r="CU125" s="200"/>
      <c r="CV125" s="200"/>
      <c r="CW125" s="200"/>
      <c r="CX125" s="200"/>
      <c r="CY125" s="200"/>
      <c r="CZ125" s="200"/>
      <c r="DA125" s="200"/>
      <c r="DB125" s="200"/>
      <c r="DC125" s="200"/>
      <c r="DD125" s="200"/>
      <c r="DE125" s="200"/>
      <c r="DF125" s="200"/>
      <c r="DG125" s="200"/>
      <c r="DH125" s="200"/>
      <c r="DI125" s="200"/>
      <c r="DJ125" s="200"/>
      <c r="DK125" s="200"/>
      <c r="DL125" s="200"/>
      <c r="DM125" s="200"/>
      <c r="DN125" s="200"/>
      <c r="DO125" s="200"/>
      <c r="DP125" s="200"/>
      <c r="DQ125" s="200"/>
      <c r="DR125" s="200"/>
      <c r="DS125" s="200"/>
      <c r="DT125" s="200"/>
      <c r="DU125" s="200"/>
      <c r="DV125" s="200"/>
      <c r="DW125" s="200"/>
      <c r="DX125" s="200"/>
      <c r="DY125" s="200"/>
      <c r="DZ125" s="200"/>
      <c r="EA125" s="200"/>
      <c r="EB125" s="200"/>
      <c r="EC125" s="200"/>
      <c r="ED125" s="200"/>
      <c r="EE125" s="200"/>
      <c r="EF125" s="200"/>
      <c r="EG125" s="32"/>
    </row>
    <row r="126" spans="1:137" outlineLevel="1">
      <c r="A126" s="211" t="str">
        <f>A105&amp;"."&amp;A122&amp;"."&amp;A106&amp;"."&amp;B126</f>
        <v>1.o.3.4</v>
      </c>
      <c r="B126">
        <v>4</v>
      </c>
      <c r="C126" t="e">
        <f>_xlfn.XLOOKUP($A126,Select!$A$4:$A$65,Select!$H$4:$H$65)</f>
        <v>#N/A</v>
      </c>
      <c r="D126"/>
      <c r="E126"/>
      <c r="F126"/>
      <c r="G126"/>
      <c r="H126"/>
      <c r="I126"/>
      <c r="J126"/>
      <c r="K126"/>
      <c r="L126"/>
      <c r="M126" s="200"/>
      <c r="N126" s="200"/>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0"/>
      <c r="AP126" s="200"/>
      <c r="AQ126" s="200"/>
      <c r="AR126" s="200"/>
      <c r="AS126" s="200"/>
      <c r="AT126" s="200"/>
      <c r="AU126" s="200"/>
      <c r="AV126" s="200"/>
      <c r="AW126" s="200"/>
      <c r="AX126" s="200"/>
      <c r="AY126" s="200"/>
      <c r="AZ126" s="200"/>
      <c r="BA126" s="200"/>
      <c r="BB126" s="200"/>
      <c r="BC126" s="200"/>
      <c r="BD126" s="200"/>
      <c r="BE126" s="200"/>
      <c r="BF126" s="200"/>
      <c r="BG126" s="200"/>
      <c r="BH126" s="200"/>
      <c r="BI126" s="200"/>
      <c r="BJ126" s="200"/>
      <c r="BK126" s="200"/>
      <c r="BL126" s="200"/>
      <c r="BM126" s="200"/>
      <c r="BN126" s="200"/>
      <c r="BO126" s="200"/>
      <c r="BP126" s="200"/>
      <c r="BQ126" s="200"/>
      <c r="BR126" s="200"/>
      <c r="BS126" s="200"/>
      <c r="BT126" s="200"/>
      <c r="BU126" s="200"/>
      <c r="BV126" s="200"/>
      <c r="BW126" s="200"/>
      <c r="BX126" s="200"/>
      <c r="BY126" s="200"/>
      <c r="BZ126" s="200"/>
      <c r="CA126" s="200"/>
      <c r="CB126" s="200"/>
      <c r="CC126" s="200"/>
      <c r="CD126" s="200"/>
      <c r="CE126" s="200"/>
      <c r="CF126" s="200"/>
      <c r="CG126" s="200"/>
      <c r="CH126" s="200"/>
      <c r="CI126" s="200"/>
      <c r="CJ126" s="200"/>
      <c r="CK126" s="200"/>
      <c r="CL126" s="200"/>
      <c r="CM126" s="200"/>
      <c r="CN126" s="200"/>
      <c r="CO126" s="200"/>
      <c r="CP126" s="200"/>
      <c r="CQ126" s="200"/>
      <c r="CR126" s="200"/>
      <c r="CS126" s="200"/>
      <c r="CT126" s="200"/>
      <c r="CU126" s="200"/>
      <c r="CV126" s="200"/>
      <c r="CW126" s="200"/>
      <c r="CX126" s="200"/>
      <c r="CY126" s="200"/>
      <c r="CZ126" s="200"/>
      <c r="DA126" s="200"/>
      <c r="DB126" s="200"/>
      <c r="DC126" s="200"/>
      <c r="DD126" s="200"/>
      <c r="DE126" s="200"/>
      <c r="DF126" s="200"/>
      <c r="DG126" s="200"/>
      <c r="DH126" s="200"/>
      <c r="DI126" s="200"/>
      <c r="DJ126" s="200"/>
      <c r="DK126" s="200"/>
      <c r="DL126" s="200"/>
      <c r="DM126" s="200"/>
      <c r="DN126" s="200"/>
      <c r="DO126" s="200"/>
      <c r="DP126" s="200"/>
      <c r="DQ126" s="200"/>
      <c r="DR126" s="200"/>
      <c r="DS126" s="200"/>
      <c r="DT126" s="200"/>
      <c r="DU126" s="200"/>
      <c r="DV126" s="200"/>
      <c r="DW126" s="200"/>
      <c r="DX126" s="200"/>
      <c r="DY126" s="200"/>
      <c r="DZ126" s="200"/>
      <c r="EA126" s="200"/>
      <c r="EB126" s="200"/>
      <c r="EC126" s="200"/>
      <c r="ED126" s="200"/>
      <c r="EE126" s="200"/>
      <c r="EF126" s="200"/>
      <c r="EG126" s="32"/>
    </row>
    <row r="127" spans="1:137" outlineLevel="1">
      <c r="A127" s="211" t="str">
        <f>A105&amp;"."&amp;A122&amp;"."&amp;A106&amp;"."&amp;B127</f>
        <v>1.o.3.5</v>
      </c>
      <c r="B127">
        <v>5</v>
      </c>
      <c r="C127" t="e">
        <f>_xlfn.XLOOKUP($A127,Select!$A$4:$A$65,Select!$H$4:$H$65)</f>
        <v>#N/A</v>
      </c>
      <c r="D127"/>
      <c r="E127"/>
      <c r="F127"/>
      <c r="G127"/>
      <c r="H127"/>
      <c r="I127"/>
      <c r="J127"/>
      <c r="K127"/>
      <c r="L127"/>
      <c r="M127" s="200"/>
      <c r="N127" s="200"/>
      <c r="O127" s="200"/>
      <c r="P127" s="200"/>
      <c r="Q127" s="200"/>
      <c r="R127" s="200"/>
      <c r="S127" s="200"/>
      <c r="T127" s="200"/>
      <c r="U127" s="200"/>
      <c r="V127" s="200"/>
      <c r="W127" s="200"/>
      <c r="X127" s="200"/>
      <c r="Y127" s="200"/>
      <c r="Z127" s="200"/>
      <c r="AA127" s="200"/>
      <c r="AB127" s="200"/>
      <c r="AC127" s="200"/>
      <c r="AD127" s="200"/>
      <c r="AE127" s="200"/>
      <c r="AF127" s="200"/>
      <c r="AG127" s="200"/>
      <c r="AH127" s="200"/>
      <c r="AI127" s="200"/>
      <c r="AJ127" s="200"/>
      <c r="AK127" s="200"/>
      <c r="AL127" s="200"/>
      <c r="AM127" s="200"/>
      <c r="AN127" s="200"/>
      <c r="AO127" s="200"/>
      <c r="AP127" s="200"/>
      <c r="AQ127" s="200"/>
      <c r="AR127" s="200"/>
      <c r="AS127" s="200"/>
      <c r="AT127" s="200"/>
      <c r="AU127" s="200"/>
      <c r="AV127" s="200"/>
      <c r="AW127" s="200"/>
      <c r="AX127" s="200"/>
      <c r="AY127" s="200"/>
      <c r="AZ127" s="200"/>
      <c r="BA127" s="200"/>
      <c r="BB127" s="200"/>
      <c r="BC127" s="200"/>
      <c r="BD127" s="200"/>
      <c r="BE127" s="200"/>
      <c r="BF127" s="200"/>
      <c r="BG127" s="200"/>
      <c r="BH127" s="200"/>
      <c r="BI127" s="200"/>
      <c r="BJ127" s="200"/>
      <c r="BK127" s="200"/>
      <c r="BL127" s="200"/>
      <c r="BM127" s="200"/>
      <c r="BN127" s="200"/>
      <c r="BO127" s="200"/>
      <c r="BP127" s="200"/>
      <c r="BQ127" s="200"/>
      <c r="BR127" s="200"/>
      <c r="BS127" s="200"/>
      <c r="BT127" s="200"/>
      <c r="BU127" s="200"/>
      <c r="BV127" s="200"/>
      <c r="BW127" s="200"/>
      <c r="BX127" s="200"/>
      <c r="BY127" s="200"/>
      <c r="BZ127" s="200"/>
      <c r="CA127" s="200"/>
      <c r="CB127" s="200"/>
      <c r="CC127" s="200"/>
      <c r="CD127" s="200"/>
      <c r="CE127" s="200"/>
      <c r="CF127" s="200"/>
      <c r="CG127" s="200"/>
      <c r="CH127" s="200"/>
      <c r="CI127" s="200"/>
      <c r="CJ127" s="200"/>
      <c r="CK127" s="200"/>
      <c r="CL127" s="200"/>
      <c r="CM127" s="200"/>
      <c r="CN127" s="200"/>
      <c r="CO127" s="200"/>
      <c r="CP127" s="200"/>
      <c r="CQ127" s="200"/>
      <c r="CR127" s="200"/>
      <c r="CS127" s="200"/>
      <c r="CT127" s="200"/>
      <c r="CU127" s="200"/>
      <c r="CV127" s="200"/>
      <c r="CW127" s="200"/>
      <c r="CX127" s="200"/>
      <c r="CY127" s="200"/>
      <c r="CZ127" s="200"/>
      <c r="DA127" s="200"/>
      <c r="DB127" s="200"/>
      <c r="DC127" s="200"/>
      <c r="DD127" s="200"/>
      <c r="DE127" s="200"/>
      <c r="DF127" s="200"/>
      <c r="DG127" s="200"/>
      <c r="DH127" s="200"/>
      <c r="DI127" s="200"/>
      <c r="DJ127" s="200"/>
      <c r="DK127" s="200"/>
      <c r="DL127" s="200"/>
      <c r="DM127" s="200"/>
      <c r="DN127" s="200"/>
      <c r="DO127" s="200"/>
      <c r="DP127" s="200"/>
      <c r="DQ127" s="200"/>
      <c r="DR127" s="200"/>
      <c r="DS127" s="200"/>
      <c r="DT127" s="200"/>
      <c r="DU127" s="200"/>
      <c r="DV127" s="200"/>
      <c r="DW127" s="200"/>
      <c r="DX127" s="200"/>
      <c r="DY127" s="200"/>
      <c r="DZ127" s="200"/>
      <c r="EA127" s="200"/>
      <c r="EB127" s="200"/>
      <c r="EC127" s="200"/>
      <c r="ED127" s="200"/>
      <c r="EE127" s="200"/>
      <c r="EF127" s="200"/>
      <c r="EG127" s="32"/>
    </row>
    <row r="128" spans="1:137" outlineLevel="1">
      <c r="A128" s="211" t="str">
        <f>A105&amp;"."&amp;A122&amp;"."&amp;A106&amp;"."&amp;B128</f>
        <v>1.o.3.6</v>
      </c>
      <c r="B128">
        <v>6</v>
      </c>
      <c r="C128" t="e">
        <f>_xlfn.XLOOKUP($A128,Select!$A$4:$A$65,Select!$H$4:$H$65)</f>
        <v>#N/A</v>
      </c>
      <c r="D128"/>
      <c r="E128"/>
      <c r="F128"/>
      <c r="G128"/>
      <c r="H128"/>
      <c r="I128"/>
      <c r="J128"/>
      <c r="K128"/>
      <c r="L128"/>
      <c r="M128" s="200"/>
      <c r="N128" s="200"/>
      <c r="O128" s="200"/>
      <c r="P128" s="200"/>
      <c r="Q128" s="200"/>
      <c r="R128" s="200"/>
      <c r="S128" s="200"/>
      <c r="T128" s="200"/>
      <c r="U128" s="200"/>
      <c r="V128" s="200"/>
      <c r="W128" s="200"/>
      <c r="X128" s="200"/>
      <c r="Y128" s="200"/>
      <c r="Z128" s="200"/>
      <c r="AA128" s="200"/>
      <c r="AB128" s="200"/>
      <c r="AC128" s="200"/>
      <c r="AD128" s="200"/>
      <c r="AE128" s="200"/>
      <c r="AF128" s="200"/>
      <c r="AG128" s="200"/>
      <c r="AH128" s="200"/>
      <c r="AI128" s="200"/>
      <c r="AJ128" s="200"/>
      <c r="AK128" s="200"/>
      <c r="AL128" s="200"/>
      <c r="AM128" s="200"/>
      <c r="AN128" s="200"/>
      <c r="AO128" s="200"/>
      <c r="AP128" s="200"/>
      <c r="AQ128" s="200"/>
      <c r="AR128" s="200"/>
      <c r="AS128" s="200"/>
      <c r="AT128" s="200"/>
      <c r="AU128" s="200"/>
      <c r="AV128" s="200"/>
      <c r="AW128" s="200"/>
      <c r="AX128" s="200"/>
      <c r="AY128" s="200"/>
      <c r="AZ128" s="200"/>
      <c r="BA128" s="200"/>
      <c r="BB128" s="200"/>
      <c r="BC128" s="200"/>
      <c r="BD128" s="200"/>
      <c r="BE128" s="200"/>
      <c r="BF128" s="200"/>
      <c r="BG128" s="200"/>
      <c r="BH128" s="200"/>
      <c r="BI128" s="200"/>
      <c r="BJ128" s="200"/>
      <c r="BK128" s="200"/>
      <c r="BL128" s="200"/>
      <c r="BM128" s="200"/>
      <c r="BN128" s="200"/>
      <c r="BO128" s="200"/>
      <c r="BP128" s="200"/>
      <c r="BQ128" s="200"/>
      <c r="BR128" s="200"/>
      <c r="BS128" s="200"/>
      <c r="BT128" s="200"/>
      <c r="BU128" s="200"/>
      <c r="BV128" s="200"/>
      <c r="BW128" s="200"/>
      <c r="BX128" s="200"/>
      <c r="BY128" s="200"/>
      <c r="BZ128" s="200"/>
      <c r="CA128" s="200"/>
      <c r="CB128" s="200"/>
      <c r="CC128" s="200"/>
      <c r="CD128" s="200"/>
      <c r="CE128" s="200"/>
      <c r="CF128" s="200"/>
      <c r="CG128" s="200"/>
      <c r="CH128" s="200"/>
      <c r="CI128" s="200"/>
      <c r="CJ128" s="200"/>
      <c r="CK128" s="200"/>
      <c r="CL128" s="200"/>
      <c r="CM128" s="200"/>
      <c r="CN128" s="200"/>
      <c r="CO128" s="200"/>
      <c r="CP128" s="200"/>
      <c r="CQ128" s="200"/>
      <c r="CR128" s="200"/>
      <c r="CS128" s="200"/>
      <c r="CT128" s="200"/>
      <c r="CU128" s="200"/>
      <c r="CV128" s="200"/>
      <c r="CW128" s="200"/>
      <c r="CX128" s="200"/>
      <c r="CY128" s="200"/>
      <c r="CZ128" s="200"/>
      <c r="DA128" s="200"/>
      <c r="DB128" s="200"/>
      <c r="DC128" s="200"/>
      <c r="DD128" s="200"/>
      <c r="DE128" s="200"/>
      <c r="DF128" s="200"/>
      <c r="DG128" s="200"/>
      <c r="DH128" s="200"/>
      <c r="DI128" s="200"/>
      <c r="DJ128" s="200"/>
      <c r="DK128" s="200"/>
      <c r="DL128" s="200"/>
      <c r="DM128" s="200"/>
      <c r="DN128" s="200"/>
      <c r="DO128" s="200"/>
      <c r="DP128" s="200"/>
      <c r="DQ128" s="200"/>
      <c r="DR128" s="200"/>
      <c r="DS128" s="200"/>
      <c r="DT128" s="200"/>
      <c r="DU128" s="200"/>
      <c r="DV128" s="200"/>
      <c r="DW128" s="200"/>
      <c r="DX128" s="200"/>
      <c r="DY128" s="200"/>
      <c r="DZ128" s="200"/>
      <c r="EA128" s="200"/>
      <c r="EB128" s="200"/>
      <c r="EC128" s="200"/>
      <c r="ED128" s="200"/>
      <c r="EE128" s="200"/>
      <c r="EF128" s="200"/>
      <c r="EG128" s="32"/>
    </row>
    <row r="129" spans="1:137" outlineLevel="1">
      <c r="A129" s="211" t="str">
        <f>A105&amp;"."&amp;A122&amp;"."&amp;A106&amp;"."&amp;B129</f>
        <v>1.o.3.7</v>
      </c>
      <c r="B129">
        <v>7</v>
      </c>
      <c r="C129" t="e">
        <f>_xlfn.XLOOKUP($A129,Select!$A$4:$A$65,Select!$H$4:$H$65)</f>
        <v>#N/A</v>
      </c>
      <c r="D129"/>
      <c r="E129"/>
      <c r="F129"/>
      <c r="G129"/>
      <c r="H129"/>
      <c r="I129"/>
      <c r="J129"/>
      <c r="K129"/>
      <c r="L129"/>
      <c r="M129" s="200"/>
      <c r="N129" s="200"/>
      <c r="O129" s="200"/>
      <c r="P129" s="200"/>
      <c r="Q129" s="200"/>
      <c r="R129" s="200"/>
      <c r="S129" s="200"/>
      <c r="T129" s="200"/>
      <c r="U129" s="200"/>
      <c r="V129" s="200"/>
      <c r="W129" s="200"/>
      <c r="X129" s="200"/>
      <c r="Y129" s="200"/>
      <c r="Z129" s="200"/>
      <c r="AA129" s="200"/>
      <c r="AB129" s="200"/>
      <c r="AC129" s="200"/>
      <c r="AD129" s="200"/>
      <c r="AE129" s="200"/>
      <c r="AF129" s="200"/>
      <c r="AG129" s="200"/>
      <c r="AH129" s="200"/>
      <c r="AI129" s="200"/>
      <c r="AJ129" s="200"/>
      <c r="AK129" s="200"/>
      <c r="AL129" s="200"/>
      <c r="AM129" s="200"/>
      <c r="AN129" s="200"/>
      <c r="AO129" s="200"/>
      <c r="AP129" s="200"/>
      <c r="AQ129" s="200"/>
      <c r="AR129" s="200"/>
      <c r="AS129" s="200"/>
      <c r="AT129" s="200"/>
      <c r="AU129" s="200"/>
      <c r="AV129" s="200"/>
      <c r="AW129" s="200"/>
      <c r="AX129" s="200"/>
      <c r="AY129" s="200"/>
      <c r="AZ129" s="200"/>
      <c r="BA129" s="200"/>
      <c r="BB129" s="200"/>
      <c r="BC129" s="200"/>
      <c r="BD129" s="200"/>
      <c r="BE129" s="200"/>
      <c r="BF129" s="200"/>
      <c r="BG129" s="200"/>
      <c r="BH129" s="200"/>
      <c r="BI129" s="200"/>
      <c r="BJ129" s="200"/>
      <c r="BK129" s="200"/>
      <c r="BL129" s="200"/>
      <c r="BM129" s="200"/>
      <c r="BN129" s="200"/>
      <c r="BO129" s="200"/>
      <c r="BP129" s="200"/>
      <c r="BQ129" s="200"/>
      <c r="BR129" s="200"/>
      <c r="BS129" s="200"/>
      <c r="BT129" s="200"/>
      <c r="BU129" s="200"/>
      <c r="BV129" s="200"/>
      <c r="BW129" s="200"/>
      <c r="BX129" s="200"/>
      <c r="BY129" s="200"/>
      <c r="BZ129" s="200"/>
      <c r="CA129" s="200"/>
      <c r="CB129" s="200"/>
      <c r="CC129" s="200"/>
      <c r="CD129" s="200"/>
      <c r="CE129" s="200"/>
      <c r="CF129" s="200"/>
      <c r="CG129" s="200"/>
      <c r="CH129" s="200"/>
      <c r="CI129" s="200"/>
      <c r="CJ129" s="200"/>
      <c r="CK129" s="200"/>
      <c r="CL129" s="200"/>
      <c r="CM129" s="200"/>
      <c r="CN129" s="200"/>
      <c r="CO129" s="200"/>
      <c r="CP129" s="200"/>
      <c r="CQ129" s="200"/>
      <c r="CR129" s="200"/>
      <c r="CS129" s="200"/>
      <c r="CT129" s="200"/>
      <c r="CU129" s="200"/>
      <c r="CV129" s="200"/>
      <c r="CW129" s="200"/>
      <c r="CX129" s="200"/>
      <c r="CY129" s="200"/>
      <c r="CZ129" s="200"/>
      <c r="DA129" s="200"/>
      <c r="DB129" s="200"/>
      <c r="DC129" s="200"/>
      <c r="DD129" s="200"/>
      <c r="DE129" s="200"/>
      <c r="DF129" s="200"/>
      <c r="DG129" s="200"/>
      <c r="DH129" s="200"/>
      <c r="DI129" s="200"/>
      <c r="DJ129" s="200"/>
      <c r="DK129" s="200"/>
      <c r="DL129" s="200"/>
      <c r="DM129" s="200"/>
      <c r="DN129" s="200"/>
      <c r="DO129" s="200"/>
      <c r="DP129" s="200"/>
      <c r="DQ129" s="200"/>
      <c r="DR129" s="200"/>
      <c r="DS129" s="200"/>
      <c r="DT129" s="200"/>
      <c r="DU129" s="200"/>
      <c r="DV129" s="200"/>
      <c r="DW129" s="200"/>
      <c r="DX129" s="200"/>
      <c r="DY129" s="200"/>
      <c r="DZ129" s="200"/>
      <c r="EA129" s="200"/>
      <c r="EB129" s="200"/>
      <c r="EC129" s="200"/>
      <c r="ED129" s="200"/>
      <c r="EE129" s="200"/>
      <c r="EF129" s="200"/>
      <c r="EG129" s="32"/>
    </row>
    <row r="130" spans="1:137" outlineLevel="1">
      <c r="A130" s="211" t="str">
        <f>A105&amp;"."&amp;A122&amp;"."&amp;A106&amp;"."&amp;B130</f>
        <v>1.o.3.8</v>
      </c>
      <c r="B130">
        <v>8</v>
      </c>
      <c r="C130" t="e">
        <f>_xlfn.XLOOKUP($A130,Select!$A$4:$A$65,Select!$H$4:$H$65)</f>
        <v>#N/A</v>
      </c>
      <c r="D130"/>
      <c r="E130"/>
      <c r="F130"/>
      <c r="G130"/>
      <c r="H130"/>
      <c r="I130"/>
      <c r="J130"/>
      <c r="K130"/>
      <c r="L130"/>
      <c r="M130" s="200"/>
      <c r="N130" s="200"/>
      <c r="O130" s="200"/>
      <c r="P130" s="200"/>
      <c r="Q130" s="200"/>
      <c r="R130" s="200"/>
      <c r="S130" s="200"/>
      <c r="T130" s="200"/>
      <c r="U130" s="200"/>
      <c r="V130" s="200"/>
      <c r="W130" s="200"/>
      <c r="X130" s="200"/>
      <c r="Y130" s="200"/>
      <c r="Z130" s="200"/>
      <c r="AA130" s="200"/>
      <c r="AB130" s="200"/>
      <c r="AC130" s="200"/>
      <c r="AD130" s="200"/>
      <c r="AE130" s="200"/>
      <c r="AF130" s="200"/>
      <c r="AG130" s="200"/>
      <c r="AH130" s="200"/>
      <c r="AI130" s="200"/>
      <c r="AJ130" s="200"/>
      <c r="AK130" s="200"/>
      <c r="AL130" s="200"/>
      <c r="AM130" s="200"/>
      <c r="AN130" s="200"/>
      <c r="AO130" s="200"/>
      <c r="AP130" s="200"/>
      <c r="AQ130" s="200"/>
      <c r="AR130" s="200"/>
      <c r="AS130" s="200"/>
      <c r="AT130" s="200"/>
      <c r="AU130" s="200"/>
      <c r="AV130" s="200"/>
      <c r="AW130" s="200"/>
      <c r="AX130" s="200"/>
      <c r="AY130" s="200"/>
      <c r="AZ130" s="200"/>
      <c r="BA130" s="200"/>
      <c r="BB130" s="200"/>
      <c r="BC130" s="200"/>
      <c r="BD130" s="200"/>
      <c r="BE130" s="200"/>
      <c r="BF130" s="200"/>
      <c r="BG130" s="200"/>
      <c r="BH130" s="200"/>
      <c r="BI130" s="200"/>
      <c r="BJ130" s="200"/>
      <c r="BK130" s="200"/>
      <c r="BL130" s="200"/>
      <c r="BM130" s="200"/>
      <c r="BN130" s="200"/>
      <c r="BO130" s="200"/>
      <c r="BP130" s="200"/>
      <c r="BQ130" s="200"/>
      <c r="BR130" s="200"/>
      <c r="BS130" s="200"/>
      <c r="BT130" s="200"/>
      <c r="BU130" s="200"/>
      <c r="BV130" s="200"/>
      <c r="BW130" s="200"/>
      <c r="BX130" s="200"/>
      <c r="BY130" s="200"/>
      <c r="BZ130" s="200"/>
      <c r="CA130" s="200"/>
      <c r="CB130" s="200"/>
      <c r="CC130" s="200"/>
      <c r="CD130" s="200"/>
      <c r="CE130" s="200"/>
      <c r="CF130" s="200"/>
      <c r="CG130" s="200"/>
      <c r="CH130" s="200"/>
      <c r="CI130" s="200"/>
      <c r="CJ130" s="200"/>
      <c r="CK130" s="200"/>
      <c r="CL130" s="200"/>
      <c r="CM130" s="200"/>
      <c r="CN130" s="200"/>
      <c r="CO130" s="200"/>
      <c r="CP130" s="200"/>
      <c r="CQ130" s="200"/>
      <c r="CR130" s="200"/>
      <c r="CS130" s="200"/>
      <c r="CT130" s="200"/>
      <c r="CU130" s="200"/>
      <c r="CV130" s="200"/>
      <c r="CW130" s="200"/>
      <c r="CX130" s="200"/>
      <c r="CY130" s="200"/>
      <c r="CZ130" s="200"/>
      <c r="DA130" s="200"/>
      <c r="DB130" s="200"/>
      <c r="DC130" s="200"/>
      <c r="DD130" s="200"/>
      <c r="DE130" s="200"/>
      <c r="DF130" s="200"/>
      <c r="DG130" s="200"/>
      <c r="DH130" s="200"/>
      <c r="DI130" s="200"/>
      <c r="DJ130" s="200"/>
      <c r="DK130" s="200"/>
      <c r="DL130" s="200"/>
      <c r="DM130" s="200"/>
      <c r="DN130" s="200"/>
      <c r="DO130" s="200"/>
      <c r="DP130" s="200"/>
      <c r="DQ130" s="200"/>
      <c r="DR130" s="200"/>
      <c r="DS130" s="200"/>
      <c r="DT130" s="200"/>
      <c r="DU130" s="200"/>
      <c r="DV130" s="200"/>
      <c r="DW130" s="200"/>
      <c r="DX130" s="200"/>
      <c r="DY130" s="200"/>
      <c r="DZ130" s="200"/>
      <c r="EA130" s="200"/>
      <c r="EB130" s="200"/>
      <c r="EC130" s="200"/>
      <c r="ED130" s="200"/>
      <c r="EE130" s="200"/>
      <c r="EF130" s="200"/>
      <c r="EG130" s="32"/>
    </row>
    <row r="131" spans="1:137" outlineLevel="1">
      <c r="A131" s="211" t="str">
        <f>A105&amp;"."&amp;A122&amp;"."&amp;A106&amp;"."&amp;B131</f>
        <v>1.o.3.9</v>
      </c>
      <c r="B131">
        <v>9</v>
      </c>
      <c r="C131" t="e">
        <f>_xlfn.XLOOKUP($A131,Select!$A$4:$A$65,Select!$H$4:$H$65)</f>
        <v>#N/A</v>
      </c>
      <c r="D131"/>
      <c r="E131"/>
      <c r="F131"/>
      <c r="G131"/>
      <c r="H131"/>
      <c r="I131"/>
      <c r="J131"/>
      <c r="K131"/>
      <c r="L131"/>
      <c r="M131" s="200"/>
      <c r="N131" s="200"/>
      <c r="O131" s="200"/>
      <c r="P131" s="200"/>
      <c r="Q131" s="200"/>
      <c r="R131" s="200"/>
      <c r="S131" s="200"/>
      <c r="T131" s="200"/>
      <c r="U131" s="200"/>
      <c r="V131" s="200"/>
      <c r="W131" s="200"/>
      <c r="X131" s="200"/>
      <c r="Y131" s="200"/>
      <c r="Z131" s="200"/>
      <c r="AA131" s="200"/>
      <c r="AB131" s="200"/>
      <c r="AC131" s="200"/>
      <c r="AD131" s="200"/>
      <c r="AE131" s="200"/>
      <c r="AF131" s="200"/>
      <c r="AG131" s="200"/>
      <c r="AH131" s="200"/>
      <c r="AI131" s="200"/>
      <c r="AJ131" s="200"/>
      <c r="AK131" s="200"/>
      <c r="AL131" s="200"/>
      <c r="AM131" s="200"/>
      <c r="AN131" s="200"/>
      <c r="AO131" s="200"/>
      <c r="AP131" s="200"/>
      <c r="AQ131" s="200"/>
      <c r="AR131" s="200"/>
      <c r="AS131" s="200"/>
      <c r="AT131" s="200"/>
      <c r="AU131" s="200"/>
      <c r="AV131" s="200"/>
      <c r="AW131" s="200"/>
      <c r="AX131" s="200"/>
      <c r="AY131" s="200"/>
      <c r="AZ131" s="200"/>
      <c r="BA131" s="200"/>
      <c r="BB131" s="200"/>
      <c r="BC131" s="200"/>
      <c r="BD131" s="200"/>
      <c r="BE131" s="200"/>
      <c r="BF131" s="200"/>
      <c r="BG131" s="200"/>
      <c r="BH131" s="200"/>
      <c r="BI131" s="200"/>
      <c r="BJ131" s="200"/>
      <c r="BK131" s="200"/>
      <c r="BL131" s="200"/>
      <c r="BM131" s="200"/>
      <c r="BN131" s="200"/>
      <c r="BO131" s="200"/>
      <c r="BP131" s="200"/>
      <c r="BQ131" s="200"/>
      <c r="BR131" s="200"/>
      <c r="BS131" s="200"/>
      <c r="BT131" s="200"/>
      <c r="BU131" s="200"/>
      <c r="BV131" s="200"/>
      <c r="BW131" s="200"/>
      <c r="BX131" s="200"/>
      <c r="BY131" s="200"/>
      <c r="BZ131" s="200"/>
      <c r="CA131" s="200"/>
      <c r="CB131" s="200"/>
      <c r="CC131" s="200"/>
      <c r="CD131" s="200"/>
      <c r="CE131" s="200"/>
      <c r="CF131" s="200"/>
      <c r="CG131" s="200"/>
      <c r="CH131" s="200"/>
      <c r="CI131" s="200"/>
      <c r="CJ131" s="200"/>
      <c r="CK131" s="200"/>
      <c r="CL131" s="200"/>
      <c r="CM131" s="200"/>
      <c r="CN131" s="200"/>
      <c r="CO131" s="200"/>
      <c r="CP131" s="200"/>
      <c r="CQ131" s="200"/>
      <c r="CR131" s="200"/>
      <c r="CS131" s="200"/>
      <c r="CT131" s="200"/>
      <c r="CU131" s="200"/>
      <c r="CV131" s="200"/>
      <c r="CW131" s="200"/>
      <c r="CX131" s="200"/>
      <c r="CY131" s="200"/>
      <c r="CZ131" s="200"/>
      <c r="DA131" s="200"/>
      <c r="DB131" s="200"/>
      <c r="DC131" s="200"/>
      <c r="DD131" s="200"/>
      <c r="DE131" s="200"/>
      <c r="DF131" s="200"/>
      <c r="DG131" s="200"/>
      <c r="DH131" s="200"/>
      <c r="DI131" s="200"/>
      <c r="DJ131" s="200"/>
      <c r="DK131" s="200"/>
      <c r="DL131" s="200"/>
      <c r="DM131" s="200"/>
      <c r="DN131" s="200"/>
      <c r="DO131" s="200"/>
      <c r="DP131" s="200"/>
      <c r="DQ131" s="200"/>
      <c r="DR131" s="200"/>
      <c r="DS131" s="200"/>
      <c r="DT131" s="200"/>
      <c r="DU131" s="200"/>
      <c r="DV131" s="200"/>
      <c r="DW131" s="200"/>
      <c r="DX131" s="200"/>
      <c r="DY131" s="200"/>
      <c r="DZ131" s="200"/>
      <c r="EA131" s="200"/>
      <c r="EB131" s="200"/>
      <c r="EC131" s="200"/>
      <c r="ED131" s="200"/>
      <c r="EE131" s="200"/>
      <c r="EF131" s="200"/>
      <c r="EG131" s="32"/>
    </row>
    <row r="132" spans="1:137" outlineLevel="1">
      <c r="A132" s="211" t="str">
        <f>A105&amp;"."&amp;A122&amp;"."&amp;A106&amp;"."&amp;B132</f>
        <v>1.o.3.10</v>
      </c>
      <c r="B132">
        <v>10</v>
      </c>
      <c r="C132" t="e">
        <f>_xlfn.XLOOKUP($A132,Select!$A$4:$A$65,Select!$H$4:$H$65)</f>
        <v>#N/A</v>
      </c>
      <c r="D132"/>
      <c r="E132"/>
      <c r="F132"/>
      <c r="G132"/>
      <c r="H132"/>
      <c r="I132"/>
      <c r="J132"/>
      <c r="K132"/>
      <c r="L132"/>
      <c r="M132" s="200"/>
      <c r="N132" s="200"/>
      <c r="O132" s="200"/>
      <c r="P132" s="200"/>
      <c r="Q132" s="200"/>
      <c r="R132" s="200"/>
      <c r="S132" s="200"/>
      <c r="T132" s="200"/>
      <c r="U132" s="200"/>
      <c r="V132" s="200"/>
      <c r="W132" s="200"/>
      <c r="X132" s="200"/>
      <c r="Y132" s="200"/>
      <c r="Z132" s="200"/>
      <c r="AA132" s="200"/>
      <c r="AB132" s="200"/>
      <c r="AC132" s="200"/>
      <c r="AD132" s="200"/>
      <c r="AE132" s="200"/>
      <c r="AF132" s="200"/>
      <c r="AG132" s="200"/>
      <c r="AH132" s="200"/>
      <c r="AI132" s="200"/>
      <c r="AJ132" s="200"/>
      <c r="AK132" s="200"/>
      <c r="AL132" s="200"/>
      <c r="AM132" s="200"/>
      <c r="AN132" s="200"/>
      <c r="AO132" s="200"/>
      <c r="AP132" s="200"/>
      <c r="AQ132" s="200"/>
      <c r="AR132" s="200"/>
      <c r="AS132" s="200"/>
      <c r="AT132" s="200"/>
      <c r="AU132" s="200"/>
      <c r="AV132" s="200"/>
      <c r="AW132" s="200"/>
      <c r="AX132" s="200"/>
      <c r="AY132" s="200"/>
      <c r="AZ132" s="200"/>
      <c r="BA132" s="200"/>
      <c r="BB132" s="200"/>
      <c r="BC132" s="200"/>
      <c r="BD132" s="200"/>
      <c r="BE132" s="200"/>
      <c r="BF132" s="200"/>
      <c r="BG132" s="200"/>
      <c r="BH132" s="200"/>
      <c r="BI132" s="200"/>
      <c r="BJ132" s="200"/>
      <c r="BK132" s="200"/>
      <c r="BL132" s="200"/>
      <c r="BM132" s="200"/>
      <c r="BN132" s="200"/>
      <c r="BO132" s="200"/>
      <c r="BP132" s="200"/>
      <c r="BQ132" s="200"/>
      <c r="BR132" s="200"/>
      <c r="BS132" s="200"/>
      <c r="BT132" s="200"/>
      <c r="BU132" s="200"/>
      <c r="BV132" s="200"/>
      <c r="BW132" s="200"/>
      <c r="BX132" s="200"/>
      <c r="BY132" s="200"/>
      <c r="BZ132" s="200"/>
      <c r="CA132" s="200"/>
      <c r="CB132" s="200"/>
      <c r="CC132" s="200"/>
      <c r="CD132" s="200"/>
      <c r="CE132" s="200"/>
      <c r="CF132" s="200"/>
      <c r="CG132" s="200"/>
      <c r="CH132" s="200"/>
      <c r="CI132" s="200"/>
      <c r="CJ132" s="200"/>
      <c r="CK132" s="200"/>
      <c r="CL132" s="200"/>
      <c r="CM132" s="200"/>
      <c r="CN132" s="200"/>
      <c r="CO132" s="200"/>
      <c r="CP132" s="200"/>
      <c r="CQ132" s="200"/>
      <c r="CR132" s="200"/>
      <c r="CS132" s="200"/>
      <c r="CT132" s="200"/>
      <c r="CU132" s="200"/>
      <c r="CV132" s="200"/>
      <c r="CW132" s="200"/>
      <c r="CX132" s="200"/>
      <c r="CY132" s="200"/>
      <c r="CZ132" s="200"/>
      <c r="DA132" s="200"/>
      <c r="DB132" s="200"/>
      <c r="DC132" s="200"/>
      <c r="DD132" s="200"/>
      <c r="DE132" s="200"/>
      <c r="DF132" s="200"/>
      <c r="DG132" s="200"/>
      <c r="DH132" s="200"/>
      <c r="DI132" s="200"/>
      <c r="DJ132" s="200"/>
      <c r="DK132" s="200"/>
      <c r="DL132" s="200"/>
      <c r="DM132" s="200"/>
      <c r="DN132" s="200"/>
      <c r="DO132" s="200"/>
      <c r="DP132" s="200"/>
      <c r="DQ132" s="200"/>
      <c r="DR132" s="200"/>
      <c r="DS132" s="200"/>
      <c r="DT132" s="200"/>
      <c r="DU132" s="200"/>
      <c r="DV132" s="200"/>
      <c r="DW132" s="200"/>
      <c r="DX132" s="200"/>
      <c r="DY132" s="200"/>
      <c r="DZ132" s="200"/>
      <c r="EA132" s="200"/>
      <c r="EB132" s="200"/>
      <c r="EC132" s="200"/>
      <c r="ED132" s="200"/>
      <c r="EE132" s="200"/>
      <c r="EF132" s="200"/>
      <c r="EG132" s="32"/>
    </row>
    <row r="133" spans="1:137" outlineLevel="1">
      <c r="A133" s="211" t="str">
        <f>A105&amp;"."&amp;A122&amp;"."&amp;A106&amp;"."&amp;B133</f>
        <v>1.o.3.11</v>
      </c>
      <c r="B133">
        <v>11</v>
      </c>
      <c r="C133" t="e">
        <f>_xlfn.XLOOKUP($A133,Select!$A$4:$A$65,Select!$H$4:$H$65)</f>
        <v>#N/A</v>
      </c>
      <c r="D133"/>
      <c r="E133"/>
      <c r="F133"/>
      <c r="G133"/>
      <c r="H133"/>
      <c r="I133"/>
      <c r="J133"/>
      <c r="K133"/>
      <c r="L133"/>
      <c r="M133" s="200"/>
      <c r="N133" s="200"/>
      <c r="O133" s="200"/>
      <c r="P133" s="200"/>
      <c r="Q133" s="200"/>
      <c r="R133" s="200"/>
      <c r="S133" s="200"/>
      <c r="T133" s="200"/>
      <c r="U133" s="200"/>
      <c r="V133" s="200"/>
      <c r="W133" s="200"/>
      <c r="X133" s="200"/>
      <c r="Y133" s="200"/>
      <c r="Z133" s="200"/>
      <c r="AA133" s="200"/>
      <c r="AB133" s="200"/>
      <c r="AC133" s="200"/>
      <c r="AD133" s="200"/>
      <c r="AE133" s="200"/>
      <c r="AF133" s="200"/>
      <c r="AG133" s="200"/>
      <c r="AH133" s="200"/>
      <c r="AI133" s="200"/>
      <c r="AJ133" s="200"/>
      <c r="AK133" s="200"/>
      <c r="AL133" s="200"/>
      <c r="AM133" s="200"/>
      <c r="AN133" s="200"/>
      <c r="AO133" s="200"/>
      <c r="AP133" s="200"/>
      <c r="AQ133" s="200"/>
      <c r="AR133" s="200"/>
      <c r="AS133" s="200"/>
      <c r="AT133" s="200"/>
      <c r="AU133" s="200"/>
      <c r="AV133" s="200"/>
      <c r="AW133" s="200"/>
      <c r="AX133" s="200"/>
      <c r="AY133" s="200"/>
      <c r="AZ133" s="200"/>
      <c r="BA133" s="200"/>
      <c r="BB133" s="200"/>
      <c r="BC133" s="200"/>
      <c r="BD133" s="200"/>
      <c r="BE133" s="200"/>
      <c r="BF133" s="200"/>
      <c r="BG133" s="200"/>
      <c r="BH133" s="200"/>
      <c r="BI133" s="200"/>
      <c r="BJ133" s="200"/>
      <c r="BK133" s="200"/>
      <c r="BL133" s="200"/>
      <c r="BM133" s="200"/>
      <c r="BN133" s="200"/>
      <c r="BO133" s="200"/>
      <c r="BP133" s="200"/>
      <c r="BQ133" s="200"/>
      <c r="BR133" s="200"/>
      <c r="BS133" s="200"/>
      <c r="BT133" s="200"/>
      <c r="BU133" s="200"/>
      <c r="BV133" s="200"/>
      <c r="BW133" s="200"/>
      <c r="BX133" s="200"/>
      <c r="BY133" s="200"/>
      <c r="BZ133" s="200"/>
      <c r="CA133" s="200"/>
      <c r="CB133" s="200"/>
      <c r="CC133" s="200"/>
      <c r="CD133" s="200"/>
      <c r="CE133" s="200"/>
      <c r="CF133" s="200"/>
      <c r="CG133" s="200"/>
      <c r="CH133" s="200"/>
      <c r="CI133" s="200"/>
      <c r="CJ133" s="200"/>
      <c r="CK133" s="200"/>
      <c r="CL133" s="200"/>
      <c r="CM133" s="200"/>
      <c r="CN133" s="200"/>
      <c r="CO133" s="200"/>
      <c r="CP133" s="200"/>
      <c r="CQ133" s="200"/>
      <c r="CR133" s="200"/>
      <c r="CS133" s="200"/>
      <c r="CT133" s="200"/>
      <c r="CU133" s="200"/>
      <c r="CV133" s="200"/>
      <c r="CW133" s="200"/>
      <c r="CX133" s="200"/>
      <c r="CY133" s="200"/>
      <c r="CZ133" s="200"/>
      <c r="DA133" s="200"/>
      <c r="DB133" s="200"/>
      <c r="DC133" s="200"/>
      <c r="DD133" s="200"/>
      <c r="DE133" s="200"/>
      <c r="DF133" s="200"/>
      <c r="DG133" s="200"/>
      <c r="DH133" s="200"/>
      <c r="DI133" s="200"/>
      <c r="DJ133" s="200"/>
      <c r="DK133" s="200"/>
      <c r="DL133" s="200"/>
      <c r="DM133" s="200"/>
      <c r="DN133" s="200"/>
      <c r="DO133" s="200"/>
      <c r="DP133" s="200"/>
      <c r="DQ133" s="200"/>
      <c r="DR133" s="200"/>
      <c r="DS133" s="200"/>
      <c r="DT133" s="200"/>
      <c r="DU133" s="200"/>
      <c r="DV133" s="200"/>
      <c r="DW133" s="200"/>
      <c r="DX133" s="200"/>
      <c r="DY133" s="200"/>
      <c r="DZ133" s="200"/>
      <c r="EA133" s="200"/>
      <c r="EB133" s="200"/>
      <c r="EC133" s="200"/>
      <c r="ED133" s="200"/>
      <c r="EE133" s="200"/>
      <c r="EF133" s="200"/>
      <c r="EG133" s="32"/>
    </row>
    <row r="134" spans="1:137" outlineLevel="1">
      <c r="A134" s="211" t="str">
        <f>A105&amp;"."&amp;A122&amp;"."&amp;A106&amp;"."&amp;B134</f>
        <v>1.o.3.12</v>
      </c>
      <c r="B134">
        <v>12</v>
      </c>
      <c r="C134" t="e">
        <f>_xlfn.XLOOKUP($A134,Select!$A$4:$A$65,Select!$H$4:$H$65)</f>
        <v>#N/A</v>
      </c>
      <c r="D134"/>
      <c r="E134"/>
      <c r="F134"/>
      <c r="G134"/>
      <c r="H134"/>
      <c r="I134"/>
      <c r="J134"/>
      <c r="K134"/>
      <c r="L134"/>
      <c r="M134" s="200"/>
      <c r="N134" s="200"/>
      <c r="O134" s="200"/>
      <c r="P134" s="200"/>
      <c r="Q134" s="200"/>
      <c r="R134" s="200"/>
      <c r="S134" s="200"/>
      <c r="T134" s="200"/>
      <c r="U134" s="200"/>
      <c r="V134" s="200"/>
      <c r="W134" s="200"/>
      <c r="X134" s="200"/>
      <c r="Y134" s="200"/>
      <c r="Z134" s="200"/>
      <c r="AA134" s="200"/>
      <c r="AB134" s="200"/>
      <c r="AC134" s="200"/>
      <c r="AD134" s="200"/>
      <c r="AE134" s="200"/>
      <c r="AF134" s="200"/>
      <c r="AG134" s="200"/>
      <c r="AH134" s="200"/>
      <c r="AI134" s="200"/>
      <c r="AJ134" s="200"/>
      <c r="AK134" s="200"/>
      <c r="AL134" s="200"/>
      <c r="AM134" s="200"/>
      <c r="AN134" s="200"/>
      <c r="AO134" s="200"/>
      <c r="AP134" s="200"/>
      <c r="AQ134" s="200"/>
      <c r="AR134" s="200"/>
      <c r="AS134" s="200"/>
      <c r="AT134" s="200"/>
      <c r="AU134" s="200"/>
      <c r="AV134" s="200"/>
      <c r="AW134" s="200"/>
      <c r="AX134" s="200"/>
      <c r="AY134" s="200"/>
      <c r="AZ134" s="200"/>
      <c r="BA134" s="200"/>
      <c r="BB134" s="200"/>
      <c r="BC134" s="200"/>
      <c r="BD134" s="200"/>
      <c r="BE134" s="200"/>
      <c r="BF134" s="200"/>
      <c r="BG134" s="200"/>
      <c r="BH134" s="200"/>
      <c r="BI134" s="200"/>
      <c r="BJ134" s="200"/>
      <c r="BK134" s="200"/>
      <c r="BL134" s="200"/>
      <c r="BM134" s="200"/>
      <c r="BN134" s="200"/>
      <c r="BO134" s="200"/>
      <c r="BP134" s="200"/>
      <c r="BQ134" s="200"/>
      <c r="BR134" s="200"/>
      <c r="BS134" s="200"/>
      <c r="BT134" s="200"/>
      <c r="BU134" s="200"/>
      <c r="BV134" s="200"/>
      <c r="BW134" s="200"/>
      <c r="BX134" s="200"/>
      <c r="BY134" s="200"/>
      <c r="BZ134" s="200"/>
      <c r="CA134" s="200"/>
      <c r="CB134" s="200"/>
      <c r="CC134" s="200"/>
      <c r="CD134" s="200"/>
      <c r="CE134" s="200"/>
      <c r="CF134" s="200"/>
      <c r="CG134" s="200"/>
      <c r="CH134" s="200"/>
      <c r="CI134" s="200"/>
      <c r="CJ134" s="200"/>
      <c r="CK134" s="200"/>
      <c r="CL134" s="200"/>
      <c r="CM134" s="200"/>
      <c r="CN134" s="200"/>
      <c r="CO134" s="200"/>
      <c r="CP134" s="200"/>
      <c r="CQ134" s="200"/>
      <c r="CR134" s="200"/>
      <c r="CS134" s="200"/>
      <c r="CT134" s="200"/>
      <c r="CU134" s="200"/>
      <c r="CV134" s="200"/>
      <c r="CW134" s="200"/>
      <c r="CX134" s="200"/>
      <c r="CY134" s="200"/>
      <c r="CZ134" s="200"/>
      <c r="DA134" s="200"/>
      <c r="DB134" s="200"/>
      <c r="DC134" s="200"/>
      <c r="DD134" s="200"/>
      <c r="DE134" s="200"/>
      <c r="DF134" s="200"/>
      <c r="DG134" s="200"/>
      <c r="DH134" s="200"/>
      <c r="DI134" s="200"/>
      <c r="DJ134" s="200"/>
      <c r="DK134" s="200"/>
      <c r="DL134" s="200"/>
      <c r="DM134" s="200"/>
      <c r="DN134" s="200"/>
      <c r="DO134" s="200"/>
      <c r="DP134" s="200"/>
      <c r="DQ134" s="200"/>
      <c r="DR134" s="200"/>
      <c r="DS134" s="200"/>
      <c r="DT134" s="200"/>
      <c r="DU134" s="200"/>
      <c r="DV134" s="200"/>
      <c r="DW134" s="200"/>
      <c r="DX134" s="200"/>
      <c r="DY134" s="200"/>
      <c r="DZ134" s="200"/>
      <c r="EA134" s="200"/>
      <c r="EB134" s="200"/>
      <c r="EC134" s="200"/>
      <c r="ED134" s="200"/>
      <c r="EE134" s="200"/>
      <c r="EF134" s="200"/>
      <c r="EG134" s="32"/>
    </row>
    <row r="135" spans="1:137" s="156" customFormat="1" outlineLevel="1">
      <c r="A135" s="212"/>
      <c r="B135" s="201">
        <f>B134-COUNTIFS(C123:C134,#N/A)</f>
        <v>2</v>
      </c>
      <c r="C135" s="201" t="s">
        <v>285</v>
      </c>
      <c r="D135" s="201"/>
      <c r="E135" s="201"/>
      <c r="F135" s="201"/>
      <c r="G135" s="201"/>
      <c r="H135" s="201"/>
      <c r="I135" s="201"/>
      <c r="J135" s="201"/>
      <c r="K135" s="201"/>
      <c r="L135" s="201"/>
      <c r="M135" s="201">
        <f t="shared" ref="M135" si="53">SUM(M123:M134)</f>
        <v>0</v>
      </c>
      <c r="N135" s="201">
        <f t="shared" ref="N135:BY135" si="54">SUM(N123:N134)</f>
        <v>0</v>
      </c>
      <c r="O135" s="201">
        <f t="shared" si="54"/>
        <v>0</v>
      </c>
      <c r="P135" s="201">
        <f t="shared" si="54"/>
        <v>0</v>
      </c>
      <c r="Q135" s="201">
        <f t="shared" si="54"/>
        <v>0</v>
      </c>
      <c r="R135" s="201">
        <f t="shared" si="54"/>
        <v>0</v>
      </c>
      <c r="S135" s="201">
        <f t="shared" si="54"/>
        <v>0</v>
      </c>
      <c r="T135" s="201">
        <f t="shared" si="54"/>
        <v>0</v>
      </c>
      <c r="U135" s="201">
        <f t="shared" si="54"/>
        <v>0</v>
      </c>
      <c r="V135" s="201">
        <f t="shared" si="54"/>
        <v>0</v>
      </c>
      <c r="W135" s="201">
        <f t="shared" si="54"/>
        <v>0</v>
      </c>
      <c r="X135" s="201">
        <f t="shared" si="54"/>
        <v>0</v>
      </c>
      <c r="Y135" s="201">
        <f t="shared" si="54"/>
        <v>0</v>
      </c>
      <c r="Z135" s="201">
        <f t="shared" si="54"/>
        <v>0</v>
      </c>
      <c r="AA135" s="201">
        <f t="shared" si="54"/>
        <v>0</v>
      </c>
      <c r="AB135" s="201">
        <f t="shared" si="54"/>
        <v>0</v>
      </c>
      <c r="AC135" s="201">
        <f t="shared" si="54"/>
        <v>0</v>
      </c>
      <c r="AD135" s="201">
        <f t="shared" si="54"/>
        <v>0</v>
      </c>
      <c r="AE135" s="201">
        <f t="shared" si="54"/>
        <v>0</v>
      </c>
      <c r="AF135" s="201">
        <f t="shared" si="54"/>
        <v>0</v>
      </c>
      <c r="AG135" s="201">
        <f t="shared" si="54"/>
        <v>0</v>
      </c>
      <c r="AH135" s="201">
        <f t="shared" si="54"/>
        <v>0</v>
      </c>
      <c r="AI135" s="201">
        <f t="shared" si="54"/>
        <v>0</v>
      </c>
      <c r="AJ135" s="201">
        <f t="shared" si="54"/>
        <v>0</v>
      </c>
      <c r="AK135" s="201">
        <f t="shared" si="54"/>
        <v>0</v>
      </c>
      <c r="AL135" s="201">
        <f t="shared" si="54"/>
        <v>0</v>
      </c>
      <c r="AM135" s="201">
        <f t="shared" si="54"/>
        <v>0</v>
      </c>
      <c r="AN135" s="201">
        <f t="shared" si="54"/>
        <v>0</v>
      </c>
      <c r="AO135" s="201">
        <f t="shared" si="54"/>
        <v>0</v>
      </c>
      <c r="AP135" s="201">
        <f t="shared" si="54"/>
        <v>0</v>
      </c>
      <c r="AQ135" s="201">
        <f t="shared" si="54"/>
        <v>0</v>
      </c>
      <c r="AR135" s="201">
        <f t="shared" si="54"/>
        <v>0</v>
      </c>
      <c r="AS135" s="201">
        <f t="shared" si="54"/>
        <v>0</v>
      </c>
      <c r="AT135" s="201">
        <f t="shared" si="54"/>
        <v>0</v>
      </c>
      <c r="AU135" s="201">
        <f t="shared" si="54"/>
        <v>0</v>
      </c>
      <c r="AV135" s="201">
        <f t="shared" si="54"/>
        <v>0</v>
      </c>
      <c r="AW135" s="201">
        <f t="shared" si="54"/>
        <v>0</v>
      </c>
      <c r="AX135" s="201">
        <f t="shared" si="54"/>
        <v>0</v>
      </c>
      <c r="AY135" s="201">
        <f t="shared" si="54"/>
        <v>0</v>
      </c>
      <c r="AZ135" s="201">
        <f t="shared" si="54"/>
        <v>0</v>
      </c>
      <c r="BA135" s="201">
        <f t="shared" si="54"/>
        <v>0</v>
      </c>
      <c r="BB135" s="201">
        <f t="shared" si="54"/>
        <v>0</v>
      </c>
      <c r="BC135" s="201">
        <f t="shared" si="54"/>
        <v>0</v>
      </c>
      <c r="BD135" s="201">
        <f t="shared" si="54"/>
        <v>0</v>
      </c>
      <c r="BE135" s="201">
        <f t="shared" si="54"/>
        <v>0</v>
      </c>
      <c r="BF135" s="201">
        <f t="shared" si="54"/>
        <v>0</v>
      </c>
      <c r="BG135" s="201">
        <f t="shared" si="54"/>
        <v>0</v>
      </c>
      <c r="BH135" s="201">
        <f t="shared" si="54"/>
        <v>0</v>
      </c>
      <c r="BI135" s="201">
        <f t="shared" si="54"/>
        <v>0</v>
      </c>
      <c r="BJ135" s="201">
        <f t="shared" si="54"/>
        <v>0</v>
      </c>
      <c r="BK135" s="201">
        <f t="shared" si="54"/>
        <v>0</v>
      </c>
      <c r="BL135" s="201">
        <f t="shared" si="54"/>
        <v>0</v>
      </c>
      <c r="BM135" s="201">
        <f t="shared" si="54"/>
        <v>0</v>
      </c>
      <c r="BN135" s="201">
        <f t="shared" si="54"/>
        <v>0</v>
      </c>
      <c r="BO135" s="201">
        <f t="shared" si="54"/>
        <v>0</v>
      </c>
      <c r="BP135" s="201">
        <f t="shared" si="54"/>
        <v>0</v>
      </c>
      <c r="BQ135" s="201">
        <f t="shared" si="54"/>
        <v>0</v>
      </c>
      <c r="BR135" s="201">
        <f t="shared" si="54"/>
        <v>0</v>
      </c>
      <c r="BS135" s="201">
        <f t="shared" si="54"/>
        <v>0</v>
      </c>
      <c r="BT135" s="201">
        <f t="shared" si="54"/>
        <v>0</v>
      </c>
      <c r="BU135" s="201">
        <f t="shared" si="54"/>
        <v>0</v>
      </c>
      <c r="BV135" s="201">
        <f t="shared" si="54"/>
        <v>0</v>
      </c>
      <c r="BW135" s="201">
        <f t="shared" si="54"/>
        <v>0</v>
      </c>
      <c r="BX135" s="201">
        <f t="shared" si="54"/>
        <v>0</v>
      </c>
      <c r="BY135" s="201">
        <f t="shared" si="54"/>
        <v>0</v>
      </c>
      <c r="BZ135" s="201">
        <f t="shared" ref="BZ135:EG135" si="55">SUM(BZ123:BZ134)</f>
        <v>0</v>
      </c>
      <c r="CA135" s="201">
        <f t="shared" si="55"/>
        <v>0</v>
      </c>
      <c r="CB135" s="201">
        <f t="shared" si="55"/>
        <v>0</v>
      </c>
      <c r="CC135" s="201">
        <f t="shared" si="55"/>
        <v>0</v>
      </c>
      <c r="CD135" s="201">
        <f t="shared" si="55"/>
        <v>0</v>
      </c>
      <c r="CE135" s="201">
        <f t="shared" si="55"/>
        <v>0</v>
      </c>
      <c r="CF135" s="201">
        <f t="shared" si="55"/>
        <v>0</v>
      </c>
      <c r="CG135" s="201">
        <f t="shared" si="55"/>
        <v>0</v>
      </c>
      <c r="CH135" s="201">
        <f t="shared" si="55"/>
        <v>0</v>
      </c>
      <c r="CI135" s="201">
        <f t="shared" si="55"/>
        <v>0</v>
      </c>
      <c r="CJ135" s="201">
        <f t="shared" si="55"/>
        <v>0</v>
      </c>
      <c r="CK135" s="201">
        <f t="shared" si="55"/>
        <v>0</v>
      </c>
      <c r="CL135" s="201">
        <f t="shared" si="55"/>
        <v>0</v>
      </c>
      <c r="CM135" s="201">
        <f t="shared" si="55"/>
        <v>0</v>
      </c>
      <c r="CN135" s="201">
        <f t="shared" si="55"/>
        <v>0</v>
      </c>
      <c r="CO135" s="201">
        <f t="shared" si="55"/>
        <v>0</v>
      </c>
      <c r="CP135" s="201">
        <f t="shared" si="55"/>
        <v>0</v>
      </c>
      <c r="CQ135" s="201">
        <f t="shared" si="55"/>
        <v>0</v>
      </c>
      <c r="CR135" s="201">
        <f t="shared" si="55"/>
        <v>0</v>
      </c>
      <c r="CS135" s="201">
        <f t="shared" si="55"/>
        <v>0</v>
      </c>
      <c r="CT135" s="201">
        <f t="shared" si="55"/>
        <v>0</v>
      </c>
      <c r="CU135" s="201">
        <f t="shared" si="55"/>
        <v>0</v>
      </c>
      <c r="CV135" s="201">
        <f t="shared" si="55"/>
        <v>0</v>
      </c>
      <c r="CW135" s="201">
        <f t="shared" si="55"/>
        <v>0</v>
      </c>
      <c r="CX135" s="201">
        <f t="shared" si="55"/>
        <v>0</v>
      </c>
      <c r="CY135" s="201">
        <f t="shared" si="55"/>
        <v>0</v>
      </c>
      <c r="CZ135" s="201">
        <f t="shared" si="55"/>
        <v>0</v>
      </c>
      <c r="DA135" s="201">
        <f t="shared" si="55"/>
        <v>0</v>
      </c>
      <c r="DB135" s="201">
        <f t="shared" si="55"/>
        <v>0</v>
      </c>
      <c r="DC135" s="201">
        <f t="shared" si="55"/>
        <v>0</v>
      </c>
      <c r="DD135" s="201">
        <f t="shared" si="55"/>
        <v>0</v>
      </c>
      <c r="DE135" s="201">
        <f t="shared" si="55"/>
        <v>0</v>
      </c>
      <c r="DF135" s="201">
        <f t="shared" si="55"/>
        <v>0</v>
      </c>
      <c r="DG135" s="201">
        <f t="shared" si="55"/>
        <v>0</v>
      </c>
      <c r="DH135" s="201">
        <f t="shared" si="55"/>
        <v>0</v>
      </c>
      <c r="DI135" s="201">
        <f t="shared" si="55"/>
        <v>0</v>
      </c>
      <c r="DJ135" s="201">
        <f t="shared" si="55"/>
        <v>0</v>
      </c>
      <c r="DK135" s="201">
        <f t="shared" si="55"/>
        <v>0</v>
      </c>
      <c r="DL135" s="201">
        <f t="shared" si="55"/>
        <v>0</v>
      </c>
      <c r="DM135" s="201">
        <f t="shared" si="55"/>
        <v>0</v>
      </c>
      <c r="DN135" s="201">
        <f t="shared" si="55"/>
        <v>0</v>
      </c>
      <c r="DO135" s="201">
        <f t="shared" si="55"/>
        <v>0</v>
      </c>
      <c r="DP135" s="201">
        <f t="shared" si="55"/>
        <v>0</v>
      </c>
      <c r="DQ135" s="201">
        <f t="shared" si="55"/>
        <v>0</v>
      </c>
      <c r="DR135" s="201">
        <f t="shared" si="55"/>
        <v>0</v>
      </c>
      <c r="DS135" s="201">
        <f t="shared" si="55"/>
        <v>0</v>
      </c>
      <c r="DT135" s="201">
        <f t="shared" si="55"/>
        <v>0</v>
      </c>
      <c r="DU135" s="201">
        <f t="shared" si="55"/>
        <v>0</v>
      </c>
      <c r="DV135" s="201">
        <f t="shared" si="55"/>
        <v>0</v>
      </c>
      <c r="DW135" s="201">
        <f t="shared" si="55"/>
        <v>0</v>
      </c>
      <c r="DX135" s="201">
        <f t="shared" si="55"/>
        <v>0</v>
      </c>
      <c r="DY135" s="201">
        <f t="shared" si="55"/>
        <v>0</v>
      </c>
      <c r="DZ135" s="201">
        <f t="shared" si="55"/>
        <v>0</v>
      </c>
      <c r="EA135" s="201">
        <f t="shared" si="55"/>
        <v>0</v>
      </c>
      <c r="EB135" s="201">
        <f t="shared" si="55"/>
        <v>0</v>
      </c>
      <c r="EC135" s="201">
        <f t="shared" si="55"/>
        <v>0</v>
      </c>
      <c r="ED135" s="201">
        <f t="shared" si="55"/>
        <v>0</v>
      </c>
      <c r="EE135" s="201">
        <f t="shared" si="55"/>
        <v>0</v>
      </c>
      <c r="EF135" s="201">
        <f t="shared" si="55"/>
        <v>0</v>
      </c>
      <c r="EG135" s="155">
        <f t="shared" si="55"/>
        <v>0</v>
      </c>
    </row>
    <row r="136" spans="1:137" ht="16.149999999999999" outlineLevel="1" thickBot="1">
      <c r="A136" s="221"/>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c r="DP136" s="222"/>
      <c r="DQ136" s="222"/>
      <c r="DR136" s="222"/>
      <c r="DS136" s="222"/>
      <c r="DT136" s="222"/>
      <c r="DU136" s="222"/>
      <c r="DV136" s="222"/>
      <c r="DW136" s="222"/>
      <c r="DX136" s="222"/>
      <c r="DY136" s="222"/>
      <c r="DZ136" s="222"/>
      <c r="EA136" s="222"/>
      <c r="EB136" s="222"/>
      <c r="EC136" s="222"/>
      <c r="ED136" s="222"/>
      <c r="EE136" s="222"/>
      <c r="EF136" s="222"/>
      <c r="EG136" s="10"/>
    </row>
    <row r="137" spans="1:137" outlineLevel="1">
      <c r="A137" s="220" t="s">
        <v>254</v>
      </c>
      <c r="B137" s="220" t="s">
        <v>287</v>
      </c>
      <c r="C137" s="220" t="s">
        <v>284</v>
      </c>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c r="AA137" s="220"/>
      <c r="AB137" s="220"/>
      <c r="AC137" s="220"/>
      <c r="AD137" s="220"/>
      <c r="AE137" s="220"/>
      <c r="AF137" s="220"/>
      <c r="AG137" s="220"/>
      <c r="AH137" s="220"/>
      <c r="AI137" s="220"/>
      <c r="AJ137" s="220"/>
      <c r="AK137" s="220"/>
      <c r="AL137" s="220"/>
      <c r="AM137" s="220"/>
      <c r="AN137" s="220"/>
      <c r="AO137" s="220"/>
      <c r="AP137" s="220"/>
      <c r="AQ137" s="220"/>
      <c r="AR137" s="220"/>
      <c r="AS137" s="220"/>
      <c r="AT137" s="220"/>
      <c r="AU137" s="220"/>
      <c r="AV137" s="220"/>
      <c r="AW137" s="220"/>
      <c r="AX137" s="220"/>
      <c r="AY137" s="220"/>
      <c r="AZ137" s="220"/>
      <c r="BA137" s="220"/>
      <c r="BB137" s="220"/>
      <c r="BC137" s="220"/>
      <c r="BD137" s="220"/>
      <c r="BE137" s="220"/>
      <c r="BF137" s="220"/>
      <c r="BG137" s="220"/>
      <c r="BH137" s="220"/>
      <c r="BI137" s="220"/>
      <c r="BJ137" s="220"/>
      <c r="BK137" s="220"/>
      <c r="BL137" s="220"/>
      <c r="BM137" s="220"/>
      <c r="BN137" s="220"/>
      <c r="BO137" s="220"/>
      <c r="BP137" s="220"/>
      <c r="BQ137" s="220"/>
      <c r="BR137" s="220"/>
      <c r="BS137" s="220"/>
      <c r="BT137" s="220"/>
      <c r="BU137" s="220"/>
      <c r="BV137" s="220"/>
      <c r="BW137" s="220"/>
      <c r="BX137" s="220"/>
      <c r="BY137" s="220"/>
      <c r="BZ137" s="220"/>
      <c r="CA137" s="220"/>
      <c r="CB137" s="220"/>
      <c r="CC137" s="220"/>
      <c r="CD137" s="220"/>
      <c r="CE137" s="220"/>
      <c r="CF137" s="220"/>
      <c r="CG137" s="220"/>
      <c r="CH137" s="220"/>
      <c r="CI137" s="220"/>
      <c r="CJ137" s="220"/>
      <c r="CK137" s="220"/>
      <c r="CL137" s="220"/>
      <c r="CM137" s="220"/>
      <c r="CN137" s="220"/>
      <c r="CO137" s="220"/>
      <c r="CP137" s="220"/>
      <c r="CQ137" s="220"/>
      <c r="CR137" s="220"/>
      <c r="CS137" s="220"/>
      <c r="CT137" s="220"/>
      <c r="CU137" s="220"/>
      <c r="CV137" s="220"/>
      <c r="CW137" s="220"/>
      <c r="CX137" s="220"/>
      <c r="CY137" s="220"/>
      <c r="CZ137" s="220"/>
      <c r="DA137" s="220"/>
      <c r="DB137" s="220"/>
      <c r="DC137" s="220"/>
      <c r="DD137" s="220"/>
      <c r="DE137" s="220"/>
      <c r="DF137" s="220"/>
      <c r="DG137" s="220"/>
      <c r="DH137" s="220"/>
      <c r="DI137" s="220"/>
      <c r="DJ137" s="220"/>
      <c r="DK137" s="220"/>
      <c r="DL137" s="220"/>
      <c r="DM137" s="220"/>
      <c r="DN137" s="220"/>
      <c r="DO137" s="220"/>
      <c r="DP137" s="220"/>
      <c r="DQ137" s="220"/>
      <c r="DR137" s="220"/>
      <c r="DS137" s="220"/>
      <c r="DT137" s="220"/>
      <c r="DU137" s="220"/>
      <c r="DV137" s="220"/>
      <c r="DW137" s="220"/>
      <c r="DX137" s="220"/>
      <c r="DY137" s="220"/>
      <c r="DZ137" s="220"/>
      <c r="EA137" s="220"/>
      <c r="EB137" s="220"/>
      <c r="EC137" s="220"/>
      <c r="ED137" s="220"/>
      <c r="EE137" s="220"/>
      <c r="EF137" s="220"/>
      <c r="EG137" s="9"/>
    </row>
    <row r="138" spans="1:137" outlineLevel="1">
      <c r="A138" s="211" t="str">
        <f>A105&amp;"."&amp;A137&amp;"."&amp;A106&amp;"."&amp;B138</f>
        <v>1.d.3.1</v>
      </c>
      <c r="B138">
        <v>1</v>
      </c>
      <c r="C138" t="e">
        <f>_xlfn.XLOOKUP($A138,Select!$A$4:$A$65,Select!$H$4:$H$65)</f>
        <v>#N/A</v>
      </c>
      <c r="D138"/>
      <c r="E138"/>
      <c r="F138"/>
      <c r="G138"/>
      <c r="H138"/>
      <c r="I138"/>
      <c r="J138"/>
      <c r="K138"/>
      <c r="L138"/>
      <c r="M138" s="200"/>
      <c r="N138" s="200"/>
      <c r="O138" s="200"/>
      <c r="P138" s="200"/>
      <c r="Q138" s="200"/>
      <c r="R138" s="200"/>
      <c r="S138" s="200"/>
      <c r="T138" s="200"/>
      <c r="U138" s="200"/>
      <c r="V138" s="200"/>
      <c r="W138" s="200"/>
      <c r="X138" s="200"/>
      <c r="Y138" s="200"/>
      <c r="Z138" s="200"/>
      <c r="AA138" s="200"/>
      <c r="AB138" s="200"/>
      <c r="AC138" s="200"/>
      <c r="AD138" s="200"/>
      <c r="AE138" s="200"/>
      <c r="AF138" s="200"/>
      <c r="AG138" s="200"/>
      <c r="AH138" s="200"/>
      <c r="AI138" s="200"/>
      <c r="AJ138" s="200"/>
      <c r="AK138" s="200"/>
      <c r="AL138" s="200"/>
      <c r="AM138" s="200"/>
      <c r="AN138" s="200"/>
      <c r="AO138" s="200"/>
      <c r="AP138" s="200"/>
      <c r="AQ138" s="200"/>
      <c r="AR138" s="200"/>
      <c r="AS138" s="200"/>
      <c r="AT138" s="200"/>
      <c r="AU138" s="200"/>
      <c r="AV138" s="200"/>
      <c r="AW138" s="200"/>
      <c r="AX138" s="200"/>
      <c r="AY138" s="200"/>
      <c r="AZ138" s="200"/>
      <c r="BA138" s="200"/>
      <c r="BB138" s="200"/>
      <c r="BC138" s="200"/>
      <c r="BD138" s="200"/>
      <c r="BE138" s="200"/>
      <c r="BF138" s="200"/>
      <c r="BG138" s="200"/>
      <c r="BH138" s="200"/>
      <c r="BI138" s="200"/>
      <c r="BJ138" s="200"/>
      <c r="BK138" s="200"/>
      <c r="BL138" s="200"/>
      <c r="BM138" s="200"/>
      <c r="BN138" s="200"/>
      <c r="BO138" s="200"/>
      <c r="BP138" s="200"/>
      <c r="BQ138" s="200"/>
      <c r="BR138" s="200"/>
      <c r="BS138" s="200"/>
      <c r="BT138" s="200"/>
      <c r="BU138" s="200"/>
      <c r="BV138" s="200"/>
      <c r="BW138" s="200"/>
      <c r="BX138" s="200"/>
      <c r="BY138" s="200"/>
      <c r="BZ138" s="200"/>
      <c r="CA138" s="200"/>
      <c r="CB138" s="200"/>
      <c r="CC138" s="200"/>
      <c r="CD138" s="200"/>
      <c r="CE138" s="200"/>
      <c r="CF138" s="200"/>
      <c r="CG138" s="200"/>
      <c r="CH138" s="200"/>
      <c r="CI138" s="200"/>
      <c r="CJ138" s="200"/>
      <c r="CK138" s="200"/>
      <c r="CL138" s="200"/>
      <c r="CM138" s="200"/>
      <c r="CN138" s="200"/>
      <c r="CO138" s="200"/>
      <c r="CP138" s="200"/>
      <c r="CQ138" s="200"/>
      <c r="CR138" s="200"/>
      <c r="CS138" s="200"/>
      <c r="CT138" s="200"/>
      <c r="CU138" s="200"/>
      <c r="CV138" s="200"/>
      <c r="CW138" s="200"/>
      <c r="CX138" s="200"/>
      <c r="CY138" s="200"/>
      <c r="CZ138" s="200"/>
      <c r="DA138" s="200"/>
      <c r="DB138" s="200"/>
      <c r="DC138" s="200"/>
      <c r="DD138" s="200"/>
      <c r="DE138" s="200"/>
      <c r="DF138" s="200"/>
      <c r="DG138" s="200"/>
      <c r="DH138" s="200"/>
      <c r="DI138" s="200"/>
      <c r="DJ138" s="200"/>
      <c r="DK138" s="200"/>
      <c r="DL138" s="200"/>
      <c r="DM138" s="200"/>
      <c r="DN138" s="200"/>
      <c r="DO138" s="200"/>
      <c r="DP138" s="200"/>
      <c r="DQ138" s="200"/>
      <c r="DR138" s="200"/>
      <c r="DS138" s="200"/>
      <c r="DT138" s="200"/>
      <c r="DU138" s="200"/>
      <c r="DV138" s="200"/>
      <c r="DW138" s="200"/>
      <c r="DX138" s="200"/>
      <c r="DY138" s="200"/>
      <c r="DZ138" s="200"/>
      <c r="EA138" s="200"/>
      <c r="EB138" s="200"/>
      <c r="EC138" s="200"/>
      <c r="ED138" s="200"/>
      <c r="EE138" s="200"/>
      <c r="EF138" s="200"/>
      <c r="EG138" s="32"/>
    </row>
    <row r="139" spans="1:137" outlineLevel="1">
      <c r="A139" s="211" t="str">
        <f>A105&amp;"."&amp;A137&amp;"."&amp;A106&amp;"."&amp;B139</f>
        <v>1.d.3.2</v>
      </c>
      <c r="B139">
        <v>2</v>
      </c>
      <c r="C139" t="e">
        <f>_xlfn.XLOOKUP($A139,Select!$A$4:$A$65,Select!$H$4:$H$65)</f>
        <v>#N/A</v>
      </c>
      <c r="D139"/>
      <c r="E139"/>
      <c r="F139"/>
      <c r="G139"/>
      <c r="H139"/>
      <c r="I139"/>
      <c r="J139"/>
      <c r="K139"/>
      <c r="L139"/>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200"/>
      <c r="AL139" s="200"/>
      <c r="AM139" s="200"/>
      <c r="AN139" s="200"/>
      <c r="AO139" s="200"/>
      <c r="AP139" s="200"/>
      <c r="AQ139" s="200"/>
      <c r="AR139" s="200"/>
      <c r="AS139" s="200"/>
      <c r="AT139" s="200"/>
      <c r="AU139" s="200"/>
      <c r="AV139" s="200"/>
      <c r="AW139" s="200"/>
      <c r="AX139" s="200"/>
      <c r="AY139" s="200"/>
      <c r="AZ139" s="200"/>
      <c r="BA139" s="200"/>
      <c r="BB139" s="200"/>
      <c r="BC139" s="200"/>
      <c r="BD139" s="200"/>
      <c r="BE139" s="200"/>
      <c r="BF139" s="200"/>
      <c r="BG139" s="200"/>
      <c r="BH139" s="200"/>
      <c r="BI139" s="200"/>
      <c r="BJ139" s="200"/>
      <c r="BK139" s="200"/>
      <c r="BL139" s="200"/>
      <c r="BM139" s="200"/>
      <c r="BN139" s="200"/>
      <c r="BO139" s="200"/>
      <c r="BP139" s="200"/>
      <c r="BQ139" s="200"/>
      <c r="BR139" s="200"/>
      <c r="BS139" s="200"/>
      <c r="BT139" s="200"/>
      <c r="BU139" s="200"/>
      <c r="BV139" s="200"/>
      <c r="BW139" s="200"/>
      <c r="BX139" s="200"/>
      <c r="BY139" s="200"/>
      <c r="BZ139" s="200"/>
      <c r="CA139" s="200"/>
      <c r="CB139" s="200"/>
      <c r="CC139" s="200"/>
      <c r="CD139" s="200"/>
      <c r="CE139" s="200"/>
      <c r="CF139" s="200"/>
      <c r="CG139" s="200"/>
      <c r="CH139" s="200"/>
      <c r="CI139" s="200"/>
      <c r="CJ139" s="200"/>
      <c r="CK139" s="200"/>
      <c r="CL139" s="200"/>
      <c r="CM139" s="200"/>
      <c r="CN139" s="200"/>
      <c r="CO139" s="200"/>
      <c r="CP139" s="200"/>
      <c r="CQ139" s="200"/>
      <c r="CR139" s="200"/>
      <c r="CS139" s="200"/>
      <c r="CT139" s="200"/>
      <c r="CU139" s="200"/>
      <c r="CV139" s="200"/>
      <c r="CW139" s="200"/>
      <c r="CX139" s="200"/>
      <c r="CY139" s="200"/>
      <c r="CZ139" s="200"/>
      <c r="DA139" s="200"/>
      <c r="DB139" s="200"/>
      <c r="DC139" s="200"/>
      <c r="DD139" s="200"/>
      <c r="DE139" s="200"/>
      <c r="DF139" s="200"/>
      <c r="DG139" s="200"/>
      <c r="DH139" s="200"/>
      <c r="DI139" s="200"/>
      <c r="DJ139" s="200"/>
      <c r="DK139" s="200"/>
      <c r="DL139" s="200"/>
      <c r="DM139" s="200"/>
      <c r="DN139" s="200"/>
      <c r="DO139" s="200"/>
      <c r="DP139" s="200"/>
      <c r="DQ139" s="200"/>
      <c r="DR139" s="200"/>
      <c r="DS139" s="200"/>
      <c r="DT139" s="200"/>
      <c r="DU139" s="200"/>
      <c r="DV139" s="200"/>
      <c r="DW139" s="200"/>
      <c r="DX139" s="200"/>
      <c r="DY139" s="200"/>
      <c r="DZ139" s="200"/>
      <c r="EA139" s="200"/>
      <c r="EB139" s="200"/>
      <c r="EC139" s="200"/>
      <c r="ED139" s="200"/>
      <c r="EE139" s="200"/>
      <c r="EF139" s="200"/>
      <c r="EG139" s="32"/>
    </row>
    <row r="140" spans="1:137" outlineLevel="1">
      <c r="A140" s="211" t="str">
        <f>A105&amp;"."&amp;A137&amp;"."&amp;A106&amp;"."&amp;B140</f>
        <v>1.d.3.3</v>
      </c>
      <c r="B140">
        <v>3</v>
      </c>
      <c r="C140" t="e">
        <f>_xlfn.XLOOKUP($A140,Select!$A$4:$A$65,Select!$H$4:$H$65)</f>
        <v>#N/A</v>
      </c>
      <c r="D140"/>
      <c r="E140"/>
      <c r="F140"/>
      <c r="G140"/>
      <c r="H140"/>
      <c r="I140"/>
      <c r="J140"/>
      <c r="K140"/>
      <c r="L140"/>
      <c r="M140" s="200"/>
      <c r="N140" s="200"/>
      <c r="O140" s="200"/>
      <c r="P140" s="200"/>
      <c r="Q140" s="200"/>
      <c r="R140" s="200"/>
      <c r="S140" s="200"/>
      <c r="T140" s="200"/>
      <c r="U140" s="200"/>
      <c r="V140" s="200"/>
      <c r="W140" s="200"/>
      <c r="X140" s="200"/>
      <c r="Y140" s="200"/>
      <c r="Z140" s="200"/>
      <c r="AA140" s="200"/>
      <c r="AB140" s="200"/>
      <c r="AC140" s="200"/>
      <c r="AD140" s="200"/>
      <c r="AE140" s="200"/>
      <c r="AF140" s="200"/>
      <c r="AG140" s="200"/>
      <c r="AH140" s="200"/>
      <c r="AI140" s="200"/>
      <c r="AJ140" s="200"/>
      <c r="AK140" s="200"/>
      <c r="AL140" s="200"/>
      <c r="AM140" s="200"/>
      <c r="AN140" s="200"/>
      <c r="AO140" s="200"/>
      <c r="AP140" s="200"/>
      <c r="AQ140" s="200"/>
      <c r="AR140" s="200"/>
      <c r="AS140" s="200"/>
      <c r="AT140" s="200"/>
      <c r="AU140" s="200"/>
      <c r="AV140" s="200"/>
      <c r="AW140" s="200"/>
      <c r="AX140" s="200"/>
      <c r="AY140" s="200"/>
      <c r="AZ140" s="200"/>
      <c r="BA140" s="200"/>
      <c r="BB140" s="200"/>
      <c r="BC140" s="200"/>
      <c r="BD140" s="200"/>
      <c r="BE140" s="200"/>
      <c r="BF140" s="200"/>
      <c r="BG140" s="200"/>
      <c r="BH140" s="200"/>
      <c r="BI140" s="200"/>
      <c r="BJ140" s="200"/>
      <c r="BK140" s="200"/>
      <c r="BL140" s="200"/>
      <c r="BM140" s="200"/>
      <c r="BN140" s="200"/>
      <c r="BO140" s="200"/>
      <c r="BP140" s="200"/>
      <c r="BQ140" s="200"/>
      <c r="BR140" s="200"/>
      <c r="BS140" s="200"/>
      <c r="BT140" s="200"/>
      <c r="BU140" s="200"/>
      <c r="BV140" s="200"/>
      <c r="BW140" s="200"/>
      <c r="BX140" s="200"/>
      <c r="BY140" s="200"/>
      <c r="BZ140" s="200"/>
      <c r="CA140" s="200"/>
      <c r="CB140" s="200"/>
      <c r="CC140" s="200"/>
      <c r="CD140" s="200"/>
      <c r="CE140" s="200"/>
      <c r="CF140" s="200"/>
      <c r="CG140" s="200"/>
      <c r="CH140" s="200"/>
      <c r="CI140" s="200"/>
      <c r="CJ140" s="200"/>
      <c r="CK140" s="200"/>
      <c r="CL140" s="200"/>
      <c r="CM140" s="200"/>
      <c r="CN140" s="200"/>
      <c r="CO140" s="200"/>
      <c r="CP140" s="200"/>
      <c r="CQ140" s="200"/>
      <c r="CR140" s="200"/>
      <c r="CS140" s="200"/>
      <c r="CT140" s="200"/>
      <c r="CU140" s="200"/>
      <c r="CV140" s="200"/>
      <c r="CW140" s="200"/>
      <c r="CX140" s="200"/>
      <c r="CY140" s="200"/>
      <c r="CZ140" s="200"/>
      <c r="DA140" s="200"/>
      <c r="DB140" s="200"/>
      <c r="DC140" s="200"/>
      <c r="DD140" s="200"/>
      <c r="DE140" s="200"/>
      <c r="DF140" s="200"/>
      <c r="DG140" s="200"/>
      <c r="DH140" s="200"/>
      <c r="DI140" s="200"/>
      <c r="DJ140" s="200"/>
      <c r="DK140" s="200"/>
      <c r="DL140" s="200"/>
      <c r="DM140" s="200"/>
      <c r="DN140" s="200"/>
      <c r="DO140" s="200"/>
      <c r="DP140" s="200"/>
      <c r="DQ140" s="200"/>
      <c r="DR140" s="200"/>
      <c r="DS140" s="200"/>
      <c r="DT140" s="200"/>
      <c r="DU140" s="200"/>
      <c r="DV140" s="200"/>
      <c r="DW140" s="200"/>
      <c r="DX140" s="200"/>
      <c r="DY140" s="200"/>
      <c r="DZ140" s="200"/>
      <c r="EA140" s="200"/>
      <c r="EB140" s="200"/>
      <c r="EC140" s="200"/>
      <c r="ED140" s="200"/>
      <c r="EE140" s="200"/>
      <c r="EF140" s="200"/>
      <c r="EG140" s="32"/>
    </row>
    <row r="141" spans="1:137" outlineLevel="1">
      <c r="A141" s="211" t="str">
        <f>A105&amp;"."&amp;A137&amp;"."&amp;A106&amp;"."&amp;B141</f>
        <v>1.d.3.4</v>
      </c>
      <c r="B141">
        <v>4</v>
      </c>
      <c r="C141" t="e">
        <f>_xlfn.XLOOKUP($A141,Select!$A$4:$A$65,Select!$H$4:$H$65)</f>
        <v>#N/A</v>
      </c>
      <c r="D141"/>
      <c r="E141"/>
      <c r="F141"/>
      <c r="G141"/>
      <c r="H141"/>
      <c r="I141"/>
      <c r="J141"/>
      <c r="K141"/>
      <c r="L141"/>
      <c r="M141" s="200"/>
      <c r="N141" s="200"/>
      <c r="O141" s="200"/>
      <c r="P141" s="200"/>
      <c r="Q141" s="200"/>
      <c r="R141" s="200"/>
      <c r="S141" s="200"/>
      <c r="T141" s="200"/>
      <c r="U141" s="200"/>
      <c r="V141" s="200"/>
      <c r="W141" s="200"/>
      <c r="X141" s="200"/>
      <c r="Y141" s="200"/>
      <c r="Z141" s="200"/>
      <c r="AA141" s="200"/>
      <c r="AB141" s="200"/>
      <c r="AC141" s="200"/>
      <c r="AD141" s="200"/>
      <c r="AE141" s="200"/>
      <c r="AF141" s="200"/>
      <c r="AG141" s="200"/>
      <c r="AH141" s="200"/>
      <c r="AI141" s="200"/>
      <c r="AJ141" s="200"/>
      <c r="AK141" s="200"/>
      <c r="AL141" s="200"/>
      <c r="AM141" s="200"/>
      <c r="AN141" s="200"/>
      <c r="AO141" s="200"/>
      <c r="AP141" s="200"/>
      <c r="AQ141" s="200"/>
      <c r="AR141" s="200"/>
      <c r="AS141" s="200"/>
      <c r="AT141" s="200"/>
      <c r="AU141" s="200"/>
      <c r="AV141" s="200"/>
      <c r="AW141" s="200"/>
      <c r="AX141" s="200"/>
      <c r="AY141" s="200"/>
      <c r="AZ141" s="200"/>
      <c r="BA141" s="200"/>
      <c r="BB141" s="200"/>
      <c r="BC141" s="200"/>
      <c r="BD141" s="200"/>
      <c r="BE141" s="200"/>
      <c r="BF141" s="200"/>
      <c r="BG141" s="200"/>
      <c r="BH141" s="200"/>
      <c r="BI141" s="200"/>
      <c r="BJ141" s="200"/>
      <c r="BK141" s="200"/>
      <c r="BL141" s="200"/>
      <c r="BM141" s="200"/>
      <c r="BN141" s="200"/>
      <c r="BO141" s="200"/>
      <c r="BP141" s="200"/>
      <c r="BQ141" s="200"/>
      <c r="BR141" s="200"/>
      <c r="BS141" s="200"/>
      <c r="BT141" s="200"/>
      <c r="BU141" s="200"/>
      <c r="BV141" s="200"/>
      <c r="BW141" s="200"/>
      <c r="BX141" s="200"/>
      <c r="BY141" s="200"/>
      <c r="BZ141" s="200"/>
      <c r="CA141" s="200"/>
      <c r="CB141" s="200"/>
      <c r="CC141" s="200"/>
      <c r="CD141" s="200"/>
      <c r="CE141" s="200"/>
      <c r="CF141" s="200"/>
      <c r="CG141" s="200"/>
      <c r="CH141" s="200"/>
      <c r="CI141" s="200"/>
      <c r="CJ141" s="200"/>
      <c r="CK141" s="200"/>
      <c r="CL141" s="200"/>
      <c r="CM141" s="200"/>
      <c r="CN141" s="200"/>
      <c r="CO141" s="200"/>
      <c r="CP141" s="200"/>
      <c r="CQ141" s="200"/>
      <c r="CR141" s="200"/>
      <c r="CS141" s="200"/>
      <c r="CT141" s="200"/>
      <c r="CU141" s="200"/>
      <c r="CV141" s="200"/>
      <c r="CW141" s="200"/>
      <c r="CX141" s="200"/>
      <c r="CY141" s="200"/>
      <c r="CZ141" s="200"/>
      <c r="DA141" s="200"/>
      <c r="DB141" s="200"/>
      <c r="DC141" s="200"/>
      <c r="DD141" s="200"/>
      <c r="DE141" s="200"/>
      <c r="DF141" s="200"/>
      <c r="DG141" s="200"/>
      <c r="DH141" s="200"/>
      <c r="DI141" s="200"/>
      <c r="DJ141" s="200"/>
      <c r="DK141" s="200"/>
      <c r="DL141" s="200"/>
      <c r="DM141" s="200"/>
      <c r="DN141" s="200"/>
      <c r="DO141" s="200"/>
      <c r="DP141" s="200"/>
      <c r="DQ141" s="200"/>
      <c r="DR141" s="200"/>
      <c r="DS141" s="200"/>
      <c r="DT141" s="200"/>
      <c r="DU141" s="200"/>
      <c r="DV141" s="200"/>
      <c r="DW141" s="200"/>
      <c r="DX141" s="200"/>
      <c r="DY141" s="200"/>
      <c r="DZ141" s="200"/>
      <c r="EA141" s="200"/>
      <c r="EB141" s="200"/>
      <c r="EC141" s="200"/>
      <c r="ED141" s="200"/>
      <c r="EE141" s="200"/>
      <c r="EF141" s="200"/>
      <c r="EG141" s="32"/>
    </row>
    <row r="142" spans="1:137" outlineLevel="1">
      <c r="A142" s="211" t="str">
        <f>A105&amp;"."&amp;A137&amp;"."&amp;A106&amp;"."&amp;B142</f>
        <v>1.d.3.5</v>
      </c>
      <c r="B142">
        <v>5</v>
      </c>
      <c r="C142" t="e">
        <f>_xlfn.XLOOKUP($A142,Select!$A$4:$A$65,Select!$H$4:$H$65)</f>
        <v>#N/A</v>
      </c>
      <c r="D142"/>
      <c r="E142"/>
      <c r="F142"/>
      <c r="G142"/>
      <c r="H142"/>
      <c r="I142"/>
      <c r="J142"/>
      <c r="K142"/>
      <c r="L142"/>
      <c r="M142" s="200"/>
      <c r="N142" s="200"/>
      <c r="O142" s="200"/>
      <c r="P142" s="200"/>
      <c r="Q142" s="200"/>
      <c r="R142" s="200"/>
      <c r="S142" s="200"/>
      <c r="T142" s="200"/>
      <c r="U142" s="200"/>
      <c r="V142" s="200"/>
      <c r="W142" s="200"/>
      <c r="X142" s="200"/>
      <c r="Y142" s="200"/>
      <c r="Z142" s="200"/>
      <c r="AA142" s="200"/>
      <c r="AB142" s="200"/>
      <c r="AC142" s="200"/>
      <c r="AD142" s="200"/>
      <c r="AE142" s="200"/>
      <c r="AF142" s="200"/>
      <c r="AG142" s="200"/>
      <c r="AH142" s="200"/>
      <c r="AI142" s="200"/>
      <c r="AJ142" s="200"/>
      <c r="AK142" s="200"/>
      <c r="AL142" s="200"/>
      <c r="AM142" s="200"/>
      <c r="AN142" s="200"/>
      <c r="AO142" s="200"/>
      <c r="AP142" s="200"/>
      <c r="AQ142" s="200"/>
      <c r="AR142" s="200"/>
      <c r="AS142" s="200"/>
      <c r="AT142" s="200"/>
      <c r="AU142" s="200"/>
      <c r="AV142" s="200"/>
      <c r="AW142" s="200"/>
      <c r="AX142" s="200"/>
      <c r="AY142" s="200"/>
      <c r="AZ142" s="200"/>
      <c r="BA142" s="200"/>
      <c r="BB142" s="200"/>
      <c r="BC142" s="200"/>
      <c r="BD142" s="200"/>
      <c r="BE142" s="200"/>
      <c r="BF142" s="200"/>
      <c r="BG142" s="200"/>
      <c r="BH142" s="200"/>
      <c r="BI142" s="200"/>
      <c r="BJ142" s="200"/>
      <c r="BK142" s="200"/>
      <c r="BL142" s="200"/>
      <c r="BM142" s="200"/>
      <c r="BN142" s="200"/>
      <c r="BO142" s="200"/>
      <c r="BP142" s="200"/>
      <c r="BQ142" s="200"/>
      <c r="BR142" s="200"/>
      <c r="BS142" s="200"/>
      <c r="BT142" s="200"/>
      <c r="BU142" s="200"/>
      <c r="BV142" s="200"/>
      <c r="BW142" s="200"/>
      <c r="BX142" s="200"/>
      <c r="BY142" s="200"/>
      <c r="BZ142" s="200"/>
      <c r="CA142" s="200"/>
      <c r="CB142" s="200"/>
      <c r="CC142" s="200"/>
      <c r="CD142" s="200"/>
      <c r="CE142" s="200"/>
      <c r="CF142" s="200"/>
      <c r="CG142" s="200"/>
      <c r="CH142" s="200"/>
      <c r="CI142" s="200"/>
      <c r="CJ142" s="200"/>
      <c r="CK142" s="200"/>
      <c r="CL142" s="200"/>
      <c r="CM142" s="200"/>
      <c r="CN142" s="200"/>
      <c r="CO142" s="200"/>
      <c r="CP142" s="200"/>
      <c r="CQ142" s="200"/>
      <c r="CR142" s="200"/>
      <c r="CS142" s="200"/>
      <c r="CT142" s="200"/>
      <c r="CU142" s="200"/>
      <c r="CV142" s="200"/>
      <c r="CW142" s="200"/>
      <c r="CX142" s="200"/>
      <c r="CY142" s="200"/>
      <c r="CZ142" s="200"/>
      <c r="DA142" s="200"/>
      <c r="DB142" s="200"/>
      <c r="DC142" s="200"/>
      <c r="DD142" s="200"/>
      <c r="DE142" s="200"/>
      <c r="DF142" s="200"/>
      <c r="DG142" s="200"/>
      <c r="DH142" s="200"/>
      <c r="DI142" s="200"/>
      <c r="DJ142" s="200"/>
      <c r="DK142" s="200"/>
      <c r="DL142" s="200"/>
      <c r="DM142" s="200"/>
      <c r="DN142" s="200"/>
      <c r="DO142" s="200"/>
      <c r="DP142" s="200"/>
      <c r="DQ142" s="200"/>
      <c r="DR142" s="200"/>
      <c r="DS142" s="200"/>
      <c r="DT142" s="200"/>
      <c r="DU142" s="200"/>
      <c r="DV142" s="200"/>
      <c r="DW142" s="200"/>
      <c r="DX142" s="200"/>
      <c r="DY142" s="200"/>
      <c r="DZ142" s="200"/>
      <c r="EA142" s="200"/>
      <c r="EB142" s="200"/>
      <c r="EC142" s="200"/>
      <c r="ED142" s="200"/>
      <c r="EE142" s="200"/>
      <c r="EF142" s="200"/>
      <c r="EG142" s="32"/>
    </row>
    <row r="143" spans="1:137" outlineLevel="1">
      <c r="A143" s="211" t="str">
        <f>A105&amp;"."&amp;A137&amp;"."&amp;A106&amp;"."&amp;B143</f>
        <v>1.d.3.6</v>
      </c>
      <c r="B143">
        <v>6</v>
      </c>
      <c r="C143" t="e">
        <f>_xlfn.XLOOKUP($A143,Select!$A$4:$A$65,Select!$H$4:$H$65)</f>
        <v>#N/A</v>
      </c>
      <c r="D143"/>
      <c r="E143"/>
      <c r="F143"/>
      <c r="G143"/>
      <c r="H143"/>
      <c r="I143"/>
      <c r="J143"/>
      <c r="K143"/>
      <c r="L143"/>
      <c r="M143" s="200"/>
      <c r="N143" s="200"/>
      <c r="O143" s="200"/>
      <c r="P143" s="200"/>
      <c r="Q143" s="200"/>
      <c r="R143" s="200"/>
      <c r="S143" s="200"/>
      <c r="T143" s="200"/>
      <c r="U143" s="200"/>
      <c r="V143" s="200"/>
      <c r="W143" s="200"/>
      <c r="X143" s="200"/>
      <c r="Y143" s="200"/>
      <c r="Z143" s="200"/>
      <c r="AA143" s="200"/>
      <c r="AB143" s="200"/>
      <c r="AC143" s="200"/>
      <c r="AD143" s="200"/>
      <c r="AE143" s="200"/>
      <c r="AF143" s="200"/>
      <c r="AG143" s="200"/>
      <c r="AH143" s="200"/>
      <c r="AI143" s="200"/>
      <c r="AJ143" s="200"/>
      <c r="AK143" s="200"/>
      <c r="AL143" s="200"/>
      <c r="AM143" s="200"/>
      <c r="AN143" s="200"/>
      <c r="AO143" s="200"/>
      <c r="AP143" s="200"/>
      <c r="AQ143" s="200"/>
      <c r="AR143" s="200"/>
      <c r="AS143" s="200"/>
      <c r="AT143" s="200"/>
      <c r="AU143" s="200"/>
      <c r="AV143" s="200"/>
      <c r="AW143" s="200"/>
      <c r="AX143" s="200"/>
      <c r="AY143" s="200"/>
      <c r="AZ143" s="200"/>
      <c r="BA143" s="200"/>
      <c r="BB143" s="200"/>
      <c r="BC143" s="200"/>
      <c r="BD143" s="200"/>
      <c r="BE143" s="200"/>
      <c r="BF143" s="200"/>
      <c r="BG143" s="200"/>
      <c r="BH143" s="200"/>
      <c r="BI143" s="200"/>
      <c r="BJ143" s="200"/>
      <c r="BK143" s="200"/>
      <c r="BL143" s="200"/>
      <c r="BM143" s="200"/>
      <c r="BN143" s="200"/>
      <c r="BO143" s="200"/>
      <c r="BP143" s="200"/>
      <c r="BQ143" s="200"/>
      <c r="BR143" s="200"/>
      <c r="BS143" s="200"/>
      <c r="BT143" s="200"/>
      <c r="BU143" s="200"/>
      <c r="BV143" s="200"/>
      <c r="BW143" s="200"/>
      <c r="BX143" s="200"/>
      <c r="BY143" s="200"/>
      <c r="BZ143" s="200"/>
      <c r="CA143" s="200"/>
      <c r="CB143" s="200"/>
      <c r="CC143" s="200"/>
      <c r="CD143" s="200"/>
      <c r="CE143" s="200"/>
      <c r="CF143" s="200"/>
      <c r="CG143" s="200"/>
      <c r="CH143" s="200"/>
      <c r="CI143" s="200"/>
      <c r="CJ143" s="200"/>
      <c r="CK143" s="200"/>
      <c r="CL143" s="200"/>
      <c r="CM143" s="200"/>
      <c r="CN143" s="200"/>
      <c r="CO143" s="200"/>
      <c r="CP143" s="200"/>
      <c r="CQ143" s="200"/>
      <c r="CR143" s="200"/>
      <c r="CS143" s="200"/>
      <c r="CT143" s="200"/>
      <c r="CU143" s="200"/>
      <c r="CV143" s="200"/>
      <c r="CW143" s="200"/>
      <c r="CX143" s="200"/>
      <c r="CY143" s="200"/>
      <c r="CZ143" s="200"/>
      <c r="DA143" s="200"/>
      <c r="DB143" s="200"/>
      <c r="DC143" s="200"/>
      <c r="DD143" s="200"/>
      <c r="DE143" s="200"/>
      <c r="DF143" s="200"/>
      <c r="DG143" s="200"/>
      <c r="DH143" s="200"/>
      <c r="DI143" s="200"/>
      <c r="DJ143" s="200"/>
      <c r="DK143" s="200"/>
      <c r="DL143" s="200"/>
      <c r="DM143" s="200"/>
      <c r="DN143" s="200"/>
      <c r="DO143" s="200"/>
      <c r="DP143" s="200"/>
      <c r="DQ143" s="200"/>
      <c r="DR143" s="200"/>
      <c r="DS143" s="200"/>
      <c r="DT143" s="200"/>
      <c r="DU143" s="200"/>
      <c r="DV143" s="200"/>
      <c r="DW143" s="200"/>
      <c r="DX143" s="200"/>
      <c r="DY143" s="200"/>
      <c r="DZ143" s="200"/>
      <c r="EA143" s="200"/>
      <c r="EB143" s="200"/>
      <c r="EC143" s="200"/>
      <c r="ED143" s="200"/>
      <c r="EE143" s="200"/>
      <c r="EF143" s="200"/>
      <c r="EG143" s="32"/>
    </row>
    <row r="144" spans="1:137" outlineLevel="1">
      <c r="A144" s="211" t="str">
        <f>A105&amp;"."&amp;A137&amp;"."&amp;A106&amp;"."&amp;B144</f>
        <v>1.d.3.7</v>
      </c>
      <c r="B144">
        <v>7</v>
      </c>
      <c r="C144" t="e">
        <f>_xlfn.XLOOKUP($A144,Select!$A$4:$A$65,Select!$H$4:$H$65)</f>
        <v>#N/A</v>
      </c>
      <c r="D144"/>
      <c r="E144"/>
      <c r="F144"/>
      <c r="G144"/>
      <c r="H144"/>
      <c r="I144"/>
      <c r="J144"/>
      <c r="K144"/>
      <c r="L144"/>
      <c r="M144" s="200"/>
      <c r="N144" s="200"/>
      <c r="O144" s="200"/>
      <c r="P144" s="200"/>
      <c r="Q144" s="200"/>
      <c r="R144" s="200"/>
      <c r="S144" s="200"/>
      <c r="T144" s="200"/>
      <c r="U144" s="200"/>
      <c r="V144" s="200"/>
      <c r="W144" s="200"/>
      <c r="X144" s="200"/>
      <c r="Y144" s="200"/>
      <c r="Z144" s="200"/>
      <c r="AA144" s="200"/>
      <c r="AB144" s="200"/>
      <c r="AC144" s="200"/>
      <c r="AD144" s="200"/>
      <c r="AE144" s="200"/>
      <c r="AF144" s="200"/>
      <c r="AG144" s="200"/>
      <c r="AH144" s="200"/>
      <c r="AI144" s="200"/>
      <c r="AJ144" s="200"/>
      <c r="AK144" s="200"/>
      <c r="AL144" s="200"/>
      <c r="AM144" s="200"/>
      <c r="AN144" s="200"/>
      <c r="AO144" s="200"/>
      <c r="AP144" s="200"/>
      <c r="AQ144" s="200"/>
      <c r="AR144" s="200"/>
      <c r="AS144" s="200"/>
      <c r="AT144" s="200"/>
      <c r="AU144" s="200"/>
      <c r="AV144" s="200"/>
      <c r="AW144" s="200"/>
      <c r="AX144" s="200"/>
      <c r="AY144" s="200"/>
      <c r="AZ144" s="200"/>
      <c r="BA144" s="200"/>
      <c r="BB144" s="200"/>
      <c r="BC144" s="200"/>
      <c r="BD144" s="200"/>
      <c r="BE144" s="200"/>
      <c r="BF144" s="200"/>
      <c r="BG144" s="200"/>
      <c r="BH144" s="200"/>
      <c r="BI144" s="200"/>
      <c r="BJ144" s="200"/>
      <c r="BK144" s="200"/>
      <c r="BL144" s="200"/>
      <c r="BM144" s="200"/>
      <c r="BN144" s="200"/>
      <c r="BO144" s="200"/>
      <c r="BP144" s="200"/>
      <c r="BQ144" s="200"/>
      <c r="BR144" s="200"/>
      <c r="BS144" s="200"/>
      <c r="BT144" s="200"/>
      <c r="BU144" s="200"/>
      <c r="BV144" s="200"/>
      <c r="BW144" s="200"/>
      <c r="BX144" s="200"/>
      <c r="BY144" s="200"/>
      <c r="BZ144" s="200"/>
      <c r="CA144" s="200"/>
      <c r="CB144" s="200"/>
      <c r="CC144" s="200"/>
      <c r="CD144" s="200"/>
      <c r="CE144" s="200"/>
      <c r="CF144" s="200"/>
      <c r="CG144" s="200"/>
      <c r="CH144" s="200"/>
      <c r="CI144" s="200"/>
      <c r="CJ144" s="200"/>
      <c r="CK144" s="200"/>
      <c r="CL144" s="200"/>
      <c r="CM144" s="200"/>
      <c r="CN144" s="200"/>
      <c r="CO144" s="200"/>
      <c r="CP144" s="200"/>
      <c r="CQ144" s="200"/>
      <c r="CR144" s="200"/>
      <c r="CS144" s="200"/>
      <c r="CT144" s="200"/>
      <c r="CU144" s="200"/>
      <c r="CV144" s="200"/>
      <c r="CW144" s="200"/>
      <c r="CX144" s="200"/>
      <c r="CY144" s="200"/>
      <c r="CZ144" s="200"/>
      <c r="DA144" s="200"/>
      <c r="DB144" s="200"/>
      <c r="DC144" s="200"/>
      <c r="DD144" s="200"/>
      <c r="DE144" s="200"/>
      <c r="DF144" s="200"/>
      <c r="DG144" s="200"/>
      <c r="DH144" s="200"/>
      <c r="DI144" s="200"/>
      <c r="DJ144" s="200"/>
      <c r="DK144" s="200"/>
      <c r="DL144" s="200"/>
      <c r="DM144" s="200"/>
      <c r="DN144" s="200"/>
      <c r="DO144" s="200"/>
      <c r="DP144" s="200"/>
      <c r="DQ144" s="200"/>
      <c r="DR144" s="200"/>
      <c r="DS144" s="200"/>
      <c r="DT144" s="200"/>
      <c r="DU144" s="200"/>
      <c r="DV144" s="200"/>
      <c r="DW144" s="200"/>
      <c r="DX144" s="200"/>
      <c r="DY144" s="200"/>
      <c r="DZ144" s="200"/>
      <c r="EA144" s="200"/>
      <c r="EB144" s="200"/>
      <c r="EC144" s="200"/>
      <c r="ED144" s="200"/>
      <c r="EE144" s="200"/>
      <c r="EF144" s="200"/>
      <c r="EG144" s="32"/>
    </row>
    <row r="145" spans="1:137" outlineLevel="1">
      <c r="A145" s="211" t="str">
        <f>A105&amp;"."&amp;A137&amp;"."&amp;A106&amp;"."&amp;B145</f>
        <v>1.d.3.8</v>
      </c>
      <c r="B145">
        <v>8</v>
      </c>
      <c r="C145" t="e">
        <f>_xlfn.XLOOKUP($A145,Select!$A$4:$A$65,Select!$H$4:$H$65)</f>
        <v>#N/A</v>
      </c>
      <c r="D145"/>
      <c r="E145"/>
      <c r="F145"/>
      <c r="G145"/>
      <c r="H145"/>
      <c r="I145"/>
      <c r="J145"/>
      <c r="K145"/>
      <c r="L145"/>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200"/>
      <c r="AL145" s="200"/>
      <c r="AM145" s="200"/>
      <c r="AN145" s="200"/>
      <c r="AO145" s="200"/>
      <c r="AP145" s="200"/>
      <c r="AQ145" s="200"/>
      <c r="AR145" s="200"/>
      <c r="AS145" s="200"/>
      <c r="AT145" s="200"/>
      <c r="AU145" s="200"/>
      <c r="AV145" s="200"/>
      <c r="AW145" s="200"/>
      <c r="AX145" s="200"/>
      <c r="AY145" s="200"/>
      <c r="AZ145" s="200"/>
      <c r="BA145" s="200"/>
      <c r="BB145" s="200"/>
      <c r="BC145" s="200"/>
      <c r="BD145" s="200"/>
      <c r="BE145" s="200"/>
      <c r="BF145" s="200"/>
      <c r="BG145" s="200"/>
      <c r="BH145" s="200"/>
      <c r="BI145" s="200"/>
      <c r="BJ145" s="200"/>
      <c r="BK145" s="200"/>
      <c r="BL145" s="200"/>
      <c r="BM145" s="200"/>
      <c r="BN145" s="200"/>
      <c r="BO145" s="200"/>
      <c r="BP145" s="200"/>
      <c r="BQ145" s="200"/>
      <c r="BR145" s="200"/>
      <c r="BS145" s="200"/>
      <c r="BT145" s="200"/>
      <c r="BU145" s="200"/>
      <c r="BV145" s="200"/>
      <c r="BW145" s="200"/>
      <c r="BX145" s="200"/>
      <c r="BY145" s="200"/>
      <c r="BZ145" s="200"/>
      <c r="CA145" s="200"/>
      <c r="CB145" s="200"/>
      <c r="CC145" s="200"/>
      <c r="CD145" s="200"/>
      <c r="CE145" s="200"/>
      <c r="CF145" s="200"/>
      <c r="CG145" s="200"/>
      <c r="CH145" s="200"/>
      <c r="CI145" s="200"/>
      <c r="CJ145" s="200"/>
      <c r="CK145" s="200"/>
      <c r="CL145" s="200"/>
      <c r="CM145" s="200"/>
      <c r="CN145" s="200"/>
      <c r="CO145" s="200"/>
      <c r="CP145" s="200"/>
      <c r="CQ145" s="200"/>
      <c r="CR145" s="200"/>
      <c r="CS145" s="200"/>
      <c r="CT145" s="200"/>
      <c r="CU145" s="200"/>
      <c r="CV145" s="200"/>
      <c r="CW145" s="200"/>
      <c r="CX145" s="200"/>
      <c r="CY145" s="200"/>
      <c r="CZ145" s="200"/>
      <c r="DA145" s="200"/>
      <c r="DB145" s="200"/>
      <c r="DC145" s="200"/>
      <c r="DD145" s="200"/>
      <c r="DE145" s="200"/>
      <c r="DF145" s="200"/>
      <c r="DG145" s="200"/>
      <c r="DH145" s="200"/>
      <c r="DI145" s="200"/>
      <c r="DJ145" s="200"/>
      <c r="DK145" s="200"/>
      <c r="DL145" s="200"/>
      <c r="DM145" s="200"/>
      <c r="DN145" s="200"/>
      <c r="DO145" s="200"/>
      <c r="DP145" s="200"/>
      <c r="DQ145" s="200"/>
      <c r="DR145" s="200"/>
      <c r="DS145" s="200"/>
      <c r="DT145" s="200"/>
      <c r="DU145" s="200"/>
      <c r="DV145" s="200"/>
      <c r="DW145" s="200"/>
      <c r="DX145" s="200"/>
      <c r="DY145" s="200"/>
      <c r="DZ145" s="200"/>
      <c r="EA145" s="200"/>
      <c r="EB145" s="200"/>
      <c r="EC145" s="200"/>
      <c r="ED145" s="200"/>
      <c r="EE145" s="200"/>
      <c r="EF145" s="200"/>
      <c r="EG145" s="32"/>
    </row>
    <row r="146" spans="1:137" outlineLevel="1">
      <c r="A146" s="211" t="str">
        <f>A105&amp;"."&amp;A137&amp;"."&amp;A106&amp;"."&amp;B146</f>
        <v>1.d.3.9</v>
      </c>
      <c r="B146">
        <v>9</v>
      </c>
      <c r="C146" t="e">
        <f>_xlfn.XLOOKUP($A146,Select!$A$4:$A$65,Select!$H$4:$H$65)</f>
        <v>#N/A</v>
      </c>
      <c r="D146"/>
      <c r="E146"/>
      <c r="F146"/>
      <c r="G146"/>
      <c r="H146"/>
      <c r="I146"/>
      <c r="J146"/>
      <c r="K146"/>
      <c r="L146"/>
      <c r="M146" s="200"/>
      <c r="N146" s="200"/>
      <c r="O146" s="200"/>
      <c r="P146" s="200"/>
      <c r="Q146" s="200"/>
      <c r="R146" s="200"/>
      <c r="S146" s="200"/>
      <c r="T146" s="200"/>
      <c r="U146" s="200"/>
      <c r="V146" s="200"/>
      <c r="W146" s="200"/>
      <c r="X146" s="200"/>
      <c r="Y146" s="200"/>
      <c r="Z146" s="200"/>
      <c r="AA146" s="200"/>
      <c r="AB146" s="200"/>
      <c r="AC146" s="200"/>
      <c r="AD146" s="200"/>
      <c r="AE146" s="200"/>
      <c r="AF146" s="200"/>
      <c r="AG146" s="200"/>
      <c r="AH146" s="200"/>
      <c r="AI146" s="200"/>
      <c r="AJ146" s="200"/>
      <c r="AK146" s="200"/>
      <c r="AL146" s="200"/>
      <c r="AM146" s="200"/>
      <c r="AN146" s="200"/>
      <c r="AO146" s="200"/>
      <c r="AP146" s="200"/>
      <c r="AQ146" s="200"/>
      <c r="AR146" s="200"/>
      <c r="AS146" s="200"/>
      <c r="AT146" s="200"/>
      <c r="AU146" s="200"/>
      <c r="AV146" s="200"/>
      <c r="AW146" s="200"/>
      <c r="AX146" s="200"/>
      <c r="AY146" s="200"/>
      <c r="AZ146" s="200"/>
      <c r="BA146" s="200"/>
      <c r="BB146" s="200"/>
      <c r="BC146" s="200"/>
      <c r="BD146" s="200"/>
      <c r="BE146" s="200"/>
      <c r="BF146" s="200"/>
      <c r="BG146" s="200"/>
      <c r="BH146" s="200"/>
      <c r="BI146" s="200"/>
      <c r="BJ146" s="200"/>
      <c r="BK146" s="200"/>
      <c r="BL146" s="200"/>
      <c r="BM146" s="200"/>
      <c r="BN146" s="200"/>
      <c r="BO146" s="200"/>
      <c r="BP146" s="200"/>
      <c r="BQ146" s="200"/>
      <c r="BR146" s="200"/>
      <c r="BS146" s="200"/>
      <c r="BT146" s="200"/>
      <c r="BU146" s="200"/>
      <c r="BV146" s="200"/>
      <c r="BW146" s="200"/>
      <c r="BX146" s="200"/>
      <c r="BY146" s="200"/>
      <c r="BZ146" s="200"/>
      <c r="CA146" s="200"/>
      <c r="CB146" s="200"/>
      <c r="CC146" s="200"/>
      <c r="CD146" s="200"/>
      <c r="CE146" s="200"/>
      <c r="CF146" s="200"/>
      <c r="CG146" s="200"/>
      <c r="CH146" s="200"/>
      <c r="CI146" s="200"/>
      <c r="CJ146" s="200"/>
      <c r="CK146" s="200"/>
      <c r="CL146" s="200"/>
      <c r="CM146" s="200"/>
      <c r="CN146" s="200"/>
      <c r="CO146" s="200"/>
      <c r="CP146" s="200"/>
      <c r="CQ146" s="200"/>
      <c r="CR146" s="200"/>
      <c r="CS146" s="200"/>
      <c r="CT146" s="200"/>
      <c r="CU146" s="200"/>
      <c r="CV146" s="200"/>
      <c r="CW146" s="200"/>
      <c r="CX146" s="200"/>
      <c r="CY146" s="200"/>
      <c r="CZ146" s="200"/>
      <c r="DA146" s="200"/>
      <c r="DB146" s="200"/>
      <c r="DC146" s="200"/>
      <c r="DD146" s="200"/>
      <c r="DE146" s="200"/>
      <c r="DF146" s="200"/>
      <c r="DG146" s="200"/>
      <c r="DH146" s="200"/>
      <c r="DI146" s="200"/>
      <c r="DJ146" s="200"/>
      <c r="DK146" s="200"/>
      <c r="DL146" s="200"/>
      <c r="DM146" s="200"/>
      <c r="DN146" s="200"/>
      <c r="DO146" s="200"/>
      <c r="DP146" s="200"/>
      <c r="DQ146" s="200"/>
      <c r="DR146" s="200"/>
      <c r="DS146" s="200"/>
      <c r="DT146" s="200"/>
      <c r="DU146" s="200"/>
      <c r="DV146" s="200"/>
      <c r="DW146" s="200"/>
      <c r="DX146" s="200"/>
      <c r="DY146" s="200"/>
      <c r="DZ146" s="200"/>
      <c r="EA146" s="200"/>
      <c r="EB146" s="200"/>
      <c r="EC146" s="200"/>
      <c r="ED146" s="200"/>
      <c r="EE146" s="200"/>
      <c r="EF146" s="200"/>
      <c r="EG146" s="32"/>
    </row>
    <row r="147" spans="1:137" outlineLevel="1">
      <c r="A147" s="211" t="str">
        <f>A105&amp;"."&amp;A137&amp;"."&amp;A106&amp;"."&amp;B147</f>
        <v>1.d.3.10</v>
      </c>
      <c r="B147">
        <v>10</v>
      </c>
      <c r="C147" t="e">
        <f>_xlfn.XLOOKUP($A147,Select!$A$4:$A$65,Select!$H$4:$H$65)</f>
        <v>#N/A</v>
      </c>
      <c r="D147"/>
      <c r="E147"/>
      <c r="F147"/>
      <c r="G147"/>
      <c r="H147"/>
      <c r="I147"/>
      <c r="J147"/>
      <c r="K147"/>
      <c r="L147"/>
      <c r="M147" s="200"/>
      <c r="N147" s="200"/>
      <c r="O147" s="200"/>
      <c r="P147" s="200"/>
      <c r="Q147" s="200"/>
      <c r="R147" s="200"/>
      <c r="S147" s="200"/>
      <c r="T147" s="200"/>
      <c r="U147" s="200"/>
      <c r="V147" s="200"/>
      <c r="W147" s="200"/>
      <c r="X147" s="200"/>
      <c r="Y147" s="200"/>
      <c r="Z147" s="200"/>
      <c r="AA147" s="200"/>
      <c r="AB147" s="200"/>
      <c r="AC147" s="200"/>
      <c r="AD147" s="200"/>
      <c r="AE147" s="200"/>
      <c r="AF147" s="200"/>
      <c r="AG147" s="200"/>
      <c r="AH147" s="200"/>
      <c r="AI147" s="200"/>
      <c r="AJ147" s="200"/>
      <c r="AK147" s="200"/>
      <c r="AL147" s="200"/>
      <c r="AM147" s="200"/>
      <c r="AN147" s="200"/>
      <c r="AO147" s="200"/>
      <c r="AP147" s="200"/>
      <c r="AQ147" s="200"/>
      <c r="AR147" s="200"/>
      <c r="AS147" s="200"/>
      <c r="AT147" s="200"/>
      <c r="AU147" s="200"/>
      <c r="AV147" s="200"/>
      <c r="AW147" s="200"/>
      <c r="AX147" s="200"/>
      <c r="AY147" s="200"/>
      <c r="AZ147" s="200"/>
      <c r="BA147" s="200"/>
      <c r="BB147" s="200"/>
      <c r="BC147" s="200"/>
      <c r="BD147" s="200"/>
      <c r="BE147" s="200"/>
      <c r="BF147" s="200"/>
      <c r="BG147" s="200"/>
      <c r="BH147" s="200"/>
      <c r="BI147" s="200"/>
      <c r="BJ147" s="200"/>
      <c r="BK147" s="200"/>
      <c r="BL147" s="200"/>
      <c r="BM147" s="200"/>
      <c r="BN147" s="200"/>
      <c r="BO147" s="200"/>
      <c r="BP147" s="200"/>
      <c r="BQ147" s="200"/>
      <c r="BR147" s="200"/>
      <c r="BS147" s="200"/>
      <c r="BT147" s="200"/>
      <c r="BU147" s="200"/>
      <c r="BV147" s="200"/>
      <c r="BW147" s="200"/>
      <c r="BX147" s="200"/>
      <c r="BY147" s="200"/>
      <c r="BZ147" s="200"/>
      <c r="CA147" s="200"/>
      <c r="CB147" s="200"/>
      <c r="CC147" s="200"/>
      <c r="CD147" s="200"/>
      <c r="CE147" s="200"/>
      <c r="CF147" s="200"/>
      <c r="CG147" s="200"/>
      <c r="CH147" s="200"/>
      <c r="CI147" s="200"/>
      <c r="CJ147" s="200"/>
      <c r="CK147" s="200"/>
      <c r="CL147" s="200"/>
      <c r="CM147" s="200"/>
      <c r="CN147" s="200"/>
      <c r="CO147" s="200"/>
      <c r="CP147" s="200"/>
      <c r="CQ147" s="200"/>
      <c r="CR147" s="200"/>
      <c r="CS147" s="200"/>
      <c r="CT147" s="200"/>
      <c r="CU147" s="200"/>
      <c r="CV147" s="200"/>
      <c r="CW147" s="200"/>
      <c r="CX147" s="200"/>
      <c r="CY147" s="200"/>
      <c r="CZ147" s="200"/>
      <c r="DA147" s="200"/>
      <c r="DB147" s="200"/>
      <c r="DC147" s="200"/>
      <c r="DD147" s="200"/>
      <c r="DE147" s="200"/>
      <c r="DF147" s="200"/>
      <c r="DG147" s="200"/>
      <c r="DH147" s="200"/>
      <c r="DI147" s="200"/>
      <c r="DJ147" s="200"/>
      <c r="DK147" s="200"/>
      <c r="DL147" s="200"/>
      <c r="DM147" s="200"/>
      <c r="DN147" s="200"/>
      <c r="DO147" s="200"/>
      <c r="DP147" s="200"/>
      <c r="DQ147" s="200"/>
      <c r="DR147" s="200"/>
      <c r="DS147" s="200"/>
      <c r="DT147" s="200"/>
      <c r="DU147" s="200"/>
      <c r="DV147" s="200"/>
      <c r="DW147" s="200"/>
      <c r="DX147" s="200"/>
      <c r="DY147" s="200"/>
      <c r="DZ147" s="200"/>
      <c r="EA147" s="200"/>
      <c r="EB147" s="200"/>
      <c r="EC147" s="200"/>
      <c r="ED147" s="200"/>
      <c r="EE147" s="200"/>
      <c r="EF147" s="200"/>
      <c r="EG147" s="32"/>
    </row>
    <row r="148" spans="1:137" outlineLevel="1">
      <c r="A148" s="211" t="str">
        <f>A105&amp;"."&amp;A137&amp;"."&amp;A106&amp;"."&amp;B148</f>
        <v>1.d.3.11</v>
      </c>
      <c r="B148">
        <v>11</v>
      </c>
      <c r="C148" t="e">
        <f>_xlfn.XLOOKUP($A148,Select!$A$4:$A$65,Select!$H$4:$H$65)</f>
        <v>#N/A</v>
      </c>
      <c r="D148"/>
      <c r="E148"/>
      <c r="F148"/>
      <c r="G148"/>
      <c r="H148"/>
      <c r="I148"/>
      <c r="J148"/>
      <c r="K148"/>
      <c r="L148"/>
      <c r="M148" s="200"/>
      <c r="N148" s="200"/>
      <c r="O148" s="200"/>
      <c r="P148" s="200"/>
      <c r="Q148" s="200"/>
      <c r="R148" s="200"/>
      <c r="S148" s="200"/>
      <c r="T148" s="200"/>
      <c r="U148" s="200"/>
      <c r="V148" s="200"/>
      <c r="W148" s="200"/>
      <c r="X148" s="200"/>
      <c r="Y148" s="200"/>
      <c r="Z148" s="200"/>
      <c r="AA148" s="200"/>
      <c r="AB148" s="200"/>
      <c r="AC148" s="200"/>
      <c r="AD148" s="200"/>
      <c r="AE148" s="200"/>
      <c r="AF148" s="200"/>
      <c r="AG148" s="200"/>
      <c r="AH148" s="200"/>
      <c r="AI148" s="200"/>
      <c r="AJ148" s="200"/>
      <c r="AK148" s="200"/>
      <c r="AL148" s="200"/>
      <c r="AM148" s="200"/>
      <c r="AN148" s="200"/>
      <c r="AO148" s="200"/>
      <c r="AP148" s="200"/>
      <c r="AQ148" s="200"/>
      <c r="AR148" s="200"/>
      <c r="AS148" s="200"/>
      <c r="AT148" s="200"/>
      <c r="AU148" s="200"/>
      <c r="AV148" s="200"/>
      <c r="AW148" s="200"/>
      <c r="AX148" s="200"/>
      <c r="AY148" s="200"/>
      <c r="AZ148" s="200"/>
      <c r="BA148" s="200"/>
      <c r="BB148" s="200"/>
      <c r="BC148" s="200"/>
      <c r="BD148" s="200"/>
      <c r="BE148" s="200"/>
      <c r="BF148" s="200"/>
      <c r="BG148" s="200"/>
      <c r="BH148" s="200"/>
      <c r="BI148" s="200"/>
      <c r="BJ148" s="200"/>
      <c r="BK148" s="200"/>
      <c r="BL148" s="200"/>
      <c r="BM148" s="200"/>
      <c r="BN148" s="200"/>
      <c r="BO148" s="200"/>
      <c r="BP148" s="200"/>
      <c r="BQ148" s="200"/>
      <c r="BR148" s="200"/>
      <c r="BS148" s="200"/>
      <c r="BT148" s="200"/>
      <c r="BU148" s="200"/>
      <c r="BV148" s="200"/>
      <c r="BW148" s="200"/>
      <c r="BX148" s="200"/>
      <c r="BY148" s="200"/>
      <c r="BZ148" s="200"/>
      <c r="CA148" s="200"/>
      <c r="CB148" s="200"/>
      <c r="CC148" s="200"/>
      <c r="CD148" s="200"/>
      <c r="CE148" s="200"/>
      <c r="CF148" s="200"/>
      <c r="CG148" s="200"/>
      <c r="CH148" s="200"/>
      <c r="CI148" s="200"/>
      <c r="CJ148" s="200"/>
      <c r="CK148" s="200"/>
      <c r="CL148" s="200"/>
      <c r="CM148" s="200"/>
      <c r="CN148" s="200"/>
      <c r="CO148" s="200"/>
      <c r="CP148" s="200"/>
      <c r="CQ148" s="200"/>
      <c r="CR148" s="200"/>
      <c r="CS148" s="200"/>
      <c r="CT148" s="200"/>
      <c r="CU148" s="200"/>
      <c r="CV148" s="200"/>
      <c r="CW148" s="200"/>
      <c r="CX148" s="200"/>
      <c r="CY148" s="200"/>
      <c r="CZ148" s="200"/>
      <c r="DA148" s="200"/>
      <c r="DB148" s="200"/>
      <c r="DC148" s="200"/>
      <c r="DD148" s="200"/>
      <c r="DE148" s="200"/>
      <c r="DF148" s="200"/>
      <c r="DG148" s="200"/>
      <c r="DH148" s="200"/>
      <c r="DI148" s="200"/>
      <c r="DJ148" s="200"/>
      <c r="DK148" s="200"/>
      <c r="DL148" s="200"/>
      <c r="DM148" s="200"/>
      <c r="DN148" s="200"/>
      <c r="DO148" s="200"/>
      <c r="DP148" s="200"/>
      <c r="DQ148" s="200"/>
      <c r="DR148" s="200"/>
      <c r="DS148" s="200"/>
      <c r="DT148" s="200"/>
      <c r="DU148" s="200"/>
      <c r="DV148" s="200"/>
      <c r="DW148" s="200"/>
      <c r="DX148" s="200"/>
      <c r="DY148" s="200"/>
      <c r="DZ148" s="200"/>
      <c r="EA148" s="200"/>
      <c r="EB148" s="200"/>
      <c r="EC148" s="200"/>
      <c r="ED148" s="200"/>
      <c r="EE148" s="200"/>
      <c r="EF148" s="200"/>
      <c r="EG148" s="32"/>
    </row>
    <row r="149" spans="1:137" outlineLevel="1">
      <c r="A149" s="211" t="str">
        <f>A105&amp;"."&amp;A137&amp;"."&amp;A106&amp;"."&amp;B149</f>
        <v>1.d.3.12</v>
      </c>
      <c r="B149">
        <v>12</v>
      </c>
      <c r="C149" t="e">
        <f>_xlfn.XLOOKUP($A149,Select!$A$4:$A$65,Select!$H$4:$H$65)</f>
        <v>#N/A</v>
      </c>
      <c r="D149"/>
      <c r="E149"/>
      <c r="F149"/>
      <c r="G149"/>
      <c r="H149"/>
      <c r="I149"/>
      <c r="J149"/>
      <c r="K149"/>
      <c r="L149"/>
      <c r="M149" s="200"/>
      <c r="N149" s="200"/>
      <c r="O149" s="200"/>
      <c r="P149" s="200"/>
      <c r="Q149" s="200"/>
      <c r="R149" s="200"/>
      <c r="S149" s="200"/>
      <c r="T149" s="200"/>
      <c r="U149" s="200"/>
      <c r="V149" s="200"/>
      <c r="W149" s="200"/>
      <c r="X149" s="200"/>
      <c r="Y149" s="200"/>
      <c r="Z149" s="200"/>
      <c r="AA149" s="200"/>
      <c r="AB149" s="200"/>
      <c r="AC149" s="200"/>
      <c r="AD149" s="200"/>
      <c r="AE149" s="200"/>
      <c r="AF149" s="200"/>
      <c r="AG149" s="200"/>
      <c r="AH149" s="200"/>
      <c r="AI149" s="200"/>
      <c r="AJ149" s="200"/>
      <c r="AK149" s="200"/>
      <c r="AL149" s="200"/>
      <c r="AM149" s="200"/>
      <c r="AN149" s="200"/>
      <c r="AO149" s="200"/>
      <c r="AP149" s="200"/>
      <c r="AQ149" s="200"/>
      <c r="AR149" s="200"/>
      <c r="AS149" s="200"/>
      <c r="AT149" s="200"/>
      <c r="AU149" s="200"/>
      <c r="AV149" s="200"/>
      <c r="AW149" s="200"/>
      <c r="AX149" s="200"/>
      <c r="AY149" s="200"/>
      <c r="AZ149" s="200"/>
      <c r="BA149" s="200"/>
      <c r="BB149" s="200"/>
      <c r="BC149" s="200"/>
      <c r="BD149" s="200"/>
      <c r="BE149" s="200"/>
      <c r="BF149" s="200"/>
      <c r="BG149" s="200"/>
      <c r="BH149" s="200"/>
      <c r="BI149" s="200"/>
      <c r="BJ149" s="200"/>
      <c r="BK149" s="200"/>
      <c r="BL149" s="200"/>
      <c r="BM149" s="200"/>
      <c r="BN149" s="200"/>
      <c r="BO149" s="200"/>
      <c r="BP149" s="200"/>
      <c r="BQ149" s="200"/>
      <c r="BR149" s="200"/>
      <c r="BS149" s="200"/>
      <c r="BT149" s="200"/>
      <c r="BU149" s="200"/>
      <c r="BV149" s="200"/>
      <c r="BW149" s="200"/>
      <c r="BX149" s="200"/>
      <c r="BY149" s="200"/>
      <c r="BZ149" s="200"/>
      <c r="CA149" s="200"/>
      <c r="CB149" s="200"/>
      <c r="CC149" s="200"/>
      <c r="CD149" s="200"/>
      <c r="CE149" s="200"/>
      <c r="CF149" s="200"/>
      <c r="CG149" s="200"/>
      <c r="CH149" s="200"/>
      <c r="CI149" s="200"/>
      <c r="CJ149" s="200"/>
      <c r="CK149" s="200"/>
      <c r="CL149" s="200"/>
      <c r="CM149" s="200"/>
      <c r="CN149" s="200"/>
      <c r="CO149" s="200"/>
      <c r="CP149" s="200"/>
      <c r="CQ149" s="200"/>
      <c r="CR149" s="200"/>
      <c r="CS149" s="200"/>
      <c r="CT149" s="200"/>
      <c r="CU149" s="200"/>
      <c r="CV149" s="200"/>
      <c r="CW149" s="200"/>
      <c r="CX149" s="200"/>
      <c r="CY149" s="200"/>
      <c r="CZ149" s="200"/>
      <c r="DA149" s="200"/>
      <c r="DB149" s="200"/>
      <c r="DC149" s="200"/>
      <c r="DD149" s="200"/>
      <c r="DE149" s="200"/>
      <c r="DF149" s="200"/>
      <c r="DG149" s="200"/>
      <c r="DH149" s="200"/>
      <c r="DI149" s="200"/>
      <c r="DJ149" s="200"/>
      <c r="DK149" s="200"/>
      <c r="DL149" s="200"/>
      <c r="DM149" s="200"/>
      <c r="DN149" s="200"/>
      <c r="DO149" s="200"/>
      <c r="DP149" s="200"/>
      <c r="DQ149" s="200"/>
      <c r="DR149" s="200"/>
      <c r="DS149" s="200"/>
      <c r="DT149" s="200"/>
      <c r="DU149" s="200"/>
      <c r="DV149" s="200"/>
      <c r="DW149" s="200"/>
      <c r="DX149" s="200"/>
      <c r="DY149" s="200"/>
      <c r="DZ149" s="200"/>
      <c r="EA149" s="200"/>
      <c r="EB149" s="200"/>
      <c r="EC149" s="200"/>
      <c r="ED149" s="200"/>
      <c r="EE149" s="200"/>
      <c r="EF149" s="200"/>
      <c r="EG149" s="32"/>
    </row>
    <row r="150" spans="1:137" s="156" customFormat="1" outlineLevel="1">
      <c r="A150" s="212"/>
      <c r="B150" s="201">
        <f>B149-COUNTIFS(C138:C149,#N/A)</f>
        <v>0</v>
      </c>
      <c r="C150" s="201" t="s">
        <v>285</v>
      </c>
      <c r="D150" s="201"/>
      <c r="E150" s="201"/>
      <c r="F150" s="201"/>
      <c r="G150" s="201"/>
      <c r="H150" s="201"/>
      <c r="I150" s="201"/>
      <c r="J150" s="201"/>
      <c r="K150" s="201"/>
      <c r="L150" s="201"/>
      <c r="M150" s="201">
        <f t="shared" ref="M150" si="56">SUM(M138:M149)</f>
        <v>0</v>
      </c>
      <c r="N150" s="201">
        <f t="shared" ref="N150:BY150" si="57">SUM(N138:N149)</f>
        <v>0</v>
      </c>
      <c r="O150" s="201">
        <f t="shared" si="57"/>
        <v>0</v>
      </c>
      <c r="P150" s="201">
        <f t="shared" si="57"/>
        <v>0</v>
      </c>
      <c r="Q150" s="201">
        <f t="shared" si="57"/>
        <v>0</v>
      </c>
      <c r="R150" s="201">
        <f t="shared" si="57"/>
        <v>0</v>
      </c>
      <c r="S150" s="201">
        <f t="shared" si="57"/>
        <v>0</v>
      </c>
      <c r="T150" s="201">
        <f t="shared" si="57"/>
        <v>0</v>
      </c>
      <c r="U150" s="201">
        <f t="shared" si="57"/>
        <v>0</v>
      </c>
      <c r="V150" s="201">
        <f t="shared" si="57"/>
        <v>0</v>
      </c>
      <c r="W150" s="201">
        <f t="shared" si="57"/>
        <v>0</v>
      </c>
      <c r="X150" s="201">
        <f t="shared" si="57"/>
        <v>0</v>
      </c>
      <c r="Y150" s="201">
        <f t="shared" si="57"/>
        <v>0</v>
      </c>
      <c r="Z150" s="201">
        <f t="shared" si="57"/>
        <v>0</v>
      </c>
      <c r="AA150" s="201">
        <f t="shared" si="57"/>
        <v>0</v>
      </c>
      <c r="AB150" s="201">
        <f t="shared" si="57"/>
        <v>0</v>
      </c>
      <c r="AC150" s="201">
        <f t="shared" si="57"/>
        <v>0</v>
      </c>
      <c r="AD150" s="201">
        <f t="shared" si="57"/>
        <v>0</v>
      </c>
      <c r="AE150" s="201">
        <f t="shared" si="57"/>
        <v>0</v>
      </c>
      <c r="AF150" s="201">
        <f t="shared" si="57"/>
        <v>0</v>
      </c>
      <c r="AG150" s="201">
        <f t="shared" si="57"/>
        <v>0</v>
      </c>
      <c r="AH150" s="201">
        <f t="shared" si="57"/>
        <v>0</v>
      </c>
      <c r="AI150" s="201">
        <f t="shared" si="57"/>
        <v>0</v>
      </c>
      <c r="AJ150" s="201">
        <f t="shared" si="57"/>
        <v>0</v>
      </c>
      <c r="AK150" s="201">
        <f t="shared" si="57"/>
        <v>0</v>
      </c>
      <c r="AL150" s="201">
        <f t="shared" si="57"/>
        <v>0</v>
      </c>
      <c r="AM150" s="201">
        <f t="shared" si="57"/>
        <v>0</v>
      </c>
      <c r="AN150" s="201">
        <f t="shared" si="57"/>
        <v>0</v>
      </c>
      <c r="AO150" s="201">
        <f t="shared" si="57"/>
        <v>0</v>
      </c>
      <c r="AP150" s="201">
        <f t="shared" si="57"/>
        <v>0</v>
      </c>
      <c r="AQ150" s="201">
        <f t="shared" si="57"/>
        <v>0</v>
      </c>
      <c r="AR150" s="201">
        <f t="shared" si="57"/>
        <v>0</v>
      </c>
      <c r="AS150" s="201">
        <f t="shared" si="57"/>
        <v>0</v>
      </c>
      <c r="AT150" s="201">
        <f t="shared" si="57"/>
        <v>0</v>
      </c>
      <c r="AU150" s="201">
        <f t="shared" si="57"/>
        <v>0</v>
      </c>
      <c r="AV150" s="201">
        <f t="shared" si="57"/>
        <v>0</v>
      </c>
      <c r="AW150" s="201">
        <f t="shared" si="57"/>
        <v>0</v>
      </c>
      <c r="AX150" s="201">
        <f t="shared" si="57"/>
        <v>0</v>
      </c>
      <c r="AY150" s="201">
        <f t="shared" si="57"/>
        <v>0</v>
      </c>
      <c r="AZ150" s="201">
        <f t="shared" si="57"/>
        <v>0</v>
      </c>
      <c r="BA150" s="201">
        <f t="shared" si="57"/>
        <v>0</v>
      </c>
      <c r="BB150" s="201">
        <f t="shared" si="57"/>
        <v>0</v>
      </c>
      <c r="BC150" s="201">
        <f t="shared" si="57"/>
        <v>0</v>
      </c>
      <c r="BD150" s="201">
        <f t="shared" si="57"/>
        <v>0</v>
      </c>
      <c r="BE150" s="201">
        <f t="shared" si="57"/>
        <v>0</v>
      </c>
      <c r="BF150" s="201">
        <f t="shared" si="57"/>
        <v>0</v>
      </c>
      <c r="BG150" s="201">
        <f t="shared" si="57"/>
        <v>0</v>
      </c>
      <c r="BH150" s="201">
        <f t="shared" si="57"/>
        <v>0</v>
      </c>
      <c r="BI150" s="201">
        <f t="shared" si="57"/>
        <v>0</v>
      </c>
      <c r="BJ150" s="201">
        <f t="shared" si="57"/>
        <v>0</v>
      </c>
      <c r="BK150" s="201">
        <f t="shared" si="57"/>
        <v>0</v>
      </c>
      <c r="BL150" s="201">
        <f t="shared" si="57"/>
        <v>0</v>
      </c>
      <c r="BM150" s="201">
        <f t="shared" si="57"/>
        <v>0</v>
      </c>
      <c r="BN150" s="201">
        <f t="shared" si="57"/>
        <v>0</v>
      </c>
      <c r="BO150" s="201">
        <f t="shared" si="57"/>
        <v>0</v>
      </c>
      <c r="BP150" s="201">
        <f t="shared" si="57"/>
        <v>0</v>
      </c>
      <c r="BQ150" s="201">
        <f t="shared" si="57"/>
        <v>0</v>
      </c>
      <c r="BR150" s="201">
        <f t="shared" si="57"/>
        <v>0</v>
      </c>
      <c r="BS150" s="201">
        <f t="shared" si="57"/>
        <v>0</v>
      </c>
      <c r="BT150" s="201">
        <f t="shared" si="57"/>
        <v>0</v>
      </c>
      <c r="BU150" s="201">
        <f t="shared" si="57"/>
        <v>0</v>
      </c>
      <c r="BV150" s="201">
        <f t="shared" si="57"/>
        <v>0</v>
      </c>
      <c r="BW150" s="201">
        <f t="shared" si="57"/>
        <v>0</v>
      </c>
      <c r="BX150" s="201">
        <f t="shared" si="57"/>
        <v>0</v>
      </c>
      <c r="BY150" s="201">
        <f t="shared" si="57"/>
        <v>0</v>
      </c>
      <c r="BZ150" s="201">
        <f t="shared" ref="BZ150:EG150" si="58">SUM(BZ138:BZ149)</f>
        <v>0</v>
      </c>
      <c r="CA150" s="201">
        <f t="shared" si="58"/>
        <v>0</v>
      </c>
      <c r="CB150" s="201">
        <f t="shared" si="58"/>
        <v>0</v>
      </c>
      <c r="CC150" s="201">
        <f t="shared" si="58"/>
        <v>0</v>
      </c>
      <c r="CD150" s="201">
        <f t="shared" si="58"/>
        <v>0</v>
      </c>
      <c r="CE150" s="201">
        <f t="shared" si="58"/>
        <v>0</v>
      </c>
      <c r="CF150" s="201">
        <f t="shared" si="58"/>
        <v>0</v>
      </c>
      <c r="CG150" s="201">
        <f t="shared" si="58"/>
        <v>0</v>
      </c>
      <c r="CH150" s="201">
        <f t="shared" si="58"/>
        <v>0</v>
      </c>
      <c r="CI150" s="201">
        <f t="shared" si="58"/>
        <v>0</v>
      </c>
      <c r="CJ150" s="201">
        <f t="shared" si="58"/>
        <v>0</v>
      </c>
      <c r="CK150" s="201">
        <f t="shared" si="58"/>
        <v>0</v>
      </c>
      <c r="CL150" s="201">
        <f t="shared" si="58"/>
        <v>0</v>
      </c>
      <c r="CM150" s="201">
        <f t="shared" si="58"/>
        <v>0</v>
      </c>
      <c r="CN150" s="201">
        <f t="shared" si="58"/>
        <v>0</v>
      </c>
      <c r="CO150" s="201">
        <f t="shared" si="58"/>
        <v>0</v>
      </c>
      <c r="CP150" s="201">
        <f t="shared" si="58"/>
        <v>0</v>
      </c>
      <c r="CQ150" s="201">
        <f t="shared" si="58"/>
        <v>0</v>
      </c>
      <c r="CR150" s="201">
        <f t="shared" si="58"/>
        <v>0</v>
      </c>
      <c r="CS150" s="201">
        <f t="shared" si="58"/>
        <v>0</v>
      </c>
      <c r="CT150" s="201">
        <f t="shared" si="58"/>
        <v>0</v>
      </c>
      <c r="CU150" s="201">
        <f t="shared" si="58"/>
        <v>0</v>
      </c>
      <c r="CV150" s="201">
        <f t="shared" si="58"/>
        <v>0</v>
      </c>
      <c r="CW150" s="201">
        <f t="shared" si="58"/>
        <v>0</v>
      </c>
      <c r="CX150" s="201">
        <f t="shared" si="58"/>
        <v>0</v>
      </c>
      <c r="CY150" s="201">
        <f t="shared" si="58"/>
        <v>0</v>
      </c>
      <c r="CZ150" s="201">
        <f t="shared" si="58"/>
        <v>0</v>
      </c>
      <c r="DA150" s="201">
        <f t="shared" si="58"/>
        <v>0</v>
      </c>
      <c r="DB150" s="201">
        <f t="shared" si="58"/>
        <v>0</v>
      </c>
      <c r="DC150" s="201">
        <f t="shared" si="58"/>
        <v>0</v>
      </c>
      <c r="DD150" s="201">
        <f t="shared" si="58"/>
        <v>0</v>
      </c>
      <c r="DE150" s="201">
        <f t="shared" si="58"/>
        <v>0</v>
      </c>
      <c r="DF150" s="201">
        <f t="shared" si="58"/>
        <v>0</v>
      </c>
      <c r="DG150" s="201">
        <f t="shared" si="58"/>
        <v>0</v>
      </c>
      <c r="DH150" s="201">
        <f t="shared" si="58"/>
        <v>0</v>
      </c>
      <c r="DI150" s="201">
        <f t="shared" si="58"/>
        <v>0</v>
      </c>
      <c r="DJ150" s="201">
        <f t="shared" si="58"/>
        <v>0</v>
      </c>
      <c r="DK150" s="201">
        <f t="shared" si="58"/>
        <v>0</v>
      </c>
      <c r="DL150" s="201">
        <f t="shared" si="58"/>
        <v>0</v>
      </c>
      <c r="DM150" s="201">
        <f t="shared" si="58"/>
        <v>0</v>
      </c>
      <c r="DN150" s="201">
        <f t="shared" si="58"/>
        <v>0</v>
      </c>
      <c r="DO150" s="201">
        <f t="shared" si="58"/>
        <v>0</v>
      </c>
      <c r="DP150" s="201">
        <f t="shared" si="58"/>
        <v>0</v>
      </c>
      <c r="DQ150" s="201">
        <f t="shared" si="58"/>
        <v>0</v>
      </c>
      <c r="DR150" s="201">
        <f t="shared" si="58"/>
        <v>0</v>
      </c>
      <c r="DS150" s="201">
        <f t="shared" si="58"/>
        <v>0</v>
      </c>
      <c r="DT150" s="201">
        <f t="shared" si="58"/>
        <v>0</v>
      </c>
      <c r="DU150" s="201">
        <f t="shared" si="58"/>
        <v>0</v>
      </c>
      <c r="DV150" s="201">
        <f t="shared" si="58"/>
        <v>0</v>
      </c>
      <c r="DW150" s="201">
        <f t="shared" si="58"/>
        <v>0</v>
      </c>
      <c r="DX150" s="201">
        <f t="shared" si="58"/>
        <v>0</v>
      </c>
      <c r="DY150" s="201">
        <f t="shared" si="58"/>
        <v>0</v>
      </c>
      <c r="DZ150" s="201">
        <f t="shared" si="58"/>
        <v>0</v>
      </c>
      <c r="EA150" s="201">
        <f t="shared" si="58"/>
        <v>0</v>
      </c>
      <c r="EB150" s="201">
        <f t="shared" si="58"/>
        <v>0</v>
      </c>
      <c r="EC150" s="201">
        <f t="shared" si="58"/>
        <v>0</v>
      </c>
      <c r="ED150" s="201">
        <f t="shared" si="58"/>
        <v>0</v>
      </c>
      <c r="EE150" s="201">
        <f t="shared" si="58"/>
        <v>0</v>
      </c>
      <c r="EF150" s="201">
        <f t="shared" si="58"/>
        <v>0</v>
      </c>
      <c r="EG150" s="155">
        <f t="shared" si="58"/>
        <v>0</v>
      </c>
    </row>
    <row r="151" spans="1:137" ht="16.149999999999999" outlineLevel="1" thickBot="1">
      <c r="A151" s="213"/>
      <c r="B151" s="202"/>
      <c r="C151" s="202"/>
      <c r="D151" s="202"/>
      <c r="E151" s="202"/>
      <c r="F151" s="202"/>
      <c r="G151" s="202"/>
      <c r="H151" s="202"/>
      <c r="I151" s="202"/>
      <c r="J151" s="202"/>
      <c r="K151" s="202"/>
      <c r="L151" s="202"/>
      <c r="M151" s="202"/>
      <c r="N151" s="202"/>
      <c r="O151" s="202"/>
      <c r="P151" s="202"/>
      <c r="Q151" s="202"/>
      <c r="R151" s="202"/>
      <c r="S151" s="202"/>
      <c r="T151" s="202"/>
      <c r="U151" s="202"/>
      <c r="V151" s="202"/>
      <c r="W151" s="202"/>
      <c r="X151" s="202"/>
      <c r="Y151" s="202"/>
      <c r="Z151" s="202"/>
      <c r="AA151" s="202"/>
      <c r="AB151" s="202"/>
      <c r="AC151" s="202"/>
      <c r="AD151" s="202"/>
      <c r="AE151" s="202"/>
      <c r="AF151" s="202"/>
      <c r="AG151" s="202"/>
      <c r="AH151" s="202"/>
      <c r="AI151" s="202"/>
      <c r="AJ151" s="202"/>
      <c r="AK151" s="202"/>
      <c r="AL151" s="202"/>
      <c r="AM151" s="202"/>
      <c r="AN151" s="202"/>
      <c r="AO151" s="202"/>
      <c r="AP151" s="202"/>
      <c r="AQ151" s="202"/>
      <c r="AR151" s="202"/>
      <c r="AS151" s="202"/>
      <c r="AT151" s="202"/>
      <c r="AU151" s="202"/>
      <c r="AV151" s="202"/>
      <c r="AW151" s="202"/>
      <c r="AX151" s="202"/>
      <c r="AY151" s="202"/>
      <c r="AZ151" s="202"/>
      <c r="BA151" s="202"/>
      <c r="BB151" s="202"/>
      <c r="BC151" s="202"/>
      <c r="BD151" s="202"/>
      <c r="BE151" s="202"/>
      <c r="BF151" s="202"/>
      <c r="BG151" s="202"/>
      <c r="BH151" s="202"/>
      <c r="BI151" s="202"/>
      <c r="BJ151" s="202"/>
      <c r="BK151" s="202"/>
      <c r="BL151" s="202"/>
      <c r="BM151" s="202"/>
      <c r="BN151" s="202"/>
      <c r="BO151" s="202"/>
      <c r="BP151" s="202"/>
      <c r="BQ151" s="202"/>
      <c r="BR151" s="202"/>
      <c r="BS151" s="202"/>
      <c r="BT151" s="202"/>
      <c r="BU151" s="202"/>
      <c r="BV151" s="202"/>
      <c r="BW151" s="202"/>
      <c r="BX151" s="202"/>
      <c r="BY151" s="202"/>
      <c r="BZ151" s="202"/>
      <c r="CA151" s="202"/>
      <c r="CB151" s="202"/>
      <c r="CC151" s="202"/>
      <c r="CD151" s="202"/>
      <c r="CE151" s="202"/>
      <c r="CF151" s="202"/>
      <c r="CG151" s="202"/>
      <c r="CH151" s="202"/>
      <c r="CI151" s="202"/>
      <c r="CJ151" s="202"/>
      <c r="CK151" s="202"/>
      <c r="CL151" s="202"/>
      <c r="CM151" s="202"/>
      <c r="CN151" s="202"/>
      <c r="CO151" s="202"/>
      <c r="CP151" s="202"/>
      <c r="CQ151" s="202"/>
      <c r="CR151" s="202"/>
      <c r="CS151" s="202"/>
      <c r="CT151" s="202"/>
      <c r="CU151" s="202"/>
      <c r="CV151" s="202"/>
      <c r="CW151" s="202"/>
      <c r="CX151" s="202"/>
      <c r="CY151" s="202"/>
      <c r="CZ151" s="202"/>
      <c r="DA151" s="202"/>
      <c r="DB151" s="202"/>
      <c r="DC151" s="202"/>
      <c r="DD151" s="202"/>
      <c r="DE151" s="202"/>
      <c r="DF151" s="202"/>
      <c r="DG151" s="202"/>
      <c r="DH151" s="202"/>
      <c r="DI151" s="202"/>
      <c r="DJ151" s="202"/>
      <c r="DK151" s="202"/>
      <c r="DL151" s="202"/>
      <c r="DM151" s="202"/>
      <c r="DN151" s="202"/>
      <c r="DO151" s="202"/>
      <c r="DP151" s="202"/>
      <c r="DQ151" s="202"/>
      <c r="DR151" s="202"/>
      <c r="DS151" s="202"/>
      <c r="DT151" s="202"/>
      <c r="DU151" s="202"/>
      <c r="DV151" s="202"/>
      <c r="DW151" s="202"/>
      <c r="DX151" s="202"/>
      <c r="DY151" s="202"/>
      <c r="DZ151" s="202"/>
      <c r="EA151" s="202"/>
      <c r="EB151" s="202"/>
      <c r="EC151" s="202"/>
      <c r="ED151" s="202"/>
      <c r="EE151" s="202"/>
      <c r="EF151" s="202"/>
      <c r="EG151" s="10"/>
    </row>
    <row r="152" spans="1:137" s="156" customFormat="1" ht="16.149999999999999" outlineLevel="1" thickBot="1">
      <c r="A152" s="214" t="s">
        <v>288</v>
      </c>
      <c r="B152" s="203">
        <f>B150+B135+B120</f>
        <v>8</v>
      </c>
      <c r="C152" s="203" t="s">
        <v>289</v>
      </c>
      <c r="D152" s="203"/>
      <c r="E152" s="203"/>
      <c r="F152" s="203"/>
      <c r="G152" s="203" t="e">
        <f>+"Total "&amp;$B105&amp;" "&amp;$B106</f>
        <v>#REF!</v>
      </c>
      <c r="H152" s="203"/>
      <c r="I152" s="203"/>
      <c r="J152" s="203"/>
      <c r="K152" s="203"/>
      <c r="L152" s="203"/>
      <c r="M152" s="204">
        <f t="shared" ref="M152:BX152" si="59">SUM(M120,M135,M150)</f>
        <v>0</v>
      </c>
      <c r="N152" s="204">
        <f t="shared" si="59"/>
        <v>0</v>
      </c>
      <c r="O152" s="204">
        <f t="shared" si="59"/>
        <v>0</v>
      </c>
      <c r="P152" s="204">
        <f t="shared" si="59"/>
        <v>0</v>
      </c>
      <c r="Q152" s="204">
        <f t="shared" si="59"/>
        <v>0</v>
      </c>
      <c r="R152" s="204">
        <f t="shared" si="59"/>
        <v>0</v>
      </c>
      <c r="S152" s="204">
        <f t="shared" si="59"/>
        <v>0</v>
      </c>
      <c r="T152" s="204">
        <f t="shared" si="59"/>
        <v>0</v>
      </c>
      <c r="U152" s="204">
        <f t="shared" si="59"/>
        <v>0</v>
      </c>
      <c r="V152" s="204">
        <f t="shared" si="59"/>
        <v>0</v>
      </c>
      <c r="W152" s="204">
        <f t="shared" si="59"/>
        <v>0</v>
      </c>
      <c r="X152" s="204">
        <f t="shared" si="59"/>
        <v>0</v>
      </c>
      <c r="Y152" s="204">
        <f t="shared" si="59"/>
        <v>0</v>
      </c>
      <c r="Z152" s="204">
        <f t="shared" si="59"/>
        <v>0</v>
      </c>
      <c r="AA152" s="204">
        <f t="shared" si="59"/>
        <v>0</v>
      </c>
      <c r="AB152" s="204">
        <f t="shared" si="59"/>
        <v>0</v>
      </c>
      <c r="AC152" s="204">
        <f t="shared" si="59"/>
        <v>0</v>
      </c>
      <c r="AD152" s="204">
        <f t="shared" si="59"/>
        <v>0</v>
      </c>
      <c r="AE152" s="204">
        <f t="shared" si="59"/>
        <v>0</v>
      </c>
      <c r="AF152" s="204">
        <f t="shared" si="59"/>
        <v>0</v>
      </c>
      <c r="AG152" s="204">
        <f t="shared" si="59"/>
        <v>0</v>
      </c>
      <c r="AH152" s="204">
        <f t="shared" si="59"/>
        <v>0</v>
      </c>
      <c r="AI152" s="204">
        <f t="shared" si="59"/>
        <v>0</v>
      </c>
      <c r="AJ152" s="204">
        <f t="shared" si="59"/>
        <v>0</v>
      </c>
      <c r="AK152" s="204">
        <f t="shared" si="59"/>
        <v>0</v>
      </c>
      <c r="AL152" s="204">
        <f t="shared" si="59"/>
        <v>0</v>
      </c>
      <c r="AM152" s="204">
        <f t="shared" si="59"/>
        <v>0</v>
      </c>
      <c r="AN152" s="204">
        <f t="shared" si="59"/>
        <v>0</v>
      </c>
      <c r="AO152" s="204">
        <f t="shared" si="59"/>
        <v>0</v>
      </c>
      <c r="AP152" s="204">
        <f t="shared" si="59"/>
        <v>0</v>
      </c>
      <c r="AQ152" s="204">
        <f t="shared" si="59"/>
        <v>0</v>
      </c>
      <c r="AR152" s="204">
        <f t="shared" si="59"/>
        <v>0</v>
      </c>
      <c r="AS152" s="204">
        <f t="shared" si="59"/>
        <v>0</v>
      </c>
      <c r="AT152" s="204">
        <f t="shared" si="59"/>
        <v>0</v>
      </c>
      <c r="AU152" s="204">
        <f t="shared" si="59"/>
        <v>0</v>
      </c>
      <c r="AV152" s="204">
        <f t="shared" si="59"/>
        <v>0</v>
      </c>
      <c r="AW152" s="204">
        <f t="shared" si="59"/>
        <v>0</v>
      </c>
      <c r="AX152" s="204">
        <f t="shared" si="59"/>
        <v>0</v>
      </c>
      <c r="AY152" s="204">
        <f t="shared" si="59"/>
        <v>0</v>
      </c>
      <c r="AZ152" s="204">
        <f t="shared" si="59"/>
        <v>0</v>
      </c>
      <c r="BA152" s="204">
        <f t="shared" si="59"/>
        <v>0</v>
      </c>
      <c r="BB152" s="204">
        <f t="shared" si="59"/>
        <v>0</v>
      </c>
      <c r="BC152" s="204">
        <f t="shared" si="59"/>
        <v>0</v>
      </c>
      <c r="BD152" s="204">
        <f t="shared" si="59"/>
        <v>0</v>
      </c>
      <c r="BE152" s="204">
        <f t="shared" si="59"/>
        <v>0</v>
      </c>
      <c r="BF152" s="204">
        <f t="shared" si="59"/>
        <v>0</v>
      </c>
      <c r="BG152" s="204">
        <f t="shared" si="59"/>
        <v>0</v>
      </c>
      <c r="BH152" s="204">
        <f t="shared" si="59"/>
        <v>0</v>
      </c>
      <c r="BI152" s="204">
        <f t="shared" si="59"/>
        <v>0</v>
      </c>
      <c r="BJ152" s="204">
        <f t="shared" si="59"/>
        <v>0</v>
      </c>
      <c r="BK152" s="204">
        <f t="shared" si="59"/>
        <v>0</v>
      </c>
      <c r="BL152" s="204">
        <f t="shared" si="59"/>
        <v>0</v>
      </c>
      <c r="BM152" s="204">
        <f t="shared" si="59"/>
        <v>0</v>
      </c>
      <c r="BN152" s="204">
        <f t="shared" si="59"/>
        <v>0</v>
      </c>
      <c r="BO152" s="204">
        <f t="shared" si="59"/>
        <v>0</v>
      </c>
      <c r="BP152" s="204">
        <f t="shared" si="59"/>
        <v>0</v>
      </c>
      <c r="BQ152" s="204">
        <f t="shared" si="59"/>
        <v>0</v>
      </c>
      <c r="BR152" s="204">
        <f t="shared" si="59"/>
        <v>0</v>
      </c>
      <c r="BS152" s="204">
        <f t="shared" si="59"/>
        <v>0</v>
      </c>
      <c r="BT152" s="204">
        <f t="shared" si="59"/>
        <v>0</v>
      </c>
      <c r="BU152" s="204">
        <f t="shared" si="59"/>
        <v>0</v>
      </c>
      <c r="BV152" s="204">
        <f t="shared" si="59"/>
        <v>0</v>
      </c>
      <c r="BW152" s="204">
        <f t="shared" si="59"/>
        <v>0</v>
      </c>
      <c r="BX152" s="204">
        <f t="shared" si="59"/>
        <v>0</v>
      </c>
      <c r="BY152" s="204">
        <f t="shared" ref="BY152:EF152" si="60">SUM(BY120,BY135,BY150)</f>
        <v>0</v>
      </c>
      <c r="BZ152" s="204">
        <f t="shared" si="60"/>
        <v>0</v>
      </c>
      <c r="CA152" s="204">
        <f t="shared" si="60"/>
        <v>0</v>
      </c>
      <c r="CB152" s="204">
        <f t="shared" si="60"/>
        <v>0</v>
      </c>
      <c r="CC152" s="204">
        <f t="shared" si="60"/>
        <v>0</v>
      </c>
      <c r="CD152" s="204">
        <f t="shared" si="60"/>
        <v>0</v>
      </c>
      <c r="CE152" s="204">
        <f t="shared" si="60"/>
        <v>0</v>
      </c>
      <c r="CF152" s="204">
        <f t="shared" si="60"/>
        <v>0</v>
      </c>
      <c r="CG152" s="204">
        <f t="shared" si="60"/>
        <v>0</v>
      </c>
      <c r="CH152" s="204">
        <f t="shared" si="60"/>
        <v>0</v>
      </c>
      <c r="CI152" s="204">
        <f t="shared" si="60"/>
        <v>0</v>
      </c>
      <c r="CJ152" s="204">
        <f t="shared" si="60"/>
        <v>0</v>
      </c>
      <c r="CK152" s="204">
        <f t="shared" si="60"/>
        <v>0</v>
      </c>
      <c r="CL152" s="204">
        <f t="shared" si="60"/>
        <v>0</v>
      </c>
      <c r="CM152" s="204">
        <f t="shared" si="60"/>
        <v>0</v>
      </c>
      <c r="CN152" s="204">
        <f t="shared" si="60"/>
        <v>0</v>
      </c>
      <c r="CO152" s="204">
        <f t="shared" si="60"/>
        <v>0</v>
      </c>
      <c r="CP152" s="204">
        <f t="shared" si="60"/>
        <v>0</v>
      </c>
      <c r="CQ152" s="204">
        <f t="shared" si="60"/>
        <v>0</v>
      </c>
      <c r="CR152" s="204">
        <f t="shared" si="60"/>
        <v>0</v>
      </c>
      <c r="CS152" s="204">
        <f t="shared" si="60"/>
        <v>0</v>
      </c>
      <c r="CT152" s="204">
        <f t="shared" si="60"/>
        <v>0</v>
      </c>
      <c r="CU152" s="204">
        <f t="shared" si="60"/>
        <v>0</v>
      </c>
      <c r="CV152" s="204">
        <f t="shared" si="60"/>
        <v>0</v>
      </c>
      <c r="CW152" s="204">
        <f t="shared" si="60"/>
        <v>0</v>
      </c>
      <c r="CX152" s="204">
        <f t="shared" si="60"/>
        <v>0</v>
      </c>
      <c r="CY152" s="204">
        <f t="shared" si="60"/>
        <v>0</v>
      </c>
      <c r="CZ152" s="204">
        <f t="shared" si="60"/>
        <v>0</v>
      </c>
      <c r="DA152" s="204">
        <f t="shared" si="60"/>
        <v>0</v>
      </c>
      <c r="DB152" s="204">
        <f t="shared" si="60"/>
        <v>0</v>
      </c>
      <c r="DC152" s="204">
        <f t="shared" si="60"/>
        <v>0</v>
      </c>
      <c r="DD152" s="204">
        <f t="shared" si="60"/>
        <v>0</v>
      </c>
      <c r="DE152" s="204">
        <f t="shared" si="60"/>
        <v>0</v>
      </c>
      <c r="DF152" s="204">
        <f t="shared" si="60"/>
        <v>0</v>
      </c>
      <c r="DG152" s="204">
        <f t="shared" si="60"/>
        <v>0</v>
      </c>
      <c r="DH152" s="204">
        <f t="shared" si="60"/>
        <v>0</v>
      </c>
      <c r="DI152" s="204">
        <f t="shared" si="60"/>
        <v>0</v>
      </c>
      <c r="DJ152" s="204">
        <f t="shared" si="60"/>
        <v>0</v>
      </c>
      <c r="DK152" s="204">
        <f t="shared" si="60"/>
        <v>0</v>
      </c>
      <c r="DL152" s="204">
        <f t="shared" si="60"/>
        <v>0</v>
      </c>
      <c r="DM152" s="204">
        <f t="shared" si="60"/>
        <v>0</v>
      </c>
      <c r="DN152" s="204">
        <f t="shared" si="60"/>
        <v>0</v>
      </c>
      <c r="DO152" s="204">
        <f t="shared" si="60"/>
        <v>0</v>
      </c>
      <c r="DP152" s="204">
        <f t="shared" si="60"/>
        <v>0</v>
      </c>
      <c r="DQ152" s="204">
        <f t="shared" si="60"/>
        <v>0</v>
      </c>
      <c r="DR152" s="204">
        <f t="shared" si="60"/>
        <v>0</v>
      </c>
      <c r="DS152" s="204">
        <f t="shared" si="60"/>
        <v>0</v>
      </c>
      <c r="DT152" s="204">
        <f t="shared" si="60"/>
        <v>0</v>
      </c>
      <c r="DU152" s="204">
        <f t="shared" si="60"/>
        <v>0</v>
      </c>
      <c r="DV152" s="204">
        <f t="shared" si="60"/>
        <v>0</v>
      </c>
      <c r="DW152" s="204">
        <f t="shared" si="60"/>
        <v>0</v>
      </c>
      <c r="DX152" s="204">
        <f t="shared" si="60"/>
        <v>0</v>
      </c>
      <c r="DY152" s="204">
        <f t="shared" si="60"/>
        <v>0</v>
      </c>
      <c r="DZ152" s="204">
        <f t="shared" si="60"/>
        <v>0</v>
      </c>
      <c r="EA152" s="204">
        <f t="shared" si="60"/>
        <v>0</v>
      </c>
      <c r="EB152" s="204">
        <f t="shared" si="60"/>
        <v>0</v>
      </c>
      <c r="EC152" s="204">
        <f t="shared" si="60"/>
        <v>0</v>
      </c>
      <c r="ED152" s="204">
        <f t="shared" si="60"/>
        <v>0</v>
      </c>
      <c r="EE152" s="204">
        <f t="shared" si="60"/>
        <v>0</v>
      </c>
      <c r="EF152" s="204">
        <f t="shared" si="60"/>
        <v>0</v>
      </c>
      <c r="EG152" s="157">
        <f t="shared" ref="EG152" si="61">SUM(EG120,EG135)</f>
        <v>0</v>
      </c>
    </row>
    <row r="153" spans="1:137" collapsed="1">
      <c r="A153" s="211"/>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s="7"/>
    </row>
    <row r="154" spans="1:137" s="7" customFormat="1" ht="15.4">
      <c r="A154" s="209" t="str">
        <f>'1-GBP'!A154</f>
        <v>1</v>
      </c>
      <c r="B154" s="196" t="str">
        <f>_xlfn.XLOOKUP($A154,Select!$B$4:$B$65,Select!$C$4:$C$65)</f>
        <v>Phase 1</v>
      </c>
      <c r="C154" s="197"/>
      <c r="D154" s="197">
        <f>B169+B184+B199</f>
        <v>5</v>
      </c>
      <c r="E154" s="197" t="s">
        <v>281</v>
      </c>
      <c r="F154" s="197"/>
      <c r="G154" s="197"/>
      <c r="H154" s="197"/>
      <c r="I154" s="197" t="s">
        <v>282</v>
      </c>
      <c r="J154" s="197" t="str">
        <f>$A154&amp;"."&amp;$A155</f>
        <v>1.4</v>
      </c>
      <c r="K154" s="197"/>
      <c r="L154" s="197"/>
      <c r="M154" s="197"/>
      <c r="N154" s="198"/>
      <c r="O154" s="198"/>
      <c r="P154" s="198"/>
      <c r="Q154" s="198"/>
      <c r="R154" s="198"/>
      <c r="S154" s="198"/>
      <c r="T154" s="198"/>
      <c r="U154" s="198"/>
      <c r="V154" s="198"/>
      <c r="W154" s="198"/>
      <c r="X154" s="198"/>
      <c r="Y154" s="198"/>
      <c r="Z154" s="198"/>
      <c r="AA154" s="198"/>
      <c r="AB154" s="198"/>
      <c r="AC154" s="198"/>
      <c r="AD154" s="198"/>
      <c r="AE154" s="198"/>
      <c r="AF154" s="198"/>
      <c r="AG154" s="198"/>
      <c r="AH154" s="198"/>
      <c r="AI154" s="198"/>
      <c r="AJ154" s="198"/>
      <c r="AK154" s="198"/>
      <c r="AL154" s="198"/>
      <c r="AM154" s="198"/>
      <c r="AN154" s="198"/>
      <c r="AO154" s="198"/>
      <c r="AP154" s="198"/>
      <c r="AQ154" s="198"/>
      <c r="AR154" s="198"/>
      <c r="AS154" s="198"/>
      <c r="AT154" s="198"/>
      <c r="AU154" s="198"/>
      <c r="AV154" s="198"/>
      <c r="AW154" s="198"/>
      <c r="AX154" s="198"/>
      <c r="AY154" s="198"/>
      <c r="AZ154" s="198"/>
      <c r="BA154" s="198"/>
      <c r="BB154" s="198"/>
      <c r="BC154" s="198"/>
      <c r="BD154" s="198"/>
      <c r="BE154" s="198"/>
      <c r="BF154" s="198"/>
      <c r="BG154" s="198"/>
      <c r="BH154" s="198"/>
      <c r="BI154" s="198"/>
      <c r="BJ154" s="198"/>
      <c r="BK154" s="198"/>
      <c r="BL154" s="198"/>
      <c r="BM154" s="198"/>
      <c r="BN154" s="198"/>
      <c r="BO154" s="198"/>
      <c r="BP154" s="198"/>
      <c r="BQ154" s="198"/>
      <c r="BR154" s="198"/>
      <c r="BS154" s="198"/>
      <c r="BT154" s="198"/>
      <c r="BU154" s="198"/>
      <c r="BV154" s="198"/>
      <c r="BW154" s="198"/>
      <c r="BX154" s="198"/>
      <c r="BY154" s="198"/>
      <c r="BZ154" s="198"/>
      <c r="CA154" s="198"/>
      <c r="CB154" s="198"/>
      <c r="CC154" s="198"/>
      <c r="CD154" s="198"/>
      <c r="CE154" s="198"/>
      <c r="CF154" s="198"/>
      <c r="CG154" s="198"/>
      <c r="CH154" s="198"/>
      <c r="CI154" s="198"/>
      <c r="CJ154" s="198"/>
      <c r="CK154" s="198"/>
      <c r="CL154" s="198"/>
      <c r="CM154" s="198"/>
      <c r="CN154" s="198"/>
      <c r="CO154" s="198"/>
      <c r="CP154" s="198"/>
      <c r="CQ154" s="198"/>
      <c r="CR154" s="198"/>
      <c r="CS154" s="198"/>
      <c r="CT154" s="198"/>
      <c r="CU154" s="198"/>
      <c r="CV154" s="198"/>
      <c r="CW154" s="198"/>
      <c r="CX154" s="198"/>
      <c r="CY154" s="198"/>
      <c r="CZ154" s="198"/>
      <c r="DA154" s="198"/>
      <c r="DB154" s="198"/>
      <c r="DC154" s="198"/>
      <c r="DD154" s="198"/>
      <c r="DE154" s="198"/>
      <c r="DF154" s="198"/>
      <c r="DG154" s="198"/>
      <c r="DH154" s="198"/>
      <c r="DI154" s="198"/>
      <c r="DJ154" s="198"/>
      <c r="DK154" s="198"/>
      <c r="DL154" s="198"/>
      <c r="DM154" s="198"/>
      <c r="DN154" s="198"/>
      <c r="DO154" s="198"/>
      <c r="DP154" s="198"/>
      <c r="DQ154" s="198"/>
      <c r="DR154" s="198"/>
      <c r="DS154" s="198"/>
      <c r="DT154" s="198"/>
      <c r="DU154" s="198"/>
      <c r="DV154" s="198"/>
      <c r="DW154" s="198"/>
      <c r="DX154" s="198"/>
      <c r="DY154" s="198"/>
      <c r="DZ154" s="198"/>
      <c r="EA154" s="198"/>
      <c r="EB154" s="198"/>
      <c r="EC154" s="198"/>
      <c r="ED154" s="198"/>
      <c r="EE154" s="198"/>
      <c r="EF154" s="198"/>
      <c r="EG154" s="13"/>
    </row>
    <row r="155" spans="1:137" s="8" customFormat="1" outlineLevel="1">
      <c r="A155" s="210" t="str">
        <f>'1-GBP'!A155</f>
        <v>4</v>
      </c>
      <c r="B155" s="199" t="e">
        <f>_xlfn.XLOOKUP($J154,Select!#REF!,Select!$F$4:$F$65)</f>
        <v>#REF!</v>
      </c>
      <c r="C155" s="199"/>
      <c r="D155" s="199"/>
      <c r="E155" s="199"/>
      <c r="F155" s="199"/>
      <c r="G155" s="199"/>
      <c r="H155" s="199"/>
      <c r="I155" s="199"/>
      <c r="J155" s="199"/>
      <c r="K155" s="199"/>
      <c r="L155" s="199"/>
      <c r="M155" s="199"/>
      <c r="N155" s="199"/>
      <c r="O155" s="199"/>
      <c r="P155" s="199"/>
      <c r="Q155" s="199"/>
      <c r="R155" s="199"/>
      <c r="S155" s="199"/>
      <c r="T155" s="199"/>
      <c r="U155" s="199"/>
      <c r="V155" s="199"/>
      <c r="W155" s="199"/>
      <c r="X155" s="199"/>
      <c r="Y155" s="199"/>
      <c r="Z155" s="199"/>
      <c r="AA155" s="199"/>
      <c r="AB155" s="199"/>
      <c r="AC155" s="199"/>
      <c r="AD155" s="199"/>
      <c r="AE155" s="199"/>
      <c r="AF155" s="199"/>
      <c r="AG155" s="199"/>
      <c r="AH155" s="199"/>
      <c r="AI155" s="199"/>
      <c r="AJ155" s="199"/>
      <c r="AK155" s="199"/>
      <c r="AL155" s="199"/>
      <c r="AM155" s="199"/>
      <c r="AN155" s="199"/>
      <c r="AO155" s="199"/>
      <c r="AP155" s="199"/>
      <c r="AQ155" s="199"/>
      <c r="AR155" s="199"/>
      <c r="AS155" s="199"/>
      <c r="AT155" s="199"/>
      <c r="AU155" s="199"/>
      <c r="AV155" s="199"/>
      <c r="AW155" s="199"/>
      <c r="AX155" s="199"/>
      <c r="AY155" s="199"/>
      <c r="AZ155" s="199"/>
      <c r="BA155" s="199"/>
      <c r="BB155" s="199"/>
      <c r="BC155" s="199"/>
      <c r="BD155" s="199"/>
      <c r="BE155" s="199"/>
      <c r="BF155" s="199"/>
      <c r="BG155" s="199"/>
      <c r="BH155" s="199"/>
      <c r="BI155" s="199"/>
      <c r="BJ155" s="199"/>
      <c r="BK155" s="199"/>
      <c r="BL155" s="199"/>
      <c r="BM155" s="199"/>
      <c r="BN155" s="199"/>
      <c r="BO155" s="199"/>
      <c r="BP155" s="199"/>
      <c r="BQ155" s="199"/>
      <c r="BR155" s="199"/>
      <c r="BS155" s="199"/>
      <c r="BT155" s="199"/>
      <c r="BU155" s="199"/>
      <c r="BV155" s="199"/>
      <c r="BW155" s="199"/>
      <c r="BX155" s="199"/>
      <c r="BY155" s="199"/>
      <c r="BZ155" s="199"/>
      <c r="CA155" s="199"/>
      <c r="CB155" s="199"/>
      <c r="CC155" s="199"/>
      <c r="CD155" s="199"/>
      <c r="CE155" s="199"/>
      <c r="CF155" s="199"/>
      <c r="CG155" s="199"/>
      <c r="CH155" s="199"/>
      <c r="CI155" s="199"/>
      <c r="CJ155" s="199"/>
      <c r="CK155" s="199"/>
      <c r="CL155" s="199"/>
      <c r="CM155" s="199"/>
      <c r="CN155" s="199"/>
      <c r="CO155" s="199"/>
      <c r="CP155" s="199"/>
      <c r="CQ155" s="199"/>
      <c r="CR155" s="199"/>
      <c r="CS155" s="199"/>
      <c r="CT155" s="199"/>
      <c r="CU155" s="199"/>
      <c r="CV155" s="199"/>
      <c r="CW155" s="199"/>
      <c r="CX155" s="199"/>
      <c r="CY155" s="199"/>
      <c r="CZ155" s="199"/>
      <c r="DA155" s="199"/>
      <c r="DB155" s="199"/>
      <c r="DC155" s="199"/>
      <c r="DD155" s="199"/>
      <c r="DE155" s="199"/>
      <c r="DF155" s="199"/>
      <c r="DG155" s="199"/>
      <c r="DH155" s="199"/>
      <c r="DI155" s="199"/>
      <c r="DJ155" s="199"/>
      <c r="DK155" s="199"/>
      <c r="DL155" s="199"/>
      <c r="DM155" s="199"/>
      <c r="DN155" s="199"/>
      <c r="DO155" s="199"/>
      <c r="DP155" s="199"/>
      <c r="DQ155" s="199"/>
      <c r="DR155" s="199"/>
      <c r="DS155" s="199"/>
      <c r="DT155" s="199"/>
      <c r="DU155" s="199"/>
      <c r="DV155" s="199"/>
      <c r="DW155" s="199"/>
      <c r="DX155" s="199"/>
      <c r="DY155" s="199"/>
      <c r="DZ155" s="199"/>
      <c r="EA155" s="199"/>
      <c r="EB155" s="199"/>
      <c r="EC155" s="199"/>
      <c r="ED155" s="199"/>
      <c r="EE155" s="199"/>
      <c r="EF155" s="199"/>
    </row>
    <row r="156" spans="1:137" s="9" customFormat="1" outlineLevel="1">
      <c r="A156" s="220" t="s">
        <v>150</v>
      </c>
      <c r="B156" s="220" t="s">
        <v>283</v>
      </c>
      <c r="C156" s="220" t="s">
        <v>284</v>
      </c>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c r="AA156" s="220"/>
      <c r="AB156" s="220"/>
      <c r="AC156" s="220"/>
      <c r="AD156" s="220"/>
      <c r="AE156" s="220"/>
      <c r="AF156" s="220"/>
      <c r="AG156" s="220"/>
      <c r="AH156" s="220"/>
      <c r="AI156" s="220"/>
      <c r="AJ156" s="220"/>
      <c r="AK156" s="220"/>
      <c r="AL156" s="220"/>
      <c r="AM156" s="220"/>
      <c r="AN156" s="220"/>
      <c r="AO156" s="220"/>
      <c r="AP156" s="220"/>
      <c r="AQ156" s="220"/>
      <c r="AR156" s="220"/>
      <c r="AS156" s="220"/>
      <c r="AT156" s="220"/>
      <c r="AU156" s="220"/>
      <c r="AV156" s="220"/>
      <c r="AW156" s="220"/>
      <c r="AX156" s="220"/>
      <c r="AY156" s="220"/>
      <c r="AZ156" s="220"/>
      <c r="BA156" s="220"/>
      <c r="BB156" s="220"/>
      <c r="BC156" s="220"/>
      <c r="BD156" s="220"/>
      <c r="BE156" s="220"/>
      <c r="BF156" s="220"/>
      <c r="BG156" s="220"/>
      <c r="BH156" s="220"/>
      <c r="BI156" s="220"/>
      <c r="BJ156" s="220"/>
      <c r="BK156" s="220"/>
      <c r="BL156" s="220"/>
      <c r="BM156" s="220"/>
      <c r="BN156" s="220"/>
      <c r="BO156" s="220"/>
      <c r="BP156" s="220"/>
      <c r="BQ156" s="220"/>
      <c r="BR156" s="220"/>
      <c r="BS156" s="220"/>
      <c r="BT156" s="220"/>
      <c r="BU156" s="220"/>
      <c r="BV156" s="220"/>
      <c r="BW156" s="220"/>
      <c r="BX156" s="220"/>
      <c r="BY156" s="220"/>
      <c r="BZ156" s="220"/>
      <c r="CA156" s="220"/>
      <c r="CB156" s="220"/>
      <c r="CC156" s="220"/>
      <c r="CD156" s="220"/>
      <c r="CE156" s="220"/>
      <c r="CF156" s="220"/>
      <c r="CG156" s="220"/>
      <c r="CH156" s="220"/>
      <c r="CI156" s="220"/>
      <c r="CJ156" s="220"/>
      <c r="CK156" s="220"/>
      <c r="CL156" s="220"/>
      <c r="CM156" s="220"/>
      <c r="CN156" s="220"/>
      <c r="CO156" s="220"/>
      <c r="CP156" s="220"/>
      <c r="CQ156" s="220"/>
      <c r="CR156" s="220"/>
      <c r="CS156" s="220"/>
      <c r="CT156" s="220"/>
      <c r="CU156" s="220"/>
      <c r="CV156" s="220"/>
      <c r="CW156" s="220"/>
      <c r="CX156" s="220"/>
      <c r="CY156" s="220"/>
      <c r="CZ156" s="220"/>
      <c r="DA156" s="220"/>
      <c r="DB156" s="220"/>
      <c r="DC156" s="220"/>
      <c r="DD156" s="220"/>
      <c r="DE156" s="220"/>
      <c r="DF156" s="220"/>
      <c r="DG156" s="220"/>
      <c r="DH156" s="220"/>
      <c r="DI156" s="220"/>
      <c r="DJ156" s="220"/>
      <c r="DK156" s="220"/>
      <c r="DL156" s="220"/>
      <c r="DM156" s="220"/>
      <c r="DN156" s="220"/>
      <c r="DO156" s="220"/>
      <c r="DP156" s="220"/>
      <c r="DQ156" s="220"/>
      <c r="DR156" s="220"/>
      <c r="DS156" s="220"/>
      <c r="DT156" s="220"/>
      <c r="DU156" s="220"/>
      <c r="DV156" s="220"/>
      <c r="DW156" s="220"/>
      <c r="DX156" s="220"/>
      <c r="DY156" s="220"/>
      <c r="DZ156" s="220"/>
      <c r="EA156" s="220"/>
      <c r="EB156" s="220"/>
      <c r="EC156" s="220"/>
      <c r="ED156" s="220"/>
      <c r="EE156" s="220"/>
      <c r="EF156" s="220"/>
    </row>
    <row r="157" spans="1:137" outlineLevel="1">
      <c r="A157" s="211" t="str">
        <f>A154&amp;"."&amp;A156&amp;"."&amp;A155&amp;"."&amp;B157</f>
        <v>1.c.4.1</v>
      </c>
      <c r="B157">
        <v>1</v>
      </c>
      <c r="C157" t="str">
        <f>_xlfn.XLOOKUP($A157,Select!$A$4:$A$65,Select!$H$4:$H$65)</f>
        <v>Operator PMT</v>
      </c>
      <c r="D157"/>
      <c r="E157"/>
      <c r="F157"/>
      <c r="G157"/>
      <c r="H157"/>
      <c r="I157"/>
      <c r="J157"/>
      <c r="K157"/>
      <c r="L157"/>
      <c r="M157" s="200"/>
      <c r="N157" s="200"/>
      <c r="O157" s="200"/>
      <c r="P157" s="200"/>
      <c r="Q157" s="200"/>
      <c r="R157" s="200"/>
      <c r="S157" s="200"/>
      <c r="T157" s="200"/>
      <c r="U157" s="200"/>
      <c r="V157" s="200"/>
      <c r="W157" s="200"/>
      <c r="X157" s="200"/>
      <c r="Y157" s="200"/>
      <c r="Z157" s="200"/>
      <c r="AA157" s="200"/>
      <c r="AB157" s="200"/>
      <c r="AC157" s="200"/>
      <c r="AD157" s="200"/>
      <c r="AE157" s="200"/>
      <c r="AF157" s="200"/>
      <c r="AG157" s="200"/>
      <c r="AH157" s="200"/>
      <c r="AI157" s="200"/>
      <c r="AJ157" s="200"/>
      <c r="AK157" s="200"/>
      <c r="AL157" s="200"/>
      <c r="AM157" s="200"/>
      <c r="AN157" s="200"/>
      <c r="AO157" s="200"/>
      <c r="AP157" s="200"/>
      <c r="AQ157" s="200"/>
      <c r="AR157" s="200"/>
      <c r="AS157" s="200"/>
      <c r="AT157" s="200"/>
      <c r="AU157" s="200"/>
      <c r="AV157" s="200"/>
      <c r="AW157" s="200"/>
      <c r="AX157" s="200"/>
      <c r="AY157" s="200"/>
      <c r="AZ157" s="200"/>
      <c r="BA157" s="200"/>
      <c r="BB157" s="200"/>
      <c r="BC157" s="200"/>
      <c r="BD157" s="200"/>
      <c r="BE157" s="200"/>
      <c r="BF157" s="200"/>
      <c r="BG157" s="200"/>
      <c r="BH157" s="200"/>
      <c r="BI157" s="200"/>
      <c r="BJ157" s="200"/>
      <c r="BK157" s="200"/>
      <c r="BL157" s="200"/>
      <c r="BM157" s="200"/>
      <c r="BN157" s="200"/>
      <c r="BO157" s="200"/>
      <c r="BP157" s="200"/>
      <c r="BQ157" s="200"/>
      <c r="BR157" s="200"/>
      <c r="BS157" s="200"/>
      <c r="BT157" s="200"/>
      <c r="BU157" s="200"/>
      <c r="BV157" s="200"/>
      <c r="BW157" s="200"/>
      <c r="BX157" s="200"/>
      <c r="BY157" s="200"/>
      <c r="BZ157" s="200"/>
      <c r="CA157" s="200"/>
      <c r="CB157" s="200"/>
      <c r="CC157" s="200"/>
      <c r="CD157" s="200"/>
      <c r="CE157" s="200"/>
      <c r="CF157" s="200"/>
      <c r="CG157" s="200"/>
      <c r="CH157" s="200"/>
      <c r="CI157" s="200"/>
      <c r="CJ157" s="200"/>
      <c r="CK157" s="200"/>
      <c r="CL157" s="200"/>
      <c r="CM157" s="200"/>
      <c r="CN157" s="200"/>
      <c r="CO157" s="200"/>
      <c r="CP157" s="200"/>
      <c r="CQ157" s="200"/>
      <c r="CR157" s="200"/>
      <c r="CS157" s="200"/>
      <c r="CT157" s="200"/>
      <c r="CU157" s="200"/>
      <c r="CV157" s="200"/>
      <c r="CW157" s="200"/>
      <c r="CX157" s="200"/>
      <c r="CY157" s="200"/>
      <c r="CZ157" s="200"/>
      <c r="DA157" s="200"/>
      <c r="DB157" s="200"/>
      <c r="DC157" s="200"/>
      <c r="DD157" s="200"/>
      <c r="DE157" s="200"/>
      <c r="DF157" s="200"/>
      <c r="DG157" s="200"/>
      <c r="DH157" s="200"/>
      <c r="DI157" s="200"/>
      <c r="DJ157" s="200"/>
      <c r="DK157" s="200"/>
      <c r="DL157" s="200"/>
      <c r="DM157" s="200"/>
      <c r="DN157" s="200"/>
      <c r="DO157" s="200"/>
      <c r="DP157" s="200"/>
      <c r="DQ157" s="200"/>
      <c r="DR157" s="200"/>
      <c r="DS157" s="200"/>
      <c r="DT157" s="200"/>
      <c r="DU157" s="200"/>
      <c r="DV157" s="200"/>
      <c r="DW157" s="200"/>
      <c r="DX157" s="200"/>
      <c r="DY157" s="200"/>
      <c r="DZ157" s="200"/>
      <c r="EA157" s="200"/>
      <c r="EB157" s="200"/>
      <c r="EC157" s="200"/>
      <c r="ED157" s="200"/>
      <c r="EE157" s="200"/>
      <c r="EF157" s="200"/>
      <c r="EG157" s="32"/>
    </row>
    <row r="158" spans="1:137" outlineLevel="1">
      <c r="A158" s="211" t="str">
        <f>A154&amp;"."&amp;A156&amp;"."&amp;A155&amp;"."&amp;B158</f>
        <v>1.c.4.2</v>
      </c>
      <c r="B158">
        <v>2</v>
      </c>
      <c r="C158" t="str">
        <f>_xlfn.XLOOKUP($A158,Select!$A$4:$A$65,Select!$H$4:$H$65)</f>
        <v>iPMT</v>
      </c>
      <c r="D158"/>
      <c r="E158"/>
      <c r="F158"/>
      <c r="G158"/>
      <c r="H158"/>
      <c r="I158"/>
      <c r="J158"/>
      <c r="K158"/>
      <c r="L158"/>
      <c r="M158" s="200"/>
      <c r="N158" s="200"/>
      <c r="O158" s="200"/>
      <c r="P158" s="200"/>
      <c r="Q158" s="200"/>
      <c r="R158" s="200"/>
      <c r="S158" s="200"/>
      <c r="T158" s="200"/>
      <c r="U158" s="200"/>
      <c r="V158" s="200"/>
      <c r="W158" s="200"/>
      <c r="X158" s="200"/>
      <c r="Y158" s="200"/>
      <c r="Z158" s="200"/>
      <c r="AA158" s="200"/>
      <c r="AB158" s="200"/>
      <c r="AC158" s="200"/>
      <c r="AD158" s="200"/>
      <c r="AE158" s="200"/>
      <c r="AF158" s="200"/>
      <c r="AG158" s="200"/>
      <c r="AH158" s="200"/>
      <c r="AI158" s="200"/>
      <c r="AJ158" s="200"/>
      <c r="AK158" s="200"/>
      <c r="AL158" s="200"/>
      <c r="AM158" s="200"/>
      <c r="AN158" s="200"/>
      <c r="AO158" s="200"/>
      <c r="AP158" s="200"/>
      <c r="AQ158" s="200"/>
      <c r="AR158" s="200"/>
      <c r="AS158" s="200"/>
      <c r="AT158" s="200"/>
      <c r="AU158" s="200"/>
      <c r="AV158" s="200"/>
      <c r="AW158" s="200"/>
      <c r="AX158" s="200"/>
      <c r="AY158" s="200"/>
      <c r="AZ158" s="200"/>
      <c r="BA158" s="200"/>
      <c r="BB158" s="200"/>
      <c r="BC158" s="200"/>
      <c r="BD158" s="200"/>
      <c r="BE158" s="200"/>
      <c r="BF158" s="200"/>
      <c r="BG158" s="200"/>
      <c r="BH158" s="200"/>
      <c r="BI158" s="200"/>
      <c r="BJ158" s="200"/>
      <c r="BK158" s="200"/>
      <c r="BL158" s="200"/>
      <c r="BM158" s="200"/>
      <c r="BN158" s="200"/>
      <c r="BO158" s="200"/>
      <c r="BP158" s="200"/>
      <c r="BQ158" s="200"/>
      <c r="BR158" s="200"/>
      <c r="BS158" s="200"/>
      <c r="BT158" s="200"/>
      <c r="BU158" s="200"/>
      <c r="BV158" s="200"/>
      <c r="BW158" s="200"/>
      <c r="BX158" s="200"/>
      <c r="BY158" s="200"/>
      <c r="BZ158" s="200"/>
      <c r="CA158" s="200"/>
      <c r="CB158" s="200"/>
      <c r="CC158" s="200"/>
      <c r="CD158" s="200"/>
      <c r="CE158" s="200"/>
      <c r="CF158" s="200"/>
      <c r="CG158" s="200"/>
      <c r="CH158" s="200"/>
      <c r="CI158" s="200"/>
      <c r="CJ158" s="200"/>
      <c r="CK158" s="200"/>
      <c r="CL158" s="200"/>
      <c r="CM158" s="200"/>
      <c r="CN158" s="200"/>
      <c r="CO158" s="200"/>
      <c r="CP158" s="200"/>
      <c r="CQ158" s="200"/>
      <c r="CR158" s="200"/>
      <c r="CS158" s="200"/>
      <c r="CT158" s="200"/>
      <c r="CU158" s="200"/>
      <c r="CV158" s="200"/>
      <c r="CW158" s="200"/>
      <c r="CX158" s="200"/>
      <c r="CY158" s="200"/>
      <c r="CZ158" s="200"/>
      <c r="DA158" s="200"/>
      <c r="DB158" s="200"/>
      <c r="DC158" s="200"/>
      <c r="DD158" s="200"/>
      <c r="DE158" s="200"/>
      <c r="DF158" s="200"/>
      <c r="DG158" s="200"/>
      <c r="DH158" s="200"/>
      <c r="DI158" s="200"/>
      <c r="DJ158" s="200"/>
      <c r="DK158" s="200"/>
      <c r="DL158" s="200"/>
      <c r="DM158" s="200"/>
      <c r="DN158" s="200"/>
      <c r="DO158" s="200"/>
      <c r="DP158" s="200"/>
      <c r="DQ158" s="200"/>
      <c r="DR158" s="200"/>
      <c r="DS158" s="200"/>
      <c r="DT158" s="200"/>
      <c r="DU158" s="200"/>
      <c r="DV158" s="200"/>
      <c r="DW158" s="200"/>
      <c r="DX158" s="200"/>
      <c r="DY158" s="200"/>
      <c r="DZ158" s="200"/>
      <c r="EA158" s="200"/>
      <c r="EB158" s="200"/>
      <c r="EC158" s="200"/>
      <c r="ED158" s="200"/>
      <c r="EE158" s="200"/>
      <c r="EF158" s="200"/>
      <c r="EG158" s="32"/>
    </row>
    <row r="159" spans="1:137" outlineLevel="1">
      <c r="A159" s="211" t="str">
        <f>A154&amp;"."&amp;A156&amp;"."&amp;A155&amp;"."&amp;B159</f>
        <v>1.c.4.3</v>
      </c>
      <c r="B159">
        <v>3</v>
      </c>
      <c r="C159" t="str">
        <f>_xlfn.XLOOKUP($A159,Select!$A$4:$A$65,Select!$H$4:$H$65)</f>
        <v>Operator Other</v>
      </c>
      <c r="D159"/>
      <c r="E159"/>
      <c r="F159"/>
      <c r="G159"/>
      <c r="H159"/>
      <c r="I159"/>
      <c r="J159"/>
      <c r="K159"/>
      <c r="L159"/>
      <c r="M159" s="200"/>
      <c r="N159" s="200"/>
      <c r="O159" s="200"/>
      <c r="P159" s="200"/>
      <c r="Q159" s="200"/>
      <c r="R159" s="200"/>
      <c r="S159" s="200"/>
      <c r="T159" s="200"/>
      <c r="U159" s="200"/>
      <c r="V159" s="200"/>
      <c r="W159" s="200"/>
      <c r="X159" s="200"/>
      <c r="Y159" s="200"/>
      <c r="Z159" s="200"/>
      <c r="AA159" s="200"/>
      <c r="AB159" s="200"/>
      <c r="AC159" s="200"/>
      <c r="AD159" s="200"/>
      <c r="AE159" s="200"/>
      <c r="AF159" s="200"/>
      <c r="AG159" s="200"/>
      <c r="AH159" s="200"/>
      <c r="AI159" s="200"/>
      <c r="AJ159" s="200"/>
      <c r="AK159" s="200"/>
      <c r="AL159" s="200"/>
      <c r="AM159" s="200"/>
      <c r="AN159" s="200"/>
      <c r="AO159" s="200"/>
      <c r="AP159" s="200"/>
      <c r="AQ159" s="200"/>
      <c r="AR159" s="200"/>
      <c r="AS159" s="200"/>
      <c r="AT159" s="200"/>
      <c r="AU159" s="200"/>
      <c r="AV159" s="200"/>
      <c r="AW159" s="200"/>
      <c r="AX159" s="200"/>
      <c r="AY159" s="200"/>
      <c r="AZ159" s="200"/>
      <c r="BA159" s="200"/>
      <c r="BB159" s="200"/>
      <c r="BC159" s="200"/>
      <c r="BD159" s="200"/>
      <c r="BE159" s="200"/>
      <c r="BF159" s="200"/>
      <c r="BG159" s="200"/>
      <c r="BH159" s="200"/>
      <c r="BI159" s="200"/>
      <c r="BJ159" s="200"/>
      <c r="BK159" s="200"/>
      <c r="BL159" s="200"/>
      <c r="BM159" s="200"/>
      <c r="BN159" s="200"/>
      <c r="BO159" s="200"/>
      <c r="BP159" s="200"/>
      <c r="BQ159" s="200"/>
      <c r="BR159" s="200"/>
      <c r="BS159" s="200"/>
      <c r="BT159" s="200"/>
      <c r="BU159" s="200"/>
      <c r="BV159" s="200"/>
      <c r="BW159" s="200"/>
      <c r="BX159" s="200"/>
      <c r="BY159" s="200"/>
      <c r="BZ159" s="200"/>
      <c r="CA159" s="200"/>
      <c r="CB159" s="200"/>
      <c r="CC159" s="200"/>
      <c r="CD159" s="200"/>
      <c r="CE159" s="200"/>
      <c r="CF159" s="200"/>
      <c r="CG159" s="200"/>
      <c r="CH159" s="200"/>
      <c r="CI159" s="200"/>
      <c r="CJ159" s="200"/>
      <c r="CK159" s="200"/>
      <c r="CL159" s="200"/>
      <c r="CM159" s="200"/>
      <c r="CN159" s="200"/>
      <c r="CO159" s="200"/>
      <c r="CP159" s="200"/>
      <c r="CQ159" s="200"/>
      <c r="CR159" s="200"/>
      <c r="CS159" s="200"/>
      <c r="CT159" s="200"/>
      <c r="CU159" s="200"/>
      <c r="CV159" s="200"/>
      <c r="CW159" s="200"/>
      <c r="CX159" s="200"/>
      <c r="CY159" s="200"/>
      <c r="CZ159" s="200"/>
      <c r="DA159" s="200"/>
      <c r="DB159" s="200"/>
      <c r="DC159" s="200"/>
      <c r="DD159" s="200"/>
      <c r="DE159" s="200"/>
      <c r="DF159" s="200"/>
      <c r="DG159" s="200"/>
      <c r="DH159" s="200"/>
      <c r="DI159" s="200"/>
      <c r="DJ159" s="200"/>
      <c r="DK159" s="200"/>
      <c r="DL159" s="200"/>
      <c r="DM159" s="200"/>
      <c r="DN159" s="200"/>
      <c r="DO159" s="200"/>
      <c r="DP159" s="200"/>
      <c r="DQ159" s="200"/>
      <c r="DR159" s="200"/>
      <c r="DS159" s="200"/>
      <c r="DT159" s="200"/>
      <c r="DU159" s="200"/>
      <c r="DV159" s="200"/>
      <c r="DW159" s="200"/>
      <c r="DX159" s="200"/>
      <c r="DY159" s="200"/>
      <c r="DZ159" s="200"/>
      <c r="EA159" s="200"/>
      <c r="EB159" s="200"/>
      <c r="EC159" s="200"/>
      <c r="ED159" s="200"/>
      <c r="EE159" s="200"/>
      <c r="EF159" s="200"/>
      <c r="EG159" s="32"/>
    </row>
    <row r="160" spans="1:137" outlineLevel="1">
      <c r="A160" s="211" t="str">
        <f>A154&amp;"."&amp;A156&amp;"."&amp;A155&amp;"."&amp;B160</f>
        <v>1.c.4.4</v>
      </c>
      <c r="B160">
        <v>4</v>
      </c>
      <c r="C160" t="e">
        <f>_xlfn.XLOOKUP($A160,Select!$A$4:$A$65,Select!$H$4:$H$65)</f>
        <v>#N/A</v>
      </c>
      <c r="D160"/>
      <c r="E160"/>
      <c r="F160"/>
      <c r="G160"/>
      <c r="H160"/>
      <c r="I160"/>
      <c r="J160"/>
      <c r="K160"/>
      <c r="L160"/>
      <c r="M160" s="200"/>
      <c r="N160" s="200"/>
      <c r="O160" s="200"/>
      <c r="P160" s="200"/>
      <c r="Q160" s="200"/>
      <c r="R160" s="200"/>
      <c r="S160" s="200"/>
      <c r="T160" s="200"/>
      <c r="U160" s="200"/>
      <c r="V160" s="200"/>
      <c r="W160" s="200"/>
      <c r="X160" s="200"/>
      <c r="Y160" s="200"/>
      <c r="Z160" s="200"/>
      <c r="AA160" s="200"/>
      <c r="AB160" s="200"/>
      <c r="AC160" s="200"/>
      <c r="AD160" s="200"/>
      <c r="AE160" s="200"/>
      <c r="AF160" s="200"/>
      <c r="AG160" s="200"/>
      <c r="AH160" s="200"/>
      <c r="AI160" s="200"/>
      <c r="AJ160" s="200"/>
      <c r="AK160" s="200"/>
      <c r="AL160" s="200"/>
      <c r="AM160" s="200"/>
      <c r="AN160" s="200"/>
      <c r="AO160" s="200"/>
      <c r="AP160" s="200"/>
      <c r="AQ160" s="200"/>
      <c r="AR160" s="200"/>
      <c r="AS160" s="200"/>
      <c r="AT160" s="200"/>
      <c r="AU160" s="200"/>
      <c r="AV160" s="200"/>
      <c r="AW160" s="200"/>
      <c r="AX160" s="200"/>
      <c r="AY160" s="200"/>
      <c r="AZ160" s="200"/>
      <c r="BA160" s="200"/>
      <c r="BB160" s="200"/>
      <c r="BC160" s="200"/>
      <c r="BD160" s="200"/>
      <c r="BE160" s="200"/>
      <c r="BF160" s="200"/>
      <c r="BG160" s="200"/>
      <c r="BH160" s="200"/>
      <c r="BI160" s="200"/>
      <c r="BJ160" s="200"/>
      <c r="BK160" s="200"/>
      <c r="BL160" s="200"/>
      <c r="BM160" s="200"/>
      <c r="BN160" s="200"/>
      <c r="BO160" s="200"/>
      <c r="BP160" s="200"/>
      <c r="BQ160" s="200"/>
      <c r="BR160" s="200"/>
      <c r="BS160" s="200"/>
      <c r="BT160" s="200"/>
      <c r="BU160" s="200"/>
      <c r="BV160" s="200"/>
      <c r="BW160" s="200"/>
      <c r="BX160" s="200"/>
      <c r="BY160" s="200"/>
      <c r="BZ160" s="200"/>
      <c r="CA160" s="200"/>
      <c r="CB160" s="200"/>
      <c r="CC160" s="200"/>
      <c r="CD160" s="200"/>
      <c r="CE160" s="200"/>
      <c r="CF160" s="200"/>
      <c r="CG160" s="200"/>
      <c r="CH160" s="200"/>
      <c r="CI160" s="200"/>
      <c r="CJ160" s="200"/>
      <c r="CK160" s="200"/>
      <c r="CL160" s="200"/>
      <c r="CM160" s="200"/>
      <c r="CN160" s="200"/>
      <c r="CO160" s="200"/>
      <c r="CP160" s="200"/>
      <c r="CQ160" s="200"/>
      <c r="CR160" s="200"/>
      <c r="CS160" s="200"/>
      <c r="CT160" s="200"/>
      <c r="CU160" s="200"/>
      <c r="CV160" s="200"/>
      <c r="CW160" s="200"/>
      <c r="CX160" s="200"/>
      <c r="CY160" s="200"/>
      <c r="CZ160" s="200"/>
      <c r="DA160" s="200"/>
      <c r="DB160" s="200"/>
      <c r="DC160" s="200"/>
      <c r="DD160" s="200"/>
      <c r="DE160" s="200"/>
      <c r="DF160" s="200"/>
      <c r="DG160" s="200"/>
      <c r="DH160" s="200"/>
      <c r="DI160" s="200"/>
      <c r="DJ160" s="200"/>
      <c r="DK160" s="200"/>
      <c r="DL160" s="200"/>
      <c r="DM160" s="200"/>
      <c r="DN160" s="200"/>
      <c r="DO160" s="200"/>
      <c r="DP160" s="200"/>
      <c r="DQ160" s="200"/>
      <c r="DR160" s="200"/>
      <c r="DS160" s="200"/>
      <c r="DT160" s="200"/>
      <c r="DU160" s="200"/>
      <c r="DV160" s="200"/>
      <c r="DW160" s="200"/>
      <c r="DX160" s="200"/>
      <c r="DY160" s="200"/>
      <c r="DZ160" s="200"/>
      <c r="EA160" s="200"/>
      <c r="EB160" s="200"/>
      <c r="EC160" s="200"/>
      <c r="ED160" s="200"/>
      <c r="EE160" s="200"/>
      <c r="EF160" s="200"/>
      <c r="EG160" s="32"/>
    </row>
    <row r="161" spans="1:137" outlineLevel="1">
      <c r="A161" s="211" t="str">
        <f>A154&amp;"."&amp;A156&amp;"."&amp;A155&amp;"."&amp;B161</f>
        <v>1.c.4.5</v>
      </c>
      <c r="B161">
        <v>5</v>
      </c>
      <c r="C161" t="e">
        <f>_xlfn.XLOOKUP($A161,Select!$A$4:$A$65,Select!$H$4:$H$65)</f>
        <v>#N/A</v>
      </c>
      <c r="D161"/>
      <c r="E161"/>
      <c r="F161"/>
      <c r="G161"/>
      <c r="H161"/>
      <c r="I161"/>
      <c r="J161"/>
      <c r="K161"/>
      <c r="L161"/>
      <c r="M161" s="200"/>
      <c r="N161" s="200"/>
      <c r="O161" s="200"/>
      <c r="P161" s="200"/>
      <c r="Q161" s="200"/>
      <c r="R161" s="200"/>
      <c r="S161" s="200"/>
      <c r="T161" s="200"/>
      <c r="U161" s="200"/>
      <c r="V161" s="200"/>
      <c r="W161" s="200"/>
      <c r="X161" s="200"/>
      <c r="Y161" s="200"/>
      <c r="Z161" s="200"/>
      <c r="AA161" s="200"/>
      <c r="AB161" s="200"/>
      <c r="AC161" s="200"/>
      <c r="AD161" s="200"/>
      <c r="AE161" s="200"/>
      <c r="AF161" s="200"/>
      <c r="AG161" s="200"/>
      <c r="AH161" s="200"/>
      <c r="AI161" s="200"/>
      <c r="AJ161" s="200"/>
      <c r="AK161" s="200"/>
      <c r="AL161" s="200"/>
      <c r="AM161" s="200"/>
      <c r="AN161" s="200"/>
      <c r="AO161" s="200"/>
      <c r="AP161" s="200"/>
      <c r="AQ161" s="200"/>
      <c r="AR161" s="200"/>
      <c r="AS161" s="200"/>
      <c r="AT161" s="200"/>
      <c r="AU161" s="200"/>
      <c r="AV161" s="200"/>
      <c r="AW161" s="200"/>
      <c r="AX161" s="200"/>
      <c r="AY161" s="200"/>
      <c r="AZ161" s="200"/>
      <c r="BA161" s="200"/>
      <c r="BB161" s="200"/>
      <c r="BC161" s="200"/>
      <c r="BD161" s="200"/>
      <c r="BE161" s="200"/>
      <c r="BF161" s="200"/>
      <c r="BG161" s="200"/>
      <c r="BH161" s="200"/>
      <c r="BI161" s="200"/>
      <c r="BJ161" s="200"/>
      <c r="BK161" s="200"/>
      <c r="BL161" s="200"/>
      <c r="BM161" s="200"/>
      <c r="BN161" s="200"/>
      <c r="BO161" s="200"/>
      <c r="BP161" s="200"/>
      <c r="BQ161" s="200"/>
      <c r="BR161" s="200"/>
      <c r="BS161" s="200"/>
      <c r="BT161" s="200"/>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Y161" s="200"/>
      <c r="CZ161" s="200"/>
      <c r="DA161" s="200"/>
      <c r="DB161" s="200"/>
      <c r="DC161" s="200"/>
      <c r="DD161" s="200"/>
      <c r="DE161" s="200"/>
      <c r="DF161" s="200"/>
      <c r="DG161" s="200"/>
      <c r="DH161" s="200"/>
      <c r="DI161" s="200"/>
      <c r="DJ161" s="200"/>
      <c r="DK161" s="200"/>
      <c r="DL161" s="200"/>
      <c r="DM161" s="200"/>
      <c r="DN161" s="200"/>
      <c r="DO161" s="200"/>
      <c r="DP161" s="200"/>
      <c r="DQ161" s="200"/>
      <c r="DR161" s="200"/>
      <c r="DS161" s="200"/>
      <c r="DT161" s="200"/>
      <c r="DU161" s="200"/>
      <c r="DV161" s="200"/>
      <c r="DW161" s="200"/>
      <c r="DX161" s="200"/>
      <c r="DY161" s="200"/>
      <c r="DZ161" s="200"/>
      <c r="EA161" s="200"/>
      <c r="EB161" s="200"/>
      <c r="EC161" s="200"/>
      <c r="ED161" s="200"/>
      <c r="EE161" s="200"/>
      <c r="EF161" s="200"/>
      <c r="EG161" s="32"/>
    </row>
    <row r="162" spans="1:137" outlineLevel="1">
      <c r="A162" s="211" t="str">
        <f>A154&amp;"."&amp;A156&amp;"."&amp;A155&amp;"."&amp;B162</f>
        <v>1.c.4.6</v>
      </c>
      <c r="B162">
        <v>6</v>
      </c>
      <c r="C162" t="e">
        <f>_xlfn.XLOOKUP($A162,Select!$A$4:$A$65,Select!$H$4:$H$65)</f>
        <v>#N/A</v>
      </c>
      <c r="D162"/>
      <c r="E162"/>
      <c r="F162"/>
      <c r="G162"/>
      <c r="H162"/>
      <c r="I162"/>
      <c r="J162"/>
      <c r="K162"/>
      <c r="L162"/>
      <c r="M162" s="200"/>
      <c r="N162" s="200"/>
      <c r="O162" s="200"/>
      <c r="P162" s="200"/>
      <c r="Q162" s="200"/>
      <c r="R162" s="200"/>
      <c r="S162" s="200"/>
      <c r="T162" s="200"/>
      <c r="U162" s="200"/>
      <c r="V162" s="200"/>
      <c r="W162" s="200"/>
      <c r="X162" s="200"/>
      <c r="Y162" s="200"/>
      <c r="Z162" s="200"/>
      <c r="AA162" s="200"/>
      <c r="AB162" s="200"/>
      <c r="AC162" s="200"/>
      <c r="AD162" s="200"/>
      <c r="AE162" s="200"/>
      <c r="AF162" s="200"/>
      <c r="AG162" s="200"/>
      <c r="AH162" s="200"/>
      <c r="AI162" s="200"/>
      <c r="AJ162" s="200"/>
      <c r="AK162" s="200"/>
      <c r="AL162" s="200"/>
      <c r="AM162" s="200"/>
      <c r="AN162" s="200"/>
      <c r="AO162" s="200"/>
      <c r="AP162" s="200"/>
      <c r="AQ162" s="200"/>
      <c r="AR162" s="200"/>
      <c r="AS162" s="200"/>
      <c r="AT162" s="200"/>
      <c r="AU162" s="200"/>
      <c r="AV162" s="200"/>
      <c r="AW162" s="200"/>
      <c r="AX162" s="200"/>
      <c r="AY162" s="200"/>
      <c r="AZ162" s="200"/>
      <c r="BA162" s="200"/>
      <c r="BB162" s="200"/>
      <c r="BC162" s="200"/>
      <c r="BD162" s="200"/>
      <c r="BE162" s="200"/>
      <c r="BF162" s="200"/>
      <c r="BG162" s="200"/>
      <c r="BH162" s="200"/>
      <c r="BI162" s="200"/>
      <c r="BJ162" s="200"/>
      <c r="BK162" s="200"/>
      <c r="BL162" s="200"/>
      <c r="BM162" s="200"/>
      <c r="BN162" s="200"/>
      <c r="BO162" s="200"/>
      <c r="BP162" s="200"/>
      <c r="BQ162" s="200"/>
      <c r="BR162" s="200"/>
      <c r="BS162" s="200"/>
      <c r="BT162" s="200"/>
      <c r="BU162" s="200"/>
      <c r="BV162" s="200"/>
      <c r="BW162" s="200"/>
      <c r="BX162" s="200"/>
      <c r="BY162" s="200"/>
      <c r="BZ162" s="200"/>
      <c r="CA162" s="200"/>
      <c r="CB162" s="200"/>
      <c r="CC162" s="200"/>
      <c r="CD162" s="200"/>
      <c r="CE162" s="200"/>
      <c r="CF162" s="200"/>
      <c r="CG162" s="200"/>
      <c r="CH162" s="200"/>
      <c r="CI162" s="200"/>
      <c r="CJ162" s="200"/>
      <c r="CK162" s="200"/>
      <c r="CL162" s="200"/>
      <c r="CM162" s="200"/>
      <c r="CN162" s="200"/>
      <c r="CO162" s="200"/>
      <c r="CP162" s="200"/>
      <c r="CQ162" s="200"/>
      <c r="CR162" s="200"/>
      <c r="CS162" s="200"/>
      <c r="CT162" s="200"/>
      <c r="CU162" s="200"/>
      <c r="CV162" s="200"/>
      <c r="CW162" s="200"/>
      <c r="CX162" s="200"/>
      <c r="CY162" s="200"/>
      <c r="CZ162" s="200"/>
      <c r="DA162" s="200"/>
      <c r="DB162" s="200"/>
      <c r="DC162" s="200"/>
      <c r="DD162" s="200"/>
      <c r="DE162" s="200"/>
      <c r="DF162" s="200"/>
      <c r="DG162" s="200"/>
      <c r="DH162" s="200"/>
      <c r="DI162" s="200"/>
      <c r="DJ162" s="200"/>
      <c r="DK162" s="200"/>
      <c r="DL162" s="200"/>
      <c r="DM162" s="200"/>
      <c r="DN162" s="200"/>
      <c r="DO162" s="200"/>
      <c r="DP162" s="200"/>
      <c r="DQ162" s="200"/>
      <c r="DR162" s="200"/>
      <c r="DS162" s="200"/>
      <c r="DT162" s="200"/>
      <c r="DU162" s="200"/>
      <c r="DV162" s="200"/>
      <c r="DW162" s="200"/>
      <c r="DX162" s="200"/>
      <c r="DY162" s="200"/>
      <c r="DZ162" s="200"/>
      <c r="EA162" s="200"/>
      <c r="EB162" s="200"/>
      <c r="EC162" s="200"/>
      <c r="ED162" s="200"/>
      <c r="EE162" s="200"/>
      <c r="EF162" s="200"/>
      <c r="EG162" s="32"/>
    </row>
    <row r="163" spans="1:137" outlineLevel="1">
      <c r="A163" s="211" t="str">
        <f>A154&amp;"."&amp;A156&amp;"."&amp;A155&amp;"."&amp;B163</f>
        <v>1.c.4.7</v>
      </c>
      <c r="B163">
        <v>7</v>
      </c>
      <c r="C163" t="e">
        <f>_xlfn.XLOOKUP($A163,Select!$A$4:$A$65,Select!$H$4:$H$65)</f>
        <v>#N/A</v>
      </c>
      <c r="D163"/>
      <c r="E163"/>
      <c r="F163"/>
      <c r="G163"/>
      <c r="H163"/>
      <c r="I163"/>
      <c r="J163"/>
      <c r="K163"/>
      <c r="L163"/>
      <c r="M163" s="200"/>
      <c r="N163" s="200"/>
      <c r="O163" s="200"/>
      <c r="P163" s="200"/>
      <c r="Q163" s="200"/>
      <c r="R163" s="200"/>
      <c r="S163" s="200"/>
      <c r="T163" s="200"/>
      <c r="U163" s="200"/>
      <c r="V163" s="200"/>
      <c r="W163" s="200"/>
      <c r="X163" s="200"/>
      <c r="Y163" s="200"/>
      <c r="Z163" s="200"/>
      <c r="AA163" s="200"/>
      <c r="AB163" s="200"/>
      <c r="AC163" s="200"/>
      <c r="AD163" s="200"/>
      <c r="AE163" s="200"/>
      <c r="AF163" s="200"/>
      <c r="AG163" s="200"/>
      <c r="AH163" s="200"/>
      <c r="AI163" s="200"/>
      <c r="AJ163" s="200"/>
      <c r="AK163" s="200"/>
      <c r="AL163" s="200"/>
      <c r="AM163" s="200"/>
      <c r="AN163" s="200"/>
      <c r="AO163" s="200"/>
      <c r="AP163" s="200"/>
      <c r="AQ163" s="200"/>
      <c r="AR163" s="200"/>
      <c r="AS163" s="200"/>
      <c r="AT163" s="200"/>
      <c r="AU163" s="200"/>
      <c r="AV163" s="200"/>
      <c r="AW163" s="200"/>
      <c r="AX163" s="200"/>
      <c r="AY163" s="200"/>
      <c r="AZ163" s="200"/>
      <c r="BA163" s="200"/>
      <c r="BB163" s="200"/>
      <c r="BC163" s="200"/>
      <c r="BD163" s="200"/>
      <c r="BE163" s="200"/>
      <c r="BF163" s="200"/>
      <c r="BG163" s="200"/>
      <c r="BH163" s="200"/>
      <c r="BI163" s="200"/>
      <c r="BJ163" s="200"/>
      <c r="BK163" s="200"/>
      <c r="BL163" s="200"/>
      <c r="BM163" s="200"/>
      <c r="BN163" s="200"/>
      <c r="BO163" s="200"/>
      <c r="BP163" s="200"/>
      <c r="BQ163" s="200"/>
      <c r="BR163" s="200"/>
      <c r="BS163" s="200"/>
      <c r="BT163" s="200"/>
      <c r="BU163" s="200"/>
      <c r="BV163" s="200"/>
      <c r="BW163" s="200"/>
      <c r="BX163" s="200"/>
      <c r="BY163" s="200"/>
      <c r="BZ163" s="200"/>
      <c r="CA163" s="200"/>
      <c r="CB163" s="200"/>
      <c r="CC163" s="200"/>
      <c r="CD163" s="200"/>
      <c r="CE163" s="200"/>
      <c r="CF163" s="200"/>
      <c r="CG163" s="200"/>
      <c r="CH163" s="200"/>
      <c r="CI163" s="200"/>
      <c r="CJ163" s="200"/>
      <c r="CK163" s="200"/>
      <c r="CL163" s="200"/>
      <c r="CM163" s="200"/>
      <c r="CN163" s="200"/>
      <c r="CO163" s="200"/>
      <c r="CP163" s="200"/>
      <c r="CQ163" s="200"/>
      <c r="CR163" s="200"/>
      <c r="CS163" s="200"/>
      <c r="CT163" s="200"/>
      <c r="CU163" s="200"/>
      <c r="CV163" s="200"/>
      <c r="CW163" s="200"/>
      <c r="CX163" s="200"/>
      <c r="CY163" s="200"/>
      <c r="CZ163" s="200"/>
      <c r="DA163" s="200"/>
      <c r="DB163" s="200"/>
      <c r="DC163" s="200"/>
      <c r="DD163" s="200"/>
      <c r="DE163" s="200"/>
      <c r="DF163" s="200"/>
      <c r="DG163" s="200"/>
      <c r="DH163" s="200"/>
      <c r="DI163" s="200"/>
      <c r="DJ163" s="200"/>
      <c r="DK163" s="200"/>
      <c r="DL163" s="200"/>
      <c r="DM163" s="200"/>
      <c r="DN163" s="200"/>
      <c r="DO163" s="200"/>
      <c r="DP163" s="200"/>
      <c r="DQ163" s="200"/>
      <c r="DR163" s="200"/>
      <c r="DS163" s="200"/>
      <c r="DT163" s="200"/>
      <c r="DU163" s="200"/>
      <c r="DV163" s="200"/>
      <c r="DW163" s="200"/>
      <c r="DX163" s="200"/>
      <c r="DY163" s="200"/>
      <c r="DZ163" s="200"/>
      <c r="EA163" s="200"/>
      <c r="EB163" s="200"/>
      <c r="EC163" s="200"/>
      <c r="ED163" s="200"/>
      <c r="EE163" s="200"/>
      <c r="EF163" s="200"/>
      <c r="EG163" s="32"/>
    </row>
    <row r="164" spans="1:137" outlineLevel="1">
      <c r="A164" s="211" t="str">
        <f>A154&amp;"."&amp;A156&amp;"."&amp;A155&amp;"."&amp;B164</f>
        <v>1.c.4.8</v>
      </c>
      <c r="B164">
        <v>8</v>
      </c>
      <c r="C164" t="e">
        <f>_xlfn.XLOOKUP($A164,Select!$A$4:$A$65,Select!$H$4:$H$65)</f>
        <v>#N/A</v>
      </c>
      <c r="D164"/>
      <c r="E164"/>
      <c r="F164"/>
      <c r="G164"/>
      <c r="H164"/>
      <c r="I164"/>
      <c r="J164"/>
      <c r="K164"/>
      <c r="L164"/>
      <c r="M164" s="200"/>
      <c r="N164" s="200"/>
      <c r="O164" s="200"/>
      <c r="P164" s="200"/>
      <c r="Q164" s="200"/>
      <c r="R164" s="200"/>
      <c r="S164" s="200"/>
      <c r="T164" s="200"/>
      <c r="U164" s="200"/>
      <c r="V164" s="200"/>
      <c r="W164" s="200"/>
      <c r="X164" s="200"/>
      <c r="Y164" s="200"/>
      <c r="Z164" s="200"/>
      <c r="AA164" s="200"/>
      <c r="AB164" s="200"/>
      <c r="AC164" s="200"/>
      <c r="AD164" s="200"/>
      <c r="AE164" s="200"/>
      <c r="AF164" s="200"/>
      <c r="AG164" s="200"/>
      <c r="AH164" s="200"/>
      <c r="AI164" s="200"/>
      <c r="AJ164" s="200"/>
      <c r="AK164" s="200"/>
      <c r="AL164" s="200"/>
      <c r="AM164" s="200"/>
      <c r="AN164" s="200"/>
      <c r="AO164" s="200"/>
      <c r="AP164" s="200"/>
      <c r="AQ164" s="200"/>
      <c r="AR164" s="200"/>
      <c r="AS164" s="200"/>
      <c r="AT164" s="200"/>
      <c r="AU164" s="200"/>
      <c r="AV164" s="200"/>
      <c r="AW164" s="200"/>
      <c r="AX164" s="200"/>
      <c r="AY164" s="200"/>
      <c r="AZ164" s="200"/>
      <c r="BA164" s="200"/>
      <c r="BB164" s="200"/>
      <c r="BC164" s="200"/>
      <c r="BD164" s="200"/>
      <c r="BE164" s="200"/>
      <c r="BF164" s="200"/>
      <c r="BG164" s="200"/>
      <c r="BH164" s="200"/>
      <c r="BI164" s="200"/>
      <c r="BJ164" s="200"/>
      <c r="BK164" s="200"/>
      <c r="BL164" s="200"/>
      <c r="BM164" s="200"/>
      <c r="BN164" s="200"/>
      <c r="BO164" s="200"/>
      <c r="BP164" s="200"/>
      <c r="BQ164" s="200"/>
      <c r="BR164" s="200"/>
      <c r="BS164" s="200"/>
      <c r="BT164" s="200"/>
      <c r="BU164" s="200"/>
      <c r="BV164" s="200"/>
      <c r="BW164" s="200"/>
      <c r="BX164" s="200"/>
      <c r="BY164" s="200"/>
      <c r="BZ164" s="200"/>
      <c r="CA164" s="200"/>
      <c r="CB164" s="200"/>
      <c r="CC164" s="200"/>
      <c r="CD164" s="200"/>
      <c r="CE164" s="200"/>
      <c r="CF164" s="200"/>
      <c r="CG164" s="200"/>
      <c r="CH164" s="200"/>
      <c r="CI164" s="200"/>
      <c r="CJ164" s="200"/>
      <c r="CK164" s="200"/>
      <c r="CL164" s="200"/>
      <c r="CM164" s="200"/>
      <c r="CN164" s="200"/>
      <c r="CO164" s="200"/>
      <c r="CP164" s="200"/>
      <c r="CQ164" s="200"/>
      <c r="CR164" s="200"/>
      <c r="CS164" s="200"/>
      <c r="CT164" s="200"/>
      <c r="CU164" s="200"/>
      <c r="CV164" s="200"/>
      <c r="CW164" s="200"/>
      <c r="CX164" s="200"/>
      <c r="CY164" s="200"/>
      <c r="CZ164" s="200"/>
      <c r="DA164" s="200"/>
      <c r="DB164" s="200"/>
      <c r="DC164" s="200"/>
      <c r="DD164" s="200"/>
      <c r="DE164" s="200"/>
      <c r="DF164" s="200"/>
      <c r="DG164" s="200"/>
      <c r="DH164" s="200"/>
      <c r="DI164" s="200"/>
      <c r="DJ164" s="200"/>
      <c r="DK164" s="200"/>
      <c r="DL164" s="200"/>
      <c r="DM164" s="200"/>
      <c r="DN164" s="200"/>
      <c r="DO164" s="200"/>
      <c r="DP164" s="200"/>
      <c r="DQ164" s="200"/>
      <c r="DR164" s="200"/>
      <c r="DS164" s="200"/>
      <c r="DT164" s="200"/>
      <c r="DU164" s="200"/>
      <c r="DV164" s="200"/>
      <c r="DW164" s="200"/>
      <c r="DX164" s="200"/>
      <c r="DY164" s="200"/>
      <c r="DZ164" s="200"/>
      <c r="EA164" s="200"/>
      <c r="EB164" s="200"/>
      <c r="EC164" s="200"/>
      <c r="ED164" s="200"/>
      <c r="EE164" s="200"/>
      <c r="EF164" s="200"/>
      <c r="EG164" s="32"/>
    </row>
    <row r="165" spans="1:137" outlineLevel="1">
      <c r="A165" s="211" t="str">
        <f>A154&amp;"."&amp;A156&amp;"."&amp;A155&amp;"."&amp;B165</f>
        <v>1.c.4.9</v>
      </c>
      <c r="B165">
        <v>9</v>
      </c>
      <c r="C165" t="e">
        <f>_xlfn.XLOOKUP($A165,Select!$A$4:$A$65,Select!$H$4:$H$65)</f>
        <v>#N/A</v>
      </c>
      <c r="D165"/>
      <c r="E165"/>
      <c r="F165"/>
      <c r="G165"/>
      <c r="H165"/>
      <c r="I165"/>
      <c r="J165"/>
      <c r="K165"/>
      <c r="L165"/>
      <c r="M165" s="200"/>
      <c r="N165" s="200"/>
      <c r="O165" s="200"/>
      <c r="P165" s="200"/>
      <c r="Q165" s="200"/>
      <c r="R165" s="200"/>
      <c r="S165" s="200"/>
      <c r="T165" s="200"/>
      <c r="U165" s="200"/>
      <c r="V165" s="200"/>
      <c r="W165" s="200"/>
      <c r="X165" s="200"/>
      <c r="Y165" s="200"/>
      <c r="Z165" s="200"/>
      <c r="AA165" s="200"/>
      <c r="AB165" s="200"/>
      <c r="AC165" s="200"/>
      <c r="AD165" s="200"/>
      <c r="AE165" s="200"/>
      <c r="AF165" s="200"/>
      <c r="AG165" s="200"/>
      <c r="AH165" s="200"/>
      <c r="AI165" s="200"/>
      <c r="AJ165" s="200"/>
      <c r="AK165" s="200"/>
      <c r="AL165" s="200"/>
      <c r="AM165" s="200"/>
      <c r="AN165" s="200"/>
      <c r="AO165" s="200"/>
      <c r="AP165" s="200"/>
      <c r="AQ165" s="200"/>
      <c r="AR165" s="200"/>
      <c r="AS165" s="200"/>
      <c r="AT165" s="200"/>
      <c r="AU165" s="200"/>
      <c r="AV165" s="200"/>
      <c r="AW165" s="200"/>
      <c r="AX165" s="200"/>
      <c r="AY165" s="200"/>
      <c r="AZ165" s="200"/>
      <c r="BA165" s="200"/>
      <c r="BB165" s="200"/>
      <c r="BC165" s="200"/>
      <c r="BD165" s="200"/>
      <c r="BE165" s="200"/>
      <c r="BF165" s="200"/>
      <c r="BG165" s="200"/>
      <c r="BH165" s="200"/>
      <c r="BI165" s="200"/>
      <c r="BJ165" s="200"/>
      <c r="BK165" s="200"/>
      <c r="BL165" s="200"/>
      <c r="BM165" s="200"/>
      <c r="BN165" s="200"/>
      <c r="BO165" s="200"/>
      <c r="BP165" s="200"/>
      <c r="BQ165" s="200"/>
      <c r="BR165" s="200"/>
      <c r="BS165" s="200"/>
      <c r="BT165" s="200"/>
      <c r="BU165" s="200"/>
      <c r="BV165" s="200"/>
      <c r="BW165" s="200"/>
      <c r="BX165" s="200"/>
      <c r="BY165" s="200"/>
      <c r="BZ165" s="200"/>
      <c r="CA165" s="200"/>
      <c r="CB165" s="200"/>
      <c r="CC165" s="200"/>
      <c r="CD165" s="200"/>
      <c r="CE165" s="200"/>
      <c r="CF165" s="200"/>
      <c r="CG165" s="200"/>
      <c r="CH165" s="200"/>
      <c r="CI165" s="200"/>
      <c r="CJ165" s="200"/>
      <c r="CK165" s="200"/>
      <c r="CL165" s="200"/>
      <c r="CM165" s="200"/>
      <c r="CN165" s="200"/>
      <c r="CO165" s="200"/>
      <c r="CP165" s="200"/>
      <c r="CQ165" s="200"/>
      <c r="CR165" s="200"/>
      <c r="CS165" s="200"/>
      <c r="CT165" s="200"/>
      <c r="CU165" s="200"/>
      <c r="CV165" s="200"/>
      <c r="CW165" s="200"/>
      <c r="CX165" s="200"/>
      <c r="CY165" s="200"/>
      <c r="CZ165" s="200"/>
      <c r="DA165" s="200"/>
      <c r="DB165" s="200"/>
      <c r="DC165" s="200"/>
      <c r="DD165" s="200"/>
      <c r="DE165" s="200"/>
      <c r="DF165" s="200"/>
      <c r="DG165" s="200"/>
      <c r="DH165" s="200"/>
      <c r="DI165" s="200"/>
      <c r="DJ165" s="200"/>
      <c r="DK165" s="200"/>
      <c r="DL165" s="200"/>
      <c r="DM165" s="200"/>
      <c r="DN165" s="200"/>
      <c r="DO165" s="200"/>
      <c r="DP165" s="200"/>
      <c r="DQ165" s="200"/>
      <c r="DR165" s="200"/>
      <c r="DS165" s="200"/>
      <c r="DT165" s="200"/>
      <c r="DU165" s="200"/>
      <c r="DV165" s="200"/>
      <c r="DW165" s="200"/>
      <c r="DX165" s="200"/>
      <c r="DY165" s="200"/>
      <c r="DZ165" s="200"/>
      <c r="EA165" s="200"/>
      <c r="EB165" s="200"/>
      <c r="EC165" s="200"/>
      <c r="ED165" s="200"/>
      <c r="EE165" s="200"/>
      <c r="EF165" s="200"/>
      <c r="EG165" s="32"/>
    </row>
    <row r="166" spans="1:137" outlineLevel="1">
      <c r="A166" s="211" t="str">
        <f>A154&amp;"."&amp;A156&amp;"."&amp;A155&amp;"."&amp;B166</f>
        <v>1.c.4.10</v>
      </c>
      <c r="B166">
        <v>10</v>
      </c>
      <c r="C166" t="e">
        <f>_xlfn.XLOOKUP($A166,Select!$A$4:$A$65,Select!$H$4:$H$65)</f>
        <v>#N/A</v>
      </c>
      <c r="D166"/>
      <c r="E166"/>
      <c r="F166"/>
      <c r="G166"/>
      <c r="H166"/>
      <c r="I166"/>
      <c r="J166"/>
      <c r="K166"/>
      <c r="L166"/>
      <c r="M166" s="200"/>
      <c r="N166" s="200"/>
      <c r="O166" s="200"/>
      <c r="P166" s="200"/>
      <c r="Q166" s="200"/>
      <c r="R166" s="200"/>
      <c r="S166" s="200"/>
      <c r="T166" s="200"/>
      <c r="U166" s="200"/>
      <c r="V166" s="200"/>
      <c r="W166" s="200"/>
      <c r="X166" s="200"/>
      <c r="Y166" s="200"/>
      <c r="Z166" s="200"/>
      <c r="AA166" s="200"/>
      <c r="AB166" s="200"/>
      <c r="AC166" s="200"/>
      <c r="AD166" s="200"/>
      <c r="AE166" s="200"/>
      <c r="AF166" s="200"/>
      <c r="AG166" s="200"/>
      <c r="AH166" s="200"/>
      <c r="AI166" s="200"/>
      <c r="AJ166" s="200"/>
      <c r="AK166" s="200"/>
      <c r="AL166" s="200"/>
      <c r="AM166" s="200"/>
      <c r="AN166" s="200"/>
      <c r="AO166" s="200"/>
      <c r="AP166" s="200"/>
      <c r="AQ166" s="200"/>
      <c r="AR166" s="200"/>
      <c r="AS166" s="200"/>
      <c r="AT166" s="200"/>
      <c r="AU166" s="200"/>
      <c r="AV166" s="200"/>
      <c r="AW166" s="200"/>
      <c r="AX166" s="200"/>
      <c r="AY166" s="200"/>
      <c r="AZ166" s="200"/>
      <c r="BA166" s="200"/>
      <c r="BB166" s="200"/>
      <c r="BC166" s="200"/>
      <c r="BD166" s="200"/>
      <c r="BE166" s="200"/>
      <c r="BF166" s="200"/>
      <c r="BG166" s="200"/>
      <c r="BH166" s="200"/>
      <c r="BI166" s="200"/>
      <c r="BJ166" s="200"/>
      <c r="BK166" s="200"/>
      <c r="BL166" s="200"/>
      <c r="BM166" s="200"/>
      <c r="BN166" s="200"/>
      <c r="BO166" s="200"/>
      <c r="BP166" s="200"/>
      <c r="BQ166" s="200"/>
      <c r="BR166" s="200"/>
      <c r="BS166" s="200"/>
      <c r="BT166" s="200"/>
      <c r="BU166" s="200"/>
      <c r="BV166" s="200"/>
      <c r="BW166" s="200"/>
      <c r="BX166" s="200"/>
      <c r="BY166" s="200"/>
      <c r="BZ166" s="200"/>
      <c r="CA166" s="200"/>
      <c r="CB166" s="200"/>
      <c r="CC166" s="200"/>
      <c r="CD166" s="200"/>
      <c r="CE166" s="200"/>
      <c r="CF166" s="200"/>
      <c r="CG166" s="200"/>
      <c r="CH166" s="200"/>
      <c r="CI166" s="200"/>
      <c r="CJ166" s="200"/>
      <c r="CK166" s="200"/>
      <c r="CL166" s="200"/>
      <c r="CM166" s="200"/>
      <c r="CN166" s="200"/>
      <c r="CO166" s="200"/>
      <c r="CP166" s="200"/>
      <c r="CQ166" s="200"/>
      <c r="CR166" s="200"/>
      <c r="CS166" s="200"/>
      <c r="CT166" s="200"/>
      <c r="CU166" s="200"/>
      <c r="CV166" s="200"/>
      <c r="CW166" s="200"/>
      <c r="CX166" s="200"/>
      <c r="CY166" s="200"/>
      <c r="CZ166" s="200"/>
      <c r="DA166" s="200"/>
      <c r="DB166" s="200"/>
      <c r="DC166" s="200"/>
      <c r="DD166" s="200"/>
      <c r="DE166" s="200"/>
      <c r="DF166" s="200"/>
      <c r="DG166" s="200"/>
      <c r="DH166" s="200"/>
      <c r="DI166" s="200"/>
      <c r="DJ166" s="200"/>
      <c r="DK166" s="200"/>
      <c r="DL166" s="200"/>
      <c r="DM166" s="200"/>
      <c r="DN166" s="200"/>
      <c r="DO166" s="200"/>
      <c r="DP166" s="200"/>
      <c r="DQ166" s="200"/>
      <c r="DR166" s="200"/>
      <c r="DS166" s="200"/>
      <c r="DT166" s="200"/>
      <c r="DU166" s="200"/>
      <c r="DV166" s="200"/>
      <c r="DW166" s="200"/>
      <c r="DX166" s="200"/>
      <c r="DY166" s="200"/>
      <c r="DZ166" s="200"/>
      <c r="EA166" s="200"/>
      <c r="EB166" s="200"/>
      <c r="EC166" s="200"/>
      <c r="ED166" s="200"/>
      <c r="EE166" s="200"/>
      <c r="EF166" s="200"/>
      <c r="EG166" s="32"/>
    </row>
    <row r="167" spans="1:137" outlineLevel="1">
      <c r="A167" s="211" t="str">
        <f>A154&amp;"."&amp;A156&amp;"."&amp;A155&amp;"."&amp;B167</f>
        <v>1.c.4.11</v>
      </c>
      <c r="B167">
        <v>11</v>
      </c>
      <c r="C167" t="e">
        <f>_xlfn.XLOOKUP($A167,Select!$A$4:$A$65,Select!$H$4:$H$65)</f>
        <v>#N/A</v>
      </c>
      <c r="D167"/>
      <c r="E167"/>
      <c r="F167"/>
      <c r="G167"/>
      <c r="H167"/>
      <c r="I167"/>
      <c r="J167"/>
      <c r="K167"/>
      <c r="L167"/>
      <c r="M167" s="200"/>
      <c r="N167" s="200"/>
      <c r="O167" s="200"/>
      <c r="P167" s="200"/>
      <c r="Q167" s="200"/>
      <c r="R167" s="200"/>
      <c r="S167" s="200"/>
      <c r="T167" s="200"/>
      <c r="U167" s="200"/>
      <c r="V167" s="200"/>
      <c r="W167" s="200"/>
      <c r="X167" s="200"/>
      <c r="Y167" s="200"/>
      <c r="Z167" s="200"/>
      <c r="AA167" s="200"/>
      <c r="AB167" s="200"/>
      <c r="AC167" s="200"/>
      <c r="AD167" s="200"/>
      <c r="AE167" s="200"/>
      <c r="AF167" s="200"/>
      <c r="AG167" s="200"/>
      <c r="AH167" s="200"/>
      <c r="AI167" s="200"/>
      <c r="AJ167" s="200"/>
      <c r="AK167" s="200"/>
      <c r="AL167" s="200"/>
      <c r="AM167" s="200"/>
      <c r="AN167" s="200"/>
      <c r="AO167" s="200"/>
      <c r="AP167" s="200"/>
      <c r="AQ167" s="200"/>
      <c r="AR167" s="200"/>
      <c r="AS167" s="200"/>
      <c r="AT167" s="200"/>
      <c r="AU167" s="200"/>
      <c r="AV167" s="200"/>
      <c r="AW167" s="200"/>
      <c r="AX167" s="200"/>
      <c r="AY167" s="200"/>
      <c r="AZ167" s="200"/>
      <c r="BA167" s="200"/>
      <c r="BB167" s="200"/>
      <c r="BC167" s="200"/>
      <c r="BD167" s="200"/>
      <c r="BE167" s="200"/>
      <c r="BF167" s="200"/>
      <c r="BG167" s="200"/>
      <c r="BH167" s="200"/>
      <c r="BI167" s="200"/>
      <c r="BJ167" s="200"/>
      <c r="BK167" s="200"/>
      <c r="BL167" s="200"/>
      <c r="BM167" s="200"/>
      <c r="BN167" s="200"/>
      <c r="BO167" s="200"/>
      <c r="BP167" s="200"/>
      <c r="BQ167" s="200"/>
      <c r="BR167" s="200"/>
      <c r="BS167" s="200"/>
      <c r="BT167" s="200"/>
      <c r="BU167" s="200"/>
      <c r="BV167" s="200"/>
      <c r="BW167" s="200"/>
      <c r="BX167" s="200"/>
      <c r="BY167" s="200"/>
      <c r="BZ167" s="200"/>
      <c r="CA167" s="200"/>
      <c r="CB167" s="200"/>
      <c r="CC167" s="200"/>
      <c r="CD167" s="200"/>
      <c r="CE167" s="200"/>
      <c r="CF167" s="200"/>
      <c r="CG167" s="200"/>
      <c r="CH167" s="200"/>
      <c r="CI167" s="200"/>
      <c r="CJ167" s="200"/>
      <c r="CK167" s="200"/>
      <c r="CL167" s="200"/>
      <c r="CM167" s="200"/>
      <c r="CN167" s="200"/>
      <c r="CO167" s="200"/>
      <c r="CP167" s="200"/>
      <c r="CQ167" s="200"/>
      <c r="CR167" s="200"/>
      <c r="CS167" s="200"/>
      <c r="CT167" s="200"/>
      <c r="CU167" s="200"/>
      <c r="CV167" s="200"/>
      <c r="CW167" s="200"/>
      <c r="CX167" s="200"/>
      <c r="CY167" s="200"/>
      <c r="CZ167" s="200"/>
      <c r="DA167" s="200"/>
      <c r="DB167" s="200"/>
      <c r="DC167" s="200"/>
      <c r="DD167" s="200"/>
      <c r="DE167" s="200"/>
      <c r="DF167" s="200"/>
      <c r="DG167" s="200"/>
      <c r="DH167" s="200"/>
      <c r="DI167" s="200"/>
      <c r="DJ167" s="200"/>
      <c r="DK167" s="200"/>
      <c r="DL167" s="200"/>
      <c r="DM167" s="200"/>
      <c r="DN167" s="200"/>
      <c r="DO167" s="200"/>
      <c r="DP167" s="200"/>
      <c r="DQ167" s="200"/>
      <c r="DR167" s="200"/>
      <c r="DS167" s="200"/>
      <c r="DT167" s="200"/>
      <c r="DU167" s="200"/>
      <c r="DV167" s="200"/>
      <c r="DW167" s="200"/>
      <c r="DX167" s="200"/>
      <c r="DY167" s="200"/>
      <c r="DZ167" s="200"/>
      <c r="EA167" s="200"/>
      <c r="EB167" s="200"/>
      <c r="EC167" s="200"/>
      <c r="ED167" s="200"/>
      <c r="EE167" s="200"/>
      <c r="EF167" s="200"/>
      <c r="EG167" s="32"/>
    </row>
    <row r="168" spans="1:137" outlineLevel="1">
      <c r="A168" s="211" t="str">
        <f>A154&amp;"."&amp;A156&amp;"."&amp;A155&amp;"."&amp;B168</f>
        <v>1.c.4.12</v>
      </c>
      <c r="B168">
        <v>12</v>
      </c>
      <c r="C168" t="e">
        <f>_xlfn.XLOOKUP($A168,Select!$A$4:$A$65,Select!$H$4:$H$65)</f>
        <v>#N/A</v>
      </c>
      <c r="D168"/>
      <c r="E168"/>
      <c r="F168"/>
      <c r="G168"/>
      <c r="H168"/>
      <c r="I168"/>
      <c r="J168"/>
      <c r="K168"/>
      <c r="L168"/>
      <c r="M168" s="200"/>
      <c r="N168" s="200"/>
      <c r="O168" s="200"/>
      <c r="P168" s="200"/>
      <c r="Q168" s="200"/>
      <c r="R168" s="200"/>
      <c r="S168" s="200"/>
      <c r="T168" s="200"/>
      <c r="U168" s="200"/>
      <c r="V168" s="200"/>
      <c r="W168" s="200"/>
      <c r="X168" s="200"/>
      <c r="Y168" s="200"/>
      <c r="Z168" s="200"/>
      <c r="AA168" s="200"/>
      <c r="AB168" s="200"/>
      <c r="AC168" s="200"/>
      <c r="AD168" s="200"/>
      <c r="AE168" s="200"/>
      <c r="AF168" s="200"/>
      <c r="AG168" s="200"/>
      <c r="AH168" s="200"/>
      <c r="AI168" s="200"/>
      <c r="AJ168" s="200"/>
      <c r="AK168" s="200"/>
      <c r="AL168" s="200"/>
      <c r="AM168" s="200"/>
      <c r="AN168" s="200"/>
      <c r="AO168" s="200"/>
      <c r="AP168" s="200"/>
      <c r="AQ168" s="200"/>
      <c r="AR168" s="200"/>
      <c r="AS168" s="200"/>
      <c r="AT168" s="200"/>
      <c r="AU168" s="200"/>
      <c r="AV168" s="200"/>
      <c r="AW168" s="200"/>
      <c r="AX168" s="200"/>
      <c r="AY168" s="200"/>
      <c r="AZ168" s="200"/>
      <c r="BA168" s="200"/>
      <c r="BB168" s="200"/>
      <c r="BC168" s="200"/>
      <c r="BD168" s="200"/>
      <c r="BE168" s="200"/>
      <c r="BF168" s="200"/>
      <c r="BG168" s="200"/>
      <c r="BH168" s="200"/>
      <c r="BI168" s="200"/>
      <c r="BJ168" s="200"/>
      <c r="BK168" s="200"/>
      <c r="BL168" s="200"/>
      <c r="BM168" s="200"/>
      <c r="BN168" s="200"/>
      <c r="BO168" s="200"/>
      <c r="BP168" s="200"/>
      <c r="BQ168" s="200"/>
      <c r="BR168" s="200"/>
      <c r="BS168" s="200"/>
      <c r="BT168" s="200"/>
      <c r="BU168" s="200"/>
      <c r="BV168" s="200"/>
      <c r="BW168" s="200"/>
      <c r="BX168" s="200"/>
      <c r="BY168" s="200"/>
      <c r="BZ168" s="200"/>
      <c r="CA168" s="200"/>
      <c r="CB168" s="200"/>
      <c r="CC168" s="200"/>
      <c r="CD168" s="200"/>
      <c r="CE168" s="200"/>
      <c r="CF168" s="200"/>
      <c r="CG168" s="200"/>
      <c r="CH168" s="200"/>
      <c r="CI168" s="200"/>
      <c r="CJ168" s="200"/>
      <c r="CK168" s="200"/>
      <c r="CL168" s="200"/>
      <c r="CM168" s="200"/>
      <c r="CN168" s="200"/>
      <c r="CO168" s="200"/>
      <c r="CP168" s="200"/>
      <c r="CQ168" s="200"/>
      <c r="CR168" s="200"/>
      <c r="CS168" s="200"/>
      <c r="CT168" s="200"/>
      <c r="CU168" s="200"/>
      <c r="CV168" s="200"/>
      <c r="CW168" s="200"/>
      <c r="CX168" s="200"/>
      <c r="CY168" s="200"/>
      <c r="CZ168" s="200"/>
      <c r="DA168" s="200"/>
      <c r="DB168" s="200"/>
      <c r="DC168" s="200"/>
      <c r="DD168" s="200"/>
      <c r="DE168" s="200"/>
      <c r="DF168" s="200"/>
      <c r="DG168" s="200"/>
      <c r="DH168" s="200"/>
      <c r="DI168" s="200"/>
      <c r="DJ168" s="200"/>
      <c r="DK168" s="200"/>
      <c r="DL168" s="200"/>
      <c r="DM168" s="200"/>
      <c r="DN168" s="200"/>
      <c r="DO168" s="200"/>
      <c r="DP168" s="200"/>
      <c r="DQ168" s="200"/>
      <c r="DR168" s="200"/>
      <c r="DS168" s="200"/>
      <c r="DT168" s="200"/>
      <c r="DU168" s="200"/>
      <c r="DV168" s="200"/>
      <c r="DW168" s="200"/>
      <c r="DX168" s="200"/>
      <c r="DY168" s="200"/>
      <c r="DZ168" s="200"/>
      <c r="EA168" s="200"/>
      <c r="EB168" s="200"/>
      <c r="EC168" s="200"/>
      <c r="ED168" s="200"/>
      <c r="EE168" s="200"/>
      <c r="EF168" s="200"/>
      <c r="EG168" s="32"/>
    </row>
    <row r="169" spans="1:137" s="156" customFormat="1" outlineLevel="1">
      <c r="A169" s="212"/>
      <c r="B169" s="201">
        <f>B168-COUNTIFS(C157:C168,#N/A)</f>
        <v>3</v>
      </c>
      <c r="C169" s="201" t="s">
        <v>285</v>
      </c>
      <c r="D169" s="201"/>
      <c r="E169" s="201"/>
      <c r="F169" s="201"/>
      <c r="G169" s="201"/>
      <c r="H169" s="201"/>
      <c r="I169" s="201"/>
      <c r="J169" s="201"/>
      <c r="K169" s="201"/>
      <c r="L169" s="201"/>
      <c r="M169" s="201">
        <f>SUM(M157:M168)</f>
        <v>0</v>
      </c>
      <c r="N169" s="201">
        <f>SUM(N157:N168)</f>
        <v>0</v>
      </c>
      <c r="O169" s="201">
        <f t="shared" ref="O169:BZ169" si="62">SUM(O157:O168)</f>
        <v>0</v>
      </c>
      <c r="P169" s="201">
        <f t="shared" si="62"/>
        <v>0</v>
      </c>
      <c r="Q169" s="201">
        <f t="shared" si="62"/>
        <v>0</v>
      </c>
      <c r="R169" s="201">
        <f t="shared" si="62"/>
        <v>0</v>
      </c>
      <c r="S169" s="201">
        <f t="shared" si="62"/>
        <v>0</v>
      </c>
      <c r="T169" s="201">
        <f t="shared" si="62"/>
        <v>0</v>
      </c>
      <c r="U169" s="201">
        <f t="shared" si="62"/>
        <v>0</v>
      </c>
      <c r="V169" s="201">
        <f t="shared" si="62"/>
        <v>0</v>
      </c>
      <c r="W169" s="201">
        <f t="shared" si="62"/>
        <v>0</v>
      </c>
      <c r="X169" s="201">
        <f t="shared" si="62"/>
        <v>0</v>
      </c>
      <c r="Y169" s="201">
        <f t="shared" si="62"/>
        <v>0</v>
      </c>
      <c r="Z169" s="201">
        <f t="shared" si="62"/>
        <v>0</v>
      </c>
      <c r="AA169" s="201">
        <f t="shared" si="62"/>
        <v>0</v>
      </c>
      <c r="AB169" s="201">
        <f t="shared" si="62"/>
        <v>0</v>
      </c>
      <c r="AC169" s="201">
        <f t="shared" si="62"/>
        <v>0</v>
      </c>
      <c r="AD169" s="201">
        <f t="shared" si="62"/>
        <v>0</v>
      </c>
      <c r="AE169" s="201">
        <f t="shared" si="62"/>
        <v>0</v>
      </c>
      <c r="AF169" s="201">
        <f t="shared" si="62"/>
        <v>0</v>
      </c>
      <c r="AG169" s="201">
        <f t="shared" si="62"/>
        <v>0</v>
      </c>
      <c r="AH169" s="201">
        <f t="shared" si="62"/>
        <v>0</v>
      </c>
      <c r="AI169" s="201">
        <f t="shared" si="62"/>
        <v>0</v>
      </c>
      <c r="AJ169" s="201">
        <f t="shared" si="62"/>
        <v>0</v>
      </c>
      <c r="AK169" s="201">
        <f t="shared" si="62"/>
        <v>0</v>
      </c>
      <c r="AL169" s="201">
        <f t="shared" si="62"/>
        <v>0</v>
      </c>
      <c r="AM169" s="201">
        <f t="shared" si="62"/>
        <v>0</v>
      </c>
      <c r="AN169" s="201">
        <f t="shared" si="62"/>
        <v>0</v>
      </c>
      <c r="AO169" s="201">
        <f t="shared" si="62"/>
        <v>0</v>
      </c>
      <c r="AP169" s="201">
        <f t="shared" si="62"/>
        <v>0</v>
      </c>
      <c r="AQ169" s="201">
        <f t="shared" si="62"/>
        <v>0</v>
      </c>
      <c r="AR169" s="201">
        <f t="shared" si="62"/>
        <v>0</v>
      </c>
      <c r="AS169" s="201">
        <f t="shared" si="62"/>
        <v>0</v>
      </c>
      <c r="AT169" s="201">
        <f t="shared" si="62"/>
        <v>0</v>
      </c>
      <c r="AU169" s="201">
        <f t="shared" si="62"/>
        <v>0</v>
      </c>
      <c r="AV169" s="201">
        <f t="shared" si="62"/>
        <v>0</v>
      </c>
      <c r="AW169" s="201">
        <f t="shared" si="62"/>
        <v>0</v>
      </c>
      <c r="AX169" s="201">
        <f t="shared" si="62"/>
        <v>0</v>
      </c>
      <c r="AY169" s="201">
        <f t="shared" si="62"/>
        <v>0</v>
      </c>
      <c r="AZ169" s="201">
        <f t="shared" si="62"/>
        <v>0</v>
      </c>
      <c r="BA169" s="201">
        <f t="shared" si="62"/>
        <v>0</v>
      </c>
      <c r="BB169" s="201">
        <f t="shared" si="62"/>
        <v>0</v>
      </c>
      <c r="BC169" s="201">
        <f t="shared" si="62"/>
        <v>0</v>
      </c>
      <c r="BD169" s="201">
        <f t="shared" si="62"/>
        <v>0</v>
      </c>
      <c r="BE169" s="201">
        <f t="shared" si="62"/>
        <v>0</v>
      </c>
      <c r="BF169" s="201">
        <f t="shared" si="62"/>
        <v>0</v>
      </c>
      <c r="BG169" s="201">
        <f t="shared" si="62"/>
        <v>0</v>
      </c>
      <c r="BH169" s="201">
        <f t="shared" si="62"/>
        <v>0</v>
      </c>
      <c r="BI169" s="201">
        <f t="shared" si="62"/>
        <v>0</v>
      </c>
      <c r="BJ169" s="201">
        <f t="shared" si="62"/>
        <v>0</v>
      </c>
      <c r="BK169" s="201">
        <f t="shared" si="62"/>
        <v>0</v>
      </c>
      <c r="BL169" s="201">
        <f t="shared" si="62"/>
        <v>0</v>
      </c>
      <c r="BM169" s="201">
        <f t="shared" si="62"/>
        <v>0</v>
      </c>
      <c r="BN169" s="201">
        <f t="shared" si="62"/>
        <v>0</v>
      </c>
      <c r="BO169" s="201">
        <f t="shared" si="62"/>
        <v>0</v>
      </c>
      <c r="BP169" s="201">
        <f t="shared" si="62"/>
        <v>0</v>
      </c>
      <c r="BQ169" s="201">
        <f t="shared" si="62"/>
        <v>0</v>
      </c>
      <c r="BR169" s="201">
        <f t="shared" si="62"/>
        <v>0</v>
      </c>
      <c r="BS169" s="201">
        <f t="shared" si="62"/>
        <v>0</v>
      </c>
      <c r="BT169" s="201">
        <f t="shared" si="62"/>
        <v>0</v>
      </c>
      <c r="BU169" s="201">
        <f t="shared" si="62"/>
        <v>0</v>
      </c>
      <c r="BV169" s="201">
        <f t="shared" si="62"/>
        <v>0</v>
      </c>
      <c r="BW169" s="201">
        <f t="shared" si="62"/>
        <v>0</v>
      </c>
      <c r="BX169" s="201">
        <f t="shared" si="62"/>
        <v>0</v>
      </c>
      <c r="BY169" s="201">
        <f t="shared" si="62"/>
        <v>0</v>
      </c>
      <c r="BZ169" s="201">
        <f t="shared" si="62"/>
        <v>0</v>
      </c>
      <c r="CA169" s="201">
        <f t="shared" ref="CA169:EG169" si="63">SUM(CA157:CA168)</f>
        <v>0</v>
      </c>
      <c r="CB169" s="201">
        <f t="shared" si="63"/>
        <v>0</v>
      </c>
      <c r="CC169" s="201">
        <f t="shared" si="63"/>
        <v>0</v>
      </c>
      <c r="CD169" s="201">
        <f t="shared" si="63"/>
        <v>0</v>
      </c>
      <c r="CE169" s="201">
        <f t="shared" si="63"/>
        <v>0</v>
      </c>
      <c r="CF169" s="201">
        <f t="shared" si="63"/>
        <v>0</v>
      </c>
      <c r="CG169" s="201">
        <f t="shared" si="63"/>
        <v>0</v>
      </c>
      <c r="CH169" s="201">
        <f t="shared" si="63"/>
        <v>0</v>
      </c>
      <c r="CI169" s="201">
        <f t="shared" si="63"/>
        <v>0</v>
      </c>
      <c r="CJ169" s="201">
        <f t="shared" si="63"/>
        <v>0</v>
      </c>
      <c r="CK169" s="201">
        <f t="shared" si="63"/>
        <v>0</v>
      </c>
      <c r="CL169" s="201">
        <f t="shared" si="63"/>
        <v>0</v>
      </c>
      <c r="CM169" s="201">
        <f t="shared" si="63"/>
        <v>0</v>
      </c>
      <c r="CN169" s="201">
        <f t="shared" si="63"/>
        <v>0</v>
      </c>
      <c r="CO169" s="201">
        <f t="shared" si="63"/>
        <v>0</v>
      </c>
      <c r="CP169" s="201">
        <f t="shared" si="63"/>
        <v>0</v>
      </c>
      <c r="CQ169" s="201">
        <f t="shared" si="63"/>
        <v>0</v>
      </c>
      <c r="CR169" s="201">
        <f t="shared" si="63"/>
        <v>0</v>
      </c>
      <c r="CS169" s="201">
        <f t="shared" si="63"/>
        <v>0</v>
      </c>
      <c r="CT169" s="201">
        <f t="shared" si="63"/>
        <v>0</v>
      </c>
      <c r="CU169" s="201">
        <f t="shared" si="63"/>
        <v>0</v>
      </c>
      <c r="CV169" s="201">
        <f t="shared" si="63"/>
        <v>0</v>
      </c>
      <c r="CW169" s="201">
        <f t="shared" si="63"/>
        <v>0</v>
      </c>
      <c r="CX169" s="201">
        <f t="shared" si="63"/>
        <v>0</v>
      </c>
      <c r="CY169" s="201">
        <f t="shared" si="63"/>
        <v>0</v>
      </c>
      <c r="CZ169" s="201">
        <f t="shared" si="63"/>
        <v>0</v>
      </c>
      <c r="DA169" s="201">
        <f t="shared" si="63"/>
        <v>0</v>
      </c>
      <c r="DB169" s="201">
        <f t="shared" si="63"/>
        <v>0</v>
      </c>
      <c r="DC169" s="201">
        <f t="shared" si="63"/>
        <v>0</v>
      </c>
      <c r="DD169" s="201">
        <f t="shared" si="63"/>
        <v>0</v>
      </c>
      <c r="DE169" s="201">
        <f t="shared" si="63"/>
        <v>0</v>
      </c>
      <c r="DF169" s="201">
        <f t="shared" si="63"/>
        <v>0</v>
      </c>
      <c r="DG169" s="201">
        <f t="shared" si="63"/>
        <v>0</v>
      </c>
      <c r="DH169" s="201">
        <f t="shared" si="63"/>
        <v>0</v>
      </c>
      <c r="DI169" s="201">
        <f t="shared" si="63"/>
        <v>0</v>
      </c>
      <c r="DJ169" s="201">
        <f t="shared" si="63"/>
        <v>0</v>
      </c>
      <c r="DK169" s="201">
        <f t="shared" si="63"/>
        <v>0</v>
      </c>
      <c r="DL169" s="201">
        <f t="shared" si="63"/>
        <v>0</v>
      </c>
      <c r="DM169" s="201">
        <f t="shared" si="63"/>
        <v>0</v>
      </c>
      <c r="DN169" s="201">
        <f t="shared" si="63"/>
        <v>0</v>
      </c>
      <c r="DO169" s="201">
        <f t="shared" si="63"/>
        <v>0</v>
      </c>
      <c r="DP169" s="201">
        <f t="shared" si="63"/>
        <v>0</v>
      </c>
      <c r="DQ169" s="201">
        <f t="shared" si="63"/>
        <v>0</v>
      </c>
      <c r="DR169" s="201">
        <f t="shared" si="63"/>
        <v>0</v>
      </c>
      <c r="DS169" s="201">
        <f t="shared" si="63"/>
        <v>0</v>
      </c>
      <c r="DT169" s="201">
        <f t="shared" si="63"/>
        <v>0</v>
      </c>
      <c r="DU169" s="201">
        <f t="shared" si="63"/>
        <v>0</v>
      </c>
      <c r="DV169" s="201">
        <f t="shared" si="63"/>
        <v>0</v>
      </c>
      <c r="DW169" s="201">
        <f t="shared" si="63"/>
        <v>0</v>
      </c>
      <c r="DX169" s="201">
        <f t="shared" si="63"/>
        <v>0</v>
      </c>
      <c r="DY169" s="201">
        <f t="shared" si="63"/>
        <v>0</v>
      </c>
      <c r="DZ169" s="201">
        <f t="shared" si="63"/>
        <v>0</v>
      </c>
      <c r="EA169" s="201">
        <f t="shared" si="63"/>
        <v>0</v>
      </c>
      <c r="EB169" s="201">
        <f t="shared" si="63"/>
        <v>0</v>
      </c>
      <c r="EC169" s="201">
        <f t="shared" si="63"/>
        <v>0</v>
      </c>
      <c r="ED169" s="201">
        <f t="shared" si="63"/>
        <v>0</v>
      </c>
      <c r="EE169" s="201">
        <f t="shared" si="63"/>
        <v>0</v>
      </c>
      <c r="EF169" s="201">
        <f t="shared" si="63"/>
        <v>0</v>
      </c>
      <c r="EG169" s="155">
        <f t="shared" si="63"/>
        <v>0</v>
      </c>
    </row>
    <row r="170" spans="1:137" outlineLevel="1">
      <c r="A170" s="211"/>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s="7"/>
    </row>
    <row r="171" spans="1:137" outlineLevel="1">
      <c r="A171" s="220" t="s">
        <v>216</v>
      </c>
      <c r="B171" s="220" t="s">
        <v>286</v>
      </c>
      <c r="C171" s="220" t="s">
        <v>284</v>
      </c>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c r="AA171" s="220"/>
      <c r="AB171" s="220"/>
      <c r="AC171" s="220"/>
      <c r="AD171" s="220"/>
      <c r="AE171" s="220"/>
      <c r="AF171" s="220"/>
      <c r="AG171" s="220"/>
      <c r="AH171" s="220"/>
      <c r="AI171" s="220"/>
      <c r="AJ171" s="220"/>
      <c r="AK171" s="220"/>
      <c r="AL171" s="220"/>
      <c r="AM171" s="220"/>
      <c r="AN171" s="220"/>
      <c r="AO171" s="220"/>
      <c r="AP171" s="220"/>
      <c r="AQ171" s="220"/>
      <c r="AR171" s="220"/>
      <c r="AS171" s="220"/>
      <c r="AT171" s="220"/>
      <c r="AU171" s="220"/>
      <c r="AV171" s="220"/>
      <c r="AW171" s="220"/>
      <c r="AX171" s="220"/>
      <c r="AY171" s="220"/>
      <c r="AZ171" s="220"/>
      <c r="BA171" s="220"/>
      <c r="BB171" s="220"/>
      <c r="BC171" s="220"/>
      <c r="BD171" s="220"/>
      <c r="BE171" s="220"/>
      <c r="BF171" s="220"/>
      <c r="BG171" s="220"/>
      <c r="BH171" s="220"/>
      <c r="BI171" s="220"/>
      <c r="BJ171" s="220"/>
      <c r="BK171" s="220"/>
      <c r="BL171" s="220"/>
      <c r="BM171" s="220"/>
      <c r="BN171" s="220"/>
      <c r="BO171" s="220"/>
      <c r="BP171" s="220"/>
      <c r="BQ171" s="220"/>
      <c r="BR171" s="220"/>
      <c r="BS171" s="220"/>
      <c r="BT171" s="220"/>
      <c r="BU171" s="220"/>
      <c r="BV171" s="220"/>
      <c r="BW171" s="220"/>
      <c r="BX171" s="220"/>
      <c r="BY171" s="220"/>
      <c r="BZ171" s="220"/>
      <c r="CA171" s="220"/>
      <c r="CB171" s="220"/>
      <c r="CC171" s="220"/>
      <c r="CD171" s="220"/>
      <c r="CE171" s="220"/>
      <c r="CF171" s="220"/>
      <c r="CG171" s="220"/>
      <c r="CH171" s="220"/>
      <c r="CI171" s="220"/>
      <c r="CJ171" s="220"/>
      <c r="CK171" s="220"/>
      <c r="CL171" s="220"/>
      <c r="CM171" s="220"/>
      <c r="CN171" s="220"/>
      <c r="CO171" s="220"/>
      <c r="CP171" s="220"/>
      <c r="CQ171" s="220"/>
      <c r="CR171" s="220"/>
      <c r="CS171" s="220"/>
      <c r="CT171" s="220"/>
      <c r="CU171" s="220"/>
      <c r="CV171" s="220"/>
      <c r="CW171" s="220"/>
      <c r="CX171" s="220"/>
      <c r="CY171" s="220"/>
      <c r="CZ171" s="220"/>
      <c r="DA171" s="220"/>
      <c r="DB171" s="220"/>
      <c r="DC171" s="220"/>
      <c r="DD171" s="220"/>
      <c r="DE171" s="220"/>
      <c r="DF171" s="220"/>
      <c r="DG171" s="220"/>
      <c r="DH171" s="220"/>
      <c r="DI171" s="220"/>
      <c r="DJ171" s="220"/>
      <c r="DK171" s="220"/>
      <c r="DL171" s="220"/>
      <c r="DM171" s="220"/>
      <c r="DN171" s="220"/>
      <c r="DO171" s="220"/>
      <c r="DP171" s="220"/>
      <c r="DQ171" s="220"/>
      <c r="DR171" s="220"/>
      <c r="DS171" s="220"/>
      <c r="DT171" s="220"/>
      <c r="DU171" s="220"/>
      <c r="DV171" s="220"/>
      <c r="DW171" s="220"/>
      <c r="DX171" s="220"/>
      <c r="DY171" s="220"/>
      <c r="DZ171" s="220"/>
      <c r="EA171" s="220"/>
      <c r="EB171" s="220"/>
      <c r="EC171" s="220"/>
      <c r="ED171" s="220"/>
      <c r="EE171" s="220"/>
      <c r="EF171" s="220"/>
      <c r="EG171" s="9"/>
    </row>
    <row r="172" spans="1:137" outlineLevel="1">
      <c r="A172" s="211" t="str">
        <f>A154&amp;"."&amp;A171&amp;"."&amp;A155&amp;"."&amp;B172</f>
        <v>1.o.4.1</v>
      </c>
      <c r="B172">
        <v>1</v>
      </c>
      <c r="C172" t="str">
        <f>_xlfn.XLOOKUP($A172,Select!$A$4:$A$65,Select!$H$4:$H$65)</f>
        <v>Owners</v>
      </c>
      <c r="D172"/>
      <c r="E172"/>
      <c r="F172"/>
      <c r="G172"/>
      <c r="H172"/>
      <c r="I172"/>
      <c r="J172"/>
      <c r="K172"/>
      <c r="L172"/>
      <c r="M172" s="200"/>
      <c r="N172" s="200"/>
      <c r="O172" s="200"/>
      <c r="P172" s="200"/>
      <c r="Q172" s="200"/>
      <c r="R172" s="200"/>
      <c r="S172" s="200"/>
      <c r="T172" s="200"/>
      <c r="U172" s="200"/>
      <c r="V172" s="200"/>
      <c r="W172" s="200"/>
      <c r="X172" s="200"/>
      <c r="Y172" s="200"/>
      <c r="Z172" s="200"/>
      <c r="AA172" s="200"/>
      <c r="AB172" s="200"/>
      <c r="AC172" s="200"/>
      <c r="AD172" s="200"/>
      <c r="AE172" s="200"/>
      <c r="AF172" s="200"/>
      <c r="AG172" s="200"/>
      <c r="AH172" s="200"/>
      <c r="AI172" s="200"/>
      <c r="AJ172" s="200"/>
      <c r="AK172" s="200"/>
      <c r="AL172" s="200"/>
      <c r="AM172" s="200"/>
      <c r="AN172" s="200"/>
      <c r="AO172" s="200"/>
      <c r="AP172" s="200"/>
      <c r="AQ172" s="200"/>
      <c r="AR172" s="200"/>
      <c r="AS172" s="200"/>
      <c r="AT172" s="200"/>
      <c r="AU172" s="200"/>
      <c r="AV172" s="200"/>
      <c r="AW172" s="200"/>
      <c r="AX172" s="200"/>
      <c r="AY172" s="200"/>
      <c r="AZ172" s="200"/>
      <c r="BA172" s="200"/>
      <c r="BB172" s="200"/>
      <c r="BC172" s="200"/>
      <c r="BD172" s="200"/>
      <c r="BE172" s="200"/>
      <c r="BF172" s="200"/>
      <c r="BG172" s="200"/>
      <c r="BH172" s="200"/>
      <c r="BI172" s="200"/>
      <c r="BJ172" s="200"/>
      <c r="BK172" s="200"/>
      <c r="BL172" s="200"/>
      <c r="BM172" s="200"/>
      <c r="BN172" s="200"/>
      <c r="BO172" s="200"/>
      <c r="BP172" s="200"/>
      <c r="BQ172" s="200"/>
      <c r="BR172" s="200"/>
      <c r="BS172" s="200"/>
      <c r="BT172" s="200"/>
      <c r="BU172" s="200"/>
      <c r="BV172" s="200"/>
      <c r="BW172" s="200"/>
      <c r="BX172" s="200"/>
      <c r="BY172" s="200"/>
      <c r="BZ172" s="200"/>
      <c r="CA172" s="200"/>
      <c r="CB172" s="200"/>
      <c r="CC172" s="200"/>
      <c r="CD172" s="200"/>
      <c r="CE172" s="200"/>
      <c r="CF172" s="200"/>
      <c r="CG172" s="200"/>
      <c r="CH172" s="200"/>
      <c r="CI172" s="200"/>
      <c r="CJ172" s="200"/>
      <c r="CK172" s="200"/>
      <c r="CL172" s="200"/>
      <c r="CM172" s="200"/>
      <c r="CN172" s="200"/>
      <c r="CO172" s="200"/>
      <c r="CP172" s="200"/>
      <c r="CQ172" s="200"/>
      <c r="CR172" s="200"/>
      <c r="CS172" s="200"/>
      <c r="CT172" s="200"/>
      <c r="CU172" s="200"/>
      <c r="CV172" s="200"/>
      <c r="CW172" s="200"/>
      <c r="CX172" s="200"/>
      <c r="CY172" s="200"/>
      <c r="CZ172" s="200"/>
      <c r="DA172" s="200"/>
      <c r="DB172" s="200"/>
      <c r="DC172" s="200"/>
      <c r="DD172" s="200"/>
      <c r="DE172" s="200"/>
      <c r="DF172" s="200"/>
      <c r="DG172" s="200"/>
      <c r="DH172" s="200"/>
      <c r="DI172" s="200"/>
      <c r="DJ172" s="200"/>
      <c r="DK172" s="200"/>
      <c r="DL172" s="200"/>
      <c r="DM172" s="200"/>
      <c r="DN172" s="200"/>
      <c r="DO172" s="200"/>
      <c r="DP172" s="200"/>
      <c r="DQ172" s="200"/>
      <c r="DR172" s="200"/>
      <c r="DS172" s="200"/>
      <c r="DT172" s="200"/>
      <c r="DU172" s="200"/>
      <c r="DV172" s="200"/>
      <c r="DW172" s="200"/>
      <c r="DX172" s="200"/>
      <c r="DY172" s="200"/>
      <c r="DZ172" s="200"/>
      <c r="EA172" s="200"/>
      <c r="EB172" s="200"/>
      <c r="EC172" s="200"/>
      <c r="ED172" s="200"/>
      <c r="EE172" s="200"/>
      <c r="EF172" s="200"/>
      <c r="EG172" s="32"/>
    </row>
    <row r="173" spans="1:137" outlineLevel="1">
      <c r="A173" s="211" t="str">
        <f>A154&amp;"."&amp;A171&amp;"."&amp;A155&amp;"."&amp;B173</f>
        <v>1.o.4.2</v>
      </c>
      <c r="B173">
        <v>2</v>
      </c>
      <c r="C173" t="str">
        <f>_xlfn.XLOOKUP($A173,Select!$A$4:$A$65,Select!$H$4:$H$65)</f>
        <v>Other</v>
      </c>
      <c r="D173"/>
      <c r="E173"/>
      <c r="F173"/>
      <c r="G173"/>
      <c r="H173"/>
      <c r="I173"/>
      <c r="J173"/>
      <c r="K173"/>
      <c r="L173"/>
      <c r="M173" s="200"/>
      <c r="N173" s="200"/>
      <c r="O173" s="200"/>
      <c r="P173" s="200"/>
      <c r="Q173" s="200"/>
      <c r="R173" s="200"/>
      <c r="S173" s="200"/>
      <c r="T173" s="200"/>
      <c r="U173" s="200"/>
      <c r="V173" s="200"/>
      <c r="W173" s="200"/>
      <c r="X173" s="200"/>
      <c r="Y173" s="200"/>
      <c r="Z173" s="200"/>
      <c r="AA173" s="200"/>
      <c r="AB173" s="200"/>
      <c r="AC173" s="200"/>
      <c r="AD173" s="200"/>
      <c r="AE173" s="200"/>
      <c r="AF173" s="200"/>
      <c r="AG173" s="200"/>
      <c r="AH173" s="200"/>
      <c r="AI173" s="200"/>
      <c r="AJ173" s="200"/>
      <c r="AK173" s="200"/>
      <c r="AL173" s="200"/>
      <c r="AM173" s="200"/>
      <c r="AN173" s="200"/>
      <c r="AO173" s="200"/>
      <c r="AP173" s="200"/>
      <c r="AQ173" s="200"/>
      <c r="AR173" s="200"/>
      <c r="AS173" s="200"/>
      <c r="AT173" s="200"/>
      <c r="AU173" s="200"/>
      <c r="AV173" s="200"/>
      <c r="AW173" s="200"/>
      <c r="AX173" s="200"/>
      <c r="AY173" s="200"/>
      <c r="AZ173" s="200"/>
      <c r="BA173" s="200"/>
      <c r="BB173" s="200"/>
      <c r="BC173" s="200"/>
      <c r="BD173" s="200"/>
      <c r="BE173" s="200"/>
      <c r="BF173" s="200"/>
      <c r="BG173" s="200"/>
      <c r="BH173" s="200"/>
      <c r="BI173" s="200"/>
      <c r="BJ173" s="200"/>
      <c r="BK173" s="200"/>
      <c r="BL173" s="200"/>
      <c r="BM173" s="200"/>
      <c r="BN173" s="200"/>
      <c r="BO173" s="200"/>
      <c r="BP173" s="200"/>
      <c r="BQ173" s="200"/>
      <c r="BR173" s="200"/>
      <c r="BS173" s="200"/>
      <c r="BT173" s="200"/>
      <c r="BU173" s="200"/>
      <c r="BV173" s="200"/>
      <c r="BW173" s="200"/>
      <c r="BX173" s="200"/>
      <c r="BY173" s="200"/>
      <c r="BZ173" s="200"/>
      <c r="CA173" s="200"/>
      <c r="CB173" s="200"/>
      <c r="CC173" s="200"/>
      <c r="CD173" s="200"/>
      <c r="CE173" s="200"/>
      <c r="CF173" s="200"/>
      <c r="CG173" s="200"/>
      <c r="CH173" s="200"/>
      <c r="CI173" s="200"/>
      <c r="CJ173" s="200"/>
      <c r="CK173" s="200"/>
      <c r="CL173" s="200"/>
      <c r="CM173" s="200"/>
      <c r="CN173" s="200"/>
      <c r="CO173" s="200"/>
      <c r="CP173" s="200"/>
      <c r="CQ173" s="200"/>
      <c r="CR173" s="200"/>
      <c r="CS173" s="200"/>
      <c r="CT173" s="200"/>
      <c r="CU173" s="200"/>
      <c r="CV173" s="200"/>
      <c r="CW173" s="200"/>
      <c r="CX173" s="200"/>
      <c r="CY173" s="200"/>
      <c r="CZ173" s="200"/>
      <c r="DA173" s="200"/>
      <c r="DB173" s="200"/>
      <c r="DC173" s="200"/>
      <c r="DD173" s="200"/>
      <c r="DE173" s="200"/>
      <c r="DF173" s="200"/>
      <c r="DG173" s="200"/>
      <c r="DH173" s="200"/>
      <c r="DI173" s="200"/>
      <c r="DJ173" s="200"/>
      <c r="DK173" s="200"/>
      <c r="DL173" s="200"/>
      <c r="DM173" s="200"/>
      <c r="DN173" s="200"/>
      <c r="DO173" s="200"/>
      <c r="DP173" s="200"/>
      <c r="DQ173" s="200"/>
      <c r="DR173" s="200"/>
      <c r="DS173" s="200"/>
      <c r="DT173" s="200"/>
      <c r="DU173" s="200"/>
      <c r="DV173" s="200"/>
      <c r="DW173" s="200"/>
      <c r="DX173" s="200"/>
      <c r="DY173" s="200"/>
      <c r="DZ173" s="200"/>
      <c r="EA173" s="200"/>
      <c r="EB173" s="200"/>
      <c r="EC173" s="200"/>
      <c r="ED173" s="200"/>
      <c r="EE173" s="200"/>
      <c r="EF173" s="200"/>
      <c r="EG173" s="32"/>
    </row>
    <row r="174" spans="1:137" outlineLevel="1">
      <c r="A174" s="211" t="str">
        <f>A154&amp;"."&amp;A171&amp;"."&amp;A155&amp;"."&amp;B174</f>
        <v>1.o.4.3</v>
      </c>
      <c r="B174">
        <v>3</v>
      </c>
      <c r="C174" t="e">
        <f>_xlfn.XLOOKUP($A174,Select!$A$4:$A$65,Select!$H$4:$H$65)</f>
        <v>#N/A</v>
      </c>
      <c r="D174"/>
      <c r="E174"/>
      <c r="F174"/>
      <c r="G174"/>
      <c r="H174"/>
      <c r="I174"/>
      <c r="J174"/>
      <c r="K174"/>
      <c r="L174"/>
      <c r="M174" s="200"/>
      <c r="N174" s="200"/>
      <c r="O174" s="200"/>
      <c r="P174" s="200"/>
      <c r="Q174" s="200"/>
      <c r="R174" s="200"/>
      <c r="S174" s="200"/>
      <c r="T174" s="200"/>
      <c r="U174" s="200"/>
      <c r="V174" s="200"/>
      <c r="W174" s="200"/>
      <c r="X174" s="200"/>
      <c r="Y174" s="200"/>
      <c r="Z174" s="200"/>
      <c r="AA174" s="200"/>
      <c r="AB174" s="200"/>
      <c r="AC174" s="200"/>
      <c r="AD174" s="200"/>
      <c r="AE174" s="200"/>
      <c r="AF174" s="200"/>
      <c r="AG174" s="200"/>
      <c r="AH174" s="200"/>
      <c r="AI174" s="200"/>
      <c r="AJ174" s="200"/>
      <c r="AK174" s="200"/>
      <c r="AL174" s="200"/>
      <c r="AM174" s="200"/>
      <c r="AN174" s="200"/>
      <c r="AO174" s="200"/>
      <c r="AP174" s="200"/>
      <c r="AQ174" s="200"/>
      <c r="AR174" s="200"/>
      <c r="AS174" s="200"/>
      <c r="AT174" s="200"/>
      <c r="AU174" s="200"/>
      <c r="AV174" s="200"/>
      <c r="AW174" s="200"/>
      <c r="AX174" s="200"/>
      <c r="AY174" s="200"/>
      <c r="AZ174" s="200"/>
      <c r="BA174" s="200"/>
      <c r="BB174" s="200"/>
      <c r="BC174" s="200"/>
      <c r="BD174" s="200"/>
      <c r="BE174" s="200"/>
      <c r="BF174" s="200"/>
      <c r="BG174" s="200"/>
      <c r="BH174" s="200"/>
      <c r="BI174" s="200"/>
      <c r="BJ174" s="200"/>
      <c r="BK174" s="200"/>
      <c r="BL174" s="200"/>
      <c r="BM174" s="200"/>
      <c r="BN174" s="200"/>
      <c r="BO174" s="200"/>
      <c r="BP174" s="200"/>
      <c r="BQ174" s="200"/>
      <c r="BR174" s="200"/>
      <c r="BS174" s="200"/>
      <c r="BT174" s="200"/>
      <c r="BU174" s="200"/>
      <c r="BV174" s="200"/>
      <c r="BW174" s="200"/>
      <c r="BX174" s="200"/>
      <c r="BY174" s="200"/>
      <c r="BZ174" s="200"/>
      <c r="CA174" s="200"/>
      <c r="CB174" s="200"/>
      <c r="CC174" s="200"/>
      <c r="CD174" s="200"/>
      <c r="CE174" s="200"/>
      <c r="CF174" s="200"/>
      <c r="CG174" s="200"/>
      <c r="CH174" s="200"/>
      <c r="CI174" s="200"/>
      <c r="CJ174" s="200"/>
      <c r="CK174" s="200"/>
      <c r="CL174" s="200"/>
      <c r="CM174" s="200"/>
      <c r="CN174" s="200"/>
      <c r="CO174" s="200"/>
      <c r="CP174" s="200"/>
      <c r="CQ174" s="200"/>
      <c r="CR174" s="200"/>
      <c r="CS174" s="200"/>
      <c r="CT174" s="200"/>
      <c r="CU174" s="200"/>
      <c r="CV174" s="200"/>
      <c r="CW174" s="200"/>
      <c r="CX174" s="200"/>
      <c r="CY174" s="200"/>
      <c r="CZ174" s="200"/>
      <c r="DA174" s="200"/>
      <c r="DB174" s="200"/>
      <c r="DC174" s="200"/>
      <c r="DD174" s="200"/>
      <c r="DE174" s="200"/>
      <c r="DF174" s="200"/>
      <c r="DG174" s="200"/>
      <c r="DH174" s="200"/>
      <c r="DI174" s="200"/>
      <c r="DJ174" s="200"/>
      <c r="DK174" s="200"/>
      <c r="DL174" s="200"/>
      <c r="DM174" s="200"/>
      <c r="DN174" s="200"/>
      <c r="DO174" s="200"/>
      <c r="DP174" s="200"/>
      <c r="DQ174" s="200"/>
      <c r="DR174" s="200"/>
      <c r="DS174" s="200"/>
      <c r="DT174" s="200"/>
      <c r="DU174" s="200"/>
      <c r="DV174" s="200"/>
      <c r="DW174" s="200"/>
      <c r="DX174" s="200"/>
      <c r="DY174" s="200"/>
      <c r="DZ174" s="200"/>
      <c r="EA174" s="200"/>
      <c r="EB174" s="200"/>
      <c r="EC174" s="200"/>
      <c r="ED174" s="200"/>
      <c r="EE174" s="200"/>
      <c r="EF174" s="200"/>
      <c r="EG174" s="32"/>
    </row>
    <row r="175" spans="1:137" outlineLevel="1">
      <c r="A175" s="211" t="str">
        <f>A154&amp;"."&amp;A171&amp;"."&amp;A155&amp;"."&amp;B175</f>
        <v>1.o.4.4</v>
      </c>
      <c r="B175">
        <v>4</v>
      </c>
      <c r="C175" t="e">
        <f>_xlfn.XLOOKUP($A175,Select!$A$4:$A$65,Select!$H$4:$H$65)</f>
        <v>#N/A</v>
      </c>
      <c r="D175"/>
      <c r="E175"/>
      <c r="F175"/>
      <c r="G175"/>
      <c r="H175"/>
      <c r="I175"/>
      <c r="J175"/>
      <c r="K175"/>
      <c r="L175"/>
      <c r="M175" s="200"/>
      <c r="N175" s="200"/>
      <c r="O175" s="200"/>
      <c r="P175" s="200"/>
      <c r="Q175" s="200"/>
      <c r="R175" s="200"/>
      <c r="S175" s="200"/>
      <c r="T175" s="200"/>
      <c r="U175" s="200"/>
      <c r="V175" s="200"/>
      <c r="W175" s="200"/>
      <c r="X175" s="200"/>
      <c r="Y175" s="200"/>
      <c r="Z175" s="200"/>
      <c r="AA175" s="200"/>
      <c r="AB175" s="200"/>
      <c r="AC175" s="200"/>
      <c r="AD175" s="200"/>
      <c r="AE175" s="200"/>
      <c r="AF175" s="200"/>
      <c r="AG175" s="200"/>
      <c r="AH175" s="200"/>
      <c r="AI175" s="200"/>
      <c r="AJ175" s="200"/>
      <c r="AK175" s="200"/>
      <c r="AL175" s="200"/>
      <c r="AM175" s="200"/>
      <c r="AN175" s="200"/>
      <c r="AO175" s="200"/>
      <c r="AP175" s="200"/>
      <c r="AQ175" s="200"/>
      <c r="AR175" s="200"/>
      <c r="AS175" s="200"/>
      <c r="AT175" s="200"/>
      <c r="AU175" s="200"/>
      <c r="AV175" s="200"/>
      <c r="AW175" s="200"/>
      <c r="AX175" s="200"/>
      <c r="AY175" s="200"/>
      <c r="AZ175" s="200"/>
      <c r="BA175" s="200"/>
      <c r="BB175" s="200"/>
      <c r="BC175" s="200"/>
      <c r="BD175" s="200"/>
      <c r="BE175" s="200"/>
      <c r="BF175" s="200"/>
      <c r="BG175" s="200"/>
      <c r="BH175" s="200"/>
      <c r="BI175" s="200"/>
      <c r="BJ175" s="200"/>
      <c r="BK175" s="200"/>
      <c r="BL175" s="200"/>
      <c r="BM175" s="200"/>
      <c r="BN175" s="200"/>
      <c r="BO175" s="200"/>
      <c r="BP175" s="200"/>
      <c r="BQ175" s="200"/>
      <c r="BR175" s="200"/>
      <c r="BS175" s="200"/>
      <c r="BT175" s="200"/>
      <c r="BU175" s="200"/>
      <c r="BV175" s="200"/>
      <c r="BW175" s="200"/>
      <c r="BX175" s="200"/>
      <c r="BY175" s="200"/>
      <c r="BZ175" s="200"/>
      <c r="CA175" s="200"/>
      <c r="CB175" s="200"/>
      <c r="CC175" s="200"/>
      <c r="CD175" s="200"/>
      <c r="CE175" s="200"/>
      <c r="CF175" s="200"/>
      <c r="CG175" s="200"/>
      <c r="CH175" s="200"/>
      <c r="CI175" s="200"/>
      <c r="CJ175" s="200"/>
      <c r="CK175" s="200"/>
      <c r="CL175" s="200"/>
      <c r="CM175" s="200"/>
      <c r="CN175" s="200"/>
      <c r="CO175" s="200"/>
      <c r="CP175" s="200"/>
      <c r="CQ175" s="200"/>
      <c r="CR175" s="200"/>
      <c r="CS175" s="200"/>
      <c r="CT175" s="200"/>
      <c r="CU175" s="200"/>
      <c r="CV175" s="200"/>
      <c r="CW175" s="200"/>
      <c r="CX175" s="200"/>
      <c r="CY175" s="200"/>
      <c r="CZ175" s="200"/>
      <c r="DA175" s="200"/>
      <c r="DB175" s="200"/>
      <c r="DC175" s="200"/>
      <c r="DD175" s="200"/>
      <c r="DE175" s="200"/>
      <c r="DF175" s="200"/>
      <c r="DG175" s="200"/>
      <c r="DH175" s="200"/>
      <c r="DI175" s="200"/>
      <c r="DJ175" s="200"/>
      <c r="DK175" s="200"/>
      <c r="DL175" s="200"/>
      <c r="DM175" s="200"/>
      <c r="DN175" s="200"/>
      <c r="DO175" s="200"/>
      <c r="DP175" s="200"/>
      <c r="DQ175" s="200"/>
      <c r="DR175" s="200"/>
      <c r="DS175" s="200"/>
      <c r="DT175" s="200"/>
      <c r="DU175" s="200"/>
      <c r="DV175" s="200"/>
      <c r="DW175" s="200"/>
      <c r="DX175" s="200"/>
      <c r="DY175" s="200"/>
      <c r="DZ175" s="200"/>
      <c r="EA175" s="200"/>
      <c r="EB175" s="200"/>
      <c r="EC175" s="200"/>
      <c r="ED175" s="200"/>
      <c r="EE175" s="200"/>
      <c r="EF175" s="200"/>
      <c r="EG175" s="32"/>
    </row>
    <row r="176" spans="1:137" outlineLevel="1">
      <c r="A176" s="211" t="str">
        <f>A154&amp;"."&amp;A171&amp;"."&amp;A155&amp;"."&amp;B176</f>
        <v>1.o.4.5</v>
      </c>
      <c r="B176">
        <v>5</v>
      </c>
      <c r="C176" t="e">
        <f>_xlfn.XLOOKUP($A176,Select!$A$4:$A$65,Select!$H$4:$H$65)</f>
        <v>#N/A</v>
      </c>
      <c r="D176"/>
      <c r="E176"/>
      <c r="F176"/>
      <c r="G176"/>
      <c r="H176"/>
      <c r="I176"/>
      <c r="J176"/>
      <c r="K176"/>
      <c r="L176"/>
      <c r="M176" s="200"/>
      <c r="N176" s="200"/>
      <c r="O176" s="200"/>
      <c r="P176" s="200"/>
      <c r="Q176" s="200"/>
      <c r="R176" s="200"/>
      <c r="S176" s="200"/>
      <c r="T176" s="200"/>
      <c r="U176" s="200"/>
      <c r="V176" s="200"/>
      <c r="W176" s="200"/>
      <c r="X176" s="200"/>
      <c r="Y176" s="200"/>
      <c r="Z176" s="200"/>
      <c r="AA176" s="200"/>
      <c r="AB176" s="200"/>
      <c r="AC176" s="200"/>
      <c r="AD176" s="200"/>
      <c r="AE176" s="200"/>
      <c r="AF176" s="200"/>
      <c r="AG176" s="200"/>
      <c r="AH176" s="200"/>
      <c r="AI176" s="200"/>
      <c r="AJ176" s="200"/>
      <c r="AK176" s="200"/>
      <c r="AL176" s="200"/>
      <c r="AM176" s="200"/>
      <c r="AN176" s="200"/>
      <c r="AO176" s="200"/>
      <c r="AP176" s="200"/>
      <c r="AQ176" s="200"/>
      <c r="AR176" s="200"/>
      <c r="AS176" s="200"/>
      <c r="AT176" s="200"/>
      <c r="AU176" s="200"/>
      <c r="AV176" s="200"/>
      <c r="AW176" s="200"/>
      <c r="AX176" s="200"/>
      <c r="AY176" s="200"/>
      <c r="AZ176" s="200"/>
      <c r="BA176" s="200"/>
      <c r="BB176" s="200"/>
      <c r="BC176" s="200"/>
      <c r="BD176" s="200"/>
      <c r="BE176" s="200"/>
      <c r="BF176" s="200"/>
      <c r="BG176" s="200"/>
      <c r="BH176" s="200"/>
      <c r="BI176" s="200"/>
      <c r="BJ176" s="200"/>
      <c r="BK176" s="200"/>
      <c r="BL176" s="200"/>
      <c r="BM176" s="200"/>
      <c r="BN176" s="200"/>
      <c r="BO176" s="200"/>
      <c r="BP176" s="200"/>
      <c r="BQ176" s="200"/>
      <c r="BR176" s="200"/>
      <c r="BS176" s="200"/>
      <c r="BT176" s="200"/>
      <c r="BU176" s="200"/>
      <c r="BV176" s="200"/>
      <c r="BW176" s="200"/>
      <c r="BX176" s="200"/>
      <c r="BY176" s="200"/>
      <c r="BZ176" s="200"/>
      <c r="CA176" s="200"/>
      <c r="CB176" s="200"/>
      <c r="CC176" s="200"/>
      <c r="CD176" s="200"/>
      <c r="CE176" s="200"/>
      <c r="CF176" s="200"/>
      <c r="CG176" s="200"/>
      <c r="CH176" s="200"/>
      <c r="CI176" s="200"/>
      <c r="CJ176" s="200"/>
      <c r="CK176" s="200"/>
      <c r="CL176" s="200"/>
      <c r="CM176" s="200"/>
      <c r="CN176" s="200"/>
      <c r="CO176" s="200"/>
      <c r="CP176" s="200"/>
      <c r="CQ176" s="200"/>
      <c r="CR176" s="200"/>
      <c r="CS176" s="200"/>
      <c r="CT176" s="200"/>
      <c r="CU176" s="200"/>
      <c r="CV176" s="200"/>
      <c r="CW176" s="200"/>
      <c r="CX176" s="200"/>
      <c r="CY176" s="200"/>
      <c r="CZ176" s="200"/>
      <c r="DA176" s="200"/>
      <c r="DB176" s="200"/>
      <c r="DC176" s="200"/>
      <c r="DD176" s="200"/>
      <c r="DE176" s="200"/>
      <c r="DF176" s="200"/>
      <c r="DG176" s="200"/>
      <c r="DH176" s="200"/>
      <c r="DI176" s="200"/>
      <c r="DJ176" s="200"/>
      <c r="DK176" s="200"/>
      <c r="DL176" s="200"/>
      <c r="DM176" s="200"/>
      <c r="DN176" s="200"/>
      <c r="DO176" s="200"/>
      <c r="DP176" s="200"/>
      <c r="DQ176" s="200"/>
      <c r="DR176" s="200"/>
      <c r="DS176" s="200"/>
      <c r="DT176" s="200"/>
      <c r="DU176" s="200"/>
      <c r="DV176" s="200"/>
      <c r="DW176" s="200"/>
      <c r="DX176" s="200"/>
      <c r="DY176" s="200"/>
      <c r="DZ176" s="200"/>
      <c r="EA176" s="200"/>
      <c r="EB176" s="200"/>
      <c r="EC176" s="200"/>
      <c r="ED176" s="200"/>
      <c r="EE176" s="200"/>
      <c r="EF176" s="200"/>
      <c r="EG176" s="32"/>
    </row>
    <row r="177" spans="1:137" outlineLevel="1">
      <c r="A177" s="211" t="str">
        <f>A154&amp;"."&amp;A171&amp;"."&amp;A155&amp;"."&amp;B177</f>
        <v>1.o.4.6</v>
      </c>
      <c r="B177">
        <v>6</v>
      </c>
      <c r="C177" t="e">
        <f>_xlfn.XLOOKUP($A177,Select!$A$4:$A$65,Select!$H$4:$H$65)</f>
        <v>#N/A</v>
      </c>
      <c r="D177"/>
      <c r="E177"/>
      <c r="F177"/>
      <c r="G177"/>
      <c r="H177"/>
      <c r="I177"/>
      <c r="J177"/>
      <c r="K177"/>
      <c r="L177"/>
      <c r="M177" s="200"/>
      <c r="N177" s="200"/>
      <c r="O177" s="200"/>
      <c r="P177" s="200"/>
      <c r="Q177" s="200"/>
      <c r="R177" s="200"/>
      <c r="S177" s="200"/>
      <c r="T177" s="200"/>
      <c r="U177" s="200"/>
      <c r="V177" s="200"/>
      <c r="W177" s="200"/>
      <c r="X177" s="200"/>
      <c r="Y177" s="200"/>
      <c r="Z177" s="200"/>
      <c r="AA177" s="200"/>
      <c r="AB177" s="200"/>
      <c r="AC177" s="200"/>
      <c r="AD177" s="200"/>
      <c r="AE177" s="200"/>
      <c r="AF177" s="200"/>
      <c r="AG177" s="200"/>
      <c r="AH177" s="200"/>
      <c r="AI177" s="200"/>
      <c r="AJ177" s="200"/>
      <c r="AK177" s="200"/>
      <c r="AL177" s="200"/>
      <c r="AM177" s="200"/>
      <c r="AN177" s="200"/>
      <c r="AO177" s="200"/>
      <c r="AP177" s="200"/>
      <c r="AQ177" s="200"/>
      <c r="AR177" s="200"/>
      <c r="AS177" s="200"/>
      <c r="AT177" s="200"/>
      <c r="AU177" s="200"/>
      <c r="AV177" s="200"/>
      <c r="AW177" s="200"/>
      <c r="AX177" s="200"/>
      <c r="AY177" s="200"/>
      <c r="AZ177" s="200"/>
      <c r="BA177" s="200"/>
      <c r="BB177" s="200"/>
      <c r="BC177" s="200"/>
      <c r="BD177" s="200"/>
      <c r="BE177" s="200"/>
      <c r="BF177" s="200"/>
      <c r="BG177" s="200"/>
      <c r="BH177" s="200"/>
      <c r="BI177" s="200"/>
      <c r="BJ177" s="200"/>
      <c r="BK177" s="200"/>
      <c r="BL177" s="200"/>
      <c r="BM177" s="200"/>
      <c r="BN177" s="200"/>
      <c r="BO177" s="200"/>
      <c r="BP177" s="200"/>
      <c r="BQ177" s="200"/>
      <c r="BR177" s="200"/>
      <c r="BS177" s="200"/>
      <c r="BT177" s="200"/>
      <c r="BU177" s="200"/>
      <c r="BV177" s="200"/>
      <c r="BW177" s="200"/>
      <c r="BX177" s="200"/>
      <c r="BY177" s="200"/>
      <c r="BZ177" s="200"/>
      <c r="CA177" s="200"/>
      <c r="CB177" s="200"/>
      <c r="CC177" s="200"/>
      <c r="CD177" s="200"/>
      <c r="CE177" s="200"/>
      <c r="CF177" s="200"/>
      <c r="CG177" s="200"/>
      <c r="CH177" s="200"/>
      <c r="CI177" s="200"/>
      <c r="CJ177" s="200"/>
      <c r="CK177" s="200"/>
      <c r="CL177" s="200"/>
      <c r="CM177" s="200"/>
      <c r="CN177" s="200"/>
      <c r="CO177" s="200"/>
      <c r="CP177" s="200"/>
      <c r="CQ177" s="200"/>
      <c r="CR177" s="200"/>
      <c r="CS177" s="200"/>
      <c r="CT177" s="200"/>
      <c r="CU177" s="200"/>
      <c r="CV177" s="200"/>
      <c r="CW177" s="200"/>
      <c r="CX177" s="200"/>
      <c r="CY177" s="200"/>
      <c r="CZ177" s="200"/>
      <c r="DA177" s="200"/>
      <c r="DB177" s="200"/>
      <c r="DC177" s="200"/>
      <c r="DD177" s="200"/>
      <c r="DE177" s="200"/>
      <c r="DF177" s="200"/>
      <c r="DG177" s="200"/>
      <c r="DH177" s="200"/>
      <c r="DI177" s="200"/>
      <c r="DJ177" s="200"/>
      <c r="DK177" s="200"/>
      <c r="DL177" s="200"/>
      <c r="DM177" s="200"/>
      <c r="DN177" s="200"/>
      <c r="DO177" s="200"/>
      <c r="DP177" s="200"/>
      <c r="DQ177" s="200"/>
      <c r="DR177" s="200"/>
      <c r="DS177" s="200"/>
      <c r="DT177" s="200"/>
      <c r="DU177" s="200"/>
      <c r="DV177" s="200"/>
      <c r="DW177" s="200"/>
      <c r="DX177" s="200"/>
      <c r="DY177" s="200"/>
      <c r="DZ177" s="200"/>
      <c r="EA177" s="200"/>
      <c r="EB177" s="200"/>
      <c r="EC177" s="200"/>
      <c r="ED177" s="200"/>
      <c r="EE177" s="200"/>
      <c r="EF177" s="200"/>
      <c r="EG177" s="32"/>
    </row>
    <row r="178" spans="1:137" outlineLevel="1">
      <c r="A178" s="211" t="str">
        <f>A154&amp;"."&amp;A171&amp;"."&amp;A155&amp;"."&amp;B178</f>
        <v>1.o.4.7</v>
      </c>
      <c r="B178">
        <v>7</v>
      </c>
      <c r="C178" t="e">
        <f>_xlfn.XLOOKUP($A178,Select!$A$4:$A$65,Select!$H$4:$H$65)</f>
        <v>#N/A</v>
      </c>
      <c r="D178"/>
      <c r="E178"/>
      <c r="F178"/>
      <c r="G178"/>
      <c r="H178"/>
      <c r="I178"/>
      <c r="J178"/>
      <c r="K178"/>
      <c r="L178"/>
      <c r="M178" s="200"/>
      <c r="N178" s="200"/>
      <c r="O178" s="200"/>
      <c r="P178" s="200"/>
      <c r="Q178" s="200"/>
      <c r="R178" s="200"/>
      <c r="S178" s="200"/>
      <c r="T178" s="200"/>
      <c r="U178" s="200"/>
      <c r="V178" s="200"/>
      <c r="W178" s="200"/>
      <c r="X178" s="200"/>
      <c r="Y178" s="200"/>
      <c r="Z178" s="200"/>
      <c r="AA178" s="200"/>
      <c r="AB178" s="200"/>
      <c r="AC178" s="200"/>
      <c r="AD178" s="200"/>
      <c r="AE178" s="200"/>
      <c r="AF178" s="200"/>
      <c r="AG178" s="200"/>
      <c r="AH178" s="200"/>
      <c r="AI178" s="200"/>
      <c r="AJ178" s="200"/>
      <c r="AK178" s="200"/>
      <c r="AL178" s="200"/>
      <c r="AM178" s="200"/>
      <c r="AN178" s="200"/>
      <c r="AO178" s="200"/>
      <c r="AP178" s="200"/>
      <c r="AQ178" s="200"/>
      <c r="AR178" s="200"/>
      <c r="AS178" s="200"/>
      <c r="AT178" s="200"/>
      <c r="AU178" s="200"/>
      <c r="AV178" s="200"/>
      <c r="AW178" s="200"/>
      <c r="AX178" s="200"/>
      <c r="AY178" s="200"/>
      <c r="AZ178" s="200"/>
      <c r="BA178" s="200"/>
      <c r="BB178" s="200"/>
      <c r="BC178" s="200"/>
      <c r="BD178" s="200"/>
      <c r="BE178" s="200"/>
      <c r="BF178" s="200"/>
      <c r="BG178" s="200"/>
      <c r="BH178" s="200"/>
      <c r="BI178" s="200"/>
      <c r="BJ178" s="200"/>
      <c r="BK178" s="200"/>
      <c r="BL178" s="200"/>
      <c r="BM178" s="200"/>
      <c r="BN178" s="200"/>
      <c r="BO178" s="200"/>
      <c r="BP178" s="200"/>
      <c r="BQ178" s="200"/>
      <c r="BR178" s="200"/>
      <c r="BS178" s="200"/>
      <c r="BT178" s="200"/>
      <c r="BU178" s="200"/>
      <c r="BV178" s="200"/>
      <c r="BW178" s="200"/>
      <c r="BX178" s="200"/>
      <c r="BY178" s="200"/>
      <c r="BZ178" s="200"/>
      <c r="CA178" s="200"/>
      <c r="CB178" s="200"/>
      <c r="CC178" s="200"/>
      <c r="CD178" s="200"/>
      <c r="CE178" s="200"/>
      <c r="CF178" s="200"/>
      <c r="CG178" s="200"/>
      <c r="CH178" s="200"/>
      <c r="CI178" s="200"/>
      <c r="CJ178" s="200"/>
      <c r="CK178" s="200"/>
      <c r="CL178" s="200"/>
      <c r="CM178" s="200"/>
      <c r="CN178" s="200"/>
      <c r="CO178" s="200"/>
      <c r="CP178" s="200"/>
      <c r="CQ178" s="200"/>
      <c r="CR178" s="200"/>
      <c r="CS178" s="200"/>
      <c r="CT178" s="200"/>
      <c r="CU178" s="200"/>
      <c r="CV178" s="200"/>
      <c r="CW178" s="200"/>
      <c r="CX178" s="200"/>
      <c r="CY178" s="200"/>
      <c r="CZ178" s="200"/>
      <c r="DA178" s="200"/>
      <c r="DB178" s="200"/>
      <c r="DC178" s="200"/>
      <c r="DD178" s="200"/>
      <c r="DE178" s="200"/>
      <c r="DF178" s="200"/>
      <c r="DG178" s="200"/>
      <c r="DH178" s="200"/>
      <c r="DI178" s="200"/>
      <c r="DJ178" s="200"/>
      <c r="DK178" s="200"/>
      <c r="DL178" s="200"/>
      <c r="DM178" s="200"/>
      <c r="DN178" s="200"/>
      <c r="DO178" s="200"/>
      <c r="DP178" s="200"/>
      <c r="DQ178" s="200"/>
      <c r="DR178" s="200"/>
      <c r="DS178" s="200"/>
      <c r="DT178" s="200"/>
      <c r="DU178" s="200"/>
      <c r="DV178" s="200"/>
      <c r="DW178" s="200"/>
      <c r="DX178" s="200"/>
      <c r="DY178" s="200"/>
      <c r="DZ178" s="200"/>
      <c r="EA178" s="200"/>
      <c r="EB178" s="200"/>
      <c r="EC178" s="200"/>
      <c r="ED178" s="200"/>
      <c r="EE178" s="200"/>
      <c r="EF178" s="200"/>
      <c r="EG178" s="32"/>
    </row>
    <row r="179" spans="1:137" outlineLevel="1">
      <c r="A179" s="211" t="str">
        <f>A154&amp;"."&amp;A171&amp;"."&amp;A155&amp;"."&amp;B179</f>
        <v>1.o.4.8</v>
      </c>
      <c r="B179">
        <v>8</v>
      </c>
      <c r="C179" t="e">
        <f>_xlfn.XLOOKUP($A179,Select!$A$4:$A$65,Select!$H$4:$H$65)</f>
        <v>#N/A</v>
      </c>
      <c r="D179"/>
      <c r="E179"/>
      <c r="F179"/>
      <c r="G179"/>
      <c r="H179"/>
      <c r="I179"/>
      <c r="J179"/>
      <c r="K179"/>
      <c r="L179"/>
      <c r="M179" s="200"/>
      <c r="N179" s="200"/>
      <c r="O179" s="200"/>
      <c r="P179" s="200"/>
      <c r="Q179" s="200"/>
      <c r="R179" s="200"/>
      <c r="S179" s="200"/>
      <c r="T179" s="200"/>
      <c r="U179" s="200"/>
      <c r="V179" s="200"/>
      <c r="W179" s="200"/>
      <c r="X179" s="200"/>
      <c r="Y179" s="200"/>
      <c r="Z179" s="200"/>
      <c r="AA179" s="200"/>
      <c r="AB179" s="200"/>
      <c r="AC179" s="200"/>
      <c r="AD179" s="200"/>
      <c r="AE179" s="200"/>
      <c r="AF179" s="200"/>
      <c r="AG179" s="200"/>
      <c r="AH179" s="200"/>
      <c r="AI179" s="200"/>
      <c r="AJ179" s="200"/>
      <c r="AK179" s="200"/>
      <c r="AL179" s="200"/>
      <c r="AM179" s="200"/>
      <c r="AN179" s="200"/>
      <c r="AO179" s="200"/>
      <c r="AP179" s="200"/>
      <c r="AQ179" s="200"/>
      <c r="AR179" s="200"/>
      <c r="AS179" s="200"/>
      <c r="AT179" s="200"/>
      <c r="AU179" s="200"/>
      <c r="AV179" s="200"/>
      <c r="AW179" s="200"/>
      <c r="AX179" s="200"/>
      <c r="AY179" s="200"/>
      <c r="AZ179" s="200"/>
      <c r="BA179" s="200"/>
      <c r="BB179" s="200"/>
      <c r="BC179" s="200"/>
      <c r="BD179" s="200"/>
      <c r="BE179" s="200"/>
      <c r="BF179" s="200"/>
      <c r="BG179" s="200"/>
      <c r="BH179" s="200"/>
      <c r="BI179" s="200"/>
      <c r="BJ179" s="200"/>
      <c r="BK179" s="200"/>
      <c r="BL179" s="200"/>
      <c r="BM179" s="200"/>
      <c r="BN179" s="200"/>
      <c r="BO179" s="200"/>
      <c r="BP179" s="200"/>
      <c r="BQ179" s="200"/>
      <c r="BR179" s="200"/>
      <c r="BS179" s="200"/>
      <c r="BT179" s="200"/>
      <c r="BU179" s="200"/>
      <c r="BV179" s="200"/>
      <c r="BW179" s="200"/>
      <c r="BX179" s="200"/>
      <c r="BY179" s="200"/>
      <c r="BZ179" s="200"/>
      <c r="CA179" s="200"/>
      <c r="CB179" s="200"/>
      <c r="CC179" s="200"/>
      <c r="CD179" s="200"/>
      <c r="CE179" s="200"/>
      <c r="CF179" s="200"/>
      <c r="CG179" s="200"/>
      <c r="CH179" s="200"/>
      <c r="CI179" s="200"/>
      <c r="CJ179" s="200"/>
      <c r="CK179" s="200"/>
      <c r="CL179" s="200"/>
      <c r="CM179" s="200"/>
      <c r="CN179" s="200"/>
      <c r="CO179" s="200"/>
      <c r="CP179" s="200"/>
      <c r="CQ179" s="200"/>
      <c r="CR179" s="200"/>
      <c r="CS179" s="200"/>
      <c r="CT179" s="200"/>
      <c r="CU179" s="200"/>
      <c r="CV179" s="200"/>
      <c r="CW179" s="200"/>
      <c r="CX179" s="200"/>
      <c r="CY179" s="200"/>
      <c r="CZ179" s="200"/>
      <c r="DA179" s="200"/>
      <c r="DB179" s="200"/>
      <c r="DC179" s="200"/>
      <c r="DD179" s="200"/>
      <c r="DE179" s="200"/>
      <c r="DF179" s="200"/>
      <c r="DG179" s="200"/>
      <c r="DH179" s="200"/>
      <c r="DI179" s="200"/>
      <c r="DJ179" s="200"/>
      <c r="DK179" s="200"/>
      <c r="DL179" s="200"/>
      <c r="DM179" s="200"/>
      <c r="DN179" s="200"/>
      <c r="DO179" s="200"/>
      <c r="DP179" s="200"/>
      <c r="DQ179" s="200"/>
      <c r="DR179" s="200"/>
      <c r="DS179" s="200"/>
      <c r="DT179" s="200"/>
      <c r="DU179" s="200"/>
      <c r="DV179" s="200"/>
      <c r="DW179" s="200"/>
      <c r="DX179" s="200"/>
      <c r="DY179" s="200"/>
      <c r="DZ179" s="200"/>
      <c r="EA179" s="200"/>
      <c r="EB179" s="200"/>
      <c r="EC179" s="200"/>
      <c r="ED179" s="200"/>
      <c r="EE179" s="200"/>
      <c r="EF179" s="200"/>
      <c r="EG179" s="32"/>
    </row>
    <row r="180" spans="1:137" outlineLevel="1">
      <c r="A180" s="211" t="str">
        <f>A154&amp;"."&amp;A171&amp;"."&amp;A155&amp;"."&amp;B180</f>
        <v>1.o.4.9</v>
      </c>
      <c r="B180">
        <v>9</v>
      </c>
      <c r="C180" t="e">
        <f>_xlfn.XLOOKUP($A180,Select!$A$4:$A$65,Select!$H$4:$H$65)</f>
        <v>#N/A</v>
      </c>
      <c r="D180"/>
      <c r="E180"/>
      <c r="F180"/>
      <c r="G180"/>
      <c r="H180"/>
      <c r="I180"/>
      <c r="J180"/>
      <c r="K180"/>
      <c r="L180"/>
      <c r="M180" s="200"/>
      <c r="N180" s="200"/>
      <c r="O180" s="200"/>
      <c r="P180" s="200"/>
      <c r="Q180" s="200"/>
      <c r="R180" s="200"/>
      <c r="S180" s="200"/>
      <c r="T180" s="200"/>
      <c r="U180" s="200"/>
      <c r="V180" s="200"/>
      <c r="W180" s="200"/>
      <c r="X180" s="200"/>
      <c r="Y180" s="200"/>
      <c r="Z180" s="200"/>
      <c r="AA180" s="200"/>
      <c r="AB180" s="200"/>
      <c r="AC180" s="200"/>
      <c r="AD180" s="200"/>
      <c r="AE180" s="200"/>
      <c r="AF180" s="200"/>
      <c r="AG180" s="200"/>
      <c r="AH180" s="200"/>
      <c r="AI180" s="200"/>
      <c r="AJ180" s="200"/>
      <c r="AK180" s="200"/>
      <c r="AL180" s="200"/>
      <c r="AM180" s="200"/>
      <c r="AN180" s="200"/>
      <c r="AO180" s="200"/>
      <c r="AP180" s="200"/>
      <c r="AQ180" s="200"/>
      <c r="AR180" s="200"/>
      <c r="AS180" s="200"/>
      <c r="AT180" s="200"/>
      <c r="AU180" s="200"/>
      <c r="AV180" s="200"/>
      <c r="AW180" s="200"/>
      <c r="AX180" s="200"/>
      <c r="AY180" s="200"/>
      <c r="AZ180" s="200"/>
      <c r="BA180" s="200"/>
      <c r="BB180" s="200"/>
      <c r="BC180" s="200"/>
      <c r="BD180" s="200"/>
      <c r="BE180" s="200"/>
      <c r="BF180" s="200"/>
      <c r="BG180" s="200"/>
      <c r="BH180" s="200"/>
      <c r="BI180" s="200"/>
      <c r="BJ180" s="200"/>
      <c r="BK180" s="200"/>
      <c r="BL180" s="200"/>
      <c r="BM180" s="200"/>
      <c r="BN180" s="200"/>
      <c r="BO180" s="200"/>
      <c r="BP180" s="200"/>
      <c r="BQ180" s="200"/>
      <c r="BR180" s="200"/>
      <c r="BS180" s="200"/>
      <c r="BT180" s="200"/>
      <c r="BU180" s="200"/>
      <c r="BV180" s="200"/>
      <c r="BW180" s="200"/>
      <c r="BX180" s="200"/>
      <c r="BY180" s="200"/>
      <c r="BZ180" s="200"/>
      <c r="CA180" s="200"/>
      <c r="CB180" s="200"/>
      <c r="CC180" s="200"/>
      <c r="CD180" s="200"/>
      <c r="CE180" s="200"/>
      <c r="CF180" s="200"/>
      <c r="CG180" s="200"/>
      <c r="CH180" s="200"/>
      <c r="CI180" s="200"/>
      <c r="CJ180" s="200"/>
      <c r="CK180" s="200"/>
      <c r="CL180" s="200"/>
      <c r="CM180" s="200"/>
      <c r="CN180" s="200"/>
      <c r="CO180" s="200"/>
      <c r="CP180" s="200"/>
      <c r="CQ180" s="200"/>
      <c r="CR180" s="200"/>
      <c r="CS180" s="200"/>
      <c r="CT180" s="200"/>
      <c r="CU180" s="200"/>
      <c r="CV180" s="200"/>
      <c r="CW180" s="200"/>
      <c r="CX180" s="200"/>
      <c r="CY180" s="200"/>
      <c r="CZ180" s="200"/>
      <c r="DA180" s="200"/>
      <c r="DB180" s="200"/>
      <c r="DC180" s="200"/>
      <c r="DD180" s="200"/>
      <c r="DE180" s="200"/>
      <c r="DF180" s="200"/>
      <c r="DG180" s="200"/>
      <c r="DH180" s="200"/>
      <c r="DI180" s="200"/>
      <c r="DJ180" s="200"/>
      <c r="DK180" s="200"/>
      <c r="DL180" s="200"/>
      <c r="DM180" s="200"/>
      <c r="DN180" s="200"/>
      <c r="DO180" s="200"/>
      <c r="DP180" s="200"/>
      <c r="DQ180" s="200"/>
      <c r="DR180" s="200"/>
      <c r="DS180" s="200"/>
      <c r="DT180" s="200"/>
      <c r="DU180" s="200"/>
      <c r="DV180" s="200"/>
      <c r="DW180" s="200"/>
      <c r="DX180" s="200"/>
      <c r="DY180" s="200"/>
      <c r="DZ180" s="200"/>
      <c r="EA180" s="200"/>
      <c r="EB180" s="200"/>
      <c r="EC180" s="200"/>
      <c r="ED180" s="200"/>
      <c r="EE180" s="200"/>
      <c r="EF180" s="200"/>
      <c r="EG180" s="32"/>
    </row>
    <row r="181" spans="1:137" outlineLevel="1">
      <c r="A181" s="211" t="str">
        <f>A154&amp;"."&amp;A171&amp;"."&amp;A155&amp;"."&amp;B181</f>
        <v>1.o.4.10</v>
      </c>
      <c r="B181">
        <v>10</v>
      </c>
      <c r="C181" t="e">
        <f>_xlfn.XLOOKUP($A181,Select!$A$4:$A$65,Select!$H$4:$H$65)</f>
        <v>#N/A</v>
      </c>
      <c r="D181"/>
      <c r="E181"/>
      <c r="F181"/>
      <c r="G181"/>
      <c r="H181"/>
      <c r="I181"/>
      <c r="J181"/>
      <c r="K181"/>
      <c r="L181"/>
      <c r="M181" s="200"/>
      <c r="N181" s="200"/>
      <c r="O181" s="200"/>
      <c r="P181" s="200"/>
      <c r="Q181" s="200"/>
      <c r="R181" s="200"/>
      <c r="S181" s="200"/>
      <c r="T181" s="200"/>
      <c r="U181" s="200"/>
      <c r="V181" s="200"/>
      <c r="W181" s="200"/>
      <c r="X181" s="200"/>
      <c r="Y181" s="200"/>
      <c r="Z181" s="200"/>
      <c r="AA181" s="200"/>
      <c r="AB181" s="200"/>
      <c r="AC181" s="200"/>
      <c r="AD181" s="200"/>
      <c r="AE181" s="200"/>
      <c r="AF181" s="200"/>
      <c r="AG181" s="200"/>
      <c r="AH181" s="200"/>
      <c r="AI181" s="200"/>
      <c r="AJ181" s="200"/>
      <c r="AK181" s="200"/>
      <c r="AL181" s="200"/>
      <c r="AM181" s="200"/>
      <c r="AN181" s="200"/>
      <c r="AO181" s="200"/>
      <c r="AP181" s="200"/>
      <c r="AQ181" s="200"/>
      <c r="AR181" s="200"/>
      <c r="AS181" s="200"/>
      <c r="AT181" s="200"/>
      <c r="AU181" s="200"/>
      <c r="AV181" s="200"/>
      <c r="AW181" s="200"/>
      <c r="AX181" s="200"/>
      <c r="AY181" s="200"/>
      <c r="AZ181" s="200"/>
      <c r="BA181" s="200"/>
      <c r="BB181" s="200"/>
      <c r="BC181" s="200"/>
      <c r="BD181" s="200"/>
      <c r="BE181" s="200"/>
      <c r="BF181" s="200"/>
      <c r="BG181" s="200"/>
      <c r="BH181" s="200"/>
      <c r="BI181" s="200"/>
      <c r="BJ181" s="200"/>
      <c r="BK181" s="200"/>
      <c r="BL181" s="200"/>
      <c r="BM181" s="200"/>
      <c r="BN181" s="200"/>
      <c r="BO181" s="200"/>
      <c r="BP181" s="200"/>
      <c r="BQ181" s="200"/>
      <c r="BR181" s="200"/>
      <c r="BS181" s="200"/>
      <c r="BT181" s="200"/>
      <c r="BU181" s="200"/>
      <c r="BV181" s="200"/>
      <c r="BW181" s="200"/>
      <c r="BX181" s="200"/>
      <c r="BY181" s="200"/>
      <c r="BZ181" s="200"/>
      <c r="CA181" s="200"/>
      <c r="CB181" s="200"/>
      <c r="CC181" s="200"/>
      <c r="CD181" s="200"/>
      <c r="CE181" s="200"/>
      <c r="CF181" s="200"/>
      <c r="CG181" s="200"/>
      <c r="CH181" s="200"/>
      <c r="CI181" s="200"/>
      <c r="CJ181" s="200"/>
      <c r="CK181" s="200"/>
      <c r="CL181" s="200"/>
      <c r="CM181" s="200"/>
      <c r="CN181" s="200"/>
      <c r="CO181" s="200"/>
      <c r="CP181" s="200"/>
      <c r="CQ181" s="200"/>
      <c r="CR181" s="200"/>
      <c r="CS181" s="200"/>
      <c r="CT181" s="200"/>
      <c r="CU181" s="200"/>
      <c r="CV181" s="200"/>
      <c r="CW181" s="200"/>
      <c r="CX181" s="200"/>
      <c r="CY181" s="200"/>
      <c r="CZ181" s="200"/>
      <c r="DA181" s="200"/>
      <c r="DB181" s="200"/>
      <c r="DC181" s="200"/>
      <c r="DD181" s="200"/>
      <c r="DE181" s="200"/>
      <c r="DF181" s="200"/>
      <c r="DG181" s="200"/>
      <c r="DH181" s="200"/>
      <c r="DI181" s="200"/>
      <c r="DJ181" s="200"/>
      <c r="DK181" s="200"/>
      <c r="DL181" s="200"/>
      <c r="DM181" s="200"/>
      <c r="DN181" s="200"/>
      <c r="DO181" s="200"/>
      <c r="DP181" s="200"/>
      <c r="DQ181" s="200"/>
      <c r="DR181" s="200"/>
      <c r="DS181" s="200"/>
      <c r="DT181" s="200"/>
      <c r="DU181" s="200"/>
      <c r="DV181" s="200"/>
      <c r="DW181" s="200"/>
      <c r="DX181" s="200"/>
      <c r="DY181" s="200"/>
      <c r="DZ181" s="200"/>
      <c r="EA181" s="200"/>
      <c r="EB181" s="200"/>
      <c r="EC181" s="200"/>
      <c r="ED181" s="200"/>
      <c r="EE181" s="200"/>
      <c r="EF181" s="200"/>
      <c r="EG181" s="32"/>
    </row>
    <row r="182" spans="1:137" outlineLevel="1">
      <c r="A182" s="211" t="str">
        <f>A154&amp;"."&amp;A171&amp;"."&amp;A155&amp;"."&amp;B182</f>
        <v>1.o.4.11</v>
      </c>
      <c r="B182">
        <v>11</v>
      </c>
      <c r="C182" t="e">
        <f>_xlfn.XLOOKUP($A182,Select!$A$4:$A$65,Select!$H$4:$H$65)</f>
        <v>#N/A</v>
      </c>
      <c r="D182"/>
      <c r="E182"/>
      <c r="F182"/>
      <c r="G182"/>
      <c r="H182"/>
      <c r="I182"/>
      <c r="J182"/>
      <c r="K182"/>
      <c r="L182"/>
      <c r="M182" s="200"/>
      <c r="N182" s="200"/>
      <c r="O182" s="200"/>
      <c r="P182" s="200"/>
      <c r="Q182" s="200"/>
      <c r="R182" s="200"/>
      <c r="S182" s="200"/>
      <c r="T182" s="200"/>
      <c r="U182" s="200"/>
      <c r="V182" s="200"/>
      <c r="W182" s="200"/>
      <c r="X182" s="200"/>
      <c r="Y182" s="200"/>
      <c r="Z182" s="200"/>
      <c r="AA182" s="200"/>
      <c r="AB182" s="200"/>
      <c r="AC182" s="200"/>
      <c r="AD182" s="200"/>
      <c r="AE182" s="200"/>
      <c r="AF182" s="200"/>
      <c r="AG182" s="200"/>
      <c r="AH182" s="200"/>
      <c r="AI182" s="200"/>
      <c r="AJ182" s="200"/>
      <c r="AK182" s="200"/>
      <c r="AL182" s="200"/>
      <c r="AM182" s="200"/>
      <c r="AN182" s="200"/>
      <c r="AO182" s="200"/>
      <c r="AP182" s="200"/>
      <c r="AQ182" s="200"/>
      <c r="AR182" s="200"/>
      <c r="AS182" s="200"/>
      <c r="AT182" s="200"/>
      <c r="AU182" s="200"/>
      <c r="AV182" s="200"/>
      <c r="AW182" s="200"/>
      <c r="AX182" s="200"/>
      <c r="AY182" s="200"/>
      <c r="AZ182" s="200"/>
      <c r="BA182" s="200"/>
      <c r="BB182" s="200"/>
      <c r="BC182" s="200"/>
      <c r="BD182" s="200"/>
      <c r="BE182" s="200"/>
      <c r="BF182" s="200"/>
      <c r="BG182" s="200"/>
      <c r="BH182" s="200"/>
      <c r="BI182" s="200"/>
      <c r="BJ182" s="200"/>
      <c r="BK182" s="200"/>
      <c r="BL182" s="200"/>
      <c r="BM182" s="200"/>
      <c r="BN182" s="200"/>
      <c r="BO182" s="200"/>
      <c r="BP182" s="200"/>
      <c r="BQ182" s="200"/>
      <c r="BR182" s="200"/>
      <c r="BS182" s="200"/>
      <c r="BT182" s="200"/>
      <c r="BU182" s="200"/>
      <c r="BV182" s="200"/>
      <c r="BW182" s="200"/>
      <c r="BX182" s="200"/>
      <c r="BY182" s="200"/>
      <c r="BZ182" s="200"/>
      <c r="CA182" s="200"/>
      <c r="CB182" s="200"/>
      <c r="CC182" s="200"/>
      <c r="CD182" s="200"/>
      <c r="CE182" s="200"/>
      <c r="CF182" s="200"/>
      <c r="CG182" s="200"/>
      <c r="CH182" s="200"/>
      <c r="CI182" s="200"/>
      <c r="CJ182" s="200"/>
      <c r="CK182" s="200"/>
      <c r="CL182" s="200"/>
      <c r="CM182" s="200"/>
      <c r="CN182" s="200"/>
      <c r="CO182" s="200"/>
      <c r="CP182" s="200"/>
      <c r="CQ182" s="200"/>
      <c r="CR182" s="200"/>
      <c r="CS182" s="200"/>
      <c r="CT182" s="200"/>
      <c r="CU182" s="200"/>
      <c r="CV182" s="200"/>
      <c r="CW182" s="200"/>
      <c r="CX182" s="200"/>
      <c r="CY182" s="200"/>
      <c r="CZ182" s="200"/>
      <c r="DA182" s="200"/>
      <c r="DB182" s="200"/>
      <c r="DC182" s="200"/>
      <c r="DD182" s="200"/>
      <c r="DE182" s="200"/>
      <c r="DF182" s="200"/>
      <c r="DG182" s="200"/>
      <c r="DH182" s="200"/>
      <c r="DI182" s="200"/>
      <c r="DJ182" s="200"/>
      <c r="DK182" s="200"/>
      <c r="DL182" s="200"/>
      <c r="DM182" s="200"/>
      <c r="DN182" s="200"/>
      <c r="DO182" s="200"/>
      <c r="DP182" s="200"/>
      <c r="DQ182" s="200"/>
      <c r="DR182" s="200"/>
      <c r="DS182" s="200"/>
      <c r="DT182" s="200"/>
      <c r="DU182" s="200"/>
      <c r="DV182" s="200"/>
      <c r="DW182" s="200"/>
      <c r="DX182" s="200"/>
      <c r="DY182" s="200"/>
      <c r="DZ182" s="200"/>
      <c r="EA182" s="200"/>
      <c r="EB182" s="200"/>
      <c r="EC182" s="200"/>
      <c r="ED182" s="200"/>
      <c r="EE182" s="200"/>
      <c r="EF182" s="200"/>
      <c r="EG182" s="32"/>
    </row>
    <row r="183" spans="1:137" outlineLevel="1">
      <c r="A183" s="211" t="str">
        <f>A154&amp;"."&amp;A171&amp;"."&amp;A155&amp;"."&amp;B183</f>
        <v>1.o.4.12</v>
      </c>
      <c r="B183">
        <v>12</v>
      </c>
      <c r="C183" t="e">
        <f>_xlfn.XLOOKUP($A183,Select!$A$4:$A$65,Select!$H$4:$H$65)</f>
        <v>#N/A</v>
      </c>
      <c r="D183"/>
      <c r="E183"/>
      <c r="F183"/>
      <c r="G183"/>
      <c r="H183"/>
      <c r="I183"/>
      <c r="J183"/>
      <c r="K183"/>
      <c r="L183"/>
      <c r="M183" s="200"/>
      <c r="N183" s="200"/>
      <c r="O183" s="200"/>
      <c r="P183" s="200"/>
      <c r="Q183" s="200"/>
      <c r="R183" s="200"/>
      <c r="S183" s="200"/>
      <c r="T183" s="200"/>
      <c r="U183" s="200"/>
      <c r="V183" s="200"/>
      <c r="W183" s="200"/>
      <c r="X183" s="200"/>
      <c r="Y183" s="200"/>
      <c r="Z183" s="200"/>
      <c r="AA183" s="200"/>
      <c r="AB183" s="200"/>
      <c r="AC183" s="200"/>
      <c r="AD183" s="200"/>
      <c r="AE183" s="200"/>
      <c r="AF183" s="200"/>
      <c r="AG183" s="200"/>
      <c r="AH183" s="200"/>
      <c r="AI183" s="200"/>
      <c r="AJ183" s="200"/>
      <c r="AK183" s="200"/>
      <c r="AL183" s="200"/>
      <c r="AM183" s="200"/>
      <c r="AN183" s="200"/>
      <c r="AO183" s="200"/>
      <c r="AP183" s="200"/>
      <c r="AQ183" s="200"/>
      <c r="AR183" s="200"/>
      <c r="AS183" s="200"/>
      <c r="AT183" s="200"/>
      <c r="AU183" s="200"/>
      <c r="AV183" s="200"/>
      <c r="AW183" s="200"/>
      <c r="AX183" s="200"/>
      <c r="AY183" s="200"/>
      <c r="AZ183" s="200"/>
      <c r="BA183" s="200"/>
      <c r="BB183" s="200"/>
      <c r="BC183" s="200"/>
      <c r="BD183" s="200"/>
      <c r="BE183" s="200"/>
      <c r="BF183" s="200"/>
      <c r="BG183" s="200"/>
      <c r="BH183" s="200"/>
      <c r="BI183" s="200"/>
      <c r="BJ183" s="200"/>
      <c r="BK183" s="200"/>
      <c r="BL183" s="200"/>
      <c r="BM183" s="200"/>
      <c r="BN183" s="200"/>
      <c r="BO183" s="200"/>
      <c r="BP183" s="200"/>
      <c r="BQ183" s="200"/>
      <c r="BR183" s="200"/>
      <c r="BS183" s="200"/>
      <c r="BT183" s="200"/>
      <c r="BU183" s="200"/>
      <c r="BV183" s="200"/>
      <c r="BW183" s="200"/>
      <c r="BX183" s="200"/>
      <c r="BY183" s="200"/>
      <c r="BZ183" s="200"/>
      <c r="CA183" s="200"/>
      <c r="CB183" s="200"/>
      <c r="CC183" s="200"/>
      <c r="CD183" s="200"/>
      <c r="CE183" s="200"/>
      <c r="CF183" s="200"/>
      <c r="CG183" s="200"/>
      <c r="CH183" s="200"/>
      <c r="CI183" s="200"/>
      <c r="CJ183" s="200"/>
      <c r="CK183" s="200"/>
      <c r="CL183" s="200"/>
      <c r="CM183" s="200"/>
      <c r="CN183" s="200"/>
      <c r="CO183" s="200"/>
      <c r="CP183" s="200"/>
      <c r="CQ183" s="200"/>
      <c r="CR183" s="200"/>
      <c r="CS183" s="200"/>
      <c r="CT183" s="200"/>
      <c r="CU183" s="200"/>
      <c r="CV183" s="200"/>
      <c r="CW183" s="200"/>
      <c r="CX183" s="200"/>
      <c r="CY183" s="200"/>
      <c r="CZ183" s="200"/>
      <c r="DA183" s="200"/>
      <c r="DB183" s="200"/>
      <c r="DC183" s="200"/>
      <c r="DD183" s="200"/>
      <c r="DE183" s="200"/>
      <c r="DF183" s="200"/>
      <c r="DG183" s="200"/>
      <c r="DH183" s="200"/>
      <c r="DI183" s="200"/>
      <c r="DJ183" s="200"/>
      <c r="DK183" s="200"/>
      <c r="DL183" s="200"/>
      <c r="DM183" s="200"/>
      <c r="DN183" s="200"/>
      <c r="DO183" s="200"/>
      <c r="DP183" s="200"/>
      <c r="DQ183" s="200"/>
      <c r="DR183" s="200"/>
      <c r="DS183" s="200"/>
      <c r="DT183" s="200"/>
      <c r="DU183" s="200"/>
      <c r="DV183" s="200"/>
      <c r="DW183" s="200"/>
      <c r="DX183" s="200"/>
      <c r="DY183" s="200"/>
      <c r="DZ183" s="200"/>
      <c r="EA183" s="200"/>
      <c r="EB183" s="200"/>
      <c r="EC183" s="200"/>
      <c r="ED183" s="200"/>
      <c r="EE183" s="200"/>
      <c r="EF183" s="200"/>
      <c r="EG183" s="32"/>
    </row>
    <row r="184" spans="1:137" s="156" customFormat="1" outlineLevel="1">
      <c r="A184" s="212"/>
      <c r="B184" s="201">
        <f>B183-COUNTIFS(C172:C183,#N/A)</f>
        <v>2</v>
      </c>
      <c r="C184" s="201" t="s">
        <v>285</v>
      </c>
      <c r="D184" s="201"/>
      <c r="E184" s="201"/>
      <c r="F184" s="201"/>
      <c r="G184" s="201"/>
      <c r="H184" s="201"/>
      <c r="I184" s="201"/>
      <c r="J184" s="201"/>
      <c r="K184" s="201"/>
      <c r="L184" s="201"/>
      <c r="M184" s="201">
        <f t="shared" ref="M184" si="64">SUM(M172:M183)</f>
        <v>0</v>
      </c>
      <c r="N184" s="201">
        <f t="shared" ref="N184:BY184" si="65">SUM(N172:N183)</f>
        <v>0</v>
      </c>
      <c r="O184" s="201">
        <f t="shared" si="65"/>
        <v>0</v>
      </c>
      <c r="P184" s="201">
        <f t="shared" si="65"/>
        <v>0</v>
      </c>
      <c r="Q184" s="201">
        <f t="shared" si="65"/>
        <v>0</v>
      </c>
      <c r="R184" s="201">
        <f t="shared" si="65"/>
        <v>0</v>
      </c>
      <c r="S184" s="201">
        <f t="shared" si="65"/>
        <v>0</v>
      </c>
      <c r="T184" s="201">
        <f t="shared" si="65"/>
        <v>0</v>
      </c>
      <c r="U184" s="201">
        <f t="shared" si="65"/>
        <v>0</v>
      </c>
      <c r="V184" s="201">
        <f t="shared" si="65"/>
        <v>0</v>
      </c>
      <c r="W184" s="201">
        <f t="shared" si="65"/>
        <v>0</v>
      </c>
      <c r="X184" s="201">
        <f t="shared" si="65"/>
        <v>0</v>
      </c>
      <c r="Y184" s="201">
        <f t="shared" si="65"/>
        <v>0</v>
      </c>
      <c r="Z184" s="201">
        <f t="shared" si="65"/>
        <v>0</v>
      </c>
      <c r="AA184" s="201">
        <f t="shared" si="65"/>
        <v>0</v>
      </c>
      <c r="AB184" s="201">
        <f t="shared" si="65"/>
        <v>0</v>
      </c>
      <c r="AC184" s="201">
        <f t="shared" si="65"/>
        <v>0</v>
      </c>
      <c r="AD184" s="201">
        <f t="shared" si="65"/>
        <v>0</v>
      </c>
      <c r="AE184" s="201">
        <f t="shared" si="65"/>
        <v>0</v>
      </c>
      <c r="AF184" s="201">
        <f t="shared" si="65"/>
        <v>0</v>
      </c>
      <c r="AG184" s="201">
        <f t="shared" si="65"/>
        <v>0</v>
      </c>
      <c r="AH184" s="201">
        <f t="shared" si="65"/>
        <v>0</v>
      </c>
      <c r="AI184" s="201">
        <f t="shared" si="65"/>
        <v>0</v>
      </c>
      <c r="AJ184" s="201">
        <f t="shared" si="65"/>
        <v>0</v>
      </c>
      <c r="AK184" s="201">
        <f t="shared" si="65"/>
        <v>0</v>
      </c>
      <c r="AL184" s="201">
        <f t="shared" si="65"/>
        <v>0</v>
      </c>
      <c r="AM184" s="201">
        <f t="shared" si="65"/>
        <v>0</v>
      </c>
      <c r="AN184" s="201">
        <f t="shared" si="65"/>
        <v>0</v>
      </c>
      <c r="AO184" s="201">
        <f t="shared" si="65"/>
        <v>0</v>
      </c>
      <c r="AP184" s="201">
        <f t="shared" si="65"/>
        <v>0</v>
      </c>
      <c r="AQ184" s="201">
        <f t="shared" si="65"/>
        <v>0</v>
      </c>
      <c r="AR184" s="201">
        <f t="shared" si="65"/>
        <v>0</v>
      </c>
      <c r="AS184" s="201">
        <f t="shared" si="65"/>
        <v>0</v>
      </c>
      <c r="AT184" s="201">
        <f t="shared" si="65"/>
        <v>0</v>
      </c>
      <c r="AU184" s="201">
        <f t="shared" si="65"/>
        <v>0</v>
      </c>
      <c r="AV184" s="201">
        <f t="shared" si="65"/>
        <v>0</v>
      </c>
      <c r="AW184" s="201">
        <f t="shared" si="65"/>
        <v>0</v>
      </c>
      <c r="AX184" s="201">
        <f t="shared" si="65"/>
        <v>0</v>
      </c>
      <c r="AY184" s="201">
        <f t="shared" si="65"/>
        <v>0</v>
      </c>
      <c r="AZ184" s="201">
        <f t="shared" si="65"/>
        <v>0</v>
      </c>
      <c r="BA184" s="201">
        <f t="shared" si="65"/>
        <v>0</v>
      </c>
      <c r="BB184" s="201">
        <f t="shared" si="65"/>
        <v>0</v>
      </c>
      <c r="BC184" s="201">
        <f t="shared" si="65"/>
        <v>0</v>
      </c>
      <c r="BD184" s="201">
        <f t="shared" si="65"/>
        <v>0</v>
      </c>
      <c r="BE184" s="201">
        <f t="shared" si="65"/>
        <v>0</v>
      </c>
      <c r="BF184" s="201">
        <f t="shared" si="65"/>
        <v>0</v>
      </c>
      <c r="BG184" s="201">
        <f t="shared" si="65"/>
        <v>0</v>
      </c>
      <c r="BH184" s="201">
        <f t="shared" si="65"/>
        <v>0</v>
      </c>
      <c r="BI184" s="201">
        <f t="shared" si="65"/>
        <v>0</v>
      </c>
      <c r="BJ184" s="201">
        <f t="shared" si="65"/>
        <v>0</v>
      </c>
      <c r="BK184" s="201">
        <f t="shared" si="65"/>
        <v>0</v>
      </c>
      <c r="BL184" s="201">
        <f t="shared" si="65"/>
        <v>0</v>
      </c>
      <c r="BM184" s="201">
        <f t="shared" si="65"/>
        <v>0</v>
      </c>
      <c r="BN184" s="201">
        <f t="shared" si="65"/>
        <v>0</v>
      </c>
      <c r="BO184" s="201">
        <f t="shared" si="65"/>
        <v>0</v>
      </c>
      <c r="BP184" s="201">
        <f t="shared" si="65"/>
        <v>0</v>
      </c>
      <c r="BQ184" s="201">
        <f t="shared" si="65"/>
        <v>0</v>
      </c>
      <c r="BR184" s="201">
        <f t="shared" si="65"/>
        <v>0</v>
      </c>
      <c r="BS184" s="201">
        <f t="shared" si="65"/>
        <v>0</v>
      </c>
      <c r="BT184" s="201">
        <f t="shared" si="65"/>
        <v>0</v>
      </c>
      <c r="BU184" s="201">
        <f t="shared" si="65"/>
        <v>0</v>
      </c>
      <c r="BV184" s="201">
        <f t="shared" si="65"/>
        <v>0</v>
      </c>
      <c r="BW184" s="201">
        <f t="shared" si="65"/>
        <v>0</v>
      </c>
      <c r="BX184" s="201">
        <f t="shared" si="65"/>
        <v>0</v>
      </c>
      <c r="BY184" s="201">
        <f t="shared" si="65"/>
        <v>0</v>
      </c>
      <c r="BZ184" s="201">
        <f t="shared" ref="BZ184:EG184" si="66">SUM(BZ172:BZ183)</f>
        <v>0</v>
      </c>
      <c r="CA184" s="201">
        <f t="shared" si="66"/>
        <v>0</v>
      </c>
      <c r="CB184" s="201">
        <f t="shared" si="66"/>
        <v>0</v>
      </c>
      <c r="CC184" s="201">
        <f t="shared" si="66"/>
        <v>0</v>
      </c>
      <c r="CD184" s="201">
        <f t="shared" si="66"/>
        <v>0</v>
      </c>
      <c r="CE184" s="201">
        <f t="shared" si="66"/>
        <v>0</v>
      </c>
      <c r="CF184" s="201">
        <f t="shared" si="66"/>
        <v>0</v>
      </c>
      <c r="CG184" s="201">
        <f t="shared" si="66"/>
        <v>0</v>
      </c>
      <c r="CH184" s="201">
        <f t="shared" si="66"/>
        <v>0</v>
      </c>
      <c r="CI184" s="201">
        <f t="shared" si="66"/>
        <v>0</v>
      </c>
      <c r="CJ184" s="201">
        <f t="shared" si="66"/>
        <v>0</v>
      </c>
      <c r="CK184" s="201">
        <f t="shared" si="66"/>
        <v>0</v>
      </c>
      <c r="CL184" s="201">
        <f t="shared" si="66"/>
        <v>0</v>
      </c>
      <c r="CM184" s="201">
        <f t="shared" si="66"/>
        <v>0</v>
      </c>
      <c r="CN184" s="201">
        <f t="shared" si="66"/>
        <v>0</v>
      </c>
      <c r="CO184" s="201">
        <f t="shared" si="66"/>
        <v>0</v>
      </c>
      <c r="CP184" s="201">
        <f t="shared" si="66"/>
        <v>0</v>
      </c>
      <c r="CQ184" s="201">
        <f t="shared" si="66"/>
        <v>0</v>
      </c>
      <c r="CR184" s="201">
        <f t="shared" si="66"/>
        <v>0</v>
      </c>
      <c r="CS184" s="201">
        <f t="shared" si="66"/>
        <v>0</v>
      </c>
      <c r="CT184" s="201">
        <f t="shared" si="66"/>
        <v>0</v>
      </c>
      <c r="CU184" s="201">
        <f t="shared" si="66"/>
        <v>0</v>
      </c>
      <c r="CV184" s="201">
        <f t="shared" si="66"/>
        <v>0</v>
      </c>
      <c r="CW184" s="201">
        <f t="shared" si="66"/>
        <v>0</v>
      </c>
      <c r="CX184" s="201">
        <f t="shared" si="66"/>
        <v>0</v>
      </c>
      <c r="CY184" s="201">
        <f t="shared" si="66"/>
        <v>0</v>
      </c>
      <c r="CZ184" s="201">
        <f t="shared" si="66"/>
        <v>0</v>
      </c>
      <c r="DA184" s="201">
        <f t="shared" si="66"/>
        <v>0</v>
      </c>
      <c r="DB184" s="201">
        <f t="shared" si="66"/>
        <v>0</v>
      </c>
      <c r="DC184" s="201">
        <f t="shared" si="66"/>
        <v>0</v>
      </c>
      <c r="DD184" s="201">
        <f t="shared" si="66"/>
        <v>0</v>
      </c>
      <c r="DE184" s="201">
        <f t="shared" si="66"/>
        <v>0</v>
      </c>
      <c r="DF184" s="201">
        <f t="shared" si="66"/>
        <v>0</v>
      </c>
      <c r="DG184" s="201">
        <f t="shared" si="66"/>
        <v>0</v>
      </c>
      <c r="DH184" s="201">
        <f t="shared" si="66"/>
        <v>0</v>
      </c>
      <c r="DI184" s="201">
        <f t="shared" si="66"/>
        <v>0</v>
      </c>
      <c r="DJ184" s="201">
        <f t="shared" si="66"/>
        <v>0</v>
      </c>
      <c r="DK184" s="201">
        <f t="shared" si="66"/>
        <v>0</v>
      </c>
      <c r="DL184" s="201">
        <f t="shared" si="66"/>
        <v>0</v>
      </c>
      <c r="DM184" s="201">
        <f t="shared" si="66"/>
        <v>0</v>
      </c>
      <c r="DN184" s="201">
        <f t="shared" si="66"/>
        <v>0</v>
      </c>
      <c r="DO184" s="201">
        <f t="shared" si="66"/>
        <v>0</v>
      </c>
      <c r="DP184" s="201">
        <f t="shared" si="66"/>
        <v>0</v>
      </c>
      <c r="DQ184" s="201">
        <f t="shared" si="66"/>
        <v>0</v>
      </c>
      <c r="DR184" s="201">
        <f t="shared" si="66"/>
        <v>0</v>
      </c>
      <c r="DS184" s="201">
        <f t="shared" si="66"/>
        <v>0</v>
      </c>
      <c r="DT184" s="201">
        <f t="shared" si="66"/>
        <v>0</v>
      </c>
      <c r="DU184" s="201">
        <f t="shared" si="66"/>
        <v>0</v>
      </c>
      <c r="DV184" s="201">
        <f t="shared" si="66"/>
        <v>0</v>
      </c>
      <c r="DW184" s="201">
        <f t="shared" si="66"/>
        <v>0</v>
      </c>
      <c r="DX184" s="201">
        <f t="shared" si="66"/>
        <v>0</v>
      </c>
      <c r="DY184" s="201">
        <f t="shared" si="66"/>
        <v>0</v>
      </c>
      <c r="DZ184" s="201">
        <f t="shared" si="66"/>
        <v>0</v>
      </c>
      <c r="EA184" s="201">
        <f t="shared" si="66"/>
        <v>0</v>
      </c>
      <c r="EB184" s="201">
        <f t="shared" si="66"/>
        <v>0</v>
      </c>
      <c r="EC184" s="201">
        <f t="shared" si="66"/>
        <v>0</v>
      </c>
      <c r="ED184" s="201">
        <f t="shared" si="66"/>
        <v>0</v>
      </c>
      <c r="EE184" s="201">
        <f t="shared" si="66"/>
        <v>0</v>
      </c>
      <c r="EF184" s="201">
        <f t="shared" si="66"/>
        <v>0</v>
      </c>
      <c r="EG184" s="155">
        <f t="shared" si="66"/>
        <v>0</v>
      </c>
    </row>
    <row r="185" spans="1:137" ht="16.149999999999999" outlineLevel="1" thickBot="1">
      <c r="A185" s="221"/>
      <c r="B185" s="222"/>
      <c r="C185" s="222"/>
      <c r="D185" s="222"/>
      <c r="E185" s="222"/>
      <c r="F185" s="222"/>
      <c r="G185" s="222"/>
      <c r="H185" s="222"/>
      <c r="I185" s="222"/>
      <c r="J185" s="222"/>
      <c r="K185" s="222"/>
      <c r="L185" s="222"/>
      <c r="M185" s="222"/>
      <c r="N185" s="222"/>
      <c r="O185" s="222"/>
      <c r="P185" s="222"/>
      <c r="Q185" s="222"/>
      <c r="R185" s="222"/>
      <c r="S185" s="222"/>
      <c r="T185" s="222"/>
      <c r="U185" s="222"/>
      <c r="V185" s="222"/>
      <c r="W185" s="222"/>
      <c r="X185" s="222"/>
      <c r="Y185" s="222"/>
      <c r="Z185" s="222"/>
      <c r="AA185" s="222"/>
      <c r="AB185" s="222"/>
      <c r="AC185" s="222"/>
      <c r="AD185" s="222"/>
      <c r="AE185" s="222"/>
      <c r="AF185" s="222"/>
      <c r="AG185" s="222"/>
      <c r="AH185" s="222"/>
      <c r="AI185" s="222"/>
      <c r="AJ185" s="222"/>
      <c r="AK185" s="222"/>
      <c r="AL185" s="222"/>
      <c r="AM185" s="222"/>
      <c r="AN185" s="222"/>
      <c r="AO185" s="222"/>
      <c r="AP185" s="222"/>
      <c r="AQ185" s="222"/>
      <c r="AR185" s="222"/>
      <c r="AS185" s="222"/>
      <c r="AT185" s="222"/>
      <c r="AU185" s="222"/>
      <c r="AV185" s="222"/>
      <c r="AW185" s="222"/>
      <c r="AX185" s="222"/>
      <c r="AY185" s="222"/>
      <c r="AZ185" s="222"/>
      <c r="BA185" s="222"/>
      <c r="BB185" s="222"/>
      <c r="BC185" s="222"/>
      <c r="BD185" s="222"/>
      <c r="BE185" s="222"/>
      <c r="BF185" s="222"/>
      <c r="BG185" s="222"/>
      <c r="BH185" s="222"/>
      <c r="BI185" s="222"/>
      <c r="BJ185" s="222"/>
      <c r="BK185" s="222"/>
      <c r="BL185" s="222"/>
      <c r="BM185" s="222"/>
      <c r="BN185" s="222"/>
      <c r="BO185" s="222"/>
      <c r="BP185" s="222"/>
      <c r="BQ185" s="222"/>
      <c r="BR185" s="222"/>
      <c r="BS185" s="222"/>
      <c r="BT185" s="222"/>
      <c r="BU185" s="222"/>
      <c r="BV185" s="222"/>
      <c r="BW185" s="222"/>
      <c r="BX185" s="222"/>
      <c r="BY185" s="222"/>
      <c r="BZ185" s="222"/>
      <c r="CA185" s="222"/>
      <c r="CB185" s="222"/>
      <c r="CC185" s="222"/>
      <c r="CD185" s="222"/>
      <c r="CE185" s="222"/>
      <c r="CF185" s="222"/>
      <c r="CG185" s="222"/>
      <c r="CH185" s="222"/>
      <c r="CI185" s="222"/>
      <c r="CJ185" s="222"/>
      <c r="CK185" s="222"/>
      <c r="CL185" s="222"/>
      <c r="CM185" s="222"/>
      <c r="CN185" s="222"/>
      <c r="CO185" s="222"/>
      <c r="CP185" s="222"/>
      <c r="CQ185" s="222"/>
      <c r="CR185" s="222"/>
      <c r="CS185" s="222"/>
      <c r="CT185" s="222"/>
      <c r="CU185" s="222"/>
      <c r="CV185" s="222"/>
      <c r="CW185" s="222"/>
      <c r="CX185" s="222"/>
      <c r="CY185" s="222"/>
      <c r="CZ185" s="222"/>
      <c r="DA185" s="222"/>
      <c r="DB185" s="222"/>
      <c r="DC185" s="222"/>
      <c r="DD185" s="222"/>
      <c r="DE185" s="222"/>
      <c r="DF185" s="222"/>
      <c r="DG185" s="222"/>
      <c r="DH185" s="222"/>
      <c r="DI185" s="222"/>
      <c r="DJ185" s="222"/>
      <c r="DK185" s="222"/>
      <c r="DL185" s="222"/>
      <c r="DM185" s="222"/>
      <c r="DN185" s="222"/>
      <c r="DO185" s="222"/>
      <c r="DP185" s="222"/>
      <c r="DQ185" s="222"/>
      <c r="DR185" s="222"/>
      <c r="DS185" s="222"/>
      <c r="DT185" s="222"/>
      <c r="DU185" s="222"/>
      <c r="DV185" s="222"/>
      <c r="DW185" s="222"/>
      <c r="DX185" s="222"/>
      <c r="DY185" s="222"/>
      <c r="DZ185" s="222"/>
      <c r="EA185" s="222"/>
      <c r="EB185" s="222"/>
      <c r="EC185" s="222"/>
      <c r="ED185" s="222"/>
      <c r="EE185" s="222"/>
      <c r="EF185" s="222"/>
      <c r="EG185" s="10"/>
    </row>
    <row r="186" spans="1:137" outlineLevel="1">
      <c r="A186" s="220" t="s">
        <v>254</v>
      </c>
      <c r="B186" s="220" t="s">
        <v>287</v>
      </c>
      <c r="C186" s="220" t="s">
        <v>284</v>
      </c>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c r="AA186" s="220"/>
      <c r="AB186" s="220"/>
      <c r="AC186" s="220"/>
      <c r="AD186" s="220"/>
      <c r="AE186" s="220"/>
      <c r="AF186" s="220"/>
      <c r="AG186" s="220"/>
      <c r="AH186" s="220"/>
      <c r="AI186" s="220"/>
      <c r="AJ186" s="220"/>
      <c r="AK186" s="220"/>
      <c r="AL186" s="220"/>
      <c r="AM186" s="220"/>
      <c r="AN186" s="220"/>
      <c r="AO186" s="220"/>
      <c r="AP186" s="220"/>
      <c r="AQ186" s="220"/>
      <c r="AR186" s="220"/>
      <c r="AS186" s="220"/>
      <c r="AT186" s="220"/>
      <c r="AU186" s="220"/>
      <c r="AV186" s="220"/>
      <c r="AW186" s="220"/>
      <c r="AX186" s="220"/>
      <c r="AY186" s="220"/>
      <c r="AZ186" s="220"/>
      <c r="BA186" s="220"/>
      <c r="BB186" s="220"/>
      <c r="BC186" s="220"/>
      <c r="BD186" s="220"/>
      <c r="BE186" s="220"/>
      <c r="BF186" s="220"/>
      <c r="BG186" s="220"/>
      <c r="BH186" s="220"/>
      <c r="BI186" s="220"/>
      <c r="BJ186" s="220"/>
      <c r="BK186" s="220"/>
      <c r="BL186" s="220"/>
      <c r="BM186" s="220"/>
      <c r="BN186" s="220"/>
      <c r="BO186" s="220"/>
      <c r="BP186" s="220"/>
      <c r="BQ186" s="220"/>
      <c r="BR186" s="220"/>
      <c r="BS186" s="220"/>
      <c r="BT186" s="220"/>
      <c r="BU186" s="220"/>
      <c r="BV186" s="220"/>
      <c r="BW186" s="220"/>
      <c r="BX186" s="220"/>
      <c r="BY186" s="220"/>
      <c r="BZ186" s="220"/>
      <c r="CA186" s="220"/>
      <c r="CB186" s="220"/>
      <c r="CC186" s="220"/>
      <c r="CD186" s="220"/>
      <c r="CE186" s="220"/>
      <c r="CF186" s="220"/>
      <c r="CG186" s="220"/>
      <c r="CH186" s="220"/>
      <c r="CI186" s="220"/>
      <c r="CJ186" s="220"/>
      <c r="CK186" s="220"/>
      <c r="CL186" s="220"/>
      <c r="CM186" s="220"/>
      <c r="CN186" s="220"/>
      <c r="CO186" s="220"/>
      <c r="CP186" s="220"/>
      <c r="CQ186" s="220"/>
      <c r="CR186" s="220"/>
      <c r="CS186" s="220"/>
      <c r="CT186" s="220"/>
      <c r="CU186" s="220"/>
      <c r="CV186" s="220"/>
      <c r="CW186" s="220"/>
      <c r="CX186" s="220"/>
      <c r="CY186" s="220"/>
      <c r="CZ186" s="220"/>
      <c r="DA186" s="220"/>
      <c r="DB186" s="220"/>
      <c r="DC186" s="220"/>
      <c r="DD186" s="220"/>
      <c r="DE186" s="220"/>
      <c r="DF186" s="220"/>
      <c r="DG186" s="220"/>
      <c r="DH186" s="220"/>
      <c r="DI186" s="220"/>
      <c r="DJ186" s="220"/>
      <c r="DK186" s="220"/>
      <c r="DL186" s="220"/>
      <c r="DM186" s="220"/>
      <c r="DN186" s="220"/>
      <c r="DO186" s="220"/>
      <c r="DP186" s="220"/>
      <c r="DQ186" s="220"/>
      <c r="DR186" s="220"/>
      <c r="DS186" s="220"/>
      <c r="DT186" s="220"/>
      <c r="DU186" s="220"/>
      <c r="DV186" s="220"/>
      <c r="DW186" s="220"/>
      <c r="DX186" s="220"/>
      <c r="DY186" s="220"/>
      <c r="DZ186" s="220"/>
      <c r="EA186" s="220"/>
      <c r="EB186" s="220"/>
      <c r="EC186" s="220"/>
      <c r="ED186" s="220"/>
      <c r="EE186" s="220"/>
      <c r="EF186" s="220"/>
      <c r="EG186" s="9"/>
    </row>
    <row r="187" spans="1:137" outlineLevel="1">
      <c r="A187" s="211" t="str">
        <f>A154&amp;"."&amp;A186&amp;"."&amp;A155&amp;"."&amp;B187</f>
        <v>1.d.4.1</v>
      </c>
      <c r="B187">
        <v>1</v>
      </c>
      <c r="C187" t="e">
        <f>_xlfn.XLOOKUP($A187,Select!$A$4:$A$65,Select!$H$4:$H$65)</f>
        <v>#N/A</v>
      </c>
      <c r="D187"/>
      <c r="E187"/>
      <c r="F187"/>
      <c r="G187"/>
      <c r="H187"/>
      <c r="I187"/>
      <c r="J187"/>
      <c r="K187"/>
      <c r="L187"/>
      <c r="M187" s="200"/>
      <c r="N187" s="200"/>
      <c r="O187" s="200"/>
      <c r="P187" s="200"/>
      <c r="Q187" s="200"/>
      <c r="R187" s="200"/>
      <c r="S187" s="200"/>
      <c r="T187" s="200"/>
      <c r="U187" s="200"/>
      <c r="V187" s="200"/>
      <c r="W187" s="200"/>
      <c r="X187" s="200"/>
      <c r="Y187" s="200"/>
      <c r="Z187" s="200"/>
      <c r="AA187" s="200"/>
      <c r="AB187" s="200"/>
      <c r="AC187" s="200"/>
      <c r="AD187" s="200"/>
      <c r="AE187" s="200"/>
      <c r="AF187" s="200"/>
      <c r="AG187" s="200"/>
      <c r="AH187" s="200"/>
      <c r="AI187" s="200"/>
      <c r="AJ187" s="200"/>
      <c r="AK187" s="200"/>
      <c r="AL187" s="200"/>
      <c r="AM187" s="200"/>
      <c r="AN187" s="200"/>
      <c r="AO187" s="200"/>
      <c r="AP187" s="200"/>
      <c r="AQ187" s="200"/>
      <c r="AR187" s="200"/>
      <c r="AS187" s="200"/>
      <c r="AT187" s="200"/>
      <c r="AU187" s="200"/>
      <c r="AV187" s="200"/>
      <c r="AW187" s="200"/>
      <c r="AX187" s="200"/>
      <c r="AY187" s="200"/>
      <c r="AZ187" s="200"/>
      <c r="BA187" s="200"/>
      <c r="BB187" s="200"/>
      <c r="BC187" s="200"/>
      <c r="BD187" s="200"/>
      <c r="BE187" s="200"/>
      <c r="BF187" s="200"/>
      <c r="BG187" s="200"/>
      <c r="BH187" s="200"/>
      <c r="BI187" s="200"/>
      <c r="BJ187" s="200"/>
      <c r="BK187" s="200"/>
      <c r="BL187" s="200"/>
      <c r="BM187" s="200"/>
      <c r="BN187" s="200"/>
      <c r="BO187" s="200"/>
      <c r="BP187" s="200"/>
      <c r="BQ187" s="200"/>
      <c r="BR187" s="200"/>
      <c r="BS187" s="200"/>
      <c r="BT187" s="200"/>
      <c r="BU187" s="200"/>
      <c r="BV187" s="200"/>
      <c r="BW187" s="200"/>
      <c r="BX187" s="200"/>
      <c r="BY187" s="200"/>
      <c r="BZ187" s="200"/>
      <c r="CA187" s="200"/>
      <c r="CB187" s="200"/>
      <c r="CC187" s="200"/>
      <c r="CD187" s="200"/>
      <c r="CE187" s="200"/>
      <c r="CF187" s="200"/>
      <c r="CG187" s="200"/>
      <c r="CH187" s="200"/>
      <c r="CI187" s="200"/>
      <c r="CJ187" s="200"/>
      <c r="CK187" s="200"/>
      <c r="CL187" s="200"/>
      <c r="CM187" s="200"/>
      <c r="CN187" s="200"/>
      <c r="CO187" s="200"/>
      <c r="CP187" s="200"/>
      <c r="CQ187" s="200"/>
      <c r="CR187" s="200"/>
      <c r="CS187" s="200"/>
      <c r="CT187" s="200"/>
      <c r="CU187" s="200"/>
      <c r="CV187" s="200"/>
      <c r="CW187" s="200"/>
      <c r="CX187" s="200"/>
      <c r="CY187" s="200"/>
      <c r="CZ187" s="200"/>
      <c r="DA187" s="200"/>
      <c r="DB187" s="200"/>
      <c r="DC187" s="200"/>
      <c r="DD187" s="200"/>
      <c r="DE187" s="200"/>
      <c r="DF187" s="200"/>
      <c r="DG187" s="200"/>
      <c r="DH187" s="200"/>
      <c r="DI187" s="200"/>
      <c r="DJ187" s="200"/>
      <c r="DK187" s="200"/>
      <c r="DL187" s="200"/>
      <c r="DM187" s="200"/>
      <c r="DN187" s="200"/>
      <c r="DO187" s="200"/>
      <c r="DP187" s="200"/>
      <c r="DQ187" s="200"/>
      <c r="DR187" s="200"/>
      <c r="DS187" s="200"/>
      <c r="DT187" s="200"/>
      <c r="DU187" s="200"/>
      <c r="DV187" s="200"/>
      <c r="DW187" s="200"/>
      <c r="DX187" s="200"/>
      <c r="DY187" s="200"/>
      <c r="DZ187" s="200"/>
      <c r="EA187" s="200"/>
      <c r="EB187" s="200"/>
      <c r="EC187" s="200"/>
      <c r="ED187" s="200"/>
      <c r="EE187" s="200"/>
      <c r="EF187" s="200"/>
      <c r="EG187" s="32"/>
    </row>
    <row r="188" spans="1:137" outlineLevel="1">
      <c r="A188" s="211" t="str">
        <f>A154&amp;"."&amp;A186&amp;"."&amp;A155&amp;"."&amp;B188</f>
        <v>1.d.4.2</v>
      </c>
      <c r="B188">
        <v>2</v>
      </c>
      <c r="C188" t="e">
        <f>_xlfn.XLOOKUP($A188,Select!$A$4:$A$65,Select!$H$4:$H$65)</f>
        <v>#N/A</v>
      </c>
      <c r="D188"/>
      <c r="E188"/>
      <c r="F188"/>
      <c r="G188"/>
      <c r="H188"/>
      <c r="I188"/>
      <c r="J188"/>
      <c r="K188"/>
      <c r="L188"/>
      <c r="M188" s="200"/>
      <c r="N188" s="200"/>
      <c r="O188" s="200"/>
      <c r="P188" s="200"/>
      <c r="Q188" s="200"/>
      <c r="R188" s="200"/>
      <c r="S188" s="200"/>
      <c r="T188" s="200"/>
      <c r="U188" s="200"/>
      <c r="V188" s="200"/>
      <c r="W188" s="200"/>
      <c r="X188" s="200"/>
      <c r="Y188" s="200"/>
      <c r="Z188" s="200"/>
      <c r="AA188" s="200"/>
      <c r="AB188" s="200"/>
      <c r="AC188" s="200"/>
      <c r="AD188" s="200"/>
      <c r="AE188" s="200"/>
      <c r="AF188" s="200"/>
      <c r="AG188" s="200"/>
      <c r="AH188" s="200"/>
      <c r="AI188" s="200"/>
      <c r="AJ188" s="200"/>
      <c r="AK188" s="200"/>
      <c r="AL188" s="200"/>
      <c r="AM188" s="200"/>
      <c r="AN188" s="200"/>
      <c r="AO188" s="200"/>
      <c r="AP188" s="200"/>
      <c r="AQ188" s="200"/>
      <c r="AR188" s="200"/>
      <c r="AS188" s="200"/>
      <c r="AT188" s="200"/>
      <c r="AU188" s="200"/>
      <c r="AV188" s="200"/>
      <c r="AW188" s="200"/>
      <c r="AX188" s="200"/>
      <c r="AY188" s="200"/>
      <c r="AZ188" s="200"/>
      <c r="BA188" s="200"/>
      <c r="BB188" s="200"/>
      <c r="BC188" s="200"/>
      <c r="BD188" s="200"/>
      <c r="BE188" s="200"/>
      <c r="BF188" s="200"/>
      <c r="BG188" s="200"/>
      <c r="BH188" s="200"/>
      <c r="BI188" s="200"/>
      <c r="BJ188" s="200"/>
      <c r="BK188" s="200"/>
      <c r="BL188" s="200"/>
      <c r="BM188" s="200"/>
      <c r="BN188" s="200"/>
      <c r="BO188" s="200"/>
      <c r="BP188" s="200"/>
      <c r="BQ188" s="200"/>
      <c r="BR188" s="200"/>
      <c r="BS188" s="200"/>
      <c r="BT188" s="200"/>
      <c r="BU188" s="200"/>
      <c r="BV188" s="200"/>
      <c r="BW188" s="200"/>
      <c r="BX188" s="200"/>
      <c r="BY188" s="200"/>
      <c r="BZ188" s="200"/>
      <c r="CA188" s="200"/>
      <c r="CB188" s="200"/>
      <c r="CC188" s="200"/>
      <c r="CD188" s="200"/>
      <c r="CE188" s="200"/>
      <c r="CF188" s="200"/>
      <c r="CG188" s="200"/>
      <c r="CH188" s="200"/>
      <c r="CI188" s="200"/>
      <c r="CJ188" s="200"/>
      <c r="CK188" s="200"/>
      <c r="CL188" s="200"/>
      <c r="CM188" s="200"/>
      <c r="CN188" s="200"/>
      <c r="CO188" s="200"/>
      <c r="CP188" s="200"/>
      <c r="CQ188" s="200"/>
      <c r="CR188" s="200"/>
      <c r="CS188" s="200"/>
      <c r="CT188" s="200"/>
      <c r="CU188" s="200"/>
      <c r="CV188" s="200"/>
      <c r="CW188" s="200"/>
      <c r="CX188" s="200"/>
      <c r="CY188" s="200"/>
      <c r="CZ188" s="200"/>
      <c r="DA188" s="200"/>
      <c r="DB188" s="200"/>
      <c r="DC188" s="200"/>
      <c r="DD188" s="200"/>
      <c r="DE188" s="200"/>
      <c r="DF188" s="200"/>
      <c r="DG188" s="200"/>
      <c r="DH188" s="200"/>
      <c r="DI188" s="200"/>
      <c r="DJ188" s="200"/>
      <c r="DK188" s="200"/>
      <c r="DL188" s="200"/>
      <c r="DM188" s="200"/>
      <c r="DN188" s="200"/>
      <c r="DO188" s="200"/>
      <c r="DP188" s="200"/>
      <c r="DQ188" s="200"/>
      <c r="DR188" s="200"/>
      <c r="DS188" s="200"/>
      <c r="DT188" s="200"/>
      <c r="DU188" s="200"/>
      <c r="DV188" s="200"/>
      <c r="DW188" s="200"/>
      <c r="DX188" s="200"/>
      <c r="DY188" s="200"/>
      <c r="DZ188" s="200"/>
      <c r="EA188" s="200"/>
      <c r="EB188" s="200"/>
      <c r="EC188" s="200"/>
      <c r="ED188" s="200"/>
      <c r="EE188" s="200"/>
      <c r="EF188" s="200"/>
      <c r="EG188" s="32"/>
    </row>
    <row r="189" spans="1:137" outlineLevel="1">
      <c r="A189" s="211" t="str">
        <f>A154&amp;"."&amp;A186&amp;"."&amp;A155&amp;"."&amp;B189</f>
        <v>1.d.4.3</v>
      </c>
      <c r="B189">
        <v>3</v>
      </c>
      <c r="C189" t="e">
        <f>_xlfn.XLOOKUP($A189,Select!$A$4:$A$65,Select!$H$4:$H$65)</f>
        <v>#N/A</v>
      </c>
      <c r="D189"/>
      <c r="E189"/>
      <c r="F189"/>
      <c r="G189"/>
      <c r="H189"/>
      <c r="I189"/>
      <c r="J189"/>
      <c r="K189"/>
      <c r="L189"/>
      <c r="M189" s="200"/>
      <c r="N189" s="200"/>
      <c r="O189" s="200"/>
      <c r="P189" s="200"/>
      <c r="Q189" s="200"/>
      <c r="R189" s="200"/>
      <c r="S189" s="200"/>
      <c r="T189" s="200"/>
      <c r="U189" s="200"/>
      <c r="V189" s="200"/>
      <c r="W189" s="200"/>
      <c r="X189" s="200"/>
      <c r="Y189" s="200"/>
      <c r="Z189" s="200"/>
      <c r="AA189" s="200"/>
      <c r="AB189" s="200"/>
      <c r="AC189" s="200"/>
      <c r="AD189" s="200"/>
      <c r="AE189" s="200"/>
      <c r="AF189" s="200"/>
      <c r="AG189" s="200"/>
      <c r="AH189" s="200"/>
      <c r="AI189" s="200"/>
      <c r="AJ189" s="200"/>
      <c r="AK189" s="200"/>
      <c r="AL189" s="200"/>
      <c r="AM189" s="200"/>
      <c r="AN189" s="200"/>
      <c r="AO189" s="200"/>
      <c r="AP189" s="200"/>
      <c r="AQ189" s="200"/>
      <c r="AR189" s="200"/>
      <c r="AS189" s="200"/>
      <c r="AT189" s="200"/>
      <c r="AU189" s="200"/>
      <c r="AV189" s="200"/>
      <c r="AW189" s="200"/>
      <c r="AX189" s="200"/>
      <c r="AY189" s="200"/>
      <c r="AZ189" s="200"/>
      <c r="BA189" s="200"/>
      <c r="BB189" s="200"/>
      <c r="BC189" s="200"/>
      <c r="BD189" s="200"/>
      <c r="BE189" s="200"/>
      <c r="BF189" s="200"/>
      <c r="BG189" s="200"/>
      <c r="BH189" s="200"/>
      <c r="BI189" s="200"/>
      <c r="BJ189" s="200"/>
      <c r="BK189" s="200"/>
      <c r="BL189" s="200"/>
      <c r="BM189" s="200"/>
      <c r="BN189" s="200"/>
      <c r="BO189" s="200"/>
      <c r="BP189" s="200"/>
      <c r="BQ189" s="200"/>
      <c r="BR189" s="200"/>
      <c r="BS189" s="200"/>
      <c r="BT189" s="200"/>
      <c r="BU189" s="200"/>
      <c r="BV189" s="200"/>
      <c r="BW189" s="200"/>
      <c r="BX189" s="200"/>
      <c r="BY189" s="200"/>
      <c r="BZ189" s="200"/>
      <c r="CA189" s="200"/>
      <c r="CB189" s="200"/>
      <c r="CC189" s="200"/>
      <c r="CD189" s="200"/>
      <c r="CE189" s="200"/>
      <c r="CF189" s="200"/>
      <c r="CG189" s="200"/>
      <c r="CH189" s="200"/>
      <c r="CI189" s="200"/>
      <c r="CJ189" s="200"/>
      <c r="CK189" s="200"/>
      <c r="CL189" s="200"/>
      <c r="CM189" s="200"/>
      <c r="CN189" s="200"/>
      <c r="CO189" s="200"/>
      <c r="CP189" s="200"/>
      <c r="CQ189" s="200"/>
      <c r="CR189" s="200"/>
      <c r="CS189" s="200"/>
      <c r="CT189" s="200"/>
      <c r="CU189" s="200"/>
      <c r="CV189" s="200"/>
      <c r="CW189" s="200"/>
      <c r="CX189" s="200"/>
      <c r="CY189" s="200"/>
      <c r="CZ189" s="200"/>
      <c r="DA189" s="200"/>
      <c r="DB189" s="200"/>
      <c r="DC189" s="200"/>
      <c r="DD189" s="200"/>
      <c r="DE189" s="200"/>
      <c r="DF189" s="200"/>
      <c r="DG189" s="200"/>
      <c r="DH189" s="200"/>
      <c r="DI189" s="200"/>
      <c r="DJ189" s="200"/>
      <c r="DK189" s="200"/>
      <c r="DL189" s="200"/>
      <c r="DM189" s="200"/>
      <c r="DN189" s="200"/>
      <c r="DO189" s="200"/>
      <c r="DP189" s="200"/>
      <c r="DQ189" s="200"/>
      <c r="DR189" s="200"/>
      <c r="DS189" s="200"/>
      <c r="DT189" s="200"/>
      <c r="DU189" s="200"/>
      <c r="DV189" s="200"/>
      <c r="DW189" s="200"/>
      <c r="DX189" s="200"/>
      <c r="DY189" s="200"/>
      <c r="DZ189" s="200"/>
      <c r="EA189" s="200"/>
      <c r="EB189" s="200"/>
      <c r="EC189" s="200"/>
      <c r="ED189" s="200"/>
      <c r="EE189" s="200"/>
      <c r="EF189" s="200"/>
      <c r="EG189" s="32"/>
    </row>
    <row r="190" spans="1:137" outlineLevel="1">
      <c r="A190" s="211" t="str">
        <f>A154&amp;"."&amp;A186&amp;"."&amp;A155&amp;"."&amp;B190</f>
        <v>1.d.4.4</v>
      </c>
      <c r="B190">
        <v>4</v>
      </c>
      <c r="C190" t="e">
        <f>_xlfn.XLOOKUP($A190,Select!$A$4:$A$65,Select!$H$4:$H$65)</f>
        <v>#N/A</v>
      </c>
      <c r="D190"/>
      <c r="E190"/>
      <c r="F190"/>
      <c r="G190"/>
      <c r="H190"/>
      <c r="I190"/>
      <c r="J190"/>
      <c r="K190"/>
      <c r="L190"/>
      <c r="M190" s="200"/>
      <c r="N190" s="200"/>
      <c r="O190" s="200"/>
      <c r="P190" s="200"/>
      <c r="Q190" s="200"/>
      <c r="R190" s="200"/>
      <c r="S190" s="200"/>
      <c r="T190" s="200"/>
      <c r="U190" s="200"/>
      <c r="V190" s="200"/>
      <c r="W190" s="200"/>
      <c r="X190" s="200"/>
      <c r="Y190" s="200"/>
      <c r="Z190" s="200"/>
      <c r="AA190" s="200"/>
      <c r="AB190" s="200"/>
      <c r="AC190" s="200"/>
      <c r="AD190" s="200"/>
      <c r="AE190" s="200"/>
      <c r="AF190" s="200"/>
      <c r="AG190" s="200"/>
      <c r="AH190" s="200"/>
      <c r="AI190" s="200"/>
      <c r="AJ190" s="200"/>
      <c r="AK190" s="200"/>
      <c r="AL190" s="200"/>
      <c r="AM190" s="200"/>
      <c r="AN190" s="200"/>
      <c r="AO190" s="200"/>
      <c r="AP190" s="200"/>
      <c r="AQ190" s="200"/>
      <c r="AR190" s="200"/>
      <c r="AS190" s="200"/>
      <c r="AT190" s="200"/>
      <c r="AU190" s="200"/>
      <c r="AV190" s="200"/>
      <c r="AW190" s="200"/>
      <c r="AX190" s="200"/>
      <c r="AY190" s="200"/>
      <c r="AZ190" s="200"/>
      <c r="BA190" s="200"/>
      <c r="BB190" s="200"/>
      <c r="BC190" s="200"/>
      <c r="BD190" s="200"/>
      <c r="BE190" s="200"/>
      <c r="BF190" s="200"/>
      <c r="BG190" s="200"/>
      <c r="BH190" s="200"/>
      <c r="BI190" s="200"/>
      <c r="BJ190" s="200"/>
      <c r="BK190" s="200"/>
      <c r="BL190" s="200"/>
      <c r="BM190" s="200"/>
      <c r="BN190" s="200"/>
      <c r="BO190" s="200"/>
      <c r="BP190" s="200"/>
      <c r="BQ190" s="200"/>
      <c r="BR190" s="200"/>
      <c r="BS190" s="200"/>
      <c r="BT190" s="200"/>
      <c r="BU190" s="200"/>
      <c r="BV190" s="200"/>
      <c r="BW190" s="200"/>
      <c r="BX190" s="200"/>
      <c r="BY190" s="200"/>
      <c r="BZ190" s="200"/>
      <c r="CA190" s="200"/>
      <c r="CB190" s="200"/>
      <c r="CC190" s="200"/>
      <c r="CD190" s="200"/>
      <c r="CE190" s="200"/>
      <c r="CF190" s="200"/>
      <c r="CG190" s="200"/>
      <c r="CH190" s="200"/>
      <c r="CI190" s="200"/>
      <c r="CJ190" s="200"/>
      <c r="CK190" s="200"/>
      <c r="CL190" s="200"/>
      <c r="CM190" s="200"/>
      <c r="CN190" s="200"/>
      <c r="CO190" s="200"/>
      <c r="CP190" s="200"/>
      <c r="CQ190" s="200"/>
      <c r="CR190" s="200"/>
      <c r="CS190" s="200"/>
      <c r="CT190" s="200"/>
      <c r="CU190" s="200"/>
      <c r="CV190" s="200"/>
      <c r="CW190" s="200"/>
      <c r="CX190" s="200"/>
      <c r="CY190" s="200"/>
      <c r="CZ190" s="200"/>
      <c r="DA190" s="200"/>
      <c r="DB190" s="200"/>
      <c r="DC190" s="200"/>
      <c r="DD190" s="200"/>
      <c r="DE190" s="200"/>
      <c r="DF190" s="200"/>
      <c r="DG190" s="200"/>
      <c r="DH190" s="200"/>
      <c r="DI190" s="200"/>
      <c r="DJ190" s="200"/>
      <c r="DK190" s="200"/>
      <c r="DL190" s="200"/>
      <c r="DM190" s="200"/>
      <c r="DN190" s="200"/>
      <c r="DO190" s="200"/>
      <c r="DP190" s="200"/>
      <c r="DQ190" s="200"/>
      <c r="DR190" s="200"/>
      <c r="DS190" s="200"/>
      <c r="DT190" s="200"/>
      <c r="DU190" s="200"/>
      <c r="DV190" s="200"/>
      <c r="DW190" s="200"/>
      <c r="DX190" s="200"/>
      <c r="DY190" s="200"/>
      <c r="DZ190" s="200"/>
      <c r="EA190" s="200"/>
      <c r="EB190" s="200"/>
      <c r="EC190" s="200"/>
      <c r="ED190" s="200"/>
      <c r="EE190" s="200"/>
      <c r="EF190" s="200"/>
      <c r="EG190" s="32"/>
    </row>
    <row r="191" spans="1:137" outlineLevel="1">
      <c r="A191" s="211" t="str">
        <f>A154&amp;"."&amp;A186&amp;"."&amp;A155&amp;"."&amp;B191</f>
        <v>1.d.4.5</v>
      </c>
      <c r="B191">
        <v>5</v>
      </c>
      <c r="C191" t="e">
        <f>_xlfn.XLOOKUP($A191,Select!$A$4:$A$65,Select!$H$4:$H$65)</f>
        <v>#N/A</v>
      </c>
      <c r="D191"/>
      <c r="E191"/>
      <c r="F191"/>
      <c r="G191"/>
      <c r="H191"/>
      <c r="I191"/>
      <c r="J191"/>
      <c r="K191"/>
      <c r="L191"/>
      <c r="M191" s="200"/>
      <c r="N191" s="200"/>
      <c r="O191" s="200"/>
      <c r="P191" s="200"/>
      <c r="Q191" s="200"/>
      <c r="R191" s="200"/>
      <c r="S191" s="200"/>
      <c r="T191" s="200"/>
      <c r="U191" s="200"/>
      <c r="V191" s="200"/>
      <c r="W191" s="200"/>
      <c r="X191" s="200"/>
      <c r="Y191" s="200"/>
      <c r="Z191" s="200"/>
      <c r="AA191" s="200"/>
      <c r="AB191" s="200"/>
      <c r="AC191" s="200"/>
      <c r="AD191" s="200"/>
      <c r="AE191" s="200"/>
      <c r="AF191" s="200"/>
      <c r="AG191" s="200"/>
      <c r="AH191" s="200"/>
      <c r="AI191" s="200"/>
      <c r="AJ191" s="200"/>
      <c r="AK191" s="200"/>
      <c r="AL191" s="200"/>
      <c r="AM191" s="200"/>
      <c r="AN191" s="200"/>
      <c r="AO191" s="200"/>
      <c r="AP191" s="200"/>
      <c r="AQ191" s="200"/>
      <c r="AR191" s="200"/>
      <c r="AS191" s="200"/>
      <c r="AT191" s="200"/>
      <c r="AU191" s="200"/>
      <c r="AV191" s="200"/>
      <c r="AW191" s="200"/>
      <c r="AX191" s="200"/>
      <c r="AY191" s="200"/>
      <c r="AZ191" s="200"/>
      <c r="BA191" s="200"/>
      <c r="BB191" s="200"/>
      <c r="BC191" s="200"/>
      <c r="BD191" s="200"/>
      <c r="BE191" s="200"/>
      <c r="BF191" s="200"/>
      <c r="BG191" s="200"/>
      <c r="BH191" s="200"/>
      <c r="BI191" s="200"/>
      <c r="BJ191" s="200"/>
      <c r="BK191" s="200"/>
      <c r="BL191" s="200"/>
      <c r="BM191" s="200"/>
      <c r="BN191" s="200"/>
      <c r="BO191" s="200"/>
      <c r="BP191" s="200"/>
      <c r="BQ191" s="200"/>
      <c r="BR191" s="200"/>
      <c r="BS191" s="200"/>
      <c r="BT191" s="200"/>
      <c r="BU191" s="200"/>
      <c r="BV191" s="200"/>
      <c r="BW191" s="200"/>
      <c r="BX191" s="200"/>
      <c r="BY191" s="200"/>
      <c r="BZ191" s="200"/>
      <c r="CA191" s="200"/>
      <c r="CB191" s="200"/>
      <c r="CC191" s="200"/>
      <c r="CD191" s="200"/>
      <c r="CE191" s="200"/>
      <c r="CF191" s="200"/>
      <c r="CG191" s="200"/>
      <c r="CH191" s="200"/>
      <c r="CI191" s="200"/>
      <c r="CJ191" s="200"/>
      <c r="CK191" s="200"/>
      <c r="CL191" s="200"/>
      <c r="CM191" s="200"/>
      <c r="CN191" s="200"/>
      <c r="CO191" s="200"/>
      <c r="CP191" s="200"/>
      <c r="CQ191" s="200"/>
      <c r="CR191" s="200"/>
      <c r="CS191" s="200"/>
      <c r="CT191" s="200"/>
      <c r="CU191" s="200"/>
      <c r="CV191" s="200"/>
      <c r="CW191" s="200"/>
      <c r="CX191" s="200"/>
      <c r="CY191" s="200"/>
      <c r="CZ191" s="200"/>
      <c r="DA191" s="200"/>
      <c r="DB191" s="200"/>
      <c r="DC191" s="200"/>
      <c r="DD191" s="200"/>
      <c r="DE191" s="200"/>
      <c r="DF191" s="200"/>
      <c r="DG191" s="200"/>
      <c r="DH191" s="200"/>
      <c r="DI191" s="200"/>
      <c r="DJ191" s="200"/>
      <c r="DK191" s="200"/>
      <c r="DL191" s="200"/>
      <c r="DM191" s="200"/>
      <c r="DN191" s="200"/>
      <c r="DO191" s="200"/>
      <c r="DP191" s="200"/>
      <c r="DQ191" s="200"/>
      <c r="DR191" s="200"/>
      <c r="DS191" s="200"/>
      <c r="DT191" s="200"/>
      <c r="DU191" s="200"/>
      <c r="DV191" s="200"/>
      <c r="DW191" s="200"/>
      <c r="DX191" s="200"/>
      <c r="DY191" s="200"/>
      <c r="DZ191" s="200"/>
      <c r="EA191" s="200"/>
      <c r="EB191" s="200"/>
      <c r="EC191" s="200"/>
      <c r="ED191" s="200"/>
      <c r="EE191" s="200"/>
      <c r="EF191" s="200"/>
      <c r="EG191" s="32"/>
    </row>
    <row r="192" spans="1:137" outlineLevel="1">
      <c r="A192" s="211" t="str">
        <f>A154&amp;"."&amp;A186&amp;"."&amp;A155&amp;"."&amp;B192</f>
        <v>1.d.4.6</v>
      </c>
      <c r="B192">
        <v>6</v>
      </c>
      <c r="C192" t="e">
        <f>_xlfn.XLOOKUP($A192,Select!$A$4:$A$65,Select!$H$4:$H$65)</f>
        <v>#N/A</v>
      </c>
      <c r="D192"/>
      <c r="E192"/>
      <c r="F192"/>
      <c r="G192"/>
      <c r="H192"/>
      <c r="I192"/>
      <c r="J192"/>
      <c r="K192"/>
      <c r="L192"/>
      <c r="M192" s="200"/>
      <c r="N192" s="200"/>
      <c r="O192" s="200"/>
      <c r="P192" s="200"/>
      <c r="Q192" s="200"/>
      <c r="R192" s="200"/>
      <c r="S192" s="200"/>
      <c r="T192" s="200"/>
      <c r="U192" s="200"/>
      <c r="V192" s="200"/>
      <c r="W192" s="200"/>
      <c r="X192" s="200"/>
      <c r="Y192" s="200"/>
      <c r="Z192" s="200"/>
      <c r="AA192" s="200"/>
      <c r="AB192" s="200"/>
      <c r="AC192" s="200"/>
      <c r="AD192" s="200"/>
      <c r="AE192" s="200"/>
      <c r="AF192" s="200"/>
      <c r="AG192" s="200"/>
      <c r="AH192" s="200"/>
      <c r="AI192" s="200"/>
      <c r="AJ192" s="200"/>
      <c r="AK192" s="200"/>
      <c r="AL192" s="200"/>
      <c r="AM192" s="200"/>
      <c r="AN192" s="200"/>
      <c r="AO192" s="200"/>
      <c r="AP192" s="200"/>
      <c r="AQ192" s="200"/>
      <c r="AR192" s="200"/>
      <c r="AS192" s="200"/>
      <c r="AT192" s="200"/>
      <c r="AU192" s="200"/>
      <c r="AV192" s="200"/>
      <c r="AW192" s="200"/>
      <c r="AX192" s="200"/>
      <c r="AY192" s="200"/>
      <c r="AZ192" s="200"/>
      <c r="BA192" s="200"/>
      <c r="BB192" s="200"/>
      <c r="BC192" s="200"/>
      <c r="BD192" s="200"/>
      <c r="BE192" s="200"/>
      <c r="BF192" s="200"/>
      <c r="BG192" s="200"/>
      <c r="BH192" s="200"/>
      <c r="BI192" s="200"/>
      <c r="BJ192" s="200"/>
      <c r="BK192" s="200"/>
      <c r="BL192" s="200"/>
      <c r="BM192" s="200"/>
      <c r="BN192" s="200"/>
      <c r="BO192" s="200"/>
      <c r="BP192" s="200"/>
      <c r="BQ192" s="200"/>
      <c r="BR192" s="200"/>
      <c r="BS192" s="200"/>
      <c r="BT192" s="200"/>
      <c r="BU192" s="200"/>
      <c r="BV192" s="200"/>
      <c r="BW192" s="200"/>
      <c r="BX192" s="200"/>
      <c r="BY192" s="200"/>
      <c r="BZ192" s="200"/>
      <c r="CA192" s="200"/>
      <c r="CB192" s="200"/>
      <c r="CC192" s="200"/>
      <c r="CD192" s="200"/>
      <c r="CE192" s="200"/>
      <c r="CF192" s="200"/>
      <c r="CG192" s="200"/>
      <c r="CH192" s="200"/>
      <c r="CI192" s="200"/>
      <c r="CJ192" s="200"/>
      <c r="CK192" s="200"/>
      <c r="CL192" s="200"/>
      <c r="CM192" s="200"/>
      <c r="CN192" s="200"/>
      <c r="CO192" s="200"/>
      <c r="CP192" s="200"/>
      <c r="CQ192" s="200"/>
      <c r="CR192" s="200"/>
      <c r="CS192" s="200"/>
      <c r="CT192" s="200"/>
      <c r="CU192" s="200"/>
      <c r="CV192" s="200"/>
      <c r="CW192" s="200"/>
      <c r="CX192" s="200"/>
      <c r="CY192" s="200"/>
      <c r="CZ192" s="200"/>
      <c r="DA192" s="200"/>
      <c r="DB192" s="200"/>
      <c r="DC192" s="200"/>
      <c r="DD192" s="200"/>
      <c r="DE192" s="200"/>
      <c r="DF192" s="200"/>
      <c r="DG192" s="200"/>
      <c r="DH192" s="200"/>
      <c r="DI192" s="200"/>
      <c r="DJ192" s="200"/>
      <c r="DK192" s="200"/>
      <c r="DL192" s="200"/>
      <c r="DM192" s="200"/>
      <c r="DN192" s="200"/>
      <c r="DO192" s="200"/>
      <c r="DP192" s="200"/>
      <c r="DQ192" s="200"/>
      <c r="DR192" s="200"/>
      <c r="DS192" s="200"/>
      <c r="DT192" s="200"/>
      <c r="DU192" s="200"/>
      <c r="DV192" s="200"/>
      <c r="DW192" s="200"/>
      <c r="DX192" s="200"/>
      <c r="DY192" s="200"/>
      <c r="DZ192" s="200"/>
      <c r="EA192" s="200"/>
      <c r="EB192" s="200"/>
      <c r="EC192" s="200"/>
      <c r="ED192" s="200"/>
      <c r="EE192" s="200"/>
      <c r="EF192" s="200"/>
      <c r="EG192" s="32"/>
    </row>
    <row r="193" spans="1:137" outlineLevel="1">
      <c r="A193" s="211" t="str">
        <f>A154&amp;"."&amp;A186&amp;"."&amp;A155&amp;"."&amp;B193</f>
        <v>1.d.4.7</v>
      </c>
      <c r="B193">
        <v>7</v>
      </c>
      <c r="C193" t="e">
        <f>_xlfn.XLOOKUP($A193,Select!$A$4:$A$65,Select!$H$4:$H$65)</f>
        <v>#N/A</v>
      </c>
      <c r="D193"/>
      <c r="E193"/>
      <c r="F193"/>
      <c r="G193"/>
      <c r="H193"/>
      <c r="I193"/>
      <c r="J193"/>
      <c r="K193"/>
      <c r="L193"/>
      <c r="M193" s="200"/>
      <c r="N193" s="200"/>
      <c r="O193" s="200"/>
      <c r="P193" s="200"/>
      <c r="Q193" s="200"/>
      <c r="R193" s="200"/>
      <c r="S193" s="200"/>
      <c r="T193" s="200"/>
      <c r="U193" s="200"/>
      <c r="V193" s="200"/>
      <c r="W193" s="200"/>
      <c r="X193" s="200"/>
      <c r="Y193" s="200"/>
      <c r="Z193" s="200"/>
      <c r="AA193" s="200"/>
      <c r="AB193" s="200"/>
      <c r="AC193" s="200"/>
      <c r="AD193" s="200"/>
      <c r="AE193" s="200"/>
      <c r="AF193" s="200"/>
      <c r="AG193" s="200"/>
      <c r="AH193" s="200"/>
      <c r="AI193" s="200"/>
      <c r="AJ193" s="200"/>
      <c r="AK193" s="200"/>
      <c r="AL193" s="200"/>
      <c r="AM193" s="200"/>
      <c r="AN193" s="200"/>
      <c r="AO193" s="200"/>
      <c r="AP193" s="200"/>
      <c r="AQ193" s="200"/>
      <c r="AR193" s="200"/>
      <c r="AS193" s="200"/>
      <c r="AT193" s="200"/>
      <c r="AU193" s="200"/>
      <c r="AV193" s="200"/>
      <c r="AW193" s="200"/>
      <c r="AX193" s="200"/>
      <c r="AY193" s="200"/>
      <c r="AZ193" s="200"/>
      <c r="BA193" s="200"/>
      <c r="BB193" s="200"/>
      <c r="BC193" s="200"/>
      <c r="BD193" s="200"/>
      <c r="BE193" s="200"/>
      <c r="BF193" s="200"/>
      <c r="BG193" s="200"/>
      <c r="BH193" s="200"/>
      <c r="BI193" s="200"/>
      <c r="BJ193" s="200"/>
      <c r="BK193" s="200"/>
      <c r="BL193" s="200"/>
      <c r="BM193" s="200"/>
      <c r="BN193" s="200"/>
      <c r="BO193" s="200"/>
      <c r="BP193" s="200"/>
      <c r="BQ193" s="200"/>
      <c r="BR193" s="200"/>
      <c r="BS193" s="200"/>
      <c r="BT193" s="200"/>
      <c r="BU193" s="200"/>
      <c r="BV193" s="200"/>
      <c r="BW193" s="200"/>
      <c r="BX193" s="200"/>
      <c r="BY193" s="200"/>
      <c r="BZ193" s="200"/>
      <c r="CA193" s="200"/>
      <c r="CB193" s="200"/>
      <c r="CC193" s="200"/>
      <c r="CD193" s="200"/>
      <c r="CE193" s="200"/>
      <c r="CF193" s="200"/>
      <c r="CG193" s="200"/>
      <c r="CH193" s="200"/>
      <c r="CI193" s="200"/>
      <c r="CJ193" s="200"/>
      <c r="CK193" s="200"/>
      <c r="CL193" s="200"/>
      <c r="CM193" s="200"/>
      <c r="CN193" s="200"/>
      <c r="CO193" s="200"/>
      <c r="CP193" s="200"/>
      <c r="CQ193" s="200"/>
      <c r="CR193" s="200"/>
      <c r="CS193" s="200"/>
      <c r="CT193" s="200"/>
      <c r="CU193" s="200"/>
      <c r="CV193" s="200"/>
      <c r="CW193" s="200"/>
      <c r="CX193" s="200"/>
      <c r="CY193" s="200"/>
      <c r="CZ193" s="200"/>
      <c r="DA193" s="200"/>
      <c r="DB193" s="200"/>
      <c r="DC193" s="200"/>
      <c r="DD193" s="200"/>
      <c r="DE193" s="200"/>
      <c r="DF193" s="200"/>
      <c r="DG193" s="200"/>
      <c r="DH193" s="200"/>
      <c r="DI193" s="200"/>
      <c r="DJ193" s="200"/>
      <c r="DK193" s="200"/>
      <c r="DL193" s="200"/>
      <c r="DM193" s="200"/>
      <c r="DN193" s="200"/>
      <c r="DO193" s="200"/>
      <c r="DP193" s="200"/>
      <c r="DQ193" s="200"/>
      <c r="DR193" s="200"/>
      <c r="DS193" s="200"/>
      <c r="DT193" s="200"/>
      <c r="DU193" s="200"/>
      <c r="DV193" s="200"/>
      <c r="DW193" s="200"/>
      <c r="DX193" s="200"/>
      <c r="DY193" s="200"/>
      <c r="DZ193" s="200"/>
      <c r="EA193" s="200"/>
      <c r="EB193" s="200"/>
      <c r="EC193" s="200"/>
      <c r="ED193" s="200"/>
      <c r="EE193" s="200"/>
      <c r="EF193" s="200"/>
      <c r="EG193" s="32"/>
    </row>
    <row r="194" spans="1:137" outlineLevel="1">
      <c r="A194" s="211" t="str">
        <f>A154&amp;"."&amp;A186&amp;"."&amp;A155&amp;"."&amp;B194</f>
        <v>1.d.4.8</v>
      </c>
      <c r="B194">
        <v>8</v>
      </c>
      <c r="C194" t="e">
        <f>_xlfn.XLOOKUP($A194,Select!$A$4:$A$65,Select!$H$4:$H$65)</f>
        <v>#N/A</v>
      </c>
      <c r="D194"/>
      <c r="E194"/>
      <c r="F194"/>
      <c r="G194"/>
      <c r="H194"/>
      <c r="I194"/>
      <c r="J194"/>
      <c r="K194"/>
      <c r="L194"/>
      <c r="M194" s="200"/>
      <c r="N194" s="200"/>
      <c r="O194" s="200"/>
      <c r="P194" s="200"/>
      <c r="Q194" s="200"/>
      <c r="R194" s="200"/>
      <c r="S194" s="200"/>
      <c r="T194" s="200"/>
      <c r="U194" s="200"/>
      <c r="V194" s="200"/>
      <c r="W194" s="200"/>
      <c r="X194" s="200"/>
      <c r="Y194" s="200"/>
      <c r="Z194" s="200"/>
      <c r="AA194" s="200"/>
      <c r="AB194" s="200"/>
      <c r="AC194" s="200"/>
      <c r="AD194" s="200"/>
      <c r="AE194" s="200"/>
      <c r="AF194" s="200"/>
      <c r="AG194" s="200"/>
      <c r="AH194" s="200"/>
      <c r="AI194" s="200"/>
      <c r="AJ194" s="200"/>
      <c r="AK194" s="200"/>
      <c r="AL194" s="200"/>
      <c r="AM194" s="200"/>
      <c r="AN194" s="200"/>
      <c r="AO194" s="200"/>
      <c r="AP194" s="200"/>
      <c r="AQ194" s="200"/>
      <c r="AR194" s="200"/>
      <c r="AS194" s="200"/>
      <c r="AT194" s="200"/>
      <c r="AU194" s="200"/>
      <c r="AV194" s="200"/>
      <c r="AW194" s="200"/>
      <c r="AX194" s="200"/>
      <c r="AY194" s="200"/>
      <c r="AZ194" s="200"/>
      <c r="BA194" s="200"/>
      <c r="BB194" s="200"/>
      <c r="BC194" s="200"/>
      <c r="BD194" s="200"/>
      <c r="BE194" s="200"/>
      <c r="BF194" s="200"/>
      <c r="BG194" s="200"/>
      <c r="BH194" s="200"/>
      <c r="BI194" s="200"/>
      <c r="BJ194" s="200"/>
      <c r="BK194" s="200"/>
      <c r="BL194" s="200"/>
      <c r="BM194" s="200"/>
      <c r="BN194" s="200"/>
      <c r="BO194" s="200"/>
      <c r="BP194" s="200"/>
      <c r="BQ194" s="200"/>
      <c r="BR194" s="200"/>
      <c r="BS194" s="200"/>
      <c r="BT194" s="200"/>
      <c r="BU194" s="200"/>
      <c r="BV194" s="200"/>
      <c r="BW194" s="200"/>
      <c r="BX194" s="200"/>
      <c r="BY194" s="200"/>
      <c r="BZ194" s="200"/>
      <c r="CA194" s="200"/>
      <c r="CB194" s="200"/>
      <c r="CC194" s="200"/>
      <c r="CD194" s="200"/>
      <c r="CE194" s="200"/>
      <c r="CF194" s="200"/>
      <c r="CG194" s="200"/>
      <c r="CH194" s="200"/>
      <c r="CI194" s="200"/>
      <c r="CJ194" s="200"/>
      <c r="CK194" s="200"/>
      <c r="CL194" s="200"/>
      <c r="CM194" s="200"/>
      <c r="CN194" s="200"/>
      <c r="CO194" s="200"/>
      <c r="CP194" s="200"/>
      <c r="CQ194" s="200"/>
      <c r="CR194" s="200"/>
      <c r="CS194" s="200"/>
      <c r="CT194" s="200"/>
      <c r="CU194" s="200"/>
      <c r="CV194" s="200"/>
      <c r="CW194" s="200"/>
      <c r="CX194" s="200"/>
      <c r="CY194" s="200"/>
      <c r="CZ194" s="200"/>
      <c r="DA194" s="200"/>
      <c r="DB194" s="200"/>
      <c r="DC194" s="200"/>
      <c r="DD194" s="200"/>
      <c r="DE194" s="200"/>
      <c r="DF194" s="200"/>
      <c r="DG194" s="200"/>
      <c r="DH194" s="200"/>
      <c r="DI194" s="200"/>
      <c r="DJ194" s="200"/>
      <c r="DK194" s="200"/>
      <c r="DL194" s="200"/>
      <c r="DM194" s="200"/>
      <c r="DN194" s="200"/>
      <c r="DO194" s="200"/>
      <c r="DP194" s="200"/>
      <c r="DQ194" s="200"/>
      <c r="DR194" s="200"/>
      <c r="DS194" s="200"/>
      <c r="DT194" s="200"/>
      <c r="DU194" s="200"/>
      <c r="DV194" s="200"/>
      <c r="DW194" s="200"/>
      <c r="DX194" s="200"/>
      <c r="DY194" s="200"/>
      <c r="DZ194" s="200"/>
      <c r="EA194" s="200"/>
      <c r="EB194" s="200"/>
      <c r="EC194" s="200"/>
      <c r="ED194" s="200"/>
      <c r="EE194" s="200"/>
      <c r="EF194" s="200"/>
      <c r="EG194" s="32"/>
    </row>
    <row r="195" spans="1:137" outlineLevel="1">
      <c r="A195" s="211" t="str">
        <f>A154&amp;"."&amp;A186&amp;"."&amp;A155&amp;"."&amp;B195</f>
        <v>1.d.4.9</v>
      </c>
      <c r="B195">
        <v>9</v>
      </c>
      <c r="C195" t="e">
        <f>_xlfn.XLOOKUP($A195,Select!$A$4:$A$65,Select!$H$4:$H$65)</f>
        <v>#N/A</v>
      </c>
      <c r="D195"/>
      <c r="E195"/>
      <c r="F195"/>
      <c r="G195"/>
      <c r="H195"/>
      <c r="I195"/>
      <c r="J195"/>
      <c r="K195"/>
      <c r="L195"/>
      <c r="M195" s="200"/>
      <c r="N195" s="200"/>
      <c r="O195" s="200"/>
      <c r="P195" s="200"/>
      <c r="Q195" s="200"/>
      <c r="R195" s="200"/>
      <c r="S195" s="200"/>
      <c r="T195" s="200"/>
      <c r="U195" s="200"/>
      <c r="V195" s="200"/>
      <c r="W195" s="200"/>
      <c r="X195" s="200"/>
      <c r="Y195" s="200"/>
      <c r="Z195" s="200"/>
      <c r="AA195" s="200"/>
      <c r="AB195" s="200"/>
      <c r="AC195" s="200"/>
      <c r="AD195" s="200"/>
      <c r="AE195" s="200"/>
      <c r="AF195" s="200"/>
      <c r="AG195" s="200"/>
      <c r="AH195" s="200"/>
      <c r="AI195" s="200"/>
      <c r="AJ195" s="200"/>
      <c r="AK195" s="200"/>
      <c r="AL195" s="200"/>
      <c r="AM195" s="200"/>
      <c r="AN195" s="200"/>
      <c r="AO195" s="200"/>
      <c r="AP195" s="200"/>
      <c r="AQ195" s="200"/>
      <c r="AR195" s="200"/>
      <c r="AS195" s="200"/>
      <c r="AT195" s="200"/>
      <c r="AU195" s="200"/>
      <c r="AV195" s="200"/>
      <c r="AW195" s="200"/>
      <c r="AX195" s="200"/>
      <c r="AY195" s="200"/>
      <c r="AZ195" s="200"/>
      <c r="BA195" s="200"/>
      <c r="BB195" s="200"/>
      <c r="BC195" s="200"/>
      <c r="BD195" s="200"/>
      <c r="BE195" s="200"/>
      <c r="BF195" s="200"/>
      <c r="BG195" s="200"/>
      <c r="BH195" s="200"/>
      <c r="BI195" s="200"/>
      <c r="BJ195" s="200"/>
      <c r="BK195" s="200"/>
      <c r="BL195" s="200"/>
      <c r="BM195" s="200"/>
      <c r="BN195" s="200"/>
      <c r="BO195" s="200"/>
      <c r="BP195" s="200"/>
      <c r="BQ195" s="200"/>
      <c r="BR195" s="200"/>
      <c r="BS195" s="200"/>
      <c r="BT195" s="200"/>
      <c r="BU195" s="200"/>
      <c r="BV195" s="200"/>
      <c r="BW195" s="200"/>
      <c r="BX195" s="200"/>
      <c r="BY195" s="200"/>
      <c r="BZ195" s="200"/>
      <c r="CA195" s="200"/>
      <c r="CB195" s="200"/>
      <c r="CC195" s="200"/>
      <c r="CD195" s="200"/>
      <c r="CE195" s="200"/>
      <c r="CF195" s="200"/>
      <c r="CG195" s="200"/>
      <c r="CH195" s="200"/>
      <c r="CI195" s="200"/>
      <c r="CJ195" s="200"/>
      <c r="CK195" s="200"/>
      <c r="CL195" s="200"/>
      <c r="CM195" s="200"/>
      <c r="CN195" s="200"/>
      <c r="CO195" s="200"/>
      <c r="CP195" s="200"/>
      <c r="CQ195" s="200"/>
      <c r="CR195" s="200"/>
      <c r="CS195" s="200"/>
      <c r="CT195" s="200"/>
      <c r="CU195" s="200"/>
      <c r="CV195" s="200"/>
      <c r="CW195" s="200"/>
      <c r="CX195" s="200"/>
      <c r="CY195" s="200"/>
      <c r="CZ195" s="200"/>
      <c r="DA195" s="200"/>
      <c r="DB195" s="200"/>
      <c r="DC195" s="200"/>
      <c r="DD195" s="200"/>
      <c r="DE195" s="200"/>
      <c r="DF195" s="200"/>
      <c r="DG195" s="200"/>
      <c r="DH195" s="200"/>
      <c r="DI195" s="200"/>
      <c r="DJ195" s="200"/>
      <c r="DK195" s="200"/>
      <c r="DL195" s="200"/>
      <c r="DM195" s="200"/>
      <c r="DN195" s="200"/>
      <c r="DO195" s="200"/>
      <c r="DP195" s="200"/>
      <c r="DQ195" s="200"/>
      <c r="DR195" s="200"/>
      <c r="DS195" s="200"/>
      <c r="DT195" s="200"/>
      <c r="DU195" s="200"/>
      <c r="DV195" s="200"/>
      <c r="DW195" s="200"/>
      <c r="DX195" s="200"/>
      <c r="DY195" s="200"/>
      <c r="DZ195" s="200"/>
      <c r="EA195" s="200"/>
      <c r="EB195" s="200"/>
      <c r="EC195" s="200"/>
      <c r="ED195" s="200"/>
      <c r="EE195" s="200"/>
      <c r="EF195" s="200"/>
      <c r="EG195" s="32"/>
    </row>
    <row r="196" spans="1:137" outlineLevel="1">
      <c r="A196" s="211" t="str">
        <f>A154&amp;"."&amp;A186&amp;"."&amp;A155&amp;"."&amp;B196</f>
        <v>1.d.4.10</v>
      </c>
      <c r="B196">
        <v>10</v>
      </c>
      <c r="C196" t="e">
        <f>_xlfn.XLOOKUP($A196,Select!$A$4:$A$65,Select!$H$4:$H$65)</f>
        <v>#N/A</v>
      </c>
      <c r="D196"/>
      <c r="E196"/>
      <c r="F196"/>
      <c r="G196"/>
      <c r="H196"/>
      <c r="I196"/>
      <c r="J196"/>
      <c r="K196"/>
      <c r="L196"/>
      <c r="M196" s="200"/>
      <c r="N196" s="200"/>
      <c r="O196" s="200"/>
      <c r="P196" s="200"/>
      <c r="Q196" s="200"/>
      <c r="R196" s="200"/>
      <c r="S196" s="200"/>
      <c r="T196" s="200"/>
      <c r="U196" s="200"/>
      <c r="V196" s="200"/>
      <c r="W196" s="200"/>
      <c r="X196" s="200"/>
      <c r="Y196" s="200"/>
      <c r="Z196" s="200"/>
      <c r="AA196" s="200"/>
      <c r="AB196" s="200"/>
      <c r="AC196" s="200"/>
      <c r="AD196" s="200"/>
      <c r="AE196" s="200"/>
      <c r="AF196" s="200"/>
      <c r="AG196" s="200"/>
      <c r="AH196" s="200"/>
      <c r="AI196" s="200"/>
      <c r="AJ196" s="200"/>
      <c r="AK196" s="200"/>
      <c r="AL196" s="200"/>
      <c r="AM196" s="200"/>
      <c r="AN196" s="200"/>
      <c r="AO196" s="200"/>
      <c r="AP196" s="200"/>
      <c r="AQ196" s="200"/>
      <c r="AR196" s="200"/>
      <c r="AS196" s="200"/>
      <c r="AT196" s="200"/>
      <c r="AU196" s="200"/>
      <c r="AV196" s="200"/>
      <c r="AW196" s="200"/>
      <c r="AX196" s="200"/>
      <c r="AY196" s="200"/>
      <c r="AZ196" s="200"/>
      <c r="BA196" s="200"/>
      <c r="BB196" s="200"/>
      <c r="BC196" s="200"/>
      <c r="BD196" s="200"/>
      <c r="BE196" s="200"/>
      <c r="BF196" s="200"/>
      <c r="BG196" s="200"/>
      <c r="BH196" s="200"/>
      <c r="BI196" s="200"/>
      <c r="BJ196" s="200"/>
      <c r="BK196" s="200"/>
      <c r="BL196" s="200"/>
      <c r="BM196" s="200"/>
      <c r="BN196" s="200"/>
      <c r="BO196" s="200"/>
      <c r="BP196" s="200"/>
      <c r="BQ196" s="200"/>
      <c r="BR196" s="200"/>
      <c r="BS196" s="200"/>
      <c r="BT196" s="200"/>
      <c r="BU196" s="200"/>
      <c r="BV196" s="200"/>
      <c r="BW196" s="200"/>
      <c r="BX196" s="200"/>
      <c r="BY196" s="200"/>
      <c r="BZ196" s="200"/>
      <c r="CA196" s="200"/>
      <c r="CB196" s="200"/>
      <c r="CC196" s="200"/>
      <c r="CD196" s="200"/>
      <c r="CE196" s="200"/>
      <c r="CF196" s="200"/>
      <c r="CG196" s="200"/>
      <c r="CH196" s="200"/>
      <c r="CI196" s="200"/>
      <c r="CJ196" s="200"/>
      <c r="CK196" s="200"/>
      <c r="CL196" s="200"/>
      <c r="CM196" s="200"/>
      <c r="CN196" s="200"/>
      <c r="CO196" s="200"/>
      <c r="CP196" s="200"/>
      <c r="CQ196" s="200"/>
      <c r="CR196" s="200"/>
      <c r="CS196" s="200"/>
      <c r="CT196" s="200"/>
      <c r="CU196" s="200"/>
      <c r="CV196" s="200"/>
      <c r="CW196" s="200"/>
      <c r="CX196" s="200"/>
      <c r="CY196" s="200"/>
      <c r="CZ196" s="200"/>
      <c r="DA196" s="200"/>
      <c r="DB196" s="200"/>
      <c r="DC196" s="200"/>
      <c r="DD196" s="200"/>
      <c r="DE196" s="200"/>
      <c r="DF196" s="200"/>
      <c r="DG196" s="200"/>
      <c r="DH196" s="200"/>
      <c r="DI196" s="200"/>
      <c r="DJ196" s="200"/>
      <c r="DK196" s="200"/>
      <c r="DL196" s="200"/>
      <c r="DM196" s="200"/>
      <c r="DN196" s="200"/>
      <c r="DO196" s="200"/>
      <c r="DP196" s="200"/>
      <c r="DQ196" s="200"/>
      <c r="DR196" s="200"/>
      <c r="DS196" s="200"/>
      <c r="DT196" s="200"/>
      <c r="DU196" s="200"/>
      <c r="DV196" s="200"/>
      <c r="DW196" s="200"/>
      <c r="DX196" s="200"/>
      <c r="DY196" s="200"/>
      <c r="DZ196" s="200"/>
      <c r="EA196" s="200"/>
      <c r="EB196" s="200"/>
      <c r="EC196" s="200"/>
      <c r="ED196" s="200"/>
      <c r="EE196" s="200"/>
      <c r="EF196" s="200"/>
      <c r="EG196" s="32"/>
    </row>
    <row r="197" spans="1:137" outlineLevel="1">
      <c r="A197" s="211" t="str">
        <f>A154&amp;"."&amp;A186&amp;"."&amp;A155&amp;"."&amp;B197</f>
        <v>1.d.4.11</v>
      </c>
      <c r="B197">
        <v>11</v>
      </c>
      <c r="C197" t="e">
        <f>_xlfn.XLOOKUP($A197,Select!$A$4:$A$65,Select!$H$4:$H$65)</f>
        <v>#N/A</v>
      </c>
      <c r="D197"/>
      <c r="E197"/>
      <c r="F197"/>
      <c r="G197"/>
      <c r="H197"/>
      <c r="I197"/>
      <c r="J197"/>
      <c r="K197"/>
      <c r="L197"/>
      <c r="M197" s="200"/>
      <c r="N197" s="200"/>
      <c r="O197" s="200"/>
      <c r="P197" s="200"/>
      <c r="Q197" s="200"/>
      <c r="R197" s="200"/>
      <c r="S197" s="200"/>
      <c r="T197" s="200"/>
      <c r="U197" s="200"/>
      <c r="V197" s="200"/>
      <c r="W197" s="200"/>
      <c r="X197" s="200"/>
      <c r="Y197" s="200"/>
      <c r="Z197" s="200"/>
      <c r="AA197" s="200"/>
      <c r="AB197" s="200"/>
      <c r="AC197" s="200"/>
      <c r="AD197" s="200"/>
      <c r="AE197" s="200"/>
      <c r="AF197" s="200"/>
      <c r="AG197" s="200"/>
      <c r="AH197" s="200"/>
      <c r="AI197" s="200"/>
      <c r="AJ197" s="200"/>
      <c r="AK197" s="200"/>
      <c r="AL197" s="200"/>
      <c r="AM197" s="200"/>
      <c r="AN197" s="200"/>
      <c r="AO197" s="200"/>
      <c r="AP197" s="200"/>
      <c r="AQ197" s="200"/>
      <c r="AR197" s="200"/>
      <c r="AS197" s="200"/>
      <c r="AT197" s="200"/>
      <c r="AU197" s="200"/>
      <c r="AV197" s="200"/>
      <c r="AW197" s="200"/>
      <c r="AX197" s="200"/>
      <c r="AY197" s="200"/>
      <c r="AZ197" s="200"/>
      <c r="BA197" s="200"/>
      <c r="BB197" s="200"/>
      <c r="BC197" s="200"/>
      <c r="BD197" s="200"/>
      <c r="BE197" s="200"/>
      <c r="BF197" s="200"/>
      <c r="BG197" s="200"/>
      <c r="BH197" s="200"/>
      <c r="BI197" s="200"/>
      <c r="BJ197" s="200"/>
      <c r="BK197" s="200"/>
      <c r="BL197" s="200"/>
      <c r="BM197" s="200"/>
      <c r="BN197" s="200"/>
      <c r="BO197" s="200"/>
      <c r="BP197" s="200"/>
      <c r="BQ197" s="200"/>
      <c r="BR197" s="200"/>
      <c r="BS197" s="200"/>
      <c r="BT197" s="200"/>
      <c r="BU197" s="200"/>
      <c r="BV197" s="200"/>
      <c r="BW197" s="200"/>
      <c r="BX197" s="200"/>
      <c r="BY197" s="200"/>
      <c r="BZ197" s="200"/>
      <c r="CA197" s="200"/>
      <c r="CB197" s="200"/>
      <c r="CC197" s="200"/>
      <c r="CD197" s="200"/>
      <c r="CE197" s="200"/>
      <c r="CF197" s="200"/>
      <c r="CG197" s="200"/>
      <c r="CH197" s="200"/>
      <c r="CI197" s="200"/>
      <c r="CJ197" s="200"/>
      <c r="CK197" s="200"/>
      <c r="CL197" s="200"/>
      <c r="CM197" s="200"/>
      <c r="CN197" s="200"/>
      <c r="CO197" s="200"/>
      <c r="CP197" s="200"/>
      <c r="CQ197" s="200"/>
      <c r="CR197" s="200"/>
      <c r="CS197" s="200"/>
      <c r="CT197" s="200"/>
      <c r="CU197" s="200"/>
      <c r="CV197" s="200"/>
      <c r="CW197" s="200"/>
      <c r="CX197" s="200"/>
      <c r="CY197" s="200"/>
      <c r="CZ197" s="200"/>
      <c r="DA197" s="200"/>
      <c r="DB197" s="200"/>
      <c r="DC197" s="200"/>
      <c r="DD197" s="200"/>
      <c r="DE197" s="200"/>
      <c r="DF197" s="200"/>
      <c r="DG197" s="200"/>
      <c r="DH197" s="200"/>
      <c r="DI197" s="200"/>
      <c r="DJ197" s="200"/>
      <c r="DK197" s="200"/>
      <c r="DL197" s="200"/>
      <c r="DM197" s="200"/>
      <c r="DN197" s="200"/>
      <c r="DO197" s="200"/>
      <c r="DP197" s="200"/>
      <c r="DQ197" s="200"/>
      <c r="DR197" s="200"/>
      <c r="DS197" s="200"/>
      <c r="DT197" s="200"/>
      <c r="DU197" s="200"/>
      <c r="DV197" s="200"/>
      <c r="DW197" s="200"/>
      <c r="DX197" s="200"/>
      <c r="DY197" s="200"/>
      <c r="DZ197" s="200"/>
      <c r="EA197" s="200"/>
      <c r="EB197" s="200"/>
      <c r="EC197" s="200"/>
      <c r="ED197" s="200"/>
      <c r="EE197" s="200"/>
      <c r="EF197" s="200"/>
      <c r="EG197" s="32"/>
    </row>
    <row r="198" spans="1:137" outlineLevel="1">
      <c r="A198" s="211" t="str">
        <f>A154&amp;"."&amp;A186&amp;"."&amp;A155&amp;"."&amp;B198</f>
        <v>1.d.4.12</v>
      </c>
      <c r="B198">
        <v>12</v>
      </c>
      <c r="C198" t="e">
        <f>_xlfn.XLOOKUP($A198,Select!$A$4:$A$65,Select!$H$4:$H$65)</f>
        <v>#N/A</v>
      </c>
      <c r="D198"/>
      <c r="E198"/>
      <c r="F198"/>
      <c r="G198"/>
      <c r="H198"/>
      <c r="I198"/>
      <c r="J198"/>
      <c r="K198"/>
      <c r="L198"/>
      <c r="M198" s="200"/>
      <c r="N198" s="200"/>
      <c r="O198" s="200"/>
      <c r="P198" s="200"/>
      <c r="Q198" s="200"/>
      <c r="R198" s="200"/>
      <c r="S198" s="200"/>
      <c r="T198" s="200"/>
      <c r="U198" s="200"/>
      <c r="V198" s="200"/>
      <c r="W198" s="200"/>
      <c r="X198" s="200"/>
      <c r="Y198" s="200"/>
      <c r="Z198" s="200"/>
      <c r="AA198" s="200"/>
      <c r="AB198" s="200"/>
      <c r="AC198" s="200"/>
      <c r="AD198" s="200"/>
      <c r="AE198" s="200"/>
      <c r="AF198" s="200"/>
      <c r="AG198" s="200"/>
      <c r="AH198" s="200"/>
      <c r="AI198" s="200"/>
      <c r="AJ198" s="200"/>
      <c r="AK198" s="200"/>
      <c r="AL198" s="200"/>
      <c r="AM198" s="200"/>
      <c r="AN198" s="200"/>
      <c r="AO198" s="200"/>
      <c r="AP198" s="200"/>
      <c r="AQ198" s="200"/>
      <c r="AR198" s="200"/>
      <c r="AS198" s="200"/>
      <c r="AT198" s="200"/>
      <c r="AU198" s="200"/>
      <c r="AV198" s="200"/>
      <c r="AW198" s="200"/>
      <c r="AX198" s="200"/>
      <c r="AY198" s="200"/>
      <c r="AZ198" s="200"/>
      <c r="BA198" s="200"/>
      <c r="BB198" s="200"/>
      <c r="BC198" s="200"/>
      <c r="BD198" s="200"/>
      <c r="BE198" s="200"/>
      <c r="BF198" s="200"/>
      <c r="BG198" s="200"/>
      <c r="BH198" s="200"/>
      <c r="BI198" s="200"/>
      <c r="BJ198" s="200"/>
      <c r="BK198" s="200"/>
      <c r="BL198" s="200"/>
      <c r="BM198" s="200"/>
      <c r="BN198" s="200"/>
      <c r="BO198" s="200"/>
      <c r="BP198" s="200"/>
      <c r="BQ198" s="200"/>
      <c r="BR198" s="200"/>
      <c r="BS198" s="200"/>
      <c r="BT198" s="200"/>
      <c r="BU198" s="200"/>
      <c r="BV198" s="200"/>
      <c r="BW198" s="200"/>
      <c r="BX198" s="200"/>
      <c r="BY198" s="200"/>
      <c r="BZ198" s="200"/>
      <c r="CA198" s="200"/>
      <c r="CB198" s="200"/>
      <c r="CC198" s="200"/>
      <c r="CD198" s="200"/>
      <c r="CE198" s="200"/>
      <c r="CF198" s="200"/>
      <c r="CG198" s="200"/>
      <c r="CH198" s="200"/>
      <c r="CI198" s="200"/>
      <c r="CJ198" s="200"/>
      <c r="CK198" s="200"/>
      <c r="CL198" s="200"/>
      <c r="CM198" s="200"/>
      <c r="CN198" s="200"/>
      <c r="CO198" s="200"/>
      <c r="CP198" s="200"/>
      <c r="CQ198" s="200"/>
      <c r="CR198" s="200"/>
      <c r="CS198" s="200"/>
      <c r="CT198" s="200"/>
      <c r="CU198" s="200"/>
      <c r="CV198" s="200"/>
      <c r="CW198" s="200"/>
      <c r="CX198" s="200"/>
      <c r="CY198" s="200"/>
      <c r="CZ198" s="200"/>
      <c r="DA198" s="200"/>
      <c r="DB198" s="200"/>
      <c r="DC198" s="200"/>
      <c r="DD198" s="200"/>
      <c r="DE198" s="200"/>
      <c r="DF198" s="200"/>
      <c r="DG198" s="200"/>
      <c r="DH198" s="200"/>
      <c r="DI198" s="200"/>
      <c r="DJ198" s="200"/>
      <c r="DK198" s="200"/>
      <c r="DL198" s="200"/>
      <c r="DM198" s="200"/>
      <c r="DN198" s="200"/>
      <c r="DO198" s="200"/>
      <c r="DP198" s="200"/>
      <c r="DQ198" s="200"/>
      <c r="DR198" s="200"/>
      <c r="DS198" s="200"/>
      <c r="DT198" s="200"/>
      <c r="DU198" s="200"/>
      <c r="DV198" s="200"/>
      <c r="DW198" s="200"/>
      <c r="DX198" s="200"/>
      <c r="DY198" s="200"/>
      <c r="DZ198" s="200"/>
      <c r="EA198" s="200"/>
      <c r="EB198" s="200"/>
      <c r="EC198" s="200"/>
      <c r="ED198" s="200"/>
      <c r="EE198" s="200"/>
      <c r="EF198" s="200"/>
      <c r="EG198" s="32"/>
    </row>
    <row r="199" spans="1:137" s="156" customFormat="1" outlineLevel="1">
      <c r="A199" s="212"/>
      <c r="B199" s="201">
        <f>B198-COUNTIFS(C187:C198,#N/A)</f>
        <v>0</v>
      </c>
      <c r="C199" s="201" t="s">
        <v>285</v>
      </c>
      <c r="D199" s="201"/>
      <c r="E199" s="201"/>
      <c r="F199" s="201"/>
      <c r="G199" s="201"/>
      <c r="H199" s="201"/>
      <c r="I199" s="201"/>
      <c r="J199" s="201"/>
      <c r="K199" s="201"/>
      <c r="L199" s="201"/>
      <c r="M199" s="201">
        <f t="shared" ref="M199" si="67">SUM(M187:M198)</f>
        <v>0</v>
      </c>
      <c r="N199" s="201">
        <f t="shared" ref="N199:BY199" si="68">SUM(N187:N198)</f>
        <v>0</v>
      </c>
      <c r="O199" s="201">
        <f t="shared" si="68"/>
        <v>0</v>
      </c>
      <c r="P199" s="201">
        <f t="shared" si="68"/>
        <v>0</v>
      </c>
      <c r="Q199" s="201">
        <f t="shared" si="68"/>
        <v>0</v>
      </c>
      <c r="R199" s="201">
        <f t="shared" si="68"/>
        <v>0</v>
      </c>
      <c r="S199" s="201">
        <f t="shared" si="68"/>
        <v>0</v>
      </c>
      <c r="T199" s="201">
        <f t="shared" si="68"/>
        <v>0</v>
      </c>
      <c r="U199" s="201">
        <f t="shared" si="68"/>
        <v>0</v>
      </c>
      <c r="V199" s="201">
        <f t="shared" si="68"/>
        <v>0</v>
      </c>
      <c r="W199" s="201">
        <f t="shared" si="68"/>
        <v>0</v>
      </c>
      <c r="X199" s="201">
        <f t="shared" si="68"/>
        <v>0</v>
      </c>
      <c r="Y199" s="201">
        <f t="shared" si="68"/>
        <v>0</v>
      </c>
      <c r="Z199" s="201">
        <f t="shared" si="68"/>
        <v>0</v>
      </c>
      <c r="AA199" s="201">
        <f t="shared" si="68"/>
        <v>0</v>
      </c>
      <c r="AB199" s="201">
        <f t="shared" si="68"/>
        <v>0</v>
      </c>
      <c r="AC199" s="201">
        <f t="shared" si="68"/>
        <v>0</v>
      </c>
      <c r="AD199" s="201">
        <f t="shared" si="68"/>
        <v>0</v>
      </c>
      <c r="AE199" s="201">
        <f t="shared" si="68"/>
        <v>0</v>
      </c>
      <c r="AF199" s="201">
        <f t="shared" si="68"/>
        <v>0</v>
      </c>
      <c r="AG199" s="201">
        <f t="shared" si="68"/>
        <v>0</v>
      </c>
      <c r="AH199" s="201">
        <f t="shared" si="68"/>
        <v>0</v>
      </c>
      <c r="AI199" s="201">
        <f t="shared" si="68"/>
        <v>0</v>
      </c>
      <c r="AJ199" s="201">
        <f t="shared" si="68"/>
        <v>0</v>
      </c>
      <c r="AK199" s="201">
        <f t="shared" si="68"/>
        <v>0</v>
      </c>
      <c r="AL199" s="201">
        <f t="shared" si="68"/>
        <v>0</v>
      </c>
      <c r="AM199" s="201">
        <f t="shared" si="68"/>
        <v>0</v>
      </c>
      <c r="AN199" s="201">
        <f t="shared" si="68"/>
        <v>0</v>
      </c>
      <c r="AO199" s="201">
        <f t="shared" si="68"/>
        <v>0</v>
      </c>
      <c r="AP199" s="201">
        <f t="shared" si="68"/>
        <v>0</v>
      </c>
      <c r="AQ199" s="201">
        <f t="shared" si="68"/>
        <v>0</v>
      </c>
      <c r="AR199" s="201">
        <f t="shared" si="68"/>
        <v>0</v>
      </c>
      <c r="AS199" s="201">
        <f t="shared" si="68"/>
        <v>0</v>
      </c>
      <c r="AT199" s="201">
        <f t="shared" si="68"/>
        <v>0</v>
      </c>
      <c r="AU199" s="201">
        <f t="shared" si="68"/>
        <v>0</v>
      </c>
      <c r="AV199" s="201">
        <f t="shared" si="68"/>
        <v>0</v>
      </c>
      <c r="AW199" s="201">
        <f t="shared" si="68"/>
        <v>0</v>
      </c>
      <c r="AX199" s="201">
        <f t="shared" si="68"/>
        <v>0</v>
      </c>
      <c r="AY199" s="201">
        <f t="shared" si="68"/>
        <v>0</v>
      </c>
      <c r="AZ199" s="201">
        <f t="shared" si="68"/>
        <v>0</v>
      </c>
      <c r="BA199" s="201">
        <f t="shared" si="68"/>
        <v>0</v>
      </c>
      <c r="BB199" s="201">
        <f t="shared" si="68"/>
        <v>0</v>
      </c>
      <c r="BC199" s="201">
        <f t="shared" si="68"/>
        <v>0</v>
      </c>
      <c r="BD199" s="201">
        <f t="shared" si="68"/>
        <v>0</v>
      </c>
      <c r="BE199" s="201">
        <f t="shared" si="68"/>
        <v>0</v>
      </c>
      <c r="BF199" s="201">
        <f t="shared" si="68"/>
        <v>0</v>
      </c>
      <c r="BG199" s="201">
        <f t="shared" si="68"/>
        <v>0</v>
      </c>
      <c r="BH199" s="201">
        <f t="shared" si="68"/>
        <v>0</v>
      </c>
      <c r="BI199" s="201">
        <f t="shared" si="68"/>
        <v>0</v>
      </c>
      <c r="BJ199" s="201">
        <f t="shared" si="68"/>
        <v>0</v>
      </c>
      <c r="BK199" s="201">
        <f t="shared" si="68"/>
        <v>0</v>
      </c>
      <c r="BL199" s="201">
        <f t="shared" si="68"/>
        <v>0</v>
      </c>
      <c r="BM199" s="201">
        <f t="shared" si="68"/>
        <v>0</v>
      </c>
      <c r="BN199" s="201">
        <f t="shared" si="68"/>
        <v>0</v>
      </c>
      <c r="BO199" s="201">
        <f t="shared" si="68"/>
        <v>0</v>
      </c>
      <c r="BP199" s="201">
        <f t="shared" si="68"/>
        <v>0</v>
      </c>
      <c r="BQ199" s="201">
        <f t="shared" si="68"/>
        <v>0</v>
      </c>
      <c r="BR199" s="201">
        <f t="shared" si="68"/>
        <v>0</v>
      </c>
      <c r="BS199" s="201">
        <f t="shared" si="68"/>
        <v>0</v>
      </c>
      <c r="BT199" s="201">
        <f t="shared" si="68"/>
        <v>0</v>
      </c>
      <c r="BU199" s="201">
        <f t="shared" si="68"/>
        <v>0</v>
      </c>
      <c r="BV199" s="201">
        <f t="shared" si="68"/>
        <v>0</v>
      </c>
      <c r="BW199" s="201">
        <f t="shared" si="68"/>
        <v>0</v>
      </c>
      <c r="BX199" s="201">
        <f t="shared" si="68"/>
        <v>0</v>
      </c>
      <c r="BY199" s="201">
        <f t="shared" si="68"/>
        <v>0</v>
      </c>
      <c r="BZ199" s="201">
        <f t="shared" ref="BZ199:EG199" si="69">SUM(BZ187:BZ198)</f>
        <v>0</v>
      </c>
      <c r="CA199" s="201">
        <f t="shared" si="69"/>
        <v>0</v>
      </c>
      <c r="CB199" s="201">
        <f t="shared" si="69"/>
        <v>0</v>
      </c>
      <c r="CC199" s="201">
        <f t="shared" si="69"/>
        <v>0</v>
      </c>
      <c r="CD199" s="201">
        <f t="shared" si="69"/>
        <v>0</v>
      </c>
      <c r="CE199" s="201">
        <f t="shared" si="69"/>
        <v>0</v>
      </c>
      <c r="CF199" s="201">
        <f t="shared" si="69"/>
        <v>0</v>
      </c>
      <c r="CG199" s="201">
        <f t="shared" si="69"/>
        <v>0</v>
      </c>
      <c r="CH199" s="201">
        <f t="shared" si="69"/>
        <v>0</v>
      </c>
      <c r="CI199" s="201">
        <f t="shared" si="69"/>
        <v>0</v>
      </c>
      <c r="CJ199" s="201">
        <f t="shared" si="69"/>
        <v>0</v>
      </c>
      <c r="CK199" s="201">
        <f t="shared" si="69"/>
        <v>0</v>
      </c>
      <c r="CL199" s="201">
        <f t="shared" si="69"/>
        <v>0</v>
      </c>
      <c r="CM199" s="201">
        <f t="shared" si="69"/>
        <v>0</v>
      </c>
      <c r="CN199" s="201">
        <f t="shared" si="69"/>
        <v>0</v>
      </c>
      <c r="CO199" s="201">
        <f t="shared" si="69"/>
        <v>0</v>
      </c>
      <c r="CP199" s="201">
        <f t="shared" si="69"/>
        <v>0</v>
      </c>
      <c r="CQ199" s="201">
        <f t="shared" si="69"/>
        <v>0</v>
      </c>
      <c r="CR199" s="201">
        <f t="shared" si="69"/>
        <v>0</v>
      </c>
      <c r="CS199" s="201">
        <f t="shared" si="69"/>
        <v>0</v>
      </c>
      <c r="CT199" s="201">
        <f t="shared" si="69"/>
        <v>0</v>
      </c>
      <c r="CU199" s="201">
        <f t="shared" si="69"/>
        <v>0</v>
      </c>
      <c r="CV199" s="201">
        <f t="shared" si="69"/>
        <v>0</v>
      </c>
      <c r="CW199" s="201">
        <f t="shared" si="69"/>
        <v>0</v>
      </c>
      <c r="CX199" s="201">
        <f t="shared" si="69"/>
        <v>0</v>
      </c>
      <c r="CY199" s="201">
        <f t="shared" si="69"/>
        <v>0</v>
      </c>
      <c r="CZ199" s="201">
        <f t="shared" si="69"/>
        <v>0</v>
      </c>
      <c r="DA199" s="201">
        <f t="shared" si="69"/>
        <v>0</v>
      </c>
      <c r="DB199" s="201">
        <f t="shared" si="69"/>
        <v>0</v>
      </c>
      <c r="DC199" s="201">
        <f t="shared" si="69"/>
        <v>0</v>
      </c>
      <c r="DD199" s="201">
        <f t="shared" si="69"/>
        <v>0</v>
      </c>
      <c r="DE199" s="201">
        <f t="shared" si="69"/>
        <v>0</v>
      </c>
      <c r="DF199" s="201">
        <f t="shared" si="69"/>
        <v>0</v>
      </c>
      <c r="DG199" s="201">
        <f t="shared" si="69"/>
        <v>0</v>
      </c>
      <c r="DH199" s="201">
        <f t="shared" si="69"/>
        <v>0</v>
      </c>
      <c r="DI199" s="201">
        <f t="shared" si="69"/>
        <v>0</v>
      </c>
      <c r="DJ199" s="201">
        <f t="shared" si="69"/>
        <v>0</v>
      </c>
      <c r="DK199" s="201">
        <f t="shared" si="69"/>
        <v>0</v>
      </c>
      <c r="DL199" s="201">
        <f t="shared" si="69"/>
        <v>0</v>
      </c>
      <c r="DM199" s="201">
        <f t="shared" si="69"/>
        <v>0</v>
      </c>
      <c r="DN199" s="201">
        <f t="shared" si="69"/>
        <v>0</v>
      </c>
      <c r="DO199" s="201">
        <f t="shared" si="69"/>
        <v>0</v>
      </c>
      <c r="DP199" s="201">
        <f t="shared" si="69"/>
        <v>0</v>
      </c>
      <c r="DQ199" s="201">
        <f t="shared" si="69"/>
        <v>0</v>
      </c>
      <c r="DR199" s="201">
        <f t="shared" si="69"/>
        <v>0</v>
      </c>
      <c r="DS199" s="201">
        <f t="shared" si="69"/>
        <v>0</v>
      </c>
      <c r="DT199" s="201">
        <f t="shared" si="69"/>
        <v>0</v>
      </c>
      <c r="DU199" s="201">
        <f t="shared" si="69"/>
        <v>0</v>
      </c>
      <c r="DV199" s="201">
        <f t="shared" si="69"/>
        <v>0</v>
      </c>
      <c r="DW199" s="201">
        <f t="shared" si="69"/>
        <v>0</v>
      </c>
      <c r="DX199" s="201">
        <f t="shared" si="69"/>
        <v>0</v>
      </c>
      <c r="DY199" s="201">
        <f t="shared" si="69"/>
        <v>0</v>
      </c>
      <c r="DZ199" s="201">
        <f t="shared" si="69"/>
        <v>0</v>
      </c>
      <c r="EA199" s="201">
        <f t="shared" si="69"/>
        <v>0</v>
      </c>
      <c r="EB199" s="201">
        <f t="shared" si="69"/>
        <v>0</v>
      </c>
      <c r="EC199" s="201">
        <f t="shared" si="69"/>
        <v>0</v>
      </c>
      <c r="ED199" s="201">
        <f t="shared" si="69"/>
        <v>0</v>
      </c>
      <c r="EE199" s="201">
        <f t="shared" si="69"/>
        <v>0</v>
      </c>
      <c r="EF199" s="201">
        <f t="shared" si="69"/>
        <v>0</v>
      </c>
      <c r="EG199" s="155">
        <f t="shared" si="69"/>
        <v>0</v>
      </c>
    </row>
    <row r="200" spans="1:137" ht="16.149999999999999" outlineLevel="1" thickBot="1">
      <c r="A200" s="213"/>
      <c r="B200" s="202"/>
      <c r="C200" s="202"/>
      <c r="D200" s="202"/>
      <c r="E200" s="202"/>
      <c r="F200" s="202"/>
      <c r="G200" s="202"/>
      <c r="H200" s="202"/>
      <c r="I200" s="202"/>
      <c r="J200" s="202"/>
      <c r="K200" s="202"/>
      <c r="L200" s="202"/>
      <c r="M200" s="202"/>
      <c r="N200" s="202"/>
      <c r="O200" s="202"/>
      <c r="P200" s="202"/>
      <c r="Q200" s="202"/>
      <c r="R200" s="202"/>
      <c r="S200" s="202"/>
      <c r="T200" s="202"/>
      <c r="U200" s="202"/>
      <c r="V200" s="202"/>
      <c r="W200" s="202"/>
      <c r="X200" s="202"/>
      <c r="Y200" s="202"/>
      <c r="Z200" s="202"/>
      <c r="AA200" s="202"/>
      <c r="AB200" s="202"/>
      <c r="AC200" s="202"/>
      <c r="AD200" s="202"/>
      <c r="AE200" s="202"/>
      <c r="AF200" s="202"/>
      <c r="AG200" s="202"/>
      <c r="AH200" s="202"/>
      <c r="AI200" s="202"/>
      <c r="AJ200" s="202"/>
      <c r="AK200" s="202"/>
      <c r="AL200" s="202"/>
      <c r="AM200" s="202"/>
      <c r="AN200" s="202"/>
      <c r="AO200" s="202"/>
      <c r="AP200" s="202"/>
      <c r="AQ200" s="202"/>
      <c r="AR200" s="202"/>
      <c r="AS200" s="202"/>
      <c r="AT200" s="202"/>
      <c r="AU200" s="202"/>
      <c r="AV200" s="202"/>
      <c r="AW200" s="202"/>
      <c r="AX200" s="202"/>
      <c r="AY200" s="202"/>
      <c r="AZ200" s="202"/>
      <c r="BA200" s="202"/>
      <c r="BB200" s="202"/>
      <c r="BC200" s="202"/>
      <c r="BD200" s="202"/>
      <c r="BE200" s="202"/>
      <c r="BF200" s="202"/>
      <c r="BG200" s="202"/>
      <c r="BH200" s="202"/>
      <c r="BI200" s="202"/>
      <c r="BJ200" s="202"/>
      <c r="BK200" s="202"/>
      <c r="BL200" s="202"/>
      <c r="BM200" s="202"/>
      <c r="BN200" s="202"/>
      <c r="BO200" s="202"/>
      <c r="BP200" s="202"/>
      <c r="BQ200" s="202"/>
      <c r="BR200" s="202"/>
      <c r="BS200" s="202"/>
      <c r="BT200" s="202"/>
      <c r="BU200" s="202"/>
      <c r="BV200" s="202"/>
      <c r="BW200" s="202"/>
      <c r="BX200" s="202"/>
      <c r="BY200" s="202"/>
      <c r="BZ200" s="202"/>
      <c r="CA200" s="202"/>
      <c r="CB200" s="202"/>
      <c r="CC200" s="202"/>
      <c r="CD200" s="202"/>
      <c r="CE200" s="202"/>
      <c r="CF200" s="202"/>
      <c r="CG200" s="202"/>
      <c r="CH200" s="202"/>
      <c r="CI200" s="202"/>
      <c r="CJ200" s="202"/>
      <c r="CK200" s="202"/>
      <c r="CL200" s="202"/>
      <c r="CM200" s="202"/>
      <c r="CN200" s="202"/>
      <c r="CO200" s="202"/>
      <c r="CP200" s="202"/>
      <c r="CQ200" s="202"/>
      <c r="CR200" s="202"/>
      <c r="CS200" s="202"/>
      <c r="CT200" s="202"/>
      <c r="CU200" s="202"/>
      <c r="CV200" s="202"/>
      <c r="CW200" s="202"/>
      <c r="CX200" s="202"/>
      <c r="CY200" s="202"/>
      <c r="CZ200" s="202"/>
      <c r="DA200" s="202"/>
      <c r="DB200" s="202"/>
      <c r="DC200" s="202"/>
      <c r="DD200" s="202"/>
      <c r="DE200" s="202"/>
      <c r="DF200" s="202"/>
      <c r="DG200" s="202"/>
      <c r="DH200" s="202"/>
      <c r="DI200" s="202"/>
      <c r="DJ200" s="202"/>
      <c r="DK200" s="202"/>
      <c r="DL200" s="202"/>
      <c r="DM200" s="202"/>
      <c r="DN200" s="202"/>
      <c r="DO200" s="202"/>
      <c r="DP200" s="202"/>
      <c r="DQ200" s="202"/>
      <c r="DR200" s="202"/>
      <c r="DS200" s="202"/>
      <c r="DT200" s="202"/>
      <c r="DU200" s="202"/>
      <c r="DV200" s="202"/>
      <c r="DW200" s="202"/>
      <c r="DX200" s="202"/>
      <c r="DY200" s="202"/>
      <c r="DZ200" s="202"/>
      <c r="EA200" s="202"/>
      <c r="EB200" s="202"/>
      <c r="EC200" s="202"/>
      <c r="ED200" s="202"/>
      <c r="EE200" s="202"/>
      <c r="EF200" s="202"/>
      <c r="EG200" s="10"/>
    </row>
    <row r="201" spans="1:137" ht="16.149999999999999" outlineLevel="1" thickBot="1">
      <c r="A201" s="214" t="s">
        <v>288</v>
      </c>
      <c r="B201" s="203">
        <f>B199+B184+B169</f>
        <v>5</v>
      </c>
      <c r="C201" s="203" t="s">
        <v>289</v>
      </c>
      <c r="D201" s="203"/>
      <c r="E201" s="203"/>
      <c r="F201" s="203"/>
      <c r="G201" s="203" t="e">
        <f>+"Total "&amp;$B154&amp;" "&amp;$B155</f>
        <v>#REF!</v>
      </c>
      <c r="H201" s="203"/>
      <c r="I201" s="203"/>
      <c r="J201" s="203"/>
      <c r="K201" s="203"/>
      <c r="L201" s="203"/>
      <c r="M201" s="204">
        <f t="shared" ref="M201:BX201" si="70">SUM(M169,M184,M199)</f>
        <v>0</v>
      </c>
      <c r="N201" s="204">
        <f t="shared" si="70"/>
        <v>0</v>
      </c>
      <c r="O201" s="204">
        <f t="shared" si="70"/>
        <v>0</v>
      </c>
      <c r="P201" s="204">
        <f t="shared" si="70"/>
        <v>0</v>
      </c>
      <c r="Q201" s="204">
        <f t="shared" si="70"/>
        <v>0</v>
      </c>
      <c r="R201" s="204">
        <f t="shared" si="70"/>
        <v>0</v>
      </c>
      <c r="S201" s="204">
        <f t="shared" si="70"/>
        <v>0</v>
      </c>
      <c r="T201" s="204">
        <f t="shared" si="70"/>
        <v>0</v>
      </c>
      <c r="U201" s="204">
        <f t="shared" si="70"/>
        <v>0</v>
      </c>
      <c r="V201" s="204">
        <f t="shared" si="70"/>
        <v>0</v>
      </c>
      <c r="W201" s="204">
        <f t="shared" si="70"/>
        <v>0</v>
      </c>
      <c r="X201" s="204">
        <f t="shared" si="70"/>
        <v>0</v>
      </c>
      <c r="Y201" s="204">
        <f t="shared" si="70"/>
        <v>0</v>
      </c>
      <c r="Z201" s="204">
        <f t="shared" si="70"/>
        <v>0</v>
      </c>
      <c r="AA201" s="204">
        <f t="shared" si="70"/>
        <v>0</v>
      </c>
      <c r="AB201" s="204">
        <f t="shared" si="70"/>
        <v>0</v>
      </c>
      <c r="AC201" s="204">
        <f t="shared" si="70"/>
        <v>0</v>
      </c>
      <c r="AD201" s="204">
        <f t="shared" si="70"/>
        <v>0</v>
      </c>
      <c r="AE201" s="204">
        <f t="shared" si="70"/>
        <v>0</v>
      </c>
      <c r="AF201" s="204">
        <f t="shared" si="70"/>
        <v>0</v>
      </c>
      <c r="AG201" s="204">
        <f t="shared" si="70"/>
        <v>0</v>
      </c>
      <c r="AH201" s="204">
        <f t="shared" si="70"/>
        <v>0</v>
      </c>
      <c r="AI201" s="204">
        <f t="shared" si="70"/>
        <v>0</v>
      </c>
      <c r="AJ201" s="204">
        <f t="shared" si="70"/>
        <v>0</v>
      </c>
      <c r="AK201" s="204">
        <f t="shared" si="70"/>
        <v>0</v>
      </c>
      <c r="AL201" s="204">
        <f t="shared" si="70"/>
        <v>0</v>
      </c>
      <c r="AM201" s="204">
        <f t="shared" si="70"/>
        <v>0</v>
      </c>
      <c r="AN201" s="204">
        <f t="shared" si="70"/>
        <v>0</v>
      </c>
      <c r="AO201" s="204">
        <f t="shared" si="70"/>
        <v>0</v>
      </c>
      <c r="AP201" s="204">
        <f t="shared" si="70"/>
        <v>0</v>
      </c>
      <c r="AQ201" s="204">
        <f t="shared" si="70"/>
        <v>0</v>
      </c>
      <c r="AR201" s="204">
        <f t="shared" si="70"/>
        <v>0</v>
      </c>
      <c r="AS201" s="204">
        <f t="shared" si="70"/>
        <v>0</v>
      </c>
      <c r="AT201" s="204">
        <f t="shared" si="70"/>
        <v>0</v>
      </c>
      <c r="AU201" s="204">
        <f t="shared" si="70"/>
        <v>0</v>
      </c>
      <c r="AV201" s="204">
        <f t="shared" si="70"/>
        <v>0</v>
      </c>
      <c r="AW201" s="204">
        <f t="shared" si="70"/>
        <v>0</v>
      </c>
      <c r="AX201" s="204">
        <f t="shared" si="70"/>
        <v>0</v>
      </c>
      <c r="AY201" s="204">
        <f t="shared" si="70"/>
        <v>0</v>
      </c>
      <c r="AZ201" s="204">
        <f t="shared" si="70"/>
        <v>0</v>
      </c>
      <c r="BA201" s="204">
        <f t="shared" si="70"/>
        <v>0</v>
      </c>
      <c r="BB201" s="204">
        <f t="shared" si="70"/>
        <v>0</v>
      </c>
      <c r="BC201" s="204">
        <f t="shared" si="70"/>
        <v>0</v>
      </c>
      <c r="BD201" s="204">
        <f t="shared" si="70"/>
        <v>0</v>
      </c>
      <c r="BE201" s="204">
        <f t="shared" si="70"/>
        <v>0</v>
      </c>
      <c r="BF201" s="204">
        <f t="shared" si="70"/>
        <v>0</v>
      </c>
      <c r="BG201" s="204">
        <f t="shared" si="70"/>
        <v>0</v>
      </c>
      <c r="BH201" s="204">
        <f t="shared" si="70"/>
        <v>0</v>
      </c>
      <c r="BI201" s="204">
        <f t="shared" si="70"/>
        <v>0</v>
      </c>
      <c r="BJ201" s="204">
        <f t="shared" si="70"/>
        <v>0</v>
      </c>
      <c r="BK201" s="204">
        <f t="shared" si="70"/>
        <v>0</v>
      </c>
      <c r="BL201" s="204">
        <f t="shared" si="70"/>
        <v>0</v>
      </c>
      <c r="BM201" s="204">
        <f t="shared" si="70"/>
        <v>0</v>
      </c>
      <c r="BN201" s="204">
        <f t="shared" si="70"/>
        <v>0</v>
      </c>
      <c r="BO201" s="204">
        <f t="shared" si="70"/>
        <v>0</v>
      </c>
      <c r="BP201" s="204">
        <f t="shared" si="70"/>
        <v>0</v>
      </c>
      <c r="BQ201" s="204">
        <f t="shared" si="70"/>
        <v>0</v>
      </c>
      <c r="BR201" s="204">
        <f t="shared" si="70"/>
        <v>0</v>
      </c>
      <c r="BS201" s="204">
        <f t="shared" si="70"/>
        <v>0</v>
      </c>
      <c r="BT201" s="204">
        <f t="shared" si="70"/>
        <v>0</v>
      </c>
      <c r="BU201" s="204">
        <f t="shared" si="70"/>
        <v>0</v>
      </c>
      <c r="BV201" s="204">
        <f t="shared" si="70"/>
        <v>0</v>
      </c>
      <c r="BW201" s="204">
        <f t="shared" si="70"/>
        <v>0</v>
      </c>
      <c r="BX201" s="204">
        <f t="shared" si="70"/>
        <v>0</v>
      </c>
      <c r="BY201" s="204">
        <f t="shared" ref="BY201:EF201" si="71">SUM(BY169,BY184,BY199)</f>
        <v>0</v>
      </c>
      <c r="BZ201" s="204">
        <f t="shared" si="71"/>
        <v>0</v>
      </c>
      <c r="CA201" s="204">
        <f t="shared" si="71"/>
        <v>0</v>
      </c>
      <c r="CB201" s="204">
        <f t="shared" si="71"/>
        <v>0</v>
      </c>
      <c r="CC201" s="204">
        <f t="shared" si="71"/>
        <v>0</v>
      </c>
      <c r="CD201" s="204">
        <f t="shared" si="71"/>
        <v>0</v>
      </c>
      <c r="CE201" s="204">
        <f t="shared" si="71"/>
        <v>0</v>
      </c>
      <c r="CF201" s="204">
        <f t="shared" si="71"/>
        <v>0</v>
      </c>
      <c r="CG201" s="204">
        <f t="shared" si="71"/>
        <v>0</v>
      </c>
      <c r="CH201" s="204">
        <f t="shared" si="71"/>
        <v>0</v>
      </c>
      <c r="CI201" s="204">
        <f t="shared" si="71"/>
        <v>0</v>
      </c>
      <c r="CJ201" s="204">
        <f t="shared" si="71"/>
        <v>0</v>
      </c>
      <c r="CK201" s="204">
        <f t="shared" si="71"/>
        <v>0</v>
      </c>
      <c r="CL201" s="204">
        <f t="shared" si="71"/>
        <v>0</v>
      </c>
      <c r="CM201" s="204">
        <f t="shared" si="71"/>
        <v>0</v>
      </c>
      <c r="CN201" s="204">
        <f t="shared" si="71"/>
        <v>0</v>
      </c>
      <c r="CO201" s="204">
        <f t="shared" si="71"/>
        <v>0</v>
      </c>
      <c r="CP201" s="204">
        <f t="shared" si="71"/>
        <v>0</v>
      </c>
      <c r="CQ201" s="204">
        <f t="shared" si="71"/>
        <v>0</v>
      </c>
      <c r="CR201" s="204">
        <f t="shared" si="71"/>
        <v>0</v>
      </c>
      <c r="CS201" s="204">
        <f t="shared" si="71"/>
        <v>0</v>
      </c>
      <c r="CT201" s="204">
        <f t="shared" si="71"/>
        <v>0</v>
      </c>
      <c r="CU201" s="204">
        <f t="shared" si="71"/>
        <v>0</v>
      </c>
      <c r="CV201" s="204">
        <f t="shared" si="71"/>
        <v>0</v>
      </c>
      <c r="CW201" s="204">
        <f t="shared" si="71"/>
        <v>0</v>
      </c>
      <c r="CX201" s="204">
        <f t="shared" si="71"/>
        <v>0</v>
      </c>
      <c r="CY201" s="204">
        <f t="shared" si="71"/>
        <v>0</v>
      </c>
      <c r="CZ201" s="204">
        <f t="shared" si="71"/>
        <v>0</v>
      </c>
      <c r="DA201" s="204">
        <f t="shared" si="71"/>
        <v>0</v>
      </c>
      <c r="DB201" s="204">
        <f t="shared" si="71"/>
        <v>0</v>
      </c>
      <c r="DC201" s="204">
        <f t="shared" si="71"/>
        <v>0</v>
      </c>
      <c r="DD201" s="204">
        <f t="shared" si="71"/>
        <v>0</v>
      </c>
      <c r="DE201" s="204">
        <f t="shared" si="71"/>
        <v>0</v>
      </c>
      <c r="DF201" s="204">
        <f t="shared" si="71"/>
        <v>0</v>
      </c>
      <c r="DG201" s="204">
        <f t="shared" si="71"/>
        <v>0</v>
      </c>
      <c r="DH201" s="204">
        <f t="shared" si="71"/>
        <v>0</v>
      </c>
      <c r="DI201" s="204">
        <f t="shared" si="71"/>
        <v>0</v>
      </c>
      <c r="DJ201" s="204">
        <f t="shared" si="71"/>
        <v>0</v>
      </c>
      <c r="DK201" s="204">
        <f t="shared" si="71"/>
        <v>0</v>
      </c>
      <c r="DL201" s="204">
        <f t="shared" si="71"/>
        <v>0</v>
      </c>
      <c r="DM201" s="204">
        <f t="shared" si="71"/>
        <v>0</v>
      </c>
      <c r="DN201" s="204">
        <f t="shared" si="71"/>
        <v>0</v>
      </c>
      <c r="DO201" s="204">
        <f t="shared" si="71"/>
        <v>0</v>
      </c>
      <c r="DP201" s="204">
        <f t="shared" si="71"/>
        <v>0</v>
      </c>
      <c r="DQ201" s="204">
        <f t="shared" si="71"/>
        <v>0</v>
      </c>
      <c r="DR201" s="204">
        <f t="shared" si="71"/>
        <v>0</v>
      </c>
      <c r="DS201" s="204">
        <f t="shared" si="71"/>
        <v>0</v>
      </c>
      <c r="DT201" s="204">
        <f t="shared" si="71"/>
        <v>0</v>
      </c>
      <c r="DU201" s="204">
        <f t="shared" si="71"/>
        <v>0</v>
      </c>
      <c r="DV201" s="204">
        <f t="shared" si="71"/>
        <v>0</v>
      </c>
      <c r="DW201" s="204">
        <f t="shared" si="71"/>
        <v>0</v>
      </c>
      <c r="DX201" s="204">
        <f t="shared" si="71"/>
        <v>0</v>
      </c>
      <c r="DY201" s="204">
        <f t="shared" si="71"/>
        <v>0</v>
      </c>
      <c r="DZ201" s="204">
        <f t="shared" si="71"/>
        <v>0</v>
      </c>
      <c r="EA201" s="204">
        <f t="shared" si="71"/>
        <v>0</v>
      </c>
      <c r="EB201" s="204">
        <f t="shared" si="71"/>
        <v>0</v>
      </c>
      <c r="EC201" s="204">
        <f t="shared" si="71"/>
        <v>0</v>
      </c>
      <c r="ED201" s="204">
        <f t="shared" si="71"/>
        <v>0</v>
      </c>
      <c r="EE201" s="204">
        <f t="shared" si="71"/>
        <v>0</v>
      </c>
      <c r="EF201" s="204">
        <f t="shared" si="71"/>
        <v>0</v>
      </c>
      <c r="EG201" s="11">
        <f t="shared" ref="EG201" si="72">SUM(EG169,EG184)</f>
        <v>0</v>
      </c>
    </row>
    <row r="202" spans="1:137" collapsed="1">
      <c r="A202" s="211"/>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s="7"/>
    </row>
    <row r="203" spans="1:137" s="7" customFormat="1" ht="15.4">
      <c r="A203" s="209" t="str">
        <f>'1-GBP'!A203</f>
        <v>1</v>
      </c>
      <c r="B203" s="196" t="str">
        <f>_xlfn.XLOOKUP($A203,Select!$B$4:$B$65,Select!$C$4:$C$65)</f>
        <v>Phase 1</v>
      </c>
      <c r="C203" s="197"/>
      <c r="D203" s="197">
        <f>B218+B233+B248</f>
        <v>6</v>
      </c>
      <c r="E203" s="197" t="s">
        <v>281</v>
      </c>
      <c r="F203" s="197"/>
      <c r="G203" s="197"/>
      <c r="H203" s="197"/>
      <c r="I203" s="197" t="s">
        <v>282</v>
      </c>
      <c r="J203" s="197" t="str">
        <f>$A203&amp;"."&amp;$A204</f>
        <v>1.5</v>
      </c>
      <c r="K203" s="197"/>
      <c r="L203" s="197"/>
      <c r="M203" s="197"/>
      <c r="N203" s="198"/>
      <c r="O203" s="198"/>
      <c r="P203" s="198"/>
      <c r="Q203" s="198"/>
      <c r="R203" s="198"/>
      <c r="S203" s="198"/>
      <c r="T203" s="198"/>
      <c r="U203" s="198"/>
      <c r="V203" s="198"/>
      <c r="W203" s="198"/>
      <c r="X203" s="198"/>
      <c r="Y203" s="198"/>
      <c r="Z203" s="198"/>
      <c r="AA203" s="198"/>
      <c r="AB203" s="198"/>
      <c r="AC203" s="198"/>
      <c r="AD203" s="198"/>
      <c r="AE203" s="198"/>
      <c r="AF203" s="198"/>
      <c r="AG203" s="198"/>
      <c r="AH203" s="198"/>
      <c r="AI203" s="198"/>
      <c r="AJ203" s="198"/>
      <c r="AK203" s="198"/>
      <c r="AL203" s="198"/>
      <c r="AM203" s="198"/>
      <c r="AN203" s="198"/>
      <c r="AO203" s="198"/>
      <c r="AP203" s="198"/>
      <c r="AQ203" s="198"/>
      <c r="AR203" s="198"/>
      <c r="AS203" s="198"/>
      <c r="AT203" s="198"/>
      <c r="AU203" s="198"/>
      <c r="AV203" s="198"/>
      <c r="AW203" s="198"/>
      <c r="AX203" s="198"/>
      <c r="AY203" s="198"/>
      <c r="AZ203" s="198"/>
      <c r="BA203" s="198"/>
      <c r="BB203" s="198"/>
      <c r="BC203" s="198"/>
      <c r="BD203" s="198"/>
      <c r="BE203" s="198"/>
      <c r="BF203" s="198"/>
      <c r="BG203" s="198"/>
      <c r="BH203" s="198"/>
      <c r="BI203" s="198"/>
      <c r="BJ203" s="198"/>
      <c r="BK203" s="198"/>
      <c r="BL203" s="198"/>
      <c r="BM203" s="198"/>
      <c r="BN203" s="198"/>
      <c r="BO203" s="198"/>
      <c r="BP203" s="198"/>
      <c r="BQ203" s="198"/>
      <c r="BR203" s="198"/>
      <c r="BS203" s="198"/>
      <c r="BT203" s="198"/>
      <c r="BU203" s="198"/>
      <c r="BV203" s="198"/>
      <c r="BW203" s="198"/>
      <c r="BX203" s="198"/>
      <c r="BY203" s="198"/>
      <c r="BZ203" s="198"/>
      <c r="CA203" s="198"/>
      <c r="CB203" s="198"/>
      <c r="CC203" s="198"/>
      <c r="CD203" s="198"/>
      <c r="CE203" s="198"/>
      <c r="CF203" s="198"/>
      <c r="CG203" s="198"/>
      <c r="CH203" s="198"/>
      <c r="CI203" s="198"/>
      <c r="CJ203" s="198"/>
      <c r="CK203" s="198"/>
      <c r="CL203" s="198"/>
      <c r="CM203" s="198"/>
      <c r="CN203" s="198"/>
      <c r="CO203" s="198"/>
      <c r="CP203" s="198"/>
      <c r="CQ203" s="198"/>
      <c r="CR203" s="198"/>
      <c r="CS203" s="198"/>
      <c r="CT203" s="198"/>
      <c r="CU203" s="198"/>
      <c r="CV203" s="198"/>
      <c r="CW203" s="198"/>
      <c r="CX203" s="198"/>
      <c r="CY203" s="198"/>
      <c r="CZ203" s="198"/>
      <c r="DA203" s="198"/>
      <c r="DB203" s="198"/>
      <c r="DC203" s="198"/>
      <c r="DD203" s="198"/>
      <c r="DE203" s="198"/>
      <c r="DF203" s="198"/>
      <c r="DG203" s="198"/>
      <c r="DH203" s="198"/>
      <c r="DI203" s="198"/>
      <c r="DJ203" s="198"/>
      <c r="DK203" s="198"/>
      <c r="DL203" s="198"/>
      <c r="DM203" s="198"/>
      <c r="DN203" s="198"/>
      <c r="DO203" s="198"/>
      <c r="DP203" s="198"/>
      <c r="DQ203" s="198"/>
      <c r="DR203" s="198"/>
      <c r="DS203" s="198"/>
      <c r="DT203" s="198"/>
      <c r="DU203" s="198"/>
      <c r="DV203" s="198"/>
      <c r="DW203" s="198"/>
      <c r="DX203" s="198"/>
      <c r="DY203" s="198"/>
      <c r="DZ203" s="198"/>
      <c r="EA203" s="198"/>
      <c r="EB203" s="198"/>
      <c r="EC203" s="198"/>
      <c r="ED203" s="198"/>
      <c r="EE203" s="198"/>
      <c r="EF203" s="198"/>
      <c r="EG203" s="13"/>
    </row>
    <row r="204" spans="1:137" s="8" customFormat="1" outlineLevel="1">
      <c r="A204" s="210" t="str">
        <f>'1-GBP'!A204</f>
        <v>5</v>
      </c>
      <c r="B204" s="199" t="e">
        <f>_xlfn.XLOOKUP($J203,Select!#REF!,Select!$F$4:$F$65)</f>
        <v>#REF!</v>
      </c>
      <c r="C204" s="199"/>
      <c r="D204" s="199"/>
      <c r="E204" s="199"/>
      <c r="F204" s="199"/>
      <c r="G204" s="199"/>
      <c r="H204" s="199"/>
      <c r="I204" s="199"/>
      <c r="J204" s="199"/>
      <c r="K204" s="199"/>
      <c r="L204" s="199"/>
      <c r="M204" s="199"/>
      <c r="N204" s="199"/>
      <c r="O204" s="199"/>
      <c r="P204" s="199"/>
      <c r="Q204" s="199"/>
      <c r="R204" s="199"/>
      <c r="S204" s="199"/>
      <c r="T204" s="199"/>
      <c r="U204" s="199"/>
      <c r="V204" s="199"/>
      <c r="W204" s="199"/>
      <c r="X204" s="199"/>
      <c r="Y204" s="199"/>
      <c r="Z204" s="199"/>
      <c r="AA204" s="199"/>
      <c r="AB204" s="199"/>
      <c r="AC204" s="199"/>
      <c r="AD204" s="199"/>
      <c r="AE204" s="199"/>
      <c r="AF204" s="199"/>
      <c r="AG204" s="199"/>
      <c r="AH204" s="199"/>
      <c r="AI204" s="199"/>
      <c r="AJ204" s="199"/>
      <c r="AK204" s="199"/>
      <c r="AL204" s="199"/>
      <c r="AM204" s="199"/>
      <c r="AN204" s="199"/>
      <c r="AO204" s="199"/>
      <c r="AP204" s="199"/>
      <c r="AQ204" s="199"/>
      <c r="AR204" s="199"/>
      <c r="AS204" s="199"/>
      <c r="AT204" s="199"/>
      <c r="AU204" s="199"/>
      <c r="AV204" s="199"/>
      <c r="AW204" s="199"/>
      <c r="AX204" s="199"/>
      <c r="AY204" s="199"/>
      <c r="AZ204" s="199"/>
      <c r="BA204" s="199"/>
      <c r="BB204" s="199"/>
      <c r="BC204" s="199"/>
      <c r="BD204" s="199"/>
      <c r="BE204" s="199"/>
      <c r="BF204" s="199"/>
      <c r="BG204" s="199"/>
      <c r="BH204" s="199"/>
      <c r="BI204" s="199"/>
      <c r="BJ204" s="199"/>
      <c r="BK204" s="199"/>
      <c r="BL204" s="199"/>
      <c r="BM204" s="199"/>
      <c r="BN204" s="199"/>
      <c r="BO204" s="199"/>
      <c r="BP204" s="199"/>
      <c r="BQ204" s="199"/>
      <c r="BR204" s="199"/>
      <c r="BS204" s="199"/>
      <c r="BT204" s="199"/>
      <c r="BU204" s="199"/>
      <c r="BV204" s="199"/>
      <c r="BW204" s="199"/>
      <c r="BX204" s="199"/>
      <c r="BY204" s="199"/>
      <c r="BZ204" s="199"/>
      <c r="CA204" s="199"/>
      <c r="CB204" s="199"/>
      <c r="CC204" s="199"/>
      <c r="CD204" s="199"/>
      <c r="CE204" s="199"/>
      <c r="CF204" s="199"/>
      <c r="CG204" s="199"/>
      <c r="CH204" s="199"/>
      <c r="CI204" s="199"/>
      <c r="CJ204" s="199"/>
      <c r="CK204" s="199"/>
      <c r="CL204" s="199"/>
      <c r="CM204" s="199"/>
      <c r="CN204" s="199"/>
      <c r="CO204" s="199"/>
      <c r="CP204" s="199"/>
      <c r="CQ204" s="199"/>
      <c r="CR204" s="199"/>
      <c r="CS204" s="199"/>
      <c r="CT204" s="199"/>
      <c r="CU204" s="199"/>
      <c r="CV204" s="199"/>
      <c r="CW204" s="199"/>
      <c r="CX204" s="199"/>
      <c r="CY204" s="199"/>
      <c r="CZ204" s="199"/>
      <c r="DA204" s="199"/>
      <c r="DB204" s="199"/>
      <c r="DC204" s="199"/>
      <c r="DD204" s="199"/>
      <c r="DE204" s="199"/>
      <c r="DF204" s="199"/>
      <c r="DG204" s="199"/>
      <c r="DH204" s="199"/>
      <c r="DI204" s="199"/>
      <c r="DJ204" s="199"/>
      <c r="DK204" s="199"/>
      <c r="DL204" s="199"/>
      <c r="DM204" s="199"/>
      <c r="DN204" s="199"/>
      <c r="DO204" s="199"/>
      <c r="DP204" s="199"/>
      <c r="DQ204" s="199"/>
      <c r="DR204" s="199"/>
      <c r="DS204" s="199"/>
      <c r="DT204" s="199"/>
      <c r="DU204" s="199"/>
      <c r="DV204" s="199"/>
      <c r="DW204" s="199"/>
      <c r="DX204" s="199"/>
      <c r="DY204" s="199"/>
      <c r="DZ204" s="199"/>
      <c r="EA204" s="199"/>
      <c r="EB204" s="199"/>
      <c r="EC204" s="199"/>
      <c r="ED204" s="199"/>
      <c r="EE204" s="199"/>
      <c r="EF204" s="199"/>
    </row>
    <row r="205" spans="1:137" s="9" customFormat="1" outlineLevel="1">
      <c r="A205" s="220" t="s">
        <v>150</v>
      </c>
      <c r="B205" s="220" t="s">
        <v>283</v>
      </c>
      <c r="C205" s="220" t="s">
        <v>284</v>
      </c>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c r="AA205" s="220"/>
      <c r="AB205" s="220"/>
      <c r="AC205" s="220"/>
      <c r="AD205" s="220"/>
      <c r="AE205" s="220"/>
      <c r="AF205" s="220"/>
      <c r="AG205" s="220"/>
      <c r="AH205" s="220"/>
      <c r="AI205" s="220"/>
      <c r="AJ205" s="220"/>
      <c r="AK205" s="220"/>
      <c r="AL205" s="220"/>
      <c r="AM205" s="220"/>
      <c r="AN205" s="220"/>
      <c r="AO205" s="220"/>
      <c r="AP205" s="220"/>
      <c r="AQ205" s="220"/>
      <c r="AR205" s="220"/>
      <c r="AS205" s="220"/>
      <c r="AT205" s="220"/>
      <c r="AU205" s="220"/>
      <c r="AV205" s="220"/>
      <c r="AW205" s="220"/>
      <c r="AX205" s="220"/>
      <c r="AY205" s="220"/>
      <c r="AZ205" s="220"/>
      <c r="BA205" s="220"/>
      <c r="BB205" s="220"/>
      <c r="BC205" s="220"/>
      <c r="BD205" s="220"/>
      <c r="BE205" s="220"/>
      <c r="BF205" s="220"/>
      <c r="BG205" s="220"/>
      <c r="BH205" s="220"/>
      <c r="BI205" s="220"/>
      <c r="BJ205" s="220"/>
      <c r="BK205" s="220"/>
      <c r="BL205" s="220"/>
      <c r="BM205" s="220"/>
      <c r="BN205" s="220"/>
      <c r="BO205" s="220"/>
      <c r="BP205" s="220"/>
      <c r="BQ205" s="220"/>
      <c r="BR205" s="220"/>
      <c r="BS205" s="220"/>
      <c r="BT205" s="220"/>
      <c r="BU205" s="220"/>
      <c r="BV205" s="220"/>
      <c r="BW205" s="220"/>
      <c r="BX205" s="220"/>
      <c r="BY205" s="220"/>
      <c r="BZ205" s="220"/>
      <c r="CA205" s="220"/>
      <c r="CB205" s="220"/>
      <c r="CC205" s="220"/>
      <c r="CD205" s="220"/>
      <c r="CE205" s="220"/>
      <c r="CF205" s="220"/>
      <c r="CG205" s="220"/>
      <c r="CH205" s="220"/>
      <c r="CI205" s="220"/>
      <c r="CJ205" s="220"/>
      <c r="CK205" s="220"/>
      <c r="CL205" s="220"/>
      <c r="CM205" s="220"/>
      <c r="CN205" s="220"/>
      <c r="CO205" s="220"/>
      <c r="CP205" s="220"/>
      <c r="CQ205" s="220"/>
      <c r="CR205" s="220"/>
      <c r="CS205" s="220"/>
      <c r="CT205" s="220"/>
      <c r="CU205" s="220"/>
      <c r="CV205" s="220"/>
      <c r="CW205" s="220"/>
      <c r="CX205" s="220"/>
      <c r="CY205" s="220"/>
      <c r="CZ205" s="220"/>
      <c r="DA205" s="220"/>
      <c r="DB205" s="220"/>
      <c r="DC205" s="220"/>
      <c r="DD205" s="220"/>
      <c r="DE205" s="220"/>
      <c r="DF205" s="220"/>
      <c r="DG205" s="220"/>
      <c r="DH205" s="220"/>
      <c r="DI205" s="220"/>
      <c r="DJ205" s="220"/>
      <c r="DK205" s="220"/>
      <c r="DL205" s="220"/>
      <c r="DM205" s="220"/>
      <c r="DN205" s="220"/>
      <c r="DO205" s="220"/>
      <c r="DP205" s="220"/>
      <c r="DQ205" s="220"/>
      <c r="DR205" s="220"/>
      <c r="DS205" s="220"/>
      <c r="DT205" s="220"/>
      <c r="DU205" s="220"/>
      <c r="DV205" s="220"/>
      <c r="DW205" s="220"/>
      <c r="DX205" s="220"/>
      <c r="DY205" s="220"/>
      <c r="DZ205" s="220"/>
      <c r="EA205" s="220"/>
      <c r="EB205" s="220"/>
      <c r="EC205" s="220"/>
      <c r="ED205" s="220"/>
      <c r="EE205" s="220"/>
      <c r="EF205" s="220"/>
    </row>
    <row r="206" spans="1:137" outlineLevel="1">
      <c r="A206" s="211" t="str">
        <f>A203&amp;"."&amp;A205&amp;"."&amp;A204&amp;"."&amp;B206</f>
        <v>1.c.5.1</v>
      </c>
      <c r="B206">
        <v>1</v>
      </c>
      <c r="C206" t="str">
        <f>_xlfn.XLOOKUP($A206,Select!$A$4:$A$65,Select!$H$4:$H$65)</f>
        <v>Hornsea 4 Commercial Agreement</v>
      </c>
      <c r="D206"/>
      <c r="E206"/>
      <c r="F206"/>
      <c r="G206"/>
      <c r="H206"/>
      <c r="I206"/>
      <c r="J206"/>
      <c r="K206"/>
      <c r="L206"/>
      <c r="M206" s="200"/>
      <c r="N206" s="200"/>
      <c r="O206" s="200"/>
      <c r="P206" s="200"/>
      <c r="Q206" s="200"/>
      <c r="R206" s="200"/>
      <c r="S206" s="200"/>
      <c r="T206" s="200"/>
      <c r="U206" s="200"/>
      <c r="V206" s="200"/>
      <c r="W206" s="200"/>
      <c r="X206" s="200"/>
      <c r="Y206" s="200"/>
      <c r="Z206" s="200"/>
      <c r="AA206" s="200"/>
      <c r="AB206" s="200"/>
      <c r="AC206" s="200"/>
      <c r="AD206" s="200"/>
      <c r="AE206" s="200"/>
      <c r="AF206" s="200"/>
      <c r="AG206" s="200"/>
      <c r="AH206" s="200"/>
      <c r="AI206" s="200"/>
      <c r="AJ206" s="200"/>
      <c r="AK206" s="200"/>
      <c r="AL206" s="200"/>
      <c r="AM206" s="200"/>
      <c r="AN206" s="200"/>
      <c r="AO206" s="200"/>
      <c r="AP206" s="200"/>
      <c r="AQ206" s="200"/>
      <c r="AR206" s="200"/>
      <c r="AS206" s="200"/>
      <c r="AT206" s="200"/>
      <c r="AU206" s="200"/>
      <c r="AV206" s="200"/>
      <c r="AW206" s="200"/>
      <c r="AX206" s="200"/>
      <c r="AY206" s="200"/>
      <c r="AZ206" s="200"/>
      <c r="BA206" s="200"/>
      <c r="BB206" s="200"/>
      <c r="BC206" s="200"/>
      <c r="BD206" s="200"/>
      <c r="BE206" s="200"/>
      <c r="BF206" s="200"/>
      <c r="BG206" s="200"/>
      <c r="BH206" s="200"/>
      <c r="BI206" s="200"/>
      <c r="BJ206" s="200"/>
      <c r="BK206" s="200"/>
      <c r="BL206" s="200"/>
      <c r="BM206" s="200"/>
      <c r="BN206" s="200"/>
      <c r="BO206" s="200"/>
      <c r="BP206" s="200"/>
      <c r="BQ206" s="200"/>
      <c r="BR206" s="200"/>
      <c r="BS206" s="200"/>
      <c r="BT206" s="200"/>
      <c r="BU206" s="200"/>
      <c r="BV206" s="200"/>
      <c r="BW206" s="200"/>
      <c r="BX206" s="200"/>
      <c r="BY206" s="200"/>
      <c r="BZ206" s="200"/>
      <c r="CA206" s="200"/>
      <c r="CB206" s="200"/>
      <c r="CC206" s="200"/>
      <c r="CD206" s="200"/>
      <c r="CE206" s="200"/>
      <c r="CF206" s="200"/>
      <c r="CG206" s="200"/>
      <c r="CH206" s="200"/>
      <c r="CI206" s="200"/>
      <c r="CJ206" s="200"/>
      <c r="CK206" s="200"/>
      <c r="CL206" s="200"/>
      <c r="CM206" s="200"/>
      <c r="CN206" s="200"/>
      <c r="CO206" s="200"/>
      <c r="CP206" s="200"/>
      <c r="CQ206" s="200"/>
      <c r="CR206" s="200"/>
      <c r="CS206" s="200"/>
      <c r="CT206" s="200"/>
      <c r="CU206" s="200"/>
      <c r="CV206" s="200"/>
      <c r="CW206" s="200"/>
      <c r="CX206" s="200"/>
      <c r="CY206" s="200"/>
      <c r="CZ206" s="200"/>
      <c r="DA206" s="200"/>
      <c r="DB206" s="200"/>
      <c r="DC206" s="200"/>
      <c r="DD206" s="200"/>
      <c r="DE206" s="200"/>
      <c r="DF206" s="200"/>
      <c r="DG206" s="200"/>
      <c r="DH206" s="200"/>
      <c r="DI206" s="200"/>
      <c r="DJ206" s="200"/>
      <c r="DK206" s="200"/>
      <c r="DL206" s="200"/>
      <c r="DM206" s="200"/>
      <c r="DN206" s="200"/>
      <c r="DO206" s="200"/>
      <c r="DP206" s="200"/>
      <c r="DQ206" s="200"/>
      <c r="DR206" s="200"/>
      <c r="DS206" s="200"/>
      <c r="DT206" s="200"/>
      <c r="DU206" s="200"/>
      <c r="DV206" s="200"/>
      <c r="DW206" s="200"/>
      <c r="DX206" s="200"/>
      <c r="DY206" s="200"/>
      <c r="DZ206" s="200"/>
      <c r="EA206" s="200"/>
      <c r="EB206" s="200"/>
      <c r="EC206" s="200"/>
      <c r="ED206" s="200"/>
      <c r="EE206" s="200"/>
      <c r="EF206" s="200"/>
      <c r="EG206" s="32"/>
    </row>
    <row r="207" spans="1:137" outlineLevel="1">
      <c r="A207" s="211" t="str">
        <f>A203&amp;"."&amp;A205&amp;"."&amp;A204&amp;"."&amp;B207</f>
        <v>1.c.5.2</v>
      </c>
      <c r="B207">
        <v>2</v>
      </c>
      <c r="C207" t="str">
        <f>_xlfn.XLOOKUP($A207,Select!$A$4:$A$65,Select!$H$4:$H$65)</f>
        <v>Insurances</v>
      </c>
      <c r="D207"/>
      <c r="E207"/>
      <c r="F207"/>
      <c r="G207"/>
      <c r="H207"/>
      <c r="I207"/>
      <c r="J207"/>
      <c r="K207"/>
      <c r="L207"/>
      <c r="M207" s="200"/>
      <c r="N207" s="200"/>
      <c r="O207" s="200"/>
      <c r="P207" s="200"/>
      <c r="Q207" s="200"/>
      <c r="R207" s="200"/>
      <c r="S207" s="200"/>
      <c r="T207" s="200"/>
      <c r="U207" s="200"/>
      <c r="V207" s="200"/>
      <c r="W207" s="200"/>
      <c r="X207" s="200"/>
      <c r="Y207" s="200"/>
      <c r="Z207" s="200"/>
      <c r="AA207" s="200"/>
      <c r="AB207" s="200"/>
      <c r="AC207" s="200"/>
      <c r="AD207" s="200"/>
      <c r="AE207" s="200"/>
      <c r="AF207" s="200"/>
      <c r="AG207" s="200"/>
      <c r="AH207" s="200"/>
      <c r="AI207" s="200"/>
      <c r="AJ207" s="200"/>
      <c r="AK207" s="200"/>
      <c r="AL207" s="200"/>
      <c r="AM207" s="200"/>
      <c r="AN207" s="200"/>
      <c r="AO207" s="200"/>
      <c r="AP207" s="200"/>
      <c r="AQ207" s="200"/>
      <c r="AR207" s="200"/>
      <c r="AS207" s="200"/>
      <c r="AT207" s="200"/>
      <c r="AU207" s="200"/>
      <c r="AV207" s="200"/>
      <c r="AW207" s="200"/>
      <c r="AX207" s="200"/>
      <c r="AY207" s="200"/>
      <c r="AZ207" s="200"/>
      <c r="BA207" s="200"/>
      <c r="BB207" s="200"/>
      <c r="BC207" s="200"/>
      <c r="BD207" s="200"/>
      <c r="BE207" s="200"/>
      <c r="BF207" s="200"/>
      <c r="BG207" s="200"/>
      <c r="BH207" s="200"/>
      <c r="BI207" s="200"/>
      <c r="BJ207" s="200"/>
      <c r="BK207" s="200"/>
      <c r="BL207" s="200"/>
      <c r="BM207" s="200"/>
      <c r="BN207" s="200"/>
      <c r="BO207" s="200"/>
      <c r="BP207" s="200"/>
      <c r="BQ207" s="200"/>
      <c r="BR207" s="200"/>
      <c r="BS207" s="200"/>
      <c r="BT207" s="200"/>
      <c r="BU207" s="200"/>
      <c r="BV207" s="200"/>
      <c r="BW207" s="200"/>
      <c r="BX207" s="200"/>
      <c r="BY207" s="200"/>
      <c r="BZ207" s="200"/>
      <c r="CA207" s="200"/>
      <c r="CB207" s="200"/>
      <c r="CC207" s="200"/>
      <c r="CD207" s="200"/>
      <c r="CE207" s="200"/>
      <c r="CF207" s="200"/>
      <c r="CG207" s="200"/>
      <c r="CH207" s="200"/>
      <c r="CI207" s="200"/>
      <c r="CJ207" s="200"/>
      <c r="CK207" s="200"/>
      <c r="CL207" s="200"/>
      <c r="CM207" s="200"/>
      <c r="CN207" s="200"/>
      <c r="CO207" s="200"/>
      <c r="CP207" s="200"/>
      <c r="CQ207" s="200"/>
      <c r="CR207" s="200"/>
      <c r="CS207" s="200"/>
      <c r="CT207" s="200"/>
      <c r="CU207" s="200"/>
      <c r="CV207" s="200"/>
      <c r="CW207" s="200"/>
      <c r="CX207" s="200"/>
      <c r="CY207" s="200"/>
      <c r="CZ207" s="200"/>
      <c r="DA207" s="200"/>
      <c r="DB207" s="200"/>
      <c r="DC207" s="200"/>
      <c r="DD207" s="200"/>
      <c r="DE207" s="200"/>
      <c r="DF207" s="200"/>
      <c r="DG207" s="200"/>
      <c r="DH207" s="200"/>
      <c r="DI207" s="200"/>
      <c r="DJ207" s="200"/>
      <c r="DK207" s="200"/>
      <c r="DL207" s="200"/>
      <c r="DM207" s="200"/>
      <c r="DN207" s="200"/>
      <c r="DO207" s="200"/>
      <c r="DP207" s="200"/>
      <c r="DQ207" s="200"/>
      <c r="DR207" s="200"/>
      <c r="DS207" s="200"/>
      <c r="DT207" s="200"/>
      <c r="DU207" s="200"/>
      <c r="DV207" s="200"/>
      <c r="DW207" s="200"/>
      <c r="DX207" s="200"/>
      <c r="DY207" s="200"/>
      <c r="DZ207" s="200"/>
      <c r="EA207" s="200"/>
      <c r="EB207" s="200"/>
      <c r="EC207" s="200"/>
      <c r="ED207" s="200"/>
      <c r="EE207" s="200"/>
      <c r="EF207" s="200"/>
      <c r="EG207" s="32"/>
    </row>
    <row r="208" spans="1:137" outlineLevel="1">
      <c r="A208" s="211" t="str">
        <f>A203&amp;"."&amp;A205&amp;"."&amp;A204&amp;"."&amp;B208</f>
        <v>1.c.5.3</v>
      </c>
      <c r="B208">
        <v>3</v>
      </c>
      <c r="C208" t="str">
        <f>_xlfn.XLOOKUP($A208,Select!$A$4:$A$65,Select!$H$4:$H$65)</f>
        <v>OGCI</v>
      </c>
      <c r="D208"/>
      <c r="E208"/>
      <c r="F208"/>
      <c r="G208"/>
      <c r="H208"/>
      <c r="I208"/>
      <c r="J208"/>
      <c r="K208"/>
      <c r="L208"/>
      <c r="M208" s="200"/>
      <c r="N208" s="200"/>
      <c r="O208" s="200"/>
      <c r="P208" s="200"/>
      <c r="Q208" s="200"/>
      <c r="R208" s="200"/>
      <c r="S208" s="200"/>
      <c r="T208" s="200"/>
      <c r="U208" s="200"/>
      <c r="V208" s="200"/>
      <c r="W208" s="200"/>
      <c r="X208" s="200"/>
      <c r="Y208" s="200"/>
      <c r="Z208" s="200"/>
      <c r="AA208" s="200"/>
      <c r="AB208" s="200"/>
      <c r="AC208" s="200"/>
      <c r="AD208" s="200"/>
      <c r="AE208" s="200"/>
      <c r="AF208" s="200"/>
      <c r="AG208" s="200"/>
      <c r="AH208" s="200"/>
      <c r="AI208" s="200"/>
      <c r="AJ208" s="200"/>
      <c r="AK208" s="200"/>
      <c r="AL208" s="200"/>
      <c r="AM208" s="200"/>
      <c r="AN208" s="200"/>
      <c r="AO208" s="200"/>
      <c r="AP208" s="200"/>
      <c r="AQ208" s="200"/>
      <c r="AR208" s="200"/>
      <c r="AS208" s="200"/>
      <c r="AT208" s="200"/>
      <c r="AU208" s="200"/>
      <c r="AV208" s="200"/>
      <c r="AW208" s="200"/>
      <c r="AX208" s="200"/>
      <c r="AY208" s="200"/>
      <c r="AZ208" s="200"/>
      <c r="BA208" s="200"/>
      <c r="BB208" s="200"/>
      <c r="BC208" s="200"/>
      <c r="BD208" s="200"/>
      <c r="BE208" s="200"/>
      <c r="BF208" s="200"/>
      <c r="BG208" s="200"/>
      <c r="BH208" s="200"/>
      <c r="BI208" s="200"/>
      <c r="BJ208" s="200"/>
      <c r="BK208" s="200"/>
      <c r="BL208" s="200"/>
      <c r="BM208" s="200"/>
      <c r="BN208" s="200"/>
      <c r="BO208" s="200"/>
      <c r="BP208" s="200"/>
      <c r="BQ208" s="200"/>
      <c r="BR208" s="200"/>
      <c r="BS208" s="200"/>
      <c r="BT208" s="200"/>
      <c r="BU208" s="200"/>
      <c r="BV208" s="200"/>
      <c r="BW208" s="200"/>
      <c r="BX208" s="200"/>
      <c r="BY208" s="200"/>
      <c r="BZ208" s="200"/>
      <c r="CA208" s="200"/>
      <c r="CB208" s="200"/>
      <c r="CC208" s="200"/>
      <c r="CD208" s="200"/>
      <c r="CE208" s="200"/>
      <c r="CF208" s="200"/>
      <c r="CG208" s="200"/>
      <c r="CH208" s="200"/>
      <c r="CI208" s="200"/>
      <c r="CJ208" s="200"/>
      <c r="CK208" s="200"/>
      <c r="CL208" s="200"/>
      <c r="CM208" s="200"/>
      <c r="CN208" s="200"/>
      <c r="CO208" s="200"/>
      <c r="CP208" s="200"/>
      <c r="CQ208" s="200"/>
      <c r="CR208" s="200"/>
      <c r="CS208" s="200"/>
      <c r="CT208" s="200"/>
      <c r="CU208" s="200"/>
      <c r="CV208" s="200"/>
      <c r="CW208" s="200"/>
      <c r="CX208" s="200"/>
      <c r="CY208" s="200"/>
      <c r="CZ208" s="200"/>
      <c r="DA208" s="200"/>
      <c r="DB208" s="200"/>
      <c r="DC208" s="200"/>
      <c r="DD208" s="200"/>
      <c r="DE208" s="200"/>
      <c r="DF208" s="200"/>
      <c r="DG208" s="200"/>
      <c r="DH208" s="200"/>
      <c r="DI208" s="200"/>
      <c r="DJ208" s="200"/>
      <c r="DK208" s="200"/>
      <c r="DL208" s="200"/>
      <c r="DM208" s="200"/>
      <c r="DN208" s="200"/>
      <c r="DO208" s="200"/>
      <c r="DP208" s="200"/>
      <c r="DQ208" s="200"/>
      <c r="DR208" s="200"/>
      <c r="DS208" s="200"/>
      <c r="DT208" s="200"/>
      <c r="DU208" s="200"/>
      <c r="DV208" s="200"/>
      <c r="DW208" s="200"/>
      <c r="DX208" s="200"/>
      <c r="DY208" s="200"/>
      <c r="DZ208" s="200"/>
      <c r="EA208" s="200"/>
      <c r="EB208" s="200"/>
      <c r="EC208" s="200"/>
      <c r="ED208" s="200"/>
      <c r="EE208" s="200"/>
      <c r="EF208" s="200"/>
      <c r="EG208" s="32"/>
    </row>
    <row r="209" spans="1:137" outlineLevel="1">
      <c r="A209" s="211" t="str">
        <f>A203&amp;"."&amp;A205&amp;"."&amp;A204&amp;"."&amp;B209</f>
        <v>1.c.5.4</v>
      </c>
      <c r="B209">
        <v>4</v>
      </c>
      <c r="C209" t="str">
        <f>_xlfn.XLOOKUP($A209,Select!$A$4:$A$65,Select!$H$4:$H$65)</f>
        <v>Land Lease</v>
      </c>
      <c r="D209"/>
      <c r="E209"/>
      <c r="F209"/>
      <c r="G209"/>
      <c r="H209"/>
      <c r="I209"/>
      <c r="J209"/>
      <c r="K209"/>
      <c r="L209"/>
      <c r="M209" s="200"/>
      <c r="N209" s="200"/>
      <c r="O209" s="200"/>
      <c r="P209" s="200"/>
      <c r="Q209" s="200"/>
      <c r="R209" s="200"/>
      <c r="S209" s="200"/>
      <c r="T209" s="200"/>
      <c r="U209" s="200"/>
      <c r="V209" s="200"/>
      <c r="W209" s="200"/>
      <c r="X209" s="200"/>
      <c r="Y209" s="200"/>
      <c r="Z209" s="200"/>
      <c r="AA209" s="200"/>
      <c r="AB209" s="200"/>
      <c r="AC209" s="200"/>
      <c r="AD209" s="200"/>
      <c r="AE209" s="200"/>
      <c r="AF209" s="200"/>
      <c r="AG209" s="200"/>
      <c r="AH209" s="200"/>
      <c r="AI209" s="200"/>
      <c r="AJ209" s="200"/>
      <c r="AK209" s="200"/>
      <c r="AL209" s="200"/>
      <c r="AM209" s="200"/>
      <c r="AN209" s="200"/>
      <c r="AO209" s="200"/>
      <c r="AP209" s="200"/>
      <c r="AQ209" s="200"/>
      <c r="AR209" s="200"/>
      <c r="AS209" s="200"/>
      <c r="AT209" s="200"/>
      <c r="AU209" s="200"/>
      <c r="AV209" s="200"/>
      <c r="AW209" s="200"/>
      <c r="AX209" s="200"/>
      <c r="AY209" s="200"/>
      <c r="AZ209" s="200"/>
      <c r="BA209" s="200"/>
      <c r="BB209" s="200"/>
      <c r="BC209" s="200"/>
      <c r="BD209" s="200"/>
      <c r="BE209" s="200"/>
      <c r="BF209" s="200"/>
      <c r="BG209" s="200"/>
      <c r="BH209" s="200"/>
      <c r="BI209" s="200"/>
      <c r="BJ209" s="200"/>
      <c r="BK209" s="200"/>
      <c r="BL209" s="200"/>
      <c r="BM209" s="200"/>
      <c r="BN209" s="200"/>
      <c r="BO209" s="200"/>
      <c r="BP209" s="200"/>
      <c r="BQ209" s="200"/>
      <c r="BR209" s="200"/>
      <c r="BS209" s="200"/>
      <c r="BT209" s="200"/>
      <c r="BU209" s="200"/>
      <c r="BV209" s="200"/>
      <c r="BW209" s="200"/>
      <c r="BX209" s="200"/>
      <c r="BY209" s="200"/>
      <c r="BZ209" s="200"/>
      <c r="CA209" s="200"/>
      <c r="CB209" s="200"/>
      <c r="CC209" s="200"/>
      <c r="CD209" s="200"/>
      <c r="CE209" s="200"/>
      <c r="CF209" s="200"/>
      <c r="CG209" s="200"/>
      <c r="CH209" s="200"/>
      <c r="CI209" s="200"/>
      <c r="CJ209" s="200"/>
      <c r="CK209" s="200"/>
      <c r="CL209" s="200"/>
      <c r="CM209" s="200"/>
      <c r="CN209" s="200"/>
      <c r="CO209" s="200"/>
      <c r="CP209" s="200"/>
      <c r="CQ209" s="200"/>
      <c r="CR209" s="200"/>
      <c r="CS209" s="200"/>
      <c r="CT209" s="200"/>
      <c r="CU209" s="200"/>
      <c r="CV209" s="200"/>
      <c r="CW209" s="200"/>
      <c r="CX209" s="200"/>
      <c r="CY209" s="200"/>
      <c r="CZ209" s="200"/>
      <c r="DA209" s="200"/>
      <c r="DB209" s="200"/>
      <c r="DC209" s="200"/>
      <c r="DD209" s="200"/>
      <c r="DE209" s="200"/>
      <c r="DF209" s="200"/>
      <c r="DG209" s="200"/>
      <c r="DH209" s="200"/>
      <c r="DI209" s="200"/>
      <c r="DJ209" s="200"/>
      <c r="DK209" s="200"/>
      <c r="DL209" s="200"/>
      <c r="DM209" s="200"/>
      <c r="DN209" s="200"/>
      <c r="DO209" s="200"/>
      <c r="DP209" s="200"/>
      <c r="DQ209" s="200"/>
      <c r="DR209" s="200"/>
      <c r="DS209" s="200"/>
      <c r="DT209" s="200"/>
      <c r="DU209" s="200"/>
      <c r="DV209" s="200"/>
      <c r="DW209" s="200"/>
      <c r="DX209" s="200"/>
      <c r="DY209" s="200"/>
      <c r="DZ209" s="200"/>
      <c r="EA209" s="200"/>
      <c r="EB209" s="200"/>
      <c r="EC209" s="200"/>
      <c r="ED209" s="200"/>
      <c r="EE209" s="200"/>
      <c r="EF209" s="200"/>
      <c r="EG209" s="32"/>
    </row>
    <row r="210" spans="1:137" outlineLevel="1">
      <c r="A210" s="211" t="str">
        <f>A203&amp;"."&amp;A205&amp;"."&amp;A204&amp;"."&amp;B210</f>
        <v>1.c.5.5</v>
      </c>
      <c r="B210">
        <v>5</v>
      </c>
      <c r="C210" t="str">
        <f>_xlfn.XLOOKUP($A210,Select!$A$4:$A$65,Select!$H$4:$H$65)</f>
        <v xml:space="preserve">Other IJV </v>
      </c>
      <c r="D210"/>
      <c r="E210"/>
      <c r="F210"/>
      <c r="G210"/>
      <c r="H210"/>
      <c r="I210"/>
      <c r="J210"/>
      <c r="K210"/>
      <c r="L210"/>
      <c r="M210" s="200"/>
      <c r="N210" s="200"/>
      <c r="O210" s="200"/>
      <c r="P210" s="200"/>
      <c r="Q210" s="200"/>
      <c r="R210" s="200"/>
      <c r="S210" s="200"/>
      <c r="T210" s="200"/>
      <c r="U210" s="200"/>
      <c r="V210" s="200"/>
      <c r="W210" s="200"/>
      <c r="X210" s="200"/>
      <c r="Y210" s="200"/>
      <c r="Z210" s="200"/>
      <c r="AA210" s="200"/>
      <c r="AB210" s="200"/>
      <c r="AC210" s="200"/>
      <c r="AD210" s="200"/>
      <c r="AE210" s="200"/>
      <c r="AF210" s="200"/>
      <c r="AG210" s="200"/>
      <c r="AH210" s="200"/>
      <c r="AI210" s="200"/>
      <c r="AJ210" s="200"/>
      <c r="AK210" s="200"/>
      <c r="AL210" s="200"/>
      <c r="AM210" s="200"/>
      <c r="AN210" s="200"/>
      <c r="AO210" s="200"/>
      <c r="AP210" s="200"/>
      <c r="AQ210" s="200"/>
      <c r="AR210" s="200"/>
      <c r="AS210" s="200"/>
      <c r="AT210" s="200"/>
      <c r="AU210" s="200"/>
      <c r="AV210" s="200"/>
      <c r="AW210" s="200"/>
      <c r="AX210" s="200"/>
      <c r="AY210" s="200"/>
      <c r="AZ210" s="200"/>
      <c r="BA210" s="200"/>
      <c r="BB210" s="200"/>
      <c r="BC210" s="200"/>
      <c r="BD210" s="200"/>
      <c r="BE210" s="200"/>
      <c r="BF210" s="200"/>
      <c r="BG210" s="200"/>
      <c r="BH210" s="200"/>
      <c r="BI210" s="200"/>
      <c r="BJ210" s="200"/>
      <c r="BK210" s="200"/>
      <c r="BL210" s="200"/>
      <c r="BM210" s="200"/>
      <c r="BN210" s="200"/>
      <c r="BO210" s="200"/>
      <c r="BP210" s="200"/>
      <c r="BQ210" s="200"/>
      <c r="BR210" s="200"/>
      <c r="BS210" s="200"/>
      <c r="BT210" s="200"/>
      <c r="BU210" s="200"/>
      <c r="BV210" s="200"/>
      <c r="BW210" s="200"/>
      <c r="BX210" s="200"/>
      <c r="BY210" s="200"/>
      <c r="BZ210" s="200"/>
      <c r="CA210" s="200"/>
      <c r="CB210" s="200"/>
      <c r="CC210" s="200"/>
      <c r="CD210" s="200"/>
      <c r="CE210" s="200"/>
      <c r="CF210" s="200"/>
      <c r="CG210" s="200"/>
      <c r="CH210" s="200"/>
      <c r="CI210" s="200"/>
      <c r="CJ210" s="200"/>
      <c r="CK210" s="200"/>
      <c r="CL210" s="200"/>
      <c r="CM210" s="200"/>
      <c r="CN210" s="200"/>
      <c r="CO210" s="200"/>
      <c r="CP210" s="200"/>
      <c r="CQ210" s="200"/>
      <c r="CR210" s="200"/>
      <c r="CS210" s="200"/>
      <c r="CT210" s="200"/>
      <c r="CU210" s="200"/>
      <c r="CV210" s="200"/>
      <c r="CW210" s="200"/>
      <c r="CX210" s="200"/>
      <c r="CY210" s="200"/>
      <c r="CZ210" s="200"/>
      <c r="DA210" s="200"/>
      <c r="DB210" s="200"/>
      <c r="DC210" s="200"/>
      <c r="DD210" s="200"/>
      <c r="DE210" s="200"/>
      <c r="DF210" s="200"/>
      <c r="DG210" s="200"/>
      <c r="DH210" s="200"/>
      <c r="DI210" s="200"/>
      <c r="DJ210" s="200"/>
      <c r="DK210" s="200"/>
      <c r="DL210" s="200"/>
      <c r="DM210" s="200"/>
      <c r="DN210" s="200"/>
      <c r="DO210" s="200"/>
      <c r="DP210" s="200"/>
      <c r="DQ210" s="200"/>
      <c r="DR210" s="200"/>
      <c r="DS210" s="200"/>
      <c r="DT210" s="200"/>
      <c r="DU210" s="200"/>
      <c r="DV210" s="200"/>
      <c r="DW210" s="200"/>
      <c r="DX210" s="200"/>
      <c r="DY210" s="200"/>
      <c r="DZ210" s="200"/>
      <c r="EA210" s="200"/>
      <c r="EB210" s="200"/>
      <c r="EC210" s="200"/>
      <c r="ED210" s="200"/>
      <c r="EE210" s="200"/>
      <c r="EF210" s="200"/>
      <c r="EG210" s="32"/>
    </row>
    <row r="211" spans="1:137" outlineLevel="1">
      <c r="A211" s="211" t="str">
        <f>A203&amp;"."&amp;A205&amp;"."&amp;A204&amp;"."&amp;B211</f>
        <v>1.c.5.6</v>
      </c>
      <c r="B211">
        <v>6</v>
      </c>
      <c r="C211" t="str">
        <f>_xlfn.XLOOKUP($A211,Select!$A$4:$A$65,Select!$H$4:$H$65)</f>
        <v>Third Party Fees</v>
      </c>
      <c r="D211"/>
      <c r="E211"/>
      <c r="F211"/>
      <c r="G211"/>
      <c r="H211"/>
      <c r="I211"/>
      <c r="J211"/>
      <c r="K211"/>
      <c r="L211"/>
      <c r="M211" s="200"/>
      <c r="N211" s="200"/>
      <c r="O211" s="200"/>
      <c r="P211" s="200"/>
      <c r="Q211" s="200"/>
      <c r="R211" s="200"/>
      <c r="S211" s="200"/>
      <c r="T211" s="200"/>
      <c r="U211" s="200"/>
      <c r="V211" s="200"/>
      <c r="W211" s="200"/>
      <c r="X211" s="200"/>
      <c r="Y211" s="200"/>
      <c r="Z211" s="200"/>
      <c r="AA211" s="200"/>
      <c r="AB211" s="200"/>
      <c r="AC211" s="200"/>
      <c r="AD211" s="200"/>
      <c r="AE211" s="200"/>
      <c r="AF211" s="200"/>
      <c r="AG211" s="200"/>
      <c r="AH211" s="200"/>
      <c r="AI211" s="200"/>
      <c r="AJ211" s="200"/>
      <c r="AK211" s="200"/>
      <c r="AL211" s="200"/>
      <c r="AM211" s="200"/>
      <c r="AN211" s="200"/>
      <c r="AO211" s="200"/>
      <c r="AP211" s="200"/>
      <c r="AQ211" s="200"/>
      <c r="AR211" s="200"/>
      <c r="AS211" s="200"/>
      <c r="AT211" s="200"/>
      <c r="AU211" s="200"/>
      <c r="AV211" s="200"/>
      <c r="AW211" s="200"/>
      <c r="AX211" s="200"/>
      <c r="AY211" s="200"/>
      <c r="AZ211" s="200"/>
      <c r="BA211" s="200"/>
      <c r="BB211" s="200"/>
      <c r="BC211" s="200"/>
      <c r="BD211" s="200"/>
      <c r="BE211" s="200"/>
      <c r="BF211" s="200"/>
      <c r="BG211" s="200"/>
      <c r="BH211" s="200"/>
      <c r="BI211" s="200"/>
      <c r="BJ211" s="200"/>
      <c r="BK211" s="200"/>
      <c r="BL211" s="200"/>
      <c r="BM211" s="200"/>
      <c r="BN211" s="200"/>
      <c r="BO211" s="200"/>
      <c r="BP211" s="200"/>
      <c r="BQ211" s="200"/>
      <c r="BR211" s="200"/>
      <c r="BS211" s="200"/>
      <c r="BT211" s="200"/>
      <c r="BU211" s="200"/>
      <c r="BV211" s="200"/>
      <c r="BW211" s="200"/>
      <c r="BX211" s="200"/>
      <c r="BY211" s="200"/>
      <c r="BZ211" s="200"/>
      <c r="CA211" s="200"/>
      <c r="CB211" s="200"/>
      <c r="CC211" s="200"/>
      <c r="CD211" s="200"/>
      <c r="CE211" s="200"/>
      <c r="CF211" s="200"/>
      <c r="CG211" s="200"/>
      <c r="CH211" s="200"/>
      <c r="CI211" s="200"/>
      <c r="CJ211" s="200"/>
      <c r="CK211" s="200"/>
      <c r="CL211" s="200"/>
      <c r="CM211" s="200"/>
      <c r="CN211" s="200"/>
      <c r="CO211" s="200"/>
      <c r="CP211" s="200"/>
      <c r="CQ211" s="200"/>
      <c r="CR211" s="200"/>
      <c r="CS211" s="200"/>
      <c r="CT211" s="200"/>
      <c r="CU211" s="200"/>
      <c r="CV211" s="200"/>
      <c r="CW211" s="200"/>
      <c r="CX211" s="200"/>
      <c r="CY211" s="200"/>
      <c r="CZ211" s="200"/>
      <c r="DA211" s="200"/>
      <c r="DB211" s="200"/>
      <c r="DC211" s="200"/>
      <c r="DD211" s="200"/>
      <c r="DE211" s="200"/>
      <c r="DF211" s="200"/>
      <c r="DG211" s="200"/>
      <c r="DH211" s="200"/>
      <c r="DI211" s="200"/>
      <c r="DJ211" s="200"/>
      <c r="DK211" s="200"/>
      <c r="DL211" s="200"/>
      <c r="DM211" s="200"/>
      <c r="DN211" s="200"/>
      <c r="DO211" s="200"/>
      <c r="DP211" s="200"/>
      <c r="DQ211" s="200"/>
      <c r="DR211" s="200"/>
      <c r="DS211" s="200"/>
      <c r="DT211" s="200"/>
      <c r="DU211" s="200"/>
      <c r="DV211" s="200"/>
      <c r="DW211" s="200"/>
      <c r="DX211" s="200"/>
      <c r="DY211" s="200"/>
      <c r="DZ211" s="200"/>
      <c r="EA211" s="200"/>
      <c r="EB211" s="200"/>
      <c r="EC211" s="200"/>
      <c r="ED211" s="200"/>
      <c r="EE211" s="200"/>
      <c r="EF211" s="200"/>
      <c r="EG211" s="32"/>
    </row>
    <row r="212" spans="1:137" outlineLevel="1">
      <c r="A212" s="211" t="str">
        <f>A203&amp;"."&amp;A205&amp;"."&amp;A204&amp;"."&amp;B212</f>
        <v>1.c.5.7</v>
      </c>
      <c r="B212">
        <v>7</v>
      </c>
      <c r="C212" t="e">
        <f>_xlfn.XLOOKUP($A212,Select!$A$4:$A$65,Select!$H$4:$H$65)</f>
        <v>#N/A</v>
      </c>
      <c r="D212"/>
      <c r="E212"/>
      <c r="F212"/>
      <c r="G212"/>
      <c r="H212"/>
      <c r="I212"/>
      <c r="J212"/>
      <c r="K212"/>
      <c r="L212"/>
      <c r="M212" s="200"/>
      <c r="N212" s="200"/>
      <c r="O212" s="200"/>
      <c r="P212" s="200"/>
      <c r="Q212" s="200"/>
      <c r="R212" s="200"/>
      <c r="S212" s="200"/>
      <c r="T212" s="200"/>
      <c r="U212" s="200"/>
      <c r="V212" s="200"/>
      <c r="W212" s="200"/>
      <c r="X212" s="200"/>
      <c r="Y212" s="200"/>
      <c r="Z212" s="200"/>
      <c r="AA212" s="200"/>
      <c r="AB212" s="200"/>
      <c r="AC212" s="200"/>
      <c r="AD212" s="200"/>
      <c r="AE212" s="200"/>
      <c r="AF212" s="200"/>
      <c r="AG212" s="200"/>
      <c r="AH212" s="200"/>
      <c r="AI212" s="200"/>
      <c r="AJ212" s="200"/>
      <c r="AK212" s="200"/>
      <c r="AL212" s="200"/>
      <c r="AM212" s="200"/>
      <c r="AN212" s="200"/>
      <c r="AO212" s="200"/>
      <c r="AP212" s="200"/>
      <c r="AQ212" s="200"/>
      <c r="AR212" s="200"/>
      <c r="AS212" s="200"/>
      <c r="AT212" s="200"/>
      <c r="AU212" s="200"/>
      <c r="AV212" s="200"/>
      <c r="AW212" s="200"/>
      <c r="AX212" s="200"/>
      <c r="AY212" s="200"/>
      <c r="AZ212" s="200"/>
      <c r="BA212" s="200"/>
      <c r="BB212" s="200"/>
      <c r="BC212" s="200"/>
      <c r="BD212" s="200"/>
      <c r="BE212" s="200"/>
      <c r="BF212" s="200"/>
      <c r="BG212" s="200"/>
      <c r="BH212" s="200"/>
      <c r="BI212" s="200"/>
      <c r="BJ212" s="200"/>
      <c r="BK212" s="200"/>
      <c r="BL212" s="200"/>
      <c r="BM212" s="200"/>
      <c r="BN212" s="200"/>
      <c r="BO212" s="200"/>
      <c r="BP212" s="200"/>
      <c r="BQ212" s="200"/>
      <c r="BR212" s="200"/>
      <c r="BS212" s="200"/>
      <c r="BT212" s="200"/>
      <c r="BU212" s="200"/>
      <c r="BV212" s="200"/>
      <c r="BW212" s="200"/>
      <c r="BX212" s="200"/>
      <c r="BY212" s="200"/>
      <c r="BZ212" s="200"/>
      <c r="CA212" s="200"/>
      <c r="CB212" s="200"/>
      <c r="CC212" s="200"/>
      <c r="CD212" s="200"/>
      <c r="CE212" s="200"/>
      <c r="CF212" s="200"/>
      <c r="CG212" s="200"/>
      <c r="CH212" s="200"/>
      <c r="CI212" s="200"/>
      <c r="CJ212" s="200"/>
      <c r="CK212" s="200"/>
      <c r="CL212" s="200"/>
      <c r="CM212" s="200"/>
      <c r="CN212" s="200"/>
      <c r="CO212" s="200"/>
      <c r="CP212" s="200"/>
      <c r="CQ212" s="200"/>
      <c r="CR212" s="200"/>
      <c r="CS212" s="200"/>
      <c r="CT212" s="200"/>
      <c r="CU212" s="200"/>
      <c r="CV212" s="200"/>
      <c r="CW212" s="200"/>
      <c r="CX212" s="200"/>
      <c r="CY212" s="200"/>
      <c r="CZ212" s="200"/>
      <c r="DA212" s="200"/>
      <c r="DB212" s="200"/>
      <c r="DC212" s="200"/>
      <c r="DD212" s="200"/>
      <c r="DE212" s="200"/>
      <c r="DF212" s="200"/>
      <c r="DG212" s="200"/>
      <c r="DH212" s="200"/>
      <c r="DI212" s="200"/>
      <c r="DJ212" s="200"/>
      <c r="DK212" s="200"/>
      <c r="DL212" s="200"/>
      <c r="DM212" s="200"/>
      <c r="DN212" s="200"/>
      <c r="DO212" s="200"/>
      <c r="DP212" s="200"/>
      <c r="DQ212" s="200"/>
      <c r="DR212" s="200"/>
      <c r="DS212" s="200"/>
      <c r="DT212" s="200"/>
      <c r="DU212" s="200"/>
      <c r="DV212" s="200"/>
      <c r="DW212" s="200"/>
      <c r="DX212" s="200"/>
      <c r="DY212" s="200"/>
      <c r="DZ212" s="200"/>
      <c r="EA212" s="200"/>
      <c r="EB212" s="200"/>
      <c r="EC212" s="200"/>
      <c r="ED212" s="200"/>
      <c r="EE212" s="200"/>
      <c r="EF212" s="200"/>
      <c r="EG212" s="32"/>
    </row>
    <row r="213" spans="1:137" outlineLevel="1">
      <c r="A213" s="211" t="str">
        <f>A203&amp;"."&amp;A205&amp;"."&amp;A204&amp;"."&amp;B213</f>
        <v>1.c.5.8</v>
      </c>
      <c r="B213">
        <v>8</v>
      </c>
      <c r="C213" t="e">
        <f>_xlfn.XLOOKUP($A213,Select!$A$4:$A$65,Select!$H$4:$H$65)</f>
        <v>#N/A</v>
      </c>
      <c r="D213"/>
      <c r="E213"/>
      <c r="F213"/>
      <c r="G213"/>
      <c r="H213"/>
      <c r="I213"/>
      <c r="J213"/>
      <c r="K213"/>
      <c r="L213"/>
      <c r="M213" s="200"/>
      <c r="N213" s="200"/>
      <c r="O213" s="200"/>
      <c r="P213" s="200"/>
      <c r="Q213" s="200"/>
      <c r="R213" s="200"/>
      <c r="S213" s="200"/>
      <c r="T213" s="200"/>
      <c r="U213" s="200"/>
      <c r="V213" s="200"/>
      <c r="W213" s="200"/>
      <c r="X213" s="200"/>
      <c r="Y213" s="200"/>
      <c r="Z213" s="200"/>
      <c r="AA213" s="200"/>
      <c r="AB213" s="200"/>
      <c r="AC213" s="200"/>
      <c r="AD213" s="200"/>
      <c r="AE213" s="200"/>
      <c r="AF213" s="200"/>
      <c r="AG213" s="200"/>
      <c r="AH213" s="200"/>
      <c r="AI213" s="200"/>
      <c r="AJ213" s="200"/>
      <c r="AK213" s="200"/>
      <c r="AL213" s="200"/>
      <c r="AM213" s="200"/>
      <c r="AN213" s="200"/>
      <c r="AO213" s="200"/>
      <c r="AP213" s="200"/>
      <c r="AQ213" s="200"/>
      <c r="AR213" s="200"/>
      <c r="AS213" s="200"/>
      <c r="AT213" s="200"/>
      <c r="AU213" s="200"/>
      <c r="AV213" s="200"/>
      <c r="AW213" s="200"/>
      <c r="AX213" s="200"/>
      <c r="AY213" s="200"/>
      <c r="AZ213" s="200"/>
      <c r="BA213" s="200"/>
      <c r="BB213" s="200"/>
      <c r="BC213" s="200"/>
      <c r="BD213" s="200"/>
      <c r="BE213" s="200"/>
      <c r="BF213" s="200"/>
      <c r="BG213" s="200"/>
      <c r="BH213" s="200"/>
      <c r="BI213" s="200"/>
      <c r="BJ213" s="200"/>
      <c r="BK213" s="200"/>
      <c r="BL213" s="200"/>
      <c r="BM213" s="200"/>
      <c r="BN213" s="200"/>
      <c r="BO213" s="200"/>
      <c r="BP213" s="200"/>
      <c r="BQ213" s="200"/>
      <c r="BR213" s="200"/>
      <c r="BS213" s="200"/>
      <c r="BT213" s="200"/>
      <c r="BU213" s="200"/>
      <c r="BV213" s="200"/>
      <c r="BW213" s="200"/>
      <c r="BX213" s="200"/>
      <c r="BY213" s="200"/>
      <c r="BZ213" s="200"/>
      <c r="CA213" s="200"/>
      <c r="CB213" s="200"/>
      <c r="CC213" s="200"/>
      <c r="CD213" s="200"/>
      <c r="CE213" s="200"/>
      <c r="CF213" s="200"/>
      <c r="CG213" s="200"/>
      <c r="CH213" s="200"/>
      <c r="CI213" s="200"/>
      <c r="CJ213" s="200"/>
      <c r="CK213" s="200"/>
      <c r="CL213" s="200"/>
      <c r="CM213" s="200"/>
      <c r="CN213" s="200"/>
      <c r="CO213" s="200"/>
      <c r="CP213" s="200"/>
      <c r="CQ213" s="200"/>
      <c r="CR213" s="200"/>
      <c r="CS213" s="200"/>
      <c r="CT213" s="200"/>
      <c r="CU213" s="200"/>
      <c r="CV213" s="200"/>
      <c r="CW213" s="200"/>
      <c r="CX213" s="200"/>
      <c r="CY213" s="200"/>
      <c r="CZ213" s="200"/>
      <c r="DA213" s="200"/>
      <c r="DB213" s="200"/>
      <c r="DC213" s="200"/>
      <c r="DD213" s="200"/>
      <c r="DE213" s="200"/>
      <c r="DF213" s="200"/>
      <c r="DG213" s="200"/>
      <c r="DH213" s="200"/>
      <c r="DI213" s="200"/>
      <c r="DJ213" s="200"/>
      <c r="DK213" s="200"/>
      <c r="DL213" s="200"/>
      <c r="DM213" s="200"/>
      <c r="DN213" s="200"/>
      <c r="DO213" s="200"/>
      <c r="DP213" s="200"/>
      <c r="DQ213" s="200"/>
      <c r="DR213" s="200"/>
      <c r="DS213" s="200"/>
      <c r="DT213" s="200"/>
      <c r="DU213" s="200"/>
      <c r="DV213" s="200"/>
      <c r="DW213" s="200"/>
      <c r="DX213" s="200"/>
      <c r="DY213" s="200"/>
      <c r="DZ213" s="200"/>
      <c r="EA213" s="200"/>
      <c r="EB213" s="200"/>
      <c r="EC213" s="200"/>
      <c r="ED213" s="200"/>
      <c r="EE213" s="200"/>
      <c r="EF213" s="200"/>
      <c r="EG213" s="32"/>
    </row>
    <row r="214" spans="1:137" outlineLevel="1">
      <c r="A214" s="211" t="str">
        <f>A203&amp;"."&amp;A205&amp;"."&amp;A204&amp;"."&amp;B214</f>
        <v>1.c.5.9</v>
      </c>
      <c r="B214">
        <v>9</v>
      </c>
      <c r="C214" t="e">
        <f>_xlfn.XLOOKUP($A214,Select!$A$4:$A$65,Select!$H$4:$H$65)</f>
        <v>#N/A</v>
      </c>
      <c r="D214"/>
      <c r="E214"/>
      <c r="F214"/>
      <c r="G214"/>
      <c r="H214"/>
      <c r="I214"/>
      <c r="J214"/>
      <c r="K214"/>
      <c r="L214"/>
      <c r="M214" s="200"/>
      <c r="N214" s="200"/>
      <c r="O214" s="200"/>
      <c r="P214" s="200"/>
      <c r="Q214" s="200"/>
      <c r="R214" s="200"/>
      <c r="S214" s="200"/>
      <c r="T214" s="200"/>
      <c r="U214" s="200"/>
      <c r="V214" s="200"/>
      <c r="W214" s="200"/>
      <c r="X214" s="200"/>
      <c r="Y214" s="200"/>
      <c r="Z214" s="200"/>
      <c r="AA214" s="200"/>
      <c r="AB214" s="200"/>
      <c r="AC214" s="200"/>
      <c r="AD214" s="200"/>
      <c r="AE214" s="200"/>
      <c r="AF214" s="200"/>
      <c r="AG214" s="200"/>
      <c r="AH214" s="200"/>
      <c r="AI214" s="200"/>
      <c r="AJ214" s="200"/>
      <c r="AK214" s="200"/>
      <c r="AL214" s="200"/>
      <c r="AM214" s="200"/>
      <c r="AN214" s="200"/>
      <c r="AO214" s="200"/>
      <c r="AP214" s="200"/>
      <c r="AQ214" s="200"/>
      <c r="AR214" s="200"/>
      <c r="AS214" s="200"/>
      <c r="AT214" s="200"/>
      <c r="AU214" s="200"/>
      <c r="AV214" s="200"/>
      <c r="AW214" s="200"/>
      <c r="AX214" s="200"/>
      <c r="AY214" s="200"/>
      <c r="AZ214" s="200"/>
      <c r="BA214" s="200"/>
      <c r="BB214" s="200"/>
      <c r="BC214" s="200"/>
      <c r="BD214" s="200"/>
      <c r="BE214" s="200"/>
      <c r="BF214" s="200"/>
      <c r="BG214" s="200"/>
      <c r="BH214" s="200"/>
      <c r="BI214" s="200"/>
      <c r="BJ214" s="200"/>
      <c r="BK214" s="200"/>
      <c r="BL214" s="200"/>
      <c r="BM214" s="200"/>
      <c r="BN214" s="200"/>
      <c r="BO214" s="200"/>
      <c r="BP214" s="200"/>
      <c r="BQ214" s="200"/>
      <c r="BR214" s="200"/>
      <c r="BS214" s="200"/>
      <c r="BT214" s="200"/>
      <c r="BU214" s="200"/>
      <c r="BV214" s="200"/>
      <c r="BW214" s="200"/>
      <c r="BX214" s="200"/>
      <c r="BY214" s="200"/>
      <c r="BZ214" s="200"/>
      <c r="CA214" s="200"/>
      <c r="CB214" s="200"/>
      <c r="CC214" s="200"/>
      <c r="CD214" s="200"/>
      <c r="CE214" s="200"/>
      <c r="CF214" s="200"/>
      <c r="CG214" s="200"/>
      <c r="CH214" s="200"/>
      <c r="CI214" s="200"/>
      <c r="CJ214" s="200"/>
      <c r="CK214" s="200"/>
      <c r="CL214" s="200"/>
      <c r="CM214" s="200"/>
      <c r="CN214" s="200"/>
      <c r="CO214" s="200"/>
      <c r="CP214" s="200"/>
      <c r="CQ214" s="200"/>
      <c r="CR214" s="200"/>
      <c r="CS214" s="200"/>
      <c r="CT214" s="200"/>
      <c r="CU214" s="200"/>
      <c r="CV214" s="200"/>
      <c r="CW214" s="200"/>
      <c r="CX214" s="200"/>
      <c r="CY214" s="200"/>
      <c r="CZ214" s="200"/>
      <c r="DA214" s="200"/>
      <c r="DB214" s="200"/>
      <c r="DC214" s="200"/>
      <c r="DD214" s="200"/>
      <c r="DE214" s="200"/>
      <c r="DF214" s="200"/>
      <c r="DG214" s="200"/>
      <c r="DH214" s="200"/>
      <c r="DI214" s="200"/>
      <c r="DJ214" s="200"/>
      <c r="DK214" s="200"/>
      <c r="DL214" s="200"/>
      <c r="DM214" s="200"/>
      <c r="DN214" s="200"/>
      <c r="DO214" s="200"/>
      <c r="DP214" s="200"/>
      <c r="DQ214" s="200"/>
      <c r="DR214" s="200"/>
      <c r="DS214" s="200"/>
      <c r="DT214" s="200"/>
      <c r="DU214" s="200"/>
      <c r="DV214" s="200"/>
      <c r="DW214" s="200"/>
      <c r="DX214" s="200"/>
      <c r="DY214" s="200"/>
      <c r="DZ214" s="200"/>
      <c r="EA214" s="200"/>
      <c r="EB214" s="200"/>
      <c r="EC214" s="200"/>
      <c r="ED214" s="200"/>
      <c r="EE214" s="200"/>
      <c r="EF214" s="200"/>
      <c r="EG214" s="32"/>
    </row>
    <row r="215" spans="1:137" outlineLevel="1">
      <c r="A215" s="211" t="str">
        <f>A203&amp;"."&amp;A205&amp;"."&amp;A204&amp;"."&amp;B215</f>
        <v>1.c.5.10</v>
      </c>
      <c r="B215">
        <v>10</v>
      </c>
      <c r="C215" t="e">
        <f>_xlfn.XLOOKUP($A215,Select!$A$4:$A$65,Select!$H$4:$H$65)</f>
        <v>#N/A</v>
      </c>
      <c r="D215"/>
      <c r="E215"/>
      <c r="F215"/>
      <c r="G215"/>
      <c r="H215"/>
      <c r="I215"/>
      <c r="J215"/>
      <c r="K215"/>
      <c r="L215"/>
      <c r="M215" s="200"/>
      <c r="N215" s="200"/>
      <c r="O215" s="200"/>
      <c r="P215" s="200"/>
      <c r="Q215" s="200"/>
      <c r="R215" s="200"/>
      <c r="S215" s="200"/>
      <c r="T215" s="200"/>
      <c r="U215" s="200"/>
      <c r="V215" s="200"/>
      <c r="W215" s="200"/>
      <c r="X215" s="200"/>
      <c r="Y215" s="200"/>
      <c r="Z215" s="200"/>
      <c r="AA215" s="200"/>
      <c r="AB215" s="200"/>
      <c r="AC215" s="200"/>
      <c r="AD215" s="200"/>
      <c r="AE215" s="200"/>
      <c r="AF215" s="200"/>
      <c r="AG215" s="200"/>
      <c r="AH215" s="200"/>
      <c r="AI215" s="200"/>
      <c r="AJ215" s="200"/>
      <c r="AK215" s="200"/>
      <c r="AL215" s="200"/>
      <c r="AM215" s="200"/>
      <c r="AN215" s="200"/>
      <c r="AO215" s="200"/>
      <c r="AP215" s="200"/>
      <c r="AQ215" s="200"/>
      <c r="AR215" s="200"/>
      <c r="AS215" s="200"/>
      <c r="AT215" s="200"/>
      <c r="AU215" s="200"/>
      <c r="AV215" s="200"/>
      <c r="AW215" s="200"/>
      <c r="AX215" s="200"/>
      <c r="AY215" s="200"/>
      <c r="AZ215" s="200"/>
      <c r="BA215" s="200"/>
      <c r="BB215" s="200"/>
      <c r="BC215" s="200"/>
      <c r="BD215" s="200"/>
      <c r="BE215" s="200"/>
      <c r="BF215" s="200"/>
      <c r="BG215" s="200"/>
      <c r="BH215" s="200"/>
      <c r="BI215" s="200"/>
      <c r="BJ215" s="200"/>
      <c r="BK215" s="200"/>
      <c r="BL215" s="200"/>
      <c r="BM215" s="200"/>
      <c r="BN215" s="200"/>
      <c r="BO215" s="200"/>
      <c r="BP215" s="200"/>
      <c r="BQ215" s="200"/>
      <c r="BR215" s="200"/>
      <c r="BS215" s="200"/>
      <c r="BT215" s="200"/>
      <c r="BU215" s="200"/>
      <c r="BV215" s="200"/>
      <c r="BW215" s="200"/>
      <c r="BX215" s="200"/>
      <c r="BY215" s="200"/>
      <c r="BZ215" s="200"/>
      <c r="CA215" s="200"/>
      <c r="CB215" s="200"/>
      <c r="CC215" s="200"/>
      <c r="CD215" s="200"/>
      <c r="CE215" s="200"/>
      <c r="CF215" s="200"/>
      <c r="CG215" s="200"/>
      <c r="CH215" s="200"/>
      <c r="CI215" s="200"/>
      <c r="CJ215" s="200"/>
      <c r="CK215" s="200"/>
      <c r="CL215" s="200"/>
      <c r="CM215" s="200"/>
      <c r="CN215" s="200"/>
      <c r="CO215" s="200"/>
      <c r="CP215" s="200"/>
      <c r="CQ215" s="200"/>
      <c r="CR215" s="200"/>
      <c r="CS215" s="200"/>
      <c r="CT215" s="200"/>
      <c r="CU215" s="200"/>
      <c r="CV215" s="200"/>
      <c r="CW215" s="200"/>
      <c r="CX215" s="200"/>
      <c r="CY215" s="200"/>
      <c r="CZ215" s="200"/>
      <c r="DA215" s="200"/>
      <c r="DB215" s="200"/>
      <c r="DC215" s="200"/>
      <c r="DD215" s="200"/>
      <c r="DE215" s="200"/>
      <c r="DF215" s="200"/>
      <c r="DG215" s="200"/>
      <c r="DH215" s="200"/>
      <c r="DI215" s="200"/>
      <c r="DJ215" s="200"/>
      <c r="DK215" s="200"/>
      <c r="DL215" s="200"/>
      <c r="DM215" s="200"/>
      <c r="DN215" s="200"/>
      <c r="DO215" s="200"/>
      <c r="DP215" s="200"/>
      <c r="DQ215" s="200"/>
      <c r="DR215" s="200"/>
      <c r="DS215" s="200"/>
      <c r="DT215" s="200"/>
      <c r="DU215" s="200"/>
      <c r="DV215" s="200"/>
      <c r="DW215" s="200"/>
      <c r="DX215" s="200"/>
      <c r="DY215" s="200"/>
      <c r="DZ215" s="200"/>
      <c r="EA215" s="200"/>
      <c r="EB215" s="200"/>
      <c r="EC215" s="200"/>
      <c r="ED215" s="200"/>
      <c r="EE215" s="200"/>
      <c r="EF215" s="200"/>
      <c r="EG215" s="32"/>
    </row>
    <row r="216" spans="1:137" outlineLevel="1">
      <c r="A216" s="211" t="str">
        <f>A203&amp;"."&amp;A205&amp;"."&amp;A204&amp;"."&amp;B216</f>
        <v>1.c.5.11</v>
      </c>
      <c r="B216">
        <v>11</v>
      </c>
      <c r="C216" t="e">
        <f>_xlfn.XLOOKUP($A216,Select!$A$4:$A$65,Select!$H$4:$H$65)</f>
        <v>#N/A</v>
      </c>
      <c r="D216"/>
      <c r="E216"/>
      <c r="F216"/>
      <c r="G216"/>
      <c r="H216"/>
      <c r="I216"/>
      <c r="J216"/>
      <c r="K216"/>
      <c r="L216"/>
      <c r="M216" s="200"/>
      <c r="N216" s="200"/>
      <c r="O216" s="200"/>
      <c r="P216" s="200"/>
      <c r="Q216" s="200"/>
      <c r="R216" s="200"/>
      <c r="S216" s="200"/>
      <c r="T216" s="200"/>
      <c r="U216" s="200"/>
      <c r="V216" s="200"/>
      <c r="W216" s="200"/>
      <c r="X216" s="200"/>
      <c r="Y216" s="200"/>
      <c r="Z216" s="200"/>
      <c r="AA216" s="200"/>
      <c r="AB216" s="200"/>
      <c r="AC216" s="200"/>
      <c r="AD216" s="200"/>
      <c r="AE216" s="200"/>
      <c r="AF216" s="200"/>
      <c r="AG216" s="200"/>
      <c r="AH216" s="200"/>
      <c r="AI216" s="200"/>
      <c r="AJ216" s="200"/>
      <c r="AK216" s="200"/>
      <c r="AL216" s="200"/>
      <c r="AM216" s="200"/>
      <c r="AN216" s="200"/>
      <c r="AO216" s="200"/>
      <c r="AP216" s="200"/>
      <c r="AQ216" s="200"/>
      <c r="AR216" s="200"/>
      <c r="AS216" s="200"/>
      <c r="AT216" s="200"/>
      <c r="AU216" s="200"/>
      <c r="AV216" s="200"/>
      <c r="AW216" s="200"/>
      <c r="AX216" s="200"/>
      <c r="AY216" s="200"/>
      <c r="AZ216" s="200"/>
      <c r="BA216" s="200"/>
      <c r="BB216" s="200"/>
      <c r="BC216" s="200"/>
      <c r="BD216" s="200"/>
      <c r="BE216" s="200"/>
      <c r="BF216" s="200"/>
      <c r="BG216" s="200"/>
      <c r="BH216" s="200"/>
      <c r="BI216" s="200"/>
      <c r="BJ216" s="200"/>
      <c r="BK216" s="200"/>
      <c r="BL216" s="200"/>
      <c r="BM216" s="200"/>
      <c r="BN216" s="200"/>
      <c r="BO216" s="200"/>
      <c r="BP216" s="200"/>
      <c r="BQ216" s="200"/>
      <c r="BR216" s="200"/>
      <c r="BS216" s="200"/>
      <c r="BT216" s="200"/>
      <c r="BU216" s="200"/>
      <c r="BV216" s="200"/>
      <c r="BW216" s="200"/>
      <c r="BX216" s="200"/>
      <c r="BY216" s="200"/>
      <c r="BZ216" s="200"/>
      <c r="CA216" s="200"/>
      <c r="CB216" s="200"/>
      <c r="CC216" s="200"/>
      <c r="CD216" s="200"/>
      <c r="CE216" s="200"/>
      <c r="CF216" s="200"/>
      <c r="CG216" s="200"/>
      <c r="CH216" s="200"/>
      <c r="CI216" s="200"/>
      <c r="CJ216" s="200"/>
      <c r="CK216" s="200"/>
      <c r="CL216" s="200"/>
      <c r="CM216" s="200"/>
      <c r="CN216" s="200"/>
      <c r="CO216" s="200"/>
      <c r="CP216" s="200"/>
      <c r="CQ216" s="200"/>
      <c r="CR216" s="200"/>
      <c r="CS216" s="200"/>
      <c r="CT216" s="200"/>
      <c r="CU216" s="200"/>
      <c r="CV216" s="200"/>
      <c r="CW216" s="200"/>
      <c r="CX216" s="200"/>
      <c r="CY216" s="200"/>
      <c r="CZ216" s="200"/>
      <c r="DA216" s="200"/>
      <c r="DB216" s="200"/>
      <c r="DC216" s="200"/>
      <c r="DD216" s="200"/>
      <c r="DE216" s="200"/>
      <c r="DF216" s="200"/>
      <c r="DG216" s="200"/>
      <c r="DH216" s="200"/>
      <c r="DI216" s="200"/>
      <c r="DJ216" s="200"/>
      <c r="DK216" s="200"/>
      <c r="DL216" s="200"/>
      <c r="DM216" s="200"/>
      <c r="DN216" s="200"/>
      <c r="DO216" s="200"/>
      <c r="DP216" s="200"/>
      <c r="DQ216" s="200"/>
      <c r="DR216" s="200"/>
      <c r="DS216" s="200"/>
      <c r="DT216" s="200"/>
      <c r="DU216" s="200"/>
      <c r="DV216" s="200"/>
      <c r="DW216" s="200"/>
      <c r="DX216" s="200"/>
      <c r="DY216" s="200"/>
      <c r="DZ216" s="200"/>
      <c r="EA216" s="200"/>
      <c r="EB216" s="200"/>
      <c r="EC216" s="200"/>
      <c r="ED216" s="200"/>
      <c r="EE216" s="200"/>
      <c r="EF216" s="200"/>
      <c r="EG216" s="32"/>
    </row>
    <row r="217" spans="1:137" outlineLevel="1">
      <c r="A217" s="211" t="str">
        <f>A203&amp;"."&amp;A205&amp;"."&amp;A204&amp;"."&amp;B217</f>
        <v>1.c.5.12</v>
      </c>
      <c r="B217">
        <v>12</v>
      </c>
      <c r="C217" t="e">
        <f>_xlfn.XLOOKUP($A217,Select!$A$4:$A$65,Select!$H$4:$H$65)</f>
        <v>#N/A</v>
      </c>
      <c r="D217"/>
      <c r="E217"/>
      <c r="F217"/>
      <c r="G217"/>
      <c r="H217"/>
      <c r="I217"/>
      <c r="J217"/>
      <c r="K217"/>
      <c r="L217"/>
      <c r="M217" s="200"/>
      <c r="N217" s="200"/>
      <c r="O217" s="200"/>
      <c r="P217" s="200"/>
      <c r="Q217" s="200"/>
      <c r="R217" s="200"/>
      <c r="S217" s="200"/>
      <c r="T217" s="200"/>
      <c r="U217" s="200"/>
      <c r="V217" s="200"/>
      <c r="W217" s="200"/>
      <c r="X217" s="200"/>
      <c r="Y217" s="200"/>
      <c r="Z217" s="200"/>
      <c r="AA217" s="200"/>
      <c r="AB217" s="200"/>
      <c r="AC217" s="200"/>
      <c r="AD217" s="200"/>
      <c r="AE217" s="200"/>
      <c r="AF217" s="200"/>
      <c r="AG217" s="200"/>
      <c r="AH217" s="200"/>
      <c r="AI217" s="200"/>
      <c r="AJ217" s="200"/>
      <c r="AK217" s="200"/>
      <c r="AL217" s="200"/>
      <c r="AM217" s="200"/>
      <c r="AN217" s="200"/>
      <c r="AO217" s="200"/>
      <c r="AP217" s="200"/>
      <c r="AQ217" s="200"/>
      <c r="AR217" s="200"/>
      <c r="AS217" s="200"/>
      <c r="AT217" s="200"/>
      <c r="AU217" s="200"/>
      <c r="AV217" s="200"/>
      <c r="AW217" s="200"/>
      <c r="AX217" s="200"/>
      <c r="AY217" s="200"/>
      <c r="AZ217" s="200"/>
      <c r="BA217" s="200"/>
      <c r="BB217" s="200"/>
      <c r="BC217" s="200"/>
      <c r="BD217" s="200"/>
      <c r="BE217" s="200"/>
      <c r="BF217" s="200"/>
      <c r="BG217" s="200"/>
      <c r="BH217" s="200"/>
      <c r="BI217" s="200"/>
      <c r="BJ217" s="200"/>
      <c r="BK217" s="200"/>
      <c r="BL217" s="200"/>
      <c r="BM217" s="200"/>
      <c r="BN217" s="200"/>
      <c r="BO217" s="200"/>
      <c r="BP217" s="200"/>
      <c r="BQ217" s="200"/>
      <c r="BR217" s="200"/>
      <c r="BS217" s="200"/>
      <c r="BT217" s="200"/>
      <c r="BU217" s="200"/>
      <c r="BV217" s="200"/>
      <c r="BW217" s="200"/>
      <c r="BX217" s="200"/>
      <c r="BY217" s="200"/>
      <c r="BZ217" s="200"/>
      <c r="CA217" s="200"/>
      <c r="CB217" s="200"/>
      <c r="CC217" s="200"/>
      <c r="CD217" s="200"/>
      <c r="CE217" s="200"/>
      <c r="CF217" s="200"/>
      <c r="CG217" s="200"/>
      <c r="CH217" s="200"/>
      <c r="CI217" s="200"/>
      <c r="CJ217" s="200"/>
      <c r="CK217" s="200"/>
      <c r="CL217" s="200"/>
      <c r="CM217" s="200"/>
      <c r="CN217" s="200"/>
      <c r="CO217" s="200"/>
      <c r="CP217" s="200"/>
      <c r="CQ217" s="200"/>
      <c r="CR217" s="200"/>
      <c r="CS217" s="200"/>
      <c r="CT217" s="200"/>
      <c r="CU217" s="200"/>
      <c r="CV217" s="200"/>
      <c r="CW217" s="200"/>
      <c r="CX217" s="200"/>
      <c r="CY217" s="200"/>
      <c r="CZ217" s="200"/>
      <c r="DA217" s="200"/>
      <c r="DB217" s="200"/>
      <c r="DC217" s="200"/>
      <c r="DD217" s="200"/>
      <c r="DE217" s="200"/>
      <c r="DF217" s="200"/>
      <c r="DG217" s="200"/>
      <c r="DH217" s="200"/>
      <c r="DI217" s="200"/>
      <c r="DJ217" s="200"/>
      <c r="DK217" s="200"/>
      <c r="DL217" s="200"/>
      <c r="DM217" s="200"/>
      <c r="DN217" s="200"/>
      <c r="DO217" s="200"/>
      <c r="DP217" s="200"/>
      <c r="DQ217" s="200"/>
      <c r="DR217" s="200"/>
      <c r="DS217" s="200"/>
      <c r="DT217" s="200"/>
      <c r="DU217" s="200"/>
      <c r="DV217" s="200"/>
      <c r="DW217" s="200"/>
      <c r="DX217" s="200"/>
      <c r="DY217" s="200"/>
      <c r="DZ217" s="200"/>
      <c r="EA217" s="200"/>
      <c r="EB217" s="200"/>
      <c r="EC217" s="200"/>
      <c r="ED217" s="200"/>
      <c r="EE217" s="200"/>
      <c r="EF217" s="200"/>
      <c r="EG217" s="32"/>
    </row>
    <row r="218" spans="1:137" s="156" customFormat="1" outlineLevel="1">
      <c r="A218" s="212"/>
      <c r="B218" s="201">
        <f>B217-COUNTIFS(C206:C217,#N/A)</f>
        <v>6</v>
      </c>
      <c r="C218" s="201" t="s">
        <v>285</v>
      </c>
      <c r="D218" s="201"/>
      <c r="E218" s="201"/>
      <c r="F218" s="201"/>
      <c r="G218" s="201"/>
      <c r="H218" s="201"/>
      <c r="I218" s="201"/>
      <c r="J218" s="201"/>
      <c r="K218" s="201"/>
      <c r="L218" s="201"/>
      <c r="M218" s="201">
        <f>SUM(M206:M217)</f>
        <v>0</v>
      </c>
      <c r="N218" s="201">
        <f>SUM(N206:N217)</f>
        <v>0</v>
      </c>
      <c r="O218" s="201">
        <f t="shared" ref="O218:BZ218" si="73">SUM(O206:O217)</f>
        <v>0</v>
      </c>
      <c r="P218" s="201">
        <f t="shared" si="73"/>
        <v>0</v>
      </c>
      <c r="Q218" s="201">
        <f t="shared" si="73"/>
        <v>0</v>
      </c>
      <c r="R218" s="201">
        <f t="shared" si="73"/>
        <v>0</v>
      </c>
      <c r="S218" s="201">
        <f t="shared" si="73"/>
        <v>0</v>
      </c>
      <c r="T218" s="201">
        <f t="shared" si="73"/>
        <v>0</v>
      </c>
      <c r="U218" s="201">
        <f t="shared" si="73"/>
        <v>0</v>
      </c>
      <c r="V218" s="201">
        <f t="shared" si="73"/>
        <v>0</v>
      </c>
      <c r="W218" s="201">
        <f t="shared" si="73"/>
        <v>0</v>
      </c>
      <c r="X218" s="201">
        <f t="shared" si="73"/>
        <v>0</v>
      </c>
      <c r="Y218" s="201">
        <f t="shared" si="73"/>
        <v>0</v>
      </c>
      <c r="Z218" s="201">
        <f t="shared" si="73"/>
        <v>0</v>
      </c>
      <c r="AA218" s="201">
        <f t="shared" si="73"/>
        <v>0</v>
      </c>
      <c r="AB218" s="201">
        <f t="shared" si="73"/>
        <v>0</v>
      </c>
      <c r="AC218" s="201">
        <f t="shared" si="73"/>
        <v>0</v>
      </c>
      <c r="AD218" s="201">
        <f t="shared" si="73"/>
        <v>0</v>
      </c>
      <c r="AE218" s="201">
        <f t="shared" si="73"/>
        <v>0</v>
      </c>
      <c r="AF218" s="201">
        <f t="shared" si="73"/>
        <v>0</v>
      </c>
      <c r="AG218" s="201">
        <f t="shared" si="73"/>
        <v>0</v>
      </c>
      <c r="AH218" s="201">
        <f t="shared" si="73"/>
        <v>0</v>
      </c>
      <c r="AI218" s="201">
        <f t="shared" si="73"/>
        <v>0</v>
      </c>
      <c r="AJ218" s="201">
        <f t="shared" si="73"/>
        <v>0</v>
      </c>
      <c r="AK218" s="201">
        <f t="shared" si="73"/>
        <v>0</v>
      </c>
      <c r="AL218" s="201">
        <f t="shared" si="73"/>
        <v>0</v>
      </c>
      <c r="AM218" s="201">
        <f t="shared" si="73"/>
        <v>0</v>
      </c>
      <c r="AN218" s="201">
        <f t="shared" si="73"/>
        <v>0</v>
      </c>
      <c r="AO218" s="201">
        <f t="shared" si="73"/>
        <v>0</v>
      </c>
      <c r="AP218" s="201">
        <f t="shared" si="73"/>
        <v>0</v>
      </c>
      <c r="AQ218" s="201">
        <f t="shared" si="73"/>
        <v>0</v>
      </c>
      <c r="AR218" s="201">
        <f t="shared" si="73"/>
        <v>0</v>
      </c>
      <c r="AS218" s="201">
        <f t="shared" si="73"/>
        <v>0</v>
      </c>
      <c r="AT218" s="201">
        <f t="shared" si="73"/>
        <v>0</v>
      </c>
      <c r="AU218" s="201">
        <f t="shared" si="73"/>
        <v>0</v>
      </c>
      <c r="AV218" s="201">
        <f t="shared" si="73"/>
        <v>0</v>
      </c>
      <c r="AW218" s="201">
        <f t="shared" si="73"/>
        <v>0</v>
      </c>
      <c r="AX218" s="201">
        <f t="shared" si="73"/>
        <v>0</v>
      </c>
      <c r="AY218" s="201">
        <f t="shared" si="73"/>
        <v>0</v>
      </c>
      <c r="AZ218" s="201">
        <f t="shared" si="73"/>
        <v>0</v>
      </c>
      <c r="BA218" s="201">
        <f t="shared" si="73"/>
        <v>0</v>
      </c>
      <c r="BB218" s="201">
        <f t="shared" si="73"/>
        <v>0</v>
      </c>
      <c r="BC218" s="201">
        <f t="shared" si="73"/>
        <v>0</v>
      </c>
      <c r="BD218" s="201">
        <f t="shared" si="73"/>
        <v>0</v>
      </c>
      <c r="BE218" s="201">
        <f t="shared" si="73"/>
        <v>0</v>
      </c>
      <c r="BF218" s="201">
        <f t="shared" si="73"/>
        <v>0</v>
      </c>
      <c r="BG218" s="201">
        <f t="shared" si="73"/>
        <v>0</v>
      </c>
      <c r="BH218" s="201">
        <f t="shared" si="73"/>
        <v>0</v>
      </c>
      <c r="BI218" s="201">
        <f t="shared" si="73"/>
        <v>0</v>
      </c>
      <c r="BJ218" s="201">
        <f t="shared" si="73"/>
        <v>0</v>
      </c>
      <c r="BK218" s="201">
        <f t="shared" si="73"/>
        <v>0</v>
      </c>
      <c r="BL218" s="201">
        <f t="shared" si="73"/>
        <v>0</v>
      </c>
      <c r="BM218" s="201">
        <f t="shared" si="73"/>
        <v>0</v>
      </c>
      <c r="BN218" s="201">
        <f t="shared" si="73"/>
        <v>0</v>
      </c>
      <c r="BO218" s="201">
        <f t="shared" si="73"/>
        <v>0</v>
      </c>
      <c r="BP218" s="201">
        <f t="shared" si="73"/>
        <v>0</v>
      </c>
      <c r="BQ218" s="201">
        <f t="shared" si="73"/>
        <v>0</v>
      </c>
      <c r="BR218" s="201">
        <f t="shared" si="73"/>
        <v>0</v>
      </c>
      <c r="BS218" s="201">
        <f t="shared" si="73"/>
        <v>0</v>
      </c>
      <c r="BT218" s="201">
        <f t="shared" si="73"/>
        <v>0</v>
      </c>
      <c r="BU218" s="201">
        <f t="shared" si="73"/>
        <v>0</v>
      </c>
      <c r="BV218" s="201">
        <f t="shared" si="73"/>
        <v>0</v>
      </c>
      <c r="BW218" s="201">
        <f t="shared" si="73"/>
        <v>0</v>
      </c>
      <c r="BX218" s="201">
        <f t="shared" si="73"/>
        <v>0</v>
      </c>
      <c r="BY218" s="201">
        <f t="shared" si="73"/>
        <v>0</v>
      </c>
      <c r="BZ218" s="201">
        <f t="shared" si="73"/>
        <v>0</v>
      </c>
      <c r="CA218" s="201">
        <f t="shared" ref="CA218:EG218" si="74">SUM(CA206:CA217)</f>
        <v>0</v>
      </c>
      <c r="CB218" s="201">
        <f t="shared" si="74"/>
        <v>0</v>
      </c>
      <c r="CC218" s="201">
        <f t="shared" si="74"/>
        <v>0</v>
      </c>
      <c r="CD218" s="201">
        <f t="shared" si="74"/>
        <v>0</v>
      </c>
      <c r="CE218" s="201">
        <f t="shared" si="74"/>
        <v>0</v>
      </c>
      <c r="CF218" s="201">
        <f t="shared" si="74"/>
        <v>0</v>
      </c>
      <c r="CG218" s="201">
        <f t="shared" si="74"/>
        <v>0</v>
      </c>
      <c r="CH218" s="201">
        <f t="shared" si="74"/>
        <v>0</v>
      </c>
      <c r="CI218" s="201">
        <f t="shared" si="74"/>
        <v>0</v>
      </c>
      <c r="CJ218" s="201">
        <f t="shared" si="74"/>
        <v>0</v>
      </c>
      <c r="CK218" s="201">
        <f t="shared" si="74"/>
        <v>0</v>
      </c>
      <c r="CL218" s="201">
        <f t="shared" si="74"/>
        <v>0</v>
      </c>
      <c r="CM218" s="201">
        <f t="shared" si="74"/>
        <v>0</v>
      </c>
      <c r="CN218" s="201">
        <f t="shared" si="74"/>
        <v>0</v>
      </c>
      <c r="CO218" s="201">
        <f t="shared" si="74"/>
        <v>0</v>
      </c>
      <c r="CP218" s="201">
        <f t="shared" si="74"/>
        <v>0</v>
      </c>
      <c r="CQ218" s="201">
        <f t="shared" si="74"/>
        <v>0</v>
      </c>
      <c r="CR218" s="201">
        <f t="shared" si="74"/>
        <v>0</v>
      </c>
      <c r="CS218" s="201">
        <f t="shared" si="74"/>
        <v>0</v>
      </c>
      <c r="CT218" s="201">
        <f t="shared" si="74"/>
        <v>0</v>
      </c>
      <c r="CU218" s="201">
        <f t="shared" si="74"/>
        <v>0</v>
      </c>
      <c r="CV218" s="201">
        <f t="shared" si="74"/>
        <v>0</v>
      </c>
      <c r="CW218" s="201">
        <f t="shared" si="74"/>
        <v>0</v>
      </c>
      <c r="CX218" s="201">
        <f t="shared" si="74"/>
        <v>0</v>
      </c>
      <c r="CY218" s="201">
        <f t="shared" si="74"/>
        <v>0</v>
      </c>
      <c r="CZ218" s="201">
        <f t="shared" si="74"/>
        <v>0</v>
      </c>
      <c r="DA218" s="201">
        <f t="shared" si="74"/>
        <v>0</v>
      </c>
      <c r="DB218" s="201">
        <f t="shared" si="74"/>
        <v>0</v>
      </c>
      <c r="DC218" s="201">
        <f t="shared" si="74"/>
        <v>0</v>
      </c>
      <c r="DD218" s="201">
        <f t="shared" si="74"/>
        <v>0</v>
      </c>
      <c r="DE218" s="201">
        <f t="shared" si="74"/>
        <v>0</v>
      </c>
      <c r="DF218" s="201">
        <f t="shared" si="74"/>
        <v>0</v>
      </c>
      <c r="DG218" s="201">
        <f t="shared" si="74"/>
        <v>0</v>
      </c>
      <c r="DH218" s="201">
        <f t="shared" si="74"/>
        <v>0</v>
      </c>
      <c r="DI218" s="201">
        <f t="shared" si="74"/>
        <v>0</v>
      </c>
      <c r="DJ218" s="201">
        <f t="shared" si="74"/>
        <v>0</v>
      </c>
      <c r="DK218" s="201">
        <f t="shared" si="74"/>
        <v>0</v>
      </c>
      <c r="DL218" s="201">
        <f t="shared" si="74"/>
        <v>0</v>
      </c>
      <c r="DM218" s="201">
        <f t="shared" si="74"/>
        <v>0</v>
      </c>
      <c r="DN218" s="201">
        <f t="shared" si="74"/>
        <v>0</v>
      </c>
      <c r="DO218" s="201">
        <f t="shared" si="74"/>
        <v>0</v>
      </c>
      <c r="DP218" s="201">
        <f t="shared" si="74"/>
        <v>0</v>
      </c>
      <c r="DQ218" s="201">
        <f t="shared" si="74"/>
        <v>0</v>
      </c>
      <c r="DR218" s="201">
        <f t="shared" si="74"/>
        <v>0</v>
      </c>
      <c r="DS218" s="201">
        <f t="shared" si="74"/>
        <v>0</v>
      </c>
      <c r="DT218" s="201">
        <f t="shared" si="74"/>
        <v>0</v>
      </c>
      <c r="DU218" s="201">
        <f t="shared" si="74"/>
        <v>0</v>
      </c>
      <c r="DV218" s="201">
        <f t="shared" si="74"/>
        <v>0</v>
      </c>
      <c r="DW218" s="201">
        <f t="shared" si="74"/>
        <v>0</v>
      </c>
      <c r="DX218" s="201">
        <f t="shared" si="74"/>
        <v>0</v>
      </c>
      <c r="DY218" s="201">
        <f t="shared" si="74"/>
        <v>0</v>
      </c>
      <c r="DZ218" s="201">
        <f t="shared" si="74"/>
        <v>0</v>
      </c>
      <c r="EA218" s="201">
        <f t="shared" si="74"/>
        <v>0</v>
      </c>
      <c r="EB218" s="201">
        <f t="shared" si="74"/>
        <v>0</v>
      </c>
      <c r="EC218" s="201">
        <f t="shared" si="74"/>
        <v>0</v>
      </c>
      <c r="ED218" s="201">
        <f t="shared" si="74"/>
        <v>0</v>
      </c>
      <c r="EE218" s="201">
        <f t="shared" si="74"/>
        <v>0</v>
      </c>
      <c r="EF218" s="201">
        <f t="shared" si="74"/>
        <v>0</v>
      </c>
      <c r="EG218" s="155">
        <f t="shared" si="74"/>
        <v>0</v>
      </c>
    </row>
    <row r="219" spans="1:137" outlineLevel="1">
      <c r="A219" s="211"/>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s="7"/>
    </row>
    <row r="220" spans="1:137" outlineLevel="1">
      <c r="A220" s="220" t="s">
        <v>216</v>
      </c>
      <c r="B220" s="220" t="s">
        <v>286</v>
      </c>
      <c r="C220" s="220" t="s">
        <v>284</v>
      </c>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c r="AA220" s="220"/>
      <c r="AB220" s="220"/>
      <c r="AC220" s="220"/>
      <c r="AD220" s="220"/>
      <c r="AE220" s="220"/>
      <c r="AF220" s="220"/>
      <c r="AG220" s="220"/>
      <c r="AH220" s="220"/>
      <c r="AI220" s="220"/>
      <c r="AJ220" s="220"/>
      <c r="AK220" s="220"/>
      <c r="AL220" s="220"/>
      <c r="AM220" s="220"/>
      <c r="AN220" s="220"/>
      <c r="AO220" s="220"/>
      <c r="AP220" s="220"/>
      <c r="AQ220" s="220"/>
      <c r="AR220" s="220"/>
      <c r="AS220" s="220"/>
      <c r="AT220" s="220"/>
      <c r="AU220" s="220"/>
      <c r="AV220" s="220"/>
      <c r="AW220" s="220"/>
      <c r="AX220" s="220"/>
      <c r="AY220" s="220"/>
      <c r="AZ220" s="220"/>
      <c r="BA220" s="220"/>
      <c r="BB220" s="220"/>
      <c r="BC220" s="220"/>
      <c r="BD220" s="220"/>
      <c r="BE220" s="220"/>
      <c r="BF220" s="220"/>
      <c r="BG220" s="220"/>
      <c r="BH220" s="220"/>
      <c r="BI220" s="220"/>
      <c r="BJ220" s="220"/>
      <c r="BK220" s="220"/>
      <c r="BL220" s="220"/>
      <c r="BM220" s="220"/>
      <c r="BN220" s="220"/>
      <c r="BO220" s="220"/>
      <c r="BP220" s="220"/>
      <c r="BQ220" s="220"/>
      <c r="BR220" s="220"/>
      <c r="BS220" s="220"/>
      <c r="BT220" s="220"/>
      <c r="BU220" s="220"/>
      <c r="BV220" s="220"/>
      <c r="BW220" s="220"/>
      <c r="BX220" s="220"/>
      <c r="BY220" s="220"/>
      <c r="BZ220" s="220"/>
      <c r="CA220" s="220"/>
      <c r="CB220" s="220"/>
      <c r="CC220" s="220"/>
      <c r="CD220" s="220"/>
      <c r="CE220" s="220"/>
      <c r="CF220" s="220"/>
      <c r="CG220" s="220"/>
      <c r="CH220" s="220"/>
      <c r="CI220" s="220"/>
      <c r="CJ220" s="220"/>
      <c r="CK220" s="220"/>
      <c r="CL220" s="220"/>
      <c r="CM220" s="220"/>
      <c r="CN220" s="220"/>
      <c r="CO220" s="220"/>
      <c r="CP220" s="220"/>
      <c r="CQ220" s="220"/>
      <c r="CR220" s="220"/>
      <c r="CS220" s="220"/>
      <c r="CT220" s="220"/>
      <c r="CU220" s="220"/>
      <c r="CV220" s="220"/>
      <c r="CW220" s="220"/>
      <c r="CX220" s="220"/>
      <c r="CY220" s="220"/>
      <c r="CZ220" s="220"/>
      <c r="DA220" s="220"/>
      <c r="DB220" s="220"/>
      <c r="DC220" s="220"/>
      <c r="DD220" s="220"/>
      <c r="DE220" s="220"/>
      <c r="DF220" s="220"/>
      <c r="DG220" s="220"/>
      <c r="DH220" s="220"/>
      <c r="DI220" s="220"/>
      <c r="DJ220" s="220"/>
      <c r="DK220" s="220"/>
      <c r="DL220" s="220"/>
      <c r="DM220" s="220"/>
      <c r="DN220" s="220"/>
      <c r="DO220" s="220"/>
      <c r="DP220" s="220"/>
      <c r="DQ220" s="220"/>
      <c r="DR220" s="220"/>
      <c r="DS220" s="220"/>
      <c r="DT220" s="220"/>
      <c r="DU220" s="220"/>
      <c r="DV220" s="220"/>
      <c r="DW220" s="220"/>
      <c r="DX220" s="220"/>
      <c r="DY220" s="220"/>
      <c r="DZ220" s="220"/>
      <c r="EA220" s="220"/>
      <c r="EB220" s="220"/>
      <c r="EC220" s="220"/>
      <c r="ED220" s="220"/>
      <c r="EE220" s="220"/>
      <c r="EF220" s="220"/>
      <c r="EG220" s="9"/>
    </row>
    <row r="221" spans="1:137" outlineLevel="1">
      <c r="A221" s="211" t="str">
        <f>A203&amp;"."&amp;A220&amp;"."&amp;A204&amp;"."&amp;B221</f>
        <v>1.o.5.1</v>
      </c>
      <c r="B221">
        <v>1</v>
      </c>
      <c r="C221" t="e">
        <f>_xlfn.XLOOKUP($A221,Select!$A$4:$A$65,Select!$H$4:$H$65)</f>
        <v>#N/A</v>
      </c>
      <c r="D221"/>
      <c r="E221"/>
      <c r="F221"/>
      <c r="G221"/>
      <c r="H221"/>
      <c r="I221"/>
      <c r="J221"/>
      <c r="K221"/>
      <c r="L221"/>
      <c r="M221" s="200"/>
      <c r="N221" s="200"/>
      <c r="O221" s="200"/>
      <c r="P221" s="200"/>
      <c r="Q221" s="200"/>
      <c r="R221" s="200"/>
      <c r="S221" s="200"/>
      <c r="T221" s="200"/>
      <c r="U221" s="200"/>
      <c r="V221" s="200"/>
      <c r="W221" s="200"/>
      <c r="X221" s="200"/>
      <c r="Y221" s="200"/>
      <c r="Z221" s="200"/>
      <c r="AA221" s="200"/>
      <c r="AB221" s="200"/>
      <c r="AC221" s="200"/>
      <c r="AD221" s="200"/>
      <c r="AE221" s="200"/>
      <c r="AF221" s="200"/>
      <c r="AG221" s="200"/>
      <c r="AH221" s="200"/>
      <c r="AI221" s="200"/>
      <c r="AJ221" s="200"/>
      <c r="AK221" s="200"/>
      <c r="AL221" s="200"/>
      <c r="AM221" s="200"/>
      <c r="AN221" s="200"/>
      <c r="AO221" s="200"/>
      <c r="AP221" s="200"/>
      <c r="AQ221" s="200"/>
      <c r="AR221" s="200"/>
      <c r="AS221" s="200"/>
      <c r="AT221" s="200"/>
      <c r="AU221" s="200"/>
      <c r="AV221" s="200"/>
      <c r="AW221" s="200"/>
      <c r="AX221" s="200"/>
      <c r="AY221" s="200"/>
      <c r="AZ221" s="200"/>
      <c r="BA221" s="200"/>
      <c r="BB221" s="200"/>
      <c r="BC221" s="200"/>
      <c r="BD221" s="200"/>
      <c r="BE221" s="200"/>
      <c r="BF221" s="200"/>
      <c r="BG221" s="200"/>
      <c r="BH221" s="200"/>
      <c r="BI221" s="200"/>
      <c r="BJ221" s="200"/>
      <c r="BK221" s="200"/>
      <c r="BL221" s="200"/>
      <c r="BM221" s="200"/>
      <c r="BN221" s="200"/>
      <c r="BO221" s="200"/>
      <c r="BP221" s="200"/>
      <c r="BQ221" s="200"/>
      <c r="BR221" s="200"/>
      <c r="BS221" s="200"/>
      <c r="BT221" s="200"/>
      <c r="BU221" s="200"/>
      <c r="BV221" s="200"/>
      <c r="BW221" s="200"/>
      <c r="BX221" s="200"/>
      <c r="BY221" s="200"/>
      <c r="BZ221" s="200"/>
      <c r="CA221" s="200"/>
      <c r="CB221" s="200"/>
      <c r="CC221" s="200"/>
      <c r="CD221" s="200"/>
      <c r="CE221" s="200"/>
      <c r="CF221" s="200"/>
      <c r="CG221" s="200"/>
      <c r="CH221" s="200"/>
      <c r="CI221" s="200"/>
      <c r="CJ221" s="200"/>
      <c r="CK221" s="200"/>
      <c r="CL221" s="200"/>
      <c r="CM221" s="200"/>
      <c r="CN221" s="200"/>
      <c r="CO221" s="200"/>
      <c r="CP221" s="200"/>
      <c r="CQ221" s="200"/>
      <c r="CR221" s="200"/>
      <c r="CS221" s="200"/>
      <c r="CT221" s="200"/>
      <c r="CU221" s="200"/>
      <c r="CV221" s="200"/>
      <c r="CW221" s="200"/>
      <c r="CX221" s="200"/>
      <c r="CY221" s="200"/>
      <c r="CZ221" s="200"/>
      <c r="DA221" s="200"/>
      <c r="DB221" s="200"/>
      <c r="DC221" s="200"/>
      <c r="DD221" s="200"/>
      <c r="DE221" s="200"/>
      <c r="DF221" s="200"/>
      <c r="DG221" s="200"/>
      <c r="DH221" s="200"/>
      <c r="DI221" s="200"/>
      <c r="DJ221" s="200"/>
      <c r="DK221" s="200"/>
      <c r="DL221" s="200"/>
      <c r="DM221" s="200"/>
      <c r="DN221" s="200"/>
      <c r="DO221" s="200"/>
      <c r="DP221" s="200"/>
      <c r="DQ221" s="200"/>
      <c r="DR221" s="200"/>
      <c r="DS221" s="200"/>
      <c r="DT221" s="200"/>
      <c r="DU221" s="200"/>
      <c r="DV221" s="200"/>
      <c r="DW221" s="200"/>
      <c r="DX221" s="200"/>
      <c r="DY221" s="200"/>
      <c r="DZ221" s="200"/>
      <c r="EA221" s="200"/>
      <c r="EB221" s="200"/>
      <c r="EC221" s="200"/>
      <c r="ED221" s="200"/>
      <c r="EE221" s="200"/>
      <c r="EF221" s="200"/>
      <c r="EG221" s="32"/>
    </row>
    <row r="222" spans="1:137" outlineLevel="1">
      <c r="A222" s="211" t="str">
        <f>A203&amp;"."&amp;A220&amp;"."&amp;A204&amp;"."&amp;B222</f>
        <v>1.o.5.2</v>
      </c>
      <c r="B222">
        <v>2</v>
      </c>
      <c r="C222" t="e">
        <f>_xlfn.XLOOKUP($A222,Select!$A$4:$A$65,Select!$H$4:$H$65)</f>
        <v>#N/A</v>
      </c>
      <c r="D222"/>
      <c r="E222"/>
      <c r="F222"/>
      <c r="G222"/>
      <c r="H222"/>
      <c r="I222"/>
      <c r="J222"/>
      <c r="K222"/>
      <c r="L222"/>
      <c r="M222" s="200"/>
      <c r="N222" s="200"/>
      <c r="O222" s="200"/>
      <c r="P222" s="200"/>
      <c r="Q222" s="200"/>
      <c r="R222" s="200"/>
      <c r="S222" s="200"/>
      <c r="T222" s="200"/>
      <c r="U222" s="200"/>
      <c r="V222" s="200"/>
      <c r="W222" s="200"/>
      <c r="X222" s="200"/>
      <c r="Y222" s="200"/>
      <c r="Z222" s="200"/>
      <c r="AA222" s="200"/>
      <c r="AB222" s="200"/>
      <c r="AC222" s="200"/>
      <c r="AD222" s="200"/>
      <c r="AE222" s="200"/>
      <c r="AF222" s="200"/>
      <c r="AG222" s="200"/>
      <c r="AH222" s="200"/>
      <c r="AI222" s="200"/>
      <c r="AJ222" s="200"/>
      <c r="AK222" s="200"/>
      <c r="AL222" s="200"/>
      <c r="AM222" s="200"/>
      <c r="AN222" s="200"/>
      <c r="AO222" s="200"/>
      <c r="AP222" s="200"/>
      <c r="AQ222" s="200"/>
      <c r="AR222" s="200"/>
      <c r="AS222" s="200"/>
      <c r="AT222" s="200"/>
      <c r="AU222" s="200"/>
      <c r="AV222" s="200"/>
      <c r="AW222" s="200"/>
      <c r="AX222" s="200"/>
      <c r="AY222" s="200"/>
      <c r="AZ222" s="200"/>
      <c r="BA222" s="200"/>
      <c r="BB222" s="200"/>
      <c r="BC222" s="200"/>
      <c r="BD222" s="200"/>
      <c r="BE222" s="200"/>
      <c r="BF222" s="200"/>
      <c r="BG222" s="200"/>
      <c r="BH222" s="200"/>
      <c r="BI222" s="200"/>
      <c r="BJ222" s="200"/>
      <c r="BK222" s="200"/>
      <c r="BL222" s="200"/>
      <c r="BM222" s="200"/>
      <c r="BN222" s="200"/>
      <c r="BO222" s="200"/>
      <c r="BP222" s="200"/>
      <c r="BQ222" s="200"/>
      <c r="BR222" s="200"/>
      <c r="BS222" s="200"/>
      <c r="BT222" s="200"/>
      <c r="BU222" s="200"/>
      <c r="BV222" s="200"/>
      <c r="BW222" s="200"/>
      <c r="BX222" s="200"/>
      <c r="BY222" s="200"/>
      <c r="BZ222" s="200"/>
      <c r="CA222" s="200"/>
      <c r="CB222" s="200"/>
      <c r="CC222" s="200"/>
      <c r="CD222" s="200"/>
      <c r="CE222" s="200"/>
      <c r="CF222" s="200"/>
      <c r="CG222" s="200"/>
      <c r="CH222" s="200"/>
      <c r="CI222" s="200"/>
      <c r="CJ222" s="200"/>
      <c r="CK222" s="200"/>
      <c r="CL222" s="200"/>
      <c r="CM222" s="200"/>
      <c r="CN222" s="200"/>
      <c r="CO222" s="200"/>
      <c r="CP222" s="200"/>
      <c r="CQ222" s="200"/>
      <c r="CR222" s="200"/>
      <c r="CS222" s="200"/>
      <c r="CT222" s="200"/>
      <c r="CU222" s="200"/>
      <c r="CV222" s="200"/>
      <c r="CW222" s="200"/>
      <c r="CX222" s="200"/>
      <c r="CY222" s="200"/>
      <c r="CZ222" s="200"/>
      <c r="DA222" s="200"/>
      <c r="DB222" s="200"/>
      <c r="DC222" s="200"/>
      <c r="DD222" s="200"/>
      <c r="DE222" s="200"/>
      <c r="DF222" s="200"/>
      <c r="DG222" s="200"/>
      <c r="DH222" s="200"/>
      <c r="DI222" s="200"/>
      <c r="DJ222" s="200"/>
      <c r="DK222" s="200"/>
      <c r="DL222" s="200"/>
      <c r="DM222" s="200"/>
      <c r="DN222" s="200"/>
      <c r="DO222" s="200"/>
      <c r="DP222" s="200"/>
      <c r="DQ222" s="200"/>
      <c r="DR222" s="200"/>
      <c r="DS222" s="200"/>
      <c r="DT222" s="200"/>
      <c r="DU222" s="200"/>
      <c r="DV222" s="200"/>
      <c r="DW222" s="200"/>
      <c r="DX222" s="200"/>
      <c r="DY222" s="200"/>
      <c r="DZ222" s="200"/>
      <c r="EA222" s="200"/>
      <c r="EB222" s="200"/>
      <c r="EC222" s="200"/>
      <c r="ED222" s="200"/>
      <c r="EE222" s="200"/>
      <c r="EF222" s="200"/>
      <c r="EG222" s="32"/>
    </row>
    <row r="223" spans="1:137" outlineLevel="1">
      <c r="A223" s="211" t="str">
        <f>A203&amp;"."&amp;A220&amp;"."&amp;A204&amp;"."&amp;B223</f>
        <v>1.o.5.3</v>
      </c>
      <c r="B223">
        <v>3</v>
      </c>
      <c r="C223" t="e">
        <f>_xlfn.XLOOKUP($A223,Select!$A$4:$A$65,Select!$H$4:$H$65)</f>
        <v>#N/A</v>
      </c>
      <c r="D223"/>
      <c r="E223"/>
      <c r="F223"/>
      <c r="G223"/>
      <c r="H223"/>
      <c r="I223"/>
      <c r="J223"/>
      <c r="K223"/>
      <c r="L223"/>
      <c r="M223" s="200"/>
      <c r="N223" s="200"/>
      <c r="O223" s="200"/>
      <c r="P223" s="200"/>
      <c r="Q223" s="200"/>
      <c r="R223" s="200"/>
      <c r="S223" s="200"/>
      <c r="T223" s="200"/>
      <c r="U223" s="200"/>
      <c r="V223" s="200"/>
      <c r="W223" s="200"/>
      <c r="X223" s="200"/>
      <c r="Y223" s="200"/>
      <c r="Z223" s="200"/>
      <c r="AA223" s="200"/>
      <c r="AB223" s="200"/>
      <c r="AC223" s="200"/>
      <c r="AD223" s="200"/>
      <c r="AE223" s="200"/>
      <c r="AF223" s="200"/>
      <c r="AG223" s="200"/>
      <c r="AH223" s="200"/>
      <c r="AI223" s="200"/>
      <c r="AJ223" s="200"/>
      <c r="AK223" s="200"/>
      <c r="AL223" s="200"/>
      <c r="AM223" s="200"/>
      <c r="AN223" s="200"/>
      <c r="AO223" s="200"/>
      <c r="AP223" s="200"/>
      <c r="AQ223" s="200"/>
      <c r="AR223" s="200"/>
      <c r="AS223" s="200"/>
      <c r="AT223" s="200"/>
      <c r="AU223" s="200"/>
      <c r="AV223" s="200"/>
      <c r="AW223" s="200"/>
      <c r="AX223" s="200"/>
      <c r="AY223" s="200"/>
      <c r="AZ223" s="200"/>
      <c r="BA223" s="200"/>
      <c r="BB223" s="200"/>
      <c r="BC223" s="200"/>
      <c r="BD223" s="200"/>
      <c r="BE223" s="200"/>
      <c r="BF223" s="200"/>
      <c r="BG223" s="200"/>
      <c r="BH223" s="200"/>
      <c r="BI223" s="200"/>
      <c r="BJ223" s="200"/>
      <c r="BK223" s="200"/>
      <c r="BL223" s="200"/>
      <c r="BM223" s="200"/>
      <c r="BN223" s="200"/>
      <c r="BO223" s="200"/>
      <c r="BP223" s="200"/>
      <c r="BQ223" s="200"/>
      <c r="BR223" s="200"/>
      <c r="BS223" s="200"/>
      <c r="BT223" s="200"/>
      <c r="BU223" s="200"/>
      <c r="BV223" s="200"/>
      <c r="BW223" s="200"/>
      <c r="BX223" s="200"/>
      <c r="BY223" s="200"/>
      <c r="BZ223" s="200"/>
      <c r="CA223" s="200"/>
      <c r="CB223" s="200"/>
      <c r="CC223" s="200"/>
      <c r="CD223" s="200"/>
      <c r="CE223" s="200"/>
      <c r="CF223" s="200"/>
      <c r="CG223" s="200"/>
      <c r="CH223" s="200"/>
      <c r="CI223" s="200"/>
      <c r="CJ223" s="200"/>
      <c r="CK223" s="200"/>
      <c r="CL223" s="200"/>
      <c r="CM223" s="200"/>
      <c r="CN223" s="200"/>
      <c r="CO223" s="200"/>
      <c r="CP223" s="200"/>
      <c r="CQ223" s="200"/>
      <c r="CR223" s="200"/>
      <c r="CS223" s="200"/>
      <c r="CT223" s="200"/>
      <c r="CU223" s="200"/>
      <c r="CV223" s="200"/>
      <c r="CW223" s="200"/>
      <c r="CX223" s="200"/>
      <c r="CY223" s="200"/>
      <c r="CZ223" s="200"/>
      <c r="DA223" s="200"/>
      <c r="DB223" s="200"/>
      <c r="DC223" s="200"/>
      <c r="DD223" s="200"/>
      <c r="DE223" s="200"/>
      <c r="DF223" s="200"/>
      <c r="DG223" s="200"/>
      <c r="DH223" s="200"/>
      <c r="DI223" s="200"/>
      <c r="DJ223" s="200"/>
      <c r="DK223" s="200"/>
      <c r="DL223" s="200"/>
      <c r="DM223" s="200"/>
      <c r="DN223" s="200"/>
      <c r="DO223" s="200"/>
      <c r="DP223" s="200"/>
      <c r="DQ223" s="200"/>
      <c r="DR223" s="200"/>
      <c r="DS223" s="200"/>
      <c r="DT223" s="200"/>
      <c r="DU223" s="200"/>
      <c r="DV223" s="200"/>
      <c r="DW223" s="200"/>
      <c r="DX223" s="200"/>
      <c r="DY223" s="200"/>
      <c r="DZ223" s="200"/>
      <c r="EA223" s="200"/>
      <c r="EB223" s="200"/>
      <c r="EC223" s="200"/>
      <c r="ED223" s="200"/>
      <c r="EE223" s="200"/>
      <c r="EF223" s="200"/>
      <c r="EG223" s="32"/>
    </row>
    <row r="224" spans="1:137" outlineLevel="1">
      <c r="A224" s="211" t="str">
        <f>A203&amp;"."&amp;A220&amp;"."&amp;A204&amp;"."&amp;B224</f>
        <v>1.o.5.4</v>
      </c>
      <c r="B224">
        <v>4</v>
      </c>
      <c r="C224" t="e">
        <f>_xlfn.XLOOKUP($A224,Select!$A$4:$A$65,Select!$H$4:$H$65)</f>
        <v>#N/A</v>
      </c>
      <c r="D224"/>
      <c r="E224"/>
      <c r="F224"/>
      <c r="G224"/>
      <c r="H224"/>
      <c r="I224"/>
      <c r="J224"/>
      <c r="K224"/>
      <c r="L224"/>
      <c r="M224" s="200"/>
      <c r="N224" s="200"/>
      <c r="O224" s="200"/>
      <c r="P224" s="200"/>
      <c r="Q224" s="200"/>
      <c r="R224" s="200"/>
      <c r="S224" s="200"/>
      <c r="T224" s="200"/>
      <c r="U224" s="200"/>
      <c r="V224" s="200"/>
      <c r="W224" s="200"/>
      <c r="X224" s="200"/>
      <c r="Y224" s="200"/>
      <c r="Z224" s="200"/>
      <c r="AA224" s="200"/>
      <c r="AB224" s="200"/>
      <c r="AC224" s="200"/>
      <c r="AD224" s="200"/>
      <c r="AE224" s="200"/>
      <c r="AF224" s="200"/>
      <c r="AG224" s="200"/>
      <c r="AH224" s="200"/>
      <c r="AI224" s="200"/>
      <c r="AJ224" s="200"/>
      <c r="AK224" s="200"/>
      <c r="AL224" s="200"/>
      <c r="AM224" s="200"/>
      <c r="AN224" s="200"/>
      <c r="AO224" s="200"/>
      <c r="AP224" s="200"/>
      <c r="AQ224" s="200"/>
      <c r="AR224" s="200"/>
      <c r="AS224" s="200"/>
      <c r="AT224" s="200"/>
      <c r="AU224" s="200"/>
      <c r="AV224" s="200"/>
      <c r="AW224" s="200"/>
      <c r="AX224" s="200"/>
      <c r="AY224" s="200"/>
      <c r="AZ224" s="200"/>
      <c r="BA224" s="200"/>
      <c r="BB224" s="200"/>
      <c r="BC224" s="200"/>
      <c r="BD224" s="200"/>
      <c r="BE224" s="200"/>
      <c r="BF224" s="200"/>
      <c r="BG224" s="200"/>
      <c r="BH224" s="200"/>
      <c r="BI224" s="200"/>
      <c r="BJ224" s="200"/>
      <c r="BK224" s="200"/>
      <c r="BL224" s="200"/>
      <c r="BM224" s="200"/>
      <c r="BN224" s="200"/>
      <c r="BO224" s="200"/>
      <c r="BP224" s="200"/>
      <c r="BQ224" s="200"/>
      <c r="BR224" s="200"/>
      <c r="BS224" s="200"/>
      <c r="BT224" s="200"/>
      <c r="BU224" s="200"/>
      <c r="BV224" s="200"/>
      <c r="BW224" s="200"/>
      <c r="BX224" s="200"/>
      <c r="BY224" s="200"/>
      <c r="BZ224" s="200"/>
      <c r="CA224" s="200"/>
      <c r="CB224" s="200"/>
      <c r="CC224" s="200"/>
      <c r="CD224" s="200"/>
      <c r="CE224" s="200"/>
      <c r="CF224" s="200"/>
      <c r="CG224" s="200"/>
      <c r="CH224" s="200"/>
      <c r="CI224" s="200"/>
      <c r="CJ224" s="200"/>
      <c r="CK224" s="200"/>
      <c r="CL224" s="200"/>
      <c r="CM224" s="200"/>
      <c r="CN224" s="200"/>
      <c r="CO224" s="200"/>
      <c r="CP224" s="200"/>
      <c r="CQ224" s="200"/>
      <c r="CR224" s="200"/>
      <c r="CS224" s="200"/>
      <c r="CT224" s="200"/>
      <c r="CU224" s="200"/>
      <c r="CV224" s="200"/>
      <c r="CW224" s="200"/>
      <c r="CX224" s="200"/>
      <c r="CY224" s="200"/>
      <c r="CZ224" s="200"/>
      <c r="DA224" s="200"/>
      <c r="DB224" s="200"/>
      <c r="DC224" s="200"/>
      <c r="DD224" s="200"/>
      <c r="DE224" s="200"/>
      <c r="DF224" s="200"/>
      <c r="DG224" s="200"/>
      <c r="DH224" s="200"/>
      <c r="DI224" s="200"/>
      <c r="DJ224" s="200"/>
      <c r="DK224" s="200"/>
      <c r="DL224" s="200"/>
      <c r="DM224" s="200"/>
      <c r="DN224" s="200"/>
      <c r="DO224" s="200"/>
      <c r="DP224" s="200"/>
      <c r="DQ224" s="200"/>
      <c r="DR224" s="200"/>
      <c r="DS224" s="200"/>
      <c r="DT224" s="200"/>
      <c r="DU224" s="200"/>
      <c r="DV224" s="200"/>
      <c r="DW224" s="200"/>
      <c r="DX224" s="200"/>
      <c r="DY224" s="200"/>
      <c r="DZ224" s="200"/>
      <c r="EA224" s="200"/>
      <c r="EB224" s="200"/>
      <c r="EC224" s="200"/>
      <c r="ED224" s="200"/>
      <c r="EE224" s="200"/>
      <c r="EF224" s="200"/>
      <c r="EG224" s="32"/>
    </row>
    <row r="225" spans="1:137" outlineLevel="1">
      <c r="A225" s="211" t="str">
        <f>A203&amp;"."&amp;A220&amp;"."&amp;A204&amp;"."&amp;B225</f>
        <v>1.o.5.5</v>
      </c>
      <c r="B225">
        <v>5</v>
      </c>
      <c r="C225" t="e">
        <f>_xlfn.XLOOKUP($A225,Select!$A$4:$A$65,Select!$H$4:$H$65)</f>
        <v>#N/A</v>
      </c>
      <c r="D225"/>
      <c r="E225"/>
      <c r="F225"/>
      <c r="G225"/>
      <c r="H225"/>
      <c r="I225"/>
      <c r="J225"/>
      <c r="K225"/>
      <c r="L225"/>
      <c r="M225" s="200"/>
      <c r="N225" s="200"/>
      <c r="O225" s="200"/>
      <c r="P225" s="200"/>
      <c r="Q225" s="200"/>
      <c r="R225" s="200"/>
      <c r="S225" s="200"/>
      <c r="T225" s="200"/>
      <c r="U225" s="200"/>
      <c r="V225" s="200"/>
      <c r="W225" s="200"/>
      <c r="X225" s="200"/>
      <c r="Y225" s="200"/>
      <c r="Z225" s="200"/>
      <c r="AA225" s="200"/>
      <c r="AB225" s="200"/>
      <c r="AC225" s="200"/>
      <c r="AD225" s="200"/>
      <c r="AE225" s="200"/>
      <c r="AF225" s="200"/>
      <c r="AG225" s="200"/>
      <c r="AH225" s="200"/>
      <c r="AI225" s="200"/>
      <c r="AJ225" s="200"/>
      <c r="AK225" s="200"/>
      <c r="AL225" s="200"/>
      <c r="AM225" s="200"/>
      <c r="AN225" s="200"/>
      <c r="AO225" s="200"/>
      <c r="AP225" s="200"/>
      <c r="AQ225" s="200"/>
      <c r="AR225" s="200"/>
      <c r="AS225" s="200"/>
      <c r="AT225" s="200"/>
      <c r="AU225" s="200"/>
      <c r="AV225" s="200"/>
      <c r="AW225" s="200"/>
      <c r="AX225" s="200"/>
      <c r="AY225" s="200"/>
      <c r="AZ225" s="200"/>
      <c r="BA225" s="200"/>
      <c r="BB225" s="200"/>
      <c r="BC225" s="200"/>
      <c r="BD225" s="200"/>
      <c r="BE225" s="200"/>
      <c r="BF225" s="200"/>
      <c r="BG225" s="200"/>
      <c r="BH225" s="200"/>
      <c r="BI225" s="200"/>
      <c r="BJ225" s="200"/>
      <c r="BK225" s="200"/>
      <c r="BL225" s="200"/>
      <c r="BM225" s="200"/>
      <c r="BN225" s="200"/>
      <c r="BO225" s="200"/>
      <c r="BP225" s="200"/>
      <c r="BQ225" s="200"/>
      <c r="BR225" s="200"/>
      <c r="BS225" s="200"/>
      <c r="BT225" s="200"/>
      <c r="BU225" s="200"/>
      <c r="BV225" s="200"/>
      <c r="BW225" s="200"/>
      <c r="BX225" s="200"/>
      <c r="BY225" s="200"/>
      <c r="BZ225" s="200"/>
      <c r="CA225" s="200"/>
      <c r="CB225" s="200"/>
      <c r="CC225" s="200"/>
      <c r="CD225" s="200"/>
      <c r="CE225" s="200"/>
      <c r="CF225" s="200"/>
      <c r="CG225" s="200"/>
      <c r="CH225" s="200"/>
      <c r="CI225" s="200"/>
      <c r="CJ225" s="200"/>
      <c r="CK225" s="200"/>
      <c r="CL225" s="200"/>
      <c r="CM225" s="200"/>
      <c r="CN225" s="200"/>
      <c r="CO225" s="200"/>
      <c r="CP225" s="200"/>
      <c r="CQ225" s="200"/>
      <c r="CR225" s="200"/>
      <c r="CS225" s="200"/>
      <c r="CT225" s="200"/>
      <c r="CU225" s="200"/>
      <c r="CV225" s="200"/>
      <c r="CW225" s="200"/>
      <c r="CX225" s="200"/>
      <c r="CY225" s="200"/>
      <c r="CZ225" s="200"/>
      <c r="DA225" s="200"/>
      <c r="DB225" s="200"/>
      <c r="DC225" s="200"/>
      <c r="DD225" s="200"/>
      <c r="DE225" s="200"/>
      <c r="DF225" s="200"/>
      <c r="DG225" s="200"/>
      <c r="DH225" s="200"/>
      <c r="DI225" s="200"/>
      <c r="DJ225" s="200"/>
      <c r="DK225" s="200"/>
      <c r="DL225" s="200"/>
      <c r="DM225" s="200"/>
      <c r="DN225" s="200"/>
      <c r="DO225" s="200"/>
      <c r="DP225" s="200"/>
      <c r="DQ225" s="200"/>
      <c r="DR225" s="200"/>
      <c r="DS225" s="200"/>
      <c r="DT225" s="200"/>
      <c r="DU225" s="200"/>
      <c r="DV225" s="200"/>
      <c r="DW225" s="200"/>
      <c r="DX225" s="200"/>
      <c r="DY225" s="200"/>
      <c r="DZ225" s="200"/>
      <c r="EA225" s="200"/>
      <c r="EB225" s="200"/>
      <c r="EC225" s="200"/>
      <c r="ED225" s="200"/>
      <c r="EE225" s="200"/>
      <c r="EF225" s="200"/>
      <c r="EG225" s="32"/>
    </row>
    <row r="226" spans="1:137" outlineLevel="1">
      <c r="A226" s="211" t="str">
        <f>A203&amp;"."&amp;A220&amp;"."&amp;A204&amp;"."&amp;B226</f>
        <v>1.o.5.6</v>
      </c>
      <c r="B226">
        <v>6</v>
      </c>
      <c r="C226" t="e">
        <f>_xlfn.XLOOKUP($A226,Select!$A$4:$A$65,Select!$H$4:$H$65)</f>
        <v>#N/A</v>
      </c>
      <c r="D226"/>
      <c r="E226"/>
      <c r="F226"/>
      <c r="G226"/>
      <c r="H226"/>
      <c r="I226"/>
      <c r="J226"/>
      <c r="K226"/>
      <c r="L226"/>
      <c r="M226" s="200"/>
      <c r="N226" s="200"/>
      <c r="O226" s="200"/>
      <c r="P226" s="200"/>
      <c r="Q226" s="200"/>
      <c r="R226" s="200"/>
      <c r="S226" s="200"/>
      <c r="T226" s="200"/>
      <c r="U226" s="200"/>
      <c r="V226" s="200"/>
      <c r="W226" s="200"/>
      <c r="X226" s="200"/>
      <c r="Y226" s="200"/>
      <c r="Z226" s="200"/>
      <c r="AA226" s="200"/>
      <c r="AB226" s="200"/>
      <c r="AC226" s="200"/>
      <c r="AD226" s="200"/>
      <c r="AE226" s="200"/>
      <c r="AF226" s="200"/>
      <c r="AG226" s="200"/>
      <c r="AH226" s="200"/>
      <c r="AI226" s="200"/>
      <c r="AJ226" s="200"/>
      <c r="AK226" s="200"/>
      <c r="AL226" s="200"/>
      <c r="AM226" s="200"/>
      <c r="AN226" s="200"/>
      <c r="AO226" s="200"/>
      <c r="AP226" s="200"/>
      <c r="AQ226" s="200"/>
      <c r="AR226" s="200"/>
      <c r="AS226" s="200"/>
      <c r="AT226" s="200"/>
      <c r="AU226" s="200"/>
      <c r="AV226" s="200"/>
      <c r="AW226" s="200"/>
      <c r="AX226" s="200"/>
      <c r="AY226" s="200"/>
      <c r="AZ226" s="200"/>
      <c r="BA226" s="200"/>
      <c r="BB226" s="200"/>
      <c r="BC226" s="200"/>
      <c r="BD226" s="200"/>
      <c r="BE226" s="200"/>
      <c r="BF226" s="200"/>
      <c r="BG226" s="200"/>
      <c r="BH226" s="200"/>
      <c r="BI226" s="200"/>
      <c r="BJ226" s="200"/>
      <c r="BK226" s="200"/>
      <c r="BL226" s="200"/>
      <c r="BM226" s="200"/>
      <c r="BN226" s="200"/>
      <c r="BO226" s="200"/>
      <c r="BP226" s="200"/>
      <c r="BQ226" s="200"/>
      <c r="BR226" s="200"/>
      <c r="BS226" s="200"/>
      <c r="BT226" s="200"/>
      <c r="BU226" s="200"/>
      <c r="BV226" s="200"/>
      <c r="BW226" s="200"/>
      <c r="BX226" s="200"/>
      <c r="BY226" s="200"/>
      <c r="BZ226" s="200"/>
      <c r="CA226" s="200"/>
      <c r="CB226" s="200"/>
      <c r="CC226" s="200"/>
      <c r="CD226" s="200"/>
      <c r="CE226" s="200"/>
      <c r="CF226" s="200"/>
      <c r="CG226" s="200"/>
      <c r="CH226" s="200"/>
      <c r="CI226" s="200"/>
      <c r="CJ226" s="200"/>
      <c r="CK226" s="200"/>
      <c r="CL226" s="200"/>
      <c r="CM226" s="200"/>
      <c r="CN226" s="200"/>
      <c r="CO226" s="200"/>
      <c r="CP226" s="200"/>
      <c r="CQ226" s="200"/>
      <c r="CR226" s="200"/>
      <c r="CS226" s="200"/>
      <c r="CT226" s="200"/>
      <c r="CU226" s="200"/>
      <c r="CV226" s="200"/>
      <c r="CW226" s="200"/>
      <c r="CX226" s="200"/>
      <c r="CY226" s="200"/>
      <c r="CZ226" s="200"/>
      <c r="DA226" s="200"/>
      <c r="DB226" s="200"/>
      <c r="DC226" s="200"/>
      <c r="DD226" s="200"/>
      <c r="DE226" s="200"/>
      <c r="DF226" s="200"/>
      <c r="DG226" s="200"/>
      <c r="DH226" s="200"/>
      <c r="DI226" s="200"/>
      <c r="DJ226" s="200"/>
      <c r="DK226" s="200"/>
      <c r="DL226" s="200"/>
      <c r="DM226" s="200"/>
      <c r="DN226" s="200"/>
      <c r="DO226" s="200"/>
      <c r="DP226" s="200"/>
      <c r="DQ226" s="200"/>
      <c r="DR226" s="200"/>
      <c r="DS226" s="200"/>
      <c r="DT226" s="200"/>
      <c r="DU226" s="200"/>
      <c r="DV226" s="200"/>
      <c r="DW226" s="200"/>
      <c r="DX226" s="200"/>
      <c r="DY226" s="200"/>
      <c r="DZ226" s="200"/>
      <c r="EA226" s="200"/>
      <c r="EB226" s="200"/>
      <c r="EC226" s="200"/>
      <c r="ED226" s="200"/>
      <c r="EE226" s="200"/>
      <c r="EF226" s="200"/>
      <c r="EG226" s="32"/>
    </row>
    <row r="227" spans="1:137" outlineLevel="1">
      <c r="A227" s="211" t="str">
        <f>A203&amp;"."&amp;A220&amp;"."&amp;A204&amp;"."&amp;B227</f>
        <v>1.o.5.7</v>
      </c>
      <c r="B227">
        <v>7</v>
      </c>
      <c r="C227" t="e">
        <f>_xlfn.XLOOKUP($A227,Select!$A$4:$A$65,Select!$H$4:$H$65)</f>
        <v>#N/A</v>
      </c>
      <c r="D227"/>
      <c r="E227"/>
      <c r="F227"/>
      <c r="G227"/>
      <c r="H227"/>
      <c r="I227"/>
      <c r="J227"/>
      <c r="K227"/>
      <c r="L227"/>
      <c r="M227" s="200"/>
      <c r="N227" s="200"/>
      <c r="O227" s="200"/>
      <c r="P227" s="200"/>
      <c r="Q227" s="200"/>
      <c r="R227" s="200"/>
      <c r="S227" s="200"/>
      <c r="T227" s="200"/>
      <c r="U227" s="200"/>
      <c r="V227" s="200"/>
      <c r="W227" s="200"/>
      <c r="X227" s="200"/>
      <c r="Y227" s="200"/>
      <c r="Z227" s="200"/>
      <c r="AA227" s="200"/>
      <c r="AB227" s="200"/>
      <c r="AC227" s="200"/>
      <c r="AD227" s="200"/>
      <c r="AE227" s="200"/>
      <c r="AF227" s="200"/>
      <c r="AG227" s="200"/>
      <c r="AH227" s="200"/>
      <c r="AI227" s="200"/>
      <c r="AJ227" s="200"/>
      <c r="AK227" s="200"/>
      <c r="AL227" s="200"/>
      <c r="AM227" s="200"/>
      <c r="AN227" s="200"/>
      <c r="AO227" s="200"/>
      <c r="AP227" s="200"/>
      <c r="AQ227" s="200"/>
      <c r="AR227" s="200"/>
      <c r="AS227" s="200"/>
      <c r="AT227" s="200"/>
      <c r="AU227" s="200"/>
      <c r="AV227" s="200"/>
      <c r="AW227" s="200"/>
      <c r="AX227" s="200"/>
      <c r="AY227" s="200"/>
      <c r="AZ227" s="200"/>
      <c r="BA227" s="200"/>
      <c r="BB227" s="200"/>
      <c r="BC227" s="200"/>
      <c r="BD227" s="200"/>
      <c r="BE227" s="200"/>
      <c r="BF227" s="200"/>
      <c r="BG227" s="200"/>
      <c r="BH227" s="200"/>
      <c r="BI227" s="200"/>
      <c r="BJ227" s="200"/>
      <c r="BK227" s="200"/>
      <c r="BL227" s="200"/>
      <c r="BM227" s="200"/>
      <c r="BN227" s="200"/>
      <c r="BO227" s="200"/>
      <c r="BP227" s="200"/>
      <c r="BQ227" s="200"/>
      <c r="BR227" s="200"/>
      <c r="BS227" s="200"/>
      <c r="BT227" s="200"/>
      <c r="BU227" s="200"/>
      <c r="BV227" s="200"/>
      <c r="BW227" s="200"/>
      <c r="BX227" s="200"/>
      <c r="BY227" s="200"/>
      <c r="BZ227" s="200"/>
      <c r="CA227" s="200"/>
      <c r="CB227" s="200"/>
      <c r="CC227" s="200"/>
      <c r="CD227" s="200"/>
      <c r="CE227" s="200"/>
      <c r="CF227" s="200"/>
      <c r="CG227" s="200"/>
      <c r="CH227" s="200"/>
      <c r="CI227" s="200"/>
      <c r="CJ227" s="200"/>
      <c r="CK227" s="200"/>
      <c r="CL227" s="200"/>
      <c r="CM227" s="200"/>
      <c r="CN227" s="200"/>
      <c r="CO227" s="200"/>
      <c r="CP227" s="200"/>
      <c r="CQ227" s="200"/>
      <c r="CR227" s="200"/>
      <c r="CS227" s="200"/>
      <c r="CT227" s="200"/>
      <c r="CU227" s="200"/>
      <c r="CV227" s="200"/>
      <c r="CW227" s="200"/>
      <c r="CX227" s="200"/>
      <c r="CY227" s="200"/>
      <c r="CZ227" s="200"/>
      <c r="DA227" s="200"/>
      <c r="DB227" s="200"/>
      <c r="DC227" s="200"/>
      <c r="DD227" s="200"/>
      <c r="DE227" s="200"/>
      <c r="DF227" s="200"/>
      <c r="DG227" s="200"/>
      <c r="DH227" s="200"/>
      <c r="DI227" s="200"/>
      <c r="DJ227" s="200"/>
      <c r="DK227" s="200"/>
      <c r="DL227" s="200"/>
      <c r="DM227" s="200"/>
      <c r="DN227" s="200"/>
      <c r="DO227" s="200"/>
      <c r="DP227" s="200"/>
      <c r="DQ227" s="200"/>
      <c r="DR227" s="200"/>
      <c r="DS227" s="200"/>
      <c r="DT227" s="200"/>
      <c r="DU227" s="200"/>
      <c r="DV227" s="200"/>
      <c r="DW227" s="200"/>
      <c r="DX227" s="200"/>
      <c r="DY227" s="200"/>
      <c r="DZ227" s="200"/>
      <c r="EA227" s="200"/>
      <c r="EB227" s="200"/>
      <c r="EC227" s="200"/>
      <c r="ED227" s="200"/>
      <c r="EE227" s="200"/>
      <c r="EF227" s="200"/>
      <c r="EG227" s="32"/>
    </row>
    <row r="228" spans="1:137" outlineLevel="1">
      <c r="A228" s="211" t="str">
        <f>A203&amp;"."&amp;A220&amp;"."&amp;A204&amp;"."&amp;B228</f>
        <v>1.o.5.8</v>
      </c>
      <c r="B228">
        <v>8</v>
      </c>
      <c r="C228" t="e">
        <f>_xlfn.XLOOKUP($A228,Select!$A$4:$A$65,Select!$H$4:$H$65)</f>
        <v>#N/A</v>
      </c>
      <c r="D228"/>
      <c r="E228"/>
      <c r="F228"/>
      <c r="G228"/>
      <c r="H228"/>
      <c r="I228"/>
      <c r="J228"/>
      <c r="K228"/>
      <c r="L228"/>
      <c r="M228" s="200"/>
      <c r="N228" s="200"/>
      <c r="O228" s="200"/>
      <c r="P228" s="200"/>
      <c r="Q228" s="200"/>
      <c r="R228" s="200"/>
      <c r="S228" s="200"/>
      <c r="T228" s="200"/>
      <c r="U228" s="200"/>
      <c r="V228" s="200"/>
      <c r="W228" s="200"/>
      <c r="X228" s="200"/>
      <c r="Y228" s="200"/>
      <c r="Z228" s="200"/>
      <c r="AA228" s="200"/>
      <c r="AB228" s="200"/>
      <c r="AC228" s="200"/>
      <c r="AD228" s="200"/>
      <c r="AE228" s="200"/>
      <c r="AF228" s="200"/>
      <c r="AG228" s="200"/>
      <c r="AH228" s="200"/>
      <c r="AI228" s="200"/>
      <c r="AJ228" s="200"/>
      <c r="AK228" s="200"/>
      <c r="AL228" s="200"/>
      <c r="AM228" s="200"/>
      <c r="AN228" s="200"/>
      <c r="AO228" s="200"/>
      <c r="AP228" s="200"/>
      <c r="AQ228" s="200"/>
      <c r="AR228" s="200"/>
      <c r="AS228" s="200"/>
      <c r="AT228" s="200"/>
      <c r="AU228" s="200"/>
      <c r="AV228" s="200"/>
      <c r="AW228" s="200"/>
      <c r="AX228" s="200"/>
      <c r="AY228" s="200"/>
      <c r="AZ228" s="200"/>
      <c r="BA228" s="200"/>
      <c r="BB228" s="200"/>
      <c r="BC228" s="200"/>
      <c r="BD228" s="200"/>
      <c r="BE228" s="200"/>
      <c r="BF228" s="200"/>
      <c r="BG228" s="200"/>
      <c r="BH228" s="200"/>
      <c r="BI228" s="200"/>
      <c r="BJ228" s="200"/>
      <c r="BK228" s="200"/>
      <c r="BL228" s="200"/>
      <c r="BM228" s="200"/>
      <c r="BN228" s="200"/>
      <c r="BO228" s="200"/>
      <c r="BP228" s="200"/>
      <c r="BQ228" s="200"/>
      <c r="BR228" s="200"/>
      <c r="BS228" s="200"/>
      <c r="BT228" s="200"/>
      <c r="BU228" s="200"/>
      <c r="BV228" s="200"/>
      <c r="BW228" s="200"/>
      <c r="BX228" s="200"/>
      <c r="BY228" s="200"/>
      <c r="BZ228" s="200"/>
      <c r="CA228" s="200"/>
      <c r="CB228" s="200"/>
      <c r="CC228" s="200"/>
      <c r="CD228" s="200"/>
      <c r="CE228" s="200"/>
      <c r="CF228" s="200"/>
      <c r="CG228" s="200"/>
      <c r="CH228" s="200"/>
      <c r="CI228" s="200"/>
      <c r="CJ228" s="200"/>
      <c r="CK228" s="200"/>
      <c r="CL228" s="200"/>
      <c r="CM228" s="200"/>
      <c r="CN228" s="200"/>
      <c r="CO228" s="200"/>
      <c r="CP228" s="200"/>
      <c r="CQ228" s="200"/>
      <c r="CR228" s="200"/>
      <c r="CS228" s="200"/>
      <c r="CT228" s="200"/>
      <c r="CU228" s="200"/>
      <c r="CV228" s="200"/>
      <c r="CW228" s="200"/>
      <c r="CX228" s="200"/>
      <c r="CY228" s="200"/>
      <c r="CZ228" s="200"/>
      <c r="DA228" s="200"/>
      <c r="DB228" s="200"/>
      <c r="DC228" s="200"/>
      <c r="DD228" s="200"/>
      <c r="DE228" s="200"/>
      <c r="DF228" s="200"/>
      <c r="DG228" s="200"/>
      <c r="DH228" s="200"/>
      <c r="DI228" s="200"/>
      <c r="DJ228" s="200"/>
      <c r="DK228" s="200"/>
      <c r="DL228" s="200"/>
      <c r="DM228" s="200"/>
      <c r="DN228" s="200"/>
      <c r="DO228" s="200"/>
      <c r="DP228" s="200"/>
      <c r="DQ228" s="200"/>
      <c r="DR228" s="200"/>
      <c r="DS228" s="200"/>
      <c r="DT228" s="200"/>
      <c r="DU228" s="200"/>
      <c r="DV228" s="200"/>
      <c r="DW228" s="200"/>
      <c r="DX228" s="200"/>
      <c r="DY228" s="200"/>
      <c r="DZ228" s="200"/>
      <c r="EA228" s="200"/>
      <c r="EB228" s="200"/>
      <c r="EC228" s="200"/>
      <c r="ED228" s="200"/>
      <c r="EE228" s="200"/>
      <c r="EF228" s="200"/>
      <c r="EG228" s="32"/>
    </row>
    <row r="229" spans="1:137" outlineLevel="1">
      <c r="A229" s="211" t="str">
        <f>A203&amp;"."&amp;A220&amp;"."&amp;A204&amp;"."&amp;B229</f>
        <v>1.o.5.9</v>
      </c>
      <c r="B229">
        <v>9</v>
      </c>
      <c r="C229" t="e">
        <f>_xlfn.XLOOKUP($A229,Select!$A$4:$A$65,Select!$H$4:$H$65)</f>
        <v>#N/A</v>
      </c>
      <c r="D229"/>
      <c r="E229"/>
      <c r="F229"/>
      <c r="G229"/>
      <c r="H229"/>
      <c r="I229"/>
      <c r="J229"/>
      <c r="K229"/>
      <c r="L229"/>
      <c r="M229" s="200"/>
      <c r="N229" s="200"/>
      <c r="O229" s="200"/>
      <c r="P229" s="200"/>
      <c r="Q229" s="200"/>
      <c r="R229" s="200"/>
      <c r="S229" s="200"/>
      <c r="T229" s="200"/>
      <c r="U229" s="200"/>
      <c r="V229" s="200"/>
      <c r="W229" s="200"/>
      <c r="X229" s="200"/>
      <c r="Y229" s="200"/>
      <c r="Z229" s="200"/>
      <c r="AA229" s="200"/>
      <c r="AB229" s="200"/>
      <c r="AC229" s="200"/>
      <c r="AD229" s="200"/>
      <c r="AE229" s="200"/>
      <c r="AF229" s="200"/>
      <c r="AG229" s="200"/>
      <c r="AH229" s="200"/>
      <c r="AI229" s="200"/>
      <c r="AJ229" s="200"/>
      <c r="AK229" s="200"/>
      <c r="AL229" s="200"/>
      <c r="AM229" s="200"/>
      <c r="AN229" s="200"/>
      <c r="AO229" s="200"/>
      <c r="AP229" s="200"/>
      <c r="AQ229" s="200"/>
      <c r="AR229" s="200"/>
      <c r="AS229" s="200"/>
      <c r="AT229" s="200"/>
      <c r="AU229" s="200"/>
      <c r="AV229" s="200"/>
      <c r="AW229" s="200"/>
      <c r="AX229" s="200"/>
      <c r="AY229" s="200"/>
      <c r="AZ229" s="200"/>
      <c r="BA229" s="200"/>
      <c r="BB229" s="200"/>
      <c r="BC229" s="200"/>
      <c r="BD229" s="200"/>
      <c r="BE229" s="200"/>
      <c r="BF229" s="200"/>
      <c r="BG229" s="200"/>
      <c r="BH229" s="200"/>
      <c r="BI229" s="200"/>
      <c r="BJ229" s="200"/>
      <c r="BK229" s="200"/>
      <c r="BL229" s="200"/>
      <c r="BM229" s="200"/>
      <c r="BN229" s="200"/>
      <c r="BO229" s="200"/>
      <c r="BP229" s="200"/>
      <c r="BQ229" s="200"/>
      <c r="BR229" s="200"/>
      <c r="BS229" s="200"/>
      <c r="BT229" s="200"/>
      <c r="BU229" s="200"/>
      <c r="BV229" s="200"/>
      <c r="BW229" s="200"/>
      <c r="BX229" s="200"/>
      <c r="BY229" s="200"/>
      <c r="BZ229" s="200"/>
      <c r="CA229" s="200"/>
      <c r="CB229" s="200"/>
      <c r="CC229" s="200"/>
      <c r="CD229" s="200"/>
      <c r="CE229" s="200"/>
      <c r="CF229" s="200"/>
      <c r="CG229" s="200"/>
      <c r="CH229" s="200"/>
      <c r="CI229" s="200"/>
      <c r="CJ229" s="200"/>
      <c r="CK229" s="200"/>
      <c r="CL229" s="200"/>
      <c r="CM229" s="200"/>
      <c r="CN229" s="200"/>
      <c r="CO229" s="200"/>
      <c r="CP229" s="200"/>
      <c r="CQ229" s="200"/>
      <c r="CR229" s="200"/>
      <c r="CS229" s="200"/>
      <c r="CT229" s="200"/>
      <c r="CU229" s="200"/>
      <c r="CV229" s="200"/>
      <c r="CW229" s="200"/>
      <c r="CX229" s="200"/>
      <c r="CY229" s="200"/>
      <c r="CZ229" s="200"/>
      <c r="DA229" s="200"/>
      <c r="DB229" s="200"/>
      <c r="DC229" s="200"/>
      <c r="DD229" s="200"/>
      <c r="DE229" s="200"/>
      <c r="DF229" s="200"/>
      <c r="DG229" s="200"/>
      <c r="DH229" s="200"/>
      <c r="DI229" s="200"/>
      <c r="DJ229" s="200"/>
      <c r="DK229" s="200"/>
      <c r="DL229" s="200"/>
      <c r="DM229" s="200"/>
      <c r="DN229" s="200"/>
      <c r="DO229" s="200"/>
      <c r="DP229" s="200"/>
      <c r="DQ229" s="200"/>
      <c r="DR229" s="200"/>
      <c r="DS229" s="200"/>
      <c r="DT229" s="200"/>
      <c r="DU229" s="200"/>
      <c r="DV229" s="200"/>
      <c r="DW229" s="200"/>
      <c r="DX229" s="200"/>
      <c r="DY229" s="200"/>
      <c r="DZ229" s="200"/>
      <c r="EA229" s="200"/>
      <c r="EB229" s="200"/>
      <c r="EC229" s="200"/>
      <c r="ED229" s="200"/>
      <c r="EE229" s="200"/>
      <c r="EF229" s="200"/>
      <c r="EG229" s="32"/>
    </row>
    <row r="230" spans="1:137" outlineLevel="1">
      <c r="A230" s="211" t="str">
        <f>A203&amp;"."&amp;A220&amp;"."&amp;A204&amp;"."&amp;B230</f>
        <v>1.o.5.10</v>
      </c>
      <c r="B230">
        <v>10</v>
      </c>
      <c r="C230" t="e">
        <f>_xlfn.XLOOKUP($A230,Select!$A$4:$A$65,Select!$H$4:$H$65)</f>
        <v>#N/A</v>
      </c>
      <c r="D230"/>
      <c r="E230"/>
      <c r="F230"/>
      <c r="G230"/>
      <c r="H230"/>
      <c r="I230"/>
      <c r="J230"/>
      <c r="K230"/>
      <c r="L230"/>
      <c r="M230" s="200"/>
      <c r="N230" s="200"/>
      <c r="O230" s="200"/>
      <c r="P230" s="200"/>
      <c r="Q230" s="200"/>
      <c r="R230" s="200"/>
      <c r="S230" s="200"/>
      <c r="T230" s="200"/>
      <c r="U230" s="200"/>
      <c r="V230" s="200"/>
      <c r="W230" s="200"/>
      <c r="X230" s="200"/>
      <c r="Y230" s="200"/>
      <c r="Z230" s="200"/>
      <c r="AA230" s="200"/>
      <c r="AB230" s="200"/>
      <c r="AC230" s="200"/>
      <c r="AD230" s="200"/>
      <c r="AE230" s="200"/>
      <c r="AF230" s="200"/>
      <c r="AG230" s="200"/>
      <c r="AH230" s="200"/>
      <c r="AI230" s="200"/>
      <c r="AJ230" s="200"/>
      <c r="AK230" s="200"/>
      <c r="AL230" s="200"/>
      <c r="AM230" s="200"/>
      <c r="AN230" s="200"/>
      <c r="AO230" s="200"/>
      <c r="AP230" s="200"/>
      <c r="AQ230" s="200"/>
      <c r="AR230" s="200"/>
      <c r="AS230" s="200"/>
      <c r="AT230" s="200"/>
      <c r="AU230" s="200"/>
      <c r="AV230" s="200"/>
      <c r="AW230" s="200"/>
      <c r="AX230" s="200"/>
      <c r="AY230" s="200"/>
      <c r="AZ230" s="200"/>
      <c r="BA230" s="200"/>
      <c r="BB230" s="200"/>
      <c r="BC230" s="200"/>
      <c r="BD230" s="200"/>
      <c r="BE230" s="200"/>
      <c r="BF230" s="200"/>
      <c r="BG230" s="200"/>
      <c r="BH230" s="200"/>
      <c r="BI230" s="200"/>
      <c r="BJ230" s="200"/>
      <c r="BK230" s="200"/>
      <c r="BL230" s="200"/>
      <c r="BM230" s="200"/>
      <c r="BN230" s="200"/>
      <c r="BO230" s="200"/>
      <c r="BP230" s="200"/>
      <c r="BQ230" s="200"/>
      <c r="BR230" s="200"/>
      <c r="BS230" s="200"/>
      <c r="BT230" s="200"/>
      <c r="BU230" s="200"/>
      <c r="BV230" s="200"/>
      <c r="BW230" s="200"/>
      <c r="BX230" s="200"/>
      <c r="BY230" s="200"/>
      <c r="BZ230" s="200"/>
      <c r="CA230" s="200"/>
      <c r="CB230" s="200"/>
      <c r="CC230" s="200"/>
      <c r="CD230" s="200"/>
      <c r="CE230" s="200"/>
      <c r="CF230" s="200"/>
      <c r="CG230" s="200"/>
      <c r="CH230" s="200"/>
      <c r="CI230" s="200"/>
      <c r="CJ230" s="200"/>
      <c r="CK230" s="200"/>
      <c r="CL230" s="200"/>
      <c r="CM230" s="200"/>
      <c r="CN230" s="200"/>
      <c r="CO230" s="200"/>
      <c r="CP230" s="200"/>
      <c r="CQ230" s="200"/>
      <c r="CR230" s="200"/>
      <c r="CS230" s="200"/>
      <c r="CT230" s="200"/>
      <c r="CU230" s="200"/>
      <c r="CV230" s="200"/>
      <c r="CW230" s="200"/>
      <c r="CX230" s="200"/>
      <c r="CY230" s="200"/>
      <c r="CZ230" s="200"/>
      <c r="DA230" s="200"/>
      <c r="DB230" s="200"/>
      <c r="DC230" s="200"/>
      <c r="DD230" s="200"/>
      <c r="DE230" s="200"/>
      <c r="DF230" s="200"/>
      <c r="DG230" s="200"/>
      <c r="DH230" s="200"/>
      <c r="DI230" s="200"/>
      <c r="DJ230" s="200"/>
      <c r="DK230" s="200"/>
      <c r="DL230" s="200"/>
      <c r="DM230" s="200"/>
      <c r="DN230" s="200"/>
      <c r="DO230" s="200"/>
      <c r="DP230" s="200"/>
      <c r="DQ230" s="200"/>
      <c r="DR230" s="200"/>
      <c r="DS230" s="200"/>
      <c r="DT230" s="200"/>
      <c r="DU230" s="200"/>
      <c r="DV230" s="200"/>
      <c r="DW230" s="200"/>
      <c r="DX230" s="200"/>
      <c r="DY230" s="200"/>
      <c r="DZ230" s="200"/>
      <c r="EA230" s="200"/>
      <c r="EB230" s="200"/>
      <c r="EC230" s="200"/>
      <c r="ED230" s="200"/>
      <c r="EE230" s="200"/>
      <c r="EF230" s="200"/>
      <c r="EG230" s="32"/>
    </row>
    <row r="231" spans="1:137" outlineLevel="1">
      <c r="A231" s="211" t="str">
        <f>A203&amp;"."&amp;A220&amp;"."&amp;A204&amp;"."&amp;B231</f>
        <v>1.o.5.11</v>
      </c>
      <c r="B231">
        <v>11</v>
      </c>
      <c r="C231" t="e">
        <f>_xlfn.XLOOKUP($A231,Select!$A$4:$A$65,Select!$H$4:$H$65)</f>
        <v>#N/A</v>
      </c>
      <c r="D231"/>
      <c r="E231"/>
      <c r="F231"/>
      <c r="G231"/>
      <c r="H231"/>
      <c r="I231"/>
      <c r="J231"/>
      <c r="K231"/>
      <c r="L231"/>
      <c r="M231" s="200"/>
      <c r="N231" s="200"/>
      <c r="O231" s="200"/>
      <c r="P231" s="200"/>
      <c r="Q231" s="200"/>
      <c r="R231" s="200"/>
      <c r="S231" s="200"/>
      <c r="T231" s="200"/>
      <c r="U231" s="200"/>
      <c r="V231" s="200"/>
      <c r="W231" s="200"/>
      <c r="X231" s="200"/>
      <c r="Y231" s="200"/>
      <c r="Z231" s="200"/>
      <c r="AA231" s="200"/>
      <c r="AB231" s="200"/>
      <c r="AC231" s="200"/>
      <c r="AD231" s="200"/>
      <c r="AE231" s="200"/>
      <c r="AF231" s="200"/>
      <c r="AG231" s="200"/>
      <c r="AH231" s="200"/>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C231" s="200"/>
      <c r="BD231" s="200"/>
      <c r="BE231" s="200"/>
      <c r="BF231" s="200"/>
      <c r="BG231" s="200"/>
      <c r="BH231" s="200"/>
      <c r="BI231" s="200"/>
      <c r="BJ231" s="200"/>
      <c r="BK231" s="200"/>
      <c r="BL231" s="200"/>
      <c r="BM231" s="200"/>
      <c r="BN231" s="200"/>
      <c r="BO231" s="200"/>
      <c r="BP231" s="200"/>
      <c r="BQ231" s="200"/>
      <c r="BR231" s="200"/>
      <c r="BS231" s="200"/>
      <c r="BT231" s="200"/>
      <c r="BU231" s="200"/>
      <c r="BV231" s="200"/>
      <c r="BW231" s="200"/>
      <c r="BX231" s="200"/>
      <c r="BY231" s="200"/>
      <c r="BZ231" s="200"/>
      <c r="CA231" s="200"/>
      <c r="CB231" s="200"/>
      <c r="CC231" s="200"/>
      <c r="CD231" s="200"/>
      <c r="CE231" s="200"/>
      <c r="CF231" s="200"/>
      <c r="CG231" s="200"/>
      <c r="CH231" s="200"/>
      <c r="CI231" s="200"/>
      <c r="CJ231" s="200"/>
      <c r="CK231" s="200"/>
      <c r="CL231" s="200"/>
      <c r="CM231" s="200"/>
      <c r="CN231" s="200"/>
      <c r="CO231" s="200"/>
      <c r="CP231" s="200"/>
      <c r="CQ231" s="200"/>
      <c r="CR231" s="200"/>
      <c r="CS231" s="200"/>
      <c r="CT231" s="200"/>
      <c r="CU231" s="200"/>
      <c r="CV231" s="200"/>
      <c r="CW231" s="200"/>
      <c r="CX231" s="200"/>
      <c r="CY231" s="200"/>
      <c r="CZ231" s="200"/>
      <c r="DA231" s="200"/>
      <c r="DB231" s="200"/>
      <c r="DC231" s="200"/>
      <c r="DD231" s="200"/>
      <c r="DE231" s="200"/>
      <c r="DF231" s="200"/>
      <c r="DG231" s="200"/>
      <c r="DH231" s="200"/>
      <c r="DI231" s="200"/>
      <c r="DJ231" s="200"/>
      <c r="DK231" s="200"/>
      <c r="DL231" s="200"/>
      <c r="DM231" s="200"/>
      <c r="DN231" s="200"/>
      <c r="DO231" s="200"/>
      <c r="DP231" s="200"/>
      <c r="DQ231" s="200"/>
      <c r="DR231" s="200"/>
      <c r="DS231" s="200"/>
      <c r="DT231" s="200"/>
      <c r="DU231" s="200"/>
      <c r="DV231" s="200"/>
      <c r="DW231" s="200"/>
      <c r="DX231" s="200"/>
      <c r="DY231" s="200"/>
      <c r="DZ231" s="200"/>
      <c r="EA231" s="200"/>
      <c r="EB231" s="200"/>
      <c r="EC231" s="200"/>
      <c r="ED231" s="200"/>
      <c r="EE231" s="200"/>
      <c r="EF231" s="200"/>
      <c r="EG231" s="32"/>
    </row>
    <row r="232" spans="1:137" outlineLevel="1">
      <c r="A232" s="211" t="str">
        <f>A203&amp;"."&amp;A220&amp;"."&amp;A204&amp;"."&amp;B232</f>
        <v>1.o.5.12</v>
      </c>
      <c r="B232">
        <v>12</v>
      </c>
      <c r="C232" t="e">
        <f>_xlfn.XLOOKUP($A232,Select!$A$4:$A$65,Select!$H$4:$H$65)</f>
        <v>#N/A</v>
      </c>
      <c r="D232"/>
      <c r="E232"/>
      <c r="F232"/>
      <c r="G232"/>
      <c r="H232"/>
      <c r="I232"/>
      <c r="J232"/>
      <c r="K232"/>
      <c r="L232"/>
      <c r="M232" s="200"/>
      <c r="N232" s="200"/>
      <c r="O232" s="200"/>
      <c r="P232" s="200"/>
      <c r="Q232" s="200"/>
      <c r="R232" s="200"/>
      <c r="S232" s="200"/>
      <c r="T232" s="200"/>
      <c r="U232" s="200"/>
      <c r="V232" s="200"/>
      <c r="W232" s="200"/>
      <c r="X232" s="200"/>
      <c r="Y232" s="200"/>
      <c r="Z232" s="200"/>
      <c r="AA232" s="200"/>
      <c r="AB232" s="200"/>
      <c r="AC232" s="200"/>
      <c r="AD232" s="200"/>
      <c r="AE232" s="200"/>
      <c r="AF232" s="200"/>
      <c r="AG232" s="200"/>
      <c r="AH232" s="200"/>
      <c r="AI232" s="200"/>
      <c r="AJ232" s="200"/>
      <c r="AK232" s="200"/>
      <c r="AL232" s="200"/>
      <c r="AM232" s="200"/>
      <c r="AN232" s="200"/>
      <c r="AO232" s="200"/>
      <c r="AP232" s="200"/>
      <c r="AQ232" s="200"/>
      <c r="AR232" s="200"/>
      <c r="AS232" s="200"/>
      <c r="AT232" s="200"/>
      <c r="AU232" s="200"/>
      <c r="AV232" s="200"/>
      <c r="AW232" s="200"/>
      <c r="AX232" s="200"/>
      <c r="AY232" s="200"/>
      <c r="AZ232" s="200"/>
      <c r="BA232" s="200"/>
      <c r="BB232" s="200"/>
      <c r="BC232" s="200"/>
      <c r="BD232" s="200"/>
      <c r="BE232" s="200"/>
      <c r="BF232" s="200"/>
      <c r="BG232" s="200"/>
      <c r="BH232" s="200"/>
      <c r="BI232" s="200"/>
      <c r="BJ232" s="200"/>
      <c r="BK232" s="200"/>
      <c r="BL232" s="200"/>
      <c r="BM232" s="200"/>
      <c r="BN232" s="200"/>
      <c r="BO232" s="200"/>
      <c r="BP232" s="200"/>
      <c r="BQ232" s="200"/>
      <c r="BR232" s="200"/>
      <c r="BS232" s="200"/>
      <c r="BT232" s="200"/>
      <c r="BU232" s="200"/>
      <c r="BV232" s="200"/>
      <c r="BW232" s="200"/>
      <c r="BX232" s="200"/>
      <c r="BY232" s="200"/>
      <c r="BZ232" s="200"/>
      <c r="CA232" s="200"/>
      <c r="CB232" s="200"/>
      <c r="CC232" s="200"/>
      <c r="CD232" s="200"/>
      <c r="CE232" s="200"/>
      <c r="CF232" s="200"/>
      <c r="CG232" s="200"/>
      <c r="CH232" s="200"/>
      <c r="CI232" s="200"/>
      <c r="CJ232" s="200"/>
      <c r="CK232" s="200"/>
      <c r="CL232" s="200"/>
      <c r="CM232" s="200"/>
      <c r="CN232" s="200"/>
      <c r="CO232" s="200"/>
      <c r="CP232" s="200"/>
      <c r="CQ232" s="200"/>
      <c r="CR232" s="200"/>
      <c r="CS232" s="200"/>
      <c r="CT232" s="200"/>
      <c r="CU232" s="200"/>
      <c r="CV232" s="200"/>
      <c r="CW232" s="200"/>
      <c r="CX232" s="200"/>
      <c r="CY232" s="200"/>
      <c r="CZ232" s="200"/>
      <c r="DA232" s="200"/>
      <c r="DB232" s="200"/>
      <c r="DC232" s="200"/>
      <c r="DD232" s="200"/>
      <c r="DE232" s="200"/>
      <c r="DF232" s="200"/>
      <c r="DG232" s="200"/>
      <c r="DH232" s="200"/>
      <c r="DI232" s="200"/>
      <c r="DJ232" s="200"/>
      <c r="DK232" s="200"/>
      <c r="DL232" s="200"/>
      <c r="DM232" s="200"/>
      <c r="DN232" s="200"/>
      <c r="DO232" s="200"/>
      <c r="DP232" s="200"/>
      <c r="DQ232" s="200"/>
      <c r="DR232" s="200"/>
      <c r="DS232" s="200"/>
      <c r="DT232" s="200"/>
      <c r="DU232" s="200"/>
      <c r="DV232" s="200"/>
      <c r="DW232" s="200"/>
      <c r="DX232" s="200"/>
      <c r="DY232" s="200"/>
      <c r="DZ232" s="200"/>
      <c r="EA232" s="200"/>
      <c r="EB232" s="200"/>
      <c r="EC232" s="200"/>
      <c r="ED232" s="200"/>
      <c r="EE232" s="200"/>
      <c r="EF232" s="200"/>
      <c r="EG232" s="32"/>
    </row>
    <row r="233" spans="1:137" s="156" customFormat="1" outlineLevel="1">
      <c r="A233" s="212"/>
      <c r="B233" s="201">
        <f>B232-COUNTIFS(C221:C232,#N/A)</f>
        <v>0</v>
      </c>
      <c r="C233" s="201" t="s">
        <v>285</v>
      </c>
      <c r="D233" s="201"/>
      <c r="E233" s="201"/>
      <c r="F233" s="201"/>
      <c r="G233" s="201"/>
      <c r="H233" s="201"/>
      <c r="I233" s="201"/>
      <c r="J233" s="201"/>
      <c r="K233" s="201"/>
      <c r="L233" s="201"/>
      <c r="M233" s="201">
        <f t="shared" ref="M233" si="75">SUM(M221:M232)</f>
        <v>0</v>
      </c>
      <c r="N233" s="201">
        <f t="shared" ref="N233:BY233" si="76">SUM(N221:N232)</f>
        <v>0</v>
      </c>
      <c r="O233" s="201">
        <f t="shared" si="76"/>
        <v>0</v>
      </c>
      <c r="P233" s="201">
        <f t="shared" si="76"/>
        <v>0</v>
      </c>
      <c r="Q233" s="201">
        <f t="shared" si="76"/>
        <v>0</v>
      </c>
      <c r="R233" s="201">
        <f t="shared" si="76"/>
        <v>0</v>
      </c>
      <c r="S233" s="201">
        <f t="shared" si="76"/>
        <v>0</v>
      </c>
      <c r="T233" s="201">
        <f t="shared" si="76"/>
        <v>0</v>
      </c>
      <c r="U233" s="201">
        <f t="shared" si="76"/>
        <v>0</v>
      </c>
      <c r="V233" s="201">
        <f t="shared" si="76"/>
        <v>0</v>
      </c>
      <c r="W233" s="201">
        <f t="shared" si="76"/>
        <v>0</v>
      </c>
      <c r="X233" s="201">
        <f t="shared" si="76"/>
        <v>0</v>
      </c>
      <c r="Y233" s="201">
        <f t="shared" si="76"/>
        <v>0</v>
      </c>
      <c r="Z233" s="201">
        <f t="shared" si="76"/>
        <v>0</v>
      </c>
      <c r="AA233" s="201">
        <f t="shared" si="76"/>
        <v>0</v>
      </c>
      <c r="AB233" s="201">
        <f t="shared" si="76"/>
        <v>0</v>
      </c>
      <c r="AC233" s="201">
        <f t="shared" si="76"/>
        <v>0</v>
      </c>
      <c r="AD233" s="201">
        <f t="shared" si="76"/>
        <v>0</v>
      </c>
      <c r="AE233" s="201">
        <f t="shared" si="76"/>
        <v>0</v>
      </c>
      <c r="AF233" s="201">
        <f t="shared" si="76"/>
        <v>0</v>
      </c>
      <c r="AG233" s="201">
        <f t="shared" si="76"/>
        <v>0</v>
      </c>
      <c r="AH233" s="201">
        <f t="shared" si="76"/>
        <v>0</v>
      </c>
      <c r="AI233" s="201">
        <f t="shared" si="76"/>
        <v>0</v>
      </c>
      <c r="AJ233" s="201">
        <f t="shared" si="76"/>
        <v>0</v>
      </c>
      <c r="AK233" s="201">
        <f t="shared" si="76"/>
        <v>0</v>
      </c>
      <c r="AL233" s="201">
        <f t="shared" si="76"/>
        <v>0</v>
      </c>
      <c r="AM233" s="201">
        <f t="shared" si="76"/>
        <v>0</v>
      </c>
      <c r="AN233" s="201">
        <f t="shared" si="76"/>
        <v>0</v>
      </c>
      <c r="AO233" s="201">
        <f t="shared" si="76"/>
        <v>0</v>
      </c>
      <c r="AP233" s="201">
        <f t="shared" si="76"/>
        <v>0</v>
      </c>
      <c r="AQ233" s="201">
        <f t="shared" si="76"/>
        <v>0</v>
      </c>
      <c r="AR233" s="201">
        <f t="shared" si="76"/>
        <v>0</v>
      </c>
      <c r="AS233" s="201">
        <f t="shared" si="76"/>
        <v>0</v>
      </c>
      <c r="AT233" s="201">
        <f t="shared" si="76"/>
        <v>0</v>
      </c>
      <c r="AU233" s="201">
        <f t="shared" si="76"/>
        <v>0</v>
      </c>
      <c r="AV233" s="201">
        <f t="shared" si="76"/>
        <v>0</v>
      </c>
      <c r="AW233" s="201">
        <f t="shared" si="76"/>
        <v>0</v>
      </c>
      <c r="AX233" s="201">
        <f t="shared" si="76"/>
        <v>0</v>
      </c>
      <c r="AY233" s="201">
        <f t="shared" si="76"/>
        <v>0</v>
      </c>
      <c r="AZ233" s="201">
        <f t="shared" si="76"/>
        <v>0</v>
      </c>
      <c r="BA233" s="201">
        <f t="shared" si="76"/>
        <v>0</v>
      </c>
      <c r="BB233" s="201">
        <f t="shared" si="76"/>
        <v>0</v>
      </c>
      <c r="BC233" s="201">
        <f t="shared" si="76"/>
        <v>0</v>
      </c>
      <c r="BD233" s="201">
        <f t="shared" si="76"/>
        <v>0</v>
      </c>
      <c r="BE233" s="201">
        <f t="shared" si="76"/>
        <v>0</v>
      </c>
      <c r="BF233" s="201">
        <f t="shared" si="76"/>
        <v>0</v>
      </c>
      <c r="BG233" s="201">
        <f t="shared" si="76"/>
        <v>0</v>
      </c>
      <c r="BH233" s="201">
        <f t="shared" si="76"/>
        <v>0</v>
      </c>
      <c r="BI233" s="201">
        <f t="shared" si="76"/>
        <v>0</v>
      </c>
      <c r="BJ233" s="201">
        <f t="shared" si="76"/>
        <v>0</v>
      </c>
      <c r="BK233" s="201">
        <f t="shared" si="76"/>
        <v>0</v>
      </c>
      <c r="BL233" s="201">
        <f t="shared" si="76"/>
        <v>0</v>
      </c>
      <c r="BM233" s="201">
        <f t="shared" si="76"/>
        <v>0</v>
      </c>
      <c r="BN233" s="201">
        <f t="shared" si="76"/>
        <v>0</v>
      </c>
      <c r="BO233" s="201">
        <f t="shared" si="76"/>
        <v>0</v>
      </c>
      <c r="BP233" s="201">
        <f t="shared" si="76"/>
        <v>0</v>
      </c>
      <c r="BQ233" s="201">
        <f t="shared" si="76"/>
        <v>0</v>
      </c>
      <c r="BR233" s="201">
        <f t="shared" si="76"/>
        <v>0</v>
      </c>
      <c r="BS233" s="201">
        <f t="shared" si="76"/>
        <v>0</v>
      </c>
      <c r="BT233" s="201">
        <f t="shared" si="76"/>
        <v>0</v>
      </c>
      <c r="BU233" s="201">
        <f t="shared" si="76"/>
        <v>0</v>
      </c>
      <c r="BV233" s="201">
        <f t="shared" si="76"/>
        <v>0</v>
      </c>
      <c r="BW233" s="201">
        <f t="shared" si="76"/>
        <v>0</v>
      </c>
      <c r="BX233" s="201">
        <f t="shared" si="76"/>
        <v>0</v>
      </c>
      <c r="BY233" s="201">
        <f t="shared" si="76"/>
        <v>0</v>
      </c>
      <c r="BZ233" s="201">
        <f t="shared" ref="BZ233:EG233" si="77">SUM(BZ221:BZ232)</f>
        <v>0</v>
      </c>
      <c r="CA233" s="201">
        <f t="shared" si="77"/>
        <v>0</v>
      </c>
      <c r="CB233" s="201">
        <f t="shared" si="77"/>
        <v>0</v>
      </c>
      <c r="CC233" s="201">
        <f t="shared" si="77"/>
        <v>0</v>
      </c>
      <c r="CD233" s="201">
        <f t="shared" si="77"/>
        <v>0</v>
      </c>
      <c r="CE233" s="201">
        <f t="shared" si="77"/>
        <v>0</v>
      </c>
      <c r="CF233" s="201">
        <f t="shared" si="77"/>
        <v>0</v>
      </c>
      <c r="CG233" s="201">
        <f t="shared" si="77"/>
        <v>0</v>
      </c>
      <c r="CH233" s="201">
        <f t="shared" si="77"/>
        <v>0</v>
      </c>
      <c r="CI233" s="201">
        <f t="shared" si="77"/>
        <v>0</v>
      </c>
      <c r="CJ233" s="201">
        <f t="shared" si="77"/>
        <v>0</v>
      </c>
      <c r="CK233" s="201">
        <f t="shared" si="77"/>
        <v>0</v>
      </c>
      <c r="CL233" s="201">
        <f t="shared" si="77"/>
        <v>0</v>
      </c>
      <c r="CM233" s="201">
        <f t="shared" si="77"/>
        <v>0</v>
      </c>
      <c r="CN233" s="201">
        <f t="shared" si="77"/>
        <v>0</v>
      </c>
      <c r="CO233" s="201">
        <f t="shared" si="77"/>
        <v>0</v>
      </c>
      <c r="CP233" s="201">
        <f t="shared" si="77"/>
        <v>0</v>
      </c>
      <c r="CQ233" s="201">
        <f t="shared" si="77"/>
        <v>0</v>
      </c>
      <c r="CR233" s="201">
        <f t="shared" si="77"/>
        <v>0</v>
      </c>
      <c r="CS233" s="201">
        <f t="shared" si="77"/>
        <v>0</v>
      </c>
      <c r="CT233" s="201">
        <f t="shared" si="77"/>
        <v>0</v>
      </c>
      <c r="CU233" s="201">
        <f t="shared" si="77"/>
        <v>0</v>
      </c>
      <c r="CV233" s="201">
        <f t="shared" si="77"/>
        <v>0</v>
      </c>
      <c r="CW233" s="201">
        <f t="shared" si="77"/>
        <v>0</v>
      </c>
      <c r="CX233" s="201">
        <f t="shared" si="77"/>
        <v>0</v>
      </c>
      <c r="CY233" s="201">
        <f t="shared" si="77"/>
        <v>0</v>
      </c>
      <c r="CZ233" s="201">
        <f t="shared" si="77"/>
        <v>0</v>
      </c>
      <c r="DA233" s="201">
        <f t="shared" si="77"/>
        <v>0</v>
      </c>
      <c r="DB233" s="201">
        <f t="shared" si="77"/>
        <v>0</v>
      </c>
      <c r="DC233" s="201">
        <f t="shared" si="77"/>
        <v>0</v>
      </c>
      <c r="DD233" s="201">
        <f t="shared" si="77"/>
        <v>0</v>
      </c>
      <c r="DE233" s="201">
        <f t="shared" si="77"/>
        <v>0</v>
      </c>
      <c r="DF233" s="201">
        <f t="shared" si="77"/>
        <v>0</v>
      </c>
      <c r="DG233" s="201">
        <f t="shared" si="77"/>
        <v>0</v>
      </c>
      <c r="DH233" s="201">
        <f t="shared" si="77"/>
        <v>0</v>
      </c>
      <c r="DI233" s="201">
        <f t="shared" si="77"/>
        <v>0</v>
      </c>
      <c r="DJ233" s="201">
        <f t="shared" si="77"/>
        <v>0</v>
      </c>
      <c r="DK233" s="201">
        <f t="shared" si="77"/>
        <v>0</v>
      </c>
      <c r="DL233" s="201">
        <f t="shared" si="77"/>
        <v>0</v>
      </c>
      <c r="DM233" s="201">
        <f t="shared" si="77"/>
        <v>0</v>
      </c>
      <c r="DN233" s="201">
        <f t="shared" si="77"/>
        <v>0</v>
      </c>
      <c r="DO233" s="201">
        <f t="shared" si="77"/>
        <v>0</v>
      </c>
      <c r="DP233" s="201">
        <f t="shared" si="77"/>
        <v>0</v>
      </c>
      <c r="DQ233" s="201">
        <f t="shared" si="77"/>
        <v>0</v>
      </c>
      <c r="DR233" s="201">
        <f t="shared" si="77"/>
        <v>0</v>
      </c>
      <c r="DS233" s="201">
        <f t="shared" si="77"/>
        <v>0</v>
      </c>
      <c r="DT233" s="201">
        <f t="shared" si="77"/>
        <v>0</v>
      </c>
      <c r="DU233" s="201">
        <f t="shared" si="77"/>
        <v>0</v>
      </c>
      <c r="DV233" s="201">
        <f t="shared" si="77"/>
        <v>0</v>
      </c>
      <c r="DW233" s="201">
        <f t="shared" si="77"/>
        <v>0</v>
      </c>
      <c r="DX233" s="201">
        <f t="shared" si="77"/>
        <v>0</v>
      </c>
      <c r="DY233" s="201">
        <f t="shared" si="77"/>
        <v>0</v>
      </c>
      <c r="DZ233" s="201">
        <f t="shared" si="77"/>
        <v>0</v>
      </c>
      <c r="EA233" s="201">
        <f t="shared" si="77"/>
        <v>0</v>
      </c>
      <c r="EB233" s="201">
        <f t="shared" si="77"/>
        <v>0</v>
      </c>
      <c r="EC233" s="201">
        <f t="shared" si="77"/>
        <v>0</v>
      </c>
      <c r="ED233" s="201">
        <f t="shared" si="77"/>
        <v>0</v>
      </c>
      <c r="EE233" s="201">
        <f t="shared" si="77"/>
        <v>0</v>
      </c>
      <c r="EF233" s="201">
        <f t="shared" si="77"/>
        <v>0</v>
      </c>
      <c r="EG233" s="155">
        <f t="shared" si="77"/>
        <v>0</v>
      </c>
    </row>
    <row r="234" spans="1:137" ht="16.149999999999999" outlineLevel="1" thickBot="1">
      <c r="A234" s="221"/>
      <c r="B234" s="222"/>
      <c r="C234" s="222"/>
      <c r="D234" s="222"/>
      <c r="E234" s="222"/>
      <c r="F234" s="222"/>
      <c r="G234" s="222"/>
      <c r="H234" s="222"/>
      <c r="I234" s="222"/>
      <c r="J234" s="222"/>
      <c r="K234" s="222"/>
      <c r="L234" s="222"/>
      <c r="M234" s="222"/>
      <c r="N234" s="222"/>
      <c r="O234" s="222"/>
      <c r="P234" s="222"/>
      <c r="Q234" s="222"/>
      <c r="R234" s="222"/>
      <c r="S234" s="222"/>
      <c r="T234" s="222"/>
      <c r="U234" s="222"/>
      <c r="V234" s="222"/>
      <c r="W234" s="222"/>
      <c r="X234" s="222"/>
      <c r="Y234" s="222"/>
      <c r="Z234" s="222"/>
      <c r="AA234" s="222"/>
      <c r="AB234" s="222"/>
      <c r="AC234" s="222"/>
      <c r="AD234" s="222"/>
      <c r="AE234" s="222"/>
      <c r="AF234" s="222"/>
      <c r="AG234" s="222"/>
      <c r="AH234" s="222"/>
      <c r="AI234" s="222"/>
      <c r="AJ234" s="222"/>
      <c r="AK234" s="222"/>
      <c r="AL234" s="222"/>
      <c r="AM234" s="222"/>
      <c r="AN234" s="222"/>
      <c r="AO234" s="222"/>
      <c r="AP234" s="222"/>
      <c r="AQ234" s="222"/>
      <c r="AR234" s="222"/>
      <c r="AS234" s="222"/>
      <c r="AT234" s="222"/>
      <c r="AU234" s="222"/>
      <c r="AV234" s="222"/>
      <c r="AW234" s="222"/>
      <c r="AX234" s="222"/>
      <c r="AY234" s="222"/>
      <c r="AZ234" s="222"/>
      <c r="BA234" s="222"/>
      <c r="BB234" s="222"/>
      <c r="BC234" s="222"/>
      <c r="BD234" s="222"/>
      <c r="BE234" s="222"/>
      <c r="BF234" s="222"/>
      <c r="BG234" s="222"/>
      <c r="BH234" s="222"/>
      <c r="BI234" s="222"/>
      <c r="BJ234" s="222"/>
      <c r="BK234" s="222"/>
      <c r="BL234" s="222"/>
      <c r="BM234" s="222"/>
      <c r="BN234" s="222"/>
      <c r="BO234" s="222"/>
      <c r="BP234" s="222"/>
      <c r="BQ234" s="222"/>
      <c r="BR234" s="222"/>
      <c r="BS234" s="222"/>
      <c r="BT234" s="222"/>
      <c r="BU234" s="222"/>
      <c r="BV234" s="222"/>
      <c r="BW234" s="222"/>
      <c r="BX234" s="222"/>
      <c r="BY234" s="222"/>
      <c r="BZ234" s="222"/>
      <c r="CA234" s="222"/>
      <c r="CB234" s="222"/>
      <c r="CC234" s="222"/>
      <c r="CD234" s="222"/>
      <c r="CE234" s="222"/>
      <c r="CF234" s="222"/>
      <c r="CG234" s="222"/>
      <c r="CH234" s="222"/>
      <c r="CI234" s="222"/>
      <c r="CJ234" s="222"/>
      <c r="CK234" s="222"/>
      <c r="CL234" s="222"/>
      <c r="CM234" s="222"/>
      <c r="CN234" s="222"/>
      <c r="CO234" s="222"/>
      <c r="CP234" s="222"/>
      <c r="CQ234" s="222"/>
      <c r="CR234" s="222"/>
      <c r="CS234" s="222"/>
      <c r="CT234" s="222"/>
      <c r="CU234" s="222"/>
      <c r="CV234" s="222"/>
      <c r="CW234" s="222"/>
      <c r="CX234" s="222"/>
      <c r="CY234" s="222"/>
      <c r="CZ234" s="222"/>
      <c r="DA234" s="222"/>
      <c r="DB234" s="222"/>
      <c r="DC234" s="222"/>
      <c r="DD234" s="222"/>
      <c r="DE234" s="222"/>
      <c r="DF234" s="222"/>
      <c r="DG234" s="222"/>
      <c r="DH234" s="222"/>
      <c r="DI234" s="222"/>
      <c r="DJ234" s="222"/>
      <c r="DK234" s="222"/>
      <c r="DL234" s="222"/>
      <c r="DM234" s="222"/>
      <c r="DN234" s="222"/>
      <c r="DO234" s="222"/>
      <c r="DP234" s="222"/>
      <c r="DQ234" s="222"/>
      <c r="DR234" s="222"/>
      <c r="DS234" s="222"/>
      <c r="DT234" s="222"/>
      <c r="DU234" s="222"/>
      <c r="DV234" s="222"/>
      <c r="DW234" s="222"/>
      <c r="DX234" s="222"/>
      <c r="DY234" s="222"/>
      <c r="DZ234" s="222"/>
      <c r="EA234" s="222"/>
      <c r="EB234" s="222"/>
      <c r="EC234" s="222"/>
      <c r="ED234" s="222"/>
      <c r="EE234" s="222"/>
      <c r="EF234" s="222"/>
      <c r="EG234" s="10"/>
    </row>
    <row r="235" spans="1:137" outlineLevel="1">
      <c r="A235" s="220" t="s">
        <v>254</v>
      </c>
      <c r="B235" s="220" t="s">
        <v>287</v>
      </c>
      <c r="C235" s="220" t="s">
        <v>284</v>
      </c>
      <c r="D235" s="220"/>
      <c r="E235" s="220"/>
      <c r="F235" s="220"/>
      <c r="G235" s="220"/>
      <c r="H235" s="220"/>
      <c r="I235" s="220"/>
      <c r="J235" s="220"/>
      <c r="K235" s="220"/>
      <c r="L235" s="220"/>
      <c r="M235" s="220"/>
      <c r="N235" s="220"/>
      <c r="O235" s="220"/>
      <c r="P235" s="220"/>
      <c r="Q235" s="220"/>
      <c r="R235" s="220"/>
      <c r="S235" s="220"/>
      <c r="T235" s="220"/>
      <c r="U235" s="220"/>
      <c r="V235" s="220"/>
      <c r="W235" s="220"/>
      <c r="X235" s="220"/>
      <c r="Y235" s="220"/>
      <c r="Z235" s="220"/>
      <c r="AA235" s="220"/>
      <c r="AB235" s="220"/>
      <c r="AC235" s="220"/>
      <c r="AD235" s="220"/>
      <c r="AE235" s="220"/>
      <c r="AF235" s="220"/>
      <c r="AG235" s="220"/>
      <c r="AH235" s="220"/>
      <c r="AI235" s="220"/>
      <c r="AJ235" s="220"/>
      <c r="AK235" s="220"/>
      <c r="AL235" s="220"/>
      <c r="AM235" s="220"/>
      <c r="AN235" s="220"/>
      <c r="AO235" s="220"/>
      <c r="AP235" s="220"/>
      <c r="AQ235" s="220"/>
      <c r="AR235" s="220"/>
      <c r="AS235" s="220"/>
      <c r="AT235" s="220"/>
      <c r="AU235" s="220"/>
      <c r="AV235" s="220"/>
      <c r="AW235" s="220"/>
      <c r="AX235" s="220"/>
      <c r="AY235" s="220"/>
      <c r="AZ235" s="220"/>
      <c r="BA235" s="220"/>
      <c r="BB235" s="220"/>
      <c r="BC235" s="220"/>
      <c r="BD235" s="220"/>
      <c r="BE235" s="220"/>
      <c r="BF235" s="220"/>
      <c r="BG235" s="220"/>
      <c r="BH235" s="220"/>
      <c r="BI235" s="220"/>
      <c r="BJ235" s="220"/>
      <c r="BK235" s="220"/>
      <c r="BL235" s="220"/>
      <c r="BM235" s="220"/>
      <c r="BN235" s="220"/>
      <c r="BO235" s="220"/>
      <c r="BP235" s="220"/>
      <c r="BQ235" s="220"/>
      <c r="BR235" s="220"/>
      <c r="BS235" s="220"/>
      <c r="BT235" s="220"/>
      <c r="BU235" s="220"/>
      <c r="BV235" s="220"/>
      <c r="BW235" s="220"/>
      <c r="BX235" s="220"/>
      <c r="BY235" s="220"/>
      <c r="BZ235" s="220"/>
      <c r="CA235" s="220"/>
      <c r="CB235" s="220"/>
      <c r="CC235" s="220"/>
      <c r="CD235" s="220"/>
      <c r="CE235" s="220"/>
      <c r="CF235" s="220"/>
      <c r="CG235" s="220"/>
      <c r="CH235" s="220"/>
      <c r="CI235" s="220"/>
      <c r="CJ235" s="220"/>
      <c r="CK235" s="220"/>
      <c r="CL235" s="220"/>
      <c r="CM235" s="220"/>
      <c r="CN235" s="220"/>
      <c r="CO235" s="220"/>
      <c r="CP235" s="220"/>
      <c r="CQ235" s="220"/>
      <c r="CR235" s="220"/>
      <c r="CS235" s="220"/>
      <c r="CT235" s="220"/>
      <c r="CU235" s="220"/>
      <c r="CV235" s="220"/>
      <c r="CW235" s="220"/>
      <c r="CX235" s="220"/>
      <c r="CY235" s="220"/>
      <c r="CZ235" s="220"/>
      <c r="DA235" s="220"/>
      <c r="DB235" s="220"/>
      <c r="DC235" s="220"/>
      <c r="DD235" s="220"/>
      <c r="DE235" s="220"/>
      <c r="DF235" s="220"/>
      <c r="DG235" s="220"/>
      <c r="DH235" s="220"/>
      <c r="DI235" s="220"/>
      <c r="DJ235" s="220"/>
      <c r="DK235" s="220"/>
      <c r="DL235" s="220"/>
      <c r="DM235" s="220"/>
      <c r="DN235" s="220"/>
      <c r="DO235" s="220"/>
      <c r="DP235" s="220"/>
      <c r="DQ235" s="220"/>
      <c r="DR235" s="220"/>
      <c r="DS235" s="220"/>
      <c r="DT235" s="220"/>
      <c r="DU235" s="220"/>
      <c r="DV235" s="220"/>
      <c r="DW235" s="220"/>
      <c r="DX235" s="220"/>
      <c r="DY235" s="220"/>
      <c r="DZ235" s="220"/>
      <c r="EA235" s="220"/>
      <c r="EB235" s="220"/>
      <c r="EC235" s="220"/>
      <c r="ED235" s="220"/>
      <c r="EE235" s="220"/>
      <c r="EF235" s="220"/>
      <c r="EG235" s="9"/>
    </row>
    <row r="236" spans="1:137" outlineLevel="1">
      <c r="A236" s="211" t="str">
        <f>A203&amp;"."&amp;A235&amp;"."&amp;A204&amp;"."&amp;B236</f>
        <v>1.d.5.1</v>
      </c>
      <c r="B236">
        <v>1</v>
      </c>
      <c r="C236" t="e">
        <f>_xlfn.XLOOKUP($A236,Select!$A$4:$A$65,Select!$H$4:$H$65)</f>
        <v>#N/A</v>
      </c>
      <c r="D236"/>
      <c r="E236"/>
      <c r="F236"/>
      <c r="G236"/>
      <c r="H236"/>
      <c r="I236"/>
      <c r="J236"/>
      <c r="K236"/>
      <c r="L236"/>
      <c r="M236" s="200"/>
      <c r="N236" s="200"/>
      <c r="O236" s="200"/>
      <c r="P236" s="200"/>
      <c r="Q236" s="200"/>
      <c r="R236" s="200"/>
      <c r="S236" s="200"/>
      <c r="T236" s="200"/>
      <c r="U236" s="200"/>
      <c r="V236" s="200"/>
      <c r="W236" s="200"/>
      <c r="X236" s="200"/>
      <c r="Y236" s="200"/>
      <c r="Z236" s="200"/>
      <c r="AA236" s="200"/>
      <c r="AB236" s="200"/>
      <c r="AC236" s="200"/>
      <c r="AD236" s="200"/>
      <c r="AE236" s="200"/>
      <c r="AF236" s="200"/>
      <c r="AG236" s="200"/>
      <c r="AH236" s="200"/>
      <c r="AI236" s="200"/>
      <c r="AJ236" s="200"/>
      <c r="AK236" s="200"/>
      <c r="AL236" s="200"/>
      <c r="AM236" s="200"/>
      <c r="AN236" s="200"/>
      <c r="AO236" s="200"/>
      <c r="AP236" s="200"/>
      <c r="AQ236" s="200"/>
      <c r="AR236" s="200"/>
      <c r="AS236" s="200"/>
      <c r="AT236" s="200"/>
      <c r="AU236" s="200"/>
      <c r="AV236" s="200"/>
      <c r="AW236" s="200"/>
      <c r="AX236" s="200"/>
      <c r="AY236" s="200"/>
      <c r="AZ236" s="200"/>
      <c r="BA236" s="200"/>
      <c r="BB236" s="200"/>
      <c r="BC236" s="200"/>
      <c r="BD236" s="200"/>
      <c r="BE236" s="200"/>
      <c r="BF236" s="200"/>
      <c r="BG236" s="200"/>
      <c r="BH236" s="200"/>
      <c r="BI236" s="200"/>
      <c r="BJ236" s="200"/>
      <c r="BK236" s="200"/>
      <c r="BL236" s="200"/>
      <c r="BM236" s="200"/>
      <c r="BN236" s="200"/>
      <c r="BO236" s="200"/>
      <c r="BP236" s="200"/>
      <c r="BQ236" s="200"/>
      <c r="BR236" s="200"/>
      <c r="BS236" s="200"/>
      <c r="BT236" s="200"/>
      <c r="BU236" s="200"/>
      <c r="BV236" s="200"/>
      <c r="BW236" s="200"/>
      <c r="BX236" s="200"/>
      <c r="BY236" s="200"/>
      <c r="BZ236" s="200"/>
      <c r="CA236" s="200"/>
      <c r="CB236" s="200"/>
      <c r="CC236" s="200"/>
      <c r="CD236" s="200"/>
      <c r="CE236" s="200"/>
      <c r="CF236" s="200"/>
      <c r="CG236" s="200"/>
      <c r="CH236" s="200"/>
      <c r="CI236" s="200"/>
      <c r="CJ236" s="200"/>
      <c r="CK236" s="200"/>
      <c r="CL236" s="200"/>
      <c r="CM236" s="200"/>
      <c r="CN236" s="200"/>
      <c r="CO236" s="200"/>
      <c r="CP236" s="200"/>
      <c r="CQ236" s="200"/>
      <c r="CR236" s="200"/>
      <c r="CS236" s="200"/>
      <c r="CT236" s="200"/>
      <c r="CU236" s="200"/>
      <c r="CV236" s="200"/>
      <c r="CW236" s="200"/>
      <c r="CX236" s="200"/>
      <c r="CY236" s="200"/>
      <c r="CZ236" s="200"/>
      <c r="DA236" s="200"/>
      <c r="DB236" s="200"/>
      <c r="DC236" s="200"/>
      <c r="DD236" s="200"/>
      <c r="DE236" s="200"/>
      <c r="DF236" s="200"/>
      <c r="DG236" s="200"/>
      <c r="DH236" s="200"/>
      <c r="DI236" s="200"/>
      <c r="DJ236" s="200"/>
      <c r="DK236" s="200"/>
      <c r="DL236" s="200"/>
      <c r="DM236" s="200"/>
      <c r="DN236" s="200"/>
      <c r="DO236" s="200"/>
      <c r="DP236" s="200"/>
      <c r="DQ236" s="200"/>
      <c r="DR236" s="200"/>
      <c r="DS236" s="200"/>
      <c r="DT236" s="200"/>
      <c r="DU236" s="200"/>
      <c r="DV236" s="200"/>
      <c r="DW236" s="200"/>
      <c r="DX236" s="200"/>
      <c r="DY236" s="200"/>
      <c r="DZ236" s="200"/>
      <c r="EA236" s="200"/>
      <c r="EB236" s="200"/>
      <c r="EC236" s="200"/>
      <c r="ED236" s="200"/>
      <c r="EE236" s="200"/>
      <c r="EF236" s="200"/>
      <c r="EG236" s="32"/>
    </row>
    <row r="237" spans="1:137" outlineLevel="1">
      <c r="A237" s="211" t="str">
        <f>A203&amp;"."&amp;A235&amp;"."&amp;A204&amp;"."&amp;B237</f>
        <v>1.d.5.2</v>
      </c>
      <c r="B237">
        <v>2</v>
      </c>
      <c r="C237" t="e">
        <f>_xlfn.XLOOKUP($A237,Select!$A$4:$A$65,Select!$H$4:$H$65)</f>
        <v>#N/A</v>
      </c>
      <c r="D237"/>
      <c r="E237"/>
      <c r="F237"/>
      <c r="G237"/>
      <c r="H237"/>
      <c r="I237"/>
      <c r="J237"/>
      <c r="K237"/>
      <c r="L237"/>
      <c r="M237" s="200"/>
      <c r="N237" s="200"/>
      <c r="O237" s="200"/>
      <c r="P237" s="200"/>
      <c r="Q237" s="200"/>
      <c r="R237" s="200"/>
      <c r="S237" s="200"/>
      <c r="T237" s="200"/>
      <c r="U237" s="200"/>
      <c r="V237" s="200"/>
      <c r="W237" s="200"/>
      <c r="X237" s="200"/>
      <c r="Y237" s="200"/>
      <c r="Z237" s="200"/>
      <c r="AA237" s="200"/>
      <c r="AB237" s="200"/>
      <c r="AC237" s="200"/>
      <c r="AD237" s="200"/>
      <c r="AE237" s="200"/>
      <c r="AF237" s="200"/>
      <c r="AG237" s="200"/>
      <c r="AH237" s="200"/>
      <c r="AI237" s="200"/>
      <c r="AJ237" s="200"/>
      <c r="AK237" s="200"/>
      <c r="AL237" s="200"/>
      <c r="AM237" s="200"/>
      <c r="AN237" s="200"/>
      <c r="AO237" s="200"/>
      <c r="AP237" s="200"/>
      <c r="AQ237" s="200"/>
      <c r="AR237" s="200"/>
      <c r="AS237" s="200"/>
      <c r="AT237" s="200"/>
      <c r="AU237" s="200"/>
      <c r="AV237" s="200"/>
      <c r="AW237" s="200"/>
      <c r="AX237" s="200"/>
      <c r="AY237" s="200"/>
      <c r="AZ237" s="200"/>
      <c r="BA237" s="200"/>
      <c r="BB237" s="200"/>
      <c r="BC237" s="200"/>
      <c r="BD237" s="200"/>
      <c r="BE237" s="200"/>
      <c r="BF237" s="200"/>
      <c r="BG237" s="200"/>
      <c r="BH237" s="200"/>
      <c r="BI237" s="200"/>
      <c r="BJ237" s="200"/>
      <c r="BK237" s="200"/>
      <c r="BL237" s="200"/>
      <c r="BM237" s="200"/>
      <c r="BN237" s="200"/>
      <c r="BO237" s="200"/>
      <c r="BP237" s="200"/>
      <c r="BQ237" s="200"/>
      <c r="BR237" s="200"/>
      <c r="BS237" s="200"/>
      <c r="BT237" s="200"/>
      <c r="BU237" s="200"/>
      <c r="BV237" s="200"/>
      <c r="BW237" s="200"/>
      <c r="BX237" s="200"/>
      <c r="BY237" s="200"/>
      <c r="BZ237" s="200"/>
      <c r="CA237" s="200"/>
      <c r="CB237" s="200"/>
      <c r="CC237" s="200"/>
      <c r="CD237" s="200"/>
      <c r="CE237" s="200"/>
      <c r="CF237" s="200"/>
      <c r="CG237" s="200"/>
      <c r="CH237" s="200"/>
      <c r="CI237" s="200"/>
      <c r="CJ237" s="200"/>
      <c r="CK237" s="200"/>
      <c r="CL237" s="200"/>
      <c r="CM237" s="200"/>
      <c r="CN237" s="200"/>
      <c r="CO237" s="200"/>
      <c r="CP237" s="200"/>
      <c r="CQ237" s="200"/>
      <c r="CR237" s="200"/>
      <c r="CS237" s="200"/>
      <c r="CT237" s="200"/>
      <c r="CU237" s="200"/>
      <c r="CV237" s="200"/>
      <c r="CW237" s="200"/>
      <c r="CX237" s="200"/>
      <c r="CY237" s="200"/>
      <c r="CZ237" s="200"/>
      <c r="DA237" s="200"/>
      <c r="DB237" s="200"/>
      <c r="DC237" s="200"/>
      <c r="DD237" s="200"/>
      <c r="DE237" s="200"/>
      <c r="DF237" s="200"/>
      <c r="DG237" s="200"/>
      <c r="DH237" s="200"/>
      <c r="DI237" s="200"/>
      <c r="DJ237" s="200"/>
      <c r="DK237" s="200"/>
      <c r="DL237" s="200"/>
      <c r="DM237" s="200"/>
      <c r="DN237" s="200"/>
      <c r="DO237" s="200"/>
      <c r="DP237" s="200"/>
      <c r="DQ237" s="200"/>
      <c r="DR237" s="200"/>
      <c r="DS237" s="200"/>
      <c r="DT237" s="200"/>
      <c r="DU237" s="200"/>
      <c r="DV237" s="200"/>
      <c r="DW237" s="200"/>
      <c r="DX237" s="200"/>
      <c r="DY237" s="200"/>
      <c r="DZ237" s="200"/>
      <c r="EA237" s="200"/>
      <c r="EB237" s="200"/>
      <c r="EC237" s="200"/>
      <c r="ED237" s="200"/>
      <c r="EE237" s="200"/>
      <c r="EF237" s="200"/>
      <c r="EG237" s="32"/>
    </row>
    <row r="238" spans="1:137" outlineLevel="1">
      <c r="A238" s="211" t="str">
        <f>A203&amp;"."&amp;A235&amp;"."&amp;A204&amp;"."&amp;B238</f>
        <v>1.d.5.3</v>
      </c>
      <c r="B238">
        <v>3</v>
      </c>
      <c r="C238" t="e">
        <f>_xlfn.XLOOKUP($A238,Select!$A$4:$A$65,Select!$H$4:$H$65)</f>
        <v>#N/A</v>
      </c>
      <c r="D238"/>
      <c r="E238"/>
      <c r="F238"/>
      <c r="G238"/>
      <c r="H238"/>
      <c r="I238"/>
      <c r="J238"/>
      <c r="K238"/>
      <c r="L238"/>
      <c r="M238" s="200"/>
      <c r="N238" s="200"/>
      <c r="O238" s="200"/>
      <c r="P238" s="200"/>
      <c r="Q238" s="200"/>
      <c r="R238" s="200"/>
      <c r="S238" s="200"/>
      <c r="T238" s="200"/>
      <c r="U238" s="200"/>
      <c r="V238" s="200"/>
      <c r="W238" s="200"/>
      <c r="X238" s="200"/>
      <c r="Y238" s="200"/>
      <c r="Z238" s="200"/>
      <c r="AA238" s="200"/>
      <c r="AB238" s="200"/>
      <c r="AC238" s="200"/>
      <c r="AD238" s="200"/>
      <c r="AE238" s="200"/>
      <c r="AF238" s="200"/>
      <c r="AG238" s="200"/>
      <c r="AH238" s="200"/>
      <c r="AI238" s="200"/>
      <c r="AJ238" s="200"/>
      <c r="AK238" s="200"/>
      <c r="AL238" s="200"/>
      <c r="AM238" s="200"/>
      <c r="AN238" s="200"/>
      <c r="AO238" s="200"/>
      <c r="AP238" s="200"/>
      <c r="AQ238" s="200"/>
      <c r="AR238" s="200"/>
      <c r="AS238" s="200"/>
      <c r="AT238" s="200"/>
      <c r="AU238" s="200"/>
      <c r="AV238" s="200"/>
      <c r="AW238" s="200"/>
      <c r="AX238" s="200"/>
      <c r="AY238" s="200"/>
      <c r="AZ238" s="200"/>
      <c r="BA238" s="200"/>
      <c r="BB238" s="200"/>
      <c r="BC238" s="200"/>
      <c r="BD238" s="200"/>
      <c r="BE238" s="200"/>
      <c r="BF238" s="200"/>
      <c r="BG238" s="200"/>
      <c r="BH238" s="200"/>
      <c r="BI238" s="200"/>
      <c r="BJ238" s="200"/>
      <c r="BK238" s="200"/>
      <c r="BL238" s="200"/>
      <c r="BM238" s="200"/>
      <c r="BN238" s="200"/>
      <c r="BO238" s="200"/>
      <c r="BP238" s="200"/>
      <c r="BQ238" s="200"/>
      <c r="BR238" s="200"/>
      <c r="BS238" s="200"/>
      <c r="BT238" s="200"/>
      <c r="BU238" s="200"/>
      <c r="BV238" s="200"/>
      <c r="BW238" s="200"/>
      <c r="BX238" s="200"/>
      <c r="BY238" s="200"/>
      <c r="BZ238" s="200"/>
      <c r="CA238" s="200"/>
      <c r="CB238" s="200"/>
      <c r="CC238" s="200"/>
      <c r="CD238" s="200"/>
      <c r="CE238" s="200"/>
      <c r="CF238" s="200"/>
      <c r="CG238" s="200"/>
      <c r="CH238" s="200"/>
      <c r="CI238" s="200"/>
      <c r="CJ238" s="200"/>
      <c r="CK238" s="200"/>
      <c r="CL238" s="200"/>
      <c r="CM238" s="200"/>
      <c r="CN238" s="200"/>
      <c r="CO238" s="200"/>
      <c r="CP238" s="200"/>
      <c r="CQ238" s="200"/>
      <c r="CR238" s="200"/>
      <c r="CS238" s="200"/>
      <c r="CT238" s="200"/>
      <c r="CU238" s="200"/>
      <c r="CV238" s="200"/>
      <c r="CW238" s="200"/>
      <c r="CX238" s="200"/>
      <c r="CY238" s="200"/>
      <c r="CZ238" s="200"/>
      <c r="DA238" s="200"/>
      <c r="DB238" s="200"/>
      <c r="DC238" s="200"/>
      <c r="DD238" s="200"/>
      <c r="DE238" s="200"/>
      <c r="DF238" s="200"/>
      <c r="DG238" s="200"/>
      <c r="DH238" s="200"/>
      <c r="DI238" s="200"/>
      <c r="DJ238" s="200"/>
      <c r="DK238" s="200"/>
      <c r="DL238" s="200"/>
      <c r="DM238" s="200"/>
      <c r="DN238" s="200"/>
      <c r="DO238" s="200"/>
      <c r="DP238" s="200"/>
      <c r="DQ238" s="200"/>
      <c r="DR238" s="200"/>
      <c r="DS238" s="200"/>
      <c r="DT238" s="200"/>
      <c r="DU238" s="200"/>
      <c r="DV238" s="200"/>
      <c r="DW238" s="200"/>
      <c r="DX238" s="200"/>
      <c r="DY238" s="200"/>
      <c r="DZ238" s="200"/>
      <c r="EA238" s="200"/>
      <c r="EB238" s="200"/>
      <c r="EC238" s="200"/>
      <c r="ED238" s="200"/>
      <c r="EE238" s="200"/>
      <c r="EF238" s="200"/>
      <c r="EG238" s="32"/>
    </row>
    <row r="239" spans="1:137" outlineLevel="1">
      <c r="A239" s="211" t="str">
        <f>A203&amp;"."&amp;A235&amp;"."&amp;A204&amp;"."&amp;B239</f>
        <v>1.d.5.4</v>
      </c>
      <c r="B239">
        <v>4</v>
      </c>
      <c r="C239" t="e">
        <f>_xlfn.XLOOKUP($A239,Select!$A$4:$A$65,Select!$H$4:$H$65)</f>
        <v>#N/A</v>
      </c>
      <c r="D239"/>
      <c r="E239"/>
      <c r="F239"/>
      <c r="G239"/>
      <c r="H239"/>
      <c r="I239"/>
      <c r="J239"/>
      <c r="K239"/>
      <c r="L239"/>
      <c r="M239" s="200"/>
      <c r="N239" s="200"/>
      <c r="O239" s="200"/>
      <c r="P239" s="200"/>
      <c r="Q239" s="200"/>
      <c r="R239" s="200"/>
      <c r="S239" s="200"/>
      <c r="T239" s="200"/>
      <c r="U239" s="200"/>
      <c r="V239" s="200"/>
      <c r="W239" s="200"/>
      <c r="X239" s="200"/>
      <c r="Y239" s="200"/>
      <c r="Z239" s="200"/>
      <c r="AA239" s="200"/>
      <c r="AB239" s="200"/>
      <c r="AC239" s="200"/>
      <c r="AD239" s="200"/>
      <c r="AE239" s="200"/>
      <c r="AF239" s="200"/>
      <c r="AG239" s="200"/>
      <c r="AH239" s="200"/>
      <c r="AI239" s="200"/>
      <c r="AJ239" s="200"/>
      <c r="AK239" s="200"/>
      <c r="AL239" s="200"/>
      <c r="AM239" s="200"/>
      <c r="AN239" s="200"/>
      <c r="AO239" s="200"/>
      <c r="AP239" s="200"/>
      <c r="AQ239" s="200"/>
      <c r="AR239" s="200"/>
      <c r="AS239" s="200"/>
      <c r="AT239" s="200"/>
      <c r="AU239" s="200"/>
      <c r="AV239" s="200"/>
      <c r="AW239" s="200"/>
      <c r="AX239" s="200"/>
      <c r="AY239" s="200"/>
      <c r="AZ239" s="200"/>
      <c r="BA239" s="200"/>
      <c r="BB239" s="200"/>
      <c r="BC239" s="200"/>
      <c r="BD239" s="200"/>
      <c r="BE239" s="200"/>
      <c r="BF239" s="200"/>
      <c r="BG239" s="200"/>
      <c r="BH239" s="200"/>
      <c r="BI239" s="200"/>
      <c r="BJ239" s="200"/>
      <c r="BK239" s="200"/>
      <c r="BL239" s="200"/>
      <c r="BM239" s="200"/>
      <c r="BN239" s="200"/>
      <c r="BO239" s="200"/>
      <c r="BP239" s="200"/>
      <c r="BQ239" s="200"/>
      <c r="BR239" s="200"/>
      <c r="BS239" s="200"/>
      <c r="BT239" s="200"/>
      <c r="BU239" s="200"/>
      <c r="BV239" s="200"/>
      <c r="BW239" s="200"/>
      <c r="BX239" s="200"/>
      <c r="BY239" s="200"/>
      <c r="BZ239" s="200"/>
      <c r="CA239" s="200"/>
      <c r="CB239" s="200"/>
      <c r="CC239" s="200"/>
      <c r="CD239" s="200"/>
      <c r="CE239" s="200"/>
      <c r="CF239" s="200"/>
      <c r="CG239" s="200"/>
      <c r="CH239" s="200"/>
      <c r="CI239" s="200"/>
      <c r="CJ239" s="200"/>
      <c r="CK239" s="200"/>
      <c r="CL239" s="200"/>
      <c r="CM239" s="200"/>
      <c r="CN239" s="200"/>
      <c r="CO239" s="200"/>
      <c r="CP239" s="200"/>
      <c r="CQ239" s="200"/>
      <c r="CR239" s="200"/>
      <c r="CS239" s="200"/>
      <c r="CT239" s="200"/>
      <c r="CU239" s="200"/>
      <c r="CV239" s="200"/>
      <c r="CW239" s="200"/>
      <c r="CX239" s="200"/>
      <c r="CY239" s="200"/>
      <c r="CZ239" s="200"/>
      <c r="DA239" s="200"/>
      <c r="DB239" s="200"/>
      <c r="DC239" s="200"/>
      <c r="DD239" s="200"/>
      <c r="DE239" s="200"/>
      <c r="DF239" s="200"/>
      <c r="DG239" s="200"/>
      <c r="DH239" s="200"/>
      <c r="DI239" s="200"/>
      <c r="DJ239" s="200"/>
      <c r="DK239" s="200"/>
      <c r="DL239" s="200"/>
      <c r="DM239" s="200"/>
      <c r="DN239" s="200"/>
      <c r="DO239" s="200"/>
      <c r="DP239" s="200"/>
      <c r="DQ239" s="200"/>
      <c r="DR239" s="200"/>
      <c r="DS239" s="200"/>
      <c r="DT239" s="200"/>
      <c r="DU239" s="200"/>
      <c r="DV239" s="200"/>
      <c r="DW239" s="200"/>
      <c r="DX239" s="200"/>
      <c r="DY239" s="200"/>
      <c r="DZ239" s="200"/>
      <c r="EA239" s="200"/>
      <c r="EB239" s="200"/>
      <c r="EC239" s="200"/>
      <c r="ED239" s="200"/>
      <c r="EE239" s="200"/>
      <c r="EF239" s="200"/>
      <c r="EG239" s="32"/>
    </row>
    <row r="240" spans="1:137" outlineLevel="1">
      <c r="A240" s="211" t="str">
        <f>A203&amp;"."&amp;A235&amp;"."&amp;A204&amp;"."&amp;B240</f>
        <v>1.d.5.5</v>
      </c>
      <c r="B240">
        <v>5</v>
      </c>
      <c r="C240" t="e">
        <f>_xlfn.XLOOKUP($A240,Select!$A$4:$A$65,Select!$H$4:$H$65)</f>
        <v>#N/A</v>
      </c>
      <c r="D240"/>
      <c r="E240"/>
      <c r="F240"/>
      <c r="G240"/>
      <c r="H240"/>
      <c r="I240"/>
      <c r="J240"/>
      <c r="K240"/>
      <c r="L240"/>
      <c r="M240" s="200"/>
      <c r="N240" s="200"/>
      <c r="O240" s="200"/>
      <c r="P240" s="200"/>
      <c r="Q240" s="200"/>
      <c r="R240" s="200"/>
      <c r="S240" s="200"/>
      <c r="T240" s="200"/>
      <c r="U240" s="200"/>
      <c r="V240" s="200"/>
      <c r="W240" s="200"/>
      <c r="X240" s="200"/>
      <c r="Y240" s="200"/>
      <c r="Z240" s="200"/>
      <c r="AA240" s="200"/>
      <c r="AB240" s="200"/>
      <c r="AC240" s="200"/>
      <c r="AD240" s="200"/>
      <c r="AE240" s="200"/>
      <c r="AF240" s="200"/>
      <c r="AG240" s="200"/>
      <c r="AH240" s="200"/>
      <c r="AI240" s="200"/>
      <c r="AJ240" s="200"/>
      <c r="AK240" s="200"/>
      <c r="AL240" s="200"/>
      <c r="AM240" s="200"/>
      <c r="AN240" s="200"/>
      <c r="AO240" s="200"/>
      <c r="AP240" s="200"/>
      <c r="AQ240" s="200"/>
      <c r="AR240" s="200"/>
      <c r="AS240" s="200"/>
      <c r="AT240" s="200"/>
      <c r="AU240" s="200"/>
      <c r="AV240" s="200"/>
      <c r="AW240" s="200"/>
      <c r="AX240" s="200"/>
      <c r="AY240" s="200"/>
      <c r="AZ240" s="200"/>
      <c r="BA240" s="200"/>
      <c r="BB240" s="200"/>
      <c r="BC240" s="200"/>
      <c r="BD240" s="200"/>
      <c r="BE240" s="200"/>
      <c r="BF240" s="200"/>
      <c r="BG240" s="200"/>
      <c r="BH240" s="200"/>
      <c r="BI240" s="200"/>
      <c r="BJ240" s="200"/>
      <c r="BK240" s="200"/>
      <c r="BL240" s="200"/>
      <c r="BM240" s="200"/>
      <c r="BN240" s="200"/>
      <c r="BO240" s="200"/>
      <c r="BP240" s="200"/>
      <c r="BQ240" s="200"/>
      <c r="BR240" s="200"/>
      <c r="BS240" s="200"/>
      <c r="BT240" s="200"/>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Y240" s="200"/>
      <c r="CZ240" s="200"/>
      <c r="DA240" s="200"/>
      <c r="DB240" s="200"/>
      <c r="DC240" s="200"/>
      <c r="DD240" s="200"/>
      <c r="DE240" s="200"/>
      <c r="DF240" s="200"/>
      <c r="DG240" s="200"/>
      <c r="DH240" s="200"/>
      <c r="DI240" s="200"/>
      <c r="DJ240" s="200"/>
      <c r="DK240" s="200"/>
      <c r="DL240" s="200"/>
      <c r="DM240" s="200"/>
      <c r="DN240" s="200"/>
      <c r="DO240" s="200"/>
      <c r="DP240" s="200"/>
      <c r="DQ240" s="200"/>
      <c r="DR240" s="200"/>
      <c r="DS240" s="200"/>
      <c r="DT240" s="200"/>
      <c r="DU240" s="200"/>
      <c r="DV240" s="200"/>
      <c r="DW240" s="200"/>
      <c r="DX240" s="200"/>
      <c r="DY240" s="200"/>
      <c r="DZ240" s="200"/>
      <c r="EA240" s="200"/>
      <c r="EB240" s="200"/>
      <c r="EC240" s="200"/>
      <c r="ED240" s="200"/>
      <c r="EE240" s="200"/>
      <c r="EF240" s="200"/>
      <c r="EG240" s="32"/>
    </row>
    <row r="241" spans="1:137" outlineLevel="1">
      <c r="A241" s="211" t="str">
        <f>A203&amp;"."&amp;A235&amp;"."&amp;A204&amp;"."&amp;B241</f>
        <v>1.d.5.6</v>
      </c>
      <c r="B241">
        <v>6</v>
      </c>
      <c r="C241" t="e">
        <f>_xlfn.XLOOKUP($A241,Select!$A$4:$A$65,Select!$H$4:$H$65)</f>
        <v>#N/A</v>
      </c>
      <c r="D241"/>
      <c r="E241"/>
      <c r="F241"/>
      <c r="G241"/>
      <c r="H241"/>
      <c r="I241"/>
      <c r="J241"/>
      <c r="K241"/>
      <c r="L241"/>
      <c r="M241" s="200"/>
      <c r="N241" s="200"/>
      <c r="O241" s="200"/>
      <c r="P241" s="200"/>
      <c r="Q241" s="200"/>
      <c r="R241" s="200"/>
      <c r="S241" s="200"/>
      <c r="T241" s="200"/>
      <c r="U241" s="200"/>
      <c r="V241" s="200"/>
      <c r="W241" s="200"/>
      <c r="X241" s="200"/>
      <c r="Y241" s="200"/>
      <c r="Z241" s="200"/>
      <c r="AA241" s="200"/>
      <c r="AB241" s="200"/>
      <c r="AC241" s="200"/>
      <c r="AD241" s="200"/>
      <c r="AE241" s="200"/>
      <c r="AF241" s="200"/>
      <c r="AG241" s="200"/>
      <c r="AH241" s="200"/>
      <c r="AI241" s="200"/>
      <c r="AJ241" s="200"/>
      <c r="AK241" s="200"/>
      <c r="AL241" s="200"/>
      <c r="AM241" s="200"/>
      <c r="AN241" s="200"/>
      <c r="AO241" s="200"/>
      <c r="AP241" s="200"/>
      <c r="AQ241" s="200"/>
      <c r="AR241" s="200"/>
      <c r="AS241" s="200"/>
      <c r="AT241" s="200"/>
      <c r="AU241" s="200"/>
      <c r="AV241" s="200"/>
      <c r="AW241" s="200"/>
      <c r="AX241" s="200"/>
      <c r="AY241" s="200"/>
      <c r="AZ241" s="200"/>
      <c r="BA241" s="200"/>
      <c r="BB241" s="200"/>
      <c r="BC241" s="200"/>
      <c r="BD241" s="200"/>
      <c r="BE241" s="200"/>
      <c r="BF241" s="200"/>
      <c r="BG241" s="200"/>
      <c r="BH241" s="200"/>
      <c r="BI241" s="200"/>
      <c r="BJ241" s="200"/>
      <c r="BK241" s="200"/>
      <c r="BL241" s="200"/>
      <c r="BM241" s="200"/>
      <c r="BN241" s="200"/>
      <c r="BO241" s="200"/>
      <c r="BP241" s="200"/>
      <c r="BQ241" s="200"/>
      <c r="BR241" s="200"/>
      <c r="BS241" s="200"/>
      <c r="BT241" s="200"/>
      <c r="BU241" s="200"/>
      <c r="BV241" s="200"/>
      <c r="BW241" s="200"/>
      <c r="BX241" s="200"/>
      <c r="BY241" s="200"/>
      <c r="BZ241" s="200"/>
      <c r="CA241" s="200"/>
      <c r="CB241" s="200"/>
      <c r="CC241" s="200"/>
      <c r="CD241" s="200"/>
      <c r="CE241" s="200"/>
      <c r="CF241" s="200"/>
      <c r="CG241" s="200"/>
      <c r="CH241" s="200"/>
      <c r="CI241" s="200"/>
      <c r="CJ241" s="200"/>
      <c r="CK241" s="200"/>
      <c r="CL241" s="200"/>
      <c r="CM241" s="200"/>
      <c r="CN241" s="200"/>
      <c r="CO241" s="200"/>
      <c r="CP241" s="200"/>
      <c r="CQ241" s="200"/>
      <c r="CR241" s="200"/>
      <c r="CS241" s="200"/>
      <c r="CT241" s="200"/>
      <c r="CU241" s="200"/>
      <c r="CV241" s="200"/>
      <c r="CW241" s="200"/>
      <c r="CX241" s="200"/>
      <c r="CY241" s="200"/>
      <c r="CZ241" s="200"/>
      <c r="DA241" s="200"/>
      <c r="DB241" s="200"/>
      <c r="DC241" s="200"/>
      <c r="DD241" s="200"/>
      <c r="DE241" s="200"/>
      <c r="DF241" s="200"/>
      <c r="DG241" s="200"/>
      <c r="DH241" s="200"/>
      <c r="DI241" s="200"/>
      <c r="DJ241" s="200"/>
      <c r="DK241" s="200"/>
      <c r="DL241" s="200"/>
      <c r="DM241" s="200"/>
      <c r="DN241" s="200"/>
      <c r="DO241" s="200"/>
      <c r="DP241" s="200"/>
      <c r="DQ241" s="200"/>
      <c r="DR241" s="200"/>
      <c r="DS241" s="200"/>
      <c r="DT241" s="200"/>
      <c r="DU241" s="200"/>
      <c r="DV241" s="200"/>
      <c r="DW241" s="200"/>
      <c r="DX241" s="200"/>
      <c r="DY241" s="200"/>
      <c r="DZ241" s="200"/>
      <c r="EA241" s="200"/>
      <c r="EB241" s="200"/>
      <c r="EC241" s="200"/>
      <c r="ED241" s="200"/>
      <c r="EE241" s="200"/>
      <c r="EF241" s="200"/>
      <c r="EG241" s="32"/>
    </row>
    <row r="242" spans="1:137" outlineLevel="1">
      <c r="A242" s="211" t="str">
        <f>A203&amp;"."&amp;A235&amp;"."&amp;A204&amp;"."&amp;B242</f>
        <v>1.d.5.7</v>
      </c>
      <c r="B242">
        <v>7</v>
      </c>
      <c r="C242" t="e">
        <f>_xlfn.XLOOKUP($A242,Select!$A$4:$A$65,Select!$H$4:$H$65)</f>
        <v>#N/A</v>
      </c>
      <c r="D242"/>
      <c r="E242"/>
      <c r="F242"/>
      <c r="G242"/>
      <c r="H242"/>
      <c r="I242"/>
      <c r="J242"/>
      <c r="K242"/>
      <c r="L242"/>
      <c r="M242" s="200"/>
      <c r="N242" s="200"/>
      <c r="O242" s="200"/>
      <c r="P242" s="200"/>
      <c r="Q242" s="200"/>
      <c r="R242" s="200"/>
      <c r="S242" s="200"/>
      <c r="T242" s="200"/>
      <c r="U242" s="200"/>
      <c r="V242" s="200"/>
      <c r="W242" s="200"/>
      <c r="X242" s="200"/>
      <c r="Y242" s="200"/>
      <c r="Z242" s="200"/>
      <c r="AA242" s="200"/>
      <c r="AB242" s="200"/>
      <c r="AC242" s="200"/>
      <c r="AD242" s="200"/>
      <c r="AE242" s="200"/>
      <c r="AF242" s="200"/>
      <c r="AG242" s="200"/>
      <c r="AH242" s="200"/>
      <c r="AI242" s="200"/>
      <c r="AJ242" s="200"/>
      <c r="AK242" s="200"/>
      <c r="AL242" s="200"/>
      <c r="AM242" s="200"/>
      <c r="AN242" s="200"/>
      <c r="AO242" s="200"/>
      <c r="AP242" s="200"/>
      <c r="AQ242" s="200"/>
      <c r="AR242" s="200"/>
      <c r="AS242" s="200"/>
      <c r="AT242" s="200"/>
      <c r="AU242" s="200"/>
      <c r="AV242" s="200"/>
      <c r="AW242" s="200"/>
      <c r="AX242" s="200"/>
      <c r="AY242" s="200"/>
      <c r="AZ242" s="200"/>
      <c r="BA242" s="200"/>
      <c r="BB242" s="200"/>
      <c r="BC242" s="200"/>
      <c r="BD242" s="200"/>
      <c r="BE242" s="200"/>
      <c r="BF242" s="200"/>
      <c r="BG242" s="200"/>
      <c r="BH242" s="200"/>
      <c r="BI242" s="200"/>
      <c r="BJ242" s="200"/>
      <c r="BK242" s="200"/>
      <c r="BL242" s="200"/>
      <c r="BM242" s="200"/>
      <c r="BN242" s="200"/>
      <c r="BO242" s="200"/>
      <c r="BP242" s="200"/>
      <c r="BQ242" s="200"/>
      <c r="BR242" s="200"/>
      <c r="BS242" s="200"/>
      <c r="BT242" s="200"/>
      <c r="BU242" s="200"/>
      <c r="BV242" s="200"/>
      <c r="BW242" s="200"/>
      <c r="BX242" s="200"/>
      <c r="BY242" s="200"/>
      <c r="BZ242" s="200"/>
      <c r="CA242" s="200"/>
      <c r="CB242" s="200"/>
      <c r="CC242" s="200"/>
      <c r="CD242" s="200"/>
      <c r="CE242" s="200"/>
      <c r="CF242" s="200"/>
      <c r="CG242" s="200"/>
      <c r="CH242" s="200"/>
      <c r="CI242" s="200"/>
      <c r="CJ242" s="200"/>
      <c r="CK242" s="200"/>
      <c r="CL242" s="200"/>
      <c r="CM242" s="200"/>
      <c r="CN242" s="200"/>
      <c r="CO242" s="200"/>
      <c r="CP242" s="200"/>
      <c r="CQ242" s="200"/>
      <c r="CR242" s="200"/>
      <c r="CS242" s="200"/>
      <c r="CT242" s="200"/>
      <c r="CU242" s="200"/>
      <c r="CV242" s="200"/>
      <c r="CW242" s="200"/>
      <c r="CX242" s="200"/>
      <c r="CY242" s="200"/>
      <c r="CZ242" s="200"/>
      <c r="DA242" s="200"/>
      <c r="DB242" s="200"/>
      <c r="DC242" s="200"/>
      <c r="DD242" s="200"/>
      <c r="DE242" s="200"/>
      <c r="DF242" s="200"/>
      <c r="DG242" s="200"/>
      <c r="DH242" s="200"/>
      <c r="DI242" s="200"/>
      <c r="DJ242" s="200"/>
      <c r="DK242" s="200"/>
      <c r="DL242" s="200"/>
      <c r="DM242" s="200"/>
      <c r="DN242" s="200"/>
      <c r="DO242" s="200"/>
      <c r="DP242" s="200"/>
      <c r="DQ242" s="200"/>
      <c r="DR242" s="200"/>
      <c r="DS242" s="200"/>
      <c r="DT242" s="200"/>
      <c r="DU242" s="200"/>
      <c r="DV242" s="200"/>
      <c r="DW242" s="200"/>
      <c r="DX242" s="200"/>
      <c r="DY242" s="200"/>
      <c r="DZ242" s="200"/>
      <c r="EA242" s="200"/>
      <c r="EB242" s="200"/>
      <c r="EC242" s="200"/>
      <c r="ED242" s="200"/>
      <c r="EE242" s="200"/>
      <c r="EF242" s="200"/>
      <c r="EG242" s="32"/>
    </row>
    <row r="243" spans="1:137" outlineLevel="1">
      <c r="A243" s="211" t="str">
        <f>A203&amp;"."&amp;A235&amp;"."&amp;A204&amp;"."&amp;B243</f>
        <v>1.d.5.8</v>
      </c>
      <c r="B243">
        <v>8</v>
      </c>
      <c r="C243" t="e">
        <f>_xlfn.XLOOKUP($A243,Select!$A$4:$A$65,Select!$H$4:$H$65)</f>
        <v>#N/A</v>
      </c>
      <c r="D243"/>
      <c r="E243"/>
      <c r="F243"/>
      <c r="G243"/>
      <c r="H243"/>
      <c r="I243"/>
      <c r="J243"/>
      <c r="K243"/>
      <c r="L243"/>
      <c r="M243" s="200"/>
      <c r="N243" s="200"/>
      <c r="O243" s="200"/>
      <c r="P243" s="200"/>
      <c r="Q243" s="200"/>
      <c r="R243" s="200"/>
      <c r="S243" s="200"/>
      <c r="T243" s="200"/>
      <c r="U243" s="200"/>
      <c r="V243" s="200"/>
      <c r="W243" s="200"/>
      <c r="X243" s="200"/>
      <c r="Y243" s="200"/>
      <c r="Z243" s="200"/>
      <c r="AA243" s="200"/>
      <c r="AB243" s="200"/>
      <c r="AC243" s="200"/>
      <c r="AD243" s="200"/>
      <c r="AE243" s="200"/>
      <c r="AF243" s="200"/>
      <c r="AG243" s="200"/>
      <c r="AH243" s="200"/>
      <c r="AI243" s="200"/>
      <c r="AJ243" s="200"/>
      <c r="AK243" s="200"/>
      <c r="AL243" s="200"/>
      <c r="AM243" s="200"/>
      <c r="AN243" s="200"/>
      <c r="AO243" s="200"/>
      <c r="AP243" s="200"/>
      <c r="AQ243" s="200"/>
      <c r="AR243" s="200"/>
      <c r="AS243" s="200"/>
      <c r="AT243" s="200"/>
      <c r="AU243" s="200"/>
      <c r="AV243" s="200"/>
      <c r="AW243" s="200"/>
      <c r="AX243" s="200"/>
      <c r="AY243" s="200"/>
      <c r="AZ243" s="200"/>
      <c r="BA243" s="200"/>
      <c r="BB243" s="200"/>
      <c r="BC243" s="200"/>
      <c r="BD243" s="200"/>
      <c r="BE243" s="200"/>
      <c r="BF243" s="200"/>
      <c r="BG243" s="200"/>
      <c r="BH243" s="200"/>
      <c r="BI243" s="200"/>
      <c r="BJ243" s="200"/>
      <c r="BK243" s="200"/>
      <c r="BL243" s="200"/>
      <c r="BM243" s="200"/>
      <c r="BN243" s="200"/>
      <c r="BO243" s="200"/>
      <c r="BP243" s="200"/>
      <c r="BQ243" s="200"/>
      <c r="BR243" s="200"/>
      <c r="BS243" s="200"/>
      <c r="BT243" s="200"/>
      <c r="BU243" s="200"/>
      <c r="BV243" s="200"/>
      <c r="BW243" s="200"/>
      <c r="BX243" s="200"/>
      <c r="BY243" s="200"/>
      <c r="BZ243" s="200"/>
      <c r="CA243" s="200"/>
      <c r="CB243" s="200"/>
      <c r="CC243" s="200"/>
      <c r="CD243" s="200"/>
      <c r="CE243" s="200"/>
      <c r="CF243" s="200"/>
      <c r="CG243" s="200"/>
      <c r="CH243" s="200"/>
      <c r="CI243" s="200"/>
      <c r="CJ243" s="200"/>
      <c r="CK243" s="200"/>
      <c r="CL243" s="200"/>
      <c r="CM243" s="200"/>
      <c r="CN243" s="200"/>
      <c r="CO243" s="200"/>
      <c r="CP243" s="200"/>
      <c r="CQ243" s="200"/>
      <c r="CR243" s="200"/>
      <c r="CS243" s="200"/>
      <c r="CT243" s="200"/>
      <c r="CU243" s="200"/>
      <c r="CV243" s="200"/>
      <c r="CW243" s="200"/>
      <c r="CX243" s="200"/>
      <c r="CY243" s="200"/>
      <c r="CZ243" s="200"/>
      <c r="DA243" s="200"/>
      <c r="DB243" s="200"/>
      <c r="DC243" s="200"/>
      <c r="DD243" s="200"/>
      <c r="DE243" s="200"/>
      <c r="DF243" s="200"/>
      <c r="DG243" s="200"/>
      <c r="DH243" s="200"/>
      <c r="DI243" s="200"/>
      <c r="DJ243" s="200"/>
      <c r="DK243" s="200"/>
      <c r="DL243" s="200"/>
      <c r="DM243" s="200"/>
      <c r="DN243" s="200"/>
      <c r="DO243" s="200"/>
      <c r="DP243" s="200"/>
      <c r="DQ243" s="200"/>
      <c r="DR243" s="200"/>
      <c r="DS243" s="200"/>
      <c r="DT243" s="200"/>
      <c r="DU243" s="200"/>
      <c r="DV243" s="200"/>
      <c r="DW243" s="200"/>
      <c r="DX243" s="200"/>
      <c r="DY243" s="200"/>
      <c r="DZ243" s="200"/>
      <c r="EA243" s="200"/>
      <c r="EB243" s="200"/>
      <c r="EC243" s="200"/>
      <c r="ED243" s="200"/>
      <c r="EE243" s="200"/>
      <c r="EF243" s="200"/>
      <c r="EG243" s="32"/>
    </row>
    <row r="244" spans="1:137" outlineLevel="1">
      <c r="A244" s="211" t="str">
        <f>A203&amp;"."&amp;A235&amp;"."&amp;A204&amp;"."&amp;B244</f>
        <v>1.d.5.9</v>
      </c>
      <c r="B244">
        <v>9</v>
      </c>
      <c r="C244" t="e">
        <f>_xlfn.XLOOKUP($A244,Select!$A$4:$A$65,Select!$H$4:$H$65)</f>
        <v>#N/A</v>
      </c>
      <c r="D244"/>
      <c r="E244"/>
      <c r="F244"/>
      <c r="G244"/>
      <c r="H244"/>
      <c r="I244"/>
      <c r="J244"/>
      <c r="K244"/>
      <c r="L244"/>
      <c r="M244" s="200"/>
      <c r="N244" s="200"/>
      <c r="O244" s="200"/>
      <c r="P244" s="200"/>
      <c r="Q244" s="200"/>
      <c r="R244" s="200"/>
      <c r="S244" s="200"/>
      <c r="T244" s="200"/>
      <c r="U244" s="200"/>
      <c r="V244" s="200"/>
      <c r="W244" s="200"/>
      <c r="X244" s="200"/>
      <c r="Y244" s="200"/>
      <c r="Z244" s="200"/>
      <c r="AA244" s="200"/>
      <c r="AB244" s="200"/>
      <c r="AC244" s="200"/>
      <c r="AD244" s="200"/>
      <c r="AE244" s="200"/>
      <c r="AF244" s="200"/>
      <c r="AG244" s="200"/>
      <c r="AH244" s="200"/>
      <c r="AI244" s="200"/>
      <c r="AJ244" s="200"/>
      <c r="AK244" s="200"/>
      <c r="AL244" s="200"/>
      <c r="AM244" s="200"/>
      <c r="AN244" s="200"/>
      <c r="AO244" s="200"/>
      <c r="AP244" s="200"/>
      <c r="AQ244" s="200"/>
      <c r="AR244" s="200"/>
      <c r="AS244" s="200"/>
      <c r="AT244" s="200"/>
      <c r="AU244" s="200"/>
      <c r="AV244" s="200"/>
      <c r="AW244" s="200"/>
      <c r="AX244" s="200"/>
      <c r="AY244" s="200"/>
      <c r="AZ244" s="200"/>
      <c r="BA244" s="200"/>
      <c r="BB244" s="200"/>
      <c r="BC244" s="200"/>
      <c r="BD244" s="200"/>
      <c r="BE244" s="200"/>
      <c r="BF244" s="200"/>
      <c r="BG244" s="200"/>
      <c r="BH244" s="200"/>
      <c r="BI244" s="200"/>
      <c r="BJ244" s="200"/>
      <c r="BK244" s="200"/>
      <c r="BL244" s="200"/>
      <c r="BM244" s="200"/>
      <c r="BN244" s="200"/>
      <c r="BO244" s="200"/>
      <c r="BP244" s="200"/>
      <c r="BQ244" s="200"/>
      <c r="BR244" s="200"/>
      <c r="BS244" s="200"/>
      <c r="BT244" s="200"/>
      <c r="BU244" s="200"/>
      <c r="BV244" s="200"/>
      <c r="BW244" s="200"/>
      <c r="BX244" s="200"/>
      <c r="BY244" s="200"/>
      <c r="BZ244" s="200"/>
      <c r="CA244" s="200"/>
      <c r="CB244" s="200"/>
      <c r="CC244" s="200"/>
      <c r="CD244" s="200"/>
      <c r="CE244" s="200"/>
      <c r="CF244" s="200"/>
      <c r="CG244" s="200"/>
      <c r="CH244" s="200"/>
      <c r="CI244" s="200"/>
      <c r="CJ244" s="200"/>
      <c r="CK244" s="200"/>
      <c r="CL244" s="200"/>
      <c r="CM244" s="200"/>
      <c r="CN244" s="200"/>
      <c r="CO244" s="200"/>
      <c r="CP244" s="200"/>
      <c r="CQ244" s="200"/>
      <c r="CR244" s="200"/>
      <c r="CS244" s="200"/>
      <c r="CT244" s="200"/>
      <c r="CU244" s="200"/>
      <c r="CV244" s="200"/>
      <c r="CW244" s="200"/>
      <c r="CX244" s="200"/>
      <c r="CY244" s="200"/>
      <c r="CZ244" s="200"/>
      <c r="DA244" s="200"/>
      <c r="DB244" s="200"/>
      <c r="DC244" s="200"/>
      <c r="DD244" s="200"/>
      <c r="DE244" s="200"/>
      <c r="DF244" s="200"/>
      <c r="DG244" s="200"/>
      <c r="DH244" s="200"/>
      <c r="DI244" s="200"/>
      <c r="DJ244" s="200"/>
      <c r="DK244" s="200"/>
      <c r="DL244" s="200"/>
      <c r="DM244" s="200"/>
      <c r="DN244" s="200"/>
      <c r="DO244" s="200"/>
      <c r="DP244" s="200"/>
      <c r="DQ244" s="200"/>
      <c r="DR244" s="200"/>
      <c r="DS244" s="200"/>
      <c r="DT244" s="200"/>
      <c r="DU244" s="200"/>
      <c r="DV244" s="200"/>
      <c r="DW244" s="200"/>
      <c r="DX244" s="200"/>
      <c r="DY244" s="200"/>
      <c r="DZ244" s="200"/>
      <c r="EA244" s="200"/>
      <c r="EB244" s="200"/>
      <c r="EC244" s="200"/>
      <c r="ED244" s="200"/>
      <c r="EE244" s="200"/>
      <c r="EF244" s="200"/>
      <c r="EG244" s="32"/>
    </row>
    <row r="245" spans="1:137" outlineLevel="1">
      <c r="A245" s="211" t="str">
        <f>A203&amp;"."&amp;A235&amp;"."&amp;A204&amp;"."&amp;B245</f>
        <v>1.d.5.10</v>
      </c>
      <c r="B245">
        <v>10</v>
      </c>
      <c r="C245" t="e">
        <f>_xlfn.XLOOKUP($A245,Select!$A$4:$A$65,Select!$H$4:$H$65)</f>
        <v>#N/A</v>
      </c>
      <c r="D245"/>
      <c r="E245"/>
      <c r="F245"/>
      <c r="G245"/>
      <c r="H245"/>
      <c r="I245"/>
      <c r="J245"/>
      <c r="K245"/>
      <c r="L245"/>
      <c r="M245" s="200"/>
      <c r="N245" s="200"/>
      <c r="O245" s="200"/>
      <c r="P245" s="200"/>
      <c r="Q245" s="200"/>
      <c r="R245" s="200"/>
      <c r="S245" s="200"/>
      <c r="T245" s="200"/>
      <c r="U245" s="200"/>
      <c r="V245" s="200"/>
      <c r="W245" s="200"/>
      <c r="X245" s="200"/>
      <c r="Y245" s="200"/>
      <c r="Z245" s="200"/>
      <c r="AA245" s="200"/>
      <c r="AB245" s="200"/>
      <c r="AC245" s="200"/>
      <c r="AD245" s="200"/>
      <c r="AE245" s="200"/>
      <c r="AF245" s="200"/>
      <c r="AG245" s="200"/>
      <c r="AH245" s="200"/>
      <c r="AI245" s="200"/>
      <c r="AJ245" s="200"/>
      <c r="AK245" s="200"/>
      <c r="AL245" s="200"/>
      <c r="AM245" s="200"/>
      <c r="AN245" s="200"/>
      <c r="AO245" s="200"/>
      <c r="AP245" s="200"/>
      <c r="AQ245" s="200"/>
      <c r="AR245" s="200"/>
      <c r="AS245" s="200"/>
      <c r="AT245" s="200"/>
      <c r="AU245" s="200"/>
      <c r="AV245" s="200"/>
      <c r="AW245" s="200"/>
      <c r="AX245" s="200"/>
      <c r="AY245" s="200"/>
      <c r="AZ245" s="200"/>
      <c r="BA245" s="200"/>
      <c r="BB245" s="200"/>
      <c r="BC245" s="200"/>
      <c r="BD245" s="200"/>
      <c r="BE245" s="200"/>
      <c r="BF245" s="200"/>
      <c r="BG245" s="200"/>
      <c r="BH245" s="200"/>
      <c r="BI245" s="200"/>
      <c r="BJ245" s="200"/>
      <c r="BK245" s="200"/>
      <c r="BL245" s="200"/>
      <c r="BM245" s="200"/>
      <c r="BN245" s="200"/>
      <c r="BO245" s="200"/>
      <c r="BP245" s="200"/>
      <c r="BQ245" s="200"/>
      <c r="BR245" s="200"/>
      <c r="BS245" s="200"/>
      <c r="BT245" s="200"/>
      <c r="BU245" s="200"/>
      <c r="BV245" s="200"/>
      <c r="BW245" s="200"/>
      <c r="BX245" s="200"/>
      <c r="BY245" s="200"/>
      <c r="BZ245" s="200"/>
      <c r="CA245" s="200"/>
      <c r="CB245" s="200"/>
      <c r="CC245" s="200"/>
      <c r="CD245" s="200"/>
      <c r="CE245" s="200"/>
      <c r="CF245" s="200"/>
      <c r="CG245" s="200"/>
      <c r="CH245" s="200"/>
      <c r="CI245" s="200"/>
      <c r="CJ245" s="200"/>
      <c r="CK245" s="200"/>
      <c r="CL245" s="200"/>
      <c r="CM245" s="200"/>
      <c r="CN245" s="200"/>
      <c r="CO245" s="200"/>
      <c r="CP245" s="200"/>
      <c r="CQ245" s="200"/>
      <c r="CR245" s="200"/>
      <c r="CS245" s="200"/>
      <c r="CT245" s="200"/>
      <c r="CU245" s="200"/>
      <c r="CV245" s="200"/>
      <c r="CW245" s="200"/>
      <c r="CX245" s="200"/>
      <c r="CY245" s="200"/>
      <c r="CZ245" s="200"/>
      <c r="DA245" s="200"/>
      <c r="DB245" s="200"/>
      <c r="DC245" s="200"/>
      <c r="DD245" s="200"/>
      <c r="DE245" s="200"/>
      <c r="DF245" s="200"/>
      <c r="DG245" s="200"/>
      <c r="DH245" s="200"/>
      <c r="DI245" s="200"/>
      <c r="DJ245" s="200"/>
      <c r="DK245" s="200"/>
      <c r="DL245" s="200"/>
      <c r="DM245" s="200"/>
      <c r="DN245" s="200"/>
      <c r="DO245" s="200"/>
      <c r="DP245" s="200"/>
      <c r="DQ245" s="200"/>
      <c r="DR245" s="200"/>
      <c r="DS245" s="200"/>
      <c r="DT245" s="200"/>
      <c r="DU245" s="200"/>
      <c r="DV245" s="200"/>
      <c r="DW245" s="200"/>
      <c r="DX245" s="200"/>
      <c r="DY245" s="200"/>
      <c r="DZ245" s="200"/>
      <c r="EA245" s="200"/>
      <c r="EB245" s="200"/>
      <c r="EC245" s="200"/>
      <c r="ED245" s="200"/>
      <c r="EE245" s="200"/>
      <c r="EF245" s="200"/>
      <c r="EG245" s="32"/>
    </row>
    <row r="246" spans="1:137" outlineLevel="1">
      <c r="A246" s="211" t="str">
        <f>A203&amp;"."&amp;A235&amp;"."&amp;A204&amp;"."&amp;B246</f>
        <v>1.d.5.11</v>
      </c>
      <c r="B246">
        <v>11</v>
      </c>
      <c r="C246" t="e">
        <f>_xlfn.XLOOKUP($A246,Select!$A$4:$A$65,Select!$H$4:$H$65)</f>
        <v>#N/A</v>
      </c>
      <c r="D246"/>
      <c r="E246"/>
      <c r="F246"/>
      <c r="G246"/>
      <c r="H246"/>
      <c r="I246"/>
      <c r="J246"/>
      <c r="K246"/>
      <c r="L246"/>
      <c r="M246" s="200"/>
      <c r="N246" s="200"/>
      <c r="O246" s="200"/>
      <c r="P246" s="200"/>
      <c r="Q246" s="200"/>
      <c r="R246" s="200"/>
      <c r="S246" s="200"/>
      <c r="T246" s="200"/>
      <c r="U246" s="200"/>
      <c r="V246" s="200"/>
      <c r="W246" s="200"/>
      <c r="X246" s="200"/>
      <c r="Y246" s="200"/>
      <c r="Z246" s="200"/>
      <c r="AA246" s="200"/>
      <c r="AB246" s="200"/>
      <c r="AC246" s="200"/>
      <c r="AD246" s="200"/>
      <c r="AE246" s="200"/>
      <c r="AF246" s="200"/>
      <c r="AG246" s="200"/>
      <c r="AH246" s="200"/>
      <c r="AI246" s="200"/>
      <c r="AJ246" s="200"/>
      <c r="AK246" s="200"/>
      <c r="AL246" s="200"/>
      <c r="AM246" s="200"/>
      <c r="AN246" s="200"/>
      <c r="AO246" s="200"/>
      <c r="AP246" s="200"/>
      <c r="AQ246" s="200"/>
      <c r="AR246" s="200"/>
      <c r="AS246" s="200"/>
      <c r="AT246" s="200"/>
      <c r="AU246" s="200"/>
      <c r="AV246" s="200"/>
      <c r="AW246" s="200"/>
      <c r="AX246" s="200"/>
      <c r="AY246" s="200"/>
      <c r="AZ246" s="200"/>
      <c r="BA246" s="200"/>
      <c r="BB246" s="200"/>
      <c r="BC246" s="200"/>
      <c r="BD246" s="200"/>
      <c r="BE246" s="200"/>
      <c r="BF246" s="200"/>
      <c r="BG246" s="200"/>
      <c r="BH246" s="200"/>
      <c r="BI246" s="200"/>
      <c r="BJ246" s="200"/>
      <c r="BK246" s="200"/>
      <c r="BL246" s="200"/>
      <c r="BM246" s="200"/>
      <c r="BN246" s="200"/>
      <c r="BO246" s="200"/>
      <c r="BP246" s="200"/>
      <c r="BQ246" s="200"/>
      <c r="BR246" s="200"/>
      <c r="BS246" s="200"/>
      <c r="BT246" s="200"/>
      <c r="BU246" s="200"/>
      <c r="BV246" s="200"/>
      <c r="BW246" s="200"/>
      <c r="BX246" s="200"/>
      <c r="BY246" s="200"/>
      <c r="BZ246" s="200"/>
      <c r="CA246" s="200"/>
      <c r="CB246" s="200"/>
      <c r="CC246" s="200"/>
      <c r="CD246" s="200"/>
      <c r="CE246" s="200"/>
      <c r="CF246" s="200"/>
      <c r="CG246" s="200"/>
      <c r="CH246" s="200"/>
      <c r="CI246" s="200"/>
      <c r="CJ246" s="200"/>
      <c r="CK246" s="200"/>
      <c r="CL246" s="200"/>
      <c r="CM246" s="200"/>
      <c r="CN246" s="200"/>
      <c r="CO246" s="200"/>
      <c r="CP246" s="200"/>
      <c r="CQ246" s="200"/>
      <c r="CR246" s="200"/>
      <c r="CS246" s="200"/>
      <c r="CT246" s="200"/>
      <c r="CU246" s="200"/>
      <c r="CV246" s="200"/>
      <c r="CW246" s="200"/>
      <c r="CX246" s="200"/>
      <c r="CY246" s="200"/>
      <c r="CZ246" s="200"/>
      <c r="DA246" s="200"/>
      <c r="DB246" s="200"/>
      <c r="DC246" s="200"/>
      <c r="DD246" s="200"/>
      <c r="DE246" s="200"/>
      <c r="DF246" s="200"/>
      <c r="DG246" s="200"/>
      <c r="DH246" s="200"/>
      <c r="DI246" s="200"/>
      <c r="DJ246" s="200"/>
      <c r="DK246" s="200"/>
      <c r="DL246" s="200"/>
      <c r="DM246" s="200"/>
      <c r="DN246" s="200"/>
      <c r="DO246" s="200"/>
      <c r="DP246" s="200"/>
      <c r="DQ246" s="200"/>
      <c r="DR246" s="200"/>
      <c r="DS246" s="200"/>
      <c r="DT246" s="200"/>
      <c r="DU246" s="200"/>
      <c r="DV246" s="200"/>
      <c r="DW246" s="200"/>
      <c r="DX246" s="200"/>
      <c r="DY246" s="200"/>
      <c r="DZ246" s="200"/>
      <c r="EA246" s="200"/>
      <c r="EB246" s="200"/>
      <c r="EC246" s="200"/>
      <c r="ED246" s="200"/>
      <c r="EE246" s="200"/>
      <c r="EF246" s="200"/>
      <c r="EG246" s="32"/>
    </row>
    <row r="247" spans="1:137" outlineLevel="1">
      <c r="A247" s="211" t="str">
        <f>A203&amp;"."&amp;A235&amp;"."&amp;A204&amp;"."&amp;B247</f>
        <v>1.d.5.12</v>
      </c>
      <c r="B247">
        <v>12</v>
      </c>
      <c r="C247" t="e">
        <f>_xlfn.XLOOKUP($A247,Select!$A$4:$A$65,Select!$H$4:$H$65)</f>
        <v>#N/A</v>
      </c>
      <c r="D247"/>
      <c r="E247"/>
      <c r="F247"/>
      <c r="G247"/>
      <c r="H247"/>
      <c r="I247"/>
      <c r="J247"/>
      <c r="K247"/>
      <c r="L247"/>
      <c r="M247" s="200"/>
      <c r="N247" s="200"/>
      <c r="O247" s="200"/>
      <c r="P247" s="200"/>
      <c r="Q247" s="200"/>
      <c r="R247" s="200"/>
      <c r="S247" s="200"/>
      <c r="T247" s="200"/>
      <c r="U247" s="200"/>
      <c r="V247" s="200"/>
      <c r="W247" s="200"/>
      <c r="X247" s="200"/>
      <c r="Y247" s="200"/>
      <c r="Z247" s="200"/>
      <c r="AA247" s="200"/>
      <c r="AB247" s="200"/>
      <c r="AC247" s="200"/>
      <c r="AD247" s="200"/>
      <c r="AE247" s="200"/>
      <c r="AF247" s="200"/>
      <c r="AG247" s="200"/>
      <c r="AH247" s="200"/>
      <c r="AI247" s="200"/>
      <c r="AJ247" s="200"/>
      <c r="AK247" s="200"/>
      <c r="AL247" s="200"/>
      <c r="AM247" s="200"/>
      <c r="AN247" s="200"/>
      <c r="AO247" s="200"/>
      <c r="AP247" s="200"/>
      <c r="AQ247" s="200"/>
      <c r="AR247" s="200"/>
      <c r="AS247" s="200"/>
      <c r="AT247" s="200"/>
      <c r="AU247" s="200"/>
      <c r="AV247" s="200"/>
      <c r="AW247" s="200"/>
      <c r="AX247" s="200"/>
      <c r="AY247" s="200"/>
      <c r="AZ247" s="200"/>
      <c r="BA247" s="200"/>
      <c r="BB247" s="200"/>
      <c r="BC247" s="200"/>
      <c r="BD247" s="200"/>
      <c r="BE247" s="200"/>
      <c r="BF247" s="200"/>
      <c r="BG247" s="200"/>
      <c r="BH247" s="200"/>
      <c r="BI247" s="200"/>
      <c r="BJ247" s="200"/>
      <c r="BK247" s="200"/>
      <c r="BL247" s="200"/>
      <c r="BM247" s="200"/>
      <c r="BN247" s="200"/>
      <c r="BO247" s="200"/>
      <c r="BP247" s="200"/>
      <c r="BQ247" s="200"/>
      <c r="BR247" s="200"/>
      <c r="BS247" s="200"/>
      <c r="BT247" s="200"/>
      <c r="BU247" s="200"/>
      <c r="BV247" s="200"/>
      <c r="BW247" s="200"/>
      <c r="BX247" s="200"/>
      <c r="BY247" s="200"/>
      <c r="BZ247" s="200"/>
      <c r="CA247" s="200"/>
      <c r="CB247" s="200"/>
      <c r="CC247" s="200"/>
      <c r="CD247" s="200"/>
      <c r="CE247" s="200"/>
      <c r="CF247" s="200"/>
      <c r="CG247" s="200"/>
      <c r="CH247" s="200"/>
      <c r="CI247" s="200"/>
      <c r="CJ247" s="200"/>
      <c r="CK247" s="200"/>
      <c r="CL247" s="200"/>
      <c r="CM247" s="200"/>
      <c r="CN247" s="200"/>
      <c r="CO247" s="200"/>
      <c r="CP247" s="200"/>
      <c r="CQ247" s="200"/>
      <c r="CR247" s="200"/>
      <c r="CS247" s="200"/>
      <c r="CT247" s="200"/>
      <c r="CU247" s="200"/>
      <c r="CV247" s="200"/>
      <c r="CW247" s="200"/>
      <c r="CX247" s="200"/>
      <c r="CY247" s="200"/>
      <c r="CZ247" s="200"/>
      <c r="DA247" s="200"/>
      <c r="DB247" s="200"/>
      <c r="DC247" s="200"/>
      <c r="DD247" s="200"/>
      <c r="DE247" s="200"/>
      <c r="DF247" s="200"/>
      <c r="DG247" s="200"/>
      <c r="DH247" s="200"/>
      <c r="DI247" s="200"/>
      <c r="DJ247" s="200"/>
      <c r="DK247" s="200"/>
      <c r="DL247" s="200"/>
      <c r="DM247" s="200"/>
      <c r="DN247" s="200"/>
      <c r="DO247" s="200"/>
      <c r="DP247" s="200"/>
      <c r="DQ247" s="200"/>
      <c r="DR247" s="200"/>
      <c r="DS247" s="200"/>
      <c r="DT247" s="200"/>
      <c r="DU247" s="200"/>
      <c r="DV247" s="200"/>
      <c r="DW247" s="200"/>
      <c r="DX247" s="200"/>
      <c r="DY247" s="200"/>
      <c r="DZ247" s="200"/>
      <c r="EA247" s="200"/>
      <c r="EB247" s="200"/>
      <c r="EC247" s="200"/>
      <c r="ED247" s="200"/>
      <c r="EE247" s="200"/>
      <c r="EF247" s="200"/>
      <c r="EG247" s="32"/>
    </row>
    <row r="248" spans="1:137" s="156" customFormat="1" outlineLevel="1">
      <c r="A248" s="212"/>
      <c r="B248" s="201">
        <f>B247-COUNTIFS(C236:C247,#N/A)</f>
        <v>0</v>
      </c>
      <c r="C248" s="201" t="s">
        <v>285</v>
      </c>
      <c r="D248" s="201"/>
      <c r="E248" s="201"/>
      <c r="F248" s="201"/>
      <c r="G248" s="201"/>
      <c r="H248" s="201"/>
      <c r="I248" s="201"/>
      <c r="J248" s="201"/>
      <c r="K248" s="201"/>
      <c r="L248" s="201"/>
      <c r="M248" s="201">
        <f t="shared" ref="M248" si="78">SUM(M236:M247)</f>
        <v>0</v>
      </c>
      <c r="N248" s="201">
        <f t="shared" ref="N248:BY248" si="79">SUM(N236:N247)</f>
        <v>0</v>
      </c>
      <c r="O248" s="201">
        <f t="shared" si="79"/>
        <v>0</v>
      </c>
      <c r="P248" s="201">
        <f t="shared" si="79"/>
        <v>0</v>
      </c>
      <c r="Q248" s="201">
        <f t="shared" si="79"/>
        <v>0</v>
      </c>
      <c r="R248" s="201">
        <f t="shared" si="79"/>
        <v>0</v>
      </c>
      <c r="S248" s="201">
        <f t="shared" si="79"/>
        <v>0</v>
      </c>
      <c r="T248" s="201">
        <f t="shared" si="79"/>
        <v>0</v>
      </c>
      <c r="U248" s="201">
        <f t="shared" si="79"/>
        <v>0</v>
      </c>
      <c r="V248" s="201">
        <f t="shared" si="79"/>
        <v>0</v>
      </c>
      <c r="W248" s="201">
        <f t="shared" si="79"/>
        <v>0</v>
      </c>
      <c r="X248" s="201">
        <f t="shared" si="79"/>
        <v>0</v>
      </c>
      <c r="Y248" s="201">
        <f t="shared" si="79"/>
        <v>0</v>
      </c>
      <c r="Z248" s="201">
        <f t="shared" si="79"/>
        <v>0</v>
      </c>
      <c r="AA248" s="201">
        <f t="shared" si="79"/>
        <v>0</v>
      </c>
      <c r="AB248" s="201">
        <f t="shared" si="79"/>
        <v>0</v>
      </c>
      <c r="AC248" s="201">
        <f t="shared" si="79"/>
        <v>0</v>
      </c>
      <c r="AD248" s="201">
        <f t="shared" si="79"/>
        <v>0</v>
      </c>
      <c r="AE248" s="201">
        <f t="shared" si="79"/>
        <v>0</v>
      </c>
      <c r="AF248" s="201">
        <f t="shared" si="79"/>
        <v>0</v>
      </c>
      <c r="AG248" s="201">
        <f t="shared" si="79"/>
        <v>0</v>
      </c>
      <c r="AH248" s="201">
        <f t="shared" si="79"/>
        <v>0</v>
      </c>
      <c r="AI248" s="201">
        <f t="shared" si="79"/>
        <v>0</v>
      </c>
      <c r="AJ248" s="201">
        <f t="shared" si="79"/>
        <v>0</v>
      </c>
      <c r="AK248" s="201">
        <f t="shared" si="79"/>
        <v>0</v>
      </c>
      <c r="AL248" s="201">
        <f t="shared" si="79"/>
        <v>0</v>
      </c>
      <c r="AM248" s="201">
        <f t="shared" si="79"/>
        <v>0</v>
      </c>
      <c r="AN248" s="201">
        <f t="shared" si="79"/>
        <v>0</v>
      </c>
      <c r="AO248" s="201">
        <f t="shared" si="79"/>
        <v>0</v>
      </c>
      <c r="AP248" s="201">
        <f t="shared" si="79"/>
        <v>0</v>
      </c>
      <c r="AQ248" s="201">
        <f t="shared" si="79"/>
        <v>0</v>
      </c>
      <c r="AR248" s="201">
        <f t="shared" si="79"/>
        <v>0</v>
      </c>
      <c r="AS248" s="201">
        <f t="shared" si="79"/>
        <v>0</v>
      </c>
      <c r="AT248" s="201">
        <f t="shared" si="79"/>
        <v>0</v>
      </c>
      <c r="AU248" s="201">
        <f t="shared" si="79"/>
        <v>0</v>
      </c>
      <c r="AV248" s="201">
        <f t="shared" si="79"/>
        <v>0</v>
      </c>
      <c r="AW248" s="201">
        <f t="shared" si="79"/>
        <v>0</v>
      </c>
      <c r="AX248" s="201">
        <f t="shared" si="79"/>
        <v>0</v>
      </c>
      <c r="AY248" s="201">
        <f t="shared" si="79"/>
        <v>0</v>
      </c>
      <c r="AZ248" s="201">
        <f t="shared" si="79"/>
        <v>0</v>
      </c>
      <c r="BA248" s="201">
        <f t="shared" si="79"/>
        <v>0</v>
      </c>
      <c r="BB248" s="201">
        <f t="shared" si="79"/>
        <v>0</v>
      </c>
      <c r="BC248" s="201">
        <f t="shared" si="79"/>
        <v>0</v>
      </c>
      <c r="BD248" s="201">
        <f t="shared" si="79"/>
        <v>0</v>
      </c>
      <c r="BE248" s="201">
        <f t="shared" si="79"/>
        <v>0</v>
      </c>
      <c r="BF248" s="201">
        <f t="shared" si="79"/>
        <v>0</v>
      </c>
      <c r="BG248" s="201">
        <f t="shared" si="79"/>
        <v>0</v>
      </c>
      <c r="BH248" s="201">
        <f t="shared" si="79"/>
        <v>0</v>
      </c>
      <c r="BI248" s="201">
        <f t="shared" si="79"/>
        <v>0</v>
      </c>
      <c r="BJ248" s="201">
        <f t="shared" si="79"/>
        <v>0</v>
      </c>
      <c r="BK248" s="201">
        <f t="shared" si="79"/>
        <v>0</v>
      </c>
      <c r="BL248" s="201">
        <f t="shared" si="79"/>
        <v>0</v>
      </c>
      <c r="BM248" s="201">
        <f t="shared" si="79"/>
        <v>0</v>
      </c>
      <c r="BN248" s="201">
        <f t="shared" si="79"/>
        <v>0</v>
      </c>
      <c r="BO248" s="201">
        <f t="shared" si="79"/>
        <v>0</v>
      </c>
      <c r="BP248" s="201">
        <f t="shared" si="79"/>
        <v>0</v>
      </c>
      <c r="BQ248" s="201">
        <f t="shared" si="79"/>
        <v>0</v>
      </c>
      <c r="BR248" s="201">
        <f t="shared" si="79"/>
        <v>0</v>
      </c>
      <c r="BS248" s="201">
        <f t="shared" si="79"/>
        <v>0</v>
      </c>
      <c r="BT248" s="201">
        <f t="shared" si="79"/>
        <v>0</v>
      </c>
      <c r="BU248" s="201">
        <f t="shared" si="79"/>
        <v>0</v>
      </c>
      <c r="BV248" s="201">
        <f t="shared" si="79"/>
        <v>0</v>
      </c>
      <c r="BW248" s="201">
        <f t="shared" si="79"/>
        <v>0</v>
      </c>
      <c r="BX248" s="201">
        <f t="shared" si="79"/>
        <v>0</v>
      </c>
      <c r="BY248" s="201">
        <f t="shared" si="79"/>
        <v>0</v>
      </c>
      <c r="BZ248" s="201">
        <f t="shared" ref="BZ248:EG248" si="80">SUM(BZ236:BZ247)</f>
        <v>0</v>
      </c>
      <c r="CA248" s="201">
        <f t="shared" si="80"/>
        <v>0</v>
      </c>
      <c r="CB248" s="201">
        <f t="shared" si="80"/>
        <v>0</v>
      </c>
      <c r="CC248" s="201">
        <f t="shared" si="80"/>
        <v>0</v>
      </c>
      <c r="CD248" s="201">
        <f t="shared" si="80"/>
        <v>0</v>
      </c>
      <c r="CE248" s="201">
        <f t="shared" si="80"/>
        <v>0</v>
      </c>
      <c r="CF248" s="201">
        <f t="shared" si="80"/>
        <v>0</v>
      </c>
      <c r="CG248" s="201">
        <f t="shared" si="80"/>
        <v>0</v>
      </c>
      <c r="CH248" s="201">
        <f t="shared" si="80"/>
        <v>0</v>
      </c>
      <c r="CI248" s="201">
        <f t="shared" si="80"/>
        <v>0</v>
      </c>
      <c r="CJ248" s="201">
        <f t="shared" si="80"/>
        <v>0</v>
      </c>
      <c r="CK248" s="201">
        <f t="shared" si="80"/>
        <v>0</v>
      </c>
      <c r="CL248" s="201">
        <f t="shared" si="80"/>
        <v>0</v>
      </c>
      <c r="CM248" s="201">
        <f t="shared" si="80"/>
        <v>0</v>
      </c>
      <c r="CN248" s="201">
        <f t="shared" si="80"/>
        <v>0</v>
      </c>
      <c r="CO248" s="201">
        <f t="shared" si="80"/>
        <v>0</v>
      </c>
      <c r="CP248" s="201">
        <f t="shared" si="80"/>
        <v>0</v>
      </c>
      <c r="CQ248" s="201">
        <f t="shared" si="80"/>
        <v>0</v>
      </c>
      <c r="CR248" s="201">
        <f t="shared" si="80"/>
        <v>0</v>
      </c>
      <c r="CS248" s="201">
        <f t="shared" si="80"/>
        <v>0</v>
      </c>
      <c r="CT248" s="201">
        <f t="shared" si="80"/>
        <v>0</v>
      </c>
      <c r="CU248" s="201">
        <f t="shared" si="80"/>
        <v>0</v>
      </c>
      <c r="CV248" s="201">
        <f t="shared" si="80"/>
        <v>0</v>
      </c>
      <c r="CW248" s="201">
        <f t="shared" si="80"/>
        <v>0</v>
      </c>
      <c r="CX248" s="201">
        <f t="shared" si="80"/>
        <v>0</v>
      </c>
      <c r="CY248" s="201">
        <f t="shared" si="80"/>
        <v>0</v>
      </c>
      <c r="CZ248" s="201">
        <f t="shared" si="80"/>
        <v>0</v>
      </c>
      <c r="DA248" s="201">
        <f t="shared" si="80"/>
        <v>0</v>
      </c>
      <c r="DB248" s="201">
        <f t="shared" si="80"/>
        <v>0</v>
      </c>
      <c r="DC248" s="201">
        <f t="shared" si="80"/>
        <v>0</v>
      </c>
      <c r="DD248" s="201">
        <f t="shared" si="80"/>
        <v>0</v>
      </c>
      <c r="DE248" s="201">
        <f t="shared" si="80"/>
        <v>0</v>
      </c>
      <c r="DF248" s="201">
        <f t="shared" si="80"/>
        <v>0</v>
      </c>
      <c r="DG248" s="201">
        <f t="shared" si="80"/>
        <v>0</v>
      </c>
      <c r="DH248" s="201">
        <f t="shared" si="80"/>
        <v>0</v>
      </c>
      <c r="DI248" s="201">
        <f t="shared" si="80"/>
        <v>0</v>
      </c>
      <c r="DJ248" s="201">
        <f t="shared" si="80"/>
        <v>0</v>
      </c>
      <c r="DK248" s="201">
        <f t="shared" si="80"/>
        <v>0</v>
      </c>
      <c r="DL248" s="201">
        <f t="shared" si="80"/>
        <v>0</v>
      </c>
      <c r="DM248" s="201">
        <f t="shared" si="80"/>
        <v>0</v>
      </c>
      <c r="DN248" s="201">
        <f t="shared" si="80"/>
        <v>0</v>
      </c>
      <c r="DO248" s="201">
        <f t="shared" si="80"/>
        <v>0</v>
      </c>
      <c r="DP248" s="201">
        <f t="shared" si="80"/>
        <v>0</v>
      </c>
      <c r="DQ248" s="201">
        <f t="shared" si="80"/>
        <v>0</v>
      </c>
      <c r="DR248" s="201">
        <f t="shared" si="80"/>
        <v>0</v>
      </c>
      <c r="DS248" s="201">
        <f t="shared" si="80"/>
        <v>0</v>
      </c>
      <c r="DT248" s="201">
        <f t="shared" si="80"/>
        <v>0</v>
      </c>
      <c r="DU248" s="201">
        <f t="shared" si="80"/>
        <v>0</v>
      </c>
      <c r="DV248" s="201">
        <f t="shared" si="80"/>
        <v>0</v>
      </c>
      <c r="DW248" s="201">
        <f t="shared" si="80"/>
        <v>0</v>
      </c>
      <c r="DX248" s="201">
        <f t="shared" si="80"/>
        <v>0</v>
      </c>
      <c r="DY248" s="201">
        <f t="shared" si="80"/>
        <v>0</v>
      </c>
      <c r="DZ248" s="201">
        <f t="shared" si="80"/>
        <v>0</v>
      </c>
      <c r="EA248" s="201">
        <f t="shared" si="80"/>
        <v>0</v>
      </c>
      <c r="EB248" s="201">
        <f t="shared" si="80"/>
        <v>0</v>
      </c>
      <c r="EC248" s="201">
        <f t="shared" si="80"/>
        <v>0</v>
      </c>
      <c r="ED248" s="201">
        <f t="shared" si="80"/>
        <v>0</v>
      </c>
      <c r="EE248" s="201">
        <f t="shared" si="80"/>
        <v>0</v>
      </c>
      <c r="EF248" s="201">
        <f t="shared" si="80"/>
        <v>0</v>
      </c>
      <c r="EG248" s="155">
        <f t="shared" si="80"/>
        <v>0</v>
      </c>
    </row>
    <row r="249" spans="1:137" ht="16.149999999999999" outlineLevel="1" thickBot="1">
      <c r="A249" s="213"/>
      <c r="B249" s="202"/>
      <c r="C249" s="202"/>
      <c r="D249" s="202"/>
      <c r="E249" s="202"/>
      <c r="F249" s="202"/>
      <c r="G249" s="202"/>
      <c r="H249" s="202"/>
      <c r="I249" s="202"/>
      <c r="J249" s="202"/>
      <c r="K249" s="202"/>
      <c r="L249" s="202"/>
      <c r="M249" s="202"/>
      <c r="N249" s="202"/>
      <c r="O249" s="202"/>
      <c r="P249" s="202"/>
      <c r="Q249" s="202"/>
      <c r="R249" s="202"/>
      <c r="S249" s="202"/>
      <c r="T249" s="202"/>
      <c r="U249" s="202"/>
      <c r="V249" s="202"/>
      <c r="W249" s="202"/>
      <c r="X249" s="202"/>
      <c r="Y249" s="202"/>
      <c r="Z249" s="202"/>
      <c r="AA249" s="202"/>
      <c r="AB249" s="202"/>
      <c r="AC249" s="202"/>
      <c r="AD249" s="202"/>
      <c r="AE249" s="202"/>
      <c r="AF249" s="202"/>
      <c r="AG249" s="202"/>
      <c r="AH249" s="202"/>
      <c r="AI249" s="202"/>
      <c r="AJ249" s="202"/>
      <c r="AK249" s="202"/>
      <c r="AL249" s="202"/>
      <c r="AM249" s="202"/>
      <c r="AN249" s="202"/>
      <c r="AO249" s="202"/>
      <c r="AP249" s="202"/>
      <c r="AQ249" s="202"/>
      <c r="AR249" s="202"/>
      <c r="AS249" s="202"/>
      <c r="AT249" s="202"/>
      <c r="AU249" s="202"/>
      <c r="AV249" s="202"/>
      <c r="AW249" s="202"/>
      <c r="AX249" s="202"/>
      <c r="AY249" s="202"/>
      <c r="AZ249" s="202"/>
      <c r="BA249" s="202"/>
      <c r="BB249" s="202"/>
      <c r="BC249" s="202"/>
      <c r="BD249" s="202"/>
      <c r="BE249" s="202"/>
      <c r="BF249" s="202"/>
      <c r="BG249" s="202"/>
      <c r="BH249" s="202"/>
      <c r="BI249" s="202"/>
      <c r="BJ249" s="202"/>
      <c r="BK249" s="202"/>
      <c r="BL249" s="202"/>
      <c r="BM249" s="202"/>
      <c r="BN249" s="202"/>
      <c r="BO249" s="202"/>
      <c r="BP249" s="202"/>
      <c r="BQ249" s="202"/>
      <c r="BR249" s="202"/>
      <c r="BS249" s="202"/>
      <c r="BT249" s="202"/>
      <c r="BU249" s="202"/>
      <c r="BV249" s="202"/>
      <c r="BW249" s="202"/>
      <c r="BX249" s="202"/>
      <c r="BY249" s="202"/>
      <c r="BZ249" s="202"/>
      <c r="CA249" s="202"/>
      <c r="CB249" s="202"/>
      <c r="CC249" s="202"/>
      <c r="CD249" s="202"/>
      <c r="CE249" s="202"/>
      <c r="CF249" s="202"/>
      <c r="CG249" s="202"/>
      <c r="CH249" s="202"/>
      <c r="CI249" s="202"/>
      <c r="CJ249" s="202"/>
      <c r="CK249" s="202"/>
      <c r="CL249" s="202"/>
      <c r="CM249" s="202"/>
      <c r="CN249" s="202"/>
      <c r="CO249" s="202"/>
      <c r="CP249" s="202"/>
      <c r="CQ249" s="202"/>
      <c r="CR249" s="202"/>
      <c r="CS249" s="202"/>
      <c r="CT249" s="202"/>
      <c r="CU249" s="202"/>
      <c r="CV249" s="202"/>
      <c r="CW249" s="202"/>
      <c r="CX249" s="202"/>
      <c r="CY249" s="202"/>
      <c r="CZ249" s="202"/>
      <c r="DA249" s="202"/>
      <c r="DB249" s="202"/>
      <c r="DC249" s="202"/>
      <c r="DD249" s="202"/>
      <c r="DE249" s="202"/>
      <c r="DF249" s="202"/>
      <c r="DG249" s="202"/>
      <c r="DH249" s="202"/>
      <c r="DI249" s="202"/>
      <c r="DJ249" s="202"/>
      <c r="DK249" s="202"/>
      <c r="DL249" s="202"/>
      <c r="DM249" s="202"/>
      <c r="DN249" s="202"/>
      <c r="DO249" s="202"/>
      <c r="DP249" s="202"/>
      <c r="DQ249" s="202"/>
      <c r="DR249" s="202"/>
      <c r="DS249" s="202"/>
      <c r="DT249" s="202"/>
      <c r="DU249" s="202"/>
      <c r="DV249" s="202"/>
      <c r="DW249" s="202"/>
      <c r="DX249" s="202"/>
      <c r="DY249" s="202"/>
      <c r="DZ249" s="202"/>
      <c r="EA249" s="202"/>
      <c r="EB249" s="202"/>
      <c r="EC249" s="202"/>
      <c r="ED249" s="202"/>
      <c r="EE249" s="202"/>
      <c r="EF249" s="202"/>
      <c r="EG249" s="10"/>
    </row>
    <row r="250" spans="1:137" s="156" customFormat="1" ht="16.149999999999999" outlineLevel="1" thickBot="1">
      <c r="A250" s="214" t="s">
        <v>288</v>
      </c>
      <c r="B250" s="203">
        <f>B248+B233+B218</f>
        <v>6</v>
      </c>
      <c r="C250" s="203" t="s">
        <v>289</v>
      </c>
      <c r="D250" s="203"/>
      <c r="E250" s="203"/>
      <c r="F250" s="203"/>
      <c r="G250" s="203" t="e">
        <f>+"Total "&amp;$B203&amp;" "&amp;$B204</f>
        <v>#REF!</v>
      </c>
      <c r="H250" s="203"/>
      <c r="I250" s="203"/>
      <c r="J250" s="203"/>
      <c r="K250" s="203"/>
      <c r="L250" s="203"/>
      <c r="M250" s="204">
        <f t="shared" ref="M250:BX250" si="81">SUM(M218,M233,M248)</f>
        <v>0</v>
      </c>
      <c r="N250" s="204">
        <f t="shared" si="81"/>
        <v>0</v>
      </c>
      <c r="O250" s="204">
        <f t="shared" si="81"/>
        <v>0</v>
      </c>
      <c r="P250" s="204">
        <f t="shared" si="81"/>
        <v>0</v>
      </c>
      <c r="Q250" s="204">
        <f t="shared" si="81"/>
        <v>0</v>
      </c>
      <c r="R250" s="204">
        <f t="shared" si="81"/>
        <v>0</v>
      </c>
      <c r="S250" s="204">
        <f t="shared" si="81"/>
        <v>0</v>
      </c>
      <c r="T250" s="204">
        <f t="shared" si="81"/>
        <v>0</v>
      </c>
      <c r="U250" s="204">
        <f t="shared" si="81"/>
        <v>0</v>
      </c>
      <c r="V250" s="204">
        <f t="shared" si="81"/>
        <v>0</v>
      </c>
      <c r="W250" s="204">
        <f t="shared" si="81"/>
        <v>0</v>
      </c>
      <c r="X250" s="204">
        <f t="shared" si="81"/>
        <v>0</v>
      </c>
      <c r="Y250" s="204">
        <f t="shared" si="81"/>
        <v>0</v>
      </c>
      <c r="Z250" s="204">
        <f t="shared" si="81"/>
        <v>0</v>
      </c>
      <c r="AA250" s="204">
        <f t="shared" si="81"/>
        <v>0</v>
      </c>
      <c r="AB250" s="204">
        <f t="shared" si="81"/>
        <v>0</v>
      </c>
      <c r="AC250" s="204">
        <f t="shared" si="81"/>
        <v>0</v>
      </c>
      <c r="AD250" s="204">
        <f t="shared" si="81"/>
        <v>0</v>
      </c>
      <c r="AE250" s="204">
        <f t="shared" si="81"/>
        <v>0</v>
      </c>
      <c r="AF250" s="204">
        <f t="shared" si="81"/>
        <v>0</v>
      </c>
      <c r="AG250" s="204">
        <f t="shared" si="81"/>
        <v>0</v>
      </c>
      <c r="AH250" s="204">
        <f t="shared" si="81"/>
        <v>0</v>
      </c>
      <c r="AI250" s="204">
        <f t="shared" si="81"/>
        <v>0</v>
      </c>
      <c r="AJ250" s="204">
        <f t="shared" si="81"/>
        <v>0</v>
      </c>
      <c r="AK250" s="204">
        <f t="shared" si="81"/>
        <v>0</v>
      </c>
      <c r="AL250" s="204">
        <f t="shared" si="81"/>
        <v>0</v>
      </c>
      <c r="AM250" s="204">
        <f t="shared" si="81"/>
        <v>0</v>
      </c>
      <c r="AN250" s="204">
        <f t="shared" si="81"/>
        <v>0</v>
      </c>
      <c r="AO250" s="204">
        <f t="shared" si="81"/>
        <v>0</v>
      </c>
      <c r="AP250" s="204">
        <f t="shared" si="81"/>
        <v>0</v>
      </c>
      <c r="AQ250" s="204">
        <f t="shared" si="81"/>
        <v>0</v>
      </c>
      <c r="AR250" s="204">
        <f t="shared" si="81"/>
        <v>0</v>
      </c>
      <c r="AS250" s="204">
        <f t="shared" si="81"/>
        <v>0</v>
      </c>
      <c r="AT250" s="204">
        <f t="shared" si="81"/>
        <v>0</v>
      </c>
      <c r="AU250" s="204">
        <f t="shared" si="81"/>
        <v>0</v>
      </c>
      <c r="AV250" s="204">
        <f t="shared" si="81"/>
        <v>0</v>
      </c>
      <c r="AW250" s="204">
        <f t="shared" si="81"/>
        <v>0</v>
      </c>
      <c r="AX250" s="204">
        <f t="shared" si="81"/>
        <v>0</v>
      </c>
      <c r="AY250" s="204">
        <f t="shared" si="81"/>
        <v>0</v>
      </c>
      <c r="AZ250" s="204">
        <f t="shared" si="81"/>
        <v>0</v>
      </c>
      <c r="BA250" s="204">
        <f t="shared" si="81"/>
        <v>0</v>
      </c>
      <c r="BB250" s="204">
        <f t="shared" si="81"/>
        <v>0</v>
      </c>
      <c r="BC250" s="204">
        <f t="shared" si="81"/>
        <v>0</v>
      </c>
      <c r="BD250" s="204">
        <f t="shared" si="81"/>
        <v>0</v>
      </c>
      <c r="BE250" s="204">
        <f t="shared" si="81"/>
        <v>0</v>
      </c>
      <c r="BF250" s="204">
        <f t="shared" si="81"/>
        <v>0</v>
      </c>
      <c r="BG250" s="204">
        <f t="shared" si="81"/>
        <v>0</v>
      </c>
      <c r="BH250" s="204">
        <f t="shared" si="81"/>
        <v>0</v>
      </c>
      <c r="BI250" s="204">
        <f t="shared" si="81"/>
        <v>0</v>
      </c>
      <c r="BJ250" s="204">
        <f t="shared" si="81"/>
        <v>0</v>
      </c>
      <c r="BK250" s="204">
        <f t="shared" si="81"/>
        <v>0</v>
      </c>
      <c r="BL250" s="204">
        <f t="shared" si="81"/>
        <v>0</v>
      </c>
      <c r="BM250" s="204">
        <f t="shared" si="81"/>
        <v>0</v>
      </c>
      <c r="BN250" s="204">
        <f t="shared" si="81"/>
        <v>0</v>
      </c>
      <c r="BO250" s="204">
        <f t="shared" si="81"/>
        <v>0</v>
      </c>
      <c r="BP250" s="204">
        <f t="shared" si="81"/>
        <v>0</v>
      </c>
      <c r="BQ250" s="204">
        <f t="shared" si="81"/>
        <v>0</v>
      </c>
      <c r="BR250" s="204">
        <f t="shared" si="81"/>
        <v>0</v>
      </c>
      <c r="BS250" s="204">
        <f t="shared" si="81"/>
        <v>0</v>
      </c>
      <c r="BT250" s="204">
        <f t="shared" si="81"/>
        <v>0</v>
      </c>
      <c r="BU250" s="204">
        <f t="shared" si="81"/>
        <v>0</v>
      </c>
      <c r="BV250" s="204">
        <f t="shared" si="81"/>
        <v>0</v>
      </c>
      <c r="BW250" s="204">
        <f t="shared" si="81"/>
        <v>0</v>
      </c>
      <c r="BX250" s="204">
        <f t="shared" si="81"/>
        <v>0</v>
      </c>
      <c r="BY250" s="204">
        <f t="shared" ref="BY250:EF250" si="82">SUM(BY218,BY233,BY248)</f>
        <v>0</v>
      </c>
      <c r="BZ250" s="204">
        <f t="shared" si="82"/>
        <v>0</v>
      </c>
      <c r="CA250" s="204">
        <f t="shared" si="82"/>
        <v>0</v>
      </c>
      <c r="CB250" s="204">
        <f t="shared" si="82"/>
        <v>0</v>
      </c>
      <c r="CC250" s="204">
        <f t="shared" si="82"/>
        <v>0</v>
      </c>
      <c r="CD250" s="204">
        <f t="shared" si="82"/>
        <v>0</v>
      </c>
      <c r="CE250" s="204">
        <f t="shared" si="82"/>
        <v>0</v>
      </c>
      <c r="CF250" s="204">
        <f t="shared" si="82"/>
        <v>0</v>
      </c>
      <c r="CG250" s="204">
        <f t="shared" si="82"/>
        <v>0</v>
      </c>
      <c r="CH250" s="204">
        <f t="shared" si="82"/>
        <v>0</v>
      </c>
      <c r="CI250" s="204">
        <f t="shared" si="82"/>
        <v>0</v>
      </c>
      <c r="CJ250" s="204">
        <f t="shared" si="82"/>
        <v>0</v>
      </c>
      <c r="CK250" s="204">
        <f t="shared" si="82"/>
        <v>0</v>
      </c>
      <c r="CL250" s="204">
        <f t="shared" si="82"/>
        <v>0</v>
      </c>
      <c r="CM250" s="204">
        <f t="shared" si="82"/>
        <v>0</v>
      </c>
      <c r="CN250" s="204">
        <f t="shared" si="82"/>
        <v>0</v>
      </c>
      <c r="CO250" s="204">
        <f t="shared" si="82"/>
        <v>0</v>
      </c>
      <c r="CP250" s="204">
        <f t="shared" si="82"/>
        <v>0</v>
      </c>
      <c r="CQ250" s="204">
        <f t="shared" si="82"/>
        <v>0</v>
      </c>
      <c r="CR250" s="204">
        <f t="shared" si="82"/>
        <v>0</v>
      </c>
      <c r="CS250" s="204">
        <f t="shared" si="82"/>
        <v>0</v>
      </c>
      <c r="CT250" s="204">
        <f t="shared" si="82"/>
        <v>0</v>
      </c>
      <c r="CU250" s="204">
        <f t="shared" si="82"/>
        <v>0</v>
      </c>
      <c r="CV250" s="204">
        <f t="shared" si="82"/>
        <v>0</v>
      </c>
      <c r="CW250" s="204">
        <f t="shared" si="82"/>
        <v>0</v>
      </c>
      <c r="CX250" s="204">
        <f t="shared" si="82"/>
        <v>0</v>
      </c>
      <c r="CY250" s="204">
        <f t="shared" si="82"/>
        <v>0</v>
      </c>
      <c r="CZ250" s="204">
        <f t="shared" si="82"/>
        <v>0</v>
      </c>
      <c r="DA250" s="204">
        <f t="shared" si="82"/>
        <v>0</v>
      </c>
      <c r="DB250" s="204">
        <f t="shared" si="82"/>
        <v>0</v>
      </c>
      <c r="DC250" s="204">
        <f t="shared" si="82"/>
        <v>0</v>
      </c>
      <c r="DD250" s="204">
        <f t="shared" si="82"/>
        <v>0</v>
      </c>
      <c r="DE250" s="204">
        <f t="shared" si="82"/>
        <v>0</v>
      </c>
      <c r="DF250" s="204">
        <f t="shared" si="82"/>
        <v>0</v>
      </c>
      <c r="DG250" s="204">
        <f t="shared" si="82"/>
        <v>0</v>
      </c>
      <c r="DH250" s="204">
        <f t="shared" si="82"/>
        <v>0</v>
      </c>
      <c r="DI250" s="204">
        <f t="shared" si="82"/>
        <v>0</v>
      </c>
      <c r="DJ250" s="204">
        <f t="shared" si="82"/>
        <v>0</v>
      </c>
      <c r="DK250" s="204">
        <f t="shared" si="82"/>
        <v>0</v>
      </c>
      <c r="DL250" s="204">
        <f t="shared" si="82"/>
        <v>0</v>
      </c>
      <c r="DM250" s="204">
        <f t="shared" si="82"/>
        <v>0</v>
      </c>
      <c r="DN250" s="204">
        <f t="shared" si="82"/>
        <v>0</v>
      </c>
      <c r="DO250" s="204">
        <f t="shared" si="82"/>
        <v>0</v>
      </c>
      <c r="DP250" s="204">
        <f t="shared" si="82"/>
        <v>0</v>
      </c>
      <c r="DQ250" s="204">
        <f t="shared" si="82"/>
        <v>0</v>
      </c>
      <c r="DR250" s="204">
        <f t="shared" si="82"/>
        <v>0</v>
      </c>
      <c r="DS250" s="204">
        <f t="shared" si="82"/>
        <v>0</v>
      </c>
      <c r="DT250" s="204">
        <f t="shared" si="82"/>
        <v>0</v>
      </c>
      <c r="DU250" s="204">
        <f t="shared" si="82"/>
        <v>0</v>
      </c>
      <c r="DV250" s="204">
        <f t="shared" si="82"/>
        <v>0</v>
      </c>
      <c r="DW250" s="204">
        <f t="shared" si="82"/>
        <v>0</v>
      </c>
      <c r="DX250" s="204">
        <f t="shared" si="82"/>
        <v>0</v>
      </c>
      <c r="DY250" s="204">
        <f t="shared" si="82"/>
        <v>0</v>
      </c>
      <c r="DZ250" s="204">
        <f t="shared" si="82"/>
        <v>0</v>
      </c>
      <c r="EA250" s="204">
        <f t="shared" si="82"/>
        <v>0</v>
      </c>
      <c r="EB250" s="204">
        <f t="shared" si="82"/>
        <v>0</v>
      </c>
      <c r="EC250" s="204">
        <f t="shared" si="82"/>
        <v>0</v>
      </c>
      <c r="ED250" s="204">
        <f t="shared" si="82"/>
        <v>0</v>
      </c>
      <c r="EE250" s="204">
        <f t="shared" si="82"/>
        <v>0</v>
      </c>
      <c r="EF250" s="204">
        <f t="shared" si="82"/>
        <v>0</v>
      </c>
      <c r="EG250" s="157">
        <f t="shared" ref="EG250" si="83">SUM(EG218,EG233)</f>
        <v>0</v>
      </c>
    </row>
    <row r="251" spans="1:137" collapsed="1">
      <c r="A251" s="211"/>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s="7"/>
    </row>
    <row r="252" spans="1:137" s="7" customFormat="1" ht="15.4">
      <c r="A252" s="209" t="str">
        <f>'1-GBP'!A252</f>
        <v>1</v>
      </c>
      <c r="B252" s="196" t="str">
        <f>_xlfn.XLOOKUP($A252,Select!$B$4:$B$65,Select!$C$4:$C$65)</f>
        <v>Phase 1</v>
      </c>
      <c r="C252" s="197"/>
      <c r="D252" s="197">
        <f>B267+B282+B297</f>
        <v>4</v>
      </c>
      <c r="E252" s="197" t="s">
        <v>281</v>
      </c>
      <c r="F252" s="197"/>
      <c r="G252" s="197"/>
      <c r="H252" s="197"/>
      <c r="I252" s="197" t="s">
        <v>282</v>
      </c>
      <c r="J252" s="197" t="str">
        <f>$A252&amp;"."&amp;$A253</f>
        <v>1.6</v>
      </c>
      <c r="K252" s="197"/>
      <c r="L252" s="197"/>
      <c r="M252" s="197"/>
      <c r="N252" s="198"/>
      <c r="O252" s="198"/>
      <c r="P252" s="198"/>
      <c r="Q252" s="198"/>
      <c r="R252" s="198"/>
      <c r="S252" s="198"/>
      <c r="T252" s="198"/>
      <c r="U252" s="198"/>
      <c r="V252" s="198"/>
      <c r="W252" s="198"/>
      <c r="X252" s="198"/>
      <c r="Y252" s="198"/>
      <c r="Z252" s="198"/>
      <c r="AA252" s="198"/>
      <c r="AB252" s="198"/>
      <c r="AC252" s="198"/>
      <c r="AD252" s="198"/>
      <c r="AE252" s="198"/>
      <c r="AF252" s="198"/>
      <c r="AG252" s="198"/>
      <c r="AH252" s="198"/>
      <c r="AI252" s="198"/>
      <c r="AJ252" s="198"/>
      <c r="AK252" s="198"/>
      <c r="AL252" s="198"/>
      <c r="AM252" s="198"/>
      <c r="AN252" s="198"/>
      <c r="AO252" s="198"/>
      <c r="AP252" s="198"/>
      <c r="AQ252" s="198"/>
      <c r="AR252" s="198"/>
      <c r="AS252" s="198"/>
      <c r="AT252" s="198"/>
      <c r="AU252" s="198"/>
      <c r="AV252" s="198"/>
      <c r="AW252" s="198"/>
      <c r="AX252" s="198"/>
      <c r="AY252" s="198"/>
      <c r="AZ252" s="198"/>
      <c r="BA252" s="198"/>
      <c r="BB252" s="198"/>
      <c r="BC252" s="198"/>
      <c r="BD252" s="198"/>
      <c r="BE252" s="198"/>
      <c r="BF252" s="198"/>
      <c r="BG252" s="198"/>
      <c r="BH252" s="198"/>
      <c r="BI252" s="198"/>
      <c r="BJ252" s="198"/>
      <c r="BK252" s="198"/>
      <c r="BL252" s="198"/>
      <c r="BM252" s="198"/>
      <c r="BN252" s="198"/>
      <c r="BO252" s="198"/>
      <c r="BP252" s="198"/>
      <c r="BQ252" s="198"/>
      <c r="BR252" s="198"/>
      <c r="BS252" s="198"/>
      <c r="BT252" s="198"/>
      <c r="BU252" s="198"/>
      <c r="BV252" s="198"/>
      <c r="BW252" s="198"/>
      <c r="BX252" s="198"/>
      <c r="BY252" s="198"/>
      <c r="BZ252" s="198"/>
      <c r="CA252" s="198"/>
      <c r="CB252" s="198"/>
      <c r="CC252" s="198"/>
      <c r="CD252" s="198"/>
      <c r="CE252" s="198"/>
      <c r="CF252" s="198"/>
      <c r="CG252" s="198"/>
      <c r="CH252" s="198"/>
      <c r="CI252" s="198"/>
      <c r="CJ252" s="198"/>
      <c r="CK252" s="198"/>
      <c r="CL252" s="198"/>
      <c r="CM252" s="198"/>
      <c r="CN252" s="198"/>
      <c r="CO252" s="198"/>
      <c r="CP252" s="198"/>
      <c r="CQ252" s="198"/>
      <c r="CR252" s="198"/>
      <c r="CS252" s="198"/>
      <c r="CT252" s="198"/>
      <c r="CU252" s="198"/>
      <c r="CV252" s="198"/>
      <c r="CW252" s="198"/>
      <c r="CX252" s="198"/>
      <c r="CY252" s="198"/>
      <c r="CZ252" s="198"/>
      <c r="DA252" s="198"/>
      <c r="DB252" s="198"/>
      <c r="DC252" s="198"/>
      <c r="DD252" s="198"/>
      <c r="DE252" s="198"/>
      <c r="DF252" s="198"/>
      <c r="DG252" s="198"/>
      <c r="DH252" s="198"/>
      <c r="DI252" s="198"/>
      <c r="DJ252" s="198"/>
      <c r="DK252" s="198"/>
      <c r="DL252" s="198"/>
      <c r="DM252" s="198"/>
      <c r="DN252" s="198"/>
      <c r="DO252" s="198"/>
      <c r="DP252" s="198"/>
      <c r="DQ252" s="198"/>
      <c r="DR252" s="198"/>
      <c r="DS252" s="198"/>
      <c r="DT252" s="198"/>
      <c r="DU252" s="198"/>
      <c r="DV252" s="198"/>
      <c r="DW252" s="198"/>
      <c r="DX252" s="198"/>
      <c r="DY252" s="198"/>
      <c r="DZ252" s="198"/>
      <c r="EA252" s="198"/>
      <c r="EB252" s="198"/>
      <c r="EC252" s="198"/>
      <c r="ED252" s="198"/>
      <c r="EE252" s="198"/>
      <c r="EF252" s="198"/>
      <c r="EG252" s="13"/>
    </row>
    <row r="253" spans="1:137" s="8" customFormat="1" outlineLevel="1">
      <c r="A253" s="210" t="str">
        <f>'1-GBP'!A253</f>
        <v>6</v>
      </c>
      <c r="B253" s="199" t="e">
        <f>_xlfn.XLOOKUP($J252,Select!#REF!,Select!$F$4:$F$65)</f>
        <v>#REF!</v>
      </c>
      <c r="C253" s="199"/>
      <c r="D253" s="199"/>
      <c r="E253" s="199"/>
      <c r="F253" s="199"/>
      <c r="G253" s="199"/>
      <c r="H253" s="199"/>
      <c r="I253" s="199"/>
      <c r="J253" s="199"/>
      <c r="K253" s="199"/>
      <c r="L253" s="199"/>
      <c r="M253" s="199"/>
      <c r="N253" s="199"/>
      <c r="O253" s="199"/>
      <c r="P253" s="199"/>
      <c r="Q253" s="199"/>
      <c r="R253" s="199"/>
      <c r="S253" s="199"/>
      <c r="T253" s="199"/>
      <c r="U253" s="199"/>
      <c r="V253" s="199"/>
      <c r="W253" s="199"/>
      <c r="X253" s="199"/>
      <c r="Y253" s="199"/>
      <c r="Z253" s="199"/>
      <c r="AA253" s="199"/>
      <c r="AB253" s="199"/>
      <c r="AC253" s="199"/>
      <c r="AD253" s="199"/>
      <c r="AE253" s="199"/>
      <c r="AF253" s="199"/>
      <c r="AG253" s="199"/>
      <c r="AH253" s="199"/>
      <c r="AI253" s="199"/>
      <c r="AJ253" s="199"/>
      <c r="AK253" s="199"/>
      <c r="AL253" s="199"/>
      <c r="AM253" s="199"/>
      <c r="AN253" s="199"/>
      <c r="AO253" s="199"/>
      <c r="AP253" s="199"/>
      <c r="AQ253" s="199"/>
      <c r="AR253" s="199"/>
      <c r="AS253" s="199"/>
      <c r="AT253" s="199"/>
      <c r="AU253" s="199"/>
      <c r="AV253" s="199"/>
      <c r="AW253" s="199"/>
      <c r="AX253" s="199"/>
      <c r="AY253" s="199"/>
      <c r="AZ253" s="199"/>
      <c r="BA253" s="199"/>
      <c r="BB253" s="199"/>
      <c r="BC253" s="199"/>
      <c r="BD253" s="199"/>
      <c r="BE253" s="199"/>
      <c r="BF253" s="199"/>
      <c r="BG253" s="199"/>
      <c r="BH253" s="199"/>
      <c r="BI253" s="199"/>
      <c r="BJ253" s="199"/>
      <c r="BK253" s="199"/>
      <c r="BL253" s="199"/>
      <c r="BM253" s="199"/>
      <c r="BN253" s="199"/>
      <c r="BO253" s="199"/>
      <c r="BP253" s="199"/>
      <c r="BQ253" s="199"/>
      <c r="BR253" s="199"/>
      <c r="BS253" s="199"/>
      <c r="BT253" s="199"/>
      <c r="BU253" s="199"/>
      <c r="BV253" s="199"/>
      <c r="BW253" s="199"/>
      <c r="BX253" s="199"/>
      <c r="BY253" s="199"/>
      <c r="BZ253" s="199"/>
      <c r="CA253" s="199"/>
      <c r="CB253" s="199"/>
      <c r="CC253" s="199"/>
      <c r="CD253" s="199"/>
      <c r="CE253" s="199"/>
      <c r="CF253" s="199"/>
      <c r="CG253" s="199"/>
      <c r="CH253" s="199"/>
      <c r="CI253" s="199"/>
      <c r="CJ253" s="199"/>
      <c r="CK253" s="199"/>
      <c r="CL253" s="199"/>
      <c r="CM253" s="199"/>
      <c r="CN253" s="199"/>
      <c r="CO253" s="199"/>
      <c r="CP253" s="199"/>
      <c r="CQ253" s="199"/>
      <c r="CR253" s="199"/>
      <c r="CS253" s="199"/>
      <c r="CT253" s="199"/>
      <c r="CU253" s="199"/>
      <c r="CV253" s="199"/>
      <c r="CW253" s="199"/>
      <c r="CX253" s="199"/>
      <c r="CY253" s="199"/>
      <c r="CZ253" s="199"/>
      <c r="DA253" s="199"/>
      <c r="DB253" s="199"/>
      <c r="DC253" s="199"/>
      <c r="DD253" s="199"/>
      <c r="DE253" s="199"/>
      <c r="DF253" s="199"/>
      <c r="DG253" s="199"/>
      <c r="DH253" s="199"/>
      <c r="DI253" s="199"/>
      <c r="DJ253" s="199"/>
      <c r="DK253" s="199"/>
      <c r="DL253" s="199"/>
      <c r="DM253" s="199"/>
      <c r="DN253" s="199"/>
      <c r="DO253" s="199"/>
      <c r="DP253" s="199"/>
      <c r="DQ253" s="199"/>
      <c r="DR253" s="199"/>
      <c r="DS253" s="199"/>
      <c r="DT253" s="199"/>
      <c r="DU253" s="199"/>
      <c r="DV253" s="199"/>
      <c r="DW253" s="199"/>
      <c r="DX253" s="199"/>
      <c r="DY253" s="199"/>
      <c r="DZ253" s="199"/>
      <c r="EA253" s="199"/>
      <c r="EB253" s="199"/>
      <c r="EC253" s="199"/>
      <c r="ED253" s="199"/>
      <c r="EE253" s="199"/>
      <c r="EF253" s="199"/>
    </row>
    <row r="254" spans="1:137" s="9" customFormat="1" outlineLevel="1">
      <c r="A254" s="220" t="s">
        <v>150</v>
      </c>
      <c r="B254" s="220" t="s">
        <v>283</v>
      </c>
      <c r="C254" s="220" t="s">
        <v>284</v>
      </c>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c r="AA254" s="220"/>
      <c r="AB254" s="220"/>
      <c r="AC254" s="220"/>
      <c r="AD254" s="220"/>
      <c r="AE254" s="220"/>
      <c r="AF254" s="220"/>
      <c r="AG254" s="220"/>
      <c r="AH254" s="220"/>
      <c r="AI254" s="220"/>
      <c r="AJ254" s="220"/>
      <c r="AK254" s="220"/>
      <c r="AL254" s="220"/>
      <c r="AM254" s="220"/>
      <c r="AN254" s="220"/>
      <c r="AO254" s="220"/>
      <c r="AP254" s="220"/>
      <c r="AQ254" s="220"/>
      <c r="AR254" s="220"/>
      <c r="AS254" s="220"/>
      <c r="AT254" s="220"/>
      <c r="AU254" s="220"/>
      <c r="AV254" s="220"/>
      <c r="AW254" s="220"/>
      <c r="AX254" s="220"/>
      <c r="AY254" s="220"/>
      <c r="AZ254" s="220"/>
      <c r="BA254" s="220"/>
      <c r="BB254" s="220"/>
      <c r="BC254" s="220"/>
      <c r="BD254" s="220"/>
      <c r="BE254" s="220"/>
      <c r="BF254" s="220"/>
      <c r="BG254" s="220"/>
      <c r="BH254" s="220"/>
      <c r="BI254" s="220"/>
      <c r="BJ254" s="220"/>
      <c r="BK254" s="220"/>
      <c r="BL254" s="220"/>
      <c r="BM254" s="220"/>
      <c r="BN254" s="220"/>
      <c r="BO254" s="220"/>
      <c r="BP254" s="220"/>
      <c r="BQ254" s="220"/>
      <c r="BR254" s="220"/>
      <c r="BS254" s="220"/>
      <c r="BT254" s="220"/>
      <c r="BU254" s="220"/>
      <c r="BV254" s="220"/>
      <c r="BW254" s="220"/>
      <c r="BX254" s="220"/>
      <c r="BY254" s="220"/>
      <c r="BZ254" s="220"/>
      <c r="CA254" s="220"/>
      <c r="CB254" s="220"/>
      <c r="CC254" s="220"/>
      <c r="CD254" s="220"/>
      <c r="CE254" s="220"/>
      <c r="CF254" s="220"/>
      <c r="CG254" s="220"/>
      <c r="CH254" s="220"/>
      <c r="CI254" s="220"/>
      <c r="CJ254" s="220"/>
      <c r="CK254" s="220"/>
      <c r="CL254" s="220"/>
      <c r="CM254" s="220"/>
      <c r="CN254" s="220"/>
      <c r="CO254" s="220"/>
      <c r="CP254" s="220"/>
      <c r="CQ254" s="220"/>
      <c r="CR254" s="220"/>
      <c r="CS254" s="220"/>
      <c r="CT254" s="220"/>
      <c r="CU254" s="220"/>
      <c r="CV254" s="220"/>
      <c r="CW254" s="220"/>
      <c r="CX254" s="220"/>
      <c r="CY254" s="220"/>
      <c r="CZ254" s="220"/>
      <c r="DA254" s="220"/>
      <c r="DB254" s="220"/>
      <c r="DC254" s="220"/>
      <c r="DD254" s="220"/>
      <c r="DE254" s="220"/>
      <c r="DF254" s="220"/>
      <c r="DG254" s="220"/>
      <c r="DH254" s="220"/>
      <c r="DI254" s="220"/>
      <c r="DJ254" s="220"/>
      <c r="DK254" s="220"/>
      <c r="DL254" s="220"/>
      <c r="DM254" s="220"/>
      <c r="DN254" s="220"/>
      <c r="DO254" s="220"/>
      <c r="DP254" s="220"/>
      <c r="DQ254" s="220"/>
      <c r="DR254" s="220"/>
      <c r="DS254" s="220"/>
      <c r="DT254" s="220"/>
      <c r="DU254" s="220"/>
      <c r="DV254" s="220"/>
      <c r="DW254" s="220"/>
      <c r="DX254" s="220"/>
      <c r="DY254" s="220"/>
      <c r="DZ254" s="220"/>
      <c r="EA254" s="220"/>
      <c r="EB254" s="220"/>
      <c r="EC254" s="220"/>
      <c r="ED254" s="220"/>
      <c r="EE254" s="220"/>
      <c r="EF254" s="220"/>
    </row>
    <row r="255" spans="1:137" outlineLevel="1">
      <c r="A255" s="211" t="str">
        <f>A252&amp;"."&amp;A254&amp;"."&amp;A253&amp;"."&amp;B255</f>
        <v>1.c.6.1</v>
      </c>
      <c r="B255">
        <v>1</v>
      </c>
      <c r="C255" t="e">
        <f>_xlfn.XLOOKUP($A255,Select!$A$4:$A$65,Select!$H$4:$H$65)</f>
        <v>#N/A</v>
      </c>
      <c r="D255"/>
      <c r="E255"/>
      <c r="F255"/>
      <c r="G255"/>
      <c r="H255"/>
      <c r="I255"/>
      <c r="J255"/>
      <c r="K255"/>
      <c r="L255"/>
      <c r="M255" s="200"/>
      <c r="N255" s="200"/>
      <c r="O255" s="200"/>
      <c r="P255" s="200"/>
      <c r="Q255" s="200"/>
      <c r="R255" s="200"/>
      <c r="S255" s="200"/>
      <c r="T255" s="200"/>
      <c r="U255" s="200"/>
      <c r="V255" s="200"/>
      <c r="W255" s="200"/>
      <c r="X255" s="200"/>
      <c r="Y255" s="200"/>
      <c r="Z255" s="200"/>
      <c r="AA255" s="200"/>
      <c r="AB255" s="200"/>
      <c r="AC255" s="200"/>
      <c r="AD255" s="200"/>
      <c r="AE255" s="200"/>
      <c r="AF255" s="200"/>
      <c r="AG255" s="200"/>
      <c r="AH255" s="200"/>
      <c r="AI255" s="200"/>
      <c r="AJ255" s="200"/>
      <c r="AK255" s="200"/>
      <c r="AL255" s="200"/>
      <c r="AM255" s="200"/>
      <c r="AN255" s="200"/>
      <c r="AO255" s="200"/>
      <c r="AP255" s="200"/>
      <c r="AQ255" s="200"/>
      <c r="AR255" s="200"/>
      <c r="AS255" s="200"/>
      <c r="AT255" s="200"/>
      <c r="AU255" s="200"/>
      <c r="AV255" s="200"/>
      <c r="AW255" s="200"/>
      <c r="AX255" s="200"/>
      <c r="AY255" s="200"/>
      <c r="AZ255" s="200"/>
      <c r="BA255" s="200"/>
      <c r="BB255" s="200"/>
      <c r="BC255" s="200"/>
      <c r="BD255" s="200"/>
      <c r="BE255" s="200"/>
      <c r="BF255" s="200"/>
      <c r="BG255" s="200"/>
      <c r="BH255" s="200"/>
      <c r="BI255" s="200"/>
      <c r="BJ255" s="200"/>
      <c r="BK255" s="200"/>
      <c r="BL255" s="200"/>
      <c r="BM255" s="200"/>
      <c r="BN255" s="200"/>
      <c r="BO255" s="200"/>
      <c r="BP255" s="200"/>
      <c r="BQ255" s="200"/>
      <c r="BR255" s="200"/>
      <c r="BS255" s="200"/>
      <c r="BT255" s="200"/>
      <c r="BU255" s="200"/>
      <c r="BV255" s="200"/>
      <c r="BW255" s="200"/>
      <c r="BX255" s="200"/>
      <c r="BY255" s="200"/>
      <c r="BZ255" s="200"/>
      <c r="CA255" s="200"/>
      <c r="CB255" s="200"/>
      <c r="CC255" s="200"/>
      <c r="CD255" s="200"/>
      <c r="CE255" s="200"/>
      <c r="CF255" s="200"/>
      <c r="CG255" s="200"/>
      <c r="CH255" s="200"/>
      <c r="CI255" s="200"/>
      <c r="CJ255" s="200"/>
      <c r="CK255" s="200"/>
      <c r="CL255" s="200"/>
      <c r="CM255" s="200"/>
      <c r="CN255" s="200"/>
      <c r="CO255" s="200"/>
      <c r="CP255" s="200"/>
      <c r="CQ255" s="200"/>
      <c r="CR255" s="200"/>
      <c r="CS255" s="200"/>
      <c r="CT255" s="200"/>
      <c r="CU255" s="200"/>
      <c r="CV255" s="200"/>
      <c r="CW255" s="200"/>
      <c r="CX255" s="200"/>
      <c r="CY255" s="200"/>
      <c r="CZ255" s="200"/>
      <c r="DA255" s="200"/>
      <c r="DB255" s="200"/>
      <c r="DC255" s="200"/>
      <c r="DD255" s="200"/>
      <c r="DE255" s="200"/>
      <c r="DF255" s="200"/>
      <c r="DG255" s="200"/>
      <c r="DH255" s="200"/>
      <c r="DI255" s="200"/>
      <c r="DJ255" s="200"/>
      <c r="DK255" s="200"/>
      <c r="DL255" s="200"/>
      <c r="DM255" s="200"/>
      <c r="DN255" s="200"/>
      <c r="DO255" s="200"/>
      <c r="DP255" s="200"/>
      <c r="DQ255" s="200"/>
      <c r="DR255" s="200"/>
      <c r="DS255" s="200"/>
      <c r="DT255" s="200"/>
      <c r="DU255" s="200"/>
      <c r="DV255" s="200"/>
      <c r="DW255" s="200"/>
      <c r="DX255" s="200"/>
      <c r="DY255" s="200"/>
      <c r="DZ255" s="200"/>
      <c r="EA255" s="200"/>
      <c r="EB255" s="200"/>
      <c r="EC255" s="200"/>
      <c r="ED255" s="200"/>
      <c r="EE255" s="200"/>
      <c r="EF255" s="200"/>
      <c r="EG255" s="32"/>
    </row>
    <row r="256" spans="1:137" outlineLevel="1">
      <c r="A256" s="211" t="str">
        <f>A252&amp;"."&amp;A254&amp;"."&amp;A253&amp;"."&amp;B256</f>
        <v>1.c.6.2</v>
      </c>
      <c r="B256">
        <v>2</v>
      </c>
      <c r="C256" t="e">
        <f>_xlfn.XLOOKUP($A256,Select!$A$4:$A$65,Select!$H$4:$H$65)</f>
        <v>#N/A</v>
      </c>
      <c r="D256"/>
      <c r="E256"/>
      <c r="F256"/>
      <c r="G256"/>
      <c r="H256"/>
      <c r="I256"/>
      <c r="J256"/>
      <c r="K256"/>
      <c r="L256"/>
      <c r="M256" s="200"/>
      <c r="N256" s="200"/>
      <c r="O256" s="200"/>
      <c r="P256" s="200"/>
      <c r="Q256" s="200"/>
      <c r="R256" s="200"/>
      <c r="S256" s="200"/>
      <c r="T256" s="200"/>
      <c r="U256" s="200"/>
      <c r="V256" s="200"/>
      <c r="W256" s="200"/>
      <c r="X256" s="200"/>
      <c r="Y256" s="200"/>
      <c r="Z256" s="200"/>
      <c r="AA256" s="200"/>
      <c r="AB256" s="200"/>
      <c r="AC256" s="200"/>
      <c r="AD256" s="200"/>
      <c r="AE256" s="200"/>
      <c r="AF256" s="200"/>
      <c r="AG256" s="200"/>
      <c r="AH256" s="200"/>
      <c r="AI256" s="200"/>
      <c r="AJ256" s="200"/>
      <c r="AK256" s="200"/>
      <c r="AL256" s="200"/>
      <c r="AM256" s="200"/>
      <c r="AN256" s="200"/>
      <c r="AO256" s="200"/>
      <c r="AP256" s="200"/>
      <c r="AQ256" s="200"/>
      <c r="AR256" s="200"/>
      <c r="AS256" s="200"/>
      <c r="AT256" s="200"/>
      <c r="AU256" s="200"/>
      <c r="AV256" s="200"/>
      <c r="AW256" s="200"/>
      <c r="AX256" s="200"/>
      <c r="AY256" s="200"/>
      <c r="AZ256" s="200"/>
      <c r="BA256" s="200"/>
      <c r="BB256" s="200"/>
      <c r="BC256" s="200"/>
      <c r="BD256" s="200"/>
      <c r="BE256" s="200"/>
      <c r="BF256" s="200"/>
      <c r="BG256" s="200"/>
      <c r="BH256" s="200"/>
      <c r="BI256" s="200"/>
      <c r="BJ256" s="200"/>
      <c r="BK256" s="200"/>
      <c r="BL256" s="200"/>
      <c r="BM256" s="200"/>
      <c r="BN256" s="200"/>
      <c r="BO256" s="200"/>
      <c r="BP256" s="200"/>
      <c r="BQ256" s="200"/>
      <c r="BR256" s="200"/>
      <c r="BS256" s="200"/>
      <c r="BT256" s="200"/>
      <c r="BU256" s="200"/>
      <c r="BV256" s="200"/>
      <c r="BW256" s="200"/>
      <c r="BX256" s="200"/>
      <c r="BY256" s="200"/>
      <c r="BZ256" s="200"/>
      <c r="CA256" s="200"/>
      <c r="CB256" s="200"/>
      <c r="CC256" s="200"/>
      <c r="CD256" s="200"/>
      <c r="CE256" s="200"/>
      <c r="CF256" s="200"/>
      <c r="CG256" s="200"/>
      <c r="CH256" s="200"/>
      <c r="CI256" s="200"/>
      <c r="CJ256" s="200"/>
      <c r="CK256" s="200"/>
      <c r="CL256" s="200"/>
      <c r="CM256" s="200"/>
      <c r="CN256" s="200"/>
      <c r="CO256" s="200"/>
      <c r="CP256" s="200"/>
      <c r="CQ256" s="200"/>
      <c r="CR256" s="200"/>
      <c r="CS256" s="200"/>
      <c r="CT256" s="200"/>
      <c r="CU256" s="200"/>
      <c r="CV256" s="200"/>
      <c r="CW256" s="200"/>
      <c r="CX256" s="200"/>
      <c r="CY256" s="200"/>
      <c r="CZ256" s="200"/>
      <c r="DA256" s="200"/>
      <c r="DB256" s="200"/>
      <c r="DC256" s="200"/>
      <c r="DD256" s="200"/>
      <c r="DE256" s="200"/>
      <c r="DF256" s="200"/>
      <c r="DG256" s="200"/>
      <c r="DH256" s="200"/>
      <c r="DI256" s="200"/>
      <c r="DJ256" s="200"/>
      <c r="DK256" s="200"/>
      <c r="DL256" s="200"/>
      <c r="DM256" s="200"/>
      <c r="DN256" s="200"/>
      <c r="DO256" s="200"/>
      <c r="DP256" s="200"/>
      <c r="DQ256" s="200"/>
      <c r="DR256" s="200"/>
      <c r="DS256" s="200"/>
      <c r="DT256" s="200"/>
      <c r="DU256" s="200"/>
      <c r="DV256" s="200"/>
      <c r="DW256" s="200"/>
      <c r="DX256" s="200"/>
      <c r="DY256" s="200"/>
      <c r="DZ256" s="200"/>
      <c r="EA256" s="200"/>
      <c r="EB256" s="200"/>
      <c r="EC256" s="200"/>
      <c r="ED256" s="200"/>
      <c r="EE256" s="200"/>
      <c r="EF256" s="200"/>
      <c r="EG256" s="32"/>
    </row>
    <row r="257" spans="1:137" outlineLevel="1">
      <c r="A257" s="211" t="str">
        <f>A252&amp;"."&amp;A254&amp;"."&amp;A253&amp;"."&amp;B257</f>
        <v>1.c.6.3</v>
      </c>
      <c r="B257">
        <v>3</v>
      </c>
      <c r="C257" t="e">
        <f>_xlfn.XLOOKUP($A257,Select!$A$4:$A$65,Select!$H$4:$H$65)</f>
        <v>#N/A</v>
      </c>
      <c r="D257"/>
      <c r="E257"/>
      <c r="F257"/>
      <c r="G257"/>
      <c r="H257"/>
      <c r="I257"/>
      <c r="J257"/>
      <c r="K257"/>
      <c r="L257"/>
      <c r="M257" s="200"/>
      <c r="N257" s="200"/>
      <c r="O257" s="200"/>
      <c r="P257" s="200"/>
      <c r="Q257" s="200"/>
      <c r="R257" s="200"/>
      <c r="S257" s="200"/>
      <c r="T257" s="200"/>
      <c r="U257" s="200"/>
      <c r="V257" s="200"/>
      <c r="W257" s="200"/>
      <c r="X257" s="200"/>
      <c r="Y257" s="200"/>
      <c r="Z257" s="200"/>
      <c r="AA257" s="200"/>
      <c r="AB257" s="200"/>
      <c r="AC257" s="200"/>
      <c r="AD257" s="200"/>
      <c r="AE257" s="200"/>
      <c r="AF257" s="200"/>
      <c r="AG257" s="200"/>
      <c r="AH257" s="200"/>
      <c r="AI257" s="200"/>
      <c r="AJ257" s="200"/>
      <c r="AK257" s="200"/>
      <c r="AL257" s="200"/>
      <c r="AM257" s="200"/>
      <c r="AN257" s="200"/>
      <c r="AO257" s="200"/>
      <c r="AP257" s="200"/>
      <c r="AQ257" s="200"/>
      <c r="AR257" s="200"/>
      <c r="AS257" s="200"/>
      <c r="AT257" s="200"/>
      <c r="AU257" s="200"/>
      <c r="AV257" s="200"/>
      <c r="AW257" s="200"/>
      <c r="AX257" s="200"/>
      <c r="AY257" s="200"/>
      <c r="AZ257" s="200"/>
      <c r="BA257" s="200"/>
      <c r="BB257" s="200"/>
      <c r="BC257" s="200"/>
      <c r="BD257" s="200"/>
      <c r="BE257" s="200"/>
      <c r="BF257" s="200"/>
      <c r="BG257" s="200"/>
      <c r="BH257" s="200"/>
      <c r="BI257" s="200"/>
      <c r="BJ257" s="200"/>
      <c r="BK257" s="200"/>
      <c r="BL257" s="200"/>
      <c r="BM257" s="200"/>
      <c r="BN257" s="200"/>
      <c r="BO257" s="200"/>
      <c r="BP257" s="200"/>
      <c r="BQ257" s="200"/>
      <c r="BR257" s="200"/>
      <c r="BS257" s="200"/>
      <c r="BT257" s="200"/>
      <c r="BU257" s="200"/>
      <c r="BV257" s="200"/>
      <c r="BW257" s="200"/>
      <c r="BX257" s="200"/>
      <c r="BY257" s="200"/>
      <c r="BZ257" s="200"/>
      <c r="CA257" s="200"/>
      <c r="CB257" s="200"/>
      <c r="CC257" s="200"/>
      <c r="CD257" s="200"/>
      <c r="CE257" s="200"/>
      <c r="CF257" s="200"/>
      <c r="CG257" s="200"/>
      <c r="CH257" s="200"/>
      <c r="CI257" s="200"/>
      <c r="CJ257" s="200"/>
      <c r="CK257" s="200"/>
      <c r="CL257" s="200"/>
      <c r="CM257" s="200"/>
      <c r="CN257" s="200"/>
      <c r="CO257" s="200"/>
      <c r="CP257" s="200"/>
      <c r="CQ257" s="200"/>
      <c r="CR257" s="200"/>
      <c r="CS257" s="200"/>
      <c r="CT257" s="200"/>
      <c r="CU257" s="200"/>
      <c r="CV257" s="200"/>
      <c r="CW257" s="200"/>
      <c r="CX257" s="200"/>
      <c r="CY257" s="200"/>
      <c r="CZ257" s="200"/>
      <c r="DA257" s="200"/>
      <c r="DB257" s="200"/>
      <c r="DC257" s="200"/>
      <c r="DD257" s="200"/>
      <c r="DE257" s="200"/>
      <c r="DF257" s="200"/>
      <c r="DG257" s="200"/>
      <c r="DH257" s="200"/>
      <c r="DI257" s="200"/>
      <c r="DJ257" s="200"/>
      <c r="DK257" s="200"/>
      <c r="DL257" s="200"/>
      <c r="DM257" s="200"/>
      <c r="DN257" s="200"/>
      <c r="DO257" s="200"/>
      <c r="DP257" s="200"/>
      <c r="DQ257" s="200"/>
      <c r="DR257" s="200"/>
      <c r="DS257" s="200"/>
      <c r="DT257" s="200"/>
      <c r="DU257" s="200"/>
      <c r="DV257" s="200"/>
      <c r="DW257" s="200"/>
      <c r="DX257" s="200"/>
      <c r="DY257" s="200"/>
      <c r="DZ257" s="200"/>
      <c r="EA257" s="200"/>
      <c r="EB257" s="200"/>
      <c r="EC257" s="200"/>
      <c r="ED257" s="200"/>
      <c r="EE257" s="200"/>
      <c r="EF257" s="200"/>
      <c r="EG257" s="32"/>
    </row>
    <row r="258" spans="1:137" outlineLevel="1">
      <c r="A258" s="211" t="str">
        <f>A252&amp;"."&amp;A254&amp;"."&amp;A253&amp;"."&amp;B258</f>
        <v>1.c.6.4</v>
      </c>
      <c r="B258">
        <v>4</v>
      </c>
      <c r="C258" t="e">
        <f>_xlfn.XLOOKUP($A258,Select!$A$4:$A$65,Select!$H$4:$H$65)</f>
        <v>#N/A</v>
      </c>
      <c r="D258"/>
      <c r="E258"/>
      <c r="F258"/>
      <c r="G258"/>
      <c r="H258"/>
      <c r="I258"/>
      <c r="J258"/>
      <c r="K258"/>
      <c r="L258"/>
      <c r="M258" s="200"/>
      <c r="N258" s="200"/>
      <c r="O258" s="200"/>
      <c r="P258" s="200"/>
      <c r="Q258" s="200"/>
      <c r="R258" s="200"/>
      <c r="S258" s="200"/>
      <c r="T258" s="200"/>
      <c r="U258" s="200"/>
      <c r="V258" s="200"/>
      <c r="W258" s="200"/>
      <c r="X258" s="200"/>
      <c r="Y258" s="200"/>
      <c r="Z258" s="200"/>
      <c r="AA258" s="200"/>
      <c r="AB258" s="200"/>
      <c r="AC258" s="200"/>
      <c r="AD258" s="200"/>
      <c r="AE258" s="200"/>
      <c r="AF258" s="200"/>
      <c r="AG258" s="200"/>
      <c r="AH258" s="200"/>
      <c r="AI258" s="200"/>
      <c r="AJ258" s="200"/>
      <c r="AK258" s="200"/>
      <c r="AL258" s="200"/>
      <c r="AM258" s="200"/>
      <c r="AN258" s="200"/>
      <c r="AO258" s="200"/>
      <c r="AP258" s="200"/>
      <c r="AQ258" s="200"/>
      <c r="AR258" s="200"/>
      <c r="AS258" s="200"/>
      <c r="AT258" s="200"/>
      <c r="AU258" s="200"/>
      <c r="AV258" s="200"/>
      <c r="AW258" s="200"/>
      <c r="AX258" s="200"/>
      <c r="AY258" s="200"/>
      <c r="AZ258" s="200"/>
      <c r="BA258" s="200"/>
      <c r="BB258" s="200"/>
      <c r="BC258" s="200"/>
      <c r="BD258" s="200"/>
      <c r="BE258" s="200"/>
      <c r="BF258" s="200"/>
      <c r="BG258" s="200"/>
      <c r="BH258" s="200"/>
      <c r="BI258" s="200"/>
      <c r="BJ258" s="200"/>
      <c r="BK258" s="200"/>
      <c r="BL258" s="200"/>
      <c r="BM258" s="200"/>
      <c r="BN258" s="200"/>
      <c r="BO258" s="200"/>
      <c r="BP258" s="200"/>
      <c r="BQ258" s="200"/>
      <c r="BR258" s="200"/>
      <c r="BS258" s="200"/>
      <c r="BT258" s="200"/>
      <c r="BU258" s="200"/>
      <c r="BV258" s="200"/>
      <c r="BW258" s="200"/>
      <c r="BX258" s="200"/>
      <c r="BY258" s="200"/>
      <c r="BZ258" s="200"/>
      <c r="CA258" s="200"/>
      <c r="CB258" s="200"/>
      <c r="CC258" s="200"/>
      <c r="CD258" s="200"/>
      <c r="CE258" s="200"/>
      <c r="CF258" s="200"/>
      <c r="CG258" s="200"/>
      <c r="CH258" s="200"/>
      <c r="CI258" s="200"/>
      <c r="CJ258" s="200"/>
      <c r="CK258" s="200"/>
      <c r="CL258" s="200"/>
      <c r="CM258" s="200"/>
      <c r="CN258" s="200"/>
      <c r="CO258" s="200"/>
      <c r="CP258" s="200"/>
      <c r="CQ258" s="200"/>
      <c r="CR258" s="200"/>
      <c r="CS258" s="200"/>
      <c r="CT258" s="200"/>
      <c r="CU258" s="200"/>
      <c r="CV258" s="200"/>
      <c r="CW258" s="200"/>
      <c r="CX258" s="200"/>
      <c r="CY258" s="200"/>
      <c r="CZ258" s="200"/>
      <c r="DA258" s="200"/>
      <c r="DB258" s="200"/>
      <c r="DC258" s="200"/>
      <c r="DD258" s="200"/>
      <c r="DE258" s="200"/>
      <c r="DF258" s="200"/>
      <c r="DG258" s="200"/>
      <c r="DH258" s="200"/>
      <c r="DI258" s="200"/>
      <c r="DJ258" s="200"/>
      <c r="DK258" s="200"/>
      <c r="DL258" s="200"/>
      <c r="DM258" s="200"/>
      <c r="DN258" s="200"/>
      <c r="DO258" s="200"/>
      <c r="DP258" s="200"/>
      <c r="DQ258" s="200"/>
      <c r="DR258" s="200"/>
      <c r="DS258" s="200"/>
      <c r="DT258" s="200"/>
      <c r="DU258" s="200"/>
      <c r="DV258" s="200"/>
      <c r="DW258" s="200"/>
      <c r="DX258" s="200"/>
      <c r="DY258" s="200"/>
      <c r="DZ258" s="200"/>
      <c r="EA258" s="200"/>
      <c r="EB258" s="200"/>
      <c r="EC258" s="200"/>
      <c r="ED258" s="200"/>
      <c r="EE258" s="200"/>
      <c r="EF258" s="200"/>
      <c r="EG258" s="32"/>
    </row>
    <row r="259" spans="1:137" outlineLevel="1">
      <c r="A259" s="211" t="str">
        <f>A252&amp;"."&amp;A254&amp;"."&amp;A253&amp;"."&amp;B259</f>
        <v>1.c.6.5</v>
      </c>
      <c r="B259">
        <v>5</v>
      </c>
      <c r="C259" t="e">
        <f>_xlfn.XLOOKUP($A259,Select!$A$4:$A$65,Select!$H$4:$H$65)</f>
        <v>#N/A</v>
      </c>
      <c r="D259"/>
      <c r="E259"/>
      <c r="F259"/>
      <c r="G259"/>
      <c r="H259"/>
      <c r="I259"/>
      <c r="J259"/>
      <c r="K259"/>
      <c r="L259"/>
      <c r="M259" s="200"/>
      <c r="N259" s="200"/>
      <c r="O259" s="200"/>
      <c r="P259" s="200"/>
      <c r="Q259" s="200"/>
      <c r="R259" s="200"/>
      <c r="S259" s="200"/>
      <c r="T259" s="200"/>
      <c r="U259" s="200"/>
      <c r="V259" s="200"/>
      <c r="W259" s="200"/>
      <c r="X259" s="200"/>
      <c r="Y259" s="200"/>
      <c r="Z259" s="200"/>
      <c r="AA259" s="200"/>
      <c r="AB259" s="200"/>
      <c r="AC259" s="200"/>
      <c r="AD259" s="200"/>
      <c r="AE259" s="200"/>
      <c r="AF259" s="200"/>
      <c r="AG259" s="200"/>
      <c r="AH259" s="200"/>
      <c r="AI259" s="200"/>
      <c r="AJ259" s="200"/>
      <c r="AK259" s="200"/>
      <c r="AL259" s="200"/>
      <c r="AM259" s="200"/>
      <c r="AN259" s="200"/>
      <c r="AO259" s="200"/>
      <c r="AP259" s="200"/>
      <c r="AQ259" s="200"/>
      <c r="AR259" s="200"/>
      <c r="AS259" s="200"/>
      <c r="AT259" s="200"/>
      <c r="AU259" s="200"/>
      <c r="AV259" s="200"/>
      <c r="AW259" s="200"/>
      <c r="AX259" s="200"/>
      <c r="AY259" s="200"/>
      <c r="AZ259" s="200"/>
      <c r="BA259" s="200"/>
      <c r="BB259" s="200"/>
      <c r="BC259" s="200"/>
      <c r="BD259" s="200"/>
      <c r="BE259" s="200"/>
      <c r="BF259" s="200"/>
      <c r="BG259" s="200"/>
      <c r="BH259" s="200"/>
      <c r="BI259" s="200"/>
      <c r="BJ259" s="200"/>
      <c r="BK259" s="200"/>
      <c r="BL259" s="200"/>
      <c r="BM259" s="200"/>
      <c r="BN259" s="200"/>
      <c r="BO259" s="200"/>
      <c r="BP259" s="200"/>
      <c r="BQ259" s="200"/>
      <c r="BR259" s="200"/>
      <c r="BS259" s="200"/>
      <c r="BT259" s="200"/>
      <c r="BU259" s="200"/>
      <c r="BV259" s="200"/>
      <c r="BW259" s="200"/>
      <c r="BX259" s="200"/>
      <c r="BY259" s="200"/>
      <c r="BZ259" s="200"/>
      <c r="CA259" s="200"/>
      <c r="CB259" s="200"/>
      <c r="CC259" s="200"/>
      <c r="CD259" s="200"/>
      <c r="CE259" s="200"/>
      <c r="CF259" s="200"/>
      <c r="CG259" s="200"/>
      <c r="CH259" s="200"/>
      <c r="CI259" s="200"/>
      <c r="CJ259" s="200"/>
      <c r="CK259" s="200"/>
      <c r="CL259" s="200"/>
      <c r="CM259" s="200"/>
      <c r="CN259" s="200"/>
      <c r="CO259" s="200"/>
      <c r="CP259" s="200"/>
      <c r="CQ259" s="200"/>
      <c r="CR259" s="200"/>
      <c r="CS259" s="200"/>
      <c r="CT259" s="200"/>
      <c r="CU259" s="200"/>
      <c r="CV259" s="200"/>
      <c r="CW259" s="200"/>
      <c r="CX259" s="200"/>
      <c r="CY259" s="200"/>
      <c r="CZ259" s="200"/>
      <c r="DA259" s="200"/>
      <c r="DB259" s="200"/>
      <c r="DC259" s="200"/>
      <c r="DD259" s="200"/>
      <c r="DE259" s="200"/>
      <c r="DF259" s="200"/>
      <c r="DG259" s="200"/>
      <c r="DH259" s="200"/>
      <c r="DI259" s="200"/>
      <c r="DJ259" s="200"/>
      <c r="DK259" s="200"/>
      <c r="DL259" s="200"/>
      <c r="DM259" s="200"/>
      <c r="DN259" s="200"/>
      <c r="DO259" s="200"/>
      <c r="DP259" s="200"/>
      <c r="DQ259" s="200"/>
      <c r="DR259" s="200"/>
      <c r="DS259" s="200"/>
      <c r="DT259" s="200"/>
      <c r="DU259" s="200"/>
      <c r="DV259" s="200"/>
      <c r="DW259" s="200"/>
      <c r="DX259" s="200"/>
      <c r="DY259" s="200"/>
      <c r="DZ259" s="200"/>
      <c r="EA259" s="200"/>
      <c r="EB259" s="200"/>
      <c r="EC259" s="200"/>
      <c r="ED259" s="200"/>
      <c r="EE259" s="200"/>
      <c r="EF259" s="200"/>
      <c r="EG259" s="32"/>
    </row>
    <row r="260" spans="1:137" outlineLevel="1">
      <c r="A260" s="211" t="str">
        <f>A252&amp;"."&amp;A254&amp;"."&amp;A253&amp;"."&amp;B260</f>
        <v>1.c.6.6</v>
      </c>
      <c r="B260">
        <v>6</v>
      </c>
      <c r="C260" t="e">
        <f>_xlfn.XLOOKUP($A260,Select!$A$4:$A$65,Select!$H$4:$H$65)</f>
        <v>#N/A</v>
      </c>
      <c r="D260"/>
      <c r="E260"/>
      <c r="F260"/>
      <c r="G260"/>
      <c r="H260"/>
      <c r="I260"/>
      <c r="J260"/>
      <c r="K260"/>
      <c r="L260"/>
      <c r="M260" s="200"/>
      <c r="N260" s="200"/>
      <c r="O260" s="200"/>
      <c r="P260" s="200"/>
      <c r="Q260" s="200"/>
      <c r="R260" s="200"/>
      <c r="S260" s="200"/>
      <c r="T260" s="200"/>
      <c r="U260" s="200"/>
      <c r="V260" s="200"/>
      <c r="W260" s="200"/>
      <c r="X260" s="200"/>
      <c r="Y260" s="200"/>
      <c r="Z260" s="200"/>
      <c r="AA260" s="200"/>
      <c r="AB260" s="200"/>
      <c r="AC260" s="200"/>
      <c r="AD260" s="200"/>
      <c r="AE260" s="200"/>
      <c r="AF260" s="200"/>
      <c r="AG260" s="200"/>
      <c r="AH260" s="200"/>
      <c r="AI260" s="200"/>
      <c r="AJ260" s="200"/>
      <c r="AK260" s="200"/>
      <c r="AL260" s="200"/>
      <c r="AM260" s="200"/>
      <c r="AN260" s="200"/>
      <c r="AO260" s="200"/>
      <c r="AP260" s="200"/>
      <c r="AQ260" s="200"/>
      <c r="AR260" s="200"/>
      <c r="AS260" s="200"/>
      <c r="AT260" s="200"/>
      <c r="AU260" s="200"/>
      <c r="AV260" s="200"/>
      <c r="AW260" s="200"/>
      <c r="AX260" s="200"/>
      <c r="AY260" s="200"/>
      <c r="AZ260" s="200"/>
      <c r="BA260" s="200"/>
      <c r="BB260" s="200"/>
      <c r="BC260" s="200"/>
      <c r="BD260" s="200"/>
      <c r="BE260" s="200"/>
      <c r="BF260" s="200"/>
      <c r="BG260" s="200"/>
      <c r="BH260" s="200"/>
      <c r="BI260" s="200"/>
      <c r="BJ260" s="200"/>
      <c r="BK260" s="200"/>
      <c r="BL260" s="200"/>
      <c r="BM260" s="200"/>
      <c r="BN260" s="200"/>
      <c r="BO260" s="200"/>
      <c r="BP260" s="200"/>
      <c r="BQ260" s="200"/>
      <c r="BR260" s="200"/>
      <c r="BS260" s="200"/>
      <c r="BT260" s="200"/>
      <c r="BU260" s="200"/>
      <c r="BV260" s="200"/>
      <c r="BW260" s="200"/>
      <c r="BX260" s="200"/>
      <c r="BY260" s="200"/>
      <c r="BZ260" s="200"/>
      <c r="CA260" s="200"/>
      <c r="CB260" s="200"/>
      <c r="CC260" s="200"/>
      <c r="CD260" s="200"/>
      <c r="CE260" s="200"/>
      <c r="CF260" s="200"/>
      <c r="CG260" s="200"/>
      <c r="CH260" s="200"/>
      <c r="CI260" s="200"/>
      <c r="CJ260" s="200"/>
      <c r="CK260" s="200"/>
      <c r="CL260" s="200"/>
      <c r="CM260" s="200"/>
      <c r="CN260" s="200"/>
      <c r="CO260" s="200"/>
      <c r="CP260" s="200"/>
      <c r="CQ260" s="200"/>
      <c r="CR260" s="200"/>
      <c r="CS260" s="200"/>
      <c r="CT260" s="200"/>
      <c r="CU260" s="200"/>
      <c r="CV260" s="200"/>
      <c r="CW260" s="200"/>
      <c r="CX260" s="200"/>
      <c r="CY260" s="200"/>
      <c r="CZ260" s="200"/>
      <c r="DA260" s="200"/>
      <c r="DB260" s="200"/>
      <c r="DC260" s="200"/>
      <c r="DD260" s="200"/>
      <c r="DE260" s="200"/>
      <c r="DF260" s="200"/>
      <c r="DG260" s="200"/>
      <c r="DH260" s="200"/>
      <c r="DI260" s="200"/>
      <c r="DJ260" s="200"/>
      <c r="DK260" s="200"/>
      <c r="DL260" s="200"/>
      <c r="DM260" s="200"/>
      <c r="DN260" s="200"/>
      <c r="DO260" s="200"/>
      <c r="DP260" s="200"/>
      <c r="DQ260" s="200"/>
      <c r="DR260" s="200"/>
      <c r="DS260" s="200"/>
      <c r="DT260" s="200"/>
      <c r="DU260" s="200"/>
      <c r="DV260" s="200"/>
      <c r="DW260" s="200"/>
      <c r="DX260" s="200"/>
      <c r="DY260" s="200"/>
      <c r="DZ260" s="200"/>
      <c r="EA260" s="200"/>
      <c r="EB260" s="200"/>
      <c r="EC260" s="200"/>
      <c r="ED260" s="200"/>
      <c r="EE260" s="200"/>
      <c r="EF260" s="200"/>
      <c r="EG260" s="32"/>
    </row>
    <row r="261" spans="1:137" outlineLevel="1">
      <c r="A261" s="211" t="str">
        <f>A252&amp;"."&amp;A254&amp;"."&amp;A253&amp;"."&amp;B261</f>
        <v>1.c.6.7</v>
      </c>
      <c r="B261">
        <v>7</v>
      </c>
      <c r="C261" t="e">
        <f>_xlfn.XLOOKUP($A261,Select!$A$4:$A$65,Select!$H$4:$H$65)</f>
        <v>#N/A</v>
      </c>
      <c r="D261"/>
      <c r="E261"/>
      <c r="F261"/>
      <c r="G261"/>
      <c r="H261"/>
      <c r="I261"/>
      <c r="J261"/>
      <c r="K261"/>
      <c r="L261"/>
      <c r="M261" s="200"/>
      <c r="N261" s="200"/>
      <c r="O261" s="200"/>
      <c r="P261" s="200"/>
      <c r="Q261" s="200"/>
      <c r="R261" s="200"/>
      <c r="S261" s="200"/>
      <c r="T261" s="200"/>
      <c r="U261" s="200"/>
      <c r="V261" s="200"/>
      <c r="W261" s="200"/>
      <c r="X261" s="200"/>
      <c r="Y261" s="200"/>
      <c r="Z261" s="200"/>
      <c r="AA261" s="200"/>
      <c r="AB261" s="200"/>
      <c r="AC261" s="200"/>
      <c r="AD261" s="200"/>
      <c r="AE261" s="200"/>
      <c r="AF261" s="200"/>
      <c r="AG261" s="200"/>
      <c r="AH261" s="200"/>
      <c r="AI261" s="200"/>
      <c r="AJ261" s="200"/>
      <c r="AK261" s="200"/>
      <c r="AL261" s="200"/>
      <c r="AM261" s="200"/>
      <c r="AN261" s="200"/>
      <c r="AO261" s="200"/>
      <c r="AP261" s="200"/>
      <c r="AQ261" s="200"/>
      <c r="AR261" s="200"/>
      <c r="AS261" s="200"/>
      <c r="AT261" s="200"/>
      <c r="AU261" s="200"/>
      <c r="AV261" s="200"/>
      <c r="AW261" s="200"/>
      <c r="AX261" s="200"/>
      <c r="AY261" s="200"/>
      <c r="AZ261" s="200"/>
      <c r="BA261" s="200"/>
      <c r="BB261" s="200"/>
      <c r="BC261" s="200"/>
      <c r="BD261" s="200"/>
      <c r="BE261" s="200"/>
      <c r="BF261" s="200"/>
      <c r="BG261" s="200"/>
      <c r="BH261" s="200"/>
      <c r="BI261" s="200"/>
      <c r="BJ261" s="200"/>
      <c r="BK261" s="200"/>
      <c r="BL261" s="200"/>
      <c r="BM261" s="200"/>
      <c r="BN261" s="200"/>
      <c r="BO261" s="200"/>
      <c r="BP261" s="200"/>
      <c r="BQ261" s="200"/>
      <c r="BR261" s="200"/>
      <c r="BS261" s="200"/>
      <c r="BT261" s="200"/>
      <c r="BU261" s="200"/>
      <c r="BV261" s="200"/>
      <c r="BW261" s="200"/>
      <c r="BX261" s="200"/>
      <c r="BY261" s="200"/>
      <c r="BZ261" s="200"/>
      <c r="CA261" s="200"/>
      <c r="CB261" s="200"/>
      <c r="CC261" s="200"/>
      <c r="CD261" s="200"/>
      <c r="CE261" s="200"/>
      <c r="CF261" s="200"/>
      <c r="CG261" s="200"/>
      <c r="CH261" s="200"/>
      <c r="CI261" s="200"/>
      <c r="CJ261" s="200"/>
      <c r="CK261" s="200"/>
      <c r="CL261" s="200"/>
      <c r="CM261" s="200"/>
      <c r="CN261" s="200"/>
      <c r="CO261" s="200"/>
      <c r="CP261" s="200"/>
      <c r="CQ261" s="200"/>
      <c r="CR261" s="200"/>
      <c r="CS261" s="200"/>
      <c r="CT261" s="200"/>
      <c r="CU261" s="200"/>
      <c r="CV261" s="200"/>
      <c r="CW261" s="200"/>
      <c r="CX261" s="200"/>
      <c r="CY261" s="200"/>
      <c r="CZ261" s="200"/>
      <c r="DA261" s="200"/>
      <c r="DB261" s="200"/>
      <c r="DC261" s="200"/>
      <c r="DD261" s="200"/>
      <c r="DE261" s="200"/>
      <c r="DF261" s="200"/>
      <c r="DG261" s="200"/>
      <c r="DH261" s="200"/>
      <c r="DI261" s="200"/>
      <c r="DJ261" s="200"/>
      <c r="DK261" s="200"/>
      <c r="DL261" s="200"/>
      <c r="DM261" s="200"/>
      <c r="DN261" s="200"/>
      <c r="DO261" s="200"/>
      <c r="DP261" s="200"/>
      <c r="DQ261" s="200"/>
      <c r="DR261" s="200"/>
      <c r="DS261" s="200"/>
      <c r="DT261" s="200"/>
      <c r="DU261" s="200"/>
      <c r="DV261" s="200"/>
      <c r="DW261" s="200"/>
      <c r="DX261" s="200"/>
      <c r="DY261" s="200"/>
      <c r="DZ261" s="200"/>
      <c r="EA261" s="200"/>
      <c r="EB261" s="200"/>
      <c r="EC261" s="200"/>
      <c r="ED261" s="200"/>
      <c r="EE261" s="200"/>
      <c r="EF261" s="200"/>
      <c r="EG261" s="32"/>
    </row>
    <row r="262" spans="1:137" outlineLevel="1">
      <c r="A262" s="211" t="str">
        <f>A252&amp;"."&amp;A254&amp;"."&amp;A253&amp;"."&amp;B262</f>
        <v>1.c.6.8</v>
      </c>
      <c r="B262">
        <v>8</v>
      </c>
      <c r="C262" t="e">
        <f>_xlfn.XLOOKUP($A262,Select!$A$4:$A$65,Select!$H$4:$H$65)</f>
        <v>#N/A</v>
      </c>
      <c r="D262"/>
      <c r="E262"/>
      <c r="F262"/>
      <c r="G262"/>
      <c r="H262"/>
      <c r="I262"/>
      <c r="J262"/>
      <c r="K262"/>
      <c r="L262"/>
      <c r="M262" s="200"/>
      <c r="N262" s="200"/>
      <c r="O262" s="200"/>
      <c r="P262" s="200"/>
      <c r="Q262" s="200"/>
      <c r="R262" s="200"/>
      <c r="S262" s="200"/>
      <c r="T262" s="200"/>
      <c r="U262" s="200"/>
      <c r="V262" s="200"/>
      <c r="W262" s="200"/>
      <c r="X262" s="200"/>
      <c r="Y262" s="200"/>
      <c r="Z262" s="200"/>
      <c r="AA262" s="200"/>
      <c r="AB262" s="200"/>
      <c r="AC262" s="200"/>
      <c r="AD262" s="200"/>
      <c r="AE262" s="200"/>
      <c r="AF262" s="200"/>
      <c r="AG262" s="200"/>
      <c r="AH262" s="200"/>
      <c r="AI262" s="200"/>
      <c r="AJ262" s="200"/>
      <c r="AK262" s="200"/>
      <c r="AL262" s="200"/>
      <c r="AM262" s="200"/>
      <c r="AN262" s="200"/>
      <c r="AO262" s="200"/>
      <c r="AP262" s="200"/>
      <c r="AQ262" s="200"/>
      <c r="AR262" s="200"/>
      <c r="AS262" s="200"/>
      <c r="AT262" s="200"/>
      <c r="AU262" s="200"/>
      <c r="AV262" s="200"/>
      <c r="AW262" s="200"/>
      <c r="AX262" s="200"/>
      <c r="AY262" s="200"/>
      <c r="AZ262" s="200"/>
      <c r="BA262" s="200"/>
      <c r="BB262" s="200"/>
      <c r="BC262" s="200"/>
      <c r="BD262" s="200"/>
      <c r="BE262" s="200"/>
      <c r="BF262" s="200"/>
      <c r="BG262" s="200"/>
      <c r="BH262" s="200"/>
      <c r="BI262" s="200"/>
      <c r="BJ262" s="200"/>
      <c r="BK262" s="200"/>
      <c r="BL262" s="200"/>
      <c r="BM262" s="200"/>
      <c r="BN262" s="200"/>
      <c r="BO262" s="200"/>
      <c r="BP262" s="200"/>
      <c r="BQ262" s="200"/>
      <c r="BR262" s="200"/>
      <c r="BS262" s="200"/>
      <c r="BT262" s="200"/>
      <c r="BU262" s="200"/>
      <c r="BV262" s="200"/>
      <c r="BW262" s="200"/>
      <c r="BX262" s="200"/>
      <c r="BY262" s="200"/>
      <c r="BZ262" s="200"/>
      <c r="CA262" s="200"/>
      <c r="CB262" s="200"/>
      <c r="CC262" s="200"/>
      <c r="CD262" s="200"/>
      <c r="CE262" s="200"/>
      <c r="CF262" s="200"/>
      <c r="CG262" s="200"/>
      <c r="CH262" s="200"/>
      <c r="CI262" s="200"/>
      <c r="CJ262" s="200"/>
      <c r="CK262" s="200"/>
      <c r="CL262" s="200"/>
      <c r="CM262" s="200"/>
      <c r="CN262" s="200"/>
      <c r="CO262" s="200"/>
      <c r="CP262" s="200"/>
      <c r="CQ262" s="200"/>
      <c r="CR262" s="200"/>
      <c r="CS262" s="200"/>
      <c r="CT262" s="200"/>
      <c r="CU262" s="200"/>
      <c r="CV262" s="200"/>
      <c r="CW262" s="200"/>
      <c r="CX262" s="200"/>
      <c r="CY262" s="200"/>
      <c r="CZ262" s="200"/>
      <c r="DA262" s="200"/>
      <c r="DB262" s="200"/>
      <c r="DC262" s="200"/>
      <c r="DD262" s="200"/>
      <c r="DE262" s="200"/>
      <c r="DF262" s="200"/>
      <c r="DG262" s="200"/>
      <c r="DH262" s="200"/>
      <c r="DI262" s="200"/>
      <c r="DJ262" s="200"/>
      <c r="DK262" s="200"/>
      <c r="DL262" s="200"/>
      <c r="DM262" s="200"/>
      <c r="DN262" s="200"/>
      <c r="DO262" s="200"/>
      <c r="DP262" s="200"/>
      <c r="DQ262" s="200"/>
      <c r="DR262" s="200"/>
      <c r="DS262" s="200"/>
      <c r="DT262" s="200"/>
      <c r="DU262" s="200"/>
      <c r="DV262" s="200"/>
      <c r="DW262" s="200"/>
      <c r="DX262" s="200"/>
      <c r="DY262" s="200"/>
      <c r="DZ262" s="200"/>
      <c r="EA262" s="200"/>
      <c r="EB262" s="200"/>
      <c r="EC262" s="200"/>
      <c r="ED262" s="200"/>
      <c r="EE262" s="200"/>
      <c r="EF262" s="200"/>
      <c r="EG262" s="32"/>
    </row>
    <row r="263" spans="1:137" outlineLevel="1">
      <c r="A263" s="211" t="str">
        <f>A252&amp;"."&amp;A254&amp;"."&amp;A253&amp;"."&amp;B263</f>
        <v>1.c.6.9</v>
      </c>
      <c r="B263">
        <v>9</v>
      </c>
      <c r="C263" t="e">
        <f>_xlfn.XLOOKUP($A263,Select!$A$4:$A$65,Select!$H$4:$H$65)</f>
        <v>#N/A</v>
      </c>
      <c r="D263"/>
      <c r="E263"/>
      <c r="F263"/>
      <c r="G263"/>
      <c r="H263"/>
      <c r="I263"/>
      <c r="J263"/>
      <c r="K263"/>
      <c r="L263"/>
      <c r="M263" s="200"/>
      <c r="N263" s="200"/>
      <c r="O263" s="200"/>
      <c r="P263" s="200"/>
      <c r="Q263" s="200"/>
      <c r="R263" s="200"/>
      <c r="S263" s="200"/>
      <c r="T263" s="200"/>
      <c r="U263" s="200"/>
      <c r="V263" s="200"/>
      <c r="W263" s="200"/>
      <c r="X263" s="200"/>
      <c r="Y263" s="200"/>
      <c r="Z263" s="200"/>
      <c r="AA263" s="200"/>
      <c r="AB263" s="200"/>
      <c r="AC263" s="200"/>
      <c r="AD263" s="200"/>
      <c r="AE263" s="200"/>
      <c r="AF263" s="200"/>
      <c r="AG263" s="200"/>
      <c r="AH263" s="200"/>
      <c r="AI263" s="200"/>
      <c r="AJ263" s="200"/>
      <c r="AK263" s="200"/>
      <c r="AL263" s="200"/>
      <c r="AM263" s="200"/>
      <c r="AN263" s="200"/>
      <c r="AO263" s="200"/>
      <c r="AP263" s="200"/>
      <c r="AQ263" s="200"/>
      <c r="AR263" s="200"/>
      <c r="AS263" s="200"/>
      <c r="AT263" s="200"/>
      <c r="AU263" s="200"/>
      <c r="AV263" s="200"/>
      <c r="AW263" s="200"/>
      <c r="AX263" s="200"/>
      <c r="AY263" s="200"/>
      <c r="AZ263" s="200"/>
      <c r="BA263" s="200"/>
      <c r="BB263" s="200"/>
      <c r="BC263" s="200"/>
      <c r="BD263" s="200"/>
      <c r="BE263" s="200"/>
      <c r="BF263" s="200"/>
      <c r="BG263" s="200"/>
      <c r="BH263" s="200"/>
      <c r="BI263" s="200"/>
      <c r="BJ263" s="200"/>
      <c r="BK263" s="200"/>
      <c r="BL263" s="200"/>
      <c r="BM263" s="200"/>
      <c r="BN263" s="200"/>
      <c r="BO263" s="200"/>
      <c r="BP263" s="200"/>
      <c r="BQ263" s="200"/>
      <c r="BR263" s="200"/>
      <c r="BS263" s="200"/>
      <c r="BT263" s="200"/>
      <c r="BU263" s="200"/>
      <c r="BV263" s="200"/>
      <c r="BW263" s="200"/>
      <c r="BX263" s="200"/>
      <c r="BY263" s="200"/>
      <c r="BZ263" s="200"/>
      <c r="CA263" s="200"/>
      <c r="CB263" s="200"/>
      <c r="CC263" s="200"/>
      <c r="CD263" s="200"/>
      <c r="CE263" s="200"/>
      <c r="CF263" s="200"/>
      <c r="CG263" s="200"/>
      <c r="CH263" s="200"/>
      <c r="CI263" s="200"/>
      <c r="CJ263" s="200"/>
      <c r="CK263" s="200"/>
      <c r="CL263" s="200"/>
      <c r="CM263" s="200"/>
      <c r="CN263" s="200"/>
      <c r="CO263" s="200"/>
      <c r="CP263" s="200"/>
      <c r="CQ263" s="200"/>
      <c r="CR263" s="200"/>
      <c r="CS263" s="200"/>
      <c r="CT263" s="200"/>
      <c r="CU263" s="200"/>
      <c r="CV263" s="200"/>
      <c r="CW263" s="200"/>
      <c r="CX263" s="200"/>
      <c r="CY263" s="200"/>
      <c r="CZ263" s="200"/>
      <c r="DA263" s="200"/>
      <c r="DB263" s="200"/>
      <c r="DC263" s="200"/>
      <c r="DD263" s="200"/>
      <c r="DE263" s="200"/>
      <c r="DF263" s="200"/>
      <c r="DG263" s="200"/>
      <c r="DH263" s="200"/>
      <c r="DI263" s="200"/>
      <c r="DJ263" s="200"/>
      <c r="DK263" s="200"/>
      <c r="DL263" s="200"/>
      <c r="DM263" s="200"/>
      <c r="DN263" s="200"/>
      <c r="DO263" s="200"/>
      <c r="DP263" s="200"/>
      <c r="DQ263" s="200"/>
      <c r="DR263" s="200"/>
      <c r="DS263" s="200"/>
      <c r="DT263" s="200"/>
      <c r="DU263" s="200"/>
      <c r="DV263" s="200"/>
      <c r="DW263" s="200"/>
      <c r="DX263" s="200"/>
      <c r="DY263" s="200"/>
      <c r="DZ263" s="200"/>
      <c r="EA263" s="200"/>
      <c r="EB263" s="200"/>
      <c r="EC263" s="200"/>
      <c r="ED263" s="200"/>
      <c r="EE263" s="200"/>
      <c r="EF263" s="200"/>
      <c r="EG263" s="32"/>
    </row>
    <row r="264" spans="1:137" outlineLevel="1">
      <c r="A264" s="211" t="str">
        <f>A252&amp;"."&amp;A254&amp;"."&amp;A253&amp;"."&amp;B264</f>
        <v>1.c.6.10</v>
      </c>
      <c r="B264">
        <v>10</v>
      </c>
      <c r="C264" t="e">
        <f>_xlfn.XLOOKUP($A264,Select!$A$4:$A$65,Select!$H$4:$H$65)</f>
        <v>#N/A</v>
      </c>
      <c r="D264"/>
      <c r="E264"/>
      <c r="F264"/>
      <c r="G264"/>
      <c r="H264"/>
      <c r="I264"/>
      <c r="J264"/>
      <c r="K264"/>
      <c r="L264"/>
      <c r="M264" s="200"/>
      <c r="N264" s="200"/>
      <c r="O264" s="200"/>
      <c r="P264" s="200"/>
      <c r="Q264" s="200"/>
      <c r="R264" s="200"/>
      <c r="S264" s="200"/>
      <c r="T264" s="200"/>
      <c r="U264" s="200"/>
      <c r="V264" s="200"/>
      <c r="W264" s="200"/>
      <c r="X264" s="200"/>
      <c r="Y264" s="200"/>
      <c r="Z264" s="200"/>
      <c r="AA264" s="200"/>
      <c r="AB264" s="200"/>
      <c r="AC264" s="200"/>
      <c r="AD264" s="200"/>
      <c r="AE264" s="200"/>
      <c r="AF264" s="200"/>
      <c r="AG264" s="200"/>
      <c r="AH264" s="200"/>
      <c r="AI264" s="200"/>
      <c r="AJ264" s="200"/>
      <c r="AK264" s="200"/>
      <c r="AL264" s="200"/>
      <c r="AM264" s="200"/>
      <c r="AN264" s="200"/>
      <c r="AO264" s="200"/>
      <c r="AP264" s="200"/>
      <c r="AQ264" s="200"/>
      <c r="AR264" s="200"/>
      <c r="AS264" s="200"/>
      <c r="AT264" s="200"/>
      <c r="AU264" s="200"/>
      <c r="AV264" s="200"/>
      <c r="AW264" s="200"/>
      <c r="AX264" s="200"/>
      <c r="AY264" s="200"/>
      <c r="AZ264" s="200"/>
      <c r="BA264" s="200"/>
      <c r="BB264" s="200"/>
      <c r="BC264" s="200"/>
      <c r="BD264" s="200"/>
      <c r="BE264" s="200"/>
      <c r="BF264" s="200"/>
      <c r="BG264" s="200"/>
      <c r="BH264" s="200"/>
      <c r="BI264" s="200"/>
      <c r="BJ264" s="200"/>
      <c r="BK264" s="200"/>
      <c r="BL264" s="200"/>
      <c r="BM264" s="200"/>
      <c r="BN264" s="200"/>
      <c r="BO264" s="200"/>
      <c r="BP264" s="200"/>
      <c r="BQ264" s="200"/>
      <c r="BR264" s="200"/>
      <c r="BS264" s="200"/>
      <c r="BT264" s="200"/>
      <c r="BU264" s="200"/>
      <c r="BV264" s="200"/>
      <c r="BW264" s="200"/>
      <c r="BX264" s="200"/>
      <c r="BY264" s="200"/>
      <c r="BZ264" s="200"/>
      <c r="CA264" s="200"/>
      <c r="CB264" s="200"/>
      <c r="CC264" s="200"/>
      <c r="CD264" s="200"/>
      <c r="CE264" s="200"/>
      <c r="CF264" s="200"/>
      <c r="CG264" s="200"/>
      <c r="CH264" s="200"/>
      <c r="CI264" s="200"/>
      <c r="CJ264" s="200"/>
      <c r="CK264" s="200"/>
      <c r="CL264" s="200"/>
      <c r="CM264" s="200"/>
      <c r="CN264" s="200"/>
      <c r="CO264" s="200"/>
      <c r="CP264" s="200"/>
      <c r="CQ264" s="200"/>
      <c r="CR264" s="200"/>
      <c r="CS264" s="200"/>
      <c r="CT264" s="200"/>
      <c r="CU264" s="200"/>
      <c r="CV264" s="200"/>
      <c r="CW264" s="200"/>
      <c r="CX264" s="200"/>
      <c r="CY264" s="200"/>
      <c r="CZ264" s="200"/>
      <c r="DA264" s="200"/>
      <c r="DB264" s="200"/>
      <c r="DC264" s="200"/>
      <c r="DD264" s="200"/>
      <c r="DE264" s="200"/>
      <c r="DF264" s="200"/>
      <c r="DG264" s="200"/>
      <c r="DH264" s="200"/>
      <c r="DI264" s="200"/>
      <c r="DJ264" s="200"/>
      <c r="DK264" s="200"/>
      <c r="DL264" s="200"/>
      <c r="DM264" s="200"/>
      <c r="DN264" s="200"/>
      <c r="DO264" s="200"/>
      <c r="DP264" s="200"/>
      <c r="DQ264" s="200"/>
      <c r="DR264" s="200"/>
      <c r="DS264" s="200"/>
      <c r="DT264" s="200"/>
      <c r="DU264" s="200"/>
      <c r="DV264" s="200"/>
      <c r="DW264" s="200"/>
      <c r="DX264" s="200"/>
      <c r="DY264" s="200"/>
      <c r="DZ264" s="200"/>
      <c r="EA264" s="200"/>
      <c r="EB264" s="200"/>
      <c r="EC264" s="200"/>
      <c r="ED264" s="200"/>
      <c r="EE264" s="200"/>
      <c r="EF264" s="200"/>
      <c r="EG264" s="32"/>
    </row>
    <row r="265" spans="1:137" outlineLevel="1">
      <c r="A265" s="211" t="str">
        <f>A252&amp;"."&amp;A254&amp;"."&amp;A253&amp;"."&amp;B265</f>
        <v>1.c.6.11</v>
      </c>
      <c r="B265">
        <v>11</v>
      </c>
      <c r="C265" t="e">
        <f>_xlfn.XLOOKUP($A265,Select!$A$4:$A$65,Select!$H$4:$H$65)</f>
        <v>#N/A</v>
      </c>
      <c r="D265"/>
      <c r="E265"/>
      <c r="F265"/>
      <c r="G265"/>
      <c r="H265"/>
      <c r="I265"/>
      <c r="J265"/>
      <c r="K265"/>
      <c r="L265"/>
      <c r="M265" s="200"/>
      <c r="N265" s="200"/>
      <c r="O265" s="200"/>
      <c r="P265" s="200"/>
      <c r="Q265" s="200"/>
      <c r="R265" s="200"/>
      <c r="S265" s="200"/>
      <c r="T265" s="200"/>
      <c r="U265" s="200"/>
      <c r="V265" s="200"/>
      <c r="W265" s="200"/>
      <c r="X265" s="200"/>
      <c r="Y265" s="200"/>
      <c r="Z265" s="200"/>
      <c r="AA265" s="200"/>
      <c r="AB265" s="200"/>
      <c r="AC265" s="200"/>
      <c r="AD265" s="200"/>
      <c r="AE265" s="200"/>
      <c r="AF265" s="200"/>
      <c r="AG265" s="200"/>
      <c r="AH265" s="200"/>
      <c r="AI265" s="200"/>
      <c r="AJ265" s="200"/>
      <c r="AK265" s="200"/>
      <c r="AL265" s="200"/>
      <c r="AM265" s="200"/>
      <c r="AN265" s="200"/>
      <c r="AO265" s="200"/>
      <c r="AP265" s="200"/>
      <c r="AQ265" s="200"/>
      <c r="AR265" s="200"/>
      <c r="AS265" s="200"/>
      <c r="AT265" s="200"/>
      <c r="AU265" s="200"/>
      <c r="AV265" s="200"/>
      <c r="AW265" s="200"/>
      <c r="AX265" s="200"/>
      <c r="AY265" s="200"/>
      <c r="AZ265" s="200"/>
      <c r="BA265" s="200"/>
      <c r="BB265" s="200"/>
      <c r="BC265" s="200"/>
      <c r="BD265" s="200"/>
      <c r="BE265" s="200"/>
      <c r="BF265" s="200"/>
      <c r="BG265" s="200"/>
      <c r="BH265" s="200"/>
      <c r="BI265" s="200"/>
      <c r="BJ265" s="200"/>
      <c r="BK265" s="200"/>
      <c r="BL265" s="200"/>
      <c r="BM265" s="200"/>
      <c r="BN265" s="200"/>
      <c r="BO265" s="200"/>
      <c r="BP265" s="200"/>
      <c r="BQ265" s="200"/>
      <c r="BR265" s="200"/>
      <c r="BS265" s="200"/>
      <c r="BT265" s="200"/>
      <c r="BU265" s="200"/>
      <c r="BV265" s="200"/>
      <c r="BW265" s="200"/>
      <c r="BX265" s="200"/>
      <c r="BY265" s="200"/>
      <c r="BZ265" s="200"/>
      <c r="CA265" s="200"/>
      <c r="CB265" s="200"/>
      <c r="CC265" s="200"/>
      <c r="CD265" s="200"/>
      <c r="CE265" s="200"/>
      <c r="CF265" s="200"/>
      <c r="CG265" s="200"/>
      <c r="CH265" s="200"/>
      <c r="CI265" s="200"/>
      <c r="CJ265" s="200"/>
      <c r="CK265" s="200"/>
      <c r="CL265" s="200"/>
      <c r="CM265" s="200"/>
      <c r="CN265" s="200"/>
      <c r="CO265" s="200"/>
      <c r="CP265" s="200"/>
      <c r="CQ265" s="200"/>
      <c r="CR265" s="200"/>
      <c r="CS265" s="200"/>
      <c r="CT265" s="200"/>
      <c r="CU265" s="200"/>
      <c r="CV265" s="200"/>
      <c r="CW265" s="200"/>
      <c r="CX265" s="200"/>
      <c r="CY265" s="200"/>
      <c r="CZ265" s="200"/>
      <c r="DA265" s="200"/>
      <c r="DB265" s="200"/>
      <c r="DC265" s="200"/>
      <c r="DD265" s="200"/>
      <c r="DE265" s="200"/>
      <c r="DF265" s="200"/>
      <c r="DG265" s="200"/>
      <c r="DH265" s="200"/>
      <c r="DI265" s="200"/>
      <c r="DJ265" s="200"/>
      <c r="DK265" s="200"/>
      <c r="DL265" s="200"/>
      <c r="DM265" s="200"/>
      <c r="DN265" s="200"/>
      <c r="DO265" s="200"/>
      <c r="DP265" s="200"/>
      <c r="DQ265" s="200"/>
      <c r="DR265" s="200"/>
      <c r="DS265" s="200"/>
      <c r="DT265" s="200"/>
      <c r="DU265" s="200"/>
      <c r="DV265" s="200"/>
      <c r="DW265" s="200"/>
      <c r="DX265" s="200"/>
      <c r="DY265" s="200"/>
      <c r="DZ265" s="200"/>
      <c r="EA265" s="200"/>
      <c r="EB265" s="200"/>
      <c r="EC265" s="200"/>
      <c r="ED265" s="200"/>
      <c r="EE265" s="200"/>
      <c r="EF265" s="200"/>
      <c r="EG265" s="32"/>
    </row>
    <row r="266" spans="1:137" outlineLevel="1">
      <c r="A266" s="211" t="str">
        <f>A252&amp;"."&amp;A254&amp;"."&amp;A253&amp;"."&amp;B266</f>
        <v>1.c.6.12</v>
      </c>
      <c r="B266">
        <v>12</v>
      </c>
      <c r="C266" t="e">
        <f>_xlfn.XLOOKUP($A266,Select!$A$4:$A$65,Select!$H$4:$H$65)</f>
        <v>#N/A</v>
      </c>
      <c r="D266"/>
      <c r="E266"/>
      <c r="F266"/>
      <c r="G266"/>
      <c r="H266"/>
      <c r="I266"/>
      <c r="J266"/>
      <c r="K266"/>
      <c r="L266"/>
      <c r="M266" s="200"/>
      <c r="N266" s="200"/>
      <c r="O266" s="200"/>
      <c r="P266" s="200"/>
      <c r="Q266" s="200"/>
      <c r="R266" s="200"/>
      <c r="S266" s="200"/>
      <c r="T266" s="200"/>
      <c r="U266" s="200"/>
      <c r="V266" s="200"/>
      <c r="W266" s="200"/>
      <c r="X266" s="200"/>
      <c r="Y266" s="200"/>
      <c r="Z266" s="200"/>
      <c r="AA266" s="200"/>
      <c r="AB266" s="200"/>
      <c r="AC266" s="200"/>
      <c r="AD266" s="200"/>
      <c r="AE266" s="200"/>
      <c r="AF266" s="200"/>
      <c r="AG266" s="200"/>
      <c r="AH266" s="200"/>
      <c r="AI266" s="200"/>
      <c r="AJ266" s="200"/>
      <c r="AK266" s="200"/>
      <c r="AL266" s="200"/>
      <c r="AM266" s="200"/>
      <c r="AN266" s="200"/>
      <c r="AO266" s="200"/>
      <c r="AP266" s="200"/>
      <c r="AQ266" s="200"/>
      <c r="AR266" s="200"/>
      <c r="AS266" s="200"/>
      <c r="AT266" s="200"/>
      <c r="AU266" s="200"/>
      <c r="AV266" s="200"/>
      <c r="AW266" s="200"/>
      <c r="AX266" s="200"/>
      <c r="AY266" s="200"/>
      <c r="AZ266" s="200"/>
      <c r="BA266" s="200"/>
      <c r="BB266" s="200"/>
      <c r="BC266" s="200"/>
      <c r="BD266" s="200"/>
      <c r="BE266" s="200"/>
      <c r="BF266" s="200"/>
      <c r="BG266" s="200"/>
      <c r="BH266" s="200"/>
      <c r="BI266" s="200"/>
      <c r="BJ266" s="200"/>
      <c r="BK266" s="200"/>
      <c r="BL266" s="200"/>
      <c r="BM266" s="200"/>
      <c r="BN266" s="200"/>
      <c r="BO266" s="200"/>
      <c r="BP266" s="200"/>
      <c r="BQ266" s="200"/>
      <c r="BR266" s="200"/>
      <c r="BS266" s="200"/>
      <c r="BT266" s="200"/>
      <c r="BU266" s="200"/>
      <c r="BV266" s="200"/>
      <c r="BW266" s="200"/>
      <c r="BX266" s="200"/>
      <c r="BY266" s="200"/>
      <c r="BZ266" s="200"/>
      <c r="CA266" s="200"/>
      <c r="CB266" s="200"/>
      <c r="CC266" s="200"/>
      <c r="CD266" s="200"/>
      <c r="CE266" s="200"/>
      <c r="CF266" s="200"/>
      <c r="CG266" s="200"/>
      <c r="CH266" s="200"/>
      <c r="CI266" s="200"/>
      <c r="CJ266" s="200"/>
      <c r="CK266" s="200"/>
      <c r="CL266" s="200"/>
      <c r="CM266" s="200"/>
      <c r="CN266" s="200"/>
      <c r="CO266" s="200"/>
      <c r="CP266" s="200"/>
      <c r="CQ266" s="200"/>
      <c r="CR266" s="200"/>
      <c r="CS266" s="200"/>
      <c r="CT266" s="200"/>
      <c r="CU266" s="200"/>
      <c r="CV266" s="200"/>
      <c r="CW266" s="200"/>
      <c r="CX266" s="200"/>
      <c r="CY266" s="200"/>
      <c r="CZ266" s="200"/>
      <c r="DA266" s="200"/>
      <c r="DB266" s="200"/>
      <c r="DC266" s="200"/>
      <c r="DD266" s="200"/>
      <c r="DE266" s="200"/>
      <c r="DF266" s="200"/>
      <c r="DG266" s="200"/>
      <c r="DH266" s="200"/>
      <c r="DI266" s="200"/>
      <c r="DJ266" s="200"/>
      <c r="DK266" s="200"/>
      <c r="DL266" s="200"/>
      <c r="DM266" s="200"/>
      <c r="DN266" s="200"/>
      <c r="DO266" s="200"/>
      <c r="DP266" s="200"/>
      <c r="DQ266" s="200"/>
      <c r="DR266" s="200"/>
      <c r="DS266" s="200"/>
      <c r="DT266" s="200"/>
      <c r="DU266" s="200"/>
      <c r="DV266" s="200"/>
      <c r="DW266" s="200"/>
      <c r="DX266" s="200"/>
      <c r="DY266" s="200"/>
      <c r="DZ266" s="200"/>
      <c r="EA266" s="200"/>
      <c r="EB266" s="200"/>
      <c r="EC266" s="200"/>
      <c r="ED266" s="200"/>
      <c r="EE266" s="200"/>
      <c r="EF266" s="200"/>
      <c r="EG266" s="32"/>
    </row>
    <row r="267" spans="1:137" s="156" customFormat="1" outlineLevel="1">
      <c r="A267" s="212"/>
      <c r="B267" s="201">
        <f>B266-COUNTIFS(C255:C266,#N/A)</f>
        <v>0</v>
      </c>
      <c r="C267" s="201" t="s">
        <v>285</v>
      </c>
      <c r="D267" s="201"/>
      <c r="E267" s="201"/>
      <c r="F267" s="201"/>
      <c r="G267" s="201"/>
      <c r="H267" s="201"/>
      <c r="I267" s="201"/>
      <c r="J267" s="201"/>
      <c r="K267" s="201"/>
      <c r="L267" s="201"/>
      <c r="M267" s="201">
        <f>SUM(M255:M266)</f>
        <v>0</v>
      </c>
      <c r="N267" s="201">
        <f>SUM(N255:N266)</f>
        <v>0</v>
      </c>
      <c r="O267" s="201">
        <f t="shared" ref="O267:BZ267" si="84">SUM(O255:O266)</f>
        <v>0</v>
      </c>
      <c r="P267" s="201">
        <f t="shared" si="84"/>
        <v>0</v>
      </c>
      <c r="Q267" s="201">
        <f t="shared" si="84"/>
        <v>0</v>
      </c>
      <c r="R267" s="201">
        <f t="shared" si="84"/>
        <v>0</v>
      </c>
      <c r="S267" s="201">
        <f t="shared" si="84"/>
        <v>0</v>
      </c>
      <c r="T267" s="201">
        <f t="shared" si="84"/>
        <v>0</v>
      </c>
      <c r="U267" s="201">
        <f t="shared" si="84"/>
        <v>0</v>
      </c>
      <c r="V267" s="201">
        <f t="shared" si="84"/>
        <v>0</v>
      </c>
      <c r="W267" s="201">
        <f t="shared" si="84"/>
        <v>0</v>
      </c>
      <c r="X267" s="201">
        <f t="shared" si="84"/>
        <v>0</v>
      </c>
      <c r="Y267" s="201">
        <f t="shared" si="84"/>
        <v>0</v>
      </c>
      <c r="Z267" s="201">
        <f t="shared" si="84"/>
        <v>0</v>
      </c>
      <c r="AA267" s="201">
        <f t="shared" si="84"/>
        <v>0</v>
      </c>
      <c r="AB267" s="201">
        <f t="shared" si="84"/>
        <v>0</v>
      </c>
      <c r="AC267" s="201">
        <f t="shared" si="84"/>
        <v>0</v>
      </c>
      <c r="AD267" s="201">
        <f t="shared" si="84"/>
        <v>0</v>
      </c>
      <c r="AE267" s="201">
        <f t="shared" si="84"/>
        <v>0</v>
      </c>
      <c r="AF267" s="201">
        <f t="shared" si="84"/>
        <v>0</v>
      </c>
      <c r="AG267" s="201">
        <f t="shared" si="84"/>
        <v>0</v>
      </c>
      <c r="AH267" s="201">
        <f t="shared" si="84"/>
        <v>0</v>
      </c>
      <c r="AI267" s="201">
        <f t="shared" si="84"/>
        <v>0</v>
      </c>
      <c r="AJ267" s="201">
        <f t="shared" si="84"/>
        <v>0</v>
      </c>
      <c r="AK267" s="201">
        <f t="shared" si="84"/>
        <v>0</v>
      </c>
      <c r="AL267" s="201">
        <f t="shared" si="84"/>
        <v>0</v>
      </c>
      <c r="AM267" s="201">
        <f t="shared" si="84"/>
        <v>0</v>
      </c>
      <c r="AN267" s="201">
        <f t="shared" si="84"/>
        <v>0</v>
      </c>
      <c r="AO267" s="201">
        <f t="shared" si="84"/>
        <v>0</v>
      </c>
      <c r="AP267" s="201">
        <f t="shared" si="84"/>
        <v>0</v>
      </c>
      <c r="AQ267" s="201">
        <f t="shared" si="84"/>
        <v>0</v>
      </c>
      <c r="AR267" s="201">
        <f t="shared" si="84"/>
        <v>0</v>
      </c>
      <c r="AS267" s="201">
        <f t="shared" si="84"/>
        <v>0</v>
      </c>
      <c r="AT267" s="201">
        <f t="shared" si="84"/>
        <v>0</v>
      </c>
      <c r="AU267" s="201">
        <f t="shared" si="84"/>
        <v>0</v>
      </c>
      <c r="AV267" s="201">
        <f t="shared" si="84"/>
        <v>0</v>
      </c>
      <c r="AW267" s="201">
        <f t="shared" si="84"/>
        <v>0</v>
      </c>
      <c r="AX267" s="201">
        <f t="shared" si="84"/>
        <v>0</v>
      </c>
      <c r="AY267" s="201">
        <f t="shared" si="84"/>
        <v>0</v>
      </c>
      <c r="AZ267" s="201">
        <f t="shared" si="84"/>
        <v>0</v>
      </c>
      <c r="BA267" s="201">
        <f t="shared" si="84"/>
        <v>0</v>
      </c>
      <c r="BB267" s="201">
        <f t="shared" si="84"/>
        <v>0</v>
      </c>
      <c r="BC267" s="201">
        <f t="shared" si="84"/>
        <v>0</v>
      </c>
      <c r="BD267" s="201">
        <f t="shared" si="84"/>
        <v>0</v>
      </c>
      <c r="BE267" s="201">
        <f t="shared" si="84"/>
        <v>0</v>
      </c>
      <c r="BF267" s="201">
        <f t="shared" si="84"/>
        <v>0</v>
      </c>
      <c r="BG267" s="201">
        <f t="shared" si="84"/>
        <v>0</v>
      </c>
      <c r="BH267" s="201">
        <f t="shared" si="84"/>
        <v>0</v>
      </c>
      <c r="BI267" s="201">
        <f t="shared" si="84"/>
        <v>0</v>
      </c>
      <c r="BJ267" s="201">
        <f t="shared" si="84"/>
        <v>0</v>
      </c>
      <c r="BK267" s="201">
        <f t="shared" si="84"/>
        <v>0</v>
      </c>
      <c r="BL267" s="201">
        <f t="shared" si="84"/>
        <v>0</v>
      </c>
      <c r="BM267" s="201">
        <f t="shared" si="84"/>
        <v>0</v>
      </c>
      <c r="BN267" s="201">
        <f t="shared" si="84"/>
        <v>0</v>
      </c>
      <c r="BO267" s="201">
        <f t="shared" si="84"/>
        <v>0</v>
      </c>
      <c r="BP267" s="201">
        <f t="shared" si="84"/>
        <v>0</v>
      </c>
      <c r="BQ267" s="201">
        <f t="shared" si="84"/>
        <v>0</v>
      </c>
      <c r="BR267" s="201">
        <f t="shared" si="84"/>
        <v>0</v>
      </c>
      <c r="BS267" s="201">
        <f t="shared" si="84"/>
        <v>0</v>
      </c>
      <c r="BT267" s="201">
        <f t="shared" si="84"/>
        <v>0</v>
      </c>
      <c r="BU267" s="201">
        <f t="shared" si="84"/>
        <v>0</v>
      </c>
      <c r="BV267" s="201">
        <f t="shared" si="84"/>
        <v>0</v>
      </c>
      <c r="BW267" s="201">
        <f t="shared" si="84"/>
        <v>0</v>
      </c>
      <c r="BX267" s="201">
        <f t="shared" si="84"/>
        <v>0</v>
      </c>
      <c r="BY267" s="201">
        <f t="shared" si="84"/>
        <v>0</v>
      </c>
      <c r="BZ267" s="201">
        <f t="shared" si="84"/>
        <v>0</v>
      </c>
      <c r="CA267" s="201">
        <f t="shared" ref="CA267:EG267" si="85">SUM(CA255:CA266)</f>
        <v>0</v>
      </c>
      <c r="CB267" s="201">
        <f t="shared" si="85"/>
        <v>0</v>
      </c>
      <c r="CC267" s="201">
        <f t="shared" si="85"/>
        <v>0</v>
      </c>
      <c r="CD267" s="201">
        <f t="shared" si="85"/>
        <v>0</v>
      </c>
      <c r="CE267" s="201">
        <f t="shared" si="85"/>
        <v>0</v>
      </c>
      <c r="CF267" s="201">
        <f t="shared" si="85"/>
        <v>0</v>
      </c>
      <c r="CG267" s="201">
        <f t="shared" si="85"/>
        <v>0</v>
      </c>
      <c r="CH267" s="201">
        <f t="shared" si="85"/>
        <v>0</v>
      </c>
      <c r="CI267" s="201">
        <f t="shared" si="85"/>
        <v>0</v>
      </c>
      <c r="CJ267" s="201">
        <f t="shared" si="85"/>
        <v>0</v>
      </c>
      <c r="CK267" s="201">
        <f t="shared" si="85"/>
        <v>0</v>
      </c>
      <c r="CL267" s="201">
        <f t="shared" si="85"/>
        <v>0</v>
      </c>
      <c r="CM267" s="201">
        <f t="shared" si="85"/>
        <v>0</v>
      </c>
      <c r="CN267" s="201">
        <f t="shared" si="85"/>
        <v>0</v>
      </c>
      <c r="CO267" s="201">
        <f t="shared" si="85"/>
        <v>0</v>
      </c>
      <c r="CP267" s="201">
        <f t="shared" si="85"/>
        <v>0</v>
      </c>
      <c r="CQ267" s="201">
        <f t="shared" si="85"/>
        <v>0</v>
      </c>
      <c r="CR267" s="201">
        <f t="shared" si="85"/>
        <v>0</v>
      </c>
      <c r="CS267" s="201">
        <f t="shared" si="85"/>
        <v>0</v>
      </c>
      <c r="CT267" s="201">
        <f t="shared" si="85"/>
        <v>0</v>
      </c>
      <c r="CU267" s="201">
        <f t="shared" si="85"/>
        <v>0</v>
      </c>
      <c r="CV267" s="201">
        <f t="shared" si="85"/>
        <v>0</v>
      </c>
      <c r="CW267" s="201">
        <f t="shared" si="85"/>
        <v>0</v>
      </c>
      <c r="CX267" s="201">
        <f t="shared" si="85"/>
        <v>0</v>
      </c>
      <c r="CY267" s="201">
        <f t="shared" si="85"/>
        <v>0</v>
      </c>
      <c r="CZ267" s="201">
        <f t="shared" si="85"/>
        <v>0</v>
      </c>
      <c r="DA267" s="201">
        <f t="shared" si="85"/>
        <v>0</v>
      </c>
      <c r="DB267" s="201">
        <f t="shared" si="85"/>
        <v>0</v>
      </c>
      <c r="DC267" s="201">
        <f t="shared" si="85"/>
        <v>0</v>
      </c>
      <c r="DD267" s="201">
        <f t="shared" si="85"/>
        <v>0</v>
      </c>
      <c r="DE267" s="201">
        <f t="shared" si="85"/>
        <v>0</v>
      </c>
      <c r="DF267" s="201">
        <f t="shared" si="85"/>
        <v>0</v>
      </c>
      <c r="DG267" s="201">
        <f t="shared" si="85"/>
        <v>0</v>
      </c>
      <c r="DH267" s="201">
        <f t="shared" si="85"/>
        <v>0</v>
      </c>
      <c r="DI267" s="201">
        <f t="shared" si="85"/>
        <v>0</v>
      </c>
      <c r="DJ267" s="201">
        <f t="shared" si="85"/>
        <v>0</v>
      </c>
      <c r="DK267" s="201">
        <f t="shared" si="85"/>
        <v>0</v>
      </c>
      <c r="DL267" s="201">
        <f t="shared" si="85"/>
        <v>0</v>
      </c>
      <c r="DM267" s="201">
        <f t="shared" si="85"/>
        <v>0</v>
      </c>
      <c r="DN267" s="201">
        <f t="shared" si="85"/>
        <v>0</v>
      </c>
      <c r="DO267" s="201">
        <f t="shared" si="85"/>
        <v>0</v>
      </c>
      <c r="DP267" s="201">
        <f t="shared" si="85"/>
        <v>0</v>
      </c>
      <c r="DQ267" s="201">
        <f t="shared" si="85"/>
        <v>0</v>
      </c>
      <c r="DR267" s="201">
        <f t="shared" si="85"/>
        <v>0</v>
      </c>
      <c r="DS267" s="201">
        <f t="shared" si="85"/>
        <v>0</v>
      </c>
      <c r="DT267" s="201">
        <f t="shared" si="85"/>
        <v>0</v>
      </c>
      <c r="DU267" s="201">
        <f t="shared" si="85"/>
        <v>0</v>
      </c>
      <c r="DV267" s="201">
        <f t="shared" si="85"/>
        <v>0</v>
      </c>
      <c r="DW267" s="201">
        <f t="shared" si="85"/>
        <v>0</v>
      </c>
      <c r="DX267" s="201">
        <f t="shared" si="85"/>
        <v>0</v>
      </c>
      <c r="DY267" s="201">
        <f t="shared" si="85"/>
        <v>0</v>
      </c>
      <c r="DZ267" s="201">
        <f t="shared" si="85"/>
        <v>0</v>
      </c>
      <c r="EA267" s="201">
        <f t="shared" si="85"/>
        <v>0</v>
      </c>
      <c r="EB267" s="201">
        <f t="shared" si="85"/>
        <v>0</v>
      </c>
      <c r="EC267" s="201">
        <f t="shared" si="85"/>
        <v>0</v>
      </c>
      <c r="ED267" s="201">
        <f t="shared" si="85"/>
        <v>0</v>
      </c>
      <c r="EE267" s="201">
        <f t="shared" si="85"/>
        <v>0</v>
      </c>
      <c r="EF267" s="201">
        <f t="shared" si="85"/>
        <v>0</v>
      </c>
      <c r="EG267" s="155">
        <f t="shared" si="85"/>
        <v>0</v>
      </c>
    </row>
    <row r="268" spans="1:137" outlineLevel="1">
      <c r="A268" s="211"/>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s="7"/>
    </row>
    <row r="269" spans="1:137" outlineLevel="1">
      <c r="A269" s="220" t="s">
        <v>216</v>
      </c>
      <c r="B269" s="220" t="s">
        <v>286</v>
      </c>
      <c r="C269" s="220" t="s">
        <v>284</v>
      </c>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c r="AA269" s="220"/>
      <c r="AB269" s="220"/>
      <c r="AC269" s="220"/>
      <c r="AD269" s="220"/>
      <c r="AE269" s="220"/>
      <c r="AF269" s="220"/>
      <c r="AG269" s="220"/>
      <c r="AH269" s="220"/>
      <c r="AI269" s="220"/>
      <c r="AJ269" s="220"/>
      <c r="AK269" s="220"/>
      <c r="AL269" s="220"/>
      <c r="AM269" s="220"/>
      <c r="AN269" s="220"/>
      <c r="AO269" s="220"/>
      <c r="AP269" s="220"/>
      <c r="AQ269" s="220"/>
      <c r="AR269" s="220"/>
      <c r="AS269" s="220"/>
      <c r="AT269" s="220"/>
      <c r="AU269" s="220"/>
      <c r="AV269" s="220"/>
      <c r="AW269" s="220"/>
      <c r="AX269" s="220"/>
      <c r="AY269" s="220"/>
      <c r="AZ269" s="220"/>
      <c r="BA269" s="220"/>
      <c r="BB269" s="220"/>
      <c r="BC269" s="220"/>
      <c r="BD269" s="220"/>
      <c r="BE269" s="220"/>
      <c r="BF269" s="220"/>
      <c r="BG269" s="220"/>
      <c r="BH269" s="220"/>
      <c r="BI269" s="220"/>
      <c r="BJ269" s="220"/>
      <c r="BK269" s="220"/>
      <c r="BL269" s="220"/>
      <c r="BM269" s="220"/>
      <c r="BN269" s="220"/>
      <c r="BO269" s="220"/>
      <c r="BP269" s="220"/>
      <c r="BQ269" s="220"/>
      <c r="BR269" s="220"/>
      <c r="BS269" s="220"/>
      <c r="BT269" s="220"/>
      <c r="BU269" s="220"/>
      <c r="BV269" s="220"/>
      <c r="BW269" s="220"/>
      <c r="BX269" s="220"/>
      <c r="BY269" s="220"/>
      <c r="BZ269" s="220"/>
      <c r="CA269" s="220"/>
      <c r="CB269" s="220"/>
      <c r="CC269" s="220"/>
      <c r="CD269" s="220"/>
      <c r="CE269" s="220"/>
      <c r="CF269" s="220"/>
      <c r="CG269" s="220"/>
      <c r="CH269" s="220"/>
      <c r="CI269" s="220"/>
      <c r="CJ269" s="220"/>
      <c r="CK269" s="220"/>
      <c r="CL269" s="220"/>
      <c r="CM269" s="220"/>
      <c r="CN269" s="220"/>
      <c r="CO269" s="220"/>
      <c r="CP269" s="220"/>
      <c r="CQ269" s="220"/>
      <c r="CR269" s="220"/>
      <c r="CS269" s="220"/>
      <c r="CT269" s="220"/>
      <c r="CU269" s="220"/>
      <c r="CV269" s="220"/>
      <c r="CW269" s="220"/>
      <c r="CX269" s="220"/>
      <c r="CY269" s="220"/>
      <c r="CZ269" s="220"/>
      <c r="DA269" s="220"/>
      <c r="DB269" s="220"/>
      <c r="DC269" s="220"/>
      <c r="DD269" s="220"/>
      <c r="DE269" s="220"/>
      <c r="DF269" s="220"/>
      <c r="DG269" s="220"/>
      <c r="DH269" s="220"/>
      <c r="DI269" s="220"/>
      <c r="DJ269" s="220"/>
      <c r="DK269" s="220"/>
      <c r="DL269" s="220"/>
      <c r="DM269" s="220"/>
      <c r="DN269" s="220"/>
      <c r="DO269" s="220"/>
      <c r="DP269" s="220"/>
      <c r="DQ269" s="220"/>
      <c r="DR269" s="220"/>
      <c r="DS269" s="220"/>
      <c r="DT269" s="220"/>
      <c r="DU269" s="220"/>
      <c r="DV269" s="220"/>
      <c r="DW269" s="220"/>
      <c r="DX269" s="220"/>
      <c r="DY269" s="220"/>
      <c r="DZ269" s="220"/>
      <c r="EA269" s="220"/>
      <c r="EB269" s="220"/>
      <c r="EC269" s="220"/>
      <c r="ED269" s="220"/>
      <c r="EE269" s="220"/>
      <c r="EF269" s="220"/>
      <c r="EG269" s="9"/>
    </row>
    <row r="270" spans="1:137" outlineLevel="1">
      <c r="A270" s="211" t="str">
        <f>A252&amp;"."&amp;A269&amp;"."&amp;A253&amp;"."&amp;B270</f>
        <v>1.o.6.1</v>
      </c>
      <c r="B270">
        <v>1</v>
      </c>
      <c r="C270" t="str">
        <f>_xlfn.XLOOKUP($A270,Select!$A$4:$A$65,Select!$H$4:$H$65)</f>
        <v>Onshore Gathering System</v>
      </c>
      <c r="D270"/>
      <c r="E270"/>
      <c r="F270"/>
      <c r="G270"/>
      <c r="H270"/>
      <c r="I270"/>
      <c r="J270"/>
      <c r="K270"/>
      <c r="L270"/>
      <c r="M270" s="200"/>
      <c r="N270" s="200"/>
      <c r="O270" s="200"/>
      <c r="P270" s="200"/>
      <c r="Q270" s="200"/>
      <c r="R270" s="200"/>
      <c r="S270" s="200"/>
      <c r="T270" s="200"/>
      <c r="U270" s="200"/>
      <c r="V270" s="200"/>
      <c r="W270" s="200"/>
      <c r="X270" s="200"/>
      <c r="Y270" s="200"/>
      <c r="Z270" s="200"/>
      <c r="AA270" s="200"/>
      <c r="AB270" s="200"/>
      <c r="AC270" s="200"/>
      <c r="AD270" s="200"/>
      <c r="AE270" s="200"/>
      <c r="AF270" s="200"/>
      <c r="AG270" s="200"/>
      <c r="AH270" s="200"/>
      <c r="AI270" s="200"/>
      <c r="AJ270" s="200"/>
      <c r="AK270" s="200"/>
      <c r="AL270" s="200"/>
      <c r="AM270" s="200"/>
      <c r="AN270" s="200"/>
      <c r="AO270" s="200"/>
      <c r="AP270" s="200"/>
      <c r="AQ270" s="200"/>
      <c r="AR270" s="200"/>
      <c r="AS270" s="200"/>
      <c r="AT270" s="200"/>
      <c r="AU270" s="200"/>
      <c r="AV270" s="200"/>
      <c r="AW270" s="200"/>
      <c r="AX270" s="200"/>
      <c r="AY270" s="200"/>
      <c r="AZ270" s="200"/>
      <c r="BA270" s="200"/>
      <c r="BB270" s="200"/>
      <c r="BC270" s="200"/>
      <c r="BD270" s="200"/>
      <c r="BE270" s="200"/>
      <c r="BF270" s="200"/>
      <c r="BG270" s="200"/>
      <c r="BH270" s="200"/>
      <c r="BI270" s="200"/>
      <c r="BJ270" s="200"/>
      <c r="BK270" s="200"/>
      <c r="BL270" s="200"/>
      <c r="BM270" s="200"/>
      <c r="BN270" s="200"/>
      <c r="BO270" s="200"/>
      <c r="BP270" s="200"/>
      <c r="BQ270" s="200"/>
      <c r="BR270" s="200"/>
      <c r="BS270" s="200"/>
      <c r="BT270" s="200"/>
      <c r="BU270" s="200"/>
      <c r="BV270" s="200"/>
      <c r="BW270" s="200"/>
      <c r="BX270" s="200"/>
      <c r="BY270" s="200"/>
      <c r="BZ270" s="200"/>
      <c r="CA270" s="200"/>
      <c r="CB270" s="200"/>
      <c r="CC270" s="200"/>
      <c r="CD270" s="200"/>
      <c r="CE270" s="200"/>
      <c r="CF270" s="200"/>
      <c r="CG270" s="200"/>
      <c r="CH270" s="200"/>
      <c r="CI270" s="200"/>
      <c r="CJ270" s="200"/>
      <c r="CK270" s="200"/>
      <c r="CL270" s="200"/>
      <c r="CM270" s="200"/>
      <c r="CN270" s="200"/>
      <c r="CO270" s="200"/>
      <c r="CP270" s="200"/>
      <c r="CQ270" s="200"/>
      <c r="CR270" s="200"/>
      <c r="CS270" s="200"/>
      <c r="CT270" s="200"/>
      <c r="CU270" s="200"/>
      <c r="CV270" s="200"/>
      <c r="CW270" s="200"/>
      <c r="CX270" s="200"/>
      <c r="CY270" s="200"/>
      <c r="CZ270" s="200"/>
      <c r="DA270" s="200"/>
      <c r="DB270" s="200"/>
      <c r="DC270" s="200"/>
      <c r="DD270" s="200"/>
      <c r="DE270" s="200"/>
      <c r="DF270" s="200"/>
      <c r="DG270" s="200"/>
      <c r="DH270" s="200"/>
      <c r="DI270" s="200"/>
      <c r="DJ270" s="200"/>
      <c r="DK270" s="200"/>
      <c r="DL270" s="200"/>
      <c r="DM270" s="200"/>
      <c r="DN270" s="200"/>
      <c r="DO270" s="200"/>
      <c r="DP270" s="200"/>
      <c r="DQ270" s="200"/>
      <c r="DR270" s="200"/>
      <c r="DS270" s="200"/>
      <c r="DT270" s="200"/>
      <c r="DU270" s="200"/>
      <c r="DV270" s="200"/>
      <c r="DW270" s="200"/>
      <c r="DX270" s="200"/>
      <c r="DY270" s="200"/>
      <c r="DZ270" s="200"/>
      <c r="EA270" s="200"/>
      <c r="EB270" s="200"/>
      <c r="EC270" s="200"/>
      <c r="ED270" s="200"/>
      <c r="EE270" s="200"/>
      <c r="EF270" s="200"/>
      <c r="EG270" s="32"/>
    </row>
    <row r="271" spans="1:137" outlineLevel="1">
      <c r="A271" s="211" t="str">
        <f>A252&amp;"."&amp;A269&amp;"."&amp;A253&amp;"."&amp;B271</f>
        <v>1.o.6.2</v>
      </c>
      <c r="B271">
        <v>2</v>
      </c>
      <c r="C271" t="str">
        <f>_xlfn.XLOOKUP($A271,Select!$A$4:$A$65,Select!$H$4:$H$65)</f>
        <v>Booster HP Compression</v>
      </c>
      <c r="D271"/>
      <c r="E271"/>
      <c r="F271"/>
      <c r="G271"/>
      <c r="H271"/>
      <c r="I271"/>
      <c r="J271"/>
      <c r="K271"/>
      <c r="L271"/>
      <c r="M271" s="200"/>
      <c r="N271" s="200"/>
      <c r="O271" s="200"/>
      <c r="P271" s="200"/>
      <c r="Q271" s="200"/>
      <c r="R271" s="200"/>
      <c r="S271" s="200"/>
      <c r="T271" s="200"/>
      <c r="U271" s="200"/>
      <c r="V271" s="200"/>
      <c r="W271" s="200"/>
      <c r="X271" s="200"/>
      <c r="Y271" s="200"/>
      <c r="Z271" s="200"/>
      <c r="AA271" s="200"/>
      <c r="AB271" s="200"/>
      <c r="AC271" s="200"/>
      <c r="AD271" s="200"/>
      <c r="AE271" s="200"/>
      <c r="AF271" s="200"/>
      <c r="AG271" s="200"/>
      <c r="AH271" s="200"/>
      <c r="AI271" s="200"/>
      <c r="AJ271" s="200"/>
      <c r="AK271" s="200"/>
      <c r="AL271" s="200"/>
      <c r="AM271" s="200"/>
      <c r="AN271" s="200"/>
      <c r="AO271" s="200"/>
      <c r="AP271" s="200"/>
      <c r="AQ271" s="200"/>
      <c r="AR271" s="200"/>
      <c r="AS271" s="200"/>
      <c r="AT271" s="200"/>
      <c r="AU271" s="200"/>
      <c r="AV271" s="200"/>
      <c r="AW271" s="200"/>
      <c r="AX271" s="200"/>
      <c r="AY271" s="200"/>
      <c r="AZ271" s="200"/>
      <c r="BA271" s="200"/>
      <c r="BB271" s="200"/>
      <c r="BC271" s="200"/>
      <c r="BD271" s="200"/>
      <c r="BE271" s="200"/>
      <c r="BF271" s="200"/>
      <c r="BG271" s="200"/>
      <c r="BH271" s="200"/>
      <c r="BI271" s="200"/>
      <c r="BJ271" s="200"/>
      <c r="BK271" s="200"/>
      <c r="BL271" s="200"/>
      <c r="BM271" s="200"/>
      <c r="BN271" s="200"/>
      <c r="BO271" s="200"/>
      <c r="BP271" s="200"/>
      <c r="BQ271" s="200"/>
      <c r="BR271" s="200"/>
      <c r="BS271" s="200"/>
      <c r="BT271" s="200"/>
      <c r="BU271" s="200"/>
      <c r="BV271" s="200"/>
      <c r="BW271" s="200"/>
      <c r="BX271" s="200"/>
      <c r="BY271" s="200"/>
      <c r="BZ271" s="200"/>
      <c r="CA271" s="200"/>
      <c r="CB271" s="200"/>
      <c r="CC271" s="200"/>
      <c r="CD271" s="200"/>
      <c r="CE271" s="200"/>
      <c r="CF271" s="200"/>
      <c r="CG271" s="200"/>
      <c r="CH271" s="200"/>
      <c r="CI271" s="200"/>
      <c r="CJ271" s="200"/>
      <c r="CK271" s="200"/>
      <c r="CL271" s="200"/>
      <c r="CM271" s="200"/>
      <c r="CN271" s="200"/>
      <c r="CO271" s="200"/>
      <c r="CP271" s="200"/>
      <c r="CQ271" s="200"/>
      <c r="CR271" s="200"/>
      <c r="CS271" s="200"/>
      <c r="CT271" s="200"/>
      <c r="CU271" s="200"/>
      <c r="CV271" s="200"/>
      <c r="CW271" s="200"/>
      <c r="CX271" s="200"/>
      <c r="CY271" s="200"/>
      <c r="CZ271" s="200"/>
      <c r="DA271" s="200"/>
      <c r="DB271" s="200"/>
      <c r="DC271" s="200"/>
      <c r="DD271" s="200"/>
      <c r="DE271" s="200"/>
      <c r="DF271" s="200"/>
      <c r="DG271" s="200"/>
      <c r="DH271" s="200"/>
      <c r="DI271" s="200"/>
      <c r="DJ271" s="200"/>
      <c r="DK271" s="200"/>
      <c r="DL271" s="200"/>
      <c r="DM271" s="200"/>
      <c r="DN271" s="200"/>
      <c r="DO271" s="200"/>
      <c r="DP271" s="200"/>
      <c r="DQ271" s="200"/>
      <c r="DR271" s="200"/>
      <c r="DS271" s="200"/>
      <c r="DT271" s="200"/>
      <c r="DU271" s="200"/>
      <c r="DV271" s="200"/>
      <c r="DW271" s="200"/>
      <c r="DX271" s="200"/>
      <c r="DY271" s="200"/>
      <c r="DZ271" s="200"/>
      <c r="EA271" s="200"/>
      <c r="EB271" s="200"/>
      <c r="EC271" s="200"/>
      <c r="ED271" s="200"/>
      <c r="EE271" s="200"/>
      <c r="EF271" s="200"/>
      <c r="EG271" s="32"/>
    </row>
    <row r="272" spans="1:137" outlineLevel="1">
      <c r="A272" s="211" t="str">
        <f>A252&amp;"."&amp;A269&amp;"."&amp;A253&amp;"."&amp;B272</f>
        <v>1.o.6.3</v>
      </c>
      <c r="B272">
        <v>3</v>
      </c>
      <c r="C272" t="str">
        <f>_xlfn.XLOOKUP($A272,Select!$A$4:$A$65,Select!$H$4:$H$65)</f>
        <v>Offshore</v>
      </c>
      <c r="D272"/>
      <c r="E272"/>
      <c r="F272"/>
      <c r="G272"/>
      <c r="H272"/>
      <c r="I272"/>
      <c r="J272"/>
      <c r="K272"/>
      <c r="L272"/>
      <c r="M272" s="200"/>
      <c r="N272" s="200"/>
      <c r="O272" s="200"/>
      <c r="P272" s="200"/>
      <c r="Q272" s="200"/>
      <c r="R272" s="200"/>
      <c r="S272" s="200"/>
      <c r="T272" s="200"/>
      <c r="U272" s="200"/>
      <c r="V272" s="200"/>
      <c r="W272" s="200"/>
      <c r="X272" s="200"/>
      <c r="Y272" s="200"/>
      <c r="Z272" s="200"/>
      <c r="AA272" s="200"/>
      <c r="AB272" s="200"/>
      <c r="AC272" s="200"/>
      <c r="AD272" s="200"/>
      <c r="AE272" s="200"/>
      <c r="AF272" s="200"/>
      <c r="AG272" s="200"/>
      <c r="AH272" s="200"/>
      <c r="AI272" s="200"/>
      <c r="AJ272" s="200"/>
      <c r="AK272" s="200"/>
      <c r="AL272" s="200"/>
      <c r="AM272" s="200"/>
      <c r="AN272" s="200"/>
      <c r="AO272" s="200"/>
      <c r="AP272" s="200"/>
      <c r="AQ272" s="200"/>
      <c r="AR272" s="200"/>
      <c r="AS272" s="200"/>
      <c r="AT272" s="200"/>
      <c r="AU272" s="200"/>
      <c r="AV272" s="200"/>
      <c r="AW272" s="200"/>
      <c r="AX272" s="200"/>
      <c r="AY272" s="200"/>
      <c r="AZ272" s="200"/>
      <c r="BA272" s="200"/>
      <c r="BB272" s="200"/>
      <c r="BC272" s="200"/>
      <c r="BD272" s="200"/>
      <c r="BE272" s="200"/>
      <c r="BF272" s="200"/>
      <c r="BG272" s="200"/>
      <c r="BH272" s="200"/>
      <c r="BI272" s="200"/>
      <c r="BJ272" s="200"/>
      <c r="BK272" s="200"/>
      <c r="BL272" s="200"/>
      <c r="BM272" s="200"/>
      <c r="BN272" s="200"/>
      <c r="BO272" s="200"/>
      <c r="BP272" s="200"/>
      <c r="BQ272" s="200"/>
      <c r="BR272" s="200"/>
      <c r="BS272" s="200"/>
      <c r="BT272" s="200"/>
      <c r="BU272" s="200"/>
      <c r="BV272" s="200"/>
      <c r="BW272" s="200"/>
      <c r="BX272" s="200"/>
      <c r="BY272" s="200"/>
      <c r="BZ272" s="200"/>
      <c r="CA272" s="200"/>
      <c r="CB272" s="200"/>
      <c r="CC272" s="200"/>
      <c r="CD272" s="200"/>
      <c r="CE272" s="200"/>
      <c r="CF272" s="200"/>
      <c r="CG272" s="200"/>
      <c r="CH272" s="200"/>
      <c r="CI272" s="200"/>
      <c r="CJ272" s="200"/>
      <c r="CK272" s="200"/>
      <c r="CL272" s="200"/>
      <c r="CM272" s="200"/>
      <c r="CN272" s="200"/>
      <c r="CO272" s="200"/>
      <c r="CP272" s="200"/>
      <c r="CQ272" s="200"/>
      <c r="CR272" s="200"/>
      <c r="CS272" s="200"/>
      <c r="CT272" s="200"/>
      <c r="CU272" s="200"/>
      <c r="CV272" s="200"/>
      <c r="CW272" s="200"/>
      <c r="CX272" s="200"/>
      <c r="CY272" s="200"/>
      <c r="CZ272" s="200"/>
      <c r="DA272" s="200"/>
      <c r="DB272" s="200"/>
      <c r="DC272" s="200"/>
      <c r="DD272" s="200"/>
      <c r="DE272" s="200"/>
      <c r="DF272" s="200"/>
      <c r="DG272" s="200"/>
      <c r="DH272" s="200"/>
      <c r="DI272" s="200"/>
      <c r="DJ272" s="200"/>
      <c r="DK272" s="200"/>
      <c r="DL272" s="200"/>
      <c r="DM272" s="200"/>
      <c r="DN272" s="200"/>
      <c r="DO272" s="200"/>
      <c r="DP272" s="200"/>
      <c r="DQ272" s="200"/>
      <c r="DR272" s="200"/>
      <c r="DS272" s="200"/>
      <c r="DT272" s="200"/>
      <c r="DU272" s="200"/>
      <c r="DV272" s="200"/>
      <c r="DW272" s="200"/>
      <c r="DX272" s="200"/>
      <c r="DY272" s="200"/>
      <c r="DZ272" s="200"/>
      <c r="EA272" s="200"/>
      <c r="EB272" s="200"/>
      <c r="EC272" s="200"/>
      <c r="ED272" s="200"/>
      <c r="EE272" s="200"/>
      <c r="EF272" s="200"/>
      <c r="EG272" s="32"/>
    </row>
    <row r="273" spans="1:137" outlineLevel="1">
      <c r="A273" s="211" t="str">
        <f>A252&amp;"."&amp;A269&amp;"."&amp;A253&amp;"."&amp;B273</f>
        <v>1.o.6.4</v>
      </c>
      <c r="B273">
        <v>4</v>
      </c>
      <c r="C273" t="str">
        <f>_xlfn.XLOOKUP($A273,Select!$A$4:$A$65,Select!$H$4:$H$65)</f>
        <v>Wells</v>
      </c>
      <c r="D273"/>
      <c r="E273"/>
      <c r="F273"/>
      <c r="G273"/>
      <c r="H273"/>
      <c r="I273"/>
      <c r="J273"/>
      <c r="K273"/>
      <c r="L273"/>
      <c r="M273" s="200"/>
      <c r="N273" s="200"/>
      <c r="O273" s="200"/>
      <c r="P273" s="200"/>
      <c r="Q273" s="200"/>
      <c r="R273" s="200"/>
      <c r="S273" s="200"/>
      <c r="T273" s="200"/>
      <c r="U273" s="200"/>
      <c r="V273" s="200"/>
      <c r="W273" s="200"/>
      <c r="X273" s="200"/>
      <c r="Y273" s="200"/>
      <c r="Z273" s="200"/>
      <c r="AA273" s="200"/>
      <c r="AB273" s="200"/>
      <c r="AC273" s="200"/>
      <c r="AD273" s="200"/>
      <c r="AE273" s="200"/>
      <c r="AF273" s="200"/>
      <c r="AG273" s="200"/>
      <c r="AH273" s="200"/>
      <c r="AI273" s="200"/>
      <c r="AJ273" s="200"/>
      <c r="AK273" s="200"/>
      <c r="AL273" s="200"/>
      <c r="AM273" s="200"/>
      <c r="AN273" s="200"/>
      <c r="AO273" s="200"/>
      <c r="AP273" s="200"/>
      <c r="AQ273" s="200"/>
      <c r="AR273" s="200"/>
      <c r="AS273" s="200"/>
      <c r="AT273" s="200"/>
      <c r="AU273" s="200"/>
      <c r="AV273" s="200"/>
      <c r="AW273" s="200"/>
      <c r="AX273" s="200"/>
      <c r="AY273" s="200"/>
      <c r="AZ273" s="200"/>
      <c r="BA273" s="200"/>
      <c r="BB273" s="200"/>
      <c r="BC273" s="200"/>
      <c r="BD273" s="200"/>
      <c r="BE273" s="200"/>
      <c r="BF273" s="200"/>
      <c r="BG273" s="200"/>
      <c r="BH273" s="200"/>
      <c r="BI273" s="200"/>
      <c r="BJ273" s="200"/>
      <c r="BK273" s="200"/>
      <c r="BL273" s="200"/>
      <c r="BM273" s="200"/>
      <c r="BN273" s="200"/>
      <c r="BO273" s="200"/>
      <c r="BP273" s="200"/>
      <c r="BQ273" s="200"/>
      <c r="BR273" s="200"/>
      <c r="BS273" s="200"/>
      <c r="BT273" s="200"/>
      <c r="BU273" s="200"/>
      <c r="BV273" s="200"/>
      <c r="BW273" s="200"/>
      <c r="BX273" s="200"/>
      <c r="BY273" s="200"/>
      <c r="BZ273" s="200"/>
      <c r="CA273" s="200"/>
      <c r="CB273" s="200"/>
      <c r="CC273" s="200"/>
      <c r="CD273" s="200"/>
      <c r="CE273" s="200"/>
      <c r="CF273" s="200"/>
      <c r="CG273" s="200"/>
      <c r="CH273" s="200"/>
      <c r="CI273" s="200"/>
      <c r="CJ273" s="200"/>
      <c r="CK273" s="200"/>
      <c r="CL273" s="200"/>
      <c r="CM273" s="200"/>
      <c r="CN273" s="200"/>
      <c r="CO273" s="200"/>
      <c r="CP273" s="200"/>
      <c r="CQ273" s="200"/>
      <c r="CR273" s="200"/>
      <c r="CS273" s="200"/>
      <c r="CT273" s="200"/>
      <c r="CU273" s="200"/>
      <c r="CV273" s="200"/>
      <c r="CW273" s="200"/>
      <c r="CX273" s="200"/>
      <c r="CY273" s="200"/>
      <c r="CZ273" s="200"/>
      <c r="DA273" s="200"/>
      <c r="DB273" s="200"/>
      <c r="DC273" s="200"/>
      <c r="DD273" s="200"/>
      <c r="DE273" s="200"/>
      <c r="DF273" s="200"/>
      <c r="DG273" s="200"/>
      <c r="DH273" s="200"/>
      <c r="DI273" s="200"/>
      <c r="DJ273" s="200"/>
      <c r="DK273" s="200"/>
      <c r="DL273" s="200"/>
      <c r="DM273" s="200"/>
      <c r="DN273" s="200"/>
      <c r="DO273" s="200"/>
      <c r="DP273" s="200"/>
      <c r="DQ273" s="200"/>
      <c r="DR273" s="200"/>
      <c r="DS273" s="200"/>
      <c r="DT273" s="200"/>
      <c r="DU273" s="200"/>
      <c r="DV273" s="200"/>
      <c r="DW273" s="200"/>
      <c r="DX273" s="200"/>
      <c r="DY273" s="200"/>
      <c r="DZ273" s="200"/>
      <c r="EA273" s="200"/>
      <c r="EB273" s="200"/>
      <c r="EC273" s="200"/>
      <c r="ED273" s="200"/>
      <c r="EE273" s="200"/>
      <c r="EF273" s="200"/>
      <c r="EG273" s="32"/>
    </row>
    <row r="274" spans="1:137" outlineLevel="1">
      <c r="A274" s="211" t="str">
        <f>A252&amp;"."&amp;A269&amp;"."&amp;A253&amp;"."&amp;B274</f>
        <v>1.o.6.5</v>
      </c>
      <c r="B274">
        <v>5</v>
      </c>
      <c r="C274" t="e">
        <f>_xlfn.XLOOKUP($A274,Select!$A$4:$A$65,Select!$H$4:$H$65)</f>
        <v>#N/A</v>
      </c>
      <c r="D274"/>
      <c r="E274"/>
      <c r="F274"/>
      <c r="G274"/>
      <c r="H274"/>
      <c r="I274"/>
      <c r="J274"/>
      <c r="K274"/>
      <c r="L274"/>
      <c r="M274" s="200"/>
      <c r="N274" s="200"/>
      <c r="O274" s="200"/>
      <c r="P274" s="200"/>
      <c r="Q274" s="200"/>
      <c r="R274" s="200"/>
      <c r="S274" s="200"/>
      <c r="T274" s="200"/>
      <c r="U274" s="200"/>
      <c r="V274" s="200"/>
      <c r="W274" s="200"/>
      <c r="X274" s="200"/>
      <c r="Y274" s="200"/>
      <c r="Z274" s="200"/>
      <c r="AA274" s="200"/>
      <c r="AB274" s="200"/>
      <c r="AC274" s="200"/>
      <c r="AD274" s="200"/>
      <c r="AE274" s="200"/>
      <c r="AF274" s="200"/>
      <c r="AG274" s="200"/>
      <c r="AH274" s="200"/>
      <c r="AI274" s="200"/>
      <c r="AJ274" s="200"/>
      <c r="AK274" s="200"/>
      <c r="AL274" s="200"/>
      <c r="AM274" s="200"/>
      <c r="AN274" s="200"/>
      <c r="AO274" s="200"/>
      <c r="AP274" s="200"/>
      <c r="AQ274" s="200"/>
      <c r="AR274" s="200"/>
      <c r="AS274" s="200"/>
      <c r="AT274" s="200"/>
      <c r="AU274" s="200"/>
      <c r="AV274" s="200"/>
      <c r="AW274" s="200"/>
      <c r="AX274" s="200"/>
      <c r="AY274" s="200"/>
      <c r="AZ274" s="200"/>
      <c r="BA274" s="200"/>
      <c r="BB274" s="200"/>
      <c r="BC274" s="200"/>
      <c r="BD274" s="200"/>
      <c r="BE274" s="200"/>
      <c r="BF274" s="200"/>
      <c r="BG274" s="200"/>
      <c r="BH274" s="200"/>
      <c r="BI274" s="200"/>
      <c r="BJ274" s="200"/>
      <c r="BK274" s="200"/>
      <c r="BL274" s="200"/>
      <c r="BM274" s="200"/>
      <c r="BN274" s="200"/>
      <c r="BO274" s="200"/>
      <c r="BP274" s="200"/>
      <c r="BQ274" s="200"/>
      <c r="BR274" s="200"/>
      <c r="BS274" s="200"/>
      <c r="BT274" s="200"/>
      <c r="BU274" s="200"/>
      <c r="BV274" s="200"/>
      <c r="BW274" s="200"/>
      <c r="BX274" s="200"/>
      <c r="BY274" s="200"/>
      <c r="BZ274" s="200"/>
      <c r="CA274" s="200"/>
      <c r="CB274" s="200"/>
      <c r="CC274" s="200"/>
      <c r="CD274" s="200"/>
      <c r="CE274" s="200"/>
      <c r="CF274" s="200"/>
      <c r="CG274" s="200"/>
      <c r="CH274" s="200"/>
      <c r="CI274" s="200"/>
      <c r="CJ274" s="200"/>
      <c r="CK274" s="200"/>
      <c r="CL274" s="200"/>
      <c r="CM274" s="200"/>
      <c r="CN274" s="200"/>
      <c r="CO274" s="200"/>
      <c r="CP274" s="200"/>
      <c r="CQ274" s="200"/>
      <c r="CR274" s="200"/>
      <c r="CS274" s="200"/>
      <c r="CT274" s="200"/>
      <c r="CU274" s="200"/>
      <c r="CV274" s="200"/>
      <c r="CW274" s="200"/>
      <c r="CX274" s="200"/>
      <c r="CY274" s="200"/>
      <c r="CZ274" s="200"/>
      <c r="DA274" s="200"/>
      <c r="DB274" s="200"/>
      <c r="DC274" s="200"/>
      <c r="DD274" s="200"/>
      <c r="DE274" s="200"/>
      <c r="DF274" s="200"/>
      <c r="DG274" s="200"/>
      <c r="DH274" s="200"/>
      <c r="DI274" s="200"/>
      <c r="DJ274" s="200"/>
      <c r="DK274" s="200"/>
      <c r="DL274" s="200"/>
      <c r="DM274" s="200"/>
      <c r="DN274" s="200"/>
      <c r="DO274" s="200"/>
      <c r="DP274" s="200"/>
      <c r="DQ274" s="200"/>
      <c r="DR274" s="200"/>
      <c r="DS274" s="200"/>
      <c r="DT274" s="200"/>
      <c r="DU274" s="200"/>
      <c r="DV274" s="200"/>
      <c r="DW274" s="200"/>
      <c r="DX274" s="200"/>
      <c r="DY274" s="200"/>
      <c r="DZ274" s="200"/>
      <c r="EA274" s="200"/>
      <c r="EB274" s="200"/>
      <c r="EC274" s="200"/>
      <c r="ED274" s="200"/>
      <c r="EE274" s="200"/>
      <c r="EF274" s="200"/>
      <c r="EG274" s="32"/>
    </row>
    <row r="275" spans="1:137" outlineLevel="1">
      <c r="A275" s="211" t="str">
        <f>A252&amp;"."&amp;A269&amp;"."&amp;A253&amp;"."&amp;B275</f>
        <v>1.o.6.6</v>
      </c>
      <c r="B275">
        <v>6</v>
      </c>
      <c r="C275" t="e">
        <f>_xlfn.XLOOKUP($A275,Select!$A$4:$A$65,Select!$H$4:$H$65)</f>
        <v>#N/A</v>
      </c>
      <c r="D275"/>
      <c r="E275"/>
      <c r="F275"/>
      <c r="G275"/>
      <c r="H275"/>
      <c r="I275"/>
      <c r="J275"/>
      <c r="K275"/>
      <c r="L275"/>
      <c r="M275" s="200"/>
      <c r="N275" s="200"/>
      <c r="O275" s="200"/>
      <c r="P275" s="200"/>
      <c r="Q275" s="200"/>
      <c r="R275" s="200"/>
      <c r="S275" s="200"/>
      <c r="T275" s="200"/>
      <c r="U275" s="200"/>
      <c r="V275" s="200"/>
      <c r="W275" s="200"/>
      <c r="X275" s="200"/>
      <c r="Y275" s="200"/>
      <c r="Z275" s="200"/>
      <c r="AA275" s="200"/>
      <c r="AB275" s="200"/>
      <c r="AC275" s="200"/>
      <c r="AD275" s="200"/>
      <c r="AE275" s="200"/>
      <c r="AF275" s="200"/>
      <c r="AG275" s="200"/>
      <c r="AH275" s="200"/>
      <c r="AI275" s="200"/>
      <c r="AJ275" s="200"/>
      <c r="AK275" s="200"/>
      <c r="AL275" s="200"/>
      <c r="AM275" s="200"/>
      <c r="AN275" s="200"/>
      <c r="AO275" s="200"/>
      <c r="AP275" s="200"/>
      <c r="AQ275" s="200"/>
      <c r="AR275" s="200"/>
      <c r="AS275" s="200"/>
      <c r="AT275" s="200"/>
      <c r="AU275" s="200"/>
      <c r="AV275" s="200"/>
      <c r="AW275" s="200"/>
      <c r="AX275" s="200"/>
      <c r="AY275" s="200"/>
      <c r="AZ275" s="200"/>
      <c r="BA275" s="200"/>
      <c r="BB275" s="200"/>
      <c r="BC275" s="200"/>
      <c r="BD275" s="200"/>
      <c r="BE275" s="200"/>
      <c r="BF275" s="200"/>
      <c r="BG275" s="200"/>
      <c r="BH275" s="200"/>
      <c r="BI275" s="200"/>
      <c r="BJ275" s="200"/>
      <c r="BK275" s="200"/>
      <c r="BL275" s="200"/>
      <c r="BM275" s="200"/>
      <c r="BN275" s="200"/>
      <c r="BO275" s="200"/>
      <c r="BP275" s="200"/>
      <c r="BQ275" s="200"/>
      <c r="BR275" s="200"/>
      <c r="BS275" s="200"/>
      <c r="BT275" s="200"/>
      <c r="BU275" s="200"/>
      <c r="BV275" s="200"/>
      <c r="BW275" s="200"/>
      <c r="BX275" s="200"/>
      <c r="BY275" s="200"/>
      <c r="BZ275" s="200"/>
      <c r="CA275" s="200"/>
      <c r="CB275" s="200"/>
      <c r="CC275" s="200"/>
      <c r="CD275" s="200"/>
      <c r="CE275" s="200"/>
      <c r="CF275" s="200"/>
      <c r="CG275" s="200"/>
      <c r="CH275" s="200"/>
      <c r="CI275" s="200"/>
      <c r="CJ275" s="200"/>
      <c r="CK275" s="200"/>
      <c r="CL275" s="200"/>
      <c r="CM275" s="200"/>
      <c r="CN275" s="200"/>
      <c r="CO275" s="200"/>
      <c r="CP275" s="200"/>
      <c r="CQ275" s="200"/>
      <c r="CR275" s="200"/>
      <c r="CS275" s="200"/>
      <c r="CT275" s="200"/>
      <c r="CU275" s="200"/>
      <c r="CV275" s="200"/>
      <c r="CW275" s="200"/>
      <c r="CX275" s="200"/>
      <c r="CY275" s="200"/>
      <c r="CZ275" s="200"/>
      <c r="DA275" s="200"/>
      <c r="DB275" s="200"/>
      <c r="DC275" s="200"/>
      <c r="DD275" s="200"/>
      <c r="DE275" s="200"/>
      <c r="DF275" s="200"/>
      <c r="DG275" s="200"/>
      <c r="DH275" s="200"/>
      <c r="DI275" s="200"/>
      <c r="DJ275" s="200"/>
      <c r="DK275" s="200"/>
      <c r="DL275" s="200"/>
      <c r="DM275" s="200"/>
      <c r="DN275" s="200"/>
      <c r="DO275" s="200"/>
      <c r="DP275" s="200"/>
      <c r="DQ275" s="200"/>
      <c r="DR275" s="200"/>
      <c r="DS275" s="200"/>
      <c r="DT275" s="200"/>
      <c r="DU275" s="200"/>
      <c r="DV275" s="200"/>
      <c r="DW275" s="200"/>
      <c r="DX275" s="200"/>
      <c r="DY275" s="200"/>
      <c r="DZ275" s="200"/>
      <c r="EA275" s="200"/>
      <c r="EB275" s="200"/>
      <c r="EC275" s="200"/>
      <c r="ED275" s="200"/>
      <c r="EE275" s="200"/>
      <c r="EF275" s="200"/>
      <c r="EG275" s="32"/>
    </row>
    <row r="276" spans="1:137" outlineLevel="1">
      <c r="A276" s="211" t="str">
        <f>A252&amp;"."&amp;A269&amp;"."&amp;A253&amp;"."&amp;B276</f>
        <v>1.o.6.7</v>
      </c>
      <c r="B276">
        <v>7</v>
      </c>
      <c r="C276" t="e">
        <f>_xlfn.XLOOKUP($A276,Select!$A$4:$A$65,Select!$H$4:$H$65)</f>
        <v>#N/A</v>
      </c>
      <c r="D276"/>
      <c r="E276"/>
      <c r="F276"/>
      <c r="G276"/>
      <c r="H276"/>
      <c r="I276"/>
      <c r="J276"/>
      <c r="K276"/>
      <c r="L276"/>
      <c r="M276" s="200"/>
      <c r="N276" s="200"/>
      <c r="O276" s="200"/>
      <c r="P276" s="200"/>
      <c r="Q276" s="200"/>
      <c r="R276" s="200"/>
      <c r="S276" s="200"/>
      <c r="T276" s="200"/>
      <c r="U276" s="200"/>
      <c r="V276" s="200"/>
      <c r="W276" s="200"/>
      <c r="X276" s="200"/>
      <c r="Y276" s="200"/>
      <c r="Z276" s="200"/>
      <c r="AA276" s="200"/>
      <c r="AB276" s="200"/>
      <c r="AC276" s="200"/>
      <c r="AD276" s="200"/>
      <c r="AE276" s="200"/>
      <c r="AF276" s="200"/>
      <c r="AG276" s="200"/>
      <c r="AH276" s="200"/>
      <c r="AI276" s="200"/>
      <c r="AJ276" s="200"/>
      <c r="AK276" s="200"/>
      <c r="AL276" s="200"/>
      <c r="AM276" s="200"/>
      <c r="AN276" s="200"/>
      <c r="AO276" s="200"/>
      <c r="AP276" s="200"/>
      <c r="AQ276" s="200"/>
      <c r="AR276" s="200"/>
      <c r="AS276" s="200"/>
      <c r="AT276" s="200"/>
      <c r="AU276" s="200"/>
      <c r="AV276" s="200"/>
      <c r="AW276" s="200"/>
      <c r="AX276" s="200"/>
      <c r="AY276" s="200"/>
      <c r="AZ276" s="200"/>
      <c r="BA276" s="200"/>
      <c r="BB276" s="200"/>
      <c r="BC276" s="200"/>
      <c r="BD276" s="200"/>
      <c r="BE276" s="200"/>
      <c r="BF276" s="200"/>
      <c r="BG276" s="200"/>
      <c r="BH276" s="200"/>
      <c r="BI276" s="200"/>
      <c r="BJ276" s="200"/>
      <c r="BK276" s="200"/>
      <c r="BL276" s="200"/>
      <c r="BM276" s="200"/>
      <c r="BN276" s="200"/>
      <c r="BO276" s="200"/>
      <c r="BP276" s="200"/>
      <c r="BQ276" s="200"/>
      <c r="BR276" s="200"/>
      <c r="BS276" s="200"/>
      <c r="BT276" s="200"/>
      <c r="BU276" s="200"/>
      <c r="BV276" s="200"/>
      <c r="BW276" s="200"/>
      <c r="BX276" s="200"/>
      <c r="BY276" s="200"/>
      <c r="BZ276" s="200"/>
      <c r="CA276" s="200"/>
      <c r="CB276" s="200"/>
      <c r="CC276" s="200"/>
      <c r="CD276" s="200"/>
      <c r="CE276" s="200"/>
      <c r="CF276" s="200"/>
      <c r="CG276" s="200"/>
      <c r="CH276" s="200"/>
      <c r="CI276" s="200"/>
      <c r="CJ276" s="200"/>
      <c r="CK276" s="200"/>
      <c r="CL276" s="200"/>
      <c r="CM276" s="200"/>
      <c r="CN276" s="200"/>
      <c r="CO276" s="200"/>
      <c r="CP276" s="200"/>
      <c r="CQ276" s="200"/>
      <c r="CR276" s="200"/>
      <c r="CS276" s="200"/>
      <c r="CT276" s="200"/>
      <c r="CU276" s="200"/>
      <c r="CV276" s="200"/>
      <c r="CW276" s="200"/>
      <c r="CX276" s="200"/>
      <c r="CY276" s="200"/>
      <c r="CZ276" s="200"/>
      <c r="DA276" s="200"/>
      <c r="DB276" s="200"/>
      <c r="DC276" s="200"/>
      <c r="DD276" s="200"/>
      <c r="DE276" s="200"/>
      <c r="DF276" s="200"/>
      <c r="DG276" s="200"/>
      <c r="DH276" s="200"/>
      <c r="DI276" s="200"/>
      <c r="DJ276" s="200"/>
      <c r="DK276" s="200"/>
      <c r="DL276" s="200"/>
      <c r="DM276" s="200"/>
      <c r="DN276" s="200"/>
      <c r="DO276" s="200"/>
      <c r="DP276" s="200"/>
      <c r="DQ276" s="200"/>
      <c r="DR276" s="200"/>
      <c r="DS276" s="200"/>
      <c r="DT276" s="200"/>
      <c r="DU276" s="200"/>
      <c r="DV276" s="200"/>
      <c r="DW276" s="200"/>
      <c r="DX276" s="200"/>
      <c r="DY276" s="200"/>
      <c r="DZ276" s="200"/>
      <c r="EA276" s="200"/>
      <c r="EB276" s="200"/>
      <c r="EC276" s="200"/>
      <c r="ED276" s="200"/>
      <c r="EE276" s="200"/>
      <c r="EF276" s="200"/>
      <c r="EG276" s="32"/>
    </row>
    <row r="277" spans="1:137" outlineLevel="1">
      <c r="A277" s="211" t="str">
        <f>A252&amp;"."&amp;A269&amp;"."&amp;A253&amp;"."&amp;B277</f>
        <v>1.o.6.8</v>
      </c>
      <c r="B277">
        <v>8</v>
      </c>
      <c r="C277" t="e">
        <f>_xlfn.XLOOKUP($A277,Select!$A$4:$A$65,Select!$H$4:$H$65)</f>
        <v>#N/A</v>
      </c>
      <c r="D277"/>
      <c r="E277"/>
      <c r="F277"/>
      <c r="G277"/>
      <c r="H277"/>
      <c r="I277"/>
      <c r="J277"/>
      <c r="K277"/>
      <c r="L277"/>
      <c r="M277" s="200"/>
      <c r="N277" s="200"/>
      <c r="O277" s="200"/>
      <c r="P277" s="200"/>
      <c r="Q277" s="200"/>
      <c r="R277" s="200"/>
      <c r="S277" s="200"/>
      <c r="T277" s="200"/>
      <c r="U277" s="200"/>
      <c r="V277" s="200"/>
      <c r="W277" s="200"/>
      <c r="X277" s="200"/>
      <c r="Y277" s="200"/>
      <c r="Z277" s="200"/>
      <c r="AA277" s="200"/>
      <c r="AB277" s="200"/>
      <c r="AC277" s="200"/>
      <c r="AD277" s="200"/>
      <c r="AE277" s="200"/>
      <c r="AF277" s="200"/>
      <c r="AG277" s="200"/>
      <c r="AH277" s="200"/>
      <c r="AI277" s="200"/>
      <c r="AJ277" s="200"/>
      <c r="AK277" s="200"/>
      <c r="AL277" s="200"/>
      <c r="AM277" s="200"/>
      <c r="AN277" s="200"/>
      <c r="AO277" s="200"/>
      <c r="AP277" s="200"/>
      <c r="AQ277" s="200"/>
      <c r="AR277" s="200"/>
      <c r="AS277" s="200"/>
      <c r="AT277" s="200"/>
      <c r="AU277" s="200"/>
      <c r="AV277" s="200"/>
      <c r="AW277" s="200"/>
      <c r="AX277" s="200"/>
      <c r="AY277" s="200"/>
      <c r="AZ277" s="200"/>
      <c r="BA277" s="200"/>
      <c r="BB277" s="200"/>
      <c r="BC277" s="200"/>
      <c r="BD277" s="200"/>
      <c r="BE277" s="200"/>
      <c r="BF277" s="200"/>
      <c r="BG277" s="200"/>
      <c r="BH277" s="200"/>
      <c r="BI277" s="200"/>
      <c r="BJ277" s="200"/>
      <c r="BK277" s="200"/>
      <c r="BL277" s="200"/>
      <c r="BM277" s="200"/>
      <c r="BN277" s="200"/>
      <c r="BO277" s="200"/>
      <c r="BP277" s="200"/>
      <c r="BQ277" s="200"/>
      <c r="BR277" s="200"/>
      <c r="BS277" s="200"/>
      <c r="BT277" s="200"/>
      <c r="BU277" s="200"/>
      <c r="BV277" s="200"/>
      <c r="BW277" s="200"/>
      <c r="BX277" s="200"/>
      <c r="BY277" s="200"/>
      <c r="BZ277" s="200"/>
      <c r="CA277" s="200"/>
      <c r="CB277" s="200"/>
      <c r="CC277" s="200"/>
      <c r="CD277" s="200"/>
      <c r="CE277" s="200"/>
      <c r="CF277" s="200"/>
      <c r="CG277" s="200"/>
      <c r="CH277" s="200"/>
      <c r="CI277" s="200"/>
      <c r="CJ277" s="200"/>
      <c r="CK277" s="200"/>
      <c r="CL277" s="200"/>
      <c r="CM277" s="200"/>
      <c r="CN277" s="200"/>
      <c r="CO277" s="200"/>
      <c r="CP277" s="200"/>
      <c r="CQ277" s="200"/>
      <c r="CR277" s="200"/>
      <c r="CS277" s="200"/>
      <c r="CT277" s="200"/>
      <c r="CU277" s="200"/>
      <c r="CV277" s="200"/>
      <c r="CW277" s="200"/>
      <c r="CX277" s="200"/>
      <c r="CY277" s="200"/>
      <c r="CZ277" s="200"/>
      <c r="DA277" s="200"/>
      <c r="DB277" s="200"/>
      <c r="DC277" s="200"/>
      <c r="DD277" s="200"/>
      <c r="DE277" s="200"/>
      <c r="DF277" s="200"/>
      <c r="DG277" s="200"/>
      <c r="DH277" s="200"/>
      <c r="DI277" s="200"/>
      <c r="DJ277" s="200"/>
      <c r="DK277" s="200"/>
      <c r="DL277" s="200"/>
      <c r="DM277" s="200"/>
      <c r="DN277" s="200"/>
      <c r="DO277" s="200"/>
      <c r="DP277" s="200"/>
      <c r="DQ277" s="200"/>
      <c r="DR277" s="200"/>
      <c r="DS277" s="200"/>
      <c r="DT277" s="200"/>
      <c r="DU277" s="200"/>
      <c r="DV277" s="200"/>
      <c r="DW277" s="200"/>
      <c r="DX277" s="200"/>
      <c r="DY277" s="200"/>
      <c r="DZ277" s="200"/>
      <c r="EA277" s="200"/>
      <c r="EB277" s="200"/>
      <c r="EC277" s="200"/>
      <c r="ED277" s="200"/>
      <c r="EE277" s="200"/>
      <c r="EF277" s="200"/>
      <c r="EG277" s="32"/>
    </row>
    <row r="278" spans="1:137" outlineLevel="1">
      <c r="A278" s="211" t="str">
        <f>A252&amp;"."&amp;A269&amp;"."&amp;A253&amp;"."&amp;B278</f>
        <v>1.o.6.9</v>
      </c>
      <c r="B278">
        <v>9</v>
      </c>
      <c r="C278" t="e">
        <f>_xlfn.XLOOKUP($A278,Select!$A$4:$A$65,Select!$H$4:$H$65)</f>
        <v>#N/A</v>
      </c>
      <c r="D278"/>
      <c r="E278"/>
      <c r="F278"/>
      <c r="G278"/>
      <c r="H278"/>
      <c r="I278"/>
      <c r="J278"/>
      <c r="K278"/>
      <c r="L278"/>
      <c r="M278" s="200"/>
      <c r="N278" s="200"/>
      <c r="O278" s="200"/>
      <c r="P278" s="200"/>
      <c r="Q278" s="200"/>
      <c r="R278" s="200"/>
      <c r="S278" s="200"/>
      <c r="T278" s="200"/>
      <c r="U278" s="200"/>
      <c r="V278" s="200"/>
      <c r="W278" s="200"/>
      <c r="X278" s="200"/>
      <c r="Y278" s="200"/>
      <c r="Z278" s="200"/>
      <c r="AA278" s="200"/>
      <c r="AB278" s="200"/>
      <c r="AC278" s="200"/>
      <c r="AD278" s="200"/>
      <c r="AE278" s="200"/>
      <c r="AF278" s="200"/>
      <c r="AG278" s="200"/>
      <c r="AH278" s="200"/>
      <c r="AI278" s="200"/>
      <c r="AJ278" s="200"/>
      <c r="AK278" s="200"/>
      <c r="AL278" s="200"/>
      <c r="AM278" s="200"/>
      <c r="AN278" s="200"/>
      <c r="AO278" s="200"/>
      <c r="AP278" s="200"/>
      <c r="AQ278" s="200"/>
      <c r="AR278" s="200"/>
      <c r="AS278" s="200"/>
      <c r="AT278" s="200"/>
      <c r="AU278" s="200"/>
      <c r="AV278" s="200"/>
      <c r="AW278" s="200"/>
      <c r="AX278" s="200"/>
      <c r="AY278" s="200"/>
      <c r="AZ278" s="200"/>
      <c r="BA278" s="200"/>
      <c r="BB278" s="200"/>
      <c r="BC278" s="200"/>
      <c r="BD278" s="200"/>
      <c r="BE278" s="200"/>
      <c r="BF278" s="200"/>
      <c r="BG278" s="200"/>
      <c r="BH278" s="200"/>
      <c r="BI278" s="200"/>
      <c r="BJ278" s="200"/>
      <c r="BK278" s="200"/>
      <c r="BL278" s="200"/>
      <c r="BM278" s="200"/>
      <c r="BN278" s="200"/>
      <c r="BO278" s="200"/>
      <c r="BP278" s="200"/>
      <c r="BQ278" s="200"/>
      <c r="BR278" s="200"/>
      <c r="BS278" s="200"/>
      <c r="BT278" s="200"/>
      <c r="BU278" s="200"/>
      <c r="BV278" s="200"/>
      <c r="BW278" s="200"/>
      <c r="BX278" s="200"/>
      <c r="BY278" s="200"/>
      <c r="BZ278" s="200"/>
      <c r="CA278" s="200"/>
      <c r="CB278" s="200"/>
      <c r="CC278" s="200"/>
      <c r="CD278" s="200"/>
      <c r="CE278" s="200"/>
      <c r="CF278" s="200"/>
      <c r="CG278" s="200"/>
      <c r="CH278" s="200"/>
      <c r="CI278" s="200"/>
      <c r="CJ278" s="200"/>
      <c r="CK278" s="200"/>
      <c r="CL278" s="200"/>
      <c r="CM278" s="200"/>
      <c r="CN278" s="200"/>
      <c r="CO278" s="200"/>
      <c r="CP278" s="200"/>
      <c r="CQ278" s="200"/>
      <c r="CR278" s="200"/>
      <c r="CS278" s="200"/>
      <c r="CT278" s="200"/>
      <c r="CU278" s="200"/>
      <c r="CV278" s="200"/>
      <c r="CW278" s="200"/>
      <c r="CX278" s="200"/>
      <c r="CY278" s="200"/>
      <c r="CZ278" s="200"/>
      <c r="DA278" s="200"/>
      <c r="DB278" s="200"/>
      <c r="DC278" s="200"/>
      <c r="DD278" s="200"/>
      <c r="DE278" s="200"/>
      <c r="DF278" s="200"/>
      <c r="DG278" s="200"/>
      <c r="DH278" s="200"/>
      <c r="DI278" s="200"/>
      <c r="DJ278" s="200"/>
      <c r="DK278" s="200"/>
      <c r="DL278" s="200"/>
      <c r="DM278" s="200"/>
      <c r="DN278" s="200"/>
      <c r="DO278" s="200"/>
      <c r="DP278" s="200"/>
      <c r="DQ278" s="200"/>
      <c r="DR278" s="200"/>
      <c r="DS278" s="200"/>
      <c r="DT278" s="200"/>
      <c r="DU278" s="200"/>
      <c r="DV278" s="200"/>
      <c r="DW278" s="200"/>
      <c r="DX278" s="200"/>
      <c r="DY278" s="200"/>
      <c r="DZ278" s="200"/>
      <c r="EA278" s="200"/>
      <c r="EB278" s="200"/>
      <c r="EC278" s="200"/>
      <c r="ED278" s="200"/>
      <c r="EE278" s="200"/>
      <c r="EF278" s="200"/>
      <c r="EG278" s="32"/>
    </row>
    <row r="279" spans="1:137" outlineLevel="1">
      <c r="A279" s="211" t="str">
        <f>A252&amp;"."&amp;A269&amp;"."&amp;A253&amp;"."&amp;B279</f>
        <v>1.o.6.10</v>
      </c>
      <c r="B279">
        <v>10</v>
      </c>
      <c r="C279" t="e">
        <f>_xlfn.XLOOKUP($A279,Select!$A$4:$A$65,Select!$H$4:$H$65)</f>
        <v>#N/A</v>
      </c>
      <c r="D279"/>
      <c r="E279"/>
      <c r="F279"/>
      <c r="G279"/>
      <c r="H279"/>
      <c r="I279"/>
      <c r="J279"/>
      <c r="K279"/>
      <c r="L279"/>
      <c r="M279" s="200"/>
      <c r="N279" s="200"/>
      <c r="O279" s="200"/>
      <c r="P279" s="200"/>
      <c r="Q279" s="200"/>
      <c r="R279" s="200"/>
      <c r="S279" s="200"/>
      <c r="T279" s="200"/>
      <c r="U279" s="200"/>
      <c r="V279" s="200"/>
      <c r="W279" s="200"/>
      <c r="X279" s="200"/>
      <c r="Y279" s="200"/>
      <c r="Z279" s="200"/>
      <c r="AA279" s="200"/>
      <c r="AB279" s="200"/>
      <c r="AC279" s="200"/>
      <c r="AD279" s="200"/>
      <c r="AE279" s="200"/>
      <c r="AF279" s="200"/>
      <c r="AG279" s="200"/>
      <c r="AH279" s="200"/>
      <c r="AI279" s="200"/>
      <c r="AJ279" s="200"/>
      <c r="AK279" s="200"/>
      <c r="AL279" s="200"/>
      <c r="AM279" s="200"/>
      <c r="AN279" s="200"/>
      <c r="AO279" s="200"/>
      <c r="AP279" s="200"/>
      <c r="AQ279" s="200"/>
      <c r="AR279" s="200"/>
      <c r="AS279" s="200"/>
      <c r="AT279" s="200"/>
      <c r="AU279" s="200"/>
      <c r="AV279" s="200"/>
      <c r="AW279" s="200"/>
      <c r="AX279" s="200"/>
      <c r="AY279" s="200"/>
      <c r="AZ279" s="200"/>
      <c r="BA279" s="200"/>
      <c r="BB279" s="200"/>
      <c r="BC279" s="200"/>
      <c r="BD279" s="200"/>
      <c r="BE279" s="200"/>
      <c r="BF279" s="200"/>
      <c r="BG279" s="200"/>
      <c r="BH279" s="200"/>
      <c r="BI279" s="200"/>
      <c r="BJ279" s="200"/>
      <c r="BK279" s="200"/>
      <c r="BL279" s="200"/>
      <c r="BM279" s="200"/>
      <c r="BN279" s="200"/>
      <c r="BO279" s="200"/>
      <c r="BP279" s="200"/>
      <c r="BQ279" s="200"/>
      <c r="BR279" s="200"/>
      <c r="BS279" s="200"/>
      <c r="BT279" s="200"/>
      <c r="BU279" s="200"/>
      <c r="BV279" s="200"/>
      <c r="BW279" s="200"/>
      <c r="BX279" s="200"/>
      <c r="BY279" s="200"/>
      <c r="BZ279" s="200"/>
      <c r="CA279" s="200"/>
      <c r="CB279" s="200"/>
      <c r="CC279" s="200"/>
      <c r="CD279" s="200"/>
      <c r="CE279" s="200"/>
      <c r="CF279" s="200"/>
      <c r="CG279" s="200"/>
      <c r="CH279" s="200"/>
      <c r="CI279" s="200"/>
      <c r="CJ279" s="200"/>
      <c r="CK279" s="200"/>
      <c r="CL279" s="200"/>
      <c r="CM279" s="200"/>
      <c r="CN279" s="200"/>
      <c r="CO279" s="200"/>
      <c r="CP279" s="200"/>
      <c r="CQ279" s="200"/>
      <c r="CR279" s="200"/>
      <c r="CS279" s="200"/>
      <c r="CT279" s="200"/>
      <c r="CU279" s="200"/>
      <c r="CV279" s="200"/>
      <c r="CW279" s="200"/>
      <c r="CX279" s="200"/>
      <c r="CY279" s="200"/>
      <c r="CZ279" s="200"/>
      <c r="DA279" s="200"/>
      <c r="DB279" s="200"/>
      <c r="DC279" s="200"/>
      <c r="DD279" s="200"/>
      <c r="DE279" s="200"/>
      <c r="DF279" s="200"/>
      <c r="DG279" s="200"/>
      <c r="DH279" s="200"/>
      <c r="DI279" s="200"/>
      <c r="DJ279" s="200"/>
      <c r="DK279" s="200"/>
      <c r="DL279" s="200"/>
      <c r="DM279" s="200"/>
      <c r="DN279" s="200"/>
      <c r="DO279" s="200"/>
      <c r="DP279" s="200"/>
      <c r="DQ279" s="200"/>
      <c r="DR279" s="200"/>
      <c r="DS279" s="200"/>
      <c r="DT279" s="200"/>
      <c r="DU279" s="200"/>
      <c r="DV279" s="200"/>
      <c r="DW279" s="200"/>
      <c r="DX279" s="200"/>
      <c r="DY279" s="200"/>
      <c r="DZ279" s="200"/>
      <c r="EA279" s="200"/>
      <c r="EB279" s="200"/>
      <c r="EC279" s="200"/>
      <c r="ED279" s="200"/>
      <c r="EE279" s="200"/>
      <c r="EF279" s="200"/>
      <c r="EG279" s="32"/>
    </row>
    <row r="280" spans="1:137" outlineLevel="1">
      <c r="A280" s="211" t="str">
        <f>A252&amp;"."&amp;A269&amp;"."&amp;A253&amp;"."&amp;B280</f>
        <v>1.o.6.11</v>
      </c>
      <c r="B280">
        <v>11</v>
      </c>
      <c r="C280" t="e">
        <f>_xlfn.XLOOKUP($A280,Select!$A$4:$A$65,Select!$H$4:$H$65)</f>
        <v>#N/A</v>
      </c>
      <c r="D280"/>
      <c r="E280"/>
      <c r="F280"/>
      <c r="G280"/>
      <c r="H280"/>
      <c r="I280"/>
      <c r="J280"/>
      <c r="K280"/>
      <c r="L280"/>
      <c r="M280" s="200"/>
      <c r="N280" s="200"/>
      <c r="O280" s="200"/>
      <c r="P280" s="200"/>
      <c r="Q280" s="200"/>
      <c r="R280" s="200"/>
      <c r="S280" s="200"/>
      <c r="T280" s="200"/>
      <c r="U280" s="200"/>
      <c r="V280" s="200"/>
      <c r="W280" s="200"/>
      <c r="X280" s="200"/>
      <c r="Y280" s="200"/>
      <c r="Z280" s="200"/>
      <c r="AA280" s="200"/>
      <c r="AB280" s="200"/>
      <c r="AC280" s="200"/>
      <c r="AD280" s="200"/>
      <c r="AE280" s="200"/>
      <c r="AF280" s="200"/>
      <c r="AG280" s="200"/>
      <c r="AH280" s="200"/>
      <c r="AI280" s="200"/>
      <c r="AJ280" s="200"/>
      <c r="AK280" s="200"/>
      <c r="AL280" s="200"/>
      <c r="AM280" s="200"/>
      <c r="AN280" s="200"/>
      <c r="AO280" s="200"/>
      <c r="AP280" s="200"/>
      <c r="AQ280" s="200"/>
      <c r="AR280" s="200"/>
      <c r="AS280" s="200"/>
      <c r="AT280" s="200"/>
      <c r="AU280" s="200"/>
      <c r="AV280" s="200"/>
      <c r="AW280" s="200"/>
      <c r="AX280" s="200"/>
      <c r="AY280" s="200"/>
      <c r="AZ280" s="200"/>
      <c r="BA280" s="200"/>
      <c r="BB280" s="200"/>
      <c r="BC280" s="200"/>
      <c r="BD280" s="200"/>
      <c r="BE280" s="200"/>
      <c r="BF280" s="200"/>
      <c r="BG280" s="200"/>
      <c r="BH280" s="200"/>
      <c r="BI280" s="200"/>
      <c r="BJ280" s="200"/>
      <c r="BK280" s="200"/>
      <c r="BL280" s="200"/>
      <c r="BM280" s="200"/>
      <c r="BN280" s="200"/>
      <c r="BO280" s="200"/>
      <c r="BP280" s="200"/>
      <c r="BQ280" s="200"/>
      <c r="BR280" s="200"/>
      <c r="BS280" s="200"/>
      <c r="BT280" s="200"/>
      <c r="BU280" s="200"/>
      <c r="BV280" s="200"/>
      <c r="BW280" s="200"/>
      <c r="BX280" s="200"/>
      <c r="BY280" s="200"/>
      <c r="BZ280" s="200"/>
      <c r="CA280" s="200"/>
      <c r="CB280" s="200"/>
      <c r="CC280" s="200"/>
      <c r="CD280" s="200"/>
      <c r="CE280" s="200"/>
      <c r="CF280" s="200"/>
      <c r="CG280" s="200"/>
      <c r="CH280" s="200"/>
      <c r="CI280" s="200"/>
      <c r="CJ280" s="200"/>
      <c r="CK280" s="200"/>
      <c r="CL280" s="200"/>
      <c r="CM280" s="200"/>
      <c r="CN280" s="200"/>
      <c r="CO280" s="200"/>
      <c r="CP280" s="200"/>
      <c r="CQ280" s="200"/>
      <c r="CR280" s="200"/>
      <c r="CS280" s="200"/>
      <c r="CT280" s="200"/>
      <c r="CU280" s="200"/>
      <c r="CV280" s="200"/>
      <c r="CW280" s="200"/>
      <c r="CX280" s="200"/>
      <c r="CY280" s="200"/>
      <c r="CZ280" s="200"/>
      <c r="DA280" s="200"/>
      <c r="DB280" s="200"/>
      <c r="DC280" s="200"/>
      <c r="DD280" s="200"/>
      <c r="DE280" s="200"/>
      <c r="DF280" s="200"/>
      <c r="DG280" s="200"/>
      <c r="DH280" s="200"/>
      <c r="DI280" s="200"/>
      <c r="DJ280" s="200"/>
      <c r="DK280" s="200"/>
      <c r="DL280" s="200"/>
      <c r="DM280" s="200"/>
      <c r="DN280" s="200"/>
      <c r="DO280" s="200"/>
      <c r="DP280" s="200"/>
      <c r="DQ280" s="200"/>
      <c r="DR280" s="200"/>
      <c r="DS280" s="200"/>
      <c r="DT280" s="200"/>
      <c r="DU280" s="200"/>
      <c r="DV280" s="200"/>
      <c r="DW280" s="200"/>
      <c r="DX280" s="200"/>
      <c r="DY280" s="200"/>
      <c r="DZ280" s="200"/>
      <c r="EA280" s="200"/>
      <c r="EB280" s="200"/>
      <c r="EC280" s="200"/>
      <c r="ED280" s="200"/>
      <c r="EE280" s="200"/>
      <c r="EF280" s="200"/>
      <c r="EG280" s="32"/>
    </row>
    <row r="281" spans="1:137" outlineLevel="1">
      <c r="A281" s="211" t="str">
        <f>A252&amp;"."&amp;A269&amp;"."&amp;A253&amp;"."&amp;B281</f>
        <v>1.o.6.12</v>
      </c>
      <c r="B281">
        <v>12</v>
      </c>
      <c r="C281" t="e">
        <f>_xlfn.XLOOKUP($A281,Select!$A$4:$A$65,Select!$H$4:$H$65)</f>
        <v>#N/A</v>
      </c>
      <c r="D281"/>
      <c r="E281"/>
      <c r="F281"/>
      <c r="G281"/>
      <c r="H281"/>
      <c r="I281"/>
      <c r="J281"/>
      <c r="K281"/>
      <c r="L281"/>
      <c r="M281" s="200"/>
      <c r="N281" s="200"/>
      <c r="O281" s="200"/>
      <c r="P281" s="200"/>
      <c r="Q281" s="200"/>
      <c r="R281" s="200"/>
      <c r="S281" s="200"/>
      <c r="T281" s="200"/>
      <c r="U281" s="200"/>
      <c r="V281" s="200"/>
      <c r="W281" s="200"/>
      <c r="X281" s="200"/>
      <c r="Y281" s="200"/>
      <c r="Z281" s="200"/>
      <c r="AA281" s="200"/>
      <c r="AB281" s="200"/>
      <c r="AC281" s="200"/>
      <c r="AD281" s="200"/>
      <c r="AE281" s="200"/>
      <c r="AF281" s="200"/>
      <c r="AG281" s="200"/>
      <c r="AH281" s="200"/>
      <c r="AI281" s="200"/>
      <c r="AJ281" s="200"/>
      <c r="AK281" s="200"/>
      <c r="AL281" s="200"/>
      <c r="AM281" s="200"/>
      <c r="AN281" s="200"/>
      <c r="AO281" s="200"/>
      <c r="AP281" s="200"/>
      <c r="AQ281" s="200"/>
      <c r="AR281" s="200"/>
      <c r="AS281" s="200"/>
      <c r="AT281" s="200"/>
      <c r="AU281" s="200"/>
      <c r="AV281" s="200"/>
      <c r="AW281" s="200"/>
      <c r="AX281" s="200"/>
      <c r="AY281" s="200"/>
      <c r="AZ281" s="200"/>
      <c r="BA281" s="200"/>
      <c r="BB281" s="200"/>
      <c r="BC281" s="200"/>
      <c r="BD281" s="200"/>
      <c r="BE281" s="200"/>
      <c r="BF281" s="200"/>
      <c r="BG281" s="200"/>
      <c r="BH281" s="200"/>
      <c r="BI281" s="200"/>
      <c r="BJ281" s="200"/>
      <c r="BK281" s="200"/>
      <c r="BL281" s="200"/>
      <c r="BM281" s="200"/>
      <c r="BN281" s="200"/>
      <c r="BO281" s="200"/>
      <c r="BP281" s="200"/>
      <c r="BQ281" s="200"/>
      <c r="BR281" s="200"/>
      <c r="BS281" s="200"/>
      <c r="BT281" s="200"/>
      <c r="BU281" s="200"/>
      <c r="BV281" s="200"/>
      <c r="BW281" s="200"/>
      <c r="BX281" s="200"/>
      <c r="BY281" s="200"/>
      <c r="BZ281" s="200"/>
      <c r="CA281" s="200"/>
      <c r="CB281" s="200"/>
      <c r="CC281" s="200"/>
      <c r="CD281" s="200"/>
      <c r="CE281" s="200"/>
      <c r="CF281" s="200"/>
      <c r="CG281" s="200"/>
      <c r="CH281" s="200"/>
      <c r="CI281" s="200"/>
      <c r="CJ281" s="200"/>
      <c r="CK281" s="200"/>
      <c r="CL281" s="200"/>
      <c r="CM281" s="200"/>
      <c r="CN281" s="200"/>
      <c r="CO281" s="200"/>
      <c r="CP281" s="200"/>
      <c r="CQ281" s="200"/>
      <c r="CR281" s="200"/>
      <c r="CS281" s="200"/>
      <c r="CT281" s="200"/>
      <c r="CU281" s="200"/>
      <c r="CV281" s="200"/>
      <c r="CW281" s="200"/>
      <c r="CX281" s="200"/>
      <c r="CY281" s="200"/>
      <c r="CZ281" s="200"/>
      <c r="DA281" s="200"/>
      <c r="DB281" s="200"/>
      <c r="DC281" s="200"/>
      <c r="DD281" s="200"/>
      <c r="DE281" s="200"/>
      <c r="DF281" s="200"/>
      <c r="DG281" s="200"/>
      <c r="DH281" s="200"/>
      <c r="DI281" s="200"/>
      <c r="DJ281" s="200"/>
      <c r="DK281" s="200"/>
      <c r="DL281" s="200"/>
      <c r="DM281" s="200"/>
      <c r="DN281" s="200"/>
      <c r="DO281" s="200"/>
      <c r="DP281" s="200"/>
      <c r="DQ281" s="200"/>
      <c r="DR281" s="200"/>
      <c r="DS281" s="200"/>
      <c r="DT281" s="200"/>
      <c r="DU281" s="200"/>
      <c r="DV281" s="200"/>
      <c r="DW281" s="200"/>
      <c r="DX281" s="200"/>
      <c r="DY281" s="200"/>
      <c r="DZ281" s="200"/>
      <c r="EA281" s="200"/>
      <c r="EB281" s="200"/>
      <c r="EC281" s="200"/>
      <c r="ED281" s="200"/>
      <c r="EE281" s="200"/>
      <c r="EF281" s="200"/>
      <c r="EG281" s="32"/>
    </row>
    <row r="282" spans="1:137" s="156" customFormat="1" outlineLevel="1">
      <c r="A282" s="212"/>
      <c r="B282" s="201">
        <f>B281-COUNTIFS(C270:C281,#N/A)</f>
        <v>4</v>
      </c>
      <c r="C282" s="201" t="s">
        <v>285</v>
      </c>
      <c r="D282" s="201"/>
      <c r="E282" s="201"/>
      <c r="F282" s="201"/>
      <c r="G282" s="201"/>
      <c r="H282" s="201"/>
      <c r="I282" s="201"/>
      <c r="J282" s="201"/>
      <c r="K282" s="201"/>
      <c r="L282" s="201"/>
      <c r="M282" s="201">
        <f t="shared" ref="M282" si="86">SUM(M270:M281)</f>
        <v>0</v>
      </c>
      <c r="N282" s="201">
        <f t="shared" ref="N282:BY282" si="87">SUM(N270:N281)</f>
        <v>0</v>
      </c>
      <c r="O282" s="201">
        <f t="shared" si="87"/>
        <v>0</v>
      </c>
      <c r="P282" s="201">
        <f t="shared" si="87"/>
        <v>0</v>
      </c>
      <c r="Q282" s="201">
        <f t="shared" si="87"/>
        <v>0</v>
      </c>
      <c r="R282" s="201">
        <f t="shared" si="87"/>
        <v>0</v>
      </c>
      <c r="S282" s="201">
        <f t="shared" si="87"/>
        <v>0</v>
      </c>
      <c r="T282" s="201">
        <f t="shared" si="87"/>
        <v>0</v>
      </c>
      <c r="U282" s="201">
        <f t="shared" si="87"/>
        <v>0</v>
      </c>
      <c r="V282" s="201">
        <f t="shared" si="87"/>
        <v>0</v>
      </c>
      <c r="W282" s="201">
        <f t="shared" si="87"/>
        <v>0</v>
      </c>
      <c r="X282" s="201">
        <f t="shared" si="87"/>
        <v>0</v>
      </c>
      <c r="Y282" s="201">
        <f t="shared" si="87"/>
        <v>0</v>
      </c>
      <c r="Z282" s="201">
        <f t="shared" si="87"/>
        <v>0</v>
      </c>
      <c r="AA282" s="201">
        <f t="shared" si="87"/>
        <v>0</v>
      </c>
      <c r="AB282" s="201">
        <f t="shared" si="87"/>
        <v>0</v>
      </c>
      <c r="AC282" s="201">
        <f t="shared" si="87"/>
        <v>0</v>
      </c>
      <c r="AD282" s="201">
        <f t="shared" si="87"/>
        <v>0</v>
      </c>
      <c r="AE282" s="201">
        <f t="shared" si="87"/>
        <v>0</v>
      </c>
      <c r="AF282" s="201">
        <f t="shared" si="87"/>
        <v>0</v>
      </c>
      <c r="AG282" s="201">
        <f t="shared" si="87"/>
        <v>0</v>
      </c>
      <c r="AH282" s="201">
        <f t="shared" si="87"/>
        <v>0</v>
      </c>
      <c r="AI282" s="201">
        <f t="shared" si="87"/>
        <v>0</v>
      </c>
      <c r="AJ282" s="201">
        <f t="shared" si="87"/>
        <v>0</v>
      </c>
      <c r="AK282" s="201">
        <f t="shared" si="87"/>
        <v>0</v>
      </c>
      <c r="AL282" s="201">
        <f t="shared" si="87"/>
        <v>0</v>
      </c>
      <c r="AM282" s="201">
        <f t="shared" si="87"/>
        <v>0</v>
      </c>
      <c r="AN282" s="201">
        <f t="shared" si="87"/>
        <v>0</v>
      </c>
      <c r="AO282" s="201">
        <f t="shared" si="87"/>
        <v>0</v>
      </c>
      <c r="AP282" s="201">
        <f t="shared" si="87"/>
        <v>0</v>
      </c>
      <c r="AQ282" s="201">
        <f t="shared" si="87"/>
        <v>0</v>
      </c>
      <c r="AR282" s="201">
        <f t="shared" si="87"/>
        <v>0</v>
      </c>
      <c r="AS282" s="201">
        <f t="shared" si="87"/>
        <v>0</v>
      </c>
      <c r="AT282" s="201">
        <f t="shared" si="87"/>
        <v>0</v>
      </c>
      <c r="AU282" s="201">
        <f t="shared" si="87"/>
        <v>0</v>
      </c>
      <c r="AV282" s="201">
        <f t="shared" si="87"/>
        <v>0</v>
      </c>
      <c r="AW282" s="201">
        <f t="shared" si="87"/>
        <v>0</v>
      </c>
      <c r="AX282" s="201">
        <f t="shared" si="87"/>
        <v>0</v>
      </c>
      <c r="AY282" s="201">
        <f t="shared" si="87"/>
        <v>0</v>
      </c>
      <c r="AZ282" s="201">
        <f t="shared" si="87"/>
        <v>0</v>
      </c>
      <c r="BA282" s="201">
        <f t="shared" si="87"/>
        <v>0</v>
      </c>
      <c r="BB282" s="201">
        <f t="shared" si="87"/>
        <v>0</v>
      </c>
      <c r="BC282" s="201">
        <f t="shared" si="87"/>
        <v>0</v>
      </c>
      <c r="BD282" s="201">
        <f t="shared" si="87"/>
        <v>0</v>
      </c>
      <c r="BE282" s="201">
        <f t="shared" si="87"/>
        <v>0</v>
      </c>
      <c r="BF282" s="201">
        <f t="shared" si="87"/>
        <v>0</v>
      </c>
      <c r="BG282" s="201">
        <f t="shared" si="87"/>
        <v>0</v>
      </c>
      <c r="BH282" s="201">
        <f t="shared" si="87"/>
        <v>0</v>
      </c>
      <c r="BI282" s="201">
        <f t="shared" si="87"/>
        <v>0</v>
      </c>
      <c r="BJ282" s="201">
        <f t="shared" si="87"/>
        <v>0</v>
      </c>
      <c r="BK282" s="201">
        <f t="shared" si="87"/>
        <v>0</v>
      </c>
      <c r="BL282" s="201">
        <f t="shared" si="87"/>
        <v>0</v>
      </c>
      <c r="BM282" s="201">
        <f t="shared" si="87"/>
        <v>0</v>
      </c>
      <c r="BN282" s="201">
        <f t="shared" si="87"/>
        <v>0</v>
      </c>
      <c r="BO282" s="201">
        <f t="shared" si="87"/>
        <v>0</v>
      </c>
      <c r="BP282" s="201">
        <f t="shared" si="87"/>
        <v>0</v>
      </c>
      <c r="BQ282" s="201">
        <f t="shared" si="87"/>
        <v>0</v>
      </c>
      <c r="BR282" s="201">
        <f t="shared" si="87"/>
        <v>0</v>
      </c>
      <c r="BS282" s="201">
        <f t="shared" si="87"/>
        <v>0</v>
      </c>
      <c r="BT282" s="201">
        <f t="shared" si="87"/>
        <v>0</v>
      </c>
      <c r="BU282" s="201">
        <f t="shared" si="87"/>
        <v>0</v>
      </c>
      <c r="BV282" s="201">
        <f t="shared" si="87"/>
        <v>0</v>
      </c>
      <c r="BW282" s="201">
        <f t="shared" si="87"/>
        <v>0</v>
      </c>
      <c r="BX282" s="201">
        <f t="shared" si="87"/>
        <v>0</v>
      </c>
      <c r="BY282" s="201">
        <f t="shared" si="87"/>
        <v>0</v>
      </c>
      <c r="BZ282" s="201">
        <f t="shared" ref="BZ282:EG282" si="88">SUM(BZ270:BZ281)</f>
        <v>0</v>
      </c>
      <c r="CA282" s="201">
        <f t="shared" si="88"/>
        <v>0</v>
      </c>
      <c r="CB282" s="201">
        <f t="shared" si="88"/>
        <v>0</v>
      </c>
      <c r="CC282" s="201">
        <f t="shared" si="88"/>
        <v>0</v>
      </c>
      <c r="CD282" s="201">
        <f t="shared" si="88"/>
        <v>0</v>
      </c>
      <c r="CE282" s="201">
        <f t="shared" si="88"/>
        <v>0</v>
      </c>
      <c r="CF282" s="201">
        <f t="shared" si="88"/>
        <v>0</v>
      </c>
      <c r="CG282" s="201">
        <f t="shared" si="88"/>
        <v>0</v>
      </c>
      <c r="CH282" s="201">
        <f t="shared" si="88"/>
        <v>0</v>
      </c>
      <c r="CI282" s="201">
        <f t="shared" si="88"/>
        <v>0</v>
      </c>
      <c r="CJ282" s="201">
        <f t="shared" si="88"/>
        <v>0</v>
      </c>
      <c r="CK282" s="201">
        <f t="shared" si="88"/>
        <v>0</v>
      </c>
      <c r="CL282" s="201">
        <f t="shared" si="88"/>
        <v>0</v>
      </c>
      <c r="CM282" s="201">
        <f t="shared" si="88"/>
        <v>0</v>
      </c>
      <c r="CN282" s="201">
        <f t="shared" si="88"/>
        <v>0</v>
      </c>
      <c r="CO282" s="201">
        <f t="shared" si="88"/>
        <v>0</v>
      </c>
      <c r="CP282" s="201">
        <f t="shared" si="88"/>
        <v>0</v>
      </c>
      <c r="CQ282" s="201">
        <f t="shared" si="88"/>
        <v>0</v>
      </c>
      <c r="CR282" s="201">
        <f t="shared" si="88"/>
        <v>0</v>
      </c>
      <c r="CS282" s="201">
        <f t="shared" si="88"/>
        <v>0</v>
      </c>
      <c r="CT282" s="201">
        <f t="shared" si="88"/>
        <v>0</v>
      </c>
      <c r="CU282" s="201">
        <f t="shared" si="88"/>
        <v>0</v>
      </c>
      <c r="CV282" s="201">
        <f t="shared" si="88"/>
        <v>0</v>
      </c>
      <c r="CW282" s="201">
        <f t="shared" si="88"/>
        <v>0</v>
      </c>
      <c r="CX282" s="201">
        <f t="shared" si="88"/>
        <v>0</v>
      </c>
      <c r="CY282" s="201">
        <f t="shared" si="88"/>
        <v>0</v>
      </c>
      <c r="CZ282" s="201">
        <f t="shared" si="88"/>
        <v>0</v>
      </c>
      <c r="DA282" s="201">
        <f t="shared" si="88"/>
        <v>0</v>
      </c>
      <c r="DB282" s="201">
        <f t="shared" si="88"/>
        <v>0</v>
      </c>
      <c r="DC282" s="201">
        <f t="shared" si="88"/>
        <v>0</v>
      </c>
      <c r="DD282" s="201">
        <f t="shared" si="88"/>
        <v>0</v>
      </c>
      <c r="DE282" s="201">
        <f t="shared" si="88"/>
        <v>0</v>
      </c>
      <c r="DF282" s="201">
        <f t="shared" si="88"/>
        <v>0</v>
      </c>
      <c r="DG282" s="201">
        <f t="shared" si="88"/>
        <v>0</v>
      </c>
      <c r="DH282" s="201">
        <f t="shared" si="88"/>
        <v>0</v>
      </c>
      <c r="DI282" s="201">
        <f t="shared" si="88"/>
        <v>0</v>
      </c>
      <c r="DJ282" s="201">
        <f t="shared" si="88"/>
        <v>0</v>
      </c>
      <c r="DK282" s="201">
        <f t="shared" si="88"/>
        <v>0</v>
      </c>
      <c r="DL282" s="201">
        <f t="shared" si="88"/>
        <v>0</v>
      </c>
      <c r="DM282" s="201">
        <f t="shared" si="88"/>
        <v>0</v>
      </c>
      <c r="DN282" s="201">
        <f t="shared" si="88"/>
        <v>0</v>
      </c>
      <c r="DO282" s="201">
        <f t="shared" si="88"/>
        <v>0</v>
      </c>
      <c r="DP282" s="201">
        <f t="shared" si="88"/>
        <v>0</v>
      </c>
      <c r="DQ282" s="201">
        <f t="shared" si="88"/>
        <v>0</v>
      </c>
      <c r="DR282" s="201">
        <f t="shared" si="88"/>
        <v>0</v>
      </c>
      <c r="DS282" s="201">
        <f t="shared" si="88"/>
        <v>0</v>
      </c>
      <c r="DT282" s="201">
        <f t="shared" si="88"/>
        <v>0</v>
      </c>
      <c r="DU282" s="201">
        <f t="shared" si="88"/>
        <v>0</v>
      </c>
      <c r="DV282" s="201">
        <f t="shared" si="88"/>
        <v>0</v>
      </c>
      <c r="DW282" s="201">
        <f t="shared" si="88"/>
        <v>0</v>
      </c>
      <c r="DX282" s="201">
        <f t="shared" si="88"/>
        <v>0</v>
      </c>
      <c r="DY282" s="201">
        <f t="shared" si="88"/>
        <v>0</v>
      </c>
      <c r="DZ282" s="201">
        <f t="shared" si="88"/>
        <v>0</v>
      </c>
      <c r="EA282" s="201">
        <f t="shared" si="88"/>
        <v>0</v>
      </c>
      <c r="EB282" s="201">
        <f t="shared" si="88"/>
        <v>0</v>
      </c>
      <c r="EC282" s="201">
        <f t="shared" si="88"/>
        <v>0</v>
      </c>
      <c r="ED282" s="201">
        <f t="shared" si="88"/>
        <v>0</v>
      </c>
      <c r="EE282" s="201">
        <f t="shared" si="88"/>
        <v>0</v>
      </c>
      <c r="EF282" s="201">
        <f t="shared" si="88"/>
        <v>0</v>
      </c>
      <c r="EG282" s="155">
        <f t="shared" si="88"/>
        <v>0</v>
      </c>
    </row>
    <row r="283" spans="1:137" ht="16.149999999999999" outlineLevel="1" thickBot="1">
      <c r="A283" s="221"/>
      <c r="B283" s="222"/>
      <c r="C283" s="222"/>
      <c r="D283" s="222"/>
      <c r="E283" s="222"/>
      <c r="F283" s="222"/>
      <c r="G283" s="222"/>
      <c r="H283" s="222"/>
      <c r="I283" s="222"/>
      <c r="J283" s="222"/>
      <c r="K283" s="222"/>
      <c r="L283" s="222"/>
      <c r="M283" s="222"/>
      <c r="N283" s="222"/>
      <c r="O283" s="222"/>
      <c r="P283" s="222"/>
      <c r="Q283" s="222"/>
      <c r="R283" s="222"/>
      <c r="S283" s="222"/>
      <c r="T283" s="222"/>
      <c r="U283" s="222"/>
      <c r="V283" s="222"/>
      <c r="W283" s="222"/>
      <c r="X283" s="222"/>
      <c r="Y283" s="222"/>
      <c r="Z283" s="222"/>
      <c r="AA283" s="222"/>
      <c r="AB283" s="222"/>
      <c r="AC283" s="222"/>
      <c r="AD283" s="222"/>
      <c r="AE283" s="222"/>
      <c r="AF283" s="222"/>
      <c r="AG283" s="222"/>
      <c r="AH283" s="222"/>
      <c r="AI283" s="222"/>
      <c r="AJ283" s="222"/>
      <c r="AK283" s="222"/>
      <c r="AL283" s="222"/>
      <c r="AM283" s="222"/>
      <c r="AN283" s="222"/>
      <c r="AO283" s="222"/>
      <c r="AP283" s="222"/>
      <c r="AQ283" s="222"/>
      <c r="AR283" s="222"/>
      <c r="AS283" s="222"/>
      <c r="AT283" s="222"/>
      <c r="AU283" s="222"/>
      <c r="AV283" s="222"/>
      <c r="AW283" s="222"/>
      <c r="AX283" s="222"/>
      <c r="AY283" s="222"/>
      <c r="AZ283" s="222"/>
      <c r="BA283" s="222"/>
      <c r="BB283" s="222"/>
      <c r="BC283" s="222"/>
      <c r="BD283" s="222"/>
      <c r="BE283" s="222"/>
      <c r="BF283" s="222"/>
      <c r="BG283" s="222"/>
      <c r="BH283" s="222"/>
      <c r="BI283" s="222"/>
      <c r="BJ283" s="222"/>
      <c r="BK283" s="222"/>
      <c r="BL283" s="222"/>
      <c r="BM283" s="222"/>
      <c r="BN283" s="222"/>
      <c r="BO283" s="222"/>
      <c r="BP283" s="222"/>
      <c r="BQ283" s="222"/>
      <c r="BR283" s="222"/>
      <c r="BS283" s="222"/>
      <c r="BT283" s="222"/>
      <c r="BU283" s="222"/>
      <c r="BV283" s="222"/>
      <c r="BW283" s="222"/>
      <c r="BX283" s="222"/>
      <c r="BY283" s="222"/>
      <c r="BZ283" s="222"/>
      <c r="CA283" s="222"/>
      <c r="CB283" s="222"/>
      <c r="CC283" s="222"/>
      <c r="CD283" s="222"/>
      <c r="CE283" s="222"/>
      <c r="CF283" s="222"/>
      <c r="CG283" s="222"/>
      <c r="CH283" s="222"/>
      <c r="CI283" s="222"/>
      <c r="CJ283" s="222"/>
      <c r="CK283" s="222"/>
      <c r="CL283" s="222"/>
      <c r="CM283" s="222"/>
      <c r="CN283" s="222"/>
      <c r="CO283" s="222"/>
      <c r="CP283" s="222"/>
      <c r="CQ283" s="222"/>
      <c r="CR283" s="222"/>
      <c r="CS283" s="222"/>
      <c r="CT283" s="222"/>
      <c r="CU283" s="222"/>
      <c r="CV283" s="222"/>
      <c r="CW283" s="222"/>
      <c r="CX283" s="222"/>
      <c r="CY283" s="222"/>
      <c r="CZ283" s="222"/>
      <c r="DA283" s="222"/>
      <c r="DB283" s="222"/>
      <c r="DC283" s="222"/>
      <c r="DD283" s="222"/>
      <c r="DE283" s="222"/>
      <c r="DF283" s="222"/>
      <c r="DG283" s="222"/>
      <c r="DH283" s="222"/>
      <c r="DI283" s="222"/>
      <c r="DJ283" s="222"/>
      <c r="DK283" s="222"/>
      <c r="DL283" s="222"/>
      <c r="DM283" s="222"/>
      <c r="DN283" s="222"/>
      <c r="DO283" s="222"/>
      <c r="DP283" s="222"/>
      <c r="DQ283" s="222"/>
      <c r="DR283" s="222"/>
      <c r="DS283" s="222"/>
      <c r="DT283" s="222"/>
      <c r="DU283" s="222"/>
      <c r="DV283" s="222"/>
      <c r="DW283" s="222"/>
      <c r="DX283" s="222"/>
      <c r="DY283" s="222"/>
      <c r="DZ283" s="222"/>
      <c r="EA283" s="222"/>
      <c r="EB283" s="222"/>
      <c r="EC283" s="222"/>
      <c r="ED283" s="222"/>
      <c r="EE283" s="222"/>
      <c r="EF283" s="222"/>
      <c r="EG283" s="10"/>
    </row>
    <row r="284" spans="1:137" outlineLevel="1">
      <c r="A284" s="220" t="s">
        <v>254</v>
      </c>
      <c r="B284" s="220" t="s">
        <v>287</v>
      </c>
      <c r="C284" s="220" t="s">
        <v>284</v>
      </c>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c r="AA284" s="220"/>
      <c r="AB284" s="220"/>
      <c r="AC284" s="220"/>
      <c r="AD284" s="220"/>
      <c r="AE284" s="220"/>
      <c r="AF284" s="220"/>
      <c r="AG284" s="220"/>
      <c r="AH284" s="220"/>
      <c r="AI284" s="220"/>
      <c r="AJ284" s="220"/>
      <c r="AK284" s="220"/>
      <c r="AL284" s="220"/>
      <c r="AM284" s="220"/>
      <c r="AN284" s="220"/>
      <c r="AO284" s="220"/>
      <c r="AP284" s="220"/>
      <c r="AQ284" s="220"/>
      <c r="AR284" s="220"/>
      <c r="AS284" s="220"/>
      <c r="AT284" s="220"/>
      <c r="AU284" s="220"/>
      <c r="AV284" s="220"/>
      <c r="AW284" s="220"/>
      <c r="AX284" s="220"/>
      <c r="AY284" s="220"/>
      <c r="AZ284" s="220"/>
      <c r="BA284" s="220"/>
      <c r="BB284" s="220"/>
      <c r="BC284" s="220"/>
      <c r="BD284" s="220"/>
      <c r="BE284" s="220"/>
      <c r="BF284" s="220"/>
      <c r="BG284" s="220"/>
      <c r="BH284" s="220"/>
      <c r="BI284" s="220"/>
      <c r="BJ284" s="220"/>
      <c r="BK284" s="220"/>
      <c r="BL284" s="220"/>
      <c r="BM284" s="220"/>
      <c r="BN284" s="220"/>
      <c r="BO284" s="220"/>
      <c r="BP284" s="220"/>
      <c r="BQ284" s="220"/>
      <c r="BR284" s="220"/>
      <c r="BS284" s="220"/>
      <c r="BT284" s="220"/>
      <c r="BU284" s="220"/>
      <c r="BV284" s="220"/>
      <c r="BW284" s="220"/>
      <c r="BX284" s="220"/>
      <c r="BY284" s="220"/>
      <c r="BZ284" s="220"/>
      <c r="CA284" s="220"/>
      <c r="CB284" s="220"/>
      <c r="CC284" s="220"/>
      <c r="CD284" s="220"/>
      <c r="CE284" s="220"/>
      <c r="CF284" s="220"/>
      <c r="CG284" s="220"/>
      <c r="CH284" s="220"/>
      <c r="CI284" s="220"/>
      <c r="CJ284" s="220"/>
      <c r="CK284" s="220"/>
      <c r="CL284" s="220"/>
      <c r="CM284" s="220"/>
      <c r="CN284" s="220"/>
      <c r="CO284" s="220"/>
      <c r="CP284" s="220"/>
      <c r="CQ284" s="220"/>
      <c r="CR284" s="220"/>
      <c r="CS284" s="220"/>
      <c r="CT284" s="220"/>
      <c r="CU284" s="220"/>
      <c r="CV284" s="220"/>
      <c r="CW284" s="220"/>
      <c r="CX284" s="220"/>
      <c r="CY284" s="220"/>
      <c r="CZ284" s="220"/>
      <c r="DA284" s="220"/>
      <c r="DB284" s="220"/>
      <c r="DC284" s="220"/>
      <c r="DD284" s="220"/>
      <c r="DE284" s="220"/>
      <c r="DF284" s="220"/>
      <c r="DG284" s="220"/>
      <c r="DH284" s="220"/>
      <c r="DI284" s="220"/>
      <c r="DJ284" s="220"/>
      <c r="DK284" s="220"/>
      <c r="DL284" s="220"/>
      <c r="DM284" s="220"/>
      <c r="DN284" s="220"/>
      <c r="DO284" s="220"/>
      <c r="DP284" s="220"/>
      <c r="DQ284" s="220"/>
      <c r="DR284" s="220"/>
      <c r="DS284" s="220"/>
      <c r="DT284" s="220"/>
      <c r="DU284" s="220"/>
      <c r="DV284" s="220"/>
      <c r="DW284" s="220"/>
      <c r="DX284" s="220"/>
      <c r="DY284" s="220"/>
      <c r="DZ284" s="220"/>
      <c r="EA284" s="220"/>
      <c r="EB284" s="220"/>
      <c r="EC284" s="220"/>
      <c r="ED284" s="220"/>
      <c r="EE284" s="220"/>
      <c r="EF284" s="220"/>
      <c r="EG284" s="9"/>
    </row>
    <row r="285" spans="1:137" outlineLevel="1">
      <c r="A285" s="211" t="str">
        <f>A252&amp;"."&amp;A284&amp;"."&amp;A253&amp;"."&amp;B285</f>
        <v>1.d.6.1</v>
      </c>
      <c r="B285">
        <v>1</v>
      </c>
      <c r="C285" t="e">
        <f>_xlfn.XLOOKUP($A285,Select!$A$4:$A$65,Select!$H$4:$H$65)</f>
        <v>#N/A</v>
      </c>
      <c r="D285"/>
      <c r="E285"/>
      <c r="F285"/>
      <c r="G285"/>
      <c r="H285"/>
      <c r="I285"/>
      <c r="J285"/>
      <c r="K285"/>
      <c r="L285"/>
      <c r="M285" s="200"/>
      <c r="N285" s="200"/>
      <c r="O285" s="200"/>
      <c r="P285" s="200"/>
      <c r="Q285" s="200"/>
      <c r="R285" s="200"/>
      <c r="S285" s="200"/>
      <c r="T285" s="200"/>
      <c r="U285" s="200"/>
      <c r="V285" s="200"/>
      <c r="W285" s="200"/>
      <c r="X285" s="200"/>
      <c r="Y285" s="200"/>
      <c r="Z285" s="200"/>
      <c r="AA285" s="200"/>
      <c r="AB285" s="200"/>
      <c r="AC285" s="200"/>
      <c r="AD285" s="200"/>
      <c r="AE285" s="200"/>
      <c r="AF285" s="200"/>
      <c r="AG285" s="200"/>
      <c r="AH285" s="200"/>
      <c r="AI285" s="200"/>
      <c r="AJ285" s="200"/>
      <c r="AK285" s="200"/>
      <c r="AL285" s="200"/>
      <c r="AM285" s="200"/>
      <c r="AN285" s="200"/>
      <c r="AO285" s="200"/>
      <c r="AP285" s="200"/>
      <c r="AQ285" s="200"/>
      <c r="AR285" s="200"/>
      <c r="AS285" s="200"/>
      <c r="AT285" s="200"/>
      <c r="AU285" s="200"/>
      <c r="AV285" s="200"/>
      <c r="AW285" s="200"/>
      <c r="AX285" s="200"/>
      <c r="AY285" s="200"/>
      <c r="AZ285" s="200"/>
      <c r="BA285" s="200"/>
      <c r="BB285" s="200"/>
      <c r="BC285" s="200"/>
      <c r="BD285" s="200"/>
      <c r="BE285" s="200"/>
      <c r="BF285" s="200"/>
      <c r="BG285" s="200"/>
      <c r="BH285" s="200"/>
      <c r="BI285" s="200"/>
      <c r="BJ285" s="200"/>
      <c r="BK285" s="200"/>
      <c r="BL285" s="200"/>
      <c r="BM285" s="200"/>
      <c r="BN285" s="200"/>
      <c r="BO285" s="200"/>
      <c r="BP285" s="200"/>
      <c r="BQ285" s="200"/>
      <c r="BR285" s="200"/>
      <c r="BS285" s="200"/>
      <c r="BT285" s="200"/>
      <c r="BU285" s="200"/>
      <c r="BV285" s="200"/>
      <c r="BW285" s="200"/>
      <c r="BX285" s="200"/>
      <c r="BY285" s="200"/>
      <c r="BZ285" s="200"/>
      <c r="CA285" s="200"/>
      <c r="CB285" s="200"/>
      <c r="CC285" s="200"/>
      <c r="CD285" s="200"/>
      <c r="CE285" s="200"/>
      <c r="CF285" s="200"/>
      <c r="CG285" s="200"/>
      <c r="CH285" s="200"/>
      <c r="CI285" s="200"/>
      <c r="CJ285" s="200"/>
      <c r="CK285" s="200"/>
      <c r="CL285" s="200"/>
      <c r="CM285" s="200"/>
      <c r="CN285" s="200"/>
      <c r="CO285" s="200"/>
      <c r="CP285" s="200"/>
      <c r="CQ285" s="200"/>
      <c r="CR285" s="200"/>
      <c r="CS285" s="200"/>
      <c r="CT285" s="200"/>
      <c r="CU285" s="200"/>
      <c r="CV285" s="200"/>
      <c r="CW285" s="200"/>
      <c r="CX285" s="200"/>
      <c r="CY285" s="200"/>
      <c r="CZ285" s="200"/>
      <c r="DA285" s="200"/>
      <c r="DB285" s="200"/>
      <c r="DC285" s="200"/>
      <c r="DD285" s="200"/>
      <c r="DE285" s="200"/>
      <c r="DF285" s="200"/>
      <c r="DG285" s="200"/>
      <c r="DH285" s="200"/>
      <c r="DI285" s="200"/>
      <c r="DJ285" s="200"/>
      <c r="DK285" s="200"/>
      <c r="DL285" s="200"/>
      <c r="DM285" s="200"/>
      <c r="DN285" s="200"/>
      <c r="DO285" s="200"/>
      <c r="DP285" s="200"/>
      <c r="DQ285" s="200"/>
      <c r="DR285" s="200"/>
      <c r="DS285" s="200"/>
      <c r="DT285" s="200"/>
      <c r="DU285" s="200"/>
      <c r="DV285" s="200"/>
      <c r="DW285" s="200"/>
      <c r="DX285" s="200"/>
      <c r="DY285" s="200"/>
      <c r="DZ285" s="200"/>
      <c r="EA285" s="200"/>
      <c r="EB285" s="200"/>
      <c r="EC285" s="200"/>
      <c r="ED285" s="200"/>
      <c r="EE285" s="200"/>
      <c r="EF285" s="200"/>
      <c r="EG285" s="32"/>
    </row>
    <row r="286" spans="1:137" outlineLevel="1">
      <c r="A286" s="211" t="str">
        <f>A252&amp;"."&amp;A284&amp;"."&amp;A253&amp;"."&amp;B286</f>
        <v>1.d.6.2</v>
      </c>
      <c r="B286">
        <v>2</v>
      </c>
      <c r="C286" t="e">
        <f>_xlfn.XLOOKUP($A286,Select!$A$4:$A$65,Select!$H$4:$H$65)</f>
        <v>#N/A</v>
      </c>
      <c r="D286"/>
      <c r="E286"/>
      <c r="F286"/>
      <c r="G286"/>
      <c r="H286"/>
      <c r="I286"/>
      <c r="J286"/>
      <c r="K286"/>
      <c r="L286"/>
      <c r="M286" s="200"/>
      <c r="N286" s="200"/>
      <c r="O286" s="200"/>
      <c r="P286" s="200"/>
      <c r="Q286" s="200"/>
      <c r="R286" s="200"/>
      <c r="S286" s="200"/>
      <c r="T286" s="200"/>
      <c r="U286" s="200"/>
      <c r="V286" s="200"/>
      <c r="W286" s="200"/>
      <c r="X286" s="200"/>
      <c r="Y286" s="200"/>
      <c r="Z286" s="200"/>
      <c r="AA286" s="200"/>
      <c r="AB286" s="200"/>
      <c r="AC286" s="200"/>
      <c r="AD286" s="200"/>
      <c r="AE286" s="200"/>
      <c r="AF286" s="200"/>
      <c r="AG286" s="200"/>
      <c r="AH286" s="200"/>
      <c r="AI286" s="200"/>
      <c r="AJ286" s="200"/>
      <c r="AK286" s="200"/>
      <c r="AL286" s="200"/>
      <c r="AM286" s="200"/>
      <c r="AN286" s="200"/>
      <c r="AO286" s="200"/>
      <c r="AP286" s="200"/>
      <c r="AQ286" s="200"/>
      <c r="AR286" s="200"/>
      <c r="AS286" s="200"/>
      <c r="AT286" s="200"/>
      <c r="AU286" s="200"/>
      <c r="AV286" s="200"/>
      <c r="AW286" s="200"/>
      <c r="AX286" s="200"/>
      <c r="AY286" s="200"/>
      <c r="AZ286" s="200"/>
      <c r="BA286" s="200"/>
      <c r="BB286" s="200"/>
      <c r="BC286" s="200"/>
      <c r="BD286" s="200"/>
      <c r="BE286" s="200"/>
      <c r="BF286" s="200"/>
      <c r="BG286" s="200"/>
      <c r="BH286" s="200"/>
      <c r="BI286" s="200"/>
      <c r="BJ286" s="200"/>
      <c r="BK286" s="200"/>
      <c r="BL286" s="200"/>
      <c r="BM286" s="200"/>
      <c r="BN286" s="200"/>
      <c r="BO286" s="200"/>
      <c r="BP286" s="200"/>
      <c r="BQ286" s="200"/>
      <c r="BR286" s="200"/>
      <c r="BS286" s="200"/>
      <c r="BT286" s="200"/>
      <c r="BU286" s="200"/>
      <c r="BV286" s="200"/>
      <c r="BW286" s="200"/>
      <c r="BX286" s="200"/>
      <c r="BY286" s="200"/>
      <c r="BZ286" s="200"/>
      <c r="CA286" s="200"/>
      <c r="CB286" s="200"/>
      <c r="CC286" s="200"/>
      <c r="CD286" s="200"/>
      <c r="CE286" s="200"/>
      <c r="CF286" s="200"/>
      <c r="CG286" s="200"/>
      <c r="CH286" s="200"/>
      <c r="CI286" s="200"/>
      <c r="CJ286" s="200"/>
      <c r="CK286" s="200"/>
      <c r="CL286" s="200"/>
      <c r="CM286" s="200"/>
      <c r="CN286" s="200"/>
      <c r="CO286" s="200"/>
      <c r="CP286" s="200"/>
      <c r="CQ286" s="200"/>
      <c r="CR286" s="200"/>
      <c r="CS286" s="200"/>
      <c r="CT286" s="200"/>
      <c r="CU286" s="200"/>
      <c r="CV286" s="200"/>
      <c r="CW286" s="200"/>
      <c r="CX286" s="200"/>
      <c r="CY286" s="200"/>
      <c r="CZ286" s="200"/>
      <c r="DA286" s="200"/>
      <c r="DB286" s="200"/>
      <c r="DC286" s="200"/>
      <c r="DD286" s="200"/>
      <c r="DE286" s="200"/>
      <c r="DF286" s="200"/>
      <c r="DG286" s="200"/>
      <c r="DH286" s="200"/>
      <c r="DI286" s="200"/>
      <c r="DJ286" s="200"/>
      <c r="DK286" s="200"/>
      <c r="DL286" s="200"/>
      <c r="DM286" s="200"/>
      <c r="DN286" s="200"/>
      <c r="DO286" s="200"/>
      <c r="DP286" s="200"/>
      <c r="DQ286" s="200"/>
      <c r="DR286" s="200"/>
      <c r="DS286" s="200"/>
      <c r="DT286" s="200"/>
      <c r="DU286" s="200"/>
      <c r="DV286" s="200"/>
      <c r="DW286" s="200"/>
      <c r="DX286" s="200"/>
      <c r="DY286" s="200"/>
      <c r="DZ286" s="200"/>
      <c r="EA286" s="200"/>
      <c r="EB286" s="200"/>
      <c r="EC286" s="200"/>
      <c r="ED286" s="200"/>
      <c r="EE286" s="200"/>
      <c r="EF286" s="200"/>
      <c r="EG286" s="32"/>
    </row>
    <row r="287" spans="1:137" outlineLevel="1">
      <c r="A287" s="211" t="str">
        <f>A252&amp;"."&amp;A284&amp;"."&amp;A253&amp;"."&amp;B287</f>
        <v>1.d.6.3</v>
      </c>
      <c r="B287">
        <v>3</v>
      </c>
      <c r="C287" t="e">
        <f>_xlfn.XLOOKUP($A287,Select!$A$4:$A$65,Select!$H$4:$H$65)</f>
        <v>#N/A</v>
      </c>
      <c r="D287"/>
      <c r="E287"/>
      <c r="F287"/>
      <c r="G287"/>
      <c r="H287"/>
      <c r="I287"/>
      <c r="J287"/>
      <c r="K287"/>
      <c r="L287"/>
      <c r="M287" s="200"/>
      <c r="N287" s="200"/>
      <c r="O287" s="200"/>
      <c r="P287" s="200"/>
      <c r="Q287" s="200"/>
      <c r="R287" s="200"/>
      <c r="S287" s="200"/>
      <c r="T287" s="200"/>
      <c r="U287" s="200"/>
      <c r="V287" s="200"/>
      <c r="W287" s="200"/>
      <c r="X287" s="200"/>
      <c r="Y287" s="200"/>
      <c r="Z287" s="200"/>
      <c r="AA287" s="200"/>
      <c r="AB287" s="200"/>
      <c r="AC287" s="200"/>
      <c r="AD287" s="200"/>
      <c r="AE287" s="200"/>
      <c r="AF287" s="200"/>
      <c r="AG287" s="200"/>
      <c r="AH287" s="200"/>
      <c r="AI287" s="200"/>
      <c r="AJ287" s="200"/>
      <c r="AK287" s="200"/>
      <c r="AL287" s="200"/>
      <c r="AM287" s="200"/>
      <c r="AN287" s="200"/>
      <c r="AO287" s="200"/>
      <c r="AP287" s="200"/>
      <c r="AQ287" s="200"/>
      <c r="AR287" s="200"/>
      <c r="AS287" s="200"/>
      <c r="AT287" s="200"/>
      <c r="AU287" s="200"/>
      <c r="AV287" s="200"/>
      <c r="AW287" s="200"/>
      <c r="AX287" s="200"/>
      <c r="AY287" s="200"/>
      <c r="AZ287" s="200"/>
      <c r="BA287" s="200"/>
      <c r="BB287" s="200"/>
      <c r="BC287" s="200"/>
      <c r="BD287" s="200"/>
      <c r="BE287" s="200"/>
      <c r="BF287" s="200"/>
      <c r="BG287" s="200"/>
      <c r="BH287" s="200"/>
      <c r="BI287" s="200"/>
      <c r="BJ287" s="200"/>
      <c r="BK287" s="200"/>
      <c r="BL287" s="200"/>
      <c r="BM287" s="200"/>
      <c r="BN287" s="200"/>
      <c r="BO287" s="200"/>
      <c r="BP287" s="200"/>
      <c r="BQ287" s="200"/>
      <c r="BR287" s="200"/>
      <c r="BS287" s="200"/>
      <c r="BT287" s="200"/>
      <c r="BU287" s="200"/>
      <c r="BV287" s="200"/>
      <c r="BW287" s="200"/>
      <c r="BX287" s="200"/>
      <c r="BY287" s="200"/>
      <c r="BZ287" s="200"/>
      <c r="CA287" s="200"/>
      <c r="CB287" s="200"/>
      <c r="CC287" s="200"/>
      <c r="CD287" s="200"/>
      <c r="CE287" s="200"/>
      <c r="CF287" s="200"/>
      <c r="CG287" s="200"/>
      <c r="CH287" s="200"/>
      <c r="CI287" s="200"/>
      <c r="CJ287" s="200"/>
      <c r="CK287" s="200"/>
      <c r="CL287" s="200"/>
      <c r="CM287" s="200"/>
      <c r="CN287" s="200"/>
      <c r="CO287" s="200"/>
      <c r="CP287" s="200"/>
      <c r="CQ287" s="200"/>
      <c r="CR287" s="200"/>
      <c r="CS287" s="200"/>
      <c r="CT287" s="200"/>
      <c r="CU287" s="200"/>
      <c r="CV287" s="200"/>
      <c r="CW287" s="200"/>
      <c r="CX287" s="200"/>
      <c r="CY287" s="200"/>
      <c r="CZ287" s="200"/>
      <c r="DA287" s="200"/>
      <c r="DB287" s="200"/>
      <c r="DC287" s="200"/>
      <c r="DD287" s="200"/>
      <c r="DE287" s="200"/>
      <c r="DF287" s="200"/>
      <c r="DG287" s="200"/>
      <c r="DH287" s="200"/>
      <c r="DI287" s="200"/>
      <c r="DJ287" s="200"/>
      <c r="DK287" s="200"/>
      <c r="DL287" s="200"/>
      <c r="DM287" s="200"/>
      <c r="DN287" s="200"/>
      <c r="DO287" s="200"/>
      <c r="DP287" s="200"/>
      <c r="DQ287" s="200"/>
      <c r="DR287" s="200"/>
      <c r="DS287" s="200"/>
      <c r="DT287" s="200"/>
      <c r="DU287" s="200"/>
      <c r="DV287" s="200"/>
      <c r="DW287" s="200"/>
      <c r="DX287" s="200"/>
      <c r="DY287" s="200"/>
      <c r="DZ287" s="200"/>
      <c r="EA287" s="200"/>
      <c r="EB287" s="200"/>
      <c r="EC287" s="200"/>
      <c r="ED287" s="200"/>
      <c r="EE287" s="200"/>
      <c r="EF287" s="200"/>
      <c r="EG287" s="32"/>
    </row>
    <row r="288" spans="1:137" outlineLevel="1">
      <c r="A288" s="211" t="str">
        <f>A252&amp;"."&amp;A284&amp;"."&amp;A253&amp;"."&amp;B288</f>
        <v>1.d.6.4</v>
      </c>
      <c r="B288">
        <v>4</v>
      </c>
      <c r="C288" t="e">
        <f>_xlfn.XLOOKUP($A288,Select!$A$4:$A$65,Select!$H$4:$H$65)</f>
        <v>#N/A</v>
      </c>
      <c r="D288"/>
      <c r="E288"/>
      <c r="F288"/>
      <c r="G288"/>
      <c r="H288"/>
      <c r="I288"/>
      <c r="J288"/>
      <c r="K288"/>
      <c r="L288"/>
      <c r="M288" s="200"/>
      <c r="N288" s="200"/>
      <c r="O288" s="200"/>
      <c r="P288" s="200"/>
      <c r="Q288" s="200"/>
      <c r="R288" s="200"/>
      <c r="S288" s="200"/>
      <c r="T288" s="200"/>
      <c r="U288" s="200"/>
      <c r="V288" s="200"/>
      <c r="W288" s="200"/>
      <c r="X288" s="200"/>
      <c r="Y288" s="200"/>
      <c r="Z288" s="200"/>
      <c r="AA288" s="200"/>
      <c r="AB288" s="200"/>
      <c r="AC288" s="200"/>
      <c r="AD288" s="200"/>
      <c r="AE288" s="200"/>
      <c r="AF288" s="200"/>
      <c r="AG288" s="200"/>
      <c r="AH288" s="200"/>
      <c r="AI288" s="200"/>
      <c r="AJ288" s="200"/>
      <c r="AK288" s="200"/>
      <c r="AL288" s="200"/>
      <c r="AM288" s="200"/>
      <c r="AN288" s="200"/>
      <c r="AO288" s="200"/>
      <c r="AP288" s="200"/>
      <c r="AQ288" s="200"/>
      <c r="AR288" s="200"/>
      <c r="AS288" s="200"/>
      <c r="AT288" s="200"/>
      <c r="AU288" s="200"/>
      <c r="AV288" s="200"/>
      <c r="AW288" s="200"/>
      <c r="AX288" s="200"/>
      <c r="AY288" s="200"/>
      <c r="AZ288" s="200"/>
      <c r="BA288" s="200"/>
      <c r="BB288" s="200"/>
      <c r="BC288" s="200"/>
      <c r="BD288" s="200"/>
      <c r="BE288" s="200"/>
      <c r="BF288" s="200"/>
      <c r="BG288" s="200"/>
      <c r="BH288" s="200"/>
      <c r="BI288" s="200"/>
      <c r="BJ288" s="200"/>
      <c r="BK288" s="200"/>
      <c r="BL288" s="200"/>
      <c r="BM288" s="200"/>
      <c r="BN288" s="200"/>
      <c r="BO288" s="200"/>
      <c r="BP288" s="200"/>
      <c r="BQ288" s="200"/>
      <c r="BR288" s="200"/>
      <c r="BS288" s="200"/>
      <c r="BT288" s="200"/>
      <c r="BU288" s="200"/>
      <c r="BV288" s="200"/>
      <c r="BW288" s="200"/>
      <c r="BX288" s="200"/>
      <c r="BY288" s="200"/>
      <c r="BZ288" s="200"/>
      <c r="CA288" s="200"/>
      <c r="CB288" s="200"/>
      <c r="CC288" s="200"/>
      <c r="CD288" s="200"/>
      <c r="CE288" s="200"/>
      <c r="CF288" s="200"/>
      <c r="CG288" s="200"/>
      <c r="CH288" s="200"/>
      <c r="CI288" s="200"/>
      <c r="CJ288" s="200"/>
      <c r="CK288" s="200"/>
      <c r="CL288" s="200"/>
      <c r="CM288" s="200"/>
      <c r="CN288" s="200"/>
      <c r="CO288" s="200"/>
      <c r="CP288" s="200"/>
      <c r="CQ288" s="200"/>
      <c r="CR288" s="200"/>
      <c r="CS288" s="200"/>
      <c r="CT288" s="200"/>
      <c r="CU288" s="200"/>
      <c r="CV288" s="200"/>
      <c r="CW288" s="200"/>
      <c r="CX288" s="200"/>
      <c r="CY288" s="200"/>
      <c r="CZ288" s="200"/>
      <c r="DA288" s="200"/>
      <c r="DB288" s="200"/>
      <c r="DC288" s="200"/>
      <c r="DD288" s="200"/>
      <c r="DE288" s="200"/>
      <c r="DF288" s="200"/>
      <c r="DG288" s="200"/>
      <c r="DH288" s="200"/>
      <c r="DI288" s="200"/>
      <c r="DJ288" s="200"/>
      <c r="DK288" s="200"/>
      <c r="DL288" s="200"/>
      <c r="DM288" s="200"/>
      <c r="DN288" s="200"/>
      <c r="DO288" s="200"/>
      <c r="DP288" s="200"/>
      <c r="DQ288" s="200"/>
      <c r="DR288" s="200"/>
      <c r="DS288" s="200"/>
      <c r="DT288" s="200"/>
      <c r="DU288" s="200"/>
      <c r="DV288" s="200"/>
      <c r="DW288" s="200"/>
      <c r="DX288" s="200"/>
      <c r="DY288" s="200"/>
      <c r="DZ288" s="200"/>
      <c r="EA288" s="200"/>
      <c r="EB288" s="200"/>
      <c r="EC288" s="200"/>
      <c r="ED288" s="200"/>
      <c r="EE288" s="200"/>
      <c r="EF288" s="200"/>
      <c r="EG288" s="32"/>
    </row>
    <row r="289" spans="1:137" outlineLevel="1">
      <c r="A289" s="211" t="str">
        <f>A252&amp;"."&amp;A284&amp;"."&amp;A253&amp;"."&amp;B289</f>
        <v>1.d.6.5</v>
      </c>
      <c r="B289">
        <v>5</v>
      </c>
      <c r="C289" t="e">
        <f>_xlfn.XLOOKUP($A289,Select!$A$4:$A$65,Select!$H$4:$H$65)</f>
        <v>#N/A</v>
      </c>
      <c r="D289"/>
      <c r="E289"/>
      <c r="F289"/>
      <c r="G289"/>
      <c r="H289"/>
      <c r="I289"/>
      <c r="J289"/>
      <c r="K289"/>
      <c r="L289"/>
      <c r="M289" s="200"/>
      <c r="N289" s="200"/>
      <c r="O289" s="200"/>
      <c r="P289" s="200"/>
      <c r="Q289" s="200"/>
      <c r="R289" s="200"/>
      <c r="S289" s="200"/>
      <c r="T289" s="200"/>
      <c r="U289" s="200"/>
      <c r="V289" s="200"/>
      <c r="W289" s="200"/>
      <c r="X289" s="200"/>
      <c r="Y289" s="200"/>
      <c r="Z289" s="200"/>
      <c r="AA289" s="200"/>
      <c r="AB289" s="200"/>
      <c r="AC289" s="200"/>
      <c r="AD289" s="200"/>
      <c r="AE289" s="200"/>
      <c r="AF289" s="200"/>
      <c r="AG289" s="200"/>
      <c r="AH289" s="200"/>
      <c r="AI289" s="200"/>
      <c r="AJ289" s="200"/>
      <c r="AK289" s="200"/>
      <c r="AL289" s="200"/>
      <c r="AM289" s="200"/>
      <c r="AN289" s="200"/>
      <c r="AO289" s="200"/>
      <c r="AP289" s="200"/>
      <c r="AQ289" s="200"/>
      <c r="AR289" s="200"/>
      <c r="AS289" s="200"/>
      <c r="AT289" s="200"/>
      <c r="AU289" s="200"/>
      <c r="AV289" s="200"/>
      <c r="AW289" s="200"/>
      <c r="AX289" s="200"/>
      <c r="AY289" s="200"/>
      <c r="AZ289" s="200"/>
      <c r="BA289" s="200"/>
      <c r="BB289" s="200"/>
      <c r="BC289" s="200"/>
      <c r="BD289" s="200"/>
      <c r="BE289" s="200"/>
      <c r="BF289" s="200"/>
      <c r="BG289" s="200"/>
      <c r="BH289" s="200"/>
      <c r="BI289" s="200"/>
      <c r="BJ289" s="200"/>
      <c r="BK289" s="200"/>
      <c r="BL289" s="200"/>
      <c r="BM289" s="200"/>
      <c r="BN289" s="200"/>
      <c r="BO289" s="200"/>
      <c r="BP289" s="200"/>
      <c r="BQ289" s="200"/>
      <c r="BR289" s="200"/>
      <c r="BS289" s="200"/>
      <c r="BT289" s="200"/>
      <c r="BU289" s="200"/>
      <c r="BV289" s="200"/>
      <c r="BW289" s="200"/>
      <c r="BX289" s="200"/>
      <c r="BY289" s="200"/>
      <c r="BZ289" s="200"/>
      <c r="CA289" s="200"/>
      <c r="CB289" s="200"/>
      <c r="CC289" s="200"/>
      <c r="CD289" s="200"/>
      <c r="CE289" s="200"/>
      <c r="CF289" s="200"/>
      <c r="CG289" s="200"/>
      <c r="CH289" s="200"/>
      <c r="CI289" s="200"/>
      <c r="CJ289" s="200"/>
      <c r="CK289" s="200"/>
      <c r="CL289" s="200"/>
      <c r="CM289" s="200"/>
      <c r="CN289" s="200"/>
      <c r="CO289" s="200"/>
      <c r="CP289" s="200"/>
      <c r="CQ289" s="200"/>
      <c r="CR289" s="200"/>
      <c r="CS289" s="200"/>
      <c r="CT289" s="200"/>
      <c r="CU289" s="200"/>
      <c r="CV289" s="200"/>
      <c r="CW289" s="200"/>
      <c r="CX289" s="200"/>
      <c r="CY289" s="200"/>
      <c r="CZ289" s="200"/>
      <c r="DA289" s="200"/>
      <c r="DB289" s="200"/>
      <c r="DC289" s="200"/>
      <c r="DD289" s="200"/>
      <c r="DE289" s="200"/>
      <c r="DF289" s="200"/>
      <c r="DG289" s="200"/>
      <c r="DH289" s="200"/>
      <c r="DI289" s="200"/>
      <c r="DJ289" s="200"/>
      <c r="DK289" s="200"/>
      <c r="DL289" s="200"/>
      <c r="DM289" s="200"/>
      <c r="DN289" s="200"/>
      <c r="DO289" s="200"/>
      <c r="DP289" s="200"/>
      <c r="DQ289" s="200"/>
      <c r="DR289" s="200"/>
      <c r="DS289" s="200"/>
      <c r="DT289" s="200"/>
      <c r="DU289" s="200"/>
      <c r="DV289" s="200"/>
      <c r="DW289" s="200"/>
      <c r="DX289" s="200"/>
      <c r="DY289" s="200"/>
      <c r="DZ289" s="200"/>
      <c r="EA289" s="200"/>
      <c r="EB289" s="200"/>
      <c r="EC289" s="200"/>
      <c r="ED289" s="200"/>
      <c r="EE289" s="200"/>
      <c r="EF289" s="200"/>
      <c r="EG289" s="32"/>
    </row>
    <row r="290" spans="1:137" outlineLevel="1">
      <c r="A290" s="211" t="str">
        <f>A252&amp;"."&amp;A284&amp;"."&amp;A253&amp;"."&amp;B290</f>
        <v>1.d.6.6</v>
      </c>
      <c r="B290">
        <v>6</v>
      </c>
      <c r="C290" t="e">
        <f>_xlfn.XLOOKUP($A290,Select!$A$4:$A$65,Select!$H$4:$H$65)</f>
        <v>#N/A</v>
      </c>
      <c r="D290"/>
      <c r="E290"/>
      <c r="F290"/>
      <c r="G290"/>
      <c r="H290"/>
      <c r="I290"/>
      <c r="J290"/>
      <c r="K290"/>
      <c r="L290"/>
      <c r="M290" s="200"/>
      <c r="N290" s="200"/>
      <c r="O290" s="200"/>
      <c r="P290" s="200"/>
      <c r="Q290" s="200"/>
      <c r="R290" s="200"/>
      <c r="S290" s="200"/>
      <c r="T290" s="200"/>
      <c r="U290" s="200"/>
      <c r="V290" s="200"/>
      <c r="W290" s="200"/>
      <c r="X290" s="200"/>
      <c r="Y290" s="200"/>
      <c r="Z290" s="200"/>
      <c r="AA290" s="200"/>
      <c r="AB290" s="200"/>
      <c r="AC290" s="200"/>
      <c r="AD290" s="200"/>
      <c r="AE290" s="200"/>
      <c r="AF290" s="200"/>
      <c r="AG290" s="200"/>
      <c r="AH290" s="200"/>
      <c r="AI290" s="200"/>
      <c r="AJ290" s="200"/>
      <c r="AK290" s="200"/>
      <c r="AL290" s="200"/>
      <c r="AM290" s="200"/>
      <c r="AN290" s="200"/>
      <c r="AO290" s="200"/>
      <c r="AP290" s="200"/>
      <c r="AQ290" s="200"/>
      <c r="AR290" s="200"/>
      <c r="AS290" s="200"/>
      <c r="AT290" s="200"/>
      <c r="AU290" s="200"/>
      <c r="AV290" s="200"/>
      <c r="AW290" s="200"/>
      <c r="AX290" s="200"/>
      <c r="AY290" s="200"/>
      <c r="AZ290" s="200"/>
      <c r="BA290" s="200"/>
      <c r="BB290" s="200"/>
      <c r="BC290" s="200"/>
      <c r="BD290" s="200"/>
      <c r="BE290" s="200"/>
      <c r="BF290" s="200"/>
      <c r="BG290" s="200"/>
      <c r="BH290" s="200"/>
      <c r="BI290" s="200"/>
      <c r="BJ290" s="200"/>
      <c r="BK290" s="200"/>
      <c r="BL290" s="200"/>
      <c r="BM290" s="200"/>
      <c r="BN290" s="200"/>
      <c r="BO290" s="200"/>
      <c r="BP290" s="200"/>
      <c r="BQ290" s="200"/>
      <c r="BR290" s="200"/>
      <c r="BS290" s="200"/>
      <c r="BT290" s="200"/>
      <c r="BU290" s="200"/>
      <c r="BV290" s="200"/>
      <c r="BW290" s="200"/>
      <c r="BX290" s="200"/>
      <c r="BY290" s="200"/>
      <c r="BZ290" s="200"/>
      <c r="CA290" s="200"/>
      <c r="CB290" s="200"/>
      <c r="CC290" s="200"/>
      <c r="CD290" s="200"/>
      <c r="CE290" s="200"/>
      <c r="CF290" s="200"/>
      <c r="CG290" s="200"/>
      <c r="CH290" s="200"/>
      <c r="CI290" s="200"/>
      <c r="CJ290" s="200"/>
      <c r="CK290" s="200"/>
      <c r="CL290" s="200"/>
      <c r="CM290" s="200"/>
      <c r="CN290" s="200"/>
      <c r="CO290" s="200"/>
      <c r="CP290" s="200"/>
      <c r="CQ290" s="200"/>
      <c r="CR290" s="200"/>
      <c r="CS290" s="200"/>
      <c r="CT290" s="200"/>
      <c r="CU290" s="200"/>
      <c r="CV290" s="200"/>
      <c r="CW290" s="200"/>
      <c r="CX290" s="200"/>
      <c r="CY290" s="200"/>
      <c r="CZ290" s="200"/>
      <c r="DA290" s="200"/>
      <c r="DB290" s="200"/>
      <c r="DC290" s="200"/>
      <c r="DD290" s="200"/>
      <c r="DE290" s="200"/>
      <c r="DF290" s="200"/>
      <c r="DG290" s="200"/>
      <c r="DH290" s="200"/>
      <c r="DI290" s="200"/>
      <c r="DJ290" s="200"/>
      <c r="DK290" s="200"/>
      <c r="DL290" s="200"/>
      <c r="DM290" s="200"/>
      <c r="DN290" s="200"/>
      <c r="DO290" s="200"/>
      <c r="DP290" s="200"/>
      <c r="DQ290" s="200"/>
      <c r="DR290" s="200"/>
      <c r="DS290" s="200"/>
      <c r="DT290" s="200"/>
      <c r="DU290" s="200"/>
      <c r="DV290" s="200"/>
      <c r="DW290" s="200"/>
      <c r="DX290" s="200"/>
      <c r="DY290" s="200"/>
      <c r="DZ290" s="200"/>
      <c r="EA290" s="200"/>
      <c r="EB290" s="200"/>
      <c r="EC290" s="200"/>
      <c r="ED290" s="200"/>
      <c r="EE290" s="200"/>
      <c r="EF290" s="200"/>
      <c r="EG290" s="32"/>
    </row>
    <row r="291" spans="1:137" outlineLevel="1">
      <c r="A291" s="211" t="str">
        <f>A252&amp;"."&amp;A284&amp;"."&amp;A253&amp;"."&amp;B291</f>
        <v>1.d.6.7</v>
      </c>
      <c r="B291">
        <v>7</v>
      </c>
      <c r="C291" t="e">
        <f>_xlfn.XLOOKUP($A291,Select!$A$4:$A$65,Select!$H$4:$H$65)</f>
        <v>#N/A</v>
      </c>
      <c r="D291"/>
      <c r="E291"/>
      <c r="F291"/>
      <c r="G291"/>
      <c r="H291"/>
      <c r="I291"/>
      <c r="J291"/>
      <c r="K291"/>
      <c r="L291"/>
      <c r="M291" s="200"/>
      <c r="N291" s="200"/>
      <c r="O291" s="200"/>
      <c r="P291" s="200"/>
      <c r="Q291" s="200"/>
      <c r="R291" s="200"/>
      <c r="S291" s="200"/>
      <c r="T291" s="200"/>
      <c r="U291" s="200"/>
      <c r="V291" s="200"/>
      <c r="W291" s="200"/>
      <c r="X291" s="200"/>
      <c r="Y291" s="200"/>
      <c r="Z291" s="200"/>
      <c r="AA291" s="200"/>
      <c r="AB291" s="200"/>
      <c r="AC291" s="200"/>
      <c r="AD291" s="200"/>
      <c r="AE291" s="200"/>
      <c r="AF291" s="200"/>
      <c r="AG291" s="200"/>
      <c r="AH291" s="200"/>
      <c r="AI291" s="200"/>
      <c r="AJ291" s="200"/>
      <c r="AK291" s="200"/>
      <c r="AL291" s="200"/>
      <c r="AM291" s="200"/>
      <c r="AN291" s="200"/>
      <c r="AO291" s="200"/>
      <c r="AP291" s="200"/>
      <c r="AQ291" s="200"/>
      <c r="AR291" s="200"/>
      <c r="AS291" s="200"/>
      <c r="AT291" s="200"/>
      <c r="AU291" s="200"/>
      <c r="AV291" s="200"/>
      <c r="AW291" s="200"/>
      <c r="AX291" s="200"/>
      <c r="AY291" s="200"/>
      <c r="AZ291" s="200"/>
      <c r="BA291" s="200"/>
      <c r="BB291" s="200"/>
      <c r="BC291" s="200"/>
      <c r="BD291" s="200"/>
      <c r="BE291" s="200"/>
      <c r="BF291" s="200"/>
      <c r="BG291" s="200"/>
      <c r="BH291" s="200"/>
      <c r="BI291" s="200"/>
      <c r="BJ291" s="200"/>
      <c r="BK291" s="200"/>
      <c r="BL291" s="200"/>
      <c r="BM291" s="200"/>
      <c r="BN291" s="200"/>
      <c r="BO291" s="200"/>
      <c r="BP291" s="200"/>
      <c r="BQ291" s="200"/>
      <c r="BR291" s="200"/>
      <c r="BS291" s="200"/>
      <c r="BT291" s="200"/>
      <c r="BU291" s="200"/>
      <c r="BV291" s="200"/>
      <c r="BW291" s="200"/>
      <c r="BX291" s="200"/>
      <c r="BY291" s="200"/>
      <c r="BZ291" s="200"/>
      <c r="CA291" s="200"/>
      <c r="CB291" s="200"/>
      <c r="CC291" s="200"/>
      <c r="CD291" s="200"/>
      <c r="CE291" s="200"/>
      <c r="CF291" s="200"/>
      <c r="CG291" s="200"/>
      <c r="CH291" s="200"/>
      <c r="CI291" s="200"/>
      <c r="CJ291" s="200"/>
      <c r="CK291" s="200"/>
      <c r="CL291" s="200"/>
      <c r="CM291" s="200"/>
      <c r="CN291" s="200"/>
      <c r="CO291" s="200"/>
      <c r="CP291" s="200"/>
      <c r="CQ291" s="200"/>
      <c r="CR291" s="200"/>
      <c r="CS291" s="200"/>
      <c r="CT291" s="200"/>
      <c r="CU291" s="200"/>
      <c r="CV291" s="200"/>
      <c r="CW291" s="200"/>
      <c r="CX291" s="200"/>
      <c r="CY291" s="200"/>
      <c r="CZ291" s="200"/>
      <c r="DA291" s="200"/>
      <c r="DB291" s="200"/>
      <c r="DC291" s="200"/>
      <c r="DD291" s="200"/>
      <c r="DE291" s="200"/>
      <c r="DF291" s="200"/>
      <c r="DG291" s="200"/>
      <c r="DH291" s="200"/>
      <c r="DI291" s="200"/>
      <c r="DJ291" s="200"/>
      <c r="DK291" s="200"/>
      <c r="DL291" s="200"/>
      <c r="DM291" s="200"/>
      <c r="DN291" s="200"/>
      <c r="DO291" s="200"/>
      <c r="DP291" s="200"/>
      <c r="DQ291" s="200"/>
      <c r="DR291" s="200"/>
      <c r="DS291" s="200"/>
      <c r="DT291" s="200"/>
      <c r="DU291" s="200"/>
      <c r="DV291" s="200"/>
      <c r="DW291" s="200"/>
      <c r="DX291" s="200"/>
      <c r="DY291" s="200"/>
      <c r="DZ291" s="200"/>
      <c r="EA291" s="200"/>
      <c r="EB291" s="200"/>
      <c r="EC291" s="200"/>
      <c r="ED291" s="200"/>
      <c r="EE291" s="200"/>
      <c r="EF291" s="200"/>
      <c r="EG291" s="32"/>
    </row>
    <row r="292" spans="1:137" outlineLevel="1">
      <c r="A292" s="211" t="str">
        <f>A252&amp;"."&amp;A284&amp;"."&amp;A253&amp;"."&amp;B292</f>
        <v>1.d.6.8</v>
      </c>
      <c r="B292">
        <v>8</v>
      </c>
      <c r="C292" t="e">
        <f>_xlfn.XLOOKUP($A292,Select!$A$4:$A$65,Select!$H$4:$H$65)</f>
        <v>#N/A</v>
      </c>
      <c r="D292"/>
      <c r="E292"/>
      <c r="F292"/>
      <c r="G292"/>
      <c r="H292"/>
      <c r="I292"/>
      <c r="J292"/>
      <c r="K292"/>
      <c r="L292"/>
      <c r="M292" s="200"/>
      <c r="N292" s="200"/>
      <c r="O292" s="200"/>
      <c r="P292" s="200"/>
      <c r="Q292" s="200"/>
      <c r="R292" s="200"/>
      <c r="S292" s="200"/>
      <c r="T292" s="200"/>
      <c r="U292" s="200"/>
      <c r="V292" s="200"/>
      <c r="W292" s="200"/>
      <c r="X292" s="200"/>
      <c r="Y292" s="200"/>
      <c r="Z292" s="200"/>
      <c r="AA292" s="200"/>
      <c r="AB292" s="200"/>
      <c r="AC292" s="200"/>
      <c r="AD292" s="200"/>
      <c r="AE292" s="200"/>
      <c r="AF292" s="200"/>
      <c r="AG292" s="200"/>
      <c r="AH292" s="200"/>
      <c r="AI292" s="200"/>
      <c r="AJ292" s="200"/>
      <c r="AK292" s="200"/>
      <c r="AL292" s="200"/>
      <c r="AM292" s="200"/>
      <c r="AN292" s="200"/>
      <c r="AO292" s="200"/>
      <c r="AP292" s="200"/>
      <c r="AQ292" s="200"/>
      <c r="AR292" s="200"/>
      <c r="AS292" s="200"/>
      <c r="AT292" s="200"/>
      <c r="AU292" s="200"/>
      <c r="AV292" s="200"/>
      <c r="AW292" s="200"/>
      <c r="AX292" s="200"/>
      <c r="AY292" s="200"/>
      <c r="AZ292" s="200"/>
      <c r="BA292" s="200"/>
      <c r="BB292" s="200"/>
      <c r="BC292" s="200"/>
      <c r="BD292" s="200"/>
      <c r="BE292" s="200"/>
      <c r="BF292" s="200"/>
      <c r="BG292" s="200"/>
      <c r="BH292" s="200"/>
      <c r="BI292" s="200"/>
      <c r="BJ292" s="200"/>
      <c r="BK292" s="200"/>
      <c r="BL292" s="200"/>
      <c r="BM292" s="200"/>
      <c r="BN292" s="200"/>
      <c r="BO292" s="200"/>
      <c r="BP292" s="200"/>
      <c r="BQ292" s="200"/>
      <c r="BR292" s="200"/>
      <c r="BS292" s="200"/>
      <c r="BT292" s="200"/>
      <c r="BU292" s="200"/>
      <c r="BV292" s="200"/>
      <c r="BW292" s="200"/>
      <c r="BX292" s="200"/>
      <c r="BY292" s="200"/>
      <c r="BZ292" s="200"/>
      <c r="CA292" s="200"/>
      <c r="CB292" s="200"/>
      <c r="CC292" s="200"/>
      <c r="CD292" s="200"/>
      <c r="CE292" s="200"/>
      <c r="CF292" s="200"/>
      <c r="CG292" s="200"/>
      <c r="CH292" s="200"/>
      <c r="CI292" s="200"/>
      <c r="CJ292" s="200"/>
      <c r="CK292" s="200"/>
      <c r="CL292" s="200"/>
      <c r="CM292" s="200"/>
      <c r="CN292" s="200"/>
      <c r="CO292" s="200"/>
      <c r="CP292" s="200"/>
      <c r="CQ292" s="200"/>
      <c r="CR292" s="200"/>
      <c r="CS292" s="200"/>
      <c r="CT292" s="200"/>
      <c r="CU292" s="200"/>
      <c r="CV292" s="200"/>
      <c r="CW292" s="200"/>
      <c r="CX292" s="200"/>
      <c r="CY292" s="200"/>
      <c r="CZ292" s="200"/>
      <c r="DA292" s="200"/>
      <c r="DB292" s="200"/>
      <c r="DC292" s="200"/>
      <c r="DD292" s="200"/>
      <c r="DE292" s="200"/>
      <c r="DF292" s="200"/>
      <c r="DG292" s="200"/>
      <c r="DH292" s="200"/>
      <c r="DI292" s="200"/>
      <c r="DJ292" s="200"/>
      <c r="DK292" s="200"/>
      <c r="DL292" s="200"/>
      <c r="DM292" s="200"/>
      <c r="DN292" s="200"/>
      <c r="DO292" s="200"/>
      <c r="DP292" s="200"/>
      <c r="DQ292" s="200"/>
      <c r="DR292" s="200"/>
      <c r="DS292" s="200"/>
      <c r="DT292" s="200"/>
      <c r="DU292" s="200"/>
      <c r="DV292" s="200"/>
      <c r="DW292" s="200"/>
      <c r="DX292" s="200"/>
      <c r="DY292" s="200"/>
      <c r="DZ292" s="200"/>
      <c r="EA292" s="200"/>
      <c r="EB292" s="200"/>
      <c r="EC292" s="200"/>
      <c r="ED292" s="200"/>
      <c r="EE292" s="200"/>
      <c r="EF292" s="200"/>
      <c r="EG292" s="32"/>
    </row>
    <row r="293" spans="1:137" outlineLevel="1">
      <c r="A293" s="211" t="str">
        <f>A252&amp;"."&amp;A284&amp;"."&amp;A253&amp;"."&amp;B293</f>
        <v>1.d.6.9</v>
      </c>
      <c r="B293">
        <v>9</v>
      </c>
      <c r="C293" t="e">
        <f>_xlfn.XLOOKUP($A293,Select!$A$4:$A$65,Select!$H$4:$H$65)</f>
        <v>#N/A</v>
      </c>
      <c r="D293"/>
      <c r="E293"/>
      <c r="F293"/>
      <c r="G293"/>
      <c r="H293"/>
      <c r="I293"/>
      <c r="J293"/>
      <c r="K293"/>
      <c r="L293"/>
      <c r="M293" s="200"/>
      <c r="N293" s="200"/>
      <c r="O293" s="200"/>
      <c r="P293" s="200"/>
      <c r="Q293" s="200"/>
      <c r="R293" s="200"/>
      <c r="S293" s="200"/>
      <c r="T293" s="200"/>
      <c r="U293" s="200"/>
      <c r="V293" s="200"/>
      <c r="W293" s="200"/>
      <c r="X293" s="200"/>
      <c r="Y293" s="200"/>
      <c r="Z293" s="200"/>
      <c r="AA293" s="200"/>
      <c r="AB293" s="200"/>
      <c r="AC293" s="200"/>
      <c r="AD293" s="200"/>
      <c r="AE293" s="200"/>
      <c r="AF293" s="200"/>
      <c r="AG293" s="200"/>
      <c r="AH293" s="200"/>
      <c r="AI293" s="200"/>
      <c r="AJ293" s="200"/>
      <c r="AK293" s="200"/>
      <c r="AL293" s="200"/>
      <c r="AM293" s="200"/>
      <c r="AN293" s="200"/>
      <c r="AO293" s="200"/>
      <c r="AP293" s="200"/>
      <c r="AQ293" s="200"/>
      <c r="AR293" s="200"/>
      <c r="AS293" s="200"/>
      <c r="AT293" s="200"/>
      <c r="AU293" s="200"/>
      <c r="AV293" s="200"/>
      <c r="AW293" s="200"/>
      <c r="AX293" s="200"/>
      <c r="AY293" s="200"/>
      <c r="AZ293" s="200"/>
      <c r="BA293" s="200"/>
      <c r="BB293" s="200"/>
      <c r="BC293" s="200"/>
      <c r="BD293" s="200"/>
      <c r="BE293" s="200"/>
      <c r="BF293" s="200"/>
      <c r="BG293" s="200"/>
      <c r="BH293" s="200"/>
      <c r="BI293" s="200"/>
      <c r="BJ293" s="200"/>
      <c r="BK293" s="200"/>
      <c r="BL293" s="200"/>
      <c r="BM293" s="200"/>
      <c r="BN293" s="200"/>
      <c r="BO293" s="200"/>
      <c r="BP293" s="200"/>
      <c r="BQ293" s="200"/>
      <c r="BR293" s="200"/>
      <c r="BS293" s="200"/>
      <c r="BT293" s="200"/>
      <c r="BU293" s="200"/>
      <c r="BV293" s="200"/>
      <c r="BW293" s="200"/>
      <c r="BX293" s="200"/>
      <c r="BY293" s="200"/>
      <c r="BZ293" s="200"/>
      <c r="CA293" s="200"/>
      <c r="CB293" s="200"/>
      <c r="CC293" s="200"/>
      <c r="CD293" s="200"/>
      <c r="CE293" s="200"/>
      <c r="CF293" s="200"/>
      <c r="CG293" s="200"/>
      <c r="CH293" s="200"/>
      <c r="CI293" s="200"/>
      <c r="CJ293" s="200"/>
      <c r="CK293" s="200"/>
      <c r="CL293" s="200"/>
      <c r="CM293" s="200"/>
      <c r="CN293" s="200"/>
      <c r="CO293" s="200"/>
      <c r="CP293" s="200"/>
      <c r="CQ293" s="200"/>
      <c r="CR293" s="200"/>
      <c r="CS293" s="200"/>
      <c r="CT293" s="200"/>
      <c r="CU293" s="200"/>
      <c r="CV293" s="200"/>
      <c r="CW293" s="200"/>
      <c r="CX293" s="200"/>
      <c r="CY293" s="200"/>
      <c r="CZ293" s="200"/>
      <c r="DA293" s="200"/>
      <c r="DB293" s="200"/>
      <c r="DC293" s="200"/>
      <c r="DD293" s="200"/>
      <c r="DE293" s="200"/>
      <c r="DF293" s="200"/>
      <c r="DG293" s="200"/>
      <c r="DH293" s="200"/>
      <c r="DI293" s="200"/>
      <c r="DJ293" s="200"/>
      <c r="DK293" s="200"/>
      <c r="DL293" s="200"/>
      <c r="DM293" s="200"/>
      <c r="DN293" s="200"/>
      <c r="DO293" s="200"/>
      <c r="DP293" s="200"/>
      <c r="DQ293" s="200"/>
      <c r="DR293" s="200"/>
      <c r="DS293" s="200"/>
      <c r="DT293" s="200"/>
      <c r="DU293" s="200"/>
      <c r="DV293" s="200"/>
      <c r="DW293" s="200"/>
      <c r="DX293" s="200"/>
      <c r="DY293" s="200"/>
      <c r="DZ293" s="200"/>
      <c r="EA293" s="200"/>
      <c r="EB293" s="200"/>
      <c r="EC293" s="200"/>
      <c r="ED293" s="200"/>
      <c r="EE293" s="200"/>
      <c r="EF293" s="200"/>
      <c r="EG293" s="32"/>
    </row>
    <row r="294" spans="1:137" outlineLevel="1">
      <c r="A294" s="211" t="str">
        <f>A252&amp;"."&amp;A284&amp;"."&amp;A253&amp;"."&amp;B294</f>
        <v>1.d.6.10</v>
      </c>
      <c r="B294">
        <v>10</v>
      </c>
      <c r="C294" t="e">
        <f>_xlfn.XLOOKUP($A294,Select!$A$4:$A$65,Select!$H$4:$H$65)</f>
        <v>#N/A</v>
      </c>
      <c r="D294"/>
      <c r="E294"/>
      <c r="F294"/>
      <c r="G294"/>
      <c r="H294"/>
      <c r="I294"/>
      <c r="J294"/>
      <c r="K294"/>
      <c r="L294"/>
      <c r="M294" s="200"/>
      <c r="N294" s="200"/>
      <c r="O294" s="200"/>
      <c r="P294" s="200"/>
      <c r="Q294" s="200"/>
      <c r="R294" s="200"/>
      <c r="S294" s="200"/>
      <c r="T294" s="200"/>
      <c r="U294" s="200"/>
      <c r="V294" s="200"/>
      <c r="W294" s="200"/>
      <c r="X294" s="200"/>
      <c r="Y294" s="200"/>
      <c r="Z294" s="200"/>
      <c r="AA294" s="200"/>
      <c r="AB294" s="200"/>
      <c r="AC294" s="200"/>
      <c r="AD294" s="200"/>
      <c r="AE294" s="200"/>
      <c r="AF294" s="200"/>
      <c r="AG294" s="200"/>
      <c r="AH294" s="200"/>
      <c r="AI294" s="200"/>
      <c r="AJ294" s="200"/>
      <c r="AK294" s="200"/>
      <c r="AL294" s="200"/>
      <c r="AM294" s="200"/>
      <c r="AN294" s="200"/>
      <c r="AO294" s="200"/>
      <c r="AP294" s="200"/>
      <c r="AQ294" s="200"/>
      <c r="AR294" s="200"/>
      <c r="AS294" s="200"/>
      <c r="AT294" s="200"/>
      <c r="AU294" s="200"/>
      <c r="AV294" s="200"/>
      <c r="AW294" s="200"/>
      <c r="AX294" s="200"/>
      <c r="AY294" s="200"/>
      <c r="AZ294" s="200"/>
      <c r="BA294" s="200"/>
      <c r="BB294" s="200"/>
      <c r="BC294" s="200"/>
      <c r="BD294" s="200"/>
      <c r="BE294" s="200"/>
      <c r="BF294" s="200"/>
      <c r="BG294" s="200"/>
      <c r="BH294" s="200"/>
      <c r="BI294" s="200"/>
      <c r="BJ294" s="200"/>
      <c r="BK294" s="200"/>
      <c r="BL294" s="200"/>
      <c r="BM294" s="200"/>
      <c r="BN294" s="200"/>
      <c r="BO294" s="200"/>
      <c r="BP294" s="200"/>
      <c r="BQ294" s="200"/>
      <c r="BR294" s="200"/>
      <c r="BS294" s="200"/>
      <c r="BT294" s="200"/>
      <c r="BU294" s="200"/>
      <c r="BV294" s="200"/>
      <c r="BW294" s="200"/>
      <c r="BX294" s="200"/>
      <c r="BY294" s="200"/>
      <c r="BZ294" s="200"/>
      <c r="CA294" s="200"/>
      <c r="CB294" s="200"/>
      <c r="CC294" s="200"/>
      <c r="CD294" s="200"/>
      <c r="CE294" s="200"/>
      <c r="CF294" s="200"/>
      <c r="CG294" s="200"/>
      <c r="CH294" s="200"/>
      <c r="CI294" s="200"/>
      <c r="CJ294" s="200"/>
      <c r="CK294" s="200"/>
      <c r="CL294" s="200"/>
      <c r="CM294" s="200"/>
      <c r="CN294" s="200"/>
      <c r="CO294" s="200"/>
      <c r="CP294" s="200"/>
      <c r="CQ294" s="200"/>
      <c r="CR294" s="200"/>
      <c r="CS294" s="200"/>
      <c r="CT294" s="200"/>
      <c r="CU294" s="200"/>
      <c r="CV294" s="200"/>
      <c r="CW294" s="200"/>
      <c r="CX294" s="200"/>
      <c r="CY294" s="200"/>
      <c r="CZ294" s="200"/>
      <c r="DA294" s="200"/>
      <c r="DB294" s="200"/>
      <c r="DC294" s="200"/>
      <c r="DD294" s="200"/>
      <c r="DE294" s="200"/>
      <c r="DF294" s="200"/>
      <c r="DG294" s="200"/>
      <c r="DH294" s="200"/>
      <c r="DI294" s="200"/>
      <c r="DJ294" s="200"/>
      <c r="DK294" s="200"/>
      <c r="DL294" s="200"/>
      <c r="DM294" s="200"/>
      <c r="DN294" s="200"/>
      <c r="DO294" s="200"/>
      <c r="DP294" s="200"/>
      <c r="DQ294" s="200"/>
      <c r="DR294" s="200"/>
      <c r="DS294" s="200"/>
      <c r="DT294" s="200"/>
      <c r="DU294" s="200"/>
      <c r="DV294" s="200"/>
      <c r="DW294" s="200"/>
      <c r="DX294" s="200"/>
      <c r="DY294" s="200"/>
      <c r="DZ294" s="200"/>
      <c r="EA294" s="200"/>
      <c r="EB294" s="200"/>
      <c r="EC294" s="200"/>
      <c r="ED294" s="200"/>
      <c r="EE294" s="200"/>
      <c r="EF294" s="200"/>
      <c r="EG294" s="32"/>
    </row>
    <row r="295" spans="1:137" outlineLevel="1">
      <c r="A295" s="211" t="str">
        <f>A252&amp;"."&amp;A284&amp;"."&amp;A253&amp;"."&amp;B295</f>
        <v>1.d.6.11</v>
      </c>
      <c r="B295">
        <v>11</v>
      </c>
      <c r="C295" t="e">
        <f>_xlfn.XLOOKUP($A295,Select!$A$4:$A$65,Select!$H$4:$H$65)</f>
        <v>#N/A</v>
      </c>
      <c r="D295"/>
      <c r="E295"/>
      <c r="F295"/>
      <c r="G295"/>
      <c r="H295"/>
      <c r="I295"/>
      <c r="J295"/>
      <c r="K295"/>
      <c r="L295"/>
      <c r="M295" s="200"/>
      <c r="N295" s="200"/>
      <c r="O295" s="200"/>
      <c r="P295" s="200"/>
      <c r="Q295" s="200"/>
      <c r="R295" s="200"/>
      <c r="S295" s="200"/>
      <c r="T295" s="200"/>
      <c r="U295" s="200"/>
      <c r="V295" s="200"/>
      <c r="W295" s="200"/>
      <c r="X295" s="200"/>
      <c r="Y295" s="200"/>
      <c r="Z295" s="200"/>
      <c r="AA295" s="200"/>
      <c r="AB295" s="200"/>
      <c r="AC295" s="200"/>
      <c r="AD295" s="200"/>
      <c r="AE295" s="200"/>
      <c r="AF295" s="200"/>
      <c r="AG295" s="200"/>
      <c r="AH295" s="200"/>
      <c r="AI295" s="200"/>
      <c r="AJ295" s="200"/>
      <c r="AK295" s="200"/>
      <c r="AL295" s="200"/>
      <c r="AM295" s="200"/>
      <c r="AN295" s="200"/>
      <c r="AO295" s="200"/>
      <c r="AP295" s="200"/>
      <c r="AQ295" s="200"/>
      <c r="AR295" s="200"/>
      <c r="AS295" s="200"/>
      <c r="AT295" s="200"/>
      <c r="AU295" s="200"/>
      <c r="AV295" s="200"/>
      <c r="AW295" s="200"/>
      <c r="AX295" s="200"/>
      <c r="AY295" s="200"/>
      <c r="AZ295" s="200"/>
      <c r="BA295" s="200"/>
      <c r="BB295" s="200"/>
      <c r="BC295" s="200"/>
      <c r="BD295" s="200"/>
      <c r="BE295" s="200"/>
      <c r="BF295" s="200"/>
      <c r="BG295" s="200"/>
      <c r="BH295" s="200"/>
      <c r="BI295" s="200"/>
      <c r="BJ295" s="200"/>
      <c r="BK295" s="200"/>
      <c r="BL295" s="200"/>
      <c r="BM295" s="200"/>
      <c r="BN295" s="200"/>
      <c r="BO295" s="200"/>
      <c r="BP295" s="200"/>
      <c r="BQ295" s="200"/>
      <c r="BR295" s="200"/>
      <c r="BS295" s="200"/>
      <c r="BT295" s="200"/>
      <c r="BU295" s="200"/>
      <c r="BV295" s="200"/>
      <c r="BW295" s="200"/>
      <c r="BX295" s="200"/>
      <c r="BY295" s="200"/>
      <c r="BZ295" s="200"/>
      <c r="CA295" s="200"/>
      <c r="CB295" s="200"/>
      <c r="CC295" s="200"/>
      <c r="CD295" s="200"/>
      <c r="CE295" s="200"/>
      <c r="CF295" s="200"/>
      <c r="CG295" s="200"/>
      <c r="CH295" s="200"/>
      <c r="CI295" s="200"/>
      <c r="CJ295" s="200"/>
      <c r="CK295" s="200"/>
      <c r="CL295" s="200"/>
      <c r="CM295" s="200"/>
      <c r="CN295" s="200"/>
      <c r="CO295" s="200"/>
      <c r="CP295" s="200"/>
      <c r="CQ295" s="200"/>
      <c r="CR295" s="200"/>
      <c r="CS295" s="200"/>
      <c r="CT295" s="200"/>
      <c r="CU295" s="200"/>
      <c r="CV295" s="200"/>
      <c r="CW295" s="200"/>
      <c r="CX295" s="200"/>
      <c r="CY295" s="200"/>
      <c r="CZ295" s="200"/>
      <c r="DA295" s="200"/>
      <c r="DB295" s="200"/>
      <c r="DC295" s="200"/>
      <c r="DD295" s="200"/>
      <c r="DE295" s="200"/>
      <c r="DF295" s="200"/>
      <c r="DG295" s="200"/>
      <c r="DH295" s="200"/>
      <c r="DI295" s="200"/>
      <c r="DJ295" s="200"/>
      <c r="DK295" s="200"/>
      <c r="DL295" s="200"/>
      <c r="DM295" s="200"/>
      <c r="DN295" s="200"/>
      <c r="DO295" s="200"/>
      <c r="DP295" s="200"/>
      <c r="DQ295" s="200"/>
      <c r="DR295" s="200"/>
      <c r="DS295" s="200"/>
      <c r="DT295" s="200"/>
      <c r="DU295" s="200"/>
      <c r="DV295" s="200"/>
      <c r="DW295" s="200"/>
      <c r="DX295" s="200"/>
      <c r="DY295" s="200"/>
      <c r="DZ295" s="200"/>
      <c r="EA295" s="200"/>
      <c r="EB295" s="200"/>
      <c r="EC295" s="200"/>
      <c r="ED295" s="200"/>
      <c r="EE295" s="200"/>
      <c r="EF295" s="200"/>
      <c r="EG295" s="32"/>
    </row>
    <row r="296" spans="1:137" outlineLevel="1">
      <c r="A296" s="211" t="str">
        <f>A252&amp;"."&amp;A284&amp;"."&amp;A253&amp;"."&amp;B296</f>
        <v>1.d.6.12</v>
      </c>
      <c r="B296">
        <v>12</v>
      </c>
      <c r="C296" t="e">
        <f>_xlfn.XLOOKUP($A296,Select!$A$4:$A$65,Select!$H$4:$H$65)</f>
        <v>#N/A</v>
      </c>
      <c r="D296"/>
      <c r="E296"/>
      <c r="F296"/>
      <c r="G296"/>
      <c r="H296"/>
      <c r="I296"/>
      <c r="J296"/>
      <c r="K296"/>
      <c r="L296"/>
      <c r="M296" s="200"/>
      <c r="N296" s="200"/>
      <c r="O296" s="200"/>
      <c r="P296" s="200"/>
      <c r="Q296" s="200"/>
      <c r="R296" s="200"/>
      <c r="S296" s="200"/>
      <c r="T296" s="200"/>
      <c r="U296" s="200"/>
      <c r="V296" s="200"/>
      <c r="W296" s="200"/>
      <c r="X296" s="200"/>
      <c r="Y296" s="200"/>
      <c r="Z296" s="200"/>
      <c r="AA296" s="200"/>
      <c r="AB296" s="200"/>
      <c r="AC296" s="200"/>
      <c r="AD296" s="200"/>
      <c r="AE296" s="200"/>
      <c r="AF296" s="200"/>
      <c r="AG296" s="200"/>
      <c r="AH296" s="200"/>
      <c r="AI296" s="200"/>
      <c r="AJ296" s="200"/>
      <c r="AK296" s="200"/>
      <c r="AL296" s="200"/>
      <c r="AM296" s="200"/>
      <c r="AN296" s="200"/>
      <c r="AO296" s="200"/>
      <c r="AP296" s="200"/>
      <c r="AQ296" s="200"/>
      <c r="AR296" s="200"/>
      <c r="AS296" s="200"/>
      <c r="AT296" s="200"/>
      <c r="AU296" s="200"/>
      <c r="AV296" s="200"/>
      <c r="AW296" s="200"/>
      <c r="AX296" s="200"/>
      <c r="AY296" s="200"/>
      <c r="AZ296" s="200"/>
      <c r="BA296" s="200"/>
      <c r="BB296" s="200"/>
      <c r="BC296" s="200"/>
      <c r="BD296" s="200"/>
      <c r="BE296" s="200"/>
      <c r="BF296" s="200"/>
      <c r="BG296" s="200"/>
      <c r="BH296" s="200"/>
      <c r="BI296" s="200"/>
      <c r="BJ296" s="200"/>
      <c r="BK296" s="200"/>
      <c r="BL296" s="200"/>
      <c r="BM296" s="200"/>
      <c r="BN296" s="200"/>
      <c r="BO296" s="200"/>
      <c r="BP296" s="200"/>
      <c r="BQ296" s="200"/>
      <c r="BR296" s="200"/>
      <c r="BS296" s="200"/>
      <c r="BT296" s="200"/>
      <c r="BU296" s="200"/>
      <c r="BV296" s="200"/>
      <c r="BW296" s="200"/>
      <c r="BX296" s="200"/>
      <c r="BY296" s="200"/>
      <c r="BZ296" s="200"/>
      <c r="CA296" s="200"/>
      <c r="CB296" s="200"/>
      <c r="CC296" s="200"/>
      <c r="CD296" s="200"/>
      <c r="CE296" s="200"/>
      <c r="CF296" s="200"/>
      <c r="CG296" s="200"/>
      <c r="CH296" s="200"/>
      <c r="CI296" s="200"/>
      <c r="CJ296" s="200"/>
      <c r="CK296" s="200"/>
      <c r="CL296" s="200"/>
      <c r="CM296" s="200"/>
      <c r="CN296" s="200"/>
      <c r="CO296" s="200"/>
      <c r="CP296" s="200"/>
      <c r="CQ296" s="200"/>
      <c r="CR296" s="200"/>
      <c r="CS296" s="200"/>
      <c r="CT296" s="200"/>
      <c r="CU296" s="200"/>
      <c r="CV296" s="200"/>
      <c r="CW296" s="200"/>
      <c r="CX296" s="200"/>
      <c r="CY296" s="200"/>
      <c r="CZ296" s="200"/>
      <c r="DA296" s="200"/>
      <c r="DB296" s="200"/>
      <c r="DC296" s="200"/>
      <c r="DD296" s="200"/>
      <c r="DE296" s="200"/>
      <c r="DF296" s="200"/>
      <c r="DG296" s="200"/>
      <c r="DH296" s="200"/>
      <c r="DI296" s="200"/>
      <c r="DJ296" s="200"/>
      <c r="DK296" s="200"/>
      <c r="DL296" s="200"/>
      <c r="DM296" s="200"/>
      <c r="DN296" s="200"/>
      <c r="DO296" s="200"/>
      <c r="DP296" s="200"/>
      <c r="DQ296" s="200"/>
      <c r="DR296" s="200"/>
      <c r="DS296" s="200"/>
      <c r="DT296" s="200"/>
      <c r="DU296" s="200"/>
      <c r="DV296" s="200"/>
      <c r="DW296" s="200"/>
      <c r="DX296" s="200"/>
      <c r="DY296" s="200"/>
      <c r="DZ296" s="200"/>
      <c r="EA296" s="200"/>
      <c r="EB296" s="200"/>
      <c r="EC296" s="200"/>
      <c r="ED296" s="200"/>
      <c r="EE296" s="200"/>
      <c r="EF296" s="200"/>
      <c r="EG296" s="32"/>
    </row>
    <row r="297" spans="1:137" s="156" customFormat="1" outlineLevel="1">
      <c r="A297" s="212"/>
      <c r="B297" s="201">
        <f>B296-COUNTIFS(C285:C296,#N/A)</f>
        <v>0</v>
      </c>
      <c r="C297" s="201" t="s">
        <v>285</v>
      </c>
      <c r="D297" s="201"/>
      <c r="E297" s="201"/>
      <c r="F297" s="201"/>
      <c r="G297" s="201"/>
      <c r="H297" s="201"/>
      <c r="I297" s="201"/>
      <c r="J297" s="201"/>
      <c r="K297" s="201"/>
      <c r="L297" s="201"/>
      <c r="M297" s="201">
        <f t="shared" ref="M297" si="89">SUM(M285:M296)</f>
        <v>0</v>
      </c>
      <c r="N297" s="201">
        <f t="shared" ref="N297:BY297" si="90">SUM(N285:N296)</f>
        <v>0</v>
      </c>
      <c r="O297" s="201">
        <f t="shared" si="90"/>
        <v>0</v>
      </c>
      <c r="P297" s="201">
        <f t="shared" si="90"/>
        <v>0</v>
      </c>
      <c r="Q297" s="201">
        <f t="shared" si="90"/>
        <v>0</v>
      </c>
      <c r="R297" s="201">
        <f t="shared" si="90"/>
        <v>0</v>
      </c>
      <c r="S297" s="201">
        <f t="shared" si="90"/>
        <v>0</v>
      </c>
      <c r="T297" s="201">
        <f t="shared" si="90"/>
        <v>0</v>
      </c>
      <c r="U297" s="201">
        <f t="shared" si="90"/>
        <v>0</v>
      </c>
      <c r="V297" s="201">
        <f t="shared" si="90"/>
        <v>0</v>
      </c>
      <c r="W297" s="201">
        <f t="shared" si="90"/>
        <v>0</v>
      </c>
      <c r="X297" s="201">
        <f t="shared" si="90"/>
        <v>0</v>
      </c>
      <c r="Y297" s="201">
        <f t="shared" si="90"/>
        <v>0</v>
      </c>
      <c r="Z297" s="201">
        <f t="shared" si="90"/>
        <v>0</v>
      </c>
      <c r="AA297" s="201">
        <f t="shared" si="90"/>
        <v>0</v>
      </c>
      <c r="AB297" s="201">
        <f t="shared" si="90"/>
        <v>0</v>
      </c>
      <c r="AC297" s="201">
        <f t="shared" si="90"/>
        <v>0</v>
      </c>
      <c r="AD297" s="201">
        <f t="shared" si="90"/>
        <v>0</v>
      </c>
      <c r="AE297" s="201">
        <f t="shared" si="90"/>
        <v>0</v>
      </c>
      <c r="AF297" s="201">
        <f t="shared" si="90"/>
        <v>0</v>
      </c>
      <c r="AG297" s="201">
        <f t="shared" si="90"/>
        <v>0</v>
      </c>
      <c r="AH297" s="201">
        <f t="shared" si="90"/>
        <v>0</v>
      </c>
      <c r="AI297" s="201">
        <f t="shared" si="90"/>
        <v>0</v>
      </c>
      <c r="AJ297" s="201">
        <f t="shared" si="90"/>
        <v>0</v>
      </c>
      <c r="AK297" s="201">
        <f t="shared" si="90"/>
        <v>0</v>
      </c>
      <c r="AL297" s="201">
        <f t="shared" si="90"/>
        <v>0</v>
      </c>
      <c r="AM297" s="201">
        <f t="shared" si="90"/>
        <v>0</v>
      </c>
      <c r="AN297" s="201">
        <f t="shared" si="90"/>
        <v>0</v>
      </c>
      <c r="AO297" s="201">
        <f t="shared" si="90"/>
        <v>0</v>
      </c>
      <c r="AP297" s="201">
        <f t="shared" si="90"/>
        <v>0</v>
      </c>
      <c r="AQ297" s="201">
        <f t="shared" si="90"/>
        <v>0</v>
      </c>
      <c r="AR297" s="201">
        <f t="shared" si="90"/>
        <v>0</v>
      </c>
      <c r="AS297" s="201">
        <f t="shared" si="90"/>
        <v>0</v>
      </c>
      <c r="AT297" s="201">
        <f t="shared" si="90"/>
        <v>0</v>
      </c>
      <c r="AU297" s="201">
        <f t="shared" si="90"/>
        <v>0</v>
      </c>
      <c r="AV297" s="201">
        <f t="shared" si="90"/>
        <v>0</v>
      </c>
      <c r="AW297" s="201">
        <f t="shared" si="90"/>
        <v>0</v>
      </c>
      <c r="AX297" s="201">
        <f t="shared" si="90"/>
        <v>0</v>
      </c>
      <c r="AY297" s="201">
        <f t="shared" si="90"/>
        <v>0</v>
      </c>
      <c r="AZ297" s="201">
        <f t="shared" si="90"/>
        <v>0</v>
      </c>
      <c r="BA297" s="201">
        <f t="shared" si="90"/>
        <v>0</v>
      </c>
      <c r="BB297" s="201">
        <f t="shared" si="90"/>
        <v>0</v>
      </c>
      <c r="BC297" s="201">
        <f t="shared" si="90"/>
        <v>0</v>
      </c>
      <c r="BD297" s="201">
        <f t="shared" si="90"/>
        <v>0</v>
      </c>
      <c r="BE297" s="201">
        <f t="shared" si="90"/>
        <v>0</v>
      </c>
      <c r="BF297" s="201">
        <f t="shared" si="90"/>
        <v>0</v>
      </c>
      <c r="BG297" s="201">
        <f t="shared" si="90"/>
        <v>0</v>
      </c>
      <c r="BH297" s="201">
        <f t="shared" si="90"/>
        <v>0</v>
      </c>
      <c r="BI297" s="201">
        <f t="shared" si="90"/>
        <v>0</v>
      </c>
      <c r="BJ297" s="201">
        <f t="shared" si="90"/>
        <v>0</v>
      </c>
      <c r="BK297" s="201">
        <f t="shared" si="90"/>
        <v>0</v>
      </c>
      <c r="BL297" s="201">
        <f t="shared" si="90"/>
        <v>0</v>
      </c>
      <c r="BM297" s="201">
        <f t="shared" si="90"/>
        <v>0</v>
      </c>
      <c r="BN297" s="201">
        <f t="shared" si="90"/>
        <v>0</v>
      </c>
      <c r="BO297" s="201">
        <f t="shared" si="90"/>
        <v>0</v>
      </c>
      <c r="BP297" s="201">
        <f t="shared" si="90"/>
        <v>0</v>
      </c>
      <c r="BQ297" s="201">
        <f t="shared" si="90"/>
        <v>0</v>
      </c>
      <c r="BR297" s="201">
        <f t="shared" si="90"/>
        <v>0</v>
      </c>
      <c r="BS297" s="201">
        <f t="shared" si="90"/>
        <v>0</v>
      </c>
      <c r="BT297" s="201">
        <f t="shared" si="90"/>
        <v>0</v>
      </c>
      <c r="BU297" s="201">
        <f t="shared" si="90"/>
        <v>0</v>
      </c>
      <c r="BV297" s="201">
        <f t="shared" si="90"/>
        <v>0</v>
      </c>
      <c r="BW297" s="201">
        <f t="shared" si="90"/>
        <v>0</v>
      </c>
      <c r="BX297" s="201">
        <f t="shared" si="90"/>
        <v>0</v>
      </c>
      <c r="BY297" s="201">
        <f t="shared" si="90"/>
        <v>0</v>
      </c>
      <c r="BZ297" s="201">
        <f t="shared" ref="BZ297:EG297" si="91">SUM(BZ285:BZ296)</f>
        <v>0</v>
      </c>
      <c r="CA297" s="201">
        <f t="shared" si="91"/>
        <v>0</v>
      </c>
      <c r="CB297" s="201">
        <f t="shared" si="91"/>
        <v>0</v>
      </c>
      <c r="CC297" s="201">
        <f t="shared" si="91"/>
        <v>0</v>
      </c>
      <c r="CD297" s="201">
        <f t="shared" si="91"/>
        <v>0</v>
      </c>
      <c r="CE297" s="201">
        <f t="shared" si="91"/>
        <v>0</v>
      </c>
      <c r="CF297" s="201">
        <f t="shared" si="91"/>
        <v>0</v>
      </c>
      <c r="CG297" s="201">
        <f t="shared" si="91"/>
        <v>0</v>
      </c>
      <c r="CH297" s="201">
        <f t="shared" si="91"/>
        <v>0</v>
      </c>
      <c r="CI297" s="201">
        <f t="shared" si="91"/>
        <v>0</v>
      </c>
      <c r="CJ297" s="201">
        <f t="shared" si="91"/>
        <v>0</v>
      </c>
      <c r="CK297" s="201">
        <f t="shared" si="91"/>
        <v>0</v>
      </c>
      <c r="CL297" s="201">
        <f t="shared" si="91"/>
        <v>0</v>
      </c>
      <c r="CM297" s="201">
        <f t="shared" si="91"/>
        <v>0</v>
      </c>
      <c r="CN297" s="201">
        <f t="shared" si="91"/>
        <v>0</v>
      </c>
      <c r="CO297" s="201">
        <f t="shared" si="91"/>
        <v>0</v>
      </c>
      <c r="CP297" s="201">
        <f t="shared" si="91"/>
        <v>0</v>
      </c>
      <c r="CQ297" s="201">
        <f t="shared" si="91"/>
        <v>0</v>
      </c>
      <c r="CR297" s="201">
        <f t="shared" si="91"/>
        <v>0</v>
      </c>
      <c r="CS297" s="201">
        <f t="shared" si="91"/>
        <v>0</v>
      </c>
      <c r="CT297" s="201">
        <f t="shared" si="91"/>
        <v>0</v>
      </c>
      <c r="CU297" s="201">
        <f t="shared" si="91"/>
        <v>0</v>
      </c>
      <c r="CV297" s="201">
        <f t="shared" si="91"/>
        <v>0</v>
      </c>
      <c r="CW297" s="201">
        <f t="shared" si="91"/>
        <v>0</v>
      </c>
      <c r="CX297" s="201">
        <f t="shared" si="91"/>
        <v>0</v>
      </c>
      <c r="CY297" s="201">
        <f t="shared" si="91"/>
        <v>0</v>
      </c>
      <c r="CZ297" s="201">
        <f t="shared" si="91"/>
        <v>0</v>
      </c>
      <c r="DA297" s="201">
        <f t="shared" si="91"/>
        <v>0</v>
      </c>
      <c r="DB297" s="201">
        <f t="shared" si="91"/>
        <v>0</v>
      </c>
      <c r="DC297" s="201">
        <f t="shared" si="91"/>
        <v>0</v>
      </c>
      <c r="DD297" s="201">
        <f t="shared" si="91"/>
        <v>0</v>
      </c>
      <c r="DE297" s="201">
        <f t="shared" si="91"/>
        <v>0</v>
      </c>
      <c r="DF297" s="201">
        <f t="shared" si="91"/>
        <v>0</v>
      </c>
      <c r="DG297" s="201">
        <f t="shared" si="91"/>
        <v>0</v>
      </c>
      <c r="DH297" s="201">
        <f t="shared" si="91"/>
        <v>0</v>
      </c>
      <c r="DI297" s="201">
        <f t="shared" si="91"/>
        <v>0</v>
      </c>
      <c r="DJ297" s="201">
        <f t="shared" si="91"/>
        <v>0</v>
      </c>
      <c r="DK297" s="201">
        <f t="shared" si="91"/>
        <v>0</v>
      </c>
      <c r="DL297" s="201">
        <f t="shared" si="91"/>
        <v>0</v>
      </c>
      <c r="DM297" s="201">
        <f t="shared" si="91"/>
        <v>0</v>
      </c>
      <c r="DN297" s="201">
        <f t="shared" si="91"/>
        <v>0</v>
      </c>
      <c r="DO297" s="201">
        <f t="shared" si="91"/>
        <v>0</v>
      </c>
      <c r="DP297" s="201">
        <f t="shared" si="91"/>
        <v>0</v>
      </c>
      <c r="DQ297" s="201">
        <f t="shared" si="91"/>
        <v>0</v>
      </c>
      <c r="DR297" s="201">
        <f t="shared" si="91"/>
        <v>0</v>
      </c>
      <c r="DS297" s="201">
        <f t="shared" si="91"/>
        <v>0</v>
      </c>
      <c r="DT297" s="201">
        <f t="shared" si="91"/>
        <v>0</v>
      </c>
      <c r="DU297" s="201">
        <f t="shared" si="91"/>
        <v>0</v>
      </c>
      <c r="DV297" s="201">
        <f t="shared" si="91"/>
        <v>0</v>
      </c>
      <c r="DW297" s="201">
        <f t="shared" si="91"/>
        <v>0</v>
      </c>
      <c r="DX297" s="201">
        <f t="shared" si="91"/>
        <v>0</v>
      </c>
      <c r="DY297" s="201">
        <f t="shared" si="91"/>
        <v>0</v>
      </c>
      <c r="DZ297" s="201">
        <f t="shared" si="91"/>
        <v>0</v>
      </c>
      <c r="EA297" s="201">
        <f t="shared" si="91"/>
        <v>0</v>
      </c>
      <c r="EB297" s="201">
        <f t="shared" si="91"/>
        <v>0</v>
      </c>
      <c r="EC297" s="201">
        <f t="shared" si="91"/>
        <v>0</v>
      </c>
      <c r="ED297" s="201">
        <f t="shared" si="91"/>
        <v>0</v>
      </c>
      <c r="EE297" s="201">
        <f t="shared" si="91"/>
        <v>0</v>
      </c>
      <c r="EF297" s="201">
        <f t="shared" si="91"/>
        <v>0</v>
      </c>
      <c r="EG297" s="155">
        <f t="shared" si="91"/>
        <v>0</v>
      </c>
    </row>
    <row r="298" spans="1:137" ht="16.149999999999999" outlineLevel="1" thickBot="1">
      <c r="A298" s="213"/>
      <c r="B298" s="202"/>
      <c r="C298" s="202"/>
      <c r="D298" s="202"/>
      <c r="E298" s="202"/>
      <c r="F298" s="202"/>
      <c r="G298" s="202"/>
      <c r="H298" s="202"/>
      <c r="I298" s="202"/>
      <c r="J298" s="202"/>
      <c r="K298" s="202"/>
      <c r="L298" s="202"/>
      <c r="M298" s="202"/>
      <c r="N298" s="202"/>
      <c r="O298" s="202"/>
      <c r="P298" s="202"/>
      <c r="Q298" s="202"/>
      <c r="R298" s="202"/>
      <c r="S298" s="202"/>
      <c r="T298" s="202"/>
      <c r="U298" s="202"/>
      <c r="V298" s="202"/>
      <c r="W298" s="202"/>
      <c r="X298" s="202"/>
      <c r="Y298" s="202"/>
      <c r="Z298" s="202"/>
      <c r="AA298" s="202"/>
      <c r="AB298" s="202"/>
      <c r="AC298" s="202"/>
      <c r="AD298" s="202"/>
      <c r="AE298" s="202"/>
      <c r="AF298" s="202"/>
      <c r="AG298" s="202"/>
      <c r="AH298" s="202"/>
      <c r="AI298" s="202"/>
      <c r="AJ298" s="202"/>
      <c r="AK298" s="202"/>
      <c r="AL298" s="202"/>
      <c r="AM298" s="202"/>
      <c r="AN298" s="202"/>
      <c r="AO298" s="202"/>
      <c r="AP298" s="202"/>
      <c r="AQ298" s="202"/>
      <c r="AR298" s="202"/>
      <c r="AS298" s="202"/>
      <c r="AT298" s="202"/>
      <c r="AU298" s="202"/>
      <c r="AV298" s="202"/>
      <c r="AW298" s="202"/>
      <c r="AX298" s="202"/>
      <c r="AY298" s="202"/>
      <c r="AZ298" s="202"/>
      <c r="BA298" s="202"/>
      <c r="BB298" s="202"/>
      <c r="BC298" s="202"/>
      <c r="BD298" s="202"/>
      <c r="BE298" s="202"/>
      <c r="BF298" s="202"/>
      <c r="BG298" s="202"/>
      <c r="BH298" s="202"/>
      <c r="BI298" s="202"/>
      <c r="BJ298" s="202"/>
      <c r="BK298" s="202"/>
      <c r="BL298" s="202"/>
      <c r="BM298" s="202"/>
      <c r="BN298" s="202"/>
      <c r="BO298" s="202"/>
      <c r="BP298" s="202"/>
      <c r="BQ298" s="202"/>
      <c r="BR298" s="202"/>
      <c r="BS298" s="202"/>
      <c r="BT298" s="202"/>
      <c r="BU298" s="202"/>
      <c r="BV298" s="202"/>
      <c r="BW298" s="202"/>
      <c r="BX298" s="202"/>
      <c r="BY298" s="202"/>
      <c r="BZ298" s="202"/>
      <c r="CA298" s="202"/>
      <c r="CB298" s="202"/>
      <c r="CC298" s="202"/>
      <c r="CD298" s="202"/>
      <c r="CE298" s="202"/>
      <c r="CF298" s="202"/>
      <c r="CG298" s="202"/>
      <c r="CH298" s="202"/>
      <c r="CI298" s="202"/>
      <c r="CJ298" s="202"/>
      <c r="CK298" s="202"/>
      <c r="CL298" s="202"/>
      <c r="CM298" s="202"/>
      <c r="CN298" s="202"/>
      <c r="CO298" s="202"/>
      <c r="CP298" s="202"/>
      <c r="CQ298" s="202"/>
      <c r="CR298" s="202"/>
      <c r="CS298" s="202"/>
      <c r="CT298" s="202"/>
      <c r="CU298" s="202"/>
      <c r="CV298" s="202"/>
      <c r="CW298" s="202"/>
      <c r="CX298" s="202"/>
      <c r="CY298" s="202"/>
      <c r="CZ298" s="202"/>
      <c r="DA298" s="202"/>
      <c r="DB298" s="202"/>
      <c r="DC298" s="202"/>
      <c r="DD298" s="202"/>
      <c r="DE298" s="202"/>
      <c r="DF298" s="202"/>
      <c r="DG298" s="202"/>
      <c r="DH298" s="202"/>
      <c r="DI298" s="202"/>
      <c r="DJ298" s="202"/>
      <c r="DK298" s="202"/>
      <c r="DL298" s="202"/>
      <c r="DM298" s="202"/>
      <c r="DN298" s="202"/>
      <c r="DO298" s="202"/>
      <c r="DP298" s="202"/>
      <c r="DQ298" s="202"/>
      <c r="DR298" s="202"/>
      <c r="DS298" s="202"/>
      <c r="DT298" s="202"/>
      <c r="DU298" s="202"/>
      <c r="DV298" s="202"/>
      <c r="DW298" s="202"/>
      <c r="DX298" s="202"/>
      <c r="DY298" s="202"/>
      <c r="DZ298" s="202"/>
      <c r="EA298" s="202"/>
      <c r="EB298" s="202"/>
      <c r="EC298" s="202"/>
      <c r="ED298" s="202"/>
      <c r="EE298" s="202"/>
      <c r="EF298" s="202"/>
      <c r="EG298" s="10"/>
    </row>
    <row r="299" spans="1:137" s="156" customFormat="1" ht="16.149999999999999" outlineLevel="1" thickBot="1">
      <c r="A299" s="214" t="s">
        <v>288</v>
      </c>
      <c r="B299" s="203">
        <f>B297+B282+B267</f>
        <v>4</v>
      </c>
      <c r="C299" s="203" t="s">
        <v>289</v>
      </c>
      <c r="D299" s="203"/>
      <c r="E299" s="203"/>
      <c r="F299" s="203"/>
      <c r="G299" s="203" t="e">
        <f>+"Total "&amp;$B252&amp;" "&amp;$B253</f>
        <v>#REF!</v>
      </c>
      <c r="H299" s="203"/>
      <c r="I299" s="203"/>
      <c r="J299" s="203"/>
      <c r="K299" s="203"/>
      <c r="L299" s="203"/>
      <c r="M299" s="204">
        <f t="shared" ref="M299:BX299" si="92">SUM(M267,M282,M297)</f>
        <v>0</v>
      </c>
      <c r="N299" s="204">
        <f t="shared" si="92"/>
        <v>0</v>
      </c>
      <c r="O299" s="204">
        <f t="shared" si="92"/>
        <v>0</v>
      </c>
      <c r="P299" s="204">
        <f t="shared" si="92"/>
        <v>0</v>
      </c>
      <c r="Q299" s="204">
        <f t="shared" si="92"/>
        <v>0</v>
      </c>
      <c r="R299" s="204">
        <f t="shared" si="92"/>
        <v>0</v>
      </c>
      <c r="S299" s="204">
        <f t="shared" si="92"/>
        <v>0</v>
      </c>
      <c r="T299" s="204">
        <f t="shared" si="92"/>
        <v>0</v>
      </c>
      <c r="U299" s="204">
        <f t="shared" si="92"/>
        <v>0</v>
      </c>
      <c r="V299" s="204">
        <f t="shared" si="92"/>
        <v>0</v>
      </c>
      <c r="W299" s="204">
        <f t="shared" si="92"/>
        <v>0</v>
      </c>
      <c r="X299" s="204">
        <f t="shared" si="92"/>
        <v>0</v>
      </c>
      <c r="Y299" s="204">
        <f t="shared" si="92"/>
        <v>0</v>
      </c>
      <c r="Z299" s="204">
        <f t="shared" si="92"/>
        <v>0</v>
      </c>
      <c r="AA299" s="204">
        <f t="shared" si="92"/>
        <v>0</v>
      </c>
      <c r="AB299" s="204">
        <f t="shared" si="92"/>
        <v>0</v>
      </c>
      <c r="AC299" s="204">
        <f t="shared" si="92"/>
        <v>0</v>
      </c>
      <c r="AD299" s="204">
        <f t="shared" si="92"/>
        <v>0</v>
      </c>
      <c r="AE299" s="204">
        <f t="shared" si="92"/>
        <v>0</v>
      </c>
      <c r="AF299" s="204">
        <f t="shared" si="92"/>
        <v>0</v>
      </c>
      <c r="AG299" s="204">
        <f t="shared" si="92"/>
        <v>0</v>
      </c>
      <c r="AH299" s="204">
        <f t="shared" si="92"/>
        <v>0</v>
      </c>
      <c r="AI299" s="204">
        <f t="shared" si="92"/>
        <v>0</v>
      </c>
      <c r="AJ299" s="204">
        <f t="shared" si="92"/>
        <v>0</v>
      </c>
      <c r="AK299" s="204">
        <f t="shared" si="92"/>
        <v>0</v>
      </c>
      <c r="AL299" s="204">
        <f t="shared" si="92"/>
        <v>0</v>
      </c>
      <c r="AM299" s="204">
        <f t="shared" si="92"/>
        <v>0</v>
      </c>
      <c r="AN299" s="204">
        <f t="shared" si="92"/>
        <v>0</v>
      </c>
      <c r="AO299" s="204">
        <f t="shared" si="92"/>
        <v>0</v>
      </c>
      <c r="AP299" s="204">
        <f t="shared" si="92"/>
        <v>0</v>
      </c>
      <c r="AQ299" s="204">
        <f t="shared" si="92"/>
        <v>0</v>
      </c>
      <c r="AR299" s="204">
        <f t="shared" si="92"/>
        <v>0</v>
      </c>
      <c r="AS299" s="204">
        <f t="shared" si="92"/>
        <v>0</v>
      </c>
      <c r="AT299" s="204">
        <f t="shared" si="92"/>
        <v>0</v>
      </c>
      <c r="AU299" s="204">
        <f t="shared" si="92"/>
        <v>0</v>
      </c>
      <c r="AV299" s="204">
        <f t="shared" si="92"/>
        <v>0</v>
      </c>
      <c r="AW299" s="204">
        <f t="shared" si="92"/>
        <v>0</v>
      </c>
      <c r="AX299" s="204">
        <f t="shared" si="92"/>
        <v>0</v>
      </c>
      <c r="AY299" s="204">
        <f t="shared" si="92"/>
        <v>0</v>
      </c>
      <c r="AZ299" s="204">
        <f t="shared" si="92"/>
        <v>0</v>
      </c>
      <c r="BA299" s="204">
        <f t="shared" si="92"/>
        <v>0</v>
      </c>
      <c r="BB299" s="204">
        <f t="shared" si="92"/>
        <v>0</v>
      </c>
      <c r="BC299" s="204">
        <f t="shared" si="92"/>
        <v>0</v>
      </c>
      <c r="BD299" s="204">
        <f t="shared" si="92"/>
        <v>0</v>
      </c>
      <c r="BE299" s="204">
        <f t="shared" si="92"/>
        <v>0</v>
      </c>
      <c r="BF299" s="204">
        <f t="shared" si="92"/>
        <v>0</v>
      </c>
      <c r="BG299" s="204">
        <f t="shared" si="92"/>
        <v>0</v>
      </c>
      <c r="BH299" s="204">
        <f t="shared" si="92"/>
        <v>0</v>
      </c>
      <c r="BI299" s="204">
        <f t="shared" si="92"/>
        <v>0</v>
      </c>
      <c r="BJ299" s="204">
        <f t="shared" si="92"/>
        <v>0</v>
      </c>
      <c r="BK299" s="204">
        <f t="shared" si="92"/>
        <v>0</v>
      </c>
      <c r="BL299" s="204">
        <f t="shared" si="92"/>
        <v>0</v>
      </c>
      <c r="BM299" s="204">
        <f t="shared" si="92"/>
        <v>0</v>
      </c>
      <c r="BN299" s="204">
        <f t="shared" si="92"/>
        <v>0</v>
      </c>
      <c r="BO299" s="204">
        <f t="shared" si="92"/>
        <v>0</v>
      </c>
      <c r="BP299" s="204">
        <f t="shared" si="92"/>
        <v>0</v>
      </c>
      <c r="BQ299" s="204">
        <f t="shared" si="92"/>
        <v>0</v>
      </c>
      <c r="BR299" s="204">
        <f t="shared" si="92"/>
        <v>0</v>
      </c>
      <c r="BS299" s="204">
        <f t="shared" si="92"/>
        <v>0</v>
      </c>
      <c r="BT299" s="204">
        <f t="shared" si="92"/>
        <v>0</v>
      </c>
      <c r="BU299" s="204">
        <f t="shared" si="92"/>
        <v>0</v>
      </c>
      <c r="BV299" s="204">
        <f t="shared" si="92"/>
        <v>0</v>
      </c>
      <c r="BW299" s="204">
        <f t="shared" si="92"/>
        <v>0</v>
      </c>
      <c r="BX299" s="204">
        <f t="shared" si="92"/>
        <v>0</v>
      </c>
      <c r="BY299" s="204">
        <f t="shared" ref="BY299:EF299" si="93">SUM(BY267,BY282,BY297)</f>
        <v>0</v>
      </c>
      <c r="BZ299" s="204">
        <f t="shared" si="93"/>
        <v>0</v>
      </c>
      <c r="CA299" s="204">
        <f t="shared" si="93"/>
        <v>0</v>
      </c>
      <c r="CB299" s="204">
        <f t="shared" si="93"/>
        <v>0</v>
      </c>
      <c r="CC299" s="204">
        <f t="shared" si="93"/>
        <v>0</v>
      </c>
      <c r="CD299" s="204">
        <f t="shared" si="93"/>
        <v>0</v>
      </c>
      <c r="CE299" s="204">
        <f t="shared" si="93"/>
        <v>0</v>
      </c>
      <c r="CF299" s="204">
        <f t="shared" si="93"/>
        <v>0</v>
      </c>
      <c r="CG299" s="204">
        <f t="shared" si="93"/>
        <v>0</v>
      </c>
      <c r="CH299" s="204">
        <f t="shared" si="93"/>
        <v>0</v>
      </c>
      <c r="CI299" s="204">
        <f t="shared" si="93"/>
        <v>0</v>
      </c>
      <c r="CJ299" s="204">
        <f t="shared" si="93"/>
        <v>0</v>
      </c>
      <c r="CK299" s="204">
        <f t="shared" si="93"/>
        <v>0</v>
      </c>
      <c r="CL299" s="204">
        <f t="shared" si="93"/>
        <v>0</v>
      </c>
      <c r="CM299" s="204">
        <f t="shared" si="93"/>
        <v>0</v>
      </c>
      <c r="CN299" s="204">
        <f t="shared" si="93"/>
        <v>0</v>
      </c>
      <c r="CO299" s="204">
        <f t="shared" si="93"/>
        <v>0</v>
      </c>
      <c r="CP299" s="204">
        <f t="shared" si="93"/>
        <v>0</v>
      </c>
      <c r="CQ299" s="204">
        <f t="shared" si="93"/>
        <v>0</v>
      </c>
      <c r="CR299" s="204">
        <f t="shared" si="93"/>
        <v>0</v>
      </c>
      <c r="CS299" s="204">
        <f t="shared" si="93"/>
        <v>0</v>
      </c>
      <c r="CT299" s="204">
        <f t="shared" si="93"/>
        <v>0</v>
      </c>
      <c r="CU299" s="204">
        <f t="shared" si="93"/>
        <v>0</v>
      </c>
      <c r="CV299" s="204">
        <f t="shared" si="93"/>
        <v>0</v>
      </c>
      <c r="CW299" s="204">
        <f t="shared" si="93"/>
        <v>0</v>
      </c>
      <c r="CX299" s="204">
        <f t="shared" si="93"/>
        <v>0</v>
      </c>
      <c r="CY299" s="204">
        <f t="shared" si="93"/>
        <v>0</v>
      </c>
      <c r="CZ299" s="204">
        <f t="shared" si="93"/>
        <v>0</v>
      </c>
      <c r="DA299" s="204">
        <f t="shared" si="93"/>
        <v>0</v>
      </c>
      <c r="DB299" s="204">
        <f t="shared" si="93"/>
        <v>0</v>
      </c>
      <c r="DC299" s="204">
        <f t="shared" si="93"/>
        <v>0</v>
      </c>
      <c r="DD299" s="204">
        <f t="shared" si="93"/>
        <v>0</v>
      </c>
      <c r="DE299" s="204">
        <f t="shared" si="93"/>
        <v>0</v>
      </c>
      <c r="DF299" s="204">
        <f t="shared" si="93"/>
        <v>0</v>
      </c>
      <c r="DG299" s="204">
        <f t="shared" si="93"/>
        <v>0</v>
      </c>
      <c r="DH299" s="204">
        <f t="shared" si="93"/>
        <v>0</v>
      </c>
      <c r="DI299" s="204">
        <f t="shared" si="93"/>
        <v>0</v>
      </c>
      <c r="DJ299" s="204">
        <f t="shared" si="93"/>
        <v>0</v>
      </c>
      <c r="DK299" s="204">
        <f t="shared" si="93"/>
        <v>0</v>
      </c>
      <c r="DL299" s="204">
        <f t="shared" si="93"/>
        <v>0</v>
      </c>
      <c r="DM299" s="204">
        <f t="shared" si="93"/>
        <v>0</v>
      </c>
      <c r="DN299" s="204">
        <f t="shared" si="93"/>
        <v>0</v>
      </c>
      <c r="DO299" s="204">
        <f t="shared" si="93"/>
        <v>0</v>
      </c>
      <c r="DP299" s="204">
        <f t="shared" si="93"/>
        <v>0</v>
      </c>
      <c r="DQ299" s="204">
        <f t="shared" si="93"/>
        <v>0</v>
      </c>
      <c r="DR299" s="204">
        <f t="shared" si="93"/>
        <v>0</v>
      </c>
      <c r="DS299" s="204">
        <f t="shared" si="93"/>
        <v>0</v>
      </c>
      <c r="DT299" s="204">
        <f t="shared" si="93"/>
        <v>0</v>
      </c>
      <c r="DU299" s="204">
        <f t="shared" si="93"/>
        <v>0</v>
      </c>
      <c r="DV299" s="204">
        <f t="shared" si="93"/>
        <v>0</v>
      </c>
      <c r="DW299" s="204">
        <f t="shared" si="93"/>
        <v>0</v>
      </c>
      <c r="DX299" s="204">
        <f t="shared" si="93"/>
        <v>0</v>
      </c>
      <c r="DY299" s="204">
        <f t="shared" si="93"/>
        <v>0</v>
      </c>
      <c r="DZ299" s="204">
        <f t="shared" si="93"/>
        <v>0</v>
      </c>
      <c r="EA299" s="204">
        <f t="shared" si="93"/>
        <v>0</v>
      </c>
      <c r="EB299" s="204">
        <f t="shared" si="93"/>
        <v>0</v>
      </c>
      <c r="EC299" s="204">
        <f t="shared" si="93"/>
        <v>0</v>
      </c>
      <c r="ED299" s="204">
        <f t="shared" si="93"/>
        <v>0</v>
      </c>
      <c r="EE299" s="204">
        <f t="shared" si="93"/>
        <v>0</v>
      </c>
      <c r="EF299" s="204">
        <f t="shared" si="93"/>
        <v>0</v>
      </c>
      <c r="EG299" s="157">
        <f t="shared" ref="EG299" si="94">SUM(EG267,EG282)</f>
        <v>0</v>
      </c>
    </row>
    <row r="300" spans="1:137" collapsed="1">
      <c r="A300" s="211"/>
      <c r="B300"/>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s="7"/>
    </row>
    <row r="301" spans="1:137" s="7" customFormat="1" ht="15.4">
      <c r="A301" s="209" t="str">
        <f>'1-GBP'!A301</f>
        <v>1</v>
      </c>
      <c r="B301" s="196" t="str">
        <f>_xlfn.XLOOKUP($A301,Select!$B$4:$B$65,Select!$C$4:$C$65)</f>
        <v>Phase 1</v>
      </c>
      <c r="C301" s="197"/>
      <c r="D301" s="197">
        <f>B316+B331+B346</f>
        <v>3</v>
      </c>
      <c r="E301" s="197" t="s">
        <v>281</v>
      </c>
      <c r="F301" s="197"/>
      <c r="G301" s="197"/>
      <c r="H301" s="197"/>
      <c r="I301" s="197" t="s">
        <v>282</v>
      </c>
      <c r="J301" s="197" t="str">
        <f>$A301&amp;"."&amp;$A302</f>
        <v>1.7</v>
      </c>
      <c r="K301" s="197"/>
      <c r="L301" s="197"/>
      <c r="M301" s="197"/>
      <c r="N301" s="198"/>
      <c r="O301" s="198"/>
      <c r="P301" s="198"/>
      <c r="Q301" s="198"/>
      <c r="R301" s="198"/>
      <c r="S301" s="198"/>
      <c r="T301" s="198"/>
      <c r="U301" s="198"/>
      <c r="V301" s="198"/>
      <c r="W301" s="198"/>
      <c r="X301" s="198"/>
      <c r="Y301" s="198"/>
      <c r="Z301" s="198"/>
      <c r="AA301" s="198"/>
      <c r="AB301" s="198"/>
      <c r="AC301" s="198"/>
      <c r="AD301" s="198"/>
      <c r="AE301" s="198"/>
      <c r="AF301" s="198"/>
      <c r="AG301" s="198"/>
      <c r="AH301" s="198"/>
      <c r="AI301" s="198"/>
      <c r="AJ301" s="198"/>
      <c r="AK301" s="198"/>
      <c r="AL301" s="198"/>
      <c r="AM301" s="198"/>
      <c r="AN301" s="198"/>
      <c r="AO301" s="198"/>
      <c r="AP301" s="198"/>
      <c r="AQ301" s="198"/>
      <c r="AR301" s="198"/>
      <c r="AS301" s="198"/>
      <c r="AT301" s="198"/>
      <c r="AU301" s="198"/>
      <c r="AV301" s="198"/>
      <c r="AW301" s="198"/>
      <c r="AX301" s="198"/>
      <c r="AY301" s="198"/>
      <c r="AZ301" s="198"/>
      <c r="BA301" s="198"/>
      <c r="BB301" s="198"/>
      <c r="BC301" s="198"/>
      <c r="BD301" s="198"/>
      <c r="BE301" s="198"/>
      <c r="BF301" s="198"/>
      <c r="BG301" s="198"/>
      <c r="BH301" s="198"/>
      <c r="BI301" s="198"/>
      <c r="BJ301" s="198"/>
      <c r="BK301" s="198"/>
      <c r="BL301" s="198"/>
      <c r="BM301" s="198"/>
      <c r="BN301" s="198"/>
      <c r="BO301" s="198"/>
      <c r="BP301" s="198"/>
      <c r="BQ301" s="198"/>
      <c r="BR301" s="198"/>
      <c r="BS301" s="198"/>
      <c r="BT301" s="198"/>
      <c r="BU301" s="198"/>
      <c r="BV301" s="198"/>
      <c r="BW301" s="198"/>
      <c r="BX301" s="198"/>
      <c r="BY301" s="198"/>
      <c r="BZ301" s="198"/>
      <c r="CA301" s="198"/>
      <c r="CB301" s="198"/>
      <c r="CC301" s="198"/>
      <c r="CD301" s="198"/>
      <c r="CE301" s="198"/>
      <c r="CF301" s="198"/>
      <c r="CG301" s="198"/>
      <c r="CH301" s="198"/>
      <c r="CI301" s="198"/>
      <c r="CJ301" s="198"/>
      <c r="CK301" s="198"/>
      <c r="CL301" s="198"/>
      <c r="CM301" s="198"/>
      <c r="CN301" s="198"/>
      <c r="CO301" s="198"/>
      <c r="CP301" s="198"/>
      <c r="CQ301" s="198"/>
      <c r="CR301" s="198"/>
      <c r="CS301" s="198"/>
      <c r="CT301" s="198"/>
      <c r="CU301" s="198"/>
      <c r="CV301" s="198"/>
      <c r="CW301" s="198"/>
      <c r="CX301" s="198"/>
      <c r="CY301" s="198"/>
      <c r="CZ301" s="198"/>
      <c r="DA301" s="198"/>
      <c r="DB301" s="198"/>
      <c r="DC301" s="198"/>
      <c r="DD301" s="198"/>
      <c r="DE301" s="198"/>
      <c r="DF301" s="198"/>
      <c r="DG301" s="198"/>
      <c r="DH301" s="198"/>
      <c r="DI301" s="198"/>
      <c r="DJ301" s="198"/>
      <c r="DK301" s="198"/>
      <c r="DL301" s="198"/>
      <c r="DM301" s="198"/>
      <c r="DN301" s="198"/>
      <c r="DO301" s="198"/>
      <c r="DP301" s="198"/>
      <c r="DQ301" s="198"/>
      <c r="DR301" s="198"/>
      <c r="DS301" s="198"/>
      <c r="DT301" s="198"/>
      <c r="DU301" s="198"/>
      <c r="DV301" s="198"/>
      <c r="DW301" s="198"/>
      <c r="DX301" s="198"/>
      <c r="DY301" s="198"/>
      <c r="DZ301" s="198"/>
      <c r="EA301" s="198"/>
      <c r="EB301" s="198"/>
      <c r="EC301" s="198"/>
      <c r="ED301" s="198"/>
      <c r="EE301" s="198"/>
      <c r="EF301" s="198"/>
      <c r="EG301" s="13"/>
    </row>
    <row r="302" spans="1:137" s="8" customFormat="1" outlineLevel="1">
      <c r="A302" s="210" t="str">
        <f>'1-GBP'!A302</f>
        <v>7</v>
      </c>
      <c r="B302" s="199" t="e">
        <f>_xlfn.XLOOKUP($J301,Select!#REF!,Select!$F$4:$F$65)</f>
        <v>#REF!</v>
      </c>
      <c r="C302" s="199"/>
      <c r="D302" s="199"/>
      <c r="E302" s="199"/>
      <c r="F302" s="199"/>
      <c r="G302" s="199"/>
      <c r="H302" s="199"/>
      <c r="I302" s="199"/>
      <c r="J302" s="199"/>
      <c r="K302" s="199"/>
      <c r="L302" s="199"/>
      <c r="M302" s="199"/>
      <c r="N302" s="199"/>
      <c r="O302" s="199"/>
      <c r="P302" s="199"/>
      <c r="Q302" s="199"/>
      <c r="R302" s="199"/>
      <c r="S302" s="199"/>
      <c r="T302" s="199"/>
      <c r="U302" s="199"/>
      <c r="V302" s="199"/>
      <c r="W302" s="199"/>
      <c r="X302" s="199"/>
      <c r="Y302" s="199"/>
      <c r="Z302" s="199"/>
      <c r="AA302" s="199"/>
      <c r="AB302" s="199"/>
      <c r="AC302" s="199"/>
      <c r="AD302" s="199"/>
      <c r="AE302" s="199"/>
      <c r="AF302" s="199"/>
      <c r="AG302" s="199"/>
      <c r="AH302" s="199"/>
      <c r="AI302" s="199"/>
      <c r="AJ302" s="199"/>
      <c r="AK302" s="199"/>
      <c r="AL302" s="199"/>
      <c r="AM302" s="199"/>
      <c r="AN302" s="199"/>
      <c r="AO302" s="199"/>
      <c r="AP302" s="199"/>
      <c r="AQ302" s="199"/>
      <c r="AR302" s="199"/>
      <c r="AS302" s="199"/>
      <c r="AT302" s="199"/>
      <c r="AU302" s="199"/>
      <c r="AV302" s="199"/>
      <c r="AW302" s="199"/>
      <c r="AX302" s="199"/>
      <c r="AY302" s="199"/>
      <c r="AZ302" s="199"/>
      <c r="BA302" s="199"/>
      <c r="BB302" s="199"/>
      <c r="BC302" s="199"/>
      <c r="BD302" s="199"/>
      <c r="BE302" s="199"/>
      <c r="BF302" s="199"/>
      <c r="BG302" s="199"/>
      <c r="BH302" s="199"/>
      <c r="BI302" s="199"/>
      <c r="BJ302" s="199"/>
      <c r="BK302" s="199"/>
      <c r="BL302" s="199"/>
      <c r="BM302" s="199"/>
      <c r="BN302" s="199"/>
      <c r="BO302" s="199"/>
      <c r="BP302" s="199"/>
      <c r="BQ302" s="199"/>
      <c r="BR302" s="199"/>
      <c r="BS302" s="199"/>
      <c r="BT302" s="199"/>
      <c r="BU302" s="199"/>
      <c r="BV302" s="199"/>
      <c r="BW302" s="199"/>
      <c r="BX302" s="199"/>
      <c r="BY302" s="199"/>
      <c r="BZ302" s="199"/>
      <c r="CA302" s="199"/>
      <c r="CB302" s="199"/>
      <c r="CC302" s="199"/>
      <c r="CD302" s="199"/>
      <c r="CE302" s="199"/>
      <c r="CF302" s="199"/>
      <c r="CG302" s="199"/>
      <c r="CH302" s="199"/>
      <c r="CI302" s="199"/>
      <c r="CJ302" s="199"/>
      <c r="CK302" s="199"/>
      <c r="CL302" s="199"/>
      <c r="CM302" s="199"/>
      <c r="CN302" s="199"/>
      <c r="CO302" s="199"/>
      <c r="CP302" s="199"/>
      <c r="CQ302" s="199"/>
      <c r="CR302" s="199"/>
      <c r="CS302" s="199"/>
      <c r="CT302" s="199"/>
      <c r="CU302" s="199"/>
      <c r="CV302" s="199"/>
      <c r="CW302" s="199"/>
      <c r="CX302" s="199"/>
      <c r="CY302" s="199"/>
      <c r="CZ302" s="199"/>
      <c r="DA302" s="199"/>
      <c r="DB302" s="199"/>
      <c r="DC302" s="199"/>
      <c r="DD302" s="199"/>
      <c r="DE302" s="199"/>
      <c r="DF302" s="199"/>
      <c r="DG302" s="199"/>
      <c r="DH302" s="199"/>
      <c r="DI302" s="199"/>
      <c r="DJ302" s="199"/>
      <c r="DK302" s="199"/>
      <c r="DL302" s="199"/>
      <c r="DM302" s="199"/>
      <c r="DN302" s="199"/>
      <c r="DO302" s="199"/>
      <c r="DP302" s="199"/>
      <c r="DQ302" s="199"/>
      <c r="DR302" s="199"/>
      <c r="DS302" s="199"/>
      <c r="DT302" s="199"/>
      <c r="DU302" s="199"/>
      <c r="DV302" s="199"/>
      <c r="DW302" s="199"/>
      <c r="DX302" s="199"/>
      <c r="DY302" s="199"/>
      <c r="DZ302" s="199"/>
      <c r="EA302" s="199"/>
      <c r="EB302" s="199"/>
      <c r="EC302" s="199"/>
      <c r="ED302" s="199"/>
      <c r="EE302" s="199"/>
      <c r="EF302" s="199"/>
    </row>
    <row r="303" spans="1:137" s="9" customFormat="1" outlineLevel="1">
      <c r="A303" s="220" t="s">
        <v>150</v>
      </c>
      <c r="B303" s="220" t="s">
        <v>283</v>
      </c>
      <c r="C303" s="220" t="s">
        <v>284</v>
      </c>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c r="AA303" s="220"/>
      <c r="AB303" s="220"/>
      <c r="AC303" s="220"/>
      <c r="AD303" s="220"/>
      <c r="AE303" s="220"/>
      <c r="AF303" s="220"/>
      <c r="AG303" s="220"/>
      <c r="AH303" s="220"/>
      <c r="AI303" s="220"/>
      <c r="AJ303" s="220"/>
      <c r="AK303" s="220"/>
      <c r="AL303" s="220"/>
      <c r="AM303" s="220"/>
      <c r="AN303" s="220"/>
      <c r="AO303" s="220"/>
      <c r="AP303" s="220"/>
      <c r="AQ303" s="220"/>
      <c r="AR303" s="220"/>
      <c r="AS303" s="220"/>
      <c r="AT303" s="220"/>
      <c r="AU303" s="220"/>
      <c r="AV303" s="220"/>
      <c r="AW303" s="220"/>
      <c r="AX303" s="220"/>
      <c r="AY303" s="220"/>
      <c r="AZ303" s="220"/>
      <c r="BA303" s="220"/>
      <c r="BB303" s="220"/>
      <c r="BC303" s="220"/>
      <c r="BD303" s="220"/>
      <c r="BE303" s="220"/>
      <c r="BF303" s="220"/>
      <c r="BG303" s="220"/>
      <c r="BH303" s="220"/>
      <c r="BI303" s="220"/>
      <c r="BJ303" s="220"/>
      <c r="BK303" s="220"/>
      <c r="BL303" s="220"/>
      <c r="BM303" s="220"/>
      <c r="BN303" s="220"/>
      <c r="BO303" s="220"/>
      <c r="BP303" s="220"/>
      <c r="BQ303" s="220"/>
      <c r="BR303" s="220"/>
      <c r="BS303" s="220"/>
      <c r="BT303" s="220"/>
      <c r="BU303" s="220"/>
      <c r="BV303" s="220"/>
      <c r="BW303" s="220"/>
      <c r="BX303" s="220"/>
      <c r="BY303" s="220"/>
      <c r="BZ303" s="220"/>
      <c r="CA303" s="220"/>
      <c r="CB303" s="220"/>
      <c r="CC303" s="220"/>
      <c r="CD303" s="220"/>
      <c r="CE303" s="220"/>
      <c r="CF303" s="220"/>
      <c r="CG303" s="220"/>
      <c r="CH303" s="220"/>
      <c r="CI303" s="220"/>
      <c r="CJ303" s="220"/>
      <c r="CK303" s="220"/>
      <c r="CL303" s="220"/>
      <c r="CM303" s="220"/>
      <c r="CN303" s="220"/>
      <c r="CO303" s="220"/>
      <c r="CP303" s="220"/>
      <c r="CQ303" s="220"/>
      <c r="CR303" s="220"/>
      <c r="CS303" s="220"/>
      <c r="CT303" s="220"/>
      <c r="CU303" s="220"/>
      <c r="CV303" s="220"/>
      <c r="CW303" s="220"/>
      <c r="CX303" s="220"/>
      <c r="CY303" s="220"/>
      <c r="CZ303" s="220"/>
      <c r="DA303" s="220"/>
      <c r="DB303" s="220"/>
      <c r="DC303" s="220"/>
      <c r="DD303" s="220"/>
      <c r="DE303" s="220"/>
      <c r="DF303" s="220"/>
      <c r="DG303" s="220"/>
      <c r="DH303" s="220"/>
      <c r="DI303" s="220"/>
      <c r="DJ303" s="220"/>
      <c r="DK303" s="220"/>
      <c r="DL303" s="220"/>
      <c r="DM303" s="220"/>
      <c r="DN303" s="220"/>
      <c r="DO303" s="220"/>
      <c r="DP303" s="220"/>
      <c r="DQ303" s="220"/>
      <c r="DR303" s="220"/>
      <c r="DS303" s="220"/>
      <c r="DT303" s="220"/>
      <c r="DU303" s="220"/>
      <c r="DV303" s="220"/>
      <c r="DW303" s="220"/>
      <c r="DX303" s="220"/>
      <c r="DY303" s="220"/>
      <c r="DZ303" s="220"/>
      <c r="EA303" s="220"/>
      <c r="EB303" s="220"/>
      <c r="EC303" s="220"/>
      <c r="ED303" s="220"/>
      <c r="EE303" s="220"/>
      <c r="EF303" s="220"/>
    </row>
    <row r="304" spans="1:137" outlineLevel="1">
      <c r="A304" s="211" t="str">
        <f>A301&amp;"."&amp;A303&amp;"."&amp;A302&amp;"."&amp;B304</f>
        <v>1.c.7.1</v>
      </c>
      <c r="B304">
        <v>1</v>
      </c>
      <c r="C304" t="e">
        <f>_xlfn.XLOOKUP($A304,Select!$A$4:$A$65,Select!$H$4:$H$65)</f>
        <v>#N/A</v>
      </c>
      <c r="D304"/>
      <c r="E304"/>
      <c r="F304"/>
      <c r="G304"/>
      <c r="H304"/>
      <c r="I304"/>
      <c r="J304"/>
      <c r="K304"/>
      <c r="L304"/>
      <c r="M304" s="200"/>
      <c r="N304" s="200"/>
      <c r="O304" s="200"/>
      <c r="P304" s="200"/>
      <c r="Q304" s="200"/>
      <c r="R304" s="200"/>
      <c r="S304" s="200"/>
      <c r="T304" s="200"/>
      <c r="U304" s="200"/>
      <c r="V304" s="200"/>
      <c r="W304" s="200"/>
      <c r="X304" s="200"/>
      <c r="Y304" s="200"/>
      <c r="Z304" s="200"/>
      <c r="AA304" s="200"/>
      <c r="AB304" s="200"/>
      <c r="AC304" s="200"/>
      <c r="AD304" s="200"/>
      <c r="AE304" s="200"/>
      <c r="AF304" s="200"/>
      <c r="AG304" s="200"/>
      <c r="AH304" s="200"/>
      <c r="AI304" s="200"/>
      <c r="AJ304" s="200"/>
      <c r="AK304" s="200"/>
      <c r="AL304" s="200"/>
      <c r="AM304" s="200"/>
      <c r="AN304" s="200"/>
      <c r="AO304" s="200"/>
      <c r="AP304" s="200"/>
      <c r="AQ304" s="200"/>
      <c r="AR304" s="200"/>
      <c r="AS304" s="200"/>
      <c r="AT304" s="200"/>
      <c r="AU304" s="200"/>
      <c r="AV304" s="200"/>
      <c r="AW304" s="200"/>
      <c r="AX304" s="200"/>
      <c r="AY304" s="200"/>
      <c r="AZ304" s="200"/>
      <c r="BA304" s="200"/>
      <c r="BB304" s="200"/>
      <c r="BC304" s="200"/>
      <c r="BD304" s="200"/>
      <c r="BE304" s="200"/>
      <c r="BF304" s="200"/>
      <c r="BG304" s="200"/>
      <c r="BH304" s="200"/>
      <c r="BI304" s="200"/>
      <c r="BJ304" s="200"/>
      <c r="BK304" s="200"/>
      <c r="BL304" s="200"/>
      <c r="BM304" s="200"/>
      <c r="BN304" s="200"/>
      <c r="BO304" s="200"/>
      <c r="BP304" s="200"/>
      <c r="BQ304" s="200"/>
      <c r="BR304" s="200"/>
      <c r="BS304" s="200"/>
      <c r="BT304" s="200"/>
      <c r="BU304" s="200"/>
      <c r="BV304" s="200"/>
      <c r="BW304" s="200"/>
      <c r="BX304" s="200"/>
      <c r="BY304" s="200"/>
      <c r="BZ304" s="200"/>
      <c r="CA304" s="200"/>
      <c r="CB304" s="200"/>
      <c r="CC304" s="200"/>
      <c r="CD304" s="200"/>
      <c r="CE304" s="200"/>
      <c r="CF304" s="200"/>
      <c r="CG304" s="200"/>
      <c r="CH304" s="200"/>
      <c r="CI304" s="200"/>
      <c r="CJ304" s="200"/>
      <c r="CK304" s="200"/>
      <c r="CL304" s="200"/>
      <c r="CM304" s="200"/>
      <c r="CN304" s="200"/>
      <c r="CO304" s="200"/>
      <c r="CP304" s="200"/>
      <c r="CQ304" s="200"/>
      <c r="CR304" s="200"/>
      <c r="CS304" s="200"/>
      <c r="CT304" s="200"/>
      <c r="CU304" s="200"/>
      <c r="CV304" s="200"/>
      <c r="CW304" s="200"/>
      <c r="CX304" s="200"/>
      <c r="CY304" s="200"/>
      <c r="CZ304" s="200"/>
      <c r="DA304" s="200"/>
      <c r="DB304" s="200"/>
      <c r="DC304" s="200"/>
      <c r="DD304" s="200"/>
      <c r="DE304" s="200"/>
      <c r="DF304" s="200"/>
      <c r="DG304" s="200"/>
      <c r="DH304" s="200"/>
      <c r="DI304" s="200"/>
      <c r="DJ304" s="200"/>
      <c r="DK304" s="200"/>
      <c r="DL304" s="200"/>
      <c r="DM304" s="200"/>
      <c r="DN304" s="200"/>
      <c r="DO304" s="200"/>
      <c r="DP304" s="200"/>
      <c r="DQ304" s="200"/>
      <c r="DR304" s="200"/>
      <c r="DS304" s="200"/>
      <c r="DT304" s="200"/>
      <c r="DU304" s="200"/>
      <c r="DV304" s="200"/>
      <c r="DW304" s="200"/>
      <c r="DX304" s="200"/>
      <c r="DY304" s="200"/>
      <c r="DZ304" s="200"/>
      <c r="EA304" s="200"/>
      <c r="EB304" s="200"/>
      <c r="EC304" s="200"/>
      <c r="ED304" s="200"/>
      <c r="EE304" s="200"/>
      <c r="EF304" s="200"/>
      <c r="EG304" s="32"/>
    </row>
    <row r="305" spans="1:137" outlineLevel="1">
      <c r="A305" s="211" t="str">
        <f>A301&amp;"."&amp;A303&amp;"."&amp;A302&amp;"."&amp;B305</f>
        <v>1.c.7.2</v>
      </c>
      <c r="B305">
        <v>2</v>
      </c>
      <c r="C305" t="e">
        <f>_xlfn.XLOOKUP($A305,Select!$A$4:$A$65,Select!$H$4:$H$65)</f>
        <v>#N/A</v>
      </c>
      <c r="D305"/>
      <c r="E305"/>
      <c r="F305"/>
      <c r="G305"/>
      <c r="H305"/>
      <c r="I305"/>
      <c r="J305"/>
      <c r="K305"/>
      <c r="L305"/>
      <c r="M305" s="200"/>
      <c r="N305" s="200"/>
      <c r="O305" s="200"/>
      <c r="P305" s="200"/>
      <c r="Q305" s="200"/>
      <c r="R305" s="200"/>
      <c r="S305" s="200"/>
      <c r="T305" s="200"/>
      <c r="U305" s="200"/>
      <c r="V305" s="200"/>
      <c r="W305" s="200"/>
      <c r="X305" s="200"/>
      <c r="Y305" s="200"/>
      <c r="Z305" s="200"/>
      <c r="AA305" s="200"/>
      <c r="AB305" s="200"/>
      <c r="AC305" s="200"/>
      <c r="AD305" s="200"/>
      <c r="AE305" s="200"/>
      <c r="AF305" s="200"/>
      <c r="AG305" s="200"/>
      <c r="AH305" s="200"/>
      <c r="AI305" s="200"/>
      <c r="AJ305" s="200"/>
      <c r="AK305" s="200"/>
      <c r="AL305" s="200"/>
      <c r="AM305" s="200"/>
      <c r="AN305" s="200"/>
      <c r="AO305" s="200"/>
      <c r="AP305" s="200"/>
      <c r="AQ305" s="200"/>
      <c r="AR305" s="200"/>
      <c r="AS305" s="200"/>
      <c r="AT305" s="200"/>
      <c r="AU305" s="200"/>
      <c r="AV305" s="200"/>
      <c r="AW305" s="200"/>
      <c r="AX305" s="200"/>
      <c r="AY305" s="200"/>
      <c r="AZ305" s="200"/>
      <c r="BA305" s="200"/>
      <c r="BB305" s="200"/>
      <c r="BC305" s="200"/>
      <c r="BD305" s="200"/>
      <c r="BE305" s="200"/>
      <c r="BF305" s="200"/>
      <c r="BG305" s="200"/>
      <c r="BH305" s="200"/>
      <c r="BI305" s="200"/>
      <c r="BJ305" s="200"/>
      <c r="BK305" s="200"/>
      <c r="BL305" s="200"/>
      <c r="BM305" s="200"/>
      <c r="BN305" s="200"/>
      <c r="BO305" s="200"/>
      <c r="BP305" s="200"/>
      <c r="BQ305" s="200"/>
      <c r="BR305" s="200"/>
      <c r="BS305" s="200"/>
      <c r="BT305" s="200"/>
      <c r="BU305" s="200"/>
      <c r="BV305" s="200"/>
      <c r="BW305" s="200"/>
      <c r="BX305" s="200"/>
      <c r="BY305" s="200"/>
      <c r="BZ305" s="200"/>
      <c r="CA305" s="200"/>
      <c r="CB305" s="200"/>
      <c r="CC305" s="200"/>
      <c r="CD305" s="200"/>
      <c r="CE305" s="200"/>
      <c r="CF305" s="200"/>
      <c r="CG305" s="200"/>
      <c r="CH305" s="200"/>
      <c r="CI305" s="200"/>
      <c r="CJ305" s="200"/>
      <c r="CK305" s="200"/>
      <c r="CL305" s="200"/>
      <c r="CM305" s="200"/>
      <c r="CN305" s="200"/>
      <c r="CO305" s="200"/>
      <c r="CP305" s="200"/>
      <c r="CQ305" s="200"/>
      <c r="CR305" s="200"/>
      <c r="CS305" s="200"/>
      <c r="CT305" s="200"/>
      <c r="CU305" s="200"/>
      <c r="CV305" s="200"/>
      <c r="CW305" s="200"/>
      <c r="CX305" s="200"/>
      <c r="CY305" s="200"/>
      <c r="CZ305" s="200"/>
      <c r="DA305" s="200"/>
      <c r="DB305" s="200"/>
      <c r="DC305" s="200"/>
      <c r="DD305" s="200"/>
      <c r="DE305" s="200"/>
      <c r="DF305" s="200"/>
      <c r="DG305" s="200"/>
      <c r="DH305" s="200"/>
      <c r="DI305" s="200"/>
      <c r="DJ305" s="200"/>
      <c r="DK305" s="200"/>
      <c r="DL305" s="200"/>
      <c r="DM305" s="200"/>
      <c r="DN305" s="200"/>
      <c r="DO305" s="200"/>
      <c r="DP305" s="200"/>
      <c r="DQ305" s="200"/>
      <c r="DR305" s="200"/>
      <c r="DS305" s="200"/>
      <c r="DT305" s="200"/>
      <c r="DU305" s="200"/>
      <c r="DV305" s="200"/>
      <c r="DW305" s="200"/>
      <c r="DX305" s="200"/>
      <c r="DY305" s="200"/>
      <c r="DZ305" s="200"/>
      <c r="EA305" s="200"/>
      <c r="EB305" s="200"/>
      <c r="EC305" s="200"/>
      <c r="ED305" s="200"/>
      <c r="EE305" s="200"/>
      <c r="EF305" s="200"/>
      <c r="EG305" s="32"/>
    </row>
    <row r="306" spans="1:137" outlineLevel="1">
      <c r="A306" s="211" t="str">
        <f>A301&amp;"."&amp;A303&amp;"."&amp;A302&amp;"."&amp;B306</f>
        <v>1.c.7.3</v>
      </c>
      <c r="B306">
        <v>3</v>
      </c>
      <c r="C306" t="e">
        <f>_xlfn.XLOOKUP($A306,Select!$A$4:$A$65,Select!$H$4:$H$65)</f>
        <v>#N/A</v>
      </c>
      <c r="D306"/>
      <c r="E306"/>
      <c r="F306"/>
      <c r="G306"/>
      <c r="H306"/>
      <c r="I306"/>
      <c r="J306"/>
      <c r="K306"/>
      <c r="L306"/>
      <c r="M306" s="200"/>
      <c r="N306" s="200"/>
      <c r="O306" s="200"/>
      <c r="P306" s="200"/>
      <c r="Q306" s="200"/>
      <c r="R306" s="200"/>
      <c r="S306" s="200"/>
      <c r="T306" s="200"/>
      <c r="U306" s="200"/>
      <c r="V306" s="200"/>
      <c r="W306" s="200"/>
      <c r="X306" s="200"/>
      <c r="Y306" s="200"/>
      <c r="Z306" s="200"/>
      <c r="AA306" s="200"/>
      <c r="AB306" s="200"/>
      <c r="AC306" s="200"/>
      <c r="AD306" s="200"/>
      <c r="AE306" s="200"/>
      <c r="AF306" s="200"/>
      <c r="AG306" s="200"/>
      <c r="AH306" s="200"/>
      <c r="AI306" s="200"/>
      <c r="AJ306" s="200"/>
      <c r="AK306" s="200"/>
      <c r="AL306" s="200"/>
      <c r="AM306" s="200"/>
      <c r="AN306" s="200"/>
      <c r="AO306" s="200"/>
      <c r="AP306" s="200"/>
      <c r="AQ306" s="200"/>
      <c r="AR306" s="200"/>
      <c r="AS306" s="200"/>
      <c r="AT306" s="200"/>
      <c r="AU306" s="200"/>
      <c r="AV306" s="200"/>
      <c r="AW306" s="200"/>
      <c r="AX306" s="200"/>
      <c r="AY306" s="200"/>
      <c r="AZ306" s="200"/>
      <c r="BA306" s="200"/>
      <c r="BB306" s="200"/>
      <c r="BC306" s="200"/>
      <c r="BD306" s="200"/>
      <c r="BE306" s="200"/>
      <c r="BF306" s="200"/>
      <c r="BG306" s="200"/>
      <c r="BH306" s="200"/>
      <c r="BI306" s="200"/>
      <c r="BJ306" s="200"/>
      <c r="BK306" s="200"/>
      <c r="BL306" s="200"/>
      <c r="BM306" s="200"/>
      <c r="BN306" s="200"/>
      <c r="BO306" s="200"/>
      <c r="BP306" s="200"/>
      <c r="BQ306" s="200"/>
      <c r="BR306" s="200"/>
      <c r="BS306" s="200"/>
      <c r="BT306" s="200"/>
      <c r="BU306" s="200"/>
      <c r="BV306" s="200"/>
      <c r="BW306" s="200"/>
      <c r="BX306" s="200"/>
      <c r="BY306" s="200"/>
      <c r="BZ306" s="200"/>
      <c r="CA306" s="200"/>
      <c r="CB306" s="200"/>
      <c r="CC306" s="200"/>
      <c r="CD306" s="200"/>
      <c r="CE306" s="200"/>
      <c r="CF306" s="200"/>
      <c r="CG306" s="200"/>
      <c r="CH306" s="200"/>
      <c r="CI306" s="200"/>
      <c r="CJ306" s="200"/>
      <c r="CK306" s="200"/>
      <c r="CL306" s="200"/>
      <c r="CM306" s="200"/>
      <c r="CN306" s="200"/>
      <c r="CO306" s="200"/>
      <c r="CP306" s="200"/>
      <c r="CQ306" s="200"/>
      <c r="CR306" s="200"/>
      <c r="CS306" s="200"/>
      <c r="CT306" s="200"/>
      <c r="CU306" s="200"/>
      <c r="CV306" s="200"/>
      <c r="CW306" s="200"/>
      <c r="CX306" s="200"/>
      <c r="CY306" s="200"/>
      <c r="CZ306" s="200"/>
      <c r="DA306" s="200"/>
      <c r="DB306" s="200"/>
      <c r="DC306" s="200"/>
      <c r="DD306" s="200"/>
      <c r="DE306" s="200"/>
      <c r="DF306" s="200"/>
      <c r="DG306" s="200"/>
      <c r="DH306" s="200"/>
      <c r="DI306" s="200"/>
      <c r="DJ306" s="200"/>
      <c r="DK306" s="200"/>
      <c r="DL306" s="200"/>
      <c r="DM306" s="200"/>
      <c r="DN306" s="200"/>
      <c r="DO306" s="200"/>
      <c r="DP306" s="200"/>
      <c r="DQ306" s="200"/>
      <c r="DR306" s="200"/>
      <c r="DS306" s="200"/>
      <c r="DT306" s="200"/>
      <c r="DU306" s="200"/>
      <c r="DV306" s="200"/>
      <c r="DW306" s="200"/>
      <c r="DX306" s="200"/>
      <c r="DY306" s="200"/>
      <c r="DZ306" s="200"/>
      <c r="EA306" s="200"/>
      <c r="EB306" s="200"/>
      <c r="EC306" s="200"/>
      <c r="ED306" s="200"/>
      <c r="EE306" s="200"/>
      <c r="EF306" s="200"/>
      <c r="EG306" s="32"/>
    </row>
    <row r="307" spans="1:137" outlineLevel="1">
      <c r="A307" s="211" t="str">
        <f>A301&amp;"."&amp;A303&amp;"."&amp;A302&amp;"."&amp;B307</f>
        <v>1.c.7.4</v>
      </c>
      <c r="B307">
        <v>4</v>
      </c>
      <c r="C307" t="e">
        <f>_xlfn.XLOOKUP($A307,Select!$A$4:$A$65,Select!$H$4:$H$65)</f>
        <v>#N/A</v>
      </c>
      <c r="D307"/>
      <c r="E307"/>
      <c r="F307"/>
      <c r="G307"/>
      <c r="H307"/>
      <c r="I307"/>
      <c r="J307"/>
      <c r="K307"/>
      <c r="L307"/>
      <c r="M307" s="200"/>
      <c r="N307" s="200"/>
      <c r="O307" s="200"/>
      <c r="P307" s="200"/>
      <c r="Q307" s="200"/>
      <c r="R307" s="200"/>
      <c r="S307" s="200"/>
      <c r="T307" s="200"/>
      <c r="U307" s="200"/>
      <c r="V307" s="200"/>
      <c r="W307" s="200"/>
      <c r="X307" s="200"/>
      <c r="Y307" s="200"/>
      <c r="Z307" s="200"/>
      <c r="AA307" s="200"/>
      <c r="AB307" s="200"/>
      <c r="AC307" s="200"/>
      <c r="AD307" s="200"/>
      <c r="AE307" s="200"/>
      <c r="AF307" s="200"/>
      <c r="AG307" s="200"/>
      <c r="AH307" s="200"/>
      <c r="AI307" s="200"/>
      <c r="AJ307" s="200"/>
      <c r="AK307" s="200"/>
      <c r="AL307" s="200"/>
      <c r="AM307" s="200"/>
      <c r="AN307" s="200"/>
      <c r="AO307" s="200"/>
      <c r="AP307" s="200"/>
      <c r="AQ307" s="200"/>
      <c r="AR307" s="200"/>
      <c r="AS307" s="200"/>
      <c r="AT307" s="200"/>
      <c r="AU307" s="200"/>
      <c r="AV307" s="200"/>
      <c r="AW307" s="200"/>
      <c r="AX307" s="200"/>
      <c r="AY307" s="200"/>
      <c r="AZ307" s="200"/>
      <c r="BA307" s="200"/>
      <c r="BB307" s="200"/>
      <c r="BC307" s="200"/>
      <c r="BD307" s="200"/>
      <c r="BE307" s="200"/>
      <c r="BF307" s="200"/>
      <c r="BG307" s="200"/>
      <c r="BH307" s="200"/>
      <c r="BI307" s="200"/>
      <c r="BJ307" s="200"/>
      <c r="BK307" s="200"/>
      <c r="BL307" s="200"/>
      <c r="BM307" s="200"/>
      <c r="BN307" s="200"/>
      <c r="BO307" s="200"/>
      <c r="BP307" s="200"/>
      <c r="BQ307" s="200"/>
      <c r="BR307" s="200"/>
      <c r="BS307" s="200"/>
      <c r="BT307" s="200"/>
      <c r="BU307" s="200"/>
      <c r="BV307" s="200"/>
      <c r="BW307" s="200"/>
      <c r="BX307" s="200"/>
      <c r="BY307" s="200"/>
      <c r="BZ307" s="200"/>
      <c r="CA307" s="200"/>
      <c r="CB307" s="200"/>
      <c r="CC307" s="200"/>
      <c r="CD307" s="200"/>
      <c r="CE307" s="200"/>
      <c r="CF307" s="200"/>
      <c r="CG307" s="200"/>
      <c r="CH307" s="200"/>
      <c r="CI307" s="200"/>
      <c r="CJ307" s="200"/>
      <c r="CK307" s="200"/>
      <c r="CL307" s="200"/>
      <c r="CM307" s="200"/>
      <c r="CN307" s="200"/>
      <c r="CO307" s="200"/>
      <c r="CP307" s="200"/>
      <c r="CQ307" s="200"/>
      <c r="CR307" s="200"/>
      <c r="CS307" s="200"/>
      <c r="CT307" s="200"/>
      <c r="CU307" s="200"/>
      <c r="CV307" s="200"/>
      <c r="CW307" s="200"/>
      <c r="CX307" s="200"/>
      <c r="CY307" s="200"/>
      <c r="CZ307" s="200"/>
      <c r="DA307" s="200"/>
      <c r="DB307" s="200"/>
      <c r="DC307" s="200"/>
      <c r="DD307" s="200"/>
      <c r="DE307" s="200"/>
      <c r="DF307" s="200"/>
      <c r="DG307" s="200"/>
      <c r="DH307" s="200"/>
      <c r="DI307" s="200"/>
      <c r="DJ307" s="200"/>
      <c r="DK307" s="200"/>
      <c r="DL307" s="200"/>
      <c r="DM307" s="200"/>
      <c r="DN307" s="200"/>
      <c r="DO307" s="200"/>
      <c r="DP307" s="200"/>
      <c r="DQ307" s="200"/>
      <c r="DR307" s="200"/>
      <c r="DS307" s="200"/>
      <c r="DT307" s="200"/>
      <c r="DU307" s="200"/>
      <c r="DV307" s="200"/>
      <c r="DW307" s="200"/>
      <c r="DX307" s="200"/>
      <c r="DY307" s="200"/>
      <c r="DZ307" s="200"/>
      <c r="EA307" s="200"/>
      <c r="EB307" s="200"/>
      <c r="EC307" s="200"/>
      <c r="ED307" s="200"/>
      <c r="EE307" s="200"/>
      <c r="EF307" s="200"/>
      <c r="EG307" s="32"/>
    </row>
    <row r="308" spans="1:137" outlineLevel="1">
      <c r="A308" s="211" t="str">
        <f>A301&amp;"."&amp;A303&amp;"."&amp;A302&amp;"."&amp;B308</f>
        <v>1.c.7.5</v>
      </c>
      <c r="B308">
        <v>5</v>
      </c>
      <c r="C308" t="e">
        <f>_xlfn.XLOOKUP($A308,Select!$A$4:$A$65,Select!$H$4:$H$65)</f>
        <v>#N/A</v>
      </c>
      <c r="D308"/>
      <c r="E308"/>
      <c r="F308"/>
      <c r="G308"/>
      <c r="H308"/>
      <c r="I308"/>
      <c r="J308"/>
      <c r="K308"/>
      <c r="L308"/>
      <c r="M308" s="200"/>
      <c r="N308" s="200"/>
      <c r="O308" s="200"/>
      <c r="P308" s="200"/>
      <c r="Q308" s="200"/>
      <c r="R308" s="200"/>
      <c r="S308" s="200"/>
      <c r="T308" s="200"/>
      <c r="U308" s="200"/>
      <c r="V308" s="200"/>
      <c r="W308" s="200"/>
      <c r="X308" s="200"/>
      <c r="Y308" s="200"/>
      <c r="Z308" s="200"/>
      <c r="AA308" s="200"/>
      <c r="AB308" s="200"/>
      <c r="AC308" s="200"/>
      <c r="AD308" s="200"/>
      <c r="AE308" s="200"/>
      <c r="AF308" s="200"/>
      <c r="AG308" s="200"/>
      <c r="AH308" s="200"/>
      <c r="AI308" s="200"/>
      <c r="AJ308" s="200"/>
      <c r="AK308" s="200"/>
      <c r="AL308" s="200"/>
      <c r="AM308" s="200"/>
      <c r="AN308" s="200"/>
      <c r="AO308" s="200"/>
      <c r="AP308" s="200"/>
      <c r="AQ308" s="200"/>
      <c r="AR308" s="200"/>
      <c r="AS308" s="200"/>
      <c r="AT308" s="200"/>
      <c r="AU308" s="200"/>
      <c r="AV308" s="200"/>
      <c r="AW308" s="200"/>
      <c r="AX308" s="200"/>
      <c r="AY308" s="200"/>
      <c r="AZ308" s="200"/>
      <c r="BA308" s="200"/>
      <c r="BB308" s="200"/>
      <c r="BC308" s="200"/>
      <c r="BD308" s="200"/>
      <c r="BE308" s="200"/>
      <c r="BF308" s="200"/>
      <c r="BG308" s="200"/>
      <c r="BH308" s="200"/>
      <c r="BI308" s="200"/>
      <c r="BJ308" s="200"/>
      <c r="BK308" s="200"/>
      <c r="BL308" s="200"/>
      <c r="BM308" s="200"/>
      <c r="BN308" s="200"/>
      <c r="BO308" s="200"/>
      <c r="BP308" s="200"/>
      <c r="BQ308" s="200"/>
      <c r="BR308" s="200"/>
      <c r="BS308" s="200"/>
      <c r="BT308" s="200"/>
      <c r="BU308" s="200"/>
      <c r="BV308" s="200"/>
      <c r="BW308" s="200"/>
      <c r="BX308" s="200"/>
      <c r="BY308" s="200"/>
      <c r="BZ308" s="200"/>
      <c r="CA308" s="200"/>
      <c r="CB308" s="200"/>
      <c r="CC308" s="200"/>
      <c r="CD308" s="200"/>
      <c r="CE308" s="200"/>
      <c r="CF308" s="200"/>
      <c r="CG308" s="200"/>
      <c r="CH308" s="200"/>
      <c r="CI308" s="200"/>
      <c r="CJ308" s="200"/>
      <c r="CK308" s="200"/>
      <c r="CL308" s="200"/>
      <c r="CM308" s="200"/>
      <c r="CN308" s="200"/>
      <c r="CO308" s="200"/>
      <c r="CP308" s="200"/>
      <c r="CQ308" s="200"/>
      <c r="CR308" s="200"/>
      <c r="CS308" s="200"/>
      <c r="CT308" s="200"/>
      <c r="CU308" s="200"/>
      <c r="CV308" s="200"/>
      <c r="CW308" s="200"/>
      <c r="CX308" s="200"/>
      <c r="CY308" s="200"/>
      <c r="CZ308" s="200"/>
      <c r="DA308" s="200"/>
      <c r="DB308" s="200"/>
      <c r="DC308" s="200"/>
      <c r="DD308" s="200"/>
      <c r="DE308" s="200"/>
      <c r="DF308" s="200"/>
      <c r="DG308" s="200"/>
      <c r="DH308" s="200"/>
      <c r="DI308" s="200"/>
      <c r="DJ308" s="200"/>
      <c r="DK308" s="200"/>
      <c r="DL308" s="200"/>
      <c r="DM308" s="200"/>
      <c r="DN308" s="200"/>
      <c r="DO308" s="200"/>
      <c r="DP308" s="200"/>
      <c r="DQ308" s="200"/>
      <c r="DR308" s="200"/>
      <c r="DS308" s="200"/>
      <c r="DT308" s="200"/>
      <c r="DU308" s="200"/>
      <c r="DV308" s="200"/>
      <c r="DW308" s="200"/>
      <c r="DX308" s="200"/>
      <c r="DY308" s="200"/>
      <c r="DZ308" s="200"/>
      <c r="EA308" s="200"/>
      <c r="EB308" s="200"/>
      <c r="EC308" s="200"/>
      <c r="ED308" s="200"/>
      <c r="EE308" s="200"/>
      <c r="EF308" s="200"/>
      <c r="EG308" s="32"/>
    </row>
    <row r="309" spans="1:137" outlineLevel="1">
      <c r="A309" s="211" t="str">
        <f>A301&amp;"."&amp;A303&amp;"."&amp;A302&amp;"."&amp;B309</f>
        <v>1.c.7.6</v>
      </c>
      <c r="B309">
        <v>6</v>
      </c>
      <c r="C309" t="e">
        <f>_xlfn.XLOOKUP($A309,Select!$A$4:$A$65,Select!$H$4:$H$65)</f>
        <v>#N/A</v>
      </c>
      <c r="D309"/>
      <c r="E309"/>
      <c r="F309"/>
      <c r="G309"/>
      <c r="H309"/>
      <c r="I309"/>
      <c r="J309"/>
      <c r="K309"/>
      <c r="L309"/>
      <c r="M309" s="200"/>
      <c r="N309" s="200"/>
      <c r="O309" s="200"/>
      <c r="P309" s="200"/>
      <c r="Q309" s="200"/>
      <c r="R309" s="200"/>
      <c r="S309" s="200"/>
      <c r="T309" s="200"/>
      <c r="U309" s="200"/>
      <c r="V309" s="200"/>
      <c r="W309" s="200"/>
      <c r="X309" s="200"/>
      <c r="Y309" s="200"/>
      <c r="Z309" s="200"/>
      <c r="AA309" s="200"/>
      <c r="AB309" s="200"/>
      <c r="AC309" s="200"/>
      <c r="AD309" s="200"/>
      <c r="AE309" s="200"/>
      <c r="AF309" s="200"/>
      <c r="AG309" s="200"/>
      <c r="AH309" s="200"/>
      <c r="AI309" s="200"/>
      <c r="AJ309" s="200"/>
      <c r="AK309" s="200"/>
      <c r="AL309" s="200"/>
      <c r="AM309" s="200"/>
      <c r="AN309" s="200"/>
      <c r="AO309" s="200"/>
      <c r="AP309" s="200"/>
      <c r="AQ309" s="200"/>
      <c r="AR309" s="200"/>
      <c r="AS309" s="200"/>
      <c r="AT309" s="200"/>
      <c r="AU309" s="200"/>
      <c r="AV309" s="200"/>
      <c r="AW309" s="200"/>
      <c r="AX309" s="200"/>
      <c r="AY309" s="200"/>
      <c r="AZ309" s="200"/>
      <c r="BA309" s="200"/>
      <c r="BB309" s="200"/>
      <c r="BC309" s="200"/>
      <c r="BD309" s="200"/>
      <c r="BE309" s="200"/>
      <c r="BF309" s="200"/>
      <c r="BG309" s="200"/>
      <c r="BH309" s="200"/>
      <c r="BI309" s="200"/>
      <c r="BJ309" s="200"/>
      <c r="BK309" s="200"/>
      <c r="BL309" s="200"/>
      <c r="BM309" s="200"/>
      <c r="BN309" s="200"/>
      <c r="BO309" s="200"/>
      <c r="BP309" s="200"/>
      <c r="BQ309" s="200"/>
      <c r="BR309" s="200"/>
      <c r="BS309" s="200"/>
      <c r="BT309" s="200"/>
      <c r="BU309" s="200"/>
      <c r="BV309" s="200"/>
      <c r="BW309" s="200"/>
      <c r="BX309" s="200"/>
      <c r="BY309" s="200"/>
      <c r="BZ309" s="200"/>
      <c r="CA309" s="200"/>
      <c r="CB309" s="200"/>
      <c r="CC309" s="200"/>
      <c r="CD309" s="200"/>
      <c r="CE309" s="200"/>
      <c r="CF309" s="200"/>
      <c r="CG309" s="200"/>
      <c r="CH309" s="200"/>
      <c r="CI309" s="200"/>
      <c r="CJ309" s="200"/>
      <c r="CK309" s="200"/>
      <c r="CL309" s="200"/>
      <c r="CM309" s="200"/>
      <c r="CN309" s="200"/>
      <c r="CO309" s="200"/>
      <c r="CP309" s="200"/>
      <c r="CQ309" s="200"/>
      <c r="CR309" s="200"/>
      <c r="CS309" s="200"/>
      <c r="CT309" s="200"/>
      <c r="CU309" s="200"/>
      <c r="CV309" s="200"/>
      <c r="CW309" s="200"/>
      <c r="CX309" s="200"/>
      <c r="CY309" s="200"/>
      <c r="CZ309" s="200"/>
      <c r="DA309" s="200"/>
      <c r="DB309" s="200"/>
      <c r="DC309" s="200"/>
      <c r="DD309" s="200"/>
      <c r="DE309" s="200"/>
      <c r="DF309" s="200"/>
      <c r="DG309" s="200"/>
      <c r="DH309" s="200"/>
      <c r="DI309" s="200"/>
      <c r="DJ309" s="200"/>
      <c r="DK309" s="200"/>
      <c r="DL309" s="200"/>
      <c r="DM309" s="200"/>
      <c r="DN309" s="200"/>
      <c r="DO309" s="200"/>
      <c r="DP309" s="200"/>
      <c r="DQ309" s="200"/>
      <c r="DR309" s="200"/>
      <c r="DS309" s="200"/>
      <c r="DT309" s="200"/>
      <c r="DU309" s="200"/>
      <c r="DV309" s="200"/>
      <c r="DW309" s="200"/>
      <c r="DX309" s="200"/>
      <c r="DY309" s="200"/>
      <c r="DZ309" s="200"/>
      <c r="EA309" s="200"/>
      <c r="EB309" s="200"/>
      <c r="EC309" s="200"/>
      <c r="ED309" s="200"/>
      <c r="EE309" s="200"/>
      <c r="EF309" s="200"/>
      <c r="EG309" s="32"/>
    </row>
    <row r="310" spans="1:137" outlineLevel="1">
      <c r="A310" s="211" t="str">
        <f>A301&amp;"."&amp;A303&amp;"."&amp;A302&amp;"."&amp;B310</f>
        <v>1.c.7.7</v>
      </c>
      <c r="B310">
        <v>7</v>
      </c>
      <c r="C310" t="e">
        <f>_xlfn.XLOOKUP($A310,Select!$A$4:$A$65,Select!$H$4:$H$65)</f>
        <v>#N/A</v>
      </c>
      <c r="D310"/>
      <c r="E310"/>
      <c r="F310"/>
      <c r="G310"/>
      <c r="H310"/>
      <c r="I310"/>
      <c r="J310"/>
      <c r="K310"/>
      <c r="L310"/>
      <c r="M310" s="200"/>
      <c r="N310" s="200"/>
      <c r="O310" s="200"/>
      <c r="P310" s="200"/>
      <c r="Q310" s="200"/>
      <c r="R310" s="200"/>
      <c r="S310" s="200"/>
      <c r="T310" s="200"/>
      <c r="U310" s="200"/>
      <c r="V310" s="200"/>
      <c r="W310" s="200"/>
      <c r="X310" s="200"/>
      <c r="Y310" s="200"/>
      <c r="Z310" s="200"/>
      <c r="AA310" s="200"/>
      <c r="AB310" s="200"/>
      <c r="AC310" s="200"/>
      <c r="AD310" s="200"/>
      <c r="AE310" s="200"/>
      <c r="AF310" s="200"/>
      <c r="AG310" s="200"/>
      <c r="AH310" s="200"/>
      <c r="AI310" s="200"/>
      <c r="AJ310" s="200"/>
      <c r="AK310" s="200"/>
      <c r="AL310" s="200"/>
      <c r="AM310" s="200"/>
      <c r="AN310" s="200"/>
      <c r="AO310" s="200"/>
      <c r="AP310" s="200"/>
      <c r="AQ310" s="200"/>
      <c r="AR310" s="200"/>
      <c r="AS310" s="200"/>
      <c r="AT310" s="200"/>
      <c r="AU310" s="200"/>
      <c r="AV310" s="200"/>
      <c r="AW310" s="200"/>
      <c r="AX310" s="200"/>
      <c r="AY310" s="200"/>
      <c r="AZ310" s="200"/>
      <c r="BA310" s="200"/>
      <c r="BB310" s="200"/>
      <c r="BC310" s="200"/>
      <c r="BD310" s="200"/>
      <c r="BE310" s="200"/>
      <c r="BF310" s="200"/>
      <c r="BG310" s="200"/>
      <c r="BH310" s="200"/>
      <c r="BI310" s="200"/>
      <c r="BJ310" s="200"/>
      <c r="BK310" s="200"/>
      <c r="BL310" s="200"/>
      <c r="BM310" s="200"/>
      <c r="BN310" s="200"/>
      <c r="BO310" s="200"/>
      <c r="BP310" s="200"/>
      <c r="BQ310" s="200"/>
      <c r="BR310" s="200"/>
      <c r="BS310" s="200"/>
      <c r="BT310" s="200"/>
      <c r="BU310" s="200"/>
      <c r="BV310" s="200"/>
      <c r="BW310" s="200"/>
      <c r="BX310" s="200"/>
      <c r="BY310" s="200"/>
      <c r="BZ310" s="200"/>
      <c r="CA310" s="200"/>
      <c r="CB310" s="200"/>
      <c r="CC310" s="200"/>
      <c r="CD310" s="200"/>
      <c r="CE310" s="200"/>
      <c r="CF310" s="200"/>
      <c r="CG310" s="200"/>
      <c r="CH310" s="200"/>
      <c r="CI310" s="200"/>
      <c r="CJ310" s="200"/>
      <c r="CK310" s="200"/>
      <c r="CL310" s="200"/>
      <c r="CM310" s="200"/>
      <c r="CN310" s="200"/>
      <c r="CO310" s="200"/>
      <c r="CP310" s="200"/>
      <c r="CQ310" s="200"/>
      <c r="CR310" s="200"/>
      <c r="CS310" s="200"/>
      <c r="CT310" s="200"/>
      <c r="CU310" s="200"/>
      <c r="CV310" s="200"/>
      <c r="CW310" s="200"/>
      <c r="CX310" s="200"/>
      <c r="CY310" s="200"/>
      <c r="CZ310" s="200"/>
      <c r="DA310" s="200"/>
      <c r="DB310" s="200"/>
      <c r="DC310" s="200"/>
      <c r="DD310" s="200"/>
      <c r="DE310" s="200"/>
      <c r="DF310" s="200"/>
      <c r="DG310" s="200"/>
      <c r="DH310" s="200"/>
      <c r="DI310" s="200"/>
      <c r="DJ310" s="200"/>
      <c r="DK310" s="200"/>
      <c r="DL310" s="200"/>
      <c r="DM310" s="200"/>
      <c r="DN310" s="200"/>
      <c r="DO310" s="200"/>
      <c r="DP310" s="200"/>
      <c r="DQ310" s="200"/>
      <c r="DR310" s="200"/>
      <c r="DS310" s="200"/>
      <c r="DT310" s="200"/>
      <c r="DU310" s="200"/>
      <c r="DV310" s="200"/>
      <c r="DW310" s="200"/>
      <c r="DX310" s="200"/>
      <c r="DY310" s="200"/>
      <c r="DZ310" s="200"/>
      <c r="EA310" s="200"/>
      <c r="EB310" s="200"/>
      <c r="EC310" s="200"/>
      <c r="ED310" s="200"/>
      <c r="EE310" s="200"/>
      <c r="EF310" s="200"/>
      <c r="EG310" s="32"/>
    </row>
    <row r="311" spans="1:137" outlineLevel="1">
      <c r="A311" s="211" t="str">
        <f>A301&amp;"."&amp;A303&amp;"."&amp;A302&amp;"."&amp;B311</f>
        <v>1.c.7.8</v>
      </c>
      <c r="B311">
        <v>8</v>
      </c>
      <c r="C311" t="e">
        <f>_xlfn.XLOOKUP($A311,Select!$A$4:$A$65,Select!$H$4:$H$65)</f>
        <v>#N/A</v>
      </c>
      <c r="D311"/>
      <c r="E311"/>
      <c r="F311"/>
      <c r="G311"/>
      <c r="H311"/>
      <c r="I311"/>
      <c r="J311"/>
      <c r="K311"/>
      <c r="L311"/>
      <c r="M311" s="200"/>
      <c r="N311" s="200"/>
      <c r="O311" s="200"/>
      <c r="P311" s="200"/>
      <c r="Q311" s="200"/>
      <c r="R311" s="200"/>
      <c r="S311" s="200"/>
      <c r="T311" s="200"/>
      <c r="U311" s="200"/>
      <c r="V311" s="200"/>
      <c r="W311" s="200"/>
      <c r="X311" s="200"/>
      <c r="Y311" s="200"/>
      <c r="Z311" s="200"/>
      <c r="AA311" s="200"/>
      <c r="AB311" s="200"/>
      <c r="AC311" s="200"/>
      <c r="AD311" s="200"/>
      <c r="AE311" s="200"/>
      <c r="AF311" s="200"/>
      <c r="AG311" s="200"/>
      <c r="AH311" s="200"/>
      <c r="AI311" s="200"/>
      <c r="AJ311" s="200"/>
      <c r="AK311" s="200"/>
      <c r="AL311" s="200"/>
      <c r="AM311" s="200"/>
      <c r="AN311" s="200"/>
      <c r="AO311" s="200"/>
      <c r="AP311" s="200"/>
      <c r="AQ311" s="200"/>
      <c r="AR311" s="200"/>
      <c r="AS311" s="200"/>
      <c r="AT311" s="200"/>
      <c r="AU311" s="200"/>
      <c r="AV311" s="200"/>
      <c r="AW311" s="200"/>
      <c r="AX311" s="200"/>
      <c r="AY311" s="200"/>
      <c r="AZ311" s="200"/>
      <c r="BA311" s="200"/>
      <c r="BB311" s="200"/>
      <c r="BC311" s="200"/>
      <c r="BD311" s="200"/>
      <c r="BE311" s="200"/>
      <c r="BF311" s="200"/>
      <c r="BG311" s="200"/>
      <c r="BH311" s="200"/>
      <c r="BI311" s="200"/>
      <c r="BJ311" s="200"/>
      <c r="BK311" s="200"/>
      <c r="BL311" s="200"/>
      <c r="BM311" s="200"/>
      <c r="BN311" s="200"/>
      <c r="BO311" s="200"/>
      <c r="BP311" s="200"/>
      <c r="BQ311" s="200"/>
      <c r="BR311" s="200"/>
      <c r="BS311" s="200"/>
      <c r="BT311" s="200"/>
      <c r="BU311" s="200"/>
      <c r="BV311" s="200"/>
      <c r="BW311" s="200"/>
      <c r="BX311" s="200"/>
      <c r="BY311" s="200"/>
      <c r="BZ311" s="200"/>
      <c r="CA311" s="200"/>
      <c r="CB311" s="200"/>
      <c r="CC311" s="200"/>
      <c r="CD311" s="200"/>
      <c r="CE311" s="200"/>
      <c r="CF311" s="200"/>
      <c r="CG311" s="200"/>
      <c r="CH311" s="200"/>
      <c r="CI311" s="200"/>
      <c r="CJ311" s="200"/>
      <c r="CK311" s="200"/>
      <c r="CL311" s="200"/>
      <c r="CM311" s="200"/>
      <c r="CN311" s="200"/>
      <c r="CO311" s="200"/>
      <c r="CP311" s="200"/>
      <c r="CQ311" s="200"/>
      <c r="CR311" s="200"/>
      <c r="CS311" s="200"/>
      <c r="CT311" s="200"/>
      <c r="CU311" s="200"/>
      <c r="CV311" s="200"/>
      <c r="CW311" s="200"/>
      <c r="CX311" s="200"/>
      <c r="CY311" s="200"/>
      <c r="CZ311" s="200"/>
      <c r="DA311" s="200"/>
      <c r="DB311" s="200"/>
      <c r="DC311" s="200"/>
      <c r="DD311" s="200"/>
      <c r="DE311" s="200"/>
      <c r="DF311" s="200"/>
      <c r="DG311" s="200"/>
      <c r="DH311" s="200"/>
      <c r="DI311" s="200"/>
      <c r="DJ311" s="200"/>
      <c r="DK311" s="200"/>
      <c r="DL311" s="200"/>
      <c r="DM311" s="200"/>
      <c r="DN311" s="200"/>
      <c r="DO311" s="200"/>
      <c r="DP311" s="200"/>
      <c r="DQ311" s="200"/>
      <c r="DR311" s="200"/>
      <c r="DS311" s="200"/>
      <c r="DT311" s="200"/>
      <c r="DU311" s="200"/>
      <c r="DV311" s="200"/>
      <c r="DW311" s="200"/>
      <c r="DX311" s="200"/>
      <c r="DY311" s="200"/>
      <c r="DZ311" s="200"/>
      <c r="EA311" s="200"/>
      <c r="EB311" s="200"/>
      <c r="EC311" s="200"/>
      <c r="ED311" s="200"/>
      <c r="EE311" s="200"/>
      <c r="EF311" s="200"/>
      <c r="EG311" s="32"/>
    </row>
    <row r="312" spans="1:137" outlineLevel="1">
      <c r="A312" s="211" t="str">
        <f>A301&amp;"."&amp;A303&amp;"."&amp;A302&amp;"."&amp;B312</f>
        <v>1.c.7.9</v>
      </c>
      <c r="B312">
        <v>9</v>
      </c>
      <c r="C312" t="e">
        <f>_xlfn.XLOOKUP($A312,Select!$A$4:$A$65,Select!$H$4:$H$65)</f>
        <v>#N/A</v>
      </c>
      <c r="D312"/>
      <c r="E312"/>
      <c r="F312"/>
      <c r="G312"/>
      <c r="H312"/>
      <c r="I312"/>
      <c r="J312"/>
      <c r="K312"/>
      <c r="L312"/>
      <c r="M312" s="200"/>
      <c r="N312" s="200"/>
      <c r="O312" s="200"/>
      <c r="P312" s="200"/>
      <c r="Q312" s="200"/>
      <c r="R312" s="200"/>
      <c r="S312" s="200"/>
      <c r="T312" s="200"/>
      <c r="U312" s="200"/>
      <c r="V312" s="200"/>
      <c r="W312" s="200"/>
      <c r="X312" s="200"/>
      <c r="Y312" s="200"/>
      <c r="Z312" s="200"/>
      <c r="AA312" s="200"/>
      <c r="AB312" s="200"/>
      <c r="AC312" s="200"/>
      <c r="AD312" s="200"/>
      <c r="AE312" s="200"/>
      <c r="AF312" s="200"/>
      <c r="AG312" s="200"/>
      <c r="AH312" s="200"/>
      <c r="AI312" s="200"/>
      <c r="AJ312" s="200"/>
      <c r="AK312" s="200"/>
      <c r="AL312" s="200"/>
      <c r="AM312" s="200"/>
      <c r="AN312" s="200"/>
      <c r="AO312" s="200"/>
      <c r="AP312" s="200"/>
      <c r="AQ312" s="200"/>
      <c r="AR312" s="200"/>
      <c r="AS312" s="200"/>
      <c r="AT312" s="200"/>
      <c r="AU312" s="200"/>
      <c r="AV312" s="200"/>
      <c r="AW312" s="200"/>
      <c r="AX312" s="200"/>
      <c r="AY312" s="200"/>
      <c r="AZ312" s="200"/>
      <c r="BA312" s="200"/>
      <c r="BB312" s="200"/>
      <c r="BC312" s="200"/>
      <c r="BD312" s="200"/>
      <c r="BE312" s="200"/>
      <c r="BF312" s="200"/>
      <c r="BG312" s="200"/>
      <c r="BH312" s="200"/>
      <c r="BI312" s="200"/>
      <c r="BJ312" s="200"/>
      <c r="BK312" s="200"/>
      <c r="BL312" s="200"/>
      <c r="BM312" s="200"/>
      <c r="BN312" s="200"/>
      <c r="BO312" s="200"/>
      <c r="BP312" s="200"/>
      <c r="BQ312" s="200"/>
      <c r="BR312" s="200"/>
      <c r="BS312" s="200"/>
      <c r="BT312" s="200"/>
      <c r="BU312" s="200"/>
      <c r="BV312" s="200"/>
      <c r="BW312" s="200"/>
      <c r="BX312" s="200"/>
      <c r="BY312" s="200"/>
      <c r="BZ312" s="200"/>
      <c r="CA312" s="200"/>
      <c r="CB312" s="200"/>
      <c r="CC312" s="200"/>
      <c r="CD312" s="200"/>
      <c r="CE312" s="200"/>
      <c r="CF312" s="200"/>
      <c r="CG312" s="200"/>
      <c r="CH312" s="200"/>
      <c r="CI312" s="200"/>
      <c r="CJ312" s="200"/>
      <c r="CK312" s="200"/>
      <c r="CL312" s="200"/>
      <c r="CM312" s="200"/>
      <c r="CN312" s="200"/>
      <c r="CO312" s="200"/>
      <c r="CP312" s="200"/>
      <c r="CQ312" s="200"/>
      <c r="CR312" s="200"/>
      <c r="CS312" s="200"/>
      <c r="CT312" s="200"/>
      <c r="CU312" s="200"/>
      <c r="CV312" s="200"/>
      <c r="CW312" s="200"/>
      <c r="CX312" s="200"/>
      <c r="CY312" s="200"/>
      <c r="CZ312" s="200"/>
      <c r="DA312" s="200"/>
      <c r="DB312" s="200"/>
      <c r="DC312" s="200"/>
      <c r="DD312" s="200"/>
      <c r="DE312" s="200"/>
      <c r="DF312" s="200"/>
      <c r="DG312" s="200"/>
      <c r="DH312" s="200"/>
      <c r="DI312" s="200"/>
      <c r="DJ312" s="200"/>
      <c r="DK312" s="200"/>
      <c r="DL312" s="200"/>
      <c r="DM312" s="200"/>
      <c r="DN312" s="200"/>
      <c r="DO312" s="200"/>
      <c r="DP312" s="200"/>
      <c r="DQ312" s="200"/>
      <c r="DR312" s="200"/>
      <c r="DS312" s="200"/>
      <c r="DT312" s="200"/>
      <c r="DU312" s="200"/>
      <c r="DV312" s="200"/>
      <c r="DW312" s="200"/>
      <c r="DX312" s="200"/>
      <c r="DY312" s="200"/>
      <c r="DZ312" s="200"/>
      <c r="EA312" s="200"/>
      <c r="EB312" s="200"/>
      <c r="EC312" s="200"/>
      <c r="ED312" s="200"/>
      <c r="EE312" s="200"/>
      <c r="EF312" s="200"/>
      <c r="EG312" s="32"/>
    </row>
    <row r="313" spans="1:137" outlineLevel="1">
      <c r="A313" s="211" t="str">
        <f>A301&amp;"."&amp;A303&amp;"."&amp;A302&amp;"."&amp;B313</f>
        <v>1.c.7.10</v>
      </c>
      <c r="B313">
        <v>10</v>
      </c>
      <c r="C313" t="e">
        <f>_xlfn.XLOOKUP($A313,Select!$A$4:$A$65,Select!$H$4:$H$65)</f>
        <v>#N/A</v>
      </c>
      <c r="D313"/>
      <c r="E313"/>
      <c r="F313"/>
      <c r="G313"/>
      <c r="H313"/>
      <c r="I313"/>
      <c r="J313"/>
      <c r="K313"/>
      <c r="L313"/>
      <c r="M313" s="200"/>
      <c r="N313" s="200"/>
      <c r="O313" s="200"/>
      <c r="P313" s="200"/>
      <c r="Q313" s="200"/>
      <c r="R313" s="200"/>
      <c r="S313" s="200"/>
      <c r="T313" s="200"/>
      <c r="U313" s="200"/>
      <c r="V313" s="200"/>
      <c r="W313" s="200"/>
      <c r="X313" s="200"/>
      <c r="Y313" s="200"/>
      <c r="Z313" s="200"/>
      <c r="AA313" s="200"/>
      <c r="AB313" s="200"/>
      <c r="AC313" s="200"/>
      <c r="AD313" s="200"/>
      <c r="AE313" s="200"/>
      <c r="AF313" s="200"/>
      <c r="AG313" s="200"/>
      <c r="AH313" s="200"/>
      <c r="AI313" s="200"/>
      <c r="AJ313" s="200"/>
      <c r="AK313" s="200"/>
      <c r="AL313" s="200"/>
      <c r="AM313" s="200"/>
      <c r="AN313" s="200"/>
      <c r="AO313" s="200"/>
      <c r="AP313" s="200"/>
      <c r="AQ313" s="200"/>
      <c r="AR313" s="200"/>
      <c r="AS313" s="200"/>
      <c r="AT313" s="200"/>
      <c r="AU313" s="200"/>
      <c r="AV313" s="200"/>
      <c r="AW313" s="200"/>
      <c r="AX313" s="200"/>
      <c r="AY313" s="200"/>
      <c r="AZ313" s="200"/>
      <c r="BA313" s="200"/>
      <c r="BB313" s="200"/>
      <c r="BC313" s="200"/>
      <c r="BD313" s="200"/>
      <c r="BE313" s="200"/>
      <c r="BF313" s="200"/>
      <c r="BG313" s="200"/>
      <c r="BH313" s="200"/>
      <c r="BI313" s="200"/>
      <c r="BJ313" s="200"/>
      <c r="BK313" s="200"/>
      <c r="BL313" s="200"/>
      <c r="BM313" s="200"/>
      <c r="BN313" s="200"/>
      <c r="BO313" s="200"/>
      <c r="BP313" s="200"/>
      <c r="BQ313" s="200"/>
      <c r="BR313" s="200"/>
      <c r="BS313" s="200"/>
      <c r="BT313" s="200"/>
      <c r="BU313" s="200"/>
      <c r="BV313" s="200"/>
      <c r="BW313" s="200"/>
      <c r="BX313" s="200"/>
      <c r="BY313" s="200"/>
      <c r="BZ313" s="200"/>
      <c r="CA313" s="200"/>
      <c r="CB313" s="200"/>
      <c r="CC313" s="200"/>
      <c r="CD313" s="200"/>
      <c r="CE313" s="200"/>
      <c r="CF313" s="200"/>
      <c r="CG313" s="200"/>
      <c r="CH313" s="200"/>
      <c r="CI313" s="200"/>
      <c r="CJ313" s="200"/>
      <c r="CK313" s="200"/>
      <c r="CL313" s="200"/>
      <c r="CM313" s="200"/>
      <c r="CN313" s="200"/>
      <c r="CO313" s="200"/>
      <c r="CP313" s="200"/>
      <c r="CQ313" s="200"/>
      <c r="CR313" s="200"/>
      <c r="CS313" s="200"/>
      <c r="CT313" s="200"/>
      <c r="CU313" s="200"/>
      <c r="CV313" s="200"/>
      <c r="CW313" s="200"/>
      <c r="CX313" s="200"/>
      <c r="CY313" s="200"/>
      <c r="CZ313" s="200"/>
      <c r="DA313" s="200"/>
      <c r="DB313" s="200"/>
      <c r="DC313" s="200"/>
      <c r="DD313" s="200"/>
      <c r="DE313" s="200"/>
      <c r="DF313" s="200"/>
      <c r="DG313" s="200"/>
      <c r="DH313" s="200"/>
      <c r="DI313" s="200"/>
      <c r="DJ313" s="200"/>
      <c r="DK313" s="200"/>
      <c r="DL313" s="200"/>
      <c r="DM313" s="200"/>
      <c r="DN313" s="200"/>
      <c r="DO313" s="200"/>
      <c r="DP313" s="200"/>
      <c r="DQ313" s="200"/>
      <c r="DR313" s="200"/>
      <c r="DS313" s="200"/>
      <c r="DT313" s="200"/>
      <c r="DU313" s="200"/>
      <c r="DV313" s="200"/>
      <c r="DW313" s="200"/>
      <c r="DX313" s="200"/>
      <c r="DY313" s="200"/>
      <c r="DZ313" s="200"/>
      <c r="EA313" s="200"/>
      <c r="EB313" s="200"/>
      <c r="EC313" s="200"/>
      <c r="ED313" s="200"/>
      <c r="EE313" s="200"/>
      <c r="EF313" s="200"/>
      <c r="EG313" s="32"/>
    </row>
    <row r="314" spans="1:137" outlineLevel="1">
      <c r="A314" s="211" t="str">
        <f>A301&amp;"."&amp;A303&amp;"."&amp;A302&amp;"."&amp;B314</f>
        <v>1.c.7.11</v>
      </c>
      <c r="B314">
        <v>11</v>
      </c>
      <c r="C314" t="e">
        <f>_xlfn.XLOOKUP($A314,Select!$A$4:$A$65,Select!$H$4:$H$65)</f>
        <v>#N/A</v>
      </c>
      <c r="D314"/>
      <c r="E314"/>
      <c r="F314"/>
      <c r="G314"/>
      <c r="H314"/>
      <c r="I314"/>
      <c r="J314"/>
      <c r="K314"/>
      <c r="L314"/>
      <c r="M314" s="200"/>
      <c r="N314" s="200"/>
      <c r="O314" s="200"/>
      <c r="P314" s="200"/>
      <c r="Q314" s="200"/>
      <c r="R314" s="200"/>
      <c r="S314" s="200"/>
      <c r="T314" s="200"/>
      <c r="U314" s="200"/>
      <c r="V314" s="200"/>
      <c r="W314" s="200"/>
      <c r="X314" s="200"/>
      <c r="Y314" s="200"/>
      <c r="Z314" s="200"/>
      <c r="AA314" s="200"/>
      <c r="AB314" s="200"/>
      <c r="AC314" s="200"/>
      <c r="AD314" s="200"/>
      <c r="AE314" s="200"/>
      <c r="AF314" s="200"/>
      <c r="AG314" s="200"/>
      <c r="AH314" s="200"/>
      <c r="AI314" s="200"/>
      <c r="AJ314" s="200"/>
      <c r="AK314" s="200"/>
      <c r="AL314" s="200"/>
      <c r="AM314" s="200"/>
      <c r="AN314" s="200"/>
      <c r="AO314" s="200"/>
      <c r="AP314" s="200"/>
      <c r="AQ314" s="200"/>
      <c r="AR314" s="200"/>
      <c r="AS314" s="200"/>
      <c r="AT314" s="200"/>
      <c r="AU314" s="200"/>
      <c r="AV314" s="200"/>
      <c r="AW314" s="200"/>
      <c r="AX314" s="200"/>
      <c r="AY314" s="200"/>
      <c r="AZ314" s="200"/>
      <c r="BA314" s="200"/>
      <c r="BB314" s="200"/>
      <c r="BC314" s="200"/>
      <c r="BD314" s="200"/>
      <c r="BE314" s="200"/>
      <c r="BF314" s="200"/>
      <c r="BG314" s="200"/>
      <c r="BH314" s="200"/>
      <c r="BI314" s="200"/>
      <c r="BJ314" s="200"/>
      <c r="BK314" s="200"/>
      <c r="BL314" s="200"/>
      <c r="BM314" s="200"/>
      <c r="BN314" s="200"/>
      <c r="BO314" s="200"/>
      <c r="BP314" s="200"/>
      <c r="BQ314" s="200"/>
      <c r="BR314" s="200"/>
      <c r="BS314" s="200"/>
      <c r="BT314" s="200"/>
      <c r="BU314" s="200"/>
      <c r="BV314" s="200"/>
      <c r="BW314" s="200"/>
      <c r="BX314" s="200"/>
      <c r="BY314" s="200"/>
      <c r="BZ314" s="200"/>
      <c r="CA314" s="200"/>
      <c r="CB314" s="200"/>
      <c r="CC314" s="200"/>
      <c r="CD314" s="200"/>
      <c r="CE314" s="200"/>
      <c r="CF314" s="200"/>
      <c r="CG314" s="200"/>
      <c r="CH314" s="200"/>
      <c r="CI314" s="200"/>
      <c r="CJ314" s="200"/>
      <c r="CK314" s="200"/>
      <c r="CL314" s="200"/>
      <c r="CM314" s="200"/>
      <c r="CN314" s="200"/>
      <c r="CO314" s="200"/>
      <c r="CP314" s="200"/>
      <c r="CQ314" s="200"/>
      <c r="CR314" s="200"/>
      <c r="CS314" s="200"/>
      <c r="CT314" s="200"/>
      <c r="CU314" s="200"/>
      <c r="CV314" s="200"/>
      <c r="CW314" s="200"/>
      <c r="CX314" s="200"/>
      <c r="CY314" s="200"/>
      <c r="CZ314" s="200"/>
      <c r="DA314" s="200"/>
      <c r="DB314" s="200"/>
      <c r="DC314" s="200"/>
      <c r="DD314" s="200"/>
      <c r="DE314" s="200"/>
      <c r="DF314" s="200"/>
      <c r="DG314" s="200"/>
      <c r="DH314" s="200"/>
      <c r="DI314" s="200"/>
      <c r="DJ314" s="200"/>
      <c r="DK314" s="200"/>
      <c r="DL314" s="200"/>
      <c r="DM314" s="200"/>
      <c r="DN314" s="200"/>
      <c r="DO314" s="200"/>
      <c r="DP314" s="200"/>
      <c r="DQ314" s="200"/>
      <c r="DR314" s="200"/>
      <c r="DS314" s="200"/>
      <c r="DT314" s="200"/>
      <c r="DU314" s="200"/>
      <c r="DV314" s="200"/>
      <c r="DW314" s="200"/>
      <c r="DX314" s="200"/>
      <c r="DY314" s="200"/>
      <c r="DZ314" s="200"/>
      <c r="EA314" s="200"/>
      <c r="EB314" s="200"/>
      <c r="EC314" s="200"/>
      <c r="ED314" s="200"/>
      <c r="EE314" s="200"/>
      <c r="EF314" s="200"/>
      <c r="EG314" s="32"/>
    </row>
    <row r="315" spans="1:137" outlineLevel="1">
      <c r="A315" s="211" t="str">
        <f>A301&amp;"."&amp;A303&amp;"."&amp;A302&amp;"."&amp;B315</f>
        <v>1.c.7.12</v>
      </c>
      <c r="B315">
        <v>12</v>
      </c>
      <c r="C315" t="e">
        <f>_xlfn.XLOOKUP($A315,Select!$A$4:$A$65,Select!$H$4:$H$65)</f>
        <v>#N/A</v>
      </c>
      <c r="D315"/>
      <c r="E315"/>
      <c r="F315"/>
      <c r="G315"/>
      <c r="H315"/>
      <c r="I315"/>
      <c r="J315"/>
      <c r="K315"/>
      <c r="L315"/>
      <c r="M315" s="200"/>
      <c r="N315" s="200"/>
      <c r="O315" s="200"/>
      <c r="P315" s="200"/>
      <c r="Q315" s="200"/>
      <c r="R315" s="200"/>
      <c r="S315" s="200"/>
      <c r="T315" s="200"/>
      <c r="U315" s="200"/>
      <c r="V315" s="200"/>
      <c r="W315" s="200"/>
      <c r="X315" s="200"/>
      <c r="Y315" s="200"/>
      <c r="Z315" s="200"/>
      <c r="AA315" s="200"/>
      <c r="AB315" s="200"/>
      <c r="AC315" s="200"/>
      <c r="AD315" s="200"/>
      <c r="AE315" s="200"/>
      <c r="AF315" s="200"/>
      <c r="AG315" s="200"/>
      <c r="AH315" s="200"/>
      <c r="AI315" s="200"/>
      <c r="AJ315" s="200"/>
      <c r="AK315" s="200"/>
      <c r="AL315" s="200"/>
      <c r="AM315" s="200"/>
      <c r="AN315" s="200"/>
      <c r="AO315" s="200"/>
      <c r="AP315" s="200"/>
      <c r="AQ315" s="200"/>
      <c r="AR315" s="200"/>
      <c r="AS315" s="200"/>
      <c r="AT315" s="200"/>
      <c r="AU315" s="200"/>
      <c r="AV315" s="200"/>
      <c r="AW315" s="200"/>
      <c r="AX315" s="200"/>
      <c r="AY315" s="200"/>
      <c r="AZ315" s="200"/>
      <c r="BA315" s="200"/>
      <c r="BB315" s="200"/>
      <c r="BC315" s="200"/>
      <c r="BD315" s="200"/>
      <c r="BE315" s="200"/>
      <c r="BF315" s="200"/>
      <c r="BG315" s="200"/>
      <c r="BH315" s="200"/>
      <c r="BI315" s="200"/>
      <c r="BJ315" s="200"/>
      <c r="BK315" s="200"/>
      <c r="BL315" s="200"/>
      <c r="BM315" s="200"/>
      <c r="BN315" s="200"/>
      <c r="BO315" s="200"/>
      <c r="BP315" s="200"/>
      <c r="BQ315" s="200"/>
      <c r="BR315" s="200"/>
      <c r="BS315" s="200"/>
      <c r="BT315" s="200"/>
      <c r="BU315" s="200"/>
      <c r="BV315" s="200"/>
      <c r="BW315" s="200"/>
      <c r="BX315" s="200"/>
      <c r="BY315" s="200"/>
      <c r="BZ315" s="200"/>
      <c r="CA315" s="200"/>
      <c r="CB315" s="200"/>
      <c r="CC315" s="200"/>
      <c r="CD315" s="200"/>
      <c r="CE315" s="200"/>
      <c r="CF315" s="200"/>
      <c r="CG315" s="200"/>
      <c r="CH315" s="200"/>
      <c r="CI315" s="200"/>
      <c r="CJ315" s="200"/>
      <c r="CK315" s="200"/>
      <c r="CL315" s="200"/>
      <c r="CM315" s="200"/>
      <c r="CN315" s="200"/>
      <c r="CO315" s="200"/>
      <c r="CP315" s="200"/>
      <c r="CQ315" s="200"/>
      <c r="CR315" s="200"/>
      <c r="CS315" s="200"/>
      <c r="CT315" s="200"/>
      <c r="CU315" s="200"/>
      <c r="CV315" s="200"/>
      <c r="CW315" s="200"/>
      <c r="CX315" s="200"/>
      <c r="CY315" s="200"/>
      <c r="CZ315" s="200"/>
      <c r="DA315" s="200"/>
      <c r="DB315" s="200"/>
      <c r="DC315" s="200"/>
      <c r="DD315" s="200"/>
      <c r="DE315" s="200"/>
      <c r="DF315" s="200"/>
      <c r="DG315" s="200"/>
      <c r="DH315" s="200"/>
      <c r="DI315" s="200"/>
      <c r="DJ315" s="200"/>
      <c r="DK315" s="200"/>
      <c r="DL315" s="200"/>
      <c r="DM315" s="200"/>
      <c r="DN315" s="200"/>
      <c r="DO315" s="200"/>
      <c r="DP315" s="200"/>
      <c r="DQ315" s="200"/>
      <c r="DR315" s="200"/>
      <c r="DS315" s="200"/>
      <c r="DT315" s="200"/>
      <c r="DU315" s="200"/>
      <c r="DV315" s="200"/>
      <c r="DW315" s="200"/>
      <c r="DX315" s="200"/>
      <c r="DY315" s="200"/>
      <c r="DZ315" s="200"/>
      <c r="EA315" s="200"/>
      <c r="EB315" s="200"/>
      <c r="EC315" s="200"/>
      <c r="ED315" s="200"/>
      <c r="EE315" s="200"/>
      <c r="EF315" s="200"/>
      <c r="EG315" s="32"/>
    </row>
    <row r="316" spans="1:137" s="156" customFormat="1" outlineLevel="1">
      <c r="A316" s="212"/>
      <c r="B316" s="201">
        <f>B315-COUNTIFS(C304:C315,#N/A)</f>
        <v>0</v>
      </c>
      <c r="C316" s="201" t="s">
        <v>285</v>
      </c>
      <c r="D316" s="201"/>
      <c r="E316" s="201"/>
      <c r="F316" s="201"/>
      <c r="G316" s="201"/>
      <c r="H316" s="201"/>
      <c r="I316" s="201"/>
      <c r="J316" s="201"/>
      <c r="K316" s="201"/>
      <c r="L316" s="201"/>
      <c r="M316" s="201">
        <f>SUM(M304:M315)</f>
        <v>0</v>
      </c>
      <c r="N316" s="201">
        <f>SUM(N304:N315)</f>
        <v>0</v>
      </c>
      <c r="O316" s="201">
        <f t="shared" ref="O316:BZ316" si="95">SUM(O304:O315)</f>
        <v>0</v>
      </c>
      <c r="P316" s="201">
        <f t="shared" si="95"/>
        <v>0</v>
      </c>
      <c r="Q316" s="201">
        <f t="shared" si="95"/>
        <v>0</v>
      </c>
      <c r="R316" s="201">
        <f t="shared" si="95"/>
        <v>0</v>
      </c>
      <c r="S316" s="201">
        <f t="shared" si="95"/>
        <v>0</v>
      </c>
      <c r="T316" s="201">
        <f t="shared" si="95"/>
        <v>0</v>
      </c>
      <c r="U316" s="201">
        <f t="shared" si="95"/>
        <v>0</v>
      </c>
      <c r="V316" s="201">
        <f t="shared" si="95"/>
        <v>0</v>
      </c>
      <c r="W316" s="201">
        <f t="shared" si="95"/>
        <v>0</v>
      </c>
      <c r="X316" s="201">
        <f t="shared" si="95"/>
        <v>0</v>
      </c>
      <c r="Y316" s="201">
        <f t="shared" si="95"/>
        <v>0</v>
      </c>
      <c r="Z316" s="201">
        <f t="shared" si="95"/>
        <v>0</v>
      </c>
      <c r="AA316" s="201">
        <f t="shared" si="95"/>
        <v>0</v>
      </c>
      <c r="AB316" s="201">
        <f t="shared" si="95"/>
        <v>0</v>
      </c>
      <c r="AC316" s="201">
        <f t="shared" si="95"/>
        <v>0</v>
      </c>
      <c r="AD316" s="201">
        <f t="shared" si="95"/>
        <v>0</v>
      </c>
      <c r="AE316" s="201">
        <f t="shared" si="95"/>
        <v>0</v>
      </c>
      <c r="AF316" s="201">
        <f t="shared" si="95"/>
        <v>0</v>
      </c>
      <c r="AG316" s="201">
        <f t="shared" si="95"/>
        <v>0</v>
      </c>
      <c r="AH316" s="201">
        <f t="shared" si="95"/>
        <v>0</v>
      </c>
      <c r="AI316" s="201">
        <f t="shared" si="95"/>
        <v>0</v>
      </c>
      <c r="AJ316" s="201">
        <f t="shared" si="95"/>
        <v>0</v>
      </c>
      <c r="AK316" s="201">
        <f t="shared" si="95"/>
        <v>0</v>
      </c>
      <c r="AL316" s="201">
        <f t="shared" si="95"/>
        <v>0</v>
      </c>
      <c r="AM316" s="201">
        <f t="shared" si="95"/>
        <v>0</v>
      </c>
      <c r="AN316" s="201">
        <f t="shared" si="95"/>
        <v>0</v>
      </c>
      <c r="AO316" s="201">
        <f t="shared" si="95"/>
        <v>0</v>
      </c>
      <c r="AP316" s="201">
        <f t="shared" si="95"/>
        <v>0</v>
      </c>
      <c r="AQ316" s="201">
        <f t="shared" si="95"/>
        <v>0</v>
      </c>
      <c r="AR316" s="201">
        <f t="shared" si="95"/>
        <v>0</v>
      </c>
      <c r="AS316" s="201">
        <f t="shared" si="95"/>
        <v>0</v>
      </c>
      <c r="AT316" s="201">
        <f t="shared" si="95"/>
        <v>0</v>
      </c>
      <c r="AU316" s="201">
        <f t="shared" si="95"/>
        <v>0</v>
      </c>
      <c r="AV316" s="201">
        <f t="shared" si="95"/>
        <v>0</v>
      </c>
      <c r="AW316" s="201">
        <f t="shared" si="95"/>
        <v>0</v>
      </c>
      <c r="AX316" s="201">
        <f t="shared" si="95"/>
        <v>0</v>
      </c>
      <c r="AY316" s="201">
        <f t="shared" si="95"/>
        <v>0</v>
      </c>
      <c r="AZ316" s="201">
        <f t="shared" si="95"/>
        <v>0</v>
      </c>
      <c r="BA316" s="201">
        <f t="shared" si="95"/>
        <v>0</v>
      </c>
      <c r="BB316" s="201">
        <f t="shared" si="95"/>
        <v>0</v>
      </c>
      <c r="BC316" s="201">
        <f t="shared" si="95"/>
        <v>0</v>
      </c>
      <c r="BD316" s="201">
        <f t="shared" si="95"/>
        <v>0</v>
      </c>
      <c r="BE316" s="201">
        <f t="shared" si="95"/>
        <v>0</v>
      </c>
      <c r="BF316" s="201">
        <f t="shared" si="95"/>
        <v>0</v>
      </c>
      <c r="BG316" s="201">
        <f t="shared" si="95"/>
        <v>0</v>
      </c>
      <c r="BH316" s="201">
        <f t="shared" si="95"/>
        <v>0</v>
      </c>
      <c r="BI316" s="201">
        <f t="shared" si="95"/>
        <v>0</v>
      </c>
      <c r="BJ316" s="201">
        <f t="shared" si="95"/>
        <v>0</v>
      </c>
      <c r="BK316" s="201">
        <f t="shared" si="95"/>
        <v>0</v>
      </c>
      <c r="BL316" s="201">
        <f t="shared" si="95"/>
        <v>0</v>
      </c>
      <c r="BM316" s="201">
        <f t="shared" si="95"/>
        <v>0</v>
      </c>
      <c r="BN316" s="201">
        <f t="shared" si="95"/>
        <v>0</v>
      </c>
      <c r="BO316" s="201">
        <f t="shared" si="95"/>
        <v>0</v>
      </c>
      <c r="BP316" s="201">
        <f t="shared" si="95"/>
        <v>0</v>
      </c>
      <c r="BQ316" s="201">
        <f t="shared" si="95"/>
        <v>0</v>
      </c>
      <c r="BR316" s="201">
        <f t="shared" si="95"/>
        <v>0</v>
      </c>
      <c r="BS316" s="201">
        <f t="shared" si="95"/>
        <v>0</v>
      </c>
      <c r="BT316" s="201">
        <f t="shared" si="95"/>
        <v>0</v>
      </c>
      <c r="BU316" s="201">
        <f t="shared" si="95"/>
        <v>0</v>
      </c>
      <c r="BV316" s="201">
        <f t="shared" si="95"/>
        <v>0</v>
      </c>
      <c r="BW316" s="201">
        <f t="shared" si="95"/>
        <v>0</v>
      </c>
      <c r="BX316" s="201">
        <f t="shared" si="95"/>
        <v>0</v>
      </c>
      <c r="BY316" s="201">
        <f t="shared" si="95"/>
        <v>0</v>
      </c>
      <c r="BZ316" s="201">
        <f t="shared" si="95"/>
        <v>0</v>
      </c>
      <c r="CA316" s="201">
        <f t="shared" ref="CA316:EG316" si="96">SUM(CA304:CA315)</f>
        <v>0</v>
      </c>
      <c r="CB316" s="201">
        <f t="shared" si="96"/>
        <v>0</v>
      </c>
      <c r="CC316" s="201">
        <f t="shared" si="96"/>
        <v>0</v>
      </c>
      <c r="CD316" s="201">
        <f t="shared" si="96"/>
        <v>0</v>
      </c>
      <c r="CE316" s="201">
        <f t="shared" si="96"/>
        <v>0</v>
      </c>
      <c r="CF316" s="201">
        <f t="shared" si="96"/>
        <v>0</v>
      </c>
      <c r="CG316" s="201">
        <f t="shared" si="96"/>
        <v>0</v>
      </c>
      <c r="CH316" s="201">
        <f t="shared" si="96"/>
        <v>0</v>
      </c>
      <c r="CI316" s="201">
        <f t="shared" si="96"/>
        <v>0</v>
      </c>
      <c r="CJ316" s="201">
        <f t="shared" si="96"/>
        <v>0</v>
      </c>
      <c r="CK316" s="201">
        <f t="shared" si="96"/>
        <v>0</v>
      </c>
      <c r="CL316" s="201">
        <f t="shared" si="96"/>
        <v>0</v>
      </c>
      <c r="CM316" s="201">
        <f t="shared" si="96"/>
        <v>0</v>
      </c>
      <c r="CN316" s="201">
        <f t="shared" si="96"/>
        <v>0</v>
      </c>
      <c r="CO316" s="201">
        <f t="shared" si="96"/>
        <v>0</v>
      </c>
      <c r="CP316" s="201">
        <f t="shared" si="96"/>
        <v>0</v>
      </c>
      <c r="CQ316" s="201">
        <f t="shared" si="96"/>
        <v>0</v>
      </c>
      <c r="CR316" s="201">
        <f t="shared" si="96"/>
        <v>0</v>
      </c>
      <c r="CS316" s="201">
        <f t="shared" si="96"/>
        <v>0</v>
      </c>
      <c r="CT316" s="201">
        <f t="shared" si="96"/>
        <v>0</v>
      </c>
      <c r="CU316" s="201">
        <f t="shared" si="96"/>
        <v>0</v>
      </c>
      <c r="CV316" s="201">
        <f t="shared" si="96"/>
        <v>0</v>
      </c>
      <c r="CW316" s="201">
        <f t="shared" si="96"/>
        <v>0</v>
      </c>
      <c r="CX316" s="201">
        <f t="shared" si="96"/>
        <v>0</v>
      </c>
      <c r="CY316" s="201">
        <f t="shared" si="96"/>
        <v>0</v>
      </c>
      <c r="CZ316" s="201">
        <f t="shared" si="96"/>
        <v>0</v>
      </c>
      <c r="DA316" s="201">
        <f t="shared" si="96"/>
        <v>0</v>
      </c>
      <c r="DB316" s="201">
        <f t="shared" si="96"/>
        <v>0</v>
      </c>
      <c r="DC316" s="201">
        <f t="shared" si="96"/>
        <v>0</v>
      </c>
      <c r="DD316" s="201">
        <f t="shared" si="96"/>
        <v>0</v>
      </c>
      <c r="DE316" s="201">
        <f t="shared" si="96"/>
        <v>0</v>
      </c>
      <c r="DF316" s="201">
        <f t="shared" si="96"/>
        <v>0</v>
      </c>
      <c r="DG316" s="201">
        <f t="shared" si="96"/>
        <v>0</v>
      </c>
      <c r="DH316" s="201">
        <f t="shared" si="96"/>
        <v>0</v>
      </c>
      <c r="DI316" s="201">
        <f t="shared" si="96"/>
        <v>0</v>
      </c>
      <c r="DJ316" s="201">
        <f t="shared" si="96"/>
        <v>0</v>
      </c>
      <c r="DK316" s="201">
        <f t="shared" si="96"/>
        <v>0</v>
      </c>
      <c r="DL316" s="201">
        <f t="shared" si="96"/>
        <v>0</v>
      </c>
      <c r="DM316" s="201">
        <f t="shared" si="96"/>
        <v>0</v>
      </c>
      <c r="DN316" s="201">
        <f t="shared" si="96"/>
        <v>0</v>
      </c>
      <c r="DO316" s="201">
        <f t="shared" si="96"/>
        <v>0</v>
      </c>
      <c r="DP316" s="201">
        <f t="shared" si="96"/>
        <v>0</v>
      </c>
      <c r="DQ316" s="201">
        <f t="shared" si="96"/>
        <v>0</v>
      </c>
      <c r="DR316" s="201">
        <f t="shared" si="96"/>
        <v>0</v>
      </c>
      <c r="DS316" s="201">
        <f t="shared" si="96"/>
        <v>0</v>
      </c>
      <c r="DT316" s="201">
        <f t="shared" si="96"/>
        <v>0</v>
      </c>
      <c r="DU316" s="201">
        <f t="shared" si="96"/>
        <v>0</v>
      </c>
      <c r="DV316" s="201">
        <f t="shared" si="96"/>
        <v>0</v>
      </c>
      <c r="DW316" s="201">
        <f t="shared" si="96"/>
        <v>0</v>
      </c>
      <c r="DX316" s="201">
        <f t="shared" si="96"/>
        <v>0</v>
      </c>
      <c r="DY316" s="201">
        <f t="shared" si="96"/>
        <v>0</v>
      </c>
      <c r="DZ316" s="201">
        <f t="shared" si="96"/>
        <v>0</v>
      </c>
      <c r="EA316" s="201">
        <f t="shared" si="96"/>
        <v>0</v>
      </c>
      <c r="EB316" s="201">
        <f t="shared" si="96"/>
        <v>0</v>
      </c>
      <c r="EC316" s="201">
        <f t="shared" si="96"/>
        <v>0</v>
      </c>
      <c r="ED316" s="201">
        <f t="shared" si="96"/>
        <v>0</v>
      </c>
      <c r="EE316" s="201">
        <f t="shared" si="96"/>
        <v>0</v>
      </c>
      <c r="EF316" s="201">
        <f t="shared" si="96"/>
        <v>0</v>
      </c>
      <c r="EG316" s="155">
        <f t="shared" si="96"/>
        <v>0</v>
      </c>
    </row>
    <row r="317" spans="1:137" outlineLevel="1">
      <c r="A317" s="211"/>
      <c r="B317"/>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s="7"/>
    </row>
    <row r="318" spans="1:137" outlineLevel="1">
      <c r="A318" s="220" t="s">
        <v>216</v>
      </c>
      <c r="B318" s="220" t="s">
        <v>286</v>
      </c>
      <c r="C318" s="220" t="s">
        <v>284</v>
      </c>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c r="AA318" s="220"/>
      <c r="AB318" s="220"/>
      <c r="AC318" s="220"/>
      <c r="AD318" s="220"/>
      <c r="AE318" s="220"/>
      <c r="AF318" s="220"/>
      <c r="AG318" s="220"/>
      <c r="AH318" s="220"/>
      <c r="AI318" s="220"/>
      <c r="AJ318" s="220"/>
      <c r="AK318" s="220"/>
      <c r="AL318" s="220"/>
      <c r="AM318" s="220"/>
      <c r="AN318" s="220"/>
      <c r="AO318" s="220"/>
      <c r="AP318" s="220"/>
      <c r="AQ318" s="220"/>
      <c r="AR318" s="220"/>
      <c r="AS318" s="220"/>
      <c r="AT318" s="220"/>
      <c r="AU318" s="220"/>
      <c r="AV318" s="220"/>
      <c r="AW318" s="220"/>
      <c r="AX318" s="220"/>
      <c r="AY318" s="220"/>
      <c r="AZ318" s="220"/>
      <c r="BA318" s="220"/>
      <c r="BB318" s="220"/>
      <c r="BC318" s="220"/>
      <c r="BD318" s="220"/>
      <c r="BE318" s="220"/>
      <c r="BF318" s="220"/>
      <c r="BG318" s="220"/>
      <c r="BH318" s="220"/>
      <c r="BI318" s="220"/>
      <c r="BJ318" s="220"/>
      <c r="BK318" s="220"/>
      <c r="BL318" s="220"/>
      <c r="BM318" s="220"/>
      <c r="BN318" s="220"/>
      <c r="BO318" s="220"/>
      <c r="BP318" s="220"/>
      <c r="BQ318" s="220"/>
      <c r="BR318" s="220"/>
      <c r="BS318" s="220"/>
      <c r="BT318" s="220"/>
      <c r="BU318" s="220"/>
      <c r="BV318" s="220"/>
      <c r="BW318" s="220"/>
      <c r="BX318" s="220"/>
      <c r="BY318" s="220"/>
      <c r="BZ318" s="220"/>
      <c r="CA318" s="220"/>
      <c r="CB318" s="220"/>
      <c r="CC318" s="220"/>
      <c r="CD318" s="220"/>
      <c r="CE318" s="220"/>
      <c r="CF318" s="220"/>
      <c r="CG318" s="220"/>
      <c r="CH318" s="220"/>
      <c r="CI318" s="220"/>
      <c r="CJ318" s="220"/>
      <c r="CK318" s="220"/>
      <c r="CL318" s="220"/>
      <c r="CM318" s="220"/>
      <c r="CN318" s="220"/>
      <c r="CO318" s="220"/>
      <c r="CP318" s="220"/>
      <c r="CQ318" s="220"/>
      <c r="CR318" s="220"/>
      <c r="CS318" s="220"/>
      <c r="CT318" s="220"/>
      <c r="CU318" s="220"/>
      <c r="CV318" s="220"/>
      <c r="CW318" s="220"/>
      <c r="CX318" s="220"/>
      <c r="CY318" s="220"/>
      <c r="CZ318" s="220"/>
      <c r="DA318" s="220"/>
      <c r="DB318" s="220"/>
      <c r="DC318" s="220"/>
      <c r="DD318" s="220"/>
      <c r="DE318" s="220"/>
      <c r="DF318" s="220"/>
      <c r="DG318" s="220"/>
      <c r="DH318" s="220"/>
      <c r="DI318" s="220"/>
      <c r="DJ318" s="220"/>
      <c r="DK318" s="220"/>
      <c r="DL318" s="220"/>
      <c r="DM318" s="220"/>
      <c r="DN318" s="220"/>
      <c r="DO318" s="220"/>
      <c r="DP318" s="220"/>
      <c r="DQ318" s="220"/>
      <c r="DR318" s="220"/>
      <c r="DS318" s="220"/>
      <c r="DT318" s="220"/>
      <c r="DU318" s="220"/>
      <c r="DV318" s="220"/>
      <c r="DW318" s="220"/>
      <c r="DX318" s="220"/>
      <c r="DY318" s="220"/>
      <c r="DZ318" s="220"/>
      <c r="EA318" s="220"/>
      <c r="EB318" s="220"/>
      <c r="EC318" s="220"/>
      <c r="ED318" s="220"/>
      <c r="EE318" s="220"/>
      <c r="EF318" s="220"/>
      <c r="EG318" s="9"/>
    </row>
    <row r="319" spans="1:137" outlineLevel="1">
      <c r="A319" s="211" t="str">
        <f>A301&amp;"."&amp;A318&amp;"."&amp;A302&amp;"."&amp;B319</f>
        <v>1.o.7.1</v>
      </c>
      <c r="B319">
        <v>1</v>
      </c>
      <c r="C319" t="str">
        <f>_xlfn.XLOOKUP($A319,Select!$A$4:$A$65,Select!$H$4:$H$65)</f>
        <v>IJV Costs (ASP, Labour etc)</v>
      </c>
      <c r="D319"/>
      <c r="E319"/>
      <c r="F319"/>
      <c r="G319"/>
      <c r="H319"/>
      <c r="I319"/>
      <c r="J319"/>
      <c r="K319"/>
      <c r="L319"/>
      <c r="M319" s="200"/>
      <c r="N319" s="200"/>
      <c r="O319" s="200"/>
      <c r="P319" s="200"/>
      <c r="Q319" s="200"/>
      <c r="R319" s="200"/>
      <c r="S319" s="200"/>
      <c r="T319" s="200"/>
      <c r="U319" s="200"/>
      <c r="V319" s="200"/>
      <c r="W319" s="200"/>
      <c r="X319" s="200"/>
      <c r="Y319" s="200"/>
      <c r="Z319" s="200"/>
      <c r="AA319" s="200"/>
      <c r="AB319" s="200"/>
      <c r="AC319" s="200"/>
      <c r="AD319" s="200"/>
      <c r="AE319" s="200"/>
      <c r="AF319" s="200"/>
      <c r="AG319" s="200"/>
      <c r="AH319" s="200"/>
      <c r="AI319" s="200"/>
      <c r="AJ319" s="200"/>
      <c r="AK319" s="200"/>
      <c r="AL319" s="200"/>
      <c r="AM319" s="200"/>
      <c r="AN319" s="200"/>
      <c r="AO319" s="200"/>
      <c r="AP319" s="200"/>
      <c r="AQ319" s="200"/>
      <c r="AR319" s="200"/>
      <c r="AS319" s="200"/>
      <c r="AT319" s="200"/>
      <c r="AU319" s="200"/>
      <c r="AV319" s="200"/>
      <c r="AW319" s="200"/>
      <c r="AX319" s="200"/>
      <c r="AY319" s="200"/>
      <c r="AZ319" s="200"/>
      <c r="BA319" s="200"/>
      <c r="BB319" s="200"/>
      <c r="BC319" s="200"/>
      <c r="BD319" s="200"/>
      <c r="BE319" s="200"/>
      <c r="BF319" s="200"/>
      <c r="BG319" s="200"/>
      <c r="BH319" s="200"/>
      <c r="BI319" s="200"/>
      <c r="BJ319" s="200"/>
      <c r="BK319" s="200"/>
      <c r="BL319" s="200"/>
      <c r="BM319" s="200"/>
      <c r="BN319" s="200"/>
      <c r="BO319" s="200"/>
      <c r="BP319" s="200"/>
      <c r="BQ319" s="200"/>
      <c r="BR319" s="200"/>
      <c r="BS319" s="200"/>
      <c r="BT319" s="200"/>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Y319" s="200"/>
      <c r="CZ319" s="200"/>
      <c r="DA319" s="200"/>
      <c r="DB319" s="200"/>
      <c r="DC319" s="200"/>
      <c r="DD319" s="200"/>
      <c r="DE319" s="200"/>
      <c r="DF319" s="200"/>
      <c r="DG319" s="200"/>
      <c r="DH319" s="200"/>
      <c r="DI319" s="200"/>
      <c r="DJ319" s="200"/>
      <c r="DK319" s="200"/>
      <c r="DL319" s="200"/>
      <c r="DM319" s="200"/>
      <c r="DN319" s="200"/>
      <c r="DO319" s="200"/>
      <c r="DP319" s="200"/>
      <c r="DQ319" s="200"/>
      <c r="DR319" s="200"/>
      <c r="DS319" s="200"/>
      <c r="DT319" s="200"/>
      <c r="DU319" s="200"/>
      <c r="DV319" s="200"/>
      <c r="DW319" s="200"/>
      <c r="DX319" s="200"/>
      <c r="DY319" s="200"/>
      <c r="DZ319" s="200"/>
      <c r="EA319" s="200"/>
      <c r="EB319" s="200"/>
      <c r="EC319" s="200"/>
      <c r="ED319" s="200"/>
      <c r="EE319" s="200"/>
      <c r="EF319" s="200"/>
      <c r="EG319" s="32"/>
    </row>
    <row r="320" spans="1:137" outlineLevel="1">
      <c r="A320" s="211" t="str">
        <f>A301&amp;"."&amp;A318&amp;"."&amp;A302&amp;"."&amp;B320</f>
        <v>1.o.7.2</v>
      </c>
      <c r="B320">
        <v>2</v>
      </c>
      <c r="C320" t="str">
        <f>_xlfn.XLOOKUP($A320,Select!$A$4:$A$65,Select!$H$4:$H$65)</f>
        <v>Land Leases</v>
      </c>
      <c r="D320"/>
      <c r="E320"/>
      <c r="F320"/>
      <c r="G320"/>
      <c r="H320"/>
      <c r="I320"/>
      <c r="J320"/>
      <c r="K320"/>
      <c r="L320"/>
      <c r="M320" s="200"/>
      <c r="N320" s="200"/>
      <c r="O320" s="200"/>
      <c r="P320" s="200"/>
      <c r="Q320" s="200"/>
      <c r="R320" s="200"/>
      <c r="S320" s="200"/>
      <c r="T320" s="200"/>
      <c r="U320" s="200"/>
      <c r="V320" s="200"/>
      <c r="W320" s="200"/>
      <c r="X320" s="200"/>
      <c r="Y320" s="200"/>
      <c r="Z320" s="200"/>
      <c r="AA320" s="200"/>
      <c r="AB320" s="200"/>
      <c r="AC320" s="200"/>
      <c r="AD320" s="200"/>
      <c r="AE320" s="200"/>
      <c r="AF320" s="200"/>
      <c r="AG320" s="200"/>
      <c r="AH320" s="200"/>
      <c r="AI320" s="200"/>
      <c r="AJ320" s="200"/>
      <c r="AK320" s="200"/>
      <c r="AL320" s="200"/>
      <c r="AM320" s="200"/>
      <c r="AN320" s="200"/>
      <c r="AO320" s="200"/>
      <c r="AP320" s="200"/>
      <c r="AQ320" s="200"/>
      <c r="AR320" s="200"/>
      <c r="AS320" s="200"/>
      <c r="AT320" s="200"/>
      <c r="AU320" s="200"/>
      <c r="AV320" s="200"/>
      <c r="AW320" s="200"/>
      <c r="AX320" s="200"/>
      <c r="AY320" s="200"/>
      <c r="AZ320" s="200"/>
      <c r="BA320" s="200"/>
      <c r="BB320" s="200"/>
      <c r="BC320" s="200"/>
      <c r="BD320" s="200"/>
      <c r="BE320" s="200"/>
      <c r="BF320" s="200"/>
      <c r="BG320" s="200"/>
      <c r="BH320" s="200"/>
      <c r="BI320" s="200"/>
      <c r="BJ320" s="200"/>
      <c r="BK320" s="200"/>
      <c r="BL320" s="200"/>
      <c r="BM320" s="200"/>
      <c r="BN320" s="200"/>
      <c r="BO320" s="200"/>
      <c r="BP320" s="200"/>
      <c r="BQ320" s="200"/>
      <c r="BR320" s="200"/>
      <c r="BS320" s="200"/>
      <c r="BT320" s="200"/>
      <c r="BU320" s="200"/>
      <c r="BV320" s="200"/>
      <c r="BW320" s="200"/>
      <c r="BX320" s="200"/>
      <c r="BY320" s="200"/>
      <c r="BZ320" s="200"/>
      <c r="CA320" s="200"/>
      <c r="CB320" s="200"/>
      <c r="CC320" s="200"/>
      <c r="CD320" s="200"/>
      <c r="CE320" s="200"/>
      <c r="CF320" s="200"/>
      <c r="CG320" s="200"/>
      <c r="CH320" s="200"/>
      <c r="CI320" s="200"/>
      <c r="CJ320" s="200"/>
      <c r="CK320" s="200"/>
      <c r="CL320" s="200"/>
      <c r="CM320" s="200"/>
      <c r="CN320" s="200"/>
      <c r="CO320" s="200"/>
      <c r="CP320" s="200"/>
      <c r="CQ320" s="200"/>
      <c r="CR320" s="200"/>
      <c r="CS320" s="200"/>
      <c r="CT320" s="200"/>
      <c r="CU320" s="200"/>
      <c r="CV320" s="200"/>
      <c r="CW320" s="200"/>
      <c r="CX320" s="200"/>
      <c r="CY320" s="200"/>
      <c r="CZ320" s="200"/>
      <c r="DA320" s="200"/>
      <c r="DB320" s="200"/>
      <c r="DC320" s="200"/>
      <c r="DD320" s="200"/>
      <c r="DE320" s="200"/>
      <c r="DF320" s="200"/>
      <c r="DG320" s="200"/>
      <c r="DH320" s="200"/>
      <c r="DI320" s="200"/>
      <c r="DJ320" s="200"/>
      <c r="DK320" s="200"/>
      <c r="DL320" s="200"/>
      <c r="DM320" s="200"/>
      <c r="DN320" s="200"/>
      <c r="DO320" s="200"/>
      <c r="DP320" s="200"/>
      <c r="DQ320" s="200"/>
      <c r="DR320" s="200"/>
      <c r="DS320" s="200"/>
      <c r="DT320" s="200"/>
      <c r="DU320" s="200"/>
      <c r="DV320" s="200"/>
      <c r="DW320" s="200"/>
      <c r="DX320" s="200"/>
      <c r="DY320" s="200"/>
      <c r="DZ320" s="200"/>
      <c r="EA320" s="200"/>
      <c r="EB320" s="200"/>
      <c r="EC320" s="200"/>
      <c r="ED320" s="200"/>
      <c r="EE320" s="200"/>
      <c r="EF320" s="200"/>
      <c r="EG320" s="32"/>
    </row>
    <row r="321" spans="1:137" outlineLevel="1">
      <c r="A321" s="211" t="str">
        <f>A301&amp;"."&amp;A318&amp;"."&amp;A302&amp;"."&amp;B321</f>
        <v>1.o.7.3</v>
      </c>
      <c r="B321">
        <v>3</v>
      </c>
      <c r="C321" t="str">
        <f>_xlfn.XLOOKUP($A321,Select!$A$4:$A$65,Select!$H$4:$H$65)</f>
        <v>Financing Costs, Insurance, Hedging etc</v>
      </c>
      <c r="D321"/>
      <c r="E321"/>
      <c r="F321"/>
      <c r="G321"/>
      <c r="H321"/>
      <c r="I321"/>
      <c r="J321"/>
      <c r="K321"/>
      <c r="L321"/>
      <c r="M321" s="200"/>
      <c r="N321" s="200"/>
      <c r="O321" s="200"/>
      <c r="P321" s="200"/>
      <c r="Q321" s="200"/>
      <c r="R321" s="200"/>
      <c r="S321" s="200"/>
      <c r="T321" s="200"/>
      <c r="U321" s="200"/>
      <c r="V321" s="200"/>
      <c r="W321" s="200"/>
      <c r="X321" s="200"/>
      <c r="Y321" s="200"/>
      <c r="Z321" s="200"/>
      <c r="AA321" s="200"/>
      <c r="AB321" s="200"/>
      <c r="AC321" s="200"/>
      <c r="AD321" s="200"/>
      <c r="AE321" s="200"/>
      <c r="AF321" s="200"/>
      <c r="AG321" s="200"/>
      <c r="AH321" s="200"/>
      <c r="AI321" s="200"/>
      <c r="AJ321" s="200"/>
      <c r="AK321" s="200"/>
      <c r="AL321" s="200"/>
      <c r="AM321" s="200"/>
      <c r="AN321" s="200"/>
      <c r="AO321" s="200"/>
      <c r="AP321" s="200"/>
      <c r="AQ321" s="200"/>
      <c r="AR321" s="200"/>
      <c r="AS321" s="200"/>
      <c r="AT321" s="200"/>
      <c r="AU321" s="200"/>
      <c r="AV321" s="200"/>
      <c r="AW321" s="200"/>
      <c r="AX321" s="200"/>
      <c r="AY321" s="200"/>
      <c r="AZ321" s="200"/>
      <c r="BA321" s="200"/>
      <c r="BB321" s="200"/>
      <c r="BC321" s="200"/>
      <c r="BD321" s="200"/>
      <c r="BE321" s="200"/>
      <c r="BF321" s="200"/>
      <c r="BG321" s="200"/>
      <c r="BH321" s="200"/>
      <c r="BI321" s="200"/>
      <c r="BJ321" s="200"/>
      <c r="BK321" s="200"/>
      <c r="BL321" s="200"/>
      <c r="BM321" s="200"/>
      <c r="BN321" s="200"/>
      <c r="BO321" s="200"/>
      <c r="BP321" s="200"/>
      <c r="BQ321" s="200"/>
      <c r="BR321" s="200"/>
      <c r="BS321" s="200"/>
      <c r="BT321" s="200"/>
      <c r="BU321" s="200"/>
      <c r="BV321" s="200"/>
      <c r="BW321" s="200"/>
      <c r="BX321" s="200"/>
      <c r="BY321" s="200"/>
      <c r="BZ321" s="200"/>
      <c r="CA321" s="200"/>
      <c r="CB321" s="200"/>
      <c r="CC321" s="200"/>
      <c r="CD321" s="200"/>
      <c r="CE321" s="200"/>
      <c r="CF321" s="200"/>
      <c r="CG321" s="200"/>
      <c r="CH321" s="200"/>
      <c r="CI321" s="200"/>
      <c r="CJ321" s="200"/>
      <c r="CK321" s="200"/>
      <c r="CL321" s="200"/>
      <c r="CM321" s="200"/>
      <c r="CN321" s="200"/>
      <c r="CO321" s="200"/>
      <c r="CP321" s="200"/>
      <c r="CQ321" s="200"/>
      <c r="CR321" s="200"/>
      <c r="CS321" s="200"/>
      <c r="CT321" s="200"/>
      <c r="CU321" s="200"/>
      <c r="CV321" s="200"/>
      <c r="CW321" s="200"/>
      <c r="CX321" s="200"/>
      <c r="CY321" s="200"/>
      <c r="CZ321" s="200"/>
      <c r="DA321" s="200"/>
      <c r="DB321" s="200"/>
      <c r="DC321" s="200"/>
      <c r="DD321" s="200"/>
      <c r="DE321" s="200"/>
      <c r="DF321" s="200"/>
      <c r="DG321" s="200"/>
      <c r="DH321" s="200"/>
      <c r="DI321" s="200"/>
      <c r="DJ321" s="200"/>
      <c r="DK321" s="200"/>
      <c r="DL321" s="200"/>
      <c r="DM321" s="200"/>
      <c r="DN321" s="200"/>
      <c r="DO321" s="200"/>
      <c r="DP321" s="200"/>
      <c r="DQ321" s="200"/>
      <c r="DR321" s="200"/>
      <c r="DS321" s="200"/>
      <c r="DT321" s="200"/>
      <c r="DU321" s="200"/>
      <c r="DV321" s="200"/>
      <c r="DW321" s="200"/>
      <c r="DX321" s="200"/>
      <c r="DY321" s="200"/>
      <c r="DZ321" s="200"/>
      <c r="EA321" s="200"/>
      <c r="EB321" s="200"/>
      <c r="EC321" s="200"/>
      <c r="ED321" s="200"/>
      <c r="EE321" s="200"/>
      <c r="EF321" s="200"/>
      <c r="EG321" s="32"/>
    </row>
    <row r="322" spans="1:137" outlineLevel="1">
      <c r="A322" s="211" t="str">
        <f>A301&amp;"."&amp;A318&amp;"."&amp;A302&amp;"."&amp;B322</f>
        <v>1.o.7.4</v>
      </c>
      <c r="B322">
        <v>4</v>
      </c>
      <c r="C322" t="e">
        <f>_xlfn.XLOOKUP($A322,Select!$A$4:$A$65,Select!$H$4:$H$65)</f>
        <v>#N/A</v>
      </c>
      <c r="D322"/>
      <c r="E322"/>
      <c r="F322"/>
      <c r="G322"/>
      <c r="H322"/>
      <c r="I322"/>
      <c r="J322"/>
      <c r="K322"/>
      <c r="L322"/>
      <c r="M322" s="200"/>
      <c r="N322" s="200"/>
      <c r="O322" s="200"/>
      <c r="P322" s="200"/>
      <c r="Q322" s="200"/>
      <c r="R322" s="200"/>
      <c r="S322" s="200"/>
      <c r="T322" s="200"/>
      <c r="U322" s="200"/>
      <c r="V322" s="200"/>
      <c r="W322" s="200"/>
      <c r="X322" s="200"/>
      <c r="Y322" s="200"/>
      <c r="Z322" s="200"/>
      <c r="AA322" s="200"/>
      <c r="AB322" s="200"/>
      <c r="AC322" s="200"/>
      <c r="AD322" s="200"/>
      <c r="AE322" s="200"/>
      <c r="AF322" s="200"/>
      <c r="AG322" s="200"/>
      <c r="AH322" s="200"/>
      <c r="AI322" s="200"/>
      <c r="AJ322" s="200"/>
      <c r="AK322" s="200"/>
      <c r="AL322" s="200"/>
      <c r="AM322" s="200"/>
      <c r="AN322" s="200"/>
      <c r="AO322" s="200"/>
      <c r="AP322" s="200"/>
      <c r="AQ322" s="200"/>
      <c r="AR322" s="200"/>
      <c r="AS322" s="200"/>
      <c r="AT322" s="200"/>
      <c r="AU322" s="200"/>
      <c r="AV322" s="200"/>
      <c r="AW322" s="200"/>
      <c r="AX322" s="200"/>
      <c r="AY322" s="200"/>
      <c r="AZ322" s="200"/>
      <c r="BA322" s="200"/>
      <c r="BB322" s="200"/>
      <c r="BC322" s="200"/>
      <c r="BD322" s="200"/>
      <c r="BE322" s="200"/>
      <c r="BF322" s="200"/>
      <c r="BG322" s="200"/>
      <c r="BH322" s="200"/>
      <c r="BI322" s="200"/>
      <c r="BJ322" s="200"/>
      <c r="BK322" s="200"/>
      <c r="BL322" s="200"/>
      <c r="BM322" s="200"/>
      <c r="BN322" s="200"/>
      <c r="BO322" s="200"/>
      <c r="BP322" s="200"/>
      <c r="BQ322" s="200"/>
      <c r="BR322" s="200"/>
      <c r="BS322" s="200"/>
      <c r="BT322" s="200"/>
      <c r="BU322" s="200"/>
      <c r="BV322" s="200"/>
      <c r="BW322" s="200"/>
      <c r="BX322" s="200"/>
      <c r="BY322" s="200"/>
      <c r="BZ322" s="200"/>
      <c r="CA322" s="200"/>
      <c r="CB322" s="200"/>
      <c r="CC322" s="200"/>
      <c r="CD322" s="200"/>
      <c r="CE322" s="200"/>
      <c r="CF322" s="200"/>
      <c r="CG322" s="200"/>
      <c r="CH322" s="200"/>
      <c r="CI322" s="200"/>
      <c r="CJ322" s="200"/>
      <c r="CK322" s="200"/>
      <c r="CL322" s="200"/>
      <c r="CM322" s="200"/>
      <c r="CN322" s="200"/>
      <c r="CO322" s="200"/>
      <c r="CP322" s="200"/>
      <c r="CQ322" s="200"/>
      <c r="CR322" s="200"/>
      <c r="CS322" s="200"/>
      <c r="CT322" s="200"/>
      <c r="CU322" s="200"/>
      <c r="CV322" s="200"/>
      <c r="CW322" s="200"/>
      <c r="CX322" s="200"/>
      <c r="CY322" s="200"/>
      <c r="CZ322" s="200"/>
      <c r="DA322" s="200"/>
      <c r="DB322" s="200"/>
      <c r="DC322" s="200"/>
      <c r="DD322" s="200"/>
      <c r="DE322" s="200"/>
      <c r="DF322" s="200"/>
      <c r="DG322" s="200"/>
      <c r="DH322" s="200"/>
      <c r="DI322" s="200"/>
      <c r="DJ322" s="200"/>
      <c r="DK322" s="200"/>
      <c r="DL322" s="200"/>
      <c r="DM322" s="200"/>
      <c r="DN322" s="200"/>
      <c r="DO322" s="200"/>
      <c r="DP322" s="200"/>
      <c r="DQ322" s="200"/>
      <c r="DR322" s="200"/>
      <c r="DS322" s="200"/>
      <c r="DT322" s="200"/>
      <c r="DU322" s="200"/>
      <c r="DV322" s="200"/>
      <c r="DW322" s="200"/>
      <c r="DX322" s="200"/>
      <c r="DY322" s="200"/>
      <c r="DZ322" s="200"/>
      <c r="EA322" s="200"/>
      <c r="EB322" s="200"/>
      <c r="EC322" s="200"/>
      <c r="ED322" s="200"/>
      <c r="EE322" s="200"/>
      <c r="EF322" s="200"/>
      <c r="EG322" s="32"/>
    </row>
    <row r="323" spans="1:137" outlineLevel="1">
      <c r="A323" s="211" t="str">
        <f>A301&amp;"."&amp;A318&amp;"."&amp;A302&amp;"."&amp;B323</f>
        <v>1.o.7.5</v>
      </c>
      <c r="B323">
        <v>5</v>
      </c>
      <c r="C323" t="e">
        <f>_xlfn.XLOOKUP($A323,Select!$A$4:$A$65,Select!$H$4:$H$65)</f>
        <v>#N/A</v>
      </c>
      <c r="D323"/>
      <c r="E323"/>
      <c r="F323"/>
      <c r="G323"/>
      <c r="H323"/>
      <c r="I323"/>
      <c r="J323"/>
      <c r="K323"/>
      <c r="L323"/>
      <c r="M323" s="200"/>
      <c r="N323" s="200"/>
      <c r="O323" s="200"/>
      <c r="P323" s="200"/>
      <c r="Q323" s="200"/>
      <c r="R323" s="200"/>
      <c r="S323" s="200"/>
      <c r="T323" s="200"/>
      <c r="U323" s="200"/>
      <c r="V323" s="200"/>
      <c r="W323" s="200"/>
      <c r="X323" s="200"/>
      <c r="Y323" s="200"/>
      <c r="Z323" s="200"/>
      <c r="AA323" s="200"/>
      <c r="AB323" s="200"/>
      <c r="AC323" s="200"/>
      <c r="AD323" s="200"/>
      <c r="AE323" s="200"/>
      <c r="AF323" s="200"/>
      <c r="AG323" s="200"/>
      <c r="AH323" s="200"/>
      <c r="AI323" s="200"/>
      <c r="AJ323" s="200"/>
      <c r="AK323" s="200"/>
      <c r="AL323" s="200"/>
      <c r="AM323" s="200"/>
      <c r="AN323" s="200"/>
      <c r="AO323" s="200"/>
      <c r="AP323" s="200"/>
      <c r="AQ323" s="200"/>
      <c r="AR323" s="200"/>
      <c r="AS323" s="200"/>
      <c r="AT323" s="200"/>
      <c r="AU323" s="200"/>
      <c r="AV323" s="200"/>
      <c r="AW323" s="200"/>
      <c r="AX323" s="200"/>
      <c r="AY323" s="200"/>
      <c r="AZ323" s="200"/>
      <c r="BA323" s="200"/>
      <c r="BB323" s="200"/>
      <c r="BC323" s="200"/>
      <c r="BD323" s="200"/>
      <c r="BE323" s="200"/>
      <c r="BF323" s="200"/>
      <c r="BG323" s="200"/>
      <c r="BH323" s="200"/>
      <c r="BI323" s="200"/>
      <c r="BJ323" s="200"/>
      <c r="BK323" s="200"/>
      <c r="BL323" s="200"/>
      <c r="BM323" s="200"/>
      <c r="BN323" s="200"/>
      <c r="BO323" s="200"/>
      <c r="BP323" s="200"/>
      <c r="BQ323" s="200"/>
      <c r="BR323" s="200"/>
      <c r="BS323" s="200"/>
      <c r="BT323" s="200"/>
      <c r="BU323" s="200"/>
      <c r="BV323" s="200"/>
      <c r="BW323" s="200"/>
      <c r="BX323" s="200"/>
      <c r="BY323" s="200"/>
      <c r="BZ323" s="200"/>
      <c r="CA323" s="200"/>
      <c r="CB323" s="200"/>
      <c r="CC323" s="200"/>
      <c r="CD323" s="200"/>
      <c r="CE323" s="200"/>
      <c r="CF323" s="200"/>
      <c r="CG323" s="200"/>
      <c r="CH323" s="200"/>
      <c r="CI323" s="200"/>
      <c r="CJ323" s="200"/>
      <c r="CK323" s="200"/>
      <c r="CL323" s="200"/>
      <c r="CM323" s="200"/>
      <c r="CN323" s="200"/>
      <c r="CO323" s="200"/>
      <c r="CP323" s="200"/>
      <c r="CQ323" s="200"/>
      <c r="CR323" s="200"/>
      <c r="CS323" s="200"/>
      <c r="CT323" s="200"/>
      <c r="CU323" s="200"/>
      <c r="CV323" s="200"/>
      <c r="CW323" s="200"/>
      <c r="CX323" s="200"/>
      <c r="CY323" s="200"/>
      <c r="CZ323" s="200"/>
      <c r="DA323" s="200"/>
      <c r="DB323" s="200"/>
      <c r="DC323" s="200"/>
      <c r="DD323" s="200"/>
      <c r="DE323" s="200"/>
      <c r="DF323" s="200"/>
      <c r="DG323" s="200"/>
      <c r="DH323" s="200"/>
      <c r="DI323" s="200"/>
      <c r="DJ323" s="200"/>
      <c r="DK323" s="200"/>
      <c r="DL323" s="200"/>
      <c r="DM323" s="200"/>
      <c r="DN323" s="200"/>
      <c r="DO323" s="200"/>
      <c r="DP323" s="200"/>
      <c r="DQ323" s="200"/>
      <c r="DR323" s="200"/>
      <c r="DS323" s="200"/>
      <c r="DT323" s="200"/>
      <c r="DU323" s="200"/>
      <c r="DV323" s="200"/>
      <c r="DW323" s="200"/>
      <c r="DX323" s="200"/>
      <c r="DY323" s="200"/>
      <c r="DZ323" s="200"/>
      <c r="EA323" s="200"/>
      <c r="EB323" s="200"/>
      <c r="EC323" s="200"/>
      <c r="ED323" s="200"/>
      <c r="EE323" s="200"/>
      <c r="EF323" s="200"/>
      <c r="EG323" s="32"/>
    </row>
    <row r="324" spans="1:137" outlineLevel="1">
      <c r="A324" s="211" t="str">
        <f>A301&amp;"."&amp;A318&amp;"."&amp;A302&amp;"."&amp;B324</f>
        <v>1.o.7.6</v>
      </c>
      <c r="B324">
        <v>6</v>
      </c>
      <c r="C324" t="e">
        <f>_xlfn.XLOOKUP($A324,Select!$A$4:$A$65,Select!$H$4:$H$65)</f>
        <v>#N/A</v>
      </c>
      <c r="D324"/>
      <c r="E324"/>
      <c r="F324"/>
      <c r="G324"/>
      <c r="H324"/>
      <c r="I324"/>
      <c r="J324"/>
      <c r="K324"/>
      <c r="L324"/>
      <c r="M324" s="200"/>
      <c r="N324" s="200"/>
      <c r="O324" s="200"/>
      <c r="P324" s="200"/>
      <c r="Q324" s="200"/>
      <c r="R324" s="200"/>
      <c r="S324" s="200"/>
      <c r="T324" s="200"/>
      <c r="U324" s="200"/>
      <c r="V324" s="200"/>
      <c r="W324" s="200"/>
      <c r="X324" s="200"/>
      <c r="Y324" s="200"/>
      <c r="Z324" s="200"/>
      <c r="AA324" s="200"/>
      <c r="AB324" s="200"/>
      <c r="AC324" s="200"/>
      <c r="AD324" s="200"/>
      <c r="AE324" s="200"/>
      <c r="AF324" s="200"/>
      <c r="AG324" s="200"/>
      <c r="AH324" s="200"/>
      <c r="AI324" s="200"/>
      <c r="AJ324" s="200"/>
      <c r="AK324" s="200"/>
      <c r="AL324" s="200"/>
      <c r="AM324" s="200"/>
      <c r="AN324" s="200"/>
      <c r="AO324" s="200"/>
      <c r="AP324" s="200"/>
      <c r="AQ324" s="200"/>
      <c r="AR324" s="200"/>
      <c r="AS324" s="200"/>
      <c r="AT324" s="200"/>
      <c r="AU324" s="200"/>
      <c r="AV324" s="200"/>
      <c r="AW324" s="200"/>
      <c r="AX324" s="200"/>
      <c r="AY324" s="200"/>
      <c r="AZ324" s="200"/>
      <c r="BA324" s="200"/>
      <c r="BB324" s="200"/>
      <c r="BC324" s="200"/>
      <c r="BD324" s="200"/>
      <c r="BE324" s="200"/>
      <c r="BF324" s="200"/>
      <c r="BG324" s="200"/>
      <c r="BH324" s="200"/>
      <c r="BI324" s="200"/>
      <c r="BJ324" s="200"/>
      <c r="BK324" s="200"/>
      <c r="BL324" s="200"/>
      <c r="BM324" s="200"/>
      <c r="BN324" s="200"/>
      <c r="BO324" s="200"/>
      <c r="BP324" s="200"/>
      <c r="BQ324" s="200"/>
      <c r="BR324" s="200"/>
      <c r="BS324" s="200"/>
      <c r="BT324" s="200"/>
      <c r="BU324" s="200"/>
      <c r="BV324" s="200"/>
      <c r="BW324" s="200"/>
      <c r="BX324" s="200"/>
      <c r="BY324" s="200"/>
      <c r="BZ324" s="200"/>
      <c r="CA324" s="200"/>
      <c r="CB324" s="200"/>
      <c r="CC324" s="200"/>
      <c r="CD324" s="200"/>
      <c r="CE324" s="200"/>
      <c r="CF324" s="200"/>
      <c r="CG324" s="200"/>
      <c r="CH324" s="200"/>
      <c r="CI324" s="200"/>
      <c r="CJ324" s="200"/>
      <c r="CK324" s="200"/>
      <c r="CL324" s="200"/>
      <c r="CM324" s="200"/>
      <c r="CN324" s="200"/>
      <c r="CO324" s="200"/>
      <c r="CP324" s="200"/>
      <c r="CQ324" s="200"/>
      <c r="CR324" s="200"/>
      <c r="CS324" s="200"/>
      <c r="CT324" s="200"/>
      <c r="CU324" s="200"/>
      <c r="CV324" s="200"/>
      <c r="CW324" s="200"/>
      <c r="CX324" s="200"/>
      <c r="CY324" s="200"/>
      <c r="CZ324" s="200"/>
      <c r="DA324" s="200"/>
      <c r="DB324" s="200"/>
      <c r="DC324" s="200"/>
      <c r="DD324" s="200"/>
      <c r="DE324" s="200"/>
      <c r="DF324" s="200"/>
      <c r="DG324" s="200"/>
      <c r="DH324" s="200"/>
      <c r="DI324" s="200"/>
      <c r="DJ324" s="200"/>
      <c r="DK324" s="200"/>
      <c r="DL324" s="200"/>
      <c r="DM324" s="200"/>
      <c r="DN324" s="200"/>
      <c r="DO324" s="200"/>
      <c r="DP324" s="200"/>
      <c r="DQ324" s="200"/>
      <c r="DR324" s="200"/>
      <c r="DS324" s="200"/>
      <c r="DT324" s="200"/>
      <c r="DU324" s="200"/>
      <c r="DV324" s="200"/>
      <c r="DW324" s="200"/>
      <c r="DX324" s="200"/>
      <c r="DY324" s="200"/>
      <c r="DZ324" s="200"/>
      <c r="EA324" s="200"/>
      <c r="EB324" s="200"/>
      <c r="EC324" s="200"/>
      <c r="ED324" s="200"/>
      <c r="EE324" s="200"/>
      <c r="EF324" s="200"/>
      <c r="EG324" s="32"/>
    </row>
    <row r="325" spans="1:137" outlineLevel="1">
      <c r="A325" s="211" t="str">
        <f>A301&amp;"."&amp;A318&amp;"."&amp;A302&amp;"."&amp;B325</f>
        <v>1.o.7.7</v>
      </c>
      <c r="B325">
        <v>7</v>
      </c>
      <c r="C325" t="e">
        <f>_xlfn.XLOOKUP($A325,Select!$A$4:$A$65,Select!$H$4:$H$65)</f>
        <v>#N/A</v>
      </c>
      <c r="D325"/>
      <c r="E325"/>
      <c r="F325"/>
      <c r="G325"/>
      <c r="H325"/>
      <c r="I325"/>
      <c r="J325"/>
      <c r="K325"/>
      <c r="L325"/>
      <c r="M325" s="200"/>
      <c r="N325" s="200"/>
      <c r="O325" s="200"/>
      <c r="P325" s="200"/>
      <c r="Q325" s="200"/>
      <c r="R325" s="200"/>
      <c r="S325" s="200"/>
      <c r="T325" s="200"/>
      <c r="U325" s="200"/>
      <c r="V325" s="200"/>
      <c r="W325" s="200"/>
      <c r="X325" s="200"/>
      <c r="Y325" s="200"/>
      <c r="Z325" s="200"/>
      <c r="AA325" s="200"/>
      <c r="AB325" s="200"/>
      <c r="AC325" s="200"/>
      <c r="AD325" s="200"/>
      <c r="AE325" s="200"/>
      <c r="AF325" s="200"/>
      <c r="AG325" s="200"/>
      <c r="AH325" s="200"/>
      <c r="AI325" s="200"/>
      <c r="AJ325" s="200"/>
      <c r="AK325" s="200"/>
      <c r="AL325" s="200"/>
      <c r="AM325" s="200"/>
      <c r="AN325" s="200"/>
      <c r="AO325" s="200"/>
      <c r="AP325" s="200"/>
      <c r="AQ325" s="200"/>
      <c r="AR325" s="200"/>
      <c r="AS325" s="200"/>
      <c r="AT325" s="200"/>
      <c r="AU325" s="200"/>
      <c r="AV325" s="200"/>
      <c r="AW325" s="200"/>
      <c r="AX325" s="200"/>
      <c r="AY325" s="200"/>
      <c r="AZ325" s="200"/>
      <c r="BA325" s="200"/>
      <c r="BB325" s="200"/>
      <c r="BC325" s="200"/>
      <c r="BD325" s="200"/>
      <c r="BE325" s="200"/>
      <c r="BF325" s="200"/>
      <c r="BG325" s="200"/>
      <c r="BH325" s="200"/>
      <c r="BI325" s="200"/>
      <c r="BJ325" s="200"/>
      <c r="BK325" s="200"/>
      <c r="BL325" s="200"/>
      <c r="BM325" s="200"/>
      <c r="BN325" s="200"/>
      <c r="BO325" s="200"/>
      <c r="BP325" s="200"/>
      <c r="BQ325" s="200"/>
      <c r="BR325" s="200"/>
      <c r="BS325" s="200"/>
      <c r="BT325" s="200"/>
      <c r="BU325" s="200"/>
      <c r="BV325" s="200"/>
      <c r="BW325" s="200"/>
      <c r="BX325" s="200"/>
      <c r="BY325" s="200"/>
      <c r="BZ325" s="200"/>
      <c r="CA325" s="200"/>
      <c r="CB325" s="200"/>
      <c r="CC325" s="200"/>
      <c r="CD325" s="200"/>
      <c r="CE325" s="200"/>
      <c r="CF325" s="200"/>
      <c r="CG325" s="200"/>
      <c r="CH325" s="200"/>
      <c r="CI325" s="200"/>
      <c r="CJ325" s="200"/>
      <c r="CK325" s="200"/>
      <c r="CL325" s="200"/>
      <c r="CM325" s="200"/>
      <c r="CN325" s="200"/>
      <c r="CO325" s="200"/>
      <c r="CP325" s="200"/>
      <c r="CQ325" s="200"/>
      <c r="CR325" s="200"/>
      <c r="CS325" s="200"/>
      <c r="CT325" s="200"/>
      <c r="CU325" s="200"/>
      <c r="CV325" s="200"/>
      <c r="CW325" s="200"/>
      <c r="CX325" s="200"/>
      <c r="CY325" s="200"/>
      <c r="CZ325" s="200"/>
      <c r="DA325" s="200"/>
      <c r="DB325" s="200"/>
      <c r="DC325" s="200"/>
      <c r="DD325" s="200"/>
      <c r="DE325" s="200"/>
      <c r="DF325" s="200"/>
      <c r="DG325" s="200"/>
      <c r="DH325" s="200"/>
      <c r="DI325" s="200"/>
      <c r="DJ325" s="200"/>
      <c r="DK325" s="200"/>
      <c r="DL325" s="200"/>
      <c r="DM325" s="200"/>
      <c r="DN325" s="200"/>
      <c r="DO325" s="200"/>
      <c r="DP325" s="200"/>
      <c r="DQ325" s="200"/>
      <c r="DR325" s="200"/>
      <c r="DS325" s="200"/>
      <c r="DT325" s="200"/>
      <c r="DU325" s="200"/>
      <c r="DV325" s="200"/>
      <c r="DW325" s="200"/>
      <c r="DX325" s="200"/>
      <c r="DY325" s="200"/>
      <c r="DZ325" s="200"/>
      <c r="EA325" s="200"/>
      <c r="EB325" s="200"/>
      <c r="EC325" s="200"/>
      <c r="ED325" s="200"/>
      <c r="EE325" s="200"/>
      <c r="EF325" s="200"/>
      <c r="EG325" s="32"/>
    </row>
    <row r="326" spans="1:137" outlineLevel="1">
      <c r="A326" s="211" t="str">
        <f>A301&amp;"."&amp;A318&amp;"."&amp;A302&amp;"."&amp;B326</f>
        <v>1.o.7.8</v>
      </c>
      <c r="B326">
        <v>8</v>
      </c>
      <c r="C326" t="e">
        <f>_xlfn.XLOOKUP($A326,Select!$A$4:$A$65,Select!$H$4:$H$65)</f>
        <v>#N/A</v>
      </c>
      <c r="D326"/>
      <c r="E326"/>
      <c r="F326"/>
      <c r="G326"/>
      <c r="H326"/>
      <c r="I326"/>
      <c r="J326"/>
      <c r="K326"/>
      <c r="L326"/>
      <c r="M326" s="200"/>
      <c r="N326" s="200"/>
      <c r="O326" s="200"/>
      <c r="P326" s="200"/>
      <c r="Q326" s="200"/>
      <c r="R326" s="200"/>
      <c r="S326" s="200"/>
      <c r="T326" s="200"/>
      <c r="U326" s="200"/>
      <c r="V326" s="200"/>
      <c r="W326" s="200"/>
      <c r="X326" s="200"/>
      <c r="Y326" s="200"/>
      <c r="Z326" s="200"/>
      <c r="AA326" s="200"/>
      <c r="AB326" s="200"/>
      <c r="AC326" s="200"/>
      <c r="AD326" s="200"/>
      <c r="AE326" s="200"/>
      <c r="AF326" s="200"/>
      <c r="AG326" s="200"/>
      <c r="AH326" s="200"/>
      <c r="AI326" s="200"/>
      <c r="AJ326" s="200"/>
      <c r="AK326" s="200"/>
      <c r="AL326" s="200"/>
      <c r="AM326" s="200"/>
      <c r="AN326" s="200"/>
      <c r="AO326" s="200"/>
      <c r="AP326" s="200"/>
      <c r="AQ326" s="200"/>
      <c r="AR326" s="200"/>
      <c r="AS326" s="200"/>
      <c r="AT326" s="200"/>
      <c r="AU326" s="200"/>
      <c r="AV326" s="200"/>
      <c r="AW326" s="200"/>
      <c r="AX326" s="200"/>
      <c r="AY326" s="200"/>
      <c r="AZ326" s="200"/>
      <c r="BA326" s="200"/>
      <c r="BB326" s="200"/>
      <c r="BC326" s="200"/>
      <c r="BD326" s="200"/>
      <c r="BE326" s="200"/>
      <c r="BF326" s="200"/>
      <c r="BG326" s="200"/>
      <c r="BH326" s="200"/>
      <c r="BI326" s="200"/>
      <c r="BJ326" s="200"/>
      <c r="BK326" s="200"/>
      <c r="BL326" s="200"/>
      <c r="BM326" s="200"/>
      <c r="BN326" s="200"/>
      <c r="BO326" s="200"/>
      <c r="BP326" s="200"/>
      <c r="BQ326" s="200"/>
      <c r="BR326" s="200"/>
      <c r="BS326" s="200"/>
      <c r="BT326" s="200"/>
      <c r="BU326" s="200"/>
      <c r="BV326" s="200"/>
      <c r="BW326" s="200"/>
      <c r="BX326" s="200"/>
      <c r="BY326" s="200"/>
      <c r="BZ326" s="200"/>
      <c r="CA326" s="200"/>
      <c r="CB326" s="200"/>
      <c r="CC326" s="200"/>
      <c r="CD326" s="200"/>
      <c r="CE326" s="200"/>
      <c r="CF326" s="200"/>
      <c r="CG326" s="200"/>
      <c r="CH326" s="200"/>
      <c r="CI326" s="200"/>
      <c r="CJ326" s="200"/>
      <c r="CK326" s="200"/>
      <c r="CL326" s="200"/>
      <c r="CM326" s="200"/>
      <c r="CN326" s="200"/>
      <c r="CO326" s="200"/>
      <c r="CP326" s="200"/>
      <c r="CQ326" s="200"/>
      <c r="CR326" s="200"/>
      <c r="CS326" s="200"/>
      <c r="CT326" s="200"/>
      <c r="CU326" s="200"/>
      <c r="CV326" s="200"/>
      <c r="CW326" s="200"/>
      <c r="CX326" s="200"/>
      <c r="CY326" s="200"/>
      <c r="CZ326" s="200"/>
      <c r="DA326" s="200"/>
      <c r="DB326" s="200"/>
      <c r="DC326" s="200"/>
      <c r="DD326" s="200"/>
      <c r="DE326" s="200"/>
      <c r="DF326" s="200"/>
      <c r="DG326" s="200"/>
      <c r="DH326" s="200"/>
      <c r="DI326" s="200"/>
      <c r="DJ326" s="200"/>
      <c r="DK326" s="200"/>
      <c r="DL326" s="200"/>
      <c r="DM326" s="200"/>
      <c r="DN326" s="200"/>
      <c r="DO326" s="200"/>
      <c r="DP326" s="200"/>
      <c r="DQ326" s="200"/>
      <c r="DR326" s="200"/>
      <c r="DS326" s="200"/>
      <c r="DT326" s="200"/>
      <c r="DU326" s="200"/>
      <c r="DV326" s="200"/>
      <c r="DW326" s="200"/>
      <c r="DX326" s="200"/>
      <c r="DY326" s="200"/>
      <c r="DZ326" s="200"/>
      <c r="EA326" s="200"/>
      <c r="EB326" s="200"/>
      <c r="EC326" s="200"/>
      <c r="ED326" s="200"/>
      <c r="EE326" s="200"/>
      <c r="EF326" s="200"/>
      <c r="EG326" s="32"/>
    </row>
    <row r="327" spans="1:137" outlineLevel="1">
      <c r="A327" s="211" t="str">
        <f>A301&amp;"."&amp;A318&amp;"."&amp;A302&amp;"."&amp;B327</f>
        <v>1.o.7.9</v>
      </c>
      <c r="B327">
        <v>9</v>
      </c>
      <c r="C327" t="e">
        <f>_xlfn.XLOOKUP($A327,Select!$A$4:$A$65,Select!$H$4:$H$65)</f>
        <v>#N/A</v>
      </c>
      <c r="D327"/>
      <c r="E327"/>
      <c r="F327"/>
      <c r="G327"/>
      <c r="H327"/>
      <c r="I327"/>
      <c r="J327"/>
      <c r="K327"/>
      <c r="L327"/>
      <c r="M327" s="200"/>
      <c r="N327" s="200"/>
      <c r="O327" s="200"/>
      <c r="P327" s="200"/>
      <c r="Q327" s="200"/>
      <c r="R327" s="200"/>
      <c r="S327" s="200"/>
      <c r="T327" s="200"/>
      <c r="U327" s="200"/>
      <c r="V327" s="200"/>
      <c r="W327" s="200"/>
      <c r="X327" s="200"/>
      <c r="Y327" s="200"/>
      <c r="Z327" s="200"/>
      <c r="AA327" s="200"/>
      <c r="AB327" s="200"/>
      <c r="AC327" s="200"/>
      <c r="AD327" s="200"/>
      <c r="AE327" s="200"/>
      <c r="AF327" s="200"/>
      <c r="AG327" s="200"/>
      <c r="AH327" s="200"/>
      <c r="AI327" s="200"/>
      <c r="AJ327" s="200"/>
      <c r="AK327" s="200"/>
      <c r="AL327" s="200"/>
      <c r="AM327" s="200"/>
      <c r="AN327" s="200"/>
      <c r="AO327" s="200"/>
      <c r="AP327" s="200"/>
      <c r="AQ327" s="200"/>
      <c r="AR327" s="200"/>
      <c r="AS327" s="200"/>
      <c r="AT327" s="200"/>
      <c r="AU327" s="200"/>
      <c r="AV327" s="200"/>
      <c r="AW327" s="200"/>
      <c r="AX327" s="200"/>
      <c r="AY327" s="200"/>
      <c r="AZ327" s="200"/>
      <c r="BA327" s="200"/>
      <c r="BB327" s="200"/>
      <c r="BC327" s="200"/>
      <c r="BD327" s="200"/>
      <c r="BE327" s="200"/>
      <c r="BF327" s="200"/>
      <c r="BG327" s="200"/>
      <c r="BH327" s="200"/>
      <c r="BI327" s="200"/>
      <c r="BJ327" s="200"/>
      <c r="BK327" s="200"/>
      <c r="BL327" s="200"/>
      <c r="BM327" s="200"/>
      <c r="BN327" s="200"/>
      <c r="BO327" s="200"/>
      <c r="BP327" s="200"/>
      <c r="BQ327" s="200"/>
      <c r="BR327" s="200"/>
      <c r="BS327" s="200"/>
      <c r="BT327" s="200"/>
      <c r="BU327" s="200"/>
      <c r="BV327" s="200"/>
      <c r="BW327" s="200"/>
      <c r="BX327" s="200"/>
      <c r="BY327" s="200"/>
      <c r="BZ327" s="200"/>
      <c r="CA327" s="200"/>
      <c r="CB327" s="200"/>
      <c r="CC327" s="200"/>
      <c r="CD327" s="200"/>
      <c r="CE327" s="200"/>
      <c r="CF327" s="200"/>
      <c r="CG327" s="200"/>
      <c r="CH327" s="200"/>
      <c r="CI327" s="200"/>
      <c r="CJ327" s="200"/>
      <c r="CK327" s="200"/>
      <c r="CL327" s="200"/>
      <c r="CM327" s="200"/>
      <c r="CN327" s="200"/>
      <c r="CO327" s="200"/>
      <c r="CP327" s="200"/>
      <c r="CQ327" s="200"/>
      <c r="CR327" s="200"/>
      <c r="CS327" s="200"/>
      <c r="CT327" s="200"/>
      <c r="CU327" s="200"/>
      <c r="CV327" s="200"/>
      <c r="CW327" s="200"/>
      <c r="CX327" s="200"/>
      <c r="CY327" s="200"/>
      <c r="CZ327" s="200"/>
      <c r="DA327" s="200"/>
      <c r="DB327" s="200"/>
      <c r="DC327" s="200"/>
      <c r="DD327" s="200"/>
      <c r="DE327" s="200"/>
      <c r="DF327" s="200"/>
      <c r="DG327" s="200"/>
      <c r="DH327" s="200"/>
      <c r="DI327" s="200"/>
      <c r="DJ327" s="200"/>
      <c r="DK327" s="200"/>
      <c r="DL327" s="200"/>
      <c r="DM327" s="200"/>
      <c r="DN327" s="200"/>
      <c r="DO327" s="200"/>
      <c r="DP327" s="200"/>
      <c r="DQ327" s="200"/>
      <c r="DR327" s="200"/>
      <c r="DS327" s="200"/>
      <c r="DT327" s="200"/>
      <c r="DU327" s="200"/>
      <c r="DV327" s="200"/>
      <c r="DW327" s="200"/>
      <c r="DX327" s="200"/>
      <c r="DY327" s="200"/>
      <c r="DZ327" s="200"/>
      <c r="EA327" s="200"/>
      <c r="EB327" s="200"/>
      <c r="EC327" s="200"/>
      <c r="ED327" s="200"/>
      <c r="EE327" s="200"/>
      <c r="EF327" s="200"/>
      <c r="EG327" s="32"/>
    </row>
    <row r="328" spans="1:137" outlineLevel="1">
      <c r="A328" s="211" t="str">
        <f>A301&amp;"."&amp;A318&amp;"."&amp;A302&amp;"."&amp;B328</f>
        <v>1.o.7.10</v>
      </c>
      <c r="B328">
        <v>10</v>
      </c>
      <c r="C328" t="e">
        <f>_xlfn.XLOOKUP($A328,Select!$A$4:$A$65,Select!$H$4:$H$65)</f>
        <v>#N/A</v>
      </c>
      <c r="D328"/>
      <c r="E328"/>
      <c r="F328"/>
      <c r="G328"/>
      <c r="H328"/>
      <c r="I328"/>
      <c r="J328"/>
      <c r="K328"/>
      <c r="L328"/>
      <c r="M328" s="200"/>
      <c r="N328" s="200"/>
      <c r="O328" s="200"/>
      <c r="P328" s="200"/>
      <c r="Q328" s="200"/>
      <c r="R328" s="200"/>
      <c r="S328" s="200"/>
      <c r="T328" s="200"/>
      <c r="U328" s="200"/>
      <c r="V328" s="200"/>
      <c r="W328" s="200"/>
      <c r="X328" s="200"/>
      <c r="Y328" s="200"/>
      <c r="Z328" s="200"/>
      <c r="AA328" s="200"/>
      <c r="AB328" s="200"/>
      <c r="AC328" s="200"/>
      <c r="AD328" s="200"/>
      <c r="AE328" s="200"/>
      <c r="AF328" s="200"/>
      <c r="AG328" s="200"/>
      <c r="AH328" s="200"/>
      <c r="AI328" s="200"/>
      <c r="AJ328" s="200"/>
      <c r="AK328" s="200"/>
      <c r="AL328" s="200"/>
      <c r="AM328" s="200"/>
      <c r="AN328" s="200"/>
      <c r="AO328" s="200"/>
      <c r="AP328" s="200"/>
      <c r="AQ328" s="200"/>
      <c r="AR328" s="200"/>
      <c r="AS328" s="200"/>
      <c r="AT328" s="200"/>
      <c r="AU328" s="200"/>
      <c r="AV328" s="200"/>
      <c r="AW328" s="200"/>
      <c r="AX328" s="200"/>
      <c r="AY328" s="200"/>
      <c r="AZ328" s="200"/>
      <c r="BA328" s="200"/>
      <c r="BB328" s="200"/>
      <c r="BC328" s="200"/>
      <c r="BD328" s="200"/>
      <c r="BE328" s="200"/>
      <c r="BF328" s="200"/>
      <c r="BG328" s="200"/>
      <c r="BH328" s="200"/>
      <c r="BI328" s="200"/>
      <c r="BJ328" s="200"/>
      <c r="BK328" s="200"/>
      <c r="BL328" s="200"/>
      <c r="BM328" s="200"/>
      <c r="BN328" s="200"/>
      <c r="BO328" s="200"/>
      <c r="BP328" s="200"/>
      <c r="BQ328" s="200"/>
      <c r="BR328" s="200"/>
      <c r="BS328" s="200"/>
      <c r="BT328" s="200"/>
      <c r="BU328" s="200"/>
      <c r="BV328" s="200"/>
      <c r="BW328" s="200"/>
      <c r="BX328" s="200"/>
      <c r="BY328" s="200"/>
      <c r="BZ328" s="200"/>
      <c r="CA328" s="200"/>
      <c r="CB328" s="200"/>
      <c r="CC328" s="200"/>
      <c r="CD328" s="200"/>
      <c r="CE328" s="200"/>
      <c r="CF328" s="200"/>
      <c r="CG328" s="200"/>
      <c r="CH328" s="200"/>
      <c r="CI328" s="200"/>
      <c r="CJ328" s="200"/>
      <c r="CK328" s="200"/>
      <c r="CL328" s="200"/>
      <c r="CM328" s="200"/>
      <c r="CN328" s="200"/>
      <c r="CO328" s="200"/>
      <c r="CP328" s="200"/>
      <c r="CQ328" s="200"/>
      <c r="CR328" s="200"/>
      <c r="CS328" s="200"/>
      <c r="CT328" s="200"/>
      <c r="CU328" s="200"/>
      <c r="CV328" s="200"/>
      <c r="CW328" s="200"/>
      <c r="CX328" s="200"/>
      <c r="CY328" s="200"/>
      <c r="CZ328" s="200"/>
      <c r="DA328" s="200"/>
      <c r="DB328" s="200"/>
      <c r="DC328" s="200"/>
      <c r="DD328" s="200"/>
      <c r="DE328" s="200"/>
      <c r="DF328" s="200"/>
      <c r="DG328" s="200"/>
      <c r="DH328" s="200"/>
      <c r="DI328" s="200"/>
      <c r="DJ328" s="200"/>
      <c r="DK328" s="200"/>
      <c r="DL328" s="200"/>
      <c r="DM328" s="200"/>
      <c r="DN328" s="200"/>
      <c r="DO328" s="200"/>
      <c r="DP328" s="200"/>
      <c r="DQ328" s="200"/>
      <c r="DR328" s="200"/>
      <c r="DS328" s="200"/>
      <c r="DT328" s="200"/>
      <c r="DU328" s="200"/>
      <c r="DV328" s="200"/>
      <c r="DW328" s="200"/>
      <c r="DX328" s="200"/>
      <c r="DY328" s="200"/>
      <c r="DZ328" s="200"/>
      <c r="EA328" s="200"/>
      <c r="EB328" s="200"/>
      <c r="EC328" s="200"/>
      <c r="ED328" s="200"/>
      <c r="EE328" s="200"/>
      <c r="EF328" s="200"/>
      <c r="EG328" s="32"/>
    </row>
    <row r="329" spans="1:137" outlineLevel="1">
      <c r="A329" s="211" t="str">
        <f>A301&amp;"."&amp;A318&amp;"."&amp;A302&amp;"."&amp;B329</f>
        <v>1.o.7.11</v>
      </c>
      <c r="B329">
        <v>11</v>
      </c>
      <c r="C329" t="e">
        <f>_xlfn.XLOOKUP($A329,Select!$A$4:$A$65,Select!$H$4:$H$65)</f>
        <v>#N/A</v>
      </c>
      <c r="D329"/>
      <c r="E329"/>
      <c r="F329"/>
      <c r="G329"/>
      <c r="H329"/>
      <c r="I329"/>
      <c r="J329"/>
      <c r="K329"/>
      <c r="L329"/>
      <c r="M329" s="200"/>
      <c r="N329" s="200"/>
      <c r="O329" s="200"/>
      <c r="P329" s="200"/>
      <c r="Q329" s="200"/>
      <c r="R329" s="200"/>
      <c r="S329" s="200"/>
      <c r="T329" s="200"/>
      <c r="U329" s="200"/>
      <c r="V329" s="200"/>
      <c r="W329" s="200"/>
      <c r="X329" s="200"/>
      <c r="Y329" s="200"/>
      <c r="Z329" s="200"/>
      <c r="AA329" s="200"/>
      <c r="AB329" s="200"/>
      <c r="AC329" s="200"/>
      <c r="AD329" s="200"/>
      <c r="AE329" s="200"/>
      <c r="AF329" s="200"/>
      <c r="AG329" s="200"/>
      <c r="AH329" s="200"/>
      <c r="AI329" s="200"/>
      <c r="AJ329" s="200"/>
      <c r="AK329" s="200"/>
      <c r="AL329" s="200"/>
      <c r="AM329" s="200"/>
      <c r="AN329" s="200"/>
      <c r="AO329" s="200"/>
      <c r="AP329" s="200"/>
      <c r="AQ329" s="200"/>
      <c r="AR329" s="200"/>
      <c r="AS329" s="200"/>
      <c r="AT329" s="200"/>
      <c r="AU329" s="200"/>
      <c r="AV329" s="200"/>
      <c r="AW329" s="200"/>
      <c r="AX329" s="200"/>
      <c r="AY329" s="200"/>
      <c r="AZ329" s="200"/>
      <c r="BA329" s="200"/>
      <c r="BB329" s="200"/>
      <c r="BC329" s="200"/>
      <c r="BD329" s="200"/>
      <c r="BE329" s="200"/>
      <c r="BF329" s="200"/>
      <c r="BG329" s="200"/>
      <c r="BH329" s="200"/>
      <c r="BI329" s="200"/>
      <c r="BJ329" s="200"/>
      <c r="BK329" s="200"/>
      <c r="BL329" s="200"/>
      <c r="BM329" s="200"/>
      <c r="BN329" s="200"/>
      <c r="BO329" s="200"/>
      <c r="BP329" s="200"/>
      <c r="BQ329" s="200"/>
      <c r="BR329" s="200"/>
      <c r="BS329" s="200"/>
      <c r="BT329" s="200"/>
      <c r="BU329" s="200"/>
      <c r="BV329" s="200"/>
      <c r="BW329" s="200"/>
      <c r="BX329" s="200"/>
      <c r="BY329" s="200"/>
      <c r="BZ329" s="200"/>
      <c r="CA329" s="200"/>
      <c r="CB329" s="200"/>
      <c r="CC329" s="200"/>
      <c r="CD329" s="200"/>
      <c r="CE329" s="200"/>
      <c r="CF329" s="200"/>
      <c r="CG329" s="200"/>
      <c r="CH329" s="200"/>
      <c r="CI329" s="200"/>
      <c r="CJ329" s="200"/>
      <c r="CK329" s="200"/>
      <c r="CL329" s="200"/>
      <c r="CM329" s="200"/>
      <c r="CN329" s="200"/>
      <c r="CO329" s="200"/>
      <c r="CP329" s="200"/>
      <c r="CQ329" s="200"/>
      <c r="CR329" s="200"/>
      <c r="CS329" s="200"/>
      <c r="CT329" s="200"/>
      <c r="CU329" s="200"/>
      <c r="CV329" s="200"/>
      <c r="CW329" s="200"/>
      <c r="CX329" s="200"/>
      <c r="CY329" s="200"/>
      <c r="CZ329" s="200"/>
      <c r="DA329" s="200"/>
      <c r="DB329" s="200"/>
      <c r="DC329" s="200"/>
      <c r="DD329" s="200"/>
      <c r="DE329" s="200"/>
      <c r="DF329" s="200"/>
      <c r="DG329" s="200"/>
      <c r="DH329" s="200"/>
      <c r="DI329" s="200"/>
      <c r="DJ329" s="200"/>
      <c r="DK329" s="200"/>
      <c r="DL329" s="200"/>
      <c r="DM329" s="200"/>
      <c r="DN329" s="200"/>
      <c r="DO329" s="200"/>
      <c r="DP329" s="200"/>
      <c r="DQ329" s="200"/>
      <c r="DR329" s="200"/>
      <c r="DS329" s="200"/>
      <c r="DT329" s="200"/>
      <c r="DU329" s="200"/>
      <c r="DV329" s="200"/>
      <c r="DW329" s="200"/>
      <c r="DX329" s="200"/>
      <c r="DY329" s="200"/>
      <c r="DZ329" s="200"/>
      <c r="EA329" s="200"/>
      <c r="EB329" s="200"/>
      <c r="EC329" s="200"/>
      <c r="ED329" s="200"/>
      <c r="EE329" s="200"/>
      <c r="EF329" s="200"/>
      <c r="EG329" s="32"/>
    </row>
    <row r="330" spans="1:137" outlineLevel="1">
      <c r="A330" s="211" t="str">
        <f>A301&amp;"."&amp;A318&amp;"."&amp;A302&amp;"."&amp;B330</f>
        <v>1.o.7.12</v>
      </c>
      <c r="B330">
        <v>12</v>
      </c>
      <c r="C330" t="e">
        <f>_xlfn.XLOOKUP($A330,Select!$A$4:$A$65,Select!$H$4:$H$65)</f>
        <v>#N/A</v>
      </c>
      <c r="D330"/>
      <c r="E330"/>
      <c r="F330"/>
      <c r="G330"/>
      <c r="H330"/>
      <c r="I330"/>
      <c r="J330"/>
      <c r="K330"/>
      <c r="L330"/>
      <c r="M330" s="200"/>
      <c r="N330" s="200"/>
      <c r="O330" s="200"/>
      <c r="P330" s="200"/>
      <c r="Q330" s="200"/>
      <c r="R330" s="200"/>
      <c r="S330" s="200"/>
      <c r="T330" s="200"/>
      <c r="U330" s="200"/>
      <c r="V330" s="200"/>
      <c r="W330" s="200"/>
      <c r="X330" s="200"/>
      <c r="Y330" s="200"/>
      <c r="Z330" s="200"/>
      <c r="AA330" s="200"/>
      <c r="AB330" s="200"/>
      <c r="AC330" s="200"/>
      <c r="AD330" s="200"/>
      <c r="AE330" s="200"/>
      <c r="AF330" s="200"/>
      <c r="AG330" s="200"/>
      <c r="AH330" s="200"/>
      <c r="AI330" s="200"/>
      <c r="AJ330" s="200"/>
      <c r="AK330" s="200"/>
      <c r="AL330" s="200"/>
      <c r="AM330" s="200"/>
      <c r="AN330" s="200"/>
      <c r="AO330" s="200"/>
      <c r="AP330" s="200"/>
      <c r="AQ330" s="200"/>
      <c r="AR330" s="200"/>
      <c r="AS330" s="200"/>
      <c r="AT330" s="200"/>
      <c r="AU330" s="200"/>
      <c r="AV330" s="200"/>
      <c r="AW330" s="200"/>
      <c r="AX330" s="200"/>
      <c r="AY330" s="200"/>
      <c r="AZ330" s="200"/>
      <c r="BA330" s="200"/>
      <c r="BB330" s="200"/>
      <c r="BC330" s="200"/>
      <c r="BD330" s="200"/>
      <c r="BE330" s="200"/>
      <c r="BF330" s="200"/>
      <c r="BG330" s="200"/>
      <c r="BH330" s="200"/>
      <c r="BI330" s="200"/>
      <c r="BJ330" s="200"/>
      <c r="BK330" s="200"/>
      <c r="BL330" s="200"/>
      <c r="BM330" s="200"/>
      <c r="BN330" s="200"/>
      <c r="BO330" s="200"/>
      <c r="BP330" s="200"/>
      <c r="BQ330" s="200"/>
      <c r="BR330" s="200"/>
      <c r="BS330" s="200"/>
      <c r="BT330" s="200"/>
      <c r="BU330" s="200"/>
      <c r="BV330" s="200"/>
      <c r="BW330" s="200"/>
      <c r="BX330" s="200"/>
      <c r="BY330" s="200"/>
      <c r="BZ330" s="200"/>
      <c r="CA330" s="200"/>
      <c r="CB330" s="200"/>
      <c r="CC330" s="200"/>
      <c r="CD330" s="200"/>
      <c r="CE330" s="200"/>
      <c r="CF330" s="200"/>
      <c r="CG330" s="200"/>
      <c r="CH330" s="200"/>
      <c r="CI330" s="200"/>
      <c r="CJ330" s="200"/>
      <c r="CK330" s="200"/>
      <c r="CL330" s="200"/>
      <c r="CM330" s="200"/>
      <c r="CN330" s="200"/>
      <c r="CO330" s="200"/>
      <c r="CP330" s="200"/>
      <c r="CQ330" s="200"/>
      <c r="CR330" s="200"/>
      <c r="CS330" s="200"/>
      <c r="CT330" s="200"/>
      <c r="CU330" s="200"/>
      <c r="CV330" s="200"/>
      <c r="CW330" s="200"/>
      <c r="CX330" s="200"/>
      <c r="CY330" s="200"/>
      <c r="CZ330" s="200"/>
      <c r="DA330" s="200"/>
      <c r="DB330" s="200"/>
      <c r="DC330" s="200"/>
      <c r="DD330" s="200"/>
      <c r="DE330" s="200"/>
      <c r="DF330" s="200"/>
      <c r="DG330" s="200"/>
      <c r="DH330" s="200"/>
      <c r="DI330" s="200"/>
      <c r="DJ330" s="200"/>
      <c r="DK330" s="200"/>
      <c r="DL330" s="200"/>
      <c r="DM330" s="200"/>
      <c r="DN330" s="200"/>
      <c r="DO330" s="200"/>
      <c r="DP330" s="200"/>
      <c r="DQ330" s="200"/>
      <c r="DR330" s="200"/>
      <c r="DS330" s="200"/>
      <c r="DT330" s="200"/>
      <c r="DU330" s="200"/>
      <c r="DV330" s="200"/>
      <c r="DW330" s="200"/>
      <c r="DX330" s="200"/>
      <c r="DY330" s="200"/>
      <c r="DZ330" s="200"/>
      <c r="EA330" s="200"/>
      <c r="EB330" s="200"/>
      <c r="EC330" s="200"/>
      <c r="ED330" s="200"/>
      <c r="EE330" s="200"/>
      <c r="EF330" s="200"/>
      <c r="EG330" s="32"/>
    </row>
    <row r="331" spans="1:137" s="156" customFormat="1" outlineLevel="1">
      <c r="A331" s="212"/>
      <c r="B331" s="201">
        <f>B330-COUNTIFS(C319:C330,#N/A)</f>
        <v>3</v>
      </c>
      <c r="C331" s="201" t="s">
        <v>285</v>
      </c>
      <c r="D331" s="201"/>
      <c r="E331" s="201"/>
      <c r="F331" s="201"/>
      <c r="G331" s="201"/>
      <c r="H331" s="201"/>
      <c r="I331" s="201"/>
      <c r="J331" s="201"/>
      <c r="K331" s="201"/>
      <c r="L331" s="201"/>
      <c r="M331" s="201">
        <f t="shared" ref="M331" si="97">SUM(M319:M330)</f>
        <v>0</v>
      </c>
      <c r="N331" s="201">
        <f t="shared" ref="N331:BY331" si="98">SUM(N319:N330)</f>
        <v>0</v>
      </c>
      <c r="O331" s="201">
        <f t="shared" si="98"/>
        <v>0</v>
      </c>
      <c r="P331" s="201">
        <f t="shared" si="98"/>
        <v>0</v>
      </c>
      <c r="Q331" s="201">
        <f t="shared" si="98"/>
        <v>0</v>
      </c>
      <c r="R331" s="201">
        <f t="shared" si="98"/>
        <v>0</v>
      </c>
      <c r="S331" s="201">
        <f t="shared" si="98"/>
        <v>0</v>
      </c>
      <c r="T331" s="201">
        <f t="shared" si="98"/>
        <v>0</v>
      </c>
      <c r="U331" s="201">
        <f t="shared" si="98"/>
        <v>0</v>
      </c>
      <c r="V331" s="201">
        <f t="shared" si="98"/>
        <v>0</v>
      </c>
      <c r="W331" s="201">
        <f t="shared" si="98"/>
        <v>0</v>
      </c>
      <c r="X331" s="201">
        <f t="shared" si="98"/>
        <v>0</v>
      </c>
      <c r="Y331" s="201">
        <f t="shared" si="98"/>
        <v>0</v>
      </c>
      <c r="Z331" s="201">
        <f t="shared" si="98"/>
        <v>0</v>
      </c>
      <c r="AA331" s="201">
        <f t="shared" si="98"/>
        <v>0</v>
      </c>
      <c r="AB331" s="201">
        <f t="shared" si="98"/>
        <v>0</v>
      </c>
      <c r="AC331" s="201">
        <f t="shared" si="98"/>
        <v>0</v>
      </c>
      <c r="AD331" s="201">
        <f t="shared" si="98"/>
        <v>0</v>
      </c>
      <c r="AE331" s="201">
        <f t="shared" si="98"/>
        <v>0</v>
      </c>
      <c r="AF331" s="201">
        <f t="shared" si="98"/>
        <v>0</v>
      </c>
      <c r="AG331" s="201">
        <f t="shared" si="98"/>
        <v>0</v>
      </c>
      <c r="AH331" s="201">
        <f t="shared" si="98"/>
        <v>0</v>
      </c>
      <c r="AI331" s="201">
        <f t="shared" si="98"/>
        <v>0</v>
      </c>
      <c r="AJ331" s="201">
        <f t="shared" si="98"/>
        <v>0</v>
      </c>
      <c r="AK331" s="201">
        <f t="shared" si="98"/>
        <v>0</v>
      </c>
      <c r="AL331" s="201">
        <f t="shared" si="98"/>
        <v>0</v>
      </c>
      <c r="AM331" s="201">
        <f t="shared" si="98"/>
        <v>0</v>
      </c>
      <c r="AN331" s="201">
        <f t="shared" si="98"/>
        <v>0</v>
      </c>
      <c r="AO331" s="201">
        <f t="shared" si="98"/>
        <v>0</v>
      </c>
      <c r="AP331" s="201">
        <f t="shared" si="98"/>
        <v>0</v>
      </c>
      <c r="AQ331" s="201">
        <f t="shared" si="98"/>
        <v>0</v>
      </c>
      <c r="AR331" s="201">
        <f t="shared" si="98"/>
        <v>0</v>
      </c>
      <c r="AS331" s="201">
        <f t="shared" si="98"/>
        <v>0</v>
      </c>
      <c r="AT331" s="201">
        <f t="shared" si="98"/>
        <v>0</v>
      </c>
      <c r="AU331" s="201">
        <f t="shared" si="98"/>
        <v>0</v>
      </c>
      <c r="AV331" s="201">
        <f t="shared" si="98"/>
        <v>0</v>
      </c>
      <c r="AW331" s="201">
        <f t="shared" si="98"/>
        <v>0</v>
      </c>
      <c r="AX331" s="201">
        <f t="shared" si="98"/>
        <v>0</v>
      </c>
      <c r="AY331" s="201">
        <f t="shared" si="98"/>
        <v>0</v>
      </c>
      <c r="AZ331" s="201">
        <f t="shared" si="98"/>
        <v>0</v>
      </c>
      <c r="BA331" s="201">
        <f t="shared" si="98"/>
        <v>0</v>
      </c>
      <c r="BB331" s="201">
        <f t="shared" si="98"/>
        <v>0</v>
      </c>
      <c r="BC331" s="201">
        <f t="shared" si="98"/>
        <v>0</v>
      </c>
      <c r="BD331" s="201">
        <f t="shared" si="98"/>
        <v>0</v>
      </c>
      <c r="BE331" s="201">
        <f t="shared" si="98"/>
        <v>0</v>
      </c>
      <c r="BF331" s="201">
        <f t="shared" si="98"/>
        <v>0</v>
      </c>
      <c r="BG331" s="201">
        <f t="shared" si="98"/>
        <v>0</v>
      </c>
      <c r="BH331" s="201">
        <f t="shared" si="98"/>
        <v>0</v>
      </c>
      <c r="BI331" s="201">
        <f t="shared" si="98"/>
        <v>0</v>
      </c>
      <c r="BJ331" s="201">
        <f t="shared" si="98"/>
        <v>0</v>
      </c>
      <c r="BK331" s="201">
        <f t="shared" si="98"/>
        <v>0</v>
      </c>
      <c r="BL331" s="201">
        <f t="shared" si="98"/>
        <v>0</v>
      </c>
      <c r="BM331" s="201">
        <f t="shared" si="98"/>
        <v>0</v>
      </c>
      <c r="BN331" s="201">
        <f t="shared" si="98"/>
        <v>0</v>
      </c>
      <c r="BO331" s="201">
        <f t="shared" si="98"/>
        <v>0</v>
      </c>
      <c r="BP331" s="201">
        <f t="shared" si="98"/>
        <v>0</v>
      </c>
      <c r="BQ331" s="201">
        <f t="shared" si="98"/>
        <v>0</v>
      </c>
      <c r="BR331" s="201">
        <f t="shared" si="98"/>
        <v>0</v>
      </c>
      <c r="BS331" s="201">
        <f t="shared" si="98"/>
        <v>0</v>
      </c>
      <c r="BT331" s="201">
        <f t="shared" si="98"/>
        <v>0</v>
      </c>
      <c r="BU331" s="201">
        <f t="shared" si="98"/>
        <v>0</v>
      </c>
      <c r="BV331" s="201">
        <f t="shared" si="98"/>
        <v>0</v>
      </c>
      <c r="BW331" s="201">
        <f t="shared" si="98"/>
        <v>0</v>
      </c>
      <c r="BX331" s="201">
        <f t="shared" si="98"/>
        <v>0</v>
      </c>
      <c r="BY331" s="201">
        <f t="shared" si="98"/>
        <v>0</v>
      </c>
      <c r="BZ331" s="201">
        <f t="shared" ref="BZ331:EG331" si="99">SUM(BZ319:BZ330)</f>
        <v>0</v>
      </c>
      <c r="CA331" s="201">
        <f t="shared" si="99"/>
        <v>0</v>
      </c>
      <c r="CB331" s="201">
        <f t="shared" si="99"/>
        <v>0</v>
      </c>
      <c r="CC331" s="201">
        <f t="shared" si="99"/>
        <v>0</v>
      </c>
      <c r="CD331" s="201">
        <f t="shared" si="99"/>
        <v>0</v>
      </c>
      <c r="CE331" s="201">
        <f t="shared" si="99"/>
        <v>0</v>
      </c>
      <c r="CF331" s="201">
        <f t="shared" si="99"/>
        <v>0</v>
      </c>
      <c r="CG331" s="201">
        <f t="shared" si="99"/>
        <v>0</v>
      </c>
      <c r="CH331" s="201">
        <f t="shared" si="99"/>
        <v>0</v>
      </c>
      <c r="CI331" s="201">
        <f t="shared" si="99"/>
        <v>0</v>
      </c>
      <c r="CJ331" s="201">
        <f t="shared" si="99"/>
        <v>0</v>
      </c>
      <c r="CK331" s="201">
        <f t="shared" si="99"/>
        <v>0</v>
      </c>
      <c r="CL331" s="201">
        <f t="shared" si="99"/>
        <v>0</v>
      </c>
      <c r="CM331" s="201">
        <f t="shared" si="99"/>
        <v>0</v>
      </c>
      <c r="CN331" s="201">
        <f t="shared" si="99"/>
        <v>0</v>
      </c>
      <c r="CO331" s="201">
        <f t="shared" si="99"/>
        <v>0</v>
      </c>
      <c r="CP331" s="201">
        <f t="shared" si="99"/>
        <v>0</v>
      </c>
      <c r="CQ331" s="201">
        <f t="shared" si="99"/>
        <v>0</v>
      </c>
      <c r="CR331" s="201">
        <f t="shared" si="99"/>
        <v>0</v>
      </c>
      <c r="CS331" s="201">
        <f t="shared" si="99"/>
        <v>0</v>
      </c>
      <c r="CT331" s="201">
        <f t="shared" si="99"/>
        <v>0</v>
      </c>
      <c r="CU331" s="201">
        <f t="shared" si="99"/>
        <v>0</v>
      </c>
      <c r="CV331" s="201">
        <f t="shared" si="99"/>
        <v>0</v>
      </c>
      <c r="CW331" s="201">
        <f t="shared" si="99"/>
        <v>0</v>
      </c>
      <c r="CX331" s="201">
        <f t="shared" si="99"/>
        <v>0</v>
      </c>
      <c r="CY331" s="201">
        <f t="shared" si="99"/>
        <v>0</v>
      </c>
      <c r="CZ331" s="201">
        <f t="shared" si="99"/>
        <v>0</v>
      </c>
      <c r="DA331" s="201">
        <f t="shared" si="99"/>
        <v>0</v>
      </c>
      <c r="DB331" s="201">
        <f t="shared" si="99"/>
        <v>0</v>
      </c>
      <c r="DC331" s="201">
        <f t="shared" si="99"/>
        <v>0</v>
      </c>
      <c r="DD331" s="201">
        <f t="shared" si="99"/>
        <v>0</v>
      </c>
      <c r="DE331" s="201">
        <f t="shared" si="99"/>
        <v>0</v>
      </c>
      <c r="DF331" s="201">
        <f t="shared" si="99"/>
        <v>0</v>
      </c>
      <c r="DG331" s="201">
        <f t="shared" si="99"/>
        <v>0</v>
      </c>
      <c r="DH331" s="201">
        <f t="shared" si="99"/>
        <v>0</v>
      </c>
      <c r="DI331" s="201">
        <f t="shared" si="99"/>
        <v>0</v>
      </c>
      <c r="DJ331" s="201">
        <f t="shared" si="99"/>
        <v>0</v>
      </c>
      <c r="DK331" s="201">
        <f t="shared" si="99"/>
        <v>0</v>
      </c>
      <c r="DL331" s="201">
        <f t="shared" si="99"/>
        <v>0</v>
      </c>
      <c r="DM331" s="201">
        <f t="shared" si="99"/>
        <v>0</v>
      </c>
      <c r="DN331" s="201">
        <f t="shared" si="99"/>
        <v>0</v>
      </c>
      <c r="DO331" s="201">
        <f t="shared" si="99"/>
        <v>0</v>
      </c>
      <c r="DP331" s="201">
        <f t="shared" si="99"/>
        <v>0</v>
      </c>
      <c r="DQ331" s="201">
        <f t="shared" si="99"/>
        <v>0</v>
      </c>
      <c r="DR331" s="201">
        <f t="shared" si="99"/>
        <v>0</v>
      </c>
      <c r="DS331" s="201">
        <f t="shared" si="99"/>
        <v>0</v>
      </c>
      <c r="DT331" s="201">
        <f t="shared" si="99"/>
        <v>0</v>
      </c>
      <c r="DU331" s="201">
        <f t="shared" si="99"/>
        <v>0</v>
      </c>
      <c r="DV331" s="201">
        <f t="shared" si="99"/>
        <v>0</v>
      </c>
      <c r="DW331" s="201">
        <f t="shared" si="99"/>
        <v>0</v>
      </c>
      <c r="DX331" s="201">
        <f t="shared" si="99"/>
        <v>0</v>
      </c>
      <c r="DY331" s="201">
        <f t="shared" si="99"/>
        <v>0</v>
      </c>
      <c r="DZ331" s="201">
        <f t="shared" si="99"/>
        <v>0</v>
      </c>
      <c r="EA331" s="201">
        <f t="shared" si="99"/>
        <v>0</v>
      </c>
      <c r="EB331" s="201">
        <f t="shared" si="99"/>
        <v>0</v>
      </c>
      <c r="EC331" s="201">
        <f t="shared" si="99"/>
        <v>0</v>
      </c>
      <c r="ED331" s="201">
        <f t="shared" si="99"/>
        <v>0</v>
      </c>
      <c r="EE331" s="201">
        <f t="shared" si="99"/>
        <v>0</v>
      </c>
      <c r="EF331" s="201">
        <f t="shared" si="99"/>
        <v>0</v>
      </c>
      <c r="EG331" s="155">
        <f t="shared" si="99"/>
        <v>0</v>
      </c>
    </row>
    <row r="332" spans="1:137" ht="16.149999999999999" outlineLevel="1" thickBot="1">
      <c r="A332" s="221"/>
      <c r="B332" s="222"/>
      <c r="C332" s="222"/>
      <c r="D332" s="222"/>
      <c r="E332" s="222"/>
      <c r="F332" s="222"/>
      <c r="G332" s="222"/>
      <c r="H332" s="222"/>
      <c r="I332" s="222"/>
      <c r="J332" s="222"/>
      <c r="K332" s="222"/>
      <c r="L332" s="222"/>
      <c r="M332" s="222"/>
      <c r="N332" s="222"/>
      <c r="O332" s="222"/>
      <c r="P332" s="222"/>
      <c r="Q332" s="222"/>
      <c r="R332" s="222"/>
      <c r="S332" s="222"/>
      <c r="T332" s="222"/>
      <c r="U332" s="222"/>
      <c r="V332" s="222"/>
      <c r="W332" s="222"/>
      <c r="X332" s="222"/>
      <c r="Y332" s="222"/>
      <c r="Z332" s="222"/>
      <c r="AA332" s="222"/>
      <c r="AB332" s="222"/>
      <c r="AC332" s="222"/>
      <c r="AD332" s="222"/>
      <c r="AE332" s="222"/>
      <c r="AF332" s="222"/>
      <c r="AG332" s="222"/>
      <c r="AH332" s="222"/>
      <c r="AI332" s="222"/>
      <c r="AJ332" s="222"/>
      <c r="AK332" s="222"/>
      <c r="AL332" s="222"/>
      <c r="AM332" s="222"/>
      <c r="AN332" s="222"/>
      <c r="AO332" s="222"/>
      <c r="AP332" s="222"/>
      <c r="AQ332" s="222"/>
      <c r="AR332" s="222"/>
      <c r="AS332" s="222"/>
      <c r="AT332" s="222"/>
      <c r="AU332" s="222"/>
      <c r="AV332" s="222"/>
      <c r="AW332" s="222"/>
      <c r="AX332" s="222"/>
      <c r="AY332" s="222"/>
      <c r="AZ332" s="222"/>
      <c r="BA332" s="222"/>
      <c r="BB332" s="222"/>
      <c r="BC332" s="222"/>
      <c r="BD332" s="222"/>
      <c r="BE332" s="222"/>
      <c r="BF332" s="222"/>
      <c r="BG332" s="222"/>
      <c r="BH332" s="222"/>
      <c r="BI332" s="222"/>
      <c r="BJ332" s="222"/>
      <c r="BK332" s="222"/>
      <c r="BL332" s="222"/>
      <c r="BM332" s="222"/>
      <c r="BN332" s="222"/>
      <c r="BO332" s="222"/>
      <c r="BP332" s="222"/>
      <c r="BQ332" s="222"/>
      <c r="BR332" s="222"/>
      <c r="BS332" s="222"/>
      <c r="BT332" s="222"/>
      <c r="BU332" s="222"/>
      <c r="BV332" s="222"/>
      <c r="BW332" s="222"/>
      <c r="BX332" s="222"/>
      <c r="BY332" s="222"/>
      <c r="BZ332" s="222"/>
      <c r="CA332" s="222"/>
      <c r="CB332" s="222"/>
      <c r="CC332" s="222"/>
      <c r="CD332" s="222"/>
      <c r="CE332" s="222"/>
      <c r="CF332" s="222"/>
      <c r="CG332" s="222"/>
      <c r="CH332" s="222"/>
      <c r="CI332" s="222"/>
      <c r="CJ332" s="222"/>
      <c r="CK332" s="222"/>
      <c r="CL332" s="222"/>
      <c r="CM332" s="222"/>
      <c r="CN332" s="222"/>
      <c r="CO332" s="222"/>
      <c r="CP332" s="222"/>
      <c r="CQ332" s="222"/>
      <c r="CR332" s="222"/>
      <c r="CS332" s="222"/>
      <c r="CT332" s="222"/>
      <c r="CU332" s="222"/>
      <c r="CV332" s="222"/>
      <c r="CW332" s="222"/>
      <c r="CX332" s="222"/>
      <c r="CY332" s="222"/>
      <c r="CZ332" s="222"/>
      <c r="DA332" s="222"/>
      <c r="DB332" s="222"/>
      <c r="DC332" s="222"/>
      <c r="DD332" s="222"/>
      <c r="DE332" s="222"/>
      <c r="DF332" s="222"/>
      <c r="DG332" s="222"/>
      <c r="DH332" s="222"/>
      <c r="DI332" s="222"/>
      <c r="DJ332" s="222"/>
      <c r="DK332" s="222"/>
      <c r="DL332" s="222"/>
      <c r="DM332" s="222"/>
      <c r="DN332" s="222"/>
      <c r="DO332" s="222"/>
      <c r="DP332" s="222"/>
      <c r="DQ332" s="222"/>
      <c r="DR332" s="222"/>
      <c r="DS332" s="222"/>
      <c r="DT332" s="222"/>
      <c r="DU332" s="222"/>
      <c r="DV332" s="222"/>
      <c r="DW332" s="222"/>
      <c r="DX332" s="222"/>
      <c r="DY332" s="222"/>
      <c r="DZ332" s="222"/>
      <c r="EA332" s="222"/>
      <c r="EB332" s="222"/>
      <c r="EC332" s="222"/>
      <c r="ED332" s="222"/>
      <c r="EE332" s="222"/>
      <c r="EF332" s="222"/>
      <c r="EG332" s="10"/>
    </row>
    <row r="333" spans="1:137" outlineLevel="1">
      <c r="A333" s="220" t="s">
        <v>254</v>
      </c>
      <c r="B333" s="220" t="s">
        <v>287</v>
      </c>
      <c r="C333" s="220" t="s">
        <v>284</v>
      </c>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c r="AA333" s="220"/>
      <c r="AB333" s="220"/>
      <c r="AC333" s="220"/>
      <c r="AD333" s="220"/>
      <c r="AE333" s="220"/>
      <c r="AF333" s="220"/>
      <c r="AG333" s="220"/>
      <c r="AH333" s="220"/>
      <c r="AI333" s="220"/>
      <c r="AJ333" s="220"/>
      <c r="AK333" s="220"/>
      <c r="AL333" s="220"/>
      <c r="AM333" s="220"/>
      <c r="AN333" s="220"/>
      <c r="AO333" s="220"/>
      <c r="AP333" s="220"/>
      <c r="AQ333" s="220"/>
      <c r="AR333" s="220"/>
      <c r="AS333" s="220"/>
      <c r="AT333" s="220"/>
      <c r="AU333" s="220"/>
      <c r="AV333" s="220"/>
      <c r="AW333" s="220"/>
      <c r="AX333" s="220"/>
      <c r="AY333" s="220"/>
      <c r="AZ333" s="220"/>
      <c r="BA333" s="220"/>
      <c r="BB333" s="220"/>
      <c r="BC333" s="220"/>
      <c r="BD333" s="220"/>
      <c r="BE333" s="220"/>
      <c r="BF333" s="220"/>
      <c r="BG333" s="220"/>
      <c r="BH333" s="220"/>
      <c r="BI333" s="220"/>
      <c r="BJ333" s="220"/>
      <c r="BK333" s="220"/>
      <c r="BL333" s="220"/>
      <c r="BM333" s="220"/>
      <c r="BN333" s="220"/>
      <c r="BO333" s="220"/>
      <c r="BP333" s="220"/>
      <c r="BQ333" s="220"/>
      <c r="BR333" s="220"/>
      <c r="BS333" s="220"/>
      <c r="BT333" s="220"/>
      <c r="BU333" s="220"/>
      <c r="BV333" s="220"/>
      <c r="BW333" s="220"/>
      <c r="BX333" s="220"/>
      <c r="BY333" s="220"/>
      <c r="BZ333" s="220"/>
      <c r="CA333" s="220"/>
      <c r="CB333" s="220"/>
      <c r="CC333" s="220"/>
      <c r="CD333" s="220"/>
      <c r="CE333" s="220"/>
      <c r="CF333" s="220"/>
      <c r="CG333" s="220"/>
      <c r="CH333" s="220"/>
      <c r="CI333" s="220"/>
      <c r="CJ333" s="220"/>
      <c r="CK333" s="220"/>
      <c r="CL333" s="220"/>
      <c r="CM333" s="220"/>
      <c r="CN333" s="220"/>
      <c r="CO333" s="220"/>
      <c r="CP333" s="220"/>
      <c r="CQ333" s="220"/>
      <c r="CR333" s="220"/>
      <c r="CS333" s="220"/>
      <c r="CT333" s="220"/>
      <c r="CU333" s="220"/>
      <c r="CV333" s="220"/>
      <c r="CW333" s="220"/>
      <c r="CX333" s="220"/>
      <c r="CY333" s="220"/>
      <c r="CZ333" s="220"/>
      <c r="DA333" s="220"/>
      <c r="DB333" s="220"/>
      <c r="DC333" s="220"/>
      <c r="DD333" s="220"/>
      <c r="DE333" s="220"/>
      <c r="DF333" s="220"/>
      <c r="DG333" s="220"/>
      <c r="DH333" s="220"/>
      <c r="DI333" s="220"/>
      <c r="DJ333" s="220"/>
      <c r="DK333" s="220"/>
      <c r="DL333" s="220"/>
      <c r="DM333" s="220"/>
      <c r="DN333" s="220"/>
      <c r="DO333" s="220"/>
      <c r="DP333" s="220"/>
      <c r="DQ333" s="220"/>
      <c r="DR333" s="220"/>
      <c r="DS333" s="220"/>
      <c r="DT333" s="220"/>
      <c r="DU333" s="220"/>
      <c r="DV333" s="220"/>
      <c r="DW333" s="220"/>
      <c r="DX333" s="220"/>
      <c r="DY333" s="220"/>
      <c r="DZ333" s="220"/>
      <c r="EA333" s="220"/>
      <c r="EB333" s="220"/>
      <c r="EC333" s="220"/>
      <c r="ED333" s="220"/>
      <c r="EE333" s="220"/>
      <c r="EF333" s="220"/>
      <c r="EG333" s="9"/>
    </row>
    <row r="334" spans="1:137" outlineLevel="1">
      <c r="A334" s="211" t="str">
        <f>A301&amp;"."&amp;A333&amp;"."&amp;A302&amp;"."&amp;B334</f>
        <v>1.d.7.1</v>
      </c>
      <c r="B334">
        <v>1</v>
      </c>
      <c r="C334" t="e">
        <f>_xlfn.XLOOKUP($A334,Select!$A$4:$A$65,Select!$H$4:$H$65)</f>
        <v>#N/A</v>
      </c>
      <c r="D334"/>
      <c r="E334"/>
      <c r="F334"/>
      <c r="G334"/>
      <c r="H334"/>
      <c r="I334"/>
      <c r="J334"/>
      <c r="K334"/>
      <c r="L334"/>
      <c r="M334" s="200"/>
      <c r="N334" s="200"/>
      <c r="O334" s="200"/>
      <c r="P334" s="200"/>
      <c r="Q334" s="200"/>
      <c r="R334" s="200"/>
      <c r="S334" s="200"/>
      <c r="T334" s="200"/>
      <c r="U334" s="200"/>
      <c r="V334" s="200"/>
      <c r="W334" s="200"/>
      <c r="X334" s="200"/>
      <c r="Y334" s="200"/>
      <c r="Z334" s="200"/>
      <c r="AA334" s="200"/>
      <c r="AB334" s="200"/>
      <c r="AC334" s="200"/>
      <c r="AD334" s="200"/>
      <c r="AE334" s="200"/>
      <c r="AF334" s="200"/>
      <c r="AG334" s="200"/>
      <c r="AH334" s="200"/>
      <c r="AI334" s="200"/>
      <c r="AJ334" s="200"/>
      <c r="AK334" s="200"/>
      <c r="AL334" s="200"/>
      <c r="AM334" s="200"/>
      <c r="AN334" s="200"/>
      <c r="AO334" s="200"/>
      <c r="AP334" s="200"/>
      <c r="AQ334" s="200"/>
      <c r="AR334" s="200"/>
      <c r="AS334" s="200"/>
      <c r="AT334" s="200"/>
      <c r="AU334" s="200"/>
      <c r="AV334" s="200"/>
      <c r="AW334" s="200"/>
      <c r="AX334" s="200"/>
      <c r="AY334" s="200"/>
      <c r="AZ334" s="200"/>
      <c r="BA334" s="200"/>
      <c r="BB334" s="200"/>
      <c r="BC334" s="200"/>
      <c r="BD334" s="200"/>
      <c r="BE334" s="200"/>
      <c r="BF334" s="200"/>
      <c r="BG334" s="200"/>
      <c r="BH334" s="200"/>
      <c r="BI334" s="200"/>
      <c r="BJ334" s="200"/>
      <c r="BK334" s="200"/>
      <c r="BL334" s="200"/>
      <c r="BM334" s="200"/>
      <c r="BN334" s="200"/>
      <c r="BO334" s="200"/>
      <c r="BP334" s="200"/>
      <c r="BQ334" s="200"/>
      <c r="BR334" s="200"/>
      <c r="BS334" s="200"/>
      <c r="BT334" s="200"/>
      <c r="BU334" s="200"/>
      <c r="BV334" s="200"/>
      <c r="BW334" s="200"/>
      <c r="BX334" s="200"/>
      <c r="BY334" s="200"/>
      <c r="BZ334" s="200"/>
      <c r="CA334" s="200"/>
      <c r="CB334" s="200"/>
      <c r="CC334" s="200"/>
      <c r="CD334" s="200"/>
      <c r="CE334" s="200"/>
      <c r="CF334" s="200"/>
      <c r="CG334" s="200"/>
      <c r="CH334" s="200"/>
      <c r="CI334" s="200"/>
      <c r="CJ334" s="200"/>
      <c r="CK334" s="200"/>
      <c r="CL334" s="200"/>
      <c r="CM334" s="200"/>
      <c r="CN334" s="200"/>
      <c r="CO334" s="200"/>
      <c r="CP334" s="200"/>
      <c r="CQ334" s="200"/>
      <c r="CR334" s="200"/>
      <c r="CS334" s="200"/>
      <c r="CT334" s="200"/>
      <c r="CU334" s="200"/>
      <c r="CV334" s="200"/>
      <c r="CW334" s="200"/>
      <c r="CX334" s="200"/>
      <c r="CY334" s="200"/>
      <c r="CZ334" s="200"/>
      <c r="DA334" s="200"/>
      <c r="DB334" s="200"/>
      <c r="DC334" s="200"/>
      <c r="DD334" s="200"/>
      <c r="DE334" s="200"/>
      <c r="DF334" s="200"/>
      <c r="DG334" s="200"/>
      <c r="DH334" s="200"/>
      <c r="DI334" s="200"/>
      <c r="DJ334" s="200"/>
      <c r="DK334" s="200"/>
      <c r="DL334" s="200"/>
      <c r="DM334" s="200"/>
      <c r="DN334" s="200"/>
      <c r="DO334" s="200"/>
      <c r="DP334" s="200"/>
      <c r="DQ334" s="200"/>
      <c r="DR334" s="200"/>
      <c r="DS334" s="200"/>
      <c r="DT334" s="200"/>
      <c r="DU334" s="200"/>
      <c r="DV334" s="200"/>
      <c r="DW334" s="200"/>
      <c r="DX334" s="200"/>
      <c r="DY334" s="200"/>
      <c r="DZ334" s="200"/>
      <c r="EA334" s="200"/>
      <c r="EB334" s="200"/>
      <c r="EC334" s="200"/>
      <c r="ED334" s="200"/>
      <c r="EE334" s="200"/>
      <c r="EF334" s="200"/>
      <c r="EG334" s="32"/>
    </row>
    <row r="335" spans="1:137" outlineLevel="1">
      <c r="A335" s="211" t="str">
        <f>A301&amp;"."&amp;A333&amp;"."&amp;A302&amp;"."&amp;B335</f>
        <v>1.d.7.2</v>
      </c>
      <c r="B335">
        <v>2</v>
      </c>
      <c r="C335" t="e">
        <f>_xlfn.XLOOKUP($A335,Select!$A$4:$A$65,Select!$H$4:$H$65)</f>
        <v>#N/A</v>
      </c>
      <c r="D335"/>
      <c r="E335"/>
      <c r="F335"/>
      <c r="G335"/>
      <c r="H335"/>
      <c r="I335"/>
      <c r="J335"/>
      <c r="K335"/>
      <c r="L335"/>
      <c r="M335" s="200"/>
      <c r="N335" s="200"/>
      <c r="O335" s="200"/>
      <c r="P335" s="200"/>
      <c r="Q335" s="200"/>
      <c r="R335" s="200"/>
      <c r="S335" s="200"/>
      <c r="T335" s="200"/>
      <c r="U335" s="200"/>
      <c r="V335" s="200"/>
      <c r="W335" s="200"/>
      <c r="X335" s="200"/>
      <c r="Y335" s="200"/>
      <c r="Z335" s="200"/>
      <c r="AA335" s="200"/>
      <c r="AB335" s="200"/>
      <c r="AC335" s="200"/>
      <c r="AD335" s="200"/>
      <c r="AE335" s="200"/>
      <c r="AF335" s="200"/>
      <c r="AG335" s="200"/>
      <c r="AH335" s="200"/>
      <c r="AI335" s="200"/>
      <c r="AJ335" s="200"/>
      <c r="AK335" s="200"/>
      <c r="AL335" s="200"/>
      <c r="AM335" s="200"/>
      <c r="AN335" s="200"/>
      <c r="AO335" s="200"/>
      <c r="AP335" s="200"/>
      <c r="AQ335" s="200"/>
      <c r="AR335" s="200"/>
      <c r="AS335" s="200"/>
      <c r="AT335" s="200"/>
      <c r="AU335" s="200"/>
      <c r="AV335" s="200"/>
      <c r="AW335" s="200"/>
      <c r="AX335" s="200"/>
      <c r="AY335" s="200"/>
      <c r="AZ335" s="200"/>
      <c r="BA335" s="200"/>
      <c r="BB335" s="200"/>
      <c r="BC335" s="200"/>
      <c r="BD335" s="200"/>
      <c r="BE335" s="200"/>
      <c r="BF335" s="200"/>
      <c r="BG335" s="200"/>
      <c r="BH335" s="200"/>
      <c r="BI335" s="200"/>
      <c r="BJ335" s="200"/>
      <c r="BK335" s="200"/>
      <c r="BL335" s="200"/>
      <c r="BM335" s="200"/>
      <c r="BN335" s="200"/>
      <c r="BO335" s="200"/>
      <c r="BP335" s="200"/>
      <c r="BQ335" s="200"/>
      <c r="BR335" s="200"/>
      <c r="BS335" s="200"/>
      <c r="BT335" s="200"/>
      <c r="BU335" s="200"/>
      <c r="BV335" s="200"/>
      <c r="BW335" s="200"/>
      <c r="BX335" s="200"/>
      <c r="BY335" s="200"/>
      <c r="BZ335" s="200"/>
      <c r="CA335" s="200"/>
      <c r="CB335" s="200"/>
      <c r="CC335" s="200"/>
      <c r="CD335" s="200"/>
      <c r="CE335" s="200"/>
      <c r="CF335" s="200"/>
      <c r="CG335" s="200"/>
      <c r="CH335" s="200"/>
      <c r="CI335" s="200"/>
      <c r="CJ335" s="200"/>
      <c r="CK335" s="200"/>
      <c r="CL335" s="200"/>
      <c r="CM335" s="200"/>
      <c r="CN335" s="200"/>
      <c r="CO335" s="200"/>
      <c r="CP335" s="200"/>
      <c r="CQ335" s="200"/>
      <c r="CR335" s="200"/>
      <c r="CS335" s="200"/>
      <c r="CT335" s="200"/>
      <c r="CU335" s="200"/>
      <c r="CV335" s="200"/>
      <c r="CW335" s="200"/>
      <c r="CX335" s="200"/>
      <c r="CY335" s="200"/>
      <c r="CZ335" s="200"/>
      <c r="DA335" s="200"/>
      <c r="DB335" s="200"/>
      <c r="DC335" s="200"/>
      <c r="DD335" s="200"/>
      <c r="DE335" s="200"/>
      <c r="DF335" s="200"/>
      <c r="DG335" s="200"/>
      <c r="DH335" s="200"/>
      <c r="DI335" s="200"/>
      <c r="DJ335" s="200"/>
      <c r="DK335" s="200"/>
      <c r="DL335" s="200"/>
      <c r="DM335" s="200"/>
      <c r="DN335" s="200"/>
      <c r="DO335" s="200"/>
      <c r="DP335" s="200"/>
      <c r="DQ335" s="200"/>
      <c r="DR335" s="200"/>
      <c r="DS335" s="200"/>
      <c r="DT335" s="200"/>
      <c r="DU335" s="200"/>
      <c r="DV335" s="200"/>
      <c r="DW335" s="200"/>
      <c r="DX335" s="200"/>
      <c r="DY335" s="200"/>
      <c r="DZ335" s="200"/>
      <c r="EA335" s="200"/>
      <c r="EB335" s="200"/>
      <c r="EC335" s="200"/>
      <c r="ED335" s="200"/>
      <c r="EE335" s="200"/>
      <c r="EF335" s="200"/>
      <c r="EG335" s="32"/>
    </row>
    <row r="336" spans="1:137" outlineLevel="1">
      <c r="A336" s="211" t="str">
        <f>A301&amp;"."&amp;A333&amp;"."&amp;A302&amp;"."&amp;B336</f>
        <v>1.d.7.3</v>
      </c>
      <c r="B336">
        <v>3</v>
      </c>
      <c r="C336" t="e">
        <f>_xlfn.XLOOKUP($A336,Select!$A$4:$A$65,Select!$H$4:$H$65)</f>
        <v>#N/A</v>
      </c>
      <c r="D336"/>
      <c r="E336"/>
      <c r="F336"/>
      <c r="G336"/>
      <c r="H336"/>
      <c r="I336"/>
      <c r="J336"/>
      <c r="K336"/>
      <c r="L336"/>
      <c r="M336" s="200"/>
      <c r="N336" s="200"/>
      <c r="O336" s="200"/>
      <c r="P336" s="200"/>
      <c r="Q336" s="200"/>
      <c r="R336" s="200"/>
      <c r="S336" s="200"/>
      <c r="T336" s="200"/>
      <c r="U336" s="200"/>
      <c r="V336" s="200"/>
      <c r="W336" s="200"/>
      <c r="X336" s="200"/>
      <c r="Y336" s="200"/>
      <c r="Z336" s="200"/>
      <c r="AA336" s="200"/>
      <c r="AB336" s="200"/>
      <c r="AC336" s="200"/>
      <c r="AD336" s="200"/>
      <c r="AE336" s="200"/>
      <c r="AF336" s="200"/>
      <c r="AG336" s="200"/>
      <c r="AH336" s="200"/>
      <c r="AI336" s="200"/>
      <c r="AJ336" s="200"/>
      <c r="AK336" s="200"/>
      <c r="AL336" s="200"/>
      <c r="AM336" s="200"/>
      <c r="AN336" s="200"/>
      <c r="AO336" s="200"/>
      <c r="AP336" s="200"/>
      <c r="AQ336" s="200"/>
      <c r="AR336" s="200"/>
      <c r="AS336" s="200"/>
      <c r="AT336" s="200"/>
      <c r="AU336" s="200"/>
      <c r="AV336" s="200"/>
      <c r="AW336" s="200"/>
      <c r="AX336" s="200"/>
      <c r="AY336" s="200"/>
      <c r="AZ336" s="200"/>
      <c r="BA336" s="200"/>
      <c r="BB336" s="200"/>
      <c r="BC336" s="200"/>
      <c r="BD336" s="200"/>
      <c r="BE336" s="200"/>
      <c r="BF336" s="200"/>
      <c r="BG336" s="200"/>
      <c r="BH336" s="200"/>
      <c r="BI336" s="200"/>
      <c r="BJ336" s="200"/>
      <c r="BK336" s="200"/>
      <c r="BL336" s="200"/>
      <c r="BM336" s="200"/>
      <c r="BN336" s="200"/>
      <c r="BO336" s="200"/>
      <c r="BP336" s="200"/>
      <c r="BQ336" s="200"/>
      <c r="BR336" s="200"/>
      <c r="BS336" s="200"/>
      <c r="BT336" s="200"/>
      <c r="BU336" s="200"/>
      <c r="BV336" s="200"/>
      <c r="BW336" s="200"/>
      <c r="BX336" s="200"/>
      <c r="BY336" s="200"/>
      <c r="BZ336" s="200"/>
      <c r="CA336" s="200"/>
      <c r="CB336" s="200"/>
      <c r="CC336" s="200"/>
      <c r="CD336" s="200"/>
      <c r="CE336" s="200"/>
      <c r="CF336" s="200"/>
      <c r="CG336" s="200"/>
      <c r="CH336" s="200"/>
      <c r="CI336" s="200"/>
      <c r="CJ336" s="200"/>
      <c r="CK336" s="200"/>
      <c r="CL336" s="200"/>
      <c r="CM336" s="200"/>
      <c r="CN336" s="200"/>
      <c r="CO336" s="200"/>
      <c r="CP336" s="200"/>
      <c r="CQ336" s="200"/>
      <c r="CR336" s="200"/>
      <c r="CS336" s="200"/>
      <c r="CT336" s="200"/>
      <c r="CU336" s="200"/>
      <c r="CV336" s="200"/>
      <c r="CW336" s="200"/>
      <c r="CX336" s="200"/>
      <c r="CY336" s="200"/>
      <c r="CZ336" s="200"/>
      <c r="DA336" s="200"/>
      <c r="DB336" s="200"/>
      <c r="DC336" s="200"/>
      <c r="DD336" s="200"/>
      <c r="DE336" s="200"/>
      <c r="DF336" s="200"/>
      <c r="DG336" s="200"/>
      <c r="DH336" s="200"/>
      <c r="DI336" s="200"/>
      <c r="DJ336" s="200"/>
      <c r="DK336" s="200"/>
      <c r="DL336" s="200"/>
      <c r="DM336" s="200"/>
      <c r="DN336" s="200"/>
      <c r="DO336" s="200"/>
      <c r="DP336" s="200"/>
      <c r="DQ336" s="200"/>
      <c r="DR336" s="200"/>
      <c r="DS336" s="200"/>
      <c r="DT336" s="200"/>
      <c r="DU336" s="200"/>
      <c r="DV336" s="200"/>
      <c r="DW336" s="200"/>
      <c r="DX336" s="200"/>
      <c r="DY336" s="200"/>
      <c r="DZ336" s="200"/>
      <c r="EA336" s="200"/>
      <c r="EB336" s="200"/>
      <c r="EC336" s="200"/>
      <c r="ED336" s="200"/>
      <c r="EE336" s="200"/>
      <c r="EF336" s="200"/>
      <c r="EG336" s="32"/>
    </row>
    <row r="337" spans="1:137" outlineLevel="1">
      <c r="A337" s="211" t="str">
        <f>A301&amp;"."&amp;A333&amp;"."&amp;A302&amp;"."&amp;B337</f>
        <v>1.d.7.4</v>
      </c>
      <c r="B337">
        <v>4</v>
      </c>
      <c r="C337" t="e">
        <f>_xlfn.XLOOKUP($A337,Select!$A$4:$A$65,Select!$H$4:$H$65)</f>
        <v>#N/A</v>
      </c>
      <c r="D337"/>
      <c r="E337"/>
      <c r="F337"/>
      <c r="G337"/>
      <c r="H337"/>
      <c r="I337"/>
      <c r="J337"/>
      <c r="K337"/>
      <c r="L337"/>
      <c r="M337" s="200"/>
      <c r="N337" s="200"/>
      <c r="O337" s="200"/>
      <c r="P337" s="200"/>
      <c r="Q337" s="200"/>
      <c r="R337" s="200"/>
      <c r="S337" s="200"/>
      <c r="T337" s="200"/>
      <c r="U337" s="200"/>
      <c r="V337" s="200"/>
      <c r="W337" s="200"/>
      <c r="X337" s="200"/>
      <c r="Y337" s="200"/>
      <c r="Z337" s="200"/>
      <c r="AA337" s="200"/>
      <c r="AB337" s="200"/>
      <c r="AC337" s="200"/>
      <c r="AD337" s="200"/>
      <c r="AE337" s="200"/>
      <c r="AF337" s="200"/>
      <c r="AG337" s="200"/>
      <c r="AH337" s="200"/>
      <c r="AI337" s="200"/>
      <c r="AJ337" s="200"/>
      <c r="AK337" s="200"/>
      <c r="AL337" s="200"/>
      <c r="AM337" s="200"/>
      <c r="AN337" s="200"/>
      <c r="AO337" s="200"/>
      <c r="AP337" s="200"/>
      <c r="AQ337" s="200"/>
      <c r="AR337" s="200"/>
      <c r="AS337" s="200"/>
      <c r="AT337" s="200"/>
      <c r="AU337" s="200"/>
      <c r="AV337" s="200"/>
      <c r="AW337" s="200"/>
      <c r="AX337" s="200"/>
      <c r="AY337" s="200"/>
      <c r="AZ337" s="200"/>
      <c r="BA337" s="200"/>
      <c r="BB337" s="200"/>
      <c r="BC337" s="200"/>
      <c r="BD337" s="200"/>
      <c r="BE337" s="200"/>
      <c r="BF337" s="200"/>
      <c r="BG337" s="200"/>
      <c r="BH337" s="200"/>
      <c r="BI337" s="200"/>
      <c r="BJ337" s="200"/>
      <c r="BK337" s="200"/>
      <c r="BL337" s="200"/>
      <c r="BM337" s="200"/>
      <c r="BN337" s="200"/>
      <c r="BO337" s="200"/>
      <c r="BP337" s="200"/>
      <c r="BQ337" s="200"/>
      <c r="BR337" s="200"/>
      <c r="BS337" s="200"/>
      <c r="BT337" s="200"/>
      <c r="BU337" s="200"/>
      <c r="BV337" s="200"/>
      <c r="BW337" s="200"/>
      <c r="BX337" s="200"/>
      <c r="BY337" s="200"/>
      <c r="BZ337" s="200"/>
      <c r="CA337" s="200"/>
      <c r="CB337" s="200"/>
      <c r="CC337" s="200"/>
      <c r="CD337" s="200"/>
      <c r="CE337" s="200"/>
      <c r="CF337" s="200"/>
      <c r="CG337" s="200"/>
      <c r="CH337" s="200"/>
      <c r="CI337" s="200"/>
      <c r="CJ337" s="200"/>
      <c r="CK337" s="200"/>
      <c r="CL337" s="200"/>
      <c r="CM337" s="200"/>
      <c r="CN337" s="200"/>
      <c r="CO337" s="200"/>
      <c r="CP337" s="200"/>
      <c r="CQ337" s="200"/>
      <c r="CR337" s="200"/>
      <c r="CS337" s="200"/>
      <c r="CT337" s="200"/>
      <c r="CU337" s="200"/>
      <c r="CV337" s="200"/>
      <c r="CW337" s="200"/>
      <c r="CX337" s="200"/>
      <c r="CY337" s="200"/>
      <c r="CZ337" s="200"/>
      <c r="DA337" s="200"/>
      <c r="DB337" s="200"/>
      <c r="DC337" s="200"/>
      <c r="DD337" s="200"/>
      <c r="DE337" s="200"/>
      <c r="DF337" s="200"/>
      <c r="DG337" s="200"/>
      <c r="DH337" s="200"/>
      <c r="DI337" s="200"/>
      <c r="DJ337" s="200"/>
      <c r="DK337" s="200"/>
      <c r="DL337" s="200"/>
      <c r="DM337" s="200"/>
      <c r="DN337" s="200"/>
      <c r="DO337" s="200"/>
      <c r="DP337" s="200"/>
      <c r="DQ337" s="200"/>
      <c r="DR337" s="200"/>
      <c r="DS337" s="200"/>
      <c r="DT337" s="200"/>
      <c r="DU337" s="200"/>
      <c r="DV337" s="200"/>
      <c r="DW337" s="200"/>
      <c r="DX337" s="200"/>
      <c r="DY337" s="200"/>
      <c r="DZ337" s="200"/>
      <c r="EA337" s="200"/>
      <c r="EB337" s="200"/>
      <c r="EC337" s="200"/>
      <c r="ED337" s="200"/>
      <c r="EE337" s="200"/>
      <c r="EF337" s="200"/>
      <c r="EG337" s="32"/>
    </row>
    <row r="338" spans="1:137" outlineLevel="1">
      <c r="A338" s="211" t="str">
        <f>A301&amp;"."&amp;A333&amp;"."&amp;A302&amp;"."&amp;B338</f>
        <v>1.d.7.5</v>
      </c>
      <c r="B338">
        <v>5</v>
      </c>
      <c r="C338" t="e">
        <f>_xlfn.XLOOKUP($A338,Select!$A$4:$A$65,Select!$H$4:$H$65)</f>
        <v>#N/A</v>
      </c>
      <c r="D338"/>
      <c r="E338"/>
      <c r="F338"/>
      <c r="G338"/>
      <c r="H338"/>
      <c r="I338"/>
      <c r="J338"/>
      <c r="K338"/>
      <c r="L338"/>
      <c r="M338" s="200"/>
      <c r="N338" s="200"/>
      <c r="O338" s="200"/>
      <c r="P338" s="200"/>
      <c r="Q338" s="200"/>
      <c r="R338" s="200"/>
      <c r="S338" s="200"/>
      <c r="T338" s="200"/>
      <c r="U338" s="200"/>
      <c r="V338" s="200"/>
      <c r="W338" s="200"/>
      <c r="X338" s="200"/>
      <c r="Y338" s="200"/>
      <c r="Z338" s="200"/>
      <c r="AA338" s="200"/>
      <c r="AB338" s="200"/>
      <c r="AC338" s="200"/>
      <c r="AD338" s="200"/>
      <c r="AE338" s="200"/>
      <c r="AF338" s="200"/>
      <c r="AG338" s="200"/>
      <c r="AH338" s="200"/>
      <c r="AI338" s="200"/>
      <c r="AJ338" s="200"/>
      <c r="AK338" s="200"/>
      <c r="AL338" s="200"/>
      <c r="AM338" s="200"/>
      <c r="AN338" s="200"/>
      <c r="AO338" s="200"/>
      <c r="AP338" s="200"/>
      <c r="AQ338" s="200"/>
      <c r="AR338" s="200"/>
      <c r="AS338" s="200"/>
      <c r="AT338" s="200"/>
      <c r="AU338" s="200"/>
      <c r="AV338" s="200"/>
      <c r="AW338" s="200"/>
      <c r="AX338" s="200"/>
      <c r="AY338" s="200"/>
      <c r="AZ338" s="200"/>
      <c r="BA338" s="200"/>
      <c r="BB338" s="200"/>
      <c r="BC338" s="200"/>
      <c r="BD338" s="200"/>
      <c r="BE338" s="200"/>
      <c r="BF338" s="200"/>
      <c r="BG338" s="200"/>
      <c r="BH338" s="200"/>
      <c r="BI338" s="200"/>
      <c r="BJ338" s="200"/>
      <c r="BK338" s="200"/>
      <c r="BL338" s="200"/>
      <c r="BM338" s="200"/>
      <c r="BN338" s="200"/>
      <c r="BO338" s="200"/>
      <c r="BP338" s="200"/>
      <c r="BQ338" s="200"/>
      <c r="BR338" s="200"/>
      <c r="BS338" s="200"/>
      <c r="BT338" s="200"/>
      <c r="BU338" s="200"/>
      <c r="BV338" s="200"/>
      <c r="BW338" s="200"/>
      <c r="BX338" s="200"/>
      <c r="BY338" s="200"/>
      <c r="BZ338" s="200"/>
      <c r="CA338" s="200"/>
      <c r="CB338" s="200"/>
      <c r="CC338" s="200"/>
      <c r="CD338" s="200"/>
      <c r="CE338" s="200"/>
      <c r="CF338" s="200"/>
      <c r="CG338" s="200"/>
      <c r="CH338" s="200"/>
      <c r="CI338" s="200"/>
      <c r="CJ338" s="200"/>
      <c r="CK338" s="200"/>
      <c r="CL338" s="200"/>
      <c r="CM338" s="200"/>
      <c r="CN338" s="200"/>
      <c r="CO338" s="200"/>
      <c r="CP338" s="200"/>
      <c r="CQ338" s="200"/>
      <c r="CR338" s="200"/>
      <c r="CS338" s="200"/>
      <c r="CT338" s="200"/>
      <c r="CU338" s="200"/>
      <c r="CV338" s="200"/>
      <c r="CW338" s="200"/>
      <c r="CX338" s="200"/>
      <c r="CY338" s="200"/>
      <c r="CZ338" s="200"/>
      <c r="DA338" s="200"/>
      <c r="DB338" s="200"/>
      <c r="DC338" s="200"/>
      <c r="DD338" s="200"/>
      <c r="DE338" s="200"/>
      <c r="DF338" s="200"/>
      <c r="DG338" s="200"/>
      <c r="DH338" s="200"/>
      <c r="DI338" s="200"/>
      <c r="DJ338" s="200"/>
      <c r="DK338" s="200"/>
      <c r="DL338" s="200"/>
      <c r="DM338" s="200"/>
      <c r="DN338" s="200"/>
      <c r="DO338" s="200"/>
      <c r="DP338" s="200"/>
      <c r="DQ338" s="200"/>
      <c r="DR338" s="200"/>
      <c r="DS338" s="200"/>
      <c r="DT338" s="200"/>
      <c r="DU338" s="200"/>
      <c r="DV338" s="200"/>
      <c r="DW338" s="200"/>
      <c r="DX338" s="200"/>
      <c r="DY338" s="200"/>
      <c r="DZ338" s="200"/>
      <c r="EA338" s="200"/>
      <c r="EB338" s="200"/>
      <c r="EC338" s="200"/>
      <c r="ED338" s="200"/>
      <c r="EE338" s="200"/>
      <c r="EF338" s="200"/>
      <c r="EG338" s="32"/>
    </row>
    <row r="339" spans="1:137" outlineLevel="1">
      <c r="A339" s="211" t="str">
        <f>A301&amp;"."&amp;A333&amp;"."&amp;A302&amp;"."&amp;B339</f>
        <v>1.d.7.6</v>
      </c>
      <c r="B339">
        <v>6</v>
      </c>
      <c r="C339" t="e">
        <f>_xlfn.XLOOKUP($A339,Select!$A$4:$A$65,Select!$H$4:$H$65)</f>
        <v>#N/A</v>
      </c>
      <c r="D339"/>
      <c r="E339"/>
      <c r="F339"/>
      <c r="G339"/>
      <c r="H339"/>
      <c r="I339"/>
      <c r="J339"/>
      <c r="K339"/>
      <c r="L339"/>
      <c r="M339" s="200"/>
      <c r="N339" s="200"/>
      <c r="O339" s="200"/>
      <c r="P339" s="200"/>
      <c r="Q339" s="200"/>
      <c r="R339" s="200"/>
      <c r="S339" s="200"/>
      <c r="T339" s="200"/>
      <c r="U339" s="200"/>
      <c r="V339" s="200"/>
      <c r="W339" s="200"/>
      <c r="X339" s="200"/>
      <c r="Y339" s="200"/>
      <c r="Z339" s="200"/>
      <c r="AA339" s="200"/>
      <c r="AB339" s="200"/>
      <c r="AC339" s="200"/>
      <c r="AD339" s="200"/>
      <c r="AE339" s="200"/>
      <c r="AF339" s="200"/>
      <c r="AG339" s="200"/>
      <c r="AH339" s="200"/>
      <c r="AI339" s="200"/>
      <c r="AJ339" s="200"/>
      <c r="AK339" s="200"/>
      <c r="AL339" s="200"/>
      <c r="AM339" s="200"/>
      <c r="AN339" s="200"/>
      <c r="AO339" s="200"/>
      <c r="AP339" s="200"/>
      <c r="AQ339" s="200"/>
      <c r="AR339" s="200"/>
      <c r="AS339" s="200"/>
      <c r="AT339" s="200"/>
      <c r="AU339" s="200"/>
      <c r="AV339" s="200"/>
      <c r="AW339" s="200"/>
      <c r="AX339" s="200"/>
      <c r="AY339" s="200"/>
      <c r="AZ339" s="200"/>
      <c r="BA339" s="200"/>
      <c r="BB339" s="200"/>
      <c r="BC339" s="200"/>
      <c r="BD339" s="200"/>
      <c r="BE339" s="200"/>
      <c r="BF339" s="200"/>
      <c r="BG339" s="200"/>
      <c r="BH339" s="200"/>
      <c r="BI339" s="200"/>
      <c r="BJ339" s="200"/>
      <c r="BK339" s="200"/>
      <c r="BL339" s="200"/>
      <c r="BM339" s="200"/>
      <c r="BN339" s="200"/>
      <c r="BO339" s="200"/>
      <c r="BP339" s="200"/>
      <c r="BQ339" s="200"/>
      <c r="BR339" s="200"/>
      <c r="BS339" s="200"/>
      <c r="BT339" s="200"/>
      <c r="BU339" s="200"/>
      <c r="BV339" s="200"/>
      <c r="BW339" s="200"/>
      <c r="BX339" s="200"/>
      <c r="BY339" s="200"/>
      <c r="BZ339" s="200"/>
      <c r="CA339" s="200"/>
      <c r="CB339" s="200"/>
      <c r="CC339" s="200"/>
      <c r="CD339" s="200"/>
      <c r="CE339" s="200"/>
      <c r="CF339" s="200"/>
      <c r="CG339" s="200"/>
      <c r="CH339" s="200"/>
      <c r="CI339" s="200"/>
      <c r="CJ339" s="200"/>
      <c r="CK339" s="200"/>
      <c r="CL339" s="200"/>
      <c r="CM339" s="200"/>
      <c r="CN339" s="200"/>
      <c r="CO339" s="200"/>
      <c r="CP339" s="200"/>
      <c r="CQ339" s="200"/>
      <c r="CR339" s="200"/>
      <c r="CS339" s="200"/>
      <c r="CT339" s="200"/>
      <c r="CU339" s="200"/>
      <c r="CV339" s="200"/>
      <c r="CW339" s="200"/>
      <c r="CX339" s="200"/>
      <c r="CY339" s="200"/>
      <c r="CZ339" s="200"/>
      <c r="DA339" s="200"/>
      <c r="DB339" s="200"/>
      <c r="DC339" s="200"/>
      <c r="DD339" s="200"/>
      <c r="DE339" s="200"/>
      <c r="DF339" s="200"/>
      <c r="DG339" s="200"/>
      <c r="DH339" s="200"/>
      <c r="DI339" s="200"/>
      <c r="DJ339" s="200"/>
      <c r="DK339" s="200"/>
      <c r="DL339" s="200"/>
      <c r="DM339" s="200"/>
      <c r="DN339" s="200"/>
      <c r="DO339" s="200"/>
      <c r="DP339" s="200"/>
      <c r="DQ339" s="200"/>
      <c r="DR339" s="200"/>
      <c r="DS339" s="200"/>
      <c r="DT339" s="200"/>
      <c r="DU339" s="200"/>
      <c r="DV339" s="200"/>
      <c r="DW339" s="200"/>
      <c r="DX339" s="200"/>
      <c r="DY339" s="200"/>
      <c r="DZ339" s="200"/>
      <c r="EA339" s="200"/>
      <c r="EB339" s="200"/>
      <c r="EC339" s="200"/>
      <c r="ED339" s="200"/>
      <c r="EE339" s="200"/>
      <c r="EF339" s="200"/>
      <c r="EG339" s="32"/>
    </row>
    <row r="340" spans="1:137" outlineLevel="1">
      <c r="A340" s="211" t="str">
        <f>A301&amp;"."&amp;A333&amp;"."&amp;A302&amp;"."&amp;B340</f>
        <v>1.d.7.7</v>
      </c>
      <c r="B340">
        <v>7</v>
      </c>
      <c r="C340" t="e">
        <f>_xlfn.XLOOKUP($A340,Select!$A$4:$A$65,Select!$H$4:$H$65)</f>
        <v>#N/A</v>
      </c>
      <c r="D340"/>
      <c r="E340"/>
      <c r="F340"/>
      <c r="G340"/>
      <c r="H340"/>
      <c r="I340"/>
      <c r="J340"/>
      <c r="K340"/>
      <c r="L340"/>
      <c r="M340" s="200"/>
      <c r="N340" s="200"/>
      <c r="O340" s="200"/>
      <c r="P340" s="200"/>
      <c r="Q340" s="200"/>
      <c r="R340" s="200"/>
      <c r="S340" s="200"/>
      <c r="T340" s="200"/>
      <c r="U340" s="200"/>
      <c r="V340" s="200"/>
      <c r="W340" s="200"/>
      <c r="X340" s="200"/>
      <c r="Y340" s="200"/>
      <c r="Z340" s="200"/>
      <c r="AA340" s="200"/>
      <c r="AB340" s="200"/>
      <c r="AC340" s="200"/>
      <c r="AD340" s="200"/>
      <c r="AE340" s="200"/>
      <c r="AF340" s="200"/>
      <c r="AG340" s="200"/>
      <c r="AH340" s="200"/>
      <c r="AI340" s="200"/>
      <c r="AJ340" s="200"/>
      <c r="AK340" s="200"/>
      <c r="AL340" s="200"/>
      <c r="AM340" s="200"/>
      <c r="AN340" s="200"/>
      <c r="AO340" s="200"/>
      <c r="AP340" s="200"/>
      <c r="AQ340" s="200"/>
      <c r="AR340" s="200"/>
      <c r="AS340" s="200"/>
      <c r="AT340" s="200"/>
      <c r="AU340" s="200"/>
      <c r="AV340" s="200"/>
      <c r="AW340" s="200"/>
      <c r="AX340" s="200"/>
      <c r="AY340" s="200"/>
      <c r="AZ340" s="200"/>
      <c r="BA340" s="200"/>
      <c r="BB340" s="200"/>
      <c r="BC340" s="200"/>
      <c r="BD340" s="200"/>
      <c r="BE340" s="200"/>
      <c r="BF340" s="200"/>
      <c r="BG340" s="200"/>
      <c r="BH340" s="200"/>
      <c r="BI340" s="200"/>
      <c r="BJ340" s="200"/>
      <c r="BK340" s="200"/>
      <c r="BL340" s="200"/>
      <c r="BM340" s="200"/>
      <c r="BN340" s="200"/>
      <c r="BO340" s="200"/>
      <c r="BP340" s="200"/>
      <c r="BQ340" s="200"/>
      <c r="BR340" s="200"/>
      <c r="BS340" s="200"/>
      <c r="BT340" s="200"/>
      <c r="BU340" s="200"/>
      <c r="BV340" s="200"/>
      <c r="BW340" s="200"/>
      <c r="BX340" s="200"/>
      <c r="BY340" s="200"/>
      <c r="BZ340" s="200"/>
      <c r="CA340" s="200"/>
      <c r="CB340" s="200"/>
      <c r="CC340" s="200"/>
      <c r="CD340" s="200"/>
      <c r="CE340" s="200"/>
      <c r="CF340" s="200"/>
      <c r="CG340" s="200"/>
      <c r="CH340" s="200"/>
      <c r="CI340" s="200"/>
      <c r="CJ340" s="200"/>
      <c r="CK340" s="200"/>
      <c r="CL340" s="200"/>
      <c r="CM340" s="200"/>
      <c r="CN340" s="200"/>
      <c r="CO340" s="200"/>
      <c r="CP340" s="200"/>
      <c r="CQ340" s="200"/>
      <c r="CR340" s="200"/>
      <c r="CS340" s="200"/>
      <c r="CT340" s="200"/>
      <c r="CU340" s="200"/>
      <c r="CV340" s="200"/>
      <c r="CW340" s="200"/>
      <c r="CX340" s="200"/>
      <c r="CY340" s="200"/>
      <c r="CZ340" s="200"/>
      <c r="DA340" s="200"/>
      <c r="DB340" s="200"/>
      <c r="DC340" s="200"/>
      <c r="DD340" s="200"/>
      <c r="DE340" s="200"/>
      <c r="DF340" s="200"/>
      <c r="DG340" s="200"/>
      <c r="DH340" s="200"/>
      <c r="DI340" s="200"/>
      <c r="DJ340" s="200"/>
      <c r="DK340" s="200"/>
      <c r="DL340" s="200"/>
      <c r="DM340" s="200"/>
      <c r="DN340" s="200"/>
      <c r="DO340" s="200"/>
      <c r="DP340" s="200"/>
      <c r="DQ340" s="200"/>
      <c r="DR340" s="200"/>
      <c r="DS340" s="200"/>
      <c r="DT340" s="200"/>
      <c r="DU340" s="200"/>
      <c r="DV340" s="200"/>
      <c r="DW340" s="200"/>
      <c r="DX340" s="200"/>
      <c r="DY340" s="200"/>
      <c r="DZ340" s="200"/>
      <c r="EA340" s="200"/>
      <c r="EB340" s="200"/>
      <c r="EC340" s="200"/>
      <c r="ED340" s="200"/>
      <c r="EE340" s="200"/>
      <c r="EF340" s="200"/>
      <c r="EG340" s="32"/>
    </row>
    <row r="341" spans="1:137" outlineLevel="1">
      <c r="A341" s="211" t="str">
        <f>A301&amp;"."&amp;A333&amp;"."&amp;A302&amp;"."&amp;B341</f>
        <v>1.d.7.8</v>
      </c>
      <c r="B341">
        <v>8</v>
      </c>
      <c r="C341" t="e">
        <f>_xlfn.XLOOKUP($A341,Select!$A$4:$A$65,Select!$H$4:$H$65)</f>
        <v>#N/A</v>
      </c>
      <c r="D341"/>
      <c r="E341"/>
      <c r="F341"/>
      <c r="G341"/>
      <c r="H341"/>
      <c r="I341"/>
      <c r="J341"/>
      <c r="K341"/>
      <c r="L341"/>
      <c r="M341" s="200"/>
      <c r="N341" s="200"/>
      <c r="O341" s="200"/>
      <c r="P341" s="200"/>
      <c r="Q341" s="200"/>
      <c r="R341" s="200"/>
      <c r="S341" s="200"/>
      <c r="T341" s="200"/>
      <c r="U341" s="200"/>
      <c r="V341" s="200"/>
      <c r="W341" s="200"/>
      <c r="X341" s="200"/>
      <c r="Y341" s="200"/>
      <c r="Z341" s="200"/>
      <c r="AA341" s="200"/>
      <c r="AB341" s="200"/>
      <c r="AC341" s="200"/>
      <c r="AD341" s="200"/>
      <c r="AE341" s="200"/>
      <c r="AF341" s="200"/>
      <c r="AG341" s="200"/>
      <c r="AH341" s="200"/>
      <c r="AI341" s="200"/>
      <c r="AJ341" s="200"/>
      <c r="AK341" s="200"/>
      <c r="AL341" s="200"/>
      <c r="AM341" s="200"/>
      <c r="AN341" s="200"/>
      <c r="AO341" s="200"/>
      <c r="AP341" s="200"/>
      <c r="AQ341" s="200"/>
      <c r="AR341" s="200"/>
      <c r="AS341" s="200"/>
      <c r="AT341" s="200"/>
      <c r="AU341" s="200"/>
      <c r="AV341" s="200"/>
      <c r="AW341" s="200"/>
      <c r="AX341" s="200"/>
      <c r="AY341" s="200"/>
      <c r="AZ341" s="200"/>
      <c r="BA341" s="200"/>
      <c r="BB341" s="200"/>
      <c r="BC341" s="200"/>
      <c r="BD341" s="200"/>
      <c r="BE341" s="200"/>
      <c r="BF341" s="200"/>
      <c r="BG341" s="200"/>
      <c r="BH341" s="200"/>
      <c r="BI341" s="200"/>
      <c r="BJ341" s="200"/>
      <c r="BK341" s="200"/>
      <c r="BL341" s="200"/>
      <c r="BM341" s="200"/>
      <c r="BN341" s="200"/>
      <c r="BO341" s="200"/>
      <c r="BP341" s="200"/>
      <c r="BQ341" s="200"/>
      <c r="BR341" s="200"/>
      <c r="BS341" s="200"/>
      <c r="BT341" s="200"/>
      <c r="BU341" s="200"/>
      <c r="BV341" s="200"/>
      <c r="BW341" s="200"/>
      <c r="BX341" s="200"/>
      <c r="BY341" s="200"/>
      <c r="BZ341" s="200"/>
      <c r="CA341" s="200"/>
      <c r="CB341" s="200"/>
      <c r="CC341" s="200"/>
      <c r="CD341" s="200"/>
      <c r="CE341" s="200"/>
      <c r="CF341" s="200"/>
      <c r="CG341" s="200"/>
      <c r="CH341" s="200"/>
      <c r="CI341" s="200"/>
      <c r="CJ341" s="200"/>
      <c r="CK341" s="200"/>
      <c r="CL341" s="200"/>
      <c r="CM341" s="200"/>
      <c r="CN341" s="200"/>
      <c r="CO341" s="200"/>
      <c r="CP341" s="200"/>
      <c r="CQ341" s="200"/>
      <c r="CR341" s="200"/>
      <c r="CS341" s="200"/>
      <c r="CT341" s="200"/>
      <c r="CU341" s="200"/>
      <c r="CV341" s="200"/>
      <c r="CW341" s="200"/>
      <c r="CX341" s="200"/>
      <c r="CY341" s="200"/>
      <c r="CZ341" s="200"/>
      <c r="DA341" s="200"/>
      <c r="DB341" s="200"/>
      <c r="DC341" s="200"/>
      <c r="DD341" s="200"/>
      <c r="DE341" s="200"/>
      <c r="DF341" s="200"/>
      <c r="DG341" s="200"/>
      <c r="DH341" s="200"/>
      <c r="DI341" s="200"/>
      <c r="DJ341" s="200"/>
      <c r="DK341" s="200"/>
      <c r="DL341" s="200"/>
      <c r="DM341" s="200"/>
      <c r="DN341" s="200"/>
      <c r="DO341" s="200"/>
      <c r="DP341" s="200"/>
      <c r="DQ341" s="200"/>
      <c r="DR341" s="200"/>
      <c r="DS341" s="200"/>
      <c r="DT341" s="200"/>
      <c r="DU341" s="200"/>
      <c r="DV341" s="200"/>
      <c r="DW341" s="200"/>
      <c r="DX341" s="200"/>
      <c r="DY341" s="200"/>
      <c r="DZ341" s="200"/>
      <c r="EA341" s="200"/>
      <c r="EB341" s="200"/>
      <c r="EC341" s="200"/>
      <c r="ED341" s="200"/>
      <c r="EE341" s="200"/>
      <c r="EF341" s="200"/>
      <c r="EG341" s="32"/>
    </row>
    <row r="342" spans="1:137" outlineLevel="1">
      <c r="A342" s="211" t="str">
        <f>A301&amp;"."&amp;A333&amp;"."&amp;A302&amp;"."&amp;B342</f>
        <v>1.d.7.9</v>
      </c>
      <c r="B342">
        <v>9</v>
      </c>
      <c r="C342" t="e">
        <f>_xlfn.XLOOKUP($A342,Select!$A$4:$A$65,Select!$H$4:$H$65)</f>
        <v>#N/A</v>
      </c>
      <c r="D342"/>
      <c r="E342"/>
      <c r="F342"/>
      <c r="G342"/>
      <c r="H342"/>
      <c r="I342"/>
      <c r="J342"/>
      <c r="K342"/>
      <c r="L342"/>
      <c r="M342" s="200"/>
      <c r="N342" s="200"/>
      <c r="O342" s="200"/>
      <c r="P342" s="200"/>
      <c r="Q342" s="200"/>
      <c r="R342" s="200"/>
      <c r="S342" s="200"/>
      <c r="T342" s="200"/>
      <c r="U342" s="200"/>
      <c r="V342" s="200"/>
      <c r="W342" s="200"/>
      <c r="X342" s="200"/>
      <c r="Y342" s="200"/>
      <c r="Z342" s="200"/>
      <c r="AA342" s="200"/>
      <c r="AB342" s="200"/>
      <c r="AC342" s="200"/>
      <c r="AD342" s="200"/>
      <c r="AE342" s="200"/>
      <c r="AF342" s="200"/>
      <c r="AG342" s="200"/>
      <c r="AH342" s="200"/>
      <c r="AI342" s="200"/>
      <c r="AJ342" s="200"/>
      <c r="AK342" s="200"/>
      <c r="AL342" s="200"/>
      <c r="AM342" s="200"/>
      <c r="AN342" s="200"/>
      <c r="AO342" s="200"/>
      <c r="AP342" s="200"/>
      <c r="AQ342" s="200"/>
      <c r="AR342" s="200"/>
      <c r="AS342" s="200"/>
      <c r="AT342" s="200"/>
      <c r="AU342" s="200"/>
      <c r="AV342" s="200"/>
      <c r="AW342" s="200"/>
      <c r="AX342" s="200"/>
      <c r="AY342" s="200"/>
      <c r="AZ342" s="200"/>
      <c r="BA342" s="200"/>
      <c r="BB342" s="200"/>
      <c r="BC342" s="200"/>
      <c r="BD342" s="200"/>
      <c r="BE342" s="200"/>
      <c r="BF342" s="200"/>
      <c r="BG342" s="200"/>
      <c r="BH342" s="200"/>
      <c r="BI342" s="200"/>
      <c r="BJ342" s="200"/>
      <c r="BK342" s="200"/>
      <c r="BL342" s="200"/>
      <c r="BM342" s="200"/>
      <c r="BN342" s="200"/>
      <c r="BO342" s="200"/>
      <c r="BP342" s="200"/>
      <c r="BQ342" s="200"/>
      <c r="BR342" s="200"/>
      <c r="BS342" s="200"/>
      <c r="BT342" s="200"/>
      <c r="BU342" s="200"/>
      <c r="BV342" s="200"/>
      <c r="BW342" s="200"/>
      <c r="BX342" s="200"/>
      <c r="BY342" s="200"/>
      <c r="BZ342" s="200"/>
      <c r="CA342" s="200"/>
      <c r="CB342" s="200"/>
      <c r="CC342" s="200"/>
      <c r="CD342" s="200"/>
      <c r="CE342" s="200"/>
      <c r="CF342" s="200"/>
      <c r="CG342" s="200"/>
      <c r="CH342" s="200"/>
      <c r="CI342" s="200"/>
      <c r="CJ342" s="200"/>
      <c r="CK342" s="200"/>
      <c r="CL342" s="200"/>
      <c r="CM342" s="200"/>
      <c r="CN342" s="200"/>
      <c r="CO342" s="200"/>
      <c r="CP342" s="200"/>
      <c r="CQ342" s="200"/>
      <c r="CR342" s="200"/>
      <c r="CS342" s="200"/>
      <c r="CT342" s="200"/>
      <c r="CU342" s="200"/>
      <c r="CV342" s="200"/>
      <c r="CW342" s="200"/>
      <c r="CX342" s="200"/>
      <c r="CY342" s="200"/>
      <c r="CZ342" s="200"/>
      <c r="DA342" s="200"/>
      <c r="DB342" s="200"/>
      <c r="DC342" s="200"/>
      <c r="DD342" s="200"/>
      <c r="DE342" s="200"/>
      <c r="DF342" s="200"/>
      <c r="DG342" s="200"/>
      <c r="DH342" s="200"/>
      <c r="DI342" s="200"/>
      <c r="DJ342" s="200"/>
      <c r="DK342" s="200"/>
      <c r="DL342" s="200"/>
      <c r="DM342" s="200"/>
      <c r="DN342" s="200"/>
      <c r="DO342" s="200"/>
      <c r="DP342" s="200"/>
      <c r="DQ342" s="200"/>
      <c r="DR342" s="200"/>
      <c r="DS342" s="200"/>
      <c r="DT342" s="200"/>
      <c r="DU342" s="200"/>
      <c r="DV342" s="200"/>
      <c r="DW342" s="200"/>
      <c r="DX342" s="200"/>
      <c r="DY342" s="200"/>
      <c r="DZ342" s="200"/>
      <c r="EA342" s="200"/>
      <c r="EB342" s="200"/>
      <c r="EC342" s="200"/>
      <c r="ED342" s="200"/>
      <c r="EE342" s="200"/>
      <c r="EF342" s="200"/>
      <c r="EG342" s="32"/>
    </row>
    <row r="343" spans="1:137" outlineLevel="1">
      <c r="A343" s="211" t="str">
        <f>A301&amp;"."&amp;A333&amp;"."&amp;A302&amp;"."&amp;B343</f>
        <v>1.d.7.10</v>
      </c>
      <c r="B343">
        <v>10</v>
      </c>
      <c r="C343" t="e">
        <f>_xlfn.XLOOKUP($A343,Select!$A$4:$A$65,Select!$H$4:$H$65)</f>
        <v>#N/A</v>
      </c>
      <c r="D343"/>
      <c r="E343"/>
      <c r="F343"/>
      <c r="G343"/>
      <c r="H343"/>
      <c r="I343"/>
      <c r="J343"/>
      <c r="K343"/>
      <c r="L343"/>
      <c r="M343" s="200"/>
      <c r="N343" s="200"/>
      <c r="O343" s="200"/>
      <c r="P343" s="200"/>
      <c r="Q343" s="200"/>
      <c r="R343" s="200"/>
      <c r="S343" s="200"/>
      <c r="T343" s="200"/>
      <c r="U343" s="200"/>
      <c r="V343" s="200"/>
      <c r="W343" s="200"/>
      <c r="X343" s="200"/>
      <c r="Y343" s="200"/>
      <c r="Z343" s="200"/>
      <c r="AA343" s="200"/>
      <c r="AB343" s="200"/>
      <c r="AC343" s="200"/>
      <c r="AD343" s="200"/>
      <c r="AE343" s="200"/>
      <c r="AF343" s="200"/>
      <c r="AG343" s="200"/>
      <c r="AH343" s="200"/>
      <c r="AI343" s="200"/>
      <c r="AJ343" s="200"/>
      <c r="AK343" s="200"/>
      <c r="AL343" s="200"/>
      <c r="AM343" s="200"/>
      <c r="AN343" s="200"/>
      <c r="AO343" s="200"/>
      <c r="AP343" s="200"/>
      <c r="AQ343" s="200"/>
      <c r="AR343" s="200"/>
      <c r="AS343" s="200"/>
      <c r="AT343" s="200"/>
      <c r="AU343" s="200"/>
      <c r="AV343" s="200"/>
      <c r="AW343" s="200"/>
      <c r="AX343" s="200"/>
      <c r="AY343" s="200"/>
      <c r="AZ343" s="200"/>
      <c r="BA343" s="200"/>
      <c r="BB343" s="200"/>
      <c r="BC343" s="200"/>
      <c r="BD343" s="200"/>
      <c r="BE343" s="200"/>
      <c r="BF343" s="200"/>
      <c r="BG343" s="200"/>
      <c r="BH343" s="200"/>
      <c r="BI343" s="200"/>
      <c r="BJ343" s="200"/>
      <c r="BK343" s="200"/>
      <c r="BL343" s="200"/>
      <c r="BM343" s="200"/>
      <c r="BN343" s="200"/>
      <c r="BO343" s="200"/>
      <c r="BP343" s="200"/>
      <c r="BQ343" s="200"/>
      <c r="BR343" s="200"/>
      <c r="BS343" s="200"/>
      <c r="BT343" s="200"/>
      <c r="BU343" s="200"/>
      <c r="BV343" s="200"/>
      <c r="BW343" s="200"/>
      <c r="BX343" s="200"/>
      <c r="BY343" s="200"/>
      <c r="BZ343" s="200"/>
      <c r="CA343" s="200"/>
      <c r="CB343" s="200"/>
      <c r="CC343" s="200"/>
      <c r="CD343" s="200"/>
      <c r="CE343" s="200"/>
      <c r="CF343" s="200"/>
      <c r="CG343" s="200"/>
      <c r="CH343" s="200"/>
      <c r="CI343" s="200"/>
      <c r="CJ343" s="200"/>
      <c r="CK343" s="200"/>
      <c r="CL343" s="200"/>
      <c r="CM343" s="200"/>
      <c r="CN343" s="200"/>
      <c r="CO343" s="200"/>
      <c r="CP343" s="200"/>
      <c r="CQ343" s="200"/>
      <c r="CR343" s="200"/>
      <c r="CS343" s="200"/>
      <c r="CT343" s="200"/>
      <c r="CU343" s="200"/>
      <c r="CV343" s="200"/>
      <c r="CW343" s="200"/>
      <c r="CX343" s="200"/>
      <c r="CY343" s="200"/>
      <c r="CZ343" s="200"/>
      <c r="DA343" s="200"/>
      <c r="DB343" s="200"/>
      <c r="DC343" s="200"/>
      <c r="DD343" s="200"/>
      <c r="DE343" s="200"/>
      <c r="DF343" s="200"/>
      <c r="DG343" s="200"/>
      <c r="DH343" s="200"/>
      <c r="DI343" s="200"/>
      <c r="DJ343" s="200"/>
      <c r="DK343" s="200"/>
      <c r="DL343" s="200"/>
      <c r="DM343" s="200"/>
      <c r="DN343" s="200"/>
      <c r="DO343" s="200"/>
      <c r="DP343" s="200"/>
      <c r="DQ343" s="200"/>
      <c r="DR343" s="200"/>
      <c r="DS343" s="200"/>
      <c r="DT343" s="200"/>
      <c r="DU343" s="200"/>
      <c r="DV343" s="200"/>
      <c r="DW343" s="200"/>
      <c r="DX343" s="200"/>
      <c r="DY343" s="200"/>
      <c r="DZ343" s="200"/>
      <c r="EA343" s="200"/>
      <c r="EB343" s="200"/>
      <c r="EC343" s="200"/>
      <c r="ED343" s="200"/>
      <c r="EE343" s="200"/>
      <c r="EF343" s="200"/>
      <c r="EG343" s="32"/>
    </row>
    <row r="344" spans="1:137" outlineLevel="1">
      <c r="A344" s="211" t="str">
        <f>A301&amp;"."&amp;A333&amp;"."&amp;A302&amp;"."&amp;B344</f>
        <v>1.d.7.11</v>
      </c>
      <c r="B344">
        <v>11</v>
      </c>
      <c r="C344" t="e">
        <f>_xlfn.XLOOKUP($A344,Select!$A$4:$A$65,Select!$H$4:$H$65)</f>
        <v>#N/A</v>
      </c>
      <c r="D344"/>
      <c r="E344"/>
      <c r="F344"/>
      <c r="G344"/>
      <c r="H344"/>
      <c r="I344"/>
      <c r="J344"/>
      <c r="K344"/>
      <c r="L344"/>
      <c r="M344" s="200"/>
      <c r="N344" s="200"/>
      <c r="O344" s="200"/>
      <c r="P344" s="200"/>
      <c r="Q344" s="200"/>
      <c r="R344" s="200"/>
      <c r="S344" s="200"/>
      <c r="T344" s="200"/>
      <c r="U344" s="200"/>
      <c r="V344" s="200"/>
      <c r="W344" s="200"/>
      <c r="X344" s="200"/>
      <c r="Y344" s="200"/>
      <c r="Z344" s="200"/>
      <c r="AA344" s="200"/>
      <c r="AB344" s="200"/>
      <c r="AC344" s="200"/>
      <c r="AD344" s="200"/>
      <c r="AE344" s="200"/>
      <c r="AF344" s="200"/>
      <c r="AG344" s="200"/>
      <c r="AH344" s="200"/>
      <c r="AI344" s="200"/>
      <c r="AJ344" s="200"/>
      <c r="AK344" s="200"/>
      <c r="AL344" s="200"/>
      <c r="AM344" s="200"/>
      <c r="AN344" s="200"/>
      <c r="AO344" s="200"/>
      <c r="AP344" s="200"/>
      <c r="AQ344" s="200"/>
      <c r="AR344" s="200"/>
      <c r="AS344" s="200"/>
      <c r="AT344" s="200"/>
      <c r="AU344" s="200"/>
      <c r="AV344" s="200"/>
      <c r="AW344" s="200"/>
      <c r="AX344" s="200"/>
      <c r="AY344" s="200"/>
      <c r="AZ344" s="200"/>
      <c r="BA344" s="200"/>
      <c r="BB344" s="200"/>
      <c r="BC344" s="200"/>
      <c r="BD344" s="200"/>
      <c r="BE344" s="200"/>
      <c r="BF344" s="200"/>
      <c r="BG344" s="200"/>
      <c r="BH344" s="200"/>
      <c r="BI344" s="200"/>
      <c r="BJ344" s="200"/>
      <c r="BK344" s="200"/>
      <c r="BL344" s="200"/>
      <c r="BM344" s="200"/>
      <c r="BN344" s="200"/>
      <c r="BO344" s="200"/>
      <c r="BP344" s="200"/>
      <c r="BQ344" s="200"/>
      <c r="BR344" s="200"/>
      <c r="BS344" s="200"/>
      <c r="BT344" s="200"/>
      <c r="BU344" s="200"/>
      <c r="BV344" s="200"/>
      <c r="BW344" s="200"/>
      <c r="BX344" s="200"/>
      <c r="BY344" s="200"/>
      <c r="BZ344" s="200"/>
      <c r="CA344" s="200"/>
      <c r="CB344" s="200"/>
      <c r="CC344" s="200"/>
      <c r="CD344" s="200"/>
      <c r="CE344" s="200"/>
      <c r="CF344" s="200"/>
      <c r="CG344" s="200"/>
      <c r="CH344" s="200"/>
      <c r="CI344" s="200"/>
      <c r="CJ344" s="200"/>
      <c r="CK344" s="200"/>
      <c r="CL344" s="200"/>
      <c r="CM344" s="200"/>
      <c r="CN344" s="200"/>
      <c r="CO344" s="200"/>
      <c r="CP344" s="200"/>
      <c r="CQ344" s="200"/>
      <c r="CR344" s="200"/>
      <c r="CS344" s="200"/>
      <c r="CT344" s="200"/>
      <c r="CU344" s="200"/>
      <c r="CV344" s="200"/>
      <c r="CW344" s="200"/>
      <c r="CX344" s="200"/>
      <c r="CY344" s="200"/>
      <c r="CZ344" s="200"/>
      <c r="DA344" s="200"/>
      <c r="DB344" s="200"/>
      <c r="DC344" s="200"/>
      <c r="DD344" s="200"/>
      <c r="DE344" s="200"/>
      <c r="DF344" s="200"/>
      <c r="DG344" s="200"/>
      <c r="DH344" s="200"/>
      <c r="DI344" s="200"/>
      <c r="DJ344" s="200"/>
      <c r="DK344" s="200"/>
      <c r="DL344" s="200"/>
      <c r="DM344" s="200"/>
      <c r="DN344" s="200"/>
      <c r="DO344" s="200"/>
      <c r="DP344" s="200"/>
      <c r="DQ344" s="200"/>
      <c r="DR344" s="200"/>
      <c r="DS344" s="200"/>
      <c r="DT344" s="200"/>
      <c r="DU344" s="200"/>
      <c r="DV344" s="200"/>
      <c r="DW344" s="200"/>
      <c r="DX344" s="200"/>
      <c r="DY344" s="200"/>
      <c r="DZ344" s="200"/>
      <c r="EA344" s="200"/>
      <c r="EB344" s="200"/>
      <c r="EC344" s="200"/>
      <c r="ED344" s="200"/>
      <c r="EE344" s="200"/>
      <c r="EF344" s="200"/>
      <c r="EG344" s="32"/>
    </row>
    <row r="345" spans="1:137" outlineLevel="1">
      <c r="A345" s="211" t="str">
        <f>A301&amp;"."&amp;A333&amp;"."&amp;A302&amp;"."&amp;B345</f>
        <v>1.d.7.12</v>
      </c>
      <c r="B345">
        <v>12</v>
      </c>
      <c r="C345" t="e">
        <f>_xlfn.XLOOKUP($A345,Select!$A$4:$A$65,Select!$H$4:$H$65)</f>
        <v>#N/A</v>
      </c>
      <c r="D345"/>
      <c r="E345"/>
      <c r="F345"/>
      <c r="G345"/>
      <c r="H345"/>
      <c r="I345"/>
      <c r="J345"/>
      <c r="K345"/>
      <c r="L345"/>
      <c r="M345" s="200"/>
      <c r="N345" s="200"/>
      <c r="O345" s="200"/>
      <c r="P345" s="200"/>
      <c r="Q345" s="200"/>
      <c r="R345" s="200"/>
      <c r="S345" s="200"/>
      <c r="T345" s="200"/>
      <c r="U345" s="200"/>
      <c r="V345" s="200"/>
      <c r="W345" s="200"/>
      <c r="X345" s="200"/>
      <c r="Y345" s="200"/>
      <c r="Z345" s="200"/>
      <c r="AA345" s="200"/>
      <c r="AB345" s="200"/>
      <c r="AC345" s="200"/>
      <c r="AD345" s="200"/>
      <c r="AE345" s="200"/>
      <c r="AF345" s="200"/>
      <c r="AG345" s="200"/>
      <c r="AH345" s="200"/>
      <c r="AI345" s="200"/>
      <c r="AJ345" s="200"/>
      <c r="AK345" s="200"/>
      <c r="AL345" s="200"/>
      <c r="AM345" s="200"/>
      <c r="AN345" s="200"/>
      <c r="AO345" s="200"/>
      <c r="AP345" s="200"/>
      <c r="AQ345" s="200"/>
      <c r="AR345" s="200"/>
      <c r="AS345" s="200"/>
      <c r="AT345" s="200"/>
      <c r="AU345" s="200"/>
      <c r="AV345" s="200"/>
      <c r="AW345" s="200"/>
      <c r="AX345" s="200"/>
      <c r="AY345" s="200"/>
      <c r="AZ345" s="200"/>
      <c r="BA345" s="200"/>
      <c r="BB345" s="200"/>
      <c r="BC345" s="200"/>
      <c r="BD345" s="200"/>
      <c r="BE345" s="200"/>
      <c r="BF345" s="200"/>
      <c r="BG345" s="200"/>
      <c r="BH345" s="200"/>
      <c r="BI345" s="200"/>
      <c r="BJ345" s="200"/>
      <c r="BK345" s="200"/>
      <c r="BL345" s="200"/>
      <c r="BM345" s="200"/>
      <c r="BN345" s="200"/>
      <c r="BO345" s="200"/>
      <c r="BP345" s="200"/>
      <c r="BQ345" s="200"/>
      <c r="BR345" s="200"/>
      <c r="BS345" s="200"/>
      <c r="BT345" s="200"/>
      <c r="BU345" s="200"/>
      <c r="BV345" s="200"/>
      <c r="BW345" s="200"/>
      <c r="BX345" s="200"/>
      <c r="BY345" s="200"/>
      <c r="BZ345" s="200"/>
      <c r="CA345" s="200"/>
      <c r="CB345" s="200"/>
      <c r="CC345" s="200"/>
      <c r="CD345" s="200"/>
      <c r="CE345" s="200"/>
      <c r="CF345" s="200"/>
      <c r="CG345" s="200"/>
      <c r="CH345" s="200"/>
      <c r="CI345" s="200"/>
      <c r="CJ345" s="200"/>
      <c r="CK345" s="200"/>
      <c r="CL345" s="200"/>
      <c r="CM345" s="200"/>
      <c r="CN345" s="200"/>
      <c r="CO345" s="200"/>
      <c r="CP345" s="200"/>
      <c r="CQ345" s="200"/>
      <c r="CR345" s="200"/>
      <c r="CS345" s="200"/>
      <c r="CT345" s="200"/>
      <c r="CU345" s="200"/>
      <c r="CV345" s="200"/>
      <c r="CW345" s="200"/>
      <c r="CX345" s="200"/>
      <c r="CY345" s="200"/>
      <c r="CZ345" s="200"/>
      <c r="DA345" s="200"/>
      <c r="DB345" s="200"/>
      <c r="DC345" s="200"/>
      <c r="DD345" s="200"/>
      <c r="DE345" s="200"/>
      <c r="DF345" s="200"/>
      <c r="DG345" s="200"/>
      <c r="DH345" s="200"/>
      <c r="DI345" s="200"/>
      <c r="DJ345" s="200"/>
      <c r="DK345" s="200"/>
      <c r="DL345" s="200"/>
      <c r="DM345" s="200"/>
      <c r="DN345" s="200"/>
      <c r="DO345" s="200"/>
      <c r="DP345" s="200"/>
      <c r="DQ345" s="200"/>
      <c r="DR345" s="200"/>
      <c r="DS345" s="200"/>
      <c r="DT345" s="200"/>
      <c r="DU345" s="200"/>
      <c r="DV345" s="200"/>
      <c r="DW345" s="200"/>
      <c r="DX345" s="200"/>
      <c r="DY345" s="200"/>
      <c r="DZ345" s="200"/>
      <c r="EA345" s="200"/>
      <c r="EB345" s="200"/>
      <c r="EC345" s="200"/>
      <c r="ED345" s="200"/>
      <c r="EE345" s="200"/>
      <c r="EF345" s="200"/>
      <c r="EG345" s="32"/>
    </row>
    <row r="346" spans="1:137" s="156" customFormat="1" outlineLevel="1">
      <c r="A346" s="212"/>
      <c r="B346" s="201">
        <f>B345-COUNTIFS(C334:C345,#N/A)</f>
        <v>0</v>
      </c>
      <c r="C346" s="201" t="s">
        <v>285</v>
      </c>
      <c r="D346" s="201"/>
      <c r="E346" s="201"/>
      <c r="F346" s="201"/>
      <c r="G346" s="201"/>
      <c r="H346" s="201"/>
      <c r="I346" s="201"/>
      <c r="J346" s="201"/>
      <c r="K346" s="201"/>
      <c r="L346" s="201"/>
      <c r="M346" s="201">
        <f t="shared" ref="M346" si="100">SUM(M334:M345)</f>
        <v>0</v>
      </c>
      <c r="N346" s="201">
        <f t="shared" ref="N346:BY346" si="101">SUM(N334:N345)</f>
        <v>0</v>
      </c>
      <c r="O346" s="201">
        <f t="shared" si="101"/>
        <v>0</v>
      </c>
      <c r="P346" s="201">
        <f t="shared" si="101"/>
        <v>0</v>
      </c>
      <c r="Q346" s="201">
        <f t="shared" si="101"/>
        <v>0</v>
      </c>
      <c r="R346" s="201">
        <f t="shared" si="101"/>
        <v>0</v>
      </c>
      <c r="S346" s="201">
        <f t="shared" si="101"/>
        <v>0</v>
      </c>
      <c r="T346" s="201">
        <f t="shared" si="101"/>
        <v>0</v>
      </c>
      <c r="U346" s="201">
        <f t="shared" si="101"/>
        <v>0</v>
      </c>
      <c r="V346" s="201">
        <f t="shared" si="101"/>
        <v>0</v>
      </c>
      <c r="W346" s="201">
        <f t="shared" si="101"/>
        <v>0</v>
      </c>
      <c r="X346" s="201">
        <f t="shared" si="101"/>
        <v>0</v>
      </c>
      <c r="Y346" s="201">
        <f t="shared" si="101"/>
        <v>0</v>
      </c>
      <c r="Z346" s="201">
        <f t="shared" si="101"/>
        <v>0</v>
      </c>
      <c r="AA346" s="201">
        <f t="shared" si="101"/>
        <v>0</v>
      </c>
      <c r="AB346" s="201">
        <f t="shared" si="101"/>
        <v>0</v>
      </c>
      <c r="AC346" s="201">
        <f t="shared" si="101"/>
        <v>0</v>
      </c>
      <c r="AD346" s="201">
        <f t="shared" si="101"/>
        <v>0</v>
      </c>
      <c r="AE346" s="201">
        <f t="shared" si="101"/>
        <v>0</v>
      </c>
      <c r="AF346" s="201">
        <f t="shared" si="101"/>
        <v>0</v>
      </c>
      <c r="AG346" s="201">
        <f t="shared" si="101"/>
        <v>0</v>
      </c>
      <c r="AH346" s="201">
        <f t="shared" si="101"/>
        <v>0</v>
      </c>
      <c r="AI346" s="201">
        <f t="shared" si="101"/>
        <v>0</v>
      </c>
      <c r="AJ346" s="201">
        <f t="shared" si="101"/>
        <v>0</v>
      </c>
      <c r="AK346" s="201">
        <f t="shared" si="101"/>
        <v>0</v>
      </c>
      <c r="AL346" s="201">
        <f t="shared" si="101"/>
        <v>0</v>
      </c>
      <c r="AM346" s="201">
        <f t="shared" si="101"/>
        <v>0</v>
      </c>
      <c r="AN346" s="201">
        <f t="shared" si="101"/>
        <v>0</v>
      </c>
      <c r="AO346" s="201">
        <f t="shared" si="101"/>
        <v>0</v>
      </c>
      <c r="AP346" s="201">
        <f t="shared" si="101"/>
        <v>0</v>
      </c>
      <c r="AQ346" s="201">
        <f t="shared" si="101"/>
        <v>0</v>
      </c>
      <c r="AR346" s="201">
        <f t="shared" si="101"/>
        <v>0</v>
      </c>
      <c r="AS346" s="201">
        <f t="shared" si="101"/>
        <v>0</v>
      </c>
      <c r="AT346" s="201">
        <f t="shared" si="101"/>
        <v>0</v>
      </c>
      <c r="AU346" s="201">
        <f t="shared" si="101"/>
        <v>0</v>
      </c>
      <c r="AV346" s="201">
        <f t="shared" si="101"/>
        <v>0</v>
      </c>
      <c r="AW346" s="201">
        <f t="shared" si="101"/>
        <v>0</v>
      </c>
      <c r="AX346" s="201">
        <f t="shared" si="101"/>
        <v>0</v>
      </c>
      <c r="AY346" s="201">
        <f t="shared" si="101"/>
        <v>0</v>
      </c>
      <c r="AZ346" s="201">
        <f t="shared" si="101"/>
        <v>0</v>
      </c>
      <c r="BA346" s="201">
        <f t="shared" si="101"/>
        <v>0</v>
      </c>
      <c r="BB346" s="201">
        <f t="shared" si="101"/>
        <v>0</v>
      </c>
      <c r="BC346" s="201">
        <f t="shared" si="101"/>
        <v>0</v>
      </c>
      <c r="BD346" s="201">
        <f t="shared" si="101"/>
        <v>0</v>
      </c>
      <c r="BE346" s="201">
        <f t="shared" si="101"/>
        <v>0</v>
      </c>
      <c r="BF346" s="201">
        <f t="shared" si="101"/>
        <v>0</v>
      </c>
      <c r="BG346" s="201">
        <f t="shared" si="101"/>
        <v>0</v>
      </c>
      <c r="BH346" s="201">
        <f t="shared" si="101"/>
        <v>0</v>
      </c>
      <c r="BI346" s="201">
        <f t="shared" si="101"/>
        <v>0</v>
      </c>
      <c r="BJ346" s="201">
        <f t="shared" si="101"/>
        <v>0</v>
      </c>
      <c r="BK346" s="201">
        <f t="shared" si="101"/>
        <v>0</v>
      </c>
      <c r="BL346" s="201">
        <f t="shared" si="101"/>
        <v>0</v>
      </c>
      <c r="BM346" s="201">
        <f t="shared" si="101"/>
        <v>0</v>
      </c>
      <c r="BN346" s="201">
        <f t="shared" si="101"/>
        <v>0</v>
      </c>
      <c r="BO346" s="201">
        <f t="shared" si="101"/>
        <v>0</v>
      </c>
      <c r="BP346" s="201">
        <f t="shared" si="101"/>
        <v>0</v>
      </c>
      <c r="BQ346" s="201">
        <f t="shared" si="101"/>
        <v>0</v>
      </c>
      <c r="BR346" s="201">
        <f t="shared" si="101"/>
        <v>0</v>
      </c>
      <c r="BS346" s="201">
        <f t="shared" si="101"/>
        <v>0</v>
      </c>
      <c r="BT346" s="201">
        <f t="shared" si="101"/>
        <v>0</v>
      </c>
      <c r="BU346" s="201">
        <f t="shared" si="101"/>
        <v>0</v>
      </c>
      <c r="BV346" s="201">
        <f t="shared" si="101"/>
        <v>0</v>
      </c>
      <c r="BW346" s="201">
        <f t="shared" si="101"/>
        <v>0</v>
      </c>
      <c r="BX346" s="201">
        <f t="shared" si="101"/>
        <v>0</v>
      </c>
      <c r="BY346" s="201">
        <f t="shared" si="101"/>
        <v>0</v>
      </c>
      <c r="BZ346" s="201">
        <f t="shared" ref="BZ346:EG346" si="102">SUM(BZ334:BZ345)</f>
        <v>0</v>
      </c>
      <c r="CA346" s="201">
        <f t="shared" si="102"/>
        <v>0</v>
      </c>
      <c r="CB346" s="201">
        <f t="shared" si="102"/>
        <v>0</v>
      </c>
      <c r="CC346" s="201">
        <f t="shared" si="102"/>
        <v>0</v>
      </c>
      <c r="CD346" s="201">
        <f t="shared" si="102"/>
        <v>0</v>
      </c>
      <c r="CE346" s="201">
        <f t="shared" si="102"/>
        <v>0</v>
      </c>
      <c r="CF346" s="201">
        <f t="shared" si="102"/>
        <v>0</v>
      </c>
      <c r="CG346" s="201">
        <f t="shared" si="102"/>
        <v>0</v>
      </c>
      <c r="CH346" s="201">
        <f t="shared" si="102"/>
        <v>0</v>
      </c>
      <c r="CI346" s="201">
        <f t="shared" si="102"/>
        <v>0</v>
      </c>
      <c r="CJ346" s="201">
        <f t="shared" si="102"/>
        <v>0</v>
      </c>
      <c r="CK346" s="201">
        <f t="shared" si="102"/>
        <v>0</v>
      </c>
      <c r="CL346" s="201">
        <f t="shared" si="102"/>
        <v>0</v>
      </c>
      <c r="CM346" s="201">
        <f t="shared" si="102"/>
        <v>0</v>
      </c>
      <c r="CN346" s="201">
        <f t="shared" si="102"/>
        <v>0</v>
      </c>
      <c r="CO346" s="201">
        <f t="shared" si="102"/>
        <v>0</v>
      </c>
      <c r="CP346" s="201">
        <f t="shared" si="102"/>
        <v>0</v>
      </c>
      <c r="CQ346" s="201">
        <f t="shared" si="102"/>
        <v>0</v>
      </c>
      <c r="CR346" s="201">
        <f t="shared" si="102"/>
        <v>0</v>
      </c>
      <c r="CS346" s="201">
        <f t="shared" si="102"/>
        <v>0</v>
      </c>
      <c r="CT346" s="201">
        <f t="shared" si="102"/>
        <v>0</v>
      </c>
      <c r="CU346" s="201">
        <f t="shared" si="102"/>
        <v>0</v>
      </c>
      <c r="CV346" s="201">
        <f t="shared" si="102"/>
        <v>0</v>
      </c>
      <c r="CW346" s="201">
        <f t="shared" si="102"/>
        <v>0</v>
      </c>
      <c r="CX346" s="201">
        <f t="shared" si="102"/>
        <v>0</v>
      </c>
      <c r="CY346" s="201">
        <f t="shared" si="102"/>
        <v>0</v>
      </c>
      <c r="CZ346" s="201">
        <f t="shared" si="102"/>
        <v>0</v>
      </c>
      <c r="DA346" s="201">
        <f t="shared" si="102"/>
        <v>0</v>
      </c>
      <c r="DB346" s="201">
        <f t="shared" si="102"/>
        <v>0</v>
      </c>
      <c r="DC346" s="201">
        <f t="shared" si="102"/>
        <v>0</v>
      </c>
      <c r="DD346" s="201">
        <f t="shared" si="102"/>
        <v>0</v>
      </c>
      <c r="DE346" s="201">
        <f t="shared" si="102"/>
        <v>0</v>
      </c>
      <c r="DF346" s="201">
        <f t="shared" si="102"/>
        <v>0</v>
      </c>
      <c r="DG346" s="201">
        <f t="shared" si="102"/>
        <v>0</v>
      </c>
      <c r="DH346" s="201">
        <f t="shared" si="102"/>
        <v>0</v>
      </c>
      <c r="DI346" s="201">
        <f t="shared" si="102"/>
        <v>0</v>
      </c>
      <c r="DJ346" s="201">
        <f t="shared" si="102"/>
        <v>0</v>
      </c>
      <c r="DK346" s="201">
        <f t="shared" si="102"/>
        <v>0</v>
      </c>
      <c r="DL346" s="201">
        <f t="shared" si="102"/>
        <v>0</v>
      </c>
      <c r="DM346" s="201">
        <f t="shared" si="102"/>
        <v>0</v>
      </c>
      <c r="DN346" s="201">
        <f t="shared" si="102"/>
        <v>0</v>
      </c>
      <c r="DO346" s="201">
        <f t="shared" si="102"/>
        <v>0</v>
      </c>
      <c r="DP346" s="201">
        <f t="shared" si="102"/>
        <v>0</v>
      </c>
      <c r="DQ346" s="201">
        <f t="shared" si="102"/>
        <v>0</v>
      </c>
      <c r="DR346" s="201">
        <f t="shared" si="102"/>
        <v>0</v>
      </c>
      <c r="DS346" s="201">
        <f t="shared" si="102"/>
        <v>0</v>
      </c>
      <c r="DT346" s="201">
        <f t="shared" si="102"/>
        <v>0</v>
      </c>
      <c r="DU346" s="201">
        <f t="shared" si="102"/>
        <v>0</v>
      </c>
      <c r="DV346" s="201">
        <f t="shared" si="102"/>
        <v>0</v>
      </c>
      <c r="DW346" s="201">
        <f t="shared" si="102"/>
        <v>0</v>
      </c>
      <c r="DX346" s="201">
        <f t="shared" si="102"/>
        <v>0</v>
      </c>
      <c r="DY346" s="201">
        <f t="shared" si="102"/>
        <v>0</v>
      </c>
      <c r="DZ346" s="201">
        <f t="shared" si="102"/>
        <v>0</v>
      </c>
      <c r="EA346" s="201">
        <f t="shared" si="102"/>
        <v>0</v>
      </c>
      <c r="EB346" s="201">
        <f t="shared" si="102"/>
        <v>0</v>
      </c>
      <c r="EC346" s="201">
        <f t="shared" si="102"/>
        <v>0</v>
      </c>
      <c r="ED346" s="201">
        <f t="shared" si="102"/>
        <v>0</v>
      </c>
      <c r="EE346" s="201">
        <f t="shared" si="102"/>
        <v>0</v>
      </c>
      <c r="EF346" s="201">
        <f t="shared" si="102"/>
        <v>0</v>
      </c>
      <c r="EG346" s="155">
        <f t="shared" si="102"/>
        <v>0</v>
      </c>
    </row>
    <row r="347" spans="1:137" ht="16.149999999999999" outlineLevel="1" thickBot="1">
      <c r="A347" s="213"/>
      <c r="B347" s="202"/>
      <c r="C347" s="202"/>
      <c r="D347" s="202"/>
      <c r="E347" s="202"/>
      <c r="F347" s="202"/>
      <c r="G347" s="202"/>
      <c r="H347" s="202"/>
      <c r="I347" s="202"/>
      <c r="J347" s="202"/>
      <c r="K347" s="202"/>
      <c r="L347" s="202"/>
      <c r="M347" s="202"/>
      <c r="N347" s="202"/>
      <c r="O347" s="202"/>
      <c r="P347" s="202"/>
      <c r="Q347" s="202"/>
      <c r="R347" s="202"/>
      <c r="S347" s="202"/>
      <c r="T347" s="202"/>
      <c r="U347" s="202"/>
      <c r="V347" s="202"/>
      <c r="W347" s="202"/>
      <c r="X347" s="202"/>
      <c r="Y347" s="202"/>
      <c r="Z347" s="202"/>
      <c r="AA347" s="202"/>
      <c r="AB347" s="202"/>
      <c r="AC347" s="202"/>
      <c r="AD347" s="202"/>
      <c r="AE347" s="202"/>
      <c r="AF347" s="202"/>
      <c r="AG347" s="202"/>
      <c r="AH347" s="202"/>
      <c r="AI347" s="202"/>
      <c r="AJ347" s="202"/>
      <c r="AK347" s="202"/>
      <c r="AL347" s="202"/>
      <c r="AM347" s="202"/>
      <c r="AN347" s="202"/>
      <c r="AO347" s="202"/>
      <c r="AP347" s="202"/>
      <c r="AQ347" s="202"/>
      <c r="AR347" s="202"/>
      <c r="AS347" s="202"/>
      <c r="AT347" s="202"/>
      <c r="AU347" s="202"/>
      <c r="AV347" s="202"/>
      <c r="AW347" s="202"/>
      <c r="AX347" s="202"/>
      <c r="AY347" s="202"/>
      <c r="AZ347" s="202"/>
      <c r="BA347" s="202"/>
      <c r="BB347" s="202"/>
      <c r="BC347" s="202"/>
      <c r="BD347" s="202"/>
      <c r="BE347" s="202"/>
      <c r="BF347" s="202"/>
      <c r="BG347" s="202"/>
      <c r="BH347" s="202"/>
      <c r="BI347" s="202"/>
      <c r="BJ347" s="202"/>
      <c r="BK347" s="202"/>
      <c r="BL347" s="202"/>
      <c r="BM347" s="202"/>
      <c r="BN347" s="202"/>
      <c r="BO347" s="202"/>
      <c r="BP347" s="202"/>
      <c r="BQ347" s="202"/>
      <c r="BR347" s="202"/>
      <c r="BS347" s="202"/>
      <c r="BT347" s="202"/>
      <c r="BU347" s="202"/>
      <c r="BV347" s="202"/>
      <c r="BW347" s="202"/>
      <c r="BX347" s="202"/>
      <c r="BY347" s="202"/>
      <c r="BZ347" s="202"/>
      <c r="CA347" s="202"/>
      <c r="CB347" s="202"/>
      <c r="CC347" s="202"/>
      <c r="CD347" s="202"/>
      <c r="CE347" s="202"/>
      <c r="CF347" s="202"/>
      <c r="CG347" s="202"/>
      <c r="CH347" s="202"/>
      <c r="CI347" s="202"/>
      <c r="CJ347" s="202"/>
      <c r="CK347" s="202"/>
      <c r="CL347" s="202"/>
      <c r="CM347" s="202"/>
      <c r="CN347" s="202"/>
      <c r="CO347" s="202"/>
      <c r="CP347" s="202"/>
      <c r="CQ347" s="202"/>
      <c r="CR347" s="202"/>
      <c r="CS347" s="202"/>
      <c r="CT347" s="202"/>
      <c r="CU347" s="202"/>
      <c r="CV347" s="202"/>
      <c r="CW347" s="202"/>
      <c r="CX347" s="202"/>
      <c r="CY347" s="202"/>
      <c r="CZ347" s="202"/>
      <c r="DA347" s="202"/>
      <c r="DB347" s="202"/>
      <c r="DC347" s="202"/>
      <c r="DD347" s="202"/>
      <c r="DE347" s="202"/>
      <c r="DF347" s="202"/>
      <c r="DG347" s="202"/>
      <c r="DH347" s="202"/>
      <c r="DI347" s="202"/>
      <c r="DJ347" s="202"/>
      <c r="DK347" s="202"/>
      <c r="DL347" s="202"/>
      <c r="DM347" s="202"/>
      <c r="DN347" s="202"/>
      <c r="DO347" s="202"/>
      <c r="DP347" s="202"/>
      <c r="DQ347" s="202"/>
      <c r="DR347" s="202"/>
      <c r="DS347" s="202"/>
      <c r="DT347" s="202"/>
      <c r="DU347" s="202"/>
      <c r="DV347" s="202"/>
      <c r="DW347" s="202"/>
      <c r="DX347" s="202"/>
      <c r="DY347" s="202"/>
      <c r="DZ347" s="202"/>
      <c r="EA347" s="202"/>
      <c r="EB347" s="202"/>
      <c r="EC347" s="202"/>
      <c r="ED347" s="202"/>
      <c r="EE347" s="202"/>
      <c r="EF347" s="202"/>
      <c r="EG347" s="10"/>
    </row>
    <row r="348" spans="1:137" s="156" customFormat="1" ht="16.149999999999999" outlineLevel="1" thickBot="1">
      <c r="A348" s="214" t="s">
        <v>288</v>
      </c>
      <c r="B348" s="203">
        <f>B346+B331+B316</f>
        <v>3</v>
      </c>
      <c r="C348" s="203" t="s">
        <v>289</v>
      </c>
      <c r="D348" s="203"/>
      <c r="E348" s="203"/>
      <c r="F348" s="203"/>
      <c r="G348" s="203" t="e">
        <f>+"Total "&amp;$B301&amp;" "&amp;$B302</f>
        <v>#REF!</v>
      </c>
      <c r="H348" s="203"/>
      <c r="I348" s="203"/>
      <c r="J348" s="203"/>
      <c r="K348" s="203"/>
      <c r="L348" s="203"/>
      <c r="M348" s="204">
        <f t="shared" ref="M348:BX348" si="103">SUM(M316,M331,M346)</f>
        <v>0</v>
      </c>
      <c r="N348" s="204">
        <f t="shared" si="103"/>
        <v>0</v>
      </c>
      <c r="O348" s="204">
        <f t="shared" si="103"/>
        <v>0</v>
      </c>
      <c r="P348" s="204">
        <f t="shared" si="103"/>
        <v>0</v>
      </c>
      <c r="Q348" s="204">
        <f t="shared" si="103"/>
        <v>0</v>
      </c>
      <c r="R348" s="204">
        <f t="shared" si="103"/>
        <v>0</v>
      </c>
      <c r="S348" s="204">
        <f t="shared" si="103"/>
        <v>0</v>
      </c>
      <c r="T348" s="204">
        <f t="shared" si="103"/>
        <v>0</v>
      </c>
      <c r="U348" s="204">
        <f t="shared" si="103"/>
        <v>0</v>
      </c>
      <c r="V348" s="204">
        <f t="shared" si="103"/>
        <v>0</v>
      </c>
      <c r="W348" s="204">
        <f t="shared" si="103"/>
        <v>0</v>
      </c>
      <c r="X348" s="204">
        <f t="shared" si="103"/>
        <v>0</v>
      </c>
      <c r="Y348" s="204">
        <f t="shared" si="103"/>
        <v>0</v>
      </c>
      <c r="Z348" s="204">
        <f t="shared" si="103"/>
        <v>0</v>
      </c>
      <c r="AA348" s="204">
        <f t="shared" si="103"/>
        <v>0</v>
      </c>
      <c r="AB348" s="204">
        <f t="shared" si="103"/>
        <v>0</v>
      </c>
      <c r="AC348" s="204">
        <f t="shared" si="103"/>
        <v>0</v>
      </c>
      <c r="AD348" s="204">
        <f t="shared" si="103"/>
        <v>0</v>
      </c>
      <c r="AE348" s="204">
        <f t="shared" si="103"/>
        <v>0</v>
      </c>
      <c r="AF348" s="204">
        <f t="shared" si="103"/>
        <v>0</v>
      </c>
      <c r="AG348" s="204">
        <f t="shared" si="103"/>
        <v>0</v>
      </c>
      <c r="AH348" s="204">
        <f t="shared" si="103"/>
        <v>0</v>
      </c>
      <c r="AI348" s="204">
        <f t="shared" si="103"/>
        <v>0</v>
      </c>
      <c r="AJ348" s="204">
        <f t="shared" si="103"/>
        <v>0</v>
      </c>
      <c r="AK348" s="204">
        <f t="shared" si="103"/>
        <v>0</v>
      </c>
      <c r="AL348" s="204">
        <f t="shared" si="103"/>
        <v>0</v>
      </c>
      <c r="AM348" s="204">
        <f t="shared" si="103"/>
        <v>0</v>
      </c>
      <c r="AN348" s="204">
        <f t="shared" si="103"/>
        <v>0</v>
      </c>
      <c r="AO348" s="204">
        <f t="shared" si="103"/>
        <v>0</v>
      </c>
      <c r="AP348" s="204">
        <f t="shared" si="103"/>
        <v>0</v>
      </c>
      <c r="AQ348" s="204">
        <f t="shared" si="103"/>
        <v>0</v>
      </c>
      <c r="AR348" s="204">
        <f t="shared" si="103"/>
        <v>0</v>
      </c>
      <c r="AS348" s="204">
        <f t="shared" si="103"/>
        <v>0</v>
      </c>
      <c r="AT348" s="204">
        <f t="shared" si="103"/>
        <v>0</v>
      </c>
      <c r="AU348" s="204">
        <f t="shared" si="103"/>
        <v>0</v>
      </c>
      <c r="AV348" s="204">
        <f t="shared" si="103"/>
        <v>0</v>
      </c>
      <c r="AW348" s="204">
        <f t="shared" si="103"/>
        <v>0</v>
      </c>
      <c r="AX348" s="204">
        <f t="shared" si="103"/>
        <v>0</v>
      </c>
      <c r="AY348" s="204">
        <f t="shared" si="103"/>
        <v>0</v>
      </c>
      <c r="AZ348" s="204">
        <f t="shared" si="103"/>
        <v>0</v>
      </c>
      <c r="BA348" s="204">
        <f t="shared" si="103"/>
        <v>0</v>
      </c>
      <c r="BB348" s="204">
        <f t="shared" si="103"/>
        <v>0</v>
      </c>
      <c r="BC348" s="204">
        <f t="shared" si="103"/>
        <v>0</v>
      </c>
      <c r="BD348" s="204">
        <f t="shared" si="103"/>
        <v>0</v>
      </c>
      <c r="BE348" s="204">
        <f t="shared" si="103"/>
        <v>0</v>
      </c>
      <c r="BF348" s="204">
        <f t="shared" si="103"/>
        <v>0</v>
      </c>
      <c r="BG348" s="204">
        <f t="shared" si="103"/>
        <v>0</v>
      </c>
      <c r="BH348" s="204">
        <f t="shared" si="103"/>
        <v>0</v>
      </c>
      <c r="BI348" s="204">
        <f t="shared" si="103"/>
        <v>0</v>
      </c>
      <c r="BJ348" s="204">
        <f t="shared" si="103"/>
        <v>0</v>
      </c>
      <c r="BK348" s="204">
        <f t="shared" si="103"/>
        <v>0</v>
      </c>
      <c r="BL348" s="204">
        <f t="shared" si="103"/>
        <v>0</v>
      </c>
      <c r="BM348" s="204">
        <f t="shared" si="103"/>
        <v>0</v>
      </c>
      <c r="BN348" s="204">
        <f t="shared" si="103"/>
        <v>0</v>
      </c>
      <c r="BO348" s="204">
        <f t="shared" si="103"/>
        <v>0</v>
      </c>
      <c r="BP348" s="204">
        <f t="shared" si="103"/>
        <v>0</v>
      </c>
      <c r="BQ348" s="204">
        <f t="shared" si="103"/>
        <v>0</v>
      </c>
      <c r="BR348" s="204">
        <f t="shared" si="103"/>
        <v>0</v>
      </c>
      <c r="BS348" s="204">
        <f t="shared" si="103"/>
        <v>0</v>
      </c>
      <c r="BT348" s="204">
        <f t="shared" si="103"/>
        <v>0</v>
      </c>
      <c r="BU348" s="204">
        <f t="shared" si="103"/>
        <v>0</v>
      </c>
      <c r="BV348" s="204">
        <f t="shared" si="103"/>
        <v>0</v>
      </c>
      <c r="BW348" s="204">
        <f t="shared" si="103"/>
        <v>0</v>
      </c>
      <c r="BX348" s="204">
        <f t="shared" si="103"/>
        <v>0</v>
      </c>
      <c r="BY348" s="204">
        <f t="shared" ref="BY348:EF348" si="104">SUM(BY316,BY331,BY346)</f>
        <v>0</v>
      </c>
      <c r="BZ348" s="204">
        <f t="shared" si="104"/>
        <v>0</v>
      </c>
      <c r="CA348" s="204">
        <f t="shared" si="104"/>
        <v>0</v>
      </c>
      <c r="CB348" s="204">
        <f t="shared" si="104"/>
        <v>0</v>
      </c>
      <c r="CC348" s="204">
        <f t="shared" si="104"/>
        <v>0</v>
      </c>
      <c r="CD348" s="204">
        <f t="shared" si="104"/>
        <v>0</v>
      </c>
      <c r="CE348" s="204">
        <f t="shared" si="104"/>
        <v>0</v>
      </c>
      <c r="CF348" s="204">
        <f t="shared" si="104"/>
        <v>0</v>
      </c>
      <c r="CG348" s="204">
        <f t="shared" si="104"/>
        <v>0</v>
      </c>
      <c r="CH348" s="204">
        <f t="shared" si="104"/>
        <v>0</v>
      </c>
      <c r="CI348" s="204">
        <f t="shared" si="104"/>
        <v>0</v>
      </c>
      <c r="CJ348" s="204">
        <f t="shared" si="104"/>
        <v>0</v>
      </c>
      <c r="CK348" s="204">
        <f t="shared" si="104"/>
        <v>0</v>
      </c>
      <c r="CL348" s="204">
        <f t="shared" si="104"/>
        <v>0</v>
      </c>
      <c r="CM348" s="204">
        <f t="shared" si="104"/>
        <v>0</v>
      </c>
      <c r="CN348" s="204">
        <f t="shared" si="104"/>
        <v>0</v>
      </c>
      <c r="CO348" s="204">
        <f t="shared" si="104"/>
        <v>0</v>
      </c>
      <c r="CP348" s="204">
        <f t="shared" si="104"/>
        <v>0</v>
      </c>
      <c r="CQ348" s="204">
        <f t="shared" si="104"/>
        <v>0</v>
      </c>
      <c r="CR348" s="204">
        <f t="shared" si="104"/>
        <v>0</v>
      </c>
      <c r="CS348" s="204">
        <f t="shared" si="104"/>
        <v>0</v>
      </c>
      <c r="CT348" s="204">
        <f t="shared" si="104"/>
        <v>0</v>
      </c>
      <c r="CU348" s="204">
        <f t="shared" si="104"/>
        <v>0</v>
      </c>
      <c r="CV348" s="204">
        <f t="shared" si="104"/>
        <v>0</v>
      </c>
      <c r="CW348" s="204">
        <f t="shared" si="104"/>
        <v>0</v>
      </c>
      <c r="CX348" s="204">
        <f t="shared" si="104"/>
        <v>0</v>
      </c>
      <c r="CY348" s="204">
        <f t="shared" si="104"/>
        <v>0</v>
      </c>
      <c r="CZ348" s="204">
        <f t="shared" si="104"/>
        <v>0</v>
      </c>
      <c r="DA348" s="204">
        <f t="shared" si="104"/>
        <v>0</v>
      </c>
      <c r="DB348" s="204">
        <f t="shared" si="104"/>
        <v>0</v>
      </c>
      <c r="DC348" s="204">
        <f t="shared" si="104"/>
        <v>0</v>
      </c>
      <c r="DD348" s="204">
        <f t="shared" si="104"/>
        <v>0</v>
      </c>
      <c r="DE348" s="204">
        <f t="shared" si="104"/>
        <v>0</v>
      </c>
      <c r="DF348" s="204">
        <f t="shared" si="104"/>
        <v>0</v>
      </c>
      <c r="DG348" s="204">
        <f t="shared" si="104"/>
        <v>0</v>
      </c>
      <c r="DH348" s="204">
        <f t="shared" si="104"/>
        <v>0</v>
      </c>
      <c r="DI348" s="204">
        <f t="shared" si="104"/>
        <v>0</v>
      </c>
      <c r="DJ348" s="204">
        <f t="shared" si="104"/>
        <v>0</v>
      </c>
      <c r="DK348" s="204">
        <f t="shared" si="104"/>
        <v>0</v>
      </c>
      <c r="DL348" s="204">
        <f t="shared" si="104"/>
        <v>0</v>
      </c>
      <c r="DM348" s="204">
        <f t="shared" si="104"/>
        <v>0</v>
      </c>
      <c r="DN348" s="204">
        <f t="shared" si="104"/>
        <v>0</v>
      </c>
      <c r="DO348" s="204">
        <f t="shared" si="104"/>
        <v>0</v>
      </c>
      <c r="DP348" s="204">
        <f t="shared" si="104"/>
        <v>0</v>
      </c>
      <c r="DQ348" s="204">
        <f t="shared" si="104"/>
        <v>0</v>
      </c>
      <c r="DR348" s="204">
        <f t="shared" si="104"/>
        <v>0</v>
      </c>
      <c r="DS348" s="204">
        <f t="shared" si="104"/>
        <v>0</v>
      </c>
      <c r="DT348" s="204">
        <f t="shared" si="104"/>
        <v>0</v>
      </c>
      <c r="DU348" s="204">
        <f t="shared" si="104"/>
        <v>0</v>
      </c>
      <c r="DV348" s="204">
        <f t="shared" si="104"/>
        <v>0</v>
      </c>
      <c r="DW348" s="204">
        <f t="shared" si="104"/>
        <v>0</v>
      </c>
      <c r="DX348" s="204">
        <f t="shared" si="104"/>
        <v>0</v>
      </c>
      <c r="DY348" s="204">
        <f t="shared" si="104"/>
        <v>0</v>
      </c>
      <c r="DZ348" s="204">
        <f t="shared" si="104"/>
        <v>0</v>
      </c>
      <c r="EA348" s="204">
        <f t="shared" si="104"/>
        <v>0</v>
      </c>
      <c r="EB348" s="204">
        <f t="shared" si="104"/>
        <v>0</v>
      </c>
      <c r="EC348" s="204">
        <f t="shared" si="104"/>
        <v>0</v>
      </c>
      <c r="ED348" s="204">
        <f t="shared" si="104"/>
        <v>0</v>
      </c>
      <c r="EE348" s="204">
        <f t="shared" si="104"/>
        <v>0</v>
      </c>
      <c r="EF348" s="204">
        <f t="shared" si="104"/>
        <v>0</v>
      </c>
      <c r="EG348" s="157">
        <f t="shared" ref="EG348" si="105">SUM(EG316,EG331)</f>
        <v>0</v>
      </c>
    </row>
    <row r="349" spans="1:137" collapsed="1">
      <c r="A349" s="211"/>
      <c r="B349"/>
      <c r="C349"/>
      <c r="D349"/>
      <c r="E349"/>
      <c r="F349"/>
      <c r="G349"/>
      <c r="H349"/>
      <c r="I349"/>
      <c r="J349"/>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s="7"/>
    </row>
    <row r="350" spans="1:137" s="7" customFormat="1" ht="15.4">
      <c r="A350" s="209" t="str">
        <f>'1-GBP'!A350</f>
        <v>1</v>
      </c>
      <c r="B350" s="196" t="str">
        <f>_xlfn.XLOOKUP($A350,Select!$B$4:$B$65,Select!$C$4:$C$65)</f>
        <v>Phase 1</v>
      </c>
      <c r="C350" s="197"/>
      <c r="D350" s="197">
        <f>B365+B380+B395</f>
        <v>2</v>
      </c>
      <c r="E350" s="197" t="s">
        <v>281</v>
      </c>
      <c r="F350" s="197"/>
      <c r="G350" s="197"/>
      <c r="H350" s="197"/>
      <c r="I350" s="197" t="s">
        <v>282</v>
      </c>
      <c r="J350" s="197" t="str">
        <f>$A350&amp;"."&amp;$A351</f>
        <v>1.8</v>
      </c>
      <c r="K350" s="197"/>
      <c r="L350" s="197"/>
      <c r="M350" s="197"/>
      <c r="N350" s="198"/>
      <c r="O350" s="198"/>
      <c r="P350" s="198"/>
      <c r="Q350" s="198"/>
      <c r="R350" s="198"/>
      <c r="S350" s="198"/>
      <c r="T350" s="198"/>
      <c r="U350" s="198"/>
      <c r="V350" s="198"/>
      <c r="W350" s="198"/>
      <c r="X350" s="198"/>
      <c r="Y350" s="198"/>
      <c r="Z350" s="198"/>
      <c r="AA350" s="198"/>
      <c r="AB350" s="198"/>
      <c r="AC350" s="198"/>
      <c r="AD350" s="198"/>
      <c r="AE350" s="198"/>
      <c r="AF350" s="198"/>
      <c r="AG350" s="198"/>
      <c r="AH350" s="198"/>
      <c r="AI350" s="198"/>
      <c r="AJ350" s="198"/>
      <c r="AK350" s="198"/>
      <c r="AL350" s="198"/>
      <c r="AM350" s="198"/>
      <c r="AN350" s="198"/>
      <c r="AO350" s="198"/>
      <c r="AP350" s="198"/>
      <c r="AQ350" s="198"/>
      <c r="AR350" s="198"/>
      <c r="AS350" s="198"/>
      <c r="AT350" s="198"/>
      <c r="AU350" s="198"/>
      <c r="AV350" s="198"/>
      <c r="AW350" s="198"/>
      <c r="AX350" s="198"/>
      <c r="AY350" s="198"/>
      <c r="AZ350" s="198"/>
      <c r="BA350" s="198"/>
      <c r="BB350" s="198"/>
      <c r="BC350" s="198"/>
      <c r="BD350" s="198"/>
      <c r="BE350" s="198"/>
      <c r="BF350" s="198"/>
      <c r="BG350" s="198"/>
      <c r="BH350" s="198"/>
      <c r="BI350" s="198"/>
      <c r="BJ350" s="198"/>
      <c r="BK350" s="198"/>
      <c r="BL350" s="198"/>
      <c r="BM350" s="198"/>
      <c r="BN350" s="198"/>
      <c r="BO350" s="198"/>
      <c r="BP350" s="198"/>
      <c r="BQ350" s="198"/>
      <c r="BR350" s="198"/>
      <c r="BS350" s="198"/>
      <c r="BT350" s="198"/>
      <c r="BU350" s="198"/>
      <c r="BV350" s="198"/>
      <c r="BW350" s="198"/>
      <c r="BX350" s="198"/>
      <c r="BY350" s="198"/>
      <c r="BZ350" s="198"/>
      <c r="CA350" s="198"/>
      <c r="CB350" s="198"/>
      <c r="CC350" s="198"/>
      <c r="CD350" s="198"/>
      <c r="CE350" s="198"/>
      <c r="CF350" s="198"/>
      <c r="CG350" s="198"/>
      <c r="CH350" s="198"/>
      <c r="CI350" s="198"/>
      <c r="CJ350" s="198"/>
      <c r="CK350" s="198"/>
      <c r="CL350" s="198"/>
      <c r="CM350" s="198"/>
      <c r="CN350" s="198"/>
      <c r="CO350" s="198"/>
      <c r="CP350" s="198"/>
      <c r="CQ350" s="198"/>
      <c r="CR350" s="198"/>
      <c r="CS350" s="198"/>
      <c r="CT350" s="198"/>
      <c r="CU350" s="198"/>
      <c r="CV350" s="198"/>
      <c r="CW350" s="198"/>
      <c r="CX350" s="198"/>
      <c r="CY350" s="198"/>
      <c r="CZ350" s="198"/>
      <c r="DA350" s="198"/>
      <c r="DB350" s="198"/>
      <c r="DC350" s="198"/>
      <c r="DD350" s="198"/>
      <c r="DE350" s="198"/>
      <c r="DF350" s="198"/>
      <c r="DG350" s="198"/>
      <c r="DH350" s="198"/>
      <c r="DI350" s="198"/>
      <c r="DJ350" s="198"/>
      <c r="DK350" s="198"/>
      <c r="DL350" s="198"/>
      <c r="DM350" s="198"/>
      <c r="DN350" s="198"/>
      <c r="DO350" s="198"/>
      <c r="DP350" s="198"/>
      <c r="DQ350" s="198"/>
      <c r="DR350" s="198"/>
      <c r="DS350" s="198"/>
      <c r="DT350" s="198"/>
      <c r="DU350" s="198"/>
      <c r="DV350" s="198"/>
      <c r="DW350" s="198"/>
      <c r="DX350" s="198"/>
      <c r="DY350" s="198"/>
      <c r="DZ350" s="198"/>
      <c r="EA350" s="198"/>
      <c r="EB350" s="198"/>
      <c r="EC350" s="198"/>
      <c r="ED350" s="198"/>
      <c r="EE350" s="198"/>
      <c r="EF350" s="198"/>
      <c r="EG350" s="13"/>
    </row>
    <row r="351" spans="1:137" s="8" customFormat="1" outlineLevel="1">
      <c r="A351" s="210" t="str">
        <f>'1-GBP'!A351</f>
        <v>8</v>
      </c>
      <c r="B351" s="199" t="e">
        <f>_xlfn.XLOOKUP($J350,Select!#REF!,Select!$F$4:$F$65)</f>
        <v>#REF!</v>
      </c>
      <c r="C351" s="199"/>
      <c r="D351" s="199"/>
      <c r="E351" s="199"/>
      <c r="F351" s="199"/>
      <c r="G351" s="199"/>
      <c r="H351" s="199"/>
      <c r="I351" s="199"/>
      <c r="J351" s="199"/>
      <c r="K351" s="199"/>
      <c r="L351" s="199"/>
      <c r="M351" s="199"/>
      <c r="N351" s="199"/>
      <c r="O351" s="199"/>
      <c r="P351" s="199"/>
      <c r="Q351" s="199"/>
      <c r="R351" s="199"/>
      <c r="S351" s="199"/>
      <c r="T351" s="199"/>
      <c r="U351" s="199"/>
      <c r="V351" s="199"/>
      <c r="W351" s="199"/>
      <c r="X351" s="199"/>
      <c r="Y351" s="199"/>
      <c r="Z351" s="199"/>
      <c r="AA351" s="199"/>
      <c r="AB351" s="199"/>
      <c r="AC351" s="199"/>
      <c r="AD351" s="199"/>
      <c r="AE351" s="199"/>
      <c r="AF351" s="199"/>
      <c r="AG351" s="199"/>
      <c r="AH351" s="199"/>
      <c r="AI351" s="199"/>
      <c r="AJ351" s="199"/>
      <c r="AK351" s="199"/>
      <c r="AL351" s="199"/>
      <c r="AM351" s="199"/>
      <c r="AN351" s="199"/>
      <c r="AO351" s="199"/>
      <c r="AP351" s="199"/>
      <c r="AQ351" s="199"/>
      <c r="AR351" s="199"/>
      <c r="AS351" s="199"/>
      <c r="AT351" s="199"/>
      <c r="AU351" s="199"/>
      <c r="AV351" s="199"/>
      <c r="AW351" s="199"/>
      <c r="AX351" s="199"/>
      <c r="AY351" s="199"/>
      <c r="AZ351" s="199"/>
      <c r="BA351" s="199"/>
      <c r="BB351" s="199"/>
      <c r="BC351" s="199"/>
      <c r="BD351" s="199"/>
      <c r="BE351" s="199"/>
      <c r="BF351" s="199"/>
      <c r="BG351" s="199"/>
      <c r="BH351" s="199"/>
      <c r="BI351" s="199"/>
      <c r="BJ351" s="199"/>
      <c r="BK351" s="199"/>
      <c r="BL351" s="199"/>
      <c r="BM351" s="199"/>
      <c r="BN351" s="199"/>
      <c r="BO351" s="199"/>
      <c r="BP351" s="199"/>
      <c r="BQ351" s="199"/>
      <c r="BR351" s="199"/>
      <c r="BS351" s="199"/>
      <c r="BT351" s="199"/>
      <c r="BU351" s="199"/>
      <c r="BV351" s="199"/>
      <c r="BW351" s="199"/>
      <c r="BX351" s="199"/>
      <c r="BY351" s="199"/>
      <c r="BZ351" s="199"/>
      <c r="CA351" s="199"/>
      <c r="CB351" s="199"/>
      <c r="CC351" s="199"/>
      <c r="CD351" s="199"/>
      <c r="CE351" s="199"/>
      <c r="CF351" s="199"/>
      <c r="CG351" s="199"/>
      <c r="CH351" s="199"/>
      <c r="CI351" s="199"/>
      <c r="CJ351" s="199"/>
      <c r="CK351" s="199"/>
      <c r="CL351" s="199"/>
      <c r="CM351" s="199"/>
      <c r="CN351" s="199"/>
      <c r="CO351" s="199"/>
      <c r="CP351" s="199"/>
      <c r="CQ351" s="199"/>
      <c r="CR351" s="199"/>
      <c r="CS351" s="199"/>
      <c r="CT351" s="199"/>
      <c r="CU351" s="199"/>
      <c r="CV351" s="199"/>
      <c r="CW351" s="199"/>
      <c r="CX351" s="199"/>
      <c r="CY351" s="199"/>
      <c r="CZ351" s="199"/>
      <c r="DA351" s="199"/>
      <c r="DB351" s="199"/>
      <c r="DC351" s="199"/>
      <c r="DD351" s="199"/>
      <c r="DE351" s="199"/>
      <c r="DF351" s="199"/>
      <c r="DG351" s="199"/>
      <c r="DH351" s="199"/>
      <c r="DI351" s="199"/>
      <c r="DJ351" s="199"/>
      <c r="DK351" s="199"/>
      <c r="DL351" s="199"/>
      <c r="DM351" s="199"/>
      <c r="DN351" s="199"/>
      <c r="DO351" s="199"/>
      <c r="DP351" s="199"/>
      <c r="DQ351" s="199"/>
      <c r="DR351" s="199"/>
      <c r="DS351" s="199"/>
      <c r="DT351" s="199"/>
      <c r="DU351" s="199"/>
      <c r="DV351" s="199"/>
      <c r="DW351" s="199"/>
      <c r="DX351" s="199"/>
      <c r="DY351" s="199"/>
      <c r="DZ351" s="199"/>
      <c r="EA351" s="199"/>
      <c r="EB351" s="199"/>
      <c r="EC351" s="199"/>
      <c r="ED351" s="199"/>
      <c r="EE351" s="199"/>
      <c r="EF351" s="199"/>
    </row>
    <row r="352" spans="1:137" s="9" customFormat="1" outlineLevel="1">
      <c r="A352" s="220" t="s">
        <v>150</v>
      </c>
      <c r="B352" s="220" t="s">
        <v>283</v>
      </c>
      <c r="C352" s="220" t="s">
        <v>284</v>
      </c>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c r="AA352" s="220"/>
      <c r="AB352" s="220"/>
      <c r="AC352" s="220"/>
      <c r="AD352" s="220"/>
      <c r="AE352" s="220"/>
      <c r="AF352" s="220"/>
      <c r="AG352" s="220"/>
      <c r="AH352" s="220"/>
      <c r="AI352" s="220"/>
      <c r="AJ352" s="220"/>
      <c r="AK352" s="220"/>
      <c r="AL352" s="220"/>
      <c r="AM352" s="220"/>
      <c r="AN352" s="220"/>
      <c r="AO352" s="220"/>
      <c r="AP352" s="220"/>
      <c r="AQ352" s="220"/>
      <c r="AR352" s="220"/>
      <c r="AS352" s="220"/>
      <c r="AT352" s="220"/>
      <c r="AU352" s="220"/>
      <c r="AV352" s="220"/>
      <c r="AW352" s="220"/>
      <c r="AX352" s="220"/>
      <c r="AY352" s="220"/>
      <c r="AZ352" s="220"/>
      <c r="BA352" s="220"/>
      <c r="BB352" s="220"/>
      <c r="BC352" s="220"/>
      <c r="BD352" s="220"/>
      <c r="BE352" s="220"/>
      <c r="BF352" s="220"/>
      <c r="BG352" s="220"/>
      <c r="BH352" s="220"/>
      <c r="BI352" s="220"/>
      <c r="BJ352" s="220"/>
      <c r="BK352" s="220"/>
      <c r="BL352" s="220"/>
      <c r="BM352" s="220"/>
      <c r="BN352" s="220"/>
      <c r="BO352" s="220"/>
      <c r="BP352" s="220"/>
      <c r="BQ352" s="220"/>
      <c r="BR352" s="220"/>
      <c r="BS352" s="220"/>
      <c r="BT352" s="220"/>
      <c r="BU352" s="220"/>
      <c r="BV352" s="220"/>
      <c r="BW352" s="220"/>
      <c r="BX352" s="220"/>
      <c r="BY352" s="220"/>
      <c r="BZ352" s="220"/>
      <c r="CA352" s="220"/>
      <c r="CB352" s="220"/>
      <c r="CC352" s="220"/>
      <c r="CD352" s="220"/>
      <c r="CE352" s="220"/>
      <c r="CF352" s="220"/>
      <c r="CG352" s="220"/>
      <c r="CH352" s="220"/>
      <c r="CI352" s="220"/>
      <c r="CJ352" s="220"/>
      <c r="CK352" s="220"/>
      <c r="CL352" s="220"/>
      <c r="CM352" s="220"/>
      <c r="CN352" s="220"/>
      <c r="CO352" s="220"/>
      <c r="CP352" s="220"/>
      <c r="CQ352" s="220"/>
      <c r="CR352" s="220"/>
      <c r="CS352" s="220"/>
      <c r="CT352" s="220"/>
      <c r="CU352" s="220"/>
      <c r="CV352" s="220"/>
      <c r="CW352" s="220"/>
      <c r="CX352" s="220"/>
      <c r="CY352" s="220"/>
      <c r="CZ352" s="220"/>
      <c r="DA352" s="220"/>
      <c r="DB352" s="220"/>
      <c r="DC352" s="220"/>
      <c r="DD352" s="220"/>
      <c r="DE352" s="220"/>
      <c r="DF352" s="220"/>
      <c r="DG352" s="220"/>
      <c r="DH352" s="220"/>
      <c r="DI352" s="220"/>
      <c r="DJ352" s="220"/>
      <c r="DK352" s="220"/>
      <c r="DL352" s="220"/>
      <c r="DM352" s="220"/>
      <c r="DN352" s="220"/>
      <c r="DO352" s="220"/>
      <c r="DP352" s="220"/>
      <c r="DQ352" s="220"/>
      <c r="DR352" s="220"/>
      <c r="DS352" s="220"/>
      <c r="DT352" s="220"/>
      <c r="DU352" s="220"/>
      <c r="DV352" s="220"/>
      <c r="DW352" s="220"/>
      <c r="DX352" s="220"/>
      <c r="DY352" s="220"/>
      <c r="DZ352" s="220"/>
      <c r="EA352" s="220"/>
      <c r="EB352" s="220"/>
      <c r="EC352" s="220"/>
      <c r="ED352" s="220"/>
      <c r="EE352" s="220"/>
      <c r="EF352" s="220"/>
    </row>
    <row r="353" spans="1:137" outlineLevel="1">
      <c r="A353" s="211" t="str">
        <f>A350&amp;"."&amp;A352&amp;"."&amp;A351&amp;"."&amp;B353</f>
        <v>1.c.8.1</v>
      </c>
      <c r="B353">
        <v>1</v>
      </c>
      <c r="C353" t="str">
        <f>_xlfn.XLOOKUP($A353,Select!$A$4:$A$65,Select!$H$4:$H$65)</f>
        <v>Contingency</v>
      </c>
      <c r="D353"/>
      <c r="E353"/>
      <c r="F353"/>
      <c r="G353"/>
      <c r="H353"/>
      <c r="I353"/>
      <c r="J353"/>
      <c r="K353"/>
      <c r="L353"/>
      <c r="M353" s="200"/>
      <c r="N353" s="200"/>
      <c r="O353" s="200"/>
      <c r="P353" s="200"/>
      <c r="Q353" s="200"/>
      <c r="R353" s="200"/>
      <c r="S353" s="200"/>
      <c r="T353" s="200"/>
      <c r="U353" s="200"/>
      <c r="V353" s="200"/>
      <c r="W353" s="200"/>
      <c r="X353" s="200"/>
      <c r="Y353" s="200"/>
      <c r="Z353" s="200"/>
      <c r="AA353" s="200"/>
      <c r="AB353" s="200"/>
      <c r="AC353" s="200"/>
      <c r="AD353" s="200"/>
      <c r="AE353" s="200"/>
      <c r="AF353" s="200"/>
      <c r="AG353" s="200"/>
      <c r="AH353" s="200"/>
      <c r="AI353" s="200"/>
      <c r="AJ353" s="200"/>
      <c r="AK353" s="200"/>
      <c r="AL353" s="200"/>
      <c r="AM353" s="200"/>
      <c r="AN353" s="200"/>
      <c r="AO353" s="200"/>
      <c r="AP353" s="200"/>
      <c r="AQ353" s="200"/>
      <c r="AR353" s="200"/>
      <c r="AS353" s="200"/>
      <c r="AT353" s="200"/>
      <c r="AU353" s="200"/>
      <c r="AV353" s="200"/>
      <c r="AW353" s="200"/>
      <c r="AX353" s="200"/>
      <c r="AY353" s="200"/>
      <c r="AZ353" s="200"/>
      <c r="BA353" s="200"/>
      <c r="BB353" s="200"/>
      <c r="BC353" s="200"/>
      <c r="BD353" s="200"/>
      <c r="BE353" s="200"/>
      <c r="BF353" s="200"/>
      <c r="BG353" s="200"/>
      <c r="BH353" s="200"/>
      <c r="BI353" s="200"/>
      <c r="BJ353" s="200"/>
      <c r="BK353" s="200"/>
      <c r="BL353" s="200"/>
      <c r="BM353" s="200"/>
      <c r="BN353" s="200"/>
      <c r="BO353" s="200"/>
      <c r="BP353" s="200"/>
      <c r="BQ353" s="200"/>
      <c r="BR353" s="200"/>
      <c r="BS353" s="200"/>
      <c r="BT353" s="200"/>
      <c r="BU353" s="200"/>
      <c r="BV353" s="200"/>
      <c r="BW353" s="200"/>
      <c r="BX353" s="200"/>
      <c r="BY353" s="200"/>
      <c r="BZ353" s="200"/>
      <c r="CA353" s="200"/>
      <c r="CB353" s="200"/>
      <c r="CC353" s="200"/>
      <c r="CD353" s="200"/>
      <c r="CE353" s="200"/>
      <c r="CF353" s="200"/>
      <c r="CG353" s="200"/>
      <c r="CH353" s="200"/>
      <c r="CI353" s="200"/>
      <c r="CJ353" s="200"/>
      <c r="CK353" s="200"/>
      <c r="CL353" s="200"/>
      <c r="CM353" s="200"/>
      <c r="CN353" s="200"/>
      <c r="CO353" s="200"/>
      <c r="CP353" s="200"/>
      <c r="CQ353" s="200"/>
      <c r="CR353" s="200"/>
      <c r="CS353" s="200"/>
      <c r="CT353" s="200"/>
      <c r="CU353" s="200"/>
      <c r="CV353" s="200"/>
      <c r="CW353" s="200"/>
      <c r="CX353" s="200"/>
      <c r="CY353" s="200"/>
      <c r="CZ353" s="200"/>
      <c r="DA353" s="200"/>
      <c r="DB353" s="200"/>
      <c r="DC353" s="200"/>
      <c r="DD353" s="200"/>
      <c r="DE353" s="200"/>
      <c r="DF353" s="200"/>
      <c r="DG353" s="200"/>
      <c r="DH353" s="200"/>
      <c r="DI353" s="200"/>
      <c r="DJ353" s="200"/>
      <c r="DK353" s="200"/>
      <c r="DL353" s="200"/>
      <c r="DM353" s="200"/>
      <c r="DN353" s="200"/>
      <c r="DO353" s="200"/>
      <c r="DP353" s="200"/>
      <c r="DQ353" s="200"/>
      <c r="DR353" s="200"/>
      <c r="DS353" s="200"/>
      <c r="DT353" s="200"/>
      <c r="DU353" s="200"/>
      <c r="DV353" s="200"/>
      <c r="DW353" s="200"/>
      <c r="DX353" s="200"/>
      <c r="DY353" s="200"/>
      <c r="DZ353" s="200"/>
      <c r="EA353" s="200"/>
      <c r="EB353" s="200"/>
      <c r="EC353" s="200"/>
      <c r="ED353" s="200"/>
      <c r="EE353" s="200"/>
      <c r="EF353" s="200"/>
      <c r="EG353" s="32"/>
    </row>
    <row r="354" spans="1:137" outlineLevel="1">
      <c r="A354" s="211" t="str">
        <f>A350&amp;"."&amp;A352&amp;"."&amp;A351&amp;"."&amp;B354</f>
        <v>1.c.8.2</v>
      </c>
      <c r="B354">
        <v>2</v>
      </c>
      <c r="C354" t="e">
        <f>_xlfn.XLOOKUP($A354,Select!$A$4:$A$65,Select!$H$4:$H$65)</f>
        <v>#N/A</v>
      </c>
      <c r="D354"/>
      <c r="E354"/>
      <c r="F354"/>
      <c r="G354"/>
      <c r="H354"/>
      <c r="I354"/>
      <c r="J354"/>
      <c r="K354"/>
      <c r="L354"/>
      <c r="M354" s="200"/>
      <c r="N354" s="200"/>
      <c r="O354" s="200"/>
      <c r="P354" s="200"/>
      <c r="Q354" s="200"/>
      <c r="R354" s="200"/>
      <c r="S354" s="200"/>
      <c r="T354" s="200"/>
      <c r="U354" s="200"/>
      <c r="V354" s="200"/>
      <c r="W354" s="200"/>
      <c r="X354" s="200"/>
      <c r="Y354" s="200"/>
      <c r="Z354" s="200"/>
      <c r="AA354" s="200"/>
      <c r="AB354" s="200"/>
      <c r="AC354" s="200"/>
      <c r="AD354" s="200"/>
      <c r="AE354" s="200"/>
      <c r="AF354" s="200"/>
      <c r="AG354" s="200"/>
      <c r="AH354" s="200"/>
      <c r="AI354" s="200"/>
      <c r="AJ354" s="200"/>
      <c r="AK354" s="200"/>
      <c r="AL354" s="200"/>
      <c r="AM354" s="200"/>
      <c r="AN354" s="200"/>
      <c r="AO354" s="200"/>
      <c r="AP354" s="200"/>
      <c r="AQ354" s="200"/>
      <c r="AR354" s="200"/>
      <c r="AS354" s="200"/>
      <c r="AT354" s="200"/>
      <c r="AU354" s="200"/>
      <c r="AV354" s="200"/>
      <c r="AW354" s="200"/>
      <c r="AX354" s="200"/>
      <c r="AY354" s="200"/>
      <c r="AZ354" s="200"/>
      <c r="BA354" s="200"/>
      <c r="BB354" s="200"/>
      <c r="BC354" s="200"/>
      <c r="BD354" s="200"/>
      <c r="BE354" s="200"/>
      <c r="BF354" s="200"/>
      <c r="BG354" s="200"/>
      <c r="BH354" s="200"/>
      <c r="BI354" s="200"/>
      <c r="BJ354" s="200"/>
      <c r="BK354" s="200"/>
      <c r="BL354" s="200"/>
      <c r="BM354" s="200"/>
      <c r="BN354" s="200"/>
      <c r="BO354" s="200"/>
      <c r="BP354" s="200"/>
      <c r="BQ354" s="200"/>
      <c r="BR354" s="200"/>
      <c r="BS354" s="200"/>
      <c r="BT354" s="200"/>
      <c r="BU354" s="200"/>
      <c r="BV354" s="200"/>
      <c r="BW354" s="200"/>
      <c r="BX354" s="200"/>
      <c r="BY354" s="200"/>
      <c r="BZ354" s="200"/>
      <c r="CA354" s="200"/>
      <c r="CB354" s="200"/>
      <c r="CC354" s="200"/>
      <c r="CD354" s="200"/>
      <c r="CE354" s="200"/>
      <c r="CF354" s="200"/>
      <c r="CG354" s="200"/>
      <c r="CH354" s="200"/>
      <c r="CI354" s="200"/>
      <c r="CJ354" s="200"/>
      <c r="CK354" s="200"/>
      <c r="CL354" s="200"/>
      <c r="CM354" s="200"/>
      <c r="CN354" s="200"/>
      <c r="CO354" s="200"/>
      <c r="CP354" s="200"/>
      <c r="CQ354" s="200"/>
      <c r="CR354" s="200"/>
      <c r="CS354" s="200"/>
      <c r="CT354" s="200"/>
      <c r="CU354" s="200"/>
      <c r="CV354" s="200"/>
      <c r="CW354" s="200"/>
      <c r="CX354" s="200"/>
      <c r="CY354" s="200"/>
      <c r="CZ354" s="200"/>
      <c r="DA354" s="200"/>
      <c r="DB354" s="200"/>
      <c r="DC354" s="200"/>
      <c r="DD354" s="200"/>
      <c r="DE354" s="200"/>
      <c r="DF354" s="200"/>
      <c r="DG354" s="200"/>
      <c r="DH354" s="200"/>
      <c r="DI354" s="200"/>
      <c r="DJ354" s="200"/>
      <c r="DK354" s="200"/>
      <c r="DL354" s="200"/>
      <c r="DM354" s="200"/>
      <c r="DN354" s="200"/>
      <c r="DO354" s="200"/>
      <c r="DP354" s="200"/>
      <c r="DQ354" s="200"/>
      <c r="DR354" s="200"/>
      <c r="DS354" s="200"/>
      <c r="DT354" s="200"/>
      <c r="DU354" s="200"/>
      <c r="DV354" s="200"/>
      <c r="DW354" s="200"/>
      <c r="DX354" s="200"/>
      <c r="DY354" s="200"/>
      <c r="DZ354" s="200"/>
      <c r="EA354" s="200"/>
      <c r="EB354" s="200"/>
      <c r="EC354" s="200"/>
      <c r="ED354" s="200"/>
      <c r="EE354" s="200"/>
      <c r="EF354" s="200"/>
      <c r="EG354" s="32"/>
    </row>
    <row r="355" spans="1:137" outlineLevel="1">
      <c r="A355" s="211" t="str">
        <f>A350&amp;"."&amp;A352&amp;"."&amp;A351&amp;"."&amp;B355</f>
        <v>1.c.8.3</v>
      </c>
      <c r="B355">
        <v>3</v>
      </c>
      <c r="C355" t="e">
        <f>_xlfn.XLOOKUP($A355,Select!$A$4:$A$65,Select!$H$4:$H$65)</f>
        <v>#N/A</v>
      </c>
      <c r="D355"/>
      <c r="E355"/>
      <c r="F355"/>
      <c r="G355"/>
      <c r="H355"/>
      <c r="I355"/>
      <c r="J355"/>
      <c r="K355"/>
      <c r="L355"/>
      <c r="M355" s="200"/>
      <c r="N355" s="200"/>
      <c r="O355" s="200"/>
      <c r="P355" s="200"/>
      <c r="Q355" s="200"/>
      <c r="R355" s="200"/>
      <c r="S355" s="200"/>
      <c r="T355" s="200"/>
      <c r="U355" s="200"/>
      <c r="V355" s="200"/>
      <c r="W355" s="200"/>
      <c r="X355" s="200"/>
      <c r="Y355" s="200"/>
      <c r="Z355" s="200"/>
      <c r="AA355" s="200"/>
      <c r="AB355" s="200"/>
      <c r="AC355" s="200"/>
      <c r="AD355" s="200"/>
      <c r="AE355" s="200"/>
      <c r="AF355" s="200"/>
      <c r="AG355" s="200"/>
      <c r="AH355" s="200"/>
      <c r="AI355" s="200"/>
      <c r="AJ355" s="200"/>
      <c r="AK355" s="200"/>
      <c r="AL355" s="200"/>
      <c r="AM355" s="200"/>
      <c r="AN355" s="200"/>
      <c r="AO355" s="200"/>
      <c r="AP355" s="200"/>
      <c r="AQ355" s="200"/>
      <c r="AR355" s="200"/>
      <c r="AS355" s="200"/>
      <c r="AT355" s="200"/>
      <c r="AU355" s="200"/>
      <c r="AV355" s="200"/>
      <c r="AW355" s="200"/>
      <c r="AX355" s="200"/>
      <c r="AY355" s="200"/>
      <c r="AZ355" s="200"/>
      <c r="BA355" s="200"/>
      <c r="BB355" s="200"/>
      <c r="BC355" s="200"/>
      <c r="BD355" s="200"/>
      <c r="BE355" s="200"/>
      <c r="BF355" s="200"/>
      <c r="BG355" s="200"/>
      <c r="BH355" s="200"/>
      <c r="BI355" s="200"/>
      <c r="BJ355" s="200"/>
      <c r="BK355" s="200"/>
      <c r="BL355" s="200"/>
      <c r="BM355" s="200"/>
      <c r="BN355" s="200"/>
      <c r="BO355" s="200"/>
      <c r="BP355" s="200"/>
      <c r="BQ355" s="200"/>
      <c r="BR355" s="200"/>
      <c r="BS355" s="200"/>
      <c r="BT355" s="200"/>
      <c r="BU355" s="200"/>
      <c r="BV355" s="200"/>
      <c r="BW355" s="200"/>
      <c r="BX355" s="200"/>
      <c r="BY355" s="200"/>
      <c r="BZ355" s="200"/>
      <c r="CA355" s="200"/>
      <c r="CB355" s="200"/>
      <c r="CC355" s="200"/>
      <c r="CD355" s="200"/>
      <c r="CE355" s="200"/>
      <c r="CF355" s="200"/>
      <c r="CG355" s="200"/>
      <c r="CH355" s="200"/>
      <c r="CI355" s="200"/>
      <c r="CJ355" s="200"/>
      <c r="CK355" s="200"/>
      <c r="CL355" s="200"/>
      <c r="CM355" s="200"/>
      <c r="CN355" s="200"/>
      <c r="CO355" s="200"/>
      <c r="CP355" s="200"/>
      <c r="CQ355" s="200"/>
      <c r="CR355" s="200"/>
      <c r="CS355" s="200"/>
      <c r="CT355" s="200"/>
      <c r="CU355" s="200"/>
      <c r="CV355" s="200"/>
      <c r="CW355" s="200"/>
      <c r="CX355" s="200"/>
      <c r="CY355" s="200"/>
      <c r="CZ355" s="200"/>
      <c r="DA355" s="200"/>
      <c r="DB355" s="200"/>
      <c r="DC355" s="200"/>
      <c r="DD355" s="200"/>
      <c r="DE355" s="200"/>
      <c r="DF355" s="200"/>
      <c r="DG355" s="200"/>
      <c r="DH355" s="200"/>
      <c r="DI355" s="200"/>
      <c r="DJ355" s="200"/>
      <c r="DK355" s="200"/>
      <c r="DL355" s="200"/>
      <c r="DM355" s="200"/>
      <c r="DN355" s="200"/>
      <c r="DO355" s="200"/>
      <c r="DP355" s="200"/>
      <c r="DQ355" s="200"/>
      <c r="DR355" s="200"/>
      <c r="DS355" s="200"/>
      <c r="DT355" s="200"/>
      <c r="DU355" s="200"/>
      <c r="DV355" s="200"/>
      <c r="DW355" s="200"/>
      <c r="DX355" s="200"/>
      <c r="DY355" s="200"/>
      <c r="DZ355" s="200"/>
      <c r="EA355" s="200"/>
      <c r="EB355" s="200"/>
      <c r="EC355" s="200"/>
      <c r="ED355" s="200"/>
      <c r="EE355" s="200"/>
      <c r="EF355" s="200"/>
      <c r="EG355" s="32"/>
    </row>
    <row r="356" spans="1:137" outlineLevel="1">
      <c r="A356" s="211" t="str">
        <f>A350&amp;"."&amp;A352&amp;"."&amp;A351&amp;"."&amp;B356</f>
        <v>1.c.8.4</v>
      </c>
      <c r="B356">
        <v>4</v>
      </c>
      <c r="C356" t="e">
        <f>_xlfn.XLOOKUP($A356,Select!$A$4:$A$65,Select!$H$4:$H$65)</f>
        <v>#N/A</v>
      </c>
      <c r="D356"/>
      <c r="E356"/>
      <c r="F356"/>
      <c r="G356"/>
      <c r="H356"/>
      <c r="I356"/>
      <c r="J356"/>
      <c r="K356"/>
      <c r="L356"/>
      <c r="M356" s="200"/>
      <c r="N356" s="200"/>
      <c r="O356" s="200"/>
      <c r="P356" s="200"/>
      <c r="Q356" s="200"/>
      <c r="R356" s="200"/>
      <c r="S356" s="200"/>
      <c r="T356" s="200"/>
      <c r="U356" s="200"/>
      <c r="V356" s="200"/>
      <c r="W356" s="200"/>
      <c r="X356" s="200"/>
      <c r="Y356" s="200"/>
      <c r="Z356" s="200"/>
      <c r="AA356" s="200"/>
      <c r="AB356" s="200"/>
      <c r="AC356" s="200"/>
      <c r="AD356" s="200"/>
      <c r="AE356" s="200"/>
      <c r="AF356" s="200"/>
      <c r="AG356" s="200"/>
      <c r="AH356" s="200"/>
      <c r="AI356" s="200"/>
      <c r="AJ356" s="200"/>
      <c r="AK356" s="200"/>
      <c r="AL356" s="200"/>
      <c r="AM356" s="200"/>
      <c r="AN356" s="200"/>
      <c r="AO356" s="200"/>
      <c r="AP356" s="200"/>
      <c r="AQ356" s="200"/>
      <c r="AR356" s="200"/>
      <c r="AS356" s="200"/>
      <c r="AT356" s="200"/>
      <c r="AU356" s="200"/>
      <c r="AV356" s="200"/>
      <c r="AW356" s="200"/>
      <c r="AX356" s="200"/>
      <c r="AY356" s="200"/>
      <c r="AZ356" s="200"/>
      <c r="BA356" s="200"/>
      <c r="BB356" s="200"/>
      <c r="BC356" s="200"/>
      <c r="BD356" s="200"/>
      <c r="BE356" s="200"/>
      <c r="BF356" s="200"/>
      <c r="BG356" s="200"/>
      <c r="BH356" s="200"/>
      <c r="BI356" s="200"/>
      <c r="BJ356" s="200"/>
      <c r="BK356" s="200"/>
      <c r="BL356" s="200"/>
      <c r="BM356" s="200"/>
      <c r="BN356" s="200"/>
      <c r="BO356" s="200"/>
      <c r="BP356" s="200"/>
      <c r="BQ356" s="200"/>
      <c r="BR356" s="200"/>
      <c r="BS356" s="200"/>
      <c r="BT356" s="200"/>
      <c r="BU356" s="200"/>
      <c r="BV356" s="200"/>
      <c r="BW356" s="200"/>
      <c r="BX356" s="200"/>
      <c r="BY356" s="200"/>
      <c r="BZ356" s="200"/>
      <c r="CA356" s="200"/>
      <c r="CB356" s="200"/>
      <c r="CC356" s="200"/>
      <c r="CD356" s="200"/>
      <c r="CE356" s="200"/>
      <c r="CF356" s="200"/>
      <c r="CG356" s="200"/>
      <c r="CH356" s="200"/>
      <c r="CI356" s="200"/>
      <c r="CJ356" s="200"/>
      <c r="CK356" s="200"/>
      <c r="CL356" s="200"/>
      <c r="CM356" s="200"/>
      <c r="CN356" s="200"/>
      <c r="CO356" s="200"/>
      <c r="CP356" s="200"/>
      <c r="CQ356" s="200"/>
      <c r="CR356" s="200"/>
      <c r="CS356" s="200"/>
      <c r="CT356" s="200"/>
      <c r="CU356" s="200"/>
      <c r="CV356" s="200"/>
      <c r="CW356" s="200"/>
      <c r="CX356" s="200"/>
      <c r="CY356" s="200"/>
      <c r="CZ356" s="200"/>
      <c r="DA356" s="200"/>
      <c r="DB356" s="200"/>
      <c r="DC356" s="200"/>
      <c r="DD356" s="200"/>
      <c r="DE356" s="200"/>
      <c r="DF356" s="200"/>
      <c r="DG356" s="200"/>
      <c r="DH356" s="200"/>
      <c r="DI356" s="200"/>
      <c r="DJ356" s="200"/>
      <c r="DK356" s="200"/>
      <c r="DL356" s="200"/>
      <c r="DM356" s="200"/>
      <c r="DN356" s="200"/>
      <c r="DO356" s="200"/>
      <c r="DP356" s="200"/>
      <c r="DQ356" s="200"/>
      <c r="DR356" s="200"/>
      <c r="DS356" s="200"/>
      <c r="DT356" s="200"/>
      <c r="DU356" s="200"/>
      <c r="DV356" s="200"/>
      <c r="DW356" s="200"/>
      <c r="DX356" s="200"/>
      <c r="DY356" s="200"/>
      <c r="DZ356" s="200"/>
      <c r="EA356" s="200"/>
      <c r="EB356" s="200"/>
      <c r="EC356" s="200"/>
      <c r="ED356" s="200"/>
      <c r="EE356" s="200"/>
      <c r="EF356" s="200"/>
      <c r="EG356" s="32"/>
    </row>
    <row r="357" spans="1:137" outlineLevel="1">
      <c r="A357" s="211" t="str">
        <f>A350&amp;"."&amp;A352&amp;"."&amp;A351&amp;"."&amp;B357</f>
        <v>1.c.8.5</v>
      </c>
      <c r="B357">
        <v>5</v>
      </c>
      <c r="C357" t="e">
        <f>_xlfn.XLOOKUP($A357,Select!$A$4:$A$65,Select!$H$4:$H$65)</f>
        <v>#N/A</v>
      </c>
      <c r="D357"/>
      <c r="E357"/>
      <c r="F357"/>
      <c r="G357"/>
      <c r="H357"/>
      <c r="I357"/>
      <c r="J357"/>
      <c r="K357"/>
      <c r="L357"/>
      <c r="M357" s="200"/>
      <c r="N357" s="200"/>
      <c r="O357" s="200"/>
      <c r="P357" s="200"/>
      <c r="Q357" s="200"/>
      <c r="R357" s="200"/>
      <c r="S357" s="200"/>
      <c r="T357" s="200"/>
      <c r="U357" s="200"/>
      <c r="V357" s="200"/>
      <c r="W357" s="200"/>
      <c r="X357" s="200"/>
      <c r="Y357" s="200"/>
      <c r="Z357" s="200"/>
      <c r="AA357" s="200"/>
      <c r="AB357" s="200"/>
      <c r="AC357" s="200"/>
      <c r="AD357" s="200"/>
      <c r="AE357" s="200"/>
      <c r="AF357" s="200"/>
      <c r="AG357" s="200"/>
      <c r="AH357" s="200"/>
      <c r="AI357" s="200"/>
      <c r="AJ357" s="200"/>
      <c r="AK357" s="200"/>
      <c r="AL357" s="200"/>
      <c r="AM357" s="200"/>
      <c r="AN357" s="200"/>
      <c r="AO357" s="200"/>
      <c r="AP357" s="200"/>
      <c r="AQ357" s="200"/>
      <c r="AR357" s="200"/>
      <c r="AS357" s="200"/>
      <c r="AT357" s="200"/>
      <c r="AU357" s="200"/>
      <c r="AV357" s="200"/>
      <c r="AW357" s="200"/>
      <c r="AX357" s="200"/>
      <c r="AY357" s="200"/>
      <c r="AZ357" s="200"/>
      <c r="BA357" s="200"/>
      <c r="BB357" s="200"/>
      <c r="BC357" s="200"/>
      <c r="BD357" s="200"/>
      <c r="BE357" s="200"/>
      <c r="BF357" s="200"/>
      <c r="BG357" s="200"/>
      <c r="BH357" s="200"/>
      <c r="BI357" s="200"/>
      <c r="BJ357" s="200"/>
      <c r="BK357" s="200"/>
      <c r="BL357" s="200"/>
      <c r="BM357" s="200"/>
      <c r="BN357" s="200"/>
      <c r="BO357" s="200"/>
      <c r="BP357" s="200"/>
      <c r="BQ357" s="200"/>
      <c r="BR357" s="200"/>
      <c r="BS357" s="200"/>
      <c r="BT357" s="200"/>
      <c r="BU357" s="200"/>
      <c r="BV357" s="200"/>
      <c r="BW357" s="200"/>
      <c r="BX357" s="200"/>
      <c r="BY357" s="200"/>
      <c r="BZ357" s="200"/>
      <c r="CA357" s="200"/>
      <c r="CB357" s="200"/>
      <c r="CC357" s="200"/>
      <c r="CD357" s="200"/>
      <c r="CE357" s="200"/>
      <c r="CF357" s="200"/>
      <c r="CG357" s="200"/>
      <c r="CH357" s="200"/>
      <c r="CI357" s="200"/>
      <c r="CJ357" s="200"/>
      <c r="CK357" s="200"/>
      <c r="CL357" s="200"/>
      <c r="CM357" s="200"/>
      <c r="CN357" s="200"/>
      <c r="CO357" s="200"/>
      <c r="CP357" s="200"/>
      <c r="CQ357" s="200"/>
      <c r="CR357" s="200"/>
      <c r="CS357" s="200"/>
      <c r="CT357" s="200"/>
      <c r="CU357" s="200"/>
      <c r="CV357" s="200"/>
      <c r="CW357" s="200"/>
      <c r="CX357" s="200"/>
      <c r="CY357" s="200"/>
      <c r="CZ357" s="200"/>
      <c r="DA357" s="200"/>
      <c r="DB357" s="200"/>
      <c r="DC357" s="200"/>
      <c r="DD357" s="200"/>
      <c r="DE357" s="200"/>
      <c r="DF357" s="200"/>
      <c r="DG357" s="200"/>
      <c r="DH357" s="200"/>
      <c r="DI357" s="200"/>
      <c r="DJ357" s="200"/>
      <c r="DK357" s="200"/>
      <c r="DL357" s="200"/>
      <c r="DM357" s="200"/>
      <c r="DN357" s="200"/>
      <c r="DO357" s="200"/>
      <c r="DP357" s="200"/>
      <c r="DQ357" s="200"/>
      <c r="DR357" s="200"/>
      <c r="DS357" s="200"/>
      <c r="DT357" s="200"/>
      <c r="DU357" s="200"/>
      <c r="DV357" s="200"/>
      <c r="DW357" s="200"/>
      <c r="DX357" s="200"/>
      <c r="DY357" s="200"/>
      <c r="DZ357" s="200"/>
      <c r="EA357" s="200"/>
      <c r="EB357" s="200"/>
      <c r="EC357" s="200"/>
      <c r="ED357" s="200"/>
      <c r="EE357" s="200"/>
      <c r="EF357" s="200"/>
      <c r="EG357" s="32"/>
    </row>
    <row r="358" spans="1:137" outlineLevel="1">
      <c r="A358" s="211" t="str">
        <f>A350&amp;"."&amp;A352&amp;"."&amp;A351&amp;"."&amp;B358</f>
        <v>1.c.8.6</v>
      </c>
      <c r="B358">
        <v>6</v>
      </c>
      <c r="C358" t="e">
        <f>_xlfn.XLOOKUP($A358,Select!$A$4:$A$65,Select!$H$4:$H$65)</f>
        <v>#N/A</v>
      </c>
      <c r="D358"/>
      <c r="E358"/>
      <c r="F358"/>
      <c r="G358"/>
      <c r="H358"/>
      <c r="I358"/>
      <c r="J358"/>
      <c r="K358"/>
      <c r="L358"/>
      <c r="M358" s="200"/>
      <c r="N358" s="200"/>
      <c r="O358" s="200"/>
      <c r="P358" s="200"/>
      <c r="Q358" s="200"/>
      <c r="R358" s="200"/>
      <c r="S358" s="200"/>
      <c r="T358" s="200"/>
      <c r="U358" s="200"/>
      <c r="V358" s="200"/>
      <c r="W358" s="200"/>
      <c r="X358" s="200"/>
      <c r="Y358" s="200"/>
      <c r="Z358" s="200"/>
      <c r="AA358" s="200"/>
      <c r="AB358" s="200"/>
      <c r="AC358" s="200"/>
      <c r="AD358" s="200"/>
      <c r="AE358" s="200"/>
      <c r="AF358" s="200"/>
      <c r="AG358" s="200"/>
      <c r="AH358" s="200"/>
      <c r="AI358" s="200"/>
      <c r="AJ358" s="200"/>
      <c r="AK358" s="200"/>
      <c r="AL358" s="200"/>
      <c r="AM358" s="200"/>
      <c r="AN358" s="200"/>
      <c r="AO358" s="200"/>
      <c r="AP358" s="200"/>
      <c r="AQ358" s="200"/>
      <c r="AR358" s="200"/>
      <c r="AS358" s="200"/>
      <c r="AT358" s="200"/>
      <c r="AU358" s="200"/>
      <c r="AV358" s="200"/>
      <c r="AW358" s="200"/>
      <c r="AX358" s="200"/>
      <c r="AY358" s="200"/>
      <c r="AZ358" s="200"/>
      <c r="BA358" s="200"/>
      <c r="BB358" s="200"/>
      <c r="BC358" s="200"/>
      <c r="BD358" s="200"/>
      <c r="BE358" s="200"/>
      <c r="BF358" s="200"/>
      <c r="BG358" s="200"/>
      <c r="BH358" s="200"/>
      <c r="BI358" s="200"/>
      <c r="BJ358" s="200"/>
      <c r="BK358" s="200"/>
      <c r="BL358" s="200"/>
      <c r="BM358" s="200"/>
      <c r="BN358" s="200"/>
      <c r="BO358" s="200"/>
      <c r="BP358" s="200"/>
      <c r="BQ358" s="200"/>
      <c r="BR358" s="200"/>
      <c r="BS358" s="200"/>
      <c r="BT358" s="200"/>
      <c r="BU358" s="200"/>
      <c r="BV358" s="200"/>
      <c r="BW358" s="200"/>
      <c r="BX358" s="200"/>
      <c r="BY358" s="200"/>
      <c r="BZ358" s="200"/>
      <c r="CA358" s="200"/>
      <c r="CB358" s="200"/>
      <c r="CC358" s="200"/>
      <c r="CD358" s="200"/>
      <c r="CE358" s="200"/>
      <c r="CF358" s="200"/>
      <c r="CG358" s="200"/>
      <c r="CH358" s="200"/>
      <c r="CI358" s="200"/>
      <c r="CJ358" s="200"/>
      <c r="CK358" s="200"/>
      <c r="CL358" s="200"/>
      <c r="CM358" s="200"/>
      <c r="CN358" s="200"/>
      <c r="CO358" s="200"/>
      <c r="CP358" s="200"/>
      <c r="CQ358" s="200"/>
      <c r="CR358" s="200"/>
      <c r="CS358" s="200"/>
      <c r="CT358" s="200"/>
      <c r="CU358" s="200"/>
      <c r="CV358" s="200"/>
      <c r="CW358" s="200"/>
      <c r="CX358" s="200"/>
      <c r="CY358" s="200"/>
      <c r="CZ358" s="200"/>
      <c r="DA358" s="200"/>
      <c r="DB358" s="200"/>
      <c r="DC358" s="200"/>
      <c r="DD358" s="200"/>
      <c r="DE358" s="200"/>
      <c r="DF358" s="200"/>
      <c r="DG358" s="200"/>
      <c r="DH358" s="200"/>
      <c r="DI358" s="200"/>
      <c r="DJ358" s="200"/>
      <c r="DK358" s="200"/>
      <c r="DL358" s="200"/>
      <c r="DM358" s="200"/>
      <c r="DN358" s="200"/>
      <c r="DO358" s="200"/>
      <c r="DP358" s="200"/>
      <c r="DQ358" s="200"/>
      <c r="DR358" s="200"/>
      <c r="DS358" s="200"/>
      <c r="DT358" s="200"/>
      <c r="DU358" s="200"/>
      <c r="DV358" s="200"/>
      <c r="DW358" s="200"/>
      <c r="DX358" s="200"/>
      <c r="DY358" s="200"/>
      <c r="DZ358" s="200"/>
      <c r="EA358" s="200"/>
      <c r="EB358" s="200"/>
      <c r="EC358" s="200"/>
      <c r="ED358" s="200"/>
      <c r="EE358" s="200"/>
      <c r="EF358" s="200"/>
      <c r="EG358" s="32"/>
    </row>
    <row r="359" spans="1:137" outlineLevel="1">
      <c r="A359" s="211" t="str">
        <f>A350&amp;"."&amp;A352&amp;"."&amp;A351&amp;"."&amp;B359</f>
        <v>1.c.8.7</v>
      </c>
      <c r="B359">
        <v>7</v>
      </c>
      <c r="C359" t="e">
        <f>_xlfn.XLOOKUP($A359,Select!$A$4:$A$65,Select!$H$4:$H$65)</f>
        <v>#N/A</v>
      </c>
      <c r="D359"/>
      <c r="E359"/>
      <c r="F359"/>
      <c r="G359"/>
      <c r="H359"/>
      <c r="I359"/>
      <c r="J359"/>
      <c r="K359"/>
      <c r="L359"/>
      <c r="M359" s="200"/>
      <c r="N359" s="200"/>
      <c r="O359" s="200"/>
      <c r="P359" s="200"/>
      <c r="Q359" s="200"/>
      <c r="R359" s="200"/>
      <c r="S359" s="200"/>
      <c r="T359" s="200"/>
      <c r="U359" s="200"/>
      <c r="V359" s="200"/>
      <c r="W359" s="200"/>
      <c r="X359" s="200"/>
      <c r="Y359" s="200"/>
      <c r="Z359" s="200"/>
      <c r="AA359" s="200"/>
      <c r="AB359" s="200"/>
      <c r="AC359" s="200"/>
      <c r="AD359" s="200"/>
      <c r="AE359" s="200"/>
      <c r="AF359" s="200"/>
      <c r="AG359" s="200"/>
      <c r="AH359" s="200"/>
      <c r="AI359" s="200"/>
      <c r="AJ359" s="200"/>
      <c r="AK359" s="200"/>
      <c r="AL359" s="200"/>
      <c r="AM359" s="200"/>
      <c r="AN359" s="200"/>
      <c r="AO359" s="200"/>
      <c r="AP359" s="200"/>
      <c r="AQ359" s="200"/>
      <c r="AR359" s="200"/>
      <c r="AS359" s="200"/>
      <c r="AT359" s="200"/>
      <c r="AU359" s="200"/>
      <c r="AV359" s="200"/>
      <c r="AW359" s="200"/>
      <c r="AX359" s="200"/>
      <c r="AY359" s="200"/>
      <c r="AZ359" s="200"/>
      <c r="BA359" s="200"/>
      <c r="BB359" s="200"/>
      <c r="BC359" s="200"/>
      <c r="BD359" s="200"/>
      <c r="BE359" s="200"/>
      <c r="BF359" s="200"/>
      <c r="BG359" s="200"/>
      <c r="BH359" s="200"/>
      <c r="BI359" s="200"/>
      <c r="BJ359" s="200"/>
      <c r="BK359" s="200"/>
      <c r="BL359" s="200"/>
      <c r="BM359" s="200"/>
      <c r="BN359" s="200"/>
      <c r="BO359" s="200"/>
      <c r="BP359" s="200"/>
      <c r="BQ359" s="200"/>
      <c r="BR359" s="200"/>
      <c r="BS359" s="200"/>
      <c r="BT359" s="200"/>
      <c r="BU359" s="200"/>
      <c r="BV359" s="200"/>
      <c r="BW359" s="200"/>
      <c r="BX359" s="200"/>
      <c r="BY359" s="200"/>
      <c r="BZ359" s="200"/>
      <c r="CA359" s="200"/>
      <c r="CB359" s="200"/>
      <c r="CC359" s="200"/>
      <c r="CD359" s="200"/>
      <c r="CE359" s="200"/>
      <c r="CF359" s="200"/>
      <c r="CG359" s="200"/>
      <c r="CH359" s="200"/>
      <c r="CI359" s="200"/>
      <c r="CJ359" s="200"/>
      <c r="CK359" s="200"/>
      <c r="CL359" s="200"/>
      <c r="CM359" s="200"/>
      <c r="CN359" s="200"/>
      <c r="CO359" s="200"/>
      <c r="CP359" s="200"/>
      <c r="CQ359" s="200"/>
      <c r="CR359" s="200"/>
      <c r="CS359" s="200"/>
      <c r="CT359" s="200"/>
      <c r="CU359" s="200"/>
      <c r="CV359" s="200"/>
      <c r="CW359" s="200"/>
      <c r="CX359" s="200"/>
      <c r="CY359" s="200"/>
      <c r="CZ359" s="200"/>
      <c r="DA359" s="200"/>
      <c r="DB359" s="200"/>
      <c r="DC359" s="200"/>
      <c r="DD359" s="200"/>
      <c r="DE359" s="200"/>
      <c r="DF359" s="200"/>
      <c r="DG359" s="200"/>
      <c r="DH359" s="200"/>
      <c r="DI359" s="200"/>
      <c r="DJ359" s="200"/>
      <c r="DK359" s="200"/>
      <c r="DL359" s="200"/>
      <c r="DM359" s="200"/>
      <c r="DN359" s="200"/>
      <c r="DO359" s="200"/>
      <c r="DP359" s="200"/>
      <c r="DQ359" s="200"/>
      <c r="DR359" s="200"/>
      <c r="DS359" s="200"/>
      <c r="DT359" s="200"/>
      <c r="DU359" s="200"/>
      <c r="DV359" s="200"/>
      <c r="DW359" s="200"/>
      <c r="DX359" s="200"/>
      <c r="DY359" s="200"/>
      <c r="DZ359" s="200"/>
      <c r="EA359" s="200"/>
      <c r="EB359" s="200"/>
      <c r="EC359" s="200"/>
      <c r="ED359" s="200"/>
      <c r="EE359" s="200"/>
      <c r="EF359" s="200"/>
      <c r="EG359" s="32"/>
    </row>
    <row r="360" spans="1:137" outlineLevel="1">
      <c r="A360" s="211" t="str">
        <f>A350&amp;"."&amp;A352&amp;"."&amp;A351&amp;"."&amp;B360</f>
        <v>1.c.8.8</v>
      </c>
      <c r="B360">
        <v>8</v>
      </c>
      <c r="C360" t="e">
        <f>_xlfn.XLOOKUP($A360,Select!$A$4:$A$65,Select!$H$4:$H$65)</f>
        <v>#N/A</v>
      </c>
      <c r="D360"/>
      <c r="E360"/>
      <c r="F360"/>
      <c r="G360"/>
      <c r="H360"/>
      <c r="I360"/>
      <c r="J360"/>
      <c r="K360"/>
      <c r="L360"/>
      <c r="M360" s="200"/>
      <c r="N360" s="200"/>
      <c r="O360" s="200"/>
      <c r="P360" s="200"/>
      <c r="Q360" s="200"/>
      <c r="R360" s="200"/>
      <c r="S360" s="200"/>
      <c r="T360" s="200"/>
      <c r="U360" s="200"/>
      <c r="V360" s="200"/>
      <c r="W360" s="200"/>
      <c r="X360" s="200"/>
      <c r="Y360" s="200"/>
      <c r="Z360" s="200"/>
      <c r="AA360" s="200"/>
      <c r="AB360" s="200"/>
      <c r="AC360" s="200"/>
      <c r="AD360" s="200"/>
      <c r="AE360" s="200"/>
      <c r="AF360" s="200"/>
      <c r="AG360" s="200"/>
      <c r="AH360" s="200"/>
      <c r="AI360" s="200"/>
      <c r="AJ360" s="200"/>
      <c r="AK360" s="200"/>
      <c r="AL360" s="200"/>
      <c r="AM360" s="200"/>
      <c r="AN360" s="200"/>
      <c r="AO360" s="200"/>
      <c r="AP360" s="200"/>
      <c r="AQ360" s="200"/>
      <c r="AR360" s="200"/>
      <c r="AS360" s="200"/>
      <c r="AT360" s="200"/>
      <c r="AU360" s="200"/>
      <c r="AV360" s="200"/>
      <c r="AW360" s="200"/>
      <c r="AX360" s="200"/>
      <c r="AY360" s="200"/>
      <c r="AZ360" s="200"/>
      <c r="BA360" s="200"/>
      <c r="BB360" s="200"/>
      <c r="BC360" s="200"/>
      <c r="BD360" s="200"/>
      <c r="BE360" s="200"/>
      <c r="BF360" s="200"/>
      <c r="BG360" s="200"/>
      <c r="BH360" s="200"/>
      <c r="BI360" s="200"/>
      <c r="BJ360" s="200"/>
      <c r="BK360" s="200"/>
      <c r="BL360" s="200"/>
      <c r="BM360" s="200"/>
      <c r="BN360" s="200"/>
      <c r="BO360" s="200"/>
      <c r="BP360" s="200"/>
      <c r="BQ360" s="200"/>
      <c r="BR360" s="200"/>
      <c r="BS360" s="200"/>
      <c r="BT360" s="200"/>
      <c r="BU360" s="200"/>
      <c r="BV360" s="200"/>
      <c r="BW360" s="200"/>
      <c r="BX360" s="200"/>
      <c r="BY360" s="200"/>
      <c r="BZ360" s="200"/>
      <c r="CA360" s="200"/>
      <c r="CB360" s="200"/>
      <c r="CC360" s="200"/>
      <c r="CD360" s="200"/>
      <c r="CE360" s="200"/>
      <c r="CF360" s="200"/>
      <c r="CG360" s="200"/>
      <c r="CH360" s="200"/>
      <c r="CI360" s="200"/>
      <c r="CJ360" s="200"/>
      <c r="CK360" s="200"/>
      <c r="CL360" s="200"/>
      <c r="CM360" s="200"/>
      <c r="CN360" s="200"/>
      <c r="CO360" s="200"/>
      <c r="CP360" s="200"/>
      <c r="CQ360" s="200"/>
      <c r="CR360" s="200"/>
      <c r="CS360" s="200"/>
      <c r="CT360" s="200"/>
      <c r="CU360" s="200"/>
      <c r="CV360" s="200"/>
      <c r="CW360" s="200"/>
      <c r="CX360" s="200"/>
      <c r="CY360" s="200"/>
      <c r="CZ360" s="200"/>
      <c r="DA360" s="200"/>
      <c r="DB360" s="200"/>
      <c r="DC360" s="200"/>
      <c r="DD360" s="200"/>
      <c r="DE360" s="200"/>
      <c r="DF360" s="200"/>
      <c r="DG360" s="200"/>
      <c r="DH360" s="200"/>
      <c r="DI360" s="200"/>
      <c r="DJ360" s="200"/>
      <c r="DK360" s="200"/>
      <c r="DL360" s="200"/>
      <c r="DM360" s="200"/>
      <c r="DN360" s="200"/>
      <c r="DO360" s="200"/>
      <c r="DP360" s="200"/>
      <c r="DQ360" s="200"/>
      <c r="DR360" s="200"/>
      <c r="DS360" s="200"/>
      <c r="DT360" s="200"/>
      <c r="DU360" s="200"/>
      <c r="DV360" s="200"/>
      <c r="DW360" s="200"/>
      <c r="DX360" s="200"/>
      <c r="DY360" s="200"/>
      <c r="DZ360" s="200"/>
      <c r="EA360" s="200"/>
      <c r="EB360" s="200"/>
      <c r="EC360" s="200"/>
      <c r="ED360" s="200"/>
      <c r="EE360" s="200"/>
      <c r="EF360" s="200"/>
      <c r="EG360" s="32"/>
    </row>
    <row r="361" spans="1:137" outlineLevel="1">
      <c r="A361" s="211" t="str">
        <f>A350&amp;"."&amp;A352&amp;"."&amp;A351&amp;"."&amp;B361</f>
        <v>1.c.8.9</v>
      </c>
      <c r="B361">
        <v>9</v>
      </c>
      <c r="C361" t="e">
        <f>_xlfn.XLOOKUP($A361,Select!$A$4:$A$65,Select!$H$4:$H$65)</f>
        <v>#N/A</v>
      </c>
      <c r="D361"/>
      <c r="E361"/>
      <c r="F361"/>
      <c r="G361"/>
      <c r="H361"/>
      <c r="I361"/>
      <c r="J361"/>
      <c r="K361"/>
      <c r="L361"/>
      <c r="M361" s="200"/>
      <c r="N361" s="200"/>
      <c r="O361" s="200"/>
      <c r="P361" s="200"/>
      <c r="Q361" s="200"/>
      <c r="R361" s="200"/>
      <c r="S361" s="200"/>
      <c r="T361" s="200"/>
      <c r="U361" s="200"/>
      <c r="V361" s="200"/>
      <c r="W361" s="200"/>
      <c r="X361" s="200"/>
      <c r="Y361" s="200"/>
      <c r="Z361" s="200"/>
      <c r="AA361" s="200"/>
      <c r="AB361" s="200"/>
      <c r="AC361" s="200"/>
      <c r="AD361" s="200"/>
      <c r="AE361" s="200"/>
      <c r="AF361" s="200"/>
      <c r="AG361" s="200"/>
      <c r="AH361" s="200"/>
      <c r="AI361" s="200"/>
      <c r="AJ361" s="200"/>
      <c r="AK361" s="200"/>
      <c r="AL361" s="200"/>
      <c r="AM361" s="200"/>
      <c r="AN361" s="200"/>
      <c r="AO361" s="200"/>
      <c r="AP361" s="200"/>
      <c r="AQ361" s="200"/>
      <c r="AR361" s="200"/>
      <c r="AS361" s="200"/>
      <c r="AT361" s="200"/>
      <c r="AU361" s="200"/>
      <c r="AV361" s="200"/>
      <c r="AW361" s="200"/>
      <c r="AX361" s="200"/>
      <c r="AY361" s="200"/>
      <c r="AZ361" s="200"/>
      <c r="BA361" s="200"/>
      <c r="BB361" s="200"/>
      <c r="BC361" s="200"/>
      <c r="BD361" s="200"/>
      <c r="BE361" s="200"/>
      <c r="BF361" s="200"/>
      <c r="BG361" s="200"/>
      <c r="BH361" s="200"/>
      <c r="BI361" s="200"/>
      <c r="BJ361" s="200"/>
      <c r="BK361" s="200"/>
      <c r="BL361" s="200"/>
      <c r="BM361" s="200"/>
      <c r="BN361" s="200"/>
      <c r="BO361" s="200"/>
      <c r="BP361" s="200"/>
      <c r="BQ361" s="200"/>
      <c r="BR361" s="200"/>
      <c r="BS361" s="200"/>
      <c r="BT361" s="200"/>
      <c r="BU361" s="200"/>
      <c r="BV361" s="200"/>
      <c r="BW361" s="200"/>
      <c r="BX361" s="200"/>
      <c r="BY361" s="200"/>
      <c r="BZ361" s="200"/>
      <c r="CA361" s="200"/>
      <c r="CB361" s="200"/>
      <c r="CC361" s="200"/>
      <c r="CD361" s="200"/>
      <c r="CE361" s="200"/>
      <c r="CF361" s="200"/>
      <c r="CG361" s="200"/>
      <c r="CH361" s="200"/>
      <c r="CI361" s="200"/>
      <c r="CJ361" s="200"/>
      <c r="CK361" s="200"/>
      <c r="CL361" s="200"/>
      <c r="CM361" s="200"/>
      <c r="CN361" s="200"/>
      <c r="CO361" s="200"/>
      <c r="CP361" s="200"/>
      <c r="CQ361" s="200"/>
      <c r="CR361" s="200"/>
      <c r="CS361" s="200"/>
      <c r="CT361" s="200"/>
      <c r="CU361" s="200"/>
      <c r="CV361" s="200"/>
      <c r="CW361" s="200"/>
      <c r="CX361" s="200"/>
      <c r="CY361" s="200"/>
      <c r="CZ361" s="200"/>
      <c r="DA361" s="200"/>
      <c r="DB361" s="200"/>
      <c r="DC361" s="200"/>
      <c r="DD361" s="200"/>
      <c r="DE361" s="200"/>
      <c r="DF361" s="200"/>
      <c r="DG361" s="200"/>
      <c r="DH361" s="200"/>
      <c r="DI361" s="200"/>
      <c r="DJ361" s="200"/>
      <c r="DK361" s="200"/>
      <c r="DL361" s="200"/>
      <c r="DM361" s="200"/>
      <c r="DN361" s="200"/>
      <c r="DO361" s="200"/>
      <c r="DP361" s="200"/>
      <c r="DQ361" s="200"/>
      <c r="DR361" s="200"/>
      <c r="DS361" s="200"/>
      <c r="DT361" s="200"/>
      <c r="DU361" s="200"/>
      <c r="DV361" s="200"/>
      <c r="DW361" s="200"/>
      <c r="DX361" s="200"/>
      <c r="DY361" s="200"/>
      <c r="DZ361" s="200"/>
      <c r="EA361" s="200"/>
      <c r="EB361" s="200"/>
      <c r="EC361" s="200"/>
      <c r="ED361" s="200"/>
      <c r="EE361" s="200"/>
      <c r="EF361" s="200"/>
      <c r="EG361" s="32"/>
    </row>
    <row r="362" spans="1:137" outlineLevel="1">
      <c r="A362" s="211" t="str">
        <f>A350&amp;"."&amp;A352&amp;"."&amp;A351&amp;"."&amp;B362</f>
        <v>1.c.8.10</v>
      </c>
      <c r="B362">
        <v>10</v>
      </c>
      <c r="C362" t="e">
        <f>_xlfn.XLOOKUP($A362,Select!$A$4:$A$65,Select!$H$4:$H$65)</f>
        <v>#N/A</v>
      </c>
      <c r="D362"/>
      <c r="E362"/>
      <c r="F362"/>
      <c r="G362"/>
      <c r="H362"/>
      <c r="I362"/>
      <c r="J362"/>
      <c r="K362"/>
      <c r="L362"/>
      <c r="M362" s="200"/>
      <c r="N362" s="200"/>
      <c r="O362" s="200"/>
      <c r="P362" s="200"/>
      <c r="Q362" s="200"/>
      <c r="R362" s="200"/>
      <c r="S362" s="200"/>
      <c r="T362" s="200"/>
      <c r="U362" s="200"/>
      <c r="V362" s="200"/>
      <c r="W362" s="200"/>
      <c r="X362" s="200"/>
      <c r="Y362" s="200"/>
      <c r="Z362" s="200"/>
      <c r="AA362" s="200"/>
      <c r="AB362" s="200"/>
      <c r="AC362" s="200"/>
      <c r="AD362" s="200"/>
      <c r="AE362" s="200"/>
      <c r="AF362" s="200"/>
      <c r="AG362" s="200"/>
      <c r="AH362" s="200"/>
      <c r="AI362" s="200"/>
      <c r="AJ362" s="200"/>
      <c r="AK362" s="200"/>
      <c r="AL362" s="200"/>
      <c r="AM362" s="200"/>
      <c r="AN362" s="200"/>
      <c r="AO362" s="200"/>
      <c r="AP362" s="200"/>
      <c r="AQ362" s="200"/>
      <c r="AR362" s="200"/>
      <c r="AS362" s="200"/>
      <c r="AT362" s="200"/>
      <c r="AU362" s="200"/>
      <c r="AV362" s="200"/>
      <c r="AW362" s="200"/>
      <c r="AX362" s="200"/>
      <c r="AY362" s="200"/>
      <c r="AZ362" s="200"/>
      <c r="BA362" s="200"/>
      <c r="BB362" s="200"/>
      <c r="BC362" s="200"/>
      <c r="BD362" s="200"/>
      <c r="BE362" s="200"/>
      <c r="BF362" s="200"/>
      <c r="BG362" s="200"/>
      <c r="BH362" s="200"/>
      <c r="BI362" s="200"/>
      <c r="BJ362" s="200"/>
      <c r="BK362" s="200"/>
      <c r="BL362" s="200"/>
      <c r="BM362" s="200"/>
      <c r="BN362" s="200"/>
      <c r="BO362" s="200"/>
      <c r="BP362" s="200"/>
      <c r="BQ362" s="200"/>
      <c r="BR362" s="200"/>
      <c r="BS362" s="200"/>
      <c r="BT362" s="200"/>
      <c r="BU362" s="200"/>
      <c r="BV362" s="200"/>
      <c r="BW362" s="200"/>
      <c r="BX362" s="200"/>
      <c r="BY362" s="200"/>
      <c r="BZ362" s="200"/>
      <c r="CA362" s="200"/>
      <c r="CB362" s="200"/>
      <c r="CC362" s="200"/>
      <c r="CD362" s="200"/>
      <c r="CE362" s="200"/>
      <c r="CF362" s="200"/>
      <c r="CG362" s="200"/>
      <c r="CH362" s="200"/>
      <c r="CI362" s="200"/>
      <c r="CJ362" s="200"/>
      <c r="CK362" s="200"/>
      <c r="CL362" s="200"/>
      <c r="CM362" s="200"/>
      <c r="CN362" s="200"/>
      <c r="CO362" s="200"/>
      <c r="CP362" s="200"/>
      <c r="CQ362" s="200"/>
      <c r="CR362" s="200"/>
      <c r="CS362" s="200"/>
      <c r="CT362" s="200"/>
      <c r="CU362" s="200"/>
      <c r="CV362" s="200"/>
      <c r="CW362" s="200"/>
      <c r="CX362" s="200"/>
      <c r="CY362" s="200"/>
      <c r="CZ362" s="200"/>
      <c r="DA362" s="200"/>
      <c r="DB362" s="200"/>
      <c r="DC362" s="200"/>
      <c r="DD362" s="200"/>
      <c r="DE362" s="200"/>
      <c r="DF362" s="200"/>
      <c r="DG362" s="200"/>
      <c r="DH362" s="200"/>
      <c r="DI362" s="200"/>
      <c r="DJ362" s="200"/>
      <c r="DK362" s="200"/>
      <c r="DL362" s="200"/>
      <c r="DM362" s="200"/>
      <c r="DN362" s="200"/>
      <c r="DO362" s="200"/>
      <c r="DP362" s="200"/>
      <c r="DQ362" s="200"/>
      <c r="DR362" s="200"/>
      <c r="DS362" s="200"/>
      <c r="DT362" s="200"/>
      <c r="DU362" s="200"/>
      <c r="DV362" s="200"/>
      <c r="DW362" s="200"/>
      <c r="DX362" s="200"/>
      <c r="DY362" s="200"/>
      <c r="DZ362" s="200"/>
      <c r="EA362" s="200"/>
      <c r="EB362" s="200"/>
      <c r="EC362" s="200"/>
      <c r="ED362" s="200"/>
      <c r="EE362" s="200"/>
      <c r="EF362" s="200"/>
      <c r="EG362" s="32"/>
    </row>
    <row r="363" spans="1:137" outlineLevel="1">
      <c r="A363" s="211" t="str">
        <f>A350&amp;"."&amp;A352&amp;"."&amp;A351&amp;"."&amp;B363</f>
        <v>1.c.8.11</v>
      </c>
      <c r="B363">
        <v>11</v>
      </c>
      <c r="C363" t="e">
        <f>_xlfn.XLOOKUP($A363,Select!$A$4:$A$65,Select!$H$4:$H$65)</f>
        <v>#N/A</v>
      </c>
      <c r="D363"/>
      <c r="E363"/>
      <c r="F363"/>
      <c r="G363"/>
      <c r="H363"/>
      <c r="I363"/>
      <c r="J363"/>
      <c r="K363"/>
      <c r="L363"/>
      <c r="M363" s="200"/>
      <c r="N363" s="200"/>
      <c r="O363" s="200"/>
      <c r="P363" s="200"/>
      <c r="Q363" s="200"/>
      <c r="R363" s="200"/>
      <c r="S363" s="200"/>
      <c r="T363" s="200"/>
      <c r="U363" s="200"/>
      <c r="V363" s="200"/>
      <c r="W363" s="200"/>
      <c r="X363" s="200"/>
      <c r="Y363" s="200"/>
      <c r="Z363" s="200"/>
      <c r="AA363" s="200"/>
      <c r="AB363" s="200"/>
      <c r="AC363" s="200"/>
      <c r="AD363" s="200"/>
      <c r="AE363" s="200"/>
      <c r="AF363" s="200"/>
      <c r="AG363" s="200"/>
      <c r="AH363" s="200"/>
      <c r="AI363" s="200"/>
      <c r="AJ363" s="200"/>
      <c r="AK363" s="200"/>
      <c r="AL363" s="200"/>
      <c r="AM363" s="200"/>
      <c r="AN363" s="200"/>
      <c r="AO363" s="200"/>
      <c r="AP363" s="200"/>
      <c r="AQ363" s="200"/>
      <c r="AR363" s="200"/>
      <c r="AS363" s="200"/>
      <c r="AT363" s="200"/>
      <c r="AU363" s="200"/>
      <c r="AV363" s="200"/>
      <c r="AW363" s="200"/>
      <c r="AX363" s="200"/>
      <c r="AY363" s="200"/>
      <c r="AZ363" s="200"/>
      <c r="BA363" s="200"/>
      <c r="BB363" s="200"/>
      <c r="BC363" s="200"/>
      <c r="BD363" s="200"/>
      <c r="BE363" s="200"/>
      <c r="BF363" s="200"/>
      <c r="BG363" s="200"/>
      <c r="BH363" s="200"/>
      <c r="BI363" s="200"/>
      <c r="BJ363" s="200"/>
      <c r="BK363" s="200"/>
      <c r="BL363" s="200"/>
      <c r="BM363" s="200"/>
      <c r="BN363" s="200"/>
      <c r="BO363" s="200"/>
      <c r="BP363" s="200"/>
      <c r="BQ363" s="200"/>
      <c r="BR363" s="200"/>
      <c r="BS363" s="200"/>
      <c r="BT363" s="200"/>
      <c r="BU363" s="200"/>
      <c r="BV363" s="200"/>
      <c r="BW363" s="200"/>
      <c r="BX363" s="200"/>
      <c r="BY363" s="200"/>
      <c r="BZ363" s="200"/>
      <c r="CA363" s="200"/>
      <c r="CB363" s="200"/>
      <c r="CC363" s="200"/>
      <c r="CD363" s="200"/>
      <c r="CE363" s="200"/>
      <c r="CF363" s="200"/>
      <c r="CG363" s="200"/>
      <c r="CH363" s="200"/>
      <c r="CI363" s="200"/>
      <c r="CJ363" s="200"/>
      <c r="CK363" s="200"/>
      <c r="CL363" s="200"/>
      <c r="CM363" s="200"/>
      <c r="CN363" s="200"/>
      <c r="CO363" s="200"/>
      <c r="CP363" s="200"/>
      <c r="CQ363" s="200"/>
      <c r="CR363" s="200"/>
      <c r="CS363" s="200"/>
      <c r="CT363" s="200"/>
      <c r="CU363" s="200"/>
      <c r="CV363" s="200"/>
      <c r="CW363" s="200"/>
      <c r="CX363" s="200"/>
      <c r="CY363" s="200"/>
      <c r="CZ363" s="200"/>
      <c r="DA363" s="200"/>
      <c r="DB363" s="200"/>
      <c r="DC363" s="200"/>
      <c r="DD363" s="200"/>
      <c r="DE363" s="200"/>
      <c r="DF363" s="200"/>
      <c r="DG363" s="200"/>
      <c r="DH363" s="200"/>
      <c r="DI363" s="200"/>
      <c r="DJ363" s="200"/>
      <c r="DK363" s="200"/>
      <c r="DL363" s="200"/>
      <c r="DM363" s="200"/>
      <c r="DN363" s="200"/>
      <c r="DO363" s="200"/>
      <c r="DP363" s="200"/>
      <c r="DQ363" s="200"/>
      <c r="DR363" s="200"/>
      <c r="DS363" s="200"/>
      <c r="DT363" s="200"/>
      <c r="DU363" s="200"/>
      <c r="DV363" s="200"/>
      <c r="DW363" s="200"/>
      <c r="DX363" s="200"/>
      <c r="DY363" s="200"/>
      <c r="DZ363" s="200"/>
      <c r="EA363" s="200"/>
      <c r="EB363" s="200"/>
      <c r="EC363" s="200"/>
      <c r="ED363" s="200"/>
      <c r="EE363" s="200"/>
      <c r="EF363" s="200"/>
      <c r="EG363" s="32"/>
    </row>
    <row r="364" spans="1:137" outlineLevel="1">
      <c r="A364" s="211" t="str">
        <f>A350&amp;"."&amp;A352&amp;"."&amp;A351&amp;"."&amp;B364</f>
        <v>1.c.8.12</v>
      </c>
      <c r="B364">
        <v>12</v>
      </c>
      <c r="C364" t="e">
        <f>_xlfn.XLOOKUP($A364,Select!$A$4:$A$65,Select!$H$4:$H$65)</f>
        <v>#N/A</v>
      </c>
      <c r="D364"/>
      <c r="E364"/>
      <c r="F364"/>
      <c r="G364"/>
      <c r="H364"/>
      <c r="I364"/>
      <c r="J364"/>
      <c r="K364"/>
      <c r="L364"/>
      <c r="M364" s="200"/>
      <c r="N364" s="200"/>
      <c r="O364" s="200"/>
      <c r="P364" s="200"/>
      <c r="Q364" s="200"/>
      <c r="R364" s="200"/>
      <c r="S364" s="200"/>
      <c r="T364" s="200"/>
      <c r="U364" s="200"/>
      <c r="V364" s="200"/>
      <c r="W364" s="200"/>
      <c r="X364" s="200"/>
      <c r="Y364" s="200"/>
      <c r="Z364" s="200"/>
      <c r="AA364" s="200"/>
      <c r="AB364" s="200"/>
      <c r="AC364" s="200"/>
      <c r="AD364" s="200"/>
      <c r="AE364" s="200"/>
      <c r="AF364" s="200"/>
      <c r="AG364" s="200"/>
      <c r="AH364" s="200"/>
      <c r="AI364" s="200"/>
      <c r="AJ364" s="200"/>
      <c r="AK364" s="200"/>
      <c r="AL364" s="200"/>
      <c r="AM364" s="200"/>
      <c r="AN364" s="200"/>
      <c r="AO364" s="200"/>
      <c r="AP364" s="200"/>
      <c r="AQ364" s="200"/>
      <c r="AR364" s="200"/>
      <c r="AS364" s="200"/>
      <c r="AT364" s="200"/>
      <c r="AU364" s="200"/>
      <c r="AV364" s="200"/>
      <c r="AW364" s="200"/>
      <c r="AX364" s="200"/>
      <c r="AY364" s="200"/>
      <c r="AZ364" s="200"/>
      <c r="BA364" s="200"/>
      <c r="BB364" s="200"/>
      <c r="BC364" s="200"/>
      <c r="BD364" s="200"/>
      <c r="BE364" s="200"/>
      <c r="BF364" s="200"/>
      <c r="BG364" s="200"/>
      <c r="BH364" s="200"/>
      <c r="BI364" s="200"/>
      <c r="BJ364" s="200"/>
      <c r="BK364" s="200"/>
      <c r="BL364" s="200"/>
      <c r="BM364" s="200"/>
      <c r="BN364" s="200"/>
      <c r="BO364" s="200"/>
      <c r="BP364" s="200"/>
      <c r="BQ364" s="200"/>
      <c r="BR364" s="200"/>
      <c r="BS364" s="200"/>
      <c r="BT364" s="200"/>
      <c r="BU364" s="200"/>
      <c r="BV364" s="200"/>
      <c r="BW364" s="200"/>
      <c r="BX364" s="200"/>
      <c r="BY364" s="200"/>
      <c r="BZ364" s="200"/>
      <c r="CA364" s="200"/>
      <c r="CB364" s="200"/>
      <c r="CC364" s="200"/>
      <c r="CD364" s="200"/>
      <c r="CE364" s="200"/>
      <c r="CF364" s="200"/>
      <c r="CG364" s="200"/>
      <c r="CH364" s="200"/>
      <c r="CI364" s="200"/>
      <c r="CJ364" s="200"/>
      <c r="CK364" s="200"/>
      <c r="CL364" s="200"/>
      <c r="CM364" s="200"/>
      <c r="CN364" s="200"/>
      <c r="CO364" s="200"/>
      <c r="CP364" s="200"/>
      <c r="CQ364" s="200"/>
      <c r="CR364" s="200"/>
      <c r="CS364" s="200"/>
      <c r="CT364" s="200"/>
      <c r="CU364" s="200"/>
      <c r="CV364" s="200"/>
      <c r="CW364" s="200"/>
      <c r="CX364" s="200"/>
      <c r="CY364" s="200"/>
      <c r="CZ364" s="200"/>
      <c r="DA364" s="200"/>
      <c r="DB364" s="200"/>
      <c r="DC364" s="200"/>
      <c r="DD364" s="200"/>
      <c r="DE364" s="200"/>
      <c r="DF364" s="200"/>
      <c r="DG364" s="200"/>
      <c r="DH364" s="200"/>
      <c r="DI364" s="200"/>
      <c r="DJ364" s="200"/>
      <c r="DK364" s="200"/>
      <c r="DL364" s="200"/>
      <c r="DM364" s="200"/>
      <c r="DN364" s="200"/>
      <c r="DO364" s="200"/>
      <c r="DP364" s="200"/>
      <c r="DQ364" s="200"/>
      <c r="DR364" s="200"/>
      <c r="DS364" s="200"/>
      <c r="DT364" s="200"/>
      <c r="DU364" s="200"/>
      <c r="DV364" s="200"/>
      <c r="DW364" s="200"/>
      <c r="DX364" s="200"/>
      <c r="DY364" s="200"/>
      <c r="DZ364" s="200"/>
      <c r="EA364" s="200"/>
      <c r="EB364" s="200"/>
      <c r="EC364" s="200"/>
      <c r="ED364" s="200"/>
      <c r="EE364" s="200"/>
      <c r="EF364" s="200"/>
      <c r="EG364" s="32"/>
    </row>
    <row r="365" spans="1:137" s="156" customFormat="1" outlineLevel="1">
      <c r="A365" s="212"/>
      <c r="B365" s="201">
        <f>B364-COUNTIFS(C353:C364,#N/A)</f>
        <v>1</v>
      </c>
      <c r="C365" s="201" t="s">
        <v>285</v>
      </c>
      <c r="D365" s="201"/>
      <c r="E365" s="201"/>
      <c r="F365" s="201"/>
      <c r="G365" s="201"/>
      <c r="H365" s="201"/>
      <c r="I365" s="201"/>
      <c r="J365" s="201"/>
      <c r="K365" s="201"/>
      <c r="L365" s="201"/>
      <c r="M365" s="201">
        <f>SUM(M353:M364)</f>
        <v>0</v>
      </c>
      <c r="N365" s="201">
        <f>SUM(N353:N364)</f>
        <v>0</v>
      </c>
      <c r="O365" s="201">
        <f t="shared" ref="O365:BZ365" si="106">SUM(O353:O364)</f>
        <v>0</v>
      </c>
      <c r="P365" s="201">
        <f t="shared" si="106"/>
        <v>0</v>
      </c>
      <c r="Q365" s="201">
        <f t="shared" si="106"/>
        <v>0</v>
      </c>
      <c r="R365" s="201">
        <f t="shared" si="106"/>
        <v>0</v>
      </c>
      <c r="S365" s="201">
        <f t="shared" si="106"/>
        <v>0</v>
      </c>
      <c r="T365" s="201">
        <f t="shared" si="106"/>
        <v>0</v>
      </c>
      <c r="U365" s="201">
        <f t="shared" si="106"/>
        <v>0</v>
      </c>
      <c r="V365" s="201">
        <f t="shared" si="106"/>
        <v>0</v>
      </c>
      <c r="W365" s="201">
        <f t="shared" si="106"/>
        <v>0</v>
      </c>
      <c r="X365" s="201">
        <f t="shared" si="106"/>
        <v>0</v>
      </c>
      <c r="Y365" s="201">
        <f t="shared" si="106"/>
        <v>0</v>
      </c>
      <c r="Z365" s="201">
        <f t="shared" si="106"/>
        <v>0</v>
      </c>
      <c r="AA365" s="201">
        <f t="shared" si="106"/>
        <v>0</v>
      </c>
      <c r="AB365" s="201">
        <f t="shared" si="106"/>
        <v>0</v>
      </c>
      <c r="AC365" s="201">
        <f t="shared" si="106"/>
        <v>0</v>
      </c>
      <c r="AD365" s="201">
        <f t="shared" si="106"/>
        <v>0</v>
      </c>
      <c r="AE365" s="201">
        <f t="shared" si="106"/>
        <v>0</v>
      </c>
      <c r="AF365" s="201">
        <f t="shared" si="106"/>
        <v>0</v>
      </c>
      <c r="AG365" s="201">
        <f t="shared" si="106"/>
        <v>0</v>
      </c>
      <c r="AH365" s="201">
        <f t="shared" si="106"/>
        <v>0</v>
      </c>
      <c r="AI365" s="201">
        <f t="shared" si="106"/>
        <v>0</v>
      </c>
      <c r="AJ365" s="201">
        <f t="shared" si="106"/>
        <v>0</v>
      </c>
      <c r="AK365" s="201">
        <f t="shared" si="106"/>
        <v>0</v>
      </c>
      <c r="AL365" s="201">
        <f t="shared" si="106"/>
        <v>0</v>
      </c>
      <c r="AM365" s="201">
        <f t="shared" si="106"/>
        <v>0</v>
      </c>
      <c r="AN365" s="201">
        <f t="shared" si="106"/>
        <v>0</v>
      </c>
      <c r="AO365" s="201">
        <f t="shared" si="106"/>
        <v>0</v>
      </c>
      <c r="AP365" s="201">
        <f t="shared" si="106"/>
        <v>0</v>
      </c>
      <c r="AQ365" s="201">
        <f t="shared" si="106"/>
        <v>0</v>
      </c>
      <c r="AR365" s="201">
        <f t="shared" si="106"/>
        <v>0</v>
      </c>
      <c r="AS365" s="201">
        <f t="shared" si="106"/>
        <v>0</v>
      </c>
      <c r="AT365" s="201">
        <f t="shared" si="106"/>
        <v>0</v>
      </c>
      <c r="AU365" s="201">
        <f t="shared" si="106"/>
        <v>0</v>
      </c>
      <c r="AV365" s="201">
        <f t="shared" si="106"/>
        <v>0</v>
      </c>
      <c r="AW365" s="201">
        <f t="shared" si="106"/>
        <v>0</v>
      </c>
      <c r="AX365" s="201">
        <f t="shared" si="106"/>
        <v>0</v>
      </c>
      <c r="AY365" s="201">
        <f t="shared" si="106"/>
        <v>0</v>
      </c>
      <c r="AZ365" s="201">
        <f t="shared" si="106"/>
        <v>0</v>
      </c>
      <c r="BA365" s="201">
        <f t="shared" si="106"/>
        <v>0</v>
      </c>
      <c r="BB365" s="201">
        <f t="shared" si="106"/>
        <v>0</v>
      </c>
      <c r="BC365" s="201">
        <f t="shared" si="106"/>
        <v>0</v>
      </c>
      <c r="BD365" s="201">
        <f t="shared" si="106"/>
        <v>0</v>
      </c>
      <c r="BE365" s="201">
        <f t="shared" si="106"/>
        <v>0</v>
      </c>
      <c r="BF365" s="201">
        <f t="shared" si="106"/>
        <v>0</v>
      </c>
      <c r="BG365" s="201">
        <f t="shared" si="106"/>
        <v>0</v>
      </c>
      <c r="BH365" s="201">
        <f t="shared" si="106"/>
        <v>0</v>
      </c>
      <c r="BI365" s="201">
        <f t="shared" si="106"/>
        <v>0</v>
      </c>
      <c r="BJ365" s="201">
        <f t="shared" si="106"/>
        <v>0</v>
      </c>
      <c r="BK365" s="201">
        <f t="shared" si="106"/>
        <v>0</v>
      </c>
      <c r="BL365" s="201">
        <f t="shared" si="106"/>
        <v>0</v>
      </c>
      <c r="BM365" s="201">
        <f t="shared" si="106"/>
        <v>0</v>
      </c>
      <c r="BN365" s="201">
        <f t="shared" si="106"/>
        <v>0</v>
      </c>
      <c r="BO365" s="201">
        <f t="shared" si="106"/>
        <v>0</v>
      </c>
      <c r="BP365" s="201">
        <f t="shared" si="106"/>
        <v>0</v>
      </c>
      <c r="BQ365" s="201">
        <f t="shared" si="106"/>
        <v>0</v>
      </c>
      <c r="BR365" s="201">
        <f t="shared" si="106"/>
        <v>0</v>
      </c>
      <c r="BS365" s="201">
        <f t="shared" si="106"/>
        <v>0</v>
      </c>
      <c r="BT365" s="201">
        <f t="shared" si="106"/>
        <v>0</v>
      </c>
      <c r="BU365" s="201">
        <f t="shared" si="106"/>
        <v>0</v>
      </c>
      <c r="BV365" s="201">
        <f t="shared" si="106"/>
        <v>0</v>
      </c>
      <c r="BW365" s="201">
        <f t="shared" si="106"/>
        <v>0</v>
      </c>
      <c r="BX365" s="201">
        <f t="shared" si="106"/>
        <v>0</v>
      </c>
      <c r="BY365" s="201">
        <f t="shared" si="106"/>
        <v>0</v>
      </c>
      <c r="BZ365" s="201">
        <f t="shared" si="106"/>
        <v>0</v>
      </c>
      <c r="CA365" s="201">
        <f t="shared" ref="CA365:EG365" si="107">SUM(CA353:CA364)</f>
        <v>0</v>
      </c>
      <c r="CB365" s="201">
        <f t="shared" si="107"/>
        <v>0</v>
      </c>
      <c r="CC365" s="201">
        <f t="shared" si="107"/>
        <v>0</v>
      </c>
      <c r="CD365" s="201">
        <f t="shared" si="107"/>
        <v>0</v>
      </c>
      <c r="CE365" s="201">
        <f t="shared" si="107"/>
        <v>0</v>
      </c>
      <c r="CF365" s="201">
        <f t="shared" si="107"/>
        <v>0</v>
      </c>
      <c r="CG365" s="201">
        <f t="shared" si="107"/>
        <v>0</v>
      </c>
      <c r="CH365" s="201">
        <f t="shared" si="107"/>
        <v>0</v>
      </c>
      <c r="CI365" s="201">
        <f t="shared" si="107"/>
        <v>0</v>
      </c>
      <c r="CJ365" s="201">
        <f t="shared" si="107"/>
        <v>0</v>
      </c>
      <c r="CK365" s="201">
        <f t="shared" si="107"/>
        <v>0</v>
      </c>
      <c r="CL365" s="201">
        <f t="shared" si="107"/>
        <v>0</v>
      </c>
      <c r="CM365" s="201">
        <f t="shared" si="107"/>
        <v>0</v>
      </c>
      <c r="CN365" s="201">
        <f t="shared" si="107"/>
        <v>0</v>
      </c>
      <c r="CO365" s="201">
        <f t="shared" si="107"/>
        <v>0</v>
      </c>
      <c r="CP365" s="201">
        <f t="shared" si="107"/>
        <v>0</v>
      </c>
      <c r="CQ365" s="201">
        <f t="shared" si="107"/>
        <v>0</v>
      </c>
      <c r="CR365" s="201">
        <f t="shared" si="107"/>
        <v>0</v>
      </c>
      <c r="CS365" s="201">
        <f t="shared" si="107"/>
        <v>0</v>
      </c>
      <c r="CT365" s="201">
        <f t="shared" si="107"/>
        <v>0</v>
      </c>
      <c r="CU365" s="201">
        <f t="shared" si="107"/>
        <v>0</v>
      </c>
      <c r="CV365" s="201">
        <f t="shared" si="107"/>
        <v>0</v>
      </c>
      <c r="CW365" s="201">
        <f t="shared" si="107"/>
        <v>0</v>
      </c>
      <c r="CX365" s="201">
        <f t="shared" si="107"/>
        <v>0</v>
      </c>
      <c r="CY365" s="201">
        <f t="shared" si="107"/>
        <v>0</v>
      </c>
      <c r="CZ365" s="201">
        <f t="shared" si="107"/>
        <v>0</v>
      </c>
      <c r="DA365" s="201">
        <f t="shared" si="107"/>
        <v>0</v>
      </c>
      <c r="DB365" s="201">
        <f t="shared" si="107"/>
        <v>0</v>
      </c>
      <c r="DC365" s="201">
        <f t="shared" si="107"/>
        <v>0</v>
      </c>
      <c r="DD365" s="201">
        <f t="shared" si="107"/>
        <v>0</v>
      </c>
      <c r="DE365" s="201">
        <f t="shared" si="107"/>
        <v>0</v>
      </c>
      <c r="DF365" s="201">
        <f t="shared" si="107"/>
        <v>0</v>
      </c>
      <c r="DG365" s="201">
        <f t="shared" si="107"/>
        <v>0</v>
      </c>
      <c r="DH365" s="201">
        <f t="shared" si="107"/>
        <v>0</v>
      </c>
      <c r="DI365" s="201">
        <f t="shared" si="107"/>
        <v>0</v>
      </c>
      <c r="DJ365" s="201">
        <f t="shared" si="107"/>
        <v>0</v>
      </c>
      <c r="DK365" s="201">
        <f t="shared" si="107"/>
        <v>0</v>
      </c>
      <c r="DL365" s="201">
        <f t="shared" si="107"/>
        <v>0</v>
      </c>
      <c r="DM365" s="201">
        <f t="shared" si="107"/>
        <v>0</v>
      </c>
      <c r="DN365" s="201">
        <f t="shared" si="107"/>
        <v>0</v>
      </c>
      <c r="DO365" s="201">
        <f t="shared" si="107"/>
        <v>0</v>
      </c>
      <c r="DP365" s="201">
        <f t="shared" si="107"/>
        <v>0</v>
      </c>
      <c r="DQ365" s="201">
        <f t="shared" si="107"/>
        <v>0</v>
      </c>
      <c r="DR365" s="201">
        <f t="shared" si="107"/>
        <v>0</v>
      </c>
      <c r="DS365" s="201">
        <f t="shared" si="107"/>
        <v>0</v>
      </c>
      <c r="DT365" s="201">
        <f t="shared" si="107"/>
        <v>0</v>
      </c>
      <c r="DU365" s="201">
        <f t="shared" si="107"/>
        <v>0</v>
      </c>
      <c r="DV365" s="201">
        <f t="shared" si="107"/>
        <v>0</v>
      </c>
      <c r="DW365" s="201">
        <f t="shared" si="107"/>
        <v>0</v>
      </c>
      <c r="DX365" s="201">
        <f t="shared" si="107"/>
        <v>0</v>
      </c>
      <c r="DY365" s="201">
        <f t="shared" si="107"/>
        <v>0</v>
      </c>
      <c r="DZ365" s="201">
        <f t="shared" si="107"/>
        <v>0</v>
      </c>
      <c r="EA365" s="201">
        <f t="shared" si="107"/>
        <v>0</v>
      </c>
      <c r="EB365" s="201">
        <f t="shared" si="107"/>
        <v>0</v>
      </c>
      <c r="EC365" s="201">
        <f t="shared" si="107"/>
        <v>0</v>
      </c>
      <c r="ED365" s="201">
        <f t="shared" si="107"/>
        <v>0</v>
      </c>
      <c r="EE365" s="201">
        <f t="shared" si="107"/>
        <v>0</v>
      </c>
      <c r="EF365" s="201">
        <f t="shared" si="107"/>
        <v>0</v>
      </c>
      <c r="EG365" s="155">
        <f t="shared" si="107"/>
        <v>0</v>
      </c>
    </row>
    <row r="366" spans="1:137" outlineLevel="1">
      <c r="A366" s="211"/>
      <c r="B366"/>
      <c r="C366"/>
      <c r="D366"/>
      <c r="E366"/>
      <c r="F366"/>
      <c r="G366"/>
      <c r="H366"/>
      <c r="I366"/>
      <c r="J366"/>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s="7"/>
    </row>
    <row r="367" spans="1:137" outlineLevel="1">
      <c r="A367" s="220" t="s">
        <v>216</v>
      </c>
      <c r="B367" s="220" t="s">
        <v>286</v>
      </c>
      <c r="C367" s="220" t="s">
        <v>284</v>
      </c>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c r="AA367" s="220"/>
      <c r="AB367" s="220"/>
      <c r="AC367" s="220"/>
      <c r="AD367" s="220"/>
      <c r="AE367" s="220"/>
      <c r="AF367" s="220"/>
      <c r="AG367" s="220"/>
      <c r="AH367" s="220"/>
      <c r="AI367" s="220"/>
      <c r="AJ367" s="220"/>
      <c r="AK367" s="220"/>
      <c r="AL367" s="220"/>
      <c r="AM367" s="220"/>
      <c r="AN367" s="220"/>
      <c r="AO367" s="220"/>
      <c r="AP367" s="220"/>
      <c r="AQ367" s="220"/>
      <c r="AR367" s="220"/>
      <c r="AS367" s="220"/>
      <c r="AT367" s="220"/>
      <c r="AU367" s="220"/>
      <c r="AV367" s="220"/>
      <c r="AW367" s="220"/>
      <c r="AX367" s="220"/>
      <c r="AY367" s="220"/>
      <c r="AZ367" s="220"/>
      <c r="BA367" s="220"/>
      <c r="BB367" s="220"/>
      <c r="BC367" s="220"/>
      <c r="BD367" s="220"/>
      <c r="BE367" s="220"/>
      <c r="BF367" s="220"/>
      <c r="BG367" s="220"/>
      <c r="BH367" s="220"/>
      <c r="BI367" s="220"/>
      <c r="BJ367" s="220"/>
      <c r="BK367" s="220"/>
      <c r="BL367" s="220"/>
      <c r="BM367" s="220"/>
      <c r="BN367" s="220"/>
      <c r="BO367" s="220"/>
      <c r="BP367" s="220"/>
      <c r="BQ367" s="220"/>
      <c r="BR367" s="220"/>
      <c r="BS367" s="220"/>
      <c r="BT367" s="220"/>
      <c r="BU367" s="220"/>
      <c r="BV367" s="220"/>
      <c r="BW367" s="220"/>
      <c r="BX367" s="220"/>
      <c r="BY367" s="220"/>
      <c r="BZ367" s="220"/>
      <c r="CA367" s="220"/>
      <c r="CB367" s="220"/>
      <c r="CC367" s="220"/>
      <c r="CD367" s="220"/>
      <c r="CE367" s="220"/>
      <c r="CF367" s="220"/>
      <c r="CG367" s="220"/>
      <c r="CH367" s="220"/>
      <c r="CI367" s="220"/>
      <c r="CJ367" s="220"/>
      <c r="CK367" s="220"/>
      <c r="CL367" s="220"/>
      <c r="CM367" s="220"/>
      <c r="CN367" s="220"/>
      <c r="CO367" s="220"/>
      <c r="CP367" s="220"/>
      <c r="CQ367" s="220"/>
      <c r="CR367" s="220"/>
      <c r="CS367" s="220"/>
      <c r="CT367" s="220"/>
      <c r="CU367" s="220"/>
      <c r="CV367" s="220"/>
      <c r="CW367" s="220"/>
      <c r="CX367" s="220"/>
      <c r="CY367" s="220"/>
      <c r="CZ367" s="220"/>
      <c r="DA367" s="220"/>
      <c r="DB367" s="220"/>
      <c r="DC367" s="220"/>
      <c r="DD367" s="220"/>
      <c r="DE367" s="220"/>
      <c r="DF367" s="220"/>
      <c r="DG367" s="220"/>
      <c r="DH367" s="220"/>
      <c r="DI367" s="220"/>
      <c r="DJ367" s="220"/>
      <c r="DK367" s="220"/>
      <c r="DL367" s="220"/>
      <c r="DM367" s="220"/>
      <c r="DN367" s="220"/>
      <c r="DO367" s="220"/>
      <c r="DP367" s="220"/>
      <c r="DQ367" s="220"/>
      <c r="DR367" s="220"/>
      <c r="DS367" s="220"/>
      <c r="DT367" s="220"/>
      <c r="DU367" s="220"/>
      <c r="DV367" s="220"/>
      <c r="DW367" s="220"/>
      <c r="DX367" s="220"/>
      <c r="DY367" s="220"/>
      <c r="DZ367" s="220"/>
      <c r="EA367" s="220"/>
      <c r="EB367" s="220"/>
      <c r="EC367" s="220"/>
      <c r="ED367" s="220"/>
      <c r="EE367" s="220"/>
      <c r="EF367" s="220"/>
      <c r="EG367" s="9"/>
    </row>
    <row r="368" spans="1:137" outlineLevel="1">
      <c r="A368" s="211" t="str">
        <f>A350&amp;"."&amp;A367&amp;"."&amp;A351&amp;"."&amp;B368</f>
        <v>1.o.8.1</v>
      </c>
      <c r="B368">
        <v>1</v>
      </c>
      <c r="C368" t="str">
        <f>_xlfn.XLOOKUP($A368,Select!$A$4:$A$65,Select!$H$4:$H$65)</f>
        <v>Contingency</v>
      </c>
      <c r="D368"/>
      <c r="E368"/>
      <c r="F368"/>
      <c r="G368"/>
      <c r="H368"/>
      <c r="I368"/>
      <c r="J368"/>
      <c r="K368"/>
      <c r="L368"/>
      <c r="M368" s="200"/>
      <c r="N368" s="200"/>
      <c r="O368" s="200"/>
      <c r="P368" s="200"/>
      <c r="Q368" s="200"/>
      <c r="R368" s="200"/>
      <c r="S368" s="200"/>
      <c r="T368" s="200"/>
      <c r="U368" s="200"/>
      <c r="V368" s="200"/>
      <c r="W368" s="200"/>
      <c r="X368" s="200"/>
      <c r="Y368" s="200"/>
      <c r="Z368" s="200"/>
      <c r="AA368" s="200"/>
      <c r="AB368" s="200"/>
      <c r="AC368" s="200"/>
      <c r="AD368" s="200"/>
      <c r="AE368" s="200"/>
      <c r="AF368" s="200"/>
      <c r="AG368" s="200"/>
      <c r="AH368" s="200"/>
      <c r="AI368" s="200"/>
      <c r="AJ368" s="200"/>
      <c r="AK368" s="200"/>
      <c r="AL368" s="200"/>
      <c r="AM368" s="200"/>
      <c r="AN368" s="200"/>
      <c r="AO368" s="200"/>
      <c r="AP368" s="200"/>
      <c r="AQ368" s="200"/>
      <c r="AR368" s="200"/>
      <c r="AS368" s="200"/>
      <c r="AT368" s="200"/>
      <c r="AU368" s="200"/>
      <c r="AV368" s="200"/>
      <c r="AW368" s="200"/>
      <c r="AX368" s="200"/>
      <c r="AY368" s="200"/>
      <c r="AZ368" s="200"/>
      <c r="BA368" s="200"/>
      <c r="BB368" s="200"/>
      <c r="BC368" s="200"/>
      <c r="BD368" s="200"/>
      <c r="BE368" s="200"/>
      <c r="BF368" s="200"/>
      <c r="BG368" s="200"/>
      <c r="BH368" s="200"/>
      <c r="BI368" s="200"/>
      <c r="BJ368" s="200"/>
      <c r="BK368" s="200"/>
      <c r="BL368" s="200"/>
      <c r="BM368" s="200"/>
      <c r="BN368" s="200"/>
      <c r="BO368" s="200"/>
      <c r="BP368" s="200"/>
      <c r="BQ368" s="200"/>
      <c r="BR368" s="200"/>
      <c r="BS368" s="200"/>
      <c r="BT368" s="200"/>
      <c r="BU368" s="200"/>
      <c r="BV368" s="200"/>
      <c r="BW368" s="200"/>
      <c r="BX368" s="200"/>
      <c r="BY368" s="200"/>
      <c r="BZ368" s="200"/>
      <c r="CA368" s="200"/>
      <c r="CB368" s="200"/>
      <c r="CC368" s="200"/>
      <c r="CD368" s="200"/>
      <c r="CE368" s="200"/>
      <c r="CF368" s="200"/>
      <c r="CG368" s="200"/>
      <c r="CH368" s="200"/>
      <c r="CI368" s="200"/>
      <c r="CJ368" s="200"/>
      <c r="CK368" s="200"/>
      <c r="CL368" s="200"/>
      <c r="CM368" s="200"/>
      <c r="CN368" s="200"/>
      <c r="CO368" s="200"/>
      <c r="CP368" s="200"/>
      <c r="CQ368" s="200"/>
      <c r="CR368" s="200"/>
      <c r="CS368" s="200"/>
      <c r="CT368" s="200"/>
      <c r="CU368" s="200"/>
      <c r="CV368" s="200"/>
      <c r="CW368" s="200"/>
      <c r="CX368" s="200"/>
      <c r="CY368" s="200"/>
      <c r="CZ368" s="200"/>
      <c r="DA368" s="200"/>
      <c r="DB368" s="200"/>
      <c r="DC368" s="200"/>
      <c r="DD368" s="200"/>
      <c r="DE368" s="200"/>
      <c r="DF368" s="200"/>
      <c r="DG368" s="200"/>
      <c r="DH368" s="200"/>
      <c r="DI368" s="200"/>
      <c r="DJ368" s="200"/>
      <c r="DK368" s="200"/>
      <c r="DL368" s="200"/>
      <c r="DM368" s="200"/>
      <c r="DN368" s="200"/>
      <c r="DO368" s="200"/>
      <c r="DP368" s="200"/>
      <c r="DQ368" s="200"/>
      <c r="DR368" s="200"/>
      <c r="DS368" s="200"/>
      <c r="DT368" s="200"/>
      <c r="DU368" s="200"/>
      <c r="DV368" s="200"/>
      <c r="DW368" s="200"/>
      <c r="DX368" s="200"/>
      <c r="DY368" s="200"/>
      <c r="DZ368" s="200"/>
      <c r="EA368" s="200"/>
      <c r="EB368" s="200"/>
      <c r="EC368" s="200"/>
      <c r="ED368" s="200"/>
      <c r="EE368" s="200"/>
      <c r="EF368" s="200"/>
      <c r="EG368" s="32"/>
    </row>
    <row r="369" spans="1:137" outlineLevel="1">
      <c r="A369" s="211" t="str">
        <f>A350&amp;"."&amp;A367&amp;"."&amp;A351&amp;"."&amp;B369</f>
        <v>1.o.8.2</v>
      </c>
      <c r="B369">
        <v>2</v>
      </c>
      <c r="C369" t="e">
        <f>_xlfn.XLOOKUP($A369,Select!$A$4:$A$65,Select!$H$4:$H$65)</f>
        <v>#N/A</v>
      </c>
      <c r="D369"/>
      <c r="E369"/>
      <c r="F369"/>
      <c r="G369"/>
      <c r="H369"/>
      <c r="I369"/>
      <c r="J369"/>
      <c r="K369"/>
      <c r="L369"/>
      <c r="M369" s="200"/>
      <c r="N369" s="200"/>
      <c r="O369" s="200"/>
      <c r="P369" s="200"/>
      <c r="Q369" s="200"/>
      <c r="R369" s="200"/>
      <c r="S369" s="200"/>
      <c r="T369" s="200"/>
      <c r="U369" s="200"/>
      <c r="V369" s="200"/>
      <c r="W369" s="200"/>
      <c r="X369" s="200"/>
      <c r="Y369" s="200"/>
      <c r="Z369" s="200"/>
      <c r="AA369" s="200"/>
      <c r="AB369" s="200"/>
      <c r="AC369" s="200"/>
      <c r="AD369" s="200"/>
      <c r="AE369" s="200"/>
      <c r="AF369" s="200"/>
      <c r="AG369" s="200"/>
      <c r="AH369" s="200"/>
      <c r="AI369" s="200"/>
      <c r="AJ369" s="200"/>
      <c r="AK369" s="200"/>
      <c r="AL369" s="200"/>
      <c r="AM369" s="200"/>
      <c r="AN369" s="200"/>
      <c r="AO369" s="200"/>
      <c r="AP369" s="200"/>
      <c r="AQ369" s="200"/>
      <c r="AR369" s="200"/>
      <c r="AS369" s="200"/>
      <c r="AT369" s="200"/>
      <c r="AU369" s="200"/>
      <c r="AV369" s="200"/>
      <c r="AW369" s="200"/>
      <c r="AX369" s="200"/>
      <c r="AY369" s="200"/>
      <c r="AZ369" s="200"/>
      <c r="BA369" s="200"/>
      <c r="BB369" s="200"/>
      <c r="BC369" s="200"/>
      <c r="BD369" s="200"/>
      <c r="BE369" s="200"/>
      <c r="BF369" s="200"/>
      <c r="BG369" s="200"/>
      <c r="BH369" s="200"/>
      <c r="BI369" s="200"/>
      <c r="BJ369" s="200"/>
      <c r="BK369" s="200"/>
      <c r="BL369" s="200"/>
      <c r="BM369" s="200"/>
      <c r="BN369" s="200"/>
      <c r="BO369" s="200"/>
      <c r="BP369" s="200"/>
      <c r="BQ369" s="200"/>
      <c r="BR369" s="200"/>
      <c r="BS369" s="200"/>
      <c r="BT369" s="200"/>
      <c r="BU369" s="200"/>
      <c r="BV369" s="200"/>
      <c r="BW369" s="200"/>
      <c r="BX369" s="200"/>
      <c r="BY369" s="200"/>
      <c r="BZ369" s="200"/>
      <c r="CA369" s="200"/>
      <c r="CB369" s="200"/>
      <c r="CC369" s="200"/>
      <c r="CD369" s="200"/>
      <c r="CE369" s="200"/>
      <c r="CF369" s="200"/>
      <c r="CG369" s="200"/>
      <c r="CH369" s="200"/>
      <c r="CI369" s="200"/>
      <c r="CJ369" s="200"/>
      <c r="CK369" s="200"/>
      <c r="CL369" s="200"/>
      <c r="CM369" s="200"/>
      <c r="CN369" s="200"/>
      <c r="CO369" s="200"/>
      <c r="CP369" s="200"/>
      <c r="CQ369" s="200"/>
      <c r="CR369" s="200"/>
      <c r="CS369" s="200"/>
      <c r="CT369" s="200"/>
      <c r="CU369" s="200"/>
      <c r="CV369" s="200"/>
      <c r="CW369" s="200"/>
      <c r="CX369" s="200"/>
      <c r="CY369" s="200"/>
      <c r="CZ369" s="200"/>
      <c r="DA369" s="200"/>
      <c r="DB369" s="200"/>
      <c r="DC369" s="200"/>
      <c r="DD369" s="200"/>
      <c r="DE369" s="200"/>
      <c r="DF369" s="200"/>
      <c r="DG369" s="200"/>
      <c r="DH369" s="200"/>
      <c r="DI369" s="200"/>
      <c r="DJ369" s="200"/>
      <c r="DK369" s="200"/>
      <c r="DL369" s="200"/>
      <c r="DM369" s="200"/>
      <c r="DN369" s="200"/>
      <c r="DO369" s="200"/>
      <c r="DP369" s="200"/>
      <c r="DQ369" s="200"/>
      <c r="DR369" s="200"/>
      <c r="DS369" s="200"/>
      <c r="DT369" s="200"/>
      <c r="DU369" s="200"/>
      <c r="DV369" s="200"/>
      <c r="DW369" s="200"/>
      <c r="DX369" s="200"/>
      <c r="DY369" s="200"/>
      <c r="DZ369" s="200"/>
      <c r="EA369" s="200"/>
      <c r="EB369" s="200"/>
      <c r="EC369" s="200"/>
      <c r="ED369" s="200"/>
      <c r="EE369" s="200"/>
      <c r="EF369" s="200"/>
      <c r="EG369" s="32"/>
    </row>
    <row r="370" spans="1:137" outlineLevel="1">
      <c r="A370" s="211" t="str">
        <f>A350&amp;"."&amp;A367&amp;"."&amp;A351&amp;"."&amp;B370</f>
        <v>1.o.8.3</v>
      </c>
      <c r="B370">
        <v>3</v>
      </c>
      <c r="C370" t="e">
        <f>_xlfn.XLOOKUP($A370,Select!$A$4:$A$65,Select!$H$4:$H$65)</f>
        <v>#N/A</v>
      </c>
      <c r="D370"/>
      <c r="E370"/>
      <c r="F370"/>
      <c r="G370"/>
      <c r="H370"/>
      <c r="I370"/>
      <c r="J370"/>
      <c r="K370"/>
      <c r="L370"/>
      <c r="M370" s="200"/>
      <c r="N370" s="200"/>
      <c r="O370" s="200"/>
      <c r="P370" s="200"/>
      <c r="Q370" s="200"/>
      <c r="R370" s="200"/>
      <c r="S370" s="200"/>
      <c r="T370" s="200"/>
      <c r="U370" s="200"/>
      <c r="V370" s="200"/>
      <c r="W370" s="200"/>
      <c r="X370" s="200"/>
      <c r="Y370" s="200"/>
      <c r="Z370" s="200"/>
      <c r="AA370" s="200"/>
      <c r="AB370" s="200"/>
      <c r="AC370" s="200"/>
      <c r="AD370" s="200"/>
      <c r="AE370" s="200"/>
      <c r="AF370" s="200"/>
      <c r="AG370" s="200"/>
      <c r="AH370" s="200"/>
      <c r="AI370" s="200"/>
      <c r="AJ370" s="200"/>
      <c r="AK370" s="200"/>
      <c r="AL370" s="200"/>
      <c r="AM370" s="200"/>
      <c r="AN370" s="200"/>
      <c r="AO370" s="200"/>
      <c r="AP370" s="200"/>
      <c r="AQ370" s="200"/>
      <c r="AR370" s="200"/>
      <c r="AS370" s="200"/>
      <c r="AT370" s="200"/>
      <c r="AU370" s="200"/>
      <c r="AV370" s="200"/>
      <c r="AW370" s="200"/>
      <c r="AX370" s="200"/>
      <c r="AY370" s="200"/>
      <c r="AZ370" s="200"/>
      <c r="BA370" s="200"/>
      <c r="BB370" s="200"/>
      <c r="BC370" s="200"/>
      <c r="BD370" s="200"/>
      <c r="BE370" s="200"/>
      <c r="BF370" s="200"/>
      <c r="BG370" s="200"/>
      <c r="BH370" s="200"/>
      <c r="BI370" s="200"/>
      <c r="BJ370" s="200"/>
      <c r="BK370" s="200"/>
      <c r="BL370" s="200"/>
      <c r="BM370" s="200"/>
      <c r="BN370" s="200"/>
      <c r="BO370" s="200"/>
      <c r="BP370" s="200"/>
      <c r="BQ370" s="200"/>
      <c r="BR370" s="200"/>
      <c r="BS370" s="200"/>
      <c r="BT370" s="200"/>
      <c r="BU370" s="200"/>
      <c r="BV370" s="200"/>
      <c r="BW370" s="200"/>
      <c r="BX370" s="200"/>
      <c r="BY370" s="200"/>
      <c r="BZ370" s="200"/>
      <c r="CA370" s="200"/>
      <c r="CB370" s="200"/>
      <c r="CC370" s="200"/>
      <c r="CD370" s="200"/>
      <c r="CE370" s="200"/>
      <c r="CF370" s="200"/>
      <c r="CG370" s="200"/>
      <c r="CH370" s="200"/>
      <c r="CI370" s="200"/>
      <c r="CJ370" s="200"/>
      <c r="CK370" s="200"/>
      <c r="CL370" s="200"/>
      <c r="CM370" s="200"/>
      <c r="CN370" s="200"/>
      <c r="CO370" s="200"/>
      <c r="CP370" s="200"/>
      <c r="CQ370" s="200"/>
      <c r="CR370" s="200"/>
      <c r="CS370" s="200"/>
      <c r="CT370" s="200"/>
      <c r="CU370" s="200"/>
      <c r="CV370" s="200"/>
      <c r="CW370" s="200"/>
      <c r="CX370" s="200"/>
      <c r="CY370" s="200"/>
      <c r="CZ370" s="200"/>
      <c r="DA370" s="200"/>
      <c r="DB370" s="200"/>
      <c r="DC370" s="200"/>
      <c r="DD370" s="200"/>
      <c r="DE370" s="200"/>
      <c r="DF370" s="200"/>
      <c r="DG370" s="200"/>
      <c r="DH370" s="200"/>
      <c r="DI370" s="200"/>
      <c r="DJ370" s="200"/>
      <c r="DK370" s="200"/>
      <c r="DL370" s="200"/>
      <c r="DM370" s="200"/>
      <c r="DN370" s="200"/>
      <c r="DO370" s="200"/>
      <c r="DP370" s="200"/>
      <c r="DQ370" s="200"/>
      <c r="DR370" s="200"/>
      <c r="DS370" s="200"/>
      <c r="DT370" s="200"/>
      <c r="DU370" s="200"/>
      <c r="DV370" s="200"/>
      <c r="DW370" s="200"/>
      <c r="DX370" s="200"/>
      <c r="DY370" s="200"/>
      <c r="DZ370" s="200"/>
      <c r="EA370" s="200"/>
      <c r="EB370" s="200"/>
      <c r="EC370" s="200"/>
      <c r="ED370" s="200"/>
      <c r="EE370" s="200"/>
      <c r="EF370" s="200"/>
      <c r="EG370" s="32"/>
    </row>
    <row r="371" spans="1:137" outlineLevel="1">
      <c r="A371" s="211" t="str">
        <f>A350&amp;"."&amp;A367&amp;"."&amp;A351&amp;"."&amp;B371</f>
        <v>1.o.8.4</v>
      </c>
      <c r="B371">
        <v>4</v>
      </c>
      <c r="C371" t="e">
        <f>_xlfn.XLOOKUP($A371,Select!$A$4:$A$65,Select!$H$4:$H$65)</f>
        <v>#N/A</v>
      </c>
      <c r="D371"/>
      <c r="E371"/>
      <c r="F371"/>
      <c r="G371"/>
      <c r="H371"/>
      <c r="I371"/>
      <c r="J371"/>
      <c r="K371"/>
      <c r="L371"/>
      <c r="M371" s="200"/>
      <c r="N371" s="200"/>
      <c r="O371" s="200"/>
      <c r="P371" s="200"/>
      <c r="Q371" s="200"/>
      <c r="R371" s="200"/>
      <c r="S371" s="200"/>
      <c r="T371" s="200"/>
      <c r="U371" s="200"/>
      <c r="V371" s="200"/>
      <c r="W371" s="200"/>
      <c r="X371" s="200"/>
      <c r="Y371" s="200"/>
      <c r="Z371" s="200"/>
      <c r="AA371" s="200"/>
      <c r="AB371" s="200"/>
      <c r="AC371" s="200"/>
      <c r="AD371" s="200"/>
      <c r="AE371" s="200"/>
      <c r="AF371" s="200"/>
      <c r="AG371" s="200"/>
      <c r="AH371" s="200"/>
      <c r="AI371" s="200"/>
      <c r="AJ371" s="200"/>
      <c r="AK371" s="200"/>
      <c r="AL371" s="200"/>
      <c r="AM371" s="200"/>
      <c r="AN371" s="200"/>
      <c r="AO371" s="200"/>
      <c r="AP371" s="200"/>
      <c r="AQ371" s="200"/>
      <c r="AR371" s="200"/>
      <c r="AS371" s="200"/>
      <c r="AT371" s="200"/>
      <c r="AU371" s="200"/>
      <c r="AV371" s="200"/>
      <c r="AW371" s="200"/>
      <c r="AX371" s="200"/>
      <c r="AY371" s="200"/>
      <c r="AZ371" s="200"/>
      <c r="BA371" s="200"/>
      <c r="BB371" s="200"/>
      <c r="BC371" s="200"/>
      <c r="BD371" s="200"/>
      <c r="BE371" s="200"/>
      <c r="BF371" s="200"/>
      <c r="BG371" s="200"/>
      <c r="BH371" s="200"/>
      <c r="BI371" s="200"/>
      <c r="BJ371" s="200"/>
      <c r="BK371" s="200"/>
      <c r="BL371" s="200"/>
      <c r="BM371" s="200"/>
      <c r="BN371" s="200"/>
      <c r="BO371" s="200"/>
      <c r="BP371" s="200"/>
      <c r="BQ371" s="200"/>
      <c r="BR371" s="200"/>
      <c r="BS371" s="200"/>
      <c r="BT371" s="200"/>
      <c r="BU371" s="200"/>
      <c r="BV371" s="200"/>
      <c r="BW371" s="200"/>
      <c r="BX371" s="200"/>
      <c r="BY371" s="200"/>
      <c r="BZ371" s="200"/>
      <c r="CA371" s="200"/>
      <c r="CB371" s="200"/>
      <c r="CC371" s="200"/>
      <c r="CD371" s="200"/>
      <c r="CE371" s="200"/>
      <c r="CF371" s="200"/>
      <c r="CG371" s="200"/>
      <c r="CH371" s="200"/>
      <c r="CI371" s="200"/>
      <c r="CJ371" s="200"/>
      <c r="CK371" s="200"/>
      <c r="CL371" s="200"/>
      <c r="CM371" s="200"/>
      <c r="CN371" s="200"/>
      <c r="CO371" s="200"/>
      <c r="CP371" s="200"/>
      <c r="CQ371" s="200"/>
      <c r="CR371" s="200"/>
      <c r="CS371" s="200"/>
      <c r="CT371" s="200"/>
      <c r="CU371" s="200"/>
      <c r="CV371" s="200"/>
      <c r="CW371" s="200"/>
      <c r="CX371" s="200"/>
      <c r="CY371" s="200"/>
      <c r="CZ371" s="200"/>
      <c r="DA371" s="200"/>
      <c r="DB371" s="200"/>
      <c r="DC371" s="200"/>
      <c r="DD371" s="200"/>
      <c r="DE371" s="200"/>
      <c r="DF371" s="200"/>
      <c r="DG371" s="200"/>
      <c r="DH371" s="200"/>
      <c r="DI371" s="200"/>
      <c r="DJ371" s="200"/>
      <c r="DK371" s="200"/>
      <c r="DL371" s="200"/>
      <c r="DM371" s="200"/>
      <c r="DN371" s="200"/>
      <c r="DO371" s="200"/>
      <c r="DP371" s="200"/>
      <c r="DQ371" s="200"/>
      <c r="DR371" s="200"/>
      <c r="DS371" s="200"/>
      <c r="DT371" s="200"/>
      <c r="DU371" s="200"/>
      <c r="DV371" s="200"/>
      <c r="DW371" s="200"/>
      <c r="DX371" s="200"/>
      <c r="DY371" s="200"/>
      <c r="DZ371" s="200"/>
      <c r="EA371" s="200"/>
      <c r="EB371" s="200"/>
      <c r="EC371" s="200"/>
      <c r="ED371" s="200"/>
      <c r="EE371" s="200"/>
      <c r="EF371" s="200"/>
      <c r="EG371" s="32"/>
    </row>
    <row r="372" spans="1:137" outlineLevel="1">
      <c r="A372" s="211" t="str">
        <f>A350&amp;"."&amp;A367&amp;"."&amp;A351&amp;"."&amp;B372</f>
        <v>1.o.8.5</v>
      </c>
      <c r="B372">
        <v>5</v>
      </c>
      <c r="C372" t="e">
        <f>_xlfn.XLOOKUP($A372,Select!$A$4:$A$65,Select!$H$4:$H$65)</f>
        <v>#N/A</v>
      </c>
      <c r="D372"/>
      <c r="E372"/>
      <c r="F372"/>
      <c r="G372"/>
      <c r="H372"/>
      <c r="I372"/>
      <c r="J372"/>
      <c r="K372"/>
      <c r="L372"/>
      <c r="M372" s="200"/>
      <c r="N372" s="200"/>
      <c r="O372" s="200"/>
      <c r="P372" s="200"/>
      <c r="Q372" s="200"/>
      <c r="R372" s="200"/>
      <c r="S372" s="200"/>
      <c r="T372" s="200"/>
      <c r="U372" s="200"/>
      <c r="V372" s="200"/>
      <c r="W372" s="200"/>
      <c r="X372" s="200"/>
      <c r="Y372" s="200"/>
      <c r="Z372" s="200"/>
      <c r="AA372" s="200"/>
      <c r="AB372" s="200"/>
      <c r="AC372" s="200"/>
      <c r="AD372" s="200"/>
      <c r="AE372" s="200"/>
      <c r="AF372" s="200"/>
      <c r="AG372" s="200"/>
      <c r="AH372" s="200"/>
      <c r="AI372" s="200"/>
      <c r="AJ372" s="200"/>
      <c r="AK372" s="200"/>
      <c r="AL372" s="200"/>
      <c r="AM372" s="200"/>
      <c r="AN372" s="200"/>
      <c r="AO372" s="200"/>
      <c r="AP372" s="200"/>
      <c r="AQ372" s="200"/>
      <c r="AR372" s="200"/>
      <c r="AS372" s="200"/>
      <c r="AT372" s="200"/>
      <c r="AU372" s="200"/>
      <c r="AV372" s="200"/>
      <c r="AW372" s="200"/>
      <c r="AX372" s="200"/>
      <c r="AY372" s="200"/>
      <c r="AZ372" s="200"/>
      <c r="BA372" s="200"/>
      <c r="BB372" s="200"/>
      <c r="BC372" s="200"/>
      <c r="BD372" s="200"/>
      <c r="BE372" s="200"/>
      <c r="BF372" s="200"/>
      <c r="BG372" s="200"/>
      <c r="BH372" s="200"/>
      <c r="BI372" s="200"/>
      <c r="BJ372" s="200"/>
      <c r="BK372" s="200"/>
      <c r="BL372" s="200"/>
      <c r="BM372" s="200"/>
      <c r="BN372" s="200"/>
      <c r="BO372" s="200"/>
      <c r="BP372" s="200"/>
      <c r="BQ372" s="200"/>
      <c r="BR372" s="200"/>
      <c r="BS372" s="200"/>
      <c r="BT372" s="200"/>
      <c r="BU372" s="200"/>
      <c r="BV372" s="200"/>
      <c r="BW372" s="200"/>
      <c r="BX372" s="200"/>
      <c r="BY372" s="200"/>
      <c r="BZ372" s="200"/>
      <c r="CA372" s="200"/>
      <c r="CB372" s="200"/>
      <c r="CC372" s="200"/>
      <c r="CD372" s="200"/>
      <c r="CE372" s="200"/>
      <c r="CF372" s="200"/>
      <c r="CG372" s="200"/>
      <c r="CH372" s="200"/>
      <c r="CI372" s="200"/>
      <c r="CJ372" s="200"/>
      <c r="CK372" s="200"/>
      <c r="CL372" s="200"/>
      <c r="CM372" s="200"/>
      <c r="CN372" s="200"/>
      <c r="CO372" s="200"/>
      <c r="CP372" s="200"/>
      <c r="CQ372" s="200"/>
      <c r="CR372" s="200"/>
      <c r="CS372" s="200"/>
      <c r="CT372" s="200"/>
      <c r="CU372" s="200"/>
      <c r="CV372" s="200"/>
      <c r="CW372" s="200"/>
      <c r="CX372" s="200"/>
      <c r="CY372" s="200"/>
      <c r="CZ372" s="200"/>
      <c r="DA372" s="200"/>
      <c r="DB372" s="200"/>
      <c r="DC372" s="200"/>
      <c r="DD372" s="200"/>
      <c r="DE372" s="200"/>
      <c r="DF372" s="200"/>
      <c r="DG372" s="200"/>
      <c r="DH372" s="200"/>
      <c r="DI372" s="200"/>
      <c r="DJ372" s="200"/>
      <c r="DK372" s="200"/>
      <c r="DL372" s="200"/>
      <c r="DM372" s="200"/>
      <c r="DN372" s="200"/>
      <c r="DO372" s="200"/>
      <c r="DP372" s="200"/>
      <c r="DQ372" s="200"/>
      <c r="DR372" s="200"/>
      <c r="DS372" s="200"/>
      <c r="DT372" s="200"/>
      <c r="DU372" s="200"/>
      <c r="DV372" s="200"/>
      <c r="DW372" s="200"/>
      <c r="DX372" s="200"/>
      <c r="DY372" s="200"/>
      <c r="DZ372" s="200"/>
      <c r="EA372" s="200"/>
      <c r="EB372" s="200"/>
      <c r="EC372" s="200"/>
      <c r="ED372" s="200"/>
      <c r="EE372" s="200"/>
      <c r="EF372" s="200"/>
      <c r="EG372" s="32"/>
    </row>
    <row r="373" spans="1:137" outlineLevel="1">
      <c r="A373" s="211" t="str">
        <f>A350&amp;"."&amp;A367&amp;"."&amp;A351&amp;"."&amp;B373</f>
        <v>1.o.8.6</v>
      </c>
      <c r="B373">
        <v>6</v>
      </c>
      <c r="C373" t="e">
        <f>_xlfn.XLOOKUP($A373,Select!$A$4:$A$65,Select!$H$4:$H$65)</f>
        <v>#N/A</v>
      </c>
      <c r="D373"/>
      <c r="E373"/>
      <c r="F373"/>
      <c r="G373"/>
      <c r="H373"/>
      <c r="I373"/>
      <c r="J373"/>
      <c r="K373"/>
      <c r="L373"/>
      <c r="M373" s="200"/>
      <c r="N373" s="200"/>
      <c r="O373" s="200"/>
      <c r="P373" s="200"/>
      <c r="Q373" s="200"/>
      <c r="R373" s="200"/>
      <c r="S373" s="200"/>
      <c r="T373" s="200"/>
      <c r="U373" s="200"/>
      <c r="V373" s="200"/>
      <c r="W373" s="200"/>
      <c r="X373" s="200"/>
      <c r="Y373" s="200"/>
      <c r="Z373" s="200"/>
      <c r="AA373" s="200"/>
      <c r="AB373" s="200"/>
      <c r="AC373" s="200"/>
      <c r="AD373" s="200"/>
      <c r="AE373" s="200"/>
      <c r="AF373" s="200"/>
      <c r="AG373" s="200"/>
      <c r="AH373" s="200"/>
      <c r="AI373" s="200"/>
      <c r="AJ373" s="200"/>
      <c r="AK373" s="200"/>
      <c r="AL373" s="200"/>
      <c r="AM373" s="200"/>
      <c r="AN373" s="200"/>
      <c r="AO373" s="200"/>
      <c r="AP373" s="200"/>
      <c r="AQ373" s="200"/>
      <c r="AR373" s="200"/>
      <c r="AS373" s="200"/>
      <c r="AT373" s="200"/>
      <c r="AU373" s="200"/>
      <c r="AV373" s="200"/>
      <c r="AW373" s="200"/>
      <c r="AX373" s="200"/>
      <c r="AY373" s="200"/>
      <c r="AZ373" s="200"/>
      <c r="BA373" s="200"/>
      <c r="BB373" s="200"/>
      <c r="BC373" s="200"/>
      <c r="BD373" s="200"/>
      <c r="BE373" s="200"/>
      <c r="BF373" s="200"/>
      <c r="BG373" s="200"/>
      <c r="BH373" s="200"/>
      <c r="BI373" s="200"/>
      <c r="BJ373" s="200"/>
      <c r="BK373" s="200"/>
      <c r="BL373" s="200"/>
      <c r="BM373" s="200"/>
      <c r="BN373" s="200"/>
      <c r="BO373" s="200"/>
      <c r="BP373" s="200"/>
      <c r="BQ373" s="200"/>
      <c r="BR373" s="200"/>
      <c r="BS373" s="200"/>
      <c r="BT373" s="200"/>
      <c r="BU373" s="200"/>
      <c r="BV373" s="200"/>
      <c r="BW373" s="200"/>
      <c r="BX373" s="200"/>
      <c r="BY373" s="200"/>
      <c r="BZ373" s="200"/>
      <c r="CA373" s="200"/>
      <c r="CB373" s="200"/>
      <c r="CC373" s="200"/>
      <c r="CD373" s="200"/>
      <c r="CE373" s="200"/>
      <c r="CF373" s="200"/>
      <c r="CG373" s="200"/>
      <c r="CH373" s="200"/>
      <c r="CI373" s="200"/>
      <c r="CJ373" s="200"/>
      <c r="CK373" s="200"/>
      <c r="CL373" s="200"/>
      <c r="CM373" s="200"/>
      <c r="CN373" s="200"/>
      <c r="CO373" s="200"/>
      <c r="CP373" s="200"/>
      <c r="CQ373" s="200"/>
      <c r="CR373" s="200"/>
      <c r="CS373" s="200"/>
      <c r="CT373" s="200"/>
      <c r="CU373" s="200"/>
      <c r="CV373" s="200"/>
      <c r="CW373" s="200"/>
      <c r="CX373" s="200"/>
      <c r="CY373" s="200"/>
      <c r="CZ373" s="200"/>
      <c r="DA373" s="200"/>
      <c r="DB373" s="200"/>
      <c r="DC373" s="200"/>
      <c r="DD373" s="200"/>
      <c r="DE373" s="200"/>
      <c r="DF373" s="200"/>
      <c r="DG373" s="200"/>
      <c r="DH373" s="200"/>
      <c r="DI373" s="200"/>
      <c r="DJ373" s="200"/>
      <c r="DK373" s="200"/>
      <c r="DL373" s="200"/>
      <c r="DM373" s="200"/>
      <c r="DN373" s="200"/>
      <c r="DO373" s="200"/>
      <c r="DP373" s="200"/>
      <c r="DQ373" s="200"/>
      <c r="DR373" s="200"/>
      <c r="DS373" s="200"/>
      <c r="DT373" s="200"/>
      <c r="DU373" s="200"/>
      <c r="DV373" s="200"/>
      <c r="DW373" s="200"/>
      <c r="DX373" s="200"/>
      <c r="DY373" s="200"/>
      <c r="DZ373" s="200"/>
      <c r="EA373" s="200"/>
      <c r="EB373" s="200"/>
      <c r="EC373" s="200"/>
      <c r="ED373" s="200"/>
      <c r="EE373" s="200"/>
      <c r="EF373" s="200"/>
      <c r="EG373" s="32"/>
    </row>
    <row r="374" spans="1:137" outlineLevel="1">
      <c r="A374" s="211" t="str">
        <f>A350&amp;"."&amp;A367&amp;"."&amp;A351&amp;"."&amp;B374</f>
        <v>1.o.8.7</v>
      </c>
      <c r="B374">
        <v>7</v>
      </c>
      <c r="C374" t="e">
        <f>_xlfn.XLOOKUP($A374,Select!$A$4:$A$65,Select!$H$4:$H$65)</f>
        <v>#N/A</v>
      </c>
      <c r="D374"/>
      <c r="E374"/>
      <c r="F374"/>
      <c r="G374"/>
      <c r="H374"/>
      <c r="I374"/>
      <c r="J374"/>
      <c r="K374"/>
      <c r="L374"/>
      <c r="M374" s="200"/>
      <c r="N374" s="200"/>
      <c r="O374" s="200"/>
      <c r="P374" s="200"/>
      <c r="Q374" s="200"/>
      <c r="R374" s="200"/>
      <c r="S374" s="200"/>
      <c r="T374" s="200"/>
      <c r="U374" s="200"/>
      <c r="V374" s="200"/>
      <c r="W374" s="200"/>
      <c r="X374" s="200"/>
      <c r="Y374" s="200"/>
      <c r="Z374" s="200"/>
      <c r="AA374" s="200"/>
      <c r="AB374" s="200"/>
      <c r="AC374" s="200"/>
      <c r="AD374" s="200"/>
      <c r="AE374" s="200"/>
      <c r="AF374" s="200"/>
      <c r="AG374" s="200"/>
      <c r="AH374" s="200"/>
      <c r="AI374" s="200"/>
      <c r="AJ374" s="200"/>
      <c r="AK374" s="200"/>
      <c r="AL374" s="200"/>
      <c r="AM374" s="200"/>
      <c r="AN374" s="200"/>
      <c r="AO374" s="200"/>
      <c r="AP374" s="200"/>
      <c r="AQ374" s="200"/>
      <c r="AR374" s="200"/>
      <c r="AS374" s="200"/>
      <c r="AT374" s="200"/>
      <c r="AU374" s="200"/>
      <c r="AV374" s="200"/>
      <c r="AW374" s="200"/>
      <c r="AX374" s="200"/>
      <c r="AY374" s="200"/>
      <c r="AZ374" s="200"/>
      <c r="BA374" s="200"/>
      <c r="BB374" s="200"/>
      <c r="BC374" s="200"/>
      <c r="BD374" s="200"/>
      <c r="BE374" s="200"/>
      <c r="BF374" s="200"/>
      <c r="BG374" s="200"/>
      <c r="BH374" s="200"/>
      <c r="BI374" s="200"/>
      <c r="BJ374" s="200"/>
      <c r="BK374" s="200"/>
      <c r="BL374" s="200"/>
      <c r="BM374" s="200"/>
      <c r="BN374" s="200"/>
      <c r="BO374" s="200"/>
      <c r="BP374" s="200"/>
      <c r="BQ374" s="200"/>
      <c r="BR374" s="200"/>
      <c r="BS374" s="200"/>
      <c r="BT374" s="200"/>
      <c r="BU374" s="200"/>
      <c r="BV374" s="200"/>
      <c r="BW374" s="200"/>
      <c r="BX374" s="200"/>
      <c r="BY374" s="200"/>
      <c r="BZ374" s="200"/>
      <c r="CA374" s="200"/>
      <c r="CB374" s="200"/>
      <c r="CC374" s="200"/>
      <c r="CD374" s="200"/>
      <c r="CE374" s="200"/>
      <c r="CF374" s="200"/>
      <c r="CG374" s="200"/>
      <c r="CH374" s="200"/>
      <c r="CI374" s="200"/>
      <c r="CJ374" s="200"/>
      <c r="CK374" s="200"/>
      <c r="CL374" s="200"/>
      <c r="CM374" s="200"/>
      <c r="CN374" s="200"/>
      <c r="CO374" s="200"/>
      <c r="CP374" s="200"/>
      <c r="CQ374" s="200"/>
      <c r="CR374" s="200"/>
      <c r="CS374" s="200"/>
      <c r="CT374" s="200"/>
      <c r="CU374" s="200"/>
      <c r="CV374" s="200"/>
      <c r="CW374" s="200"/>
      <c r="CX374" s="200"/>
      <c r="CY374" s="200"/>
      <c r="CZ374" s="200"/>
      <c r="DA374" s="200"/>
      <c r="DB374" s="200"/>
      <c r="DC374" s="200"/>
      <c r="DD374" s="200"/>
      <c r="DE374" s="200"/>
      <c r="DF374" s="200"/>
      <c r="DG374" s="200"/>
      <c r="DH374" s="200"/>
      <c r="DI374" s="200"/>
      <c r="DJ374" s="200"/>
      <c r="DK374" s="200"/>
      <c r="DL374" s="200"/>
      <c r="DM374" s="200"/>
      <c r="DN374" s="200"/>
      <c r="DO374" s="200"/>
      <c r="DP374" s="200"/>
      <c r="DQ374" s="200"/>
      <c r="DR374" s="200"/>
      <c r="DS374" s="200"/>
      <c r="DT374" s="200"/>
      <c r="DU374" s="200"/>
      <c r="DV374" s="200"/>
      <c r="DW374" s="200"/>
      <c r="DX374" s="200"/>
      <c r="DY374" s="200"/>
      <c r="DZ374" s="200"/>
      <c r="EA374" s="200"/>
      <c r="EB374" s="200"/>
      <c r="EC374" s="200"/>
      <c r="ED374" s="200"/>
      <c r="EE374" s="200"/>
      <c r="EF374" s="200"/>
      <c r="EG374" s="32"/>
    </row>
    <row r="375" spans="1:137" outlineLevel="1">
      <c r="A375" s="211" t="str">
        <f>A350&amp;"."&amp;A367&amp;"."&amp;A351&amp;"."&amp;B375</f>
        <v>1.o.8.8</v>
      </c>
      <c r="B375">
        <v>8</v>
      </c>
      <c r="C375" t="e">
        <f>_xlfn.XLOOKUP($A375,Select!$A$4:$A$65,Select!$H$4:$H$65)</f>
        <v>#N/A</v>
      </c>
      <c r="D375"/>
      <c r="E375"/>
      <c r="F375"/>
      <c r="G375"/>
      <c r="H375"/>
      <c r="I375"/>
      <c r="J375"/>
      <c r="K375"/>
      <c r="L375"/>
      <c r="M375" s="200"/>
      <c r="N375" s="200"/>
      <c r="O375" s="200"/>
      <c r="P375" s="200"/>
      <c r="Q375" s="200"/>
      <c r="R375" s="200"/>
      <c r="S375" s="200"/>
      <c r="T375" s="200"/>
      <c r="U375" s="200"/>
      <c r="V375" s="200"/>
      <c r="W375" s="200"/>
      <c r="X375" s="200"/>
      <c r="Y375" s="200"/>
      <c r="Z375" s="200"/>
      <c r="AA375" s="200"/>
      <c r="AB375" s="200"/>
      <c r="AC375" s="200"/>
      <c r="AD375" s="200"/>
      <c r="AE375" s="200"/>
      <c r="AF375" s="200"/>
      <c r="AG375" s="200"/>
      <c r="AH375" s="200"/>
      <c r="AI375" s="200"/>
      <c r="AJ375" s="200"/>
      <c r="AK375" s="200"/>
      <c r="AL375" s="200"/>
      <c r="AM375" s="200"/>
      <c r="AN375" s="200"/>
      <c r="AO375" s="200"/>
      <c r="AP375" s="200"/>
      <c r="AQ375" s="200"/>
      <c r="AR375" s="200"/>
      <c r="AS375" s="200"/>
      <c r="AT375" s="200"/>
      <c r="AU375" s="200"/>
      <c r="AV375" s="200"/>
      <c r="AW375" s="200"/>
      <c r="AX375" s="200"/>
      <c r="AY375" s="200"/>
      <c r="AZ375" s="200"/>
      <c r="BA375" s="200"/>
      <c r="BB375" s="200"/>
      <c r="BC375" s="200"/>
      <c r="BD375" s="200"/>
      <c r="BE375" s="200"/>
      <c r="BF375" s="200"/>
      <c r="BG375" s="200"/>
      <c r="BH375" s="200"/>
      <c r="BI375" s="200"/>
      <c r="BJ375" s="200"/>
      <c r="BK375" s="200"/>
      <c r="BL375" s="200"/>
      <c r="BM375" s="200"/>
      <c r="BN375" s="200"/>
      <c r="BO375" s="200"/>
      <c r="BP375" s="200"/>
      <c r="BQ375" s="200"/>
      <c r="BR375" s="200"/>
      <c r="BS375" s="200"/>
      <c r="BT375" s="200"/>
      <c r="BU375" s="200"/>
      <c r="BV375" s="200"/>
      <c r="BW375" s="200"/>
      <c r="BX375" s="200"/>
      <c r="BY375" s="200"/>
      <c r="BZ375" s="200"/>
      <c r="CA375" s="200"/>
      <c r="CB375" s="200"/>
      <c r="CC375" s="200"/>
      <c r="CD375" s="200"/>
      <c r="CE375" s="200"/>
      <c r="CF375" s="200"/>
      <c r="CG375" s="200"/>
      <c r="CH375" s="200"/>
      <c r="CI375" s="200"/>
      <c r="CJ375" s="200"/>
      <c r="CK375" s="200"/>
      <c r="CL375" s="200"/>
      <c r="CM375" s="200"/>
      <c r="CN375" s="200"/>
      <c r="CO375" s="200"/>
      <c r="CP375" s="200"/>
      <c r="CQ375" s="200"/>
      <c r="CR375" s="200"/>
      <c r="CS375" s="200"/>
      <c r="CT375" s="200"/>
      <c r="CU375" s="200"/>
      <c r="CV375" s="200"/>
      <c r="CW375" s="200"/>
      <c r="CX375" s="200"/>
      <c r="CY375" s="200"/>
      <c r="CZ375" s="200"/>
      <c r="DA375" s="200"/>
      <c r="DB375" s="200"/>
      <c r="DC375" s="200"/>
      <c r="DD375" s="200"/>
      <c r="DE375" s="200"/>
      <c r="DF375" s="200"/>
      <c r="DG375" s="200"/>
      <c r="DH375" s="200"/>
      <c r="DI375" s="200"/>
      <c r="DJ375" s="200"/>
      <c r="DK375" s="200"/>
      <c r="DL375" s="200"/>
      <c r="DM375" s="200"/>
      <c r="DN375" s="200"/>
      <c r="DO375" s="200"/>
      <c r="DP375" s="200"/>
      <c r="DQ375" s="200"/>
      <c r="DR375" s="200"/>
      <c r="DS375" s="200"/>
      <c r="DT375" s="200"/>
      <c r="DU375" s="200"/>
      <c r="DV375" s="200"/>
      <c r="DW375" s="200"/>
      <c r="DX375" s="200"/>
      <c r="DY375" s="200"/>
      <c r="DZ375" s="200"/>
      <c r="EA375" s="200"/>
      <c r="EB375" s="200"/>
      <c r="EC375" s="200"/>
      <c r="ED375" s="200"/>
      <c r="EE375" s="200"/>
      <c r="EF375" s="200"/>
      <c r="EG375" s="32"/>
    </row>
    <row r="376" spans="1:137" outlineLevel="1">
      <c r="A376" s="211" t="str">
        <f>A350&amp;"."&amp;A367&amp;"."&amp;A351&amp;"."&amp;B376</f>
        <v>1.o.8.9</v>
      </c>
      <c r="B376">
        <v>9</v>
      </c>
      <c r="C376" t="e">
        <f>_xlfn.XLOOKUP($A376,Select!$A$4:$A$65,Select!$H$4:$H$65)</f>
        <v>#N/A</v>
      </c>
      <c r="D376"/>
      <c r="E376"/>
      <c r="F376"/>
      <c r="G376"/>
      <c r="H376"/>
      <c r="I376"/>
      <c r="J376"/>
      <c r="K376"/>
      <c r="L376"/>
      <c r="M376" s="200"/>
      <c r="N376" s="200"/>
      <c r="O376" s="200"/>
      <c r="P376" s="200"/>
      <c r="Q376" s="200"/>
      <c r="R376" s="200"/>
      <c r="S376" s="200"/>
      <c r="T376" s="200"/>
      <c r="U376" s="200"/>
      <c r="V376" s="200"/>
      <c r="W376" s="200"/>
      <c r="X376" s="200"/>
      <c r="Y376" s="200"/>
      <c r="Z376" s="200"/>
      <c r="AA376" s="200"/>
      <c r="AB376" s="200"/>
      <c r="AC376" s="200"/>
      <c r="AD376" s="200"/>
      <c r="AE376" s="200"/>
      <c r="AF376" s="200"/>
      <c r="AG376" s="200"/>
      <c r="AH376" s="200"/>
      <c r="AI376" s="200"/>
      <c r="AJ376" s="200"/>
      <c r="AK376" s="200"/>
      <c r="AL376" s="200"/>
      <c r="AM376" s="200"/>
      <c r="AN376" s="200"/>
      <c r="AO376" s="200"/>
      <c r="AP376" s="200"/>
      <c r="AQ376" s="200"/>
      <c r="AR376" s="200"/>
      <c r="AS376" s="200"/>
      <c r="AT376" s="200"/>
      <c r="AU376" s="200"/>
      <c r="AV376" s="200"/>
      <c r="AW376" s="200"/>
      <c r="AX376" s="200"/>
      <c r="AY376" s="200"/>
      <c r="AZ376" s="200"/>
      <c r="BA376" s="200"/>
      <c r="BB376" s="200"/>
      <c r="BC376" s="200"/>
      <c r="BD376" s="200"/>
      <c r="BE376" s="200"/>
      <c r="BF376" s="200"/>
      <c r="BG376" s="200"/>
      <c r="BH376" s="200"/>
      <c r="BI376" s="200"/>
      <c r="BJ376" s="200"/>
      <c r="BK376" s="200"/>
      <c r="BL376" s="200"/>
      <c r="BM376" s="200"/>
      <c r="BN376" s="200"/>
      <c r="BO376" s="200"/>
      <c r="BP376" s="200"/>
      <c r="BQ376" s="200"/>
      <c r="BR376" s="200"/>
      <c r="BS376" s="200"/>
      <c r="BT376" s="200"/>
      <c r="BU376" s="200"/>
      <c r="BV376" s="200"/>
      <c r="BW376" s="200"/>
      <c r="BX376" s="200"/>
      <c r="BY376" s="200"/>
      <c r="BZ376" s="200"/>
      <c r="CA376" s="200"/>
      <c r="CB376" s="200"/>
      <c r="CC376" s="200"/>
      <c r="CD376" s="200"/>
      <c r="CE376" s="200"/>
      <c r="CF376" s="200"/>
      <c r="CG376" s="200"/>
      <c r="CH376" s="200"/>
      <c r="CI376" s="200"/>
      <c r="CJ376" s="200"/>
      <c r="CK376" s="200"/>
      <c r="CL376" s="200"/>
      <c r="CM376" s="200"/>
      <c r="CN376" s="200"/>
      <c r="CO376" s="200"/>
      <c r="CP376" s="200"/>
      <c r="CQ376" s="200"/>
      <c r="CR376" s="200"/>
      <c r="CS376" s="200"/>
      <c r="CT376" s="200"/>
      <c r="CU376" s="200"/>
      <c r="CV376" s="200"/>
      <c r="CW376" s="200"/>
      <c r="CX376" s="200"/>
      <c r="CY376" s="200"/>
      <c r="CZ376" s="200"/>
      <c r="DA376" s="200"/>
      <c r="DB376" s="200"/>
      <c r="DC376" s="200"/>
      <c r="DD376" s="200"/>
      <c r="DE376" s="200"/>
      <c r="DF376" s="200"/>
      <c r="DG376" s="200"/>
      <c r="DH376" s="200"/>
      <c r="DI376" s="200"/>
      <c r="DJ376" s="200"/>
      <c r="DK376" s="200"/>
      <c r="DL376" s="200"/>
      <c r="DM376" s="200"/>
      <c r="DN376" s="200"/>
      <c r="DO376" s="200"/>
      <c r="DP376" s="200"/>
      <c r="DQ376" s="200"/>
      <c r="DR376" s="200"/>
      <c r="DS376" s="200"/>
      <c r="DT376" s="200"/>
      <c r="DU376" s="200"/>
      <c r="DV376" s="200"/>
      <c r="DW376" s="200"/>
      <c r="DX376" s="200"/>
      <c r="DY376" s="200"/>
      <c r="DZ376" s="200"/>
      <c r="EA376" s="200"/>
      <c r="EB376" s="200"/>
      <c r="EC376" s="200"/>
      <c r="ED376" s="200"/>
      <c r="EE376" s="200"/>
      <c r="EF376" s="200"/>
      <c r="EG376" s="32"/>
    </row>
    <row r="377" spans="1:137" outlineLevel="1">
      <c r="A377" s="211" t="str">
        <f>A350&amp;"."&amp;A367&amp;"."&amp;A351&amp;"."&amp;B377</f>
        <v>1.o.8.10</v>
      </c>
      <c r="B377">
        <v>10</v>
      </c>
      <c r="C377" t="e">
        <f>_xlfn.XLOOKUP($A377,Select!$A$4:$A$65,Select!$H$4:$H$65)</f>
        <v>#N/A</v>
      </c>
      <c r="D377"/>
      <c r="E377"/>
      <c r="F377"/>
      <c r="G377"/>
      <c r="H377"/>
      <c r="I377"/>
      <c r="J377"/>
      <c r="K377"/>
      <c r="L377"/>
      <c r="M377" s="200"/>
      <c r="N377" s="200"/>
      <c r="O377" s="200"/>
      <c r="P377" s="200"/>
      <c r="Q377" s="200"/>
      <c r="R377" s="200"/>
      <c r="S377" s="200"/>
      <c r="T377" s="200"/>
      <c r="U377" s="200"/>
      <c r="V377" s="200"/>
      <c r="W377" s="200"/>
      <c r="X377" s="200"/>
      <c r="Y377" s="200"/>
      <c r="Z377" s="200"/>
      <c r="AA377" s="200"/>
      <c r="AB377" s="200"/>
      <c r="AC377" s="200"/>
      <c r="AD377" s="200"/>
      <c r="AE377" s="200"/>
      <c r="AF377" s="200"/>
      <c r="AG377" s="200"/>
      <c r="AH377" s="200"/>
      <c r="AI377" s="200"/>
      <c r="AJ377" s="200"/>
      <c r="AK377" s="200"/>
      <c r="AL377" s="200"/>
      <c r="AM377" s="200"/>
      <c r="AN377" s="200"/>
      <c r="AO377" s="200"/>
      <c r="AP377" s="200"/>
      <c r="AQ377" s="200"/>
      <c r="AR377" s="200"/>
      <c r="AS377" s="200"/>
      <c r="AT377" s="200"/>
      <c r="AU377" s="200"/>
      <c r="AV377" s="200"/>
      <c r="AW377" s="200"/>
      <c r="AX377" s="200"/>
      <c r="AY377" s="200"/>
      <c r="AZ377" s="200"/>
      <c r="BA377" s="200"/>
      <c r="BB377" s="200"/>
      <c r="BC377" s="200"/>
      <c r="BD377" s="200"/>
      <c r="BE377" s="200"/>
      <c r="BF377" s="200"/>
      <c r="BG377" s="200"/>
      <c r="BH377" s="200"/>
      <c r="BI377" s="200"/>
      <c r="BJ377" s="200"/>
      <c r="BK377" s="200"/>
      <c r="BL377" s="200"/>
      <c r="BM377" s="200"/>
      <c r="BN377" s="200"/>
      <c r="BO377" s="200"/>
      <c r="BP377" s="200"/>
      <c r="BQ377" s="200"/>
      <c r="BR377" s="200"/>
      <c r="BS377" s="200"/>
      <c r="BT377" s="200"/>
      <c r="BU377" s="200"/>
      <c r="BV377" s="200"/>
      <c r="BW377" s="200"/>
      <c r="BX377" s="200"/>
      <c r="BY377" s="200"/>
      <c r="BZ377" s="200"/>
      <c r="CA377" s="200"/>
      <c r="CB377" s="200"/>
      <c r="CC377" s="200"/>
      <c r="CD377" s="200"/>
      <c r="CE377" s="200"/>
      <c r="CF377" s="200"/>
      <c r="CG377" s="200"/>
      <c r="CH377" s="200"/>
      <c r="CI377" s="200"/>
      <c r="CJ377" s="200"/>
      <c r="CK377" s="200"/>
      <c r="CL377" s="200"/>
      <c r="CM377" s="200"/>
      <c r="CN377" s="200"/>
      <c r="CO377" s="200"/>
      <c r="CP377" s="200"/>
      <c r="CQ377" s="200"/>
      <c r="CR377" s="200"/>
      <c r="CS377" s="200"/>
      <c r="CT377" s="200"/>
      <c r="CU377" s="200"/>
      <c r="CV377" s="200"/>
      <c r="CW377" s="200"/>
      <c r="CX377" s="200"/>
      <c r="CY377" s="200"/>
      <c r="CZ377" s="200"/>
      <c r="DA377" s="200"/>
      <c r="DB377" s="200"/>
      <c r="DC377" s="200"/>
      <c r="DD377" s="200"/>
      <c r="DE377" s="200"/>
      <c r="DF377" s="200"/>
      <c r="DG377" s="200"/>
      <c r="DH377" s="200"/>
      <c r="DI377" s="200"/>
      <c r="DJ377" s="200"/>
      <c r="DK377" s="200"/>
      <c r="DL377" s="200"/>
      <c r="DM377" s="200"/>
      <c r="DN377" s="200"/>
      <c r="DO377" s="200"/>
      <c r="DP377" s="200"/>
      <c r="DQ377" s="200"/>
      <c r="DR377" s="200"/>
      <c r="DS377" s="200"/>
      <c r="DT377" s="200"/>
      <c r="DU377" s="200"/>
      <c r="DV377" s="200"/>
      <c r="DW377" s="200"/>
      <c r="DX377" s="200"/>
      <c r="DY377" s="200"/>
      <c r="DZ377" s="200"/>
      <c r="EA377" s="200"/>
      <c r="EB377" s="200"/>
      <c r="EC377" s="200"/>
      <c r="ED377" s="200"/>
      <c r="EE377" s="200"/>
      <c r="EF377" s="200"/>
      <c r="EG377" s="32"/>
    </row>
    <row r="378" spans="1:137" outlineLevel="1">
      <c r="A378" s="211" t="str">
        <f>A350&amp;"."&amp;A367&amp;"."&amp;A351&amp;"."&amp;B378</f>
        <v>1.o.8.11</v>
      </c>
      <c r="B378">
        <v>11</v>
      </c>
      <c r="C378" t="e">
        <f>_xlfn.XLOOKUP($A378,Select!$A$4:$A$65,Select!$H$4:$H$65)</f>
        <v>#N/A</v>
      </c>
      <c r="D378"/>
      <c r="E378"/>
      <c r="F378"/>
      <c r="G378"/>
      <c r="H378"/>
      <c r="I378"/>
      <c r="J378"/>
      <c r="K378"/>
      <c r="L378"/>
      <c r="M378" s="200"/>
      <c r="N378" s="200"/>
      <c r="O378" s="200"/>
      <c r="P378" s="200"/>
      <c r="Q378" s="200"/>
      <c r="R378" s="200"/>
      <c r="S378" s="200"/>
      <c r="T378" s="200"/>
      <c r="U378" s="200"/>
      <c r="V378" s="200"/>
      <c r="W378" s="200"/>
      <c r="X378" s="200"/>
      <c r="Y378" s="200"/>
      <c r="Z378" s="200"/>
      <c r="AA378" s="200"/>
      <c r="AB378" s="200"/>
      <c r="AC378" s="200"/>
      <c r="AD378" s="200"/>
      <c r="AE378" s="200"/>
      <c r="AF378" s="200"/>
      <c r="AG378" s="200"/>
      <c r="AH378" s="200"/>
      <c r="AI378" s="200"/>
      <c r="AJ378" s="200"/>
      <c r="AK378" s="200"/>
      <c r="AL378" s="200"/>
      <c r="AM378" s="200"/>
      <c r="AN378" s="200"/>
      <c r="AO378" s="200"/>
      <c r="AP378" s="200"/>
      <c r="AQ378" s="200"/>
      <c r="AR378" s="200"/>
      <c r="AS378" s="200"/>
      <c r="AT378" s="200"/>
      <c r="AU378" s="200"/>
      <c r="AV378" s="200"/>
      <c r="AW378" s="200"/>
      <c r="AX378" s="200"/>
      <c r="AY378" s="200"/>
      <c r="AZ378" s="200"/>
      <c r="BA378" s="200"/>
      <c r="BB378" s="200"/>
      <c r="BC378" s="200"/>
      <c r="BD378" s="200"/>
      <c r="BE378" s="200"/>
      <c r="BF378" s="200"/>
      <c r="BG378" s="200"/>
      <c r="BH378" s="200"/>
      <c r="BI378" s="200"/>
      <c r="BJ378" s="200"/>
      <c r="BK378" s="200"/>
      <c r="BL378" s="200"/>
      <c r="BM378" s="200"/>
      <c r="BN378" s="200"/>
      <c r="BO378" s="200"/>
      <c r="BP378" s="200"/>
      <c r="BQ378" s="200"/>
      <c r="BR378" s="200"/>
      <c r="BS378" s="200"/>
      <c r="BT378" s="200"/>
      <c r="BU378" s="200"/>
      <c r="BV378" s="200"/>
      <c r="BW378" s="200"/>
      <c r="BX378" s="200"/>
      <c r="BY378" s="200"/>
      <c r="BZ378" s="200"/>
      <c r="CA378" s="200"/>
      <c r="CB378" s="200"/>
      <c r="CC378" s="200"/>
      <c r="CD378" s="200"/>
      <c r="CE378" s="200"/>
      <c r="CF378" s="200"/>
      <c r="CG378" s="200"/>
      <c r="CH378" s="200"/>
      <c r="CI378" s="200"/>
      <c r="CJ378" s="200"/>
      <c r="CK378" s="200"/>
      <c r="CL378" s="200"/>
      <c r="CM378" s="200"/>
      <c r="CN378" s="200"/>
      <c r="CO378" s="200"/>
      <c r="CP378" s="200"/>
      <c r="CQ378" s="200"/>
      <c r="CR378" s="200"/>
      <c r="CS378" s="200"/>
      <c r="CT378" s="200"/>
      <c r="CU378" s="200"/>
      <c r="CV378" s="200"/>
      <c r="CW378" s="200"/>
      <c r="CX378" s="200"/>
      <c r="CY378" s="200"/>
      <c r="CZ378" s="200"/>
      <c r="DA378" s="200"/>
      <c r="DB378" s="200"/>
      <c r="DC378" s="200"/>
      <c r="DD378" s="200"/>
      <c r="DE378" s="200"/>
      <c r="DF378" s="200"/>
      <c r="DG378" s="200"/>
      <c r="DH378" s="200"/>
      <c r="DI378" s="200"/>
      <c r="DJ378" s="200"/>
      <c r="DK378" s="200"/>
      <c r="DL378" s="200"/>
      <c r="DM378" s="200"/>
      <c r="DN378" s="200"/>
      <c r="DO378" s="200"/>
      <c r="DP378" s="200"/>
      <c r="DQ378" s="200"/>
      <c r="DR378" s="200"/>
      <c r="DS378" s="200"/>
      <c r="DT378" s="200"/>
      <c r="DU378" s="200"/>
      <c r="DV378" s="200"/>
      <c r="DW378" s="200"/>
      <c r="DX378" s="200"/>
      <c r="DY378" s="200"/>
      <c r="DZ378" s="200"/>
      <c r="EA378" s="200"/>
      <c r="EB378" s="200"/>
      <c r="EC378" s="200"/>
      <c r="ED378" s="200"/>
      <c r="EE378" s="200"/>
      <c r="EF378" s="200"/>
      <c r="EG378" s="32"/>
    </row>
    <row r="379" spans="1:137" outlineLevel="1">
      <c r="A379" s="211" t="str">
        <f>A350&amp;"."&amp;A367&amp;"."&amp;A351&amp;"."&amp;B379</f>
        <v>1.o.8.12</v>
      </c>
      <c r="B379">
        <v>12</v>
      </c>
      <c r="C379" t="e">
        <f>_xlfn.XLOOKUP($A379,Select!$A$4:$A$65,Select!$H$4:$H$65)</f>
        <v>#N/A</v>
      </c>
      <c r="D379"/>
      <c r="E379"/>
      <c r="F379"/>
      <c r="G379"/>
      <c r="H379"/>
      <c r="I379"/>
      <c r="J379"/>
      <c r="K379"/>
      <c r="L379"/>
      <c r="M379" s="200"/>
      <c r="N379" s="200"/>
      <c r="O379" s="200"/>
      <c r="P379" s="200"/>
      <c r="Q379" s="200"/>
      <c r="R379" s="200"/>
      <c r="S379" s="200"/>
      <c r="T379" s="200"/>
      <c r="U379" s="200"/>
      <c r="V379" s="200"/>
      <c r="W379" s="200"/>
      <c r="X379" s="200"/>
      <c r="Y379" s="200"/>
      <c r="Z379" s="200"/>
      <c r="AA379" s="200"/>
      <c r="AB379" s="200"/>
      <c r="AC379" s="200"/>
      <c r="AD379" s="200"/>
      <c r="AE379" s="200"/>
      <c r="AF379" s="200"/>
      <c r="AG379" s="200"/>
      <c r="AH379" s="200"/>
      <c r="AI379" s="200"/>
      <c r="AJ379" s="200"/>
      <c r="AK379" s="200"/>
      <c r="AL379" s="200"/>
      <c r="AM379" s="200"/>
      <c r="AN379" s="200"/>
      <c r="AO379" s="200"/>
      <c r="AP379" s="200"/>
      <c r="AQ379" s="200"/>
      <c r="AR379" s="200"/>
      <c r="AS379" s="200"/>
      <c r="AT379" s="200"/>
      <c r="AU379" s="200"/>
      <c r="AV379" s="200"/>
      <c r="AW379" s="200"/>
      <c r="AX379" s="200"/>
      <c r="AY379" s="200"/>
      <c r="AZ379" s="200"/>
      <c r="BA379" s="200"/>
      <c r="BB379" s="200"/>
      <c r="BC379" s="200"/>
      <c r="BD379" s="200"/>
      <c r="BE379" s="200"/>
      <c r="BF379" s="200"/>
      <c r="BG379" s="200"/>
      <c r="BH379" s="200"/>
      <c r="BI379" s="200"/>
      <c r="BJ379" s="200"/>
      <c r="BK379" s="200"/>
      <c r="BL379" s="200"/>
      <c r="BM379" s="200"/>
      <c r="BN379" s="200"/>
      <c r="BO379" s="200"/>
      <c r="BP379" s="200"/>
      <c r="BQ379" s="200"/>
      <c r="BR379" s="200"/>
      <c r="BS379" s="200"/>
      <c r="BT379" s="200"/>
      <c r="BU379" s="200"/>
      <c r="BV379" s="200"/>
      <c r="BW379" s="200"/>
      <c r="BX379" s="200"/>
      <c r="BY379" s="200"/>
      <c r="BZ379" s="200"/>
      <c r="CA379" s="200"/>
      <c r="CB379" s="200"/>
      <c r="CC379" s="200"/>
      <c r="CD379" s="200"/>
      <c r="CE379" s="200"/>
      <c r="CF379" s="200"/>
      <c r="CG379" s="200"/>
      <c r="CH379" s="200"/>
      <c r="CI379" s="200"/>
      <c r="CJ379" s="200"/>
      <c r="CK379" s="200"/>
      <c r="CL379" s="200"/>
      <c r="CM379" s="200"/>
      <c r="CN379" s="200"/>
      <c r="CO379" s="200"/>
      <c r="CP379" s="200"/>
      <c r="CQ379" s="200"/>
      <c r="CR379" s="200"/>
      <c r="CS379" s="200"/>
      <c r="CT379" s="200"/>
      <c r="CU379" s="200"/>
      <c r="CV379" s="200"/>
      <c r="CW379" s="200"/>
      <c r="CX379" s="200"/>
      <c r="CY379" s="200"/>
      <c r="CZ379" s="200"/>
      <c r="DA379" s="200"/>
      <c r="DB379" s="200"/>
      <c r="DC379" s="200"/>
      <c r="DD379" s="200"/>
      <c r="DE379" s="200"/>
      <c r="DF379" s="200"/>
      <c r="DG379" s="200"/>
      <c r="DH379" s="200"/>
      <c r="DI379" s="200"/>
      <c r="DJ379" s="200"/>
      <c r="DK379" s="200"/>
      <c r="DL379" s="200"/>
      <c r="DM379" s="200"/>
      <c r="DN379" s="200"/>
      <c r="DO379" s="200"/>
      <c r="DP379" s="200"/>
      <c r="DQ379" s="200"/>
      <c r="DR379" s="200"/>
      <c r="DS379" s="200"/>
      <c r="DT379" s="200"/>
      <c r="DU379" s="200"/>
      <c r="DV379" s="200"/>
      <c r="DW379" s="200"/>
      <c r="DX379" s="200"/>
      <c r="DY379" s="200"/>
      <c r="DZ379" s="200"/>
      <c r="EA379" s="200"/>
      <c r="EB379" s="200"/>
      <c r="EC379" s="200"/>
      <c r="ED379" s="200"/>
      <c r="EE379" s="200"/>
      <c r="EF379" s="200"/>
      <c r="EG379" s="32"/>
    </row>
    <row r="380" spans="1:137" s="156" customFormat="1" outlineLevel="1">
      <c r="A380" s="212"/>
      <c r="B380" s="201">
        <f>B379-COUNTIFS(C368:C379,#N/A)</f>
        <v>1</v>
      </c>
      <c r="C380" s="201" t="s">
        <v>285</v>
      </c>
      <c r="D380" s="201"/>
      <c r="E380" s="201"/>
      <c r="F380" s="201"/>
      <c r="G380" s="201"/>
      <c r="H380" s="201"/>
      <c r="I380" s="201"/>
      <c r="J380" s="201"/>
      <c r="K380" s="201"/>
      <c r="L380" s="201"/>
      <c r="M380" s="201">
        <f t="shared" ref="M380" si="108">SUM(M368:M379)</f>
        <v>0</v>
      </c>
      <c r="N380" s="201">
        <f t="shared" ref="N380:BY380" si="109">SUM(N368:N379)</f>
        <v>0</v>
      </c>
      <c r="O380" s="201">
        <f t="shared" si="109"/>
        <v>0</v>
      </c>
      <c r="P380" s="201">
        <f t="shared" si="109"/>
        <v>0</v>
      </c>
      <c r="Q380" s="201">
        <f t="shared" si="109"/>
        <v>0</v>
      </c>
      <c r="R380" s="201">
        <f t="shared" si="109"/>
        <v>0</v>
      </c>
      <c r="S380" s="201">
        <f t="shared" si="109"/>
        <v>0</v>
      </c>
      <c r="T380" s="201">
        <f t="shared" si="109"/>
        <v>0</v>
      </c>
      <c r="U380" s="201">
        <f t="shared" si="109"/>
        <v>0</v>
      </c>
      <c r="V380" s="201">
        <f t="shared" si="109"/>
        <v>0</v>
      </c>
      <c r="W380" s="201">
        <f t="shared" si="109"/>
        <v>0</v>
      </c>
      <c r="X380" s="201">
        <f t="shared" si="109"/>
        <v>0</v>
      </c>
      <c r="Y380" s="201">
        <f t="shared" si="109"/>
        <v>0</v>
      </c>
      <c r="Z380" s="201">
        <f t="shared" si="109"/>
        <v>0</v>
      </c>
      <c r="AA380" s="201">
        <f t="shared" si="109"/>
        <v>0</v>
      </c>
      <c r="AB380" s="201">
        <f t="shared" si="109"/>
        <v>0</v>
      </c>
      <c r="AC380" s="201">
        <f t="shared" si="109"/>
        <v>0</v>
      </c>
      <c r="AD380" s="201">
        <f t="shared" si="109"/>
        <v>0</v>
      </c>
      <c r="AE380" s="201">
        <f t="shared" si="109"/>
        <v>0</v>
      </c>
      <c r="AF380" s="201">
        <f t="shared" si="109"/>
        <v>0</v>
      </c>
      <c r="AG380" s="201">
        <f t="shared" si="109"/>
        <v>0</v>
      </c>
      <c r="AH380" s="201">
        <f t="shared" si="109"/>
        <v>0</v>
      </c>
      <c r="AI380" s="201">
        <f t="shared" si="109"/>
        <v>0</v>
      </c>
      <c r="AJ380" s="201">
        <f t="shared" si="109"/>
        <v>0</v>
      </c>
      <c r="AK380" s="201">
        <f t="shared" si="109"/>
        <v>0</v>
      </c>
      <c r="AL380" s="201">
        <f t="shared" si="109"/>
        <v>0</v>
      </c>
      <c r="AM380" s="201">
        <f t="shared" si="109"/>
        <v>0</v>
      </c>
      <c r="AN380" s="201">
        <f t="shared" si="109"/>
        <v>0</v>
      </c>
      <c r="AO380" s="201">
        <f t="shared" si="109"/>
        <v>0</v>
      </c>
      <c r="AP380" s="201">
        <f t="shared" si="109"/>
        <v>0</v>
      </c>
      <c r="AQ380" s="201">
        <f t="shared" si="109"/>
        <v>0</v>
      </c>
      <c r="AR380" s="201">
        <f t="shared" si="109"/>
        <v>0</v>
      </c>
      <c r="AS380" s="201">
        <f t="shared" si="109"/>
        <v>0</v>
      </c>
      <c r="AT380" s="201">
        <f t="shared" si="109"/>
        <v>0</v>
      </c>
      <c r="AU380" s="201">
        <f t="shared" si="109"/>
        <v>0</v>
      </c>
      <c r="AV380" s="201">
        <f t="shared" si="109"/>
        <v>0</v>
      </c>
      <c r="AW380" s="201">
        <f t="shared" si="109"/>
        <v>0</v>
      </c>
      <c r="AX380" s="201">
        <f t="shared" si="109"/>
        <v>0</v>
      </c>
      <c r="AY380" s="201">
        <f t="shared" si="109"/>
        <v>0</v>
      </c>
      <c r="AZ380" s="201">
        <f t="shared" si="109"/>
        <v>0</v>
      </c>
      <c r="BA380" s="201">
        <f t="shared" si="109"/>
        <v>0</v>
      </c>
      <c r="BB380" s="201">
        <f t="shared" si="109"/>
        <v>0</v>
      </c>
      <c r="BC380" s="201">
        <f t="shared" si="109"/>
        <v>0</v>
      </c>
      <c r="BD380" s="201">
        <f t="shared" si="109"/>
        <v>0</v>
      </c>
      <c r="BE380" s="201">
        <f t="shared" si="109"/>
        <v>0</v>
      </c>
      <c r="BF380" s="201">
        <f t="shared" si="109"/>
        <v>0</v>
      </c>
      <c r="BG380" s="201">
        <f t="shared" si="109"/>
        <v>0</v>
      </c>
      <c r="BH380" s="201">
        <f t="shared" si="109"/>
        <v>0</v>
      </c>
      <c r="BI380" s="201">
        <f t="shared" si="109"/>
        <v>0</v>
      </c>
      <c r="BJ380" s="201">
        <f t="shared" si="109"/>
        <v>0</v>
      </c>
      <c r="BK380" s="201">
        <f t="shared" si="109"/>
        <v>0</v>
      </c>
      <c r="BL380" s="201">
        <f t="shared" si="109"/>
        <v>0</v>
      </c>
      <c r="BM380" s="201">
        <f t="shared" si="109"/>
        <v>0</v>
      </c>
      <c r="BN380" s="201">
        <f t="shared" si="109"/>
        <v>0</v>
      </c>
      <c r="BO380" s="201">
        <f t="shared" si="109"/>
        <v>0</v>
      </c>
      <c r="BP380" s="201">
        <f t="shared" si="109"/>
        <v>0</v>
      </c>
      <c r="BQ380" s="201">
        <f t="shared" si="109"/>
        <v>0</v>
      </c>
      <c r="BR380" s="201">
        <f t="shared" si="109"/>
        <v>0</v>
      </c>
      <c r="BS380" s="201">
        <f t="shared" si="109"/>
        <v>0</v>
      </c>
      <c r="BT380" s="201">
        <f t="shared" si="109"/>
        <v>0</v>
      </c>
      <c r="BU380" s="201">
        <f t="shared" si="109"/>
        <v>0</v>
      </c>
      <c r="BV380" s="201">
        <f t="shared" si="109"/>
        <v>0</v>
      </c>
      <c r="BW380" s="201">
        <f t="shared" si="109"/>
        <v>0</v>
      </c>
      <c r="BX380" s="201">
        <f t="shared" si="109"/>
        <v>0</v>
      </c>
      <c r="BY380" s="201">
        <f t="shared" si="109"/>
        <v>0</v>
      </c>
      <c r="BZ380" s="201">
        <f t="shared" ref="BZ380:EG380" si="110">SUM(BZ368:BZ379)</f>
        <v>0</v>
      </c>
      <c r="CA380" s="201">
        <f t="shared" si="110"/>
        <v>0</v>
      </c>
      <c r="CB380" s="201">
        <f t="shared" si="110"/>
        <v>0</v>
      </c>
      <c r="CC380" s="201">
        <f t="shared" si="110"/>
        <v>0</v>
      </c>
      <c r="CD380" s="201">
        <f t="shared" si="110"/>
        <v>0</v>
      </c>
      <c r="CE380" s="201">
        <f t="shared" si="110"/>
        <v>0</v>
      </c>
      <c r="CF380" s="201">
        <f t="shared" si="110"/>
        <v>0</v>
      </c>
      <c r="CG380" s="201">
        <f t="shared" si="110"/>
        <v>0</v>
      </c>
      <c r="CH380" s="201">
        <f t="shared" si="110"/>
        <v>0</v>
      </c>
      <c r="CI380" s="201">
        <f t="shared" si="110"/>
        <v>0</v>
      </c>
      <c r="CJ380" s="201">
        <f t="shared" si="110"/>
        <v>0</v>
      </c>
      <c r="CK380" s="201">
        <f t="shared" si="110"/>
        <v>0</v>
      </c>
      <c r="CL380" s="201">
        <f t="shared" si="110"/>
        <v>0</v>
      </c>
      <c r="CM380" s="201">
        <f t="shared" si="110"/>
        <v>0</v>
      </c>
      <c r="CN380" s="201">
        <f t="shared" si="110"/>
        <v>0</v>
      </c>
      <c r="CO380" s="201">
        <f t="shared" si="110"/>
        <v>0</v>
      </c>
      <c r="CP380" s="201">
        <f t="shared" si="110"/>
        <v>0</v>
      </c>
      <c r="CQ380" s="201">
        <f t="shared" si="110"/>
        <v>0</v>
      </c>
      <c r="CR380" s="201">
        <f t="shared" si="110"/>
        <v>0</v>
      </c>
      <c r="CS380" s="201">
        <f t="shared" si="110"/>
        <v>0</v>
      </c>
      <c r="CT380" s="201">
        <f t="shared" si="110"/>
        <v>0</v>
      </c>
      <c r="CU380" s="201">
        <f t="shared" si="110"/>
        <v>0</v>
      </c>
      <c r="CV380" s="201">
        <f t="shared" si="110"/>
        <v>0</v>
      </c>
      <c r="CW380" s="201">
        <f t="shared" si="110"/>
        <v>0</v>
      </c>
      <c r="CX380" s="201">
        <f t="shared" si="110"/>
        <v>0</v>
      </c>
      <c r="CY380" s="201">
        <f t="shared" si="110"/>
        <v>0</v>
      </c>
      <c r="CZ380" s="201">
        <f t="shared" si="110"/>
        <v>0</v>
      </c>
      <c r="DA380" s="201">
        <f t="shared" si="110"/>
        <v>0</v>
      </c>
      <c r="DB380" s="201">
        <f t="shared" si="110"/>
        <v>0</v>
      </c>
      <c r="DC380" s="201">
        <f t="shared" si="110"/>
        <v>0</v>
      </c>
      <c r="DD380" s="201">
        <f t="shared" si="110"/>
        <v>0</v>
      </c>
      <c r="DE380" s="201">
        <f t="shared" si="110"/>
        <v>0</v>
      </c>
      <c r="DF380" s="201">
        <f t="shared" si="110"/>
        <v>0</v>
      </c>
      <c r="DG380" s="201">
        <f t="shared" si="110"/>
        <v>0</v>
      </c>
      <c r="DH380" s="201">
        <f t="shared" si="110"/>
        <v>0</v>
      </c>
      <c r="DI380" s="201">
        <f t="shared" si="110"/>
        <v>0</v>
      </c>
      <c r="DJ380" s="201">
        <f t="shared" si="110"/>
        <v>0</v>
      </c>
      <c r="DK380" s="201">
        <f t="shared" si="110"/>
        <v>0</v>
      </c>
      <c r="DL380" s="201">
        <f t="shared" si="110"/>
        <v>0</v>
      </c>
      <c r="DM380" s="201">
        <f t="shared" si="110"/>
        <v>0</v>
      </c>
      <c r="DN380" s="201">
        <f t="shared" si="110"/>
        <v>0</v>
      </c>
      <c r="DO380" s="201">
        <f t="shared" si="110"/>
        <v>0</v>
      </c>
      <c r="DP380" s="201">
        <f t="shared" si="110"/>
        <v>0</v>
      </c>
      <c r="DQ380" s="201">
        <f t="shared" si="110"/>
        <v>0</v>
      </c>
      <c r="DR380" s="201">
        <f t="shared" si="110"/>
        <v>0</v>
      </c>
      <c r="DS380" s="201">
        <f t="shared" si="110"/>
        <v>0</v>
      </c>
      <c r="DT380" s="201">
        <f t="shared" si="110"/>
        <v>0</v>
      </c>
      <c r="DU380" s="201">
        <f t="shared" si="110"/>
        <v>0</v>
      </c>
      <c r="DV380" s="201">
        <f t="shared" si="110"/>
        <v>0</v>
      </c>
      <c r="DW380" s="201">
        <f t="shared" si="110"/>
        <v>0</v>
      </c>
      <c r="DX380" s="201">
        <f t="shared" si="110"/>
        <v>0</v>
      </c>
      <c r="DY380" s="201">
        <f t="shared" si="110"/>
        <v>0</v>
      </c>
      <c r="DZ380" s="201">
        <f t="shared" si="110"/>
        <v>0</v>
      </c>
      <c r="EA380" s="201">
        <f t="shared" si="110"/>
        <v>0</v>
      </c>
      <c r="EB380" s="201">
        <f t="shared" si="110"/>
        <v>0</v>
      </c>
      <c r="EC380" s="201">
        <f t="shared" si="110"/>
        <v>0</v>
      </c>
      <c r="ED380" s="201">
        <f t="shared" si="110"/>
        <v>0</v>
      </c>
      <c r="EE380" s="201">
        <f t="shared" si="110"/>
        <v>0</v>
      </c>
      <c r="EF380" s="201">
        <f t="shared" si="110"/>
        <v>0</v>
      </c>
      <c r="EG380" s="155">
        <f t="shared" si="110"/>
        <v>0</v>
      </c>
    </row>
    <row r="381" spans="1:137" ht="16.149999999999999" outlineLevel="1" thickBot="1">
      <c r="A381" s="221"/>
      <c r="B381" s="222"/>
      <c r="C381" s="222"/>
      <c r="D381" s="222"/>
      <c r="E381" s="222"/>
      <c r="F381" s="222"/>
      <c r="G381" s="222"/>
      <c r="H381" s="222"/>
      <c r="I381" s="222"/>
      <c r="J381" s="222"/>
      <c r="K381" s="222"/>
      <c r="L381" s="222"/>
      <c r="M381" s="222"/>
      <c r="N381" s="222"/>
      <c r="O381" s="222"/>
      <c r="P381" s="222"/>
      <c r="Q381" s="222"/>
      <c r="R381" s="222"/>
      <c r="S381" s="222"/>
      <c r="T381" s="222"/>
      <c r="U381" s="222"/>
      <c r="V381" s="222"/>
      <c r="W381" s="222"/>
      <c r="X381" s="222"/>
      <c r="Y381" s="222"/>
      <c r="Z381" s="222"/>
      <c r="AA381" s="222"/>
      <c r="AB381" s="222"/>
      <c r="AC381" s="222"/>
      <c r="AD381" s="222"/>
      <c r="AE381" s="222"/>
      <c r="AF381" s="222"/>
      <c r="AG381" s="222"/>
      <c r="AH381" s="222"/>
      <c r="AI381" s="222"/>
      <c r="AJ381" s="222"/>
      <c r="AK381" s="222"/>
      <c r="AL381" s="222"/>
      <c r="AM381" s="222"/>
      <c r="AN381" s="222"/>
      <c r="AO381" s="222"/>
      <c r="AP381" s="222"/>
      <c r="AQ381" s="222"/>
      <c r="AR381" s="222"/>
      <c r="AS381" s="222"/>
      <c r="AT381" s="222"/>
      <c r="AU381" s="222"/>
      <c r="AV381" s="222"/>
      <c r="AW381" s="222"/>
      <c r="AX381" s="222"/>
      <c r="AY381" s="222"/>
      <c r="AZ381" s="222"/>
      <c r="BA381" s="222"/>
      <c r="BB381" s="222"/>
      <c r="BC381" s="222"/>
      <c r="BD381" s="222"/>
      <c r="BE381" s="222"/>
      <c r="BF381" s="222"/>
      <c r="BG381" s="222"/>
      <c r="BH381" s="222"/>
      <c r="BI381" s="222"/>
      <c r="BJ381" s="222"/>
      <c r="BK381" s="222"/>
      <c r="BL381" s="222"/>
      <c r="BM381" s="222"/>
      <c r="BN381" s="222"/>
      <c r="BO381" s="222"/>
      <c r="BP381" s="222"/>
      <c r="BQ381" s="222"/>
      <c r="BR381" s="222"/>
      <c r="BS381" s="222"/>
      <c r="BT381" s="222"/>
      <c r="BU381" s="222"/>
      <c r="BV381" s="222"/>
      <c r="BW381" s="222"/>
      <c r="BX381" s="222"/>
      <c r="BY381" s="222"/>
      <c r="BZ381" s="222"/>
      <c r="CA381" s="222"/>
      <c r="CB381" s="222"/>
      <c r="CC381" s="222"/>
      <c r="CD381" s="222"/>
      <c r="CE381" s="222"/>
      <c r="CF381" s="222"/>
      <c r="CG381" s="222"/>
      <c r="CH381" s="222"/>
      <c r="CI381" s="222"/>
      <c r="CJ381" s="222"/>
      <c r="CK381" s="222"/>
      <c r="CL381" s="222"/>
      <c r="CM381" s="222"/>
      <c r="CN381" s="222"/>
      <c r="CO381" s="222"/>
      <c r="CP381" s="222"/>
      <c r="CQ381" s="222"/>
      <c r="CR381" s="222"/>
      <c r="CS381" s="222"/>
      <c r="CT381" s="222"/>
      <c r="CU381" s="222"/>
      <c r="CV381" s="222"/>
      <c r="CW381" s="222"/>
      <c r="CX381" s="222"/>
      <c r="CY381" s="222"/>
      <c r="CZ381" s="222"/>
      <c r="DA381" s="222"/>
      <c r="DB381" s="222"/>
      <c r="DC381" s="222"/>
      <c r="DD381" s="222"/>
      <c r="DE381" s="222"/>
      <c r="DF381" s="222"/>
      <c r="DG381" s="222"/>
      <c r="DH381" s="222"/>
      <c r="DI381" s="222"/>
      <c r="DJ381" s="222"/>
      <c r="DK381" s="222"/>
      <c r="DL381" s="222"/>
      <c r="DM381" s="222"/>
      <c r="DN381" s="222"/>
      <c r="DO381" s="222"/>
      <c r="DP381" s="222"/>
      <c r="DQ381" s="222"/>
      <c r="DR381" s="222"/>
      <c r="DS381" s="222"/>
      <c r="DT381" s="222"/>
      <c r="DU381" s="222"/>
      <c r="DV381" s="222"/>
      <c r="DW381" s="222"/>
      <c r="DX381" s="222"/>
      <c r="DY381" s="222"/>
      <c r="DZ381" s="222"/>
      <c r="EA381" s="222"/>
      <c r="EB381" s="222"/>
      <c r="EC381" s="222"/>
      <c r="ED381" s="222"/>
      <c r="EE381" s="222"/>
      <c r="EF381" s="222"/>
      <c r="EG381" s="10"/>
    </row>
    <row r="382" spans="1:137" outlineLevel="1">
      <c r="A382" s="220" t="s">
        <v>254</v>
      </c>
      <c r="B382" s="220" t="s">
        <v>287</v>
      </c>
      <c r="C382" s="220" t="s">
        <v>284</v>
      </c>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c r="AA382" s="220"/>
      <c r="AB382" s="220"/>
      <c r="AC382" s="220"/>
      <c r="AD382" s="220"/>
      <c r="AE382" s="220"/>
      <c r="AF382" s="220"/>
      <c r="AG382" s="220"/>
      <c r="AH382" s="220"/>
      <c r="AI382" s="220"/>
      <c r="AJ382" s="220"/>
      <c r="AK382" s="220"/>
      <c r="AL382" s="220"/>
      <c r="AM382" s="220"/>
      <c r="AN382" s="220"/>
      <c r="AO382" s="220"/>
      <c r="AP382" s="220"/>
      <c r="AQ382" s="220"/>
      <c r="AR382" s="220"/>
      <c r="AS382" s="220"/>
      <c r="AT382" s="220"/>
      <c r="AU382" s="220"/>
      <c r="AV382" s="220"/>
      <c r="AW382" s="220"/>
      <c r="AX382" s="220"/>
      <c r="AY382" s="220"/>
      <c r="AZ382" s="220"/>
      <c r="BA382" s="220"/>
      <c r="BB382" s="220"/>
      <c r="BC382" s="220"/>
      <c r="BD382" s="220"/>
      <c r="BE382" s="220"/>
      <c r="BF382" s="220"/>
      <c r="BG382" s="220"/>
      <c r="BH382" s="220"/>
      <c r="BI382" s="220"/>
      <c r="BJ382" s="220"/>
      <c r="BK382" s="220"/>
      <c r="BL382" s="220"/>
      <c r="BM382" s="220"/>
      <c r="BN382" s="220"/>
      <c r="BO382" s="220"/>
      <c r="BP382" s="220"/>
      <c r="BQ382" s="220"/>
      <c r="BR382" s="220"/>
      <c r="BS382" s="220"/>
      <c r="BT382" s="220"/>
      <c r="BU382" s="220"/>
      <c r="BV382" s="220"/>
      <c r="BW382" s="220"/>
      <c r="BX382" s="220"/>
      <c r="BY382" s="220"/>
      <c r="BZ382" s="220"/>
      <c r="CA382" s="220"/>
      <c r="CB382" s="220"/>
      <c r="CC382" s="220"/>
      <c r="CD382" s="220"/>
      <c r="CE382" s="220"/>
      <c r="CF382" s="220"/>
      <c r="CG382" s="220"/>
      <c r="CH382" s="220"/>
      <c r="CI382" s="220"/>
      <c r="CJ382" s="220"/>
      <c r="CK382" s="220"/>
      <c r="CL382" s="220"/>
      <c r="CM382" s="220"/>
      <c r="CN382" s="220"/>
      <c r="CO382" s="220"/>
      <c r="CP382" s="220"/>
      <c r="CQ382" s="220"/>
      <c r="CR382" s="220"/>
      <c r="CS382" s="220"/>
      <c r="CT382" s="220"/>
      <c r="CU382" s="220"/>
      <c r="CV382" s="220"/>
      <c r="CW382" s="220"/>
      <c r="CX382" s="220"/>
      <c r="CY382" s="220"/>
      <c r="CZ382" s="220"/>
      <c r="DA382" s="220"/>
      <c r="DB382" s="220"/>
      <c r="DC382" s="220"/>
      <c r="DD382" s="220"/>
      <c r="DE382" s="220"/>
      <c r="DF382" s="220"/>
      <c r="DG382" s="220"/>
      <c r="DH382" s="220"/>
      <c r="DI382" s="220"/>
      <c r="DJ382" s="220"/>
      <c r="DK382" s="220"/>
      <c r="DL382" s="220"/>
      <c r="DM382" s="220"/>
      <c r="DN382" s="220"/>
      <c r="DO382" s="220"/>
      <c r="DP382" s="220"/>
      <c r="DQ382" s="220"/>
      <c r="DR382" s="220"/>
      <c r="DS382" s="220"/>
      <c r="DT382" s="220"/>
      <c r="DU382" s="220"/>
      <c r="DV382" s="220"/>
      <c r="DW382" s="220"/>
      <c r="DX382" s="220"/>
      <c r="DY382" s="220"/>
      <c r="DZ382" s="220"/>
      <c r="EA382" s="220"/>
      <c r="EB382" s="220"/>
      <c r="EC382" s="220"/>
      <c r="ED382" s="220"/>
      <c r="EE382" s="220"/>
      <c r="EF382" s="220"/>
      <c r="EG382" s="9"/>
    </row>
    <row r="383" spans="1:137" outlineLevel="1">
      <c r="A383" s="211" t="str">
        <f>A350&amp;"."&amp;A382&amp;"."&amp;A351&amp;"."&amp;B383</f>
        <v>1.d.8.1</v>
      </c>
      <c r="B383">
        <v>1</v>
      </c>
      <c r="C383" t="e">
        <f>_xlfn.XLOOKUP($A383,Select!$A$4:$A$65,Select!$H$4:$H$65)</f>
        <v>#N/A</v>
      </c>
      <c r="D383"/>
      <c r="E383"/>
      <c r="F383"/>
      <c r="G383"/>
      <c r="H383"/>
      <c r="I383"/>
      <c r="J383"/>
      <c r="K383"/>
      <c r="L383"/>
      <c r="M383" s="200"/>
      <c r="N383" s="200"/>
      <c r="O383" s="200"/>
      <c r="P383" s="200"/>
      <c r="Q383" s="200"/>
      <c r="R383" s="200"/>
      <c r="S383" s="200"/>
      <c r="T383" s="200"/>
      <c r="U383" s="200"/>
      <c r="V383" s="200"/>
      <c r="W383" s="200"/>
      <c r="X383" s="200"/>
      <c r="Y383" s="200"/>
      <c r="Z383" s="200"/>
      <c r="AA383" s="200"/>
      <c r="AB383" s="200"/>
      <c r="AC383" s="200"/>
      <c r="AD383" s="200"/>
      <c r="AE383" s="200"/>
      <c r="AF383" s="200"/>
      <c r="AG383" s="200"/>
      <c r="AH383" s="200"/>
      <c r="AI383" s="200"/>
      <c r="AJ383" s="200"/>
      <c r="AK383" s="200"/>
      <c r="AL383" s="200"/>
      <c r="AM383" s="200"/>
      <c r="AN383" s="200"/>
      <c r="AO383" s="200"/>
      <c r="AP383" s="200"/>
      <c r="AQ383" s="200"/>
      <c r="AR383" s="200"/>
      <c r="AS383" s="200"/>
      <c r="AT383" s="200"/>
      <c r="AU383" s="200"/>
      <c r="AV383" s="200"/>
      <c r="AW383" s="200"/>
      <c r="AX383" s="200"/>
      <c r="AY383" s="200"/>
      <c r="AZ383" s="200"/>
      <c r="BA383" s="200"/>
      <c r="BB383" s="200"/>
      <c r="BC383" s="200"/>
      <c r="BD383" s="200"/>
      <c r="BE383" s="200"/>
      <c r="BF383" s="200"/>
      <c r="BG383" s="200"/>
      <c r="BH383" s="200"/>
      <c r="BI383" s="200"/>
      <c r="BJ383" s="200"/>
      <c r="BK383" s="200"/>
      <c r="BL383" s="200"/>
      <c r="BM383" s="200"/>
      <c r="BN383" s="200"/>
      <c r="BO383" s="200"/>
      <c r="BP383" s="200"/>
      <c r="BQ383" s="200"/>
      <c r="BR383" s="200"/>
      <c r="BS383" s="200"/>
      <c r="BT383" s="200"/>
      <c r="BU383" s="200"/>
      <c r="BV383" s="200"/>
      <c r="BW383" s="200"/>
      <c r="BX383" s="200"/>
      <c r="BY383" s="200"/>
      <c r="BZ383" s="200"/>
      <c r="CA383" s="200"/>
      <c r="CB383" s="200"/>
      <c r="CC383" s="200"/>
      <c r="CD383" s="200"/>
      <c r="CE383" s="200"/>
      <c r="CF383" s="200"/>
      <c r="CG383" s="200"/>
      <c r="CH383" s="200"/>
      <c r="CI383" s="200"/>
      <c r="CJ383" s="200"/>
      <c r="CK383" s="200"/>
      <c r="CL383" s="200"/>
      <c r="CM383" s="200"/>
      <c r="CN383" s="200"/>
      <c r="CO383" s="200"/>
      <c r="CP383" s="200"/>
      <c r="CQ383" s="200"/>
      <c r="CR383" s="200"/>
      <c r="CS383" s="200"/>
      <c r="CT383" s="200"/>
      <c r="CU383" s="200"/>
      <c r="CV383" s="200"/>
      <c r="CW383" s="200"/>
      <c r="CX383" s="200"/>
      <c r="CY383" s="200"/>
      <c r="CZ383" s="200"/>
      <c r="DA383" s="200"/>
      <c r="DB383" s="200"/>
      <c r="DC383" s="200"/>
      <c r="DD383" s="200"/>
      <c r="DE383" s="200"/>
      <c r="DF383" s="200"/>
      <c r="DG383" s="200"/>
      <c r="DH383" s="200"/>
      <c r="DI383" s="200"/>
      <c r="DJ383" s="200"/>
      <c r="DK383" s="200"/>
      <c r="DL383" s="200"/>
      <c r="DM383" s="200"/>
      <c r="DN383" s="200"/>
      <c r="DO383" s="200"/>
      <c r="DP383" s="200"/>
      <c r="DQ383" s="200"/>
      <c r="DR383" s="200"/>
      <c r="DS383" s="200"/>
      <c r="DT383" s="200"/>
      <c r="DU383" s="200"/>
      <c r="DV383" s="200"/>
      <c r="DW383" s="200"/>
      <c r="DX383" s="200"/>
      <c r="DY383" s="200"/>
      <c r="DZ383" s="200"/>
      <c r="EA383" s="200"/>
      <c r="EB383" s="200"/>
      <c r="EC383" s="200"/>
      <c r="ED383" s="200"/>
      <c r="EE383" s="200"/>
      <c r="EF383" s="200"/>
      <c r="EG383" s="32"/>
    </row>
    <row r="384" spans="1:137" outlineLevel="1">
      <c r="A384" s="211" t="str">
        <f>A350&amp;"."&amp;A382&amp;"."&amp;A351&amp;"."&amp;B384</f>
        <v>1.d.8.2</v>
      </c>
      <c r="B384">
        <v>2</v>
      </c>
      <c r="C384" t="e">
        <f>_xlfn.XLOOKUP($A384,Select!$A$4:$A$65,Select!$H$4:$H$65)</f>
        <v>#N/A</v>
      </c>
      <c r="D384"/>
      <c r="E384"/>
      <c r="F384"/>
      <c r="G384"/>
      <c r="H384"/>
      <c r="I384"/>
      <c r="J384"/>
      <c r="K384"/>
      <c r="L384"/>
      <c r="M384" s="200"/>
      <c r="N384" s="200"/>
      <c r="O384" s="200"/>
      <c r="P384" s="200"/>
      <c r="Q384" s="200"/>
      <c r="R384" s="200"/>
      <c r="S384" s="200"/>
      <c r="T384" s="200"/>
      <c r="U384" s="200"/>
      <c r="V384" s="200"/>
      <c r="W384" s="200"/>
      <c r="X384" s="200"/>
      <c r="Y384" s="200"/>
      <c r="Z384" s="200"/>
      <c r="AA384" s="200"/>
      <c r="AB384" s="200"/>
      <c r="AC384" s="200"/>
      <c r="AD384" s="200"/>
      <c r="AE384" s="200"/>
      <c r="AF384" s="200"/>
      <c r="AG384" s="200"/>
      <c r="AH384" s="200"/>
      <c r="AI384" s="200"/>
      <c r="AJ384" s="200"/>
      <c r="AK384" s="200"/>
      <c r="AL384" s="200"/>
      <c r="AM384" s="200"/>
      <c r="AN384" s="200"/>
      <c r="AO384" s="200"/>
      <c r="AP384" s="200"/>
      <c r="AQ384" s="200"/>
      <c r="AR384" s="200"/>
      <c r="AS384" s="200"/>
      <c r="AT384" s="200"/>
      <c r="AU384" s="200"/>
      <c r="AV384" s="200"/>
      <c r="AW384" s="200"/>
      <c r="AX384" s="200"/>
      <c r="AY384" s="200"/>
      <c r="AZ384" s="200"/>
      <c r="BA384" s="200"/>
      <c r="BB384" s="200"/>
      <c r="BC384" s="200"/>
      <c r="BD384" s="200"/>
      <c r="BE384" s="200"/>
      <c r="BF384" s="200"/>
      <c r="BG384" s="200"/>
      <c r="BH384" s="200"/>
      <c r="BI384" s="200"/>
      <c r="BJ384" s="200"/>
      <c r="BK384" s="200"/>
      <c r="BL384" s="200"/>
      <c r="BM384" s="200"/>
      <c r="BN384" s="200"/>
      <c r="BO384" s="200"/>
      <c r="BP384" s="200"/>
      <c r="BQ384" s="200"/>
      <c r="BR384" s="200"/>
      <c r="BS384" s="200"/>
      <c r="BT384" s="200"/>
      <c r="BU384" s="200"/>
      <c r="BV384" s="200"/>
      <c r="BW384" s="200"/>
      <c r="BX384" s="200"/>
      <c r="BY384" s="200"/>
      <c r="BZ384" s="200"/>
      <c r="CA384" s="200"/>
      <c r="CB384" s="200"/>
      <c r="CC384" s="200"/>
      <c r="CD384" s="200"/>
      <c r="CE384" s="200"/>
      <c r="CF384" s="200"/>
      <c r="CG384" s="200"/>
      <c r="CH384" s="200"/>
      <c r="CI384" s="200"/>
      <c r="CJ384" s="200"/>
      <c r="CK384" s="200"/>
      <c r="CL384" s="200"/>
      <c r="CM384" s="200"/>
      <c r="CN384" s="200"/>
      <c r="CO384" s="200"/>
      <c r="CP384" s="200"/>
      <c r="CQ384" s="200"/>
      <c r="CR384" s="200"/>
      <c r="CS384" s="200"/>
      <c r="CT384" s="200"/>
      <c r="CU384" s="200"/>
      <c r="CV384" s="200"/>
      <c r="CW384" s="200"/>
      <c r="CX384" s="200"/>
      <c r="CY384" s="200"/>
      <c r="CZ384" s="200"/>
      <c r="DA384" s="200"/>
      <c r="DB384" s="200"/>
      <c r="DC384" s="200"/>
      <c r="DD384" s="200"/>
      <c r="DE384" s="200"/>
      <c r="DF384" s="200"/>
      <c r="DG384" s="200"/>
      <c r="DH384" s="200"/>
      <c r="DI384" s="200"/>
      <c r="DJ384" s="200"/>
      <c r="DK384" s="200"/>
      <c r="DL384" s="200"/>
      <c r="DM384" s="200"/>
      <c r="DN384" s="200"/>
      <c r="DO384" s="200"/>
      <c r="DP384" s="200"/>
      <c r="DQ384" s="200"/>
      <c r="DR384" s="200"/>
      <c r="DS384" s="200"/>
      <c r="DT384" s="200"/>
      <c r="DU384" s="200"/>
      <c r="DV384" s="200"/>
      <c r="DW384" s="200"/>
      <c r="DX384" s="200"/>
      <c r="DY384" s="200"/>
      <c r="DZ384" s="200"/>
      <c r="EA384" s="200"/>
      <c r="EB384" s="200"/>
      <c r="EC384" s="200"/>
      <c r="ED384" s="200"/>
      <c r="EE384" s="200"/>
      <c r="EF384" s="200"/>
      <c r="EG384" s="32"/>
    </row>
    <row r="385" spans="1:137" outlineLevel="1">
      <c r="A385" s="211" t="str">
        <f>A350&amp;"."&amp;A382&amp;"."&amp;A351&amp;"."&amp;B385</f>
        <v>1.d.8.3</v>
      </c>
      <c r="B385">
        <v>3</v>
      </c>
      <c r="C385" t="e">
        <f>_xlfn.XLOOKUP($A385,Select!$A$4:$A$65,Select!$H$4:$H$65)</f>
        <v>#N/A</v>
      </c>
      <c r="D385"/>
      <c r="E385"/>
      <c r="F385"/>
      <c r="G385"/>
      <c r="H385"/>
      <c r="I385"/>
      <c r="J385"/>
      <c r="K385"/>
      <c r="L385"/>
      <c r="M385" s="200"/>
      <c r="N385" s="200"/>
      <c r="O385" s="200"/>
      <c r="P385" s="200"/>
      <c r="Q385" s="200"/>
      <c r="R385" s="200"/>
      <c r="S385" s="200"/>
      <c r="T385" s="200"/>
      <c r="U385" s="200"/>
      <c r="V385" s="200"/>
      <c r="W385" s="200"/>
      <c r="X385" s="200"/>
      <c r="Y385" s="200"/>
      <c r="Z385" s="200"/>
      <c r="AA385" s="200"/>
      <c r="AB385" s="200"/>
      <c r="AC385" s="200"/>
      <c r="AD385" s="200"/>
      <c r="AE385" s="200"/>
      <c r="AF385" s="200"/>
      <c r="AG385" s="200"/>
      <c r="AH385" s="200"/>
      <c r="AI385" s="200"/>
      <c r="AJ385" s="200"/>
      <c r="AK385" s="200"/>
      <c r="AL385" s="200"/>
      <c r="AM385" s="200"/>
      <c r="AN385" s="200"/>
      <c r="AO385" s="200"/>
      <c r="AP385" s="200"/>
      <c r="AQ385" s="200"/>
      <c r="AR385" s="200"/>
      <c r="AS385" s="200"/>
      <c r="AT385" s="200"/>
      <c r="AU385" s="200"/>
      <c r="AV385" s="200"/>
      <c r="AW385" s="200"/>
      <c r="AX385" s="200"/>
      <c r="AY385" s="200"/>
      <c r="AZ385" s="200"/>
      <c r="BA385" s="200"/>
      <c r="BB385" s="200"/>
      <c r="BC385" s="200"/>
      <c r="BD385" s="200"/>
      <c r="BE385" s="200"/>
      <c r="BF385" s="200"/>
      <c r="BG385" s="200"/>
      <c r="BH385" s="200"/>
      <c r="BI385" s="200"/>
      <c r="BJ385" s="200"/>
      <c r="BK385" s="200"/>
      <c r="BL385" s="200"/>
      <c r="BM385" s="200"/>
      <c r="BN385" s="200"/>
      <c r="BO385" s="200"/>
      <c r="BP385" s="200"/>
      <c r="BQ385" s="200"/>
      <c r="BR385" s="200"/>
      <c r="BS385" s="200"/>
      <c r="BT385" s="200"/>
      <c r="BU385" s="200"/>
      <c r="BV385" s="200"/>
      <c r="BW385" s="200"/>
      <c r="BX385" s="200"/>
      <c r="BY385" s="200"/>
      <c r="BZ385" s="200"/>
      <c r="CA385" s="200"/>
      <c r="CB385" s="200"/>
      <c r="CC385" s="200"/>
      <c r="CD385" s="200"/>
      <c r="CE385" s="200"/>
      <c r="CF385" s="200"/>
      <c r="CG385" s="200"/>
      <c r="CH385" s="200"/>
      <c r="CI385" s="200"/>
      <c r="CJ385" s="200"/>
      <c r="CK385" s="200"/>
      <c r="CL385" s="200"/>
      <c r="CM385" s="200"/>
      <c r="CN385" s="200"/>
      <c r="CO385" s="200"/>
      <c r="CP385" s="200"/>
      <c r="CQ385" s="200"/>
      <c r="CR385" s="200"/>
      <c r="CS385" s="200"/>
      <c r="CT385" s="200"/>
      <c r="CU385" s="200"/>
      <c r="CV385" s="200"/>
      <c r="CW385" s="200"/>
      <c r="CX385" s="200"/>
      <c r="CY385" s="200"/>
      <c r="CZ385" s="200"/>
      <c r="DA385" s="200"/>
      <c r="DB385" s="200"/>
      <c r="DC385" s="200"/>
      <c r="DD385" s="200"/>
      <c r="DE385" s="200"/>
      <c r="DF385" s="200"/>
      <c r="DG385" s="200"/>
      <c r="DH385" s="200"/>
      <c r="DI385" s="200"/>
      <c r="DJ385" s="200"/>
      <c r="DK385" s="200"/>
      <c r="DL385" s="200"/>
      <c r="DM385" s="200"/>
      <c r="DN385" s="200"/>
      <c r="DO385" s="200"/>
      <c r="DP385" s="200"/>
      <c r="DQ385" s="200"/>
      <c r="DR385" s="200"/>
      <c r="DS385" s="200"/>
      <c r="DT385" s="200"/>
      <c r="DU385" s="200"/>
      <c r="DV385" s="200"/>
      <c r="DW385" s="200"/>
      <c r="DX385" s="200"/>
      <c r="DY385" s="200"/>
      <c r="DZ385" s="200"/>
      <c r="EA385" s="200"/>
      <c r="EB385" s="200"/>
      <c r="EC385" s="200"/>
      <c r="ED385" s="200"/>
      <c r="EE385" s="200"/>
      <c r="EF385" s="200"/>
      <c r="EG385" s="32"/>
    </row>
    <row r="386" spans="1:137" outlineLevel="1">
      <c r="A386" s="211" t="str">
        <f>A350&amp;"."&amp;A382&amp;"."&amp;A351&amp;"."&amp;B386</f>
        <v>1.d.8.4</v>
      </c>
      <c r="B386">
        <v>4</v>
      </c>
      <c r="C386" t="e">
        <f>_xlfn.XLOOKUP($A386,Select!$A$4:$A$65,Select!$H$4:$H$65)</f>
        <v>#N/A</v>
      </c>
      <c r="D386"/>
      <c r="E386"/>
      <c r="F386"/>
      <c r="G386"/>
      <c r="H386"/>
      <c r="I386"/>
      <c r="J386"/>
      <c r="K386"/>
      <c r="L386"/>
      <c r="M386" s="200"/>
      <c r="N386" s="200"/>
      <c r="O386" s="200"/>
      <c r="P386" s="200"/>
      <c r="Q386" s="200"/>
      <c r="R386" s="200"/>
      <c r="S386" s="200"/>
      <c r="T386" s="200"/>
      <c r="U386" s="200"/>
      <c r="V386" s="200"/>
      <c r="W386" s="200"/>
      <c r="X386" s="200"/>
      <c r="Y386" s="200"/>
      <c r="Z386" s="200"/>
      <c r="AA386" s="200"/>
      <c r="AB386" s="200"/>
      <c r="AC386" s="200"/>
      <c r="AD386" s="200"/>
      <c r="AE386" s="200"/>
      <c r="AF386" s="200"/>
      <c r="AG386" s="200"/>
      <c r="AH386" s="200"/>
      <c r="AI386" s="200"/>
      <c r="AJ386" s="200"/>
      <c r="AK386" s="200"/>
      <c r="AL386" s="200"/>
      <c r="AM386" s="200"/>
      <c r="AN386" s="200"/>
      <c r="AO386" s="200"/>
      <c r="AP386" s="200"/>
      <c r="AQ386" s="200"/>
      <c r="AR386" s="200"/>
      <c r="AS386" s="200"/>
      <c r="AT386" s="200"/>
      <c r="AU386" s="200"/>
      <c r="AV386" s="200"/>
      <c r="AW386" s="200"/>
      <c r="AX386" s="200"/>
      <c r="AY386" s="200"/>
      <c r="AZ386" s="200"/>
      <c r="BA386" s="200"/>
      <c r="BB386" s="200"/>
      <c r="BC386" s="200"/>
      <c r="BD386" s="200"/>
      <c r="BE386" s="200"/>
      <c r="BF386" s="200"/>
      <c r="BG386" s="200"/>
      <c r="BH386" s="200"/>
      <c r="BI386" s="200"/>
      <c r="BJ386" s="200"/>
      <c r="BK386" s="200"/>
      <c r="BL386" s="200"/>
      <c r="BM386" s="200"/>
      <c r="BN386" s="200"/>
      <c r="BO386" s="200"/>
      <c r="BP386" s="200"/>
      <c r="BQ386" s="200"/>
      <c r="BR386" s="200"/>
      <c r="BS386" s="200"/>
      <c r="BT386" s="200"/>
      <c r="BU386" s="200"/>
      <c r="BV386" s="200"/>
      <c r="BW386" s="200"/>
      <c r="BX386" s="200"/>
      <c r="BY386" s="200"/>
      <c r="BZ386" s="200"/>
      <c r="CA386" s="200"/>
      <c r="CB386" s="200"/>
      <c r="CC386" s="200"/>
      <c r="CD386" s="200"/>
      <c r="CE386" s="200"/>
      <c r="CF386" s="200"/>
      <c r="CG386" s="200"/>
      <c r="CH386" s="200"/>
      <c r="CI386" s="200"/>
      <c r="CJ386" s="200"/>
      <c r="CK386" s="200"/>
      <c r="CL386" s="200"/>
      <c r="CM386" s="200"/>
      <c r="CN386" s="200"/>
      <c r="CO386" s="200"/>
      <c r="CP386" s="200"/>
      <c r="CQ386" s="200"/>
      <c r="CR386" s="200"/>
      <c r="CS386" s="200"/>
      <c r="CT386" s="200"/>
      <c r="CU386" s="200"/>
      <c r="CV386" s="200"/>
      <c r="CW386" s="200"/>
      <c r="CX386" s="200"/>
      <c r="CY386" s="200"/>
      <c r="CZ386" s="200"/>
      <c r="DA386" s="200"/>
      <c r="DB386" s="200"/>
      <c r="DC386" s="200"/>
      <c r="DD386" s="200"/>
      <c r="DE386" s="200"/>
      <c r="DF386" s="200"/>
      <c r="DG386" s="200"/>
      <c r="DH386" s="200"/>
      <c r="DI386" s="200"/>
      <c r="DJ386" s="200"/>
      <c r="DK386" s="200"/>
      <c r="DL386" s="200"/>
      <c r="DM386" s="200"/>
      <c r="DN386" s="200"/>
      <c r="DO386" s="200"/>
      <c r="DP386" s="200"/>
      <c r="DQ386" s="200"/>
      <c r="DR386" s="200"/>
      <c r="DS386" s="200"/>
      <c r="DT386" s="200"/>
      <c r="DU386" s="200"/>
      <c r="DV386" s="200"/>
      <c r="DW386" s="200"/>
      <c r="DX386" s="200"/>
      <c r="DY386" s="200"/>
      <c r="DZ386" s="200"/>
      <c r="EA386" s="200"/>
      <c r="EB386" s="200"/>
      <c r="EC386" s="200"/>
      <c r="ED386" s="200"/>
      <c r="EE386" s="200"/>
      <c r="EF386" s="200"/>
      <c r="EG386" s="32"/>
    </row>
    <row r="387" spans="1:137" outlineLevel="1">
      <c r="A387" s="211" t="str">
        <f>A350&amp;"."&amp;A382&amp;"."&amp;A351&amp;"."&amp;B387</f>
        <v>1.d.8.5</v>
      </c>
      <c r="B387">
        <v>5</v>
      </c>
      <c r="C387" t="e">
        <f>_xlfn.XLOOKUP($A387,Select!$A$4:$A$65,Select!$H$4:$H$65)</f>
        <v>#N/A</v>
      </c>
      <c r="D387"/>
      <c r="E387"/>
      <c r="F387"/>
      <c r="G387"/>
      <c r="H387"/>
      <c r="I387"/>
      <c r="J387"/>
      <c r="K387"/>
      <c r="L387"/>
      <c r="M387" s="200"/>
      <c r="N387" s="200"/>
      <c r="O387" s="200"/>
      <c r="P387" s="200"/>
      <c r="Q387" s="200"/>
      <c r="R387" s="200"/>
      <c r="S387" s="200"/>
      <c r="T387" s="200"/>
      <c r="U387" s="200"/>
      <c r="V387" s="200"/>
      <c r="W387" s="200"/>
      <c r="X387" s="200"/>
      <c r="Y387" s="200"/>
      <c r="Z387" s="200"/>
      <c r="AA387" s="200"/>
      <c r="AB387" s="200"/>
      <c r="AC387" s="200"/>
      <c r="AD387" s="200"/>
      <c r="AE387" s="200"/>
      <c r="AF387" s="200"/>
      <c r="AG387" s="200"/>
      <c r="AH387" s="200"/>
      <c r="AI387" s="200"/>
      <c r="AJ387" s="200"/>
      <c r="AK387" s="200"/>
      <c r="AL387" s="200"/>
      <c r="AM387" s="200"/>
      <c r="AN387" s="200"/>
      <c r="AO387" s="200"/>
      <c r="AP387" s="200"/>
      <c r="AQ387" s="200"/>
      <c r="AR387" s="200"/>
      <c r="AS387" s="200"/>
      <c r="AT387" s="200"/>
      <c r="AU387" s="200"/>
      <c r="AV387" s="200"/>
      <c r="AW387" s="200"/>
      <c r="AX387" s="200"/>
      <c r="AY387" s="200"/>
      <c r="AZ387" s="200"/>
      <c r="BA387" s="200"/>
      <c r="BB387" s="200"/>
      <c r="BC387" s="200"/>
      <c r="BD387" s="200"/>
      <c r="BE387" s="200"/>
      <c r="BF387" s="200"/>
      <c r="BG387" s="200"/>
      <c r="BH387" s="200"/>
      <c r="BI387" s="200"/>
      <c r="BJ387" s="200"/>
      <c r="BK387" s="200"/>
      <c r="BL387" s="200"/>
      <c r="BM387" s="200"/>
      <c r="BN387" s="200"/>
      <c r="BO387" s="200"/>
      <c r="BP387" s="200"/>
      <c r="BQ387" s="200"/>
      <c r="BR387" s="200"/>
      <c r="BS387" s="200"/>
      <c r="BT387" s="200"/>
      <c r="BU387" s="200"/>
      <c r="BV387" s="200"/>
      <c r="BW387" s="200"/>
      <c r="BX387" s="200"/>
      <c r="BY387" s="200"/>
      <c r="BZ387" s="200"/>
      <c r="CA387" s="200"/>
      <c r="CB387" s="200"/>
      <c r="CC387" s="200"/>
      <c r="CD387" s="200"/>
      <c r="CE387" s="200"/>
      <c r="CF387" s="200"/>
      <c r="CG387" s="200"/>
      <c r="CH387" s="200"/>
      <c r="CI387" s="200"/>
      <c r="CJ387" s="200"/>
      <c r="CK387" s="200"/>
      <c r="CL387" s="200"/>
      <c r="CM387" s="200"/>
      <c r="CN387" s="200"/>
      <c r="CO387" s="200"/>
      <c r="CP387" s="200"/>
      <c r="CQ387" s="200"/>
      <c r="CR387" s="200"/>
      <c r="CS387" s="200"/>
      <c r="CT387" s="200"/>
      <c r="CU387" s="200"/>
      <c r="CV387" s="200"/>
      <c r="CW387" s="200"/>
      <c r="CX387" s="200"/>
      <c r="CY387" s="200"/>
      <c r="CZ387" s="200"/>
      <c r="DA387" s="200"/>
      <c r="DB387" s="200"/>
      <c r="DC387" s="200"/>
      <c r="DD387" s="200"/>
      <c r="DE387" s="200"/>
      <c r="DF387" s="200"/>
      <c r="DG387" s="200"/>
      <c r="DH387" s="200"/>
      <c r="DI387" s="200"/>
      <c r="DJ387" s="200"/>
      <c r="DK387" s="200"/>
      <c r="DL387" s="200"/>
      <c r="DM387" s="200"/>
      <c r="DN387" s="200"/>
      <c r="DO387" s="200"/>
      <c r="DP387" s="200"/>
      <c r="DQ387" s="200"/>
      <c r="DR387" s="200"/>
      <c r="DS387" s="200"/>
      <c r="DT387" s="200"/>
      <c r="DU387" s="200"/>
      <c r="DV387" s="200"/>
      <c r="DW387" s="200"/>
      <c r="DX387" s="200"/>
      <c r="DY387" s="200"/>
      <c r="DZ387" s="200"/>
      <c r="EA387" s="200"/>
      <c r="EB387" s="200"/>
      <c r="EC387" s="200"/>
      <c r="ED387" s="200"/>
      <c r="EE387" s="200"/>
      <c r="EF387" s="200"/>
      <c r="EG387" s="32"/>
    </row>
    <row r="388" spans="1:137" outlineLevel="1">
      <c r="A388" s="211" t="str">
        <f>A350&amp;"."&amp;A382&amp;"."&amp;A351&amp;"."&amp;B388</f>
        <v>1.d.8.6</v>
      </c>
      <c r="B388">
        <v>6</v>
      </c>
      <c r="C388" t="e">
        <f>_xlfn.XLOOKUP($A388,Select!$A$4:$A$65,Select!$H$4:$H$65)</f>
        <v>#N/A</v>
      </c>
      <c r="D388"/>
      <c r="E388"/>
      <c r="F388"/>
      <c r="G388"/>
      <c r="H388"/>
      <c r="I388"/>
      <c r="J388"/>
      <c r="K388"/>
      <c r="L388"/>
      <c r="M388" s="200"/>
      <c r="N388" s="200"/>
      <c r="O388" s="200"/>
      <c r="P388" s="200"/>
      <c r="Q388" s="200"/>
      <c r="R388" s="200"/>
      <c r="S388" s="200"/>
      <c r="T388" s="200"/>
      <c r="U388" s="200"/>
      <c r="V388" s="200"/>
      <c r="W388" s="200"/>
      <c r="X388" s="200"/>
      <c r="Y388" s="200"/>
      <c r="Z388" s="200"/>
      <c r="AA388" s="200"/>
      <c r="AB388" s="200"/>
      <c r="AC388" s="200"/>
      <c r="AD388" s="200"/>
      <c r="AE388" s="200"/>
      <c r="AF388" s="200"/>
      <c r="AG388" s="200"/>
      <c r="AH388" s="200"/>
      <c r="AI388" s="200"/>
      <c r="AJ388" s="200"/>
      <c r="AK388" s="200"/>
      <c r="AL388" s="200"/>
      <c r="AM388" s="200"/>
      <c r="AN388" s="200"/>
      <c r="AO388" s="200"/>
      <c r="AP388" s="200"/>
      <c r="AQ388" s="200"/>
      <c r="AR388" s="200"/>
      <c r="AS388" s="200"/>
      <c r="AT388" s="200"/>
      <c r="AU388" s="200"/>
      <c r="AV388" s="200"/>
      <c r="AW388" s="200"/>
      <c r="AX388" s="200"/>
      <c r="AY388" s="200"/>
      <c r="AZ388" s="200"/>
      <c r="BA388" s="200"/>
      <c r="BB388" s="200"/>
      <c r="BC388" s="200"/>
      <c r="BD388" s="200"/>
      <c r="BE388" s="200"/>
      <c r="BF388" s="200"/>
      <c r="BG388" s="200"/>
      <c r="BH388" s="200"/>
      <c r="BI388" s="200"/>
      <c r="BJ388" s="200"/>
      <c r="BK388" s="200"/>
      <c r="BL388" s="200"/>
      <c r="BM388" s="200"/>
      <c r="BN388" s="200"/>
      <c r="BO388" s="200"/>
      <c r="BP388" s="200"/>
      <c r="BQ388" s="200"/>
      <c r="BR388" s="200"/>
      <c r="BS388" s="200"/>
      <c r="BT388" s="200"/>
      <c r="BU388" s="200"/>
      <c r="BV388" s="200"/>
      <c r="BW388" s="200"/>
      <c r="BX388" s="200"/>
      <c r="BY388" s="200"/>
      <c r="BZ388" s="200"/>
      <c r="CA388" s="200"/>
      <c r="CB388" s="200"/>
      <c r="CC388" s="200"/>
      <c r="CD388" s="200"/>
      <c r="CE388" s="200"/>
      <c r="CF388" s="200"/>
      <c r="CG388" s="200"/>
      <c r="CH388" s="200"/>
      <c r="CI388" s="200"/>
      <c r="CJ388" s="200"/>
      <c r="CK388" s="200"/>
      <c r="CL388" s="200"/>
      <c r="CM388" s="200"/>
      <c r="CN388" s="200"/>
      <c r="CO388" s="200"/>
      <c r="CP388" s="200"/>
      <c r="CQ388" s="200"/>
      <c r="CR388" s="200"/>
      <c r="CS388" s="200"/>
      <c r="CT388" s="200"/>
      <c r="CU388" s="200"/>
      <c r="CV388" s="200"/>
      <c r="CW388" s="200"/>
      <c r="CX388" s="200"/>
      <c r="CY388" s="200"/>
      <c r="CZ388" s="200"/>
      <c r="DA388" s="200"/>
      <c r="DB388" s="200"/>
      <c r="DC388" s="200"/>
      <c r="DD388" s="200"/>
      <c r="DE388" s="200"/>
      <c r="DF388" s="200"/>
      <c r="DG388" s="200"/>
      <c r="DH388" s="200"/>
      <c r="DI388" s="200"/>
      <c r="DJ388" s="200"/>
      <c r="DK388" s="200"/>
      <c r="DL388" s="200"/>
      <c r="DM388" s="200"/>
      <c r="DN388" s="200"/>
      <c r="DO388" s="200"/>
      <c r="DP388" s="200"/>
      <c r="DQ388" s="200"/>
      <c r="DR388" s="200"/>
      <c r="DS388" s="200"/>
      <c r="DT388" s="200"/>
      <c r="DU388" s="200"/>
      <c r="DV388" s="200"/>
      <c r="DW388" s="200"/>
      <c r="DX388" s="200"/>
      <c r="DY388" s="200"/>
      <c r="DZ388" s="200"/>
      <c r="EA388" s="200"/>
      <c r="EB388" s="200"/>
      <c r="EC388" s="200"/>
      <c r="ED388" s="200"/>
      <c r="EE388" s="200"/>
      <c r="EF388" s="200"/>
      <c r="EG388" s="32"/>
    </row>
    <row r="389" spans="1:137" outlineLevel="1">
      <c r="A389" s="211" t="str">
        <f>A350&amp;"."&amp;A382&amp;"."&amp;A351&amp;"."&amp;B389</f>
        <v>1.d.8.7</v>
      </c>
      <c r="B389">
        <v>7</v>
      </c>
      <c r="C389" t="e">
        <f>_xlfn.XLOOKUP($A389,Select!$A$4:$A$65,Select!$H$4:$H$65)</f>
        <v>#N/A</v>
      </c>
      <c r="D389"/>
      <c r="E389"/>
      <c r="F389"/>
      <c r="G389"/>
      <c r="H389"/>
      <c r="I389"/>
      <c r="J389"/>
      <c r="K389"/>
      <c r="L389"/>
      <c r="M389" s="200"/>
      <c r="N389" s="200"/>
      <c r="O389" s="200"/>
      <c r="P389" s="200"/>
      <c r="Q389" s="200"/>
      <c r="R389" s="200"/>
      <c r="S389" s="200"/>
      <c r="T389" s="200"/>
      <c r="U389" s="200"/>
      <c r="V389" s="200"/>
      <c r="W389" s="200"/>
      <c r="X389" s="200"/>
      <c r="Y389" s="200"/>
      <c r="Z389" s="200"/>
      <c r="AA389" s="200"/>
      <c r="AB389" s="200"/>
      <c r="AC389" s="200"/>
      <c r="AD389" s="200"/>
      <c r="AE389" s="200"/>
      <c r="AF389" s="200"/>
      <c r="AG389" s="200"/>
      <c r="AH389" s="200"/>
      <c r="AI389" s="200"/>
      <c r="AJ389" s="200"/>
      <c r="AK389" s="200"/>
      <c r="AL389" s="200"/>
      <c r="AM389" s="200"/>
      <c r="AN389" s="200"/>
      <c r="AO389" s="200"/>
      <c r="AP389" s="200"/>
      <c r="AQ389" s="200"/>
      <c r="AR389" s="200"/>
      <c r="AS389" s="200"/>
      <c r="AT389" s="200"/>
      <c r="AU389" s="200"/>
      <c r="AV389" s="200"/>
      <c r="AW389" s="200"/>
      <c r="AX389" s="200"/>
      <c r="AY389" s="200"/>
      <c r="AZ389" s="200"/>
      <c r="BA389" s="200"/>
      <c r="BB389" s="200"/>
      <c r="BC389" s="200"/>
      <c r="BD389" s="200"/>
      <c r="BE389" s="200"/>
      <c r="BF389" s="200"/>
      <c r="BG389" s="200"/>
      <c r="BH389" s="200"/>
      <c r="BI389" s="200"/>
      <c r="BJ389" s="200"/>
      <c r="BK389" s="200"/>
      <c r="BL389" s="200"/>
      <c r="BM389" s="200"/>
      <c r="BN389" s="200"/>
      <c r="BO389" s="200"/>
      <c r="BP389" s="200"/>
      <c r="BQ389" s="200"/>
      <c r="BR389" s="200"/>
      <c r="BS389" s="200"/>
      <c r="BT389" s="200"/>
      <c r="BU389" s="200"/>
      <c r="BV389" s="200"/>
      <c r="BW389" s="200"/>
      <c r="BX389" s="200"/>
      <c r="BY389" s="200"/>
      <c r="BZ389" s="200"/>
      <c r="CA389" s="200"/>
      <c r="CB389" s="200"/>
      <c r="CC389" s="200"/>
      <c r="CD389" s="200"/>
      <c r="CE389" s="200"/>
      <c r="CF389" s="200"/>
      <c r="CG389" s="200"/>
      <c r="CH389" s="200"/>
      <c r="CI389" s="200"/>
      <c r="CJ389" s="200"/>
      <c r="CK389" s="200"/>
      <c r="CL389" s="200"/>
      <c r="CM389" s="200"/>
      <c r="CN389" s="200"/>
      <c r="CO389" s="200"/>
      <c r="CP389" s="200"/>
      <c r="CQ389" s="200"/>
      <c r="CR389" s="200"/>
      <c r="CS389" s="200"/>
      <c r="CT389" s="200"/>
      <c r="CU389" s="200"/>
      <c r="CV389" s="200"/>
      <c r="CW389" s="200"/>
      <c r="CX389" s="200"/>
      <c r="CY389" s="200"/>
      <c r="CZ389" s="200"/>
      <c r="DA389" s="200"/>
      <c r="DB389" s="200"/>
      <c r="DC389" s="200"/>
      <c r="DD389" s="200"/>
      <c r="DE389" s="200"/>
      <c r="DF389" s="200"/>
      <c r="DG389" s="200"/>
      <c r="DH389" s="200"/>
      <c r="DI389" s="200"/>
      <c r="DJ389" s="200"/>
      <c r="DK389" s="200"/>
      <c r="DL389" s="200"/>
      <c r="DM389" s="200"/>
      <c r="DN389" s="200"/>
      <c r="DO389" s="200"/>
      <c r="DP389" s="200"/>
      <c r="DQ389" s="200"/>
      <c r="DR389" s="200"/>
      <c r="DS389" s="200"/>
      <c r="DT389" s="200"/>
      <c r="DU389" s="200"/>
      <c r="DV389" s="200"/>
      <c r="DW389" s="200"/>
      <c r="DX389" s="200"/>
      <c r="DY389" s="200"/>
      <c r="DZ389" s="200"/>
      <c r="EA389" s="200"/>
      <c r="EB389" s="200"/>
      <c r="EC389" s="200"/>
      <c r="ED389" s="200"/>
      <c r="EE389" s="200"/>
      <c r="EF389" s="200"/>
      <c r="EG389" s="32"/>
    </row>
    <row r="390" spans="1:137" outlineLevel="1">
      <c r="A390" s="211" t="str">
        <f>A350&amp;"."&amp;A382&amp;"."&amp;A351&amp;"."&amp;B390</f>
        <v>1.d.8.8</v>
      </c>
      <c r="B390">
        <v>8</v>
      </c>
      <c r="C390" t="e">
        <f>_xlfn.XLOOKUP($A390,Select!$A$4:$A$65,Select!$H$4:$H$65)</f>
        <v>#N/A</v>
      </c>
      <c r="D390"/>
      <c r="E390"/>
      <c r="F390"/>
      <c r="G390"/>
      <c r="H390"/>
      <c r="I390"/>
      <c r="J390"/>
      <c r="K390"/>
      <c r="L390"/>
      <c r="M390" s="200"/>
      <c r="N390" s="200"/>
      <c r="O390" s="200"/>
      <c r="P390" s="200"/>
      <c r="Q390" s="200"/>
      <c r="R390" s="200"/>
      <c r="S390" s="200"/>
      <c r="T390" s="200"/>
      <c r="U390" s="200"/>
      <c r="V390" s="200"/>
      <c r="W390" s="200"/>
      <c r="X390" s="200"/>
      <c r="Y390" s="200"/>
      <c r="Z390" s="200"/>
      <c r="AA390" s="200"/>
      <c r="AB390" s="200"/>
      <c r="AC390" s="200"/>
      <c r="AD390" s="200"/>
      <c r="AE390" s="200"/>
      <c r="AF390" s="200"/>
      <c r="AG390" s="200"/>
      <c r="AH390" s="200"/>
      <c r="AI390" s="200"/>
      <c r="AJ390" s="200"/>
      <c r="AK390" s="200"/>
      <c r="AL390" s="200"/>
      <c r="AM390" s="200"/>
      <c r="AN390" s="200"/>
      <c r="AO390" s="200"/>
      <c r="AP390" s="200"/>
      <c r="AQ390" s="200"/>
      <c r="AR390" s="200"/>
      <c r="AS390" s="200"/>
      <c r="AT390" s="200"/>
      <c r="AU390" s="200"/>
      <c r="AV390" s="200"/>
      <c r="AW390" s="200"/>
      <c r="AX390" s="200"/>
      <c r="AY390" s="200"/>
      <c r="AZ390" s="200"/>
      <c r="BA390" s="200"/>
      <c r="BB390" s="200"/>
      <c r="BC390" s="200"/>
      <c r="BD390" s="200"/>
      <c r="BE390" s="200"/>
      <c r="BF390" s="200"/>
      <c r="BG390" s="200"/>
      <c r="BH390" s="200"/>
      <c r="BI390" s="200"/>
      <c r="BJ390" s="200"/>
      <c r="BK390" s="200"/>
      <c r="BL390" s="200"/>
      <c r="BM390" s="200"/>
      <c r="BN390" s="200"/>
      <c r="BO390" s="200"/>
      <c r="BP390" s="200"/>
      <c r="BQ390" s="200"/>
      <c r="BR390" s="200"/>
      <c r="BS390" s="200"/>
      <c r="BT390" s="200"/>
      <c r="BU390" s="200"/>
      <c r="BV390" s="200"/>
      <c r="BW390" s="200"/>
      <c r="BX390" s="200"/>
      <c r="BY390" s="200"/>
      <c r="BZ390" s="200"/>
      <c r="CA390" s="200"/>
      <c r="CB390" s="200"/>
      <c r="CC390" s="200"/>
      <c r="CD390" s="200"/>
      <c r="CE390" s="200"/>
      <c r="CF390" s="200"/>
      <c r="CG390" s="200"/>
      <c r="CH390" s="200"/>
      <c r="CI390" s="200"/>
      <c r="CJ390" s="200"/>
      <c r="CK390" s="200"/>
      <c r="CL390" s="200"/>
      <c r="CM390" s="200"/>
      <c r="CN390" s="200"/>
      <c r="CO390" s="200"/>
      <c r="CP390" s="200"/>
      <c r="CQ390" s="200"/>
      <c r="CR390" s="200"/>
      <c r="CS390" s="200"/>
      <c r="CT390" s="200"/>
      <c r="CU390" s="200"/>
      <c r="CV390" s="200"/>
      <c r="CW390" s="200"/>
      <c r="CX390" s="200"/>
      <c r="CY390" s="200"/>
      <c r="CZ390" s="200"/>
      <c r="DA390" s="200"/>
      <c r="DB390" s="200"/>
      <c r="DC390" s="200"/>
      <c r="DD390" s="200"/>
      <c r="DE390" s="200"/>
      <c r="DF390" s="200"/>
      <c r="DG390" s="200"/>
      <c r="DH390" s="200"/>
      <c r="DI390" s="200"/>
      <c r="DJ390" s="200"/>
      <c r="DK390" s="200"/>
      <c r="DL390" s="200"/>
      <c r="DM390" s="200"/>
      <c r="DN390" s="200"/>
      <c r="DO390" s="200"/>
      <c r="DP390" s="200"/>
      <c r="DQ390" s="200"/>
      <c r="DR390" s="200"/>
      <c r="DS390" s="200"/>
      <c r="DT390" s="200"/>
      <c r="DU390" s="200"/>
      <c r="DV390" s="200"/>
      <c r="DW390" s="200"/>
      <c r="DX390" s="200"/>
      <c r="DY390" s="200"/>
      <c r="DZ390" s="200"/>
      <c r="EA390" s="200"/>
      <c r="EB390" s="200"/>
      <c r="EC390" s="200"/>
      <c r="ED390" s="200"/>
      <c r="EE390" s="200"/>
      <c r="EF390" s="200"/>
      <c r="EG390" s="32"/>
    </row>
    <row r="391" spans="1:137" outlineLevel="1">
      <c r="A391" s="211" t="str">
        <f>A350&amp;"."&amp;A382&amp;"."&amp;A351&amp;"."&amp;B391</f>
        <v>1.d.8.9</v>
      </c>
      <c r="B391">
        <v>9</v>
      </c>
      <c r="C391" t="e">
        <f>_xlfn.XLOOKUP($A391,Select!$A$4:$A$65,Select!$H$4:$H$65)</f>
        <v>#N/A</v>
      </c>
      <c r="D391"/>
      <c r="E391"/>
      <c r="F391"/>
      <c r="G391"/>
      <c r="H391"/>
      <c r="I391"/>
      <c r="J391"/>
      <c r="K391"/>
      <c r="L391"/>
      <c r="M391" s="200"/>
      <c r="N391" s="200"/>
      <c r="O391" s="200"/>
      <c r="P391" s="200"/>
      <c r="Q391" s="200"/>
      <c r="R391" s="200"/>
      <c r="S391" s="200"/>
      <c r="T391" s="200"/>
      <c r="U391" s="200"/>
      <c r="V391" s="200"/>
      <c r="W391" s="200"/>
      <c r="X391" s="200"/>
      <c r="Y391" s="200"/>
      <c r="Z391" s="200"/>
      <c r="AA391" s="200"/>
      <c r="AB391" s="200"/>
      <c r="AC391" s="200"/>
      <c r="AD391" s="200"/>
      <c r="AE391" s="200"/>
      <c r="AF391" s="200"/>
      <c r="AG391" s="200"/>
      <c r="AH391" s="200"/>
      <c r="AI391" s="200"/>
      <c r="AJ391" s="200"/>
      <c r="AK391" s="200"/>
      <c r="AL391" s="200"/>
      <c r="AM391" s="200"/>
      <c r="AN391" s="200"/>
      <c r="AO391" s="200"/>
      <c r="AP391" s="200"/>
      <c r="AQ391" s="200"/>
      <c r="AR391" s="200"/>
      <c r="AS391" s="200"/>
      <c r="AT391" s="200"/>
      <c r="AU391" s="200"/>
      <c r="AV391" s="200"/>
      <c r="AW391" s="200"/>
      <c r="AX391" s="200"/>
      <c r="AY391" s="200"/>
      <c r="AZ391" s="200"/>
      <c r="BA391" s="200"/>
      <c r="BB391" s="200"/>
      <c r="BC391" s="200"/>
      <c r="BD391" s="200"/>
      <c r="BE391" s="200"/>
      <c r="BF391" s="200"/>
      <c r="BG391" s="200"/>
      <c r="BH391" s="200"/>
      <c r="BI391" s="200"/>
      <c r="BJ391" s="200"/>
      <c r="BK391" s="200"/>
      <c r="BL391" s="200"/>
      <c r="BM391" s="200"/>
      <c r="BN391" s="200"/>
      <c r="BO391" s="200"/>
      <c r="BP391" s="200"/>
      <c r="BQ391" s="200"/>
      <c r="BR391" s="200"/>
      <c r="BS391" s="200"/>
      <c r="BT391" s="200"/>
      <c r="BU391" s="200"/>
      <c r="BV391" s="200"/>
      <c r="BW391" s="200"/>
      <c r="BX391" s="200"/>
      <c r="BY391" s="200"/>
      <c r="BZ391" s="200"/>
      <c r="CA391" s="200"/>
      <c r="CB391" s="200"/>
      <c r="CC391" s="200"/>
      <c r="CD391" s="200"/>
      <c r="CE391" s="200"/>
      <c r="CF391" s="200"/>
      <c r="CG391" s="200"/>
      <c r="CH391" s="200"/>
      <c r="CI391" s="200"/>
      <c r="CJ391" s="200"/>
      <c r="CK391" s="200"/>
      <c r="CL391" s="200"/>
      <c r="CM391" s="200"/>
      <c r="CN391" s="200"/>
      <c r="CO391" s="200"/>
      <c r="CP391" s="200"/>
      <c r="CQ391" s="200"/>
      <c r="CR391" s="200"/>
      <c r="CS391" s="200"/>
      <c r="CT391" s="200"/>
      <c r="CU391" s="200"/>
      <c r="CV391" s="200"/>
      <c r="CW391" s="200"/>
      <c r="CX391" s="200"/>
      <c r="CY391" s="200"/>
      <c r="CZ391" s="200"/>
      <c r="DA391" s="200"/>
      <c r="DB391" s="200"/>
      <c r="DC391" s="200"/>
      <c r="DD391" s="200"/>
      <c r="DE391" s="200"/>
      <c r="DF391" s="200"/>
      <c r="DG391" s="200"/>
      <c r="DH391" s="200"/>
      <c r="DI391" s="200"/>
      <c r="DJ391" s="200"/>
      <c r="DK391" s="200"/>
      <c r="DL391" s="200"/>
      <c r="DM391" s="200"/>
      <c r="DN391" s="200"/>
      <c r="DO391" s="200"/>
      <c r="DP391" s="200"/>
      <c r="DQ391" s="200"/>
      <c r="DR391" s="200"/>
      <c r="DS391" s="200"/>
      <c r="DT391" s="200"/>
      <c r="DU391" s="200"/>
      <c r="DV391" s="200"/>
      <c r="DW391" s="200"/>
      <c r="DX391" s="200"/>
      <c r="DY391" s="200"/>
      <c r="DZ391" s="200"/>
      <c r="EA391" s="200"/>
      <c r="EB391" s="200"/>
      <c r="EC391" s="200"/>
      <c r="ED391" s="200"/>
      <c r="EE391" s="200"/>
      <c r="EF391" s="200"/>
      <c r="EG391" s="32"/>
    </row>
    <row r="392" spans="1:137" outlineLevel="1">
      <c r="A392" s="211" t="str">
        <f>A350&amp;"."&amp;A382&amp;"."&amp;A351&amp;"."&amp;B392</f>
        <v>1.d.8.10</v>
      </c>
      <c r="B392">
        <v>10</v>
      </c>
      <c r="C392" t="e">
        <f>_xlfn.XLOOKUP($A392,Select!$A$4:$A$65,Select!$H$4:$H$65)</f>
        <v>#N/A</v>
      </c>
      <c r="D392"/>
      <c r="E392"/>
      <c r="F392"/>
      <c r="G392"/>
      <c r="H392"/>
      <c r="I392"/>
      <c r="J392"/>
      <c r="K392"/>
      <c r="L392"/>
      <c r="M392" s="200"/>
      <c r="N392" s="200"/>
      <c r="O392" s="200"/>
      <c r="P392" s="200"/>
      <c r="Q392" s="200"/>
      <c r="R392" s="200"/>
      <c r="S392" s="200"/>
      <c r="T392" s="200"/>
      <c r="U392" s="200"/>
      <c r="V392" s="200"/>
      <c r="W392" s="200"/>
      <c r="X392" s="200"/>
      <c r="Y392" s="200"/>
      <c r="Z392" s="200"/>
      <c r="AA392" s="200"/>
      <c r="AB392" s="200"/>
      <c r="AC392" s="200"/>
      <c r="AD392" s="200"/>
      <c r="AE392" s="200"/>
      <c r="AF392" s="200"/>
      <c r="AG392" s="200"/>
      <c r="AH392" s="200"/>
      <c r="AI392" s="200"/>
      <c r="AJ392" s="200"/>
      <c r="AK392" s="200"/>
      <c r="AL392" s="200"/>
      <c r="AM392" s="200"/>
      <c r="AN392" s="200"/>
      <c r="AO392" s="200"/>
      <c r="AP392" s="200"/>
      <c r="AQ392" s="200"/>
      <c r="AR392" s="200"/>
      <c r="AS392" s="200"/>
      <c r="AT392" s="200"/>
      <c r="AU392" s="200"/>
      <c r="AV392" s="200"/>
      <c r="AW392" s="200"/>
      <c r="AX392" s="200"/>
      <c r="AY392" s="200"/>
      <c r="AZ392" s="200"/>
      <c r="BA392" s="200"/>
      <c r="BB392" s="200"/>
      <c r="BC392" s="200"/>
      <c r="BD392" s="200"/>
      <c r="BE392" s="200"/>
      <c r="BF392" s="200"/>
      <c r="BG392" s="200"/>
      <c r="BH392" s="200"/>
      <c r="BI392" s="200"/>
      <c r="BJ392" s="200"/>
      <c r="BK392" s="200"/>
      <c r="BL392" s="200"/>
      <c r="BM392" s="200"/>
      <c r="BN392" s="200"/>
      <c r="BO392" s="200"/>
      <c r="BP392" s="200"/>
      <c r="BQ392" s="200"/>
      <c r="BR392" s="200"/>
      <c r="BS392" s="200"/>
      <c r="BT392" s="200"/>
      <c r="BU392" s="200"/>
      <c r="BV392" s="200"/>
      <c r="BW392" s="200"/>
      <c r="BX392" s="200"/>
      <c r="BY392" s="200"/>
      <c r="BZ392" s="200"/>
      <c r="CA392" s="200"/>
      <c r="CB392" s="200"/>
      <c r="CC392" s="200"/>
      <c r="CD392" s="200"/>
      <c r="CE392" s="200"/>
      <c r="CF392" s="200"/>
      <c r="CG392" s="200"/>
      <c r="CH392" s="200"/>
      <c r="CI392" s="200"/>
      <c r="CJ392" s="200"/>
      <c r="CK392" s="200"/>
      <c r="CL392" s="200"/>
      <c r="CM392" s="200"/>
      <c r="CN392" s="200"/>
      <c r="CO392" s="200"/>
      <c r="CP392" s="200"/>
      <c r="CQ392" s="200"/>
      <c r="CR392" s="200"/>
      <c r="CS392" s="200"/>
      <c r="CT392" s="200"/>
      <c r="CU392" s="200"/>
      <c r="CV392" s="200"/>
      <c r="CW392" s="200"/>
      <c r="CX392" s="200"/>
      <c r="CY392" s="200"/>
      <c r="CZ392" s="200"/>
      <c r="DA392" s="200"/>
      <c r="DB392" s="200"/>
      <c r="DC392" s="200"/>
      <c r="DD392" s="200"/>
      <c r="DE392" s="200"/>
      <c r="DF392" s="200"/>
      <c r="DG392" s="200"/>
      <c r="DH392" s="200"/>
      <c r="DI392" s="200"/>
      <c r="DJ392" s="200"/>
      <c r="DK392" s="200"/>
      <c r="DL392" s="200"/>
      <c r="DM392" s="200"/>
      <c r="DN392" s="200"/>
      <c r="DO392" s="200"/>
      <c r="DP392" s="200"/>
      <c r="DQ392" s="200"/>
      <c r="DR392" s="200"/>
      <c r="DS392" s="200"/>
      <c r="DT392" s="200"/>
      <c r="DU392" s="200"/>
      <c r="DV392" s="200"/>
      <c r="DW392" s="200"/>
      <c r="DX392" s="200"/>
      <c r="DY392" s="200"/>
      <c r="DZ392" s="200"/>
      <c r="EA392" s="200"/>
      <c r="EB392" s="200"/>
      <c r="EC392" s="200"/>
      <c r="ED392" s="200"/>
      <c r="EE392" s="200"/>
      <c r="EF392" s="200"/>
      <c r="EG392" s="32"/>
    </row>
    <row r="393" spans="1:137" outlineLevel="1">
      <c r="A393" s="211" t="str">
        <f>A350&amp;"."&amp;A382&amp;"."&amp;A351&amp;"."&amp;B393</f>
        <v>1.d.8.11</v>
      </c>
      <c r="B393">
        <v>11</v>
      </c>
      <c r="C393" t="e">
        <f>_xlfn.XLOOKUP($A393,Select!$A$4:$A$65,Select!$H$4:$H$65)</f>
        <v>#N/A</v>
      </c>
      <c r="D393"/>
      <c r="E393"/>
      <c r="F393"/>
      <c r="G393"/>
      <c r="H393"/>
      <c r="I393"/>
      <c r="J393"/>
      <c r="K393"/>
      <c r="L393"/>
      <c r="M393" s="200"/>
      <c r="N393" s="200"/>
      <c r="O393" s="200"/>
      <c r="P393" s="200"/>
      <c r="Q393" s="200"/>
      <c r="R393" s="200"/>
      <c r="S393" s="200"/>
      <c r="T393" s="200"/>
      <c r="U393" s="200"/>
      <c r="V393" s="200"/>
      <c r="W393" s="200"/>
      <c r="X393" s="200"/>
      <c r="Y393" s="200"/>
      <c r="Z393" s="200"/>
      <c r="AA393" s="200"/>
      <c r="AB393" s="200"/>
      <c r="AC393" s="200"/>
      <c r="AD393" s="200"/>
      <c r="AE393" s="200"/>
      <c r="AF393" s="200"/>
      <c r="AG393" s="200"/>
      <c r="AH393" s="200"/>
      <c r="AI393" s="200"/>
      <c r="AJ393" s="200"/>
      <c r="AK393" s="200"/>
      <c r="AL393" s="200"/>
      <c r="AM393" s="200"/>
      <c r="AN393" s="200"/>
      <c r="AO393" s="200"/>
      <c r="AP393" s="200"/>
      <c r="AQ393" s="200"/>
      <c r="AR393" s="200"/>
      <c r="AS393" s="200"/>
      <c r="AT393" s="200"/>
      <c r="AU393" s="200"/>
      <c r="AV393" s="200"/>
      <c r="AW393" s="200"/>
      <c r="AX393" s="200"/>
      <c r="AY393" s="200"/>
      <c r="AZ393" s="200"/>
      <c r="BA393" s="200"/>
      <c r="BB393" s="200"/>
      <c r="BC393" s="200"/>
      <c r="BD393" s="200"/>
      <c r="BE393" s="200"/>
      <c r="BF393" s="200"/>
      <c r="BG393" s="200"/>
      <c r="BH393" s="200"/>
      <c r="BI393" s="200"/>
      <c r="BJ393" s="200"/>
      <c r="BK393" s="200"/>
      <c r="BL393" s="200"/>
      <c r="BM393" s="200"/>
      <c r="BN393" s="200"/>
      <c r="BO393" s="200"/>
      <c r="BP393" s="200"/>
      <c r="BQ393" s="200"/>
      <c r="BR393" s="200"/>
      <c r="BS393" s="200"/>
      <c r="BT393" s="200"/>
      <c r="BU393" s="200"/>
      <c r="BV393" s="200"/>
      <c r="BW393" s="200"/>
      <c r="BX393" s="200"/>
      <c r="BY393" s="200"/>
      <c r="BZ393" s="200"/>
      <c r="CA393" s="200"/>
      <c r="CB393" s="200"/>
      <c r="CC393" s="200"/>
      <c r="CD393" s="200"/>
      <c r="CE393" s="200"/>
      <c r="CF393" s="200"/>
      <c r="CG393" s="200"/>
      <c r="CH393" s="200"/>
      <c r="CI393" s="200"/>
      <c r="CJ393" s="200"/>
      <c r="CK393" s="200"/>
      <c r="CL393" s="200"/>
      <c r="CM393" s="200"/>
      <c r="CN393" s="200"/>
      <c r="CO393" s="200"/>
      <c r="CP393" s="200"/>
      <c r="CQ393" s="200"/>
      <c r="CR393" s="200"/>
      <c r="CS393" s="200"/>
      <c r="CT393" s="200"/>
      <c r="CU393" s="200"/>
      <c r="CV393" s="200"/>
      <c r="CW393" s="200"/>
      <c r="CX393" s="200"/>
      <c r="CY393" s="200"/>
      <c r="CZ393" s="200"/>
      <c r="DA393" s="200"/>
      <c r="DB393" s="200"/>
      <c r="DC393" s="200"/>
      <c r="DD393" s="200"/>
      <c r="DE393" s="200"/>
      <c r="DF393" s="200"/>
      <c r="DG393" s="200"/>
      <c r="DH393" s="200"/>
      <c r="DI393" s="200"/>
      <c r="DJ393" s="200"/>
      <c r="DK393" s="200"/>
      <c r="DL393" s="200"/>
      <c r="DM393" s="200"/>
      <c r="DN393" s="200"/>
      <c r="DO393" s="200"/>
      <c r="DP393" s="200"/>
      <c r="DQ393" s="200"/>
      <c r="DR393" s="200"/>
      <c r="DS393" s="200"/>
      <c r="DT393" s="200"/>
      <c r="DU393" s="200"/>
      <c r="DV393" s="200"/>
      <c r="DW393" s="200"/>
      <c r="DX393" s="200"/>
      <c r="DY393" s="200"/>
      <c r="DZ393" s="200"/>
      <c r="EA393" s="200"/>
      <c r="EB393" s="200"/>
      <c r="EC393" s="200"/>
      <c r="ED393" s="200"/>
      <c r="EE393" s="200"/>
      <c r="EF393" s="200"/>
      <c r="EG393" s="32"/>
    </row>
    <row r="394" spans="1:137" outlineLevel="1">
      <c r="A394" s="211" t="str">
        <f>A350&amp;"."&amp;A382&amp;"."&amp;A351&amp;"."&amp;B394</f>
        <v>1.d.8.12</v>
      </c>
      <c r="B394">
        <v>12</v>
      </c>
      <c r="C394" t="e">
        <f>_xlfn.XLOOKUP($A394,Select!$A$4:$A$65,Select!$H$4:$H$65)</f>
        <v>#N/A</v>
      </c>
      <c r="D394"/>
      <c r="E394"/>
      <c r="F394"/>
      <c r="G394"/>
      <c r="H394"/>
      <c r="I394"/>
      <c r="J394"/>
      <c r="K394"/>
      <c r="L394"/>
      <c r="M394" s="200"/>
      <c r="N394" s="200"/>
      <c r="O394" s="200"/>
      <c r="P394" s="200"/>
      <c r="Q394" s="200"/>
      <c r="R394" s="200"/>
      <c r="S394" s="200"/>
      <c r="T394" s="200"/>
      <c r="U394" s="200"/>
      <c r="V394" s="200"/>
      <c r="W394" s="200"/>
      <c r="X394" s="200"/>
      <c r="Y394" s="200"/>
      <c r="Z394" s="200"/>
      <c r="AA394" s="200"/>
      <c r="AB394" s="200"/>
      <c r="AC394" s="200"/>
      <c r="AD394" s="200"/>
      <c r="AE394" s="200"/>
      <c r="AF394" s="200"/>
      <c r="AG394" s="200"/>
      <c r="AH394" s="200"/>
      <c r="AI394" s="200"/>
      <c r="AJ394" s="200"/>
      <c r="AK394" s="200"/>
      <c r="AL394" s="200"/>
      <c r="AM394" s="200"/>
      <c r="AN394" s="200"/>
      <c r="AO394" s="200"/>
      <c r="AP394" s="200"/>
      <c r="AQ394" s="200"/>
      <c r="AR394" s="200"/>
      <c r="AS394" s="200"/>
      <c r="AT394" s="200"/>
      <c r="AU394" s="200"/>
      <c r="AV394" s="200"/>
      <c r="AW394" s="200"/>
      <c r="AX394" s="200"/>
      <c r="AY394" s="200"/>
      <c r="AZ394" s="200"/>
      <c r="BA394" s="200"/>
      <c r="BB394" s="200"/>
      <c r="BC394" s="200"/>
      <c r="BD394" s="200"/>
      <c r="BE394" s="200"/>
      <c r="BF394" s="200"/>
      <c r="BG394" s="200"/>
      <c r="BH394" s="200"/>
      <c r="BI394" s="200"/>
      <c r="BJ394" s="200"/>
      <c r="BK394" s="200"/>
      <c r="BL394" s="200"/>
      <c r="BM394" s="200"/>
      <c r="BN394" s="200"/>
      <c r="BO394" s="200"/>
      <c r="BP394" s="200"/>
      <c r="BQ394" s="200"/>
      <c r="BR394" s="200"/>
      <c r="BS394" s="200"/>
      <c r="BT394" s="200"/>
      <c r="BU394" s="200"/>
      <c r="BV394" s="200"/>
      <c r="BW394" s="200"/>
      <c r="BX394" s="200"/>
      <c r="BY394" s="200"/>
      <c r="BZ394" s="200"/>
      <c r="CA394" s="200"/>
      <c r="CB394" s="200"/>
      <c r="CC394" s="200"/>
      <c r="CD394" s="200"/>
      <c r="CE394" s="200"/>
      <c r="CF394" s="200"/>
      <c r="CG394" s="200"/>
      <c r="CH394" s="200"/>
      <c r="CI394" s="200"/>
      <c r="CJ394" s="200"/>
      <c r="CK394" s="200"/>
      <c r="CL394" s="200"/>
      <c r="CM394" s="200"/>
      <c r="CN394" s="200"/>
      <c r="CO394" s="200"/>
      <c r="CP394" s="200"/>
      <c r="CQ394" s="200"/>
      <c r="CR394" s="200"/>
      <c r="CS394" s="200"/>
      <c r="CT394" s="200"/>
      <c r="CU394" s="200"/>
      <c r="CV394" s="200"/>
      <c r="CW394" s="200"/>
      <c r="CX394" s="200"/>
      <c r="CY394" s="200"/>
      <c r="CZ394" s="200"/>
      <c r="DA394" s="200"/>
      <c r="DB394" s="200"/>
      <c r="DC394" s="200"/>
      <c r="DD394" s="200"/>
      <c r="DE394" s="200"/>
      <c r="DF394" s="200"/>
      <c r="DG394" s="200"/>
      <c r="DH394" s="200"/>
      <c r="DI394" s="200"/>
      <c r="DJ394" s="200"/>
      <c r="DK394" s="200"/>
      <c r="DL394" s="200"/>
      <c r="DM394" s="200"/>
      <c r="DN394" s="200"/>
      <c r="DO394" s="200"/>
      <c r="DP394" s="200"/>
      <c r="DQ394" s="200"/>
      <c r="DR394" s="200"/>
      <c r="DS394" s="200"/>
      <c r="DT394" s="200"/>
      <c r="DU394" s="200"/>
      <c r="DV394" s="200"/>
      <c r="DW394" s="200"/>
      <c r="DX394" s="200"/>
      <c r="DY394" s="200"/>
      <c r="DZ394" s="200"/>
      <c r="EA394" s="200"/>
      <c r="EB394" s="200"/>
      <c r="EC394" s="200"/>
      <c r="ED394" s="200"/>
      <c r="EE394" s="200"/>
      <c r="EF394" s="200"/>
      <c r="EG394" s="32"/>
    </row>
    <row r="395" spans="1:137" s="156" customFormat="1" outlineLevel="1">
      <c r="A395" s="212"/>
      <c r="B395" s="201">
        <f>B394-COUNTIFS(C383:C394,#N/A)</f>
        <v>0</v>
      </c>
      <c r="C395" s="201" t="s">
        <v>285</v>
      </c>
      <c r="D395" s="201"/>
      <c r="E395" s="201"/>
      <c r="F395" s="201"/>
      <c r="G395" s="201"/>
      <c r="H395" s="201"/>
      <c r="I395" s="201"/>
      <c r="J395" s="201"/>
      <c r="K395" s="201"/>
      <c r="L395" s="201"/>
      <c r="M395" s="201">
        <f t="shared" ref="M395" si="111">SUM(M383:M394)</f>
        <v>0</v>
      </c>
      <c r="N395" s="201">
        <f t="shared" ref="N395:BY395" si="112">SUM(N383:N394)</f>
        <v>0</v>
      </c>
      <c r="O395" s="201">
        <f t="shared" si="112"/>
        <v>0</v>
      </c>
      <c r="P395" s="201">
        <f t="shared" si="112"/>
        <v>0</v>
      </c>
      <c r="Q395" s="201">
        <f t="shared" si="112"/>
        <v>0</v>
      </c>
      <c r="R395" s="201">
        <f t="shared" si="112"/>
        <v>0</v>
      </c>
      <c r="S395" s="201">
        <f t="shared" si="112"/>
        <v>0</v>
      </c>
      <c r="T395" s="201">
        <f t="shared" si="112"/>
        <v>0</v>
      </c>
      <c r="U395" s="201">
        <f t="shared" si="112"/>
        <v>0</v>
      </c>
      <c r="V395" s="201">
        <f t="shared" si="112"/>
        <v>0</v>
      </c>
      <c r="W395" s="201">
        <f t="shared" si="112"/>
        <v>0</v>
      </c>
      <c r="X395" s="201">
        <f t="shared" si="112"/>
        <v>0</v>
      </c>
      <c r="Y395" s="201">
        <f t="shared" si="112"/>
        <v>0</v>
      </c>
      <c r="Z395" s="201">
        <f t="shared" si="112"/>
        <v>0</v>
      </c>
      <c r="AA395" s="201">
        <f t="shared" si="112"/>
        <v>0</v>
      </c>
      <c r="AB395" s="201">
        <f t="shared" si="112"/>
        <v>0</v>
      </c>
      <c r="AC395" s="201">
        <f t="shared" si="112"/>
        <v>0</v>
      </c>
      <c r="AD395" s="201">
        <f t="shared" si="112"/>
        <v>0</v>
      </c>
      <c r="AE395" s="201">
        <f t="shared" si="112"/>
        <v>0</v>
      </c>
      <c r="AF395" s="201">
        <f t="shared" si="112"/>
        <v>0</v>
      </c>
      <c r="AG395" s="201">
        <f t="shared" si="112"/>
        <v>0</v>
      </c>
      <c r="AH395" s="201">
        <f t="shared" si="112"/>
        <v>0</v>
      </c>
      <c r="AI395" s="201">
        <f t="shared" si="112"/>
        <v>0</v>
      </c>
      <c r="AJ395" s="201">
        <f t="shared" si="112"/>
        <v>0</v>
      </c>
      <c r="AK395" s="201">
        <f t="shared" si="112"/>
        <v>0</v>
      </c>
      <c r="AL395" s="201">
        <f t="shared" si="112"/>
        <v>0</v>
      </c>
      <c r="AM395" s="201">
        <f t="shared" si="112"/>
        <v>0</v>
      </c>
      <c r="AN395" s="201">
        <f t="shared" si="112"/>
        <v>0</v>
      </c>
      <c r="AO395" s="201">
        <f t="shared" si="112"/>
        <v>0</v>
      </c>
      <c r="AP395" s="201">
        <f t="shared" si="112"/>
        <v>0</v>
      </c>
      <c r="AQ395" s="201">
        <f t="shared" si="112"/>
        <v>0</v>
      </c>
      <c r="AR395" s="201">
        <f t="shared" si="112"/>
        <v>0</v>
      </c>
      <c r="AS395" s="201">
        <f t="shared" si="112"/>
        <v>0</v>
      </c>
      <c r="AT395" s="201">
        <f t="shared" si="112"/>
        <v>0</v>
      </c>
      <c r="AU395" s="201">
        <f t="shared" si="112"/>
        <v>0</v>
      </c>
      <c r="AV395" s="201">
        <f t="shared" si="112"/>
        <v>0</v>
      </c>
      <c r="AW395" s="201">
        <f t="shared" si="112"/>
        <v>0</v>
      </c>
      <c r="AX395" s="201">
        <f t="shared" si="112"/>
        <v>0</v>
      </c>
      <c r="AY395" s="201">
        <f t="shared" si="112"/>
        <v>0</v>
      </c>
      <c r="AZ395" s="201">
        <f t="shared" si="112"/>
        <v>0</v>
      </c>
      <c r="BA395" s="201">
        <f t="shared" si="112"/>
        <v>0</v>
      </c>
      <c r="BB395" s="201">
        <f t="shared" si="112"/>
        <v>0</v>
      </c>
      <c r="BC395" s="201">
        <f t="shared" si="112"/>
        <v>0</v>
      </c>
      <c r="BD395" s="201">
        <f t="shared" si="112"/>
        <v>0</v>
      </c>
      <c r="BE395" s="201">
        <f t="shared" si="112"/>
        <v>0</v>
      </c>
      <c r="BF395" s="201">
        <f t="shared" si="112"/>
        <v>0</v>
      </c>
      <c r="BG395" s="201">
        <f t="shared" si="112"/>
        <v>0</v>
      </c>
      <c r="BH395" s="201">
        <f t="shared" si="112"/>
        <v>0</v>
      </c>
      <c r="BI395" s="201">
        <f t="shared" si="112"/>
        <v>0</v>
      </c>
      <c r="BJ395" s="201">
        <f t="shared" si="112"/>
        <v>0</v>
      </c>
      <c r="BK395" s="201">
        <f t="shared" si="112"/>
        <v>0</v>
      </c>
      <c r="BL395" s="201">
        <f t="shared" si="112"/>
        <v>0</v>
      </c>
      <c r="BM395" s="201">
        <f t="shared" si="112"/>
        <v>0</v>
      </c>
      <c r="BN395" s="201">
        <f t="shared" si="112"/>
        <v>0</v>
      </c>
      <c r="BO395" s="201">
        <f t="shared" si="112"/>
        <v>0</v>
      </c>
      <c r="BP395" s="201">
        <f t="shared" si="112"/>
        <v>0</v>
      </c>
      <c r="BQ395" s="201">
        <f t="shared" si="112"/>
        <v>0</v>
      </c>
      <c r="BR395" s="201">
        <f t="shared" si="112"/>
        <v>0</v>
      </c>
      <c r="BS395" s="201">
        <f t="shared" si="112"/>
        <v>0</v>
      </c>
      <c r="BT395" s="201">
        <f t="shared" si="112"/>
        <v>0</v>
      </c>
      <c r="BU395" s="201">
        <f t="shared" si="112"/>
        <v>0</v>
      </c>
      <c r="BV395" s="201">
        <f t="shared" si="112"/>
        <v>0</v>
      </c>
      <c r="BW395" s="201">
        <f t="shared" si="112"/>
        <v>0</v>
      </c>
      <c r="BX395" s="201">
        <f t="shared" si="112"/>
        <v>0</v>
      </c>
      <c r="BY395" s="201">
        <f t="shared" si="112"/>
        <v>0</v>
      </c>
      <c r="BZ395" s="201">
        <f t="shared" ref="BZ395:EG395" si="113">SUM(BZ383:BZ394)</f>
        <v>0</v>
      </c>
      <c r="CA395" s="201">
        <f t="shared" si="113"/>
        <v>0</v>
      </c>
      <c r="CB395" s="201">
        <f t="shared" si="113"/>
        <v>0</v>
      </c>
      <c r="CC395" s="201">
        <f t="shared" si="113"/>
        <v>0</v>
      </c>
      <c r="CD395" s="201">
        <f t="shared" si="113"/>
        <v>0</v>
      </c>
      <c r="CE395" s="201">
        <f t="shared" si="113"/>
        <v>0</v>
      </c>
      <c r="CF395" s="201">
        <f t="shared" si="113"/>
        <v>0</v>
      </c>
      <c r="CG395" s="201">
        <f t="shared" si="113"/>
        <v>0</v>
      </c>
      <c r="CH395" s="201">
        <f t="shared" si="113"/>
        <v>0</v>
      </c>
      <c r="CI395" s="201">
        <f t="shared" si="113"/>
        <v>0</v>
      </c>
      <c r="CJ395" s="201">
        <f t="shared" si="113"/>
        <v>0</v>
      </c>
      <c r="CK395" s="201">
        <f t="shared" si="113"/>
        <v>0</v>
      </c>
      <c r="CL395" s="201">
        <f t="shared" si="113"/>
        <v>0</v>
      </c>
      <c r="CM395" s="201">
        <f t="shared" si="113"/>
        <v>0</v>
      </c>
      <c r="CN395" s="201">
        <f t="shared" si="113"/>
        <v>0</v>
      </c>
      <c r="CO395" s="201">
        <f t="shared" si="113"/>
        <v>0</v>
      </c>
      <c r="CP395" s="201">
        <f t="shared" si="113"/>
        <v>0</v>
      </c>
      <c r="CQ395" s="201">
        <f t="shared" si="113"/>
        <v>0</v>
      </c>
      <c r="CR395" s="201">
        <f t="shared" si="113"/>
        <v>0</v>
      </c>
      <c r="CS395" s="201">
        <f t="shared" si="113"/>
        <v>0</v>
      </c>
      <c r="CT395" s="201">
        <f t="shared" si="113"/>
        <v>0</v>
      </c>
      <c r="CU395" s="201">
        <f t="shared" si="113"/>
        <v>0</v>
      </c>
      <c r="CV395" s="201">
        <f t="shared" si="113"/>
        <v>0</v>
      </c>
      <c r="CW395" s="201">
        <f t="shared" si="113"/>
        <v>0</v>
      </c>
      <c r="CX395" s="201">
        <f t="shared" si="113"/>
        <v>0</v>
      </c>
      <c r="CY395" s="201">
        <f t="shared" si="113"/>
        <v>0</v>
      </c>
      <c r="CZ395" s="201">
        <f t="shared" si="113"/>
        <v>0</v>
      </c>
      <c r="DA395" s="201">
        <f t="shared" si="113"/>
        <v>0</v>
      </c>
      <c r="DB395" s="201">
        <f t="shared" si="113"/>
        <v>0</v>
      </c>
      <c r="DC395" s="201">
        <f t="shared" si="113"/>
        <v>0</v>
      </c>
      <c r="DD395" s="201">
        <f t="shared" si="113"/>
        <v>0</v>
      </c>
      <c r="DE395" s="201">
        <f t="shared" si="113"/>
        <v>0</v>
      </c>
      <c r="DF395" s="201">
        <f t="shared" si="113"/>
        <v>0</v>
      </c>
      <c r="DG395" s="201">
        <f t="shared" si="113"/>
        <v>0</v>
      </c>
      <c r="DH395" s="201">
        <f t="shared" si="113"/>
        <v>0</v>
      </c>
      <c r="DI395" s="201">
        <f t="shared" si="113"/>
        <v>0</v>
      </c>
      <c r="DJ395" s="201">
        <f t="shared" si="113"/>
        <v>0</v>
      </c>
      <c r="DK395" s="201">
        <f t="shared" si="113"/>
        <v>0</v>
      </c>
      <c r="DL395" s="201">
        <f t="shared" si="113"/>
        <v>0</v>
      </c>
      <c r="DM395" s="201">
        <f t="shared" si="113"/>
        <v>0</v>
      </c>
      <c r="DN395" s="201">
        <f t="shared" si="113"/>
        <v>0</v>
      </c>
      <c r="DO395" s="201">
        <f t="shared" si="113"/>
        <v>0</v>
      </c>
      <c r="DP395" s="201">
        <f t="shared" si="113"/>
        <v>0</v>
      </c>
      <c r="DQ395" s="201">
        <f t="shared" si="113"/>
        <v>0</v>
      </c>
      <c r="DR395" s="201">
        <f t="shared" si="113"/>
        <v>0</v>
      </c>
      <c r="DS395" s="201">
        <f t="shared" si="113"/>
        <v>0</v>
      </c>
      <c r="DT395" s="201">
        <f t="shared" si="113"/>
        <v>0</v>
      </c>
      <c r="DU395" s="201">
        <f t="shared" si="113"/>
        <v>0</v>
      </c>
      <c r="DV395" s="201">
        <f t="shared" si="113"/>
        <v>0</v>
      </c>
      <c r="DW395" s="201">
        <f t="shared" si="113"/>
        <v>0</v>
      </c>
      <c r="DX395" s="201">
        <f t="shared" si="113"/>
        <v>0</v>
      </c>
      <c r="DY395" s="201">
        <f t="shared" si="113"/>
        <v>0</v>
      </c>
      <c r="DZ395" s="201">
        <f t="shared" si="113"/>
        <v>0</v>
      </c>
      <c r="EA395" s="201">
        <f t="shared" si="113"/>
        <v>0</v>
      </c>
      <c r="EB395" s="201">
        <f t="shared" si="113"/>
        <v>0</v>
      </c>
      <c r="EC395" s="201">
        <f t="shared" si="113"/>
        <v>0</v>
      </c>
      <c r="ED395" s="201">
        <f t="shared" si="113"/>
        <v>0</v>
      </c>
      <c r="EE395" s="201">
        <f t="shared" si="113"/>
        <v>0</v>
      </c>
      <c r="EF395" s="201">
        <f t="shared" si="113"/>
        <v>0</v>
      </c>
      <c r="EG395" s="155">
        <f t="shared" si="113"/>
        <v>0</v>
      </c>
    </row>
    <row r="396" spans="1:137" ht="16.149999999999999" outlineLevel="1" thickBot="1">
      <c r="A396" s="213"/>
      <c r="B396" s="202"/>
      <c r="C396" s="202"/>
      <c r="D396" s="202"/>
      <c r="E396" s="202"/>
      <c r="F396" s="202"/>
      <c r="G396" s="202"/>
      <c r="H396" s="202"/>
      <c r="I396" s="202"/>
      <c r="J396" s="202"/>
      <c r="K396" s="202"/>
      <c r="L396" s="202"/>
      <c r="M396" s="202"/>
      <c r="N396" s="202"/>
      <c r="O396" s="202"/>
      <c r="P396" s="202"/>
      <c r="Q396" s="202"/>
      <c r="R396" s="202"/>
      <c r="S396" s="202"/>
      <c r="T396" s="202"/>
      <c r="U396" s="202"/>
      <c r="V396" s="202"/>
      <c r="W396" s="202"/>
      <c r="X396" s="202"/>
      <c r="Y396" s="202"/>
      <c r="Z396" s="202"/>
      <c r="AA396" s="202"/>
      <c r="AB396" s="202"/>
      <c r="AC396" s="202"/>
      <c r="AD396" s="202"/>
      <c r="AE396" s="202"/>
      <c r="AF396" s="202"/>
      <c r="AG396" s="202"/>
      <c r="AH396" s="202"/>
      <c r="AI396" s="202"/>
      <c r="AJ396" s="202"/>
      <c r="AK396" s="202"/>
      <c r="AL396" s="202"/>
      <c r="AM396" s="202"/>
      <c r="AN396" s="202"/>
      <c r="AO396" s="202"/>
      <c r="AP396" s="202"/>
      <c r="AQ396" s="202"/>
      <c r="AR396" s="202"/>
      <c r="AS396" s="202"/>
      <c r="AT396" s="202"/>
      <c r="AU396" s="202"/>
      <c r="AV396" s="202"/>
      <c r="AW396" s="202"/>
      <c r="AX396" s="202"/>
      <c r="AY396" s="202"/>
      <c r="AZ396" s="202"/>
      <c r="BA396" s="202"/>
      <c r="BB396" s="202"/>
      <c r="BC396" s="202"/>
      <c r="BD396" s="202"/>
      <c r="BE396" s="202"/>
      <c r="BF396" s="202"/>
      <c r="BG396" s="202"/>
      <c r="BH396" s="202"/>
      <c r="BI396" s="202"/>
      <c r="BJ396" s="202"/>
      <c r="BK396" s="202"/>
      <c r="BL396" s="202"/>
      <c r="BM396" s="202"/>
      <c r="BN396" s="202"/>
      <c r="BO396" s="202"/>
      <c r="BP396" s="202"/>
      <c r="BQ396" s="202"/>
      <c r="BR396" s="202"/>
      <c r="BS396" s="202"/>
      <c r="BT396" s="202"/>
      <c r="BU396" s="202"/>
      <c r="BV396" s="202"/>
      <c r="BW396" s="202"/>
      <c r="BX396" s="202"/>
      <c r="BY396" s="202"/>
      <c r="BZ396" s="202"/>
      <c r="CA396" s="202"/>
      <c r="CB396" s="202"/>
      <c r="CC396" s="202"/>
      <c r="CD396" s="202"/>
      <c r="CE396" s="202"/>
      <c r="CF396" s="202"/>
      <c r="CG396" s="202"/>
      <c r="CH396" s="202"/>
      <c r="CI396" s="202"/>
      <c r="CJ396" s="202"/>
      <c r="CK396" s="202"/>
      <c r="CL396" s="202"/>
      <c r="CM396" s="202"/>
      <c r="CN396" s="202"/>
      <c r="CO396" s="202"/>
      <c r="CP396" s="202"/>
      <c r="CQ396" s="202"/>
      <c r="CR396" s="202"/>
      <c r="CS396" s="202"/>
      <c r="CT396" s="202"/>
      <c r="CU396" s="202"/>
      <c r="CV396" s="202"/>
      <c r="CW396" s="202"/>
      <c r="CX396" s="202"/>
      <c r="CY396" s="202"/>
      <c r="CZ396" s="202"/>
      <c r="DA396" s="202"/>
      <c r="DB396" s="202"/>
      <c r="DC396" s="202"/>
      <c r="DD396" s="202"/>
      <c r="DE396" s="202"/>
      <c r="DF396" s="202"/>
      <c r="DG396" s="202"/>
      <c r="DH396" s="202"/>
      <c r="DI396" s="202"/>
      <c r="DJ396" s="202"/>
      <c r="DK396" s="202"/>
      <c r="DL396" s="202"/>
      <c r="DM396" s="202"/>
      <c r="DN396" s="202"/>
      <c r="DO396" s="202"/>
      <c r="DP396" s="202"/>
      <c r="DQ396" s="202"/>
      <c r="DR396" s="202"/>
      <c r="DS396" s="202"/>
      <c r="DT396" s="202"/>
      <c r="DU396" s="202"/>
      <c r="DV396" s="202"/>
      <c r="DW396" s="202"/>
      <c r="DX396" s="202"/>
      <c r="DY396" s="202"/>
      <c r="DZ396" s="202"/>
      <c r="EA396" s="202"/>
      <c r="EB396" s="202"/>
      <c r="EC396" s="202"/>
      <c r="ED396" s="202"/>
      <c r="EE396" s="202"/>
      <c r="EF396" s="202"/>
      <c r="EG396" s="10"/>
    </row>
    <row r="397" spans="1:137" s="156" customFormat="1" ht="16.149999999999999" outlineLevel="1" thickBot="1">
      <c r="A397" s="215" t="s">
        <v>288</v>
      </c>
      <c r="B397" s="205">
        <f>B395+B380+B365</f>
        <v>2</v>
      </c>
      <c r="C397" s="205" t="s">
        <v>289</v>
      </c>
      <c r="D397" s="205"/>
      <c r="E397" s="205"/>
      <c r="F397" s="205"/>
      <c r="G397" s="205" t="e">
        <f>+"Total "&amp;$B350&amp;" "&amp;$B351</f>
        <v>#REF!</v>
      </c>
      <c r="H397" s="205"/>
      <c r="I397" s="205"/>
      <c r="J397" s="205"/>
      <c r="K397" s="205"/>
      <c r="L397" s="205"/>
      <c r="M397" s="184">
        <f t="shared" ref="M397:BX397" si="114">SUM(M365,M380,M395)</f>
        <v>0</v>
      </c>
      <c r="N397" s="184">
        <f t="shared" si="114"/>
        <v>0</v>
      </c>
      <c r="O397" s="184">
        <f t="shared" si="114"/>
        <v>0</v>
      </c>
      <c r="P397" s="184">
        <f t="shared" si="114"/>
        <v>0</v>
      </c>
      <c r="Q397" s="184">
        <f t="shared" si="114"/>
        <v>0</v>
      </c>
      <c r="R397" s="184">
        <f t="shared" si="114"/>
        <v>0</v>
      </c>
      <c r="S397" s="184">
        <f t="shared" si="114"/>
        <v>0</v>
      </c>
      <c r="T397" s="184">
        <f t="shared" si="114"/>
        <v>0</v>
      </c>
      <c r="U397" s="184">
        <f t="shared" si="114"/>
        <v>0</v>
      </c>
      <c r="V397" s="184">
        <f t="shared" si="114"/>
        <v>0</v>
      </c>
      <c r="W397" s="184">
        <f t="shared" si="114"/>
        <v>0</v>
      </c>
      <c r="X397" s="184">
        <f t="shared" si="114"/>
        <v>0</v>
      </c>
      <c r="Y397" s="184">
        <f t="shared" si="114"/>
        <v>0</v>
      </c>
      <c r="Z397" s="184">
        <f t="shared" si="114"/>
        <v>0</v>
      </c>
      <c r="AA397" s="184">
        <f t="shared" si="114"/>
        <v>0</v>
      </c>
      <c r="AB397" s="184">
        <f t="shared" si="114"/>
        <v>0</v>
      </c>
      <c r="AC397" s="184">
        <f t="shared" si="114"/>
        <v>0</v>
      </c>
      <c r="AD397" s="184">
        <f t="shared" si="114"/>
        <v>0</v>
      </c>
      <c r="AE397" s="184">
        <f t="shared" si="114"/>
        <v>0</v>
      </c>
      <c r="AF397" s="184">
        <f t="shared" si="114"/>
        <v>0</v>
      </c>
      <c r="AG397" s="184">
        <f t="shared" si="114"/>
        <v>0</v>
      </c>
      <c r="AH397" s="184">
        <f t="shared" si="114"/>
        <v>0</v>
      </c>
      <c r="AI397" s="184">
        <f t="shared" si="114"/>
        <v>0</v>
      </c>
      <c r="AJ397" s="184">
        <f t="shared" si="114"/>
        <v>0</v>
      </c>
      <c r="AK397" s="184">
        <f t="shared" si="114"/>
        <v>0</v>
      </c>
      <c r="AL397" s="184">
        <f t="shared" si="114"/>
        <v>0</v>
      </c>
      <c r="AM397" s="184">
        <f t="shared" si="114"/>
        <v>0</v>
      </c>
      <c r="AN397" s="184">
        <f t="shared" si="114"/>
        <v>0</v>
      </c>
      <c r="AO397" s="184">
        <f t="shared" si="114"/>
        <v>0</v>
      </c>
      <c r="AP397" s="184">
        <f t="shared" si="114"/>
        <v>0</v>
      </c>
      <c r="AQ397" s="184">
        <f t="shared" si="114"/>
        <v>0</v>
      </c>
      <c r="AR397" s="184">
        <f t="shared" si="114"/>
        <v>0</v>
      </c>
      <c r="AS397" s="184">
        <f t="shared" si="114"/>
        <v>0</v>
      </c>
      <c r="AT397" s="184">
        <f t="shared" si="114"/>
        <v>0</v>
      </c>
      <c r="AU397" s="184">
        <f t="shared" si="114"/>
        <v>0</v>
      </c>
      <c r="AV397" s="184">
        <f t="shared" si="114"/>
        <v>0</v>
      </c>
      <c r="AW397" s="184">
        <f t="shared" si="114"/>
        <v>0</v>
      </c>
      <c r="AX397" s="184">
        <f t="shared" si="114"/>
        <v>0</v>
      </c>
      <c r="AY397" s="184">
        <f t="shared" si="114"/>
        <v>0</v>
      </c>
      <c r="AZ397" s="184">
        <f t="shared" si="114"/>
        <v>0</v>
      </c>
      <c r="BA397" s="184">
        <f t="shared" si="114"/>
        <v>0</v>
      </c>
      <c r="BB397" s="184">
        <f t="shared" si="114"/>
        <v>0</v>
      </c>
      <c r="BC397" s="184">
        <f t="shared" si="114"/>
        <v>0</v>
      </c>
      <c r="BD397" s="184">
        <f t="shared" si="114"/>
        <v>0</v>
      </c>
      <c r="BE397" s="184">
        <f t="shared" si="114"/>
        <v>0</v>
      </c>
      <c r="BF397" s="184">
        <f t="shared" si="114"/>
        <v>0</v>
      </c>
      <c r="BG397" s="184">
        <f t="shared" si="114"/>
        <v>0</v>
      </c>
      <c r="BH397" s="184">
        <f t="shared" si="114"/>
        <v>0</v>
      </c>
      <c r="BI397" s="184">
        <f t="shared" si="114"/>
        <v>0</v>
      </c>
      <c r="BJ397" s="184">
        <f t="shared" si="114"/>
        <v>0</v>
      </c>
      <c r="BK397" s="184">
        <f t="shared" si="114"/>
        <v>0</v>
      </c>
      <c r="BL397" s="184">
        <f t="shared" si="114"/>
        <v>0</v>
      </c>
      <c r="BM397" s="184">
        <f t="shared" si="114"/>
        <v>0</v>
      </c>
      <c r="BN397" s="184">
        <f t="shared" si="114"/>
        <v>0</v>
      </c>
      <c r="BO397" s="184">
        <f t="shared" si="114"/>
        <v>0</v>
      </c>
      <c r="BP397" s="184">
        <f t="shared" si="114"/>
        <v>0</v>
      </c>
      <c r="BQ397" s="184">
        <f t="shared" si="114"/>
        <v>0</v>
      </c>
      <c r="BR397" s="184">
        <f t="shared" si="114"/>
        <v>0</v>
      </c>
      <c r="BS397" s="184">
        <f t="shared" si="114"/>
        <v>0</v>
      </c>
      <c r="BT397" s="184">
        <f t="shared" si="114"/>
        <v>0</v>
      </c>
      <c r="BU397" s="184">
        <f t="shared" si="114"/>
        <v>0</v>
      </c>
      <c r="BV397" s="184">
        <f t="shared" si="114"/>
        <v>0</v>
      </c>
      <c r="BW397" s="184">
        <f t="shared" si="114"/>
        <v>0</v>
      </c>
      <c r="BX397" s="184">
        <f t="shared" si="114"/>
        <v>0</v>
      </c>
      <c r="BY397" s="184">
        <f t="shared" ref="BY397:EF397" si="115">SUM(BY365,BY380,BY395)</f>
        <v>0</v>
      </c>
      <c r="BZ397" s="184">
        <f t="shared" si="115"/>
        <v>0</v>
      </c>
      <c r="CA397" s="184">
        <f t="shared" si="115"/>
        <v>0</v>
      </c>
      <c r="CB397" s="184">
        <f t="shared" si="115"/>
        <v>0</v>
      </c>
      <c r="CC397" s="184">
        <f t="shared" si="115"/>
        <v>0</v>
      </c>
      <c r="CD397" s="184">
        <f t="shared" si="115"/>
        <v>0</v>
      </c>
      <c r="CE397" s="184">
        <f t="shared" si="115"/>
        <v>0</v>
      </c>
      <c r="CF397" s="184">
        <f t="shared" si="115"/>
        <v>0</v>
      </c>
      <c r="CG397" s="184">
        <f t="shared" si="115"/>
        <v>0</v>
      </c>
      <c r="CH397" s="184">
        <f t="shared" si="115"/>
        <v>0</v>
      </c>
      <c r="CI397" s="184">
        <f t="shared" si="115"/>
        <v>0</v>
      </c>
      <c r="CJ397" s="184">
        <f t="shared" si="115"/>
        <v>0</v>
      </c>
      <c r="CK397" s="184">
        <f t="shared" si="115"/>
        <v>0</v>
      </c>
      <c r="CL397" s="184">
        <f t="shared" si="115"/>
        <v>0</v>
      </c>
      <c r="CM397" s="184">
        <f t="shared" si="115"/>
        <v>0</v>
      </c>
      <c r="CN397" s="184">
        <f t="shared" si="115"/>
        <v>0</v>
      </c>
      <c r="CO397" s="184">
        <f t="shared" si="115"/>
        <v>0</v>
      </c>
      <c r="CP397" s="184">
        <f t="shared" si="115"/>
        <v>0</v>
      </c>
      <c r="CQ397" s="184">
        <f t="shared" si="115"/>
        <v>0</v>
      </c>
      <c r="CR397" s="184">
        <f t="shared" si="115"/>
        <v>0</v>
      </c>
      <c r="CS397" s="184">
        <f t="shared" si="115"/>
        <v>0</v>
      </c>
      <c r="CT397" s="184">
        <f t="shared" si="115"/>
        <v>0</v>
      </c>
      <c r="CU397" s="184">
        <f t="shared" si="115"/>
        <v>0</v>
      </c>
      <c r="CV397" s="184">
        <f t="shared" si="115"/>
        <v>0</v>
      </c>
      <c r="CW397" s="184">
        <f t="shared" si="115"/>
        <v>0</v>
      </c>
      <c r="CX397" s="184">
        <f t="shared" si="115"/>
        <v>0</v>
      </c>
      <c r="CY397" s="184">
        <f t="shared" si="115"/>
        <v>0</v>
      </c>
      <c r="CZ397" s="184">
        <f t="shared" si="115"/>
        <v>0</v>
      </c>
      <c r="DA397" s="184">
        <f t="shared" si="115"/>
        <v>0</v>
      </c>
      <c r="DB397" s="184">
        <f t="shared" si="115"/>
        <v>0</v>
      </c>
      <c r="DC397" s="184">
        <f t="shared" si="115"/>
        <v>0</v>
      </c>
      <c r="DD397" s="184">
        <f t="shared" si="115"/>
        <v>0</v>
      </c>
      <c r="DE397" s="184">
        <f t="shared" si="115"/>
        <v>0</v>
      </c>
      <c r="DF397" s="184">
        <f t="shared" si="115"/>
        <v>0</v>
      </c>
      <c r="DG397" s="184">
        <f t="shared" si="115"/>
        <v>0</v>
      </c>
      <c r="DH397" s="184">
        <f t="shared" si="115"/>
        <v>0</v>
      </c>
      <c r="DI397" s="184">
        <f t="shared" si="115"/>
        <v>0</v>
      </c>
      <c r="DJ397" s="184">
        <f t="shared" si="115"/>
        <v>0</v>
      </c>
      <c r="DK397" s="184">
        <f t="shared" si="115"/>
        <v>0</v>
      </c>
      <c r="DL397" s="184">
        <f t="shared" si="115"/>
        <v>0</v>
      </c>
      <c r="DM397" s="184">
        <f t="shared" si="115"/>
        <v>0</v>
      </c>
      <c r="DN397" s="184">
        <f t="shared" si="115"/>
        <v>0</v>
      </c>
      <c r="DO397" s="184">
        <f t="shared" si="115"/>
        <v>0</v>
      </c>
      <c r="DP397" s="184">
        <f t="shared" si="115"/>
        <v>0</v>
      </c>
      <c r="DQ397" s="184">
        <f t="shared" si="115"/>
        <v>0</v>
      </c>
      <c r="DR397" s="184">
        <f t="shared" si="115"/>
        <v>0</v>
      </c>
      <c r="DS397" s="184">
        <f t="shared" si="115"/>
        <v>0</v>
      </c>
      <c r="DT397" s="184">
        <f t="shared" si="115"/>
        <v>0</v>
      </c>
      <c r="DU397" s="184">
        <f t="shared" si="115"/>
        <v>0</v>
      </c>
      <c r="DV397" s="184">
        <f t="shared" si="115"/>
        <v>0</v>
      </c>
      <c r="DW397" s="184">
        <f t="shared" si="115"/>
        <v>0</v>
      </c>
      <c r="DX397" s="184">
        <f t="shared" si="115"/>
        <v>0</v>
      </c>
      <c r="DY397" s="184">
        <f t="shared" si="115"/>
        <v>0</v>
      </c>
      <c r="DZ397" s="184">
        <f t="shared" si="115"/>
        <v>0</v>
      </c>
      <c r="EA397" s="184">
        <f t="shared" si="115"/>
        <v>0</v>
      </c>
      <c r="EB397" s="184">
        <f t="shared" si="115"/>
        <v>0</v>
      </c>
      <c r="EC397" s="184">
        <f t="shared" si="115"/>
        <v>0</v>
      </c>
      <c r="ED397" s="184">
        <f t="shared" si="115"/>
        <v>0</v>
      </c>
      <c r="EE397" s="184">
        <f t="shared" si="115"/>
        <v>0</v>
      </c>
      <c r="EF397" s="184">
        <f t="shared" si="115"/>
        <v>0</v>
      </c>
      <c r="EG397" s="157">
        <f t="shared" ref="EG397" si="116">SUM(EG365,EG380)</f>
        <v>0</v>
      </c>
    </row>
    <row r="398" spans="1:137" collapsed="1">
      <c r="A398" s="211"/>
      <c r="B398"/>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c r="CO398"/>
      <c r="CP398"/>
      <c r="CQ398"/>
      <c r="CR398"/>
      <c r="CS398"/>
      <c r="CT398"/>
      <c r="CU398"/>
      <c r="CV398"/>
      <c r="CW398"/>
      <c r="CX398"/>
      <c r="CY398"/>
      <c r="CZ398"/>
      <c r="DA398"/>
      <c r="DB398"/>
      <c r="DC398"/>
      <c r="DD398"/>
      <c r="DE398"/>
      <c r="DF398"/>
      <c r="DG398"/>
      <c r="DH398"/>
      <c r="DI398"/>
      <c r="DJ398"/>
      <c r="DK398"/>
      <c r="DL398"/>
      <c r="DM398"/>
      <c r="DN398"/>
      <c r="DO398"/>
      <c r="DP398"/>
      <c r="DQ398"/>
      <c r="DR398"/>
      <c r="DS398"/>
      <c r="DT398"/>
      <c r="DU398"/>
      <c r="DV398"/>
      <c r="DW398"/>
      <c r="DX398"/>
      <c r="DY398"/>
      <c r="DZ398"/>
      <c r="EA398"/>
      <c r="EB398"/>
      <c r="EC398"/>
      <c r="ED398"/>
      <c r="EE398"/>
      <c r="EF398"/>
      <c r="EG398" s="7"/>
    </row>
    <row r="399" spans="1:137" s="7" customFormat="1" ht="15.4">
      <c r="A399" s="209" t="str">
        <f>'1-GBP'!A399</f>
        <v>3</v>
      </c>
      <c r="B399" s="196" t="str">
        <f>_xlfn.XLOOKUP($A399,Select!$B$4:$B$65,Select!$C$4:$C$65)</f>
        <v>Phase 3</v>
      </c>
      <c r="C399" s="197"/>
      <c r="D399" s="197">
        <f>B414+B429+B444</f>
        <v>5</v>
      </c>
      <c r="E399" s="197" t="s">
        <v>281</v>
      </c>
      <c r="F399" s="197"/>
      <c r="G399" s="197"/>
      <c r="H399" s="197"/>
      <c r="I399" s="197" t="s">
        <v>282</v>
      </c>
      <c r="J399" s="197" t="str">
        <f>$A399&amp;"."&amp;$A400</f>
        <v>3.1</v>
      </c>
      <c r="K399" s="197"/>
      <c r="L399" s="197"/>
      <c r="M399" s="197"/>
      <c r="N399" s="198"/>
      <c r="O399" s="198"/>
      <c r="P399" s="198"/>
      <c r="Q399" s="198"/>
      <c r="R399" s="198"/>
      <c r="S399" s="198"/>
      <c r="T399" s="198"/>
      <c r="U399" s="198"/>
      <c r="V399" s="198"/>
      <c r="W399" s="198"/>
      <c r="X399" s="198"/>
      <c r="Y399" s="198"/>
      <c r="Z399" s="198"/>
      <c r="AA399" s="198"/>
      <c r="AB399" s="198"/>
      <c r="AC399" s="198"/>
      <c r="AD399" s="198"/>
      <c r="AE399" s="198"/>
      <c r="AF399" s="198"/>
      <c r="AG399" s="198"/>
      <c r="AH399" s="198"/>
      <c r="AI399" s="198"/>
      <c r="AJ399" s="198"/>
      <c r="AK399" s="198"/>
      <c r="AL399" s="198"/>
      <c r="AM399" s="198"/>
      <c r="AN399" s="198"/>
      <c r="AO399" s="198"/>
      <c r="AP399" s="198"/>
      <c r="AQ399" s="198"/>
      <c r="AR399" s="198"/>
      <c r="AS399" s="198"/>
      <c r="AT399" s="198"/>
      <c r="AU399" s="198"/>
      <c r="AV399" s="198"/>
      <c r="AW399" s="198"/>
      <c r="AX399" s="198"/>
      <c r="AY399" s="198"/>
      <c r="AZ399" s="198"/>
      <c r="BA399" s="198"/>
      <c r="BB399" s="198"/>
      <c r="BC399" s="198"/>
      <c r="BD399" s="198"/>
      <c r="BE399" s="198"/>
      <c r="BF399" s="198"/>
      <c r="BG399" s="198"/>
      <c r="BH399" s="198"/>
      <c r="BI399" s="198"/>
      <c r="BJ399" s="198"/>
      <c r="BK399" s="198"/>
      <c r="BL399" s="198"/>
      <c r="BM399" s="198"/>
      <c r="BN399" s="198"/>
      <c r="BO399" s="198"/>
      <c r="BP399" s="198"/>
      <c r="BQ399" s="198"/>
      <c r="BR399" s="198"/>
      <c r="BS399" s="198"/>
      <c r="BT399" s="198"/>
      <c r="BU399" s="198"/>
      <c r="BV399" s="198"/>
      <c r="BW399" s="198"/>
      <c r="BX399" s="198"/>
      <c r="BY399" s="198"/>
      <c r="BZ399" s="198"/>
      <c r="CA399" s="198"/>
      <c r="CB399" s="198"/>
      <c r="CC399" s="198"/>
      <c r="CD399" s="198"/>
      <c r="CE399" s="198"/>
      <c r="CF399" s="198"/>
      <c r="CG399" s="198"/>
      <c r="CH399" s="198"/>
      <c r="CI399" s="198"/>
      <c r="CJ399" s="198"/>
      <c r="CK399" s="198"/>
      <c r="CL399" s="198"/>
      <c r="CM399" s="198"/>
      <c r="CN399" s="198"/>
      <c r="CO399" s="198"/>
      <c r="CP399" s="198"/>
      <c r="CQ399" s="198"/>
      <c r="CR399" s="198"/>
      <c r="CS399" s="198"/>
      <c r="CT399" s="198"/>
      <c r="CU399" s="198"/>
      <c r="CV399" s="198"/>
      <c r="CW399" s="198"/>
      <c r="CX399" s="198"/>
      <c r="CY399" s="198"/>
      <c r="CZ399" s="198"/>
      <c r="DA399" s="198"/>
      <c r="DB399" s="198"/>
      <c r="DC399" s="198"/>
      <c r="DD399" s="198"/>
      <c r="DE399" s="198"/>
      <c r="DF399" s="198"/>
      <c r="DG399" s="198"/>
      <c r="DH399" s="198"/>
      <c r="DI399" s="198"/>
      <c r="DJ399" s="198"/>
      <c r="DK399" s="198"/>
      <c r="DL399" s="198"/>
      <c r="DM399" s="198"/>
      <c r="DN399" s="198"/>
      <c r="DO399" s="198"/>
      <c r="DP399" s="198"/>
      <c r="DQ399" s="198"/>
      <c r="DR399" s="198"/>
      <c r="DS399" s="198"/>
      <c r="DT399" s="198"/>
      <c r="DU399" s="198"/>
      <c r="DV399" s="198"/>
      <c r="DW399" s="198"/>
      <c r="DX399" s="198"/>
      <c r="DY399" s="198"/>
      <c r="DZ399" s="198"/>
      <c r="EA399" s="198"/>
      <c r="EB399" s="198"/>
      <c r="EC399" s="198"/>
      <c r="ED399" s="198"/>
      <c r="EE399" s="198"/>
      <c r="EF399" s="198"/>
      <c r="EG399" s="13"/>
    </row>
    <row r="400" spans="1:137" s="8" customFormat="1" outlineLevel="1">
      <c r="A400" s="210" t="str">
        <f>'1-GBP'!A400</f>
        <v>1</v>
      </c>
      <c r="B400" s="199" t="e">
        <f>_xlfn.XLOOKUP($J399,Select!#REF!,Select!$F$4:$F$65)</f>
        <v>#REF!</v>
      </c>
      <c r="C400" s="199"/>
      <c r="D400" s="199"/>
      <c r="E400" s="199"/>
      <c r="F400" s="199"/>
      <c r="G400" s="199"/>
      <c r="H400" s="199"/>
      <c r="I400" s="199"/>
      <c r="J400" s="199"/>
      <c r="K400" s="199"/>
      <c r="L400" s="199"/>
      <c r="M400" s="199"/>
      <c r="N400" s="199"/>
      <c r="O400" s="199"/>
      <c r="P400" s="199"/>
      <c r="Q400" s="199"/>
      <c r="R400" s="199"/>
      <c r="S400" s="199"/>
      <c r="T400" s="199"/>
      <c r="U400" s="199"/>
      <c r="V400" s="199"/>
      <c r="W400" s="199"/>
      <c r="X400" s="199"/>
      <c r="Y400" s="199"/>
      <c r="Z400" s="199"/>
      <c r="AA400" s="199"/>
      <c r="AB400" s="199"/>
      <c r="AC400" s="199"/>
      <c r="AD400" s="199"/>
      <c r="AE400" s="199"/>
      <c r="AF400" s="199"/>
      <c r="AG400" s="199"/>
      <c r="AH400" s="199"/>
      <c r="AI400" s="199"/>
      <c r="AJ400" s="199"/>
      <c r="AK400" s="199"/>
      <c r="AL400" s="199"/>
      <c r="AM400" s="199"/>
      <c r="AN400" s="199"/>
      <c r="AO400" s="199"/>
      <c r="AP400" s="199"/>
      <c r="AQ400" s="199"/>
      <c r="AR400" s="199"/>
      <c r="AS400" s="199"/>
      <c r="AT400" s="199"/>
      <c r="AU400" s="199"/>
      <c r="AV400" s="199"/>
      <c r="AW400" s="199"/>
      <c r="AX400" s="199"/>
      <c r="AY400" s="199"/>
      <c r="AZ400" s="199"/>
      <c r="BA400" s="199"/>
      <c r="BB400" s="199"/>
      <c r="BC400" s="199"/>
      <c r="BD400" s="199"/>
      <c r="BE400" s="199"/>
      <c r="BF400" s="199"/>
      <c r="BG400" s="199"/>
      <c r="BH400" s="199"/>
      <c r="BI400" s="199"/>
      <c r="BJ400" s="199"/>
      <c r="BK400" s="199"/>
      <c r="BL400" s="199"/>
      <c r="BM400" s="199"/>
      <c r="BN400" s="199"/>
      <c r="BO400" s="199"/>
      <c r="BP400" s="199"/>
      <c r="BQ400" s="199"/>
      <c r="BR400" s="199"/>
      <c r="BS400" s="199"/>
      <c r="BT400" s="199"/>
      <c r="BU400" s="199"/>
      <c r="BV400" s="199"/>
      <c r="BW400" s="199"/>
      <c r="BX400" s="199"/>
      <c r="BY400" s="199"/>
      <c r="BZ400" s="199"/>
      <c r="CA400" s="199"/>
      <c r="CB400" s="199"/>
      <c r="CC400" s="199"/>
      <c r="CD400" s="199"/>
      <c r="CE400" s="199"/>
      <c r="CF400" s="199"/>
      <c r="CG400" s="199"/>
      <c r="CH400" s="199"/>
      <c r="CI400" s="199"/>
      <c r="CJ400" s="199"/>
      <c r="CK400" s="199"/>
      <c r="CL400" s="199"/>
      <c r="CM400" s="199"/>
      <c r="CN400" s="199"/>
      <c r="CO400" s="199"/>
      <c r="CP400" s="199"/>
      <c r="CQ400" s="199"/>
      <c r="CR400" s="199"/>
      <c r="CS400" s="199"/>
      <c r="CT400" s="199"/>
      <c r="CU400" s="199"/>
      <c r="CV400" s="199"/>
      <c r="CW400" s="199"/>
      <c r="CX400" s="199"/>
      <c r="CY400" s="199"/>
      <c r="CZ400" s="199"/>
      <c r="DA400" s="199"/>
      <c r="DB400" s="199"/>
      <c r="DC400" s="199"/>
      <c r="DD400" s="199"/>
      <c r="DE400" s="199"/>
      <c r="DF400" s="199"/>
      <c r="DG400" s="199"/>
      <c r="DH400" s="199"/>
      <c r="DI400" s="199"/>
      <c r="DJ400" s="199"/>
      <c r="DK400" s="199"/>
      <c r="DL400" s="199"/>
      <c r="DM400" s="199"/>
      <c r="DN400" s="199"/>
      <c r="DO400" s="199"/>
      <c r="DP400" s="199"/>
      <c r="DQ400" s="199"/>
      <c r="DR400" s="199"/>
      <c r="DS400" s="199"/>
      <c r="DT400" s="199"/>
      <c r="DU400" s="199"/>
      <c r="DV400" s="199"/>
      <c r="DW400" s="199"/>
      <c r="DX400" s="199"/>
      <c r="DY400" s="199"/>
      <c r="DZ400" s="199"/>
      <c r="EA400" s="199"/>
      <c r="EB400" s="199"/>
      <c r="EC400" s="199"/>
      <c r="ED400" s="199"/>
      <c r="EE400" s="199"/>
      <c r="EF400" s="199"/>
    </row>
    <row r="401" spans="1:137" s="9" customFormat="1" outlineLevel="1">
      <c r="A401" s="220" t="s">
        <v>150</v>
      </c>
      <c r="B401" s="220" t="s">
        <v>283</v>
      </c>
      <c r="C401" s="220" t="s">
        <v>284</v>
      </c>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c r="AA401" s="220"/>
      <c r="AB401" s="220"/>
      <c r="AC401" s="220"/>
      <c r="AD401" s="220"/>
      <c r="AE401" s="220"/>
      <c r="AF401" s="220"/>
      <c r="AG401" s="220"/>
      <c r="AH401" s="220"/>
      <c r="AI401" s="220"/>
      <c r="AJ401" s="220"/>
      <c r="AK401" s="220"/>
      <c r="AL401" s="220"/>
      <c r="AM401" s="220"/>
      <c r="AN401" s="220"/>
      <c r="AO401" s="220"/>
      <c r="AP401" s="220"/>
      <c r="AQ401" s="220"/>
      <c r="AR401" s="220"/>
      <c r="AS401" s="220"/>
      <c r="AT401" s="220"/>
      <c r="AU401" s="220"/>
      <c r="AV401" s="220"/>
      <c r="AW401" s="220"/>
      <c r="AX401" s="220"/>
      <c r="AY401" s="220"/>
      <c r="AZ401" s="220"/>
      <c r="BA401" s="220"/>
      <c r="BB401" s="220"/>
      <c r="BC401" s="220"/>
      <c r="BD401" s="220"/>
      <c r="BE401" s="220"/>
      <c r="BF401" s="220"/>
      <c r="BG401" s="220"/>
      <c r="BH401" s="220"/>
      <c r="BI401" s="220"/>
      <c r="BJ401" s="220"/>
      <c r="BK401" s="220"/>
      <c r="BL401" s="220"/>
      <c r="BM401" s="220"/>
      <c r="BN401" s="220"/>
      <c r="BO401" s="220"/>
      <c r="BP401" s="220"/>
      <c r="BQ401" s="220"/>
      <c r="BR401" s="220"/>
      <c r="BS401" s="220"/>
      <c r="BT401" s="220"/>
      <c r="BU401" s="220"/>
      <c r="BV401" s="220"/>
      <c r="BW401" s="220"/>
      <c r="BX401" s="220"/>
      <c r="BY401" s="220"/>
      <c r="BZ401" s="220"/>
      <c r="CA401" s="220"/>
      <c r="CB401" s="220"/>
      <c r="CC401" s="220"/>
      <c r="CD401" s="220"/>
      <c r="CE401" s="220"/>
      <c r="CF401" s="220"/>
      <c r="CG401" s="220"/>
      <c r="CH401" s="220"/>
      <c r="CI401" s="220"/>
      <c r="CJ401" s="220"/>
      <c r="CK401" s="220"/>
      <c r="CL401" s="220"/>
      <c r="CM401" s="220"/>
      <c r="CN401" s="220"/>
      <c r="CO401" s="220"/>
      <c r="CP401" s="220"/>
      <c r="CQ401" s="220"/>
      <c r="CR401" s="220"/>
      <c r="CS401" s="220"/>
      <c r="CT401" s="220"/>
      <c r="CU401" s="220"/>
      <c r="CV401" s="220"/>
      <c r="CW401" s="220"/>
      <c r="CX401" s="220"/>
      <c r="CY401" s="220"/>
      <c r="CZ401" s="220"/>
      <c r="DA401" s="220"/>
      <c r="DB401" s="220"/>
      <c r="DC401" s="220"/>
      <c r="DD401" s="220"/>
      <c r="DE401" s="220"/>
      <c r="DF401" s="220"/>
      <c r="DG401" s="220"/>
      <c r="DH401" s="220"/>
      <c r="DI401" s="220"/>
      <c r="DJ401" s="220"/>
      <c r="DK401" s="220"/>
      <c r="DL401" s="220"/>
      <c r="DM401" s="220"/>
      <c r="DN401" s="220"/>
      <c r="DO401" s="220"/>
      <c r="DP401" s="220"/>
      <c r="DQ401" s="220"/>
      <c r="DR401" s="220"/>
      <c r="DS401" s="220"/>
      <c r="DT401" s="220"/>
      <c r="DU401" s="220"/>
      <c r="DV401" s="220"/>
      <c r="DW401" s="220"/>
      <c r="DX401" s="220"/>
      <c r="DY401" s="220"/>
      <c r="DZ401" s="220"/>
      <c r="EA401" s="220"/>
      <c r="EB401" s="220"/>
      <c r="EC401" s="220"/>
      <c r="ED401" s="220"/>
      <c r="EE401" s="220"/>
      <c r="EF401" s="220"/>
    </row>
    <row r="402" spans="1:137" outlineLevel="1">
      <c r="A402" s="211" t="str">
        <f>A399&amp;"."&amp;A401&amp;"."&amp;A400&amp;"."&amp;B402</f>
        <v>3.c.1.1</v>
      </c>
      <c r="B402">
        <v>1</v>
      </c>
      <c r="C402" t="e">
        <f>_xlfn.XLOOKUP($A402,Select!$A$4:$A$65,Select!$H$4:$H$65)</f>
        <v>#N/A</v>
      </c>
      <c r="D402"/>
      <c r="E402"/>
      <c r="F402"/>
      <c r="G402"/>
      <c r="H402"/>
      <c r="I402"/>
      <c r="J402"/>
      <c r="K402"/>
      <c r="L402"/>
      <c r="M402" s="200"/>
      <c r="N402" s="200"/>
      <c r="O402" s="200"/>
      <c r="P402" s="200"/>
      <c r="Q402" s="200"/>
      <c r="R402" s="200"/>
      <c r="S402" s="200"/>
      <c r="T402" s="200"/>
      <c r="U402" s="200"/>
      <c r="V402" s="200"/>
      <c r="W402" s="200"/>
      <c r="X402" s="200"/>
      <c r="Y402" s="200"/>
      <c r="Z402" s="200"/>
      <c r="AA402" s="200"/>
      <c r="AB402" s="200"/>
      <c r="AC402" s="200"/>
      <c r="AD402" s="200"/>
      <c r="AE402" s="200"/>
      <c r="AF402" s="200"/>
      <c r="AG402" s="200"/>
      <c r="AH402" s="200"/>
      <c r="AI402" s="200"/>
      <c r="AJ402" s="200"/>
      <c r="AK402" s="200"/>
      <c r="AL402" s="200"/>
      <c r="AM402" s="200"/>
      <c r="AN402" s="200"/>
      <c r="AO402" s="200"/>
      <c r="AP402" s="200"/>
      <c r="AQ402" s="200"/>
      <c r="AR402" s="200"/>
      <c r="AS402" s="200"/>
      <c r="AT402" s="200"/>
      <c r="AU402" s="200"/>
      <c r="AV402" s="200"/>
      <c r="AW402" s="200"/>
      <c r="AX402" s="200"/>
      <c r="AY402" s="200"/>
      <c r="AZ402" s="200"/>
      <c r="BA402" s="200"/>
      <c r="BB402" s="200"/>
      <c r="BC402" s="200"/>
      <c r="BD402" s="200"/>
      <c r="BE402" s="200"/>
      <c r="BF402" s="200"/>
      <c r="BG402" s="200"/>
      <c r="BH402" s="200"/>
      <c r="BI402" s="200"/>
      <c r="BJ402" s="200"/>
      <c r="BK402" s="200"/>
      <c r="BL402" s="200"/>
      <c r="BM402" s="200"/>
      <c r="BN402" s="200"/>
      <c r="BO402" s="200"/>
      <c r="BP402" s="200"/>
      <c r="BQ402" s="200"/>
      <c r="BR402" s="200"/>
      <c r="BS402" s="200"/>
      <c r="BT402" s="200"/>
      <c r="BU402" s="200"/>
      <c r="BV402" s="200"/>
      <c r="BW402" s="200"/>
      <c r="BX402" s="200"/>
      <c r="BY402" s="200"/>
      <c r="BZ402" s="200"/>
      <c r="CA402" s="200"/>
      <c r="CB402" s="200"/>
      <c r="CC402" s="200"/>
      <c r="CD402" s="200"/>
      <c r="CE402" s="200"/>
      <c r="CF402" s="200"/>
      <c r="CG402" s="200"/>
      <c r="CH402" s="200"/>
      <c r="CI402" s="200"/>
      <c r="CJ402" s="200"/>
      <c r="CK402" s="200"/>
      <c r="CL402" s="200"/>
      <c r="CM402" s="200"/>
      <c r="CN402" s="200"/>
      <c r="CO402" s="200"/>
      <c r="CP402" s="200"/>
      <c r="CQ402" s="200"/>
      <c r="CR402" s="200"/>
      <c r="CS402" s="200"/>
      <c r="CT402" s="200"/>
      <c r="CU402" s="200"/>
      <c r="CV402" s="200"/>
      <c r="CW402" s="200"/>
      <c r="CX402" s="200"/>
      <c r="CY402" s="200"/>
      <c r="CZ402" s="200"/>
      <c r="DA402" s="200"/>
      <c r="DB402" s="200"/>
      <c r="DC402" s="200"/>
      <c r="DD402" s="200"/>
      <c r="DE402" s="200"/>
      <c r="DF402" s="200"/>
      <c r="DG402" s="200"/>
      <c r="DH402" s="200"/>
      <c r="DI402" s="200"/>
      <c r="DJ402" s="200"/>
      <c r="DK402" s="200"/>
      <c r="DL402" s="200"/>
      <c r="DM402" s="200"/>
      <c r="DN402" s="200"/>
      <c r="DO402" s="200"/>
      <c r="DP402" s="200"/>
      <c r="DQ402" s="200"/>
      <c r="DR402" s="200"/>
      <c r="DS402" s="200"/>
      <c r="DT402" s="200"/>
      <c r="DU402" s="200"/>
      <c r="DV402" s="200"/>
      <c r="DW402" s="200"/>
      <c r="DX402" s="200"/>
      <c r="DY402" s="200"/>
      <c r="DZ402" s="200"/>
      <c r="EA402" s="200"/>
      <c r="EB402" s="200"/>
      <c r="EC402" s="200"/>
      <c r="ED402" s="200"/>
      <c r="EE402" s="200"/>
      <c r="EF402" s="200"/>
      <c r="EG402" s="32"/>
    </row>
    <row r="403" spans="1:137" outlineLevel="1">
      <c r="A403" s="211" t="str">
        <f>A399&amp;"."&amp;A401&amp;"."&amp;A400&amp;"."&amp;B403</f>
        <v>3.c.1.2</v>
      </c>
      <c r="B403">
        <v>2</v>
      </c>
      <c r="C403" t="e">
        <f>_xlfn.XLOOKUP($A403,Select!$A$4:$A$65,Select!$H$4:$H$65)</f>
        <v>#N/A</v>
      </c>
      <c r="D403"/>
      <c r="E403"/>
      <c r="F403"/>
      <c r="G403"/>
      <c r="H403"/>
      <c r="I403"/>
      <c r="J403"/>
      <c r="K403"/>
      <c r="L403"/>
      <c r="M403" s="200"/>
      <c r="N403" s="200"/>
      <c r="O403" s="200"/>
      <c r="P403" s="200"/>
      <c r="Q403" s="200"/>
      <c r="R403" s="200"/>
      <c r="S403" s="200"/>
      <c r="T403" s="200"/>
      <c r="U403" s="200"/>
      <c r="V403" s="200"/>
      <c r="W403" s="200"/>
      <c r="X403" s="200"/>
      <c r="Y403" s="200"/>
      <c r="Z403" s="200"/>
      <c r="AA403" s="200"/>
      <c r="AB403" s="200"/>
      <c r="AC403" s="200"/>
      <c r="AD403" s="200"/>
      <c r="AE403" s="200"/>
      <c r="AF403" s="200"/>
      <c r="AG403" s="200"/>
      <c r="AH403" s="200"/>
      <c r="AI403" s="200"/>
      <c r="AJ403" s="200"/>
      <c r="AK403" s="200"/>
      <c r="AL403" s="200"/>
      <c r="AM403" s="200"/>
      <c r="AN403" s="200"/>
      <c r="AO403" s="200"/>
      <c r="AP403" s="200"/>
      <c r="AQ403" s="200"/>
      <c r="AR403" s="200"/>
      <c r="AS403" s="200"/>
      <c r="AT403" s="200"/>
      <c r="AU403" s="200"/>
      <c r="AV403" s="200"/>
      <c r="AW403" s="200"/>
      <c r="AX403" s="200"/>
      <c r="AY403" s="200"/>
      <c r="AZ403" s="200"/>
      <c r="BA403" s="200"/>
      <c r="BB403" s="200"/>
      <c r="BC403" s="200"/>
      <c r="BD403" s="200"/>
      <c r="BE403" s="200"/>
      <c r="BF403" s="200"/>
      <c r="BG403" s="200"/>
      <c r="BH403" s="200"/>
      <c r="BI403" s="200"/>
      <c r="BJ403" s="200"/>
      <c r="BK403" s="200"/>
      <c r="BL403" s="200"/>
      <c r="BM403" s="200"/>
      <c r="BN403" s="200"/>
      <c r="BO403" s="200"/>
      <c r="BP403" s="200"/>
      <c r="BQ403" s="200"/>
      <c r="BR403" s="200"/>
      <c r="BS403" s="200"/>
      <c r="BT403" s="200"/>
      <c r="BU403" s="200"/>
      <c r="BV403" s="200"/>
      <c r="BW403" s="200"/>
      <c r="BX403" s="200"/>
      <c r="BY403" s="200"/>
      <c r="BZ403" s="200"/>
      <c r="CA403" s="200"/>
      <c r="CB403" s="200"/>
      <c r="CC403" s="200"/>
      <c r="CD403" s="200"/>
      <c r="CE403" s="200"/>
      <c r="CF403" s="200"/>
      <c r="CG403" s="200"/>
      <c r="CH403" s="200"/>
      <c r="CI403" s="200"/>
      <c r="CJ403" s="200"/>
      <c r="CK403" s="200"/>
      <c r="CL403" s="200"/>
      <c r="CM403" s="200"/>
      <c r="CN403" s="200"/>
      <c r="CO403" s="200"/>
      <c r="CP403" s="200"/>
      <c r="CQ403" s="200"/>
      <c r="CR403" s="200"/>
      <c r="CS403" s="200"/>
      <c r="CT403" s="200"/>
      <c r="CU403" s="200"/>
      <c r="CV403" s="200"/>
      <c r="CW403" s="200"/>
      <c r="CX403" s="200"/>
      <c r="CY403" s="200"/>
      <c r="CZ403" s="200"/>
      <c r="DA403" s="200"/>
      <c r="DB403" s="200"/>
      <c r="DC403" s="200"/>
      <c r="DD403" s="200"/>
      <c r="DE403" s="200"/>
      <c r="DF403" s="200"/>
      <c r="DG403" s="200"/>
      <c r="DH403" s="200"/>
      <c r="DI403" s="200"/>
      <c r="DJ403" s="200"/>
      <c r="DK403" s="200"/>
      <c r="DL403" s="200"/>
      <c r="DM403" s="200"/>
      <c r="DN403" s="200"/>
      <c r="DO403" s="200"/>
      <c r="DP403" s="200"/>
      <c r="DQ403" s="200"/>
      <c r="DR403" s="200"/>
      <c r="DS403" s="200"/>
      <c r="DT403" s="200"/>
      <c r="DU403" s="200"/>
      <c r="DV403" s="200"/>
      <c r="DW403" s="200"/>
      <c r="DX403" s="200"/>
      <c r="DY403" s="200"/>
      <c r="DZ403" s="200"/>
      <c r="EA403" s="200"/>
      <c r="EB403" s="200"/>
      <c r="EC403" s="200"/>
      <c r="ED403" s="200"/>
      <c r="EE403" s="200"/>
      <c r="EF403" s="200"/>
      <c r="EG403" s="32"/>
    </row>
    <row r="404" spans="1:137" outlineLevel="1">
      <c r="A404" s="211" t="str">
        <f>A399&amp;"."&amp;A401&amp;"."&amp;A400&amp;"."&amp;B404</f>
        <v>3.c.1.3</v>
      </c>
      <c r="B404">
        <v>3</v>
      </c>
      <c r="C404" t="e">
        <f>_xlfn.XLOOKUP($A404,Select!$A$4:$A$65,Select!$H$4:$H$65)</f>
        <v>#N/A</v>
      </c>
      <c r="D404"/>
      <c r="E404"/>
      <c r="F404"/>
      <c r="G404"/>
      <c r="H404"/>
      <c r="I404"/>
      <c r="J404"/>
      <c r="K404"/>
      <c r="L404"/>
      <c r="M404" s="200"/>
      <c r="N404" s="200"/>
      <c r="O404" s="200"/>
      <c r="P404" s="200"/>
      <c r="Q404" s="200"/>
      <c r="R404" s="200"/>
      <c r="S404" s="200"/>
      <c r="T404" s="200"/>
      <c r="U404" s="200"/>
      <c r="V404" s="200"/>
      <c r="W404" s="200"/>
      <c r="X404" s="200"/>
      <c r="Y404" s="200"/>
      <c r="Z404" s="200"/>
      <c r="AA404" s="200"/>
      <c r="AB404" s="200"/>
      <c r="AC404" s="200"/>
      <c r="AD404" s="200"/>
      <c r="AE404" s="200"/>
      <c r="AF404" s="200"/>
      <c r="AG404" s="200"/>
      <c r="AH404" s="200"/>
      <c r="AI404" s="200"/>
      <c r="AJ404" s="200"/>
      <c r="AK404" s="200"/>
      <c r="AL404" s="200"/>
      <c r="AM404" s="200"/>
      <c r="AN404" s="200"/>
      <c r="AO404" s="200"/>
      <c r="AP404" s="200"/>
      <c r="AQ404" s="200"/>
      <c r="AR404" s="200"/>
      <c r="AS404" s="200"/>
      <c r="AT404" s="200"/>
      <c r="AU404" s="200"/>
      <c r="AV404" s="200"/>
      <c r="AW404" s="200"/>
      <c r="AX404" s="200"/>
      <c r="AY404" s="200"/>
      <c r="AZ404" s="200"/>
      <c r="BA404" s="200"/>
      <c r="BB404" s="200"/>
      <c r="BC404" s="200"/>
      <c r="BD404" s="200"/>
      <c r="BE404" s="200"/>
      <c r="BF404" s="200"/>
      <c r="BG404" s="200"/>
      <c r="BH404" s="200"/>
      <c r="BI404" s="200"/>
      <c r="BJ404" s="200"/>
      <c r="BK404" s="200"/>
      <c r="BL404" s="200"/>
      <c r="BM404" s="200"/>
      <c r="BN404" s="200"/>
      <c r="BO404" s="200"/>
      <c r="BP404" s="200"/>
      <c r="BQ404" s="200"/>
      <c r="BR404" s="200"/>
      <c r="BS404" s="200"/>
      <c r="BT404" s="200"/>
      <c r="BU404" s="200"/>
      <c r="BV404" s="200"/>
      <c r="BW404" s="200"/>
      <c r="BX404" s="200"/>
      <c r="BY404" s="200"/>
      <c r="BZ404" s="200"/>
      <c r="CA404" s="200"/>
      <c r="CB404" s="200"/>
      <c r="CC404" s="200"/>
      <c r="CD404" s="200"/>
      <c r="CE404" s="200"/>
      <c r="CF404" s="200"/>
      <c r="CG404" s="200"/>
      <c r="CH404" s="200"/>
      <c r="CI404" s="200"/>
      <c r="CJ404" s="200"/>
      <c r="CK404" s="200"/>
      <c r="CL404" s="200"/>
      <c r="CM404" s="200"/>
      <c r="CN404" s="200"/>
      <c r="CO404" s="200"/>
      <c r="CP404" s="200"/>
      <c r="CQ404" s="200"/>
      <c r="CR404" s="200"/>
      <c r="CS404" s="200"/>
      <c r="CT404" s="200"/>
      <c r="CU404" s="200"/>
      <c r="CV404" s="200"/>
      <c r="CW404" s="200"/>
      <c r="CX404" s="200"/>
      <c r="CY404" s="200"/>
      <c r="CZ404" s="200"/>
      <c r="DA404" s="200"/>
      <c r="DB404" s="200"/>
      <c r="DC404" s="200"/>
      <c r="DD404" s="200"/>
      <c r="DE404" s="200"/>
      <c r="DF404" s="200"/>
      <c r="DG404" s="200"/>
      <c r="DH404" s="200"/>
      <c r="DI404" s="200"/>
      <c r="DJ404" s="200"/>
      <c r="DK404" s="200"/>
      <c r="DL404" s="200"/>
      <c r="DM404" s="200"/>
      <c r="DN404" s="200"/>
      <c r="DO404" s="200"/>
      <c r="DP404" s="200"/>
      <c r="DQ404" s="200"/>
      <c r="DR404" s="200"/>
      <c r="DS404" s="200"/>
      <c r="DT404" s="200"/>
      <c r="DU404" s="200"/>
      <c r="DV404" s="200"/>
      <c r="DW404" s="200"/>
      <c r="DX404" s="200"/>
      <c r="DY404" s="200"/>
      <c r="DZ404" s="200"/>
      <c r="EA404" s="200"/>
      <c r="EB404" s="200"/>
      <c r="EC404" s="200"/>
      <c r="ED404" s="200"/>
      <c r="EE404" s="200"/>
      <c r="EF404" s="200"/>
      <c r="EG404" s="32"/>
    </row>
    <row r="405" spans="1:137" outlineLevel="1">
      <c r="A405" s="211" t="str">
        <f>A399&amp;"."&amp;A401&amp;"."&amp;A400&amp;"."&amp;B405</f>
        <v>3.c.1.4</v>
      </c>
      <c r="B405">
        <v>4</v>
      </c>
      <c r="C405" t="e">
        <f>_xlfn.XLOOKUP($A405,Select!$A$4:$A$65,Select!$H$4:$H$65)</f>
        <v>#N/A</v>
      </c>
      <c r="D405"/>
      <c r="E405"/>
      <c r="F405"/>
      <c r="G405"/>
      <c r="H405"/>
      <c r="I405"/>
      <c r="J405"/>
      <c r="K405"/>
      <c r="L405"/>
      <c r="M405" s="200"/>
      <c r="N405" s="200"/>
      <c r="O405" s="200"/>
      <c r="P405" s="200"/>
      <c r="Q405" s="200"/>
      <c r="R405" s="200"/>
      <c r="S405" s="200"/>
      <c r="T405" s="200"/>
      <c r="U405" s="200"/>
      <c r="V405" s="200"/>
      <c r="W405" s="200"/>
      <c r="X405" s="200"/>
      <c r="Y405" s="200"/>
      <c r="Z405" s="200"/>
      <c r="AA405" s="200"/>
      <c r="AB405" s="200"/>
      <c r="AC405" s="200"/>
      <c r="AD405" s="200"/>
      <c r="AE405" s="200"/>
      <c r="AF405" s="200"/>
      <c r="AG405" s="200"/>
      <c r="AH405" s="200"/>
      <c r="AI405" s="200"/>
      <c r="AJ405" s="200"/>
      <c r="AK405" s="200"/>
      <c r="AL405" s="200"/>
      <c r="AM405" s="200"/>
      <c r="AN405" s="200"/>
      <c r="AO405" s="200"/>
      <c r="AP405" s="200"/>
      <c r="AQ405" s="200"/>
      <c r="AR405" s="200"/>
      <c r="AS405" s="200"/>
      <c r="AT405" s="200"/>
      <c r="AU405" s="200"/>
      <c r="AV405" s="200"/>
      <c r="AW405" s="200"/>
      <c r="AX405" s="200"/>
      <c r="AY405" s="200"/>
      <c r="AZ405" s="200"/>
      <c r="BA405" s="200"/>
      <c r="BB405" s="200"/>
      <c r="BC405" s="200"/>
      <c r="BD405" s="200"/>
      <c r="BE405" s="200"/>
      <c r="BF405" s="200"/>
      <c r="BG405" s="200"/>
      <c r="BH405" s="200"/>
      <c r="BI405" s="200"/>
      <c r="BJ405" s="200"/>
      <c r="BK405" s="200"/>
      <c r="BL405" s="200"/>
      <c r="BM405" s="200"/>
      <c r="BN405" s="200"/>
      <c r="BO405" s="200"/>
      <c r="BP405" s="200"/>
      <c r="BQ405" s="200"/>
      <c r="BR405" s="200"/>
      <c r="BS405" s="200"/>
      <c r="BT405" s="200"/>
      <c r="BU405" s="200"/>
      <c r="BV405" s="200"/>
      <c r="BW405" s="200"/>
      <c r="BX405" s="200"/>
      <c r="BY405" s="200"/>
      <c r="BZ405" s="200"/>
      <c r="CA405" s="200"/>
      <c r="CB405" s="200"/>
      <c r="CC405" s="200"/>
      <c r="CD405" s="200"/>
      <c r="CE405" s="200"/>
      <c r="CF405" s="200"/>
      <c r="CG405" s="200"/>
      <c r="CH405" s="200"/>
      <c r="CI405" s="200"/>
      <c r="CJ405" s="200"/>
      <c r="CK405" s="200"/>
      <c r="CL405" s="200"/>
      <c r="CM405" s="200"/>
      <c r="CN405" s="200"/>
      <c r="CO405" s="200"/>
      <c r="CP405" s="200"/>
      <c r="CQ405" s="200"/>
      <c r="CR405" s="200"/>
      <c r="CS405" s="200"/>
      <c r="CT405" s="200"/>
      <c r="CU405" s="200"/>
      <c r="CV405" s="200"/>
      <c r="CW405" s="200"/>
      <c r="CX405" s="200"/>
      <c r="CY405" s="200"/>
      <c r="CZ405" s="200"/>
      <c r="DA405" s="200"/>
      <c r="DB405" s="200"/>
      <c r="DC405" s="200"/>
      <c r="DD405" s="200"/>
      <c r="DE405" s="200"/>
      <c r="DF405" s="200"/>
      <c r="DG405" s="200"/>
      <c r="DH405" s="200"/>
      <c r="DI405" s="200"/>
      <c r="DJ405" s="200"/>
      <c r="DK405" s="200"/>
      <c r="DL405" s="200"/>
      <c r="DM405" s="200"/>
      <c r="DN405" s="200"/>
      <c r="DO405" s="200"/>
      <c r="DP405" s="200"/>
      <c r="DQ405" s="200"/>
      <c r="DR405" s="200"/>
      <c r="DS405" s="200"/>
      <c r="DT405" s="200"/>
      <c r="DU405" s="200"/>
      <c r="DV405" s="200"/>
      <c r="DW405" s="200"/>
      <c r="DX405" s="200"/>
      <c r="DY405" s="200"/>
      <c r="DZ405" s="200"/>
      <c r="EA405" s="200"/>
      <c r="EB405" s="200"/>
      <c r="EC405" s="200"/>
      <c r="ED405" s="200"/>
      <c r="EE405" s="200"/>
      <c r="EF405" s="200"/>
      <c r="EG405" s="32"/>
    </row>
    <row r="406" spans="1:137" outlineLevel="1">
      <c r="A406" s="211" t="str">
        <f>A399&amp;"."&amp;A401&amp;"."&amp;A400&amp;"."&amp;B406</f>
        <v>3.c.1.5</v>
      </c>
      <c r="B406">
        <v>5</v>
      </c>
      <c r="C406" t="e">
        <f>_xlfn.XLOOKUP($A406,Select!$A$4:$A$65,Select!$H$4:$H$65)</f>
        <v>#N/A</v>
      </c>
      <c r="D406"/>
      <c r="E406"/>
      <c r="F406"/>
      <c r="G406"/>
      <c r="H406"/>
      <c r="I406"/>
      <c r="J406"/>
      <c r="K406"/>
      <c r="L406"/>
      <c r="M406" s="200"/>
      <c r="N406" s="200"/>
      <c r="O406" s="200"/>
      <c r="P406" s="200"/>
      <c r="Q406" s="200"/>
      <c r="R406" s="200"/>
      <c r="S406" s="200"/>
      <c r="T406" s="200"/>
      <c r="U406" s="200"/>
      <c r="V406" s="200"/>
      <c r="W406" s="200"/>
      <c r="X406" s="200"/>
      <c r="Y406" s="200"/>
      <c r="Z406" s="200"/>
      <c r="AA406" s="200"/>
      <c r="AB406" s="200"/>
      <c r="AC406" s="200"/>
      <c r="AD406" s="200"/>
      <c r="AE406" s="200"/>
      <c r="AF406" s="200"/>
      <c r="AG406" s="200"/>
      <c r="AH406" s="200"/>
      <c r="AI406" s="200"/>
      <c r="AJ406" s="200"/>
      <c r="AK406" s="200"/>
      <c r="AL406" s="200"/>
      <c r="AM406" s="200"/>
      <c r="AN406" s="200"/>
      <c r="AO406" s="200"/>
      <c r="AP406" s="200"/>
      <c r="AQ406" s="200"/>
      <c r="AR406" s="200"/>
      <c r="AS406" s="200"/>
      <c r="AT406" s="200"/>
      <c r="AU406" s="200"/>
      <c r="AV406" s="200"/>
      <c r="AW406" s="200"/>
      <c r="AX406" s="200"/>
      <c r="AY406" s="200"/>
      <c r="AZ406" s="200"/>
      <c r="BA406" s="200"/>
      <c r="BB406" s="200"/>
      <c r="BC406" s="200"/>
      <c r="BD406" s="200"/>
      <c r="BE406" s="200"/>
      <c r="BF406" s="200"/>
      <c r="BG406" s="200"/>
      <c r="BH406" s="200"/>
      <c r="BI406" s="200"/>
      <c r="BJ406" s="200"/>
      <c r="BK406" s="200"/>
      <c r="BL406" s="200"/>
      <c r="BM406" s="200"/>
      <c r="BN406" s="200"/>
      <c r="BO406" s="200"/>
      <c r="BP406" s="200"/>
      <c r="BQ406" s="200"/>
      <c r="BR406" s="200"/>
      <c r="BS406" s="200"/>
      <c r="BT406" s="200"/>
      <c r="BU406" s="200"/>
      <c r="BV406" s="200"/>
      <c r="BW406" s="200"/>
      <c r="BX406" s="200"/>
      <c r="BY406" s="200"/>
      <c r="BZ406" s="200"/>
      <c r="CA406" s="200"/>
      <c r="CB406" s="200"/>
      <c r="CC406" s="200"/>
      <c r="CD406" s="200"/>
      <c r="CE406" s="200"/>
      <c r="CF406" s="200"/>
      <c r="CG406" s="200"/>
      <c r="CH406" s="200"/>
      <c r="CI406" s="200"/>
      <c r="CJ406" s="200"/>
      <c r="CK406" s="200"/>
      <c r="CL406" s="200"/>
      <c r="CM406" s="200"/>
      <c r="CN406" s="200"/>
      <c r="CO406" s="200"/>
      <c r="CP406" s="200"/>
      <c r="CQ406" s="200"/>
      <c r="CR406" s="200"/>
      <c r="CS406" s="200"/>
      <c r="CT406" s="200"/>
      <c r="CU406" s="200"/>
      <c r="CV406" s="200"/>
      <c r="CW406" s="200"/>
      <c r="CX406" s="200"/>
      <c r="CY406" s="200"/>
      <c r="CZ406" s="200"/>
      <c r="DA406" s="200"/>
      <c r="DB406" s="200"/>
      <c r="DC406" s="200"/>
      <c r="DD406" s="200"/>
      <c r="DE406" s="200"/>
      <c r="DF406" s="200"/>
      <c r="DG406" s="200"/>
      <c r="DH406" s="200"/>
      <c r="DI406" s="200"/>
      <c r="DJ406" s="200"/>
      <c r="DK406" s="200"/>
      <c r="DL406" s="200"/>
      <c r="DM406" s="200"/>
      <c r="DN406" s="200"/>
      <c r="DO406" s="200"/>
      <c r="DP406" s="200"/>
      <c r="DQ406" s="200"/>
      <c r="DR406" s="200"/>
      <c r="DS406" s="200"/>
      <c r="DT406" s="200"/>
      <c r="DU406" s="200"/>
      <c r="DV406" s="200"/>
      <c r="DW406" s="200"/>
      <c r="DX406" s="200"/>
      <c r="DY406" s="200"/>
      <c r="DZ406" s="200"/>
      <c r="EA406" s="200"/>
      <c r="EB406" s="200"/>
      <c r="EC406" s="200"/>
      <c r="ED406" s="200"/>
      <c r="EE406" s="200"/>
      <c r="EF406" s="200"/>
      <c r="EG406" s="32"/>
    </row>
    <row r="407" spans="1:137" outlineLevel="1">
      <c r="A407" s="211" t="str">
        <f>A399&amp;"."&amp;A401&amp;"."&amp;A400&amp;"."&amp;B407</f>
        <v>3.c.1.6</v>
      </c>
      <c r="B407">
        <v>6</v>
      </c>
      <c r="C407" t="e">
        <f>_xlfn.XLOOKUP($A407,Select!$A$4:$A$65,Select!$H$4:$H$65)</f>
        <v>#N/A</v>
      </c>
      <c r="D407"/>
      <c r="E407"/>
      <c r="F407"/>
      <c r="G407"/>
      <c r="H407"/>
      <c r="I407"/>
      <c r="J407"/>
      <c r="K407"/>
      <c r="L407"/>
      <c r="M407" s="200"/>
      <c r="N407" s="200"/>
      <c r="O407" s="200"/>
      <c r="P407" s="200"/>
      <c r="Q407" s="200"/>
      <c r="R407" s="200"/>
      <c r="S407" s="200"/>
      <c r="T407" s="200"/>
      <c r="U407" s="200"/>
      <c r="V407" s="200"/>
      <c r="W407" s="200"/>
      <c r="X407" s="200"/>
      <c r="Y407" s="200"/>
      <c r="Z407" s="200"/>
      <c r="AA407" s="200"/>
      <c r="AB407" s="200"/>
      <c r="AC407" s="200"/>
      <c r="AD407" s="200"/>
      <c r="AE407" s="200"/>
      <c r="AF407" s="200"/>
      <c r="AG407" s="200"/>
      <c r="AH407" s="200"/>
      <c r="AI407" s="200"/>
      <c r="AJ407" s="200"/>
      <c r="AK407" s="200"/>
      <c r="AL407" s="200"/>
      <c r="AM407" s="200"/>
      <c r="AN407" s="200"/>
      <c r="AO407" s="200"/>
      <c r="AP407" s="200"/>
      <c r="AQ407" s="200"/>
      <c r="AR407" s="200"/>
      <c r="AS407" s="200"/>
      <c r="AT407" s="200"/>
      <c r="AU407" s="200"/>
      <c r="AV407" s="200"/>
      <c r="AW407" s="200"/>
      <c r="AX407" s="200"/>
      <c r="AY407" s="200"/>
      <c r="AZ407" s="200"/>
      <c r="BA407" s="200"/>
      <c r="BB407" s="200"/>
      <c r="BC407" s="200"/>
      <c r="BD407" s="200"/>
      <c r="BE407" s="200"/>
      <c r="BF407" s="200"/>
      <c r="BG407" s="200"/>
      <c r="BH407" s="200"/>
      <c r="BI407" s="200"/>
      <c r="BJ407" s="200"/>
      <c r="BK407" s="200"/>
      <c r="BL407" s="200"/>
      <c r="BM407" s="200"/>
      <c r="BN407" s="200"/>
      <c r="BO407" s="200"/>
      <c r="BP407" s="200"/>
      <c r="BQ407" s="200"/>
      <c r="BR407" s="200"/>
      <c r="BS407" s="200"/>
      <c r="BT407" s="200"/>
      <c r="BU407" s="200"/>
      <c r="BV407" s="200"/>
      <c r="BW407" s="200"/>
      <c r="BX407" s="200"/>
      <c r="BY407" s="200"/>
      <c r="BZ407" s="200"/>
      <c r="CA407" s="200"/>
      <c r="CB407" s="200"/>
      <c r="CC407" s="200"/>
      <c r="CD407" s="200"/>
      <c r="CE407" s="200"/>
      <c r="CF407" s="200"/>
      <c r="CG407" s="200"/>
      <c r="CH407" s="200"/>
      <c r="CI407" s="200"/>
      <c r="CJ407" s="200"/>
      <c r="CK407" s="200"/>
      <c r="CL407" s="200"/>
      <c r="CM407" s="200"/>
      <c r="CN407" s="200"/>
      <c r="CO407" s="200"/>
      <c r="CP407" s="200"/>
      <c r="CQ407" s="200"/>
      <c r="CR407" s="200"/>
      <c r="CS407" s="200"/>
      <c r="CT407" s="200"/>
      <c r="CU407" s="200"/>
      <c r="CV407" s="200"/>
      <c r="CW407" s="200"/>
      <c r="CX407" s="200"/>
      <c r="CY407" s="200"/>
      <c r="CZ407" s="200"/>
      <c r="DA407" s="200"/>
      <c r="DB407" s="200"/>
      <c r="DC407" s="200"/>
      <c r="DD407" s="200"/>
      <c r="DE407" s="200"/>
      <c r="DF407" s="200"/>
      <c r="DG407" s="200"/>
      <c r="DH407" s="200"/>
      <c r="DI407" s="200"/>
      <c r="DJ407" s="200"/>
      <c r="DK407" s="200"/>
      <c r="DL407" s="200"/>
      <c r="DM407" s="200"/>
      <c r="DN407" s="200"/>
      <c r="DO407" s="200"/>
      <c r="DP407" s="200"/>
      <c r="DQ407" s="200"/>
      <c r="DR407" s="200"/>
      <c r="DS407" s="200"/>
      <c r="DT407" s="200"/>
      <c r="DU407" s="200"/>
      <c r="DV407" s="200"/>
      <c r="DW407" s="200"/>
      <c r="DX407" s="200"/>
      <c r="DY407" s="200"/>
      <c r="DZ407" s="200"/>
      <c r="EA407" s="200"/>
      <c r="EB407" s="200"/>
      <c r="EC407" s="200"/>
      <c r="ED407" s="200"/>
      <c r="EE407" s="200"/>
      <c r="EF407" s="200"/>
      <c r="EG407" s="32"/>
    </row>
    <row r="408" spans="1:137" outlineLevel="1">
      <c r="A408" s="211" t="str">
        <f>A399&amp;"."&amp;A401&amp;"."&amp;A400&amp;"."&amp;B408</f>
        <v>3.c.1.7</v>
      </c>
      <c r="B408">
        <v>7</v>
      </c>
      <c r="C408" t="e">
        <f>_xlfn.XLOOKUP($A408,Select!$A$4:$A$65,Select!$H$4:$H$65)</f>
        <v>#N/A</v>
      </c>
      <c r="D408"/>
      <c r="E408"/>
      <c r="F408"/>
      <c r="G408"/>
      <c r="H408"/>
      <c r="I408"/>
      <c r="J408"/>
      <c r="K408"/>
      <c r="L408"/>
      <c r="M408" s="200"/>
      <c r="N408" s="200"/>
      <c r="O408" s="200"/>
      <c r="P408" s="200"/>
      <c r="Q408" s="200"/>
      <c r="R408" s="200"/>
      <c r="S408" s="200"/>
      <c r="T408" s="200"/>
      <c r="U408" s="200"/>
      <c r="V408" s="200"/>
      <c r="W408" s="200"/>
      <c r="X408" s="200"/>
      <c r="Y408" s="200"/>
      <c r="Z408" s="200"/>
      <c r="AA408" s="200"/>
      <c r="AB408" s="200"/>
      <c r="AC408" s="200"/>
      <c r="AD408" s="200"/>
      <c r="AE408" s="200"/>
      <c r="AF408" s="200"/>
      <c r="AG408" s="200"/>
      <c r="AH408" s="200"/>
      <c r="AI408" s="200"/>
      <c r="AJ408" s="200"/>
      <c r="AK408" s="200"/>
      <c r="AL408" s="200"/>
      <c r="AM408" s="200"/>
      <c r="AN408" s="200"/>
      <c r="AO408" s="200"/>
      <c r="AP408" s="200"/>
      <c r="AQ408" s="200"/>
      <c r="AR408" s="200"/>
      <c r="AS408" s="200"/>
      <c r="AT408" s="200"/>
      <c r="AU408" s="200"/>
      <c r="AV408" s="200"/>
      <c r="AW408" s="200"/>
      <c r="AX408" s="200"/>
      <c r="AY408" s="200"/>
      <c r="AZ408" s="200"/>
      <c r="BA408" s="200"/>
      <c r="BB408" s="200"/>
      <c r="BC408" s="200"/>
      <c r="BD408" s="200"/>
      <c r="BE408" s="200"/>
      <c r="BF408" s="200"/>
      <c r="BG408" s="200"/>
      <c r="BH408" s="200"/>
      <c r="BI408" s="200"/>
      <c r="BJ408" s="200"/>
      <c r="BK408" s="200"/>
      <c r="BL408" s="200"/>
      <c r="BM408" s="200"/>
      <c r="BN408" s="200"/>
      <c r="BO408" s="200"/>
      <c r="BP408" s="200"/>
      <c r="BQ408" s="200"/>
      <c r="BR408" s="200"/>
      <c r="BS408" s="200"/>
      <c r="BT408" s="200"/>
      <c r="BU408" s="200"/>
      <c r="BV408" s="200"/>
      <c r="BW408" s="200"/>
      <c r="BX408" s="200"/>
      <c r="BY408" s="200"/>
      <c r="BZ408" s="200"/>
      <c r="CA408" s="200"/>
      <c r="CB408" s="200"/>
      <c r="CC408" s="200"/>
      <c r="CD408" s="200"/>
      <c r="CE408" s="200"/>
      <c r="CF408" s="200"/>
      <c r="CG408" s="200"/>
      <c r="CH408" s="200"/>
      <c r="CI408" s="200"/>
      <c r="CJ408" s="200"/>
      <c r="CK408" s="200"/>
      <c r="CL408" s="200"/>
      <c r="CM408" s="200"/>
      <c r="CN408" s="200"/>
      <c r="CO408" s="200"/>
      <c r="CP408" s="200"/>
      <c r="CQ408" s="200"/>
      <c r="CR408" s="200"/>
      <c r="CS408" s="200"/>
      <c r="CT408" s="200"/>
      <c r="CU408" s="200"/>
      <c r="CV408" s="200"/>
      <c r="CW408" s="200"/>
      <c r="CX408" s="200"/>
      <c r="CY408" s="200"/>
      <c r="CZ408" s="200"/>
      <c r="DA408" s="200"/>
      <c r="DB408" s="200"/>
      <c r="DC408" s="200"/>
      <c r="DD408" s="200"/>
      <c r="DE408" s="200"/>
      <c r="DF408" s="200"/>
      <c r="DG408" s="200"/>
      <c r="DH408" s="200"/>
      <c r="DI408" s="200"/>
      <c r="DJ408" s="200"/>
      <c r="DK408" s="200"/>
      <c r="DL408" s="200"/>
      <c r="DM408" s="200"/>
      <c r="DN408" s="200"/>
      <c r="DO408" s="200"/>
      <c r="DP408" s="200"/>
      <c r="DQ408" s="200"/>
      <c r="DR408" s="200"/>
      <c r="DS408" s="200"/>
      <c r="DT408" s="200"/>
      <c r="DU408" s="200"/>
      <c r="DV408" s="200"/>
      <c r="DW408" s="200"/>
      <c r="DX408" s="200"/>
      <c r="DY408" s="200"/>
      <c r="DZ408" s="200"/>
      <c r="EA408" s="200"/>
      <c r="EB408" s="200"/>
      <c r="EC408" s="200"/>
      <c r="ED408" s="200"/>
      <c r="EE408" s="200"/>
      <c r="EF408" s="200"/>
      <c r="EG408" s="32"/>
    </row>
    <row r="409" spans="1:137" outlineLevel="1">
      <c r="A409" s="211" t="str">
        <f>A399&amp;"."&amp;A401&amp;"."&amp;A400&amp;"."&amp;B409</f>
        <v>3.c.1.8</v>
      </c>
      <c r="B409">
        <v>8</v>
      </c>
      <c r="C409" t="e">
        <f>_xlfn.XLOOKUP($A409,Select!$A$4:$A$65,Select!$H$4:$H$65)</f>
        <v>#N/A</v>
      </c>
      <c r="D409"/>
      <c r="E409"/>
      <c r="F409"/>
      <c r="G409"/>
      <c r="H409"/>
      <c r="I409"/>
      <c r="J409"/>
      <c r="K409"/>
      <c r="L409"/>
      <c r="M409" s="200"/>
      <c r="N409" s="200"/>
      <c r="O409" s="200"/>
      <c r="P409" s="200"/>
      <c r="Q409" s="200"/>
      <c r="R409" s="200"/>
      <c r="S409" s="200"/>
      <c r="T409" s="200"/>
      <c r="U409" s="200"/>
      <c r="V409" s="200"/>
      <c r="W409" s="200"/>
      <c r="X409" s="200"/>
      <c r="Y409" s="200"/>
      <c r="Z409" s="200"/>
      <c r="AA409" s="200"/>
      <c r="AB409" s="200"/>
      <c r="AC409" s="200"/>
      <c r="AD409" s="200"/>
      <c r="AE409" s="200"/>
      <c r="AF409" s="200"/>
      <c r="AG409" s="200"/>
      <c r="AH409" s="200"/>
      <c r="AI409" s="200"/>
      <c r="AJ409" s="200"/>
      <c r="AK409" s="200"/>
      <c r="AL409" s="200"/>
      <c r="AM409" s="200"/>
      <c r="AN409" s="200"/>
      <c r="AO409" s="200"/>
      <c r="AP409" s="200"/>
      <c r="AQ409" s="200"/>
      <c r="AR409" s="200"/>
      <c r="AS409" s="200"/>
      <c r="AT409" s="200"/>
      <c r="AU409" s="200"/>
      <c r="AV409" s="200"/>
      <c r="AW409" s="200"/>
      <c r="AX409" s="200"/>
      <c r="AY409" s="200"/>
      <c r="AZ409" s="200"/>
      <c r="BA409" s="200"/>
      <c r="BB409" s="200"/>
      <c r="BC409" s="200"/>
      <c r="BD409" s="200"/>
      <c r="BE409" s="200"/>
      <c r="BF409" s="200"/>
      <c r="BG409" s="200"/>
      <c r="BH409" s="200"/>
      <c r="BI409" s="200"/>
      <c r="BJ409" s="200"/>
      <c r="BK409" s="200"/>
      <c r="BL409" s="200"/>
      <c r="BM409" s="200"/>
      <c r="BN409" s="200"/>
      <c r="BO409" s="200"/>
      <c r="BP409" s="200"/>
      <c r="BQ409" s="200"/>
      <c r="BR409" s="200"/>
      <c r="BS409" s="200"/>
      <c r="BT409" s="200"/>
      <c r="BU409" s="200"/>
      <c r="BV409" s="200"/>
      <c r="BW409" s="200"/>
      <c r="BX409" s="200"/>
      <c r="BY409" s="200"/>
      <c r="BZ409" s="200"/>
      <c r="CA409" s="200"/>
      <c r="CB409" s="200"/>
      <c r="CC409" s="200"/>
      <c r="CD409" s="200"/>
      <c r="CE409" s="200"/>
      <c r="CF409" s="200"/>
      <c r="CG409" s="200"/>
      <c r="CH409" s="200"/>
      <c r="CI409" s="200"/>
      <c r="CJ409" s="200"/>
      <c r="CK409" s="200"/>
      <c r="CL409" s="200"/>
      <c r="CM409" s="200"/>
      <c r="CN409" s="200"/>
      <c r="CO409" s="200"/>
      <c r="CP409" s="200"/>
      <c r="CQ409" s="200"/>
      <c r="CR409" s="200"/>
      <c r="CS409" s="200"/>
      <c r="CT409" s="200"/>
      <c r="CU409" s="200"/>
      <c r="CV409" s="200"/>
      <c r="CW409" s="200"/>
      <c r="CX409" s="200"/>
      <c r="CY409" s="200"/>
      <c r="CZ409" s="200"/>
      <c r="DA409" s="200"/>
      <c r="DB409" s="200"/>
      <c r="DC409" s="200"/>
      <c r="DD409" s="200"/>
      <c r="DE409" s="200"/>
      <c r="DF409" s="200"/>
      <c r="DG409" s="200"/>
      <c r="DH409" s="200"/>
      <c r="DI409" s="200"/>
      <c r="DJ409" s="200"/>
      <c r="DK409" s="200"/>
      <c r="DL409" s="200"/>
      <c r="DM409" s="200"/>
      <c r="DN409" s="200"/>
      <c r="DO409" s="200"/>
      <c r="DP409" s="200"/>
      <c r="DQ409" s="200"/>
      <c r="DR409" s="200"/>
      <c r="DS409" s="200"/>
      <c r="DT409" s="200"/>
      <c r="DU409" s="200"/>
      <c r="DV409" s="200"/>
      <c r="DW409" s="200"/>
      <c r="DX409" s="200"/>
      <c r="DY409" s="200"/>
      <c r="DZ409" s="200"/>
      <c r="EA409" s="200"/>
      <c r="EB409" s="200"/>
      <c r="EC409" s="200"/>
      <c r="ED409" s="200"/>
      <c r="EE409" s="200"/>
      <c r="EF409" s="200"/>
      <c r="EG409" s="32"/>
    </row>
    <row r="410" spans="1:137" outlineLevel="1">
      <c r="A410" s="211" t="str">
        <f>A399&amp;"."&amp;A401&amp;"."&amp;A400&amp;"."&amp;B410</f>
        <v>3.c.1.9</v>
      </c>
      <c r="B410">
        <v>9</v>
      </c>
      <c r="C410" t="e">
        <f>_xlfn.XLOOKUP($A410,Select!$A$4:$A$65,Select!$H$4:$H$65)</f>
        <v>#N/A</v>
      </c>
      <c r="D410"/>
      <c r="E410"/>
      <c r="F410"/>
      <c r="G410"/>
      <c r="H410"/>
      <c r="I410"/>
      <c r="J410"/>
      <c r="K410"/>
      <c r="L410"/>
      <c r="M410" s="200"/>
      <c r="N410" s="200"/>
      <c r="O410" s="200"/>
      <c r="P410" s="200"/>
      <c r="Q410" s="200"/>
      <c r="R410" s="200"/>
      <c r="S410" s="200"/>
      <c r="T410" s="200"/>
      <c r="U410" s="200"/>
      <c r="V410" s="200"/>
      <c r="W410" s="200"/>
      <c r="X410" s="200"/>
      <c r="Y410" s="200"/>
      <c r="Z410" s="200"/>
      <c r="AA410" s="200"/>
      <c r="AB410" s="200"/>
      <c r="AC410" s="200"/>
      <c r="AD410" s="200"/>
      <c r="AE410" s="200"/>
      <c r="AF410" s="200"/>
      <c r="AG410" s="200"/>
      <c r="AH410" s="200"/>
      <c r="AI410" s="200"/>
      <c r="AJ410" s="200"/>
      <c r="AK410" s="200"/>
      <c r="AL410" s="200"/>
      <c r="AM410" s="200"/>
      <c r="AN410" s="200"/>
      <c r="AO410" s="200"/>
      <c r="AP410" s="200"/>
      <c r="AQ410" s="200"/>
      <c r="AR410" s="200"/>
      <c r="AS410" s="200"/>
      <c r="AT410" s="200"/>
      <c r="AU410" s="200"/>
      <c r="AV410" s="200"/>
      <c r="AW410" s="200"/>
      <c r="AX410" s="200"/>
      <c r="AY410" s="200"/>
      <c r="AZ410" s="200"/>
      <c r="BA410" s="200"/>
      <c r="BB410" s="200"/>
      <c r="BC410" s="200"/>
      <c r="BD410" s="200"/>
      <c r="BE410" s="200"/>
      <c r="BF410" s="200"/>
      <c r="BG410" s="200"/>
      <c r="BH410" s="200"/>
      <c r="BI410" s="200"/>
      <c r="BJ410" s="200"/>
      <c r="BK410" s="200"/>
      <c r="BL410" s="200"/>
      <c r="BM410" s="200"/>
      <c r="BN410" s="200"/>
      <c r="BO410" s="200"/>
      <c r="BP410" s="200"/>
      <c r="BQ410" s="200"/>
      <c r="BR410" s="200"/>
      <c r="BS410" s="200"/>
      <c r="BT410" s="200"/>
      <c r="BU410" s="200"/>
      <c r="BV410" s="200"/>
      <c r="BW410" s="200"/>
      <c r="BX410" s="200"/>
      <c r="BY410" s="200"/>
      <c r="BZ410" s="200"/>
      <c r="CA410" s="200"/>
      <c r="CB410" s="200"/>
      <c r="CC410" s="200"/>
      <c r="CD410" s="200"/>
      <c r="CE410" s="200"/>
      <c r="CF410" s="200"/>
      <c r="CG410" s="200"/>
      <c r="CH410" s="200"/>
      <c r="CI410" s="200"/>
      <c r="CJ410" s="200"/>
      <c r="CK410" s="200"/>
      <c r="CL410" s="200"/>
      <c r="CM410" s="200"/>
      <c r="CN410" s="200"/>
      <c r="CO410" s="200"/>
      <c r="CP410" s="200"/>
      <c r="CQ410" s="200"/>
      <c r="CR410" s="200"/>
      <c r="CS410" s="200"/>
      <c r="CT410" s="200"/>
      <c r="CU410" s="200"/>
      <c r="CV410" s="200"/>
      <c r="CW410" s="200"/>
      <c r="CX410" s="200"/>
      <c r="CY410" s="200"/>
      <c r="CZ410" s="200"/>
      <c r="DA410" s="200"/>
      <c r="DB410" s="200"/>
      <c r="DC410" s="200"/>
      <c r="DD410" s="200"/>
      <c r="DE410" s="200"/>
      <c r="DF410" s="200"/>
      <c r="DG410" s="200"/>
      <c r="DH410" s="200"/>
      <c r="DI410" s="200"/>
      <c r="DJ410" s="200"/>
      <c r="DK410" s="200"/>
      <c r="DL410" s="200"/>
      <c r="DM410" s="200"/>
      <c r="DN410" s="200"/>
      <c r="DO410" s="200"/>
      <c r="DP410" s="200"/>
      <c r="DQ410" s="200"/>
      <c r="DR410" s="200"/>
      <c r="DS410" s="200"/>
      <c r="DT410" s="200"/>
      <c r="DU410" s="200"/>
      <c r="DV410" s="200"/>
      <c r="DW410" s="200"/>
      <c r="DX410" s="200"/>
      <c r="DY410" s="200"/>
      <c r="DZ410" s="200"/>
      <c r="EA410" s="200"/>
      <c r="EB410" s="200"/>
      <c r="EC410" s="200"/>
      <c r="ED410" s="200"/>
      <c r="EE410" s="200"/>
      <c r="EF410" s="200"/>
      <c r="EG410" s="32"/>
    </row>
    <row r="411" spans="1:137" outlineLevel="1">
      <c r="A411" s="211" t="str">
        <f>A399&amp;"."&amp;A401&amp;"."&amp;A400&amp;"."&amp;B411</f>
        <v>3.c.1.10</v>
      </c>
      <c r="B411">
        <v>10</v>
      </c>
      <c r="C411" t="e">
        <f>_xlfn.XLOOKUP($A411,Select!$A$4:$A$65,Select!$H$4:$H$65)</f>
        <v>#N/A</v>
      </c>
      <c r="D411"/>
      <c r="E411"/>
      <c r="F411"/>
      <c r="G411"/>
      <c r="H411"/>
      <c r="I411"/>
      <c r="J411"/>
      <c r="K411"/>
      <c r="L411"/>
      <c r="M411" s="200"/>
      <c r="N411" s="200"/>
      <c r="O411" s="200"/>
      <c r="P411" s="200"/>
      <c r="Q411" s="200"/>
      <c r="R411" s="200"/>
      <c r="S411" s="200"/>
      <c r="T411" s="200"/>
      <c r="U411" s="200"/>
      <c r="V411" s="200"/>
      <c r="W411" s="200"/>
      <c r="X411" s="200"/>
      <c r="Y411" s="200"/>
      <c r="Z411" s="200"/>
      <c r="AA411" s="200"/>
      <c r="AB411" s="200"/>
      <c r="AC411" s="200"/>
      <c r="AD411" s="200"/>
      <c r="AE411" s="200"/>
      <c r="AF411" s="200"/>
      <c r="AG411" s="200"/>
      <c r="AH411" s="200"/>
      <c r="AI411" s="200"/>
      <c r="AJ411" s="200"/>
      <c r="AK411" s="200"/>
      <c r="AL411" s="200"/>
      <c r="AM411" s="200"/>
      <c r="AN411" s="200"/>
      <c r="AO411" s="200"/>
      <c r="AP411" s="200"/>
      <c r="AQ411" s="200"/>
      <c r="AR411" s="200"/>
      <c r="AS411" s="200"/>
      <c r="AT411" s="200"/>
      <c r="AU411" s="200"/>
      <c r="AV411" s="200"/>
      <c r="AW411" s="200"/>
      <c r="AX411" s="200"/>
      <c r="AY411" s="200"/>
      <c r="AZ411" s="200"/>
      <c r="BA411" s="200"/>
      <c r="BB411" s="200"/>
      <c r="BC411" s="200"/>
      <c r="BD411" s="200"/>
      <c r="BE411" s="200"/>
      <c r="BF411" s="200"/>
      <c r="BG411" s="200"/>
      <c r="BH411" s="200"/>
      <c r="BI411" s="200"/>
      <c r="BJ411" s="200"/>
      <c r="BK411" s="200"/>
      <c r="BL411" s="200"/>
      <c r="BM411" s="200"/>
      <c r="BN411" s="200"/>
      <c r="BO411" s="200"/>
      <c r="BP411" s="200"/>
      <c r="BQ411" s="200"/>
      <c r="BR411" s="200"/>
      <c r="BS411" s="200"/>
      <c r="BT411" s="200"/>
      <c r="BU411" s="200"/>
      <c r="BV411" s="200"/>
      <c r="BW411" s="200"/>
      <c r="BX411" s="200"/>
      <c r="BY411" s="200"/>
      <c r="BZ411" s="200"/>
      <c r="CA411" s="200"/>
      <c r="CB411" s="200"/>
      <c r="CC411" s="200"/>
      <c r="CD411" s="200"/>
      <c r="CE411" s="200"/>
      <c r="CF411" s="200"/>
      <c r="CG411" s="200"/>
      <c r="CH411" s="200"/>
      <c r="CI411" s="200"/>
      <c r="CJ411" s="200"/>
      <c r="CK411" s="200"/>
      <c r="CL411" s="200"/>
      <c r="CM411" s="200"/>
      <c r="CN411" s="200"/>
      <c r="CO411" s="200"/>
      <c r="CP411" s="200"/>
      <c r="CQ411" s="200"/>
      <c r="CR411" s="200"/>
      <c r="CS411" s="200"/>
      <c r="CT411" s="200"/>
      <c r="CU411" s="200"/>
      <c r="CV411" s="200"/>
      <c r="CW411" s="200"/>
      <c r="CX411" s="200"/>
      <c r="CY411" s="200"/>
      <c r="CZ411" s="200"/>
      <c r="DA411" s="200"/>
      <c r="DB411" s="200"/>
      <c r="DC411" s="200"/>
      <c r="DD411" s="200"/>
      <c r="DE411" s="200"/>
      <c r="DF411" s="200"/>
      <c r="DG411" s="200"/>
      <c r="DH411" s="200"/>
      <c r="DI411" s="200"/>
      <c r="DJ411" s="200"/>
      <c r="DK411" s="200"/>
      <c r="DL411" s="200"/>
      <c r="DM411" s="200"/>
      <c r="DN411" s="200"/>
      <c r="DO411" s="200"/>
      <c r="DP411" s="200"/>
      <c r="DQ411" s="200"/>
      <c r="DR411" s="200"/>
      <c r="DS411" s="200"/>
      <c r="DT411" s="200"/>
      <c r="DU411" s="200"/>
      <c r="DV411" s="200"/>
      <c r="DW411" s="200"/>
      <c r="DX411" s="200"/>
      <c r="DY411" s="200"/>
      <c r="DZ411" s="200"/>
      <c r="EA411" s="200"/>
      <c r="EB411" s="200"/>
      <c r="EC411" s="200"/>
      <c r="ED411" s="200"/>
      <c r="EE411" s="200"/>
      <c r="EF411" s="200"/>
      <c r="EG411" s="32"/>
    </row>
    <row r="412" spans="1:137" outlineLevel="1">
      <c r="A412" s="211" t="str">
        <f>A399&amp;"."&amp;A401&amp;"."&amp;A400&amp;"."&amp;B412</f>
        <v>3.c.1.11</v>
      </c>
      <c r="B412">
        <v>11</v>
      </c>
      <c r="C412" t="e">
        <f>_xlfn.XLOOKUP($A412,Select!$A$4:$A$65,Select!$H$4:$H$65)</f>
        <v>#N/A</v>
      </c>
      <c r="D412"/>
      <c r="E412"/>
      <c r="F412"/>
      <c r="G412"/>
      <c r="H412"/>
      <c r="I412"/>
      <c r="J412"/>
      <c r="K412"/>
      <c r="L412"/>
      <c r="M412" s="200"/>
      <c r="N412" s="200"/>
      <c r="O412" s="200"/>
      <c r="P412" s="200"/>
      <c r="Q412" s="200"/>
      <c r="R412" s="200"/>
      <c r="S412" s="200"/>
      <c r="T412" s="200"/>
      <c r="U412" s="200"/>
      <c r="V412" s="200"/>
      <c r="W412" s="200"/>
      <c r="X412" s="200"/>
      <c r="Y412" s="200"/>
      <c r="Z412" s="200"/>
      <c r="AA412" s="200"/>
      <c r="AB412" s="200"/>
      <c r="AC412" s="200"/>
      <c r="AD412" s="200"/>
      <c r="AE412" s="200"/>
      <c r="AF412" s="200"/>
      <c r="AG412" s="200"/>
      <c r="AH412" s="200"/>
      <c r="AI412" s="200"/>
      <c r="AJ412" s="200"/>
      <c r="AK412" s="200"/>
      <c r="AL412" s="200"/>
      <c r="AM412" s="200"/>
      <c r="AN412" s="200"/>
      <c r="AO412" s="200"/>
      <c r="AP412" s="200"/>
      <c r="AQ412" s="200"/>
      <c r="AR412" s="200"/>
      <c r="AS412" s="200"/>
      <c r="AT412" s="200"/>
      <c r="AU412" s="200"/>
      <c r="AV412" s="200"/>
      <c r="AW412" s="200"/>
      <c r="AX412" s="200"/>
      <c r="AY412" s="200"/>
      <c r="AZ412" s="200"/>
      <c r="BA412" s="200"/>
      <c r="BB412" s="200"/>
      <c r="BC412" s="200"/>
      <c r="BD412" s="200"/>
      <c r="BE412" s="200"/>
      <c r="BF412" s="200"/>
      <c r="BG412" s="200"/>
      <c r="BH412" s="200"/>
      <c r="BI412" s="200"/>
      <c r="BJ412" s="200"/>
      <c r="BK412" s="200"/>
      <c r="BL412" s="200"/>
      <c r="BM412" s="200"/>
      <c r="BN412" s="200"/>
      <c r="BO412" s="200"/>
      <c r="BP412" s="200"/>
      <c r="BQ412" s="200"/>
      <c r="BR412" s="200"/>
      <c r="BS412" s="200"/>
      <c r="BT412" s="200"/>
      <c r="BU412" s="200"/>
      <c r="BV412" s="200"/>
      <c r="BW412" s="200"/>
      <c r="BX412" s="200"/>
      <c r="BY412" s="200"/>
      <c r="BZ412" s="200"/>
      <c r="CA412" s="200"/>
      <c r="CB412" s="200"/>
      <c r="CC412" s="200"/>
      <c r="CD412" s="200"/>
      <c r="CE412" s="200"/>
      <c r="CF412" s="200"/>
      <c r="CG412" s="200"/>
      <c r="CH412" s="200"/>
      <c r="CI412" s="200"/>
      <c r="CJ412" s="200"/>
      <c r="CK412" s="200"/>
      <c r="CL412" s="200"/>
      <c r="CM412" s="200"/>
      <c r="CN412" s="200"/>
      <c r="CO412" s="200"/>
      <c r="CP412" s="200"/>
      <c r="CQ412" s="200"/>
      <c r="CR412" s="200"/>
      <c r="CS412" s="200"/>
      <c r="CT412" s="200"/>
      <c r="CU412" s="200"/>
      <c r="CV412" s="200"/>
      <c r="CW412" s="200"/>
      <c r="CX412" s="200"/>
      <c r="CY412" s="200"/>
      <c r="CZ412" s="200"/>
      <c r="DA412" s="200"/>
      <c r="DB412" s="200"/>
      <c r="DC412" s="200"/>
      <c r="DD412" s="200"/>
      <c r="DE412" s="200"/>
      <c r="DF412" s="200"/>
      <c r="DG412" s="200"/>
      <c r="DH412" s="200"/>
      <c r="DI412" s="200"/>
      <c r="DJ412" s="200"/>
      <c r="DK412" s="200"/>
      <c r="DL412" s="200"/>
      <c r="DM412" s="200"/>
      <c r="DN412" s="200"/>
      <c r="DO412" s="200"/>
      <c r="DP412" s="200"/>
      <c r="DQ412" s="200"/>
      <c r="DR412" s="200"/>
      <c r="DS412" s="200"/>
      <c r="DT412" s="200"/>
      <c r="DU412" s="200"/>
      <c r="DV412" s="200"/>
      <c r="DW412" s="200"/>
      <c r="DX412" s="200"/>
      <c r="DY412" s="200"/>
      <c r="DZ412" s="200"/>
      <c r="EA412" s="200"/>
      <c r="EB412" s="200"/>
      <c r="EC412" s="200"/>
      <c r="ED412" s="200"/>
      <c r="EE412" s="200"/>
      <c r="EF412" s="200"/>
      <c r="EG412" s="32"/>
    </row>
    <row r="413" spans="1:137" outlineLevel="1">
      <c r="A413" s="211" t="str">
        <f>A399&amp;"."&amp;A401&amp;"."&amp;A400&amp;"."&amp;B413</f>
        <v>3.c.1.12</v>
      </c>
      <c r="B413">
        <v>12</v>
      </c>
      <c r="C413" t="e">
        <f>_xlfn.XLOOKUP($A413,Select!$A$4:$A$65,Select!$H$4:$H$65)</f>
        <v>#N/A</v>
      </c>
      <c r="D413"/>
      <c r="E413"/>
      <c r="F413"/>
      <c r="G413"/>
      <c r="H413"/>
      <c r="I413"/>
      <c r="J413"/>
      <c r="K413"/>
      <c r="L413"/>
      <c r="M413" s="200"/>
      <c r="N413" s="200"/>
      <c r="O413" s="200"/>
      <c r="P413" s="200"/>
      <c r="Q413" s="200"/>
      <c r="R413" s="200"/>
      <c r="S413" s="200"/>
      <c r="T413" s="200"/>
      <c r="U413" s="200"/>
      <c r="V413" s="200"/>
      <c r="W413" s="200"/>
      <c r="X413" s="200"/>
      <c r="Y413" s="200"/>
      <c r="Z413" s="200"/>
      <c r="AA413" s="200"/>
      <c r="AB413" s="200"/>
      <c r="AC413" s="200"/>
      <c r="AD413" s="200"/>
      <c r="AE413" s="200"/>
      <c r="AF413" s="200"/>
      <c r="AG413" s="200"/>
      <c r="AH413" s="200"/>
      <c r="AI413" s="200"/>
      <c r="AJ413" s="200"/>
      <c r="AK413" s="200"/>
      <c r="AL413" s="200"/>
      <c r="AM413" s="200"/>
      <c r="AN413" s="200"/>
      <c r="AO413" s="200"/>
      <c r="AP413" s="200"/>
      <c r="AQ413" s="200"/>
      <c r="AR413" s="200"/>
      <c r="AS413" s="200"/>
      <c r="AT413" s="200"/>
      <c r="AU413" s="200"/>
      <c r="AV413" s="200"/>
      <c r="AW413" s="200"/>
      <c r="AX413" s="200"/>
      <c r="AY413" s="200"/>
      <c r="AZ413" s="200"/>
      <c r="BA413" s="200"/>
      <c r="BB413" s="200"/>
      <c r="BC413" s="200"/>
      <c r="BD413" s="200"/>
      <c r="BE413" s="200"/>
      <c r="BF413" s="200"/>
      <c r="BG413" s="200"/>
      <c r="BH413" s="200"/>
      <c r="BI413" s="200"/>
      <c r="BJ413" s="200"/>
      <c r="BK413" s="200"/>
      <c r="BL413" s="200"/>
      <c r="BM413" s="200"/>
      <c r="BN413" s="200"/>
      <c r="BO413" s="200"/>
      <c r="BP413" s="200"/>
      <c r="BQ413" s="200"/>
      <c r="BR413" s="200"/>
      <c r="BS413" s="200"/>
      <c r="BT413" s="200"/>
      <c r="BU413" s="200"/>
      <c r="BV413" s="200"/>
      <c r="BW413" s="200"/>
      <c r="BX413" s="200"/>
      <c r="BY413" s="200"/>
      <c r="BZ413" s="200"/>
      <c r="CA413" s="200"/>
      <c r="CB413" s="200"/>
      <c r="CC413" s="200"/>
      <c r="CD413" s="200"/>
      <c r="CE413" s="200"/>
      <c r="CF413" s="200"/>
      <c r="CG413" s="200"/>
      <c r="CH413" s="200"/>
      <c r="CI413" s="200"/>
      <c r="CJ413" s="200"/>
      <c r="CK413" s="200"/>
      <c r="CL413" s="200"/>
      <c r="CM413" s="200"/>
      <c r="CN413" s="200"/>
      <c r="CO413" s="200"/>
      <c r="CP413" s="200"/>
      <c r="CQ413" s="200"/>
      <c r="CR413" s="200"/>
      <c r="CS413" s="200"/>
      <c r="CT413" s="200"/>
      <c r="CU413" s="200"/>
      <c r="CV413" s="200"/>
      <c r="CW413" s="200"/>
      <c r="CX413" s="200"/>
      <c r="CY413" s="200"/>
      <c r="CZ413" s="200"/>
      <c r="DA413" s="200"/>
      <c r="DB413" s="200"/>
      <c r="DC413" s="200"/>
      <c r="DD413" s="200"/>
      <c r="DE413" s="200"/>
      <c r="DF413" s="200"/>
      <c r="DG413" s="200"/>
      <c r="DH413" s="200"/>
      <c r="DI413" s="200"/>
      <c r="DJ413" s="200"/>
      <c r="DK413" s="200"/>
      <c r="DL413" s="200"/>
      <c r="DM413" s="200"/>
      <c r="DN413" s="200"/>
      <c r="DO413" s="200"/>
      <c r="DP413" s="200"/>
      <c r="DQ413" s="200"/>
      <c r="DR413" s="200"/>
      <c r="DS413" s="200"/>
      <c r="DT413" s="200"/>
      <c r="DU413" s="200"/>
      <c r="DV413" s="200"/>
      <c r="DW413" s="200"/>
      <c r="DX413" s="200"/>
      <c r="DY413" s="200"/>
      <c r="DZ413" s="200"/>
      <c r="EA413" s="200"/>
      <c r="EB413" s="200"/>
      <c r="EC413" s="200"/>
      <c r="ED413" s="200"/>
      <c r="EE413" s="200"/>
      <c r="EF413" s="200"/>
      <c r="EG413" s="32"/>
    </row>
    <row r="414" spans="1:137" s="156" customFormat="1" outlineLevel="1">
      <c r="A414" s="212"/>
      <c r="B414" s="201">
        <f>B413-COUNTIFS(C402:C413,#N/A)</f>
        <v>0</v>
      </c>
      <c r="C414" s="201" t="s">
        <v>285</v>
      </c>
      <c r="D414" s="201"/>
      <c r="E414" s="201"/>
      <c r="F414" s="201"/>
      <c r="G414" s="201"/>
      <c r="H414" s="201"/>
      <c r="I414" s="201"/>
      <c r="J414" s="201"/>
      <c r="K414" s="201"/>
      <c r="L414" s="201"/>
      <c r="M414" s="201">
        <f>SUM(M402:M413)</f>
        <v>0</v>
      </c>
      <c r="N414" s="201">
        <f>SUM(N402:N413)</f>
        <v>0</v>
      </c>
      <c r="O414" s="201">
        <f t="shared" ref="O414:BZ414" si="117">SUM(O402:O413)</f>
        <v>0</v>
      </c>
      <c r="P414" s="201">
        <f t="shared" si="117"/>
        <v>0</v>
      </c>
      <c r="Q414" s="201">
        <f t="shared" si="117"/>
        <v>0</v>
      </c>
      <c r="R414" s="201">
        <f t="shared" si="117"/>
        <v>0</v>
      </c>
      <c r="S414" s="201">
        <f t="shared" si="117"/>
        <v>0</v>
      </c>
      <c r="T414" s="201">
        <f t="shared" si="117"/>
        <v>0</v>
      </c>
      <c r="U414" s="201">
        <f t="shared" si="117"/>
        <v>0</v>
      </c>
      <c r="V414" s="201">
        <f t="shared" si="117"/>
        <v>0</v>
      </c>
      <c r="W414" s="201">
        <f t="shared" si="117"/>
        <v>0</v>
      </c>
      <c r="X414" s="201">
        <f t="shared" si="117"/>
        <v>0</v>
      </c>
      <c r="Y414" s="201">
        <f t="shared" si="117"/>
        <v>0</v>
      </c>
      <c r="Z414" s="201">
        <f t="shared" si="117"/>
        <v>0</v>
      </c>
      <c r="AA414" s="201">
        <f t="shared" si="117"/>
        <v>0</v>
      </c>
      <c r="AB414" s="201">
        <f t="shared" si="117"/>
        <v>0</v>
      </c>
      <c r="AC414" s="201">
        <f t="shared" si="117"/>
        <v>0</v>
      </c>
      <c r="AD414" s="201">
        <f t="shared" si="117"/>
        <v>0</v>
      </c>
      <c r="AE414" s="201">
        <f t="shared" si="117"/>
        <v>0</v>
      </c>
      <c r="AF414" s="201">
        <f t="shared" si="117"/>
        <v>0</v>
      </c>
      <c r="AG414" s="201">
        <f t="shared" si="117"/>
        <v>0</v>
      </c>
      <c r="AH414" s="201">
        <f t="shared" si="117"/>
        <v>0</v>
      </c>
      <c r="AI414" s="201">
        <f t="shared" si="117"/>
        <v>0</v>
      </c>
      <c r="AJ414" s="201">
        <f t="shared" si="117"/>
        <v>0</v>
      </c>
      <c r="AK414" s="201">
        <f t="shared" si="117"/>
        <v>0</v>
      </c>
      <c r="AL414" s="201">
        <f t="shared" si="117"/>
        <v>0</v>
      </c>
      <c r="AM414" s="201">
        <f t="shared" si="117"/>
        <v>0</v>
      </c>
      <c r="AN414" s="201">
        <f t="shared" si="117"/>
        <v>0</v>
      </c>
      <c r="AO414" s="201">
        <f t="shared" si="117"/>
        <v>0</v>
      </c>
      <c r="AP414" s="201">
        <f t="shared" si="117"/>
        <v>0</v>
      </c>
      <c r="AQ414" s="201">
        <f t="shared" si="117"/>
        <v>0</v>
      </c>
      <c r="AR414" s="201">
        <f t="shared" si="117"/>
        <v>0</v>
      </c>
      <c r="AS414" s="201">
        <f t="shared" si="117"/>
        <v>0</v>
      </c>
      <c r="AT414" s="201">
        <f t="shared" si="117"/>
        <v>0</v>
      </c>
      <c r="AU414" s="201">
        <f t="shared" si="117"/>
        <v>0</v>
      </c>
      <c r="AV414" s="201">
        <f t="shared" si="117"/>
        <v>0</v>
      </c>
      <c r="AW414" s="201">
        <f t="shared" si="117"/>
        <v>0</v>
      </c>
      <c r="AX414" s="201">
        <f t="shared" si="117"/>
        <v>0</v>
      </c>
      <c r="AY414" s="201">
        <f t="shared" si="117"/>
        <v>0</v>
      </c>
      <c r="AZ414" s="201">
        <f t="shared" si="117"/>
        <v>0</v>
      </c>
      <c r="BA414" s="201">
        <f t="shared" si="117"/>
        <v>0</v>
      </c>
      <c r="BB414" s="201">
        <f t="shared" si="117"/>
        <v>0</v>
      </c>
      <c r="BC414" s="201">
        <f t="shared" si="117"/>
        <v>0</v>
      </c>
      <c r="BD414" s="201">
        <f t="shared" si="117"/>
        <v>0</v>
      </c>
      <c r="BE414" s="201">
        <f t="shared" si="117"/>
        <v>0</v>
      </c>
      <c r="BF414" s="201">
        <f t="shared" si="117"/>
        <v>0</v>
      </c>
      <c r="BG414" s="201">
        <f t="shared" si="117"/>
        <v>0</v>
      </c>
      <c r="BH414" s="201">
        <f t="shared" si="117"/>
        <v>0</v>
      </c>
      <c r="BI414" s="201">
        <f t="shared" si="117"/>
        <v>0</v>
      </c>
      <c r="BJ414" s="201">
        <f t="shared" si="117"/>
        <v>0</v>
      </c>
      <c r="BK414" s="201">
        <f t="shared" si="117"/>
        <v>0</v>
      </c>
      <c r="BL414" s="201">
        <f t="shared" si="117"/>
        <v>0</v>
      </c>
      <c r="BM414" s="201">
        <f t="shared" si="117"/>
        <v>0</v>
      </c>
      <c r="BN414" s="201">
        <f t="shared" si="117"/>
        <v>0</v>
      </c>
      <c r="BO414" s="201">
        <f t="shared" si="117"/>
        <v>0</v>
      </c>
      <c r="BP414" s="201">
        <f t="shared" si="117"/>
        <v>0</v>
      </c>
      <c r="BQ414" s="201">
        <f t="shared" si="117"/>
        <v>0</v>
      </c>
      <c r="BR414" s="201">
        <f t="shared" si="117"/>
        <v>0</v>
      </c>
      <c r="BS414" s="201">
        <f t="shared" si="117"/>
        <v>0</v>
      </c>
      <c r="BT414" s="201">
        <f t="shared" si="117"/>
        <v>0</v>
      </c>
      <c r="BU414" s="201">
        <f t="shared" si="117"/>
        <v>0</v>
      </c>
      <c r="BV414" s="201">
        <f t="shared" si="117"/>
        <v>0</v>
      </c>
      <c r="BW414" s="201">
        <f t="shared" si="117"/>
        <v>0</v>
      </c>
      <c r="BX414" s="201">
        <f t="shared" si="117"/>
        <v>0</v>
      </c>
      <c r="BY414" s="201">
        <f t="shared" si="117"/>
        <v>0</v>
      </c>
      <c r="BZ414" s="201">
        <f t="shared" si="117"/>
        <v>0</v>
      </c>
      <c r="CA414" s="201">
        <f t="shared" ref="CA414:EG414" si="118">SUM(CA402:CA413)</f>
        <v>0</v>
      </c>
      <c r="CB414" s="201">
        <f t="shared" si="118"/>
        <v>0</v>
      </c>
      <c r="CC414" s="201">
        <f t="shared" si="118"/>
        <v>0</v>
      </c>
      <c r="CD414" s="201">
        <f t="shared" si="118"/>
        <v>0</v>
      </c>
      <c r="CE414" s="201">
        <f t="shared" si="118"/>
        <v>0</v>
      </c>
      <c r="CF414" s="201">
        <f t="shared" si="118"/>
        <v>0</v>
      </c>
      <c r="CG414" s="201">
        <f t="shared" si="118"/>
        <v>0</v>
      </c>
      <c r="CH414" s="201">
        <f t="shared" si="118"/>
        <v>0</v>
      </c>
      <c r="CI414" s="201">
        <f t="shared" si="118"/>
        <v>0</v>
      </c>
      <c r="CJ414" s="201">
        <f t="shared" si="118"/>
        <v>0</v>
      </c>
      <c r="CK414" s="201">
        <f t="shared" si="118"/>
        <v>0</v>
      </c>
      <c r="CL414" s="201">
        <f t="shared" si="118"/>
        <v>0</v>
      </c>
      <c r="CM414" s="201">
        <f t="shared" si="118"/>
        <v>0</v>
      </c>
      <c r="CN414" s="201">
        <f t="shared" si="118"/>
        <v>0</v>
      </c>
      <c r="CO414" s="201">
        <f t="shared" si="118"/>
        <v>0</v>
      </c>
      <c r="CP414" s="201">
        <f t="shared" si="118"/>
        <v>0</v>
      </c>
      <c r="CQ414" s="201">
        <f t="shared" si="118"/>
        <v>0</v>
      </c>
      <c r="CR414" s="201">
        <f t="shared" si="118"/>
        <v>0</v>
      </c>
      <c r="CS414" s="201">
        <f t="shared" si="118"/>
        <v>0</v>
      </c>
      <c r="CT414" s="201">
        <f t="shared" si="118"/>
        <v>0</v>
      </c>
      <c r="CU414" s="201">
        <f t="shared" si="118"/>
        <v>0</v>
      </c>
      <c r="CV414" s="201">
        <f t="shared" si="118"/>
        <v>0</v>
      </c>
      <c r="CW414" s="201">
        <f t="shared" si="118"/>
        <v>0</v>
      </c>
      <c r="CX414" s="201">
        <f t="shared" si="118"/>
        <v>0</v>
      </c>
      <c r="CY414" s="201">
        <f t="shared" si="118"/>
        <v>0</v>
      </c>
      <c r="CZ414" s="201">
        <f t="shared" si="118"/>
        <v>0</v>
      </c>
      <c r="DA414" s="201">
        <f t="shared" si="118"/>
        <v>0</v>
      </c>
      <c r="DB414" s="201">
        <f t="shared" si="118"/>
        <v>0</v>
      </c>
      <c r="DC414" s="201">
        <f t="shared" si="118"/>
        <v>0</v>
      </c>
      <c r="DD414" s="201">
        <f t="shared" si="118"/>
        <v>0</v>
      </c>
      <c r="DE414" s="201">
        <f t="shared" si="118"/>
        <v>0</v>
      </c>
      <c r="DF414" s="201">
        <f t="shared" si="118"/>
        <v>0</v>
      </c>
      <c r="DG414" s="201">
        <f t="shared" si="118"/>
        <v>0</v>
      </c>
      <c r="DH414" s="201">
        <f t="shared" si="118"/>
        <v>0</v>
      </c>
      <c r="DI414" s="201">
        <f t="shared" si="118"/>
        <v>0</v>
      </c>
      <c r="DJ414" s="201">
        <f t="shared" si="118"/>
        <v>0</v>
      </c>
      <c r="DK414" s="201">
        <f t="shared" si="118"/>
        <v>0</v>
      </c>
      <c r="DL414" s="201">
        <f t="shared" si="118"/>
        <v>0</v>
      </c>
      <c r="DM414" s="201">
        <f t="shared" si="118"/>
        <v>0</v>
      </c>
      <c r="DN414" s="201">
        <f t="shared" si="118"/>
        <v>0</v>
      </c>
      <c r="DO414" s="201">
        <f t="shared" si="118"/>
        <v>0</v>
      </c>
      <c r="DP414" s="201">
        <f t="shared" si="118"/>
        <v>0</v>
      </c>
      <c r="DQ414" s="201">
        <f t="shared" si="118"/>
        <v>0</v>
      </c>
      <c r="DR414" s="201">
        <f t="shared" si="118"/>
        <v>0</v>
      </c>
      <c r="DS414" s="201">
        <f t="shared" si="118"/>
        <v>0</v>
      </c>
      <c r="DT414" s="201">
        <f t="shared" si="118"/>
        <v>0</v>
      </c>
      <c r="DU414" s="201">
        <f t="shared" si="118"/>
        <v>0</v>
      </c>
      <c r="DV414" s="201">
        <f t="shared" si="118"/>
        <v>0</v>
      </c>
      <c r="DW414" s="201">
        <f t="shared" si="118"/>
        <v>0</v>
      </c>
      <c r="DX414" s="201">
        <f t="shared" si="118"/>
        <v>0</v>
      </c>
      <c r="DY414" s="201">
        <f t="shared" si="118"/>
        <v>0</v>
      </c>
      <c r="DZ414" s="201">
        <f t="shared" si="118"/>
        <v>0</v>
      </c>
      <c r="EA414" s="201">
        <f t="shared" si="118"/>
        <v>0</v>
      </c>
      <c r="EB414" s="201">
        <f t="shared" si="118"/>
        <v>0</v>
      </c>
      <c r="EC414" s="201">
        <f t="shared" si="118"/>
        <v>0</v>
      </c>
      <c r="ED414" s="201">
        <f t="shared" si="118"/>
        <v>0</v>
      </c>
      <c r="EE414" s="201">
        <f t="shared" si="118"/>
        <v>0</v>
      </c>
      <c r="EF414" s="201">
        <f t="shared" si="118"/>
        <v>0</v>
      </c>
      <c r="EG414" s="155">
        <f t="shared" si="118"/>
        <v>0</v>
      </c>
    </row>
    <row r="415" spans="1:137" outlineLevel="1">
      <c r="A415" s="211"/>
      <c r="B415"/>
      <c r="C415"/>
      <c r="D415"/>
      <c r="E415"/>
      <c r="F415"/>
      <c r="G415"/>
      <c r="H415"/>
      <c r="I415"/>
      <c r="J415"/>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c r="CK415"/>
      <c r="CL415"/>
      <c r="CM415"/>
      <c r="CN415"/>
      <c r="CO415"/>
      <c r="CP415"/>
      <c r="CQ415"/>
      <c r="CR415"/>
      <c r="CS415"/>
      <c r="CT415"/>
      <c r="CU415"/>
      <c r="CV415"/>
      <c r="CW415"/>
      <c r="CX415"/>
      <c r="CY415"/>
      <c r="CZ415"/>
      <c r="DA415"/>
      <c r="DB415"/>
      <c r="DC415"/>
      <c r="DD415"/>
      <c r="DE415"/>
      <c r="DF415"/>
      <c r="DG415"/>
      <c r="DH415"/>
      <c r="DI415"/>
      <c r="DJ415"/>
      <c r="DK415"/>
      <c r="DL415"/>
      <c r="DM415"/>
      <c r="DN415"/>
      <c r="DO415"/>
      <c r="DP415"/>
      <c r="DQ415"/>
      <c r="DR415"/>
      <c r="DS415"/>
      <c r="DT415"/>
      <c r="DU415"/>
      <c r="DV415"/>
      <c r="DW415"/>
      <c r="DX415"/>
      <c r="DY415"/>
      <c r="DZ415"/>
      <c r="EA415"/>
      <c r="EB415"/>
      <c r="EC415"/>
      <c r="ED415"/>
      <c r="EE415"/>
      <c r="EF415"/>
      <c r="EG415" s="7"/>
    </row>
    <row r="416" spans="1:137" outlineLevel="1">
      <c r="A416" s="220" t="s">
        <v>216</v>
      </c>
      <c r="B416" s="220" t="s">
        <v>286</v>
      </c>
      <c r="C416" s="220" t="s">
        <v>284</v>
      </c>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c r="AA416" s="220"/>
      <c r="AB416" s="220"/>
      <c r="AC416" s="220"/>
      <c r="AD416" s="220"/>
      <c r="AE416" s="220"/>
      <c r="AF416" s="220"/>
      <c r="AG416" s="220"/>
      <c r="AH416" s="220"/>
      <c r="AI416" s="220"/>
      <c r="AJ416" s="220"/>
      <c r="AK416" s="220"/>
      <c r="AL416" s="220"/>
      <c r="AM416" s="220"/>
      <c r="AN416" s="220"/>
      <c r="AO416" s="220"/>
      <c r="AP416" s="220"/>
      <c r="AQ416" s="220"/>
      <c r="AR416" s="220"/>
      <c r="AS416" s="220"/>
      <c r="AT416" s="220"/>
      <c r="AU416" s="220"/>
      <c r="AV416" s="220"/>
      <c r="AW416" s="220"/>
      <c r="AX416" s="220"/>
      <c r="AY416" s="220"/>
      <c r="AZ416" s="220"/>
      <c r="BA416" s="220"/>
      <c r="BB416" s="220"/>
      <c r="BC416" s="220"/>
      <c r="BD416" s="220"/>
      <c r="BE416" s="220"/>
      <c r="BF416" s="220"/>
      <c r="BG416" s="220"/>
      <c r="BH416" s="220"/>
      <c r="BI416" s="220"/>
      <c r="BJ416" s="220"/>
      <c r="BK416" s="220"/>
      <c r="BL416" s="220"/>
      <c r="BM416" s="220"/>
      <c r="BN416" s="220"/>
      <c r="BO416" s="220"/>
      <c r="BP416" s="220"/>
      <c r="BQ416" s="220"/>
      <c r="BR416" s="220"/>
      <c r="BS416" s="220"/>
      <c r="BT416" s="220"/>
      <c r="BU416" s="220"/>
      <c r="BV416" s="220"/>
      <c r="BW416" s="220"/>
      <c r="BX416" s="220"/>
      <c r="BY416" s="220"/>
      <c r="BZ416" s="220"/>
      <c r="CA416" s="220"/>
      <c r="CB416" s="220"/>
      <c r="CC416" s="220"/>
      <c r="CD416" s="220"/>
      <c r="CE416" s="220"/>
      <c r="CF416" s="220"/>
      <c r="CG416" s="220"/>
      <c r="CH416" s="220"/>
      <c r="CI416" s="220"/>
      <c r="CJ416" s="220"/>
      <c r="CK416" s="220"/>
      <c r="CL416" s="220"/>
      <c r="CM416" s="220"/>
      <c r="CN416" s="220"/>
      <c r="CO416" s="220"/>
      <c r="CP416" s="220"/>
      <c r="CQ416" s="220"/>
      <c r="CR416" s="220"/>
      <c r="CS416" s="220"/>
      <c r="CT416" s="220"/>
      <c r="CU416" s="220"/>
      <c r="CV416" s="220"/>
      <c r="CW416" s="220"/>
      <c r="CX416" s="220"/>
      <c r="CY416" s="220"/>
      <c r="CZ416" s="220"/>
      <c r="DA416" s="220"/>
      <c r="DB416" s="220"/>
      <c r="DC416" s="220"/>
      <c r="DD416" s="220"/>
      <c r="DE416" s="220"/>
      <c r="DF416" s="220"/>
      <c r="DG416" s="220"/>
      <c r="DH416" s="220"/>
      <c r="DI416" s="220"/>
      <c r="DJ416" s="220"/>
      <c r="DK416" s="220"/>
      <c r="DL416" s="220"/>
      <c r="DM416" s="220"/>
      <c r="DN416" s="220"/>
      <c r="DO416" s="220"/>
      <c r="DP416" s="220"/>
      <c r="DQ416" s="220"/>
      <c r="DR416" s="220"/>
      <c r="DS416" s="220"/>
      <c r="DT416" s="220"/>
      <c r="DU416" s="220"/>
      <c r="DV416" s="220"/>
      <c r="DW416" s="220"/>
      <c r="DX416" s="220"/>
      <c r="DY416" s="220"/>
      <c r="DZ416" s="220"/>
      <c r="EA416" s="220"/>
      <c r="EB416" s="220"/>
      <c r="EC416" s="220"/>
      <c r="ED416" s="220"/>
      <c r="EE416" s="220"/>
      <c r="EF416" s="220"/>
      <c r="EG416" s="9"/>
    </row>
    <row r="417" spans="1:137" outlineLevel="1">
      <c r="A417" s="211" t="str">
        <f>A399&amp;"."&amp;A416&amp;"."&amp;A400&amp;"."&amp;B417</f>
        <v>3.o.1.1</v>
      </c>
      <c r="B417">
        <v>1</v>
      </c>
      <c r="C417" t="e">
        <f>_xlfn.XLOOKUP($A417,Select!$A$4:$A$65,Select!$H$4:$H$65)</f>
        <v>#N/A</v>
      </c>
      <c r="D417"/>
      <c r="E417"/>
      <c r="F417"/>
      <c r="G417"/>
      <c r="H417"/>
      <c r="I417"/>
      <c r="J417"/>
      <c r="K417"/>
      <c r="L417"/>
      <c r="M417" s="200"/>
      <c r="N417" s="200"/>
      <c r="O417" s="200"/>
      <c r="P417" s="200"/>
      <c r="Q417" s="200"/>
      <c r="R417" s="200"/>
      <c r="S417" s="200"/>
      <c r="T417" s="200"/>
      <c r="U417" s="200"/>
      <c r="V417" s="200"/>
      <c r="W417" s="200"/>
      <c r="X417" s="200"/>
      <c r="Y417" s="200"/>
      <c r="Z417" s="200"/>
      <c r="AA417" s="200"/>
      <c r="AB417" s="200"/>
      <c r="AC417" s="200"/>
      <c r="AD417" s="200"/>
      <c r="AE417" s="200"/>
      <c r="AF417" s="200"/>
      <c r="AG417" s="200"/>
      <c r="AH417" s="200"/>
      <c r="AI417" s="200"/>
      <c r="AJ417" s="200"/>
      <c r="AK417" s="200"/>
      <c r="AL417" s="200"/>
      <c r="AM417" s="200"/>
      <c r="AN417" s="200"/>
      <c r="AO417" s="200"/>
      <c r="AP417" s="200"/>
      <c r="AQ417" s="200"/>
      <c r="AR417" s="200"/>
      <c r="AS417" s="200"/>
      <c r="AT417" s="200"/>
      <c r="AU417" s="200"/>
      <c r="AV417" s="200"/>
      <c r="AW417" s="200"/>
      <c r="AX417" s="200"/>
      <c r="AY417" s="200"/>
      <c r="AZ417" s="200"/>
      <c r="BA417" s="200"/>
      <c r="BB417" s="200"/>
      <c r="BC417" s="200"/>
      <c r="BD417" s="200"/>
      <c r="BE417" s="200"/>
      <c r="BF417" s="200"/>
      <c r="BG417" s="200"/>
      <c r="BH417" s="200"/>
      <c r="BI417" s="200"/>
      <c r="BJ417" s="200"/>
      <c r="BK417" s="200"/>
      <c r="BL417" s="200"/>
      <c r="BM417" s="200"/>
      <c r="BN417" s="200"/>
      <c r="BO417" s="200"/>
      <c r="BP417" s="200"/>
      <c r="BQ417" s="200"/>
      <c r="BR417" s="200"/>
      <c r="BS417" s="200"/>
      <c r="BT417" s="200"/>
      <c r="BU417" s="200"/>
      <c r="BV417" s="200"/>
      <c r="BW417" s="200"/>
      <c r="BX417" s="200"/>
      <c r="BY417" s="200"/>
      <c r="BZ417" s="200"/>
      <c r="CA417" s="200"/>
      <c r="CB417" s="200"/>
      <c r="CC417" s="200"/>
      <c r="CD417" s="200"/>
      <c r="CE417" s="200"/>
      <c r="CF417" s="200"/>
      <c r="CG417" s="200"/>
      <c r="CH417" s="200"/>
      <c r="CI417" s="200"/>
      <c r="CJ417" s="200"/>
      <c r="CK417" s="200"/>
      <c r="CL417" s="200"/>
      <c r="CM417" s="200"/>
      <c r="CN417" s="200"/>
      <c r="CO417" s="200"/>
      <c r="CP417" s="200"/>
      <c r="CQ417" s="200"/>
      <c r="CR417" s="200"/>
      <c r="CS417" s="200"/>
      <c r="CT417" s="200"/>
      <c r="CU417" s="200"/>
      <c r="CV417" s="200"/>
      <c r="CW417" s="200"/>
      <c r="CX417" s="200"/>
      <c r="CY417" s="200"/>
      <c r="CZ417" s="200"/>
      <c r="DA417" s="200"/>
      <c r="DB417" s="200"/>
      <c r="DC417" s="200"/>
      <c r="DD417" s="200"/>
      <c r="DE417" s="200"/>
      <c r="DF417" s="200"/>
      <c r="DG417" s="200"/>
      <c r="DH417" s="200"/>
      <c r="DI417" s="200"/>
      <c r="DJ417" s="200"/>
      <c r="DK417" s="200"/>
      <c r="DL417" s="200"/>
      <c r="DM417" s="200"/>
      <c r="DN417" s="200"/>
      <c r="DO417" s="200"/>
      <c r="DP417" s="200"/>
      <c r="DQ417" s="200"/>
      <c r="DR417" s="200"/>
      <c r="DS417" s="200"/>
      <c r="DT417" s="200"/>
      <c r="DU417" s="200"/>
      <c r="DV417" s="200"/>
      <c r="DW417" s="200"/>
      <c r="DX417" s="200"/>
      <c r="DY417" s="200"/>
      <c r="DZ417" s="200"/>
      <c r="EA417" s="200"/>
      <c r="EB417" s="200"/>
      <c r="EC417" s="200"/>
      <c r="ED417" s="200"/>
      <c r="EE417" s="200"/>
      <c r="EF417" s="200"/>
      <c r="EG417" s="32"/>
    </row>
    <row r="418" spans="1:137" outlineLevel="1">
      <c r="A418" s="211" t="str">
        <f>A399&amp;"."&amp;A416&amp;"."&amp;A400&amp;"."&amp;B418</f>
        <v>3.o.1.2</v>
      </c>
      <c r="B418">
        <v>2</v>
      </c>
      <c r="C418" t="e">
        <f>_xlfn.XLOOKUP($A418,Select!$A$4:$A$65,Select!$H$4:$H$65)</f>
        <v>#N/A</v>
      </c>
      <c r="D418"/>
      <c r="E418"/>
      <c r="F418"/>
      <c r="G418"/>
      <c r="H418"/>
      <c r="I418"/>
      <c r="J418"/>
      <c r="K418"/>
      <c r="L418"/>
      <c r="M418" s="200"/>
      <c r="N418" s="200"/>
      <c r="O418" s="200"/>
      <c r="P418" s="200"/>
      <c r="Q418" s="200"/>
      <c r="R418" s="200"/>
      <c r="S418" s="200"/>
      <c r="T418" s="200"/>
      <c r="U418" s="200"/>
      <c r="V418" s="200"/>
      <c r="W418" s="200"/>
      <c r="X418" s="200"/>
      <c r="Y418" s="200"/>
      <c r="Z418" s="200"/>
      <c r="AA418" s="200"/>
      <c r="AB418" s="200"/>
      <c r="AC418" s="200"/>
      <c r="AD418" s="200"/>
      <c r="AE418" s="200"/>
      <c r="AF418" s="200"/>
      <c r="AG418" s="200"/>
      <c r="AH418" s="200"/>
      <c r="AI418" s="200"/>
      <c r="AJ418" s="200"/>
      <c r="AK418" s="200"/>
      <c r="AL418" s="200"/>
      <c r="AM418" s="200"/>
      <c r="AN418" s="200"/>
      <c r="AO418" s="200"/>
      <c r="AP418" s="200"/>
      <c r="AQ418" s="200"/>
      <c r="AR418" s="200"/>
      <c r="AS418" s="200"/>
      <c r="AT418" s="200"/>
      <c r="AU418" s="200"/>
      <c r="AV418" s="200"/>
      <c r="AW418" s="200"/>
      <c r="AX418" s="200"/>
      <c r="AY418" s="200"/>
      <c r="AZ418" s="200"/>
      <c r="BA418" s="200"/>
      <c r="BB418" s="200"/>
      <c r="BC418" s="200"/>
      <c r="BD418" s="200"/>
      <c r="BE418" s="200"/>
      <c r="BF418" s="200"/>
      <c r="BG418" s="200"/>
      <c r="BH418" s="200"/>
      <c r="BI418" s="200"/>
      <c r="BJ418" s="200"/>
      <c r="BK418" s="200"/>
      <c r="BL418" s="200"/>
      <c r="BM418" s="200"/>
      <c r="BN418" s="200"/>
      <c r="BO418" s="200"/>
      <c r="BP418" s="200"/>
      <c r="BQ418" s="200"/>
      <c r="BR418" s="200"/>
      <c r="BS418" s="200"/>
      <c r="BT418" s="200"/>
      <c r="BU418" s="200"/>
      <c r="BV418" s="200"/>
      <c r="BW418" s="200"/>
      <c r="BX418" s="200"/>
      <c r="BY418" s="200"/>
      <c r="BZ418" s="200"/>
      <c r="CA418" s="200"/>
      <c r="CB418" s="200"/>
      <c r="CC418" s="200"/>
      <c r="CD418" s="200"/>
      <c r="CE418" s="200"/>
      <c r="CF418" s="200"/>
      <c r="CG418" s="200"/>
      <c r="CH418" s="200"/>
      <c r="CI418" s="200"/>
      <c r="CJ418" s="200"/>
      <c r="CK418" s="200"/>
      <c r="CL418" s="200"/>
      <c r="CM418" s="200"/>
      <c r="CN418" s="200"/>
      <c r="CO418" s="200"/>
      <c r="CP418" s="200"/>
      <c r="CQ418" s="200"/>
      <c r="CR418" s="200"/>
      <c r="CS418" s="200"/>
      <c r="CT418" s="200"/>
      <c r="CU418" s="200"/>
      <c r="CV418" s="200"/>
      <c r="CW418" s="200"/>
      <c r="CX418" s="200"/>
      <c r="CY418" s="200"/>
      <c r="CZ418" s="200"/>
      <c r="DA418" s="200"/>
      <c r="DB418" s="200"/>
      <c r="DC418" s="200"/>
      <c r="DD418" s="200"/>
      <c r="DE418" s="200"/>
      <c r="DF418" s="200"/>
      <c r="DG418" s="200"/>
      <c r="DH418" s="200"/>
      <c r="DI418" s="200"/>
      <c r="DJ418" s="200"/>
      <c r="DK418" s="200"/>
      <c r="DL418" s="200"/>
      <c r="DM418" s="200"/>
      <c r="DN418" s="200"/>
      <c r="DO418" s="200"/>
      <c r="DP418" s="200"/>
      <c r="DQ418" s="200"/>
      <c r="DR418" s="200"/>
      <c r="DS418" s="200"/>
      <c r="DT418" s="200"/>
      <c r="DU418" s="200"/>
      <c r="DV418" s="200"/>
      <c r="DW418" s="200"/>
      <c r="DX418" s="200"/>
      <c r="DY418" s="200"/>
      <c r="DZ418" s="200"/>
      <c r="EA418" s="200"/>
      <c r="EB418" s="200"/>
      <c r="EC418" s="200"/>
      <c r="ED418" s="200"/>
      <c r="EE418" s="200"/>
      <c r="EF418" s="200"/>
      <c r="EG418" s="32"/>
    </row>
    <row r="419" spans="1:137" outlineLevel="1">
      <c r="A419" s="211" t="str">
        <f>A399&amp;"."&amp;A416&amp;"."&amp;A400&amp;"."&amp;B419</f>
        <v>3.o.1.3</v>
      </c>
      <c r="B419">
        <v>3</v>
      </c>
      <c r="C419" t="e">
        <f>_xlfn.XLOOKUP($A419,Select!$A$4:$A$65,Select!$H$4:$H$65)</f>
        <v>#N/A</v>
      </c>
      <c r="D419"/>
      <c r="E419"/>
      <c r="F419"/>
      <c r="G419"/>
      <c r="H419"/>
      <c r="I419"/>
      <c r="J419"/>
      <c r="K419"/>
      <c r="L419"/>
      <c r="M419" s="200"/>
      <c r="N419" s="200"/>
      <c r="O419" s="200"/>
      <c r="P419" s="200"/>
      <c r="Q419" s="200"/>
      <c r="R419" s="200"/>
      <c r="S419" s="200"/>
      <c r="T419" s="200"/>
      <c r="U419" s="200"/>
      <c r="V419" s="200"/>
      <c r="W419" s="200"/>
      <c r="X419" s="200"/>
      <c r="Y419" s="200"/>
      <c r="Z419" s="200"/>
      <c r="AA419" s="200"/>
      <c r="AB419" s="200"/>
      <c r="AC419" s="200"/>
      <c r="AD419" s="200"/>
      <c r="AE419" s="200"/>
      <c r="AF419" s="200"/>
      <c r="AG419" s="200"/>
      <c r="AH419" s="200"/>
      <c r="AI419" s="200"/>
      <c r="AJ419" s="200"/>
      <c r="AK419" s="200"/>
      <c r="AL419" s="200"/>
      <c r="AM419" s="200"/>
      <c r="AN419" s="200"/>
      <c r="AO419" s="200"/>
      <c r="AP419" s="200"/>
      <c r="AQ419" s="200"/>
      <c r="AR419" s="200"/>
      <c r="AS419" s="200"/>
      <c r="AT419" s="200"/>
      <c r="AU419" s="200"/>
      <c r="AV419" s="200"/>
      <c r="AW419" s="200"/>
      <c r="AX419" s="200"/>
      <c r="AY419" s="200"/>
      <c r="AZ419" s="200"/>
      <c r="BA419" s="200"/>
      <c r="BB419" s="200"/>
      <c r="BC419" s="200"/>
      <c r="BD419" s="200"/>
      <c r="BE419" s="200"/>
      <c r="BF419" s="200"/>
      <c r="BG419" s="200"/>
      <c r="BH419" s="200"/>
      <c r="BI419" s="200"/>
      <c r="BJ419" s="200"/>
      <c r="BK419" s="200"/>
      <c r="BL419" s="200"/>
      <c r="BM419" s="200"/>
      <c r="BN419" s="200"/>
      <c r="BO419" s="200"/>
      <c r="BP419" s="200"/>
      <c r="BQ419" s="200"/>
      <c r="BR419" s="200"/>
      <c r="BS419" s="200"/>
      <c r="BT419" s="200"/>
      <c r="BU419" s="200"/>
      <c r="BV419" s="200"/>
      <c r="BW419" s="200"/>
      <c r="BX419" s="200"/>
      <c r="BY419" s="200"/>
      <c r="BZ419" s="200"/>
      <c r="CA419" s="200"/>
      <c r="CB419" s="200"/>
      <c r="CC419" s="200"/>
      <c r="CD419" s="200"/>
      <c r="CE419" s="200"/>
      <c r="CF419" s="200"/>
      <c r="CG419" s="200"/>
      <c r="CH419" s="200"/>
      <c r="CI419" s="200"/>
      <c r="CJ419" s="200"/>
      <c r="CK419" s="200"/>
      <c r="CL419" s="200"/>
      <c r="CM419" s="200"/>
      <c r="CN419" s="200"/>
      <c r="CO419" s="200"/>
      <c r="CP419" s="200"/>
      <c r="CQ419" s="200"/>
      <c r="CR419" s="200"/>
      <c r="CS419" s="200"/>
      <c r="CT419" s="200"/>
      <c r="CU419" s="200"/>
      <c r="CV419" s="200"/>
      <c r="CW419" s="200"/>
      <c r="CX419" s="200"/>
      <c r="CY419" s="200"/>
      <c r="CZ419" s="200"/>
      <c r="DA419" s="200"/>
      <c r="DB419" s="200"/>
      <c r="DC419" s="200"/>
      <c r="DD419" s="200"/>
      <c r="DE419" s="200"/>
      <c r="DF419" s="200"/>
      <c r="DG419" s="200"/>
      <c r="DH419" s="200"/>
      <c r="DI419" s="200"/>
      <c r="DJ419" s="200"/>
      <c r="DK419" s="200"/>
      <c r="DL419" s="200"/>
      <c r="DM419" s="200"/>
      <c r="DN419" s="200"/>
      <c r="DO419" s="200"/>
      <c r="DP419" s="200"/>
      <c r="DQ419" s="200"/>
      <c r="DR419" s="200"/>
      <c r="DS419" s="200"/>
      <c r="DT419" s="200"/>
      <c r="DU419" s="200"/>
      <c r="DV419" s="200"/>
      <c r="DW419" s="200"/>
      <c r="DX419" s="200"/>
      <c r="DY419" s="200"/>
      <c r="DZ419" s="200"/>
      <c r="EA419" s="200"/>
      <c r="EB419" s="200"/>
      <c r="EC419" s="200"/>
      <c r="ED419" s="200"/>
      <c r="EE419" s="200"/>
      <c r="EF419" s="200"/>
      <c r="EG419" s="32"/>
    </row>
    <row r="420" spans="1:137" outlineLevel="1">
      <c r="A420" s="211" t="str">
        <f>A399&amp;"."&amp;A416&amp;"."&amp;A400&amp;"."&amp;B420</f>
        <v>3.o.1.4</v>
      </c>
      <c r="B420">
        <v>4</v>
      </c>
      <c r="C420" t="e">
        <f>_xlfn.XLOOKUP($A420,Select!$A$4:$A$65,Select!$H$4:$H$65)</f>
        <v>#N/A</v>
      </c>
      <c r="D420"/>
      <c r="E420"/>
      <c r="F420"/>
      <c r="G420"/>
      <c r="H420"/>
      <c r="I420"/>
      <c r="J420"/>
      <c r="K420"/>
      <c r="L420"/>
      <c r="M420" s="200"/>
      <c r="N420" s="200"/>
      <c r="O420" s="200"/>
      <c r="P420" s="200"/>
      <c r="Q420" s="200"/>
      <c r="R420" s="200"/>
      <c r="S420" s="200"/>
      <c r="T420" s="200"/>
      <c r="U420" s="200"/>
      <c r="V420" s="200"/>
      <c r="W420" s="200"/>
      <c r="X420" s="200"/>
      <c r="Y420" s="200"/>
      <c r="Z420" s="200"/>
      <c r="AA420" s="200"/>
      <c r="AB420" s="200"/>
      <c r="AC420" s="200"/>
      <c r="AD420" s="200"/>
      <c r="AE420" s="200"/>
      <c r="AF420" s="200"/>
      <c r="AG420" s="200"/>
      <c r="AH420" s="200"/>
      <c r="AI420" s="200"/>
      <c r="AJ420" s="200"/>
      <c r="AK420" s="200"/>
      <c r="AL420" s="200"/>
      <c r="AM420" s="200"/>
      <c r="AN420" s="200"/>
      <c r="AO420" s="200"/>
      <c r="AP420" s="200"/>
      <c r="AQ420" s="200"/>
      <c r="AR420" s="200"/>
      <c r="AS420" s="200"/>
      <c r="AT420" s="200"/>
      <c r="AU420" s="200"/>
      <c r="AV420" s="200"/>
      <c r="AW420" s="200"/>
      <c r="AX420" s="200"/>
      <c r="AY420" s="200"/>
      <c r="AZ420" s="200"/>
      <c r="BA420" s="200"/>
      <c r="BB420" s="200"/>
      <c r="BC420" s="200"/>
      <c r="BD420" s="200"/>
      <c r="BE420" s="200"/>
      <c r="BF420" s="200"/>
      <c r="BG420" s="200"/>
      <c r="BH420" s="200"/>
      <c r="BI420" s="200"/>
      <c r="BJ420" s="200"/>
      <c r="BK420" s="200"/>
      <c r="BL420" s="200"/>
      <c r="BM420" s="200"/>
      <c r="BN420" s="200"/>
      <c r="BO420" s="200"/>
      <c r="BP420" s="200"/>
      <c r="BQ420" s="200"/>
      <c r="BR420" s="200"/>
      <c r="BS420" s="200"/>
      <c r="BT420" s="200"/>
      <c r="BU420" s="200"/>
      <c r="BV420" s="200"/>
      <c r="BW420" s="200"/>
      <c r="BX420" s="200"/>
      <c r="BY420" s="200"/>
      <c r="BZ420" s="200"/>
      <c r="CA420" s="200"/>
      <c r="CB420" s="200"/>
      <c r="CC420" s="200"/>
      <c r="CD420" s="200"/>
      <c r="CE420" s="200"/>
      <c r="CF420" s="200"/>
      <c r="CG420" s="200"/>
      <c r="CH420" s="200"/>
      <c r="CI420" s="200"/>
      <c r="CJ420" s="200"/>
      <c r="CK420" s="200"/>
      <c r="CL420" s="200"/>
      <c r="CM420" s="200"/>
      <c r="CN420" s="200"/>
      <c r="CO420" s="200"/>
      <c r="CP420" s="200"/>
      <c r="CQ420" s="200"/>
      <c r="CR420" s="200"/>
      <c r="CS420" s="200"/>
      <c r="CT420" s="200"/>
      <c r="CU420" s="200"/>
      <c r="CV420" s="200"/>
      <c r="CW420" s="200"/>
      <c r="CX420" s="200"/>
      <c r="CY420" s="200"/>
      <c r="CZ420" s="200"/>
      <c r="DA420" s="200"/>
      <c r="DB420" s="200"/>
      <c r="DC420" s="200"/>
      <c r="DD420" s="200"/>
      <c r="DE420" s="200"/>
      <c r="DF420" s="200"/>
      <c r="DG420" s="200"/>
      <c r="DH420" s="200"/>
      <c r="DI420" s="200"/>
      <c r="DJ420" s="200"/>
      <c r="DK420" s="200"/>
      <c r="DL420" s="200"/>
      <c r="DM420" s="200"/>
      <c r="DN420" s="200"/>
      <c r="DO420" s="200"/>
      <c r="DP420" s="200"/>
      <c r="DQ420" s="200"/>
      <c r="DR420" s="200"/>
      <c r="DS420" s="200"/>
      <c r="DT420" s="200"/>
      <c r="DU420" s="200"/>
      <c r="DV420" s="200"/>
      <c r="DW420" s="200"/>
      <c r="DX420" s="200"/>
      <c r="DY420" s="200"/>
      <c r="DZ420" s="200"/>
      <c r="EA420" s="200"/>
      <c r="EB420" s="200"/>
      <c r="EC420" s="200"/>
      <c r="ED420" s="200"/>
      <c r="EE420" s="200"/>
      <c r="EF420" s="200"/>
      <c r="EG420" s="32"/>
    </row>
    <row r="421" spans="1:137" outlineLevel="1">
      <c r="A421" s="211" t="str">
        <f>A399&amp;"."&amp;A416&amp;"."&amp;A400&amp;"."&amp;B421</f>
        <v>3.o.1.5</v>
      </c>
      <c r="B421">
        <v>5</v>
      </c>
      <c r="C421" t="e">
        <f>_xlfn.XLOOKUP($A421,Select!$A$4:$A$65,Select!$H$4:$H$65)</f>
        <v>#N/A</v>
      </c>
      <c r="D421"/>
      <c r="E421"/>
      <c r="F421"/>
      <c r="G421"/>
      <c r="H421"/>
      <c r="I421"/>
      <c r="J421"/>
      <c r="K421"/>
      <c r="L421"/>
      <c r="M421" s="200"/>
      <c r="N421" s="200"/>
      <c r="O421" s="200"/>
      <c r="P421" s="200"/>
      <c r="Q421" s="200"/>
      <c r="R421" s="200"/>
      <c r="S421" s="200"/>
      <c r="T421" s="200"/>
      <c r="U421" s="200"/>
      <c r="V421" s="200"/>
      <c r="W421" s="200"/>
      <c r="X421" s="200"/>
      <c r="Y421" s="200"/>
      <c r="Z421" s="200"/>
      <c r="AA421" s="200"/>
      <c r="AB421" s="200"/>
      <c r="AC421" s="200"/>
      <c r="AD421" s="200"/>
      <c r="AE421" s="200"/>
      <c r="AF421" s="200"/>
      <c r="AG421" s="200"/>
      <c r="AH421" s="200"/>
      <c r="AI421" s="200"/>
      <c r="AJ421" s="200"/>
      <c r="AK421" s="200"/>
      <c r="AL421" s="200"/>
      <c r="AM421" s="200"/>
      <c r="AN421" s="200"/>
      <c r="AO421" s="200"/>
      <c r="AP421" s="200"/>
      <c r="AQ421" s="200"/>
      <c r="AR421" s="200"/>
      <c r="AS421" s="200"/>
      <c r="AT421" s="200"/>
      <c r="AU421" s="200"/>
      <c r="AV421" s="200"/>
      <c r="AW421" s="200"/>
      <c r="AX421" s="200"/>
      <c r="AY421" s="200"/>
      <c r="AZ421" s="200"/>
      <c r="BA421" s="200"/>
      <c r="BB421" s="200"/>
      <c r="BC421" s="200"/>
      <c r="BD421" s="200"/>
      <c r="BE421" s="200"/>
      <c r="BF421" s="200"/>
      <c r="BG421" s="200"/>
      <c r="BH421" s="200"/>
      <c r="BI421" s="200"/>
      <c r="BJ421" s="200"/>
      <c r="BK421" s="200"/>
      <c r="BL421" s="200"/>
      <c r="BM421" s="200"/>
      <c r="BN421" s="200"/>
      <c r="BO421" s="200"/>
      <c r="BP421" s="200"/>
      <c r="BQ421" s="200"/>
      <c r="BR421" s="200"/>
      <c r="BS421" s="200"/>
      <c r="BT421" s="200"/>
      <c r="BU421" s="200"/>
      <c r="BV421" s="200"/>
      <c r="BW421" s="200"/>
      <c r="BX421" s="200"/>
      <c r="BY421" s="200"/>
      <c r="BZ421" s="200"/>
      <c r="CA421" s="200"/>
      <c r="CB421" s="200"/>
      <c r="CC421" s="200"/>
      <c r="CD421" s="200"/>
      <c r="CE421" s="200"/>
      <c r="CF421" s="200"/>
      <c r="CG421" s="200"/>
      <c r="CH421" s="200"/>
      <c r="CI421" s="200"/>
      <c r="CJ421" s="200"/>
      <c r="CK421" s="200"/>
      <c r="CL421" s="200"/>
      <c r="CM421" s="200"/>
      <c r="CN421" s="200"/>
      <c r="CO421" s="200"/>
      <c r="CP421" s="200"/>
      <c r="CQ421" s="200"/>
      <c r="CR421" s="200"/>
      <c r="CS421" s="200"/>
      <c r="CT421" s="200"/>
      <c r="CU421" s="200"/>
      <c r="CV421" s="200"/>
      <c r="CW421" s="200"/>
      <c r="CX421" s="200"/>
      <c r="CY421" s="200"/>
      <c r="CZ421" s="200"/>
      <c r="DA421" s="200"/>
      <c r="DB421" s="200"/>
      <c r="DC421" s="200"/>
      <c r="DD421" s="200"/>
      <c r="DE421" s="200"/>
      <c r="DF421" s="200"/>
      <c r="DG421" s="200"/>
      <c r="DH421" s="200"/>
      <c r="DI421" s="200"/>
      <c r="DJ421" s="200"/>
      <c r="DK421" s="200"/>
      <c r="DL421" s="200"/>
      <c r="DM421" s="200"/>
      <c r="DN421" s="200"/>
      <c r="DO421" s="200"/>
      <c r="DP421" s="200"/>
      <c r="DQ421" s="200"/>
      <c r="DR421" s="200"/>
      <c r="DS421" s="200"/>
      <c r="DT421" s="200"/>
      <c r="DU421" s="200"/>
      <c r="DV421" s="200"/>
      <c r="DW421" s="200"/>
      <c r="DX421" s="200"/>
      <c r="DY421" s="200"/>
      <c r="DZ421" s="200"/>
      <c r="EA421" s="200"/>
      <c r="EB421" s="200"/>
      <c r="EC421" s="200"/>
      <c r="ED421" s="200"/>
      <c r="EE421" s="200"/>
      <c r="EF421" s="200"/>
      <c r="EG421" s="32"/>
    </row>
    <row r="422" spans="1:137" outlineLevel="1">
      <c r="A422" s="211" t="str">
        <f>A399&amp;"."&amp;A416&amp;"."&amp;A400&amp;"."&amp;B422</f>
        <v>3.o.1.6</v>
      </c>
      <c r="B422">
        <v>6</v>
      </c>
      <c r="C422" t="e">
        <f>_xlfn.XLOOKUP($A422,Select!$A$4:$A$65,Select!$H$4:$H$65)</f>
        <v>#N/A</v>
      </c>
      <c r="D422"/>
      <c r="E422"/>
      <c r="F422"/>
      <c r="G422"/>
      <c r="H422"/>
      <c r="I422"/>
      <c r="J422"/>
      <c r="K422"/>
      <c r="L422"/>
      <c r="M422" s="200"/>
      <c r="N422" s="200"/>
      <c r="O422" s="200"/>
      <c r="P422" s="200"/>
      <c r="Q422" s="200"/>
      <c r="R422" s="200"/>
      <c r="S422" s="200"/>
      <c r="T422" s="200"/>
      <c r="U422" s="200"/>
      <c r="V422" s="200"/>
      <c r="W422" s="200"/>
      <c r="X422" s="200"/>
      <c r="Y422" s="200"/>
      <c r="Z422" s="200"/>
      <c r="AA422" s="200"/>
      <c r="AB422" s="200"/>
      <c r="AC422" s="200"/>
      <c r="AD422" s="200"/>
      <c r="AE422" s="200"/>
      <c r="AF422" s="200"/>
      <c r="AG422" s="200"/>
      <c r="AH422" s="200"/>
      <c r="AI422" s="200"/>
      <c r="AJ422" s="200"/>
      <c r="AK422" s="200"/>
      <c r="AL422" s="200"/>
      <c r="AM422" s="200"/>
      <c r="AN422" s="200"/>
      <c r="AO422" s="200"/>
      <c r="AP422" s="200"/>
      <c r="AQ422" s="200"/>
      <c r="AR422" s="200"/>
      <c r="AS422" s="200"/>
      <c r="AT422" s="200"/>
      <c r="AU422" s="200"/>
      <c r="AV422" s="200"/>
      <c r="AW422" s="200"/>
      <c r="AX422" s="200"/>
      <c r="AY422" s="200"/>
      <c r="AZ422" s="200"/>
      <c r="BA422" s="200"/>
      <c r="BB422" s="200"/>
      <c r="BC422" s="200"/>
      <c r="BD422" s="200"/>
      <c r="BE422" s="200"/>
      <c r="BF422" s="200"/>
      <c r="BG422" s="200"/>
      <c r="BH422" s="200"/>
      <c r="BI422" s="200"/>
      <c r="BJ422" s="200"/>
      <c r="BK422" s="200"/>
      <c r="BL422" s="200"/>
      <c r="BM422" s="200"/>
      <c r="BN422" s="200"/>
      <c r="BO422" s="200"/>
      <c r="BP422" s="200"/>
      <c r="BQ422" s="200"/>
      <c r="BR422" s="200"/>
      <c r="BS422" s="200"/>
      <c r="BT422" s="200"/>
      <c r="BU422" s="200"/>
      <c r="BV422" s="200"/>
      <c r="BW422" s="200"/>
      <c r="BX422" s="200"/>
      <c r="BY422" s="200"/>
      <c r="BZ422" s="200"/>
      <c r="CA422" s="200"/>
      <c r="CB422" s="200"/>
      <c r="CC422" s="200"/>
      <c r="CD422" s="200"/>
      <c r="CE422" s="200"/>
      <c r="CF422" s="200"/>
      <c r="CG422" s="200"/>
      <c r="CH422" s="200"/>
      <c r="CI422" s="200"/>
      <c r="CJ422" s="200"/>
      <c r="CK422" s="200"/>
      <c r="CL422" s="200"/>
      <c r="CM422" s="200"/>
      <c r="CN422" s="200"/>
      <c r="CO422" s="200"/>
      <c r="CP422" s="200"/>
      <c r="CQ422" s="200"/>
      <c r="CR422" s="200"/>
      <c r="CS422" s="200"/>
      <c r="CT422" s="200"/>
      <c r="CU422" s="200"/>
      <c r="CV422" s="200"/>
      <c r="CW422" s="200"/>
      <c r="CX422" s="200"/>
      <c r="CY422" s="200"/>
      <c r="CZ422" s="200"/>
      <c r="DA422" s="200"/>
      <c r="DB422" s="200"/>
      <c r="DC422" s="200"/>
      <c r="DD422" s="200"/>
      <c r="DE422" s="200"/>
      <c r="DF422" s="200"/>
      <c r="DG422" s="200"/>
      <c r="DH422" s="200"/>
      <c r="DI422" s="200"/>
      <c r="DJ422" s="200"/>
      <c r="DK422" s="200"/>
      <c r="DL422" s="200"/>
      <c r="DM422" s="200"/>
      <c r="DN422" s="200"/>
      <c r="DO422" s="200"/>
      <c r="DP422" s="200"/>
      <c r="DQ422" s="200"/>
      <c r="DR422" s="200"/>
      <c r="DS422" s="200"/>
      <c r="DT422" s="200"/>
      <c r="DU422" s="200"/>
      <c r="DV422" s="200"/>
      <c r="DW422" s="200"/>
      <c r="DX422" s="200"/>
      <c r="DY422" s="200"/>
      <c r="DZ422" s="200"/>
      <c r="EA422" s="200"/>
      <c r="EB422" s="200"/>
      <c r="EC422" s="200"/>
      <c r="ED422" s="200"/>
      <c r="EE422" s="200"/>
      <c r="EF422" s="200"/>
      <c r="EG422" s="32"/>
    </row>
    <row r="423" spans="1:137" outlineLevel="1">
      <c r="A423" s="211" t="str">
        <f>A399&amp;"."&amp;A416&amp;"."&amp;A400&amp;"."&amp;B423</f>
        <v>3.o.1.7</v>
      </c>
      <c r="B423">
        <v>7</v>
      </c>
      <c r="C423" t="e">
        <f>_xlfn.XLOOKUP($A423,Select!$A$4:$A$65,Select!$H$4:$H$65)</f>
        <v>#N/A</v>
      </c>
      <c r="D423"/>
      <c r="E423"/>
      <c r="F423"/>
      <c r="G423"/>
      <c r="H423"/>
      <c r="I423"/>
      <c r="J423"/>
      <c r="K423"/>
      <c r="L423"/>
      <c r="M423" s="200"/>
      <c r="N423" s="200"/>
      <c r="O423" s="200"/>
      <c r="P423" s="200"/>
      <c r="Q423" s="200"/>
      <c r="R423" s="200"/>
      <c r="S423" s="200"/>
      <c r="T423" s="200"/>
      <c r="U423" s="200"/>
      <c r="V423" s="200"/>
      <c r="W423" s="200"/>
      <c r="X423" s="200"/>
      <c r="Y423" s="200"/>
      <c r="Z423" s="200"/>
      <c r="AA423" s="200"/>
      <c r="AB423" s="200"/>
      <c r="AC423" s="200"/>
      <c r="AD423" s="200"/>
      <c r="AE423" s="200"/>
      <c r="AF423" s="200"/>
      <c r="AG423" s="200"/>
      <c r="AH423" s="200"/>
      <c r="AI423" s="200"/>
      <c r="AJ423" s="200"/>
      <c r="AK423" s="200"/>
      <c r="AL423" s="200"/>
      <c r="AM423" s="200"/>
      <c r="AN423" s="200"/>
      <c r="AO423" s="200"/>
      <c r="AP423" s="200"/>
      <c r="AQ423" s="200"/>
      <c r="AR423" s="200"/>
      <c r="AS423" s="200"/>
      <c r="AT423" s="200"/>
      <c r="AU423" s="200"/>
      <c r="AV423" s="200"/>
      <c r="AW423" s="200"/>
      <c r="AX423" s="200"/>
      <c r="AY423" s="200"/>
      <c r="AZ423" s="200"/>
      <c r="BA423" s="200"/>
      <c r="BB423" s="200"/>
      <c r="BC423" s="200"/>
      <c r="BD423" s="200"/>
      <c r="BE423" s="200"/>
      <c r="BF423" s="200"/>
      <c r="BG423" s="200"/>
      <c r="BH423" s="200"/>
      <c r="BI423" s="200"/>
      <c r="BJ423" s="200"/>
      <c r="BK423" s="200"/>
      <c r="BL423" s="200"/>
      <c r="BM423" s="200"/>
      <c r="BN423" s="200"/>
      <c r="BO423" s="200"/>
      <c r="BP423" s="200"/>
      <c r="BQ423" s="200"/>
      <c r="BR423" s="200"/>
      <c r="BS423" s="200"/>
      <c r="BT423" s="200"/>
      <c r="BU423" s="200"/>
      <c r="BV423" s="200"/>
      <c r="BW423" s="200"/>
      <c r="BX423" s="200"/>
      <c r="BY423" s="200"/>
      <c r="BZ423" s="200"/>
      <c r="CA423" s="200"/>
      <c r="CB423" s="200"/>
      <c r="CC423" s="200"/>
      <c r="CD423" s="200"/>
      <c r="CE423" s="200"/>
      <c r="CF423" s="200"/>
      <c r="CG423" s="200"/>
      <c r="CH423" s="200"/>
      <c r="CI423" s="200"/>
      <c r="CJ423" s="200"/>
      <c r="CK423" s="200"/>
      <c r="CL423" s="200"/>
      <c r="CM423" s="200"/>
      <c r="CN423" s="200"/>
      <c r="CO423" s="200"/>
      <c r="CP423" s="200"/>
      <c r="CQ423" s="200"/>
      <c r="CR423" s="200"/>
      <c r="CS423" s="200"/>
      <c r="CT423" s="200"/>
      <c r="CU423" s="200"/>
      <c r="CV423" s="200"/>
      <c r="CW423" s="200"/>
      <c r="CX423" s="200"/>
      <c r="CY423" s="200"/>
      <c r="CZ423" s="200"/>
      <c r="DA423" s="200"/>
      <c r="DB423" s="200"/>
      <c r="DC423" s="200"/>
      <c r="DD423" s="200"/>
      <c r="DE423" s="200"/>
      <c r="DF423" s="200"/>
      <c r="DG423" s="200"/>
      <c r="DH423" s="200"/>
      <c r="DI423" s="200"/>
      <c r="DJ423" s="200"/>
      <c r="DK423" s="200"/>
      <c r="DL423" s="200"/>
      <c r="DM423" s="200"/>
      <c r="DN423" s="200"/>
      <c r="DO423" s="200"/>
      <c r="DP423" s="200"/>
      <c r="DQ423" s="200"/>
      <c r="DR423" s="200"/>
      <c r="DS423" s="200"/>
      <c r="DT423" s="200"/>
      <c r="DU423" s="200"/>
      <c r="DV423" s="200"/>
      <c r="DW423" s="200"/>
      <c r="DX423" s="200"/>
      <c r="DY423" s="200"/>
      <c r="DZ423" s="200"/>
      <c r="EA423" s="200"/>
      <c r="EB423" s="200"/>
      <c r="EC423" s="200"/>
      <c r="ED423" s="200"/>
      <c r="EE423" s="200"/>
      <c r="EF423" s="200"/>
      <c r="EG423" s="32"/>
    </row>
    <row r="424" spans="1:137" outlineLevel="1">
      <c r="A424" s="211" t="str">
        <f>A399&amp;"."&amp;A416&amp;"."&amp;A400&amp;"."&amp;B424</f>
        <v>3.o.1.8</v>
      </c>
      <c r="B424">
        <v>8</v>
      </c>
      <c r="C424" t="e">
        <f>_xlfn.XLOOKUP($A424,Select!$A$4:$A$65,Select!$H$4:$H$65)</f>
        <v>#N/A</v>
      </c>
      <c r="D424"/>
      <c r="E424"/>
      <c r="F424"/>
      <c r="G424"/>
      <c r="H424"/>
      <c r="I424"/>
      <c r="J424"/>
      <c r="K424"/>
      <c r="L424"/>
      <c r="M424" s="200"/>
      <c r="N424" s="200"/>
      <c r="O424" s="200"/>
      <c r="P424" s="200"/>
      <c r="Q424" s="200"/>
      <c r="R424" s="200"/>
      <c r="S424" s="200"/>
      <c r="T424" s="200"/>
      <c r="U424" s="200"/>
      <c r="V424" s="200"/>
      <c r="W424" s="200"/>
      <c r="X424" s="200"/>
      <c r="Y424" s="200"/>
      <c r="Z424" s="200"/>
      <c r="AA424" s="200"/>
      <c r="AB424" s="200"/>
      <c r="AC424" s="200"/>
      <c r="AD424" s="200"/>
      <c r="AE424" s="200"/>
      <c r="AF424" s="200"/>
      <c r="AG424" s="200"/>
      <c r="AH424" s="200"/>
      <c r="AI424" s="200"/>
      <c r="AJ424" s="200"/>
      <c r="AK424" s="200"/>
      <c r="AL424" s="200"/>
      <c r="AM424" s="200"/>
      <c r="AN424" s="200"/>
      <c r="AO424" s="200"/>
      <c r="AP424" s="200"/>
      <c r="AQ424" s="200"/>
      <c r="AR424" s="200"/>
      <c r="AS424" s="200"/>
      <c r="AT424" s="200"/>
      <c r="AU424" s="200"/>
      <c r="AV424" s="200"/>
      <c r="AW424" s="200"/>
      <c r="AX424" s="200"/>
      <c r="AY424" s="200"/>
      <c r="AZ424" s="200"/>
      <c r="BA424" s="200"/>
      <c r="BB424" s="200"/>
      <c r="BC424" s="200"/>
      <c r="BD424" s="200"/>
      <c r="BE424" s="200"/>
      <c r="BF424" s="200"/>
      <c r="BG424" s="200"/>
      <c r="BH424" s="200"/>
      <c r="BI424" s="200"/>
      <c r="BJ424" s="200"/>
      <c r="BK424" s="200"/>
      <c r="BL424" s="200"/>
      <c r="BM424" s="200"/>
      <c r="BN424" s="200"/>
      <c r="BO424" s="200"/>
      <c r="BP424" s="200"/>
      <c r="BQ424" s="200"/>
      <c r="BR424" s="200"/>
      <c r="BS424" s="200"/>
      <c r="BT424" s="200"/>
      <c r="BU424" s="200"/>
      <c r="BV424" s="200"/>
      <c r="BW424" s="200"/>
      <c r="BX424" s="200"/>
      <c r="BY424" s="200"/>
      <c r="BZ424" s="200"/>
      <c r="CA424" s="200"/>
      <c r="CB424" s="200"/>
      <c r="CC424" s="200"/>
      <c r="CD424" s="200"/>
      <c r="CE424" s="200"/>
      <c r="CF424" s="200"/>
      <c r="CG424" s="200"/>
      <c r="CH424" s="200"/>
      <c r="CI424" s="200"/>
      <c r="CJ424" s="200"/>
      <c r="CK424" s="200"/>
      <c r="CL424" s="200"/>
      <c r="CM424" s="200"/>
      <c r="CN424" s="200"/>
      <c r="CO424" s="200"/>
      <c r="CP424" s="200"/>
      <c r="CQ424" s="200"/>
      <c r="CR424" s="200"/>
      <c r="CS424" s="200"/>
      <c r="CT424" s="200"/>
      <c r="CU424" s="200"/>
      <c r="CV424" s="200"/>
      <c r="CW424" s="200"/>
      <c r="CX424" s="200"/>
      <c r="CY424" s="200"/>
      <c r="CZ424" s="200"/>
      <c r="DA424" s="200"/>
      <c r="DB424" s="200"/>
      <c r="DC424" s="200"/>
      <c r="DD424" s="200"/>
      <c r="DE424" s="200"/>
      <c r="DF424" s="200"/>
      <c r="DG424" s="200"/>
      <c r="DH424" s="200"/>
      <c r="DI424" s="200"/>
      <c r="DJ424" s="200"/>
      <c r="DK424" s="200"/>
      <c r="DL424" s="200"/>
      <c r="DM424" s="200"/>
      <c r="DN424" s="200"/>
      <c r="DO424" s="200"/>
      <c r="DP424" s="200"/>
      <c r="DQ424" s="200"/>
      <c r="DR424" s="200"/>
      <c r="DS424" s="200"/>
      <c r="DT424" s="200"/>
      <c r="DU424" s="200"/>
      <c r="DV424" s="200"/>
      <c r="DW424" s="200"/>
      <c r="DX424" s="200"/>
      <c r="DY424" s="200"/>
      <c r="DZ424" s="200"/>
      <c r="EA424" s="200"/>
      <c r="EB424" s="200"/>
      <c r="EC424" s="200"/>
      <c r="ED424" s="200"/>
      <c r="EE424" s="200"/>
      <c r="EF424" s="200"/>
      <c r="EG424" s="32"/>
    </row>
    <row r="425" spans="1:137" outlineLevel="1">
      <c r="A425" s="211" t="str">
        <f>A399&amp;"."&amp;A416&amp;"."&amp;A400&amp;"."&amp;B425</f>
        <v>3.o.1.9</v>
      </c>
      <c r="B425">
        <v>9</v>
      </c>
      <c r="C425" t="e">
        <f>_xlfn.XLOOKUP($A425,Select!$A$4:$A$65,Select!$H$4:$H$65)</f>
        <v>#N/A</v>
      </c>
      <c r="D425"/>
      <c r="E425"/>
      <c r="F425"/>
      <c r="G425"/>
      <c r="H425"/>
      <c r="I425"/>
      <c r="J425"/>
      <c r="K425"/>
      <c r="L425"/>
      <c r="M425" s="200"/>
      <c r="N425" s="200"/>
      <c r="O425" s="200"/>
      <c r="P425" s="200"/>
      <c r="Q425" s="200"/>
      <c r="R425" s="200"/>
      <c r="S425" s="200"/>
      <c r="T425" s="200"/>
      <c r="U425" s="200"/>
      <c r="V425" s="200"/>
      <c r="W425" s="200"/>
      <c r="X425" s="200"/>
      <c r="Y425" s="200"/>
      <c r="Z425" s="200"/>
      <c r="AA425" s="200"/>
      <c r="AB425" s="200"/>
      <c r="AC425" s="200"/>
      <c r="AD425" s="200"/>
      <c r="AE425" s="200"/>
      <c r="AF425" s="200"/>
      <c r="AG425" s="200"/>
      <c r="AH425" s="200"/>
      <c r="AI425" s="200"/>
      <c r="AJ425" s="200"/>
      <c r="AK425" s="200"/>
      <c r="AL425" s="200"/>
      <c r="AM425" s="200"/>
      <c r="AN425" s="200"/>
      <c r="AO425" s="200"/>
      <c r="AP425" s="200"/>
      <c r="AQ425" s="200"/>
      <c r="AR425" s="200"/>
      <c r="AS425" s="200"/>
      <c r="AT425" s="200"/>
      <c r="AU425" s="200"/>
      <c r="AV425" s="200"/>
      <c r="AW425" s="200"/>
      <c r="AX425" s="200"/>
      <c r="AY425" s="200"/>
      <c r="AZ425" s="200"/>
      <c r="BA425" s="200"/>
      <c r="BB425" s="200"/>
      <c r="BC425" s="200"/>
      <c r="BD425" s="200"/>
      <c r="BE425" s="200"/>
      <c r="BF425" s="200"/>
      <c r="BG425" s="200"/>
      <c r="BH425" s="200"/>
      <c r="BI425" s="200"/>
      <c r="BJ425" s="200"/>
      <c r="BK425" s="200"/>
      <c r="BL425" s="200"/>
      <c r="BM425" s="200"/>
      <c r="BN425" s="200"/>
      <c r="BO425" s="200"/>
      <c r="BP425" s="200"/>
      <c r="BQ425" s="200"/>
      <c r="BR425" s="200"/>
      <c r="BS425" s="200"/>
      <c r="BT425" s="200"/>
      <c r="BU425" s="200"/>
      <c r="BV425" s="200"/>
      <c r="BW425" s="200"/>
      <c r="BX425" s="200"/>
      <c r="BY425" s="200"/>
      <c r="BZ425" s="200"/>
      <c r="CA425" s="200"/>
      <c r="CB425" s="200"/>
      <c r="CC425" s="200"/>
      <c r="CD425" s="200"/>
      <c r="CE425" s="200"/>
      <c r="CF425" s="200"/>
      <c r="CG425" s="200"/>
      <c r="CH425" s="200"/>
      <c r="CI425" s="200"/>
      <c r="CJ425" s="200"/>
      <c r="CK425" s="200"/>
      <c r="CL425" s="200"/>
      <c r="CM425" s="200"/>
      <c r="CN425" s="200"/>
      <c r="CO425" s="200"/>
      <c r="CP425" s="200"/>
      <c r="CQ425" s="200"/>
      <c r="CR425" s="200"/>
      <c r="CS425" s="200"/>
      <c r="CT425" s="200"/>
      <c r="CU425" s="200"/>
      <c r="CV425" s="200"/>
      <c r="CW425" s="200"/>
      <c r="CX425" s="200"/>
      <c r="CY425" s="200"/>
      <c r="CZ425" s="200"/>
      <c r="DA425" s="200"/>
      <c r="DB425" s="200"/>
      <c r="DC425" s="200"/>
      <c r="DD425" s="200"/>
      <c r="DE425" s="200"/>
      <c r="DF425" s="200"/>
      <c r="DG425" s="200"/>
      <c r="DH425" s="200"/>
      <c r="DI425" s="200"/>
      <c r="DJ425" s="200"/>
      <c r="DK425" s="200"/>
      <c r="DL425" s="200"/>
      <c r="DM425" s="200"/>
      <c r="DN425" s="200"/>
      <c r="DO425" s="200"/>
      <c r="DP425" s="200"/>
      <c r="DQ425" s="200"/>
      <c r="DR425" s="200"/>
      <c r="DS425" s="200"/>
      <c r="DT425" s="200"/>
      <c r="DU425" s="200"/>
      <c r="DV425" s="200"/>
      <c r="DW425" s="200"/>
      <c r="DX425" s="200"/>
      <c r="DY425" s="200"/>
      <c r="DZ425" s="200"/>
      <c r="EA425" s="200"/>
      <c r="EB425" s="200"/>
      <c r="EC425" s="200"/>
      <c r="ED425" s="200"/>
      <c r="EE425" s="200"/>
      <c r="EF425" s="200"/>
      <c r="EG425" s="32"/>
    </row>
    <row r="426" spans="1:137" outlineLevel="1">
      <c r="A426" s="211" t="str">
        <f>A399&amp;"."&amp;A416&amp;"."&amp;A400&amp;"."&amp;B426</f>
        <v>3.o.1.10</v>
      </c>
      <c r="B426">
        <v>10</v>
      </c>
      <c r="C426" t="e">
        <f>_xlfn.XLOOKUP($A426,Select!$A$4:$A$65,Select!$H$4:$H$65)</f>
        <v>#N/A</v>
      </c>
      <c r="D426"/>
      <c r="E426"/>
      <c r="F426"/>
      <c r="G426"/>
      <c r="H426"/>
      <c r="I426"/>
      <c r="J426"/>
      <c r="K426"/>
      <c r="L426"/>
      <c r="M426" s="200"/>
      <c r="N426" s="200"/>
      <c r="O426" s="200"/>
      <c r="P426" s="200"/>
      <c r="Q426" s="200"/>
      <c r="R426" s="200"/>
      <c r="S426" s="200"/>
      <c r="T426" s="200"/>
      <c r="U426" s="200"/>
      <c r="V426" s="200"/>
      <c r="W426" s="200"/>
      <c r="X426" s="200"/>
      <c r="Y426" s="200"/>
      <c r="Z426" s="200"/>
      <c r="AA426" s="200"/>
      <c r="AB426" s="200"/>
      <c r="AC426" s="200"/>
      <c r="AD426" s="200"/>
      <c r="AE426" s="200"/>
      <c r="AF426" s="200"/>
      <c r="AG426" s="200"/>
      <c r="AH426" s="200"/>
      <c r="AI426" s="200"/>
      <c r="AJ426" s="200"/>
      <c r="AK426" s="200"/>
      <c r="AL426" s="200"/>
      <c r="AM426" s="200"/>
      <c r="AN426" s="200"/>
      <c r="AO426" s="200"/>
      <c r="AP426" s="200"/>
      <c r="AQ426" s="200"/>
      <c r="AR426" s="200"/>
      <c r="AS426" s="200"/>
      <c r="AT426" s="200"/>
      <c r="AU426" s="200"/>
      <c r="AV426" s="200"/>
      <c r="AW426" s="200"/>
      <c r="AX426" s="200"/>
      <c r="AY426" s="200"/>
      <c r="AZ426" s="200"/>
      <c r="BA426" s="200"/>
      <c r="BB426" s="200"/>
      <c r="BC426" s="200"/>
      <c r="BD426" s="200"/>
      <c r="BE426" s="200"/>
      <c r="BF426" s="200"/>
      <c r="BG426" s="200"/>
      <c r="BH426" s="200"/>
      <c r="BI426" s="200"/>
      <c r="BJ426" s="200"/>
      <c r="BK426" s="200"/>
      <c r="BL426" s="200"/>
      <c r="BM426" s="200"/>
      <c r="BN426" s="200"/>
      <c r="BO426" s="200"/>
      <c r="BP426" s="200"/>
      <c r="BQ426" s="200"/>
      <c r="BR426" s="200"/>
      <c r="BS426" s="200"/>
      <c r="BT426" s="200"/>
      <c r="BU426" s="200"/>
      <c r="BV426" s="200"/>
      <c r="BW426" s="200"/>
      <c r="BX426" s="200"/>
      <c r="BY426" s="200"/>
      <c r="BZ426" s="200"/>
      <c r="CA426" s="200"/>
      <c r="CB426" s="200"/>
      <c r="CC426" s="200"/>
      <c r="CD426" s="200"/>
      <c r="CE426" s="200"/>
      <c r="CF426" s="200"/>
      <c r="CG426" s="200"/>
      <c r="CH426" s="200"/>
      <c r="CI426" s="200"/>
      <c r="CJ426" s="200"/>
      <c r="CK426" s="200"/>
      <c r="CL426" s="200"/>
      <c r="CM426" s="200"/>
      <c r="CN426" s="200"/>
      <c r="CO426" s="200"/>
      <c r="CP426" s="200"/>
      <c r="CQ426" s="200"/>
      <c r="CR426" s="200"/>
      <c r="CS426" s="200"/>
      <c r="CT426" s="200"/>
      <c r="CU426" s="200"/>
      <c r="CV426" s="200"/>
      <c r="CW426" s="200"/>
      <c r="CX426" s="200"/>
      <c r="CY426" s="200"/>
      <c r="CZ426" s="200"/>
      <c r="DA426" s="200"/>
      <c r="DB426" s="200"/>
      <c r="DC426" s="200"/>
      <c r="DD426" s="200"/>
      <c r="DE426" s="200"/>
      <c r="DF426" s="200"/>
      <c r="DG426" s="200"/>
      <c r="DH426" s="200"/>
      <c r="DI426" s="200"/>
      <c r="DJ426" s="200"/>
      <c r="DK426" s="200"/>
      <c r="DL426" s="200"/>
      <c r="DM426" s="200"/>
      <c r="DN426" s="200"/>
      <c r="DO426" s="200"/>
      <c r="DP426" s="200"/>
      <c r="DQ426" s="200"/>
      <c r="DR426" s="200"/>
      <c r="DS426" s="200"/>
      <c r="DT426" s="200"/>
      <c r="DU426" s="200"/>
      <c r="DV426" s="200"/>
      <c r="DW426" s="200"/>
      <c r="DX426" s="200"/>
      <c r="DY426" s="200"/>
      <c r="DZ426" s="200"/>
      <c r="EA426" s="200"/>
      <c r="EB426" s="200"/>
      <c r="EC426" s="200"/>
      <c r="ED426" s="200"/>
      <c r="EE426" s="200"/>
      <c r="EF426" s="200"/>
      <c r="EG426" s="32"/>
    </row>
    <row r="427" spans="1:137" outlineLevel="1">
      <c r="A427" s="211" t="str">
        <f>A399&amp;"."&amp;A416&amp;"."&amp;A400&amp;"."&amp;B427</f>
        <v>3.o.1.11</v>
      </c>
      <c r="B427">
        <v>11</v>
      </c>
      <c r="C427" t="e">
        <f>_xlfn.XLOOKUP($A427,Select!$A$4:$A$65,Select!$H$4:$H$65)</f>
        <v>#N/A</v>
      </c>
      <c r="D427"/>
      <c r="E427"/>
      <c r="F427"/>
      <c r="G427"/>
      <c r="H427"/>
      <c r="I427"/>
      <c r="J427"/>
      <c r="K427"/>
      <c r="L427"/>
      <c r="M427" s="200"/>
      <c r="N427" s="200"/>
      <c r="O427" s="200"/>
      <c r="P427" s="200"/>
      <c r="Q427" s="200"/>
      <c r="R427" s="200"/>
      <c r="S427" s="200"/>
      <c r="T427" s="200"/>
      <c r="U427" s="200"/>
      <c r="V427" s="200"/>
      <c r="W427" s="200"/>
      <c r="X427" s="200"/>
      <c r="Y427" s="200"/>
      <c r="Z427" s="200"/>
      <c r="AA427" s="200"/>
      <c r="AB427" s="200"/>
      <c r="AC427" s="200"/>
      <c r="AD427" s="200"/>
      <c r="AE427" s="200"/>
      <c r="AF427" s="200"/>
      <c r="AG427" s="200"/>
      <c r="AH427" s="200"/>
      <c r="AI427" s="200"/>
      <c r="AJ427" s="200"/>
      <c r="AK427" s="200"/>
      <c r="AL427" s="200"/>
      <c r="AM427" s="200"/>
      <c r="AN427" s="200"/>
      <c r="AO427" s="200"/>
      <c r="AP427" s="200"/>
      <c r="AQ427" s="200"/>
      <c r="AR427" s="200"/>
      <c r="AS427" s="200"/>
      <c r="AT427" s="200"/>
      <c r="AU427" s="200"/>
      <c r="AV427" s="200"/>
      <c r="AW427" s="200"/>
      <c r="AX427" s="200"/>
      <c r="AY427" s="200"/>
      <c r="AZ427" s="200"/>
      <c r="BA427" s="200"/>
      <c r="BB427" s="200"/>
      <c r="BC427" s="200"/>
      <c r="BD427" s="200"/>
      <c r="BE427" s="200"/>
      <c r="BF427" s="200"/>
      <c r="BG427" s="200"/>
      <c r="BH427" s="200"/>
      <c r="BI427" s="200"/>
      <c r="BJ427" s="200"/>
      <c r="BK427" s="200"/>
      <c r="BL427" s="200"/>
      <c r="BM427" s="200"/>
      <c r="BN427" s="200"/>
      <c r="BO427" s="200"/>
      <c r="BP427" s="200"/>
      <c r="BQ427" s="200"/>
      <c r="BR427" s="200"/>
      <c r="BS427" s="200"/>
      <c r="BT427" s="200"/>
      <c r="BU427" s="200"/>
      <c r="BV427" s="200"/>
      <c r="BW427" s="200"/>
      <c r="BX427" s="200"/>
      <c r="BY427" s="200"/>
      <c r="BZ427" s="200"/>
      <c r="CA427" s="200"/>
      <c r="CB427" s="200"/>
      <c r="CC427" s="200"/>
      <c r="CD427" s="200"/>
      <c r="CE427" s="200"/>
      <c r="CF427" s="200"/>
      <c r="CG427" s="200"/>
      <c r="CH427" s="200"/>
      <c r="CI427" s="200"/>
      <c r="CJ427" s="200"/>
      <c r="CK427" s="200"/>
      <c r="CL427" s="200"/>
      <c r="CM427" s="200"/>
      <c r="CN427" s="200"/>
      <c r="CO427" s="200"/>
      <c r="CP427" s="200"/>
      <c r="CQ427" s="200"/>
      <c r="CR427" s="200"/>
      <c r="CS427" s="200"/>
      <c r="CT427" s="200"/>
      <c r="CU427" s="200"/>
      <c r="CV427" s="200"/>
      <c r="CW427" s="200"/>
      <c r="CX427" s="200"/>
      <c r="CY427" s="200"/>
      <c r="CZ427" s="200"/>
      <c r="DA427" s="200"/>
      <c r="DB427" s="200"/>
      <c r="DC427" s="200"/>
      <c r="DD427" s="200"/>
      <c r="DE427" s="200"/>
      <c r="DF427" s="200"/>
      <c r="DG427" s="200"/>
      <c r="DH427" s="200"/>
      <c r="DI427" s="200"/>
      <c r="DJ427" s="200"/>
      <c r="DK427" s="200"/>
      <c r="DL427" s="200"/>
      <c r="DM427" s="200"/>
      <c r="DN427" s="200"/>
      <c r="DO427" s="200"/>
      <c r="DP427" s="200"/>
      <c r="DQ427" s="200"/>
      <c r="DR427" s="200"/>
      <c r="DS427" s="200"/>
      <c r="DT427" s="200"/>
      <c r="DU427" s="200"/>
      <c r="DV427" s="200"/>
      <c r="DW427" s="200"/>
      <c r="DX427" s="200"/>
      <c r="DY427" s="200"/>
      <c r="DZ427" s="200"/>
      <c r="EA427" s="200"/>
      <c r="EB427" s="200"/>
      <c r="EC427" s="200"/>
      <c r="ED427" s="200"/>
      <c r="EE427" s="200"/>
      <c r="EF427" s="200"/>
      <c r="EG427" s="32"/>
    </row>
    <row r="428" spans="1:137" outlineLevel="1">
      <c r="A428" s="211" t="str">
        <f>A399&amp;"."&amp;A416&amp;"."&amp;A400&amp;"."&amp;B428</f>
        <v>3.o.1.12</v>
      </c>
      <c r="B428">
        <v>12</v>
      </c>
      <c r="C428" t="e">
        <f>_xlfn.XLOOKUP($A428,Select!$A$4:$A$65,Select!$H$4:$H$65)</f>
        <v>#N/A</v>
      </c>
      <c r="D428"/>
      <c r="E428"/>
      <c r="F428"/>
      <c r="G428"/>
      <c r="H428"/>
      <c r="I428"/>
      <c r="J428"/>
      <c r="K428"/>
      <c r="L428"/>
      <c r="M428" s="200"/>
      <c r="N428" s="200"/>
      <c r="O428" s="200"/>
      <c r="P428" s="200"/>
      <c r="Q428" s="200"/>
      <c r="R428" s="200"/>
      <c r="S428" s="200"/>
      <c r="T428" s="200"/>
      <c r="U428" s="200"/>
      <c r="V428" s="200"/>
      <c r="W428" s="200"/>
      <c r="X428" s="200"/>
      <c r="Y428" s="200"/>
      <c r="Z428" s="200"/>
      <c r="AA428" s="200"/>
      <c r="AB428" s="200"/>
      <c r="AC428" s="200"/>
      <c r="AD428" s="200"/>
      <c r="AE428" s="200"/>
      <c r="AF428" s="200"/>
      <c r="AG428" s="200"/>
      <c r="AH428" s="200"/>
      <c r="AI428" s="200"/>
      <c r="AJ428" s="200"/>
      <c r="AK428" s="200"/>
      <c r="AL428" s="200"/>
      <c r="AM428" s="200"/>
      <c r="AN428" s="200"/>
      <c r="AO428" s="200"/>
      <c r="AP428" s="200"/>
      <c r="AQ428" s="200"/>
      <c r="AR428" s="200"/>
      <c r="AS428" s="200"/>
      <c r="AT428" s="200"/>
      <c r="AU428" s="200"/>
      <c r="AV428" s="200"/>
      <c r="AW428" s="200"/>
      <c r="AX428" s="200"/>
      <c r="AY428" s="200"/>
      <c r="AZ428" s="200"/>
      <c r="BA428" s="200"/>
      <c r="BB428" s="200"/>
      <c r="BC428" s="200"/>
      <c r="BD428" s="200"/>
      <c r="BE428" s="200"/>
      <c r="BF428" s="200"/>
      <c r="BG428" s="200"/>
      <c r="BH428" s="200"/>
      <c r="BI428" s="200"/>
      <c r="BJ428" s="200"/>
      <c r="BK428" s="200"/>
      <c r="BL428" s="200"/>
      <c r="BM428" s="200"/>
      <c r="BN428" s="200"/>
      <c r="BO428" s="200"/>
      <c r="BP428" s="200"/>
      <c r="BQ428" s="200"/>
      <c r="BR428" s="200"/>
      <c r="BS428" s="200"/>
      <c r="BT428" s="200"/>
      <c r="BU428" s="200"/>
      <c r="BV428" s="200"/>
      <c r="BW428" s="200"/>
      <c r="BX428" s="200"/>
      <c r="BY428" s="200"/>
      <c r="BZ428" s="200"/>
      <c r="CA428" s="200"/>
      <c r="CB428" s="200"/>
      <c r="CC428" s="200"/>
      <c r="CD428" s="200"/>
      <c r="CE428" s="200"/>
      <c r="CF428" s="200"/>
      <c r="CG428" s="200"/>
      <c r="CH428" s="200"/>
      <c r="CI428" s="200"/>
      <c r="CJ428" s="200"/>
      <c r="CK428" s="200"/>
      <c r="CL428" s="200"/>
      <c r="CM428" s="200"/>
      <c r="CN428" s="200"/>
      <c r="CO428" s="200"/>
      <c r="CP428" s="200"/>
      <c r="CQ428" s="200"/>
      <c r="CR428" s="200"/>
      <c r="CS428" s="200"/>
      <c r="CT428" s="200"/>
      <c r="CU428" s="200"/>
      <c r="CV428" s="200"/>
      <c r="CW428" s="200"/>
      <c r="CX428" s="200"/>
      <c r="CY428" s="200"/>
      <c r="CZ428" s="200"/>
      <c r="DA428" s="200"/>
      <c r="DB428" s="200"/>
      <c r="DC428" s="200"/>
      <c r="DD428" s="200"/>
      <c r="DE428" s="200"/>
      <c r="DF428" s="200"/>
      <c r="DG428" s="200"/>
      <c r="DH428" s="200"/>
      <c r="DI428" s="200"/>
      <c r="DJ428" s="200"/>
      <c r="DK428" s="200"/>
      <c r="DL428" s="200"/>
      <c r="DM428" s="200"/>
      <c r="DN428" s="200"/>
      <c r="DO428" s="200"/>
      <c r="DP428" s="200"/>
      <c r="DQ428" s="200"/>
      <c r="DR428" s="200"/>
      <c r="DS428" s="200"/>
      <c r="DT428" s="200"/>
      <c r="DU428" s="200"/>
      <c r="DV428" s="200"/>
      <c r="DW428" s="200"/>
      <c r="DX428" s="200"/>
      <c r="DY428" s="200"/>
      <c r="DZ428" s="200"/>
      <c r="EA428" s="200"/>
      <c r="EB428" s="200"/>
      <c r="EC428" s="200"/>
      <c r="ED428" s="200"/>
      <c r="EE428" s="200"/>
      <c r="EF428" s="200"/>
      <c r="EG428" s="32"/>
    </row>
    <row r="429" spans="1:137" s="156" customFormat="1" outlineLevel="1">
      <c r="A429" s="212"/>
      <c r="B429" s="201">
        <f>B428-COUNTIFS(C417:C428,#N/A)</f>
        <v>0</v>
      </c>
      <c r="C429" s="201" t="s">
        <v>285</v>
      </c>
      <c r="D429" s="201"/>
      <c r="E429" s="201"/>
      <c r="F429" s="201"/>
      <c r="G429" s="201"/>
      <c r="H429" s="201"/>
      <c r="I429" s="201"/>
      <c r="J429" s="201"/>
      <c r="K429" s="201"/>
      <c r="L429" s="201"/>
      <c r="M429" s="201">
        <f t="shared" ref="M429" si="119">SUM(M417:M428)</f>
        <v>0</v>
      </c>
      <c r="N429" s="201">
        <f t="shared" ref="N429:BY429" si="120">SUM(N417:N428)</f>
        <v>0</v>
      </c>
      <c r="O429" s="201">
        <f t="shared" si="120"/>
        <v>0</v>
      </c>
      <c r="P429" s="201">
        <f t="shared" si="120"/>
        <v>0</v>
      </c>
      <c r="Q429" s="201">
        <f t="shared" si="120"/>
        <v>0</v>
      </c>
      <c r="R429" s="201">
        <f t="shared" si="120"/>
        <v>0</v>
      </c>
      <c r="S429" s="201">
        <f t="shared" si="120"/>
        <v>0</v>
      </c>
      <c r="T429" s="201">
        <f t="shared" si="120"/>
        <v>0</v>
      </c>
      <c r="U429" s="201">
        <f t="shared" si="120"/>
        <v>0</v>
      </c>
      <c r="V429" s="201">
        <f t="shared" si="120"/>
        <v>0</v>
      </c>
      <c r="W429" s="201">
        <f t="shared" si="120"/>
        <v>0</v>
      </c>
      <c r="X429" s="201">
        <f t="shared" si="120"/>
        <v>0</v>
      </c>
      <c r="Y429" s="201">
        <f t="shared" si="120"/>
        <v>0</v>
      </c>
      <c r="Z429" s="201">
        <f t="shared" si="120"/>
        <v>0</v>
      </c>
      <c r="AA429" s="201">
        <f t="shared" si="120"/>
        <v>0</v>
      </c>
      <c r="AB429" s="201">
        <f t="shared" si="120"/>
        <v>0</v>
      </c>
      <c r="AC429" s="201">
        <f t="shared" si="120"/>
        <v>0</v>
      </c>
      <c r="AD429" s="201">
        <f t="shared" si="120"/>
        <v>0</v>
      </c>
      <c r="AE429" s="201">
        <f t="shared" si="120"/>
        <v>0</v>
      </c>
      <c r="AF429" s="201">
        <f t="shared" si="120"/>
        <v>0</v>
      </c>
      <c r="AG429" s="201">
        <f t="shared" si="120"/>
        <v>0</v>
      </c>
      <c r="AH429" s="201">
        <f t="shared" si="120"/>
        <v>0</v>
      </c>
      <c r="AI429" s="201">
        <f t="shared" si="120"/>
        <v>0</v>
      </c>
      <c r="AJ429" s="201">
        <f t="shared" si="120"/>
        <v>0</v>
      </c>
      <c r="AK429" s="201">
        <f t="shared" si="120"/>
        <v>0</v>
      </c>
      <c r="AL429" s="201">
        <f t="shared" si="120"/>
        <v>0</v>
      </c>
      <c r="AM429" s="201">
        <f t="shared" si="120"/>
        <v>0</v>
      </c>
      <c r="AN429" s="201">
        <f t="shared" si="120"/>
        <v>0</v>
      </c>
      <c r="AO429" s="201">
        <f t="shared" si="120"/>
        <v>0</v>
      </c>
      <c r="AP429" s="201">
        <f t="shared" si="120"/>
        <v>0</v>
      </c>
      <c r="AQ429" s="201">
        <f t="shared" si="120"/>
        <v>0</v>
      </c>
      <c r="AR429" s="201">
        <f t="shared" si="120"/>
        <v>0</v>
      </c>
      <c r="AS429" s="201">
        <f t="shared" si="120"/>
        <v>0</v>
      </c>
      <c r="AT429" s="201">
        <f t="shared" si="120"/>
        <v>0</v>
      </c>
      <c r="AU429" s="201">
        <f t="shared" si="120"/>
        <v>0</v>
      </c>
      <c r="AV429" s="201">
        <f t="shared" si="120"/>
        <v>0</v>
      </c>
      <c r="AW429" s="201">
        <f t="shared" si="120"/>
        <v>0</v>
      </c>
      <c r="AX429" s="201">
        <f t="shared" si="120"/>
        <v>0</v>
      </c>
      <c r="AY429" s="201">
        <f t="shared" si="120"/>
        <v>0</v>
      </c>
      <c r="AZ429" s="201">
        <f t="shared" si="120"/>
        <v>0</v>
      </c>
      <c r="BA429" s="201">
        <f t="shared" si="120"/>
        <v>0</v>
      </c>
      <c r="BB429" s="201">
        <f t="shared" si="120"/>
        <v>0</v>
      </c>
      <c r="BC429" s="201">
        <f t="shared" si="120"/>
        <v>0</v>
      </c>
      <c r="BD429" s="201">
        <f t="shared" si="120"/>
        <v>0</v>
      </c>
      <c r="BE429" s="201">
        <f t="shared" si="120"/>
        <v>0</v>
      </c>
      <c r="BF429" s="201">
        <f t="shared" si="120"/>
        <v>0</v>
      </c>
      <c r="BG429" s="201">
        <f t="shared" si="120"/>
        <v>0</v>
      </c>
      <c r="BH429" s="201">
        <f t="shared" si="120"/>
        <v>0</v>
      </c>
      <c r="BI429" s="201">
        <f t="shared" si="120"/>
        <v>0</v>
      </c>
      <c r="BJ429" s="201">
        <f t="shared" si="120"/>
        <v>0</v>
      </c>
      <c r="BK429" s="201">
        <f t="shared" si="120"/>
        <v>0</v>
      </c>
      <c r="BL429" s="201">
        <f t="shared" si="120"/>
        <v>0</v>
      </c>
      <c r="BM429" s="201">
        <f t="shared" si="120"/>
        <v>0</v>
      </c>
      <c r="BN429" s="201">
        <f t="shared" si="120"/>
        <v>0</v>
      </c>
      <c r="BO429" s="201">
        <f t="shared" si="120"/>
        <v>0</v>
      </c>
      <c r="BP429" s="201">
        <f t="shared" si="120"/>
        <v>0</v>
      </c>
      <c r="BQ429" s="201">
        <f t="shared" si="120"/>
        <v>0</v>
      </c>
      <c r="BR429" s="201">
        <f t="shared" si="120"/>
        <v>0</v>
      </c>
      <c r="BS429" s="201">
        <f t="shared" si="120"/>
        <v>0</v>
      </c>
      <c r="BT429" s="201">
        <f t="shared" si="120"/>
        <v>0</v>
      </c>
      <c r="BU429" s="201">
        <f t="shared" si="120"/>
        <v>0</v>
      </c>
      <c r="BV429" s="201">
        <f t="shared" si="120"/>
        <v>0</v>
      </c>
      <c r="BW429" s="201">
        <f t="shared" si="120"/>
        <v>0</v>
      </c>
      <c r="BX429" s="201">
        <f t="shared" si="120"/>
        <v>0</v>
      </c>
      <c r="BY429" s="201">
        <f t="shared" si="120"/>
        <v>0</v>
      </c>
      <c r="BZ429" s="201">
        <f t="shared" ref="BZ429:EG429" si="121">SUM(BZ417:BZ428)</f>
        <v>0</v>
      </c>
      <c r="CA429" s="201">
        <f t="shared" si="121"/>
        <v>0</v>
      </c>
      <c r="CB429" s="201">
        <f t="shared" si="121"/>
        <v>0</v>
      </c>
      <c r="CC429" s="201">
        <f t="shared" si="121"/>
        <v>0</v>
      </c>
      <c r="CD429" s="201">
        <f t="shared" si="121"/>
        <v>0</v>
      </c>
      <c r="CE429" s="201">
        <f t="shared" si="121"/>
        <v>0</v>
      </c>
      <c r="CF429" s="201">
        <f t="shared" si="121"/>
        <v>0</v>
      </c>
      <c r="CG429" s="201">
        <f t="shared" si="121"/>
        <v>0</v>
      </c>
      <c r="CH429" s="201">
        <f t="shared" si="121"/>
        <v>0</v>
      </c>
      <c r="CI429" s="201">
        <f t="shared" si="121"/>
        <v>0</v>
      </c>
      <c r="CJ429" s="201">
        <f t="shared" si="121"/>
        <v>0</v>
      </c>
      <c r="CK429" s="201">
        <f t="shared" si="121"/>
        <v>0</v>
      </c>
      <c r="CL429" s="201">
        <f t="shared" si="121"/>
        <v>0</v>
      </c>
      <c r="CM429" s="201">
        <f t="shared" si="121"/>
        <v>0</v>
      </c>
      <c r="CN429" s="201">
        <f t="shared" si="121"/>
        <v>0</v>
      </c>
      <c r="CO429" s="201">
        <f t="shared" si="121"/>
        <v>0</v>
      </c>
      <c r="CP429" s="201">
        <f t="shared" si="121"/>
        <v>0</v>
      </c>
      <c r="CQ429" s="201">
        <f t="shared" si="121"/>
        <v>0</v>
      </c>
      <c r="CR429" s="201">
        <f t="shared" si="121"/>
        <v>0</v>
      </c>
      <c r="CS429" s="201">
        <f t="shared" si="121"/>
        <v>0</v>
      </c>
      <c r="CT429" s="201">
        <f t="shared" si="121"/>
        <v>0</v>
      </c>
      <c r="CU429" s="201">
        <f t="shared" si="121"/>
        <v>0</v>
      </c>
      <c r="CV429" s="201">
        <f t="shared" si="121"/>
        <v>0</v>
      </c>
      <c r="CW429" s="201">
        <f t="shared" si="121"/>
        <v>0</v>
      </c>
      <c r="CX429" s="201">
        <f t="shared" si="121"/>
        <v>0</v>
      </c>
      <c r="CY429" s="201">
        <f t="shared" si="121"/>
        <v>0</v>
      </c>
      <c r="CZ429" s="201">
        <f t="shared" si="121"/>
        <v>0</v>
      </c>
      <c r="DA429" s="201">
        <f t="shared" si="121"/>
        <v>0</v>
      </c>
      <c r="DB429" s="201">
        <f t="shared" si="121"/>
        <v>0</v>
      </c>
      <c r="DC429" s="201">
        <f t="shared" si="121"/>
        <v>0</v>
      </c>
      <c r="DD429" s="201">
        <f t="shared" si="121"/>
        <v>0</v>
      </c>
      <c r="DE429" s="201">
        <f t="shared" si="121"/>
        <v>0</v>
      </c>
      <c r="DF429" s="201">
        <f t="shared" si="121"/>
        <v>0</v>
      </c>
      <c r="DG429" s="201">
        <f t="shared" si="121"/>
        <v>0</v>
      </c>
      <c r="DH429" s="201">
        <f t="shared" si="121"/>
        <v>0</v>
      </c>
      <c r="DI429" s="201">
        <f t="shared" si="121"/>
        <v>0</v>
      </c>
      <c r="DJ429" s="201">
        <f t="shared" si="121"/>
        <v>0</v>
      </c>
      <c r="DK429" s="201">
        <f t="shared" si="121"/>
        <v>0</v>
      </c>
      <c r="DL429" s="201">
        <f t="shared" si="121"/>
        <v>0</v>
      </c>
      <c r="DM429" s="201">
        <f t="shared" si="121"/>
        <v>0</v>
      </c>
      <c r="DN429" s="201">
        <f t="shared" si="121"/>
        <v>0</v>
      </c>
      <c r="DO429" s="201">
        <f t="shared" si="121"/>
        <v>0</v>
      </c>
      <c r="DP429" s="201">
        <f t="shared" si="121"/>
        <v>0</v>
      </c>
      <c r="DQ429" s="201">
        <f t="shared" si="121"/>
        <v>0</v>
      </c>
      <c r="DR429" s="201">
        <f t="shared" si="121"/>
        <v>0</v>
      </c>
      <c r="DS429" s="201">
        <f t="shared" si="121"/>
        <v>0</v>
      </c>
      <c r="DT429" s="201">
        <f t="shared" si="121"/>
        <v>0</v>
      </c>
      <c r="DU429" s="201">
        <f t="shared" si="121"/>
        <v>0</v>
      </c>
      <c r="DV429" s="201">
        <f t="shared" si="121"/>
        <v>0</v>
      </c>
      <c r="DW429" s="201">
        <f t="shared" si="121"/>
        <v>0</v>
      </c>
      <c r="DX429" s="201">
        <f t="shared" si="121"/>
        <v>0</v>
      </c>
      <c r="DY429" s="201">
        <f t="shared" si="121"/>
        <v>0</v>
      </c>
      <c r="DZ429" s="201">
        <f t="shared" si="121"/>
        <v>0</v>
      </c>
      <c r="EA429" s="201">
        <f t="shared" si="121"/>
        <v>0</v>
      </c>
      <c r="EB429" s="201">
        <f t="shared" si="121"/>
        <v>0</v>
      </c>
      <c r="EC429" s="201">
        <f t="shared" si="121"/>
        <v>0</v>
      </c>
      <c r="ED429" s="201">
        <f t="shared" si="121"/>
        <v>0</v>
      </c>
      <c r="EE429" s="201">
        <f t="shared" si="121"/>
        <v>0</v>
      </c>
      <c r="EF429" s="201">
        <f t="shared" si="121"/>
        <v>0</v>
      </c>
      <c r="EG429" s="155">
        <f t="shared" si="121"/>
        <v>0</v>
      </c>
    </row>
    <row r="430" spans="1:137" ht="16.149999999999999" outlineLevel="1" thickBot="1">
      <c r="A430" s="221"/>
      <c r="B430" s="222"/>
      <c r="C430" s="222"/>
      <c r="D430" s="222"/>
      <c r="E430" s="222"/>
      <c r="F430" s="222"/>
      <c r="G430" s="222"/>
      <c r="H430" s="222"/>
      <c r="I430" s="222"/>
      <c r="J430" s="222"/>
      <c r="K430" s="222"/>
      <c r="L430" s="222"/>
      <c r="M430" s="222"/>
      <c r="N430" s="222"/>
      <c r="O430" s="222"/>
      <c r="P430" s="222"/>
      <c r="Q430" s="222"/>
      <c r="R430" s="222"/>
      <c r="S430" s="222"/>
      <c r="T430" s="222"/>
      <c r="U430" s="222"/>
      <c r="V430" s="222"/>
      <c r="W430" s="222"/>
      <c r="X430" s="222"/>
      <c r="Y430" s="222"/>
      <c r="Z430" s="222"/>
      <c r="AA430" s="222"/>
      <c r="AB430" s="222"/>
      <c r="AC430" s="222"/>
      <c r="AD430" s="222"/>
      <c r="AE430" s="222"/>
      <c r="AF430" s="222"/>
      <c r="AG430" s="222"/>
      <c r="AH430" s="222"/>
      <c r="AI430" s="222"/>
      <c r="AJ430" s="222"/>
      <c r="AK430" s="222"/>
      <c r="AL430" s="222"/>
      <c r="AM430" s="222"/>
      <c r="AN430" s="222"/>
      <c r="AO430" s="222"/>
      <c r="AP430" s="222"/>
      <c r="AQ430" s="222"/>
      <c r="AR430" s="222"/>
      <c r="AS430" s="222"/>
      <c r="AT430" s="222"/>
      <c r="AU430" s="222"/>
      <c r="AV430" s="222"/>
      <c r="AW430" s="222"/>
      <c r="AX430" s="222"/>
      <c r="AY430" s="222"/>
      <c r="AZ430" s="222"/>
      <c r="BA430" s="222"/>
      <c r="BB430" s="222"/>
      <c r="BC430" s="222"/>
      <c r="BD430" s="222"/>
      <c r="BE430" s="222"/>
      <c r="BF430" s="222"/>
      <c r="BG430" s="222"/>
      <c r="BH430" s="222"/>
      <c r="BI430" s="222"/>
      <c r="BJ430" s="222"/>
      <c r="BK430" s="222"/>
      <c r="BL430" s="222"/>
      <c r="BM430" s="222"/>
      <c r="BN430" s="222"/>
      <c r="BO430" s="222"/>
      <c r="BP430" s="222"/>
      <c r="BQ430" s="222"/>
      <c r="BR430" s="222"/>
      <c r="BS430" s="222"/>
      <c r="BT430" s="222"/>
      <c r="BU430" s="222"/>
      <c r="BV430" s="222"/>
      <c r="BW430" s="222"/>
      <c r="BX430" s="222"/>
      <c r="BY430" s="222"/>
      <c r="BZ430" s="222"/>
      <c r="CA430" s="222"/>
      <c r="CB430" s="222"/>
      <c r="CC430" s="222"/>
      <c r="CD430" s="222"/>
      <c r="CE430" s="222"/>
      <c r="CF430" s="222"/>
      <c r="CG430" s="222"/>
      <c r="CH430" s="222"/>
      <c r="CI430" s="222"/>
      <c r="CJ430" s="222"/>
      <c r="CK430" s="222"/>
      <c r="CL430" s="222"/>
      <c r="CM430" s="222"/>
      <c r="CN430" s="222"/>
      <c r="CO430" s="222"/>
      <c r="CP430" s="222"/>
      <c r="CQ430" s="222"/>
      <c r="CR430" s="222"/>
      <c r="CS430" s="222"/>
      <c r="CT430" s="222"/>
      <c r="CU430" s="222"/>
      <c r="CV430" s="222"/>
      <c r="CW430" s="222"/>
      <c r="CX430" s="222"/>
      <c r="CY430" s="222"/>
      <c r="CZ430" s="222"/>
      <c r="DA430" s="222"/>
      <c r="DB430" s="222"/>
      <c r="DC430" s="222"/>
      <c r="DD430" s="222"/>
      <c r="DE430" s="222"/>
      <c r="DF430" s="222"/>
      <c r="DG430" s="222"/>
      <c r="DH430" s="222"/>
      <c r="DI430" s="222"/>
      <c r="DJ430" s="222"/>
      <c r="DK430" s="222"/>
      <c r="DL430" s="222"/>
      <c r="DM430" s="222"/>
      <c r="DN430" s="222"/>
      <c r="DO430" s="222"/>
      <c r="DP430" s="222"/>
      <c r="DQ430" s="222"/>
      <c r="DR430" s="222"/>
      <c r="DS430" s="222"/>
      <c r="DT430" s="222"/>
      <c r="DU430" s="222"/>
      <c r="DV430" s="222"/>
      <c r="DW430" s="222"/>
      <c r="DX430" s="222"/>
      <c r="DY430" s="222"/>
      <c r="DZ430" s="222"/>
      <c r="EA430" s="222"/>
      <c r="EB430" s="222"/>
      <c r="EC430" s="222"/>
      <c r="ED430" s="222"/>
      <c r="EE430" s="222"/>
      <c r="EF430" s="222"/>
      <c r="EG430" s="10"/>
    </row>
    <row r="431" spans="1:137" outlineLevel="1">
      <c r="A431" s="220" t="s">
        <v>254</v>
      </c>
      <c r="B431" s="220" t="s">
        <v>287</v>
      </c>
      <c r="C431" s="220" t="s">
        <v>284</v>
      </c>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c r="AA431" s="220"/>
      <c r="AB431" s="220"/>
      <c r="AC431" s="220"/>
      <c r="AD431" s="220"/>
      <c r="AE431" s="220"/>
      <c r="AF431" s="220"/>
      <c r="AG431" s="220"/>
      <c r="AH431" s="220"/>
      <c r="AI431" s="220"/>
      <c r="AJ431" s="220"/>
      <c r="AK431" s="220"/>
      <c r="AL431" s="220"/>
      <c r="AM431" s="220"/>
      <c r="AN431" s="220"/>
      <c r="AO431" s="220"/>
      <c r="AP431" s="220"/>
      <c r="AQ431" s="220"/>
      <c r="AR431" s="220"/>
      <c r="AS431" s="220"/>
      <c r="AT431" s="220"/>
      <c r="AU431" s="220"/>
      <c r="AV431" s="220"/>
      <c r="AW431" s="220"/>
      <c r="AX431" s="220"/>
      <c r="AY431" s="220"/>
      <c r="AZ431" s="220"/>
      <c r="BA431" s="220"/>
      <c r="BB431" s="220"/>
      <c r="BC431" s="220"/>
      <c r="BD431" s="220"/>
      <c r="BE431" s="220"/>
      <c r="BF431" s="220"/>
      <c r="BG431" s="220"/>
      <c r="BH431" s="220"/>
      <c r="BI431" s="220"/>
      <c r="BJ431" s="220"/>
      <c r="BK431" s="220"/>
      <c r="BL431" s="220"/>
      <c r="BM431" s="220"/>
      <c r="BN431" s="220"/>
      <c r="BO431" s="220"/>
      <c r="BP431" s="220"/>
      <c r="BQ431" s="220"/>
      <c r="BR431" s="220"/>
      <c r="BS431" s="220"/>
      <c r="BT431" s="220"/>
      <c r="BU431" s="220"/>
      <c r="BV431" s="220"/>
      <c r="BW431" s="220"/>
      <c r="BX431" s="220"/>
      <c r="BY431" s="220"/>
      <c r="BZ431" s="220"/>
      <c r="CA431" s="220"/>
      <c r="CB431" s="220"/>
      <c r="CC431" s="220"/>
      <c r="CD431" s="220"/>
      <c r="CE431" s="220"/>
      <c r="CF431" s="220"/>
      <c r="CG431" s="220"/>
      <c r="CH431" s="220"/>
      <c r="CI431" s="220"/>
      <c r="CJ431" s="220"/>
      <c r="CK431" s="220"/>
      <c r="CL431" s="220"/>
      <c r="CM431" s="220"/>
      <c r="CN431" s="220"/>
      <c r="CO431" s="220"/>
      <c r="CP431" s="220"/>
      <c r="CQ431" s="220"/>
      <c r="CR431" s="220"/>
      <c r="CS431" s="220"/>
      <c r="CT431" s="220"/>
      <c r="CU431" s="220"/>
      <c r="CV431" s="220"/>
      <c r="CW431" s="220"/>
      <c r="CX431" s="220"/>
      <c r="CY431" s="220"/>
      <c r="CZ431" s="220"/>
      <c r="DA431" s="220"/>
      <c r="DB431" s="220"/>
      <c r="DC431" s="220"/>
      <c r="DD431" s="220"/>
      <c r="DE431" s="220"/>
      <c r="DF431" s="220"/>
      <c r="DG431" s="220"/>
      <c r="DH431" s="220"/>
      <c r="DI431" s="220"/>
      <c r="DJ431" s="220"/>
      <c r="DK431" s="220"/>
      <c r="DL431" s="220"/>
      <c r="DM431" s="220"/>
      <c r="DN431" s="220"/>
      <c r="DO431" s="220"/>
      <c r="DP431" s="220"/>
      <c r="DQ431" s="220"/>
      <c r="DR431" s="220"/>
      <c r="DS431" s="220"/>
      <c r="DT431" s="220"/>
      <c r="DU431" s="220"/>
      <c r="DV431" s="220"/>
      <c r="DW431" s="220"/>
      <c r="DX431" s="220"/>
      <c r="DY431" s="220"/>
      <c r="DZ431" s="220"/>
      <c r="EA431" s="220"/>
      <c r="EB431" s="220"/>
      <c r="EC431" s="220"/>
      <c r="ED431" s="220"/>
      <c r="EE431" s="220"/>
      <c r="EF431" s="220"/>
      <c r="EG431" s="9"/>
    </row>
    <row r="432" spans="1:137" outlineLevel="1">
      <c r="A432" s="211" t="str">
        <f>A399&amp;"."&amp;A431&amp;"."&amp;A400&amp;"."&amp;B432</f>
        <v>3.d.1.1</v>
      </c>
      <c r="B432">
        <v>1</v>
      </c>
      <c r="C432" t="str">
        <f>_xlfn.XLOOKUP($A432,Select!$A$4:$A$65,Select!$H$4:$H$65)</f>
        <v>Operator PMT</v>
      </c>
      <c r="D432"/>
      <c r="E432"/>
      <c r="F432"/>
      <c r="G432"/>
      <c r="H432"/>
      <c r="I432"/>
      <c r="J432"/>
      <c r="K432"/>
      <c r="L432"/>
      <c r="M432" s="200"/>
      <c r="N432" s="200"/>
      <c r="O432" s="200"/>
      <c r="P432" s="200"/>
      <c r="Q432" s="200"/>
      <c r="R432" s="200"/>
      <c r="S432" s="200"/>
      <c r="T432" s="200"/>
      <c r="U432" s="200"/>
      <c r="V432" s="200"/>
      <c r="W432" s="200"/>
      <c r="X432" s="200"/>
      <c r="Y432" s="200"/>
      <c r="Z432" s="200"/>
      <c r="AA432" s="200"/>
      <c r="AB432" s="200"/>
      <c r="AC432" s="200"/>
      <c r="AD432" s="200"/>
      <c r="AE432" s="200"/>
      <c r="AF432" s="200"/>
      <c r="AG432" s="200"/>
      <c r="AH432" s="200"/>
      <c r="AI432" s="200"/>
      <c r="AJ432" s="200"/>
      <c r="AK432" s="200"/>
      <c r="AL432" s="200"/>
      <c r="AM432" s="200"/>
      <c r="AN432" s="200"/>
      <c r="AO432" s="200"/>
      <c r="AP432" s="200"/>
      <c r="AQ432" s="200"/>
      <c r="AR432" s="200"/>
      <c r="AS432" s="200"/>
      <c r="AT432" s="200"/>
      <c r="AU432" s="200"/>
      <c r="AV432" s="200"/>
      <c r="AW432" s="200"/>
      <c r="AX432" s="200"/>
      <c r="AY432" s="200"/>
      <c r="AZ432" s="200"/>
      <c r="BA432" s="200"/>
      <c r="BB432" s="200"/>
      <c r="BC432" s="200"/>
      <c r="BD432" s="200"/>
      <c r="BE432" s="200"/>
      <c r="BF432" s="200"/>
      <c r="BG432" s="200"/>
      <c r="BH432" s="200"/>
      <c r="BI432" s="200"/>
      <c r="BJ432" s="200"/>
      <c r="BK432" s="200"/>
      <c r="BL432" s="200"/>
      <c r="BM432" s="200"/>
      <c r="BN432" s="200"/>
      <c r="BO432" s="200"/>
      <c r="BP432" s="200"/>
      <c r="BQ432" s="200"/>
      <c r="BR432" s="200"/>
      <c r="BS432" s="200"/>
      <c r="BT432" s="200"/>
      <c r="BU432" s="200"/>
      <c r="BV432" s="200"/>
      <c r="BW432" s="200"/>
      <c r="BX432" s="200"/>
      <c r="BY432" s="200"/>
      <c r="BZ432" s="200"/>
      <c r="CA432" s="200"/>
      <c r="CB432" s="200"/>
      <c r="CC432" s="200"/>
      <c r="CD432" s="200"/>
      <c r="CE432" s="200"/>
      <c r="CF432" s="200"/>
      <c r="CG432" s="200"/>
      <c r="CH432" s="200"/>
      <c r="CI432" s="200"/>
      <c r="CJ432" s="200"/>
      <c r="CK432" s="200"/>
      <c r="CL432" s="200"/>
      <c r="CM432" s="200"/>
      <c r="CN432" s="200"/>
      <c r="CO432" s="200"/>
      <c r="CP432" s="200"/>
      <c r="CQ432" s="200"/>
      <c r="CR432" s="200"/>
      <c r="CS432" s="200"/>
      <c r="CT432" s="200"/>
      <c r="CU432" s="200"/>
      <c r="CV432" s="200"/>
      <c r="CW432" s="200"/>
      <c r="CX432" s="200"/>
      <c r="CY432" s="200"/>
      <c r="CZ432" s="200"/>
      <c r="DA432" s="200"/>
      <c r="DB432" s="200"/>
      <c r="DC432" s="200"/>
      <c r="DD432" s="200"/>
      <c r="DE432" s="200"/>
      <c r="DF432" s="200"/>
      <c r="DG432" s="200"/>
      <c r="DH432" s="200"/>
      <c r="DI432" s="200"/>
      <c r="DJ432" s="200"/>
      <c r="DK432" s="200"/>
      <c r="DL432" s="200"/>
      <c r="DM432" s="200"/>
      <c r="DN432" s="200"/>
      <c r="DO432" s="200"/>
      <c r="DP432" s="200"/>
      <c r="DQ432" s="200"/>
      <c r="DR432" s="200"/>
      <c r="DS432" s="200"/>
      <c r="DT432" s="200"/>
      <c r="DU432" s="200"/>
      <c r="DV432" s="200"/>
      <c r="DW432" s="200"/>
      <c r="DX432" s="200"/>
      <c r="DY432" s="200"/>
      <c r="DZ432" s="200"/>
      <c r="EA432" s="200"/>
      <c r="EB432" s="200"/>
      <c r="EC432" s="200"/>
      <c r="ED432" s="200"/>
      <c r="EE432" s="200"/>
      <c r="EF432" s="200"/>
      <c r="EG432" s="32"/>
    </row>
    <row r="433" spans="1:137" outlineLevel="1">
      <c r="A433" s="211" t="str">
        <f>A399&amp;"."&amp;A431&amp;"."&amp;A400&amp;"."&amp;B433</f>
        <v>3.d.1.2</v>
      </c>
      <c r="B433">
        <v>2</v>
      </c>
      <c r="C433" t="str">
        <f>_xlfn.XLOOKUP($A433,Select!$A$4:$A$65,Select!$H$4:$H$65)</f>
        <v>Pre-FEED Contractor</v>
      </c>
      <c r="D433"/>
      <c r="E433"/>
      <c r="F433"/>
      <c r="G433"/>
      <c r="H433"/>
      <c r="I433"/>
      <c r="J433"/>
      <c r="K433"/>
      <c r="L433"/>
      <c r="M433" s="200"/>
      <c r="N433" s="200"/>
      <c r="O433" s="200"/>
      <c r="P433" s="200"/>
      <c r="Q433" s="200"/>
      <c r="R433" s="200"/>
      <c r="S433" s="200"/>
      <c r="T433" s="200"/>
      <c r="U433" s="200"/>
      <c r="V433" s="200"/>
      <c r="W433" s="200"/>
      <c r="X433" s="200"/>
      <c r="Y433" s="200"/>
      <c r="Z433" s="200"/>
      <c r="AA433" s="200"/>
      <c r="AB433" s="200"/>
      <c r="AC433" s="200"/>
      <c r="AD433" s="200"/>
      <c r="AE433" s="200"/>
      <c r="AF433" s="200"/>
      <c r="AG433" s="200"/>
      <c r="AH433" s="200"/>
      <c r="AI433" s="200"/>
      <c r="AJ433" s="200"/>
      <c r="AK433" s="200"/>
      <c r="AL433" s="200"/>
      <c r="AM433" s="200"/>
      <c r="AN433" s="200"/>
      <c r="AO433" s="200"/>
      <c r="AP433" s="200"/>
      <c r="AQ433" s="200"/>
      <c r="AR433" s="200"/>
      <c r="AS433" s="200"/>
      <c r="AT433" s="200"/>
      <c r="AU433" s="200"/>
      <c r="AV433" s="200"/>
      <c r="AW433" s="200"/>
      <c r="AX433" s="200"/>
      <c r="AY433" s="200"/>
      <c r="AZ433" s="200"/>
      <c r="BA433" s="200"/>
      <c r="BB433" s="200"/>
      <c r="BC433" s="200"/>
      <c r="BD433" s="200"/>
      <c r="BE433" s="200"/>
      <c r="BF433" s="200"/>
      <c r="BG433" s="200"/>
      <c r="BH433" s="200"/>
      <c r="BI433" s="200"/>
      <c r="BJ433" s="200"/>
      <c r="BK433" s="200"/>
      <c r="BL433" s="200"/>
      <c r="BM433" s="200"/>
      <c r="BN433" s="200"/>
      <c r="BO433" s="200"/>
      <c r="BP433" s="200"/>
      <c r="BQ433" s="200"/>
      <c r="BR433" s="200"/>
      <c r="BS433" s="200"/>
      <c r="BT433" s="200"/>
      <c r="BU433" s="200"/>
      <c r="BV433" s="200"/>
      <c r="BW433" s="200"/>
      <c r="BX433" s="200"/>
      <c r="BY433" s="200"/>
      <c r="BZ433" s="200"/>
      <c r="CA433" s="200"/>
      <c r="CB433" s="200"/>
      <c r="CC433" s="200"/>
      <c r="CD433" s="200"/>
      <c r="CE433" s="200"/>
      <c r="CF433" s="200"/>
      <c r="CG433" s="200"/>
      <c r="CH433" s="200"/>
      <c r="CI433" s="200"/>
      <c r="CJ433" s="200"/>
      <c r="CK433" s="200"/>
      <c r="CL433" s="200"/>
      <c r="CM433" s="200"/>
      <c r="CN433" s="200"/>
      <c r="CO433" s="200"/>
      <c r="CP433" s="200"/>
      <c r="CQ433" s="200"/>
      <c r="CR433" s="200"/>
      <c r="CS433" s="200"/>
      <c r="CT433" s="200"/>
      <c r="CU433" s="200"/>
      <c r="CV433" s="200"/>
      <c r="CW433" s="200"/>
      <c r="CX433" s="200"/>
      <c r="CY433" s="200"/>
      <c r="CZ433" s="200"/>
      <c r="DA433" s="200"/>
      <c r="DB433" s="200"/>
      <c r="DC433" s="200"/>
      <c r="DD433" s="200"/>
      <c r="DE433" s="200"/>
      <c r="DF433" s="200"/>
      <c r="DG433" s="200"/>
      <c r="DH433" s="200"/>
      <c r="DI433" s="200"/>
      <c r="DJ433" s="200"/>
      <c r="DK433" s="200"/>
      <c r="DL433" s="200"/>
      <c r="DM433" s="200"/>
      <c r="DN433" s="200"/>
      <c r="DO433" s="200"/>
      <c r="DP433" s="200"/>
      <c r="DQ433" s="200"/>
      <c r="DR433" s="200"/>
      <c r="DS433" s="200"/>
      <c r="DT433" s="200"/>
      <c r="DU433" s="200"/>
      <c r="DV433" s="200"/>
      <c r="DW433" s="200"/>
      <c r="DX433" s="200"/>
      <c r="DY433" s="200"/>
      <c r="DZ433" s="200"/>
      <c r="EA433" s="200"/>
      <c r="EB433" s="200"/>
      <c r="EC433" s="200"/>
      <c r="ED433" s="200"/>
      <c r="EE433" s="200"/>
      <c r="EF433" s="200"/>
      <c r="EG433" s="32"/>
    </row>
    <row r="434" spans="1:137" outlineLevel="1">
      <c r="A434" s="211" t="str">
        <f>A399&amp;"."&amp;A431&amp;"."&amp;A400&amp;"."&amp;B434</f>
        <v>3.d.1.3</v>
      </c>
      <c r="B434">
        <v>3</v>
      </c>
      <c r="C434" t="str">
        <f>_xlfn.XLOOKUP($A434,Select!$A$4:$A$65,Select!$H$4:$H$65)</f>
        <v>Other</v>
      </c>
      <c r="D434"/>
      <c r="E434"/>
      <c r="F434"/>
      <c r="G434"/>
      <c r="H434"/>
      <c r="I434"/>
      <c r="J434"/>
      <c r="K434"/>
      <c r="L434"/>
      <c r="M434" s="200"/>
      <c r="N434" s="200"/>
      <c r="O434" s="200"/>
      <c r="P434" s="200"/>
      <c r="Q434" s="200"/>
      <c r="R434" s="200"/>
      <c r="S434" s="200"/>
      <c r="T434" s="200"/>
      <c r="U434" s="200"/>
      <c r="V434" s="200"/>
      <c r="W434" s="200"/>
      <c r="X434" s="200"/>
      <c r="Y434" s="200"/>
      <c r="Z434" s="200"/>
      <c r="AA434" s="200"/>
      <c r="AB434" s="200"/>
      <c r="AC434" s="200"/>
      <c r="AD434" s="200"/>
      <c r="AE434" s="200"/>
      <c r="AF434" s="200"/>
      <c r="AG434" s="200"/>
      <c r="AH434" s="200"/>
      <c r="AI434" s="200"/>
      <c r="AJ434" s="200"/>
      <c r="AK434" s="200"/>
      <c r="AL434" s="200"/>
      <c r="AM434" s="200"/>
      <c r="AN434" s="200"/>
      <c r="AO434" s="200"/>
      <c r="AP434" s="200"/>
      <c r="AQ434" s="200"/>
      <c r="AR434" s="200"/>
      <c r="AS434" s="200"/>
      <c r="AT434" s="200"/>
      <c r="AU434" s="200"/>
      <c r="AV434" s="200"/>
      <c r="AW434" s="200"/>
      <c r="AX434" s="200"/>
      <c r="AY434" s="200"/>
      <c r="AZ434" s="200"/>
      <c r="BA434" s="200"/>
      <c r="BB434" s="200"/>
      <c r="BC434" s="200"/>
      <c r="BD434" s="200"/>
      <c r="BE434" s="200"/>
      <c r="BF434" s="200"/>
      <c r="BG434" s="200"/>
      <c r="BH434" s="200"/>
      <c r="BI434" s="200"/>
      <c r="BJ434" s="200"/>
      <c r="BK434" s="200"/>
      <c r="BL434" s="200"/>
      <c r="BM434" s="200"/>
      <c r="BN434" s="200"/>
      <c r="BO434" s="200"/>
      <c r="BP434" s="200"/>
      <c r="BQ434" s="200"/>
      <c r="BR434" s="200"/>
      <c r="BS434" s="200"/>
      <c r="BT434" s="200"/>
      <c r="BU434" s="200"/>
      <c r="BV434" s="200"/>
      <c r="BW434" s="200"/>
      <c r="BX434" s="200"/>
      <c r="BY434" s="200"/>
      <c r="BZ434" s="200"/>
      <c r="CA434" s="200"/>
      <c r="CB434" s="200"/>
      <c r="CC434" s="200"/>
      <c r="CD434" s="200"/>
      <c r="CE434" s="200"/>
      <c r="CF434" s="200"/>
      <c r="CG434" s="200"/>
      <c r="CH434" s="200"/>
      <c r="CI434" s="200"/>
      <c r="CJ434" s="200"/>
      <c r="CK434" s="200"/>
      <c r="CL434" s="200"/>
      <c r="CM434" s="200"/>
      <c r="CN434" s="200"/>
      <c r="CO434" s="200"/>
      <c r="CP434" s="200"/>
      <c r="CQ434" s="200"/>
      <c r="CR434" s="200"/>
      <c r="CS434" s="200"/>
      <c r="CT434" s="200"/>
      <c r="CU434" s="200"/>
      <c r="CV434" s="200"/>
      <c r="CW434" s="200"/>
      <c r="CX434" s="200"/>
      <c r="CY434" s="200"/>
      <c r="CZ434" s="200"/>
      <c r="DA434" s="200"/>
      <c r="DB434" s="200"/>
      <c r="DC434" s="200"/>
      <c r="DD434" s="200"/>
      <c r="DE434" s="200"/>
      <c r="DF434" s="200"/>
      <c r="DG434" s="200"/>
      <c r="DH434" s="200"/>
      <c r="DI434" s="200"/>
      <c r="DJ434" s="200"/>
      <c r="DK434" s="200"/>
      <c r="DL434" s="200"/>
      <c r="DM434" s="200"/>
      <c r="DN434" s="200"/>
      <c r="DO434" s="200"/>
      <c r="DP434" s="200"/>
      <c r="DQ434" s="200"/>
      <c r="DR434" s="200"/>
      <c r="DS434" s="200"/>
      <c r="DT434" s="200"/>
      <c r="DU434" s="200"/>
      <c r="DV434" s="200"/>
      <c r="DW434" s="200"/>
      <c r="DX434" s="200"/>
      <c r="DY434" s="200"/>
      <c r="DZ434" s="200"/>
      <c r="EA434" s="200"/>
      <c r="EB434" s="200"/>
      <c r="EC434" s="200"/>
      <c r="ED434" s="200"/>
      <c r="EE434" s="200"/>
      <c r="EF434" s="200"/>
      <c r="EG434" s="32"/>
    </row>
    <row r="435" spans="1:137" outlineLevel="1">
      <c r="A435" s="211" t="str">
        <f>A399&amp;"."&amp;A431&amp;"."&amp;A400&amp;"."&amp;B435</f>
        <v>3.d.1.4</v>
      </c>
      <c r="B435">
        <v>4</v>
      </c>
      <c r="C435" t="str">
        <f>_xlfn.XLOOKUP($A435,Select!$A$4:$A$65,Select!$H$4:$H$65)</f>
        <v>NGV</v>
      </c>
      <c r="D435"/>
      <c r="E435"/>
      <c r="F435"/>
      <c r="G435"/>
      <c r="H435"/>
      <c r="I435"/>
      <c r="J435"/>
      <c r="K435"/>
      <c r="L435"/>
      <c r="M435" s="200"/>
      <c r="N435" s="200"/>
      <c r="O435" s="200"/>
      <c r="P435" s="200"/>
      <c r="Q435" s="200"/>
      <c r="R435" s="200"/>
      <c r="S435" s="200"/>
      <c r="T435" s="200"/>
      <c r="U435" s="200"/>
      <c r="V435" s="200"/>
      <c r="W435" s="200"/>
      <c r="X435" s="200"/>
      <c r="Y435" s="200"/>
      <c r="Z435" s="200"/>
      <c r="AA435" s="200"/>
      <c r="AB435" s="200"/>
      <c r="AC435" s="200"/>
      <c r="AD435" s="200"/>
      <c r="AE435" s="200"/>
      <c r="AF435" s="200"/>
      <c r="AG435" s="200"/>
      <c r="AH435" s="200"/>
      <c r="AI435" s="200"/>
      <c r="AJ435" s="200"/>
      <c r="AK435" s="200"/>
      <c r="AL435" s="200"/>
      <c r="AM435" s="200"/>
      <c r="AN435" s="200"/>
      <c r="AO435" s="200"/>
      <c r="AP435" s="200"/>
      <c r="AQ435" s="200"/>
      <c r="AR435" s="200"/>
      <c r="AS435" s="200"/>
      <c r="AT435" s="200"/>
      <c r="AU435" s="200"/>
      <c r="AV435" s="200"/>
      <c r="AW435" s="200"/>
      <c r="AX435" s="200"/>
      <c r="AY435" s="200"/>
      <c r="AZ435" s="200"/>
      <c r="BA435" s="200"/>
      <c r="BB435" s="200"/>
      <c r="BC435" s="200"/>
      <c r="BD435" s="200"/>
      <c r="BE435" s="200"/>
      <c r="BF435" s="200"/>
      <c r="BG435" s="200"/>
      <c r="BH435" s="200"/>
      <c r="BI435" s="200"/>
      <c r="BJ435" s="200"/>
      <c r="BK435" s="200"/>
      <c r="BL435" s="200"/>
      <c r="BM435" s="200"/>
      <c r="BN435" s="200"/>
      <c r="BO435" s="200"/>
      <c r="BP435" s="200"/>
      <c r="BQ435" s="200"/>
      <c r="BR435" s="200"/>
      <c r="BS435" s="200"/>
      <c r="BT435" s="200"/>
      <c r="BU435" s="200"/>
      <c r="BV435" s="200"/>
      <c r="BW435" s="200"/>
      <c r="BX435" s="200"/>
      <c r="BY435" s="200"/>
      <c r="BZ435" s="200"/>
      <c r="CA435" s="200"/>
      <c r="CB435" s="200"/>
      <c r="CC435" s="200"/>
      <c r="CD435" s="200"/>
      <c r="CE435" s="200"/>
      <c r="CF435" s="200"/>
      <c r="CG435" s="200"/>
      <c r="CH435" s="200"/>
      <c r="CI435" s="200"/>
      <c r="CJ435" s="200"/>
      <c r="CK435" s="200"/>
      <c r="CL435" s="200"/>
      <c r="CM435" s="200"/>
      <c r="CN435" s="200"/>
      <c r="CO435" s="200"/>
      <c r="CP435" s="200"/>
      <c r="CQ435" s="200"/>
      <c r="CR435" s="200"/>
      <c r="CS435" s="200"/>
      <c r="CT435" s="200"/>
      <c r="CU435" s="200"/>
      <c r="CV435" s="200"/>
      <c r="CW435" s="200"/>
      <c r="CX435" s="200"/>
      <c r="CY435" s="200"/>
      <c r="CZ435" s="200"/>
      <c r="DA435" s="200"/>
      <c r="DB435" s="200"/>
      <c r="DC435" s="200"/>
      <c r="DD435" s="200"/>
      <c r="DE435" s="200"/>
      <c r="DF435" s="200"/>
      <c r="DG435" s="200"/>
      <c r="DH435" s="200"/>
      <c r="DI435" s="200"/>
      <c r="DJ435" s="200"/>
      <c r="DK435" s="200"/>
      <c r="DL435" s="200"/>
      <c r="DM435" s="200"/>
      <c r="DN435" s="200"/>
      <c r="DO435" s="200"/>
      <c r="DP435" s="200"/>
      <c r="DQ435" s="200"/>
      <c r="DR435" s="200"/>
      <c r="DS435" s="200"/>
      <c r="DT435" s="200"/>
      <c r="DU435" s="200"/>
      <c r="DV435" s="200"/>
      <c r="DW435" s="200"/>
      <c r="DX435" s="200"/>
      <c r="DY435" s="200"/>
      <c r="DZ435" s="200"/>
      <c r="EA435" s="200"/>
      <c r="EB435" s="200"/>
      <c r="EC435" s="200"/>
      <c r="ED435" s="200"/>
      <c r="EE435" s="200"/>
      <c r="EF435" s="200"/>
      <c r="EG435" s="32"/>
    </row>
    <row r="436" spans="1:137" outlineLevel="1">
      <c r="A436" s="211" t="str">
        <f>A399&amp;"."&amp;A431&amp;"."&amp;A400&amp;"."&amp;B436</f>
        <v>3.d.1.5</v>
      </c>
      <c r="B436">
        <v>5</v>
      </c>
      <c r="C436" t="str">
        <f>_xlfn.XLOOKUP($A436,Select!$A$4:$A$65,Select!$H$4:$H$65)</f>
        <v>Other IJV Costs</v>
      </c>
      <c r="D436"/>
      <c r="E436"/>
      <c r="F436"/>
      <c r="G436"/>
      <c r="H436"/>
      <c r="I436"/>
      <c r="J436"/>
      <c r="K436"/>
      <c r="L436"/>
      <c r="M436" s="200"/>
      <c r="N436" s="200"/>
      <c r="O436" s="200"/>
      <c r="P436" s="200"/>
      <c r="Q436" s="200"/>
      <c r="R436" s="200"/>
      <c r="S436" s="200"/>
      <c r="T436" s="200"/>
      <c r="U436" s="200"/>
      <c r="V436" s="200"/>
      <c r="W436" s="200"/>
      <c r="X436" s="200"/>
      <c r="Y436" s="200"/>
      <c r="Z436" s="200"/>
      <c r="AA436" s="200"/>
      <c r="AB436" s="200"/>
      <c r="AC436" s="200"/>
      <c r="AD436" s="200"/>
      <c r="AE436" s="200"/>
      <c r="AF436" s="200"/>
      <c r="AG436" s="200"/>
      <c r="AH436" s="200"/>
      <c r="AI436" s="200"/>
      <c r="AJ436" s="200"/>
      <c r="AK436" s="200"/>
      <c r="AL436" s="200"/>
      <c r="AM436" s="200"/>
      <c r="AN436" s="200"/>
      <c r="AO436" s="200"/>
      <c r="AP436" s="200"/>
      <c r="AQ436" s="200"/>
      <c r="AR436" s="200"/>
      <c r="AS436" s="200"/>
      <c r="AT436" s="200"/>
      <c r="AU436" s="200"/>
      <c r="AV436" s="200"/>
      <c r="AW436" s="200"/>
      <c r="AX436" s="200"/>
      <c r="AY436" s="200"/>
      <c r="AZ436" s="200"/>
      <c r="BA436" s="200"/>
      <c r="BB436" s="200"/>
      <c r="BC436" s="200"/>
      <c r="BD436" s="200"/>
      <c r="BE436" s="200"/>
      <c r="BF436" s="200"/>
      <c r="BG436" s="200"/>
      <c r="BH436" s="200"/>
      <c r="BI436" s="200"/>
      <c r="BJ436" s="200"/>
      <c r="BK436" s="200"/>
      <c r="BL436" s="200"/>
      <c r="BM436" s="200"/>
      <c r="BN436" s="200"/>
      <c r="BO436" s="200"/>
      <c r="BP436" s="200"/>
      <c r="BQ436" s="200"/>
      <c r="BR436" s="200"/>
      <c r="BS436" s="200"/>
      <c r="BT436" s="200"/>
      <c r="BU436" s="200"/>
      <c r="BV436" s="200"/>
      <c r="BW436" s="200"/>
      <c r="BX436" s="200"/>
      <c r="BY436" s="200"/>
      <c r="BZ436" s="200"/>
      <c r="CA436" s="200"/>
      <c r="CB436" s="200"/>
      <c r="CC436" s="200"/>
      <c r="CD436" s="200"/>
      <c r="CE436" s="200"/>
      <c r="CF436" s="200"/>
      <c r="CG436" s="200"/>
      <c r="CH436" s="200"/>
      <c r="CI436" s="200"/>
      <c r="CJ436" s="200"/>
      <c r="CK436" s="200"/>
      <c r="CL436" s="200"/>
      <c r="CM436" s="200"/>
      <c r="CN436" s="200"/>
      <c r="CO436" s="200"/>
      <c r="CP436" s="200"/>
      <c r="CQ436" s="200"/>
      <c r="CR436" s="200"/>
      <c r="CS436" s="200"/>
      <c r="CT436" s="200"/>
      <c r="CU436" s="200"/>
      <c r="CV436" s="200"/>
      <c r="CW436" s="200"/>
      <c r="CX436" s="200"/>
      <c r="CY436" s="200"/>
      <c r="CZ436" s="200"/>
      <c r="DA436" s="200"/>
      <c r="DB436" s="200"/>
      <c r="DC436" s="200"/>
      <c r="DD436" s="200"/>
      <c r="DE436" s="200"/>
      <c r="DF436" s="200"/>
      <c r="DG436" s="200"/>
      <c r="DH436" s="200"/>
      <c r="DI436" s="200"/>
      <c r="DJ436" s="200"/>
      <c r="DK436" s="200"/>
      <c r="DL436" s="200"/>
      <c r="DM436" s="200"/>
      <c r="DN436" s="200"/>
      <c r="DO436" s="200"/>
      <c r="DP436" s="200"/>
      <c r="DQ436" s="200"/>
      <c r="DR436" s="200"/>
      <c r="DS436" s="200"/>
      <c r="DT436" s="200"/>
      <c r="DU436" s="200"/>
      <c r="DV436" s="200"/>
      <c r="DW436" s="200"/>
      <c r="DX436" s="200"/>
      <c r="DY436" s="200"/>
      <c r="DZ436" s="200"/>
      <c r="EA436" s="200"/>
      <c r="EB436" s="200"/>
      <c r="EC436" s="200"/>
      <c r="ED436" s="200"/>
      <c r="EE436" s="200"/>
      <c r="EF436" s="200"/>
      <c r="EG436" s="32"/>
    </row>
    <row r="437" spans="1:137" outlineLevel="1">
      <c r="A437" s="211" t="str">
        <f>A399&amp;"."&amp;A431&amp;"."&amp;A400&amp;"."&amp;B437</f>
        <v>3.d.1.6</v>
      </c>
      <c r="B437">
        <v>6</v>
      </c>
      <c r="C437" t="e">
        <f>_xlfn.XLOOKUP($A437,Select!$A$4:$A$65,Select!$H$4:$H$65)</f>
        <v>#N/A</v>
      </c>
      <c r="D437"/>
      <c r="E437"/>
      <c r="F437"/>
      <c r="G437"/>
      <c r="H437"/>
      <c r="I437"/>
      <c r="J437"/>
      <c r="K437"/>
      <c r="L437"/>
      <c r="M437" s="200"/>
      <c r="N437" s="200"/>
      <c r="O437" s="200"/>
      <c r="P437" s="200"/>
      <c r="Q437" s="200"/>
      <c r="R437" s="200"/>
      <c r="S437" s="200"/>
      <c r="T437" s="200"/>
      <c r="U437" s="200"/>
      <c r="V437" s="200"/>
      <c r="W437" s="200"/>
      <c r="X437" s="200"/>
      <c r="Y437" s="200"/>
      <c r="Z437" s="200"/>
      <c r="AA437" s="200"/>
      <c r="AB437" s="200"/>
      <c r="AC437" s="200"/>
      <c r="AD437" s="200"/>
      <c r="AE437" s="200"/>
      <c r="AF437" s="200"/>
      <c r="AG437" s="200"/>
      <c r="AH437" s="200"/>
      <c r="AI437" s="200"/>
      <c r="AJ437" s="200"/>
      <c r="AK437" s="200"/>
      <c r="AL437" s="200"/>
      <c r="AM437" s="200"/>
      <c r="AN437" s="200"/>
      <c r="AO437" s="200"/>
      <c r="AP437" s="200"/>
      <c r="AQ437" s="200"/>
      <c r="AR437" s="200"/>
      <c r="AS437" s="200"/>
      <c r="AT437" s="200"/>
      <c r="AU437" s="200"/>
      <c r="AV437" s="200"/>
      <c r="AW437" s="200"/>
      <c r="AX437" s="200"/>
      <c r="AY437" s="200"/>
      <c r="AZ437" s="200"/>
      <c r="BA437" s="200"/>
      <c r="BB437" s="200"/>
      <c r="BC437" s="200"/>
      <c r="BD437" s="200"/>
      <c r="BE437" s="200"/>
      <c r="BF437" s="200"/>
      <c r="BG437" s="200"/>
      <c r="BH437" s="200"/>
      <c r="BI437" s="200"/>
      <c r="BJ437" s="200"/>
      <c r="BK437" s="200"/>
      <c r="BL437" s="200"/>
      <c r="BM437" s="200"/>
      <c r="BN437" s="200"/>
      <c r="BO437" s="200"/>
      <c r="BP437" s="200"/>
      <c r="BQ437" s="200"/>
      <c r="BR437" s="200"/>
      <c r="BS437" s="200"/>
      <c r="BT437" s="200"/>
      <c r="BU437" s="200"/>
      <c r="BV437" s="200"/>
      <c r="BW437" s="200"/>
      <c r="BX437" s="200"/>
      <c r="BY437" s="200"/>
      <c r="BZ437" s="200"/>
      <c r="CA437" s="200"/>
      <c r="CB437" s="200"/>
      <c r="CC437" s="200"/>
      <c r="CD437" s="200"/>
      <c r="CE437" s="200"/>
      <c r="CF437" s="200"/>
      <c r="CG437" s="200"/>
      <c r="CH437" s="200"/>
      <c r="CI437" s="200"/>
      <c r="CJ437" s="200"/>
      <c r="CK437" s="200"/>
      <c r="CL437" s="200"/>
      <c r="CM437" s="200"/>
      <c r="CN437" s="200"/>
      <c r="CO437" s="200"/>
      <c r="CP437" s="200"/>
      <c r="CQ437" s="200"/>
      <c r="CR437" s="200"/>
      <c r="CS437" s="200"/>
      <c r="CT437" s="200"/>
      <c r="CU437" s="200"/>
      <c r="CV437" s="200"/>
      <c r="CW437" s="200"/>
      <c r="CX437" s="200"/>
      <c r="CY437" s="200"/>
      <c r="CZ437" s="200"/>
      <c r="DA437" s="200"/>
      <c r="DB437" s="200"/>
      <c r="DC437" s="200"/>
      <c r="DD437" s="200"/>
      <c r="DE437" s="200"/>
      <c r="DF437" s="200"/>
      <c r="DG437" s="200"/>
      <c r="DH437" s="200"/>
      <c r="DI437" s="200"/>
      <c r="DJ437" s="200"/>
      <c r="DK437" s="200"/>
      <c r="DL437" s="200"/>
      <c r="DM437" s="200"/>
      <c r="DN437" s="200"/>
      <c r="DO437" s="200"/>
      <c r="DP437" s="200"/>
      <c r="DQ437" s="200"/>
      <c r="DR437" s="200"/>
      <c r="DS437" s="200"/>
      <c r="DT437" s="200"/>
      <c r="DU437" s="200"/>
      <c r="DV437" s="200"/>
      <c r="DW437" s="200"/>
      <c r="DX437" s="200"/>
      <c r="DY437" s="200"/>
      <c r="DZ437" s="200"/>
      <c r="EA437" s="200"/>
      <c r="EB437" s="200"/>
      <c r="EC437" s="200"/>
      <c r="ED437" s="200"/>
      <c r="EE437" s="200"/>
      <c r="EF437" s="200"/>
      <c r="EG437" s="32"/>
    </row>
    <row r="438" spans="1:137" outlineLevel="1">
      <c r="A438" s="211" t="str">
        <f>A399&amp;"."&amp;A431&amp;"."&amp;A400&amp;"."&amp;B438</f>
        <v>3.d.1.7</v>
      </c>
      <c r="B438">
        <v>7</v>
      </c>
      <c r="C438" t="e">
        <f>_xlfn.XLOOKUP($A438,Select!$A$4:$A$65,Select!$H$4:$H$65)</f>
        <v>#N/A</v>
      </c>
      <c r="D438"/>
      <c r="E438"/>
      <c r="F438"/>
      <c r="G438"/>
      <c r="H438"/>
      <c r="I438"/>
      <c r="J438"/>
      <c r="K438"/>
      <c r="L438"/>
      <c r="M438" s="200"/>
      <c r="N438" s="200"/>
      <c r="O438" s="200"/>
      <c r="P438" s="200"/>
      <c r="Q438" s="200"/>
      <c r="R438" s="200"/>
      <c r="S438" s="200"/>
      <c r="T438" s="200"/>
      <c r="U438" s="200"/>
      <c r="V438" s="200"/>
      <c r="W438" s="200"/>
      <c r="X438" s="200"/>
      <c r="Y438" s="200"/>
      <c r="Z438" s="200"/>
      <c r="AA438" s="200"/>
      <c r="AB438" s="200"/>
      <c r="AC438" s="200"/>
      <c r="AD438" s="200"/>
      <c r="AE438" s="200"/>
      <c r="AF438" s="200"/>
      <c r="AG438" s="200"/>
      <c r="AH438" s="200"/>
      <c r="AI438" s="200"/>
      <c r="AJ438" s="200"/>
      <c r="AK438" s="200"/>
      <c r="AL438" s="200"/>
      <c r="AM438" s="200"/>
      <c r="AN438" s="200"/>
      <c r="AO438" s="200"/>
      <c r="AP438" s="200"/>
      <c r="AQ438" s="200"/>
      <c r="AR438" s="200"/>
      <c r="AS438" s="200"/>
      <c r="AT438" s="200"/>
      <c r="AU438" s="200"/>
      <c r="AV438" s="200"/>
      <c r="AW438" s="200"/>
      <c r="AX438" s="200"/>
      <c r="AY438" s="200"/>
      <c r="AZ438" s="200"/>
      <c r="BA438" s="200"/>
      <c r="BB438" s="200"/>
      <c r="BC438" s="200"/>
      <c r="BD438" s="200"/>
      <c r="BE438" s="200"/>
      <c r="BF438" s="200"/>
      <c r="BG438" s="200"/>
      <c r="BH438" s="200"/>
      <c r="BI438" s="200"/>
      <c r="BJ438" s="200"/>
      <c r="BK438" s="200"/>
      <c r="BL438" s="200"/>
      <c r="BM438" s="200"/>
      <c r="BN438" s="200"/>
      <c r="BO438" s="200"/>
      <c r="BP438" s="200"/>
      <c r="BQ438" s="200"/>
      <c r="BR438" s="200"/>
      <c r="BS438" s="200"/>
      <c r="BT438" s="200"/>
      <c r="BU438" s="200"/>
      <c r="BV438" s="200"/>
      <c r="BW438" s="200"/>
      <c r="BX438" s="200"/>
      <c r="BY438" s="200"/>
      <c r="BZ438" s="200"/>
      <c r="CA438" s="200"/>
      <c r="CB438" s="200"/>
      <c r="CC438" s="200"/>
      <c r="CD438" s="200"/>
      <c r="CE438" s="200"/>
      <c r="CF438" s="200"/>
      <c r="CG438" s="200"/>
      <c r="CH438" s="200"/>
      <c r="CI438" s="200"/>
      <c r="CJ438" s="200"/>
      <c r="CK438" s="200"/>
      <c r="CL438" s="200"/>
      <c r="CM438" s="200"/>
      <c r="CN438" s="200"/>
      <c r="CO438" s="200"/>
      <c r="CP438" s="200"/>
      <c r="CQ438" s="200"/>
      <c r="CR438" s="200"/>
      <c r="CS438" s="200"/>
      <c r="CT438" s="200"/>
      <c r="CU438" s="200"/>
      <c r="CV438" s="200"/>
      <c r="CW438" s="200"/>
      <c r="CX438" s="200"/>
      <c r="CY438" s="200"/>
      <c r="CZ438" s="200"/>
      <c r="DA438" s="200"/>
      <c r="DB438" s="200"/>
      <c r="DC438" s="200"/>
      <c r="DD438" s="200"/>
      <c r="DE438" s="200"/>
      <c r="DF438" s="200"/>
      <c r="DG438" s="200"/>
      <c r="DH438" s="200"/>
      <c r="DI438" s="200"/>
      <c r="DJ438" s="200"/>
      <c r="DK438" s="200"/>
      <c r="DL438" s="200"/>
      <c r="DM438" s="200"/>
      <c r="DN438" s="200"/>
      <c r="DO438" s="200"/>
      <c r="DP438" s="200"/>
      <c r="DQ438" s="200"/>
      <c r="DR438" s="200"/>
      <c r="DS438" s="200"/>
      <c r="DT438" s="200"/>
      <c r="DU438" s="200"/>
      <c r="DV438" s="200"/>
      <c r="DW438" s="200"/>
      <c r="DX438" s="200"/>
      <c r="DY438" s="200"/>
      <c r="DZ438" s="200"/>
      <c r="EA438" s="200"/>
      <c r="EB438" s="200"/>
      <c r="EC438" s="200"/>
      <c r="ED438" s="200"/>
      <c r="EE438" s="200"/>
      <c r="EF438" s="200"/>
      <c r="EG438" s="32"/>
    </row>
    <row r="439" spans="1:137" outlineLevel="1">
      <c r="A439" s="211" t="str">
        <f>A399&amp;"."&amp;A431&amp;"."&amp;A400&amp;"."&amp;B439</f>
        <v>3.d.1.8</v>
      </c>
      <c r="B439">
        <v>8</v>
      </c>
      <c r="C439" t="e">
        <f>_xlfn.XLOOKUP($A439,Select!$A$4:$A$65,Select!$H$4:$H$65)</f>
        <v>#N/A</v>
      </c>
      <c r="D439"/>
      <c r="E439"/>
      <c r="F439"/>
      <c r="G439"/>
      <c r="H439"/>
      <c r="I439"/>
      <c r="J439"/>
      <c r="K439"/>
      <c r="L439"/>
      <c r="M439" s="200"/>
      <c r="N439" s="200"/>
      <c r="O439" s="200"/>
      <c r="P439" s="200"/>
      <c r="Q439" s="200"/>
      <c r="R439" s="200"/>
      <c r="S439" s="200"/>
      <c r="T439" s="200"/>
      <c r="U439" s="200"/>
      <c r="V439" s="200"/>
      <c r="W439" s="200"/>
      <c r="X439" s="200"/>
      <c r="Y439" s="200"/>
      <c r="Z439" s="200"/>
      <c r="AA439" s="200"/>
      <c r="AB439" s="200"/>
      <c r="AC439" s="200"/>
      <c r="AD439" s="200"/>
      <c r="AE439" s="200"/>
      <c r="AF439" s="200"/>
      <c r="AG439" s="200"/>
      <c r="AH439" s="200"/>
      <c r="AI439" s="200"/>
      <c r="AJ439" s="200"/>
      <c r="AK439" s="200"/>
      <c r="AL439" s="200"/>
      <c r="AM439" s="200"/>
      <c r="AN439" s="200"/>
      <c r="AO439" s="200"/>
      <c r="AP439" s="200"/>
      <c r="AQ439" s="200"/>
      <c r="AR439" s="200"/>
      <c r="AS439" s="200"/>
      <c r="AT439" s="200"/>
      <c r="AU439" s="200"/>
      <c r="AV439" s="200"/>
      <c r="AW439" s="200"/>
      <c r="AX439" s="200"/>
      <c r="AY439" s="200"/>
      <c r="AZ439" s="200"/>
      <c r="BA439" s="200"/>
      <c r="BB439" s="200"/>
      <c r="BC439" s="200"/>
      <c r="BD439" s="200"/>
      <c r="BE439" s="200"/>
      <c r="BF439" s="200"/>
      <c r="BG439" s="200"/>
      <c r="BH439" s="200"/>
      <c r="BI439" s="200"/>
      <c r="BJ439" s="200"/>
      <c r="BK439" s="200"/>
      <c r="BL439" s="200"/>
      <c r="BM439" s="200"/>
      <c r="BN439" s="200"/>
      <c r="BO439" s="200"/>
      <c r="BP439" s="200"/>
      <c r="BQ439" s="200"/>
      <c r="BR439" s="200"/>
      <c r="BS439" s="200"/>
      <c r="BT439" s="200"/>
      <c r="BU439" s="200"/>
      <c r="BV439" s="200"/>
      <c r="BW439" s="200"/>
      <c r="BX439" s="200"/>
      <c r="BY439" s="200"/>
      <c r="BZ439" s="200"/>
      <c r="CA439" s="200"/>
      <c r="CB439" s="200"/>
      <c r="CC439" s="200"/>
      <c r="CD439" s="200"/>
      <c r="CE439" s="200"/>
      <c r="CF439" s="200"/>
      <c r="CG439" s="200"/>
      <c r="CH439" s="200"/>
      <c r="CI439" s="200"/>
      <c r="CJ439" s="200"/>
      <c r="CK439" s="200"/>
      <c r="CL439" s="200"/>
      <c r="CM439" s="200"/>
      <c r="CN439" s="200"/>
      <c r="CO439" s="200"/>
      <c r="CP439" s="200"/>
      <c r="CQ439" s="200"/>
      <c r="CR439" s="200"/>
      <c r="CS439" s="200"/>
      <c r="CT439" s="200"/>
      <c r="CU439" s="200"/>
      <c r="CV439" s="200"/>
      <c r="CW439" s="200"/>
      <c r="CX439" s="200"/>
      <c r="CY439" s="200"/>
      <c r="CZ439" s="200"/>
      <c r="DA439" s="200"/>
      <c r="DB439" s="200"/>
      <c r="DC439" s="200"/>
      <c r="DD439" s="200"/>
      <c r="DE439" s="200"/>
      <c r="DF439" s="200"/>
      <c r="DG439" s="200"/>
      <c r="DH439" s="200"/>
      <c r="DI439" s="200"/>
      <c r="DJ439" s="200"/>
      <c r="DK439" s="200"/>
      <c r="DL439" s="200"/>
      <c r="DM439" s="200"/>
      <c r="DN439" s="200"/>
      <c r="DO439" s="200"/>
      <c r="DP439" s="200"/>
      <c r="DQ439" s="200"/>
      <c r="DR439" s="200"/>
      <c r="DS439" s="200"/>
      <c r="DT439" s="200"/>
      <c r="DU439" s="200"/>
      <c r="DV439" s="200"/>
      <c r="DW439" s="200"/>
      <c r="DX439" s="200"/>
      <c r="DY439" s="200"/>
      <c r="DZ439" s="200"/>
      <c r="EA439" s="200"/>
      <c r="EB439" s="200"/>
      <c r="EC439" s="200"/>
      <c r="ED439" s="200"/>
      <c r="EE439" s="200"/>
      <c r="EF439" s="200"/>
      <c r="EG439" s="32"/>
    </row>
    <row r="440" spans="1:137" outlineLevel="1">
      <c r="A440" s="211" t="str">
        <f>A399&amp;"."&amp;A431&amp;"."&amp;A400&amp;"."&amp;B440</f>
        <v>3.d.1.9</v>
      </c>
      <c r="B440">
        <v>9</v>
      </c>
      <c r="C440" t="e">
        <f>_xlfn.XLOOKUP($A440,Select!$A$4:$A$65,Select!$H$4:$H$65)</f>
        <v>#N/A</v>
      </c>
      <c r="D440"/>
      <c r="E440"/>
      <c r="F440"/>
      <c r="G440"/>
      <c r="H440"/>
      <c r="I440"/>
      <c r="J440"/>
      <c r="K440"/>
      <c r="L440"/>
      <c r="M440" s="200"/>
      <c r="N440" s="200"/>
      <c r="O440" s="200"/>
      <c r="P440" s="200"/>
      <c r="Q440" s="200"/>
      <c r="R440" s="200"/>
      <c r="S440" s="200"/>
      <c r="T440" s="200"/>
      <c r="U440" s="200"/>
      <c r="V440" s="200"/>
      <c r="W440" s="200"/>
      <c r="X440" s="200"/>
      <c r="Y440" s="200"/>
      <c r="Z440" s="200"/>
      <c r="AA440" s="200"/>
      <c r="AB440" s="200"/>
      <c r="AC440" s="200"/>
      <c r="AD440" s="200"/>
      <c r="AE440" s="200"/>
      <c r="AF440" s="200"/>
      <c r="AG440" s="200"/>
      <c r="AH440" s="200"/>
      <c r="AI440" s="200"/>
      <c r="AJ440" s="200"/>
      <c r="AK440" s="200"/>
      <c r="AL440" s="200"/>
      <c r="AM440" s="200"/>
      <c r="AN440" s="200"/>
      <c r="AO440" s="200"/>
      <c r="AP440" s="200"/>
      <c r="AQ440" s="200"/>
      <c r="AR440" s="200"/>
      <c r="AS440" s="200"/>
      <c r="AT440" s="200"/>
      <c r="AU440" s="200"/>
      <c r="AV440" s="200"/>
      <c r="AW440" s="200"/>
      <c r="AX440" s="200"/>
      <c r="AY440" s="200"/>
      <c r="AZ440" s="200"/>
      <c r="BA440" s="200"/>
      <c r="BB440" s="200"/>
      <c r="BC440" s="200"/>
      <c r="BD440" s="200"/>
      <c r="BE440" s="200"/>
      <c r="BF440" s="200"/>
      <c r="BG440" s="200"/>
      <c r="BH440" s="200"/>
      <c r="BI440" s="200"/>
      <c r="BJ440" s="200"/>
      <c r="BK440" s="200"/>
      <c r="BL440" s="200"/>
      <c r="BM440" s="200"/>
      <c r="BN440" s="200"/>
      <c r="BO440" s="200"/>
      <c r="BP440" s="200"/>
      <c r="BQ440" s="200"/>
      <c r="BR440" s="200"/>
      <c r="BS440" s="200"/>
      <c r="BT440" s="200"/>
      <c r="BU440" s="200"/>
      <c r="BV440" s="200"/>
      <c r="BW440" s="200"/>
      <c r="BX440" s="200"/>
      <c r="BY440" s="200"/>
      <c r="BZ440" s="200"/>
      <c r="CA440" s="200"/>
      <c r="CB440" s="200"/>
      <c r="CC440" s="200"/>
      <c r="CD440" s="200"/>
      <c r="CE440" s="200"/>
      <c r="CF440" s="200"/>
      <c r="CG440" s="200"/>
      <c r="CH440" s="200"/>
      <c r="CI440" s="200"/>
      <c r="CJ440" s="200"/>
      <c r="CK440" s="200"/>
      <c r="CL440" s="200"/>
      <c r="CM440" s="200"/>
      <c r="CN440" s="200"/>
      <c r="CO440" s="200"/>
      <c r="CP440" s="200"/>
      <c r="CQ440" s="200"/>
      <c r="CR440" s="200"/>
      <c r="CS440" s="200"/>
      <c r="CT440" s="200"/>
      <c r="CU440" s="200"/>
      <c r="CV440" s="200"/>
      <c r="CW440" s="200"/>
      <c r="CX440" s="200"/>
      <c r="CY440" s="200"/>
      <c r="CZ440" s="200"/>
      <c r="DA440" s="200"/>
      <c r="DB440" s="200"/>
      <c r="DC440" s="200"/>
      <c r="DD440" s="200"/>
      <c r="DE440" s="200"/>
      <c r="DF440" s="200"/>
      <c r="DG440" s="200"/>
      <c r="DH440" s="200"/>
      <c r="DI440" s="200"/>
      <c r="DJ440" s="200"/>
      <c r="DK440" s="200"/>
      <c r="DL440" s="200"/>
      <c r="DM440" s="200"/>
      <c r="DN440" s="200"/>
      <c r="DO440" s="200"/>
      <c r="DP440" s="200"/>
      <c r="DQ440" s="200"/>
      <c r="DR440" s="200"/>
      <c r="DS440" s="200"/>
      <c r="DT440" s="200"/>
      <c r="DU440" s="200"/>
      <c r="DV440" s="200"/>
      <c r="DW440" s="200"/>
      <c r="DX440" s="200"/>
      <c r="DY440" s="200"/>
      <c r="DZ440" s="200"/>
      <c r="EA440" s="200"/>
      <c r="EB440" s="200"/>
      <c r="EC440" s="200"/>
      <c r="ED440" s="200"/>
      <c r="EE440" s="200"/>
      <c r="EF440" s="200"/>
      <c r="EG440" s="32"/>
    </row>
    <row r="441" spans="1:137" outlineLevel="1">
      <c r="A441" s="211" t="str">
        <f>A399&amp;"."&amp;A431&amp;"."&amp;A400&amp;"."&amp;B441</f>
        <v>3.d.1.10</v>
      </c>
      <c r="B441">
        <v>10</v>
      </c>
      <c r="C441" t="e">
        <f>_xlfn.XLOOKUP($A441,Select!$A$4:$A$65,Select!$H$4:$H$65)</f>
        <v>#N/A</v>
      </c>
      <c r="D441"/>
      <c r="E441"/>
      <c r="F441"/>
      <c r="G441"/>
      <c r="H441"/>
      <c r="I441"/>
      <c r="J441"/>
      <c r="K441"/>
      <c r="L441"/>
      <c r="M441" s="200"/>
      <c r="N441" s="200"/>
      <c r="O441" s="200"/>
      <c r="P441" s="200"/>
      <c r="Q441" s="200"/>
      <c r="R441" s="200"/>
      <c r="S441" s="200"/>
      <c r="T441" s="200"/>
      <c r="U441" s="200"/>
      <c r="V441" s="200"/>
      <c r="W441" s="200"/>
      <c r="X441" s="200"/>
      <c r="Y441" s="200"/>
      <c r="Z441" s="200"/>
      <c r="AA441" s="200"/>
      <c r="AB441" s="200"/>
      <c r="AC441" s="200"/>
      <c r="AD441" s="200"/>
      <c r="AE441" s="200"/>
      <c r="AF441" s="200"/>
      <c r="AG441" s="200"/>
      <c r="AH441" s="200"/>
      <c r="AI441" s="200"/>
      <c r="AJ441" s="200"/>
      <c r="AK441" s="200"/>
      <c r="AL441" s="200"/>
      <c r="AM441" s="200"/>
      <c r="AN441" s="200"/>
      <c r="AO441" s="200"/>
      <c r="AP441" s="200"/>
      <c r="AQ441" s="200"/>
      <c r="AR441" s="200"/>
      <c r="AS441" s="200"/>
      <c r="AT441" s="200"/>
      <c r="AU441" s="200"/>
      <c r="AV441" s="200"/>
      <c r="AW441" s="200"/>
      <c r="AX441" s="200"/>
      <c r="AY441" s="200"/>
      <c r="AZ441" s="200"/>
      <c r="BA441" s="200"/>
      <c r="BB441" s="200"/>
      <c r="BC441" s="200"/>
      <c r="BD441" s="200"/>
      <c r="BE441" s="200"/>
      <c r="BF441" s="200"/>
      <c r="BG441" s="200"/>
      <c r="BH441" s="200"/>
      <c r="BI441" s="200"/>
      <c r="BJ441" s="200"/>
      <c r="BK441" s="200"/>
      <c r="BL441" s="200"/>
      <c r="BM441" s="200"/>
      <c r="BN441" s="200"/>
      <c r="BO441" s="200"/>
      <c r="BP441" s="200"/>
      <c r="BQ441" s="200"/>
      <c r="BR441" s="200"/>
      <c r="BS441" s="200"/>
      <c r="BT441" s="200"/>
      <c r="BU441" s="200"/>
      <c r="BV441" s="200"/>
      <c r="BW441" s="200"/>
      <c r="BX441" s="200"/>
      <c r="BY441" s="200"/>
      <c r="BZ441" s="200"/>
      <c r="CA441" s="200"/>
      <c r="CB441" s="200"/>
      <c r="CC441" s="200"/>
      <c r="CD441" s="200"/>
      <c r="CE441" s="200"/>
      <c r="CF441" s="200"/>
      <c r="CG441" s="200"/>
      <c r="CH441" s="200"/>
      <c r="CI441" s="200"/>
      <c r="CJ441" s="200"/>
      <c r="CK441" s="200"/>
      <c r="CL441" s="200"/>
      <c r="CM441" s="200"/>
      <c r="CN441" s="200"/>
      <c r="CO441" s="200"/>
      <c r="CP441" s="200"/>
      <c r="CQ441" s="200"/>
      <c r="CR441" s="200"/>
      <c r="CS441" s="200"/>
      <c r="CT441" s="200"/>
      <c r="CU441" s="200"/>
      <c r="CV441" s="200"/>
      <c r="CW441" s="200"/>
      <c r="CX441" s="200"/>
      <c r="CY441" s="200"/>
      <c r="CZ441" s="200"/>
      <c r="DA441" s="200"/>
      <c r="DB441" s="200"/>
      <c r="DC441" s="200"/>
      <c r="DD441" s="200"/>
      <c r="DE441" s="200"/>
      <c r="DF441" s="200"/>
      <c r="DG441" s="200"/>
      <c r="DH441" s="200"/>
      <c r="DI441" s="200"/>
      <c r="DJ441" s="200"/>
      <c r="DK441" s="200"/>
      <c r="DL441" s="200"/>
      <c r="DM441" s="200"/>
      <c r="DN441" s="200"/>
      <c r="DO441" s="200"/>
      <c r="DP441" s="200"/>
      <c r="DQ441" s="200"/>
      <c r="DR441" s="200"/>
      <c r="DS441" s="200"/>
      <c r="DT441" s="200"/>
      <c r="DU441" s="200"/>
      <c r="DV441" s="200"/>
      <c r="DW441" s="200"/>
      <c r="DX441" s="200"/>
      <c r="DY441" s="200"/>
      <c r="DZ441" s="200"/>
      <c r="EA441" s="200"/>
      <c r="EB441" s="200"/>
      <c r="EC441" s="200"/>
      <c r="ED441" s="200"/>
      <c r="EE441" s="200"/>
      <c r="EF441" s="200"/>
      <c r="EG441" s="32"/>
    </row>
    <row r="442" spans="1:137" outlineLevel="1">
      <c r="A442" s="211" t="str">
        <f>A399&amp;"."&amp;A431&amp;"."&amp;A400&amp;"."&amp;B442</f>
        <v>3.d.1.11</v>
      </c>
      <c r="B442">
        <v>11</v>
      </c>
      <c r="C442" t="e">
        <f>_xlfn.XLOOKUP($A442,Select!$A$4:$A$65,Select!$H$4:$H$65)</f>
        <v>#N/A</v>
      </c>
      <c r="D442"/>
      <c r="E442"/>
      <c r="F442"/>
      <c r="G442"/>
      <c r="H442"/>
      <c r="I442"/>
      <c r="J442"/>
      <c r="K442"/>
      <c r="L442"/>
      <c r="M442" s="200"/>
      <c r="N442" s="200"/>
      <c r="O442" s="200"/>
      <c r="P442" s="200"/>
      <c r="Q442" s="200"/>
      <c r="R442" s="200"/>
      <c r="S442" s="200"/>
      <c r="T442" s="200"/>
      <c r="U442" s="200"/>
      <c r="V442" s="200"/>
      <c r="W442" s="200"/>
      <c r="X442" s="200"/>
      <c r="Y442" s="200"/>
      <c r="Z442" s="200"/>
      <c r="AA442" s="200"/>
      <c r="AB442" s="200"/>
      <c r="AC442" s="200"/>
      <c r="AD442" s="200"/>
      <c r="AE442" s="200"/>
      <c r="AF442" s="200"/>
      <c r="AG442" s="200"/>
      <c r="AH442" s="200"/>
      <c r="AI442" s="200"/>
      <c r="AJ442" s="200"/>
      <c r="AK442" s="200"/>
      <c r="AL442" s="200"/>
      <c r="AM442" s="200"/>
      <c r="AN442" s="200"/>
      <c r="AO442" s="200"/>
      <c r="AP442" s="200"/>
      <c r="AQ442" s="200"/>
      <c r="AR442" s="200"/>
      <c r="AS442" s="200"/>
      <c r="AT442" s="200"/>
      <c r="AU442" s="200"/>
      <c r="AV442" s="200"/>
      <c r="AW442" s="200"/>
      <c r="AX442" s="200"/>
      <c r="AY442" s="200"/>
      <c r="AZ442" s="200"/>
      <c r="BA442" s="200"/>
      <c r="BB442" s="200"/>
      <c r="BC442" s="200"/>
      <c r="BD442" s="200"/>
      <c r="BE442" s="200"/>
      <c r="BF442" s="200"/>
      <c r="BG442" s="200"/>
      <c r="BH442" s="200"/>
      <c r="BI442" s="200"/>
      <c r="BJ442" s="200"/>
      <c r="BK442" s="200"/>
      <c r="BL442" s="200"/>
      <c r="BM442" s="200"/>
      <c r="BN442" s="200"/>
      <c r="BO442" s="200"/>
      <c r="BP442" s="200"/>
      <c r="BQ442" s="200"/>
      <c r="BR442" s="200"/>
      <c r="BS442" s="200"/>
      <c r="BT442" s="200"/>
      <c r="BU442" s="200"/>
      <c r="BV442" s="200"/>
      <c r="BW442" s="200"/>
      <c r="BX442" s="200"/>
      <c r="BY442" s="200"/>
      <c r="BZ442" s="200"/>
      <c r="CA442" s="200"/>
      <c r="CB442" s="200"/>
      <c r="CC442" s="200"/>
      <c r="CD442" s="200"/>
      <c r="CE442" s="200"/>
      <c r="CF442" s="200"/>
      <c r="CG442" s="200"/>
      <c r="CH442" s="200"/>
      <c r="CI442" s="200"/>
      <c r="CJ442" s="200"/>
      <c r="CK442" s="200"/>
      <c r="CL442" s="200"/>
      <c r="CM442" s="200"/>
      <c r="CN442" s="200"/>
      <c r="CO442" s="200"/>
      <c r="CP442" s="200"/>
      <c r="CQ442" s="200"/>
      <c r="CR442" s="200"/>
      <c r="CS442" s="200"/>
      <c r="CT442" s="200"/>
      <c r="CU442" s="200"/>
      <c r="CV442" s="200"/>
      <c r="CW442" s="200"/>
      <c r="CX442" s="200"/>
      <c r="CY442" s="200"/>
      <c r="CZ442" s="200"/>
      <c r="DA442" s="200"/>
      <c r="DB442" s="200"/>
      <c r="DC442" s="200"/>
      <c r="DD442" s="200"/>
      <c r="DE442" s="200"/>
      <c r="DF442" s="200"/>
      <c r="DG442" s="200"/>
      <c r="DH442" s="200"/>
      <c r="DI442" s="200"/>
      <c r="DJ442" s="200"/>
      <c r="DK442" s="200"/>
      <c r="DL442" s="200"/>
      <c r="DM442" s="200"/>
      <c r="DN442" s="200"/>
      <c r="DO442" s="200"/>
      <c r="DP442" s="200"/>
      <c r="DQ442" s="200"/>
      <c r="DR442" s="200"/>
      <c r="DS442" s="200"/>
      <c r="DT442" s="200"/>
      <c r="DU442" s="200"/>
      <c r="DV442" s="200"/>
      <c r="DW442" s="200"/>
      <c r="DX442" s="200"/>
      <c r="DY442" s="200"/>
      <c r="DZ442" s="200"/>
      <c r="EA442" s="200"/>
      <c r="EB442" s="200"/>
      <c r="EC442" s="200"/>
      <c r="ED442" s="200"/>
      <c r="EE442" s="200"/>
      <c r="EF442" s="200"/>
      <c r="EG442" s="32"/>
    </row>
    <row r="443" spans="1:137" outlineLevel="1">
      <c r="A443" s="211" t="str">
        <f>A399&amp;"."&amp;A431&amp;"."&amp;A400&amp;"."&amp;B443</f>
        <v>3.d.1.12</v>
      </c>
      <c r="B443">
        <v>12</v>
      </c>
      <c r="C443" t="e">
        <f>_xlfn.XLOOKUP($A443,Select!$A$4:$A$65,Select!$H$4:$H$65)</f>
        <v>#N/A</v>
      </c>
      <c r="D443"/>
      <c r="E443"/>
      <c r="F443"/>
      <c r="G443"/>
      <c r="H443"/>
      <c r="I443"/>
      <c r="J443"/>
      <c r="K443"/>
      <c r="L443"/>
      <c r="M443" s="200"/>
      <c r="N443" s="200"/>
      <c r="O443" s="200"/>
      <c r="P443" s="200"/>
      <c r="Q443" s="200"/>
      <c r="R443" s="200"/>
      <c r="S443" s="200"/>
      <c r="T443" s="200"/>
      <c r="U443" s="200"/>
      <c r="V443" s="200"/>
      <c r="W443" s="200"/>
      <c r="X443" s="200"/>
      <c r="Y443" s="200"/>
      <c r="Z443" s="200"/>
      <c r="AA443" s="200"/>
      <c r="AB443" s="200"/>
      <c r="AC443" s="200"/>
      <c r="AD443" s="200"/>
      <c r="AE443" s="200"/>
      <c r="AF443" s="200"/>
      <c r="AG443" s="200"/>
      <c r="AH443" s="200"/>
      <c r="AI443" s="200"/>
      <c r="AJ443" s="200"/>
      <c r="AK443" s="200"/>
      <c r="AL443" s="200"/>
      <c r="AM443" s="200"/>
      <c r="AN443" s="200"/>
      <c r="AO443" s="200"/>
      <c r="AP443" s="200"/>
      <c r="AQ443" s="200"/>
      <c r="AR443" s="200"/>
      <c r="AS443" s="200"/>
      <c r="AT443" s="200"/>
      <c r="AU443" s="200"/>
      <c r="AV443" s="200"/>
      <c r="AW443" s="200"/>
      <c r="AX443" s="200"/>
      <c r="AY443" s="200"/>
      <c r="AZ443" s="200"/>
      <c r="BA443" s="200"/>
      <c r="BB443" s="200"/>
      <c r="BC443" s="200"/>
      <c r="BD443" s="200"/>
      <c r="BE443" s="200"/>
      <c r="BF443" s="200"/>
      <c r="BG443" s="200"/>
      <c r="BH443" s="200"/>
      <c r="BI443" s="200"/>
      <c r="BJ443" s="200"/>
      <c r="BK443" s="200"/>
      <c r="BL443" s="200"/>
      <c r="BM443" s="200"/>
      <c r="BN443" s="200"/>
      <c r="BO443" s="200"/>
      <c r="BP443" s="200"/>
      <c r="BQ443" s="200"/>
      <c r="BR443" s="200"/>
      <c r="BS443" s="200"/>
      <c r="BT443" s="200"/>
      <c r="BU443" s="200"/>
      <c r="BV443" s="200"/>
      <c r="BW443" s="200"/>
      <c r="BX443" s="200"/>
      <c r="BY443" s="200"/>
      <c r="BZ443" s="200"/>
      <c r="CA443" s="200"/>
      <c r="CB443" s="200"/>
      <c r="CC443" s="200"/>
      <c r="CD443" s="200"/>
      <c r="CE443" s="200"/>
      <c r="CF443" s="200"/>
      <c r="CG443" s="200"/>
      <c r="CH443" s="200"/>
      <c r="CI443" s="200"/>
      <c r="CJ443" s="200"/>
      <c r="CK443" s="200"/>
      <c r="CL443" s="200"/>
      <c r="CM443" s="200"/>
      <c r="CN443" s="200"/>
      <c r="CO443" s="200"/>
      <c r="CP443" s="200"/>
      <c r="CQ443" s="200"/>
      <c r="CR443" s="200"/>
      <c r="CS443" s="200"/>
      <c r="CT443" s="200"/>
      <c r="CU443" s="200"/>
      <c r="CV443" s="200"/>
      <c r="CW443" s="200"/>
      <c r="CX443" s="200"/>
      <c r="CY443" s="200"/>
      <c r="CZ443" s="200"/>
      <c r="DA443" s="200"/>
      <c r="DB443" s="200"/>
      <c r="DC443" s="200"/>
      <c r="DD443" s="200"/>
      <c r="DE443" s="200"/>
      <c r="DF443" s="200"/>
      <c r="DG443" s="200"/>
      <c r="DH443" s="200"/>
      <c r="DI443" s="200"/>
      <c r="DJ443" s="200"/>
      <c r="DK443" s="200"/>
      <c r="DL443" s="200"/>
      <c r="DM443" s="200"/>
      <c r="DN443" s="200"/>
      <c r="DO443" s="200"/>
      <c r="DP443" s="200"/>
      <c r="DQ443" s="200"/>
      <c r="DR443" s="200"/>
      <c r="DS443" s="200"/>
      <c r="DT443" s="200"/>
      <c r="DU443" s="200"/>
      <c r="DV443" s="200"/>
      <c r="DW443" s="200"/>
      <c r="DX443" s="200"/>
      <c r="DY443" s="200"/>
      <c r="DZ443" s="200"/>
      <c r="EA443" s="200"/>
      <c r="EB443" s="200"/>
      <c r="EC443" s="200"/>
      <c r="ED443" s="200"/>
      <c r="EE443" s="200"/>
      <c r="EF443" s="200"/>
      <c r="EG443" s="32"/>
    </row>
    <row r="444" spans="1:137" s="156" customFormat="1" outlineLevel="1">
      <c r="A444" s="212"/>
      <c r="B444" s="201">
        <f>B443-COUNTIFS(C432:C443,#N/A)</f>
        <v>5</v>
      </c>
      <c r="C444" s="201" t="s">
        <v>285</v>
      </c>
      <c r="D444" s="201"/>
      <c r="E444" s="201"/>
      <c r="F444" s="201"/>
      <c r="G444" s="201"/>
      <c r="H444" s="201"/>
      <c r="I444" s="201"/>
      <c r="J444" s="201"/>
      <c r="K444" s="201"/>
      <c r="L444" s="201"/>
      <c r="M444" s="201">
        <f t="shared" ref="M444" si="122">SUM(M432:M443)</f>
        <v>0</v>
      </c>
      <c r="N444" s="201">
        <f t="shared" ref="N444:BY444" si="123">SUM(N432:N443)</f>
        <v>0</v>
      </c>
      <c r="O444" s="201">
        <f t="shared" si="123"/>
        <v>0</v>
      </c>
      <c r="P444" s="201">
        <f t="shared" si="123"/>
        <v>0</v>
      </c>
      <c r="Q444" s="201">
        <f t="shared" si="123"/>
        <v>0</v>
      </c>
      <c r="R444" s="201">
        <f t="shared" si="123"/>
        <v>0</v>
      </c>
      <c r="S444" s="201">
        <f t="shared" si="123"/>
        <v>0</v>
      </c>
      <c r="T444" s="201">
        <f t="shared" si="123"/>
        <v>0</v>
      </c>
      <c r="U444" s="201">
        <f t="shared" si="123"/>
        <v>0</v>
      </c>
      <c r="V444" s="201">
        <f t="shared" si="123"/>
        <v>0</v>
      </c>
      <c r="W444" s="201">
        <f t="shared" si="123"/>
        <v>0</v>
      </c>
      <c r="X444" s="201">
        <f t="shared" si="123"/>
        <v>0</v>
      </c>
      <c r="Y444" s="201">
        <f t="shared" si="123"/>
        <v>0</v>
      </c>
      <c r="Z444" s="201">
        <f t="shared" si="123"/>
        <v>0</v>
      </c>
      <c r="AA444" s="201">
        <f t="shared" si="123"/>
        <v>0</v>
      </c>
      <c r="AB444" s="201">
        <f t="shared" si="123"/>
        <v>0</v>
      </c>
      <c r="AC444" s="201">
        <f t="shared" si="123"/>
        <v>0</v>
      </c>
      <c r="AD444" s="201">
        <f t="shared" si="123"/>
        <v>0</v>
      </c>
      <c r="AE444" s="201">
        <f t="shared" si="123"/>
        <v>0</v>
      </c>
      <c r="AF444" s="201">
        <f t="shared" si="123"/>
        <v>0</v>
      </c>
      <c r="AG444" s="201">
        <f t="shared" si="123"/>
        <v>0</v>
      </c>
      <c r="AH444" s="201">
        <f t="shared" si="123"/>
        <v>0</v>
      </c>
      <c r="AI444" s="201">
        <f t="shared" si="123"/>
        <v>0</v>
      </c>
      <c r="AJ444" s="201">
        <f t="shared" si="123"/>
        <v>0</v>
      </c>
      <c r="AK444" s="201">
        <f t="shared" si="123"/>
        <v>0</v>
      </c>
      <c r="AL444" s="201">
        <f t="shared" si="123"/>
        <v>0</v>
      </c>
      <c r="AM444" s="201">
        <f t="shared" si="123"/>
        <v>0</v>
      </c>
      <c r="AN444" s="201">
        <f t="shared" si="123"/>
        <v>0</v>
      </c>
      <c r="AO444" s="201">
        <f t="shared" si="123"/>
        <v>0</v>
      </c>
      <c r="AP444" s="201">
        <f t="shared" si="123"/>
        <v>0</v>
      </c>
      <c r="AQ444" s="201">
        <f t="shared" si="123"/>
        <v>0</v>
      </c>
      <c r="AR444" s="201">
        <f t="shared" si="123"/>
        <v>0</v>
      </c>
      <c r="AS444" s="201">
        <f t="shared" si="123"/>
        <v>0</v>
      </c>
      <c r="AT444" s="201">
        <f t="shared" si="123"/>
        <v>0</v>
      </c>
      <c r="AU444" s="201">
        <f t="shared" si="123"/>
        <v>0</v>
      </c>
      <c r="AV444" s="201">
        <f t="shared" si="123"/>
        <v>0</v>
      </c>
      <c r="AW444" s="201">
        <f t="shared" si="123"/>
        <v>0</v>
      </c>
      <c r="AX444" s="201">
        <f t="shared" si="123"/>
        <v>0</v>
      </c>
      <c r="AY444" s="201">
        <f t="shared" si="123"/>
        <v>0</v>
      </c>
      <c r="AZ444" s="201">
        <f t="shared" si="123"/>
        <v>0</v>
      </c>
      <c r="BA444" s="201">
        <f t="shared" si="123"/>
        <v>0</v>
      </c>
      <c r="BB444" s="201">
        <f t="shared" si="123"/>
        <v>0</v>
      </c>
      <c r="BC444" s="201">
        <f t="shared" si="123"/>
        <v>0</v>
      </c>
      <c r="BD444" s="201">
        <f t="shared" si="123"/>
        <v>0</v>
      </c>
      <c r="BE444" s="201">
        <f t="shared" si="123"/>
        <v>0</v>
      </c>
      <c r="BF444" s="201">
        <f t="shared" si="123"/>
        <v>0</v>
      </c>
      <c r="BG444" s="201">
        <f t="shared" si="123"/>
        <v>0</v>
      </c>
      <c r="BH444" s="201">
        <f t="shared" si="123"/>
        <v>0</v>
      </c>
      <c r="BI444" s="201">
        <f t="shared" si="123"/>
        <v>0</v>
      </c>
      <c r="BJ444" s="201">
        <f t="shared" si="123"/>
        <v>0</v>
      </c>
      <c r="BK444" s="201">
        <f t="shared" si="123"/>
        <v>0</v>
      </c>
      <c r="BL444" s="201">
        <f t="shared" si="123"/>
        <v>0</v>
      </c>
      <c r="BM444" s="201">
        <f t="shared" si="123"/>
        <v>0</v>
      </c>
      <c r="BN444" s="201">
        <f t="shared" si="123"/>
        <v>0</v>
      </c>
      <c r="BO444" s="201">
        <f t="shared" si="123"/>
        <v>0</v>
      </c>
      <c r="BP444" s="201">
        <f t="shared" si="123"/>
        <v>0</v>
      </c>
      <c r="BQ444" s="201">
        <f t="shared" si="123"/>
        <v>0</v>
      </c>
      <c r="BR444" s="201">
        <f t="shared" si="123"/>
        <v>0</v>
      </c>
      <c r="BS444" s="201">
        <f t="shared" si="123"/>
        <v>0</v>
      </c>
      <c r="BT444" s="201">
        <f t="shared" si="123"/>
        <v>0</v>
      </c>
      <c r="BU444" s="201">
        <f t="shared" si="123"/>
        <v>0</v>
      </c>
      <c r="BV444" s="201">
        <f t="shared" si="123"/>
        <v>0</v>
      </c>
      <c r="BW444" s="201">
        <f t="shared" si="123"/>
        <v>0</v>
      </c>
      <c r="BX444" s="201">
        <f t="shared" si="123"/>
        <v>0</v>
      </c>
      <c r="BY444" s="201">
        <f t="shared" si="123"/>
        <v>0</v>
      </c>
      <c r="BZ444" s="201">
        <f t="shared" ref="BZ444:EG444" si="124">SUM(BZ432:BZ443)</f>
        <v>0</v>
      </c>
      <c r="CA444" s="201">
        <f t="shared" si="124"/>
        <v>0</v>
      </c>
      <c r="CB444" s="201">
        <f t="shared" si="124"/>
        <v>0</v>
      </c>
      <c r="CC444" s="201">
        <f t="shared" si="124"/>
        <v>0</v>
      </c>
      <c r="CD444" s="201">
        <f t="shared" si="124"/>
        <v>0</v>
      </c>
      <c r="CE444" s="201">
        <f t="shared" si="124"/>
        <v>0</v>
      </c>
      <c r="CF444" s="201">
        <f t="shared" si="124"/>
        <v>0</v>
      </c>
      <c r="CG444" s="201">
        <f t="shared" si="124"/>
        <v>0</v>
      </c>
      <c r="CH444" s="201">
        <f t="shared" si="124"/>
        <v>0</v>
      </c>
      <c r="CI444" s="201">
        <f t="shared" si="124"/>
        <v>0</v>
      </c>
      <c r="CJ444" s="201">
        <f t="shared" si="124"/>
        <v>0</v>
      </c>
      <c r="CK444" s="201">
        <f t="shared" si="124"/>
        <v>0</v>
      </c>
      <c r="CL444" s="201">
        <f t="shared" si="124"/>
        <v>0</v>
      </c>
      <c r="CM444" s="201">
        <f t="shared" si="124"/>
        <v>0</v>
      </c>
      <c r="CN444" s="201">
        <f t="shared" si="124"/>
        <v>0</v>
      </c>
      <c r="CO444" s="201">
        <f t="shared" si="124"/>
        <v>0</v>
      </c>
      <c r="CP444" s="201">
        <f t="shared" si="124"/>
        <v>0</v>
      </c>
      <c r="CQ444" s="201">
        <f t="shared" si="124"/>
        <v>0</v>
      </c>
      <c r="CR444" s="201">
        <f t="shared" si="124"/>
        <v>0</v>
      </c>
      <c r="CS444" s="201">
        <f t="shared" si="124"/>
        <v>0</v>
      </c>
      <c r="CT444" s="201">
        <f t="shared" si="124"/>
        <v>0</v>
      </c>
      <c r="CU444" s="201">
        <f t="shared" si="124"/>
        <v>0</v>
      </c>
      <c r="CV444" s="201">
        <f t="shared" si="124"/>
        <v>0</v>
      </c>
      <c r="CW444" s="201">
        <f t="shared" si="124"/>
        <v>0</v>
      </c>
      <c r="CX444" s="201">
        <f t="shared" si="124"/>
        <v>0</v>
      </c>
      <c r="CY444" s="201">
        <f t="shared" si="124"/>
        <v>0</v>
      </c>
      <c r="CZ444" s="201">
        <f t="shared" si="124"/>
        <v>0</v>
      </c>
      <c r="DA444" s="201">
        <f t="shared" si="124"/>
        <v>0</v>
      </c>
      <c r="DB444" s="201">
        <f t="shared" si="124"/>
        <v>0</v>
      </c>
      <c r="DC444" s="201">
        <f t="shared" si="124"/>
        <v>0</v>
      </c>
      <c r="DD444" s="201">
        <f t="shared" si="124"/>
        <v>0</v>
      </c>
      <c r="DE444" s="201">
        <f t="shared" si="124"/>
        <v>0</v>
      </c>
      <c r="DF444" s="201">
        <f t="shared" si="124"/>
        <v>0</v>
      </c>
      <c r="DG444" s="201">
        <f t="shared" si="124"/>
        <v>0</v>
      </c>
      <c r="DH444" s="201">
        <f t="shared" si="124"/>
        <v>0</v>
      </c>
      <c r="DI444" s="201">
        <f t="shared" si="124"/>
        <v>0</v>
      </c>
      <c r="DJ444" s="201">
        <f t="shared" si="124"/>
        <v>0</v>
      </c>
      <c r="DK444" s="201">
        <f t="shared" si="124"/>
        <v>0</v>
      </c>
      <c r="DL444" s="201">
        <f t="shared" si="124"/>
        <v>0</v>
      </c>
      <c r="DM444" s="201">
        <f t="shared" si="124"/>
        <v>0</v>
      </c>
      <c r="DN444" s="201">
        <f t="shared" si="124"/>
        <v>0</v>
      </c>
      <c r="DO444" s="201">
        <f t="shared" si="124"/>
        <v>0</v>
      </c>
      <c r="DP444" s="201">
        <f t="shared" si="124"/>
        <v>0</v>
      </c>
      <c r="DQ444" s="201">
        <f t="shared" si="124"/>
        <v>0</v>
      </c>
      <c r="DR444" s="201">
        <f t="shared" si="124"/>
        <v>0</v>
      </c>
      <c r="DS444" s="201">
        <f t="shared" si="124"/>
        <v>0</v>
      </c>
      <c r="DT444" s="201">
        <f t="shared" si="124"/>
        <v>0</v>
      </c>
      <c r="DU444" s="201">
        <f t="shared" si="124"/>
        <v>0</v>
      </c>
      <c r="DV444" s="201">
        <f t="shared" si="124"/>
        <v>0</v>
      </c>
      <c r="DW444" s="201">
        <f t="shared" si="124"/>
        <v>0</v>
      </c>
      <c r="DX444" s="201">
        <f t="shared" si="124"/>
        <v>0</v>
      </c>
      <c r="DY444" s="201">
        <f t="shared" si="124"/>
        <v>0</v>
      </c>
      <c r="DZ444" s="201">
        <f t="shared" si="124"/>
        <v>0</v>
      </c>
      <c r="EA444" s="201">
        <f t="shared" si="124"/>
        <v>0</v>
      </c>
      <c r="EB444" s="201">
        <f t="shared" si="124"/>
        <v>0</v>
      </c>
      <c r="EC444" s="201">
        <f t="shared" si="124"/>
        <v>0</v>
      </c>
      <c r="ED444" s="201">
        <f t="shared" si="124"/>
        <v>0</v>
      </c>
      <c r="EE444" s="201">
        <f t="shared" si="124"/>
        <v>0</v>
      </c>
      <c r="EF444" s="201">
        <f t="shared" si="124"/>
        <v>0</v>
      </c>
      <c r="EG444" s="155">
        <f t="shared" si="124"/>
        <v>0</v>
      </c>
    </row>
    <row r="445" spans="1:137" ht="16.149999999999999" outlineLevel="1" thickBot="1">
      <c r="A445" s="213"/>
      <c r="B445" s="202"/>
      <c r="C445" s="202"/>
      <c r="D445" s="202"/>
      <c r="E445" s="202"/>
      <c r="F445" s="202"/>
      <c r="G445" s="202"/>
      <c r="H445" s="202"/>
      <c r="I445" s="202"/>
      <c r="J445" s="202"/>
      <c r="K445" s="202"/>
      <c r="L445" s="202"/>
      <c r="M445" s="202"/>
      <c r="N445" s="202"/>
      <c r="O445" s="202"/>
      <c r="P445" s="202"/>
      <c r="Q445" s="202"/>
      <c r="R445" s="202"/>
      <c r="S445" s="202"/>
      <c r="T445" s="202"/>
      <c r="U445" s="202"/>
      <c r="V445" s="202"/>
      <c r="W445" s="202"/>
      <c r="X445" s="202"/>
      <c r="Y445" s="202"/>
      <c r="Z445" s="202"/>
      <c r="AA445" s="202"/>
      <c r="AB445" s="202"/>
      <c r="AC445" s="202"/>
      <c r="AD445" s="202"/>
      <c r="AE445" s="202"/>
      <c r="AF445" s="202"/>
      <c r="AG445" s="202"/>
      <c r="AH445" s="202"/>
      <c r="AI445" s="202"/>
      <c r="AJ445" s="202"/>
      <c r="AK445" s="202"/>
      <c r="AL445" s="202"/>
      <c r="AM445" s="202"/>
      <c r="AN445" s="202"/>
      <c r="AO445" s="202"/>
      <c r="AP445" s="202"/>
      <c r="AQ445" s="202"/>
      <c r="AR445" s="202"/>
      <c r="AS445" s="202"/>
      <c r="AT445" s="202"/>
      <c r="AU445" s="202"/>
      <c r="AV445" s="202"/>
      <c r="AW445" s="202"/>
      <c r="AX445" s="202"/>
      <c r="AY445" s="202"/>
      <c r="AZ445" s="202"/>
      <c r="BA445" s="202"/>
      <c r="BB445" s="202"/>
      <c r="BC445" s="202"/>
      <c r="BD445" s="202"/>
      <c r="BE445" s="202"/>
      <c r="BF445" s="202"/>
      <c r="BG445" s="202"/>
      <c r="BH445" s="202"/>
      <c r="BI445" s="202"/>
      <c r="BJ445" s="202"/>
      <c r="BK445" s="202"/>
      <c r="BL445" s="202"/>
      <c r="BM445" s="202"/>
      <c r="BN445" s="202"/>
      <c r="BO445" s="202"/>
      <c r="BP445" s="202"/>
      <c r="BQ445" s="202"/>
      <c r="BR445" s="202"/>
      <c r="BS445" s="202"/>
      <c r="BT445" s="202"/>
      <c r="BU445" s="202"/>
      <c r="BV445" s="202"/>
      <c r="BW445" s="202"/>
      <c r="BX445" s="202"/>
      <c r="BY445" s="202"/>
      <c r="BZ445" s="202"/>
      <c r="CA445" s="202"/>
      <c r="CB445" s="202"/>
      <c r="CC445" s="202"/>
      <c r="CD445" s="202"/>
      <c r="CE445" s="202"/>
      <c r="CF445" s="202"/>
      <c r="CG445" s="202"/>
      <c r="CH445" s="202"/>
      <c r="CI445" s="202"/>
      <c r="CJ445" s="202"/>
      <c r="CK445" s="202"/>
      <c r="CL445" s="202"/>
      <c r="CM445" s="202"/>
      <c r="CN445" s="202"/>
      <c r="CO445" s="202"/>
      <c r="CP445" s="202"/>
      <c r="CQ445" s="202"/>
      <c r="CR445" s="202"/>
      <c r="CS445" s="202"/>
      <c r="CT445" s="202"/>
      <c r="CU445" s="202"/>
      <c r="CV445" s="202"/>
      <c r="CW445" s="202"/>
      <c r="CX445" s="202"/>
      <c r="CY445" s="202"/>
      <c r="CZ445" s="202"/>
      <c r="DA445" s="202"/>
      <c r="DB445" s="202"/>
      <c r="DC445" s="202"/>
      <c r="DD445" s="202"/>
      <c r="DE445" s="202"/>
      <c r="DF445" s="202"/>
      <c r="DG445" s="202"/>
      <c r="DH445" s="202"/>
      <c r="DI445" s="202"/>
      <c r="DJ445" s="202"/>
      <c r="DK445" s="202"/>
      <c r="DL445" s="202"/>
      <c r="DM445" s="202"/>
      <c r="DN445" s="202"/>
      <c r="DO445" s="202"/>
      <c r="DP445" s="202"/>
      <c r="DQ445" s="202"/>
      <c r="DR445" s="202"/>
      <c r="DS445" s="202"/>
      <c r="DT445" s="202"/>
      <c r="DU445" s="202"/>
      <c r="DV445" s="202"/>
      <c r="DW445" s="202"/>
      <c r="DX445" s="202"/>
      <c r="DY445" s="202"/>
      <c r="DZ445" s="202"/>
      <c r="EA445" s="202"/>
      <c r="EB445" s="202"/>
      <c r="EC445" s="202"/>
      <c r="ED445" s="202"/>
      <c r="EE445" s="202"/>
      <c r="EF445" s="202"/>
      <c r="EG445" s="10"/>
    </row>
    <row r="446" spans="1:137" s="156" customFormat="1" ht="16.149999999999999" outlineLevel="1" thickBot="1">
      <c r="A446" s="214" t="s">
        <v>288</v>
      </c>
      <c r="B446" s="203">
        <f>B444+B429+B414</f>
        <v>5</v>
      </c>
      <c r="C446" s="203" t="s">
        <v>289</v>
      </c>
      <c r="D446" s="203"/>
      <c r="E446" s="203"/>
      <c r="F446" s="203"/>
      <c r="G446" s="203" t="e">
        <f>+"Total "&amp;$B399&amp;" "&amp;$B400</f>
        <v>#REF!</v>
      </c>
      <c r="H446" s="203"/>
      <c r="I446" s="203"/>
      <c r="J446" s="203"/>
      <c r="K446" s="203"/>
      <c r="L446" s="203"/>
      <c r="M446" s="204">
        <f t="shared" ref="M446:BX446" si="125">SUM(M414,M429,M444)</f>
        <v>0</v>
      </c>
      <c r="N446" s="204">
        <f t="shared" si="125"/>
        <v>0</v>
      </c>
      <c r="O446" s="204">
        <f t="shared" si="125"/>
        <v>0</v>
      </c>
      <c r="P446" s="204">
        <f t="shared" si="125"/>
        <v>0</v>
      </c>
      <c r="Q446" s="204">
        <f t="shared" si="125"/>
        <v>0</v>
      </c>
      <c r="R446" s="204">
        <f t="shared" si="125"/>
        <v>0</v>
      </c>
      <c r="S446" s="204">
        <f t="shared" si="125"/>
        <v>0</v>
      </c>
      <c r="T446" s="204">
        <f t="shared" si="125"/>
        <v>0</v>
      </c>
      <c r="U446" s="204">
        <f t="shared" si="125"/>
        <v>0</v>
      </c>
      <c r="V446" s="204">
        <f t="shared" si="125"/>
        <v>0</v>
      </c>
      <c r="W446" s="204">
        <f t="shared" si="125"/>
        <v>0</v>
      </c>
      <c r="X446" s="204">
        <f t="shared" si="125"/>
        <v>0</v>
      </c>
      <c r="Y446" s="204">
        <f t="shared" si="125"/>
        <v>0</v>
      </c>
      <c r="Z446" s="204">
        <f t="shared" si="125"/>
        <v>0</v>
      </c>
      <c r="AA446" s="204">
        <f t="shared" si="125"/>
        <v>0</v>
      </c>
      <c r="AB446" s="204">
        <f t="shared" si="125"/>
        <v>0</v>
      </c>
      <c r="AC446" s="204">
        <f t="shared" si="125"/>
        <v>0</v>
      </c>
      <c r="AD446" s="204">
        <f t="shared" si="125"/>
        <v>0</v>
      </c>
      <c r="AE446" s="204">
        <f t="shared" si="125"/>
        <v>0</v>
      </c>
      <c r="AF446" s="204">
        <f t="shared" si="125"/>
        <v>0</v>
      </c>
      <c r="AG446" s="204">
        <f t="shared" si="125"/>
        <v>0</v>
      </c>
      <c r="AH446" s="204">
        <f t="shared" si="125"/>
        <v>0</v>
      </c>
      <c r="AI446" s="204">
        <f t="shared" si="125"/>
        <v>0</v>
      </c>
      <c r="AJ446" s="204">
        <f t="shared" si="125"/>
        <v>0</v>
      </c>
      <c r="AK446" s="204">
        <f t="shared" si="125"/>
        <v>0</v>
      </c>
      <c r="AL446" s="204">
        <f t="shared" si="125"/>
        <v>0</v>
      </c>
      <c r="AM446" s="204">
        <f t="shared" si="125"/>
        <v>0</v>
      </c>
      <c r="AN446" s="204">
        <f t="shared" si="125"/>
        <v>0</v>
      </c>
      <c r="AO446" s="204">
        <f t="shared" si="125"/>
        <v>0</v>
      </c>
      <c r="AP446" s="204">
        <f t="shared" si="125"/>
        <v>0</v>
      </c>
      <c r="AQ446" s="204">
        <f t="shared" si="125"/>
        <v>0</v>
      </c>
      <c r="AR446" s="204">
        <f t="shared" si="125"/>
        <v>0</v>
      </c>
      <c r="AS446" s="204">
        <f t="shared" si="125"/>
        <v>0</v>
      </c>
      <c r="AT446" s="204">
        <f t="shared" si="125"/>
        <v>0</v>
      </c>
      <c r="AU446" s="204">
        <f t="shared" si="125"/>
        <v>0</v>
      </c>
      <c r="AV446" s="204">
        <f t="shared" si="125"/>
        <v>0</v>
      </c>
      <c r="AW446" s="204">
        <f t="shared" si="125"/>
        <v>0</v>
      </c>
      <c r="AX446" s="204">
        <f t="shared" si="125"/>
        <v>0</v>
      </c>
      <c r="AY446" s="204">
        <f t="shared" si="125"/>
        <v>0</v>
      </c>
      <c r="AZ446" s="204">
        <f t="shared" si="125"/>
        <v>0</v>
      </c>
      <c r="BA446" s="204">
        <f t="shared" si="125"/>
        <v>0</v>
      </c>
      <c r="BB446" s="204">
        <f t="shared" si="125"/>
        <v>0</v>
      </c>
      <c r="BC446" s="204">
        <f t="shared" si="125"/>
        <v>0</v>
      </c>
      <c r="BD446" s="204">
        <f t="shared" si="125"/>
        <v>0</v>
      </c>
      <c r="BE446" s="204">
        <f t="shared" si="125"/>
        <v>0</v>
      </c>
      <c r="BF446" s="204">
        <f t="shared" si="125"/>
        <v>0</v>
      </c>
      <c r="BG446" s="204">
        <f t="shared" si="125"/>
        <v>0</v>
      </c>
      <c r="BH446" s="204">
        <f t="shared" si="125"/>
        <v>0</v>
      </c>
      <c r="BI446" s="204">
        <f t="shared" si="125"/>
        <v>0</v>
      </c>
      <c r="BJ446" s="204">
        <f t="shared" si="125"/>
        <v>0</v>
      </c>
      <c r="BK446" s="204">
        <f t="shared" si="125"/>
        <v>0</v>
      </c>
      <c r="BL446" s="204">
        <f t="shared" si="125"/>
        <v>0</v>
      </c>
      <c r="BM446" s="204">
        <f t="shared" si="125"/>
        <v>0</v>
      </c>
      <c r="BN446" s="204">
        <f t="shared" si="125"/>
        <v>0</v>
      </c>
      <c r="BO446" s="204">
        <f t="shared" si="125"/>
        <v>0</v>
      </c>
      <c r="BP446" s="204">
        <f t="shared" si="125"/>
        <v>0</v>
      </c>
      <c r="BQ446" s="204">
        <f t="shared" si="125"/>
        <v>0</v>
      </c>
      <c r="BR446" s="204">
        <f t="shared" si="125"/>
        <v>0</v>
      </c>
      <c r="BS446" s="204">
        <f t="shared" si="125"/>
        <v>0</v>
      </c>
      <c r="BT446" s="204">
        <f t="shared" si="125"/>
        <v>0</v>
      </c>
      <c r="BU446" s="204">
        <f t="shared" si="125"/>
        <v>0</v>
      </c>
      <c r="BV446" s="204">
        <f t="shared" si="125"/>
        <v>0</v>
      </c>
      <c r="BW446" s="204">
        <f t="shared" si="125"/>
        <v>0</v>
      </c>
      <c r="BX446" s="204">
        <f t="shared" si="125"/>
        <v>0</v>
      </c>
      <c r="BY446" s="204">
        <f t="shared" ref="BY446:EF446" si="126">SUM(BY414,BY429,BY444)</f>
        <v>0</v>
      </c>
      <c r="BZ446" s="204">
        <f t="shared" si="126"/>
        <v>0</v>
      </c>
      <c r="CA446" s="204">
        <f t="shared" si="126"/>
        <v>0</v>
      </c>
      <c r="CB446" s="204">
        <f t="shared" si="126"/>
        <v>0</v>
      </c>
      <c r="CC446" s="204">
        <f t="shared" si="126"/>
        <v>0</v>
      </c>
      <c r="CD446" s="204">
        <f t="shared" si="126"/>
        <v>0</v>
      </c>
      <c r="CE446" s="204">
        <f t="shared" si="126"/>
        <v>0</v>
      </c>
      <c r="CF446" s="204">
        <f t="shared" si="126"/>
        <v>0</v>
      </c>
      <c r="CG446" s="204">
        <f t="shared" si="126"/>
        <v>0</v>
      </c>
      <c r="CH446" s="204">
        <f t="shared" si="126"/>
        <v>0</v>
      </c>
      <c r="CI446" s="204">
        <f t="shared" si="126"/>
        <v>0</v>
      </c>
      <c r="CJ446" s="204">
        <f t="shared" si="126"/>
        <v>0</v>
      </c>
      <c r="CK446" s="204">
        <f t="shared" si="126"/>
        <v>0</v>
      </c>
      <c r="CL446" s="204">
        <f t="shared" si="126"/>
        <v>0</v>
      </c>
      <c r="CM446" s="204">
        <f t="shared" si="126"/>
        <v>0</v>
      </c>
      <c r="CN446" s="204">
        <f t="shared" si="126"/>
        <v>0</v>
      </c>
      <c r="CO446" s="204">
        <f t="shared" si="126"/>
        <v>0</v>
      </c>
      <c r="CP446" s="204">
        <f t="shared" si="126"/>
        <v>0</v>
      </c>
      <c r="CQ446" s="204">
        <f t="shared" si="126"/>
        <v>0</v>
      </c>
      <c r="CR446" s="204">
        <f t="shared" si="126"/>
        <v>0</v>
      </c>
      <c r="CS446" s="204">
        <f t="shared" si="126"/>
        <v>0</v>
      </c>
      <c r="CT446" s="204">
        <f t="shared" si="126"/>
        <v>0</v>
      </c>
      <c r="CU446" s="204">
        <f t="shared" si="126"/>
        <v>0</v>
      </c>
      <c r="CV446" s="204">
        <f t="shared" si="126"/>
        <v>0</v>
      </c>
      <c r="CW446" s="204">
        <f t="shared" si="126"/>
        <v>0</v>
      </c>
      <c r="CX446" s="204">
        <f t="shared" si="126"/>
        <v>0</v>
      </c>
      <c r="CY446" s="204">
        <f t="shared" si="126"/>
        <v>0</v>
      </c>
      <c r="CZ446" s="204">
        <f t="shared" si="126"/>
        <v>0</v>
      </c>
      <c r="DA446" s="204">
        <f t="shared" si="126"/>
        <v>0</v>
      </c>
      <c r="DB446" s="204">
        <f t="shared" si="126"/>
        <v>0</v>
      </c>
      <c r="DC446" s="204">
        <f t="shared" si="126"/>
        <v>0</v>
      </c>
      <c r="DD446" s="204">
        <f t="shared" si="126"/>
        <v>0</v>
      </c>
      <c r="DE446" s="204">
        <f t="shared" si="126"/>
        <v>0</v>
      </c>
      <c r="DF446" s="204">
        <f t="shared" si="126"/>
        <v>0</v>
      </c>
      <c r="DG446" s="204">
        <f t="shared" si="126"/>
        <v>0</v>
      </c>
      <c r="DH446" s="204">
        <f t="shared" si="126"/>
        <v>0</v>
      </c>
      <c r="DI446" s="204">
        <f t="shared" si="126"/>
        <v>0</v>
      </c>
      <c r="DJ446" s="204">
        <f t="shared" si="126"/>
        <v>0</v>
      </c>
      <c r="DK446" s="204">
        <f t="shared" si="126"/>
        <v>0</v>
      </c>
      <c r="DL446" s="204">
        <f t="shared" si="126"/>
        <v>0</v>
      </c>
      <c r="DM446" s="204">
        <f t="shared" si="126"/>
        <v>0</v>
      </c>
      <c r="DN446" s="204">
        <f t="shared" si="126"/>
        <v>0</v>
      </c>
      <c r="DO446" s="204">
        <f t="shared" si="126"/>
        <v>0</v>
      </c>
      <c r="DP446" s="204">
        <f t="shared" si="126"/>
        <v>0</v>
      </c>
      <c r="DQ446" s="204">
        <f t="shared" si="126"/>
        <v>0</v>
      </c>
      <c r="DR446" s="204">
        <f t="shared" si="126"/>
        <v>0</v>
      </c>
      <c r="DS446" s="204">
        <f t="shared" si="126"/>
        <v>0</v>
      </c>
      <c r="DT446" s="204">
        <f t="shared" si="126"/>
        <v>0</v>
      </c>
      <c r="DU446" s="204">
        <f t="shared" si="126"/>
        <v>0</v>
      </c>
      <c r="DV446" s="204">
        <f t="shared" si="126"/>
        <v>0</v>
      </c>
      <c r="DW446" s="204">
        <f t="shared" si="126"/>
        <v>0</v>
      </c>
      <c r="DX446" s="204">
        <f t="shared" si="126"/>
        <v>0</v>
      </c>
      <c r="DY446" s="204">
        <f t="shared" si="126"/>
        <v>0</v>
      </c>
      <c r="DZ446" s="204">
        <f t="shared" si="126"/>
        <v>0</v>
      </c>
      <c r="EA446" s="204">
        <f t="shared" si="126"/>
        <v>0</v>
      </c>
      <c r="EB446" s="204">
        <f t="shared" si="126"/>
        <v>0</v>
      </c>
      <c r="EC446" s="204">
        <f t="shared" si="126"/>
        <v>0</v>
      </c>
      <c r="ED446" s="204">
        <f t="shared" si="126"/>
        <v>0</v>
      </c>
      <c r="EE446" s="204">
        <f t="shared" si="126"/>
        <v>0</v>
      </c>
      <c r="EF446" s="204">
        <f t="shared" si="126"/>
        <v>0</v>
      </c>
      <c r="EG446" s="157">
        <f t="shared" ref="EG446" si="127">SUM(EG414,EG429)</f>
        <v>0</v>
      </c>
    </row>
    <row r="447" spans="1:137" collapsed="1">
      <c r="A447" s="211"/>
      <c r="B447"/>
      <c r="C447"/>
      <c r="D447"/>
      <c r="E447"/>
      <c r="F447"/>
      <c r="G447"/>
      <c r="H447"/>
      <c r="I447"/>
      <c r="J447"/>
      <c r="K447"/>
      <c r="L447"/>
      <c r="M447"/>
      <c r="N447"/>
      <c r="O447"/>
      <c r="P447"/>
      <c r="Q447"/>
      <c r="R447"/>
      <c r="S447"/>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c r="CK447"/>
      <c r="CL447"/>
      <c r="CM447"/>
      <c r="CN447"/>
      <c r="CO447"/>
      <c r="CP447"/>
      <c r="CQ447"/>
      <c r="CR447"/>
      <c r="CS447"/>
      <c r="CT447"/>
      <c r="CU447"/>
      <c r="CV447"/>
      <c r="CW447"/>
      <c r="CX447"/>
      <c r="CY447"/>
      <c r="CZ447"/>
      <c r="DA447"/>
      <c r="DB447"/>
      <c r="DC447"/>
      <c r="DD447"/>
      <c r="DE447"/>
      <c r="DF447"/>
      <c r="DG447"/>
      <c r="DH447"/>
      <c r="DI447"/>
      <c r="DJ447"/>
      <c r="DK447"/>
      <c r="DL447"/>
      <c r="DM447"/>
      <c r="DN447"/>
      <c r="DO447"/>
      <c r="DP447"/>
      <c r="DQ447"/>
      <c r="DR447"/>
      <c r="DS447"/>
      <c r="DT447"/>
      <c r="DU447"/>
      <c r="DV447"/>
      <c r="DW447"/>
      <c r="DX447"/>
      <c r="DY447"/>
      <c r="DZ447"/>
      <c r="EA447"/>
      <c r="EB447"/>
      <c r="EC447"/>
      <c r="ED447"/>
      <c r="EE447"/>
      <c r="EF447"/>
      <c r="EG447" s="7"/>
    </row>
    <row r="448" spans="1:137" s="7" customFormat="1" ht="15.4">
      <c r="A448" s="209" t="str">
        <f>'1-GBP'!A448</f>
        <v>3</v>
      </c>
      <c r="B448" s="196" t="str">
        <f>_xlfn.XLOOKUP($A448,Select!$B$4:$B$65,Select!$C$4:$C$65)</f>
        <v>Phase 3</v>
      </c>
      <c r="C448" s="197"/>
      <c r="D448" s="197">
        <f>B463+B478+B493</f>
        <v>6</v>
      </c>
      <c r="E448" s="197" t="s">
        <v>281</v>
      </c>
      <c r="F448" s="197"/>
      <c r="G448" s="197"/>
      <c r="H448" s="197"/>
      <c r="I448" s="197" t="s">
        <v>282</v>
      </c>
      <c r="J448" s="197" t="str">
        <f>$A448&amp;"."&amp;$A449</f>
        <v>3.2</v>
      </c>
      <c r="K448" s="197"/>
      <c r="L448" s="197"/>
      <c r="M448" s="197"/>
      <c r="N448" s="198"/>
      <c r="O448" s="198"/>
      <c r="P448" s="198"/>
      <c r="Q448" s="198"/>
      <c r="R448" s="198"/>
      <c r="S448" s="198"/>
      <c r="T448" s="198"/>
      <c r="U448" s="198"/>
      <c r="V448" s="198"/>
      <c r="W448" s="198"/>
      <c r="X448" s="198"/>
      <c r="Y448" s="198"/>
      <c r="Z448" s="198"/>
      <c r="AA448" s="198"/>
      <c r="AB448" s="198"/>
      <c r="AC448" s="198"/>
      <c r="AD448" s="198"/>
      <c r="AE448" s="198"/>
      <c r="AF448" s="198"/>
      <c r="AG448" s="198"/>
      <c r="AH448" s="198"/>
      <c r="AI448" s="198"/>
      <c r="AJ448" s="198"/>
      <c r="AK448" s="198"/>
      <c r="AL448" s="198"/>
      <c r="AM448" s="198"/>
      <c r="AN448" s="198"/>
      <c r="AO448" s="198"/>
      <c r="AP448" s="198"/>
      <c r="AQ448" s="198"/>
      <c r="AR448" s="198"/>
      <c r="AS448" s="198"/>
      <c r="AT448" s="198"/>
      <c r="AU448" s="198"/>
      <c r="AV448" s="198"/>
      <c r="AW448" s="198"/>
      <c r="AX448" s="198"/>
      <c r="AY448" s="198"/>
      <c r="AZ448" s="198"/>
      <c r="BA448" s="198"/>
      <c r="BB448" s="198"/>
      <c r="BC448" s="198"/>
      <c r="BD448" s="198"/>
      <c r="BE448" s="198"/>
      <c r="BF448" s="198"/>
      <c r="BG448" s="198"/>
      <c r="BH448" s="198"/>
      <c r="BI448" s="198"/>
      <c r="BJ448" s="198"/>
      <c r="BK448" s="198"/>
      <c r="BL448" s="198"/>
      <c r="BM448" s="198"/>
      <c r="BN448" s="198"/>
      <c r="BO448" s="198"/>
      <c r="BP448" s="198"/>
      <c r="BQ448" s="198"/>
      <c r="BR448" s="198"/>
      <c r="BS448" s="198"/>
      <c r="BT448" s="198"/>
      <c r="BU448" s="198"/>
      <c r="BV448" s="198"/>
      <c r="BW448" s="198"/>
      <c r="BX448" s="198"/>
      <c r="BY448" s="198"/>
      <c r="BZ448" s="198"/>
      <c r="CA448" s="198"/>
      <c r="CB448" s="198"/>
      <c r="CC448" s="198"/>
      <c r="CD448" s="198"/>
      <c r="CE448" s="198"/>
      <c r="CF448" s="198"/>
      <c r="CG448" s="198"/>
      <c r="CH448" s="198"/>
      <c r="CI448" s="198"/>
      <c r="CJ448" s="198"/>
      <c r="CK448" s="198"/>
      <c r="CL448" s="198"/>
      <c r="CM448" s="198"/>
      <c r="CN448" s="198"/>
      <c r="CO448" s="198"/>
      <c r="CP448" s="198"/>
      <c r="CQ448" s="198"/>
      <c r="CR448" s="198"/>
      <c r="CS448" s="198"/>
      <c r="CT448" s="198"/>
      <c r="CU448" s="198"/>
      <c r="CV448" s="198"/>
      <c r="CW448" s="198"/>
      <c r="CX448" s="198"/>
      <c r="CY448" s="198"/>
      <c r="CZ448" s="198"/>
      <c r="DA448" s="198"/>
      <c r="DB448" s="198"/>
      <c r="DC448" s="198"/>
      <c r="DD448" s="198"/>
      <c r="DE448" s="198"/>
      <c r="DF448" s="198"/>
      <c r="DG448" s="198"/>
      <c r="DH448" s="198"/>
      <c r="DI448" s="198"/>
      <c r="DJ448" s="198"/>
      <c r="DK448" s="198"/>
      <c r="DL448" s="198"/>
      <c r="DM448" s="198"/>
      <c r="DN448" s="198"/>
      <c r="DO448" s="198"/>
      <c r="DP448" s="198"/>
      <c r="DQ448" s="198"/>
      <c r="DR448" s="198"/>
      <c r="DS448" s="198"/>
      <c r="DT448" s="198"/>
      <c r="DU448" s="198"/>
      <c r="DV448" s="198"/>
      <c r="DW448" s="198"/>
      <c r="DX448" s="198"/>
      <c r="DY448" s="198"/>
      <c r="DZ448" s="198"/>
      <c r="EA448" s="198"/>
      <c r="EB448" s="198"/>
      <c r="EC448" s="198"/>
      <c r="ED448" s="198"/>
      <c r="EE448" s="198"/>
      <c r="EF448" s="198"/>
      <c r="EG448" s="13"/>
    </row>
    <row r="449" spans="1:137" s="8" customFormat="1" outlineLevel="1">
      <c r="A449" s="210" t="str">
        <f>'1-GBP'!A449</f>
        <v>2</v>
      </c>
      <c r="B449" s="199" t="e">
        <f>_xlfn.XLOOKUP($J448,Select!#REF!,Select!$F$4:$F$65)</f>
        <v>#REF!</v>
      </c>
      <c r="C449" s="199"/>
      <c r="D449" s="199"/>
      <c r="E449" s="199"/>
      <c r="F449" s="199"/>
      <c r="G449" s="199"/>
      <c r="H449" s="199"/>
      <c r="I449" s="199"/>
      <c r="J449" s="199"/>
      <c r="K449" s="199"/>
      <c r="L449" s="199"/>
      <c r="M449" s="199"/>
      <c r="N449" s="199"/>
      <c r="O449" s="199"/>
      <c r="P449" s="199"/>
      <c r="Q449" s="199"/>
      <c r="R449" s="199"/>
      <c r="S449" s="199"/>
      <c r="T449" s="199"/>
      <c r="U449" s="199"/>
      <c r="V449" s="199"/>
      <c r="W449" s="199"/>
      <c r="X449" s="199"/>
      <c r="Y449" s="199"/>
      <c r="Z449" s="199"/>
      <c r="AA449" s="199"/>
      <c r="AB449" s="199"/>
      <c r="AC449" s="199"/>
      <c r="AD449" s="199"/>
      <c r="AE449" s="199"/>
      <c r="AF449" s="199"/>
      <c r="AG449" s="199"/>
      <c r="AH449" s="199"/>
      <c r="AI449" s="199"/>
      <c r="AJ449" s="199"/>
      <c r="AK449" s="199"/>
      <c r="AL449" s="199"/>
      <c r="AM449" s="199"/>
      <c r="AN449" s="199"/>
      <c r="AO449" s="199"/>
      <c r="AP449" s="199"/>
      <c r="AQ449" s="199"/>
      <c r="AR449" s="199"/>
      <c r="AS449" s="199"/>
      <c r="AT449" s="199"/>
      <c r="AU449" s="199"/>
      <c r="AV449" s="199"/>
      <c r="AW449" s="199"/>
      <c r="AX449" s="199"/>
      <c r="AY449" s="199"/>
      <c r="AZ449" s="199"/>
      <c r="BA449" s="199"/>
      <c r="BB449" s="199"/>
      <c r="BC449" s="199"/>
      <c r="BD449" s="199"/>
      <c r="BE449" s="199"/>
      <c r="BF449" s="199"/>
      <c r="BG449" s="199"/>
      <c r="BH449" s="199"/>
      <c r="BI449" s="199"/>
      <c r="BJ449" s="199"/>
      <c r="BK449" s="199"/>
      <c r="BL449" s="199"/>
      <c r="BM449" s="199"/>
      <c r="BN449" s="199"/>
      <c r="BO449" s="199"/>
      <c r="BP449" s="199"/>
      <c r="BQ449" s="199"/>
      <c r="BR449" s="199"/>
      <c r="BS449" s="199"/>
      <c r="BT449" s="199"/>
      <c r="BU449" s="199"/>
      <c r="BV449" s="199"/>
      <c r="BW449" s="199"/>
      <c r="BX449" s="199"/>
      <c r="BY449" s="199"/>
      <c r="BZ449" s="199"/>
      <c r="CA449" s="199"/>
      <c r="CB449" s="199"/>
      <c r="CC449" s="199"/>
      <c r="CD449" s="199"/>
      <c r="CE449" s="199"/>
      <c r="CF449" s="199"/>
      <c r="CG449" s="199"/>
      <c r="CH449" s="199"/>
      <c r="CI449" s="199"/>
      <c r="CJ449" s="199"/>
      <c r="CK449" s="199"/>
      <c r="CL449" s="199"/>
      <c r="CM449" s="199"/>
      <c r="CN449" s="199"/>
      <c r="CO449" s="199"/>
      <c r="CP449" s="199"/>
      <c r="CQ449" s="199"/>
      <c r="CR449" s="199"/>
      <c r="CS449" s="199"/>
      <c r="CT449" s="199"/>
      <c r="CU449" s="199"/>
      <c r="CV449" s="199"/>
      <c r="CW449" s="199"/>
      <c r="CX449" s="199"/>
      <c r="CY449" s="199"/>
      <c r="CZ449" s="199"/>
      <c r="DA449" s="199"/>
      <c r="DB449" s="199"/>
      <c r="DC449" s="199"/>
      <c r="DD449" s="199"/>
      <c r="DE449" s="199"/>
      <c r="DF449" s="199"/>
      <c r="DG449" s="199"/>
      <c r="DH449" s="199"/>
      <c r="DI449" s="199"/>
      <c r="DJ449" s="199"/>
      <c r="DK449" s="199"/>
      <c r="DL449" s="199"/>
      <c r="DM449" s="199"/>
      <c r="DN449" s="199"/>
      <c r="DO449" s="199"/>
      <c r="DP449" s="199"/>
      <c r="DQ449" s="199"/>
      <c r="DR449" s="199"/>
      <c r="DS449" s="199"/>
      <c r="DT449" s="199"/>
      <c r="DU449" s="199"/>
      <c r="DV449" s="199"/>
      <c r="DW449" s="199"/>
      <c r="DX449" s="199"/>
      <c r="DY449" s="199"/>
      <c r="DZ449" s="199"/>
      <c r="EA449" s="199"/>
      <c r="EB449" s="199"/>
      <c r="EC449" s="199"/>
      <c r="ED449" s="199"/>
      <c r="EE449" s="199"/>
      <c r="EF449" s="199"/>
    </row>
    <row r="450" spans="1:137" s="9" customFormat="1" outlineLevel="1">
      <c r="A450" s="220" t="s">
        <v>150</v>
      </c>
      <c r="B450" s="220" t="s">
        <v>283</v>
      </c>
      <c r="C450" s="220" t="s">
        <v>284</v>
      </c>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c r="AA450" s="220"/>
      <c r="AB450" s="220"/>
      <c r="AC450" s="220"/>
      <c r="AD450" s="220"/>
      <c r="AE450" s="220"/>
      <c r="AF450" s="220"/>
      <c r="AG450" s="220"/>
      <c r="AH450" s="220"/>
      <c r="AI450" s="220"/>
      <c r="AJ450" s="220"/>
      <c r="AK450" s="220"/>
      <c r="AL450" s="220"/>
      <c r="AM450" s="220"/>
      <c r="AN450" s="220"/>
      <c r="AO450" s="220"/>
      <c r="AP450" s="220"/>
      <c r="AQ450" s="220"/>
      <c r="AR450" s="220"/>
      <c r="AS450" s="220"/>
      <c r="AT450" s="220"/>
      <c r="AU450" s="220"/>
      <c r="AV450" s="220"/>
      <c r="AW450" s="220"/>
      <c r="AX450" s="220"/>
      <c r="AY450" s="220"/>
      <c r="AZ450" s="220"/>
      <c r="BA450" s="220"/>
      <c r="BB450" s="220"/>
      <c r="BC450" s="220"/>
      <c r="BD450" s="220"/>
      <c r="BE450" s="220"/>
      <c r="BF450" s="220"/>
      <c r="BG450" s="220"/>
      <c r="BH450" s="220"/>
      <c r="BI450" s="220"/>
      <c r="BJ450" s="220"/>
      <c r="BK450" s="220"/>
      <c r="BL450" s="220"/>
      <c r="BM450" s="220"/>
      <c r="BN450" s="220"/>
      <c r="BO450" s="220"/>
      <c r="BP450" s="220"/>
      <c r="BQ450" s="220"/>
      <c r="BR450" s="220"/>
      <c r="BS450" s="220"/>
      <c r="BT450" s="220"/>
      <c r="BU450" s="220"/>
      <c r="BV450" s="220"/>
      <c r="BW450" s="220"/>
      <c r="BX450" s="220"/>
      <c r="BY450" s="220"/>
      <c r="BZ450" s="220"/>
      <c r="CA450" s="220"/>
      <c r="CB450" s="220"/>
      <c r="CC450" s="220"/>
      <c r="CD450" s="220"/>
      <c r="CE450" s="220"/>
      <c r="CF450" s="220"/>
      <c r="CG450" s="220"/>
      <c r="CH450" s="220"/>
      <c r="CI450" s="220"/>
      <c r="CJ450" s="220"/>
      <c r="CK450" s="220"/>
      <c r="CL450" s="220"/>
      <c r="CM450" s="220"/>
      <c r="CN450" s="220"/>
      <c r="CO450" s="220"/>
      <c r="CP450" s="220"/>
      <c r="CQ450" s="220"/>
      <c r="CR450" s="220"/>
      <c r="CS450" s="220"/>
      <c r="CT450" s="220"/>
      <c r="CU450" s="220"/>
      <c r="CV450" s="220"/>
      <c r="CW450" s="220"/>
      <c r="CX450" s="220"/>
      <c r="CY450" s="220"/>
      <c r="CZ450" s="220"/>
      <c r="DA450" s="220"/>
      <c r="DB450" s="220"/>
      <c r="DC450" s="220"/>
      <c r="DD450" s="220"/>
      <c r="DE450" s="220"/>
      <c r="DF450" s="220"/>
      <c r="DG450" s="220"/>
      <c r="DH450" s="220"/>
      <c r="DI450" s="220"/>
      <c r="DJ450" s="220"/>
      <c r="DK450" s="220"/>
      <c r="DL450" s="220"/>
      <c r="DM450" s="220"/>
      <c r="DN450" s="220"/>
      <c r="DO450" s="220"/>
      <c r="DP450" s="220"/>
      <c r="DQ450" s="220"/>
      <c r="DR450" s="220"/>
      <c r="DS450" s="220"/>
      <c r="DT450" s="220"/>
      <c r="DU450" s="220"/>
      <c r="DV450" s="220"/>
      <c r="DW450" s="220"/>
      <c r="DX450" s="220"/>
      <c r="DY450" s="220"/>
      <c r="DZ450" s="220"/>
      <c r="EA450" s="220"/>
      <c r="EB450" s="220"/>
      <c r="EC450" s="220"/>
      <c r="ED450" s="220"/>
      <c r="EE450" s="220"/>
      <c r="EF450" s="220"/>
    </row>
    <row r="451" spans="1:137" outlineLevel="1">
      <c r="A451" s="211" t="str">
        <f>A448&amp;"."&amp;A450&amp;"."&amp;A449&amp;"."&amp;B451</f>
        <v>3.c.2.1</v>
      </c>
      <c r="B451">
        <v>1</v>
      </c>
      <c r="C451" t="e">
        <f>_xlfn.XLOOKUP($A451,Select!$A$4:$A$65,Select!$H$4:$H$65)</f>
        <v>#N/A</v>
      </c>
      <c r="D451"/>
      <c r="E451"/>
      <c r="F451"/>
      <c r="G451"/>
      <c r="H451"/>
      <c r="I451"/>
      <c r="J451"/>
      <c r="K451"/>
      <c r="L451"/>
      <c r="M451" s="200"/>
      <c r="N451" s="200"/>
      <c r="O451" s="200"/>
      <c r="P451" s="200"/>
      <c r="Q451" s="200"/>
      <c r="R451" s="200"/>
      <c r="S451" s="200"/>
      <c r="T451" s="200"/>
      <c r="U451" s="200"/>
      <c r="V451" s="200"/>
      <c r="W451" s="200"/>
      <c r="X451" s="200"/>
      <c r="Y451" s="200"/>
      <c r="Z451" s="200"/>
      <c r="AA451" s="200"/>
      <c r="AB451" s="200"/>
      <c r="AC451" s="200"/>
      <c r="AD451" s="200"/>
      <c r="AE451" s="200"/>
      <c r="AF451" s="200"/>
      <c r="AG451" s="200"/>
      <c r="AH451" s="200"/>
      <c r="AI451" s="200"/>
      <c r="AJ451" s="200"/>
      <c r="AK451" s="200"/>
      <c r="AL451" s="200"/>
      <c r="AM451" s="200"/>
      <c r="AN451" s="200"/>
      <c r="AO451" s="200"/>
      <c r="AP451" s="200"/>
      <c r="AQ451" s="200"/>
      <c r="AR451" s="200"/>
      <c r="AS451" s="200"/>
      <c r="AT451" s="200"/>
      <c r="AU451" s="200"/>
      <c r="AV451" s="200"/>
      <c r="AW451" s="200"/>
      <c r="AX451" s="200"/>
      <c r="AY451" s="200"/>
      <c r="AZ451" s="200"/>
      <c r="BA451" s="200"/>
      <c r="BB451" s="200"/>
      <c r="BC451" s="200"/>
      <c r="BD451" s="200"/>
      <c r="BE451" s="200"/>
      <c r="BF451" s="200"/>
      <c r="BG451" s="200"/>
      <c r="BH451" s="200"/>
      <c r="BI451" s="200"/>
      <c r="BJ451" s="200"/>
      <c r="BK451" s="200"/>
      <c r="BL451" s="200"/>
      <c r="BM451" s="200"/>
      <c r="BN451" s="200"/>
      <c r="BO451" s="200"/>
      <c r="BP451" s="200"/>
      <c r="BQ451" s="200"/>
      <c r="BR451" s="200"/>
      <c r="BS451" s="200"/>
      <c r="BT451" s="200"/>
      <c r="BU451" s="200"/>
      <c r="BV451" s="200"/>
      <c r="BW451" s="200"/>
      <c r="BX451" s="200"/>
      <c r="BY451" s="200"/>
      <c r="BZ451" s="200"/>
      <c r="CA451" s="200"/>
      <c r="CB451" s="200"/>
      <c r="CC451" s="200"/>
      <c r="CD451" s="200"/>
      <c r="CE451" s="200"/>
      <c r="CF451" s="200"/>
      <c r="CG451" s="200"/>
      <c r="CH451" s="200"/>
      <c r="CI451" s="200"/>
      <c r="CJ451" s="200"/>
      <c r="CK451" s="200"/>
      <c r="CL451" s="200"/>
      <c r="CM451" s="200"/>
      <c r="CN451" s="200"/>
      <c r="CO451" s="200"/>
      <c r="CP451" s="200"/>
      <c r="CQ451" s="200"/>
      <c r="CR451" s="200"/>
      <c r="CS451" s="200"/>
      <c r="CT451" s="200"/>
      <c r="CU451" s="200"/>
      <c r="CV451" s="200"/>
      <c r="CW451" s="200"/>
      <c r="CX451" s="200"/>
      <c r="CY451" s="200"/>
      <c r="CZ451" s="200"/>
      <c r="DA451" s="200"/>
      <c r="DB451" s="200"/>
      <c r="DC451" s="200"/>
      <c r="DD451" s="200"/>
      <c r="DE451" s="200"/>
      <c r="DF451" s="200"/>
      <c r="DG451" s="200"/>
      <c r="DH451" s="200"/>
      <c r="DI451" s="200"/>
      <c r="DJ451" s="200"/>
      <c r="DK451" s="200"/>
      <c r="DL451" s="200"/>
      <c r="DM451" s="200"/>
      <c r="DN451" s="200"/>
      <c r="DO451" s="200"/>
      <c r="DP451" s="200"/>
      <c r="DQ451" s="200"/>
      <c r="DR451" s="200"/>
      <c r="DS451" s="200"/>
      <c r="DT451" s="200"/>
      <c r="DU451" s="200"/>
      <c r="DV451" s="200"/>
      <c r="DW451" s="200"/>
      <c r="DX451" s="200"/>
      <c r="DY451" s="200"/>
      <c r="DZ451" s="200"/>
      <c r="EA451" s="200"/>
      <c r="EB451" s="200"/>
      <c r="EC451" s="200"/>
      <c r="ED451" s="200"/>
      <c r="EE451" s="200"/>
      <c r="EF451" s="200"/>
      <c r="EG451" s="32"/>
    </row>
    <row r="452" spans="1:137" outlineLevel="1">
      <c r="A452" s="211" t="str">
        <f>A448&amp;"."&amp;A450&amp;"."&amp;A449&amp;"."&amp;B452</f>
        <v>3.c.2.2</v>
      </c>
      <c r="B452">
        <v>2</v>
      </c>
      <c r="C452" t="e">
        <f>_xlfn.XLOOKUP($A452,Select!$A$4:$A$65,Select!$H$4:$H$65)</f>
        <v>#N/A</v>
      </c>
      <c r="D452"/>
      <c r="E452"/>
      <c r="F452"/>
      <c r="G452"/>
      <c r="H452"/>
      <c r="I452"/>
      <c r="J452"/>
      <c r="K452"/>
      <c r="L452"/>
      <c r="M452" s="200"/>
      <c r="N452" s="200"/>
      <c r="O452" s="200"/>
      <c r="P452" s="200"/>
      <c r="Q452" s="200"/>
      <c r="R452" s="200"/>
      <c r="S452" s="200"/>
      <c r="T452" s="200"/>
      <c r="U452" s="200"/>
      <c r="V452" s="200"/>
      <c r="W452" s="200"/>
      <c r="X452" s="200"/>
      <c r="Y452" s="200"/>
      <c r="Z452" s="200"/>
      <c r="AA452" s="200"/>
      <c r="AB452" s="200"/>
      <c r="AC452" s="200"/>
      <c r="AD452" s="200"/>
      <c r="AE452" s="200"/>
      <c r="AF452" s="200"/>
      <c r="AG452" s="200"/>
      <c r="AH452" s="200"/>
      <c r="AI452" s="200"/>
      <c r="AJ452" s="200"/>
      <c r="AK452" s="200"/>
      <c r="AL452" s="200"/>
      <c r="AM452" s="200"/>
      <c r="AN452" s="200"/>
      <c r="AO452" s="200"/>
      <c r="AP452" s="200"/>
      <c r="AQ452" s="200"/>
      <c r="AR452" s="200"/>
      <c r="AS452" s="200"/>
      <c r="AT452" s="200"/>
      <c r="AU452" s="200"/>
      <c r="AV452" s="200"/>
      <c r="AW452" s="200"/>
      <c r="AX452" s="200"/>
      <c r="AY452" s="200"/>
      <c r="AZ452" s="200"/>
      <c r="BA452" s="200"/>
      <c r="BB452" s="200"/>
      <c r="BC452" s="200"/>
      <c r="BD452" s="200"/>
      <c r="BE452" s="200"/>
      <c r="BF452" s="200"/>
      <c r="BG452" s="200"/>
      <c r="BH452" s="200"/>
      <c r="BI452" s="200"/>
      <c r="BJ452" s="200"/>
      <c r="BK452" s="200"/>
      <c r="BL452" s="200"/>
      <c r="BM452" s="200"/>
      <c r="BN452" s="200"/>
      <c r="BO452" s="200"/>
      <c r="BP452" s="200"/>
      <c r="BQ452" s="200"/>
      <c r="BR452" s="200"/>
      <c r="BS452" s="200"/>
      <c r="BT452" s="200"/>
      <c r="BU452" s="200"/>
      <c r="BV452" s="200"/>
      <c r="BW452" s="200"/>
      <c r="BX452" s="200"/>
      <c r="BY452" s="200"/>
      <c r="BZ452" s="200"/>
      <c r="CA452" s="200"/>
      <c r="CB452" s="200"/>
      <c r="CC452" s="200"/>
      <c r="CD452" s="200"/>
      <c r="CE452" s="200"/>
      <c r="CF452" s="200"/>
      <c r="CG452" s="200"/>
      <c r="CH452" s="200"/>
      <c r="CI452" s="200"/>
      <c r="CJ452" s="200"/>
      <c r="CK452" s="200"/>
      <c r="CL452" s="200"/>
      <c r="CM452" s="200"/>
      <c r="CN452" s="200"/>
      <c r="CO452" s="200"/>
      <c r="CP452" s="200"/>
      <c r="CQ452" s="200"/>
      <c r="CR452" s="200"/>
      <c r="CS452" s="200"/>
      <c r="CT452" s="200"/>
      <c r="CU452" s="200"/>
      <c r="CV452" s="200"/>
      <c r="CW452" s="200"/>
      <c r="CX452" s="200"/>
      <c r="CY452" s="200"/>
      <c r="CZ452" s="200"/>
      <c r="DA452" s="200"/>
      <c r="DB452" s="200"/>
      <c r="DC452" s="200"/>
      <c r="DD452" s="200"/>
      <c r="DE452" s="200"/>
      <c r="DF452" s="200"/>
      <c r="DG452" s="200"/>
      <c r="DH452" s="200"/>
      <c r="DI452" s="200"/>
      <c r="DJ452" s="200"/>
      <c r="DK452" s="200"/>
      <c r="DL452" s="200"/>
      <c r="DM452" s="200"/>
      <c r="DN452" s="200"/>
      <c r="DO452" s="200"/>
      <c r="DP452" s="200"/>
      <c r="DQ452" s="200"/>
      <c r="DR452" s="200"/>
      <c r="DS452" s="200"/>
      <c r="DT452" s="200"/>
      <c r="DU452" s="200"/>
      <c r="DV452" s="200"/>
      <c r="DW452" s="200"/>
      <c r="DX452" s="200"/>
      <c r="DY452" s="200"/>
      <c r="DZ452" s="200"/>
      <c r="EA452" s="200"/>
      <c r="EB452" s="200"/>
      <c r="EC452" s="200"/>
      <c r="ED452" s="200"/>
      <c r="EE452" s="200"/>
      <c r="EF452" s="200"/>
      <c r="EG452" s="32"/>
    </row>
    <row r="453" spans="1:137" outlineLevel="1">
      <c r="A453" s="211" t="str">
        <f>A448&amp;"."&amp;A450&amp;"."&amp;A449&amp;"."&amp;B453</f>
        <v>3.c.2.3</v>
      </c>
      <c r="B453">
        <v>3</v>
      </c>
      <c r="C453" t="e">
        <f>_xlfn.XLOOKUP($A453,Select!$A$4:$A$65,Select!$H$4:$H$65)</f>
        <v>#N/A</v>
      </c>
      <c r="D453"/>
      <c r="E453"/>
      <c r="F453"/>
      <c r="G453"/>
      <c r="H453"/>
      <c r="I453"/>
      <c r="J453"/>
      <c r="K453"/>
      <c r="L453"/>
      <c r="M453" s="200"/>
      <c r="N453" s="200"/>
      <c r="O453" s="200"/>
      <c r="P453" s="200"/>
      <c r="Q453" s="200"/>
      <c r="R453" s="200"/>
      <c r="S453" s="200"/>
      <c r="T453" s="200"/>
      <c r="U453" s="200"/>
      <c r="V453" s="200"/>
      <c r="W453" s="200"/>
      <c r="X453" s="200"/>
      <c r="Y453" s="200"/>
      <c r="Z453" s="200"/>
      <c r="AA453" s="200"/>
      <c r="AB453" s="200"/>
      <c r="AC453" s="200"/>
      <c r="AD453" s="200"/>
      <c r="AE453" s="200"/>
      <c r="AF453" s="200"/>
      <c r="AG453" s="200"/>
      <c r="AH453" s="200"/>
      <c r="AI453" s="200"/>
      <c r="AJ453" s="200"/>
      <c r="AK453" s="200"/>
      <c r="AL453" s="200"/>
      <c r="AM453" s="200"/>
      <c r="AN453" s="200"/>
      <c r="AO453" s="200"/>
      <c r="AP453" s="200"/>
      <c r="AQ453" s="200"/>
      <c r="AR453" s="200"/>
      <c r="AS453" s="200"/>
      <c r="AT453" s="200"/>
      <c r="AU453" s="200"/>
      <c r="AV453" s="200"/>
      <c r="AW453" s="200"/>
      <c r="AX453" s="200"/>
      <c r="AY453" s="200"/>
      <c r="AZ453" s="200"/>
      <c r="BA453" s="200"/>
      <c r="BB453" s="200"/>
      <c r="BC453" s="200"/>
      <c r="BD453" s="200"/>
      <c r="BE453" s="200"/>
      <c r="BF453" s="200"/>
      <c r="BG453" s="200"/>
      <c r="BH453" s="200"/>
      <c r="BI453" s="200"/>
      <c r="BJ453" s="200"/>
      <c r="BK453" s="200"/>
      <c r="BL453" s="200"/>
      <c r="BM453" s="200"/>
      <c r="BN453" s="200"/>
      <c r="BO453" s="200"/>
      <c r="BP453" s="200"/>
      <c r="BQ453" s="200"/>
      <c r="BR453" s="200"/>
      <c r="BS453" s="200"/>
      <c r="BT453" s="200"/>
      <c r="BU453" s="200"/>
      <c r="BV453" s="200"/>
      <c r="BW453" s="200"/>
      <c r="BX453" s="200"/>
      <c r="BY453" s="200"/>
      <c r="BZ453" s="200"/>
      <c r="CA453" s="200"/>
      <c r="CB453" s="200"/>
      <c r="CC453" s="200"/>
      <c r="CD453" s="200"/>
      <c r="CE453" s="200"/>
      <c r="CF453" s="200"/>
      <c r="CG453" s="200"/>
      <c r="CH453" s="200"/>
      <c r="CI453" s="200"/>
      <c r="CJ453" s="200"/>
      <c r="CK453" s="200"/>
      <c r="CL453" s="200"/>
      <c r="CM453" s="200"/>
      <c r="CN453" s="200"/>
      <c r="CO453" s="200"/>
      <c r="CP453" s="200"/>
      <c r="CQ453" s="200"/>
      <c r="CR453" s="200"/>
      <c r="CS453" s="200"/>
      <c r="CT453" s="200"/>
      <c r="CU453" s="200"/>
      <c r="CV453" s="200"/>
      <c r="CW453" s="200"/>
      <c r="CX453" s="200"/>
      <c r="CY453" s="200"/>
      <c r="CZ453" s="200"/>
      <c r="DA453" s="200"/>
      <c r="DB453" s="200"/>
      <c r="DC453" s="200"/>
      <c r="DD453" s="200"/>
      <c r="DE453" s="200"/>
      <c r="DF453" s="200"/>
      <c r="DG453" s="200"/>
      <c r="DH453" s="200"/>
      <c r="DI453" s="200"/>
      <c r="DJ453" s="200"/>
      <c r="DK453" s="200"/>
      <c r="DL453" s="200"/>
      <c r="DM453" s="200"/>
      <c r="DN453" s="200"/>
      <c r="DO453" s="200"/>
      <c r="DP453" s="200"/>
      <c r="DQ453" s="200"/>
      <c r="DR453" s="200"/>
      <c r="DS453" s="200"/>
      <c r="DT453" s="200"/>
      <c r="DU453" s="200"/>
      <c r="DV453" s="200"/>
      <c r="DW453" s="200"/>
      <c r="DX453" s="200"/>
      <c r="DY453" s="200"/>
      <c r="DZ453" s="200"/>
      <c r="EA453" s="200"/>
      <c r="EB453" s="200"/>
      <c r="EC453" s="200"/>
      <c r="ED453" s="200"/>
      <c r="EE453" s="200"/>
      <c r="EF453" s="200"/>
      <c r="EG453" s="32"/>
    </row>
    <row r="454" spans="1:137" outlineLevel="1">
      <c r="A454" s="211" t="str">
        <f>A448&amp;"."&amp;A450&amp;"."&amp;A449&amp;"."&amp;B454</f>
        <v>3.c.2.4</v>
      </c>
      <c r="B454">
        <v>4</v>
      </c>
      <c r="C454" t="e">
        <f>_xlfn.XLOOKUP($A454,Select!$A$4:$A$65,Select!$H$4:$H$65)</f>
        <v>#N/A</v>
      </c>
      <c r="D454"/>
      <c r="E454"/>
      <c r="F454"/>
      <c r="G454"/>
      <c r="H454"/>
      <c r="I454"/>
      <c r="J454"/>
      <c r="K454"/>
      <c r="L454"/>
      <c r="M454" s="200"/>
      <c r="N454" s="200"/>
      <c r="O454" s="200"/>
      <c r="P454" s="200"/>
      <c r="Q454" s="200"/>
      <c r="R454" s="200"/>
      <c r="S454" s="200"/>
      <c r="T454" s="200"/>
      <c r="U454" s="200"/>
      <c r="V454" s="200"/>
      <c r="W454" s="200"/>
      <c r="X454" s="200"/>
      <c r="Y454" s="200"/>
      <c r="Z454" s="200"/>
      <c r="AA454" s="200"/>
      <c r="AB454" s="200"/>
      <c r="AC454" s="200"/>
      <c r="AD454" s="200"/>
      <c r="AE454" s="200"/>
      <c r="AF454" s="200"/>
      <c r="AG454" s="200"/>
      <c r="AH454" s="200"/>
      <c r="AI454" s="200"/>
      <c r="AJ454" s="200"/>
      <c r="AK454" s="200"/>
      <c r="AL454" s="200"/>
      <c r="AM454" s="200"/>
      <c r="AN454" s="200"/>
      <c r="AO454" s="200"/>
      <c r="AP454" s="200"/>
      <c r="AQ454" s="200"/>
      <c r="AR454" s="200"/>
      <c r="AS454" s="200"/>
      <c r="AT454" s="200"/>
      <c r="AU454" s="200"/>
      <c r="AV454" s="200"/>
      <c r="AW454" s="200"/>
      <c r="AX454" s="200"/>
      <c r="AY454" s="200"/>
      <c r="AZ454" s="200"/>
      <c r="BA454" s="200"/>
      <c r="BB454" s="200"/>
      <c r="BC454" s="200"/>
      <c r="BD454" s="200"/>
      <c r="BE454" s="200"/>
      <c r="BF454" s="200"/>
      <c r="BG454" s="200"/>
      <c r="BH454" s="200"/>
      <c r="BI454" s="200"/>
      <c r="BJ454" s="200"/>
      <c r="BK454" s="200"/>
      <c r="BL454" s="200"/>
      <c r="BM454" s="200"/>
      <c r="BN454" s="200"/>
      <c r="BO454" s="200"/>
      <c r="BP454" s="200"/>
      <c r="BQ454" s="200"/>
      <c r="BR454" s="200"/>
      <c r="BS454" s="200"/>
      <c r="BT454" s="200"/>
      <c r="BU454" s="200"/>
      <c r="BV454" s="200"/>
      <c r="BW454" s="200"/>
      <c r="BX454" s="200"/>
      <c r="BY454" s="200"/>
      <c r="BZ454" s="200"/>
      <c r="CA454" s="200"/>
      <c r="CB454" s="200"/>
      <c r="CC454" s="200"/>
      <c r="CD454" s="200"/>
      <c r="CE454" s="200"/>
      <c r="CF454" s="200"/>
      <c r="CG454" s="200"/>
      <c r="CH454" s="200"/>
      <c r="CI454" s="200"/>
      <c r="CJ454" s="200"/>
      <c r="CK454" s="200"/>
      <c r="CL454" s="200"/>
      <c r="CM454" s="200"/>
      <c r="CN454" s="200"/>
      <c r="CO454" s="200"/>
      <c r="CP454" s="200"/>
      <c r="CQ454" s="200"/>
      <c r="CR454" s="200"/>
      <c r="CS454" s="200"/>
      <c r="CT454" s="200"/>
      <c r="CU454" s="200"/>
      <c r="CV454" s="200"/>
      <c r="CW454" s="200"/>
      <c r="CX454" s="200"/>
      <c r="CY454" s="200"/>
      <c r="CZ454" s="200"/>
      <c r="DA454" s="200"/>
      <c r="DB454" s="200"/>
      <c r="DC454" s="200"/>
      <c r="DD454" s="200"/>
      <c r="DE454" s="200"/>
      <c r="DF454" s="200"/>
      <c r="DG454" s="200"/>
      <c r="DH454" s="200"/>
      <c r="DI454" s="200"/>
      <c r="DJ454" s="200"/>
      <c r="DK454" s="200"/>
      <c r="DL454" s="200"/>
      <c r="DM454" s="200"/>
      <c r="DN454" s="200"/>
      <c r="DO454" s="200"/>
      <c r="DP454" s="200"/>
      <c r="DQ454" s="200"/>
      <c r="DR454" s="200"/>
      <c r="DS454" s="200"/>
      <c r="DT454" s="200"/>
      <c r="DU454" s="200"/>
      <c r="DV454" s="200"/>
      <c r="DW454" s="200"/>
      <c r="DX454" s="200"/>
      <c r="DY454" s="200"/>
      <c r="DZ454" s="200"/>
      <c r="EA454" s="200"/>
      <c r="EB454" s="200"/>
      <c r="EC454" s="200"/>
      <c r="ED454" s="200"/>
      <c r="EE454" s="200"/>
      <c r="EF454" s="200"/>
      <c r="EG454" s="32"/>
    </row>
    <row r="455" spans="1:137" outlineLevel="1">
      <c r="A455" s="211" t="str">
        <f>A448&amp;"."&amp;A450&amp;"."&amp;A449&amp;"."&amp;B455</f>
        <v>3.c.2.5</v>
      </c>
      <c r="B455">
        <v>5</v>
      </c>
      <c r="C455" t="e">
        <f>_xlfn.XLOOKUP($A455,Select!$A$4:$A$65,Select!$H$4:$H$65)</f>
        <v>#N/A</v>
      </c>
      <c r="D455"/>
      <c r="E455"/>
      <c r="F455"/>
      <c r="G455"/>
      <c r="H455"/>
      <c r="I455"/>
      <c r="J455"/>
      <c r="K455"/>
      <c r="L455"/>
      <c r="M455" s="200"/>
      <c r="N455" s="200"/>
      <c r="O455" s="200"/>
      <c r="P455" s="200"/>
      <c r="Q455" s="200"/>
      <c r="R455" s="200"/>
      <c r="S455" s="200"/>
      <c r="T455" s="200"/>
      <c r="U455" s="200"/>
      <c r="V455" s="200"/>
      <c r="W455" s="200"/>
      <c r="X455" s="200"/>
      <c r="Y455" s="200"/>
      <c r="Z455" s="200"/>
      <c r="AA455" s="200"/>
      <c r="AB455" s="200"/>
      <c r="AC455" s="200"/>
      <c r="AD455" s="200"/>
      <c r="AE455" s="200"/>
      <c r="AF455" s="200"/>
      <c r="AG455" s="200"/>
      <c r="AH455" s="200"/>
      <c r="AI455" s="200"/>
      <c r="AJ455" s="200"/>
      <c r="AK455" s="200"/>
      <c r="AL455" s="200"/>
      <c r="AM455" s="200"/>
      <c r="AN455" s="200"/>
      <c r="AO455" s="200"/>
      <c r="AP455" s="200"/>
      <c r="AQ455" s="200"/>
      <c r="AR455" s="200"/>
      <c r="AS455" s="200"/>
      <c r="AT455" s="200"/>
      <c r="AU455" s="200"/>
      <c r="AV455" s="200"/>
      <c r="AW455" s="200"/>
      <c r="AX455" s="200"/>
      <c r="AY455" s="200"/>
      <c r="AZ455" s="200"/>
      <c r="BA455" s="200"/>
      <c r="BB455" s="200"/>
      <c r="BC455" s="200"/>
      <c r="BD455" s="200"/>
      <c r="BE455" s="200"/>
      <c r="BF455" s="200"/>
      <c r="BG455" s="200"/>
      <c r="BH455" s="200"/>
      <c r="BI455" s="200"/>
      <c r="BJ455" s="200"/>
      <c r="BK455" s="200"/>
      <c r="BL455" s="200"/>
      <c r="BM455" s="200"/>
      <c r="BN455" s="200"/>
      <c r="BO455" s="200"/>
      <c r="BP455" s="200"/>
      <c r="BQ455" s="200"/>
      <c r="BR455" s="200"/>
      <c r="BS455" s="200"/>
      <c r="BT455" s="200"/>
      <c r="BU455" s="200"/>
      <c r="BV455" s="200"/>
      <c r="BW455" s="200"/>
      <c r="BX455" s="200"/>
      <c r="BY455" s="200"/>
      <c r="BZ455" s="200"/>
      <c r="CA455" s="200"/>
      <c r="CB455" s="200"/>
      <c r="CC455" s="200"/>
      <c r="CD455" s="200"/>
      <c r="CE455" s="200"/>
      <c r="CF455" s="200"/>
      <c r="CG455" s="200"/>
      <c r="CH455" s="200"/>
      <c r="CI455" s="200"/>
      <c r="CJ455" s="200"/>
      <c r="CK455" s="200"/>
      <c r="CL455" s="200"/>
      <c r="CM455" s="200"/>
      <c r="CN455" s="200"/>
      <c r="CO455" s="200"/>
      <c r="CP455" s="200"/>
      <c r="CQ455" s="200"/>
      <c r="CR455" s="200"/>
      <c r="CS455" s="200"/>
      <c r="CT455" s="200"/>
      <c r="CU455" s="200"/>
      <c r="CV455" s="200"/>
      <c r="CW455" s="200"/>
      <c r="CX455" s="200"/>
      <c r="CY455" s="200"/>
      <c r="CZ455" s="200"/>
      <c r="DA455" s="200"/>
      <c r="DB455" s="200"/>
      <c r="DC455" s="200"/>
      <c r="DD455" s="200"/>
      <c r="DE455" s="200"/>
      <c r="DF455" s="200"/>
      <c r="DG455" s="200"/>
      <c r="DH455" s="200"/>
      <c r="DI455" s="200"/>
      <c r="DJ455" s="200"/>
      <c r="DK455" s="200"/>
      <c r="DL455" s="200"/>
      <c r="DM455" s="200"/>
      <c r="DN455" s="200"/>
      <c r="DO455" s="200"/>
      <c r="DP455" s="200"/>
      <c r="DQ455" s="200"/>
      <c r="DR455" s="200"/>
      <c r="DS455" s="200"/>
      <c r="DT455" s="200"/>
      <c r="DU455" s="200"/>
      <c r="DV455" s="200"/>
      <c r="DW455" s="200"/>
      <c r="DX455" s="200"/>
      <c r="DY455" s="200"/>
      <c r="DZ455" s="200"/>
      <c r="EA455" s="200"/>
      <c r="EB455" s="200"/>
      <c r="EC455" s="200"/>
      <c r="ED455" s="200"/>
      <c r="EE455" s="200"/>
      <c r="EF455" s="200"/>
      <c r="EG455" s="32"/>
    </row>
    <row r="456" spans="1:137" outlineLevel="1">
      <c r="A456" s="211" t="str">
        <f>A448&amp;"."&amp;A450&amp;"."&amp;A449&amp;"."&amp;B456</f>
        <v>3.c.2.6</v>
      </c>
      <c r="B456">
        <v>6</v>
      </c>
      <c r="C456" t="e">
        <f>_xlfn.XLOOKUP($A456,Select!$A$4:$A$65,Select!$H$4:$H$65)</f>
        <v>#N/A</v>
      </c>
      <c r="D456"/>
      <c r="E456"/>
      <c r="F456"/>
      <c r="G456"/>
      <c r="H456"/>
      <c r="I456"/>
      <c r="J456"/>
      <c r="K456"/>
      <c r="L456"/>
      <c r="M456" s="200"/>
      <c r="N456" s="200"/>
      <c r="O456" s="200"/>
      <c r="P456" s="200"/>
      <c r="Q456" s="200"/>
      <c r="R456" s="200"/>
      <c r="S456" s="200"/>
      <c r="T456" s="200"/>
      <c r="U456" s="200"/>
      <c r="V456" s="200"/>
      <c r="W456" s="200"/>
      <c r="X456" s="200"/>
      <c r="Y456" s="200"/>
      <c r="Z456" s="200"/>
      <c r="AA456" s="200"/>
      <c r="AB456" s="200"/>
      <c r="AC456" s="200"/>
      <c r="AD456" s="200"/>
      <c r="AE456" s="200"/>
      <c r="AF456" s="200"/>
      <c r="AG456" s="200"/>
      <c r="AH456" s="200"/>
      <c r="AI456" s="200"/>
      <c r="AJ456" s="200"/>
      <c r="AK456" s="200"/>
      <c r="AL456" s="200"/>
      <c r="AM456" s="200"/>
      <c r="AN456" s="200"/>
      <c r="AO456" s="200"/>
      <c r="AP456" s="200"/>
      <c r="AQ456" s="200"/>
      <c r="AR456" s="200"/>
      <c r="AS456" s="200"/>
      <c r="AT456" s="200"/>
      <c r="AU456" s="200"/>
      <c r="AV456" s="200"/>
      <c r="AW456" s="200"/>
      <c r="AX456" s="200"/>
      <c r="AY456" s="200"/>
      <c r="AZ456" s="200"/>
      <c r="BA456" s="200"/>
      <c r="BB456" s="200"/>
      <c r="BC456" s="200"/>
      <c r="BD456" s="200"/>
      <c r="BE456" s="200"/>
      <c r="BF456" s="200"/>
      <c r="BG456" s="200"/>
      <c r="BH456" s="200"/>
      <c r="BI456" s="200"/>
      <c r="BJ456" s="200"/>
      <c r="BK456" s="200"/>
      <c r="BL456" s="200"/>
      <c r="BM456" s="200"/>
      <c r="BN456" s="200"/>
      <c r="BO456" s="200"/>
      <c r="BP456" s="200"/>
      <c r="BQ456" s="200"/>
      <c r="BR456" s="200"/>
      <c r="BS456" s="200"/>
      <c r="BT456" s="200"/>
      <c r="BU456" s="200"/>
      <c r="BV456" s="200"/>
      <c r="BW456" s="200"/>
      <c r="BX456" s="200"/>
      <c r="BY456" s="200"/>
      <c r="BZ456" s="200"/>
      <c r="CA456" s="200"/>
      <c r="CB456" s="200"/>
      <c r="CC456" s="200"/>
      <c r="CD456" s="200"/>
      <c r="CE456" s="200"/>
      <c r="CF456" s="200"/>
      <c r="CG456" s="200"/>
      <c r="CH456" s="200"/>
      <c r="CI456" s="200"/>
      <c r="CJ456" s="200"/>
      <c r="CK456" s="200"/>
      <c r="CL456" s="200"/>
      <c r="CM456" s="200"/>
      <c r="CN456" s="200"/>
      <c r="CO456" s="200"/>
      <c r="CP456" s="200"/>
      <c r="CQ456" s="200"/>
      <c r="CR456" s="200"/>
      <c r="CS456" s="200"/>
      <c r="CT456" s="200"/>
      <c r="CU456" s="200"/>
      <c r="CV456" s="200"/>
      <c r="CW456" s="200"/>
      <c r="CX456" s="200"/>
      <c r="CY456" s="200"/>
      <c r="CZ456" s="200"/>
      <c r="DA456" s="200"/>
      <c r="DB456" s="200"/>
      <c r="DC456" s="200"/>
      <c r="DD456" s="200"/>
      <c r="DE456" s="200"/>
      <c r="DF456" s="200"/>
      <c r="DG456" s="200"/>
      <c r="DH456" s="200"/>
      <c r="DI456" s="200"/>
      <c r="DJ456" s="200"/>
      <c r="DK456" s="200"/>
      <c r="DL456" s="200"/>
      <c r="DM456" s="200"/>
      <c r="DN456" s="200"/>
      <c r="DO456" s="200"/>
      <c r="DP456" s="200"/>
      <c r="DQ456" s="200"/>
      <c r="DR456" s="200"/>
      <c r="DS456" s="200"/>
      <c r="DT456" s="200"/>
      <c r="DU456" s="200"/>
      <c r="DV456" s="200"/>
      <c r="DW456" s="200"/>
      <c r="DX456" s="200"/>
      <c r="DY456" s="200"/>
      <c r="DZ456" s="200"/>
      <c r="EA456" s="200"/>
      <c r="EB456" s="200"/>
      <c r="EC456" s="200"/>
      <c r="ED456" s="200"/>
      <c r="EE456" s="200"/>
      <c r="EF456" s="200"/>
      <c r="EG456" s="32"/>
    </row>
    <row r="457" spans="1:137" outlineLevel="1">
      <c r="A457" s="211" t="str">
        <f>A448&amp;"."&amp;A450&amp;"."&amp;A449&amp;"."&amp;B457</f>
        <v>3.c.2.7</v>
      </c>
      <c r="B457">
        <v>7</v>
      </c>
      <c r="C457" t="e">
        <f>_xlfn.XLOOKUP($A457,Select!$A$4:$A$65,Select!$H$4:$H$65)</f>
        <v>#N/A</v>
      </c>
      <c r="D457"/>
      <c r="E457"/>
      <c r="F457"/>
      <c r="G457"/>
      <c r="H457"/>
      <c r="I457"/>
      <c r="J457"/>
      <c r="K457"/>
      <c r="L457"/>
      <c r="M457" s="200"/>
      <c r="N457" s="200"/>
      <c r="O457" s="200"/>
      <c r="P457" s="200"/>
      <c r="Q457" s="200"/>
      <c r="R457" s="200"/>
      <c r="S457" s="200"/>
      <c r="T457" s="200"/>
      <c r="U457" s="200"/>
      <c r="V457" s="200"/>
      <c r="W457" s="200"/>
      <c r="X457" s="200"/>
      <c r="Y457" s="200"/>
      <c r="Z457" s="200"/>
      <c r="AA457" s="200"/>
      <c r="AB457" s="200"/>
      <c r="AC457" s="200"/>
      <c r="AD457" s="200"/>
      <c r="AE457" s="200"/>
      <c r="AF457" s="200"/>
      <c r="AG457" s="200"/>
      <c r="AH457" s="200"/>
      <c r="AI457" s="200"/>
      <c r="AJ457" s="200"/>
      <c r="AK457" s="200"/>
      <c r="AL457" s="200"/>
      <c r="AM457" s="200"/>
      <c r="AN457" s="200"/>
      <c r="AO457" s="200"/>
      <c r="AP457" s="200"/>
      <c r="AQ457" s="200"/>
      <c r="AR457" s="200"/>
      <c r="AS457" s="200"/>
      <c r="AT457" s="200"/>
      <c r="AU457" s="200"/>
      <c r="AV457" s="200"/>
      <c r="AW457" s="200"/>
      <c r="AX457" s="200"/>
      <c r="AY457" s="200"/>
      <c r="AZ457" s="200"/>
      <c r="BA457" s="200"/>
      <c r="BB457" s="200"/>
      <c r="BC457" s="200"/>
      <c r="BD457" s="200"/>
      <c r="BE457" s="200"/>
      <c r="BF457" s="200"/>
      <c r="BG457" s="200"/>
      <c r="BH457" s="200"/>
      <c r="BI457" s="200"/>
      <c r="BJ457" s="200"/>
      <c r="BK457" s="200"/>
      <c r="BL457" s="200"/>
      <c r="BM457" s="200"/>
      <c r="BN457" s="200"/>
      <c r="BO457" s="200"/>
      <c r="BP457" s="200"/>
      <c r="BQ457" s="200"/>
      <c r="BR457" s="200"/>
      <c r="BS457" s="200"/>
      <c r="BT457" s="200"/>
      <c r="BU457" s="200"/>
      <c r="BV457" s="200"/>
      <c r="BW457" s="200"/>
      <c r="BX457" s="200"/>
      <c r="BY457" s="200"/>
      <c r="BZ457" s="200"/>
      <c r="CA457" s="200"/>
      <c r="CB457" s="200"/>
      <c r="CC457" s="200"/>
      <c r="CD457" s="200"/>
      <c r="CE457" s="200"/>
      <c r="CF457" s="200"/>
      <c r="CG457" s="200"/>
      <c r="CH457" s="200"/>
      <c r="CI457" s="200"/>
      <c r="CJ457" s="200"/>
      <c r="CK457" s="200"/>
      <c r="CL457" s="200"/>
      <c r="CM457" s="200"/>
      <c r="CN457" s="200"/>
      <c r="CO457" s="200"/>
      <c r="CP457" s="200"/>
      <c r="CQ457" s="200"/>
      <c r="CR457" s="200"/>
      <c r="CS457" s="200"/>
      <c r="CT457" s="200"/>
      <c r="CU457" s="200"/>
      <c r="CV457" s="200"/>
      <c r="CW457" s="200"/>
      <c r="CX457" s="200"/>
      <c r="CY457" s="200"/>
      <c r="CZ457" s="200"/>
      <c r="DA457" s="200"/>
      <c r="DB457" s="200"/>
      <c r="DC457" s="200"/>
      <c r="DD457" s="200"/>
      <c r="DE457" s="200"/>
      <c r="DF457" s="200"/>
      <c r="DG457" s="200"/>
      <c r="DH457" s="200"/>
      <c r="DI457" s="200"/>
      <c r="DJ457" s="200"/>
      <c r="DK457" s="200"/>
      <c r="DL457" s="200"/>
      <c r="DM457" s="200"/>
      <c r="DN457" s="200"/>
      <c r="DO457" s="200"/>
      <c r="DP457" s="200"/>
      <c r="DQ457" s="200"/>
      <c r="DR457" s="200"/>
      <c r="DS457" s="200"/>
      <c r="DT457" s="200"/>
      <c r="DU457" s="200"/>
      <c r="DV457" s="200"/>
      <c r="DW457" s="200"/>
      <c r="DX457" s="200"/>
      <c r="DY457" s="200"/>
      <c r="DZ457" s="200"/>
      <c r="EA457" s="200"/>
      <c r="EB457" s="200"/>
      <c r="EC457" s="200"/>
      <c r="ED457" s="200"/>
      <c r="EE457" s="200"/>
      <c r="EF457" s="200"/>
      <c r="EG457" s="32"/>
    </row>
    <row r="458" spans="1:137" outlineLevel="1">
      <c r="A458" s="211" t="str">
        <f>A448&amp;"."&amp;A450&amp;"."&amp;A449&amp;"."&amp;B458</f>
        <v>3.c.2.8</v>
      </c>
      <c r="B458">
        <v>8</v>
      </c>
      <c r="C458" t="e">
        <f>_xlfn.XLOOKUP($A458,Select!$A$4:$A$65,Select!$H$4:$H$65)</f>
        <v>#N/A</v>
      </c>
      <c r="D458"/>
      <c r="E458"/>
      <c r="F458"/>
      <c r="G458"/>
      <c r="H458"/>
      <c r="I458"/>
      <c r="J458"/>
      <c r="K458"/>
      <c r="L458"/>
      <c r="M458" s="200"/>
      <c r="N458" s="200"/>
      <c r="O458" s="200"/>
      <c r="P458" s="200"/>
      <c r="Q458" s="200"/>
      <c r="R458" s="200"/>
      <c r="S458" s="200"/>
      <c r="T458" s="200"/>
      <c r="U458" s="200"/>
      <c r="V458" s="200"/>
      <c r="W458" s="200"/>
      <c r="X458" s="200"/>
      <c r="Y458" s="200"/>
      <c r="Z458" s="200"/>
      <c r="AA458" s="200"/>
      <c r="AB458" s="200"/>
      <c r="AC458" s="200"/>
      <c r="AD458" s="200"/>
      <c r="AE458" s="200"/>
      <c r="AF458" s="200"/>
      <c r="AG458" s="200"/>
      <c r="AH458" s="200"/>
      <c r="AI458" s="200"/>
      <c r="AJ458" s="200"/>
      <c r="AK458" s="200"/>
      <c r="AL458" s="200"/>
      <c r="AM458" s="200"/>
      <c r="AN458" s="200"/>
      <c r="AO458" s="200"/>
      <c r="AP458" s="200"/>
      <c r="AQ458" s="200"/>
      <c r="AR458" s="200"/>
      <c r="AS458" s="200"/>
      <c r="AT458" s="200"/>
      <c r="AU458" s="200"/>
      <c r="AV458" s="200"/>
      <c r="AW458" s="200"/>
      <c r="AX458" s="200"/>
      <c r="AY458" s="200"/>
      <c r="AZ458" s="200"/>
      <c r="BA458" s="200"/>
      <c r="BB458" s="200"/>
      <c r="BC458" s="200"/>
      <c r="BD458" s="200"/>
      <c r="BE458" s="200"/>
      <c r="BF458" s="200"/>
      <c r="BG458" s="200"/>
      <c r="BH458" s="200"/>
      <c r="BI458" s="200"/>
      <c r="BJ458" s="200"/>
      <c r="BK458" s="200"/>
      <c r="BL458" s="200"/>
      <c r="BM458" s="200"/>
      <c r="BN458" s="200"/>
      <c r="BO458" s="200"/>
      <c r="BP458" s="200"/>
      <c r="BQ458" s="200"/>
      <c r="BR458" s="200"/>
      <c r="BS458" s="200"/>
      <c r="BT458" s="200"/>
      <c r="BU458" s="200"/>
      <c r="BV458" s="200"/>
      <c r="BW458" s="200"/>
      <c r="BX458" s="200"/>
      <c r="BY458" s="200"/>
      <c r="BZ458" s="200"/>
      <c r="CA458" s="200"/>
      <c r="CB458" s="200"/>
      <c r="CC458" s="200"/>
      <c r="CD458" s="200"/>
      <c r="CE458" s="200"/>
      <c r="CF458" s="200"/>
      <c r="CG458" s="200"/>
      <c r="CH458" s="200"/>
      <c r="CI458" s="200"/>
      <c r="CJ458" s="200"/>
      <c r="CK458" s="200"/>
      <c r="CL458" s="200"/>
      <c r="CM458" s="200"/>
      <c r="CN458" s="200"/>
      <c r="CO458" s="200"/>
      <c r="CP458" s="200"/>
      <c r="CQ458" s="200"/>
      <c r="CR458" s="200"/>
      <c r="CS458" s="200"/>
      <c r="CT458" s="200"/>
      <c r="CU458" s="200"/>
      <c r="CV458" s="200"/>
      <c r="CW458" s="200"/>
      <c r="CX458" s="200"/>
      <c r="CY458" s="200"/>
      <c r="CZ458" s="200"/>
      <c r="DA458" s="200"/>
      <c r="DB458" s="200"/>
      <c r="DC458" s="200"/>
      <c r="DD458" s="200"/>
      <c r="DE458" s="200"/>
      <c r="DF458" s="200"/>
      <c r="DG458" s="200"/>
      <c r="DH458" s="200"/>
      <c r="DI458" s="200"/>
      <c r="DJ458" s="200"/>
      <c r="DK458" s="200"/>
      <c r="DL458" s="200"/>
      <c r="DM458" s="200"/>
      <c r="DN458" s="200"/>
      <c r="DO458" s="200"/>
      <c r="DP458" s="200"/>
      <c r="DQ458" s="200"/>
      <c r="DR458" s="200"/>
      <c r="DS458" s="200"/>
      <c r="DT458" s="200"/>
      <c r="DU458" s="200"/>
      <c r="DV458" s="200"/>
      <c r="DW458" s="200"/>
      <c r="DX458" s="200"/>
      <c r="DY458" s="200"/>
      <c r="DZ458" s="200"/>
      <c r="EA458" s="200"/>
      <c r="EB458" s="200"/>
      <c r="EC458" s="200"/>
      <c r="ED458" s="200"/>
      <c r="EE458" s="200"/>
      <c r="EF458" s="200"/>
      <c r="EG458" s="32"/>
    </row>
    <row r="459" spans="1:137" outlineLevel="1">
      <c r="A459" s="211" t="str">
        <f>A448&amp;"."&amp;A450&amp;"."&amp;A449&amp;"."&amp;B459</f>
        <v>3.c.2.9</v>
      </c>
      <c r="B459">
        <v>9</v>
      </c>
      <c r="C459" t="e">
        <f>_xlfn.XLOOKUP($A459,Select!$A$4:$A$65,Select!$H$4:$H$65)</f>
        <v>#N/A</v>
      </c>
      <c r="D459"/>
      <c r="E459"/>
      <c r="F459"/>
      <c r="G459"/>
      <c r="H459"/>
      <c r="I459"/>
      <c r="J459"/>
      <c r="K459"/>
      <c r="L459"/>
      <c r="M459" s="200"/>
      <c r="N459" s="200"/>
      <c r="O459" s="200"/>
      <c r="P459" s="200"/>
      <c r="Q459" s="200"/>
      <c r="R459" s="200"/>
      <c r="S459" s="200"/>
      <c r="T459" s="200"/>
      <c r="U459" s="200"/>
      <c r="V459" s="200"/>
      <c r="W459" s="200"/>
      <c r="X459" s="200"/>
      <c r="Y459" s="200"/>
      <c r="Z459" s="200"/>
      <c r="AA459" s="200"/>
      <c r="AB459" s="200"/>
      <c r="AC459" s="200"/>
      <c r="AD459" s="200"/>
      <c r="AE459" s="200"/>
      <c r="AF459" s="200"/>
      <c r="AG459" s="200"/>
      <c r="AH459" s="200"/>
      <c r="AI459" s="200"/>
      <c r="AJ459" s="200"/>
      <c r="AK459" s="200"/>
      <c r="AL459" s="200"/>
      <c r="AM459" s="200"/>
      <c r="AN459" s="200"/>
      <c r="AO459" s="200"/>
      <c r="AP459" s="200"/>
      <c r="AQ459" s="200"/>
      <c r="AR459" s="200"/>
      <c r="AS459" s="200"/>
      <c r="AT459" s="200"/>
      <c r="AU459" s="200"/>
      <c r="AV459" s="200"/>
      <c r="AW459" s="200"/>
      <c r="AX459" s="200"/>
      <c r="AY459" s="200"/>
      <c r="AZ459" s="200"/>
      <c r="BA459" s="200"/>
      <c r="BB459" s="200"/>
      <c r="BC459" s="200"/>
      <c r="BD459" s="200"/>
      <c r="BE459" s="200"/>
      <c r="BF459" s="200"/>
      <c r="BG459" s="200"/>
      <c r="BH459" s="200"/>
      <c r="BI459" s="200"/>
      <c r="BJ459" s="200"/>
      <c r="BK459" s="200"/>
      <c r="BL459" s="200"/>
      <c r="BM459" s="200"/>
      <c r="BN459" s="200"/>
      <c r="BO459" s="200"/>
      <c r="BP459" s="200"/>
      <c r="BQ459" s="200"/>
      <c r="BR459" s="200"/>
      <c r="BS459" s="200"/>
      <c r="BT459" s="200"/>
      <c r="BU459" s="200"/>
      <c r="BV459" s="200"/>
      <c r="BW459" s="200"/>
      <c r="BX459" s="200"/>
      <c r="BY459" s="200"/>
      <c r="BZ459" s="200"/>
      <c r="CA459" s="200"/>
      <c r="CB459" s="200"/>
      <c r="CC459" s="200"/>
      <c r="CD459" s="200"/>
      <c r="CE459" s="200"/>
      <c r="CF459" s="200"/>
      <c r="CG459" s="200"/>
      <c r="CH459" s="200"/>
      <c r="CI459" s="200"/>
      <c r="CJ459" s="200"/>
      <c r="CK459" s="200"/>
      <c r="CL459" s="200"/>
      <c r="CM459" s="200"/>
      <c r="CN459" s="200"/>
      <c r="CO459" s="200"/>
      <c r="CP459" s="200"/>
      <c r="CQ459" s="200"/>
      <c r="CR459" s="200"/>
      <c r="CS459" s="200"/>
      <c r="CT459" s="200"/>
      <c r="CU459" s="200"/>
      <c r="CV459" s="200"/>
      <c r="CW459" s="200"/>
      <c r="CX459" s="200"/>
      <c r="CY459" s="200"/>
      <c r="CZ459" s="200"/>
      <c r="DA459" s="200"/>
      <c r="DB459" s="200"/>
      <c r="DC459" s="200"/>
      <c r="DD459" s="200"/>
      <c r="DE459" s="200"/>
      <c r="DF459" s="200"/>
      <c r="DG459" s="200"/>
      <c r="DH459" s="200"/>
      <c r="DI459" s="200"/>
      <c r="DJ459" s="200"/>
      <c r="DK459" s="200"/>
      <c r="DL459" s="200"/>
      <c r="DM459" s="200"/>
      <c r="DN459" s="200"/>
      <c r="DO459" s="200"/>
      <c r="DP459" s="200"/>
      <c r="DQ459" s="200"/>
      <c r="DR459" s="200"/>
      <c r="DS459" s="200"/>
      <c r="DT459" s="200"/>
      <c r="DU459" s="200"/>
      <c r="DV459" s="200"/>
      <c r="DW459" s="200"/>
      <c r="DX459" s="200"/>
      <c r="DY459" s="200"/>
      <c r="DZ459" s="200"/>
      <c r="EA459" s="200"/>
      <c r="EB459" s="200"/>
      <c r="EC459" s="200"/>
      <c r="ED459" s="200"/>
      <c r="EE459" s="200"/>
      <c r="EF459" s="200"/>
      <c r="EG459" s="32"/>
    </row>
    <row r="460" spans="1:137" outlineLevel="1">
      <c r="A460" s="211" t="str">
        <f>A448&amp;"."&amp;A450&amp;"."&amp;A449&amp;"."&amp;B460</f>
        <v>3.c.2.10</v>
      </c>
      <c r="B460">
        <v>10</v>
      </c>
      <c r="C460" t="e">
        <f>_xlfn.XLOOKUP($A460,Select!$A$4:$A$65,Select!$H$4:$H$65)</f>
        <v>#N/A</v>
      </c>
      <c r="D460"/>
      <c r="E460"/>
      <c r="F460"/>
      <c r="G460"/>
      <c r="H460"/>
      <c r="I460"/>
      <c r="J460"/>
      <c r="K460"/>
      <c r="L460"/>
      <c r="M460" s="200"/>
      <c r="N460" s="200"/>
      <c r="O460" s="200"/>
      <c r="P460" s="200"/>
      <c r="Q460" s="200"/>
      <c r="R460" s="200"/>
      <c r="S460" s="200"/>
      <c r="T460" s="200"/>
      <c r="U460" s="200"/>
      <c r="V460" s="200"/>
      <c r="W460" s="200"/>
      <c r="X460" s="200"/>
      <c r="Y460" s="200"/>
      <c r="Z460" s="200"/>
      <c r="AA460" s="200"/>
      <c r="AB460" s="200"/>
      <c r="AC460" s="200"/>
      <c r="AD460" s="200"/>
      <c r="AE460" s="200"/>
      <c r="AF460" s="200"/>
      <c r="AG460" s="200"/>
      <c r="AH460" s="200"/>
      <c r="AI460" s="200"/>
      <c r="AJ460" s="200"/>
      <c r="AK460" s="200"/>
      <c r="AL460" s="200"/>
      <c r="AM460" s="200"/>
      <c r="AN460" s="200"/>
      <c r="AO460" s="200"/>
      <c r="AP460" s="200"/>
      <c r="AQ460" s="200"/>
      <c r="AR460" s="200"/>
      <c r="AS460" s="200"/>
      <c r="AT460" s="200"/>
      <c r="AU460" s="200"/>
      <c r="AV460" s="200"/>
      <c r="AW460" s="200"/>
      <c r="AX460" s="200"/>
      <c r="AY460" s="200"/>
      <c r="AZ460" s="200"/>
      <c r="BA460" s="200"/>
      <c r="BB460" s="200"/>
      <c r="BC460" s="200"/>
      <c r="BD460" s="200"/>
      <c r="BE460" s="200"/>
      <c r="BF460" s="200"/>
      <c r="BG460" s="200"/>
      <c r="BH460" s="200"/>
      <c r="BI460" s="200"/>
      <c r="BJ460" s="200"/>
      <c r="BK460" s="200"/>
      <c r="BL460" s="200"/>
      <c r="BM460" s="200"/>
      <c r="BN460" s="200"/>
      <c r="BO460" s="200"/>
      <c r="BP460" s="200"/>
      <c r="BQ460" s="200"/>
      <c r="BR460" s="200"/>
      <c r="BS460" s="200"/>
      <c r="BT460" s="200"/>
      <c r="BU460" s="200"/>
      <c r="BV460" s="200"/>
      <c r="BW460" s="200"/>
      <c r="BX460" s="200"/>
      <c r="BY460" s="200"/>
      <c r="BZ460" s="200"/>
      <c r="CA460" s="200"/>
      <c r="CB460" s="200"/>
      <c r="CC460" s="200"/>
      <c r="CD460" s="200"/>
      <c r="CE460" s="200"/>
      <c r="CF460" s="200"/>
      <c r="CG460" s="200"/>
      <c r="CH460" s="200"/>
      <c r="CI460" s="200"/>
      <c r="CJ460" s="200"/>
      <c r="CK460" s="200"/>
      <c r="CL460" s="200"/>
      <c r="CM460" s="200"/>
      <c r="CN460" s="200"/>
      <c r="CO460" s="200"/>
      <c r="CP460" s="200"/>
      <c r="CQ460" s="200"/>
      <c r="CR460" s="200"/>
      <c r="CS460" s="200"/>
      <c r="CT460" s="200"/>
      <c r="CU460" s="200"/>
      <c r="CV460" s="200"/>
      <c r="CW460" s="200"/>
      <c r="CX460" s="200"/>
      <c r="CY460" s="200"/>
      <c r="CZ460" s="200"/>
      <c r="DA460" s="200"/>
      <c r="DB460" s="200"/>
      <c r="DC460" s="200"/>
      <c r="DD460" s="200"/>
      <c r="DE460" s="200"/>
      <c r="DF460" s="200"/>
      <c r="DG460" s="200"/>
      <c r="DH460" s="200"/>
      <c r="DI460" s="200"/>
      <c r="DJ460" s="200"/>
      <c r="DK460" s="200"/>
      <c r="DL460" s="200"/>
      <c r="DM460" s="200"/>
      <c r="DN460" s="200"/>
      <c r="DO460" s="200"/>
      <c r="DP460" s="200"/>
      <c r="DQ460" s="200"/>
      <c r="DR460" s="200"/>
      <c r="DS460" s="200"/>
      <c r="DT460" s="200"/>
      <c r="DU460" s="200"/>
      <c r="DV460" s="200"/>
      <c r="DW460" s="200"/>
      <c r="DX460" s="200"/>
      <c r="DY460" s="200"/>
      <c r="DZ460" s="200"/>
      <c r="EA460" s="200"/>
      <c r="EB460" s="200"/>
      <c r="EC460" s="200"/>
      <c r="ED460" s="200"/>
      <c r="EE460" s="200"/>
      <c r="EF460" s="200"/>
      <c r="EG460" s="32"/>
    </row>
    <row r="461" spans="1:137" outlineLevel="1">
      <c r="A461" s="211" t="str">
        <f>A448&amp;"."&amp;A450&amp;"."&amp;A449&amp;"."&amp;B461</f>
        <v>3.c.2.11</v>
      </c>
      <c r="B461">
        <v>11</v>
      </c>
      <c r="C461" t="e">
        <f>_xlfn.XLOOKUP($A461,Select!$A$4:$A$65,Select!$H$4:$H$65)</f>
        <v>#N/A</v>
      </c>
      <c r="D461"/>
      <c r="E461"/>
      <c r="F461"/>
      <c r="G461"/>
      <c r="H461"/>
      <c r="I461"/>
      <c r="J461"/>
      <c r="K461"/>
      <c r="L461"/>
      <c r="M461" s="200"/>
      <c r="N461" s="200"/>
      <c r="O461" s="200"/>
      <c r="P461" s="200"/>
      <c r="Q461" s="200"/>
      <c r="R461" s="200"/>
      <c r="S461" s="200"/>
      <c r="T461" s="200"/>
      <c r="U461" s="200"/>
      <c r="V461" s="200"/>
      <c r="W461" s="200"/>
      <c r="X461" s="200"/>
      <c r="Y461" s="200"/>
      <c r="Z461" s="200"/>
      <c r="AA461" s="200"/>
      <c r="AB461" s="200"/>
      <c r="AC461" s="200"/>
      <c r="AD461" s="200"/>
      <c r="AE461" s="200"/>
      <c r="AF461" s="200"/>
      <c r="AG461" s="200"/>
      <c r="AH461" s="200"/>
      <c r="AI461" s="200"/>
      <c r="AJ461" s="200"/>
      <c r="AK461" s="200"/>
      <c r="AL461" s="200"/>
      <c r="AM461" s="200"/>
      <c r="AN461" s="200"/>
      <c r="AO461" s="200"/>
      <c r="AP461" s="200"/>
      <c r="AQ461" s="200"/>
      <c r="AR461" s="200"/>
      <c r="AS461" s="200"/>
      <c r="AT461" s="200"/>
      <c r="AU461" s="200"/>
      <c r="AV461" s="200"/>
      <c r="AW461" s="200"/>
      <c r="AX461" s="200"/>
      <c r="AY461" s="200"/>
      <c r="AZ461" s="200"/>
      <c r="BA461" s="200"/>
      <c r="BB461" s="200"/>
      <c r="BC461" s="200"/>
      <c r="BD461" s="200"/>
      <c r="BE461" s="200"/>
      <c r="BF461" s="200"/>
      <c r="BG461" s="200"/>
      <c r="BH461" s="200"/>
      <c r="BI461" s="200"/>
      <c r="BJ461" s="200"/>
      <c r="BK461" s="200"/>
      <c r="BL461" s="200"/>
      <c r="BM461" s="200"/>
      <c r="BN461" s="200"/>
      <c r="BO461" s="200"/>
      <c r="BP461" s="200"/>
      <c r="BQ461" s="200"/>
      <c r="BR461" s="200"/>
      <c r="BS461" s="200"/>
      <c r="BT461" s="200"/>
      <c r="BU461" s="200"/>
      <c r="BV461" s="200"/>
      <c r="BW461" s="200"/>
      <c r="BX461" s="200"/>
      <c r="BY461" s="200"/>
      <c r="BZ461" s="200"/>
      <c r="CA461" s="200"/>
      <c r="CB461" s="200"/>
      <c r="CC461" s="200"/>
      <c r="CD461" s="200"/>
      <c r="CE461" s="200"/>
      <c r="CF461" s="200"/>
      <c r="CG461" s="200"/>
      <c r="CH461" s="200"/>
      <c r="CI461" s="200"/>
      <c r="CJ461" s="200"/>
      <c r="CK461" s="200"/>
      <c r="CL461" s="200"/>
      <c r="CM461" s="200"/>
      <c r="CN461" s="200"/>
      <c r="CO461" s="200"/>
      <c r="CP461" s="200"/>
      <c r="CQ461" s="200"/>
      <c r="CR461" s="200"/>
      <c r="CS461" s="200"/>
      <c r="CT461" s="200"/>
      <c r="CU461" s="200"/>
      <c r="CV461" s="200"/>
      <c r="CW461" s="200"/>
      <c r="CX461" s="200"/>
      <c r="CY461" s="200"/>
      <c r="CZ461" s="200"/>
      <c r="DA461" s="200"/>
      <c r="DB461" s="200"/>
      <c r="DC461" s="200"/>
      <c r="DD461" s="200"/>
      <c r="DE461" s="200"/>
      <c r="DF461" s="200"/>
      <c r="DG461" s="200"/>
      <c r="DH461" s="200"/>
      <c r="DI461" s="200"/>
      <c r="DJ461" s="200"/>
      <c r="DK461" s="200"/>
      <c r="DL461" s="200"/>
      <c r="DM461" s="200"/>
      <c r="DN461" s="200"/>
      <c r="DO461" s="200"/>
      <c r="DP461" s="200"/>
      <c r="DQ461" s="200"/>
      <c r="DR461" s="200"/>
      <c r="DS461" s="200"/>
      <c r="DT461" s="200"/>
      <c r="DU461" s="200"/>
      <c r="DV461" s="200"/>
      <c r="DW461" s="200"/>
      <c r="DX461" s="200"/>
      <c r="DY461" s="200"/>
      <c r="DZ461" s="200"/>
      <c r="EA461" s="200"/>
      <c r="EB461" s="200"/>
      <c r="EC461" s="200"/>
      <c r="ED461" s="200"/>
      <c r="EE461" s="200"/>
      <c r="EF461" s="200"/>
      <c r="EG461" s="32"/>
    </row>
    <row r="462" spans="1:137" outlineLevel="1">
      <c r="A462" s="211" t="str">
        <f>A448&amp;"."&amp;A450&amp;"."&amp;A449&amp;"."&amp;B462</f>
        <v>3.c.2.12</v>
      </c>
      <c r="B462">
        <v>12</v>
      </c>
      <c r="C462" t="e">
        <f>_xlfn.XLOOKUP($A462,Select!$A$4:$A$65,Select!$H$4:$H$65)</f>
        <v>#N/A</v>
      </c>
      <c r="D462"/>
      <c r="E462"/>
      <c r="F462"/>
      <c r="G462"/>
      <c r="H462"/>
      <c r="I462"/>
      <c r="J462"/>
      <c r="K462"/>
      <c r="L462"/>
      <c r="M462" s="200"/>
      <c r="N462" s="200"/>
      <c r="O462" s="200"/>
      <c r="P462" s="200"/>
      <c r="Q462" s="200"/>
      <c r="R462" s="200"/>
      <c r="S462" s="200"/>
      <c r="T462" s="200"/>
      <c r="U462" s="200"/>
      <c r="V462" s="200"/>
      <c r="W462" s="200"/>
      <c r="X462" s="200"/>
      <c r="Y462" s="200"/>
      <c r="Z462" s="200"/>
      <c r="AA462" s="200"/>
      <c r="AB462" s="200"/>
      <c r="AC462" s="200"/>
      <c r="AD462" s="200"/>
      <c r="AE462" s="200"/>
      <c r="AF462" s="200"/>
      <c r="AG462" s="200"/>
      <c r="AH462" s="200"/>
      <c r="AI462" s="200"/>
      <c r="AJ462" s="200"/>
      <c r="AK462" s="200"/>
      <c r="AL462" s="200"/>
      <c r="AM462" s="200"/>
      <c r="AN462" s="200"/>
      <c r="AO462" s="200"/>
      <c r="AP462" s="200"/>
      <c r="AQ462" s="200"/>
      <c r="AR462" s="200"/>
      <c r="AS462" s="200"/>
      <c r="AT462" s="200"/>
      <c r="AU462" s="200"/>
      <c r="AV462" s="200"/>
      <c r="AW462" s="200"/>
      <c r="AX462" s="200"/>
      <c r="AY462" s="200"/>
      <c r="AZ462" s="200"/>
      <c r="BA462" s="200"/>
      <c r="BB462" s="200"/>
      <c r="BC462" s="200"/>
      <c r="BD462" s="200"/>
      <c r="BE462" s="200"/>
      <c r="BF462" s="200"/>
      <c r="BG462" s="200"/>
      <c r="BH462" s="200"/>
      <c r="BI462" s="200"/>
      <c r="BJ462" s="200"/>
      <c r="BK462" s="200"/>
      <c r="BL462" s="200"/>
      <c r="BM462" s="200"/>
      <c r="BN462" s="200"/>
      <c r="BO462" s="200"/>
      <c r="BP462" s="200"/>
      <c r="BQ462" s="200"/>
      <c r="BR462" s="200"/>
      <c r="BS462" s="200"/>
      <c r="BT462" s="200"/>
      <c r="BU462" s="200"/>
      <c r="BV462" s="200"/>
      <c r="BW462" s="200"/>
      <c r="BX462" s="200"/>
      <c r="BY462" s="200"/>
      <c r="BZ462" s="200"/>
      <c r="CA462" s="200"/>
      <c r="CB462" s="200"/>
      <c r="CC462" s="200"/>
      <c r="CD462" s="200"/>
      <c r="CE462" s="200"/>
      <c r="CF462" s="200"/>
      <c r="CG462" s="200"/>
      <c r="CH462" s="200"/>
      <c r="CI462" s="200"/>
      <c r="CJ462" s="200"/>
      <c r="CK462" s="200"/>
      <c r="CL462" s="200"/>
      <c r="CM462" s="200"/>
      <c r="CN462" s="200"/>
      <c r="CO462" s="200"/>
      <c r="CP462" s="200"/>
      <c r="CQ462" s="200"/>
      <c r="CR462" s="200"/>
      <c r="CS462" s="200"/>
      <c r="CT462" s="200"/>
      <c r="CU462" s="200"/>
      <c r="CV462" s="200"/>
      <c r="CW462" s="200"/>
      <c r="CX462" s="200"/>
      <c r="CY462" s="200"/>
      <c r="CZ462" s="200"/>
      <c r="DA462" s="200"/>
      <c r="DB462" s="200"/>
      <c r="DC462" s="200"/>
      <c r="DD462" s="200"/>
      <c r="DE462" s="200"/>
      <c r="DF462" s="200"/>
      <c r="DG462" s="200"/>
      <c r="DH462" s="200"/>
      <c r="DI462" s="200"/>
      <c r="DJ462" s="200"/>
      <c r="DK462" s="200"/>
      <c r="DL462" s="200"/>
      <c r="DM462" s="200"/>
      <c r="DN462" s="200"/>
      <c r="DO462" s="200"/>
      <c r="DP462" s="200"/>
      <c r="DQ462" s="200"/>
      <c r="DR462" s="200"/>
      <c r="DS462" s="200"/>
      <c r="DT462" s="200"/>
      <c r="DU462" s="200"/>
      <c r="DV462" s="200"/>
      <c r="DW462" s="200"/>
      <c r="DX462" s="200"/>
      <c r="DY462" s="200"/>
      <c r="DZ462" s="200"/>
      <c r="EA462" s="200"/>
      <c r="EB462" s="200"/>
      <c r="EC462" s="200"/>
      <c r="ED462" s="200"/>
      <c r="EE462" s="200"/>
      <c r="EF462" s="200"/>
      <c r="EG462" s="32"/>
    </row>
    <row r="463" spans="1:137" s="156" customFormat="1" outlineLevel="1">
      <c r="A463" s="212"/>
      <c r="B463" s="201">
        <f>B462-COUNTIFS(C451:C462,#N/A)</f>
        <v>0</v>
      </c>
      <c r="C463" s="201" t="s">
        <v>285</v>
      </c>
      <c r="D463" s="201"/>
      <c r="E463" s="201"/>
      <c r="F463" s="201"/>
      <c r="G463" s="201"/>
      <c r="H463" s="201"/>
      <c r="I463" s="201"/>
      <c r="J463" s="201"/>
      <c r="K463" s="201"/>
      <c r="L463" s="201"/>
      <c r="M463" s="201">
        <f>SUM(M451:M462)</f>
        <v>0</v>
      </c>
      <c r="N463" s="201">
        <f>SUM(N451:N462)</f>
        <v>0</v>
      </c>
      <c r="O463" s="201">
        <f t="shared" ref="O463:BZ463" si="128">SUM(O451:O462)</f>
        <v>0</v>
      </c>
      <c r="P463" s="201">
        <f t="shared" si="128"/>
        <v>0</v>
      </c>
      <c r="Q463" s="201">
        <f t="shared" si="128"/>
        <v>0</v>
      </c>
      <c r="R463" s="201">
        <f t="shared" si="128"/>
        <v>0</v>
      </c>
      <c r="S463" s="201">
        <f t="shared" si="128"/>
        <v>0</v>
      </c>
      <c r="T463" s="201">
        <f t="shared" si="128"/>
        <v>0</v>
      </c>
      <c r="U463" s="201">
        <f t="shared" si="128"/>
        <v>0</v>
      </c>
      <c r="V463" s="201">
        <f t="shared" si="128"/>
        <v>0</v>
      </c>
      <c r="W463" s="201">
        <f t="shared" si="128"/>
        <v>0</v>
      </c>
      <c r="X463" s="201">
        <f t="shared" si="128"/>
        <v>0</v>
      </c>
      <c r="Y463" s="201">
        <f t="shared" si="128"/>
        <v>0</v>
      </c>
      <c r="Z463" s="201">
        <f t="shared" si="128"/>
        <v>0</v>
      </c>
      <c r="AA463" s="201">
        <f t="shared" si="128"/>
        <v>0</v>
      </c>
      <c r="AB463" s="201">
        <f t="shared" si="128"/>
        <v>0</v>
      </c>
      <c r="AC463" s="201">
        <f t="shared" si="128"/>
        <v>0</v>
      </c>
      <c r="AD463" s="201">
        <f t="shared" si="128"/>
        <v>0</v>
      </c>
      <c r="AE463" s="201">
        <f t="shared" si="128"/>
        <v>0</v>
      </c>
      <c r="AF463" s="201">
        <f t="shared" si="128"/>
        <v>0</v>
      </c>
      <c r="AG463" s="201">
        <f t="shared" si="128"/>
        <v>0</v>
      </c>
      <c r="AH463" s="201">
        <f t="shared" si="128"/>
        <v>0</v>
      </c>
      <c r="AI463" s="201">
        <f t="shared" si="128"/>
        <v>0</v>
      </c>
      <c r="AJ463" s="201">
        <f t="shared" si="128"/>
        <v>0</v>
      </c>
      <c r="AK463" s="201">
        <f t="shared" si="128"/>
        <v>0</v>
      </c>
      <c r="AL463" s="201">
        <f t="shared" si="128"/>
        <v>0</v>
      </c>
      <c r="AM463" s="201">
        <f t="shared" si="128"/>
        <v>0</v>
      </c>
      <c r="AN463" s="201">
        <f t="shared" si="128"/>
        <v>0</v>
      </c>
      <c r="AO463" s="201">
        <f t="shared" si="128"/>
        <v>0</v>
      </c>
      <c r="AP463" s="201">
        <f t="shared" si="128"/>
        <v>0</v>
      </c>
      <c r="AQ463" s="201">
        <f t="shared" si="128"/>
        <v>0</v>
      </c>
      <c r="AR463" s="201">
        <f t="shared" si="128"/>
        <v>0</v>
      </c>
      <c r="AS463" s="201">
        <f t="shared" si="128"/>
        <v>0</v>
      </c>
      <c r="AT463" s="201">
        <f t="shared" si="128"/>
        <v>0</v>
      </c>
      <c r="AU463" s="201">
        <f t="shared" si="128"/>
        <v>0</v>
      </c>
      <c r="AV463" s="201">
        <f t="shared" si="128"/>
        <v>0</v>
      </c>
      <c r="AW463" s="201">
        <f t="shared" si="128"/>
        <v>0</v>
      </c>
      <c r="AX463" s="201">
        <f t="shared" si="128"/>
        <v>0</v>
      </c>
      <c r="AY463" s="201">
        <f t="shared" si="128"/>
        <v>0</v>
      </c>
      <c r="AZ463" s="201">
        <f t="shared" si="128"/>
        <v>0</v>
      </c>
      <c r="BA463" s="201">
        <f t="shared" si="128"/>
        <v>0</v>
      </c>
      <c r="BB463" s="201">
        <f t="shared" si="128"/>
        <v>0</v>
      </c>
      <c r="BC463" s="201">
        <f t="shared" si="128"/>
        <v>0</v>
      </c>
      <c r="BD463" s="201">
        <f t="shared" si="128"/>
        <v>0</v>
      </c>
      <c r="BE463" s="201">
        <f t="shared" si="128"/>
        <v>0</v>
      </c>
      <c r="BF463" s="201">
        <f t="shared" si="128"/>
        <v>0</v>
      </c>
      <c r="BG463" s="201">
        <f t="shared" si="128"/>
        <v>0</v>
      </c>
      <c r="BH463" s="201">
        <f t="shared" si="128"/>
        <v>0</v>
      </c>
      <c r="BI463" s="201">
        <f t="shared" si="128"/>
        <v>0</v>
      </c>
      <c r="BJ463" s="201">
        <f t="shared" si="128"/>
        <v>0</v>
      </c>
      <c r="BK463" s="201">
        <f t="shared" si="128"/>
        <v>0</v>
      </c>
      <c r="BL463" s="201">
        <f t="shared" si="128"/>
        <v>0</v>
      </c>
      <c r="BM463" s="201">
        <f t="shared" si="128"/>
        <v>0</v>
      </c>
      <c r="BN463" s="201">
        <f t="shared" si="128"/>
        <v>0</v>
      </c>
      <c r="BO463" s="201">
        <f t="shared" si="128"/>
        <v>0</v>
      </c>
      <c r="BP463" s="201">
        <f t="shared" si="128"/>
        <v>0</v>
      </c>
      <c r="BQ463" s="201">
        <f t="shared" si="128"/>
        <v>0</v>
      </c>
      <c r="BR463" s="201">
        <f t="shared" si="128"/>
        <v>0</v>
      </c>
      <c r="BS463" s="201">
        <f t="shared" si="128"/>
        <v>0</v>
      </c>
      <c r="BT463" s="201">
        <f t="shared" si="128"/>
        <v>0</v>
      </c>
      <c r="BU463" s="201">
        <f t="shared" si="128"/>
        <v>0</v>
      </c>
      <c r="BV463" s="201">
        <f t="shared" si="128"/>
        <v>0</v>
      </c>
      <c r="BW463" s="201">
        <f t="shared" si="128"/>
        <v>0</v>
      </c>
      <c r="BX463" s="201">
        <f t="shared" si="128"/>
        <v>0</v>
      </c>
      <c r="BY463" s="201">
        <f t="shared" si="128"/>
        <v>0</v>
      </c>
      <c r="BZ463" s="201">
        <f t="shared" si="128"/>
        <v>0</v>
      </c>
      <c r="CA463" s="201">
        <f t="shared" ref="CA463:EG463" si="129">SUM(CA451:CA462)</f>
        <v>0</v>
      </c>
      <c r="CB463" s="201">
        <f t="shared" si="129"/>
        <v>0</v>
      </c>
      <c r="CC463" s="201">
        <f t="shared" si="129"/>
        <v>0</v>
      </c>
      <c r="CD463" s="201">
        <f t="shared" si="129"/>
        <v>0</v>
      </c>
      <c r="CE463" s="201">
        <f t="shared" si="129"/>
        <v>0</v>
      </c>
      <c r="CF463" s="201">
        <f t="shared" si="129"/>
        <v>0</v>
      </c>
      <c r="CG463" s="201">
        <f t="shared" si="129"/>
        <v>0</v>
      </c>
      <c r="CH463" s="201">
        <f t="shared" si="129"/>
        <v>0</v>
      </c>
      <c r="CI463" s="201">
        <f t="shared" si="129"/>
        <v>0</v>
      </c>
      <c r="CJ463" s="201">
        <f t="shared" si="129"/>
        <v>0</v>
      </c>
      <c r="CK463" s="201">
        <f t="shared" si="129"/>
        <v>0</v>
      </c>
      <c r="CL463" s="201">
        <f t="shared" si="129"/>
        <v>0</v>
      </c>
      <c r="CM463" s="201">
        <f t="shared" si="129"/>
        <v>0</v>
      </c>
      <c r="CN463" s="201">
        <f t="shared" si="129"/>
        <v>0</v>
      </c>
      <c r="CO463" s="201">
        <f t="shared" si="129"/>
        <v>0</v>
      </c>
      <c r="CP463" s="201">
        <f t="shared" si="129"/>
        <v>0</v>
      </c>
      <c r="CQ463" s="201">
        <f t="shared" si="129"/>
        <v>0</v>
      </c>
      <c r="CR463" s="201">
        <f t="shared" si="129"/>
        <v>0</v>
      </c>
      <c r="CS463" s="201">
        <f t="shared" si="129"/>
        <v>0</v>
      </c>
      <c r="CT463" s="201">
        <f t="shared" si="129"/>
        <v>0</v>
      </c>
      <c r="CU463" s="201">
        <f t="shared" si="129"/>
        <v>0</v>
      </c>
      <c r="CV463" s="201">
        <f t="shared" si="129"/>
        <v>0</v>
      </c>
      <c r="CW463" s="201">
        <f t="shared" si="129"/>
        <v>0</v>
      </c>
      <c r="CX463" s="201">
        <f t="shared" si="129"/>
        <v>0</v>
      </c>
      <c r="CY463" s="201">
        <f t="shared" si="129"/>
        <v>0</v>
      </c>
      <c r="CZ463" s="201">
        <f t="shared" si="129"/>
        <v>0</v>
      </c>
      <c r="DA463" s="201">
        <f t="shared" si="129"/>
        <v>0</v>
      </c>
      <c r="DB463" s="201">
        <f t="shared" si="129"/>
        <v>0</v>
      </c>
      <c r="DC463" s="201">
        <f t="shared" si="129"/>
        <v>0</v>
      </c>
      <c r="DD463" s="201">
        <f t="shared" si="129"/>
        <v>0</v>
      </c>
      <c r="DE463" s="201">
        <f t="shared" si="129"/>
        <v>0</v>
      </c>
      <c r="DF463" s="201">
        <f t="shared" si="129"/>
        <v>0</v>
      </c>
      <c r="DG463" s="201">
        <f t="shared" si="129"/>
        <v>0</v>
      </c>
      <c r="DH463" s="201">
        <f t="shared" si="129"/>
        <v>0</v>
      </c>
      <c r="DI463" s="201">
        <f t="shared" si="129"/>
        <v>0</v>
      </c>
      <c r="DJ463" s="201">
        <f t="shared" si="129"/>
        <v>0</v>
      </c>
      <c r="DK463" s="201">
        <f t="shared" si="129"/>
        <v>0</v>
      </c>
      <c r="DL463" s="201">
        <f t="shared" si="129"/>
        <v>0</v>
      </c>
      <c r="DM463" s="201">
        <f t="shared" si="129"/>
        <v>0</v>
      </c>
      <c r="DN463" s="201">
        <f t="shared" si="129"/>
        <v>0</v>
      </c>
      <c r="DO463" s="201">
        <f t="shared" si="129"/>
        <v>0</v>
      </c>
      <c r="DP463" s="201">
        <f t="shared" si="129"/>
        <v>0</v>
      </c>
      <c r="DQ463" s="201">
        <f t="shared" si="129"/>
        <v>0</v>
      </c>
      <c r="DR463" s="201">
        <f t="shared" si="129"/>
        <v>0</v>
      </c>
      <c r="DS463" s="201">
        <f t="shared" si="129"/>
        <v>0</v>
      </c>
      <c r="DT463" s="201">
        <f t="shared" si="129"/>
        <v>0</v>
      </c>
      <c r="DU463" s="201">
        <f t="shared" si="129"/>
        <v>0</v>
      </c>
      <c r="DV463" s="201">
        <f t="shared" si="129"/>
        <v>0</v>
      </c>
      <c r="DW463" s="201">
        <f t="shared" si="129"/>
        <v>0</v>
      </c>
      <c r="DX463" s="201">
        <f t="shared" si="129"/>
        <v>0</v>
      </c>
      <c r="DY463" s="201">
        <f t="shared" si="129"/>
        <v>0</v>
      </c>
      <c r="DZ463" s="201">
        <f t="shared" si="129"/>
        <v>0</v>
      </c>
      <c r="EA463" s="201">
        <f t="shared" si="129"/>
        <v>0</v>
      </c>
      <c r="EB463" s="201">
        <f t="shared" si="129"/>
        <v>0</v>
      </c>
      <c r="EC463" s="201">
        <f t="shared" si="129"/>
        <v>0</v>
      </c>
      <c r="ED463" s="201">
        <f t="shared" si="129"/>
        <v>0</v>
      </c>
      <c r="EE463" s="201">
        <f t="shared" si="129"/>
        <v>0</v>
      </c>
      <c r="EF463" s="201">
        <f t="shared" si="129"/>
        <v>0</v>
      </c>
      <c r="EG463" s="155">
        <f t="shared" si="129"/>
        <v>0</v>
      </c>
    </row>
    <row r="464" spans="1:137" outlineLevel="1"/>
    <row r="465" spans="1:137" outlineLevel="1">
      <c r="A465" s="220" t="s">
        <v>216</v>
      </c>
      <c r="B465" s="220" t="s">
        <v>286</v>
      </c>
      <c r="C465" s="220" t="s">
        <v>284</v>
      </c>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c r="AA465" s="220"/>
      <c r="AB465" s="220"/>
      <c r="AC465" s="220"/>
      <c r="AD465" s="220"/>
      <c r="AE465" s="220"/>
      <c r="AF465" s="220"/>
      <c r="AG465" s="220"/>
      <c r="AH465" s="220"/>
      <c r="AI465" s="220"/>
      <c r="AJ465" s="220"/>
      <c r="AK465" s="220"/>
      <c r="AL465" s="220"/>
      <c r="AM465" s="220"/>
      <c r="AN465" s="220"/>
      <c r="AO465" s="220"/>
      <c r="AP465" s="220"/>
      <c r="AQ465" s="220"/>
      <c r="AR465" s="220"/>
      <c r="AS465" s="220"/>
      <c r="AT465" s="220"/>
      <c r="AU465" s="220"/>
      <c r="AV465" s="220"/>
      <c r="AW465" s="220"/>
      <c r="AX465" s="220"/>
      <c r="AY465" s="220"/>
      <c r="AZ465" s="220"/>
      <c r="BA465" s="220"/>
      <c r="BB465" s="220"/>
      <c r="BC465" s="220"/>
      <c r="BD465" s="220"/>
      <c r="BE465" s="220"/>
      <c r="BF465" s="220"/>
      <c r="BG465" s="220"/>
      <c r="BH465" s="220"/>
      <c r="BI465" s="220"/>
      <c r="BJ465" s="220"/>
      <c r="BK465" s="220"/>
      <c r="BL465" s="220"/>
      <c r="BM465" s="220"/>
      <c r="BN465" s="220"/>
      <c r="BO465" s="220"/>
      <c r="BP465" s="220"/>
      <c r="BQ465" s="220"/>
      <c r="BR465" s="220"/>
      <c r="BS465" s="220"/>
      <c r="BT465" s="220"/>
      <c r="BU465" s="220"/>
      <c r="BV465" s="220"/>
      <c r="BW465" s="220"/>
      <c r="BX465" s="220"/>
      <c r="BY465" s="220"/>
      <c r="BZ465" s="220"/>
      <c r="CA465" s="220"/>
      <c r="CB465" s="220"/>
      <c r="CC465" s="220"/>
      <c r="CD465" s="220"/>
      <c r="CE465" s="220"/>
      <c r="CF465" s="220"/>
      <c r="CG465" s="220"/>
      <c r="CH465" s="220"/>
      <c r="CI465" s="220"/>
      <c r="CJ465" s="220"/>
      <c r="CK465" s="220"/>
      <c r="CL465" s="220"/>
      <c r="CM465" s="220"/>
      <c r="CN465" s="220"/>
      <c r="CO465" s="220"/>
      <c r="CP465" s="220"/>
      <c r="CQ465" s="220"/>
      <c r="CR465" s="220"/>
      <c r="CS465" s="220"/>
      <c r="CT465" s="220"/>
      <c r="CU465" s="220"/>
      <c r="CV465" s="220"/>
      <c r="CW465" s="220"/>
      <c r="CX465" s="220"/>
      <c r="CY465" s="220"/>
      <c r="CZ465" s="220"/>
      <c r="DA465" s="220"/>
      <c r="DB465" s="220"/>
      <c r="DC465" s="220"/>
      <c r="DD465" s="220"/>
      <c r="DE465" s="220"/>
      <c r="DF465" s="220"/>
      <c r="DG465" s="220"/>
      <c r="DH465" s="220"/>
      <c r="DI465" s="220"/>
      <c r="DJ465" s="220"/>
      <c r="DK465" s="220"/>
      <c r="DL465" s="220"/>
      <c r="DM465" s="220"/>
      <c r="DN465" s="220"/>
      <c r="DO465" s="220"/>
      <c r="DP465" s="220"/>
      <c r="DQ465" s="220"/>
      <c r="DR465" s="220"/>
      <c r="DS465" s="220"/>
      <c r="DT465" s="220"/>
      <c r="DU465" s="220"/>
      <c r="DV465" s="220"/>
      <c r="DW465" s="220"/>
      <c r="DX465" s="220"/>
      <c r="DY465" s="220"/>
      <c r="DZ465" s="220"/>
      <c r="EA465" s="220"/>
      <c r="EB465" s="220"/>
      <c r="EC465" s="220"/>
      <c r="ED465" s="220"/>
      <c r="EE465" s="220"/>
      <c r="EF465" s="220"/>
      <c r="EG465" s="9"/>
    </row>
    <row r="466" spans="1:137" outlineLevel="1">
      <c r="A466" s="211" t="str">
        <f>A448&amp;"."&amp;A465&amp;"."&amp;A449&amp;"."&amp;B466</f>
        <v>3.o.2.1</v>
      </c>
      <c r="B466">
        <v>1</v>
      </c>
      <c r="C466" t="e">
        <f>_xlfn.XLOOKUP($A466,Select!$A$4:$A$65,Select!$H$4:$H$65)</f>
        <v>#N/A</v>
      </c>
      <c r="D466"/>
      <c r="E466"/>
      <c r="F466"/>
      <c r="G466"/>
      <c r="H466"/>
      <c r="I466"/>
      <c r="J466"/>
      <c r="K466"/>
      <c r="L466"/>
      <c r="M466" s="200"/>
      <c r="N466" s="200"/>
      <c r="O466" s="200"/>
      <c r="P466" s="200"/>
      <c r="Q466" s="200"/>
      <c r="R466" s="200"/>
      <c r="S466" s="200"/>
      <c r="T466" s="200"/>
      <c r="U466" s="200"/>
      <c r="V466" s="200"/>
      <c r="W466" s="200"/>
      <c r="X466" s="200"/>
      <c r="Y466" s="200"/>
      <c r="Z466" s="200"/>
      <c r="AA466" s="200"/>
      <c r="AB466" s="200"/>
      <c r="AC466" s="200"/>
      <c r="AD466" s="200"/>
      <c r="AE466" s="200"/>
      <c r="AF466" s="200"/>
      <c r="AG466" s="200"/>
      <c r="AH466" s="200"/>
      <c r="AI466" s="200"/>
      <c r="AJ466" s="200"/>
      <c r="AK466" s="200"/>
      <c r="AL466" s="200"/>
      <c r="AM466" s="200"/>
      <c r="AN466" s="200"/>
      <c r="AO466" s="200"/>
      <c r="AP466" s="200"/>
      <c r="AQ466" s="200"/>
      <c r="AR466" s="200"/>
      <c r="AS466" s="200"/>
      <c r="AT466" s="200"/>
      <c r="AU466" s="200"/>
      <c r="AV466" s="200"/>
      <c r="AW466" s="200"/>
      <c r="AX466" s="200"/>
      <c r="AY466" s="200"/>
      <c r="AZ466" s="200"/>
      <c r="BA466" s="200"/>
      <c r="BB466" s="200"/>
      <c r="BC466" s="200"/>
      <c r="BD466" s="200"/>
      <c r="BE466" s="200"/>
      <c r="BF466" s="200"/>
      <c r="BG466" s="200"/>
      <c r="BH466" s="200"/>
      <c r="BI466" s="200"/>
      <c r="BJ466" s="200"/>
      <c r="BK466" s="200"/>
      <c r="BL466" s="200"/>
      <c r="BM466" s="200"/>
      <c r="BN466" s="200"/>
      <c r="BO466" s="200"/>
      <c r="BP466" s="200"/>
      <c r="BQ466" s="200"/>
      <c r="BR466" s="200"/>
      <c r="BS466" s="200"/>
      <c r="BT466" s="200"/>
      <c r="BU466" s="200"/>
      <c r="BV466" s="200"/>
      <c r="BW466" s="200"/>
      <c r="BX466" s="200"/>
      <c r="BY466" s="200"/>
      <c r="BZ466" s="200"/>
      <c r="CA466" s="200"/>
      <c r="CB466" s="200"/>
      <c r="CC466" s="200"/>
      <c r="CD466" s="200"/>
      <c r="CE466" s="200"/>
      <c r="CF466" s="200"/>
      <c r="CG466" s="200"/>
      <c r="CH466" s="200"/>
      <c r="CI466" s="200"/>
      <c r="CJ466" s="200"/>
      <c r="CK466" s="200"/>
      <c r="CL466" s="200"/>
      <c r="CM466" s="200"/>
      <c r="CN466" s="200"/>
      <c r="CO466" s="200"/>
      <c r="CP466" s="200"/>
      <c r="CQ466" s="200"/>
      <c r="CR466" s="200"/>
      <c r="CS466" s="200"/>
      <c r="CT466" s="200"/>
      <c r="CU466" s="200"/>
      <c r="CV466" s="200"/>
      <c r="CW466" s="200"/>
      <c r="CX466" s="200"/>
      <c r="CY466" s="200"/>
      <c r="CZ466" s="200"/>
      <c r="DA466" s="200"/>
      <c r="DB466" s="200"/>
      <c r="DC466" s="200"/>
      <c r="DD466" s="200"/>
      <c r="DE466" s="200"/>
      <c r="DF466" s="200"/>
      <c r="DG466" s="200"/>
      <c r="DH466" s="200"/>
      <c r="DI466" s="200"/>
      <c r="DJ466" s="200"/>
      <c r="DK466" s="200"/>
      <c r="DL466" s="200"/>
      <c r="DM466" s="200"/>
      <c r="DN466" s="200"/>
      <c r="DO466" s="200"/>
      <c r="DP466" s="200"/>
      <c r="DQ466" s="200"/>
      <c r="DR466" s="200"/>
      <c r="DS466" s="200"/>
      <c r="DT466" s="200"/>
      <c r="DU466" s="200"/>
      <c r="DV466" s="200"/>
      <c r="DW466" s="200"/>
      <c r="DX466" s="200"/>
      <c r="DY466" s="200"/>
      <c r="DZ466" s="200"/>
      <c r="EA466" s="200"/>
      <c r="EB466" s="200"/>
      <c r="EC466" s="200"/>
      <c r="ED466" s="200"/>
      <c r="EE466" s="200"/>
      <c r="EF466" s="200"/>
      <c r="EG466" s="32"/>
    </row>
    <row r="467" spans="1:137" outlineLevel="1">
      <c r="A467" s="211" t="str">
        <f>A448&amp;"."&amp;A465&amp;"."&amp;A449&amp;"."&amp;B467</f>
        <v>3.o.2.2</v>
      </c>
      <c r="B467">
        <v>2</v>
      </c>
      <c r="C467" t="e">
        <f>_xlfn.XLOOKUP($A467,Select!$A$4:$A$65,Select!$H$4:$H$65)</f>
        <v>#N/A</v>
      </c>
      <c r="D467"/>
      <c r="E467"/>
      <c r="F467"/>
      <c r="G467"/>
      <c r="H467"/>
      <c r="I467"/>
      <c r="J467"/>
      <c r="K467"/>
      <c r="L467"/>
      <c r="M467" s="200"/>
      <c r="N467" s="200"/>
      <c r="O467" s="200"/>
      <c r="P467" s="200"/>
      <c r="Q467" s="200"/>
      <c r="R467" s="200"/>
      <c r="S467" s="200"/>
      <c r="T467" s="200"/>
      <c r="U467" s="200"/>
      <c r="V467" s="200"/>
      <c r="W467" s="200"/>
      <c r="X467" s="200"/>
      <c r="Y467" s="200"/>
      <c r="Z467" s="200"/>
      <c r="AA467" s="200"/>
      <c r="AB467" s="200"/>
      <c r="AC467" s="200"/>
      <c r="AD467" s="200"/>
      <c r="AE467" s="200"/>
      <c r="AF467" s="200"/>
      <c r="AG467" s="200"/>
      <c r="AH467" s="200"/>
      <c r="AI467" s="200"/>
      <c r="AJ467" s="200"/>
      <c r="AK467" s="200"/>
      <c r="AL467" s="200"/>
      <c r="AM467" s="200"/>
      <c r="AN467" s="200"/>
      <c r="AO467" s="200"/>
      <c r="AP467" s="200"/>
      <c r="AQ467" s="200"/>
      <c r="AR467" s="200"/>
      <c r="AS467" s="200"/>
      <c r="AT467" s="200"/>
      <c r="AU467" s="200"/>
      <c r="AV467" s="200"/>
      <c r="AW467" s="200"/>
      <c r="AX467" s="200"/>
      <c r="AY467" s="200"/>
      <c r="AZ467" s="200"/>
      <c r="BA467" s="200"/>
      <c r="BB467" s="200"/>
      <c r="BC467" s="200"/>
      <c r="BD467" s="200"/>
      <c r="BE467" s="200"/>
      <c r="BF467" s="200"/>
      <c r="BG467" s="200"/>
      <c r="BH467" s="200"/>
      <c r="BI467" s="200"/>
      <c r="BJ467" s="200"/>
      <c r="BK467" s="200"/>
      <c r="BL467" s="200"/>
      <c r="BM467" s="200"/>
      <c r="BN467" s="200"/>
      <c r="BO467" s="200"/>
      <c r="BP467" s="200"/>
      <c r="BQ467" s="200"/>
      <c r="BR467" s="200"/>
      <c r="BS467" s="200"/>
      <c r="BT467" s="200"/>
      <c r="BU467" s="200"/>
      <c r="BV467" s="200"/>
      <c r="BW467" s="200"/>
      <c r="BX467" s="200"/>
      <c r="BY467" s="200"/>
      <c r="BZ467" s="200"/>
      <c r="CA467" s="200"/>
      <c r="CB467" s="200"/>
      <c r="CC467" s="200"/>
      <c r="CD467" s="200"/>
      <c r="CE467" s="200"/>
      <c r="CF467" s="200"/>
      <c r="CG467" s="200"/>
      <c r="CH467" s="200"/>
      <c r="CI467" s="200"/>
      <c r="CJ467" s="200"/>
      <c r="CK467" s="200"/>
      <c r="CL467" s="200"/>
      <c r="CM467" s="200"/>
      <c r="CN467" s="200"/>
      <c r="CO467" s="200"/>
      <c r="CP467" s="200"/>
      <c r="CQ467" s="200"/>
      <c r="CR467" s="200"/>
      <c r="CS467" s="200"/>
      <c r="CT467" s="200"/>
      <c r="CU467" s="200"/>
      <c r="CV467" s="200"/>
      <c r="CW467" s="200"/>
      <c r="CX467" s="200"/>
      <c r="CY467" s="200"/>
      <c r="CZ467" s="200"/>
      <c r="DA467" s="200"/>
      <c r="DB467" s="200"/>
      <c r="DC467" s="200"/>
      <c r="DD467" s="200"/>
      <c r="DE467" s="200"/>
      <c r="DF467" s="200"/>
      <c r="DG467" s="200"/>
      <c r="DH467" s="200"/>
      <c r="DI467" s="200"/>
      <c r="DJ467" s="200"/>
      <c r="DK467" s="200"/>
      <c r="DL467" s="200"/>
      <c r="DM467" s="200"/>
      <c r="DN467" s="200"/>
      <c r="DO467" s="200"/>
      <c r="DP467" s="200"/>
      <c r="DQ467" s="200"/>
      <c r="DR467" s="200"/>
      <c r="DS467" s="200"/>
      <c r="DT467" s="200"/>
      <c r="DU467" s="200"/>
      <c r="DV467" s="200"/>
      <c r="DW467" s="200"/>
      <c r="DX467" s="200"/>
      <c r="DY467" s="200"/>
      <c r="DZ467" s="200"/>
      <c r="EA467" s="200"/>
      <c r="EB467" s="200"/>
      <c r="EC467" s="200"/>
      <c r="ED467" s="200"/>
      <c r="EE467" s="200"/>
      <c r="EF467" s="200"/>
      <c r="EG467" s="32"/>
    </row>
    <row r="468" spans="1:137" outlineLevel="1">
      <c r="A468" s="211" t="str">
        <f>A448&amp;"."&amp;A465&amp;"."&amp;A449&amp;"."&amp;B468</f>
        <v>3.o.2.3</v>
      </c>
      <c r="B468">
        <v>3</v>
      </c>
      <c r="C468" t="e">
        <f>_xlfn.XLOOKUP($A468,Select!$A$4:$A$65,Select!$H$4:$H$65)</f>
        <v>#N/A</v>
      </c>
      <c r="D468"/>
      <c r="E468"/>
      <c r="F468"/>
      <c r="G468"/>
      <c r="H468"/>
      <c r="I468"/>
      <c r="J468"/>
      <c r="K468"/>
      <c r="L468"/>
      <c r="M468" s="200"/>
      <c r="N468" s="200"/>
      <c r="O468" s="200"/>
      <c r="P468" s="200"/>
      <c r="Q468" s="200"/>
      <c r="R468" s="200"/>
      <c r="S468" s="200"/>
      <c r="T468" s="200"/>
      <c r="U468" s="200"/>
      <c r="V468" s="200"/>
      <c r="W468" s="200"/>
      <c r="X468" s="200"/>
      <c r="Y468" s="200"/>
      <c r="Z468" s="200"/>
      <c r="AA468" s="200"/>
      <c r="AB468" s="200"/>
      <c r="AC468" s="200"/>
      <c r="AD468" s="200"/>
      <c r="AE468" s="200"/>
      <c r="AF468" s="200"/>
      <c r="AG468" s="200"/>
      <c r="AH468" s="200"/>
      <c r="AI468" s="200"/>
      <c r="AJ468" s="200"/>
      <c r="AK468" s="200"/>
      <c r="AL468" s="200"/>
      <c r="AM468" s="200"/>
      <c r="AN468" s="200"/>
      <c r="AO468" s="200"/>
      <c r="AP468" s="200"/>
      <c r="AQ468" s="200"/>
      <c r="AR468" s="200"/>
      <c r="AS468" s="200"/>
      <c r="AT468" s="200"/>
      <c r="AU468" s="200"/>
      <c r="AV468" s="200"/>
      <c r="AW468" s="200"/>
      <c r="AX468" s="200"/>
      <c r="AY468" s="200"/>
      <c r="AZ468" s="200"/>
      <c r="BA468" s="200"/>
      <c r="BB468" s="200"/>
      <c r="BC468" s="200"/>
      <c r="BD468" s="200"/>
      <c r="BE468" s="200"/>
      <c r="BF468" s="200"/>
      <c r="BG468" s="200"/>
      <c r="BH468" s="200"/>
      <c r="BI468" s="200"/>
      <c r="BJ468" s="200"/>
      <c r="BK468" s="200"/>
      <c r="BL468" s="200"/>
      <c r="BM468" s="200"/>
      <c r="BN468" s="200"/>
      <c r="BO468" s="200"/>
      <c r="BP468" s="200"/>
      <c r="BQ468" s="200"/>
      <c r="BR468" s="200"/>
      <c r="BS468" s="200"/>
      <c r="BT468" s="200"/>
      <c r="BU468" s="200"/>
      <c r="BV468" s="200"/>
      <c r="BW468" s="200"/>
      <c r="BX468" s="200"/>
      <c r="BY468" s="200"/>
      <c r="BZ468" s="200"/>
      <c r="CA468" s="200"/>
      <c r="CB468" s="200"/>
      <c r="CC468" s="200"/>
      <c r="CD468" s="200"/>
      <c r="CE468" s="200"/>
      <c r="CF468" s="200"/>
      <c r="CG468" s="200"/>
      <c r="CH468" s="200"/>
      <c r="CI468" s="200"/>
      <c r="CJ468" s="200"/>
      <c r="CK468" s="200"/>
      <c r="CL468" s="200"/>
      <c r="CM468" s="200"/>
      <c r="CN468" s="200"/>
      <c r="CO468" s="200"/>
      <c r="CP468" s="200"/>
      <c r="CQ468" s="200"/>
      <c r="CR468" s="200"/>
      <c r="CS468" s="200"/>
      <c r="CT468" s="200"/>
      <c r="CU468" s="200"/>
      <c r="CV468" s="200"/>
      <c r="CW468" s="200"/>
      <c r="CX468" s="200"/>
      <c r="CY468" s="200"/>
      <c r="CZ468" s="200"/>
      <c r="DA468" s="200"/>
      <c r="DB468" s="200"/>
      <c r="DC468" s="200"/>
      <c r="DD468" s="200"/>
      <c r="DE468" s="200"/>
      <c r="DF468" s="200"/>
      <c r="DG468" s="200"/>
      <c r="DH468" s="200"/>
      <c r="DI468" s="200"/>
      <c r="DJ468" s="200"/>
      <c r="DK468" s="200"/>
      <c r="DL468" s="200"/>
      <c r="DM468" s="200"/>
      <c r="DN468" s="200"/>
      <c r="DO468" s="200"/>
      <c r="DP468" s="200"/>
      <c r="DQ468" s="200"/>
      <c r="DR468" s="200"/>
      <c r="DS468" s="200"/>
      <c r="DT468" s="200"/>
      <c r="DU468" s="200"/>
      <c r="DV468" s="200"/>
      <c r="DW468" s="200"/>
      <c r="DX468" s="200"/>
      <c r="DY468" s="200"/>
      <c r="DZ468" s="200"/>
      <c r="EA468" s="200"/>
      <c r="EB468" s="200"/>
      <c r="EC468" s="200"/>
      <c r="ED468" s="200"/>
      <c r="EE468" s="200"/>
      <c r="EF468" s="200"/>
      <c r="EG468" s="32"/>
    </row>
    <row r="469" spans="1:137" outlineLevel="1">
      <c r="A469" s="211" t="str">
        <f>A448&amp;"."&amp;A465&amp;"."&amp;A449&amp;"."&amp;B469</f>
        <v>3.o.2.4</v>
      </c>
      <c r="B469">
        <v>4</v>
      </c>
      <c r="C469" t="e">
        <f>_xlfn.XLOOKUP($A469,Select!$A$4:$A$65,Select!$H$4:$H$65)</f>
        <v>#N/A</v>
      </c>
      <c r="D469"/>
      <c r="E469"/>
      <c r="F469"/>
      <c r="G469"/>
      <c r="H469"/>
      <c r="I469"/>
      <c r="J469"/>
      <c r="K469"/>
      <c r="L469"/>
      <c r="M469" s="200"/>
      <c r="N469" s="200"/>
      <c r="O469" s="200"/>
      <c r="P469" s="200"/>
      <c r="Q469" s="200"/>
      <c r="R469" s="200"/>
      <c r="S469" s="200"/>
      <c r="T469" s="200"/>
      <c r="U469" s="200"/>
      <c r="V469" s="200"/>
      <c r="W469" s="200"/>
      <c r="X469" s="200"/>
      <c r="Y469" s="200"/>
      <c r="Z469" s="200"/>
      <c r="AA469" s="200"/>
      <c r="AB469" s="200"/>
      <c r="AC469" s="200"/>
      <c r="AD469" s="200"/>
      <c r="AE469" s="200"/>
      <c r="AF469" s="200"/>
      <c r="AG469" s="200"/>
      <c r="AH469" s="200"/>
      <c r="AI469" s="200"/>
      <c r="AJ469" s="200"/>
      <c r="AK469" s="200"/>
      <c r="AL469" s="200"/>
      <c r="AM469" s="200"/>
      <c r="AN469" s="200"/>
      <c r="AO469" s="200"/>
      <c r="AP469" s="200"/>
      <c r="AQ469" s="200"/>
      <c r="AR469" s="200"/>
      <c r="AS469" s="200"/>
      <c r="AT469" s="200"/>
      <c r="AU469" s="200"/>
      <c r="AV469" s="200"/>
      <c r="AW469" s="200"/>
      <c r="AX469" s="200"/>
      <c r="AY469" s="200"/>
      <c r="AZ469" s="200"/>
      <c r="BA469" s="200"/>
      <c r="BB469" s="200"/>
      <c r="BC469" s="200"/>
      <c r="BD469" s="200"/>
      <c r="BE469" s="200"/>
      <c r="BF469" s="200"/>
      <c r="BG469" s="200"/>
      <c r="BH469" s="200"/>
      <c r="BI469" s="200"/>
      <c r="BJ469" s="200"/>
      <c r="BK469" s="200"/>
      <c r="BL469" s="200"/>
      <c r="BM469" s="200"/>
      <c r="BN469" s="200"/>
      <c r="BO469" s="200"/>
      <c r="BP469" s="200"/>
      <c r="BQ469" s="200"/>
      <c r="BR469" s="200"/>
      <c r="BS469" s="200"/>
      <c r="BT469" s="200"/>
      <c r="BU469" s="200"/>
      <c r="BV469" s="200"/>
      <c r="BW469" s="200"/>
      <c r="BX469" s="200"/>
      <c r="BY469" s="200"/>
      <c r="BZ469" s="200"/>
      <c r="CA469" s="200"/>
      <c r="CB469" s="200"/>
      <c r="CC469" s="200"/>
      <c r="CD469" s="200"/>
      <c r="CE469" s="200"/>
      <c r="CF469" s="200"/>
      <c r="CG469" s="200"/>
      <c r="CH469" s="200"/>
      <c r="CI469" s="200"/>
      <c r="CJ469" s="200"/>
      <c r="CK469" s="200"/>
      <c r="CL469" s="200"/>
      <c r="CM469" s="200"/>
      <c r="CN469" s="200"/>
      <c r="CO469" s="200"/>
      <c r="CP469" s="200"/>
      <c r="CQ469" s="200"/>
      <c r="CR469" s="200"/>
      <c r="CS469" s="200"/>
      <c r="CT469" s="200"/>
      <c r="CU469" s="200"/>
      <c r="CV469" s="200"/>
      <c r="CW469" s="200"/>
      <c r="CX469" s="200"/>
      <c r="CY469" s="200"/>
      <c r="CZ469" s="200"/>
      <c r="DA469" s="200"/>
      <c r="DB469" s="200"/>
      <c r="DC469" s="200"/>
      <c r="DD469" s="200"/>
      <c r="DE469" s="200"/>
      <c r="DF469" s="200"/>
      <c r="DG469" s="200"/>
      <c r="DH469" s="200"/>
      <c r="DI469" s="200"/>
      <c r="DJ469" s="200"/>
      <c r="DK469" s="200"/>
      <c r="DL469" s="200"/>
      <c r="DM469" s="200"/>
      <c r="DN469" s="200"/>
      <c r="DO469" s="200"/>
      <c r="DP469" s="200"/>
      <c r="DQ469" s="200"/>
      <c r="DR469" s="200"/>
      <c r="DS469" s="200"/>
      <c r="DT469" s="200"/>
      <c r="DU469" s="200"/>
      <c r="DV469" s="200"/>
      <c r="DW469" s="200"/>
      <c r="DX469" s="200"/>
      <c r="DY469" s="200"/>
      <c r="DZ469" s="200"/>
      <c r="EA469" s="200"/>
      <c r="EB469" s="200"/>
      <c r="EC469" s="200"/>
      <c r="ED469" s="200"/>
      <c r="EE469" s="200"/>
      <c r="EF469" s="200"/>
      <c r="EG469" s="32"/>
    </row>
    <row r="470" spans="1:137" outlineLevel="1">
      <c r="A470" s="211" t="str">
        <f>A448&amp;"."&amp;A465&amp;"."&amp;A449&amp;"."&amp;B470</f>
        <v>3.o.2.5</v>
      </c>
      <c r="B470">
        <v>5</v>
      </c>
      <c r="C470" t="e">
        <f>_xlfn.XLOOKUP($A470,Select!$A$4:$A$65,Select!$H$4:$H$65)</f>
        <v>#N/A</v>
      </c>
      <c r="D470"/>
      <c r="E470"/>
      <c r="F470"/>
      <c r="G470"/>
      <c r="H470"/>
      <c r="I470"/>
      <c r="J470"/>
      <c r="K470"/>
      <c r="L470"/>
      <c r="M470" s="200"/>
      <c r="N470" s="200"/>
      <c r="O470" s="200"/>
      <c r="P470" s="200"/>
      <c r="Q470" s="200"/>
      <c r="R470" s="200"/>
      <c r="S470" s="200"/>
      <c r="T470" s="200"/>
      <c r="U470" s="200"/>
      <c r="V470" s="200"/>
      <c r="W470" s="200"/>
      <c r="X470" s="200"/>
      <c r="Y470" s="200"/>
      <c r="Z470" s="200"/>
      <c r="AA470" s="200"/>
      <c r="AB470" s="200"/>
      <c r="AC470" s="200"/>
      <c r="AD470" s="200"/>
      <c r="AE470" s="200"/>
      <c r="AF470" s="200"/>
      <c r="AG470" s="200"/>
      <c r="AH470" s="200"/>
      <c r="AI470" s="200"/>
      <c r="AJ470" s="200"/>
      <c r="AK470" s="200"/>
      <c r="AL470" s="200"/>
      <c r="AM470" s="200"/>
      <c r="AN470" s="200"/>
      <c r="AO470" s="200"/>
      <c r="AP470" s="200"/>
      <c r="AQ470" s="200"/>
      <c r="AR470" s="200"/>
      <c r="AS470" s="200"/>
      <c r="AT470" s="200"/>
      <c r="AU470" s="200"/>
      <c r="AV470" s="200"/>
      <c r="AW470" s="200"/>
      <c r="AX470" s="200"/>
      <c r="AY470" s="200"/>
      <c r="AZ470" s="200"/>
      <c r="BA470" s="200"/>
      <c r="BB470" s="200"/>
      <c r="BC470" s="200"/>
      <c r="BD470" s="200"/>
      <c r="BE470" s="200"/>
      <c r="BF470" s="200"/>
      <c r="BG470" s="200"/>
      <c r="BH470" s="200"/>
      <c r="BI470" s="200"/>
      <c r="BJ470" s="200"/>
      <c r="BK470" s="200"/>
      <c r="BL470" s="200"/>
      <c r="BM470" s="200"/>
      <c r="BN470" s="200"/>
      <c r="BO470" s="200"/>
      <c r="BP470" s="200"/>
      <c r="BQ470" s="200"/>
      <c r="BR470" s="200"/>
      <c r="BS470" s="200"/>
      <c r="BT470" s="200"/>
      <c r="BU470" s="200"/>
      <c r="BV470" s="200"/>
      <c r="BW470" s="200"/>
      <c r="BX470" s="200"/>
      <c r="BY470" s="200"/>
      <c r="BZ470" s="200"/>
      <c r="CA470" s="200"/>
      <c r="CB470" s="200"/>
      <c r="CC470" s="200"/>
      <c r="CD470" s="200"/>
      <c r="CE470" s="200"/>
      <c r="CF470" s="200"/>
      <c r="CG470" s="200"/>
      <c r="CH470" s="200"/>
      <c r="CI470" s="200"/>
      <c r="CJ470" s="200"/>
      <c r="CK470" s="200"/>
      <c r="CL470" s="200"/>
      <c r="CM470" s="200"/>
      <c r="CN470" s="200"/>
      <c r="CO470" s="200"/>
      <c r="CP470" s="200"/>
      <c r="CQ470" s="200"/>
      <c r="CR470" s="200"/>
      <c r="CS470" s="200"/>
      <c r="CT470" s="200"/>
      <c r="CU470" s="200"/>
      <c r="CV470" s="200"/>
      <c r="CW470" s="200"/>
      <c r="CX470" s="200"/>
      <c r="CY470" s="200"/>
      <c r="CZ470" s="200"/>
      <c r="DA470" s="200"/>
      <c r="DB470" s="200"/>
      <c r="DC470" s="200"/>
      <c r="DD470" s="200"/>
      <c r="DE470" s="200"/>
      <c r="DF470" s="200"/>
      <c r="DG470" s="200"/>
      <c r="DH470" s="200"/>
      <c r="DI470" s="200"/>
      <c r="DJ470" s="200"/>
      <c r="DK470" s="200"/>
      <c r="DL470" s="200"/>
      <c r="DM470" s="200"/>
      <c r="DN470" s="200"/>
      <c r="DO470" s="200"/>
      <c r="DP470" s="200"/>
      <c r="DQ470" s="200"/>
      <c r="DR470" s="200"/>
      <c r="DS470" s="200"/>
      <c r="DT470" s="200"/>
      <c r="DU470" s="200"/>
      <c r="DV470" s="200"/>
      <c r="DW470" s="200"/>
      <c r="DX470" s="200"/>
      <c r="DY470" s="200"/>
      <c r="DZ470" s="200"/>
      <c r="EA470" s="200"/>
      <c r="EB470" s="200"/>
      <c r="EC470" s="200"/>
      <c r="ED470" s="200"/>
      <c r="EE470" s="200"/>
      <c r="EF470" s="200"/>
      <c r="EG470" s="32"/>
    </row>
    <row r="471" spans="1:137" outlineLevel="1">
      <c r="A471" s="211" t="str">
        <f>A448&amp;"."&amp;A465&amp;"."&amp;A449&amp;"."&amp;B471</f>
        <v>3.o.2.6</v>
      </c>
      <c r="B471">
        <v>6</v>
      </c>
      <c r="C471" t="e">
        <f>_xlfn.XLOOKUP($A471,Select!$A$4:$A$65,Select!$H$4:$H$65)</f>
        <v>#N/A</v>
      </c>
      <c r="D471"/>
      <c r="E471"/>
      <c r="F471"/>
      <c r="G471"/>
      <c r="H471"/>
      <c r="I471"/>
      <c r="J471"/>
      <c r="K471"/>
      <c r="L471"/>
      <c r="M471" s="200"/>
      <c r="N471" s="200"/>
      <c r="O471" s="200"/>
      <c r="P471" s="200"/>
      <c r="Q471" s="200"/>
      <c r="R471" s="200"/>
      <c r="S471" s="200"/>
      <c r="T471" s="200"/>
      <c r="U471" s="200"/>
      <c r="V471" s="200"/>
      <c r="W471" s="200"/>
      <c r="X471" s="200"/>
      <c r="Y471" s="200"/>
      <c r="Z471" s="200"/>
      <c r="AA471" s="200"/>
      <c r="AB471" s="200"/>
      <c r="AC471" s="200"/>
      <c r="AD471" s="200"/>
      <c r="AE471" s="200"/>
      <c r="AF471" s="200"/>
      <c r="AG471" s="200"/>
      <c r="AH471" s="200"/>
      <c r="AI471" s="200"/>
      <c r="AJ471" s="200"/>
      <c r="AK471" s="200"/>
      <c r="AL471" s="200"/>
      <c r="AM471" s="200"/>
      <c r="AN471" s="200"/>
      <c r="AO471" s="200"/>
      <c r="AP471" s="200"/>
      <c r="AQ471" s="200"/>
      <c r="AR471" s="200"/>
      <c r="AS471" s="200"/>
      <c r="AT471" s="200"/>
      <c r="AU471" s="200"/>
      <c r="AV471" s="200"/>
      <c r="AW471" s="200"/>
      <c r="AX471" s="200"/>
      <c r="AY471" s="200"/>
      <c r="AZ471" s="200"/>
      <c r="BA471" s="200"/>
      <c r="BB471" s="200"/>
      <c r="BC471" s="200"/>
      <c r="BD471" s="200"/>
      <c r="BE471" s="200"/>
      <c r="BF471" s="200"/>
      <c r="BG471" s="200"/>
      <c r="BH471" s="200"/>
      <c r="BI471" s="200"/>
      <c r="BJ471" s="200"/>
      <c r="BK471" s="200"/>
      <c r="BL471" s="200"/>
      <c r="BM471" s="200"/>
      <c r="BN471" s="200"/>
      <c r="BO471" s="200"/>
      <c r="BP471" s="200"/>
      <c r="BQ471" s="200"/>
      <c r="BR471" s="200"/>
      <c r="BS471" s="200"/>
      <c r="BT471" s="200"/>
      <c r="BU471" s="200"/>
      <c r="BV471" s="200"/>
      <c r="BW471" s="200"/>
      <c r="BX471" s="200"/>
      <c r="BY471" s="200"/>
      <c r="BZ471" s="200"/>
      <c r="CA471" s="200"/>
      <c r="CB471" s="200"/>
      <c r="CC471" s="200"/>
      <c r="CD471" s="200"/>
      <c r="CE471" s="200"/>
      <c r="CF471" s="200"/>
      <c r="CG471" s="200"/>
      <c r="CH471" s="200"/>
      <c r="CI471" s="200"/>
      <c r="CJ471" s="200"/>
      <c r="CK471" s="200"/>
      <c r="CL471" s="200"/>
      <c r="CM471" s="200"/>
      <c r="CN471" s="200"/>
      <c r="CO471" s="200"/>
      <c r="CP471" s="200"/>
      <c r="CQ471" s="200"/>
      <c r="CR471" s="200"/>
      <c r="CS471" s="200"/>
      <c r="CT471" s="200"/>
      <c r="CU471" s="200"/>
      <c r="CV471" s="200"/>
      <c r="CW471" s="200"/>
      <c r="CX471" s="200"/>
      <c r="CY471" s="200"/>
      <c r="CZ471" s="200"/>
      <c r="DA471" s="200"/>
      <c r="DB471" s="200"/>
      <c r="DC471" s="200"/>
      <c r="DD471" s="200"/>
      <c r="DE471" s="200"/>
      <c r="DF471" s="200"/>
      <c r="DG471" s="200"/>
      <c r="DH471" s="200"/>
      <c r="DI471" s="200"/>
      <c r="DJ471" s="200"/>
      <c r="DK471" s="200"/>
      <c r="DL471" s="200"/>
      <c r="DM471" s="200"/>
      <c r="DN471" s="200"/>
      <c r="DO471" s="200"/>
      <c r="DP471" s="200"/>
      <c r="DQ471" s="200"/>
      <c r="DR471" s="200"/>
      <c r="DS471" s="200"/>
      <c r="DT471" s="200"/>
      <c r="DU471" s="200"/>
      <c r="DV471" s="200"/>
      <c r="DW471" s="200"/>
      <c r="DX471" s="200"/>
      <c r="DY471" s="200"/>
      <c r="DZ471" s="200"/>
      <c r="EA471" s="200"/>
      <c r="EB471" s="200"/>
      <c r="EC471" s="200"/>
      <c r="ED471" s="200"/>
      <c r="EE471" s="200"/>
      <c r="EF471" s="200"/>
      <c r="EG471" s="32"/>
    </row>
    <row r="472" spans="1:137" outlineLevel="1">
      <c r="A472" s="211" t="str">
        <f>A448&amp;"."&amp;A465&amp;"."&amp;A449&amp;"."&amp;B472</f>
        <v>3.o.2.7</v>
      </c>
      <c r="B472">
        <v>7</v>
      </c>
      <c r="C472" t="e">
        <f>_xlfn.XLOOKUP($A472,Select!$A$4:$A$65,Select!$H$4:$H$65)</f>
        <v>#N/A</v>
      </c>
      <c r="D472"/>
      <c r="E472"/>
      <c r="F472"/>
      <c r="G472"/>
      <c r="H472"/>
      <c r="I472"/>
      <c r="J472"/>
      <c r="K472"/>
      <c r="L472"/>
      <c r="M472" s="200"/>
      <c r="N472" s="200"/>
      <c r="O472" s="200"/>
      <c r="P472" s="200"/>
      <c r="Q472" s="200"/>
      <c r="R472" s="200"/>
      <c r="S472" s="200"/>
      <c r="T472" s="200"/>
      <c r="U472" s="200"/>
      <c r="V472" s="200"/>
      <c r="W472" s="200"/>
      <c r="X472" s="200"/>
      <c r="Y472" s="200"/>
      <c r="Z472" s="200"/>
      <c r="AA472" s="200"/>
      <c r="AB472" s="200"/>
      <c r="AC472" s="200"/>
      <c r="AD472" s="200"/>
      <c r="AE472" s="200"/>
      <c r="AF472" s="200"/>
      <c r="AG472" s="200"/>
      <c r="AH472" s="200"/>
      <c r="AI472" s="200"/>
      <c r="AJ472" s="200"/>
      <c r="AK472" s="200"/>
      <c r="AL472" s="200"/>
      <c r="AM472" s="200"/>
      <c r="AN472" s="200"/>
      <c r="AO472" s="200"/>
      <c r="AP472" s="200"/>
      <c r="AQ472" s="200"/>
      <c r="AR472" s="200"/>
      <c r="AS472" s="200"/>
      <c r="AT472" s="200"/>
      <c r="AU472" s="200"/>
      <c r="AV472" s="200"/>
      <c r="AW472" s="200"/>
      <c r="AX472" s="200"/>
      <c r="AY472" s="200"/>
      <c r="AZ472" s="200"/>
      <c r="BA472" s="200"/>
      <c r="BB472" s="200"/>
      <c r="BC472" s="200"/>
      <c r="BD472" s="200"/>
      <c r="BE472" s="200"/>
      <c r="BF472" s="200"/>
      <c r="BG472" s="200"/>
      <c r="BH472" s="200"/>
      <c r="BI472" s="200"/>
      <c r="BJ472" s="200"/>
      <c r="BK472" s="200"/>
      <c r="BL472" s="200"/>
      <c r="BM472" s="200"/>
      <c r="BN472" s="200"/>
      <c r="BO472" s="200"/>
      <c r="BP472" s="200"/>
      <c r="BQ472" s="200"/>
      <c r="BR472" s="200"/>
      <c r="BS472" s="200"/>
      <c r="BT472" s="200"/>
      <c r="BU472" s="200"/>
      <c r="BV472" s="200"/>
      <c r="BW472" s="200"/>
      <c r="BX472" s="200"/>
      <c r="BY472" s="200"/>
      <c r="BZ472" s="200"/>
      <c r="CA472" s="200"/>
      <c r="CB472" s="200"/>
      <c r="CC472" s="200"/>
      <c r="CD472" s="200"/>
      <c r="CE472" s="200"/>
      <c r="CF472" s="200"/>
      <c r="CG472" s="200"/>
      <c r="CH472" s="200"/>
      <c r="CI472" s="200"/>
      <c r="CJ472" s="200"/>
      <c r="CK472" s="200"/>
      <c r="CL472" s="200"/>
      <c r="CM472" s="200"/>
      <c r="CN472" s="200"/>
      <c r="CO472" s="200"/>
      <c r="CP472" s="200"/>
      <c r="CQ472" s="200"/>
      <c r="CR472" s="200"/>
      <c r="CS472" s="200"/>
      <c r="CT472" s="200"/>
      <c r="CU472" s="200"/>
      <c r="CV472" s="200"/>
      <c r="CW472" s="200"/>
      <c r="CX472" s="200"/>
      <c r="CY472" s="200"/>
      <c r="CZ472" s="200"/>
      <c r="DA472" s="200"/>
      <c r="DB472" s="200"/>
      <c r="DC472" s="200"/>
      <c r="DD472" s="200"/>
      <c r="DE472" s="200"/>
      <c r="DF472" s="200"/>
      <c r="DG472" s="200"/>
      <c r="DH472" s="200"/>
      <c r="DI472" s="200"/>
      <c r="DJ472" s="200"/>
      <c r="DK472" s="200"/>
      <c r="DL472" s="200"/>
      <c r="DM472" s="200"/>
      <c r="DN472" s="200"/>
      <c r="DO472" s="200"/>
      <c r="DP472" s="200"/>
      <c r="DQ472" s="200"/>
      <c r="DR472" s="200"/>
      <c r="DS472" s="200"/>
      <c r="DT472" s="200"/>
      <c r="DU472" s="200"/>
      <c r="DV472" s="200"/>
      <c r="DW472" s="200"/>
      <c r="DX472" s="200"/>
      <c r="DY472" s="200"/>
      <c r="DZ472" s="200"/>
      <c r="EA472" s="200"/>
      <c r="EB472" s="200"/>
      <c r="EC472" s="200"/>
      <c r="ED472" s="200"/>
      <c r="EE472" s="200"/>
      <c r="EF472" s="200"/>
      <c r="EG472" s="32"/>
    </row>
    <row r="473" spans="1:137" outlineLevel="1">
      <c r="A473" s="211" t="str">
        <f>A448&amp;"."&amp;A465&amp;"."&amp;A449&amp;"."&amp;B473</f>
        <v>3.o.2.8</v>
      </c>
      <c r="B473">
        <v>8</v>
      </c>
      <c r="C473" t="e">
        <f>_xlfn.XLOOKUP($A473,Select!$A$4:$A$65,Select!$H$4:$H$65)</f>
        <v>#N/A</v>
      </c>
      <c r="D473"/>
      <c r="E473"/>
      <c r="F473"/>
      <c r="G473"/>
      <c r="H473"/>
      <c r="I473"/>
      <c r="J473"/>
      <c r="K473"/>
      <c r="L473"/>
      <c r="M473" s="200"/>
      <c r="N473" s="200"/>
      <c r="O473" s="200"/>
      <c r="P473" s="200"/>
      <c r="Q473" s="200"/>
      <c r="R473" s="200"/>
      <c r="S473" s="200"/>
      <c r="T473" s="200"/>
      <c r="U473" s="200"/>
      <c r="V473" s="200"/>
      <c r="W473" s="200"/>
      <c r="X473" s="200"/>
      <c r="Y473" s="200"/>
      <c r="Z473" s="200"/>
      <c r="AA473" s="200"/>
      <c r="AB473" s="200"/>
      <c r="AC473" s="200"/>
      <c r="AD473" s="200"/>
      <c r="AE473" s="200"/>
      <c r="AF473" s="200"/>
      <c r="AG473" s="200"/>
      <c r="AH473" s="200"/>
      <c r="AI473" s="200"/>
      <c r="AJ473" s="200"/>
      <c r="AK473" s="200"/>
      <c r="AL473" s="200"/>
      <c r="AM473" s="200"/>
      <c r="AN473" s="200"/>
      <c r="AO473" s="200"/>
      <c r="AP473" s="200"/>
      <c r="AQ473" s="200"/>
      <c r="AR473" s="200"/>
      <c r="AS473" s="200"/>
      <c r="AT473" s="200"/>
      <c r="AU473" s="200"/>
      <c r="AV473" s="200"/>
      <c r="AW473" s="200"/>
      <c r="AX473" s="200"/>
      <c r="AY473" s="200"/>
      <c r="AZ473" s="200"/>
      <c r="BA473" s="200"/>
      <c r="BB473" s="200"/>
      <c r="BC473" s="200"/>
      <c r="BD473" s="200"/>
      <c r="BE473" s="200"/>
      <c r="BF473" s="200"/>
      <c r="BG473" s="200"/>
      <c r="BH473" s="200"/>
      <c r="BI473" s="200"/>
      <c r="BJ473" s="200"/>
      <c r="BK473" s="200"/>
      <c r="BL473" s="200"/>
      <c r="BM473" s="200"/>
      <c r="BN473" s="200"/>
      <c r="BO473" s="200"/>
      <c r="BP473" s="200"/>
      <c r="BQ473" s="200"/>
      <c r="BR473" s="200"/>
      <c r="BS473" s="200"/>
      <c r="BT473" s="200"/>
      <c r="BU473" s="200"/>
      <c r="BV473" s="200"/>
      <c r="BW473" s="200"/>
      <c r="BX473" s="200"/>
      <c r="BY473" s="200"/>
      <c r="BZ473" s="200"/>
      <c r="CA473" s="200"/>
      <c r="CB473" s="200"/>
      <c r="CC473" s="200"/>
      <c r="CD473" s="200"/>
      <c r="CE473" s="200"/>
      <c r="CF473" s="200"/>
      <c r="CG473" s="200"/>
      <c r="CH473" s="200"/>
      <c r="CI473" s="200"/>
      <c r="CJ473" s="200"/>
      <c r="CK473" s="200"/>
      <c r="CL473" s="200"/>
      <c r="CM473" s="200"/>
      <c r="CN473" s="200"/>
      <c r="CO473" s="200"/>
      <c r="CP473" s="200"/>
      <c r="CQ473" s="200"/>
      <c r="CR473" s="200"/>
      <c r="CS473" s="200"/>
      <c r="CT473" s="200"/>
      <c r="CU473" s="200"/>
      <c r="CV473" s="200"/>
      <c r="CW473" s="200"/>
      <c r="CX473" s="200"/>
      <c r="CY473" s="200"/>
      <c r="CZ473" s="200"/>
      <c r="DA473" s="200"/>
      <c r="DB473" s="200"/>
      <c r="DC473" s="200"/>
      <c r="DD473" s="200"/>
      <c r="DE473" s="200"/>
      <c r="DF473" s="200"/>
      <c r="DG473" s="200"/>
      <c r="DH473" s="200"/>
      <c r="DI473" s="200"/>
      <c r="DJ473" s="200"/>
      <c r="DK473" s="200"/>
      <c r="DL473" s="200"/>
      <c r="DM473" s="200"/>
      <c r="DN473" s="200"/>
      <c r="DO473" s="200"/>
      <c r="DP473" s="200"/>
      <c r="DQ473" s="200"/>
      <c r="DR473" s="200"/>
      <c r="DS473" s="200"/>
      <c r="DT473" s="200"/>
      <c r="DU473" s="200"/>
      <c r="DV473" s="200"/>
      <c r="DW473" s="200"/>
      <c r="DX473" s="200"/>
      <c r="DY473" s="200"/>
      <c r="DZ473" s="200"/>
      <c r="EA473" s="200"/>
      <c r="EB473" s="200"/>
      <c r="EC473" s="200"/>
      <c r="ED473" s="200"/>
      <c r="EE473" s="200"/>
      <c r="EF473" s="200"/>
      <c r="EG473" s="32"/>
    </row>
    <row r="474" spans="1:137" outlineLevel="1">
      <c r="A474" s="211" t="str">
        <f>A448&amp;"."&amp;A465&amp;"."&amp;A449&amp;"."&amp;B474</f>
        <v>3.o.2.9</v>
      </c>
      <c r="B474">
        <v>9</v>
      </c>
      <c r="C474" t="e">
        <f>_xlfn.XLOOKUP($A474,Select!$A$4:$A$65,Select!$H$4:$H$65)</f>
        <v>#N/A</v>
      </c>
      <c r="D474"/>
      <c r="E474"/>
      <c r="F474"/>
      <c r="G474"/>
      <c r="H474"/>
      <c r="I474"/>
      <c r="J474"/>
      <c r="K474"/>
      <c r="L474"/>
      <c r="M474" s="200"/>
      <c r="N474" s="200"/>
      <c r="O474" s="200"/>
      <c r="P474" s="200"/>
      <c r="Q474" s="200"/>
      <c r="R474" s="200"/>
      <c r="S474" s="200"/>
      <c r="T474" s="200"/>
      <c r="U474" s="200"/>
      <c r="V474" s="200"/>
      <c r="W474" s="200"/>
      <c r="X474" s="200"/>
      <c r="Y474" s="200"/>
      <c r="Z474" s="200"/>
      <c r="AA474" s="200"/>
      <c r="AB474" s="200"/>
      <c r="AC474" s="200"/>
      <c r="AD474" s="200"/>
      <c r="AE474" s="200"/>
      <c r="AF474" s="200"/>
      <c r="AG474" s="200"/>
      <c r="AH474" s="200"/>
      <c r="AI474" s="200"/>
      <c r="AJ474" s="200"/>
      <c r="AK474" s="200"/>
      <c r="AL474" s="200"/>
      <c r="AM474" s="200"/>
      <c r="AN474" s="200"/>
      <c r="AO474" s="200"/>
      <c r="AP474" s="200"/>
      <c r="AQ474" s="200"/>
      <c r="AR474" s="200"/>
      <c r="AS474" s="200"/>
      <c r="AT474" s="200"/>
      <c r="AU474" s="200"/>
      <c r="AV474" s="200"/>
      <c r="AW474" s="200"/>
      <c r="AX474" s="200"/>
      <c r="AY474" s="200"/>
      <c r="AZ474" s="200"/>
      <c r="BA474" s="200"/>
      <c r="BB474" s="200"/>
      <c r="BC474" s="200"/>
      <c r="BD474" s="200"/>
      <c r="BE474" s="200"/>
      <c r="BF474" s="200"/>
      <c r="BG474" s="200"/>
      <c r="BH474" s="200"/>
      <c r="BI474" s="200"/>
      <c r="BJ474" s="200"/>
      <c r="BK474" s="200"/>
      <c r="BL474" s="200"/>
      <c r="BM474" s="200"/>
      <c r="BN474" s="200"/>
      <c r="BO474" s="200"/>
      <c r="BP474" s="200"/>
      <c r="BQ474" s="200"/>
      <c r="BR474" s="200"/>
      <c r="BS474" s="200"/>
      <c r="BT474" s="200"/>
      <c r="BU474" s="200"/>
      <c r="BV474" s="200"/>
      <c r="BW474" s="200"/>
      <c r="BX474" s="200"/>
      <c r="BY474" s="200"/>
      <c r="BZ474" s="200"/>
      <c r="CA474" s="200"/>
      <c r="CB474" s="200"/>
      <c r="CC474" s="200"/>
      <c r="CD474" s="200"/>
      <c r="CE474" s="200"/>
      <c r="CF474" s="200"/>
      <c r="CG474" s="200"/>
      <c r="CH474" s="200"/>
      <c r="CI474" s="200"/>
      <c r="CJ474" s="200"/>
      <c r="CK474" s="200"/>
      <c r="CL474" s="200"/>
      <c r="CM474" s="200"/>
      <c r="CN474" s="200"/>
      <c r="CO474" s="200"/>
      <c r="CP474" s="200"/>
      <c r="CQ474" s="200"/>
      <c r="CR474" s="200"/>
      <c r="CS474" s="200"/>
      <c r="CT474" s="200"/>
      <c r="CU474" s="200"/>
      <c r="CV474" s="200"/>
      <c r="CW474" s="200"/>
      <c r="CX474" s="200"/>
      <c r="CY474" s="200"/>
      <c r="CZ474" s="200"/>
      <c r="DA474" s="200"/>
      <c r="DB474" s="200"/>
      <c r="DC474" s="200"/>
      <c r="DD474" s="200"/>
      <c r="DE474" s="200"/>
      <c r="DF474" s="200"/>
      <c r="DG474" s="200"/>
      <c r="DH474" s="200"/>
      <c r="DI474" s="200"/>
      <c r="DJ474" s="200"/>
      <c r="DK474" s="200"/>
      <c r="DL474" s="200"/>
      <c r="DM474" s="200"/>
      <c r="DN474" s="200"/>
      <c r="DO474" s="200"/>
      <c r="DP474" s="200"/>
      <c r="DQ474" s="200"/>
      <c r="DR474" s="200"/>
      <c r="DS474" s="200"/>
      <c r="DT474" s="200"/>
      <c r="DU474" s="200"/>
      <c r="DV474" s="200"/>
      <c r="DW474" s="200"/>
      <c r="DX474" s="200"/>
      <c r="DY474" s="200"/>
      <c r="DZ474" s="200"/>
      <c r="EA474" s="200"/>
      <c r="EB474" s="200"/>
      <c r="EC474" s="200"/>
      <c r="ED474" s="200"/>
      <c r="EE474" s="200"/>
      <c r="EF474" s="200"/>
      <c r="EG474" s="32"/>
    </row>
    <row r="475" spans="1:137" outlineLevel="1">
      <c r="A475" s="211" t="str">
        <f>A448&amp;"."&amp;A465&amp;"."&amp;A449&amp;"."&amp;B475</f>
        <v>3.o.2.10</v>
      </c>
      <c r="B475">
        <v>10</v>
      </c>
      <c r="C475" t="e">
        <f>_xlfn.XLOOKUP($A475,Select!$A$4:$A$65,Select!$H$4:$H$65)</f>
        <v>#N/A</v>
      </c>
      <c r="D475"/>
      <c r="E475"/>
      <c r="F475"/>
      <c r="G475"/>
      <c r="H475"/>
      <c r="I475"/>
      <c r="J475"/>
      <c r="K475"/>
      <c r="L475"/>
      <c r="M475" s="200"/>
      <c r="N475" s="200"/>
      <c r="O475" s="200"/>
      <c r="P475" s="200"/>
      <c r="Q475" s="200"/>
      <c r="R475" s="200"/>
      <c r="S475" s="200"/>
      <c r="T475" s="200"/>
      <c r="U475" s="200"/>
      <c r="V475" s="200"/>
      <c r="W475" s="200"/>
      <c r="X475" s="200"/>
      <c r="Y475" s="200"/>
      <c r="Z475" s="200"/>
      <c r="AA475" s="200"/>
      <c r="AB475" s="200"/>
      <c r="AC475" s="200"/>
      <c r="AD475" s="200"/>
      <c r="AE475" s="200"/>
      <c r="AF475" s="200"/>
      <c r="AG475" s="200"/>
      <c r="AH475" s="200"/>
      <c r="AI475" s="200"/>
      <c r="AJ475" s="200"/>
      <c r="AK475" s="200"/>
      <c r="AL475" s="200"/>
      <c r="AM475" s="200"/>
      <c r="AN475" s="200"/>
      <c r="AO475" s="200"/>
      <c r="AP475" s="200"/>
      <c r="AQ475" s="200"/>
      <c r="AR475" s="200"/>
      <c r="AS475" s="200"/>
      <c r="AT475" s="200"/>
      <c r="AU475" s="200"/>
      <c r="AV475" s="200"/>
      <c r="AW475" s="200"/>
      <c r="AX475" s="200"/>
      <c r="AY475" s="200"/>
      <c r="AZ475" s="200"/>
      <c r="BA475" s="200"/>
      <c r="BB475" s="200"/>
      <c r="BC475" s="200"/>
      <c r="BD475" s="200"/>
      <c r="BE475" s="200"/>
      <c r="BF475" s="200"/>
      <c r="BG475" s="200"/>
      <c r="BH475" s="200"/>
      <c r="BI475" s="200"/>
      <c r="BJ475" s="200"/>
      <c r="BK475" s="200"/>
      <c r="BL475" s="200"/>
      <c r="BM475" s="200"/>
      <c r="BN475" s="200"/>
      <c r="BO475" s="200"/>
      <c r="BP475" s="200"/>
      <c r="BQ475" s="200"/>
      <c r="BR475" s="200"/>
      <c r="BS475" s="200"/>
      <c r="BT475" s="200"/>
      <c r="BU475" s="200"/>
      <c r="BV475" s="200"/>
      <c r="BW475" s="200"/>
      <c r="BX475" s="200"/>
      <c r="BY475" s="200"/>
      <c r="BZ475" s="200"/>
      <c r="CA475" s="200"/>
      <c r="CB475" s="200"/>
      <c r="CC475" s="200"/>
      <c r="CD475" s="200"/>
      <c r="CE475" s="200"/>
      <c r="CF475" s="200"/>
      <c r="CG475" s="200"/>
      <c r="CH475" s="200"/>
      <c r="CI475" s="200"/>
      <c r="CJ475" s="200"/>
      <c r="CK475" s="200"/>
      <c r="CL475" s="200"/>
      <c r="CM475" s="200"/>
      <c r="CN475" s="200"/>
      <c r="CO475" s="200"/>
      <c r="CP475" s="200"/>
      <c r="CQ475" s="200"/>
      <c r="CR475" s="200"/>
      <c r="CS475" s="200"/>
      <c r="CT475" s="200"/>
      <c r="CU475" s="200"/>
      <c r="CV475" s="200"/>
      <c r="CW475" s="200"/>
      <c r="CX475" s="200"/>
      <c r="CY475" s="200"/>
      <c r="CZ475" s="200"/>
      <c r="DA475" s="200"/>
      <c r="DB475" s="200"/>
      <c r="DC475" s="200"/>
      <c r="DD475" s="200"/>
      <c r="DE475" s="200"/>
      <c r="DF475" s="200"/>
      <c r="DG475" s="200"/>
      <c r="DH475" s="200"/>
      <c r="DI475" s="200"/>
      <c r="DJ475" s="200"/>
      <c r="DK475" s="200"/>
      <c r="DL475" s="200"/>
      <c r="DM475" s="200"/>
      <c r="DN475" s="200"/>
      <c r="DO475" s="200"/>
      <c r="DP475" s="200"/>
      <c r="DQ475" s="200"/>
      <c r="DR475" s="200"/>
      <c r="DS475" s="200"/>
      <c r="DT475" s="200"/>
      <c r="DU475" s="200"/>
      <c r="DV475" s="200"/>
      <c r="DW475" s="200"/>
      <c r="DX475" s="200"/>
      <c r="DY475" s="200"/>
      <c r="DZ475" s="200"/>
      <c r="EA475" s="200"/>
      <c r="EB475" s="200"/>
      <c r="EC475" s="200"/>
      <c r="ED475" s="200"/>
      <c r="EE475" s="200"/>
      <c r="EF475" s="200"/>
      <c r="EG475" s="32"/>
    </row>
    <row r="476" spans="1:137" outlineLevel="1">
      <c r="A476" s="211" t="str">
        <f>A448&amp;"."&amp;A465&amp;"."&amp;A449&amp;"."&amp;B476</f>
        <v>3.o.2.11</v>
      </c>
      <c r="B476">
        <v>11</v>
      </c>
      <c r="C476" t="e">
        <f>_xlfn.XLOOKUP($A476,Select!$A$4:$A$65,Select!$H$4:$H$65)</f>
        <v>#N/A</v>
      </c>
      <c r="D476"/>
      <c r="E476"/>
      <c r="F476"/>
      <c r="G476"/>
      <c r="H476"/>
      <c r="I476"/>
      <c r="J476"/>
      <c r="K476"/>
      <c r="L476"/>
      <c r="M476" s="200"/>
      <c r="N476" s="200"/>
      <c r="O476" s="200"/>
      <c r="P476" s="200"/>
      <c r="Q476" s="200"/>
      <c r="R476" s="200"/>
      <c r="S476" s="200"/>
      <c r="T476" s="200"/>
      <c r="U476" s="200"/>
      <c r="V476" s="200"/>
      <c r="W476" s="200"/>
      <c r="X476" s="200"/>
      <c r="Y476" s="200"/>
      <c r="Z476" s="200"/>
      <c r="AA476" s="200"/>
      <c r="AB476" s="200"/>
      <c r="AC476" s="200"/>
      <c r="AD476" s="200"/>
      <c r="AE476" s="200"/>
      <c r="AF476" s="200"/>
      <c r="AG476" s="200"/>
      <c r="AH476" s="200"/>
      <c r="AI476" s="200"/>
      <c r="AJ476" s="200"/>
      <c r="AK476" s="200"/>
      <c r="AL476" s="200"/>
      <c r="AM476" s="200"/>
      <c r="AN476" s="200"/>
      <c r="AO476" s="200"/>
      <c r="AP476" s="200"/>
      <c r="AQ476" s="200"/>
      <c r="AR476" s="200"/>
      <c r="AS476" s="200"/>
      <c r="AT476" s="200"/>
      <c r="AU476" s="200"/>
      <c r="AV476" s="200"/>
      <c r="AW476" s="200"/>
      <c r="AX476" s="200"/>
      <c r="AY476" s="200"/>
      <c r="AZ476" s="200"/>
      <c r="BA476" s="200"/>
      <c r="BB476" s="200"/>
      <c r="BC476" s="200"/>
      <c r="BD476" s="200"/>
      <c r="BE476" s="200"/>
      <c r="BF476" s="200"/>
      <c r="BG476" s="200"/>
      <c r="BH476" s="200"/>
      <c r="BI476" s="200"/>
      <c r="BJ476" s="200"/>
      <c r="BK476" s="200"/>
      <c r="BL476" s="200"/>
      <c r="BM476" s="200"/>
      <c r="BN476" s="200"/>
      <c r="BO476" s="200"/>
      <c r="BP476" s="200"/>
      <c r="BQ476" s="200"/>
      <c r="BR476" s="200"/>
      <c r="BS476" s="200"/>
      <c r="BT476" s="200"/>
      <c r="BU476" s="200"/>
      <c r="BV476" s="200"/>
      <c r="BW476" s="200"/>
      <c r="BX476" s="200"/>
      <c r="BY476" s="200"/>
      <c r="BZ476" s="200"/>
      <c r="CA476" s="200"/>
      <c r="CB476" s="200"/>
      <c r="CC476" s="200"/>
      <c r="CD476" s="200"/>
      <c r="CE476" s="200"/>
      <c r="CF476" s="200"/>
      <c r="CG476" s="200"/>
      <c r="CH476" s="200"/>
      <c r="CI476" s="200"/>
      <c r="CJ476" s="200"/>
      <c r="CK476" s="200"/>
      <c r="CL476" s="200"/>
      <c r="CM476" s="200"/>
      <c r="CN476" s="200"/>
      <c r="CO476" s="200"/>
      <c r="CP476" s="200"/>
      <c r="CQ476" s="200"/>
      <c r="CR476" s="200"/>
      <c r="CS476" s="200"/>
      <c r="CT476" s="200"/>
      <c r="CU476" s="200"/>
      <c r="CV476" s="200"/>
      <c r="CW476" s="200"/>
      <c r="CX476" s="200"/>
      <c r="CY476" s="200"/>
      <c r="CZ476" s="200"/>
      <c r="DA476" s="200"/>
      <c r="DB476" s="200"/>
      <c r="DC476" s="200"/>
      <c r="DD476" s="200"/>
      <c r="DE476" s="200"/>
      <c r="DF476" s="200"/>
      <c r="DG476" s="200"/>
      <c r="DH476" s="200"/>
      <c r="DI476" s="200"/>
      <c r="DJ476" s="200"/>
      <c r="DK476" s="200"/>
      <c r="DL476" s="200"/>
      <c r="DM476" s="200"/>
      <c r="DN476" s="200"/>
      <c r="DO476" s="200"/>
      <c r="DP476" s="200"/>
      <c r="DQ476" s="200"/>
      <c r="DR476" s="200"/>
      <c r="DS476" s="200"/>
      <c r="DT476" s="200"/>
      <c r="DU476" s="200"/>
      <c r="DV476" s="200"/>
      <c r="DW476" s="200"/>
      <c r="DX476" s="200"/>
      <c r="DY476" s="200"/>
      <c r="DZ476" s="200"/>
      <c r="EA476" s="200"/>
      <c r="EB476" s="200"/>
      <c r="EC476" s="200"/>
      <c r="ED476" s="200"/>
      <c r="EE476" s="200"/>
      <c r="EF476" s="200"/>
      <c r="EG476" s="32"/>
    </row>
    <row r="477" spans="1:137" outlineLevel="1">
      <c r="A477" s="211" t="str">
        <f>A448&amp;"."&amp;A465&amp;"."&amp;A449&amp;"."&amp;B477</f>
        <v>3.o.2.12</v>
      </c>
      <c r="B477">
        <v>12</v>
      </c>
      <c r="C477" t="e">
        <f>_xlfn.XLOOKUP($A477,Select!$A$4:$A$65,Select!$H$4:$H$65)</f>
        <v>#N/A</v>
      </c>
      <c r="D477"/>
      <c r="E477"/>
      <c r="F477"/>
      <c r="G477"/>
      <c r="H477"/>
      <c r="I477"/>
      <c r="J477"/>
      <c r="K477"/>
      <c r="L477"/>
      <c r="M477" s="200"/>
      <c r="N477" s="200"/>
      <c r="O477" s="200"/>
      <c r="P477" s="200"/>
      <c r="Q477" s="200"/>
      <c r="R477" s="200"/>
      <c r="S477" s="200"/>
      <c r="T477" s="200"/>
      <c r="U477" s="200"/>
      <c r="V477" s="200"/>
      <c r="W477" s="200"/>
      <c r="X477" s="200"/>
      <c r="Y477" s="200"/>
      <c r="Z477" s="200"/>
      <c r="AA477" s="200"/>
      <c r="AB477" s="200"/>
      <c r="AC477" s="200"/>
      <c r="AD477" s="200"/>
      <c r="AE477" s="200"/>
      <c r="AF477" s="200"/>
      <c r="AG477" s="200"/>
      <c r="AH477" s="200"/>
      <c r="AI477" s="200"/>
      <c r="AJ477" s="200"/>
      <c r="AK477" s="200"/>
      <c r="AL477" s="200"/>
      <c r="AM477" s="200"/>
      <c r="AN477" s="200"/>
      <c r="AO477" s="200"/>
      <c r="AP477" s="200"/>
      <c r="AQ477" s="200"/>
      <c r="AR477" s="200"/>
      <c r="AS477" s="200"/>
      <c r="AT477" s="200"/>
      <c r="AU477" s="200"/>
      <c r="AV477" s="200"/>
      <c r="AW477" s="200"/>
      <c r="AX477" s="200"/>
      <c r="AY477" s="200"/>
      <c r="AZ477" s="200"/>
      <c r="BA477" s="200"/>
      <c r="BB477" s="200"/>
      <c r="BC477" s="200"/>
      <c r="BD477" s="200"/>
      <c r="BE477" s="200"/>
      <c r="BF477" s="200"/>
      <c r="BG477" s="200"/>
      <c r="BH477" s="200"/>
      <c r="BI477" s="200"/>
      <c r="BJ477" s="200"/>
      <c r="BK477" s="200"/>
      <c r="BL477" s="200"/>
      <c r="BM477" s="200"/>
      <c r="BN477" s="200"/>
      <c r="BO477" s="200"/>
      <c r="BP477" s="200"/>
      <c r="BQ477" s="200"/>
      <c r="BR477" s="200"/>
      <c r="BS477" s="200"/>
      <c r="BT477" s="200"/>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Y477" s="200"/>
      <c r="CZ477" s="200"/>
      <c r="DA477" s="200"/>
      <c r="DB477" s="200"/>
      <c r="DC477" s="200"/>
      <c r="DD477" s="200"/>
      <c r="DE477" s="200"/>
      <c r="DF477" s="200"/>
      <c r="DG477" s="200"/>
      <c r="DH477" s="200"/>
      <c r="DI477" s="200"/>
      <c r="DJ477" s="200"/>
      <c r="DK477" s="200"/>
      <c r="DL477" s="200"/>
      <c r="DM477" s="200"/>
      <c r="DN477" s="200"/>
      <c r="DO477" s="200"/>
      <c r="DP477" s="200"/>
      <c r="DQ477" s="200"/>
      <c r="DR477" s="200"/>
      <c r="DS477" s="200"/>
      <c r="DT477" s="200"/>
      <c r="DU477" s="200"/>
      <c r="DV477" s="200"/>
      <c r="DW477" s="200"/>
      <c r="DX477" s="200"/>
      <c r="DY477" s="200"/>
      <c r="DZ477" s="200"/>
      <c r="EA477" s="200"/>
      <c r="EB477" s="200"/>
      <c r="EC477" s="200"/>
      <c r="ED477" s="200"/>
      <c r="EE477" s="200"/>
      <c r="EF477" s="200"/>
      <c r="EG477" s="32"/>
    </row>
    <row r="478" spans="1:137" s="156" customFormat="1" outlineLevel="1">
      <c r="A478" s="212"/>
      <c r="B478" s="201">
        <f>B477-COUNTIFS(C466:C477,#N/A)</f>
        <v>0</v>
      </c>
      <c r="C478" s="201" t="s">
        <v>285</v>
      </c>
      <c r="D478" s="201"/>
      <c r="E478" s="201"/>
      <c r="F478" s="201"/>
      <c r="G478" s="201"/>
      <c r="H478" s="201"/>
      <c r="I478" s="201"/>
      <c r="J478" s="201"/>
      <c r="K478" s="201"/>
      <c r="L478" s="201"/>
      <c r="M478" s="201">
        <f t="shared" ref="M478" si="130">SUM(M466:M477)</f>
        <v>0</v>
      </c>
      <c r="N478" s="201">
        <f t="shared" ref="N478:BY478" si="131">SUM(N466:N477)</f>
        <v>0</v>
      </c>
      <c r="O478" s="201">
        <f t="shared" si="131"/>
        <v>0</v>
      </c>
      <c r="P478" s="201">
        <f t="shared" si="131"/>
        <v>0</v>
      </c>
      <c r="Q478" s="201">
        <f t="shared" si="131"/>
        <v>0</v>
      </c>
      <c r="R478" s="201">
        <f t="shared" si="131"/>
        <v>0</v>
      </c>
      <c r="S478" s="201">
        <f t="shared" si="131"/>
        <v>0</v>
      </c>
      <c r="T478" s="201">
        <f t="shared" si="131"/>
        <v>0</v>
      </c>
      <c r="U478" s="201">
        <f t="shared" si="131"/>
        <v>0</v>
      </c>
      <c r="V478" s="201">
        <f t="shared" si="131"/>
        <v>0</v>
      </c>
      <c r="W478" s="201">
        <f t="shared" si="131"/>
        <v>0</v>
      </c>
      <c r="X478" s="201">
        <f t="shared" si="131"/>
        <v>0</v>
      </c>
      <c r="Y478" s="201">
        <f t="shared" si="131"/>
        <v>0</v>
      </c>
      <c r="Z478" s="201">
        <f t="shared" si="131"/>
        <v>0</v>
      </c>
      <c r="AA478" s="201">
        <f t="shared" si="131"/>
        <v>0</v>
      </c>
      <c r="AB478" s="201">
        <f t="shared" si="131"/>
        <v>0</v>
      </c>
      <c r="AC478" s="201">
        <f t="shared" si="131"/>
        <v>0</v>
      </c>
      <c r="AD478" s="201">
        <f t="shared" si="131"/>
        <v>0</v>
      </c>
      <c r="AE478" s="201">
        <f t="shared" si="131"/>
        <v>0</v>
      </c>
      <c r="AF478" s="201">
        <f t="shared" si="131"/>
        <v>0</v>
      </c>
      <c r="AG478" s="201">
        <f t="shared" si="131"/>
        <v>0</v>
      </c>
      <c r="AH478" s="201">
        <f t="shared" si="131"/>
        <v>0</v>
      </c>
      <c r="AI478" s="201">
        <f t="shared" si="131"/>
        <v>0</v>
      </c>
      <c r="AJ478" s="201">
        <f t="shared" si="131"/>
        <v>0</v>
      </c>
      <c r="AK478" s="201">
        <f t="shared" si="131"/>
        <v>0</v>
      </c>
      <c r="AL478" s="201">
        <f t="shared" si="131"/>
        <v>0</v>
      </c>
      <c r="AM478" s="201">
        <f t="shared" si="131"/>
        <v>0</v>
      </c>
      <c r="AN478" s="201">
        <f t="shared" si="131"/>
        <v>0</v>
      </c>
      <c r="AO478" s="201">
        <f t="shared" si="131"/>
        <v>0</v>
      </c>
      <c r="AP478" s="201">
        <f t="shared" si="131"/>
        <v>0</v>
      </c>
      <c r="AQ478" s="201">
        <f t="shared" si="131"/>
        <v>0</v>
      </c>
      <c r="AR478" s="201">
        <f t="shared" si="131"/>
        <v>0</v>
      </c>
      <c r="AS478" s="201">
        <f t="shared" si="131"/>
        <v>0</v>
      </c>
      <c r="AT478" s="201">
        <f t="shared" si="131"/>
        <v>0</v>
      </c>
      <c r="AU478" s="201">
        <f t="shared" si="131"/>
        <v>0</v>
      </c>
      <c r="AV478" s="201">
        <f t="shared" si="131"/>
        <v>0</v>
      </c>
      <c r="AW478" s="201">
        <f t="shared" si="131"/>
        <v>0</v>
      </c>
      <c r="AX478" s="201">
        <f t="shared" si="131"/>
        <v>0</v>
      </c>
      <c r="AY478" s="201">
        <f t="shared" si="131"/>
        <v>0</v>
      </c>
      <c r="AZ478" s="201">
        <f t="shared" si="131"/>
        <v>0</v>
      </c>
      <c r="BA478" s="201">
        <f t="shared" si="131"/>
        <v>0</v>
      </c>
      <c r="BB478" s="201">
        <f t="shared" si="131"/>
        <v>0</v>
      </c>
      <c r="BC478" s="201">
        <f t="shared" si="131"/>
        <v>0</v>
      </c>
      <c r="BD478" s="201">
        <f t="shared" si="131"/>
        <v>0</v>
      </c>
      <c r="BE478" s="201">
        <f t="shared" si="131"/>
        <v>0</v>
      </c>
      <c r="BF478" s="201">
        <f t="shared" si="131"/>
        <v>0</v>
      </c>
      <c r="BG478" s="201">
        <f t="shared" si="131"/>
        <v>0</v>
      </c>
      <c r="BH478" s="201">
        <f t="shared" si="131"/>
        <v>0</v>
      </c>
      <c r="BI478" s="201">
        <f t="shared" si="131"/>
        <v>0</v>
      </c>
      <c r="BJ478" s="201">
        <f t="shared" si="131"/>
        <v>0</v>
      </c>
      <c r="BK478" s="201">
        <f t="shared" si="131"/>
        <v>0</v>
      </c>
      <c r="BL478" s="201">
        <f t="shared" si="131"/>
        <v>0</v>
      </c>
      <c r="BM478" s="201">
        <f t="shared" si="131"/>
        <v>0</v>
      </c>
      <c r="BN478" s="201">
        <f t="shared" si="131"/>
        <v>0</v>
      </c>
      <c r="BO478" s="201">
        <f t="shared" si="131"/>
        <v>0</v>
      </c>
      <c r="BP478" s="201">
        <f t="shared" si="131"/>
        <v>0</v>
      </c>
      <c r="BQ478" s="201">
        <f t="shared" si="131"/>
        <v>0</v>
      </c>
      <c r="BR478" s="201">
        <f t="shared" si="131"/>
        <v>0</v>
      </c>
      <c r="BS478" s="201">
        <f t="shared" si="131"/>
        <v>0</v>
      </c>
      <c r="BT478" s="201">
        <f t="shared" si="131"/>
        <v>0</v>
      </c>
      <c r="BU478" s="201">
        <f t="shared" si="131"/>
        <v>0</v>
      </c>
      <c r="BV478" s="201">
        <f t="shared" si="131"/>
        <v>0</v>
      </c>
      <c r="BW478" s="201">
        <f t="shared" si="131"/>
        <v>0</v>
      </c>
      <c r="BX478" s="201">
        <f t="shared" si="131"/>
        <v>0</v>
      </c>
      <c r="BY478" s="201">
        <f t="shared" si="131"/>
        <v>0</v>
      </c>
      <c r="BZ478" s="201">
        <f t="shared" ref="BZ478:EG478" si="132">SUM(BZ466:BZ477)</f>
        <v>0</v>
      </c>
      <c r="CA478" s="201">
        <f t="shared" si="132"/>
        <v>0</v>
      </c>
      <c r="CB478" s="201">
        <f t="shared" si="132"/>
        <v>0</v>
      </c>
      <c r="CC478" s="201">
        <f t="shared" si="132"/>
        <v>0</v>
      </c>
      <c r="CD478" s="201">
        <f t="shared" si="132"/>
        <v>0</v>
      </c>
      <c r="CE478" s="201">
        <f t="shared" si="132"/>
        <v>0</v>
      </c>
      <c r="CF478" s="201">
        <f t="shared" si="132"/>
        <v>0</v>
      </c>
      <c r="CG478" s="201">
        <f t="shared" si="132"/>
        <v>0</v>
      </c>
      <c r="CH478" s="201">
        <f t="shared" si="132"/>
        <v>0</v>
      </c>
      <c r="CI478" s="201">
        <f t="shared" si="132"/>
        <v>0</v>
      </c>
      <c r="CJ478" s="201">
        <f t="shared" si="132"/>
        <v>0</v>
      </c>
      <c r="CK478" s="201">
        <f t="shared" si="132"/>
        <v>0</v>
      </c>
      <c r="CL478" s="201">
        <f t="shared" si="132"/>
        <v>0</v>
      </c>
      <c r="CM478" s="201">
        <f t="shared" si="132"/>
        <v>0</v>
      </c>
      <c r="CN478" s="201">
        <f t="shared" si="132"/>
        <v>0</v>
      </c>
      <c r="CO478" s="201">
        <f t="shared" si="132"/>
        <v>0</v>
      </c>
      <c r="CP478" s="201">
        <f t="shared" si="132"/>
        <v>0</v>
      </c>
      <c r="CQ478" s="201">
        <f t="shared" si="132"/>
        <v>0</v>
      </c>
      <c r="CR478" s="201">
        <f t="shared" si="132"/>
        <v>0</v>
      </c>
      <c r="CS478" s="201">
        <f t="shared" si="132"/>
        <v>0</v>
      </c>
      <c r="CT478" s="201">
        <f t="shared" si="132"/>
        <v>0</v>
      </c>
      <c r="CU478" s="201">
        <f t="shared" si="132"/>
        <v>0</v>
      </c>
      <c r="CV478" s="201">
        <f t="shared" si="132"/>
        <v>0</v>
      </c>
      <c r="CW478" s="201">
        <f t="shared" si="132"/>
        <v>0</v>
      </c>
      <c r="CX478" s="201">
        <f t="shared" si="132"/>
        <v>0</v>
      </c>
      <c r="CY478" s="201">
        <f t="shared" si="132"/>
        <v>0</v>
      </c>
      <c r="CZ478" s="201">
        <f t="shared" si="132"/>
        <v>0</v>
      </c>
      <c r="DA478" s="201">
        <f t="shared" si="132"/>
        <v>0</v>
      </c>
      <c r="DB478" s="201">
        <f t="shared" si="132"/>
        <v>0</v>
      </c>
      <c r="DC478" s="201">
        <f t="shared" si="132"/>
        <v>0</v>
      </c>
      <c r="DD478" s="201">
        <f t="shared" si="132"/>
        <v>0</v>
      </c>
      <c r="DE478" s="201">
        <f t="shared" si="132"/>
        <v>0</v>
      </c>
      <c r="DF478" s="201">
        <f t="shared" si="132"/>
        <v>0</v>
      </c>
      <c r="DG478" s="201">
        <f t="shared" si="132"/>
        <v>0</v>
      </c>
      <c r="DH478" s="201">
        <f t="shared" si="132"/>
        <v>0</v>
      </c>
      <c r="DI478" s="201">
        <f t="shared" si="132"/>
        <v>0</v>
      </c>
      <c r="DJ478" s="201">
        <f t="shared" si="132"/>
        <v>0</v>
      </c>
      <c r="DK478" s="201">
        <f t="shared" si="132"/>
        <v>0</v>
      </c>
      <c r="DL478" s="201">
        <f t="shared" si="132"/>
        <v>0</v>
      </c>
      <c r="DM478" s="201">
        <f t="shared" si="132"/>
        <v>0</v>
      </c>
      <c r="DN478" s="201">
        <f t="shared" si="132"/>
        <v>0</v>
      </c>
      <c r="DO478" s="201">
        <f t="shared" si="132"/>
        <v>0</v>
      </c>
      <c r="DP478" s="201">
        <f t="shared" si="132"/>
        <v>0</v>
      </c>
      <c r="DQ478" s="201">
        <f t="shared" si="132"/>
        <v>0</v>
      </c>
      <c r="DR478" s="201">
        <f t="shared" si="132"/>
        <v>0</v>
      </c>
      <c r="DS478" s="201">
        <f t="shared" si="132"/>
        <v>0</v>
      </c>
      <c r="DT478" s="201">
        <f t="shared" si="132"/>
        <v>0</v>
      </c>
      <c r="DU478" s="201">
        <f t="shared" si="132"/>
        <v>0</v>
      </c>
      <c r="DV478" s="201">
        <f t="shared" si="132"/>
        <v>0</v>
      </c>
      <c r="DW478" s="201">
        <f t="shared" si="132"/>
        <v>0</v>
      </c>
      <c r="DX478" s="201">
        <f t="shared" si="132"/>
        <v>0</v>
      </c>
      <c r="DY478" s="201">
        <f t="shared" si="132"/>
        <v>0</v>
      </c>
      <c r="DZ478" s="201">
        <f t="shared" si="132"/>
        <v>0</v>
      </c>
      <c r="EA478" s="201">
        <f t="shared" si="132"/>
        <v>0</v>
      </c>
      <c r="EB478" s="201">
        <f t="shared" si="132"/>
        <v>0</v>
      </c>
      <c r="EC478" s="201">
        <f t="shared" si="132"/>
        <v>0</v>
      </c>
      <c r="ED478" s="201">
        <f t="shared" si="132"/>
        <v>0</v>
      </c>
      <c r="EE478" s="201">
        <f t="shared" si="132"/>
        <v>0</v>
      </c>
      <c r="EF478" s="201">
        <f t="shared" si="132"/>
        <v>0</v>
      </c>
      <c r="EG478" s="155">
        <f t="shared" si="132"/>
        <v>0</v>
      </c>
    </row>
    <row r="479" spans="1:137" ht="16.149999999999999" outlineLevel="1" thickBot="1">
      <c r="A479" s="221"/>
      <c r="B479" s="222"/>
      <c r="C479" s="222"/>
      <c r="D479" s="222"/>
      <c r="E479" s="222"/>
      <c r="F479" s="222"/>
      <c r="G479" s="222"/>
      <c r="H479" s="222"/>
      <c r="I479" s="222"/>
      <c r="J479" s="222"/>
      <c r="K479" s="222"/>
      <c r="L479" s="222"/>
      <c r="M479" s="222"/>
      <c r="N479" s="222"/>
      <c r="O479" s="222"/>
      <c r="P479" s="222"/>
      <c r="Q479" s="222"/>
      <c r="R479" s="222"/>
      <c r="S479" s="222"/>
      <c r="T479" s="222"/>
      <c r="U479" s="222"/>
      <c r="V479" s="222"/>
      <c r="W479" s="222"/>
      <c r="X479" s="222"/>
      <c r="Y479" s="222"/>
      <c r="Z479" s="222"/>
      <c r="AA479" s="222"/>
      <c r="AB479" s="222"/>
      <c r="AC479" s="222"/>
      <c r="AD479" s="222"/>
      <c r="AE479" s="222"/>
      <c r="AF479" s="222"/>
      <c r="AG479" s="222"/>
      <c r="AH479" s="222"/>
      <c r="AI479" s="222"/>
      <c r="AJ479" s="222"/>
      <c r="AK479" s="222"/>
      <c r="AL479" s="222"/>
      <c r="AM479" s="222"/>
      <c r="AN479" s="222"/>
      <c r="AO479" s="222"/>
      <c r="AP479" s="222"/>
      <c r="AQ479" s="222"/>
      <c r="AR479" s="222"/>
      <c r="AS479" s="222"/>
      <c r="AT479" s="222"/>
      <c r="AU479" s="222"/>
      <c r="AV479" s="222"/>
      <c r="AW479" s="222"/>
      <c r="AX479" s="222"/>
      <c r="AY479" s="222"/>
      <c r="AZ479" s="222"/>
      <c r="BA479" s="222"/>
      <c r="BB479" s="222"/>
      <c r="BC479" s="222"/>
      <c r="BD479" s="222"/>
      <c r="BE479" s="222"/>
      <c r="BF479" s="222"/>
      <c r="BG479" s="222"/>
      <c r="BH479" s="222"/>
      <c r="BI479" s="222"/>
      <c r="BJ479" s="222"/>
      <c r="BK479" s="222"/>
      <c r="BL479" s="222"/>
      <c r="BM479" s="222"/>
      <c r="BN479" s="222"/>
      <c r="BO479" s="222"/>
      <c r="BP479" s="222"/>
      <c r="BQ479" s="222"/>
      <c r="BR479" s="222"/>
      <c r="BS479" s="222"/>
      <c r="BT479" s="222"/>
      <c r="BU479" s="222"/>
      <c r="BV479" s="222"/>
      <c r="BW479" s="222"/>
      <c r="BX479" s="222"/>
      <c r="BY479" s="222"/>
      <c r="BZ479" s="222"/>
      <c r="CA479" s="222"/>
      <c r="CB479" s="222"/>
      <c r="CC479" s="222"/>
      <c r="CD479" s="222"/>
      <c r="CE479" s="222"/>
      <c r="CF479" s="222"/>
      <c r="CG479" s="222"/>
      <c r="CH479" s="222"/>
      <c r="CI479" s="222"/>
      <c r="CJ479" s="222"/>
      <c r="CK479" s="222"/>
      <c r="CL479" s="222"/>
      <c r="CM479" s="222"/>
      <c r="CN479" s="222"/>
      <c r="CO479" s="222"/>
      <c r="CP479" s="222"/>
      <c r="CQ479" s="222"/>
      <c r="CR479" s="222"/>
      <c r="CS479" s="222"/>
      <c r="CT479" s="222"/>
      <c r="CU479" s="222"/>
      <c r="CV479" s="222"/>
      <c r="CW479" s="222"/>
      <c r="CX479" s="222"/>
      <c r="CY479" s="222"/>
      <c r="CZ479" s="222"/>
      <c r="DA479" s="222"/>
      <c r="DB479" s="222"/>
      <c r="DC479" s="222"/>
      <c r="DD479" s="222"/>
      <c r="DE479" s="222"/>
      <c r="DF479" s="222"/>
      <c r="DG479" s="222"/>
      <c r="DH479" s="222"/>
      <c r="DI479" s="222"/>
      <c r="DJ479" s="222"/>
      <c r="DK479" s="222"/>
      <c r="DL479" s="222"/>
      <c r="DM479" s="222"/>
      <c r="DN479" s="222"/>
      <c r="DO479" s="222"/>
      <c r="DP479" s="222"/>
      <c r="DQ479" s="222"/>
      <c r="DR479" s="222"/>
      <c r="DS479" s="222"/>
      <c r="DT479" s="222"/>
      <c r="DU479" s="222"/>
      <c r="DV479" s="222"/>
      <c r="DW479" s="222"/>
      <c r="DX479" s="222"/>
      <c r="DY479" s="222"/>
      <c r="DZ479" s="222"/>
      <c r="EA479" s="222"/>
      <c r="EB479" s="222"/>
      <c r="EC479" s="222"/>
      <c r="ED479" s="222"/>
      <c r="EE479" s="222"/>
      <c r="EF479" s="222"/>
      <c r="EG479" s="10"/>
    </row>
    <row r="480" spans="1:137" outlineLevel="1">
      <c r="A480" s="220" t="s">
        <v>254</v>
      </c>
      <c r="B480" s="220" t="s">
        <v>287</v>
      </c>
      <c r="C480" s="220" t="s">
        <v>284</v>
      </c>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c r="AA480" s="220"/>
      <c r="AB480" s="220"/>
      <c r="AC480" s="220"/>
      <c r="AD480" s="220"/>
      <c r="AE480" s="220"/>
      <c r="AF480" s="220"/>
      <c r="AG480" s="220"/>
      <c r="AH480" s="220"/>
      <c r="AI480" s="220"/>
      <c r="AJ480" s="220"/>
      <c r="AK480" s="220"/>
      <c r="AL480" s="220"/>
      <c r="AM480" s="220"/>
      <c r="AN480" s="220"/>
      <c r="AO480" s="220"/>
      <c r="AP480" s="220"/>
      <c r="AQ480" s="220"/>
      <c r="AR480" s="220"/>
      <c r="AS480" s="220"/>
      <c r="AT480" s="220"/>
      <c r="AU480" s="220"/>
      <c r="AV480" s="220"/>
      <c r="AW480" s="220"/>
      <c r="AX480" s="220"/>
      <c r="AY480" s="220"/>
      <c r="AZ480" s="220"/>
      <c r="BA480" s="220"/>
      <c r="BB480" s="220"/>
      <c r="BC480" s="220"/>
      <c r="BD480" s="220"/>
      <c r="BE480" s="220"/>
      <c r="BF480" s="220"/>
      <c r="BG480" s="220"/>
      <c r="BH480" s="220"/>
      <c r="BI480" s="220"/>
      <c r="BJ480" s="220"/>
      <c r="BK480" s="220"/>
      <c r="BL480" s="220"/>
      <c r="BM480" s="220"/>
      <c r="BN480" s="220"/>
      <c r="BO480" s="220"/>
      <c r="BP480" s="220"/>
      <c r="BQ480" s="220"/>
      <c r="BR480" s="220"/>
      <c r="BS480" s="220"/>
      <c r="BT480" s="220"/>
      <c r="BU480" s="220"/>
      <c r="BV480" s="220"/>
      <c r="BW480" s="220"/>
      <c r="BX480" s="220"/>
      <c r="BY480" s="220"/>
      <c r="BZ480" s="220"/>
      <c r="CA480" s="220"/>
      <c r="CB480" s="220"/>
      <c r="CC480" s="220"/>
      <c r="CD480" s="220"/>
      <c r="CE480" s="220"/>
      <c r="CF480" s="220"/>
      <c r="CG480" s="220"/>
      <c r="CH480" s="220"/>
      <c r="CI480" s="220"/>
      <c r="CJ480" s="220"/>
      <c r="CK480" s="220"/>
      <c r="CL480" s="220"/>
      <c r="CM480" s="220"/>
      <c r="CN480" s="220"/>
      <c r="CO480" s="220"/>
      <c r="CP480" s="220"/>
      <c r="CQ480" s="220"/>
      <c r="CR480" s="220"/>
      <c r="CS480" s="220"/>
      <c r="CT480" s="220"/>
      <c r="CU480" s="220"/>
      <c r="CV480" s="220"/>
      <c r="CW480" s="220"/>
      <c r="CX480" s="220"/>
      <c r="CY480" s="220"/>
      <c r="CZ480" s="220"/>
      <c r="DA480" s="220"/>
      <c r="DB480" s="220"/>
      <c r="DC480" s="220"/>
      <c r="DD480" s="220"/>
      <c r="DE480" s="220"/>
      <c r="DF480" s="220"/>
      <c r="DG480" s="220"/>
      <c r="DH480" s="220"/>
      <c r="DI480" s="220"/>
      <c r="DJ480" s="220"/>
      <c r="DK480" s="220"/>
      <c r="DL480" s="220"/>
      <c r="DM480" s="220"/>
      <c r="DN480" s="220"/>
      <c r="DO480" s="220"/>
      <c r="DP480" s="220"/>
      <c r="DQ480" s="220"/>
      <c r="DR480" s="220"/>
      <c r="DS480" s="220"/>
      <c r="DT480" s="220"/>
      <c r="DU480" s="220"/>
      <c r="DV480" s="220"/>
      <c r="DW480" s="220"/>
      <c r="DX480" s="220"/>
      <c r="DY480" s="220"/>
      <c r="DZ480" s="220"/>
      <c r="EA480" s="220"/>
      <c r="EB480" s="220"/>
      <c r="EC480" s="220"/>
      <c r="ED480" s="220"/>
      <c r="EE480" s="220"/>
      <c r="EF480" s="220"/>
      <c r="EG480" s="9"/>
    </row>
    <row r="481" spans="1:137" outlineLevel="1">
      <c r="A481" s="211" t="str">
        <f>A448&amp;"."&amp;A480&amp;"."&amp;A449&amp;"."&amp;B481</f>
        <v>3.d.2.1</v>
      </c>
      <c r="B481">
        <v>1</v>
      </c>
      <c r="C481" t="str">
        <f>_xlfn.XLOOKUP($A481,Select!$A$4:$A$65,Select!$H$4:$H$65)</f>
        <v>Operator PMT</v>
      </c>
      <c r="D481"/>
      <c r="E481"/>
      <c r="F481"/>
      <c r="G481"/>
      <c r="H481"/>
      <c r="I481"/>
      <c r="J481"/>
      <c r="K481"/>
      <c r="L481"/>
      <c r="M481" s="200"/>
      <c r="N481" s="200"/>
      <c r="O481" s="200"/>
      <c r="P481" s="200"/>
      <c r="Q481" s="200"/>
      <c r="R481" s="200"/>
      <c r="S481" s="200"/>
      <c r="T481" s="200"/>
      <c r="U481" s="200"/>
      <c r="V481" s="200"/>
      <c r="W481" s="200"/>
      <c r="X481" s="200"/>
      <c r="Y481" s="200"/>
      <c r="Z481" s="200"/>
      <c r="AA481" s="200"/>
      <c r="AB481" s="200"/>
      <c r="AC481" s="200"/>
      <c r="AD481" s="200"/>
      <c r="AE481" s="200"/>
      <c r="AF481" s="200"/>
      <c r="AG481" s="200"/>
      <c r="AH481" s="200"/>
      <c r="AI481" s="200"/>
      <c r="AJ481" s="200"/>
      <c r="AK481" s="200"/>
      <c r="AL481" s="200"/>
      <c r="AM481" s="200"/>
      <c r="AN481" s="200"/>
      <c r="AO481" s="200"/>
      <c r="AP481" s="200"/>
      <c r="AQ481" s="200"/>
      <c r="AR481" s="200"/>
      <c r="AS481" s="200"/>
      <c r="AT481" s="200"/>
      <c r="AU481" s="200"/>
      <c r="AV481" s="200"/>
      <c r="AW481" s="200"/>
      <c r="AX481" s="200"/>
      <c r="AY481" s="200"/>
      <c r="AZ481" s="200"/>
      <c r="BA481" s="200"/>
      <c r="BB481" s="200"/>
      <c r="BC481" s="200"/>
      <c r="BD481" s="200"/>
      <c r="BE481" s="200"/>
      <c r="BF481" s="200"/>
      <c r="BG481" s="200"/>
      <c r="BH481" s="200"/>
      <c r="BI481" s="200"/>
      <c r="BJ481" s="200"/>
      <c r="BK481" s="200"/>
      <c r="BL481" s="200"/>
      <c r="BM481" s="200"/>
      <c r="BN481" s="200"/>
      <c r="BO481" s="200"/>
      <c r="BP481" s="200"/>
      <c r="BQ481" s="200"/>
      <c r="BR481" s="200"/>
      <c r="BS481" s="200"/>
      <c r="BT481" s="200"/>
      <c r="BU481" s="200"/>
      <c r="BV481" s="200"/>
      <c r="BW481" s="200"/>
      <c r="BX481" s="200"/>
      <c r="BY481" s="200"/>
      <c r="BZ481" s="200"/>
      <c r="CA481" s="200"/>
      <c r="CB481" s="200"/>
      <c r="CC481" s="200"/>
      <c r="CD481" s="200"/>
      <c r="CE481" s="200"/>
      <c r="CF481" s="200"/>
      <c r="CG481" s="200"/>
      <c r="CH481" s="200"/>
      <c r="CI481" s="200"/>
      <c r="CJ481" s="200"/>
      <c r="CK481" s="200"/>
      <c r="CL481" s="200"/>
      <c r="CM481" s="200"/>
      <c r="CN481" s="200"/>
      <c r="CO481" s="200"/>
      <c r="CP481" s="200"/>
      <c r="CQ481" s="200"/>
      <c r="CR481" s="200"/>
      <c r="CS481" s="200"/>
      <c r="CT481" s="200"/>
      <c r="CU481" s="200"/>
      <c r="CV481" s="200"/>
      <c r="CW481" s="200"/>
      <c r="CX481" s="200"/>
      <c r="CY481" s="200"/>
      <c r="CZ481" s="200"/>
      <c r="DA481" s="200"/>
      <c r="DB481" s="200"/>
      <c r="DC481" s="200"/>
      <c r="DD481" s="200"/>
      <c r="DE481" s="200"/>
      <c r="DF481" s="200"/>
      <c r="DG481" s="200"/>
      <c r="DH481" s="200"/>
      <c r="DI481" s="200"/>
      <c r="DJ481" s="200"/>
      <c r="DK481" s="200"/>
      <c r="DL481" s="200"/>
      <c r="DM481" s="200"/>
      <c r="DN481" s="200"/>
      <c r="DO481" s="200"/>
      <c r="DP481" s="200"/>
      <c r="DQ481" s="200"/>
      <c r="DR481" s="200"/>
      <c r="DS481" s="200"/>
      <c r="DT481" s="200"/>
      <c r="DU481" s="200"/>
      <c r="DV481" s="200"/>
      <c r="DW481" s="200"/>
      <c r="DX481" s="200"/>
      <c r="DY481" s="200"/>
      <c r="DZ481" s="200"/>
      <c r="EA481" s="200"/>
      <c r="EB481" s="200"/>
      <c r="EC481" s="200"/>
      <c r="ED481" s="200"/>
      <c r="EE481" s="200"/>
      <c r="EF481" s="200"/>
      <c r="EG481" s="32"/>
    </row>
    <row r="482" spans="1:137" outlineLevel="1">
      <c r="A482" s="211" t="str">
        <f>A448&amp;"."&amp;A480&amp;"."&amp;A449&amp;"."&amp;B482</f>
        <v>3.d.2.2</v>
      </c>
      <c r="B482">
        <v>2</v>
      </c>
      <c r="C482" t="str">
        <f>_xlfn.XLOOKUP($A482,Select!$A$4:$A$65,Select!$H$4:$H$65)</f>
        <v>BC37 appraisal</v>
      </c>
      <c r="D482"/>
      <c r="E482"/>
      <c r="F482"/>
      <c r="G482"/>
      <c r="H482"/>
      <c r="I482"/>
      <c r="J482"/>
      <c r="K482"/>
      <c r="L482"/>
      <c r="M482" s="200"/>
      <c r="N482" s="200"/>
      <c r="O482" s="200"/>
      <c r="P482" s="200"/>
      <c r="Q482" s="200"/>
      <c r="R482" s="200"/>
      <c r="S482" s="200"/>
      <c r="T482" s="200"/>
      <c r="U482" s="200"/>
      <c r="V482" s="200"/>
      <c r="W482" s="200"/>
      <c r="X482" s="200"/>
      <c r="Y482" s="200"/>
      <c r="Z482" s="200"/>
      <c r="AA482" s="200"/>
      <c r="AB482" s="200"/>
      <c r="AC482" s="200"/>
      <c r="AD482" s="200"/>
      <c r="AE482" s="200"/>
      <c r="AF482" s="200"/>
      <c r="AG482" s="200"/>
      <c r="AH482" s="200"/>
      <c r="AI482" s="200"/>
      <c r="AJ482" s="200"/>
      <c r="AK482" s="200"/>
      <c r="AL482" s="200"/>
      <c r="AM482" s="200"/>
      <c r="AN482" s="200"/>
      <c r="AO482" s="200"/>
      <c r="AP482" s="200"/>
      <c r="AQ482" s="200"/>
      <c r="AR482" s="200"/>
      <c r="AS482" s="200"/>
      <c r="AT482" s="200"/>
      <c r="AU482" s="200"/>
      <c r="AV482" s="200"/>
      <c r="AW482" s="200"/>
      <c r="AX482" s="200"/>
      <c r="AY482" s="200"/>
      <c r="AZ482" s="200"/>
      <c r="BA482" s="200"/>
      <c r="BB482" s="200"/>
      <c r="BC482" s="200"/>
      <c r="BD482" s="200"/>
      <c r="BE482" s="200"/>
      <c r="BF482" s="200"/>
      <c r="BG482" s="200"/>
      <c r="BH482" s="200"/>
      <c r="BI482" s="200"/>
      <c r="BJ482" s="200"/>
      <c r="BK482" s="200"/>
      <c r="BL482" s="200"/>
      <c r="BM482" s="200"/>
      <c r="BN482" s="200"/>
      <c r="BO482" s="200"/>
      <c r="BP482" s="200"/>
      <c r="BQ482" s="200"/>
      <c r="BR482" s="200"/>
      <c r="BS482" s="200"/>
      <c r="BT482" s="200"/>
      <c r="BU482" s="200"/>
      <c r="BV482" s="200"/>
      <c r="BW482" s="200"/>
      <c r="BX482" s="200"/>
      <c r="BY482" s="200"/>
      <c r="BZ482" s="200"/>
      <c r="CA482" s="200"/>
      <c r="CB482" s="200"/>
      <c r="CC482" s="200"/>
      <c r="CD482" s="200"/>
      <c r="CE482" s="200"/>
      <c r="CF482" s="200"/>
      <c r="CG482" s="200"/>
      <c r="CH482" s="200"/>
      <c r="CI482" s="200"/>
      <c r="CJ482" s="200"/>
      <c r="CK482" s="200"/>
      <c r="CL482" s="200"/>
      <c r="CM482" s="200"/>
      <c r="CN482" s="200"/>
      <c r="CO482" s="200"/>
      <c r="CP482" s="200"/>
      <c r="CQ482" s="200"/>
      <c r="CR482" s="200"/>
      <c r="CS482" s="200"/>
      <c r="CT482" s="200"/>
      <c r="CU482" s="200"/>
      <c r="CV482" s="200"/>
      <c r="CW482" s="200"/>
      <c r="CX482" s="200"/>
      <c r="CY482" s="200"/>
      <c r="CZ482" s="200"/>
      <c r="DA482" s="200"/>
      <c r="DB482" s="200"/>
      <c r="DC482" s="200"/>
      <c r="DD482" s="200"/>
      <c r="DE482" s="200"/>
      <c r="DF482" s="200"/>
      <c r="DG482" s="200"/>
      <c r="DH482" s="200"/>
      <c r="DI482" s="200"/>
      <c r="DJ482" s="200"/>
      <c r="DK482" s="200"/>
      <c r="DL482" s="200"/>
      <c r="DM482" s="200"/>
      <c r="DN482" s="200"/>
      <c r="DO482" s="200"/>
      <c r="DP482" s="200"/>
      <c r="DQ482" s="200"/>
      <c r="DR482" s="200"/>
      <c r="DS482" s="200"/>
      <c r="DT482" s="200"/>
      <c r="DU482" s="200"/>
      <c r="DV482" s="200"/>
      <c r="DW482" s="200"/>
      <c r="DX482" s="200"/>
      <c r="DY482" s="200"/>
      <c r="DZ482" s="200"/>
      <c r="EA482" s="200"/>
      <c r="EB482" s="200"/>
      <c r="EC482" s="200"/>
      <c r="ED482" s="200"/>
      <c r="EE482" s="200"/>
      <c r="EF482" s="200"/>
      <c r="EG482" s="32"/>
    </row>
    <row r="483" spans="1:137" outlineLevel="1">
      <c r="A483" s="211" t="str">
        <f>A448&amp;"."&amp;A480&amp;"."&amp;A449&amp;"."&amp;B483</f>
        <v>3.d.2.3</v>
      </c>
      <c r="B483">
        <v>3</v>
      </c>
      <c r="C483" t="str">
        <f>_xlfn.XLOOKUP($A483,Select!$A$4:$A$65,Select!$H$4:$H$65)</f>
        <v>BC39 appraisal</v>
      </c>
      <c r="D483"/>
      <c r="E483"/>
      <c r="F483"/>
      <c r="G483"/>
      <c r="H483"/>
      <c r="I483"/>
      <c r="J483"/>
      <c r="K483"/>
      <c r="L483"/>
      <c r="M483" s="200"/>
      <c r="N483" s="200"/>
      <c r="O483" s="200"/>
      <c r="P483" s="200"/>
      <c r="Q483" s="200"/>
      <c r="R483" s="200"/>
      <c r="S483" s="200"/>
      <c r="T483" s="200"/>
      <c r="U483" s="200"/>
      <c r="V483" s="200"/>
      <c r="W483" s="200"/>
      <c r="X483" s="200"/>
      <c r="Y483" s="200"/>
      <c r="Z483" s="200"/>
      <c r="AA483" s="200"/>
      <c r="AB483" s="200"/>
      <c r="AC483" s="200"/>
      <c r="AD483" s="200"/>
      <c r="AE483" s="200"/>
      <c r="AF483" s="200"/>
      <c r="AG483" s="200"/>
      <c r="AH483" s="200"/>
      <c r="AI483" s="200"/>
      <c r="AJ483" s="200"/>
      <c r="AK483" s="200"/>
      <c r="AL483" s="200"/>
      <c r="AM483" s="200"/>
      <c r="AN483" s="200"/>
      <c r="AO483" s="200"/>
      <c r="AP483" s="200"/>
      <c r="AQ483" s="200"/>
      <c r="AR483" s="200"/>
      <c r="AS483" s="200"/>
      <c r="AT483" s="200"/>
      <c r="AU483" s="200"/>
      <c r="AV483" s="200"/>
      <c r="AW483" s="200"/>
      <c r="AX483" s="200"/>
      <c r="AY483" s="200"/>
      <c r="AZ483" s="200"/>
      <c r="BA483" s="200"/>
      <c r="BB483" s="200"/>
      <c r="BC483" s="200"/>
      <c r="BD483" s="200"/>
      <c r="BE483" s="200"/>
      <c r="BF483" s="200"/>
      <c r="BG483" s="200"/>
      <c r="BH483" s="200"/>
      <c r="BI483" s="200"/>
      <c r="BJ483" s="200"/>
      <c r="BK483" s="200"/>
      <c r="BL483" s="200"/>
      <c r="BM483" s="200"/>
      <c r="BN483" s="200"/>
      <c r="BO483" s="200"/>
      <c r="BP483" s="200"/>
      <c r="BQ483" s="200"/>
      <c r="BR483" s="200"/>
      <c r="BS483" s="200"/>
      <c r="BT483" s="200"/>
      <c r="BU483" s="200"/>
      <c r="BV483" s="200"/>
      <c r="BW483" s="200"/>
      <c r="BX483" s="200"/>
      <c r="BY483" s="200"/>
      <c r="BZ483" s="200"/>
      <c r="CA483" s="200"/>
      <c r="CB483" s="200"/>
      <c r="CC483" s="200"/>
      <c r="CD483" s="200"/>
      <c r="CE483" s="200"/>
      <c r="CF483" s="200"/>
      <c r="CG483" s="200"/>
      <c r="CH483" s="200"/>
      <c r="CI483" s="200"/>
      <c r="CJ483" s="200"/>
      <c r="CK483" s="200"/>
      <c r="CL483" s="200"/>
      <c r="CM483" s="200"/>
      <c r="CN483" s="200"/>
      <c r="CO483" s="200"/>
      <c r="CP483" s="200"/>
      <c r="CQ483" s="200"/>
      <c r="CR483" s="200"/>
      <c r="CS483" s="200"/>
      <c r="CT483" s="200"/>
      <c r="CU483" s="200"/>
      <c r="CV483" s="200"/>
      <c r="CW483" s="200"/>
      <c r="CX483" s="200"/>
      <c r="CY483" s="200"/>
      <c r="CZ483" s="200"/>
      <c r="DA483" s="200"/>
      <c r="DB483" s="200"/>
      <c r="DC483" s="200"/>
      <c r="DD483" s="200"/>
      <c r="DE483" s="200"/>
      <c r="DF483" s="200"/>
      <c r="DG483" s="200"/>
      <c r="DH483" s="200"/>
      <c r="DI483" s="200"/>
      <c r="DJ483" s="200"/>
      <c r="DK483" s="200"/>
      <c r="DL483" s="200"/>
      <c r="DM483" s="200"/>
      <c r="DN483" s="200"/>
      <c r="DO483" s="200"/>
      <c r="DP483" s="200"/>
      <c r="DQ483" s="200"/>
      <c r="DR483" s="200"/>
      <c r="DS483" s="200"/>
      <c r="DT483" s="200"/>
      <c r="DU483" s="200"/>
      <c r="DV483" s="200"/>
      <c r="DW483" s="200"/>
      <c r="DX483" s="200"/>
      <c r="DY483" s="200"/>
      <c r="DZ483" s="200"/>
      <c r="EA483" s="200"/>
      <c r="EB483" s="200"/>
      <c r="EC483" s="200"/>
      <c r="ED483" s="200"/>
      <c r="EE483" s="200"/>
      <c r="EF483" s="200"/>
      <c r="EG483" s="32"/>
    </row>
    <row r="484" spans="1:137" outlineLevel="1">
      <c r="A484" s="211" t="str">
        <f>A448&amp;"."&amp;A480&amp;"."&amp;A449&amp;"."&amp;B484</f>
        <v>3.d.2.4</v>
      </c>
      <c r="B484">
        <v>4</v>
      </c>
      <c r="C484" t="str">
        <f>_xlfn.XLOOKUP($A484,Select!$A$4:$A$65,Select!$H$4:$H$65)</f>
        <v>Other Costs</v>
      </c>
      <c r="D484"/>
      <c r="E484"/>
      <c r="F484"/>
      <c r="G484"/>
      <c r="H484"/>
      <c r="I484"/>
      <c r="J484"/>
      <c r="K484"/>
      <c r="L484"/>
      <c r="M484" s="200"/>
      <c r="N484" s="200"/>
      <c r="O484" s="200"/>
      <c r="P484" s="200"/>
      <c r="Q484" s="200"/>
      <c r="R484" s="200"/>
      <c r="S484" s="200"/>
      <c r="T484" s="200"/>
      <c r="U484" s="200"/>
      <c r="V484" s="200"/>
      <c r="W484" s="200"/>
      <c r="X484" s="200"/>
      <c r="Y484" s="200"/>
      <c r="Z484" s="200"/>
      <c r="AA484" s="200"/>
      <c r="AB484" s="200"/>
      <c r="AC484" s="200"/>
      <c r="AD484" s="200"/>
      <c r="AE484" s="200"/>
      <c r="AF484" s="200"/>
      <c r="AG484" s="200"/>
      <c r="AH484" s="200"/>
      <c r="AI484" s="200"/>
      <c r="AJ484" s="200"/>
      <c r="AK484" s="200"/>
      <c r="AL484" s="200"/>
      <c r="AM484" s="200"/>
      <c r="AN484" s="200"/>
      <c r="AO484" s="200"/>
      <c r="AP484" s="200"/>
      <c r="AQ484" s="200"/>
      <c r="AR484" s="200"/>
      <c r="AS484" s="200"/>
      <c r="AT484" s="200"/>
      <c r="AU484" s="200"/>
      <c r="AV484" s="200"/>
      <c r="AW484" s="200"/>
      <c r="AX484" s="200"/>
      <c r="AY484" s="200"/>
      <c r="AZ484" s="200"/>
      <c r="BA484" s="200"/>
      <c r="BB484" s="200"/>
      <c r="BC484" s="200"/>
      <c r="BD484" s="200"/>
      <c r="BE484" s="200"/>
      <c r="BF484" s="200"/>
      <c r="BG484" s="200"/>
      <c r="BH484" s="200"/>
      <c r="BI484" s="200"/>
      <c r="BJ484" s="200"/>
      <c r="BK484" s="200"/>
      <c r="BL484" s="200"/>
      <c r="BM484" s="200"/>
      <c r="BN484" s="200"/>
      <c r="BO484" s="200"/>
      <c r="BP484" s="200"/>
      <c r="BQ484" s="200"/>
      <c r="BR484" s="200"/>
      <c r="BS484" s="200"/>
      <c r="BT484" s="200"/>
      <c r="BU484" s="200"/>
      <c r="BV484" s="200"/>
      <c r="BW484" s="200"/>
      <c r="BX484" s="200"/>
      <c r="BY484" s="200"/>
      <c r="BZ484" s="200"/>
      <c r="CA484" s="200"/>
      <c r="CB484" s="200"/>
      <c r="CC484" s="200"/>
      <c r="CD484" s="200"/>
      <c r="CE484" s="200"/>
      <c r="CF484" s="200"/>
      <c r="CG484" s="200"/>
      <c r="CH484" s="200"/>
      <c r="CI484" s="200"/>
      <c r="CJ484" s="200"/>
      <c r="CK484" s="200"/>
      <c r="CL484" s="200"/>
      <c r="CM484" s="200"/>
      <c r="CN484" s="200"/>
      <c r="CO484" s="200"/>
      <c r="CP484" s="200"/>
      <c r="CQ484" s="200"/>
      <c r="CR484" s="200"/>
      <c r="CS484" s="200"/>
      <c r="CT484" s="200"/>
      <c r="CU484" s="200"/>
      <c r="CV484" s="200"/>
      <c r="CW484" s="200"/>
      <c r="CX484" s="200"/>
      <c r="CY484" s="200"/>
      <c r="CZ484" s="200"/>
      <c r="DA484" s="200"/>
      <c r="DB484" s="200"/>
      <c r="DC484" s="200"/>
      <c r="DD484" s="200"/>
      <c r="DE484" s="200"/>
      <c r="DF484" s="200"/>
      <c r="DG484" s="200"/>
      <c r="DH484" s="200"/>
      <c r="DI484" s="200"/>
      <c r="DJ484" s="200"/>
      <c r="DK484" s="200"/>
      <c r="DL484" s="200"/>
      <c r="DM484" s="200"/>
      <c r="DN484" s="200"/>
      <c r="DO484" s="200"/>
      <c r="DP484" s="200"/>
      <c r="DQ484" s="200"/>
      <c r="DR484" s="200"/>
      <c r="DS484" s="200"/>
      <c r="DT484" s="200"/>
      <c r="DU484" s="200"/>
      <c r="DV484" s="200"/>
      <c r="DW484" s="200"/>
      <c r="DX484" s="200"/>
      <c r="DY484" s="200"/>
      <c r="DZ484" s="200"/>
      <c r="EA484" s="200"/>
      <c r="EB484" s="200"/>
      <c r="EC484" s="200"/>
      <c r="ED484" s="200"/>
      <c r="EE484" s="200"/>
      <c r="EF484" s="200"/>
      <c r="EG484" s="32"/>
    </row>
    <row r="485" spans="1:137" outlineLevel="1">
      <c r="A485" s="211" t="str">
        <f>A448&amp;"."&amp;A480&amp;"."&amp;A449&amp;"."&amp;B485</f>
        <v>3.d.2.5</v>
      </c>
      <c r="B485">
        <v>5</v>
      </c>
      <c r="C485" t="str">
        <f>_xlfn.XLOOKUP($A485,Select!$A$4:$A$65,Select!$H$4:$H$65)</f>
        <v>Other IJV Costs</v>
      </c>
      <c r="D485"/>
      <c r="E485"/>
      <c r="F485"/>
      <c r="G485"/>
      <c r="H485"/>
      <c r="I485"/>
      <c r="J485"/>
      <c r="K485"/>
      <c r="L485"/>
      <c r="M485" s="200"/>
      <c r="N485" s="200"/>
      <c r="O485" s="200"/>
      <c r="P485" s="200"/>
      <c r="Q485" s="200"/>
      <c r="R485" s="200"/>
      <c r="S485" s="200"/>
      <c r="T485" s="200"/>
      <c r="U485" s="200"/>
      <c r="V485" s="200"/>
      <c r="W485" s="200"/>
      <c r="X485" s="200"/>
      <c r="Y485" s="200"/>
      <c r="Z485" s="200"/>
      <c r="AA485" s="200"/>
      <c r="AB485" s="200"/>
      <c r="AC485" s="200"/>
      <c r="AD485" s="200"/>
      <c r="AE485" s="200"/>
      <c r="AF485" s="200"/>
      <c r="AG485" s="200"/>
      <c r="AH485" s="200"/>
      <c r="AI485" s="200"/>
      <c r="AJ485" s="200"/>
      <c r="AK485" s="200"/>
      <c r="AL485" s="200"/>
      <c r="AM485" s="200"/>
      <c r="AN485" s="200"/>
      <c r="AO485" s="200"/>
      <c r="AP485" s="200"/>
      <c r="AQ485" s="200"/>
      <c r="AR485" s="200"/>
      <c r="AS485" s="200"/>
      <c r="AT485" s="200"/>
      <c r="AU485" s="200"/>
      <c r="AV485" s="200"/>
      <c r="AW485" s="200"/>
      <c r="AX485" s="200"/>
      <c r="AY485" s="200"/>
      <c r="AZ485" s="200"/>
      <c r="BA485" s="200"/>
      <c r="BB485" s="200"/>
      <c r="BC485" s="200"/>
      <c r="BD485" s="200"/>
      <c r="BE485" s="200"/>
      <c r="BF485" s="200"/>
      <c r="BG485" s="200"/>
      <c r="BH485" s="200"/>
      <c r="BI485" s="200"/>
      <c r="BJ485" s="200"/>
      <c r="BK485" s="200"/>
      <c r="BL485" s="200"/>
      <c r="BM485" s="200"/>
      <c r="BN485" s="200"/>
      <c r="BO485" s="200"/>
      <c r="BP485" s="200"/>
      <c r="BQ485" s="200"/>
      <c r="BR485" s="200"/>
      <c r="BS485" s="200"/>
      <c r="BT485" s="200"/>
      <c r="BU485" s="200"/>
      <c r="BV485" s="200"/>
      <c r="BW485" s="200"/>
      <c r="BX485" s="200"/>
      <c r="BY485" s="200"/>
      <c r="BZ485" s="200"/>
      <c r="CA485" s="200"/>
      <c r="CB485" s="200"/>
      <c r="CC485" s="200"/>
      <c r="CD485" s="200"/>
      <c r="CE485" s="200"/>
      <c r="CF485" s="200"/>
      <c r="CG485" s="200"/>
      <c r="CH485" s="200"/>
      <c r="CI485" s="200"/>
      <c r="CJ485" s="200"/>
      <c r="CK485" s="200"/>
      <c r="CL485" s="200"/>
      <c r="CM485" s="200"/>
      <c r="CN485" s="200"/>
      <c r="CO485" s="200"/>
      <c r="CP485" s="200"/>
      <c r="CQ485" s="200"/>
      <c r="CR485" s="200"/>
      <c r="CS485" s="200"/>
      <c r="CT485" s="200"/>
      <c r="CU485" s="200"/>
      <c r="CV485" s="200"/>
      <c r="CW485" s="200"/>
      <c r="CX485" s="200"/>
      <c r="CY485" s="200"/>
      <c r="CZ485" s="200"/>
      <c r="DA485" s="200"/>
      <c r="DB485" s="200"/>
      <c r="DC485" s="200"/>
      <c r="DD485" s="200"/>
      <c r="DE485" s="200"/>
      <c r="DF485" s="200"/>
      <c r="DG485" s="200"/>
      <c r="DH485" s="200"/>
      <c r="DI485" s="200"/>
      <c r="DJ485" s="200"/>
      <c r="DK485" s="200"/>
      <c r="DL485" s="200"/>
      <c r="DM485" s="200"/>
      <c r="DN485" s="200"/>
      <c r="DO485" s="200"/>
      <c r="DP485" s="200"/>
      <c r="DQ485" s="200"/>
      <c r="DR485" s="200"/>
      <c r="DS485" s="200"/>
      <c r="DT485" s="200"/>
      <c r="DU485" s="200"/>
      <c r="DV485" s="200"/>
      <c r="DW485" s="200"/>
      <c r="DX485" s="200"/>
      <c r="DY485" s="200"/>
      <c r="DZ485" s="200"/>
      <c r="EA485" s="200"/>
      <c r="EB485" s="200"/>
      <c r="EC485" s="200"/>
      <c r="ED485" s="200"/>
      <c r="EE485" s="200"/>
      <c r="EF485" s="200"/>
      <c r="EG485" s="32"/>
    </row>
    <row r="486" spans="1:137" outlineLevel="1">
      <c r="A486" s="211" t="str">
        <f>A448&amp;"."&amp;A480&amp;"."&amp;A449&amp;"."&amp;B486</f>
        <v>3.d.2.6</v>
      </c>
      <c r="B486">
        <v>6</v>
      </c>
      <c r="C486" t="str">
        <f>_xlfn.XLOOKUP($A486,Select!$A$4:$A$65,Select!$H$4:$H$65)</f>
        <v>Contingency</v>
      </c>
      <c r="D486"/>
      <c r="E486"/>
      <c r="F486"/>
      <c r="G486"/>
      <c r="H486"/>
      <c r="I486"/>
      <c r="J486"/>
      <c r="K486"/>
      <c r="L486"/>
      <c r="M486" s="200"/>
      <c r="N486" s="200"/>
      <c r="O486" s="200"/>
      <c r="P486" s="200"/>
      <c r="Q486" s="200"/>
      <c r="R486" s="200"/>
      <c r="S486" s="200"/>
      <c r="T486" s="200"/>
      <c r="U486" s="200"/>
      <c r="V486" s="200"/>
      <c r="W486" s="200"/>
      <c r="X486" s="200"/>
      <c r="Y486" s="200"/>
      <c r="Z486" s="200"/>
      <c r="AA486" s="200"/>
      <c r="AB486" s="200"/>
      <c r="AC486" s="200"/>
      <c r="AD486" s="200"/>
      <c r="AE486" s="200"/>
      <c r="AF486" s="200"/>
      <c r="AG486" s="200"/>
      <c r="AH486" s="200"/>
      <c r="AI486" s="200"/>
      <c r="AJ486" s="200"/>
      <c r="AK486" s="200"/>
      <c r="AL486" s="200"/>
      <c r="AM486" s="200"/>
      <c r="AN486" s="200"/>
      <c r="AO486" s="200"/>
      <c r="AP486" s="200"/>
      <c r="AQ486" s="200"/>
      <c r="AR486" s="200"/>
      <c r="AS486" s="200"/>
      <c r="AT486" s="200"/>
      <c r="AU486" s="200"/>
      <c r="AV486" s="200"/>
      <c r="AW486" s="200"/>
      <c r="AX486" s="200"/>
      <c r="AY486" s="200"/>
      <c r="AZ486" s="200"/>
      <c r="BA486" s="200"/>
      <c r="BB486" s="200"/>
      <c r="BC486" s="200"/>
      <c r="BD486" s="200"/>
      <c r="BE486" s="200"/>
      <c r="BF486" s="200"/>
      <c r="BG486" s="200"/>
      <c r="BH486" s="200"/>
      <c r="BI486" s="200"/>
      <c r="BJ486" s="200"/>
      <c r="BK486" s="200"/>
      <c r="BL486" s="200"/>
      <c r="BM486" s="200"/>
      <c r="BN486" s="200"/>
      <c r="BO486" s="200"/>
      <c r="BP486" s="200"/>
      <c r="BQ486" s="200"/>
      <c r="BR486" s="200"/>
      <c r="BS486" s="200"/>
      <c r="BT486" s="200"/>
      <c r="BU486" s="200"/>
      <c r="BV486" s="200"/>
      <c r="BW486" s="200"/>
      <c r="BX486" s="200"/>
      <c r="BY486" s="200"/>
      <c r="BZ486" s="200"/>
      <c r="CA486" s="200"/>
      <c r="CB486" s="200"/>
      <c r="CC486" s="200"/>
      <c r="CD486" s="200"/>
      <c r="CE486" s="200"/>
      <c r="CF486" s="200"/>
      <c r="CG486" s="200"/>
      <c r="CH486" s="200"/>
      <c r="CI486" s="200"/>
      <c r="CJ486" s="200"/>
      <c r="CK486" s="200"/>
      <c r="CL486" s="200"/>
      <c r="CM486" s="200"/>
      <c r="CN486" s="200"/>
      <c r="CO486" s="200"/>
      <c r="CP486" s="200"/>
      <c r="CQ486" s="200"/>
      <c r="CR486" s="200"/>
      <c r="CS486" s="200"/>
      <c r="CT486" s="200"/>
      <c r="CU486" s="200"/>
      <c r="CV486" s="200"/>
      <c r="CW486" s="200"/>
      <c r="CX486" s="200"/>
      <c r="CY486" s="200"/>
      <c r="CZ486" s="200"/>
      <c r="DA486" s="200"/>
      <c r="DB486" s="200"/>
      <c r="DC486" s="200"/>
      <c r="DD486" s="200"/>
      <c r="DE486" s="200"/>
      <c r="DF486" s="200"/>
      <c r="DG486" s="200"/>
      <c r="DH486" s="200"/>
      <c r="DI486" s="200"/>
      <c r="DJ486" s="200"/>
      <c r="DK486" s="200"/>
      <c r="DL486" s="200"/>
      <c r="DM486" s="200"/>
      <c r="DN486" s="200"/>
      <c r="DO486" s="200"/>
      <c r="DP486" s="200"/>
      <c r="DQ486" s="200"/>
      <c r="DR486" s="200"/>
      <c r="DS486" s="200"/>
      <c r="DT486" s="200"/>
      <c r="DU486" s="200"/>
      <c r="DV486" s="200"/>
      <c r="DW486" s="200"/>
      <c r="DX486" s="200"/>
      <c r="DY486" s="200"/>
      <c r="DZ486" s="200"/>
      <c r="EA486" s="200"/>
      <c r="EB486" s="200"/>
      <c r="EC486" s="200"/>
      <c r="ED486" s="200"/>
      <c r="EE486" s="200"/>
      <c r="EF486" s="200"/>
      <c r="EG486" s="32"/>
    </row>
    <row r="487" spans="1:137" outlineLevel="1">
      <c r="A487" s="211" t="str">
        <f>A448&amp;"."&amp;A480&amp;"."&amp;A449&amp;"."&amp;B487</f>
        <v>3.d.2.7</v>
      </c>
      <c r="B487">
        <v>7</v>
      </c>
      <c r="C487" t="e">
        <f>_xlfn.XLOOKUP($A487,Select!$A$4:$A$65,Select!$H$4:$H$65)</f>
        <v>#N/A</v>
      </c>
      <c r="D487"/>
      <c r="E487"/>
      <c r="F487"/>
      <c r="G487"/>
      <c r="H487"/>
      <c r="I487"/>
      <c r="J487"/>
      <c r="K487"/>
      <c r="L487"/>
      <c r="M487" s="200"/>
      <c r="N487" s="200"/>
      <c r="O487" s="200"/>
      <c r="P487" s="200"/>
      <c r="Q487" s="200"/>
      <c r="R487" s="200"/>
      <c r="S487" s="200"/>
      <c r="T487" s="200"/>
      <c r="U487" s="200"/>
      <c r="V487" s="200"/>
      <c r="W487" s="200"/>
      <c r="X487" s="200"/>
      <c r="Y487" s="200"/>
      <c r="Z487" s="200"/>
      <c r="AA487" s="200"/>
      <c r="AB487" s="200"/>
      <c r="AC487" s="200"/>
      <c r="AD487" s="200"/>
      <c r="AE487" s="200"/>
      <c r="AF487" s="200"/>
      <c r="AG487" s="200"/>
      <c r="AH487" s="200"/>
      <c r="AI487" s="200"/>
      <c r="AJ487" s="200"/>
      <c r="AK487" s="200"/>
      <c r="AL487" s="200"/>
      <c r="AM487" s="200"/>
      <c r="AN487" s="200"/>
      <c r="AO487" s="200"/>
      <c r="AP487" s="200"/>
      <c r="AQ487" s="200"/>
      <c r="AR487" s="200"/>
      <c r="AS487" s="200"/>
      <c r="AT487" s="200"/>
      <c r="AU487" s="200"/>
      <c r="AV487" s="200"/>
      <c r="AW487" s="200"/>
      <c r="AX487" s="200"/>
      <c r="AY487" s="200"/>
      <c r="AZ487" s="200"/>
      <c r="BA487" s="200"/>
      <c r="BB487" s="200"/>
      <c r="BC487" s="200"/>
      <c r="BD487" s="200"/>
      <c r="BE487" s="200"/>
      <c r="BF487" s="200"/>
      <c r="BG487" s="200"/>
      <c r="BH487" s="200"/>
      <c r="BI487" s="200"/>
      <c r="BJ487" s="200"/>
      <c r="BK487" s="200"/>
      <c r="BL487" s="200"/>
      <c r="BM487" s="200"/>
      <c r="BN487" s="200"/>
      <c r="BO487" s="200"/>
      <c r="BP487" s="200"/>
      <c r="BQ487" s="200"/>
      <c r="BR487" s="200"/>
      <c r="BS487" s="200"/>
      <c r="BT487" s="200"/>
      <c r="BU487" s="200"/>
      <c r="BV487" s="200"/>
      <c r="BW487" s="200"/>
      <c r="BX487" s="200"/>
      <c r="BY487" s="200"/>
      <c r="BZ487" s="200"/>
      <c r="CA487" s="200"/>
      <c r="CB487" s="200"/>
      <c r="CC487" s="200"/>
      <c r="CD487" s="200"/>
      <c r="CE487" s="200"/>
      <c r="CF487" s="200"/>
      <c r="CG487" s="200"/>
      <c r="CH487" s="200"/>
      <c r="CI487" s="200"/>
      <c r="CJ487" s="200"/>
      <c r="CK487" s="200"/>
      <c r="CL487" s="200"/>
      <c r="CM487" s="200"/>
      <c r="CN487" s="200"/>
      <c r="CO487" s="200"/>
      <c r="CP487" s="200"/>
      <c r="CQ487" s="200"/>
      <c r="CR487" s="200"/>
      <c r="CS487" s="200"/>
      <c r="CT487" s="200"/>
      <c r="CU487" s="200"/>
      <c r="CV487" s="200"/>
      <c r="CW487" s="200"/>
      <c r="CX487" s="200"/>
      <c r="CY487" s="200"/>
      <c r="CZ487" s="200"/>
      <c r="DA487" s="200"/>
      <c r="DB487" s="200"/>
      <c r="DC487" s="200"/>
      <c r="DD487" s="200"/>
      <c r="DE487" s="200"/>
      <c r="DF487" s="200"/>
      <c r="DG487" s="200"/>
      <c r="DH487" s="200"/>
      <c r="DI487" s="200"/>
      <c r="DJ487" s="200"/>
      <c r="DK487" s="200"/>
      <c r="DL487" s="200"/>
      <c r="DM487" s="200"/>
      <c r="DN487" s="200"/>
      <c r="DO487" s="200"/>
      <c r="DP487" s="200"/>
      <c r="DQ487" s="200"/>
      <c r="DR487" s="200"/>
      <c r="DS487" s="200"/>
      <c r="DT487" s="200"/>
      <c r="DU487" s="200"/>
      <c r="DV487" s="200"/>
      <c r="DW487" s="200"/>
      <c r="DX487" s="200"/>
      <c r="DY487" s="200"/>
      <c r="DZ487" s="200"/>
      <c r="EA487" s="200"/>
      <c r="EB487" s="200"/>
      <c r="EC487" s="200"/>
      <c r="ED487" s="200"/>
      <c r="EE487" s="200"/>
      <c r="EF487" s="200"/>
      <c r="EG487" s="32"/>
    </row>
    <row r="488" spans="1:137" outlineLevel="1">
      <c r="A488" s="211" t="str">
        <f>A448&amp;"."&amp;A480&amp;"."&amp;A449&amp;"."&amp;B488</f>
        <v>3.d.2.8</v>
      </c>
      <c r="B488">
        <v>8</v>
      </c>
      <c r="C488" t="e">
        <f>_xlfn.XLOOKUP($A488,Select!$A$4:$A$65,Select!$H$4:$H$65)</f>
        <v>#N/A</v>
      </c>
      <c r="D488"/>
      <c r="E488"/>
      <c r="F488"/>
      <c r="G488"/>
      <c r="H488"/>
      <c r="I488"/>
      <c r="J488"/>
      <c r="K488"/>
      <c r="L488"/>
      <c r="M488" s="200"/>
      <c r="N488" s="200"/>
      <c r="O488" s="200"/>
      <c r="P488" s="200"/>
      <c r="Q488" s="200"/>
      <c r="R488" s="200"/>
      <c r="S488" s="200"/>
      <c r="T488" s="200"/>
      <c r="U488" s="200"/>
      <c r="V488" s="200"/>
      <c r="W488" s="200"/>
      <c r="X488" s="200"/>
      <c r="Y488" s="200"/>
      <c r="Z488" s="200"/>
      <c r="AA488" s="200"/>
      <c r="AB488" s="200"/>
      <c r="AC488" s="200"/>
      <c r="AD488" s="200"/>
      <c r="AE488" s="200"/>
      <c r="AF488" s="200"/>
      <c r="AG488" s="200"/>
      <c r="AH488" s="200"/>
      <c r="AI488" s="200"/>
      <c r="AJ488" s="200"/>
      <c r="AK488" s="200"/>
      <c r="AL488" s="200"/>
      <c r="AM488" s="200"/>
      <c r="AN488" s="200"/>
      <c r="AO488" s="200"/>
      <c r="AP488" s="200"/>
      <c r="AQ488" s="200"/>
      <c r="AR488" s="200"/>
      <c r="AS488" s="200"/>
      <c r="AT488" s="200"/>
      <c r="AU488" s="200"/>
      <c r="AV488" s="200"/>
      <c r="AW488" s="200"/>
      <c r="AX488" s="200"/>
      <c r="AY488" s="200"/>
      <c r="AZ488" s="200"/>
      <c r="BA488" s="200"/>
      <c r="BB488" s="200"/>
      <c r="BC488" s="200"/>
      <c r="BD488" s="200"/>
      <c r="BE488" s="200"/>
      <c r="BF488" s="200"/>
      <c r="BG488" s="200"/>
      <c r="BH488" s="200"/>
      <c r="BI488" s="200"/>
      <c r="BJ488" s="200"/>
      <c r="BK488" s="200"/>
      <c r="BL488" s="200"/>
      <c r="BM488" s="200"/>
      <c r="BN488" s="200"/>
      <c r="BO488" s="200"/>
      <c r="BP488" s="200"/>
      <c r="BQ488" s="200"/>
      <c r="BR488" s="200"/>
      <c r="BS488" s="200"/>
      <c r="BT488" s="200"/>
      <c r="BU488" s="200"/>
      <c r="BV488" s="200"/>
      <c r="BW488" s="200"/>
      <c r="BX488" s="200"/>
      <c r="BY488" s="200"/>
      <c r="BZ488" s="200"/>
      <c r="CA488" s="200"/>
      <c r="CB488" s="200"/>
      <c r="CC488" s="200"/>
      <c r="CD488" s="200"/>
      <c r="CE488" s="200"/>
      <c r="CF488" s="200"/>
      <c r="CG488" s="200"/>
      <c r="CH488" s="200"/>
      <c r="CI488" s="200"/>
      <c r="CJ488" s="200"/>
      <c r="CK488" s="200"/>
      <c r="CL488" s="200"/>
      <c r="CM488" s="200"/>
      <c r="CN488" s="200"/>
      <c r="CO488" s="200"/>
      <c r="CP488" s="200"/>
      <c r="CQ488" s="200"/>
      <c r="CR488" s="200"/>
      <c r="CS488" s="200"/>
      <c r="CT488" s="200"/>
      <c r="CU488" s="200"/>
      <c r="CV488" s="200"/>
      <c r="CW488" s="200"/>
      <c r="CX488" s="200"/>
      <c r="CY488" s="200"/>
      <c r="CZ488" s="200"/>
      <c r="DA488" s="200"/>
      <c r="DB488" s="200"/>
      <c r="DC488" s="200"/>
      <c r="DD488" s="200"/>
      <c r="DE488" s="200"/>
      <c r="DF488" s="200"/>
      <c r="DG488" s="200"/>
      <c r="DH488" s="200"/>
      <c r="DI488" s="200"/>
      <c r="DJ488" s="200"/>
      <c r="DK488" s="200"/>
      <c r="DL488" s="200"/>
      <c r="DM488" s="200"/>
      <c r="DN488" s="200"/>
      <c r="DO488" s="200"/>
      <c r="DP488" s="200"/>
      <c r="DQ488" s="200"/>
      <c r="DR488" s="200"/>
      <c r="DS488" s="200"/>
      <c r="DT488" s="200"/>
      <c r="DU488" s="200"/>
      <c r="DV488" s="200"/>
      <c r="DW488" s="200"/>
      <c r="DX488" s="200"/>
      <c r="DY488" s="200"/>
      <c r="DZ488" s="200"/>
      <c r="EA488" s="200"/>
      <c r="EB488" s="200"/>
      <c r="EC488" s="200"/>
      <c r="ED488" s="200"/>
      <c r="EE488" s="200"/>
      <c r="EF488" s="200"/>
      <c r="EG488" s="32"/>
    </row>
    <row r="489" spans="1:137" outlineLevel="1">
      <c r="A489" s="211" t="str">
        <f>A448&amp;"."&amp;A480&amp;"."&amp;A449&amp;"."&amp;B489</f>
        <v>3.d.2.9</v>
      </c>
      <c r="B489">
        <v>9</v>
      </c>
      <c r="C489" t="e">
        <f>_xlfn.XLOOKUP($A489,Select!$A$4:$A$65,Select!$H$4:$H$65)</f>
        <v>#N/A</v>
      </c>
      <c r="D489"/>
      <c r="E489"/>
      <c r="F489"/>
      <c r="G489"/>
      <c r="H489"/>
      <c r="I489"/>
      <c r="J489"/>
      <c r="K489"/>
      <c r="L489"/>
      <c r="M489" s="200"/>
      <c r="N489" s="200"/>
      <c r="O489" s="200"/>
      <c r="P489" s="200"/>
      <c r="Q489" s="200"/>
      <c r="R489" s="200"/>
      <c r="S489" s="200"/>
      <c r="T489" s="200"/>
      <c r="U489" s="200"/>
      <c r="V489" s="200"/>
      <c r="W489" s="200"/>
      <c r="X489" s="200"/>
      <c r="Y489" s="200"/>
      <c r="Z489" s="200"/>
      <c r="AA489" s="200"/>
      <c r="AB489" s="200"/>
      <c r="AC489" s="200"/>
      <c r="AD489" s="200"/>
      <c r="AE489" s="200"/>
      <c r="AF489" s="200"/>
      <c r="AG489" s="200"/>
      <c r="AH489" s="200"/>
      <c r="AI489" s="200"/>
      <c r="AJ489" s="200"/>
      <c r="AK489" s="200"/>
      <c r="AL489" s="200"/>
      <c r="AM489" s="200"/>
      <c r="AN489" s="200"/>
      <c r="AO489" s="200"/>
      <c r="AP489" s="200"/>
      <c r="AQ489" s="200"/>
      <c r="AR489" s="200"/>
      <c r="AS489" s="200"/>
      <c r="AT489" s="200"/>
      <c r="AU489" s="200"/>
      <c r="AV489" s="200"/>
      <c r="AW489" s="200"/>
      <c r="AX489" s="200"/>
      <c r="AY489" s="200"/>
      <c r="AZ489" s="200"/>
      <c r="BA489" s="200"/>
      <c r="BB489" s="200"/>
      <c r="BC489" s="200"/>
      <c r="BD489" s="200"/>
      <c r="BE489" s="200"/>
      <c r="BF489" s="200"/>
      <c r="BG489" s="200"/>
      <c r="BH489" s="200"/>
      <c r="BI489" s="200"/>
      <c r="BJ489" s="200"/>
      <c r="BK489" s="200"/>
      <c r="BL489" s="200"/>
      <c r="BM489" s="200"/>
      <c r="BN489" s="200"/>
      <c r="BO489" s="200"/>
      <c r="BP489" s="200"/>
      <c r="BQ489" s="200"/>
      <c r="BR489" s="200"/>
      <c r="BS489" s="200"/>
      <c r="BT489" s="200"/>
      <c r="BU489" s="200"/>
      <c r="BV489" s="200"/>
      <c r="BW489" s="200"/>
      <c r="BX489" s="200"/>
      <c r="BY489" s="200"/>
      <c r="BZ489" s="200"/>
      <c r="CA489" s="200"/>
      <c r="CB489" s="200"/>
      <c r="CC489" s="200"/>
      <c r="CD489" s="200"/>
      <c r="CE489" s="200"/>
      <c r="CF489" s="200"/>
      <c r="CG489" s="200"/>
      <c r="CH489" s="200"/>
      <c r="CI489" s="200"/>
      <c r="CJ489" s="200"/>
      <c r="CK489" s="200"/>
      <c r="CL489" s="200"/>
      <c r="CM489" s="200"/>
      <c r="CN489" s="200"/>
      <c r="CO489" s="200"/>
      <c r="CP489" s="200"/>
      <c r="CQ489" s="200"/>
      <c r="CR489" s="200"/>
      <c r="CS489" s="200"/>
      <c r="CT489" s="200"/>
      <c r="CU489" s="200"/>
      <c r="CV489" s="200"/>
      <c r="CW489" s="200"/>
      <c r="CX489" s="200"/>
      <c r="CY489" s="200"/>
      <c r="CZ489" s="200"/>
      <c r="DA489" s="200"/>
      <c r="DB489" s="200"/>
      <c r="DC489" s="200"/>
      <c r="DD489" s="200"/>
      <c r="DE489" s="200"/>
      <c r="DF489" s="200"/>
      <c r="DG489" s="200"/>
      <c r="DH489" s="200"/>
      <c r="DI489" s="200"/>
      <c r="DJ489" s="200"/>
      <c r="DK489" s="200"/>
      <c r="DL489" s="200"/>
      <c r="DM489" s="200"/>
      <c r="DN489" s="200"/>
      <c r="DO489" s="200"/>
      <c r="DP489" s="200"/>
      <c r="DQ489" s="200"/>
      <c r="DR489" s="200"/>
      <c r="DS489" s="200"/>
      <c r="DT489" s="200"/>
      <c r="DU489" s="200"/>
      <c r="DV489" s="200"/>
      <c r="DW489" s="200"/>
      <c r="DX489" s="200"/>
      <c r="DY489" s="200"/>
      <c r="DZ489" s="200"/>
      <c r="EA489" s="200"/>
      <c r="EB489" s="200"/>
      <c r="EC489" s="200"/>
      <c r="ED489" s="200"/>
      <c r="EE489" s="200"/>
      <c r="EF489" s="200"/>
      <c r="EG489" s="32"/>
    </row>
    <row r="490" spans="1:137" outlineLevel="1">
      <c r="A490" s="211" t="str">
        <f>A448&amp;"."&amp;A480&amp;"."&amp;A449&amp;"."&amp;B490</f>
        <v>3.d.2.10</v>
      </c>
      <c r="B490">
        <v>10</v>
      </c>
      <c r="C490" t="e">
        <f>_xlfn.XLOOKUP($A490,Select!$A$4:$A$65,Select!$H$4:$H$65)</f>
        <v>#N/A</v>
      </c>
      <c r="D490"/>
      <c r="E490"/>
      <c r="F490"/>
      <c r="G490"/>
      <c r="H490"/>
      <c r="I490"/>
      <c r="J490"/>
      <c r="K490"/>
      <c r="L490"/>
      <c r="M490" s="200"/>
      <c r="N490" s="200"/>
      <c r="O490" s="200"/>
      <c r="P490" s="200"/>
      <c r="Q490" s="200"/>
      <c r="R490" s="200"/>
      <c r="S490" s="200"/>
      <c r="T490" s="200"/>
      <c r="U490" s="200"/>
      <c r="V490" s="200"/>
      <c r="W490" s="200"/>
      <c r="X490" s="200"/>
      <c r="Y490" s="200"/>
      <c r="Z490" s="200"/>
      <c r="AA490" s="200"/>
      <c r="AB490" s="200"/>
      <c r="AC490" s="200"/>
      <c r="AD490" s="200"/>
      <c r="AE490" s="200"/>
      <c r="AF490" s="200"/>
      <c r="AG490" s="200"/>
      <c r="AH490" s="200"/>
      <c r="AI490" s="200"/>
      <c r="AJ490" s="200"/>
      <c r="AK490" s="200"/>
      <c r="AL490" s="200"/>
      <c r="AM490" s="200"/>
      <c r="AN490" s="200"/>
      <c r="AO490" s="200"/>
      <c r="AP490" s="200"/>
      <c r="AQ490" s="200"/>
      <c r="AR490" s="200"/>
      <c r="AS490" s="200"/>
      <c r="AT490" s="200"/>
      <c r="AU490" s="200"/>
      <c r="AV490" s="200"/>
      <c r="AW490" s="200"/>
      <c r="AX490" s="200"/>
      <c r="AY490" s="200"/>
      <c r="AZ490" s="200"/>
      <c r="BA490" s="200"/>
      <c r="BB490" s="200"/>
      <c r="BC490" s="200"/>
      <c r="BD490" s="200"/>
      <c r="BE490" s="200"/>
      <c r="BF490" s="200"/>
      <c r="BG490" s="200"/>
      <c r="BH490" s="200"/>
      <c r="BI490" s="200"/>
      <c r="BJ490" s="200"/>
      <c r="BK490" s="200"/>
      <c r="BL490" s="200"/>
      <c r="BM490" s="200"/>
      <c r="BN490" s="200"/>
      <c r="BO490" s="200"/>
      <c r="BP490" s="200"/>
      <c r="BQ490" s="200"/>
      <c r="BR490" s="200"/>
      <c r="BS490" s="200"/>
      <c r="BT490" s="200"/>
      <c r="BU490" s="200"/>
      <c r="BV490" s="200"/>
      <c r="BW490" s="200"/>
      <c r="BX490" s="200"/>
      <c r="BY490" s="200"/>
      <c r="BZ490" s="200"/>
      <c r="CA490" s="200"/>
      <c r="CB490" s="200"/>
      <c r="CC490" s="200"/>
      <c r="CD490" s="200"/>
      <c r="CE490" s="200"/>
      <c r="CF490" s="200"/>
      <c r="CG490" s="200"/>
      <c r="CH490" s="200"/>
      <c r="CI490" s="200"/>
      <c r="CJ490" s="200"/>
      <c r="CK490" s="200"/>
      <c r="CL490" s="200"/>
      <c r="CM490" s="200"/>
      <c r="CN490" s="200"/>
      <c r="CO490" s="200"/>
      <c r="CP490" s="200"/>
      <c r="CQ490" s="200"/>
      <c r="CR490" s="200"/>
      <c r="CS490" s="200"/>
      <c r="CT490" s="200"/>
      <c r="CU490" s="200"/>
      <c r="CV490" s="200"/>
      <c r="CW490" s="200"/>
      <c r="CX490" s="200"/>
      <c r="CY490" s="200"/>
      <c r="CZ490" s="200"/>
      <c r="DA490" s="200"/>
      <c r="DB490" s="200"/>
      <c r="DC490" s="200"/>
      <c r="DD490" s="200"/>
      <c r="DE490" s="200"/>
      <c r="DF490" s="200"/>
      <c r="DG490" s="200"/>
      <c r="DH490" s="200"/>
      <c r="DI490" s="200"/>
      <c r="DJ490" s="200"/>
      <c r="DK490" s="200"/>
      <c r="DL490" s="200"/>
      <c r="DM490" s="200"/>
      <c r="DN490" s="200"/>
      <c r="DO490" s="200"/>
      <c r="DP490" s="200"/>
      <c r="DQ490" s="200"/>
      <c r="DR490" s="200"/>
      <c r="DS490" s="200"/>
      <c r="DT490" s="200"/>
      <c r="DU490" s="200"/>
      <c r="DV490" s="200"/>
      <c r="DW490" s="200"/>
      <c r="DX490" s="200"/>
      <c r="DY490" s="200"/>
      <c r="DZ490" s="200"/>
      <c r="EA490" s="200"/>
      <c r="EB490" s="200"/>
      <c r="EC490" s="200"/>
      <c r="ED490" s="200"/>
      <c r="EE490" s="200"/>
      <c r="EF490" s="200"/>
      <c r="EG490" s="32"/>
    </row>
    <row r="491" spans="1:137" outlineLevel="1">
      <c r="A491" s="211" t="str">
        <f>A448&amp;"."&amp;A480&amp;"."&amp;A449&amp;"."&amp;B491</f>
        <v>3.d.2.11</v>
      </c>
      <c r="B491">
        <v>11</v>
      </c>
      <c r="C491" t="e">
        <f>_xlfn.XLOOKUP($A491,Select!$A$4:$A$65,Select!$H$4:$H$65)</f>
        <v>#N/A</v>
      </c>
      <c r="D491"/>
      <c r="E491"/>
      <c r="F491"/>
      <c r="G491"/>
      <c r="H491"/>
      <c r="I491"/>
      <c r="J491"/>
      <c r="K491"/>
      <c r="L491"/>
      <c r="M491" s="200"/>
      <c r="N491" s="200"/>
      <c r="O491" s="200"/>
      <c r="P491" s="200"/>
      <c r="Q491" s="200"/>
      <c r="R491" s="200"/>
      <c r="S491" s="200"/>
      <c r="T491" s="200"/>
      <c r="U491" s="200"/>
      <c r="V491" s="200"/>
      <c r="W491" s="200"/>
      <c r="X491" s="200"/>
      <c r="Y491" s="200"/>
      <c r="Z491" s="200"/>
      <c r="AA491" s="200"/>
      <c r="AB491" s="200"/>
      <c r="AC491" s="200"/>
      <c r="AD491" s="200"/>
      <c r="AE491" s="200"/>
      <c r="AF491" s="200"/>
      <c r="AG491" s="200"/>
      <c r="AH491" s="200"/>
      <c r="AI491" s="200"/>
      <c r="AJ491" s="200"/>
      <c r="AK491" s="200"/>
      <c r="AL491" s="200"/>
      <c r="AM491" s="200"/>
      <c r="AN491" s="200"/>
      <c r="AO491" s="200"/>
      <c r="AP491" s="200"/>
      <c r="AQ491" s="200"/>
      <c r="AR491" s="200"/>
      <c r="AS491" s="200"/>
      <c r="AT491" s="200"/>
      <c r="AU491" s="200"/>
      <c r="AV491" s="200"/>
      <c r="AW491" s="200"/>
      <c r="AX491" s="200"/>
      <c r="AY491" s="200"/>
      <c r="AZ491" s="200"/>
      <c r="BA491" s="200"/>
      <c r="BB491" s="200"/>
      <c r="BC491" s="200"/>
      <c r="BD491" s="200"/>
      <c r="BE491" s="200"/>
      <c r="BF491" s="200"/>
      <c r="BG491" s="200"/>
      <c r="BH491" s="200"/>
      <c r="BI491" s="200"/>
      <c r="BJ491" s="200"/>
      <c r="BK491" s="200"/>
      <c r="BL491" s="200"/>
      <c r="BM491" s="200"/>
      <c r="BN491" s="200"/>
      <c r="BO491" s="200"/>
      <c r="BP491" s="200"/>
      <c r="BQ491" s="200"/>
      <c r="BR491" s="200"/>
      <c r="BS491" s="200"/>
      <c r="BT491" s="200"/>
      <c r="BU491" s="200"/>
      <c r="BV491" s="200"/>
      <c r="BW491" s="200"/>
      <c r="BX491" s="200"/>
      <c r="BY491" s="200"/>
      <c r="BZ491" s="200"/>
      <c r="CA491" s="200"/>
      <c r="CB491" s="200"/>
      <c r="CC491" s="200"/>
      <c r="CD491" s="200"/>
      <c r="CE491" s="200"/>
      <c r="CF491" s="200"/>
      <c r="CG491" s="200"/>
      <c r="CH491" s="200"/>
      <c r="CI491" s="200"/>
      <c r="CJ491" s="200"/>
      <c r="CK491" s="200"/>
      <c r="CL491" s="200"/>
      <c r="CM491" s="200"/>
      <c r="CN491" s="200"/>
      <c r="CO491" s="200"/>
      <c r="CP491" s="200"/>
      <c r="CQ491" s="200"/>
      <c r="CR491" s="200"/>
      <c r="CS491" s="200"/>
      <c r="CT491" s="200"/>
      <c r="CU491" s="200"/>
      <c r="CV491" s="200"/>
      <c r="CW491" s="200"/>
      <c r="CX491" s="200"/>
      <c r="CY491" s="200"/>
      <c r="CZ491" s="200"/>
      <c r="DA491" s="200"/>
      <c r="DB491" s="200"/>
      <c r="DC491" s="200"/>
      <c r="DD491" s="200"/>
      <c r="DE491" s="200"/>
      <c r="DF491" s="200"/>
      <c r="DG491" s="200"/>
      <c r="DH491" s="200"/>
      <c r="DI491" s="200"/>
      <c r="DJ491" s="200"/>
      <c r="DK491" s="200"/>
      <c r="DL491" s="200"/>
      <c r="DM491" s="200"/>
      <c r="DN491" s="200"/>
      <c r="DO491" s="200"/>
      <c r="DP491" s="200"/>
      <c r="DQ491" s="200"/>
      <c r="DR491" s="200"/>
      <c r="DS491" s="200"/>
      <c r="DT491" s="200"/>
      <c r="DU491" s="200"/>
      <c r="DV491" s="200"/>
      <c r="DW491" s="200"/>
      <c r="DX491" s="200"/>
      <c r="DY491" s="200"/>
      <c r="DZ491" s="200"/>
      <c r="EA491" s="200"/>
      <c r="EB491" s="200"/>
      <c r="EC491" s="200"/>
      <c r="ED491" s="200"/>
      <c r="EE491" s="200"/>
      <c r="EF491" s="200"/>
      <c r="EG491" s="32"/>
    </row>
    <row r="492" spans="1:137" outlineLevel="1">
      <c r="A492" s="211" t="str">
        <f>A448&amp;"."&amp;A480&amp;"."&amp;A449&amp;"."&amp;B492</f>
        <v>3.d.2.12</v>
      </c>
      <c r="B492">
        <v>12</v>
      </c>
      <c r="C492" t="e">
        <f>_xlfn.XLOOKUP($A492,Select!$A$4:$A$65,Select!$H$4:$H$65)</f>
        <v>#N/A</v>
      </c>
      <c r="D492"/>
      <c r="E492"/>
      <c r="F492"/>
      <c r="G492"/>
      <c r="H492"/>
      <c r="I492"/>
      <c r="J492"/>
      <c r="K492"/>
      <c r="L492"/>
      <c r="M492" s="200"/>
      <c r="N492" s="200"/>
      <c r="O492" s="200"/>
      <c r="P492" s="200"/>
      <c r="Q492" s="200"/>
      <c r="R492" s="200"/>
      <c r="S492" s="200"/>
      <c r="T492" s="200"/>
      <c r="U492" s="200"/>
      <c r="V492" s="200"/>
      <c r="W492" s="200"/>
      <c r="X492" s="200"/>
      <c r="Y492" s="200"/>
      <c r="Z492" s="200"/>
      <c r="AA492" s="200"/>
      <c r="AB492" s="200"/>
      <c r="AC492" s="200"/>
      <c r="AD492" s="200"/>
      <c r="AE492" s="200"/>
      <c r="AF492" s="200"/>
      <c r="AG492" s="200"/>
      <c r="AH492" s="200"/>
      <c r="AI492" s="200"/>
      <c r="AJ492" s="200"/>
      <c r="AK492" s="200"/>
      <c r="AL492" s="200"/>
      <c r="AM492" s="200"/>
      <c r="AN492" s="200"/>
      <c r="AO492" s="200"/>
      <c r="AP492" s="200"/>
      <c r="AQ492" s="200"/>
      <c r="AR492" s="200"/>
      <c r="AS492" s="200"/>
      <c r="AT492" s="200"/>
      <c r="AU492" s="200"/>
      <c r="AV492" s="200"/>
      <c r="AW492" s="200"/>
      <c r="AX492" s="200"/>
      <c r="AY492" s="200"/>
      <c r="AZ492" s="200"/>
      <c r="BA492" s="200"/>
      <c r="BB492" s="200"/>
      <c r="BC492" s="200"/>
      <c r="BD492" s="200"/>
      <c r="BE492" s="200"/>
      <c r="BF492" s="200"/>
      <c r="BG492" s="200"/>
      <c r="BH492" s="200"/>
      <c r="BI492" s="200"/>
      <c r="BJ492" s="200"/>
      <c r="BK492" s="200"/>
      <c r="BL492" s="200"/>
      <c r="BM492" s="200"/>
      <c r="BN492" s="200"/>
      <c r="BO492" s="200"/>
      <c r="BP492" s="200"/>
      <c r="BQ492" s="200"/>
      <c r="BR492" s="200"/>
      <c r="BS492" s="200"/>
      <c r="BT492" s="200"/>
      <c r="BU492" s="200"/>
      <c r="BV492" s="200"/>
      <c r="BW492" s="200"/>
      <c r="BX492" s="200"/>
      <c r="BY492" s="200"/>
      <c r="BZ492" s="200"/>
      <c r="CA492" s="200"/>
      <c r="CB492" s="200"/>
      <c r="CC492" s="200"/>
      <c r="CD492" s="200"/>
      <c r="CE492" s="200"/>
      <c r="CF492" s="200"/>
      <c r="CG492" s="200"/>
      <c r="CH492" s="200"/>
      <c r="CI492" s="200"/>
      <c r="CJ492" s="200"/>
      <c r="CK492" s="200"/>
      <c r="CL492" s="200"/>
      <c r="CM492" s="200"/>
      <c r="CN492" s="200"/>
      <c r="CO492" s="200"/>
      <c r="CP492" s="200"/>
      <c r="CQ492" s="200"/>
      <c r="CR492" s="200"/>
      <c r="CS492" s="200"/>
      <c r="CT492" s="200"/>
      <c r="CU492" s="200"/>
      <c r="CV492" s="200"/>
      <c r="CW492" s="200"/>
      <c r="CX492" s="200"/>
      <c r="CY492" s="200"/>
      <c r="CZ492" s="200"/>
      <c r="DA492" s="200"/>
      <c r="DB492" s="200"/>
      <c r="DC492" s="200"/>
      <c r="DD492" s="200"/>
      <c r="DE492" s="200"/>
      <c r="DF492" s="200"/>
      <c r="DG492" s="200"/>
      <c r="DH492" s="200"/>
      <c r="DI492" s="200"/>
      <c r="DJ492" s="200"/>
      <c r="DK492" s="200"/>
      <c r="DL492" s="200"/>
      <c r="DM492" s="200"/>
      <c r="DN492" s="200"/>
      <c r="DO492" s="200"/>
      <c r="DP492" s="200"/>
      <c r="DQ492" s="200"/>
      <c r="DR492" s="200"/>
      <c r="DS492" s="200"/>
      <c r="DT492" s="200"/>
      <c r="DU492" s="200"/>
      <c r="DV492" s="200"/>
      <c r="DW492" s="200"/>
      <c r="DX492" s="200"/>
      <c r="DY492" s="200"/>
      <c r="DZ492" s="200"/>
      <c r="EA492" s="200"/>
      <c r="EB492" s="200"/>
      <c r="EC492" s="200"/>
      <c r="ED492" s="200"/>
      <c r="EE492" s="200"/>
      <c r="EF492" s="200"/>
      <c r="EG492" s="32"/>
    </row>
    <row r="493" spans="1:137" s="156" customFormat="1" outlineLevel="1">
      <c r="A493" s="212"/>
      <c r="B493" s="201">
        <f>B492-COUNTIFS(C481:C492,#N/A)</f>
        <v>6</v>
      </c>
      <c r="C493" s="201" t="s">
        <v>285</v>
      </c>
      <c r="D493" s="201"/>
      <c r="E493" s="201"/>
      <c r="F493" s="201"/>
      <c r="G493" s="201"/>
      <c r="H493" s="201"/>
      <c r="I493" s="201"/>
      <c r="J493" s="201"/>
      <c r="K493" s="201"/>
      <c r="L493" s="201"/>
      <c r="M493" s="201">
        <f t="shared" ref="M493" si="133">SUM(M481:M492)</f>
        <v>0</v>
      </c>
      <c r="N493" s="201">
        <f t="shared" ref="N493:BY493" si="134">SUM(N481:N492)</f>
        <v>0</v>
      </c>
      <c r="O493" s="201">
        <f t="shared" si="134"/>
        <v>0</v>
      </c>
      <c r="P493" s="201">
        <f t="shared" si="134"/>
        <v>0</v>
      </c>
      <c r="Q493" s="201">
        <f t="shared" si="134"/>
        <v>0</v>
      </c>
      <c r="R493" s="201">
        <f t="shared" si="134"/>
        <v>0</v>
      </c>
      <c r="S493" s="201">
        <f t="shared" si="134"/>
        <v>0</v>
      </c>
      <c r="T493" s="201">
        <f t="shared" si="134"/>
        <v>0</v>
      </c>
      <c r="U493" s="201">
        <f t="shared" si="134"/>
        <v>0</v>
      </c>
      <c r="V493" s="201">
        <f t="shared" si="134"/>
        <v>0</v>
      </c>
      <c r="W493" s="201">
        <f t="shared" si="134"/>
        <v>0</v>
      </c>
      <c r="X493" s="201">
        <f t="shared" si="134"/>
        <v>0</v>
      </c>
      <c r="Y493" s="201">
        <f t="shared" si="134"/>
        <v>0</v>
      </c>
      <c r="Z493" s="201">
        <f t="shared" si="134"/>
        <v>0</v>
      </c>
      <c r="AA493" s="201">
        <f t="shared" si="134"/>
        <v>0</v>
      </c>
      <c r="AB493" s="201">
        <f t="shared" si="134"/>
        <v>0</v>
      </c>
      <c r="AC493" s="201">
        <f t="shared" si="134"/>
        <v>0</v>
      </c>
      <c r="AD493" s="201">
        <f t="shared" si="134"/>
        <v>0</v>
      </c>
      <c r="AE493" s="201">
        <f t="shared" si="134"/>
        <v>0</v>
      </c>
      <c r="AF493" s="201">
        <f t="shared" si="134"/>
        <v>0</v>
      </c>
      <c r="AG493" s="201">
        <f t="shared" si="134"/>
        <v>0</v>
      </c>
      <c r="AH493" s="201">
        <f t="shared" si="134"/>
        <v>0</v>
      </c>
      <c r="AI493" s="201">
        <f t="shared" si="134"/>
        <v>0</v>
      </c>
      <c r="AJ493" s="201">
        <f t="shared" si="134"/>
        <v>0</v>
      </c>
      <c r="AK493" s="201">
        <f t="shared" si="134"/>
        <v>0</v>
      </c>
      <c r="AL493" s="201">
        <f t="shared" si="134"/>
        <v>0</v>
      </c>
      <c r="AM493" s="201">
        <f t="shared" si="134"/>
        <v>0</v>
      </c>
      <c r="AN493" s="201">
        <f t="shared" si="134"/>
        <v>0</v>
      </c>
      <c r="AO493" s="201">
        <f t="shared" si="134"/>
        <v>0</v>
      </c>
      <c r="AP493" s="201">
        <f t="shared" si="134"/>
        <v>0</v>
      </c>
      <c r="AQ493" s="201">
        <f t="shared" si="134"/>
        <v>0</v>
      </c>
      <c r="AR493" s="201">
        <f t="shared" si="134"/>
        <v>0</v>
      </c>
      <c r="AS493" s="201">
        <f t="shared" si="134"/>
        <v>0</v>
      </c>
      <c r="AT493" s="201">
        <f t="shared" si="134"/>
        <v>0</v>
      </c>
      <c r="AU493" s="201">
        <f t="shared" si="134"/>
        <v>0</v>
      </c>
      <c r="AV493" s="201">
        <f t="shared" si="134"/>
        <v>0</v>
      </c>
      <c r="AW493" s="201">
        <f t="shared" si="134"/>
        <v>0</v>
      </c>
      <c r="AX493" s="201">
        <f t="shared" si="134"/>
        <v>0</v>
      </c>
      <c r="AY493" s="201">
        <f t="shared" si="134"/>
        <v>0</v>
      </c>
      <c r="AZ493" s="201">
        <f t="shared" si="134"/>
        <v>0</v>
      </c>
      <c r="BA493" s="201">
        <f t="shared" si="134"/>
        <v>0</v>
      </c>
      <c r="BB493" s="201">
        <f t="shared" si="134"/>
        <v>0</v>
      </c>
      <c r="BC493" s="201">
        <f t="shared" si="134"/>
        <v>0</v>
      </c>
      <c r="BD493" s="201">
        <f t="shared" si="134"/>
        <v>0</v>
      </c>
      <c r="BE493" s="201">
        <f t="shared" si="134"/>
        <v>0</v>
      </c>
      <c r="BF493" s="201">
        <f t="shared" si="134"/>
        <v>0</v>
      </c>
      <c r="BG493" s="201">
        <f t="shared" si="134"/>
        <v>0</v>
      </c>
      <c r="BH493" s="201">
        <f t="shared" si="134"/>
        <v>0</v>
      </c>
      <c r="BI493" s="201">
        <f t="shared" si="134"/>
        <v>0</v>
      </c>
      <c r="BJ493" s="201">
        <f t="shared" si="134"/>
        <v>0</v>
      </c>
      <c r="BK493" s="201">
        <f t="shared" si="134"/>
        <v>0</v>
      </c>
      <c r="BL493" s="201">
        <f t="shared" si="134"/>
        <v>0</v>
      </c>
      <c r="BM493" s="201">
        <f t="shared" si="134"/>
        <v>0</v>
      </c>
      <c r="BN493" s="201">
        <f t="shared" si="134"/>
        <v>0</v>
      </c>
      <c r="BO493" s="201">
        <f t="shared" si="134"/>
        <v>0</v>
      </c>
      <c r="BP493" s="201">
        <f t="shared" si="134"/>
        <v>0</v>
      </c>
      <c r="BQ493" s="201">
        <f t="shared" si="134"/>
        <v>0</v>
      </c>
      <c r="BR493" s="201">
        <f t="shared" si="134"/>
        <v>0</v>
      </c>
      <c r="BS493" s="201">
        <f t="shared" si="134"/>
        <v>0</v>
      </c>
      <c r="BT493" s="201">
        <f t="shared" si="134"/>
        <v>0</v>
      </c>
      <c r="BU493" s="201">
        <f t="shared" si="134"/>
        <v>0</v>
      </c>
      <c r="BV493" s="201">
        <f t="shared" si="134"/>
        <v>0</v>
      </c>
      <c r="BW493" s="201">
        <f t="shared" si="134"/>
        <v>0</v>
      </c>
      <c r="BX493" s="201">
        <f t="shared" si="134"/>
        <v>0</v>
      </c>
      <c r="BY493" s="201">
        <f t="shared" si="134"/>
        <v>0</v>
      </c>
      <c r="BZ493" s="201">
        <f t="shared" ref="BZ493:EG493" si="135">SUM(BZ481:BZ492)</f>
        <v>0</v>
      </c>
      <c r="CA493" s="201">
        <f t="shared" si="135"/>
        <v>0</v>
      </c>
      <c r="CB493" s="201">
        <f t="shared" si="135"/>
        <v>0</v>
      </c>
      <c r="CC493" s="201">
        <f t="shared" si="135"/>
        <v>0</v>
      </c>
      <c r="CD493" s="201">
        <f t="shared" si="135"/>
        <v>0</v>
      </c>
      <c r="CE493" s="201">
        <f t="shared" si="135"/>
        <v>0</v>
      </c>
      <c r="CF493" s="201">
        <f t="shared" si="135"/>
        <v>0</v>
      </c>
      <c r="CG493" s="201">
        <f t="shared" si="135"/>
        <v>0</v>
      </c>
      <c r="CH493" s="201">
        <f t="shared" si="135"/>
        <v>0</v>
      </c>
      <c r="CI493" s="201">
        <f t="shared" si="135"/>
        <v>0</v>
      </c>
      <c r="CJ493" s="201">
        <f t="shared" si="135"/>
        <v>0</v>
      </c>
      <c r="CK493" s="201">
        <f t="shared" si="135"/>
        <v>0</v>
      </c>
      <c r="CL493" s="201">
        <f t="shared" si="135"/>
        <v>0</v>
      </c>
      <c r="CM493" s="201">
        <f t="shared" si="135"/>
        <v>0</v>
      </c>
      <c r="CN493" s="201">
        <f t="shared" si="135"/>
        <v>0</v>
      </c>
      <c r="CO493" s="201">
        <f t="shared" si="135"/>
        <v>0</v>
      </c>
      <c r="CP493" s="201">
        <f t="shared" si="135"/>
        <v>0</v>
      </c>
      <c r="CQ493" s="201">
        <f t="shared" si="135"/>
        <v>0</v>
      </c>
      <c r="CR493" s="201">
        <f t="shared" si="135"/>
        <v>0</v>
      </c>
      <c r="CS493" s="201">
        <f t="shared" si="135"/>
        <v>0</v>
      </c>
      <c r="CT493" s="201">
        <f t="shared" si="135"/>
        <v>0</v>
      </c>
      <c r="CU493" s="201">
        <f t="shared" si="135"/>
        <v>0</v>
      </c>
      <c r="CV493" s="201">
        <f t="shared" si="135"/>
        <v>0</v>
      </c>
      <c r="CW493" s="201">
        <f t="shared" si="135"/>
        <v>0</v>
      </c>
      <c r="CX493" s="201">
        <f t="shared" si="135"/>
        <v>0</v>
      </c>
      <c r="CY493" s="201">
        <f t="shared" si="135"/>
        <v>0</v>
      </c>
      <c r="CZ493" s="201">
        <f t="shared" si="135"/>
        <v>0</v>
      </c>
      <c r="DA493" s="201">
        <f t="shared" si="135"/>
        <v>0</v>
      </c>
      <c r="DB493" s="201">
        <f t="shared" si="135"/>
        <v>0</v>
      </c>
      <c r="DC493" s="201">
        <f t="shared" si="135"/>
        <v>0</v>
      </c>
      <c r="DD493" s="201">
        <f t="shared" si="135"/>
        <v>0</v>
      </c>
      <c r="DE493" s="201">
        <f t="shared" si="135"/>
        <v>0</v>
      </c>
      <c r="DF493" s="201">
        <f t="shared" si="135"/>
        <v>0</v>
      </c>
      <c r="DG493" s="201">
        <f t="shared" si="135"/>
        <v>0</v>
      </c>
      <c r="DH493" s="201">
        <f t="shared" si="135"/>
        <v>0</v>
      </c>
      <c r="DI493" s="201">
        <f t="shared" si="135"/>
        <v>0</v>
      </c>
      <c r="DJ493" s="201">
        <f t="shared" si="135"/>
        <v>0</v>
      </c>
      <c r="DK493" s="201">
        <f t="shared" si="135"/>
        <v>0</v>
      </c>
      <c r="DL493" s="201">
        <f t="shared" si="135"/>
        <v>0</v>
      </c>
      <c r="DM493" s="201">
        <f t="shared" si="135"/>
        <v>0</v>
      </c>
      <c r="DN493" s="201">
        <f t="shared" si="135"/>
        <v>0</v>
      </c>
      <c r="DO493" s="201">
        <f t="shared" si="135"/>
        <v>0</v>
      </c>
      <c r="DP493" s="201">
        <f t="shared" si="135"/>
        <v>0</v>
      </c>
      <c r="DQ493" s="201">
        <f t="shared" si="135"/>
        <v>0</v>
      </c>
      <c r="DR493" s="201">
        <f t="shared" si="135"/>
        <v>0</v>
      </c>
      <c r="DS493" s="201">
        <f t="shared" si="135"/>
        <v>0</v>
      </c>
      <c r="DT493" s="201">
        <f t="shared" si="135"/>
        <v>0</v>
      </c>
      <c r="DU493" s="201">
        <f t="shared" si="135"/>
        <v>0</v>
      </c>
      <c r="DV493" s="201">
        <f t="shared" si="135"/>
        <v>0</v>
      </c>
      <c r="DW493" s="201">
        <f t="shared" si="135"/>
        <v>0</v>
      </c>
      <c r="DX493" s="201">
        <f t="shared" si="135"/>
        <v>0</v>
      </c>
      <c r="DY493" s="201">
        <f t="shared" si="135"/>
        <v>0</v>
      </c>
      <c r="DZ493" s="201">
        <f t="shared" si="135"/>
        <v>0</v>
      </c>
      <c r="EA493" s="201">
        <f t="shared" si="135"/>
        <v>0</v>
      </c>
      <c r="EB493" s="201">
        <f t="shared" si="135"/>
        <v>0</v>
      </c>
      <c r="EC493" s="201">
        <f t="shared" si="135"/>
        <v>0</v>
      </c>
      <c r="ED493" s="201">
        <f t="shared" si="135"/>
        <v>0</v>
      </c>
      <c r="EE493" s="201">
        <f t="shared" si="135"/>
        <v>0</v>
      </c>
      <c r="EF493" s="201">
        <f t="shared" si="135"/>
        <v>0</v>
      </c>
      <c r="EG493" s="155">
        <f t="shared" si="135"/>
        <v>0</v>
      </c>
    </row>
    <row r="494" spans="1:137" ht="16.149999999999999" outlineLevel="1" thickBot="1">
      <c r="A494" s="213"/>
      <c r="B494" s="202"/>
      <c r="C494" s="202"/>
      <c r="D494" s="202"/>
      <c r="E494" s="202"/>
      <c r="F494" s="202"/>
      <c r="G494" s="202"/>
      <c r="H494" s="202"/>
      <c r="I494" s="202"/>
      <c r="J494" s="202"/>
      <c r="K494" s="202"/>
      <c r="L494" s="202"/>
      <c r="M494" s="202"/>
      <c r="N494" s="202"/>
      <c r="O494" s="202"/>
      <c r="P494" s="202"/>
      <c r="Q494" s="202"/>
      <c r="R494" s="202"/>
      <c r="S494" s="202"/>
      <c r="T494" s="202"/>
      <c r="U494" s="202"/>
      <c r="V494" s="202"/>
      <c r="W494" s="202"/>
      <c r="X494" s="202"/>
      <c r="Y494" s="202"/>
      <c r="Z494" s="202"/>
      <c r="AA494" s="202"/>
      <c r="AB494" s="202"/>
      <c r="AC494" s="202"/>
      <c r="AD494" s="202"/>
      <c r="AE494" s="202"/>
      <c r="AF494" s="202"/>
      <c r="AG494" s="202"/>
      <c r="AH494" s="202"/>
      <c r="AI494" s="202"/>
      <c r="AJ494" s="202"/>
      <c r="AK494" s="202"/>
      <c r="AL494" s="202"/>
      <c r="AM494" s="202"/>
      <c r="AN494" s="202"/>
      <c r="AO494" s="202"/>
      <c r="AP494" s="202"/>
      <c r="AQ494" s="202"/>
      <c r="AR494" s="202"/>
      <c r="AS494" s="202"/>
      <c r="AT494" s="202"/>
      <c r="AU494" s="202"/>
      <c r="AV494" s="202"/>
      <c r="AW494" s="202"/>
      <c r="AX494" s="202"/>
      <c r="AY494" s="202"/>
      <c r="AZ494" s="202"/>
      <c r="BA494" s="202"/>
      <c r="BB494" s="202"/>
      <c r="BC494" s="202"/>
      <c r="BD494" s="202"/>
      <c r="BE494" s="202"/>
      <c r="BF494" s="202"/>
      <c r="BG494" s="202"/>
      <c r="BH494" s="202"/>
      <c r="BI494" s="202"/>
      <c r="BJ494" s="202"/>
      <c r="BK494" s="202"/>
      <c r="BL494" s="202"/>
      <c r="BM494" s="202"/>
      <c r="BN494" s="202"/>
      <c r="BO494" s="202"/>
      <c r="BP494" s="202"/>
      <c r="BQ494" s="202"/>
      <c r="BR494" s="202"/>
      <c r="BS494" s="202"/>
      <c r="BT494" s="202"/>
      <c r="BU494" s="202"/>
      <c r="BV494" s="202"/>
      <c r="BW494" s="202"/>
      <c r="BX494" s="202"/>
      <c r="BY494" s="202"/>
      <c r="BZ494" s="202"/>
      <c r="CA494" s="202"/>
      <c r="CB494" s="202"/>
      <c r="CC494" s="202"/>
      <c r="CD494" s="202"/>
      <c r="CE494" s="202"/>
      <c r="CF494" s="202"/>
      <c r="CG494" s="202"/>
      <c r="CH494" s="202"/>
      <c r="CI494" s="202"/>
      <c r="CJ494" s="202"/>
      <c r="CK494" s="202"/>
      <c r="CL494" s="202"/>
      <c r="CM494" s="202"/>
      <c r="CN494" s="202"/>
      <c r="CO494" s="202"/>
      <c r="CP494" s="202"/>
      <c r="CQ494" s="202"/>
      <c r="CR494" s="202"/>
      <c r="CS494" s="202"/>
      <c r="CT494" s="202"/>
      <c r="CU494" s="202"/>
      <c r="CV494" s="202"/>
      <c r="CW494" s="202"/>
      <c r="CX494" s="202"/>
      <c r="CY494" s="202"/>
      <c r="CZ494" s="202"/>
      <c r="DA494" s="202"/>
      <c r="DB494" s="202"/>
      <c r="DC494" s="202"/>
      <c r="DD494" s="202"/>
      <c r="DE494" s="202"/>
      <c r="DF494" s="202"/>
      <c r="DG494" s="202"/>
      <c r="DH494" s="202"/>
      <c r="DI494" s="202"/>
      <c r="DJ494" s="202"/>
      <c r="DK494" s="202"/>
      <c r="DL494" s="202"/>
      <c r="DM494" s="202"/>
      <c r="DN494" s="202"/>
      <c r="DO494" s="202"/>
      <c r="DP494" s="202"/>
      <c r="DQ494" s="202"/>
      <c r="DR494" s="202"/>
      <c r="DS494" s="202"/>
      <c r="DT494" s="202"/>
      <c r="DU494" s="202"/>
      <c r="DV494" s="202"/>
      <c r="DW494" s="202"/>
      <c r="DX494" s="202"/>
      <c r="DY494" s="202"/>
      <c r="DZ494" s="202"/>
      <c r="EA494" s="202"/>
      <c r="EB494" s="202"/>
      <c r="EC494" s="202"/>
      <c r="ED494" s="202"/>
      <c r="EE494" s="202"/>
      <c r="EF494" s="202"/>
      <c r="EG494" s="10"/>
    </row>
    <row r="495" spans="1:137" s="156" customFormat="1" ht="16.149999999999999" outlineLevel="1" thickBot="1">
      <c r="A495" s="214" t="s">
        <v>288</v>
      </c>
      <c r="B495" s="203">
        <f>B493+B478+B463</f>
        <v>6</v>
      </c>
      <c r="C495" s="203" t="s">
        <v>289</v>
      </c>
      <c r="D495" s="203"/>
      <c r="E495" s="203"/>
      <c r="F495" s="203"/>
      <c r="G495" s="203" t="e">
        <f>+"Total "&amp;$B448&amp;" "&amp;$B449</f>
        <v>#REF!</v>
      </c>
      <c r="H495" s="203"/>
      <c r="I495" s="203"/>
      <c r="J495" s="203"/>
      <c r="K495" s="203"/>
      <c r="L495" s="203"/>
      <c r="M495" s="204">
        <f t="shared" ref="M495:BX495" si="136">SUM(M463,M478,M493)</f>
        <v>0</v>
      </c>
      <c r="N495" s="204">
        <f t="shared" si="136"/>
        <v>0</v>
      </c>
      <c r="O495" s="204">
        <f t="shared" si="136"/>
        <v>0</v>
      </c>
      <c r="P495" s="204">
        <f t="shared" si="136"/>
        <v>0</v>
      </c>
      <c r="Q495" s="204">
        <f t="shared" si="136"/>
        <v>0</v>
      </c>
      <c r="R495" s="204">
        <f t="shared" si="136"/>
        <v>0</v>
      </c>
      <c r="S495" s="204">
        <f t="shared" si="136"/>
        <v>0</v>
      </c>
      <c r="T495" s="204">
        <f t="shared" si="136"/>
        <v>0</v>
      </c>
      <c r="U495" s="204">
        <f t="shared" si="136"/>
        <v>0</v>
      </c>
      <c r="V495" s="204">
        <f t="shared" si="136"/>
        <v>0</v>
      </c>
      <c r="W495" s="204">
        <f t="shared" si="136"/>
        <v>0</v>
      </c>
      <c r="X495" s="204">
        <f t="shared" si="136"/>
        <v>0</v>
      </c>
      <c r="Y495" s="204">
        <f t="shared" si="136"/>
        <v>0</v>
      </c>
      <c r="Z495" s="204">
        <f t="shared" si="136"/>
        <v>0</v>
      </c>
      <c r="AA495" s="204">
        <f t="shared" si="136"/>
        <v>0</v>
      </c>
      <c r="AB495" s="204">
        <f t="shared" si="136"/>
        <v>0</v>
      </c>
      <c r="AC495" s="204">
        <f t="shared" si="136"/>
        <v>0</v>
      </c>
      <c r="AD495" s="204">
        <f t="shared" si="136"/>
        <v>0</v>
      </c>
      <c r="AE495" s="204">
        <f t="shared" si="136"/>
        <v>0</v>
      </c>
      <c r="AF495" s="204">
        <f t="shared" si="136"/>
        <v>0</v>
      </c>
      <c r="AG495" s="204">
        <f t="shared" si="136"/>
        <v>0</v>
      </c>
      <c r="AH495" s="204">
        <f t="shared" si="136"/>
        <v>0</v>
      </c>
      <c r="AI495" s="204">
        <f t="shared" si="136"/>
        <v>0</v>
      </c>
      <c r="AJ495" s="204">
        <f t="shared" si="136"/>
        <v>0</v>
      </c>
      <c r="AK495" s="204">
        <f t="shared" si="136"/>
        <v>0</v>
      </c>
      <c r="AL495" s="204">
        <f t="shared" si="136"/>
        <v>0</v>
      </c>
      <c r="AM495" s="204">
        <f t="shared" si="136"/>
        <v>0</v>
      </c>
      <c r="AN495" s="204">
        <f t="shared" si="136"/>
        <v>0</v>
      </c>
      <c r="AO495" s="204">
        <f t="shared" si="136"/>
        <v>0</v>
      </c>
      <c r="AP495" s="204">
        <f t="shared" si="136"/>
        <v>0</v>
      </c>
      <c r="AQ495" s="204">
        <f t="shared" si="136"/>
        <v>0</v>
      </c>
      <c r="AR495" s="204">
        <f t="shared" si="136"/>
        <v>0</v>
      </c>
      <c r="AS495" s="204">
        <f t="shared" si="136"/>
        <v>0</v>
      </c>
      <c r="AT495" s="204">
        <f t="shared" si="136"/>
        <v>0</v>
      </c>
      <c r="AU495" s="204">
        <f t="shared" si="136"/>
        <v>0</v>
      </c>
      <c r="AV495" s="204">
        <f t="shared" si="136"/>
        <v>0</v>
      </c>
      <c r="AW495" s="204">
        <f t="shared" si="136"/>
        <v>0</v>
      </c>
      <c r="AX495" s="204">
        <f t="shared" si="136"/>
        <v>0</v>
      </c>
      <c r="AY495" s="204">
        <f t="shared" si="136"/>
        <v>0</v>
      </c>
      <c r="AZ495" s="204">
        <f t="shared" si="136"/>
        <v>0</v>
      </c>
      <c r="BA495" s="204">
        <f t="shared" si="136"/>
        <v>0</v>
      </c>
      <c r="BB495" s="204">
        <f t="shared" si="136"/>
        <v>0</v>
      </c>
      <c r="BC495" s="204">
        <f t="shared" si="136"/>
        <v>0</v>
      </c>
      <c r="BD495" s="204">
        <f t="shared" si="136"/>
        <v>0</v>
      </c>
      <c r="BE495" s="204">
        <f t="shared" si="136"/>
        <v>0</v>
      </c>
      <c r="BF495" s="204">
        <f t="shared" si="136"/>
        <v>0</v>
      </c>
      <c r="BG495" s="204">
        <f t="shared" si="136"/>
        <v>0</v>
      </c>
      <c r="BH495" s="204">
        <f t="shared" si="136"/>
        <v>0</v>
      </c>
      <c r="BI495" s="204">
        <f t="shared" si="136"/>
        <v>0</v>
      </c>
      <c r="BJ495" s="204">
        <f t="shared" si="136"/>
        <v>0</v>
      </c>
      <c r="BK495" s="204">
        <f t="shared" si="136"/>
        <v>0</v>
      </c>
      <c r="BL495" s="204">
        <f t="shared" si="136"/>
        <v>0</v>
      </c>
      <c r="BM495" s="204">
        <f t="shared" si="136"/>
        <v>0</v>
      </c>
      <c r="BN495" s="204">
        <f t="shared" si="136"/>
        <v>0</v>
      </c>
      <c r="BO495" s="204">
        <f t="shared" si="136"/>
        <v>0</v>
      </c>
      <c r="BP495" s="204">
        <f t="shared" si="136"/>
        <v>0</v>
      </c>
      <c r="BQ495" s="204">
        <f t="shared" si="136"/>
        <v>0</v>
      </c>
      <c r="BR495" s="204">
        <f t="shared" si="136"/>
        <v>0</v>
      </c>
      <c r="BS495" s="204">
        <f t="shared" si="136"/>
        <v>0</v>
      </c>
      <c r="BT495" s="204">
        <f t="shared" si="136"/>
        <v>0</v>
      </c>
      <c r="BU495" s="204">
        <f t="shared" si="136"/>
        <v>0</v>
      </c>
      <c r="BV495" s="204">
        <f t="shared" si="136"/>
        <v>0</v>
      </c>
      <c r="BW495" s="204">
        <f t="shared" si="136"/>
        <v>0</v>
      </c>
      <c r="BX495" s="204">
        <f t="shared" si="136"/>
        <v>0</v>
      </c>
      <c r="BY495" s="204">
        <f t="shared" ref="BY495:EF495" si="137">SUM(BY463,BY478,BY493)</f>
        <v>0</v>
      </c>
      <c r="BZ495" s="204">
        <f t="shared" si="137"/>
        <v>0</v>
      </c>
      <c r="CA495" s="204">
        <f t="shared" si="137"/>
        <v>0</v>
      </c>
      <c r="CB495" s="204">
        <f t="shared" si="137"/>
        <v>0</v>
      </c>
      <c r="CC495" s="204">
        <f t="shared" si="137"/>
        <v>0</v>
      </c>
      <c r="CD495" s="204">
        <f t="shared" si="137"/>
        <v>0</v>
      </c>
      <c r="CE495" s="204">
        <f t="shared" si="137"/>
        <v>0</v>
      </c>
      <c r="CF495" s="204">
        <f t="shared" si="137"/>
        <v>0</v>
      </c>
      <c r="CG495" s="204">
        <f t="shared" si="137"/>
        <v>0</v>
      </c>
      <c r="CH495" s="204">
        <f t="shared" si="137"/>
        <v>0</v>
      </c>
      <c r="CI495" s="204">
        <f t="shared" si="137"/>
        <v>0</v>
      </c>
      <c r="CJ495" s="204">
        <f t="shared" si="137"/>
        <v>0</v>
      </c>
      <c r="CK495" s="204">
        <f t="shared" si="137"/>
        <v>0</v>
      </c>
      <c r="CL495" s="204">
        <f t="shared" si="137"/>
        <v>0</v>
      </c>
      <c r="CM495" s="204">
        <f t="shared" si="137"/>
        <v>0</v>
      </c>
      <c r="CN495" s="204">
        <f t="shared" si="137"/>
        <v>0</v>
      </c>
      <c r="CO495" s="204">
        <f t="shared" si="137"/>
        <v>0</v>
      </c>
      <c r="CP495" s="204">
        <f t="shared" si="137"/>
        <v>0</v>
      </c>
      <c r="CQ495" s="204">
        <f t="shared" si="137"/>
        <v>0</v>
      </c>
      <c r="CR495" s="204">
        <f t="shared" si="137"/>
        <v>0</v>
      </c>
      <c r="CS495" s="204">
        <f t="shared" si="137"/>
        <v>0</v>
      </c>
      <c r="CT495" s="204">
        <f t="shared" si="137"/>
        <v>0</v>
      </c>
      <c r="CU495" s="204">
        <f t="shared" si="137"/>
        <v>0</v>
      </c>
      <c r="CV495" s="204">
        <f t="shared" si="137"/>
        <v>0</v>
      </c>
      <c r="CW495" s="204">
        <f t="shared" si="137"/>
        <v>0</v>
      </c>
      <c r="CX495" s="204">
        <f t="shared" si="137"/>
        <v>0</v>
      </c>
      <c r="CY495" s="204">
        <f t="shared" si="137"/>
        <v>0</v>
      </c>
      <c r="CZ495" s="204">
        <f t="shared" si="137"/>
        <v>0</v>
      </c>
      <c r="DA495" s="204">
        <f t="shared" si="137"/>
        <v>0</v>
      </c>
      <c r="DB495" s="204">
        <f t="shared" si="137"/>
        <v>0</v>
      </c>
      <c r="DC495" s="204">
        <f t="shared" si="137"/>
        <v>0</v>
      </c>
      <c r="DD495" s="204">
        <f t="shared" si="137"/>
        <v>0</v>
      </c>
      <c r="DE495" s="204">
        <f t="shared" si="137"/>
        <v>0</v>
      </c>
      <c r="DF495" s="204">
        <f t="shared" si="137"/>
        <v>0</v>
      </c>
      <c r="DG495" s="204">
        <f t="shared" si="137"/>
        <v>0</v>
      </c>
      <c r="DH495" s="204">
        <f t="shared" si="137"/>
        <v>0</v>
      </c>
      <c r="DI495" s="204">
        <f t="shared" si="137"/>
        <v>0</v>
      </c>
      <c r="DJ495" s="204">
        <f t="shared" si="137"/>
        <v>0</v>
      </c>
      <c r="DK495" s="204">
        <f t="shared" si="137"/>
        <v>0</v>
      </c>
      <c r="DL495" s="204">
        <f t="shared" si="137"/>
        <v>0</v>
      </c>
      <c r="DM495" s="204">
        <f t="shared" si="137"/>
        <v>0</v>
      </c>
      <c r="DN495" s="204">
        <f t="shared" si="137"/>
        <v>0</v>
      </c>
      <c r="DO495" s="204">
        <f t="shared" si="137"/>
        <v>0</v>
      </c>
      <c r="DP495" s="204">
        <f t="shared" si="137"/>
        <v>0</v>
      </c>
      <c r="DQ495" s="204">
        <f t="shared" si="137"/>
        <v>0</v>
      </c>
      <c r="DR495" s="204">
        <f t="shared" si="137"/>
        <v>0</v>
      </c>
      <c r="DS495" s="204">
        <f t="shared" si="137"/>
        <v>0</v>
      </c>
      <c r="DT495" s="204">
        <f t="shared" si="137"/>
        <v>0</v>
      </c>
      <c r="DU495" s="204">
        <f t="shared" si="137"/>
        <v>0</v>
      </c>
      <c r="DV495" s="204">
        <f t="shared" si="137"/>
        <v>0</v>
      </c>
      <c r="DW495" s="204">
        <f t="shared" si="137"/>
        <v>0</v>
      </c>
      <c r="DX495" s="204">
        <f t="shared" si="137"/>
        <v>0</v>
      </c>
      <c r="DY495" s="204">
        <f t="shared" si="137"/>
        <v>0</v>
      </c>
      <c r="DZ495" s="204">
        <f t="shared" si="137"/>
        <v>0</v>
      </c>
      <c r="EA495" s="204">
        <f t="shared" si="137"/>
        <v>0</v>
      </c>
      <c r="EB495" s="204">
        <f t="shared" si="137"/>
        <v>0</v>
      </c>
      <c r="EC495" s="204">
        <f t="shared" si="137"/>
        <v>0</v>
      </c>
      <c r="ED495" s="204">
        <f t="shared" si="137"/>
        <v>0</v>
      </c>
      <c r="EE495" s="204">
        <f t="shared" si="137"/>
        <v>0</v>
      </c>
      <c r="EF495" s="204">
        <f t="shared" si="137"/>
        <v>0</v>
      </c>
      <c r="EG495" s="157">
        <f t="shared" ref="EG495" si="138">SUM(EG463,EG478)</f>
        <v>0</v>
      </c>
    </row>
    <row r="496" spans="1:137" collapsed="1"/>
    <row r="497" spans="1:137" s="7" customFormat="1" ht="15.4">
      <c r="A497" s="209" t="e">
        <f>'1-GBP'!#REF!</f>
        <v>#REF!</v>
      </c>
      <c r="B497" s="196" t="e">
        <f>_xlfn.XLOOKUP($A497,Select!$B$4:$B$65,Select!$C$4:$C$65)</f>
        <v>#REF!</v>
      </c>
      <c r="C497" s="197"/>
      <c r="D497" s="197">
        <f>B512+B527+B542</f>
        <v>36</v>
      </c>
      <c r="E497" s="197" t="s">
        <v>281</v>
      </c>
      <c r="F497" s="197"/>
      <c r="G497" s="197"/>
      <c r="H497" s="197"/>
      <c r="I497" s="197" t="s">
        <v>282</v>
      </c>
      <c r="J497" s="197" t="e">
        <f>$A497&amp;"."&amp;$A498</f>
        <v>#REF!</v>
      </c>
      <c r="K497" s="197"/>
      <c r="L497" s="197"/>
      <c r="M497" s="197"/>
      <c r="N497" s="198"/>
      <c r="O497" s="198"/>
      <c r="P497" s="198"/>
      <c r="Q497" s="198"/>
      <c r="R497" s="198"/>
      <c r="S497" s="198"/>
      <c r="T497" s="198"/>
      <c r="U497" s="198"/>
      <c r="V497" s="198"/>
      <c r="W497" s="198"/>
      <c r="X497" s="198"/>
      <c r="Y497" s="198"/>
      <c r="Z497" s="198"/>
      <c r="AA497" s="198"/>
      <c r="AB497" s="198"/>
      <c r="AC497" s="198"/>
      <c r="AD497" s="198"/>
      <c r="AE497" s="198"/>
      <c r="AF497" s="198"/>
      <c r="AG497" s="198"/>
      <c r="AH497" s="198"/>
      <c r="AI497" s="198"/>
      <c r="AJ497" s="198"/>
      <c r="AK497" s="198"/>
      <c r="AL497" s="198"/>
      <c r="AM497" s="198"/>
      <c r="AN497" s="198"/>
      <c r="AO497" s="198"/>
      <c r="AP497" s="198"/>
      <c r="AQ497" s="198"/>
      <c r="AR497" s="198"/>
      <c r="AS497" s="198"/>
      <c r="AT497" s="198"/>
      <c r="AU497" s="198"/>
      <c r="AV497" s="198"/>
      <c r="AW497" s="198"/>
      <c r="AX497" s="198"/>
      <c r="AY497" s="198"/>
      <c r="AZ497" s="198"/>
      <c r="BA497" s="198"/>
      <c r="BB497" s="198"/>
      <c r="BC497" s="198"/>
      <c r="BD497" s="198"/>
      <c r="BE497" s="198"/>
      <c r="BF497" s="198"/>
      <c r="BG497" s="198"/>
      <c r="BH497" s="198"/>
      <c r="BI497" s="198"/>
      <c r="BJ497" s="198"/>
      <c r="BK497" s="198"/>
      <c r="BL497" s="198"/>
      <c r="BM497" s="198"/>
      <c r="BN497" s="198"/>
      <c r="BO497" s="198"/>
      <c r="BP497" s="198"/>
      <c r="BQ497" s="198"/>
      <c r="BR497" s="198"/>
      <c r="BS497" s="198"/>
      <c r="BT497" s="198"/>
      <c r="BU497" s="198"/>
      <c r="BV497" s="198"/>
      <c r="BW497" s="198"/>
      <c r="BX497" s="198"/>
      <c r="BY497" s="198"/>
      <c r="BZ497" s="198"/>
      <c r="CA497" s="198"/>
      <c r="CB497" s="198"/>
      <c r="CC497" s="198"/>
      <c r="CD497" s="198"/>
      <c r="CE497" s="198"/>
      <c r="CF497" s="198"/>
      <c r="CG497" s="198"/>
      <c r="CH497" s="198"/>
      <c r="CI497" s="198"/>
      <c r="CJ497" s="198"/>
      <c r="CK497" s="198"/>
      <c r="CL497" s="198"/>
      <c r="CM497" s="198"/>
      <c r="CN497" s="198"/>
      <c r="CO497" s="198"/>
      <c r="CP497" s="198"/>
      <c r="CQ497" s="198"/>
      <c r="CR497" s="198"/>
      <c r="CS497" s="198"/>
      <c r="CT497" s="198"/>
      <c r="CU497" s="198"/>
      <c r="CV497" s="198"/>
      <c r="CW497" s="198"/>
      <c r="CX497" s="198"/>
      <c r="CY497" s="198"/>
      <c r="CZ497" s="198"/>
      <c r="DA497" s="198"/>
      <c r="DB497" s="198"/>
      <c r="DC497" s="198"/>
      <c r="DD497" s="198"/>
      <c r="DE497" s="198"/>
      <c r="DF497" s="198"/>
      <c r="DG497" s="198"/>
      <c r="DH497" s="198"/>
      <c r="DI497" s="198"/>
      <c r="DJ497" s="198"/>
      <c r="DK497" s="198"/>
      <c r="DL497" s="198"/>
      <c r="DM497" s="198"/>
      <c r="DN497" s="198"/>
      <c r="DO497" s="198"/>
      <c r="DP497" s="198"/>
      <c r="DQ497" s="198"/>
      <c r="DR497" s="198"/>
      <c r="DS497" s="198"/>
      <c r="DT497" s="198"/>
      <c r="DU497" s="198"/>
      <c r="DV497" s="198"/>
      <c r="DW497" s="198"/>
      <c r="DX497" s="198"/>
      <c r="DY497" s="198"/>
      <c r="DZ497" s="198"/>
      <c r="EA497" s="198"/>
      <c r="EB497" s="198"/>
      <c r="EC497" s="198"/>
      <c r="ED497" s="198"/>
      <c r="EE497" s="198"/>
      <c r="EF497" s="198"/>
      <c r="EG497" s="13"/>
    </row>
    <row r="498" spans="1:137" s="8" customFormat="1" outlineLevel="1">
      <c r="A498" s="210" t="e">
        <f>'1-GBP'!#REF!</f>
        <v>#REF!</v>
      </c>
      <c r="B498" s="199" t="e">
        <f>_xlfn.XLOOKUP($J497,Select!#REF!,Select!$F$4:$F$65)</f>
        <v>#REF!</v>
      </c>
      <c r="C498" s="199"/>
      <c r="D498" s="199"/>
      <c r="E498" s="199"/>
      <c r="F498" s="199"/>
      <c r="G498" s="199"/>
      <c r="H498" s="199"/>
      <c r="I498" s="199"/>
      <c r="J498" s="199"/>
      <c r="K498" s="199"/>
      <c r="L498" s="199"/>
      <c r="M498" s="199"/>
      <c r="N498" s="199"/>
      <c r="O498" s="199"/>
      <c r="P498" s="199"/>
      <c r="Q498" s="199"/>
      <c r="R498" s="199"/>
      <c r="S498" s="199"/>
      <c r="T498" s="199"/>
      <c r="U498" s="199"/>
      <c r="V498" s="199"/>
      <c r="W498" s="199"/>
      <c r="X498" s="199"/>
      <c r="Y498" s="199"/>
      <c r="Z498" s="199"/>
      <c r="AA498" s="199"/>
      <c r="AB498" s="199"/>
      <c r="AC498" s="199"/>
      <c r="AD498" s="199"/>
      <c r="AE498" s="199"/>
      <c r="AF498" s="199"/>
      <c r="AG498" s="199"/>
      <c r="AH498" s="199"/>
      <c r="AI498" s="199"/>
      <c r="AJ498" s="199"/>
      <c r="AK498" s="199"/>
      <c r="AL498" s="199"/>
      <c r="AM498" s="199"/>
      <c r="AN498" s="199"/>
      <c r="AO498" s="199"/>
      <c r="AP498" s="199"/>
      <c r="AQ498" s="199"/>
      <c r="AR498" s="199"/>
      <c r="AS498" s="199"/>
      <c r="AT498" s="199"/>
      <c r="AU498" s="199"/>
      <c r="AV498" s="199"/>
      <c r="AW498" s="199"/>
      <c r="AX498" s="199"/>
      <c r="AY498" s="199"/>
      <c r="AZ498" s="199"/>
      <c r="BA498" s="199"/>
      <c r="BB498" s="199"/>
      <c r="BC498" s="199"/>
      <c r="BD498" s="199"/>
      <c r="BE498" s="199"/>
      <c r="BF498" s="199"/>
      <c r="BG498" s="199"/>
      <c r="BH498" s="199"/>
      <c r="BI498" s="199"/>
      <c r="BJ498" s="199"/>
      <c r="BK498" s="199"/>
      <c r="BL498" s="199"/>
      <c r="BM498" s="199"/>
      <c r="BN498" s="199"/>
      <c r="BO498" s="199"/>
      <c r="BP498" s="199"/>
      <c r="BQ498" s="199"/>
      <c r="BR498" s="199"/>
      <c r="BS498" s="199"/>
      <c r="BT498" s="199"/>
      <c r="BU498" s="199"/>
      <c r="BV498" s="199"/>
      <c r="BW498" s="199"/>
      <c r="BX498" s="199"/>
      <c r="BY498" s="199"/>
      <c r="BZ498" s="199"/>
      <c r="CA498" s="199"/>
      <c r="CB498" s="199"/>
      <c r="CC498" s="199"/>
      <c r="CD498" s="199"/>
      <c r="CE498" s="199"/>
      <c r="CF498" s="199"/>
      <c r="CG498" s="199"/>
      <c r="CH498" s="199"/>
      <c r="CI498" s="199"/>
      <c r="CJ498" s="199"/>
      <c r="CK498" s="199"/>
      <c r="CL498" s="199"/>
      <c r="CM498" s="199"/>
      <c r="CN498" s="199"/>
      <c r="CO498" s="199"/>
      <c r="CP498" s="199"/>
      <c r="CQ498" s="199"/>
      <c r="CR498" s="199"/>
      <c r="CS498" s="199"/>
      <c r="CT498" s="199"/>
      <c r="CU498" s="199"/>
      <c r="CV498" s="199"/>
      <c r="CW498" s="199"/>
      <c r="CX498" s="199"/>
      <c r="CY498" s="199"/>
      <c r="CZ498" s="199"/>
      <c r="DA498" s="199"/>
      <c r="DB498" s="199"/>
      <c r="DC498" s="199"/>
      <c r="DD498" s="199"/>
      <c r="DE498" s="199"/>
      <c r="DF498" s="199"/>
      <c r="DG498" s="199"/>
      <c r="DH498" s="199"/>
      <c r="DI498" s="199"/>
      <c r="DJ498" s="199"/>
      <c r="DK498" s="199"/>
      <c r="DL498" s="199"/>
      <c r="DM498" s="199"/>
      <c r="DN498" s="199"/>
      <c r="DO498" s="199"/>
      <c r="DP498" s="199"/>
      <c r="DQ498" s="199"/>
      <c r="DR498" s="199"/>
      <c r="DS498" s="199"/>
      <c r="DT498" s="199"/>
      <c r="DU498" s="199"/>
      <c r="DV498" s="199"/>
      <c r="DW498" s="199"/>
      <c r="DX498" s="199"/>
      <c r="DY498" s="199"/>
      <c r="DZ498" s="199"/>
      <c r="EA498" s="199"/>
      <c r="EB498" s="199"/>
      <c r="EC498" s="199"/>
      <c r="ED498" s="199"/>
      <c r="EE498" s="199"/>
      <c r="EF498" s="199"/>
    </row>
    <row r="499" spans="1:137" s="9" customFormat="1" outlineLevel="1">
      <c r="A499" s="220" t="s">
        <v>150</v>
      </c>
      <c r="B499" s="220" t="s">
        <v>283</v>
      </c>
      <c r="C499" s="220" t="s">
        <v>284</v>
      </c>
      <c r="D499" s="220"/>
      <c r="E499" s="220"/>
      <c r="F499" s="220"/>
      <c r="G499" s="220"/>
      <c r="H499" s="220"/>
      <c r="I499" s="220"/>
      <c r="J499" s="220"/>
      <c r="K499" s="220"/>
      <c r="L499" s="220"/>
      <c r="M499" s="220"/>
      <c r="N499" s="220"/>
      <c r="O499" s="220"/>
      <c r="P499" s="220"/>
      <c r="Q499" s="220"/>
      <c r="R499" s="220"/>
      <c r="S499" s="220"/>
      <c r="T499" s="220"/>
      <c r="U499" s="220"/>
      <c r="V499" s="220"/>
      <c r="W499" s="220"/>
      <c r="X499" s="220"/>
      <c r="Y499" s="220"/>
      <c r="Z499" s="220"/>
      <c r="AA499" s="220"/>
      <c r="AB499" s="220"/>
      <c r="AC499" s="220"/>
      <c r="AD499" s="220"/>
      <c r="AE499" s="220"/>
      <c r="AF499" s="220"/>
      <c r="AG499" s="220"/>
      <c r="AH499" s="220"/>
      <c r="AI499" s="220"/>
      <c r="AJ499" s="220"/>
      <c r="AK499" s="220"/>
      <c r="AL499" s="220"/>
      <c r="AM499" s="220"/>
      <c r="AN499" s="220"/>
      <c r="AO499" s="220"/>
      <c r="AP499" s="220"/>
      <c r="AQ499" s="220"/>
      <c r="AR499" s="220"/>
      <c r="AS499" s="220"/>
      <c r="AT499" s="220"/>
      <c r="AU499" s="220"/>
      <c r="AV499" s="220"/>
      <c r="AW499" s="220"/>
      <c r="AX499" s="220"/>
      <c r="AY499" s="220"/>
      <c r="AZ499" s="220"/>
      <c r="BA499" s="220"/>
      <c r="BB499" s="220"/>
      <c r="BC499" s="220"/>
      <c r="BD499" s="220"/>
      <c r="BE499" s="220"/>
      <c r="BF499" s="220"/>
      <c r="BG499" s="220"/>
      <c r="BH499" s="220"/>
      <c r="BI499" s="220"/>
      <c r="BJ499" s="220"/>
      <c r="BK499" s="220"/>
      <c r="BL499" s="220"/>
      <c r="BM499" s="220"/>
      <c r="BN499" s="220"/>
      <c r="BO499" s="220"/>
      <c r="BP499" s="220"/>
      <c r="BQ499" s="220"/>
      <c r="BR499" s="220"/>
      <c r="BS499" s="220"/>
      <c r="BT499" s="220"/>
      <c r="BU499" s="220"/>
      <c r="BV499" s="220"/>
      <c r="BW499" s="220"/>
      <c r="BX499" s="220"/>
      <c r="BY499" s="220"/>
      <c r="BZ499" s="220"/>
      <c r="CA499" s="220"/>
      <c r="CB499" s="220"/>
      <c r="CC499" s="220"/>
      <c r="CD499" s="220"/>
      <c r="CE499" s="220"/>
      <c r="CF499" s="220"/>
      <c r="CG499" s="220"/>
      <c r="CH499" s="220"/>
      <c r="CI499" s="220"/>
      <c r="CJ499" s="220"/>
      <c r="CK499" s="220"/>
      <c r="CL499" s="220"/>
      <c r="CM499" s="220"/>
      <c r="CN499" s="220"/>
      <c r="CO499" s="220"/>
      <c r="CP499" s="220"/>
      <c r="CQ499" s="220"/>
      <c r="CR499" s="220"/>
      <c r="CS499" s="220"/>
      <c r="CT499" s="220"/>
      <c r="CU499" s="220"/>
      <c r="CV499" s="220"/>
      <c r="CW499" s="220"/>
      <c r="CX499" s="220"/>
      <c r="CY499" s="220"/>
      <c r="CZ499" s="220"/>
      <c r="DA499" s="220"/>
      <c r="DB499" s="220"/>
      <c r="DC499" s="220"/>
      <c r="DD499" s="220"/>
      <c r="DE499" s="220"/>
      <c r="DF499" s="220"/>
      <c r="DG499" s="220"/>
      <c r="DH499" s="220"/>
      <c r="DI499" s="220"/>
      <c r="DJ499" s="220"/>
      <c r="DK499" s="220"/>
      <c r="DL499" s="220"/>
      <c r="DM499" s="220"/>
      <c r="DN499" s="220"/>
      <c r="DO499" s="220"/>
      <c r="DP499" s="220"/>
      <c r="DQ499" s="220"/>
      <c r="DR499" s="220"/>
      <c r="DS499" s="220"/>
      <c r="DT499" s="220"/>
      <c r="DU499" s="220"/>
      <c r="DV499" s="220"/>
      <c r="DW499" s="220"/>
      <c r="DX499" s="220"/>
      <c r="DY499" s="220"/>
      <c r="DZ499" s="220"/>
      <c r="EA499" s="220"/>
      <c r="EB499" s="220"/>
      <c r="EC499" s="220"/>
      <c r="ED499" s="220"/>
      <c r="EE499" s="220"/>
      <c r="EF499" s="220"/>
    </row>
    <row r="500" spans="1:137" outlineLevel="1">
      <c r="A500" s="211" t="e">
        <f>A497&amp;"."&amp;A499&amp;"."&amp;A498&amp;"."&amp;B500</f>
        <v>#REF!</v>
      </c>
      <c r="B500">
        <v>1</v>
      </c>
      <c r="C500" t="e">
        <f>_xlfn.XLOOKUP($A500,Select!$A$4:$A$65,Select!$H$4:$H$65)</f>
        <v>#REF!</v>
      </c>
      <c r="D500"/>
      <c r="E500"/>
      <c r="F500"/>
      <c r="G500"/>
      <c r="H500"/>
      <c r="I500"/>
      <c r="J500"/>
      <c r="K500"/>
      <c r="L500"/>
      <c r="M500" s="200"/>
      <c r="N500" s="200"/>
      <c r="O500" s="200"/>
      <c r="P500" s="200"/>
      <c r="Q500" s="200"/>
      <c r="R500" s="200"/>
      <c r="S500" s="200"/>
      <c r="T500" s="200"/>
      <c r="U500" s="200"/>
      <c r="V500" s="200"/>
      <c r="W500" s="200"/>
      <c r="X500" s="200"/>
      <c r="Y500" s="200"/>
      <c r="Z500" s="200"/>
      <c r="AA500" s="200"/>
      <c r="AB500" s="200"/>
      <c r="AC500" s="200"/>
      <c r="AD500" s="200"/>
      <c r="AE500" s="200"/>
      <c r="AF500" s="200"/>
      <c r="AG500" s="200"/>
      <c r="AH500" s="200"/>
      <c r="AI500" s="200"/>
      <c r="AJ500" s="200"/>
      <c r="AK500" s="200"/>
      <c r="AL500" s="200"/>
      <c r="AM500" s="200"/>
      <c r="AN500" s="200"/>
      <c r="AO500" s="200"/>
      <c r="AP500" s="200"/>
      <c r="AQ500" s="200"/>
      <c r="AR500" s="200"/>
      <c r="AS500" s="200"/>
      <c r="AT500" s="200"/>
      <c r="AU500" s="200"/>
      <c r="AV500" s="200"/>
      <c r="AW500" s="200"/>
      <c r="AX500" s="200"/>
      <c r="AY500" s="200"/>
      <c r="AZ500" s="200"/>
      <c r="BA500" s="200"/>
      <c r="BB500" s="200"/>
      <c r="BC500" s="200"/>
      <c r="BD500" s="200"/>
      <c r="BE500" s="200"/>
      <c r="BF500" s="200"/>
      <c r="BG500" s="200"/>
      <c r="BH500" s="200"/>
      <c r="BI500" s="200"/>
      <c r="BJ500" s="200"/>
      <c r="BK500" s="200"/>
      <c r="BL500" s="200"/>
      <c r="BM500" s="200"/>
      <c r="BN500" s="200"/>
      <c r="BO500" s="200"/>
      <c r="BP500" s="200"/>
      <c r="BQ500" s="200"/>
      <c r="BR500" s="200"/>
      <c r="BS500" s="200"/>
      <c r="BT500" s="200"/>
      <c r="BU500" s="200"/>
      <c r="BV500" s="200"/>
      <c r="BW500" s="200"/>
      <c r="BX500" s="200"/>
      <c r="BY500" s="200"/>
      <c r="BZ500" s="200"/>
      <c r="CA500" s="200"/>
      <c r="CB500" s="200"/>
      <c r="CC500" s="200"/>
      <c r="CD500" s="200"/>
      <c r="CE500" s="200"/>
      <c r="CF500" s="200"/>
      <c r="CG500" s="200"/>
      <c r="CH500" s="200"/>
      <c r="CI500" s="200"/>
      <c r="CJ500" s="200"/>
      <c r="CK500" s="200"/>
      <c r="CL500" s="200"/>
      <c r="CM500" s="200"/>
      <c r="CN500" s="200"/>
      <c r="CO500" s="200"/>
      <c r="CP500" s="200"/>
      <c r="CQ500" s="200"/>
      <c r="CR500" s="200"/>
      <c r="CS500" s="200"/>
      <c r="CT500" s="200"/>
      <c r="CU500" s="200"/>
      <c r="CV500" s="200"/>
      <c r="CW500" s="200"/>
      <c r="CX500" s="200"/>
      <c r="CY500" s="200"/>
      <c r="CZ500" s="200"/>
      <c r="DA500" s="200"/>
      <c r="DB500" s="200"/>
      <c r="DC500" s="200"/>
      <c r="DD500" s="200"/>
      <c r="DE500" s="200"/>
      <c r="DF500" s="200"/>
      <c r="DG500" s="200"/>
      <c r="DH500" s="200"/>
      <c r="DI500" s="200"/>
      <c r="DJ500" s="200"/>
      <c r="DK500" s="200"/>
      <c r="DL500" s="200"/>
      <c r="DM500" s="200"/>
      <c r="DN500" s="200"/>
      <c r="DO500" s="200"/>
      <c r="DP500" s="200"/>
      <c r="DQ500" s="200"/>
      <c r="DR500" s="200"/>
      <c r="DS500" s="200"/>
      <c r="DT500" s="200"/>
      <c r="DU500" s="200"/>
      <c r="DV500" s="200"/>
      <c r="DW500" s="200"/>
      <c r="DX500" s="200"/>
      <c r="DY500" s="200"/>
      <c r="DZ500" s="200"/>
      <c r="EA500" s="200"/>
      <c r="EB500" s="200"/>
      <c r="EC500" s="200"/>
      <c r="ED500" s="200"/>
      <c r="EE500" s="200"/>
      <c r="EF500" s="200"/>
      <c r="EG500" s="32"/>
    </row>
    <row r="501" spans="1:137" outlineLevel="1">
      <c r="A501" s="211" t="e">
        <f>A497&amp;"."&amp;A499&amp;"."&amp;A498&amp;"."&amp;B501</f>
        <v>#REF!</v>
      </c>
      <c r="B501">
        <v>2</v>
      </c>
      <c r="C501" t="e">
        <f>_xlfn.XLOOKUP($A501,Select!$A$4:$A$65,Select!$H$4:$H$65)</f>
        <v>#REF!</v>
      </c>
      <c r="D501"/>
      <c r="E501"/>
      <c r="F501"/>
      <c r="G501"/>
      <c r="H501"/>
      <c r="I501"/>
      <c r="J501"/>
      <c r="K501"/>
      <c r="L501"/>
      <c r="M501" s="200"/>
      <c r="N501" s="200"/>
      <c r="O501" s="200"/>
      <c r="P501" s="200"/>
      <c r="Q501" s="200"/>
      <c r="R501" s="200"/>
      <c r="S501" s="200"/>
      <c r="T501" s="200"/>
      <c r="U501" s="200"/>
      <c r="V501" s="200"/>
      <c r="W501" s="200"/>
      <c r="X501" s="200"/>
      <c r="Y501" s="200"/>
      <c r="Z501" s="200"/>
      <c r="AA501" s="200"/>
      <c r="AB501" s="200"/>
      <c r="AC501" s="200"/>
      <c r="AD501" s="200"/>
      <c r="AE501" s="200"/>
      <c r="AF501" s="200"/>
      <c r="AG501" s="200"/>
      <c r="AH501" s="200"/>
      <c r="AI501" s="200"/>
      <c r="AJ501" s="200"/>
      <c r="AK501" s="200"/>
      <c r="AL501" s="200"/>
      <c r="AM501" s="200"/>
      <c r="AN501" s="200"/>
      <c r="AO501" s="200"/>
      <c r="AP501" s="200"/>
      <c r="AQ501" s="200"/>
      <c r="AR501" s="200"/>
      <c r="AS501" s="200"/>
      <c r="AT501" s="200"/>
      <c r="AU501" s="200"/>
      <c r="AV501" s="200"/>
      <c r="AW501" s="200"/>
      <c r="AX501" s="200"/>
      <c r="AY501" s="200"/>
      <c r="AZ501" s="200"/>
      <c r="BA501" s="200"/>
      <c r="BB501" s="200"/>
      <c r="BC501" s="200"/>
      <c r="BD501" s="200"/>
      <c r="BE501" s="200"/>
      <c r="BF501" s="200"/>
      <c r="BG501" s="200"/>
      <c r="BH501" s="200"/>
      <c r="BI501" s="200"/>
      <c r="BJ501" s="200"/>
      <c r="BK501" s="200"/>
      <c r="BL501" s="200"/>
      <c r="BM501" s="200"/>
      <c r="BN501" s="200"/>
      <c r="BO501" s="200"/>
      <c r="BP501" s="200"/>
      <c r="BQ501" s="200"/>
      <c r="BR501" s="200"/>
      <c r="BS501" s="200"/>
      <c r="BT501" s="200"/>
      <c r="BU501" s="200"/>
      <c r="BV501" s="200"/>
      <c r="BW501" s="200"/>
      <c r="BX501" s="200"/>
      <c r="BY501" s="200"/>
      <c r="BZ501" s="200"/>
      <c r="CA501" s="200"/>
      <c r="CB501" s="200"/>
      <c r="CC501" s="200"/>
      <c r="CD501" s="200"/>
      <c r="CE501" s="200"/>
      <c r="CF501" s="200"/>
      <c r="CG501" s="200"/>
      <c r="CH501" s="200"/>
      <c r="CI501" s="200"/>
      <c r="CJ501" s="200"/>
      <c r="CK501" s="200"/>
      <c r="CL501" s="200"/>
      <c r="CM501" s="200"/>
      <c r="CN501" s="200"/>
      <c r="CO501" s="200"/>
      <c r="CP501" s="200"/>
      <c r="CQ501" s="200"/>
      <c r="CR501" s="200"/>
      <c r="CS501" s="200"/>
      <c r="CT501" s="200"/>
      <c r="CU501" s="200"/>
      <c r="CV501" s="200"/>
      <c r="CW501" s="200"/>
      <c r="CX501" s="200"/>
      <c r="CY501" s="200"/>
      <c r="CZ501" s="200"/>
      <c r="DA501" s="200"/>
      <c r="DB501" s="200"/>
      <c r="DC501" s="200"/>
      <c r="DD501" s="200"/>
      <c r="DE501" s="200"/>
      <c r="DF501" s="200"/>
      <c r="DG501" s="200"/>
      <c r="DH501" s="200"/>
      <c r="DI501" s="200"/>
      <c r="DJ501" s="200"/>
      <c r="DK501" s="200"/>
      <c r="DL501" s="200"/>
      <c r="DM501" s="200"/>
      <c r="DN501" s="200"/>
      <c r="DO501" s="200"/>
      <c r="DP501" s="200"/>
      <c r="DQ501" s="200"/>
      <c r="DR501" s="200"/>
      <c r="DS501" s="200"/>
      <c r="DT501" s="200"/>
      <c r="DU501" s="200"/>
      <c r="DV501" s="200"/>
      <c r="DW501" s="200"/>
      <c r="DX501" s="200"/>
      <c r="DY501" s="200"/>
      <c r="DZ501" s="200"/>
      <c r="EA501" s="200"/>
      <c r="EB501" s="200"/>
      <c r="EC501" s="200"/>
      <c r="ED501" s="200"/>
      <c r="EE501" s="200"/>
      <c r="EF501" s="200"/>
      <c r="EG501" s="32"/>
    </row>
    <row r="502" spans="1:137" outlineLevel="1">
      <c r="A502" s="211" t="e">
        <f>A497&amp;"."&amp;A499&amp;"."&amp;A498&amp;"."&amp;B502</f>
        <v>#REF!</v>
      </c>
      <c r="B502">
        <v>3</v>
      </c>
      <c r="C502" t="e">
        <f>_xlfn.XLOOKUP($A502,Select!$A$4:$A$65,Select!$H$4:$H$65)</f>
        <v>#REF!</v>
      </c>
      <c r="D502"/>
      <c r="E502"/>
      <c r="F502"/>
      <c r="G502"/>
      <c r="H502"/>
      <c r="I502"/>
      <c r="J502"/>
      <c r="K502"/>
      <c r="L502"/>
      <c r="M502" s="200"/>
      <c r="N502" s="200"/>
      <c r="O502" s="200"/>
      <c r="P502" s="200"/>
      <c r="Q502" s="200"/>
      <c r="R502" s="200"/>
      <c r="S502" s="200"/>
      <c r="T502" s="200"/>
      <c r="U502" s="200"/>
      <c r="V502" s="200"/>
      <c r="W502" s="200"/>
      <c r="X502" s="200"/>
      <c r="Y502" s="200"/>
      <c r="Z502" s="200"/>
      <c r="AA502" s="200"/>
      <c r="AB502" s="200"/>
      <c r="AC502" s="200"/>
      <c r="AD502" s="200"/>
      <c r="AE502" s="200"/>
      <c r="AF502" s="200"/>
      <c r="AG502" s="200"/>
      <c r="AH502" s="200"/>
      <c r="AI502" s="200"/>
      <c r="AJ502" s="200"/>
      <c r="AK502" s="200"/>
      <c r="AL502" s="200"/>
      <c r="AM502" s="200"/>
      <c r="AN502" s="200"/>
      <c r="AO502" s="200"/>
      <c r="AP502" s="200"/>
      <c r="AQ502" s="200"/>
      <c r="AR502" s="200"/>
      <c r="AS502" s="200"/>
      <c r="AT502" s="200"/>
      <c r="AU502" s="200"/>
      <c r="AV502" s="200"/>
      <c r="AW502" s="200"/>
      <c r="AX502" s="200"/>
      <c r="AY502" s="200"/>
      <c r="AZ502" s="200"/>
      <c r="BA502" s="200"/>
      <c r="BB502" s="200"/>
      <c r="BC502" s="200"/>
      <c r="BD502" s="200"/>
      <c r="BE502" s="200"/>
      <c r="BF502" s="200"/>
      <c r="BG502" s="200"/>
      <c r="BH502" s="200"/>
      <c r="BI502" s="200"/>
      <c r="BJ502" s="200"/>
      <c r="BK502" s="200"/>
      <c r="BL502" s="200"/>
      <c r="BM502" s="200"/>
      <c r="BN502" s="200"/>
      <c r="BO502" s="200"/>
      <c r="BP502" s="200"/>
      <c r="BQ502" s="200"/>
      <c r="BR502" s="200"/>
      <c r="BS502" s="200"/>
      <c r="BT502" s="200"/>
      <c r="BU502" s="200"/>
      <c r="BV502" s="200"/>
      <c r="BW502" s="200"/>
      <c r="BX502" s="200"/>
      <c r="BY502" s="200"/>
      <c r="BZ502" s="200"/>
      <c r="CA502" s="200"/>
      <c r="CB502" s="200"/>
      <c r="CC502" s="200"/>
      <c r="CD502" s="200"/>
      <c r="CE502" s="200"/>
      <c r="CF502" s="200"/>
      <c r="CG502" s="200"/>
      <c r="CH502" s="200"/>
      <c r="CI502" s="200"/>
      <c r="CJ502" s="200"/>
      <c r="CK502" s="200"/>
      <c r="CL502" s="200"/>
      <c r="CM502" s="200"/>
      <c r="CN502" s="200"/>
      <c r="CO502" s="200"/>
      <c r="CP502" s="200"/>
      <c r="CQ502" s="200"/>
      <c r="CR502" s="200"/>
      <c r="CS502" s="200"/>
      <c r="CT502" s="200"/>
      <c r="CU502" s="200"/>
      <c r="CV502" s="200"/>
      <c r="CW502" s="200"/>
      <c r="CX502" s="200"/>
      <c r="CY502" s="200"/>
      <c r="CZ502" s="200"/>
      <c r="DA502" s="200"/>
      <c r="DB502" s="200"/>
      <c r="DC502" s="200"/>
      <c r="DD502" s="200"/>
      <c r="DE502" s="200"/>
      <c r="DF502" s="200"/>
      <c r="DG502" s="200"/>
      <c r="DH502" s="200"/>
      <c r="DI502" s="200"/>
      <c r="DJ502" s="200"/>
      <c r="DK502" s="200"/>
      <c r="DL502" s="200"/>
      <c r="DM502" s="200"/>
      <c r="DN502" s="200"/>
      <c r="DO502" s="200"/>
      <c r="DP502" s="200"/>
      <c r="DQ502" s="200"/>
      <c r="DR502" s="200"/>
      <c r="DS502" s="200"/>
      <c r="DT502" s="200"/>
      <c r="DU502" s="200"/>
      <c r="DV502" s="200"/>
      <c r="DW502" s="200"/>
      <c r="DX502" s="200"/>
      <c r="DY502" s="200"/>
      <c r="DZ502" s="200"/>
      <c r="EA502" s="200"/>
      <c r="EB502" s="200"/>
      <c r="EC502" s="200"/>
      <c r="ED502" s="200"/>
      <c r="EE502" s="200"/>
      <c r="EF502" s="200"/>
      <c r="EG502" s="32"/>
    </row>
    <row r="503" spans="1:137" outlineLevel="1">
      <c r="A503" s="211" t="e">
        <f>A497&amp;"."&amp;A499&amp;"."&amp;A498&amp;"."&amp;B503</f>
        <v>#REF!</v>
      </c>
      <c r="B503">
        <v>4</v>
      </c>
      <c r="C503" t="e">
        <f>_xlfn.XLOOKUP($A503,Select!$A$4:$A$65,Select!$H$4:$H$65)</f>
        <v>#REF!</v>
      </c>
      <c r="D503"/>
      <c r="E503"/>
      <c r="F503"/>
      <c r="G503"/>
      <c r="H503"/>
      <c r="I503"/>
      <c r="J503"/>
      <c r="K503"/>
      <c r="L503"/>
      <c r="M503" s="200"/>
      <c r="N503" s="200"/>
      <c r="O503" s="200"/>
      <c r="P503" s="200"/>
      <c r="Q503" s="200"/>
      <c r="R503" s="200"/>
      <c r="S503" s="200"/>
      <c r="T503" s="200"/>
      <c r="U503" s="200"/>
      <c r="V503" s="200"/>
      <c r="W503" s="200"/>
      <c r="X503" s="200"/>
      <c r="Y503" s="200"/>
      <c r="Z503" s="200"/>
      <c r="AA503" s="200"/>
      <c r="AB503" s="200"/>
      <c r="AC503" s="200"/>
      <c r="AD503" s="200"/>
      <c r="AE503" s="200"/>
      <c r="AF503" s="200"/>
      <c r="AG503" s="200"/>
      <c r="AH503" s="200"/>
      <c r="AI503" s="200"/>
      <c r="AJ503" s="200"/>
      <c r="AK503" s="200"/>
      <c r="AL503" s="200"/>
      <c r="AM503" s="200"/>
      <c r="AN503" s="200"/>
      <c r="AO503" s="200"/>
      <c r="AP503" s="200"/>
      <c r="AQ503" s="200"/>
      <c r="AR503" s="200"/>
      <c r="AS503" s="200"/>
      <c r="AT503" s="200"/>
      <c r="AU503" s="200"/>
      <c r="AV503" s="200"/>
      <c r="AW503" s="200"/>
      <c r="AX503" s="200"/>
      <c r="AY503" s="200"/>
      <c r="AZ503" s="200"/>
      <c r="BA503" s="200"/>
      <c r="BB503" s="200"/>
      <c r="BC503" s="200"/>
      <c r="BD503" s="200"/>
      <c r="BE503" s="200"/>
      <c r="BF503" s="200"/>
      <c r="BG503" s="200"/>
      <c r="BH503" s="200"/>
      <c r="BI503" s="200"/>
      <c r="BJ503" s="200"/>
      <c r="BK503" s="200"/>
      <c r="BL503" s="200"/>
      <c r="BM503" s="200"/>
      <c r="BN503" s="200"/>
      <c r="BO503" s="200"/>
      <c r="BP503" s="200"/>
      <c r="BQ503" s="200"/>
      <c r="BR503" s="200"/>
      <c r="BS503" s="200"/>
      <c r="BT503" s="200"/>
      <c r="BU503" s="200"/>
      <c r="BV503" s="200"/>
      <c r="BW503" s="200"/>
      <c r="BX503" s="200"/>
      <c r="BY503" s="200"/>
      <c r="BZ503" s="200"/>
      <c r="CA503" s="200"/>
      <c r="CB503" s="200"/>
      <c r="CC503" s="200"/>
      <c r="CD503" s="200"/>
      <c r="CE503" s="200"/>
      <c r="CF503" s="200"/>
      <c r="CG503" s="200"/>
      <c r="CH503" s="200"/>
      <c r="CI503" s="200"/>
      <c r="CJ503" s="200"/>
      <c r="CK503" s="200"/>
      <c r="CL503" s="200"/>
      <c r="CM503" s="200"/>
      <c r="CN503" s="200"/>
      <c r="CO503" s="200"/>
      <c r="CP503" s="200"/>
      <c r="CQ503" s="200"/>
      <c r="CR503" s="200"/>
      <c r="CS503" s="200"/>
      <c r="CT503" s="200"/>
      <c r="CU503" s="200"/>
      <c r="CV503" s="200"/>
      <c r="CW503" s="200"/>
      <c r="CX503" s="200"/>
      <c r="CY503" s="200"/>
      <c r="CZ503" s="200"/>
      <c r="DA503" s="200"/>
      <c r="DB503" s="200"/>
      <c r="DC503" s="200"/>
      <c r="DD503" s="200"/>
      <c r="DE503" s="200"/>
      <c r="DF503" s="200"/>
      <c r="DG503" s="200"/>
      <c r="DH503" s="200"/>
      <c r="DI503" s="200"/>
      <c r="DJ503" s="200"/>
      <c r="DK503" s="200"/>
      <c r="DL503" s="200"/>
      <c r="DM503" s="200"/>
      <c r="DN503" s="200"/>
      <c r="DO503" s="200"/>
      <c r="DP503" s="200"/>
      <c r="DQ503" s="200"/>
      <c r="DR503" s="200"/>
      <c r="DS503" s="200"/>
      <c r="DT503" s="200"/>
      <c r="DU503" s="200"/>
      <c r="DV503" s="200"/>
      <c r="DW503" s="200"/>
      <c r="DX503" s="200"/>
      <c r="DY503" s="200"/>
      <c r="DZ503" s="200"/>
      <c r="EA503" s="200"/>
      <c r="EB503" s="200"/>
      <c r="EC503" s="200"/>
      <c r="ED503" s="200"/>
      <c r="EE503" s="200"/>
      <c r="EF503" s="200"/>
      <c r="EG503" s="32"/>
    </row>
    <row r="504" spans="1:137" outlineLevel="1">
      <c r="A504" s="211" t="e">
        <f>A497&amp;"."&amp;A499&amp;"."&amp;A498&amp;"."&amp;B504</f>
        <v>#REF!</v>
      </c>
      <c r="B504">
        <v>5</v>
      </c>
      <c r="C504" t="e">
        <f>_xlfn.XLOOKUP($A504,Select!$A$4:$A$65,Select!$H$4:$H$65)</f>
        <v>#REF!</v>
      </c>
      <c r="D504"/>
      <c r="E504"/>
      <c r="F504"/>
      <c r="G504"/>
      <c r="H504"/>
      <c r="I504"/>
      <c r="J504"/>
      <c r="K504"/>
      <c r="L504"/>
      <c r="M504" s="200"/>
      <c r="N504" s="200"/>
      <c r="O504" s="200"/>
      <c r="P504" s="200"/>
      <c r="Q504" s="200"/>
      <c r="R504" s="200"/>
      <c r="S504" s="200"/>
      <c r="T504" s="200"/>
      <c r="U504" s="200"/>
      <c r="V504" s="200"/>
      <c r="W504" s="200"/>
      <c r="X504" s="200"/>
      <c r="Y504" s="200"/>
      <c r="Z504" s="200"/>
      <c r="AA504" s="200"/>
      <c r="AB504" s="200"/>
      <c r="AC504" s="200"/>
      <c r="AD504" s="200"/>
      <c r="AE504" s="200"/>
      <c r="AF504" s="200"/>
      <c r="AG504" s="200"/>
      <c r="AH504" s="200"/>
      <c r="AI504" s="200"/>
      <c r="AJ504" s="200"/>
      <c r="AK504" s="200"/>
      <c r="AL504" s="200"/>
      <c r="AM504" s="200"/>
      <c r="AN504" s="200"/>
      <c r="AO504" s="200"/>
      <c r="AP504" s="200"/>
      <c r="AQ504" s="200"/>
      <c r="AR504" s="200"/>
      <c r="AS504" s="200"/>
      <c r="AT504" s="200"/>
      <c r="AU504" s="200"/>
      <c r="AV504" s="200"/>
      <c r="AW504" s="200"/>
      <c r="AX504" s="200"/>
      <c r="AY504" s="200"/>
      <c r="AZ504" s="200"/>
      <c r="BA504" s="200"/>
      <c r="BB504" s="200"/>
      <c r="BC504" s="200"/>
      <c r="BD504" s="200"/>
      <c r="BE504" s="200"/>
      <c r="BF504" s="200"/>
      <c r="BG504" s="200"/>
      <c r="BH504" s="200"/>
      <c r="BI504" s="200"/>
      <c r="BJ504" s="200"/>
      <c r="BK504" s="200"/>
      <c r="BL504" s="200"/>
      <c r="BM504" s="200"/>
      <c r="BN504" s="200"/>
      <c r="BO504" s="200"/>
      <c r="BP504" s="200"/>
      <c r="BQ504" s="200"/>
      <c r="BR504" s="200"/>
      <c r="BS504" s="200"/>
      <c r="BT504" s="200"/>
      <c r="BU504" s="200"/>
      <c r="BV504" s="200"/>
      <c r="BW504" s="200"/>
      <c r="BX504" s="200"/>
      <c r="BY504" s="200"/>
      <c r="BZ504" s="200"/>
      <c r="CA504" s="200"/>
      <c r="CB504" s="200"/>
      <c r="CC504" s="200"/>
      <c r="CD504" s="200"/>
      <c r="CE504" s="200"/>
      <c r="CF504" s="200"/>
      <c r="CG504" s="200"/>
      <c r="CH504" s="200"/>
      <c r="CI504" s="200"/>
      <c r="CJ504" s="200"/>
      <c r="CK504" s="200"/>
      <c r="CL504" s="200"/>
      <c r="CM504" s="200"/>
      <c r="CN504" s="200"/>
      <c r="CO504" s="200"/>
      <c r="CP504" s="200"/>
      <c r="CQ504" s="200"/>
      <c r="CR504" s="200"/>
      <c r="CS504" s="200"/>
      <c r="CT504" s="200"/>
      <c r="CU504" s="200"/>
      <c r="CV504" s="200"/>
      <c r="CW504" s="200"/>
      <c r="CX504" s="200"/>
      <c r="CY504" s="200"/>
      <c r="CZ504" s="200"/>
      <c r="DA504" s="200"/>
      <c r="DB504" s="200"/>
      <c r="DC504" s="200"/>
      <c r="DD504" s="200"/>
      <c r="DE504" s="200"/>
      <c r="DF504" s="200"/>
      <c r="DG504" s="200"/>
      <c r="DH504" s="200"/>
      <c r="DI504" s="200"/>
      <c r="DJ504" s="200"/>
      <c r="DK504" s="200"/>
      <c r="DL504" s="200"/>
      <c r="DM504" s="200"/>
      <c r="DN504" s="200"/>
      <c r="DO504" s="200"/>
      <c r="DP504" s="200"/>
      <c r="DQ504" s="200"/>
      <c r="DR504" s="200"/>
      <c r="DS504" s="200"/>
      <c r="DT504" s="200"/>
      <c r="DU504" s="200"/>
      <c r="DV504" s="200"/>
      <c r="DW504" s="200"/>
      <c r="DX504" s="200"/>
      <c r="DY504" s="200"/>
      <c r="DZ504" s="200"/>
      <c r="EA504" s="200"/>
      <c r="EB504" s="200"/>
      <c r="EC504" s="200"/>
      <c r="ED504" s="200"/>
      <c r="EE504" s="200"/>
      <c r="EF504" s="200"/>
      <c r="EG504" s="32"/>
    </row>
    <row r="505" spans="1:137" outlineLevel="1">
      <c r="A505" s="211" t="e">
        <f>A497&amp;"."&amp;A499&amp;"."&amp;A498&amp;"."&amp;B505</f>
        <v>#REF!</v>
      </c>
      <c r="B505">
        <v>6</v>
      </c>
      <c r="C505" t="e">
        <f>_xlfn.XLOOKUP($A505,Select!$A$4:$A$65,Select!$H$4:$H$65)</f>
        <v>#REF!</v>
      </c>
      <c r="D505"/>
      <c r="E505"/>
      <c r="F505"/>
      <c r="G505"/>
      <c r="H505"/>
      <c r="I505"/>
      <c r="J505"/>
      <c r="K505"/>
      <c r="L505"/>
      <c r="M505" s="200"/>
      <c r="N505" s="200"/>
      <c r="O505" s="200"/>
      <c r="P505" s="200"/>
      <c r="Q505" s="200"/>
      <c r="R505" s="200"/>
      <c r="S505" s="200"/>
      <c r="T505" s="200"/>
      <c r="U505" s="200"/>
      <c r="V505" s="200"/>
      <c r="W505" s="200"/>
      <c r="X505" s="200"/>
      <c r="Y505" s="200"/>
      <c r="Z505" s="200"/>
      <c r="AA505" s="200"/>
      <c r="AB505" s="200"/>
      <c r="AC505" s="200"/>
      <c r="AD505" s="200"/>
      <c r="AE505" s="200"/>
      <c r="AF505" s="200"/>
      <c r="AG505" s="200"/>
      <c r="AH505" s="200"/>
      <c r="AI505" s="200"/>
      <c r="AJ505" s="200"/>
      <c r="AK505" s="200"/>
      <c r="AL505" s="200"/>
      <c r="AM505" s="200"/>
      <c r="AN505" s="200"/>
      <c r="AO505" s="200"/>
      <c r="AP505" s="200"/>
      <c r="AQ505" s="200"/>
      <c r="AR505" s="200"/>
      <c r="AS505" s="200"/>
      <c r="AT505" s="200"/>
      <c r="AU505" s="200"/>
      <c r="AV505" s="200"/>
      <c r="AW505" s="200"/>
      <c r="AX505" s="200"/>
      <c r="AY505" s="200"/>
      <c r="AZ505" s="200"/>
      <c r="BA505" s="200"/>
      <c r="BB505" s="200"/>
      <c r="BC505" s="200"/>
      <c r="BD505" s="200"/>
      <c r="BE505" s="200"/>
      <c r="BF505" s="200"/>
      <c r="BG505" s="200"/>
      <c r="BH505" s="200"/>
      <c r="BI505" s="200"/>
      <c r="BJ505" s="200"/>
      <c r="BK505" s="200"/>
      <c r="BL505" s="200"/>
      <c r="BM505" s="200"/>
      <c r="BN505" s="200"/>
      <c r="BO505" s="200"/>
      <c r="BP505" s="200"/>
      <c r="BQ505" s="200"/>
      <c r="BR505" s="200"/>
      <c r="BS505" s="200"/>
      <c r="BT505" s="200"/>
      <c r="BU505" s="200"/>
      <c r="BV505" s="200"/>
      <c r="BW505" s="200"/>
      <c r="BX505" s="200"/>
      <c r="BY505" s="200"/>
      <c r="BZ505" s="200"/>
      <c r="CA505" s="200"/>
      <c r="CB505" s="200"/>
      <c r="CC505" s="200"/>
      <c r="CD505" s="200"/>
      <c r="CE505" s="200"/>
      <c r="CF505" s="200"/>
      <c r="CG505" s="200"/>
      <c r="CH505" s="200"/>
      <c r="CI505" s="200"/>
      <c r="CJ505" s="200"/>
      <c r="CK505" s="200"/>
      <c r="CL505" s="200"/>
      <c r="CM505" s="200"/>
      <c r="CN505" s="200"/>
      <c r="CO505" s="200"/>
      <c r="CP505" s="200"/>
      <c r="CQ505" s="200"/>
      <c r="CR505" s="200"/>
      <c r="CS505" s="200"/>
      <c r="CT505" s="200"/>
      <c r="CU505" s="200"/>
      <c r="CV505" s="200"/>
      <c r="CW505" s="200"/>
      <c r="CX505" s="200"/>
      <c r="CY505" s="200"/>
      <c r="CZ505" s="200"/>
      <c r="DA505" s="200"/>
      <c r="DB505" s="200"/>
      <c r="DC505" s="200"/>
      <c r="DD505" s="200"/>
      <c r="DE505" s="200"/>
      <c r="DF505" s="200"/>
      <c r="DG505" s="200"/>
      <c r="DH505" s="200"/>
      <c r="DI505" s="200"/>
      <c r="DJ505" s="200"/>
      <c r="DK505" s="200"/>
      <c r="DL505" s="200"/>
      <c r="DM505" s="200"/>
      <c r="DN505" s="200"/>
      <c r="DO505" s="200"/>
      <c r="DP505" s="200"/>
      <c r="DQ505" s="200"/>
      <c r="DR505" s="200"/>
      <c r="DS505" s="200"/>
      <c r="DT505" s="200"/>
      <c r="DU505" s="200"/>
      <c r="DV505" s="200"/>
      <c r="DW505" s="200"/>
      <c r="DX505" s="200"/>
      <c r="DY505" s="200"/>
      <c r="DZ505" s="200"/>
      <c r="EA505" s="200"/>
      <c r="EB505" s="200"/>
      <c r="EC505" s="200"/>
      <c r="ED505" s="200"/>
      <c r="EE505" s="200"/>
      <c r="EF505" s="200"/>
      <c r="EG505" s="32"/>
    </row>
    <row r="506" spans="1:137" outlineLevel="1">
      <c r="A506" s="211" t="e">
        <f>A497&amp;"."&amp;A499&amp;"."&amp;A498&amp;"."&amp;B506</f>
        <v>#REF!</v>
      </c>
      <c r="B506">
        <v>7</v>
      </c>
      <c r="C506" t="e">
        <f>_xlfn.XLOOKUP($A506,Select!$A$4:$A$65,Select!$H$4:$H$65)</f>
        <v>#REF!</v>
      </c>
      <c r="D506"/>
      <c r="E506"/>
      <c r="F506"/>
      <c r="G506"/>
      <c r="H506"/>
      <c r="I506"/>
      <c r="J506"/>
      <c r="K506"/>
      <c r="L506"/>
      <c r="M506" s="200"/>
      <c r="N506" s="200"/>
      <c r="O506" s="200"/>
      <c r="P506" s="200"/>
      <c r="Q506" s="200"/>
      <c r="R506" s="200"/>
      <c r="S506" s="200"/>
      <c r="T506" s="200"/>
      <c r="U506" s="200"/>
      <c r="V506" s="200"/>
      <c r="W506" s="200"/>
      <c r="X506" s="200"/>
      <c r="Y506" s="200"/>
      <c r="Z506" s="200"/>
      <c r="AA506" s="200"/>
      <c r="AB506" s="200"/>
      <c r="AC506" s="200"/>
      <c r="AD506" s="200"/>
      <c r="AE506" s="200"/>
      <c r="AF506" s="200"/>
      <c r="AG506" s="200"/>
      <c r="AH506" s="200"/>
      <c r="AI506" s="200"/>
      <c r="AJ506" s="200"/>
      <c r="AK506" s="200"/>
      <c r="AL506" s="200"/>
      <c r="AM506" s="200"/>
      <c r="AN506" s="200"/>
      <c r="AO506" s="200"/>
      <c r="AP506" s="200"/>
      <c r="AQ506" s="200"/>
      <c r="AR506" s="200"/>
      <c r="AS506" s="200"/>
      <c r="AT506" s="200"/>
      <c r="AU506" s="200"/>
      <c r="AV506" s="200"/>
      <c r="AW506" s="200"/>
      <c r="AX506" s="200"/>
      <c r="AY506" s="200"/>
      <c r="AZ506" s="200"/>
      <c r="BA506" s="200"/>
      <c r="BB506" s="200"/>
      <c r="BC506" s="200"/>
      <c r="BD506" s="200"/>
      <c r="BE506" s="200"/>
      <c r="BF506" s="200"/>
      <c r="BG506" s="200"/>
      <c r="BH506" s="200"/>
      <c r="BI506" s="200"/>
      <c r="BJ506" s="200"/>
      <c r="BK506" s="200"/>
      <c r="BL506" s="200"/>
      <c r="BM506" s="200"/>
      <c r="BN506" s="200"/>
      <c r="BO506" s="200"/>
      <c r="BP506" s="200"/>
      <c r="BQ506" s="200"/>
      <c r="BR506" s="200"/>
      <c r="BS506" s="200"/>
      <c r="BT506" s="200"/>
      <c r="BU506" s="200"/>
      <c r="BV506" s="200"/>
      <c r="BW506" s="200"/>
      <c r="BX506" s="200"/>
      <c r="BY506" s="200"/>
      <c r="BZ506" s="200"/>
      <c r="CA506" s="200"/>
      <c r="CB506" s="200"/>
      <c r="CC506" s="200"/>
      <c r="CD506" s="200"/>
      <c r="CE506" s="200"/>
      <c r="CF506" s="200"/>
      <c r="CG506" s="200"/>
      <c r="CH506" s="200"/>
      <c r="CI506" s="200"/>
      <c r="CJ506" s="200"/>
      <c r="CK506" s="200"/>
      <c r="CL506" s="200"/>
      <c r="CM506" s="200"/>
      <c r="CN506" s="200"/>
      <c r="CO506" s="200"/>
      <c r="CP506" s="200"/>
      <c r="CQ506" s="200"/>
      <c r="CR506" s="200"/>
      <c r="CS506" s="200"/>
      <c r="CT506" s="200"/>
      <c r="CU506" s="200"/>
      <c r="CV506" s="200"/>
      <c r="CW506" s="200"/>
      <c r="CX506" s="200"/>
      <c r="CY506" s="200"/>
      <c r="CZ506" s="200"/>
      <c r="DA506" s="200"/>
      <c r="DB506" s="200"/>
      <c r="DC506" s="200"/>
      <c r="DD506" s="200"/>
      <c r="DE506" s="200"/>
      <c r="DF506" s="200"/>
      <c r="DG506" s="200"/>
      <c r="DH506" s="200"/>
      <c r="DI506" s="200"/>
      <c r="DJ506" s="200"/>
      <c r="DK506" s="200"/>
      <c r="DL506" s="200"/>
      <c r="DM506" s="200"/>
      <c r="DN506" s="200"/>
      <c r="DO506" s="200"/>
      <c r="DP506" s="200"/>
      <c r="DQ506" s="200"/>
      <c r="DR506" s="200"/>
      <c r="DS506" s="200"/>
      <c r="DT506" s="200"/>
      <c r="DU506" s="200"/>
      <c r="DV506" s="200"/>
      <c r="DW506" s="200"/>
      <c r="DX506" s="200"/>
      <c r="DY506" s="200"/>
      <c r="DZ506" s="200"/>
      <c r="EA506" s="200"/>
      <c r="EB506" s="200"/>
      <c r="EC506" s="200"/>
      <c r="ED506" s="200"/>
      <c r="EE506" s="200"/>
      <c r="EF506" s="200"/>
      <c r="EG506" s="32"/>
    </row>
    <row r="507" spans="1:137" outlineLevel="1">
      <c r="A507" s="211" t="e">
        <f>A497&amp;"."&amp;A499&amp;"."&amp;A498&amp;"."&amp;B507</f>
        <v>#REF!</v>
      </c>
      <c r="B507">
        <v>8</v>
      </c>
      <c r="C507" t="e">
        <f>_xlfn.XLOOKUP($A507,Select!$A$4:$A$65,Select!$H$4:$H$65)</f>
        <v>#REF!</v>
      </c>
      <c r="D507"/>
      <c r="E507"/>
      <c r="F507"/>
      <c r="G507"/>
      <c r="H507"/>
      <c r="I507"/>
      <c r="J507"/>
      <c r="K507"/>
      <c r="L507"/>
      <c r="M507" s="200"/>
      <c r="N507" s="200"/>
      <c r="O507" s="200"/>
      <c r="P507" s="200"/>
      <c r="Q507" s="200"/>
      <c r="R507" s="200"/>
      <c r="S507" s="200"/>
      <c r="T507" s="200"/>
      <c r="U507" s="200"/>
      <c r="V507" s="200"/>
      <c r="W507" s="200"/>
      <c r="X507" s="200"/>
      <c r="Y507" s="200"/>
      <c r="Z507" s="200"/>
      <c r="AA507" s="200"/>
      <c r="AB507" s="200"/>
      <c r="AC507" s="200"/>
      <c r="AD507" s="200"/>
      <c r="AE507" s="200"/>
      <c r="AF507" s="200"/>
      <c r="AG507" s="200"/>
      <c r="AH507" s="200"/>
      <c r="AI507" s="200"/>
      <c r="AJ507" s="200"/>
      <c r="AK507" s="200"/>
      <c r="AL507" s="200"/>
      <c r="AM507" s="200"/>
      <c r="AN507" s="200"/>
      <c r="AO507" s="200"/>
      <c r="AP507" s="200"/>
      <c r="AQ507" s="200"/>
      <c r="AR507" s="200"/>
      <c r="AS507" s="200"/>
      <c r="AT507" s="200"/>
      <c r="AU507" s="200"/>
      <c r="AV507" s="200"/>
      <c r="AW507" s="200"/>
      <c r="AX507" s="200"/>
      <c r="AY507" s="200"/>
      <c r="AZ507" s="200"/>
      <c r="BA507" s="200"/>
      <c r="BB507" s="200"/>
      <c r="BC507" s="200"/>
      <c r="BD507" s="200"/>
      <c r="BE507" s="200"/>
      <c r="BF507" s="200"/>
      <c r="BG507" s="200"/>
      <c r="BH507" s="200"/>
      <c r="BI507" s="200"/>
      <c r="BJ507" s="200"/>
      <c r="BK507" s="200"/>
      <c r="BL507" s="200"/>
      <c r="BM507" s="200"/>
      <c r="BN507" s="200"/>
      <c r="BO507" s="200"/>
      <c r="BP507" s="200"/>
      <c r="BQ507" s="200"/>
      <c r="BR507" s="200"/>
      <c r="BS507" s="200"/>
      <c r="BT507" s="200"/>
      <c r="BU507" s="200"/>
      <c r="BV507" s="200"/>
      <c r="BW507" s="200"/>
      <c r="BX507" s="200"/>
      <c r="BY507" s="200"/>
      <c r="BZ507" s="200"/>
      <c r="CA507" s="200"/>
      <c r="CB507" s="200"/>
      <c r="CC507" s="200"/>
      <c r="CD507" s="200"/>
      <c r="CE507" s="200"/>
      <c r="CF507" s="200"/>
      <c r="CG507" s="200"/>
      <c r="CH507" s="200"/>
      <c r="CI507" s="200"/>
      <c r="CJ507" s="200"/>
      <c r="CK507" s="200"/>
      <c r="CL507" s="200"/>
      <c r="CM507" s="200"/>
      <c r="CN507" s="200"/>
      <c r="CO507" s="200"/>
      <c r="CP507" s="200"/>
      <c r="CQ507" s="200"/>
      <c r="CR507" s="200"/>
      <c r="CS507" s="200"/>
      <c r="CT507" s="200"/>
      <c r="CU507" s="200"/>
      <c r="CV507" s="200"/>
      <c r="CW507" s="200"/>
      <c r="CX507" s="200"/>
      <c r="CY507" s="200"/>
      <c r="CZ507" s="200"/>
      <c r="DA507" s="200"/>
      <c r="DB507" s="200"/>
      <c r="DC507" s="200"/>
      <c r="DD507" s="200"/>
      <c r="DE507" s="200"/>
      <c r="DF507" s="200"/>
      <c r="DG507" s="200"/>
      <c r="DH507" s="200"/>
      <c r="DI507" s="200"/>
      <c r="DJ507" s="200"/>
      <c r="DK507" s="200"/>
      <c r="DL507" s="200"/>
      <c r="DM507" s="200"/>
      <c r="DN507" s="200"/>
      <c r="DO507" s="200"/>
      <c r="DP507" s="200"/>
      <c r="DQ507" s="200"/>
      <c r="DR507" s="200"/>
      <c r="DS507" s="200"/>
      <c r="DT507" s="200"/>
      <c r="DU507" s="200"/>
      <c r="DV507" s="200"/>
      <c r="DW507" s="200"/>
      <c r="DX507" s="200"/>
      <c r="DY507" s="200"/>
      <c r="DZ507" s="200"/>
      <c r="EA507" s="200"/>
      <c r="EB507" s="200"/>
      <c r="EC507" s="200"/>
      <c r="ED507" s="200"/>
      <c r="EE507" s="200"/>
      <c r="EF507" s="200"/>
      <c r="EG507" s="32"/>
    </row>
    <row r="508" spans="1:137" outlineLevel="1">
      <c r="A508" s="211" t="e">
        <f>A497&amp;"."&amp;A499&amp;"."&amp;A498&amp;"."&amp;B508</f>
        <v>#REF!</v>
      </c>
      <c r="B508">
        <v>9</v>
      </c>
      <c r="C508" t="e">
        <f>_xlfn.XLOOKUP($A508,Select!$A$4:$A$65,Select!$H$4:$H$65)</f>
        <v>#REF!</v>
      </c>
      <c r="D508"/>
      <c r="E508"/>
      <c r="F508"/>
      <c r="G508"/>
      <c r="H508"/>
      <c r="I508"/>
      <c r="J508"/>
      <c r="K508"/>
      <c r="L508"/>
      <c r="M508" s="200"/>
      <c r="N508" s="200"/>
      <c r="O508" s="200"/>
      <c r="P508" s="200"/>
      <c r="Q508" s="200"/>
      <c r="R508" s="200"/>
      <c r="S508" s="200"/>
      <c r="T508" s="200"/>
      <c r="U508" s="200"/>
      <c r="V508" s="200"/>
      <c r="W508" s="200"/>
      <c r="X508" s="200"/>
      <c r="Y508" s="200"/>
      <c r="Z508" s="200"/>
      <c r="AA508" s="200"/>
      <c r="AB508" s="200"/>
      <c r="AC508" s="200"/>
      <c r="AD508" s="200"/>
      <c r="AE508" s="200"/>
      <c r="AF508" s="200"/>
      <c r="AG508" s="200"/>
      <c r="AH508" s="200"/>
      <c r="AI508" s="200"/>
      <c r="AJ508" s="200"/>
      <c r="AK508" s="200"/>
      <c r="AL508" s="200"/>
      <c r="AM508" s="200"/>
      <c r="AN508" s="200"/>
      <c r="AO508" s="200"/>
      <c r="AP508" s="200"/>
      <c r="AQ508" s="200"/>
      <c r="AR508" s="200"/>
      <c r="AS508" s="200"/>
      <c r="AT508" s="200"/>
      <c r="AU508" s="200"/>
      <c r="AV508" s="200"/>
      <c r="AW508" s="200"/>
      <c r="AX508" s="200"/>
      <c r="AY508" s="200"/>
      <c r="AZ508" s="200"/>
      <c r="BA508" s="200"/>
      <c r="BB508" s="200"/>
      <c r="BC508" s="200"/>
      <c r="BD508" s="200"/>
      <c r="BE508" s="200"/>
      <c r="BF508" s="200"/>
      <c r="BG508" s="200"/>
      <c r="BH508" s="200"/>
      <c r="BI508" s="200"/>
      <c r="BJ508" s="200"/>
      <c r="BK508" s="200"/>
      <c r="BL508" s="200"/>
      <c r="BM508" s="200"/>
      <c r="BN508" s="200"/>
      <c r="BO508" s="200"/>
      <c r="BP508" s="200"/>
      <c r="BQ508" s="200"/>
      <c r="BR508" s="200"/>
      <c r="BS508" s="200"/>
      <c r="BT508" s="200"/>
      <c r="BU508" s="200"/>
      <c r="BV508" s="200"/>
      <c r="BW508" s="200"/>
      <c r="BX508" s="200"/>
      <c r="BY508" s="200"/>
      <c r="BZ508" s="200"/>
      <c r="CA508" s="200"/>
      <c r="CB508" s="200"/>
      <c r="CC508" s="200"/>
      <c r="CD508" s="200"/>
      <c r="CE508" s="200"/>
      <c r="CF508" s="200"/>
      <c r="CG508" s="200"/>
      <c r="CH508" s="200"/>
      <c r="CI508" s="200"/>
      <c r="CJ508" s="200"/>
      <c r="CK508" s="200"/>
      <c r="CL508" s="200"/>
      <c r="CM508" s="200"/>
      <c r="CN508" s="200"/>
      <c r="CO508" s="200"/>
      <c r="CP508" s="200"/>
      <c r="CQ508" s="200"/>
      <c r="CR508" s="200"/>
      <c r="CS508" s="200"/>
      <c r="CT508" s="200"/>
      <c r="CU508" s="200"/>
      <c r="CV508" s="200"/>
      <c r="CW508" s="200"/>
      <c r="CX508" s="200"/>
      <c r="CY508" s="200"/>
      <c r="CZ508" s="200"/>
      <c r="DA508" s="200"/>
      <c r="DB508" s="200"/>
      <c r="DC508" s="200"/>
      <c r="DD508" s="200"/>
      <c r="DE508" s="200"/>
      <c r="DF508" s="200"/>
      <c r="DG508" s="200"/>
      <c r="DH508" s="200"/>
      <c r="DI508" s="200"/>
      <c r="DJ508" s="200"/>
      <c r="DK508" s="200"/>
      <c r="DL508" s="200"/>
      <c r="DM508" s="200"/>
      <c r="DN508" s="200"/>
      <c r="DO508" s="200"/>
      <c r="DP508" s="200"/>
      <c r="DQ508" s="200"/>
      <c r="DR508" s="200"/>
      <c r="DS508" s="200"/>
      <c r="DT508" s="200"/>
      <c r="DU508" s="200"/>
      <c r="DV508" s="200"/>
      <c r="DW508" s="200"/>
      <c r="DX508" s="200"/>
      <c r="DY508" s="200"/>
      <c r="DZ508" s="200"/>
      <c r="EA508" s="200"/>
      <c r="EB508" s="200"/>
      <c r="EC508" s="200"/>
      <c r="ED508" s="200"/>
      <c r="EE508" s="200"/>
      <c r="EF508" s="200"/>
      <c r="EG508" s="32"/>
    </row>
    <row r="509" spans="1:137" outlineLevel="1">
      <c r="A509" s="211" t="e">
        <f>A497&amp;"."&amp;A499&amp;"."&amp;A498&amp;"."&amp;B509</f>
        <v>#REF!</v>
      </c>
      <c r="B509">
        <v>10</v>
      </c>
      <c r="C509" t="e">
        <f>_xlfn.XLOOKUP($A509,Select!$A$4:$A$65,Select!$H$4:$H$65)</f>
        <v>#REF!</v>
      </c>
      <c r="D509"/>
      <c r="E509"/>
      <c r="F509"/>
      <c r="G509"/>
      <c r="H509"/>
      <c r="I509"/>
      <c r="J509"/>
      <c r="K509"/>
      <c r="L509"/>
      <c r="M509" s="200"/>
      <c r="N509" s="200"/>
      <c r="O509" s="200"/>
      <c r="P509" s="200"/>
      <c r="Q509" s="200"/>
      <c r="R509" s="200"/>
      <c r="S509" s="200"/>
      <c r="T509" s="200"/>
      <c r="U509" s="200"/>
      <c r="V509" s="200"/>
      <c r="W509" s="200"/>
      <c r="X509" s="200"/>
      <c r="Y509" s="200"/>
      <c r="Z509" s="200"/>
      <c r="AA509" s="200"/>
      <c r="AB509" s="200"/>
      <c r="AC509" s="200"/>
      <c r="AD509" s="200"/>
      <c r="AE509" s="200"/>
      <c r="AF509" s="200"/>
      <c r="AG509" s="200"/>
      <c r="AH509" s="200"/>
      <c r="AI509" s="200"/>
      <c r="AJ509" s="200"/>
      <c r="AK509" s="200"/>
      <c r="AL509" s="200"/>
      <c r="AM509" s="200"/>
      <c r="AN509" s="200"/>
      <c r="AO509" s="200"/>
      <c r="AP509" s="200"/>
      <c r="AQ509" s="200"/>
      <c r="AR509" s="200"/>
      <c r="AS509" s="200"/>
      <c r="AT509" s="200"/>
      <c r="AU509" s="200"/>
      <c r="AV509" s="200"/>
      <c r="AW509" s="200"/>
      <c r="AX509" s="200"/>
      <c r="AY509" s="200"/>
      <c r="AZ509" s="200"/>
      <c r="BA509" s="200"/>
      <c r="BB509" s="200"/>
      <c r="BC509" s="200"/>
      <c r="BD509" s="200"/>
      <c r="BE509" s="200"/>
      <c r="BF509" s="200"/>
      <c r="BG509" s="200"/>
      <c r="BH509" s="200"/>
      <c r="BI509" s="200"/>
      <c r="BJ509" s="200"/>
      <c r="BK509" s="200"/>
      <c r="BL509" s="200"/>
      <c r="BM509" s="200"/>
      <c r="BN509" s="200"/>
      <c r="BO509" s="200"/>
      <c r="BP509" s="200"/>
      <c r="BQ509" s="200"/>
      <c r="BR509" s="200"/>
      <c r="BS509" s="200"/>
      <c r="BT509" s="200"/>
      <c r="BU509" s="200"/>
      <c r="BV509" s="200"/>
      <c r="BW509" s="200"/>
      <c r="BX509" s="200"/>
      <c r="BY509" s="200"/>
      <c r="BZ509" s="200"/>
      <c r="CA509" s="200"/>
      <c r="CB509" s="200"/>
      <c r="CC509" s="200"/>
      <c r="CD509" s="200"/>
      <c r="CE509" s="200"/>
      <c r="CF509" s="200"/>
      <c r="CG509" s="200"/>
      <c r="CH509" s="200"/>
      <c r="CI509" s="200"/>
      <c r="CJ509" s="200"/>
      <c r="CK509" s="200"/>
      <c r="CL509" s="200"/>
      <c r="CM509" s="200"/>
      <c r="CN509" s="200"/>
      <c r="CO509" s="200"/>
      <c r="CP509" s="200"/>
      <c r="CQ509" s="200"/>
      <c r="CR509" s="200"/>
      <c r="CS509" s="200"/>
      <c r="CT509" s="200"/>
      <c r="CU509" s="200"/>
      <c r="CV509" s="200"/>
      <c r="CW509" s="200"/>
      <c r="CX509" s="200"/>
      <c r="CY509" s="200"/>
      <c r="CZ509" s="200"/>
      <c r="DA509" s="200"/>
      <c r="DB509" s="200"/>
      <c r="DC509" s="200"/>
      <c r="DD509" s="200"/>
      <c r="DE509" s="200"/>
      <c r="DF509" s="200"/>
      <c r="DG509" s="200"/>
      <c r="DH509" s="200"/>
      <c r="DI509" s="200"/>
      <c r="DJ509" s="200"/>
      <c r="DK509" s="200"/>
      <c r="DL509" s="200"/>
      <c r="DM509" s="200"/>
      <c r="DN509" s="200"/>
      <c r="DO509" s="200"/>
      <c r="DP509" s="200"/>
      <c r="DQ509" s="200"/>
      <c r="DR509" s="200"/>
      <c r="DS509" s="200"/>
      <c r="DT509" s="200"/>
      <c r="DU509" s="200"/>
      <c r="DV509" s="200"/>
      <c r="DW509" s="200"/>
      <c r="DX509" s="200"/>
      <c r="DY509" s="200"/>
      <c r="DZ509" s="200"/>
      <c r="EA509" s="200"/>
      <c r="EB509" s="200"/>
      <c r="EC509" s="200"/>
      <c r="ED509" s="200"/>
      <c r="EE509" s="200"/>
      <c r="EF509" s="200"/>
      <c r="EG509" s="32"/>
    </row>
    <row r="510" spans="1:137" outlineLevel="1">
      <c r="A510" s="211" t="e">
        <f>A497&amp;"."&amp;A499&amp;"."&amp;A498&amp;"."&amp;B510</f>
        <v>#REF!</v>
      </c>
      <c r="B510">
        <v>11</v>
      </c>
      <c r="C510" t="e">
        <f>_xlfn.XLOOKUP($A510,Select!$A$4:$A$65,Select!$H$4:$H$65)</f>
        <v>#REF!</v>
      </c>
      <c r="D510"/>
      <c r="E510"/>
      <c r="F510"/>
      <c r="G510"/>
      <c r="H510"/>
      <c r="I510"/>
      <c r="J510"/>
      <c r="K510"/>
      <c r="L510"/>
      <c r="M510" s="200"/>
      <c r="N510" s="200"/>
      <c r="O510" s="200"/>
      <c r="P510" s="200"/>
      <c r="Q510" s="200"/>
      <c r="R510" s="200"/>
      <c r="S510" s="200"/>
      <c r="T510" s="200"/>
      <c r="U510" s="200"/>
      <c r="V510" s="200"/>
      <c r="W510" s="200"/>
      <c r="X510" s="200"/>
      <c r="Y510" s="200"/>
      <c r="Z510" s="200"/>
      <c r="AA510" s="200"/>
      <c r="AB510" s="200"/>
      <c r="AC510" s="200"/>
      <c r="AD510" s="200"/>
      <c r="AE510" s="200"/>
      <c r="AF510" s="200"/>
      <c r="AG510" s="200"/>
      <c r="AH510" s="200"/>
      <c r="AI510" s="200"/>
      <c r="AJ510" s="200"/>
      <c r="AK510" s="200"/>
      <c r="AL510" s="200"/>
      <c r="AM510" s="200"/>
      <c r="AN510" s="200"/>
      <c r="AO510" s="200"/>
      <c r="AP510" s="200"/>
      <c r="AQ510" s="200"/>
      <c r="AR510" s="200"/>
      <c r="AS510" s="200"/>
      <c r="AT510" s="200"/>
      <c r="AU510" s="200"/>
      <c r="AV510" s="200"/>
      <c r="AW510" s="200"/>
      <c r="AX510" s="200"/>
      <c r="AY510" s="200"/>
      <c r="AZ510" s="200"/>
      <c r="BA510" s="200"/>
      <c r="BB510" s="200"/>
      <c r="BC510" s="200"/>
      <c r="BD510" s="200"/>
      <c r="BE510" s="200"/>
      <c r="BF510" s="200"/>
      <c r="BG510" s="200"/>
      <c r="BH510" s="200"/>
      <c r="BI510" s="200"/>
      <c r="BJ510" s="200"/>
      <c r="BK510" s="200"/>
      <c r="BL510" s="200"/>
      <c r="BM510" s="200"/>
      <c r="BN510" s="200"/>
      <c r="BO510" s="200"/>
      <c r="BP510" s="200"/>
      <c r="BQ510" s="200"/>
      <c r="BR510" s="200"/>
      <c r="BS510" s="200"/>
      <c r="BT510" s="200"/>
      <c r="BU510" s="200"/>
      <c r="BV510" s="200"/>
      <c r="BW510" s="200"/>
      <c r="BX510" s="200"/>
      <c r="BY510" s="200"/>
      <c r="BZ510" s="200"/>
      <c r="CA510" s="200"/>
      <c r="CB510" s="200"/>
      <c r="CC510" s="200"/>
      <c r="CD510" s="200"/>
      <c r="CE510" s="200"/>
      <c r="CF510" s="200"/>
      <c r="CG510" s="200"/>
      <c r="CH510" s="200"/>
      <c r="CI510" s="200"/>
      <c r="CJ510" s="200"/>
      <c r="CK510" s="200"/>
      <c r="CL510" s="200"/>
      <c r="CM510" s="200"/>
      <c r="CN510" s="200"/>
      <c r="CO510" s="200"/>
      <c r="CP510" s="200"/>
      <c r="CQ510" s="200"/>
      <c r="CR510" s="200"/>
      <c r="CS510" s="200"/>
      <c r="CT510" s="200"/>
      <c r="CU510" s="200"/>
      <c r="CV510" s="200"/>
      <c r="CW510" s="200"/>
      <c r="CX510" s="200"/>
      <c r="CY510" s="200"/>
      <c r="CZ510" s="200"/>
      <c r="DA510" s="200"/>
      <c r="DB510" s="200"/>
      <c r="DC510" s="200"/>
      <c r="DD510" s="200"/>
      <c r="DE510" s="200"/>
      <c r="DF510" s="200"/>
      <c r="DG510" s="200"/>
      <c r="DH510" s="200"/>
      <c r="DI510" s="200"/>
      <c r="DJ510" s="200"/>
      <c r="DK510" s="200"/>
      <c r="DL510" s="200"/>
      <c r="DM510" s="200"/>
      <c r="DN510" s="200"/>
      <c r="DO510" s="200"/>
      <c r="DP510" s="200"/>
      <c r="DQ510" s="200"/>
      <c r="DR510" s="200"/>
      <c r="DS510" s="200"/>
      <c r="DT510" s="200"/>
      <c r="DU510" s="200"/>
      <c r="DV510" s="200"/>
      <c r="DW510" s="200"/>
      <c r="DX510" s="200"/>
      <c r="DY510" s="200"/>
      <c r="DZ510" s="200"/>
      <c r="EA510" s="200"/>
      <c r="EB510" s="200"/>
      <c r="EC510" s="200"/>
      <c r="ED510" s="200"/>
      <c r="EE510" s="200"/>
      <c r="EF510" s="200"/>
      <c r="EG510" s="32"/>
    </row>
    <row r="511" spans="1:137" outlineLevel="1">
      <c r="A511" s="211" t="e">
        <f>A497&amp;"."&amp;A499&amp;"."&amp;A498&amp;"."&amp;B511</f>
        <v>#REF!</v>
      </c>
      <c r="B511">
        <v>12</v>
      </c>
      <c r="C511" t="e">
        <f>_xlfn.XLOOKUP($A511,Select!$A$4:$A$65,Select!$H$4:$H$65)</f>
        <v>#REF!</v>
      </c>
      <c r="D511"/>
      <c r="E511"/>
      <c r="F511"/>
      <c r="G511"/>
      <c r="H511"/>
      <c r="I511"/>
      <c r="J511"/>
      <c r="K511"/>
      <c r="L511"/>
      <c r="M511" s="200"/>
      <c r="N511" s="200"/>
      <c r="O511" s="200"/>
      <c r="P511" s="200"/>
      <c r="Q511" s="200"/>
      <c r="R511" s="200"/>
      <c r="S511" s="200"/>
      <c r="T511" s="200"/>
      <c r="U511" s="200"/>
      <c r="V511" s="200"/>
      <c r="W511" s="200"/>
      <c r="X511" s="200"/>
      <c r="Y511" s="200"/>
      <c r="Z511" s="200"/>
      <c r="AA511" s="200"/>
      <c r="AB511" s="200"/>
      <c r="AC511" s="200"/>
      <c r="AD511" s="200"/>
      <c r="AE511" s="200"/>
      <c r="AF511" s="200"/>
      <c r="AG511" s="200"/>
      <c r="AH511" s="200"/>
      <c r="AI511" s="200"/>
      <c r="AJ511" s="200"/>
      <c r="AK511" s="200"/>
      <c r="AL511" s="200"/>
      <c r="AM511" s="200"/>
      <c r="AN511" s="200"/>
      <c r="AO511" s="200"/>
      <c r="AP511" s="200"/>
      <c r="AQ511" s="200"/>
      <c r="AR511" s="200"/>
      <c r="AS511" s="200"/>
      <c r="AT511" s="200"/>
      <c r="AU511" s="200"/>
      <c r="AV511" s="200"/>
      <c r="AW511" s="200"/>
      <c r="AX511" s="200"/>
      <c r="AY511" s="200"/>
      <c r="AZ511" s="200"/>
      <c r="BA511" s="200"/>
      <c r="BB511" s="200"/>
      <c r="BC511" s="200"/>
      <c r="BD511" s="200"/>
      <c r="BE511" s="200"/>
      <c r="BF511" s="200"/>
      <c r="BG511" s="200"/>
      <c r="BH511" s="200"/>
      <c r="BI511" s="200"/>
      <c r="BJ511" s="200"/>
      <c r="BK511" s="200"/>
      <c r="BL511" s="200"/>
      <c r="BM511" s="200"/>
      <c r="BN511" s="200"/>
      <c r="BO511" s="200"/>
      <c r="BP511" s="200"/>
      <c r="BQ511" s="200"/>
      <c r="BR511" s="200"/>
      <c r="BS511" s="200"/>
      <c r="BT511" s="200"/>
      <c r="BU511" s="200"/>
      <c r="BV511" s="200"/>
      <c r="BW511" s="200"/>
      <c r="BX511" s="200"/>
      <c r="BY511" s="200"/>
      <c r="BZ511" s="200"/>
      <c r="CA511" s="200"/>
      <c r="CB511" s="200"/>
      <c r="CC511" s="200"/>
      <c r="CD511" s="200"/>
      <c r="CE511" s="200"/>
      <c r="CF511" s="200"/>
      <c r="CG511" s="200"/>
      <c r="CH511" s="200"/>
      <c r="CI511" s="200"/>
      <c r="CJ511" s="200"/>
      <c r="CK511" s="200"/>
      <c r="CL511" s="200"/>
      <c r="CM511" s="200"/>
      <c r="CN511" s="200"/>
      <c r="CO511" s="200"/>
      <c r="CP511" s="200"/>
      <c r="CQ511" s="200"/>
      <c r="CR511" s="200"/>
      <c r="CS511" s="200"/>
      <c r="CT511" s="200"/>
      <c r="CU511" s="200"/>
      <c r="CV511" s="200"/>
      <c r="CW511" s="200"/>
      <c r="CX511" s="200"/>
      <c r="CY511" s="200"/>
      <c r="CZ511" s="200"/>
      <c r="DA511" s="200"/>
      <c r="DB511" s="200"/>
      <c r="DC511" s="200"/>
      <c r="DD511" s="200"/>
      <c r="DE511" s="200"/>
      <c r="DF511" s="200"/>
      <c r="DG511" s="200"/>
      <c r="DH511" s="200"/>
      <c r="DI511" s="200"/>
      <c r="DJ511" s="200"/>
      <c r="DK511" s="200"/>
      <c r="DL511" s="200"/>
      <c r="DM511" s="200"/>
      <c r="DN511" s="200"/>
      <c r="DO511" s="200"/>
      <c r="DP511" s="200"/>
      <c r="DQ511" s="200"/>
      <c r="DR511" s="200"/>
      <c r="DS511" s="200"/>
      <c r="DT511" s="200"/>
      <c r="DU511" s="200"/>
      <c r="DV511" s="200"/>
      <c r="DW511" s="200"/>
      <c r="DX511" s="200"/>
      <c r="DY511" s="200"/>
      <c r="DZ511" s="200"/>
      <c r="EA511" s="200"/>
      <c r="EB511" s="200"/>
      <c r="EC511" s="200"/>
      <c r="ED511" s="200"/>
      <c r="EE511" s="200"/>
      <c r="EF511" s="200"/>
      <c r="EG511" s="32"/>
    </row>
    <row r="512" spans="1:137" s="156" customFormat="1" outlineLevel="1">
      <c r="A512" s="212"/>
      <c r="B512" s="201">
        <f>B511-COUNTIFS(C500:C511,#N/A)</f>
        <v>12</v>
      </c>
      <c r="C512" s="201" t="s">
        <v>285</v>
      </c>
      <c r="D512" s="201"/>
      <c r="E512" s="201"/>
      <c r="F512" s="201"/>
      <c r="G512" s="201"/>
      <c r="H512" s="201"/>
      <c r="I512" s="201"/>
      <c r="J512" s="201"/>
      <c r="K512" s="201"/>
      <c r="L512" s="201"/>
      <c r="M512" s="201">
        <f>SUM(M500:M511)</f>
        <v>0</v>
      </c>
      <c r="N512" s="201">
        <f>SUM(N500:N511)</f>
        <v>0</v>
      </c>
      <c r="O512" s="201">
        <f t="shared" ref="O512:BZ512" si="139">SUM(O500:O511)</f>
        <v>0</v>
      </c>
      <c r="P512" s="201">
        <f t="shared" si="139"/>
        <v>0</v>
      </c>
      <c r="Q512" s="201">
        <f t="shared" si="139"/>
        <v>0</v>
      </c>
      <c r="R512" s="201">
        <f t="shared" si="139"/>
        <v>0</v>
      </c>
      <c r="S512" s="201">
        <f t="shared" si="139"/>
        <v>0</v>
      </c>
      <c r="T512" s="201">
        <f t="shared" si="139"/>
        <v>0</v>
      </c>
      <c r="U512" s="201">
        <f t="shared" si="139"/>
        <v>0</v>
      </c>
      <c r="V512" s="201">
        <f t="shared" si="139"/>
        <v>0</v>
      </c>
      <c r="W512" s="201">
        <f t="shared" si="139"/>
        <v>0</v>
      </c>
      <c r="X512" s="201">
        <f t="shared" si="139"/>
        <v>0</v>
      </c>
      <c r="Y512" s="201">
        <f t="shared" si="139"/>
        <v>0</v>
      </c>
      <c r="Z512" s="201">
        <f t="shared" si="139"/>
        <v>0</v>
      </c>
      <c r="AA512" s="201">
        <f t="shared" si="139"/>
        <v>0</v>
      </c>
      <c r="AB512" s="201">
        <f t="shared" si="139"/>
        <v>0</v>
      </c>
      <c r="AC512" s="201">
        <f t="shared" si="139"/>
        <v>0</v>
      </c>
      <c r="AD512" s="201">
        <f t="shared" si="139"/>
        <v>0</v>
      </c>
      <c r="AE512" s="201">
        <f t="shared" si="139"/>
        <v>0</v>
      </c>
      <c r="AF512" s="201">
        <f t="shared" si="139"/>
        <v>0</v>
      </c>
      <c r="AG512" s="201">
        <f t="shared" si="139"/>
        <v>0</v>
      </c>
      <c r="AH512" s="201">
        <f t="shared" si="139"/>
        <v>0</v>
      </c>
      <c r="AI512" s="201">
        <f t="shared" si="139"/>
        <v>0</v>
      </c>
      <c r="AJ512" s="201">
        <f t="shared" si="139"/>
        <v>0</v>
      </c>
      <c r="AK512" s="201">
        <f t="shared" si="139"/>
        <v>0</v>
      </c>
      <c r="AL512" s="201">
        <f t="shared" si="139"/>
        <v>0</v>
      </c>
      <c r="AM512" s="201">
        <f t="shared" si="139"/>
        <v>0</v>
      </c>
      <c r="AN512" s="201">
        <f t="shared" si="139"/>
        <v>0</v>
      </c>
      <c r="AO512" s="201">
        <f t="shared" si="139"/>
        <v>0</v>
      </c>
      <c r="AP512" s="201">
        <f t="shared" si="139"/>
        <v>0</v>
      </c>
      <c r="AQ512" s="201">
        <f t="shared" si="139"/>
        <v>0</v>
      </c>
      <c r="AR512" s="201">
        <f t="shared" si="139"/>
        <v>0</v>
      </c>
      <c r="AS512" s="201">
        <f t="shared" si="139"/>
        <v>0</v>
      </c>
      <c r="AT512" s="201">
        <f t="shared" si="139"/>
        <v>0</v>
      </c>
      <c r="AU512" s="201">
        <f t="shared" si="139"/>
        <v>0</v>
      </c>
      <c r="AV512" s="201">
        <f t="shared" si="139"/>
        <v>0</v>
      </c>
      <c r="AW512" s="201">
        <f t="shared" si="139"/>
        <v>0</v>
      </c>
      <c r="AX512" s="201">
        <f t="shared" si="139"/>
        <v>0</v>
      </c>
      <c r="AY512" s="201">
        <f t="shared" si="139"/>
        <v>0</v>
      </c>
      <c r="AZ512" s="201">
        <f t="shared" si="139"/>
        <v>0</v>
      </c>
      <c r="BA512" s="201">
        <f t="shared" si="139"/>
        <v>0</v>
      </c>
      <c r="BB512" s="201">
        <f t="shared" si="139"/>
        <v>0</v>
      </c>
      <c r="BC512" s="201">
        <f t="shared" si="139"/>
        <v>0</v>
      </c>
      <c r="BD512" s="201">
        <f t="shared" si="139"/>
        <v>0</v>
      </c>
      <c r="BE512" s="201">
        <f t="shared" si="139"/>
        <v>0</v>
      </c>
      <c r="BF512" s="201">
        <f t="shared" si="139"/>
        <v>0</v>
      </c>
      <c r="BG512" s="201">
        <f t="shared" si="139"/>
        <v>0</v>
      </c>
      <c r="BH512" s="201">
        <f t="shared" si="139"/>
        <v>0</v>
      </c>
      <c r="BI512" s="201">
        <f t="shared" si="139"/>
        <v>0</v>
      </c>
      <c r="BJ512" s="201">
        <f t="shared" si="139"/>
        <v>0</v>
      </c>
      <c r="BK512" s="201">
        <f t="shared" si="139"/>
        <v>0</v>
      </c>
      <c r="BL512" s="201">
        <f t="shared" si="139"/>
        <v>0</v>
      </c>
      <c r="BM512" s="201">
        <f t="shared" si="139"/>
        <v>0</v>
      </c>
      <c r="BN512" s="201">
        <f t="shared" si="139"/>
        <v>0</v>
      </c>
      <c r="BO512" s="201">
        <f t="shared" si="139"/>
        <v>0</v>
      </c>
      <c r="BP512" s="201">
        <f t="shared" si="139"/>
        <v>0</v>
      </c>
      <c r="BQ512" s="201">
        <f t="shared" si="139"/>
        <v>0</v>
      </c>
      <c r="BR512" s="201">
        <f t="shared" si="139"/>
        <v>0</v>
      </c>
      <c r="BS512" s="201">
        <f t="shared" si="139"/>
        <v>0</v>
      </c>
      <c r="BT512" s="201">
        <f t="shared" si="139"/>
        <v>0</v>
      </c>
      <c r="BU512" s="201">
        <f t="shared" si="139"/>
        <v>0</v>
      </c>
      <c r="BV512" s="201">
        <f t="shared" si="139"/>
        <v>0</v>
      </c>
      <c r="BW512" s="201">
        <f t="shared" si="139"/>
        <v>0</v>
      </c>
      <c r="BX512" s="201">
        <f t="shared" si="139"/>
        <v>0</v>
      </c>
      <c r="BY512" s="201">
        <f t="shared" si="139"/>
        <v>0</v>
      </c>
      <c r="BZ512" s="201">
        <f t="shared" si="139"/>
        <v>0</v>
      </c>
      <c r="CA512" s="201">
        <f t="shared" ref="CA512:EG512" si="140">SUM(CA500:CA511)</f>
        <v>0</v>
      </c>
      <c r="CB512" s="201">
        <f t="shared" si="140"/>
        <v>0</v>
      </c>
      <c r="CC512" s="201">
        <f t="shared" si="140"/>
        <v>0</v>
      </c>
      <c r="CD512" s="201">
        <f t="shared" si="140"/>
        <v>0</v>
      </c>
      <c r="CE512" s="201">
        <f t="shared" si="140"/>
        <v>0</v>
      </c>
      <c r="CF512" s="201">
        <f t="shared" si="140"/>
        <v>0</v>
      </c>
      <c r="CG512" s="201">
        <f t="shared" si="140"/>
        <v>0</v>
      </c>
      <c r="CH512" s="201">
        <f t="shared" si="140"/>
        <v>0</v>
      </c>
      <c r="CI512" s="201">
        <f t="shared" si="140"/>
        <v>0</v>
      </c>
      <c r="CJ512" s="201">
        <f t="shared" si="140"/>
        <v>0</v>
      </c>
      <c r="CK512" s="201">
        <f t="shared" si="140"/>
        <v>0</v>
      </c>
      <c r="CL512" s="201">
        <f t="shared" si="140"/>
        <v>0</v>
      </c>
      <c r="CM512" s="201">
        <f t="shared" si="140"/>
        <v>0</v>
      </c>
      <c r="CN512" s="201">
        <f t="shared" si="140"/>
        <v>0</v>
      </c>
      <c r="CO512" s="201">
        <f t="shared" si="140"/>
        <v>0</v>
      </c>
      <c r="CP512" s="201">
        <f t="shared" si="140"/>
        <v>0</v>
      </c>
      <c r="CQ512" s="201">
        <f t="shared" si="140"/>
        <v>0</v>
      </c>
      <c r="CR512" s="201">
        <f t="shared" si="140"/>
        <v>0</v>
      </c>
      <c r="CS512" s="201">
        <f t="shared" si="140"/>
        <v>0</v>
      </c>
      <c r="CT512" s="201">
        <f t="shared" si="140"/>
        <v>0</v>
      </c>
      <c r="CU512" s="201">
        <f t="shared" si="140"/>
        <v>0</v>
      </c>
      <c r="CV512" s="201">
        <f t="shared" si="140"/>
        <v>0</v>
      </c>
      <c r="CW512" s="201">
        <f t="shared" si="140"/>
        <v>0</v>
      </c>
      <c r="CX512" s="201">
        <f t="shared" si="140"/>
        <v>0</v>
      </c>
      <c r="CY512" s="201">
        <f t="shared" si="140"/>
        <v>0</v>
      </c>
      <c r="CZ512" s="201">
        <f t="shared" si="140"/>
        <v>0</v>
      </c>
      <c r="DA512" s="201">
        <f t="shared" si="140"/>
        <v>0</v>
      </c>
      <c r="DB512" s="201">
        <f t="shared" si="140"/>
        <v>0</v>
      </c>
      <c r="DC512" s="201">
        <f t="shared" si="140"/>
        <v>0</v>
      </c>
      <c r="DD512" s="201">
        <f t="shared" si="140"/>
        <v>0</v>
      </c>
      <c r="DE512" s="201">
        <f t="shared" si="140"/>
        <v>0</v>
      </c>
      <c r="DF512" s="201">
        <f t="shared" si="140"/>
        <v>0</v>
      </c>
      <c r="DG512" s="201">
        <f t="shared" si="140"/>
        <v>0</v>
      </c>
      <c r="DH512" s="201">
        <f t="shared" si="140"/>
        <v>0</v>
      </c>
      <c r="DI512" s="201">
        <f t="shared" si="140"/>
        <v>0</v>
      </c>
      <c r="DJ512" s="201">
        <f t="shared" si="140"/>
        <v>0</v>
      </c>
      <c r="DK512" s="201">
        <f t="shared" si="140"/>
        <v>0</v>
      </c>
      <c r="DL512" s="201">
        <f t="shared" si="140"/>
        <v>0</v>
      </c>
      <c r="DM512" s="201">
        <f t="shared" si="140"/>
        <v>0</v>
      </c>
      <c r="DN512" s="201">
        <f t="shared" si="140"/>
        <v>0</v>
      </c>
      <c r="DO512" s="201">
        <f t="shared" si="140"/>
        <v>0</v>
      </c>
      <c r="DP512" s="201">
        <f t="shared" si="140"/>
        <v>0</v>
      </c>
      <c r="DQ512" s="201">
        <f t="shared" si="140"/>
        <v>0</v>
      </c>
      <c r="DR512" s="201">
        <f t="shared" si="140"/>
        <v>0</v>
      </c>
      <c r="DS512" s="201">
        <f t="shared" si="140"/>
        <v>0</v>
      </c>
      <c r="DT512" s="201">
        <f t="shared" si="140"/>
        <v>0</v>
      </c>
      <c r="DU512" s="201">
        <f t="shared" si="140"/>
        <v>0</v>
      </c>
      <c r="DV512" s="201">
        <f t="shared" si="140"/>
        <v>0</v>
      </c>
      <c r="DW512" s="201">
        <f t="shared" si="140"/>
        <v>0</v>
      </c>
      <c r="DX512" s="201">
        <f t="shared" si="140"/>
        <v>0</v>
      </c>
      <c r="DY512" s="201">
        <f t="shared" si="140"/>
        <v>0</v>
      </c>
      <c r="DZ512" s="201">
        <f t="shared" si="140"/>
        <v>0</v>
      </c>
      <c r="EA512" s="201">
        <f t="shared" si="140"/>
        <v>0</v>
      </c>
      <c r="EB512" s="201">
        <f t="shared" si="140"/>
        <v>0</v>
      </c>
      <c r="EC512" s="201">
        <f t="shared" si="140"/>
        <v>0</v>
      </c>
      <c r="ED512" s="201">
        <f t="shared" si="140"/>
        <v>0</v>
      </c>
      <c r="EE512" s="201">
        <f t="shared" si="140"/>
        <v>0</v>
      </c>
      <c r="EF512" s="201">
        <f t="shared" si="140"/>
        <v>0</v>
      </c>
      <c r="EG512" s="155">
        <f t="shared" si="140"/>
        <v>0</v>
      </c>
    </row>
    <row r="513" spans="1:137" outlineLevel="1"/>
    <row r="514" spans="1:137" outlineLevel="1">
      <c r="A514" s="220" t="s">
        <v>216</v>
      </c>
      <c r="B514" s="220" t="s">
        <v>286</v>
      </c>
      <c r="C514" s="220" t="s">
        <v>284</v>
      </c>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c r="AA514" s="220"/>
      <c r="AB514" s="220"/>
      <c r="AC514" s="220"/>
      <c r="AD514" s="220"/>
      <c r="AE514" s="220"/>
      <c r="AF514" s="220"/>
      <c r="AG514" s="220"/>
      <c r="AH514" s="220"/>
      <c r="AI514" s="220"/>
      <c r="AJ514" s="220"/>
      <c r="AK514" s="220"/>
      <c r="AL514" s="220"/>
      <c r="AM514" s="220"/>
      <c r="AN514" s="220"/>
      <c r="AO514" s="220"/>
      <c r="AP514" s="220"/>
      <c r="AQ514" s="220"/>
      <c r="AR514" s="220"/>
      <c r="AS514" s="220"/>
      <c r="AT514" s="220"/>
      <c r="AU514" s="220"/>
      <c r="AV514" s="220"/>
      <c r="AW514" s="220"/>
      <c r="AX514" s="220"/>
      <c r="AY514" s="220"/>
      <c r="AZ514" s="220"/>
      <c r="BA514" s="220"/>
      <c r="BB514" s="220"/>
      <c r="BC514" s="220"/>
      <c r="BD514" s="220"/>
      <c r="BE514" s="220"/>
      <c r="BF514" s="220"/>
      <c r="BG514" s="220"/>
      <c r="BH514" s="220"/>
      <c r="BI514" s="220"/>
      <c r="BJ514" s="220"/>
      <c r="BK514" s="220"/>
      <c r="BL514" s="220"/>
      <c r="BM514" s="220"/>
      <c r="BN514" s="220"/>
      <c r="BO514" s="220"/>
      <c r="BP514" s="220"/>
      <c r="BQ514" s="220"/>
      <c r="BR514" s="220"/>
      <c r="BS514" s="220"/>
      <c r="BT514" s="220"/>
      <c r="BU514" s="220"/>
      <c r="BV514" s="220"/>
      <c r="BW514" s="220"/>
      <c r="BX514" s="220"/>
      <c r="BY514" s="220"/>
      <c r="BZ514" s="220"/>
      <c r="CA514" s="220"/>
      <c r="CB514" s="220"/>
      <c r="CC514" s="220"/>
      <c r="CD514" s="220"/>
      <c r="CE514" s="220"/>
      <c r="CF514" s="220"/>
      <c r="CG514" s="220"/>
      <c r="CH514" s="220"/>
      <c r="CI514" s="220"/>
      <c r="CJ514" s="220"/>
      <c r="CK514" s="220"/>
      <c r="CL514" s="220"/>
      <c r="CM514" s="220"/>
      <c r="CN514" s="220"/>
      <c r="CO514" s="220"/>
      <c r="CP514" s="220"/>
      <c r="CQ514" s="220"/>
      <c r="CR514" s="220"/>
      <c r="CS514" s="220"/>
      <c r="CT514" s="220"/>
      <c r="CU514" s="220"/>
      <c r="CV514" s="220"/>
      <c r="CW514" s="220"/>
      <c r="CX514" s="220"/>
      <c r="CY514" s="220"/>
      <c r="CZ514" s="220"/>
      <c r="DA514" s="220"/>
      <c r="DB514" s="220"/>
      <c r="DC514" s="220"/>
      <c r="DD514" s="220"/>
      <c r="DE514" s="220"/>
      <c r="DF514" s="220"/>
      <c r="DG514" s="220"/>
      <c r="DH514" s="220"/>
      <c r="DI514" s="220"/>
      <c r="DJ514" s="220"/>
      <c r="DK514" s="220"/>
      <c r="DL514" s="220"/>
      <c r="DM514" s="220"/>
      <c r="DN514" s="220"/>
      <c r="DO514" s="220"/>
      <c r="DP514" s="220"/>
      <c r="DQ514" s="220"/>
      <c r="DR514" s="220"/>
      <c r="DS514" s="220"/>
      <c r="DT514" s="220"/>
      <c r="DU514" s="220"/>
      <c r="DV514" s="220"/>
      <c r="DW514" s="220"/>
      <c r="DX514" s="220"/>
      <c r="DY514" s="220"/>
      <c r="DZ514" s="220"/>
      <c r="EA514" s="220"/>
      <c r="EB514" s="220"/>
      <c r="EC514" s="220"/>
      <c r="ED514" s="220"/>
      <c r="EE514" s="220"/>
      <c r="EF514" s="220"/>
      <c r="EG514" s="9"/>
    </row>
    <row r="515" spans="1:137" outlineLevel="1">
      <c r="A515" s="211" t="e">
        <f>A497&amp;"."&amp;A514&amp;"."&amp;A498&amp;"."&amp;B515</f>
        <v>#REF!</v>
      </c>
      <c r="B515">
        <v>1</v>
      </c>
      <c r="C515" t="e">
        <f>_xlfn.XLOOKUP($A515,Select!$A$4:$A$65,Select!$H$4:$H$65)</f>
        <v>#REF!</v>
      </c>
      <c r="D515"/>
      <c r="E515"/>
      <c r="F515"/>
      <c r="G515"/>
      <c r="H515"/>
      <c r="I515"/>
      <c r="J515"/>
      <c r="K515"/>
      <c r="L515"/>
      <c r="M515" s="200"/>
      <c r="N515" s="200"/>
      <c r="O515" s="200"/>
      <c r="P515" s="200"/>
      <c r="Q515" s="200"/>
      <c r="R515" s="200"/>
      <c r="S515" s="200"/>
      <c r="T515" s="200"/>
      <c r="U515" s="200"/>
      <c r="V515" s="200"/>
      <c r="W515" s="200"/>
      <c r="X515" s="200"/>
      <c r="Y515" s="200"/>
      <c r="Z515" s="200"/>
      <c r="AA515" s="200"/>
      <c r="AB515" s="200"/>
      <c r="AC515" s="200"/>
      <c r="AD515" s="200"/>
      <c r="AE515" s="200"/>
      <c r="AF515" s="200"/>
      <c r="AG515" s="200"/>
      <c r="AH515" s="200"/>
      <c r="AI515" s="200"/>
      <c r="AJ515" s="200"/>
      <c r="AK515" s="200"/>
      <c r="AL515" s="200"/>
      <c r="AM515" s="200"/>
      <c r="AN515" s="200"/>
      <c r="AO515" s="200"/>
      <c r="AP515" s="200"/>
      <c r="AQ515" s="200"/>
      <c r="AR515" s="200"/>
      <c r="AS515" s="200"/>
      <c r="AT515" s="200"/>
      <c r="AU515" s="200"/>
      <c r="AV515" s="200"/>
      <c r="AW515" s="200"/>
      <c r="AX515" s="200"/>
      <c r="AY515" s="200"/>
      <c r="AZ515" s="200"/>
      <c r="BA515" s="200"/>
      <c r="BB515" s="200"/>
      <c r="BC515" s="200"/>
      <c r="BD515" s="200"/>
      <c r="BE515" s="200"/>
      <c r="BF515" s="200"/>
      <c r="BG515" s="200"/>
      <c r="BH515" s="200"/>
      <c r="BI515" s="200"/>
      <c r="BJ515" s="200"/>
      <c r="BK515" s="200"/>
      <c r="BL515" s="200"/>
      <c r="BM515" s="200"/>
      <c r="BN515" s="200"/>
      <c r="BO515" s="200"/>
      <c r="BP515" s="200"/>
      <c r="BQ515" s="200"/>
      <c r="BR515" s="200"/>
      <c r="BS515" s="200"/>
      <c r="BT515" s="200"/>
      <c r="BU515" s="200"/>
      <c r="BV515" s="200"/>
      <c r="BW515" s="200"/>
      <c r="BX515" s="200"/>
      <c r="BY515" s="200"/>
      <c r="BZ515" s="200"/>
      <c r="CA515" s="200"/>
      <c r="CB515" s="200"/>
      <c r="CC515" s="200"/>
      <c r="CD515" s="200"/>
      <c r="CE515" s="200"/>
      <c r="CF515" s="200"/>
      <c r="CG515" s="200"/>
      <c r="CH515" s="200"/>
      <c r="CI515" s="200"/>
      <c r="CJ515" s="200"/>
      <c r="CK515" s="200"/>
      <c r="CL515" s="200"/>
      <c r="CM515" s="200"/>
      <c r="CN515" s="200"/>
      <c r="CO515" s="200"/>
      <c r="CP515" s="200"/>
      <c r="CQ515" s="200"/>
      <c r="CR515" s="200"/>
      <c r="CS515" s="200"/>
      <c r="CT515" s="200"/>
      <c r="CU515" s="200"/>
      <c r="CV515" s="200"/>
      <c r="CW515" s="200"/>
      <c r="CX515" s="200"/>
      <c r="CY515" s="200"/>
      <c r="CZ515" s="200"/>
      <c r="DA515" s="200"/>
      <c r="DB515" s="200"/>
      <c r="DC515" s="200"/>
      <c r="DD515" s="200"/>
      <c r="DE515" s="200"/>
      <c r="DF515" s="200"/>
      <c r="DG515" s="200"/>
      <c r="DH515" s="200"/>
      <c r="DI515" s="200"/>
      <c r="DJ515" s="200"/>
      <c r="DK515" s="200"/>
      <c r="DL515" s="200"/>
      <c r="DM515" s="200"/>
      <c r="DN515" s="200"/>
      <c r="DO515" s="200"/>
      <c r="DP515" s="200"/>
      <c r="DQ515" s="200"/>
      <c r="DR515" s="200"/>
      <c r="DS515" s="200"/>
      <c r="DT515" s="200"/>
      <c r="DU515" s="200"/>
      <c r="DV515" s="200"/>
      <c r="DW515" s="200"/>
      <c r="DX515" s="200"/>
      <c r="DY515" s="200"/>
      <c r="DZ515" s="200"/>
      <c r="EA515" s="200"/>
      <c r="EB515" s="200"/>
      <c r="EC515" s="200"/>
      <c r="ED515" s="200"/>
      <c r="EE515" s="200"/>
      <c r="EF515" s="200"/>
      <c r="EG515" s="32"/>
    </row>
    <row r="516" spans="1:137" outlineLevel="1">
      <c r="A516" s="211" t="e">
        <f>A497&amp;"."&amp;A514&amp;"."&amp;A498&amp;"."&amp;B516</f>
        <v>#REF!</v>
      </c>
      <c r="B516">
        <v>2</v>
      </c>
      <c r="C516" t="e">
        <f>_xlfn.XLOOKUP($A516,Select!$A$4:$A$65,Select!$H$4:$H$65)</f>
        <v>#REF!</v>
      </c>
      <c r="D516"/>
      <c r="E516"/>
      <c r="F516"/>
      <c r="G516"/>
      <c r="H516"/>
      <c r="I516"/>
      <c r="J516"/>
      <c r="K516"/>
      <c r="L516"/>
      <c r="M516" s="200"/>
      <c r="N516" s="200"/>
      <c r="O516" s="200"/>
      <c r="P516" s="200"/>
      <c r="Q516" s="200"/>
      <c r="R516" s="200"/>
      <c r="S516" s="200"/>
      <c r="T516" s="200"/>
      <c r="U516" s="200"/>
      <c r="V516" s="200"/>
      <c r="W516" s="200"/>
      <c r="X516" s="200"/>
      <c r="Y516" s="200"/>
      <c r="Z516" s="200"/>
      <c r="AA516" s="200"/>
      <c r="AB516" s="200"/>
      <c r="AC516" s="200"/>
      <c r="AD516" s="200"/>
      <c r="AE516" s="200"/>
      <c r="AF516" s="200"/>
      <c r="AG516" s="200"/>
      <c r="AH516" s="200"/>
      <c r="AI516" s="200"/>
      <c r="AJ516" s="200"/>
      <c r="AK516" s="200"/>
      <c r="AL516" s="200"/>
      <c r="AM516" s="200"/>
      <c r="AN516" s="200"/>
      <c r="AO516" s="200"/>
      <c r="AP516" s="200"/>
      <c r="AQ516" s="200"/>
      <c r="AR516" s="200"/>
      <c r="AS516" s="200"/>
      <c r="AT516" s="200"/>
      <c r="AU516" s="200"/>
      <c r="AV516" s="200"/>
      <c r="AW516" s="200"/>
      <c r="AX516" s="200"/>
      <c r="AY516" s="200"/>
      <c r="AZ516" s="200"/>
      <c r="BA516" s="200"/>
      <c r="BB516" s="200"/>
      <c r="BC516" s="200"/>
      <c r="BD516" s="200"/>
      <c r="BE516" s="200"/>
      <c r="BF516" s="200"/>
      <c r="BG516" s="200"/>
      <c r="BH516" s="200"/>
      <c r="BI516" s="200"/>
      <c r="BJ516" s="200"/>
      <c r="BK516" s="200"/>
      <c r="BL516" s="200"/>
      <c r="BM516" s="200"/>
      <c r="BN516" s="200"/>
      <c r="BO516" s="200"/>
      <c r="BP516" s="200"/>
      <c r="BQ516" s="200"/>
      <c r="BR516" s="200"/>
      <c r="BS516" s="200"/>
      <c r="BT516" s="200"/>
      <c r="BU516" s="200"/>
      <c r="BV516" s="200"/>
      <c r="BW516" s="200"/>
      <c r="BX516" s="200"/>
      <c r="BY516" s="200"/>
      <c r="BZ516" s="200"/>
      <c r="CA516" s="200"/>
      <c r="CB516" s="200"/>
      <c r="CC516" s="200"/>
      <c r="CD516" s="200"/>
      <c r="CE516" s="200"/>
      <c r="CF516" s="200"/>
      <c r="CG516" s="200"/>
      <c r="CH516" s="200"/>
      <c r="CI516" s="200"/>
      <c r="CJ516" s="200"/>
      <c r="CK516" s="200"/>
      <c r="CL516" s="200"/>
      <c r="CM516" s="200"/>
      <c r="CN516" s="200"/>
      <c r="CO516" s="200"/>
      <c r="CP516" s="200"/>
      <c r="CQ516" s="200"/>
      <c r="CR516" s="200"/>
      <c r="CS516" s="200"/>
      <c r="CT516" s="200"/>
      <c r="CU516" s="200"/>
      <c r="CV516" s="200"/>
      <c r="CW516" s="200"/>
      <c r="CX516" s="200"/>
      <c r="CY516" s="200"/>
      <c r="CZ516" s="200"/>
      <c r="DA516" s="200"/>
      <c r="DB516" s="200"/>
      <c r="DC516" s="200"/>
      <c r="DD516" s="200"/>
      <c r="DE516" s="200"/>
      <c r="DF516" s="200"/>
      <c r="DG516" s="200"/>
      <c r="DH516" s="200"/>
      <c r="DI516" s="200"/>
      <c r="DJ516" s="200"/>
      <c r="DK516" s="200"/>
      <c r="DL516" s="200"/>
      <c r="DM516" s="200"/>
      <c r="DN516" s="200"/>
      <c r="DO516" s="200"/>
      <c r="DP516" s="200"/>
      <c r="DQ516" s="200"/>
      <c r="DR516" s="200"/>
      <c r="DS516" s="200"/>
      <c r="DT516" s="200"/>
      <c r="DU516" s="200"/>
      <c r="DV516" s="200"/>
      <c r="DW516" s="200"/>
      <c r="DX516" s="200"/>
      <c r="DY516" s="200"/>
      <c r="DZ516" s="200"/>
      <c r="EA516" s="200"/>
      <c r="EB516" s="200"/>
      <c r="EC516" s="200"/>
      <c r="ED516" s="200"/>
      <c r="EE516" s="200"/>
      <c r="EF516" s="200"/>
      <c r="EG516" s="32"/>
    </row>
    <row r="517" spans="1:137" outlineLevel="1">
      <c r="A517" s="211" t="e">
        <f>A497&amp;"."&amp;A514&amp;"."&amp;A498&amp;"."&amp;B517</f>
        <v>#REF!</v>
      </c>
      <c r="B517">
        <v>3</v>
      </c>
      <c r="C517" t="e">
        <f>_xlfn.XLOOKUP($A517,Select!$A$4:$A$65,Select!$H$4:$H$65)</f>
        <v>#REF!</v>
      </c>
      <c r="D517"/>
      <c r="E517"/>
      <c r="F517"/>
      <c r="G517"/>
      <c r="H517"/>
      <c r="I517"/>
      <c r="J517"/>
      <c r="K517"/>
      <c r="L517"/>
      <c r="M517" s="200"/>
      <c r="N517" s="200"/>
      <c r="O517" s="200"/>
      <c r="P517" s="200"/>
      <c r="Q517" s="200"/>
      <c r="R517" s="200"/>
      <c r="S517" s="200"/>
      <c r="T517" s="200"/>
      <c r="U517" s="200"/>
      <c r="V517" s="200"/>
      <c r="W517" s="200"/>
      <c r="X517" s="200"/>
      <c r="Y517" s="200"/>
      <c r="Z517" s="200"/>
      <c r="AA517" s="200"/>
      <c r="AB517" s="200"/>
      <c r="AC517" s="200"/>
      <c r="AD517" s="200"/>
      <c r="AE517" s="200"/>
      <c r="AF517" s="200"/>
      <c r="AG517" s="200"/>
      <c r="AH517" s="200"/>
      <c r="AI517" s="200"/>
      <c r="AJ517" s="200"/>
      <c r="AK517" s="200"/>
      <c r="AL517" s="200"/>
      <c r="AM517" s="200"/>
      <c r="AN517" s="200"/>
      <c r="AO517" s="200"/>
      <c r="AP517" s="200"/>
      <c r="AQ517" s="200"/>
      <c r="AR517" s="200"/>
      <c r="AS517" s="200"/>
      <c r="AT517" s="200"/>
      <c r="AU517" s="200"/>
      <c r="AV517" s="200"/>
      <c r="AW517" s="200"/>
      <c r="AX517" s="200"/>
      <c r="AY517" s="200"/>
      <c r="AZ517" s="200"/>
      <c r="BA517" s="200"/>
      <c r="BB517" s="200"/>
      <c r="BC517" s="200"/>
      <c r="BD517" s="200"/>
      <c r="BE517" s="200"/>
      <c r="BF517" s="200"/>
      <c r="BG517" s="200"/>
      <c r="BH517" s="200"/>
      <c r="BI517" s="200"/>
      <c r="BJ517" s="200"/>
      <c r="BK517" s="200"/>
      <c r="BL517" s="200"/>
      <c r="BM517" s="200"/>
      <c r="BN517" s="200"/>
      <c r="BO517" s="200"/>
      <c r="BP517" s="200"/>
      <c r="BQ517" s="200"/>
      <c r="BR517" s="200"/>
      <c r="BS517" s="200"/>
      <c r="BT517" s="200"/>
      <c r="BU517" s="200"/>
      <c r="BV517" s="200"/>
      <c r="BW517" s="200"/>
      <c r="BX517" s="200"/>
      <c r="BY517" s="200"/>
      <c r="BZ517" s="200"/>
      <c r="CA517" s="200"/>
      <c r="CB517" s="200"/>
      <c r="CC517" s="200"/>
      <c r="CD517" s="200"/>
      <c r="CE517" s="200"/>
      <c r="CF517" s="200"/>
      <c r="CG517" s="200"/>
      <c r="CH517" s="200"/>
      <c r="CI517" s="200"/>
      <c r="CJ517" s="200"/>
      <c r="CK517" s="200"/>
      <c r="CL517" s="200"/>
      <c r="CM517" s="200"/>
      <c r="CN517" s="200"/>
      <c r="CO517" s="200"/>
      <c r="CP517" s="200"/>
      <c r="CQ517" s="200"/>
      <c r="CR517" s="200"/>
      <c r="CS517" s="200"/>
      <c r="CT517" s="200"/>
      <c r="CU517" s="200"/>
      <c r="CV517" s="200"/>
      <c r="CW517" s="200"/>
      <c r="CX517" s="200"/>
      <c r="CY517" s="200"/>
      <c r="CZ517" s="200"/>
      <c r="DA517" s="200"/>
      <c r="DB517" s="200"/>
      <c r="DC517" s="200"/>
      <c r="DD517" s="200"/>
      <c r="DE517" s="200"/>
      <c r="DF517" s="200"/>
      <c r="DG517" s="200"/>
      <c r="DH517" s="200"/>
      <c r="DI517" s="200"/>
      <c r="DJ517" s="200"/>
      <c r="DK517" s="200"/>
      <c r="DL517" s="200"/>
      <c r="DM517" s="200"/>
      <c r="DN517" s="200"/>
      <c r="DO517" s="200"/>
      <c r="DP517" s="200"/>
      <c r="DQ517" s="200"/>
      <c r="DR517" s="200"/>
      <c r="DS517" s="200"/>
      <c r="DT517" s="200"/>
      <c r="DU517" s="200"/>
      <c r="DV517" s="200"/>
      <c r="DW517" s="200"/>
      <c r="DX517" s="200"/>
      <c r="DY517" s="200"/>
      <c r="DZ517" s="200"/>
      <c r="EA517" s="200"/>
      <c r="EB517" s="200"/>
      <c r="EC517" s="200"/>
      <c r="ED517" s="200"/>
      <c r="EE517" s="200"/>
      <c r="EF517" s="200"/>
      <c r="EG517" s="32"/>
    </row>
    <row r="518" spans="1:137" outlineLevel="1">
      <c r="A518" s="211" t="e">
        <f>A497&amp;"."&amp;A514&amp;"."&amp;A498&amp;"."&amp;B518</f>
        <v>#REF!</v>
      </c>
      <c r="B518">
        <v>4</v>
      </c>
      <c r="C518" t="e">
        <f>_xlfn.XLOOKUP($A518,Select!$A$4:$A$65,Select!$H$4:$H$65)</f>
        <v>#REF!</v>
      </c>
      <c r="D518"/>
      <c r="E518"/>
      <c r="F518"/>
      <c r="G518"/>
      <c r="H518"/>
      <c r="I518"/>
      <c r="J518"/>
      <c r="K518"/>
      <c r="L518"/>
      <c r="M518" s="200"/>
      <c r="N518" s="200"/>
      <c r="O518" s="200"/>
      <c r="P518" s="200"/>
      <c r="Q518" s="200"/>
      <c r="R518" s="200"/>
      <c r="S518" s="200"/>
      <c r="T518" s="200"/>
      <c r="U518" s="200"/>
      <c r="V518" s="200"/>
      <c r="W518" s="200"/>
      <c r="X518" s="200"/>
      <c r="Y518" s="200"/>
      <c r="Z518" s="200"/>
      <c r="AA518" s="200"/>
      <c r="AB518" s="200"/>
      <c r="AC518" s="200"/>
      <c r="AD518" s="200"/>
      <c r="AE518" s="200"/>
      <c r="AF518" s="200"/>
      <c r="AG518" s="200"/>
      <c r="AH518" s="200"/>
      <c r="AI518" s="200"/>
      <c r="AJ518" s="200"/>
      <c r="AK518" s="200"/>
      <c r="AL518" s="200"/>
      <c r="AM518" s="200"/>
      <c r="AN518" s="200"/>
      <c r="AO518" s="200"/>
      <c r="AP518" s="200"/>
      <c r="AQ518" s="200"/>
      <c r="AR518" s="200"/>
      <c r="AS518" s="200"/>
      <c r="AT518" s="200"/>
      <c r="AU518" s="200"/>
      <c r="AV518" s="200"/>
      <c r="AW518" s="200"/>
      <c r="AX518" s="200"/>
      <c r="AY518" s="200"/>
      <c r="AZ518" s="200"/>
      <c r="BA518" s="200"/>
      <c r="BB518" s="200"/>
      <c r="BC518" s="200"/>
      <c r="BD518" s="200"/>
      <c r="BE518" s="200"/>
      <c r="BF518" s="200"/>
      <c r="BG518" s="200"/>
      <c r="BH518" s="200"/>
      <c r="BI518" s="200"/>
      <c r="BJ518" s="200"/>
      <c r="BK518" s="200"/>
      <c r="BL518" s="200"/>
      <c r="BM518" s="200"/>
      <c r="BN518" s="200"/>
      <c r="BO518" s="200"/>
      <c r="BP518" s="200"/>
      <c r="BQ518" s="200"/>
      <c r="BR518" s="200"/>
      <c r="BS518" s="200"/>
      <c r="BT518" s="200"/>
      <c r="BU518" s="200"/>
      <c r="BV518" s="200"/>
      <c r="BW518" s="200"/>
      <c r="BX518" s="200"/>
      <c r="BY518" s="200"/>
      <c r="BZ518" s="200"/>
      <c r="CA518" s="200"/>
      <c r="CB518" s="200"/>
      <c r="CC518" s="200"/>
      <c r="CD518" s="200"/>
      <c r="CE518" s="200"/>
      <c r="CF518" s="200"/>
      <c r="CG518" s="200"/>
      <c r="CH518" s="200"/>
      <c r="CI518" s="200"/>
      <c r="CJ518" s="200"/>
      <c r="CK518" s="200"/>
      <c r="CL518" s="200"/>
      <c r="CM518" s="200"/>
      <c r="CN518" s="200"/>
      <c r="CO518" s="200"/>
      <c r="CP518" s="200"/>
      <c r="CQ518" s="200"/>
      <c r="CR518" s="200"/>
      <c r="CS518" s="200"/>
      <c r="CT518" s="200"/>
      <c r="CU518" s="200"/>
      <c r="CV518" s="200"/>
      <c r="CW518" s="200"/>
      <c r="CX518" s="200"/>
      <c r="CY518" s="200"/>
      <c r="CZ518" s="200"/>
      <c r="DA518" s="200"/>
      <c r="DB518" s="200"/>
      <c r="DC518" s="200"/>
      <c r="DD518" s="200"/>
      <c r="DE518" s="200"/>
      <c r="DF518" s="200"/>
      <c r="DG518" s="200"/>
      <c r="DH518" s="200"/>
      <c r="DI518" s="200"/>
      <c r="DJ518" s="200"/>
      <c r="DK518" s="200"/>
      <c r="DL518" s="200"/>
      <c r="DM518" s="200"/>
      <c r="DN518" s="200"/>
      <c r="DO518" s="200"/>
      <c r="DP518" s="200"/>
      <c r="DQ518" s="200"/>
      <c r="DR518" s="200"/>
      <c r="DS518" s="200"/>
      <c r="DT518" s="200"/>
      <c r="DU518" s="200"/>
      <c r="DV518" s="200"/>
      <c r="DW518" s="200"/>
      <c r="DX518" s="200"/>
      <c r="DY518" s="200"/>
      <c r="DZ518" s="200"/>
      <c r="EA518" s="200"/>
      <c r="EB518" s="200"/>
      <c r="EC518" s="200"/>
      <c r="ED518" s="200"/>
      <c r="EE518" s="200"/>
      <c r="EF518" s="200"/>
      <c r="EG518" s="32"/>
    </row>
    <row r="519" spans="1:137" outlineLevel="1">
      <c r="A519" s="211" t="e">
        <f>A497&amp;"."&amp;A514&amp;"."&amp;A498&amp;"."&amp;B519</f>
        <v>#REF!</v>
      </c>
      <c r="B519">
        <v>5</v>
      </c>
      <c r="C519" t="e">
        <f>_xlfn.XLOOKUP($A519,Select!$A$4:$A$65,Select!$H$4:$H$65)</f>
        <v>#REF!</v>
      </c>
      <c r="D519"/>
      <c r="E519"/>
      <c r="F519"/>
      <c r="G519"/>
      <c r="H519"/>
      <c r="I519"/>
      <c r="J519"/>
      <c r="K519"/>
      <c r="L519"/>
      <c r="M519" s="200"/>
      <c r="N519" s="200"/>
      <c r="O519" s="200"/>
      <c r="P519" s="200"/>
      <c r="Q519" s="200"/>
      <c r="R519" s="200"/>
      <c r="S519" s="200"/>
      <c r="T519" s="200"/>
      <c r="U519" s="200"/>
      <c r="V519" s="200"/>
      <c r="W519" s="200"/>
      <c r="X519" s="200"/>
      <c r="Y519" s="200"/>
      <c r="Z519" s="200"/>
      <c r="AA519" s="200"/>
      <c r="AB519" s="200"/>
      <c r="AC519" s="200"/>
      <c r="AD519" s="200"/>
      <c r="AE519" s="200"/>
      <c r="AF519" s="200"/>
      <c r="AG519" s="200"/>
      <c r="AH519" s="200"/>
      <c r="AI519" s="200"/>
      <c r="AJ519" s="200"/>
      <c r="AK519" s="200"/>
      <c r="AL519" s="200"/>
      <c r="AM519" s="200"/>
      <c r="AN519" s="200"/>
      <c r="AO519" s="200"/>
      <c r="AP519" s="200"/>
      <c r="AQ519" s="200"/>
      <c r="AR519" s="200"/>
      <c r="AS519" s="200"/>
      <c r="AT519" s="200"/>
      <c r="AU519" s="200"/>
      <c r="AV519" s="200"/>
      <c r="AW519" s="200"/>
      <c r="AX519" s="200"/>
      <c r="AY519" s="200"/>
      <c r="AZ519" s="200"/>
      <c r="BA519" s="200"/>
      <c r="BB519" s="200"/>
      <c r="BC519" s="200"/>
      <c r="BD519" s="200"/>
      <c r="BE519" s="200"/>
      <c r="BF519" s="200"/>
      <c r="BG519" s="200"/>
      <c r="BH519" s="200"/>
      <c r="BI519" s="200"/>
      <c r="BJ519" s="200"/>
      <c r="BK519" s="200"/>
      <c r="BL519" s="200"/>
      <c r="BM519" s="200"/>
      <c r="BN519" s="200"/>
      <c r="BO519" s="200"/>
      <c r="BP519" s="200"/>
      <c r="BQ519" s="200"/>
      <c r="BR519" s="200"/>
      <c r="BS519" s="200"/>
      <c r="BT519" s="200"/>
      <c r="BU519" s="200"/>
      <c r="BV519" s="200"/>
      <c r="BW519" s="200"/>
      <c r="BX519" s="200"/>
      <c r="BY519" s="200"/>
      <c r="BZ519" s="200"/>
      <c r="CA519" s="200"/>
      <c r="CB519" s="200"/>
      <c r="CC519" s="200"/>
      <c r="CD519" s="200"/>
      <c r="CE519" s="200"/>
      <c r="CF519" s="200"/>
      <c r="CG519" s="200"/>
      <c r="CH519" s="200"/>
      <c r="CI519" s="200"/>
      <c r="CJ519" s="200"/>
      <c r="CK519" s="200"/>
      <c r="CL519" s="200"/>
      <c r="CM519" s="200"/>
      <c r="CN519" s="200"/>
      <c r="CO519" s="200"/>
      <c r="CP519" s="200"/>
      <c r="CQ519" s="200"/>
      <c r="CR519" s="200"/>
      <c r="CS519" s="200"/>
      <c r="CT519" s="200"/>
      <c r="CU519" s="200"/>
      <c r="CV519" s="200"/>
      <c r="CW519" s="200"/>
      <c r="CX519" s="200"/>
      <c r="CY519" s="200"/>
      <c r="CZ519" s="200"/>
      <c r="DA519" s="200"/>
      <c r="DB519" s="200"/>
      <c r="DC519" s="200"/>
      <c r="DD519" s="200"/>
      <c r="DE519" s="200"/>
      <c r="DF519" s="200"/>
      <c r="DG519" s="200"/>
      <c r="DH519" s="200"/>
      <c r="DI519" s="200"/>
      <c r="DJ519" s="200"/>
      <c r="DK519" s="200"/>
      <c r="DL519" s="200"/>
      <c r="DM519" s="200"/>
      <c r="DN519" s="200"/>
      <c r="DO519" s="200"/>
      <c r="DP519" s="200"/>
      <c r="DQ519" s="200"/>
      <c r="DR519" s="200"/>
      <c r="DS519" s="200"/>
      <c r="DT519" s="200"/>
      <c r="DU519" s="200"/>
      <c r="DV519" s="200"/>
      <c r="DW519" s="200"/>
      <c r="DX519" s="200"/>
      <c r="DY519" s="200"/>
      <c r="DZ519" s="200"/>
      <c r="EA519" s="200"/>
      <c r="EB519" s="200"/>
      <c r="EC519" s="200"/>
      <c r="ED519" s="200"/>
      <c r="EE519" s="200"/>
      <c r="EF519" s="200"/>
      <c r="EG519" s="32"/>
    </row>
    <row r="520" spans="1:137" outlineLevel="1">
      <c r="A520" s="211" t="e">
        <f>A497&amp;"."&amp;A514&amp;"."&amp;A498&amp;"."&amp;B520</f>
        <v>#REF!</v>
      </c>
      <c r="B520">
        <v>6</v>
      </c>
      <c r="C520" t="e">
        <f>_xlfn.XLOOKUP($A520,Select!$A$4:$A$65,Select!$H$4:$H$65)</f>
        <v>#REF!</v>
      </c>
      <c r="D520"/>
      <c r="E520"/>
      <c r="F520"/>
      <c r="G520"/>
      <c r="H520"/>
      <c r="I520"/>
      <c r="J520"/>
      <c r="K520"/>
      <c r="L520"/>
      <c r="M520" s="200"/>
      <c r="N520" s="200"/>
      <c r="O520" s="200"/>
      <c r="P520" s="200"/>
      <c r="Q520" s="200"/>
      <c r="R520" s="200"/>
      <c r="S520" s="200"/>
      <c r="T520" s="200"/>
      <c r="U520" s="200"/>
      <c r="V520" s="200"/>
      <c r="W520" s="200"/>
      <c r="X520" s="200"/>
      <c r="Y520" s="200"/>
      <c r="Z520" s="200"/>
      <c r="AA520" s="200"/>
      <c r="AB520" s="200"/>
      <c r="AC520" s="200"/>
      <c r="AD520" s="200"/>
      <c r="AE520" s="200"/>
      <c r="AF520" s="200"/>
      <c r="AG520" s="200"/>
      <c r="AH520" s="200"/>
      <c r="AI520" s="200"/>
      <c r="AJ520" s="200"/>
      <c r="AK520" s="200"/>
      <c r="AL520" s="200"/>
      <c r="AM520" s="200"/>
      <c r="AN520" s="200"/>
      <c r="AO520" s="200"/>
      <c r="AP520" s="200"/>
      <c r="AQ520" s="200"/>
      <c r="AR520" s="200"/>
      <c r="AS520" s="200"/>
      <c r="AT520" s="200"/>
      <c r="AU520" s="200"/>
      <c r="AV520" s="200"/>
      <c r="AW520" s="200"/>
      <c r="AX520" s="200"/>
      <c r="AY520" s="200"/>
      <c r="AZ520" s="200"/>
      <c r="BA520" s="200"/>
      <c r="BB520" s="200"/>
      <c r="BC520" s="200"/>
      <c r="BD520" s="200"/>
      <c r="BE520" s="200"/>
      <c r="BF520" s="200"/>
      <c r="BG520" s="200"/>
      <c r="BH520" s="200"/>
      <c r="BI520" s="200"/>
      <c r="BJ520" s="200"/>
      <c r="BK520" s="200"/>
      <c r="BL520" s="200"/>
      <c r="BM520" s="200"/>
      <c r="BN520" s="200"/>
      <c r="BO520" s="200"/>
      <c r="BP520" s="200"/>
      <c r="BQ520" s="200"/>
      <c r="BR520" s="200"/>
      <c r="BS520" s="200"/>
      <c r="BT520" s="200"/>
      <c r="BU520" s="200"/>
      <c r="BV520" s="200"/>
      <c r="BW520" s="200"/>
      <c r="BX520" s="200"/>
      <c r="BY520" s="200"/>
      <c r="BZ520" s="200"/>
      <c r="CA520" s="200"/>
      <c r="CB520" s="200"/>
      <c r="CC520" s="200"/>
      <c r="CD520" s="200"/>
      <c r="CE520" s="200"/>
      <c r="CF520" s="200"/>
      <c r="CG520" s="200"/>
      <c r="CH520" s="200"/>
      <c r="CI520" s="200"/>
      <c r="CJ520" s="200"/>
      <c r="CK520" s="200"/>
      <c r="CL520" s="200"/>
      <c r="CM520" s="200"/>
      <c r="CN520" s="200"/>
      <c r="CO520" s="200"/>
      <c r="CP520" s="200"/>
      <c r="CQ520" s="200"/>
      <c r="CR520" s="200"/>
      <c r="CS520" s="200"/>
      <c r="CT520" s="200"/>
      <c r="CU520" s="200"/>
      <c r="CV520" s="200"/>
      <c r="CW520" s="200"/>
      <c r="CX520" s="200"/>
      <c r="CY520" s="200"/>
      <c r="CZ520" s="200"/>
      <c r="DA520" s="200"/>
      <c r="DB520" s="200"/>
      <c r="DC520" s="200"/>
      <c r="DD520" s="200"/>
      <c r="DE520" s="200"/>
      <c r="DF520" s="200"/>
      <c r="DG520" s="200"/>
      <c r="DH520" s="200"/>
      <c r="DI520" s="200"/>
      <c r="DJ520" s="200"/>
      <c r="DK520" s="200"/>
      <c r="DL520" s="200"/>
      <c r="DM520" s="200"/>
      <c r="DN520" s="200"/>
      <c r="DO520" s="200"/>
      <c r="DP520" s="200"/>
      <c r="DQ520" s="200"/>
      <c r="DR520" s="200"/>
      <c r="DS520" s="200"/>
      <c r="DT520" s="200"/>
      <c r="DU520" s="200"/>
      <c r="DV520" s="200"/>
      <c r="DW520" s="200"/>
      <c r="DX520" s="200"/>
      <c r="DY520" s="200"/>
      <c r="DZ520" s="200"/>
      <c r="EA520" s="200"/>
      <c r="EB520" s="200"/>
      <c r="EC520" s="200"/>
      <c r="ED520" s="200"/>
      <c r="EE520" s="200"/>
      <c r="EF520" s="200"/>
      <c r="EG520" s="32"/>
    </row>
    <row r="521" spans="1:137" outlineLevel="1">
      <c r="A521" s="211" t="e">
        <f>A497&amp;"."&amp;A514&amp;"."&amp;A498&amp;"."&amp;B521</f>
        <v>#REF!</v>
      </c>
      <c r="B521">
        <v>7</v>
      </c>
      <c r="C521" t="e">
        <f>_xlfn.XLOOKUP($A521,Select!$A$4:$A$65,Select!$H$4:$H$65)</f>
        <v>#REF!</v>
      </c>
      <c r="D521"/>
      <c r="E521"/>
      <c r="F521"/>
      <c r="G521"/>
      <c r="H521"/>
      <c r="I521"/>
      <c r="J521"/>
      <c r="K521"/>
      <c r="L521"/>
      <c r="M521" s="200"/>
      <c r="N521" s="200"/>
      <c r="O521" s="200"/>
      <c r="P521" s="200"/>
      <c r="Q521" s="200"/>
      <c r="R521" s="200"/>
      <c r="S521" s="200"/>
      <c r="T521" s="200"/>
      <c r="U521" s="200"/>
      <c r="V521" s="200"/>
      <c r="W521" s="200"/>
      <c r="X521" s="200"/>
      <c r="Y521" s="200"/>
      <c r="Z521" s="200"/>
      <c r="AA521" s="200"/>
      <c r="AB521" s="200"/>
      <c r="AC521" s="200"/>
      <c r="AD521" s="200"/>
      <c r="AE521" s="200"/>
      <c r="AF521" s="200"/>
      <c r="AG521" s="200"/>
      <c r="AH521" s="200"/>
      <c r="AI521" s="200"/>
      <c r="AJ521" s="200"/>
      <c r="AK521" s="200"/>
      <c r="AL521" s="200"/>
      <c r="AM521" s="200"/>
      <c r="AN521" s="200"/>
      <c r="AO521" s="200"/>
      <c r="AP521" s="200"/>
      <c r="AQ521" s="200"/>
      <c r="AR521" s="200"/>
      <c r="AS521" s="200"/>
      <c r="AT521" s="200"/>
      <c r="AU521" s="200"/>
      <c r="AV521" s="200"/>
      <c r="AW521" s="200"/>
      <c r="AX521" s="200"/>
      <c r="AY521" s="200"/>
      <c r="AZ521" s="200"/>
      <c r="BA521" s="200"/>
      <c r="BB521" s="200"/>
      <c r="BC521" s="200"/>
      <c r="BD521" s="200"/>
      <c r="BE521" s="200"/>
      <c r="BF521" s="200"/>
      <c r="BG521" s="200"/>
      <c r="BH521" s="200"/>
      <c r="BI521" s="200"/>
      <c r="BJ521" s="200"/>
      <c r="BK521" s="200"/>
      <c r="BL521" s="200"/>
      <c r="BM521" s="200"/>
      <c r="BN521" s="200"/>
      <c r="BO521" s="200"/>
      <c r="BP521" s="200"/>
      <c r="BQ521" s="200"/>
      <c r="BR521" s="200"/>
      <c r="BS521" s="200"/>
      <c r="BT521" s="200"/>
      <c r="BU521" s="200"/>
      <c r="BV521" s="200"/>
      <c r="BW521" s="200"/>
      <c r="BX521" s="200"/>
      <c r="BY521" s="200"/>
      <c r="BZ521" s="200"/>
      <c r="CA521" s="200"/>
      <c r="CB521" s="200"/>
      <c r="CC521" s="200"/>
      <c r="CD521" s="200"/>
      <c r="CE521" s="200"/>
      <c r="CF521" s="200"/>
      <c r="CG521" s="200"/>
      <c r="CH521" s="200"/>
      <c r="CI521" s="200"/>
      <c r="CJ521" s="200"/>
      <c r="CK521" s="200"/>
      <c r="CL521" s="200"/>
      <c r="CM521" s="200"/>
      <c r="CN521" s="200"/>
      <c r="CO521" s="200"/>
      <c r="CP521" s="200"/>
      <c r="CQ521" s="200"/>
      <c r="CR521" s="200"/>
      <c r="CS521" s="200"/>
      <c r="CT521" s="200"/>
      <c r="CU521" s="200"/>
      <c r="CV521" s="200"/>
      <c r="CW521" s="200"/>
      <c r="CX521" s="200"/>
      <c r="CY521" s="200"/>
      <c r="CZ521" s="200"/>
      <c r="DA521" s="200"/>
      <c r="DB521" s="200"/>
      <c r="DC521" s="200"/>
      <c r="DD521" s="200"/>
      <c r="DE521" s="200"/>
      <c r="DF521" s="200"/>
      <c r="DG521" s="200"/>
      <c r="DH521" s="200"/>
      <c r="DI521" s="200"/>
      <c r="DJ521" s="200"/>
      <c r="DK521" s="200"/>
      <c r="DL521" s="200"/>
      <c r="DM521" s="200"/>
      <c r="DN521" s="200"/>
      <c r="DO521" s="200"/>
      <c r="DP521" s="200"/>
      <c r="DQ521" s="200"/>
      <c r="DR521" s="200"/>
      <c r="DS521" s="200"/>
      <c r="DT521" s="200"/>
      <c r="DU521" s="200"/>
      <c r="DV521" s="200"/>
      <c r="DW521" s="200"/>
      <c r="DX521" s="200"/>
      <c r="DY521" s="200"/>
      <c r="DZ521" s="200"/>
      <c r="EA521" s="200"/>
      <c r="EB521" s="200"/>
      <c r="EC521" s="200"/>
      <c r="ED521" s="200"/>
      <c r="EE521" s="200"/>
      <c r="EF521" s="200"/>
      <c r="EG521" s="32"/>
    </row>
    <row r="522" spans="1:137" outlineLevel="1">
      <c r="A522" s="211" t="e">
        <f>A497&amp;"."&amp;A514&amp;"."&amp;A498&amp;"."&amp;B522</f>
        <v>#REF!</v>
      </c>
      <c r="B522">
        <v>8</v>
      </c>
      <c r="C522" t="e">
        <f>_xlfn.XLOOKUP($A522,Select!$A$4:$A$65,Select!$H$4:$H$65)</f>
        <v>#REF!</v>
      </c>
      <c r="D522"/>
      <c r="E522"/>
      <c r="F522"/>
      <c r="G522"/>
      <c r="H522"/>
      <c r="I522"/>
      <c r="J522"/>
      <c r="K522"/>
      <c r="L522"/>
      <c r="M522" s="200"/>
      <c r="N522" s="200"/>
      <c r="O522" s="200"/>
      <c r="P522" s="200"/>
      <c r="Q522" s="200"/>
      <c r="R522" s="200"/>
      <c r="S522" s="200"/>
      <c r="T522" s="200"/>
      <c r="U522" s="200"/>
      <c r="V522" s="200"/>
      <c r="W522" s="200"/>
      <c r="X522" s="200"/>
      <c r="Y522" s="200"/>
      <c r="Z522" s="200"/>
      <c r="AA522" s="200"/>
      <c r="AB522" s="200"/>
      <c r="AC522" s="200"/>
      <c r="AD522" s="200"/>
      <c r="AE522" s="200"/>
      <c r="AF522" s="200"/>
      <c r="AG522" s="200"/>
      <c r="AH522" s="200"/>
      <c r="AI522" s="200"/>
      <c r="AJ522" s="200"/>
      <c r="AK522" s="200"/>
      <c r="AL522" s="200"/>
      <c r="AM522" s="200"/>
      <c r="AN522" s="200"/>
      <c r="AO522" s="200"/>
      <c r="AP522" s="200"/>
      <c r="AQ522" s="200"/>
      <c r="AR522" s="200"/>
      <c r="AS522" s="200"/>
      <c r="AT522" s="200"/>
      <c r="AU522" s="200"/>
      <c r="AV522" s="200"/>
      <c r="AW522" s="200"/>
      <c r="AX522" s="200"/>
      <c r="AY522" s="200"/>
      <c r="AZ522" s="200"/>
      <c r="BA522" s="200"/>
      <c r="BB522" s="200"/>
      <c r="BC522" s="200"/>
      <c r="BD522" s="200"/>
      <c r="BE522" s="200"/>
      <c r="BF522" s="200"/>
      <c r="BG522" s="200"/>
      <c r="BH522" s="200"/>
      <c r="BI522" s="200"/>
      <c r="BJ522" s="200"/>
      <c r="BK522" s="200"/>
      <c r="BL522" s="200"/>
      <c r="BM522" s="200"/>
      <c r="BN522" s="200"/>
      <c r="BO522" s="200"/>
      <c r="BP522" s="200"/>
      <c r="BQ522" s="200"/>
      <c r="BR522" s="200"/>
      <c r="BS522" s="200"/>
      <c r="BT522" s="200"/>
      <c r="BU522" s="200"/>
      <c r="BV522" s="200"/>
      <c r="BW522" s="200"/>
      <c r="BX522" s="200"/>
      <c r="BY522" s="200"/>
      <c r="BZ522" s="200"/>
      <c r="CA522" s="200"/>
      <c r="CB522" s="200"/>
      <c r="CC522" s="200"/>
      <c r="CD522" s="200"/>
      <c r="CE522" s="200"/>
      <c r="CF522" s="200"/>
      <c r="CG522" s="200"/>
      <c r="CH522" s="200"/>
      <c r="CI522" s="200"/>
      <c r="CJ522" s="200"/>
      <c r="CK522" s="200"/>
      <c r="CL522" s="200"/>
      <c r="CM522" s="200"/>
      <c r="CN522" s="200"/>
      <c r="CO522" s="200"/>
      <c r="CP522" s="200"/>
      <c r="CQ522" s="200"/>
      <c r="CR522" s="200"/>
      <c r="CS522" s="200"/>
      <c r="CT522" s="200"/>
      <c r="CU522" s="200"/>
      <c r="CV522" s="200"/>
      <c r="CW522" s="200"/>
      <c r="CX522" s="200"/>
      <c r="CY522" s="200"/>
      <c r="CZ522" s="200"/>
      <c r="DA522" s="200"/>
      <c r="DB522" s="200"/>
      <c r="DC522" s="200"/>
      <c r="DD522" s="200"/>
      <c r="DE522" s="200"/>
      <c r="DF522" s="200"/>
      <c r="DG522" s="200"/>
      <c r="DH522" s="200"/>
      <c r="DI522" s="200"/>
      <c r="DJ522" s="200"/>
      <c r="DK522" s="200"/>
      <c r="DL522" s="200"/>
      <c r="DM522" s="200"/>
      <c r="DN522" s="200"/>
      <c r="DO522" s="200"/>
      <c r="DP522" s="200"/>
      <c r="DQ522" s="200"/>
      <c r="DR522" s="200"/>
      <c r="DS522" s="200"/>
      <c r="DT522" s="200"/>
      <c r="DU522" s="200"/>
      <c r="DV522" s="200"/>
      <c r="DW522" s="200"/>
      <c r="DX522" s="200"/>
      <c r="DY522" s="200"/>
      <c r="DZ522" s="200"/>
      <c r="EA522" s="200"/>
      <c r="EB522" s="200"/>
      <c r="EC522" s="200"/>
      <c r="ED522" s="200"/>
      <c r="EE522" s="200"/>
      <c r="EF522" s="200"/>
      <c r="EG522" s="32"/>
    </row>
    <row r="523" spans="1:137" outlineLevel="1">
      <c r="A523" s="211" t="e">
        <f>A497&amp;"."&amp;A514&amp;"."&amp;A498&amp;"."&amp;B523</f>
        <v>#REF!</v>
      </c>
      <c r="B523">
        <v>9</v>
      </c>
      <c r="C523" t="e">
        <f>_xlfn.XLOOKUP($A523,Select!$A$4:$A$65,Select!$H$4:$H$65)</f>
        <v>#REF!</v>
      </c>
      <c r="D523"/>
      <c r="E523"/>
      <c r="F523"/>
      <c r="G523"/>
      <c r="H523"/>
      <c r="I523"/>
      <c r="J523"/>
      <c r="K523"/>
      <c r="L523"/>
      <c r="M523" s="200"/>
      <c r="N523" s="200"/>
      <c r="O523" s="200"/>
      <c r="P523" s="200"/>
      <c r="Q523" s="200"/>
      <c r="R523" s="200"/>
      <c r="S523" s="200"/>
      <c r="T523" s="200"/>
      <c r="U523" s="200"/>
      <c r="V523" s="200"/>
      <c r="W523" s="200"/>
      <c r="X523" s="200"/>
      <c r="Y523" s="200"/>
      <c r="Z523" s="200"/>
      <c r="AA523" s="200"/>
      <c r="AB523" s="200"/>
      <c r="AC523" s="200"/>
      <c r="AD523" s="200"/>
      <c r="AE523" s="200"/>
      <c r="AF523" s="200"/>
      <c r="AG523" s="200"/>
      <c r="AH523" s="200"/>
      <c r="AI523" s="200"/>
      <c r="AJ523" s="200"/>
      <c r="AK523" s="200"/>
      <c r="AL523" s="200"/>
      <c r="AM523" s="200"/>
      <c r="AN523" s="200"/>
      <c r="AO523" s="200"/>
      <c r="AP523" s="200"/>
      <c r="AQ523" s="200"/>
      <c r="AR523" s="200"/>
      <c r="AS523" s="200"/>
      <c r="AT523" s="200"/>
      <c r="AU523" s="200"/>
      <c r="AV523" s="200"/>
      <c r="AW523" s="200"/>
      <c r="AX523" s="200"/>
      <c r="AY523" s="200"/>
      <c r="AZ523" s="200"/>
      <c r="BA523" s="200"/>
      <c r="BB523" s="200"/>
      <c r="BC523" s="200"/>
      <c r="BD523" s="200"/>
      <c r="BE523" s="200"/>
      <c r="BF523" s="200"/>
      <c r="BG523" s="200"/>
      <c r="BH523" s="200"/>
      <c r="BI523" s="200"/>
      <c r="BJ523" s="200"/>
      <c r="BK523" s="200"/>
      <c r="BL523" s="200"/>
      <c r="BM523" s="200"/>
      <c r="BN523" s="200"/>
      <c r="BO523" s="200"/>
      <c r="BP523" s="200"/>
      <c r="BQ523" s="200"/>
      <c r="BR523" s="200"/>
      <c r="BS523" s="200"/>
      <c r="BT523" s="200"/>
      <c r="BU523" s="200"/>
      <c r="BV523" s="200"/>
      <c r="BW523" s="200"/>
      <c r="BX523" s="200"/>
      <c r="BY523" s="200"/>
      <c r="BZ523" s="200"/>
      <c r="CA523" s="200"/>
      <c r="CB523" s="200"/>
      <c r="CC523" s="200"/>
      <c r="CD523" s="200"/>
      <c r="CE523" s="200"/>
      <c r="CF523" s="200"/>
      <c r="CG523" s="200"/>
      <c r="CH523" s="200"/>
      <c r="CI523" s="200"/>
      <c r="CJ523" s="200"/>
      <c r="CK523" s="200"/>
      <c r="CL523" s="200"/>
      <c r="CM523" s="200"/>
      <c r="CN523" s="200"/>
      <c r="CO523" s="200"/>
      <c r="CP523" s="200"/>
      <c r="CQ523" s="200"/>
      <c r="CR523" s="200"/>
      <c r="CS523" s="200"/>
      <c r="CT523" s="200"/>
      <c r="CU523" s="200"/>
      <c r="CV523" s="200"/>
      <c r="CW523" s="200"/>
      <c r="CX523" s="200"/>
      <c r="CY523" s="200"/>
      <c r="CZ523" s="200"/>
      <c r="DA523" s="200"/>
      <c r="DB523" s="200"/>
      <c r="DC523" s="200"/>
      <c r="DD523" s="200"/>
      <c r="DE523" s="200"/>
      <c r="DF523" s="200"/>
      <c r="DG523" s="200"/>
      <c r="DH523" s="200"/>
      <c r="DI523" s="200"/>
      <c r="DJ523" s="200"/>
      <c r="DK523" s="200"/>
      <c r="DL523" s="200"/>
      <c r="DM523" s="200"/>
      <c r="DN523" s="200"/>
      <c r="DO523" s="200"/>
      <c r="DP523" s="200"/>
      <c r="DQ523" s="200"/>
      <c r="DR523" s="200"/>
      <c r="DS523" s="200"/>
      <c r="DT523" s="200"/>
      <c r="DU523" s="200"/>
      <c r="DV523" s="200"/>
      <c r="DW523" s="200"/>
      <c r="DX523" s="200"/>
      <c r="DY523" s="200"/>
      <c r="DZ523" s="200"/>
      <c r="EA523" s="200"/>
      <c r="EB523" s="200"/>
      <c r="EC523" s="200"/>
      <c r="ED523" s="200"/>
      <c r="EE523" s="200"/>
      <c r="EF523" s="200"/>
      <c r="EG523" s="32"/>
    </row>
    <row r="524" spans="1:137" outlineLevel="1">
      <c r="A524" s="211" t="e">
        <f>A497&amp;"."&amp;A514&amp;"."&amp;A498&amp;"."&amp;B524</f>
        <v>#REF!</v>
      </c>
      <c r="B524">
        <v>10</v>
      </c>
      <c r="C524" t="e">
        <f>_xlfn.XLOOKUP($A524,Select!$A$4:$A$65,Select!$H$4:$H$65)</f>
        <v>#REF!</v>
      </c>
      <c r="D524"/>
      <c r="E524"/>
      <c r="F524"/>
      <c r="G524"/>
      <c r="H524"/>
      <c r="I524"/>
      <c r="J524"/>
      <c r="K524"/>
      <c r="L524"/>
      <c r="M524" s="200"/>
      <c r="N524" s="200"/>
      <c r="O524" s="200"/>
      <c r="P524" s="200"/>
      <c r="Q524" s="200"/>
      <c r="R524" s="200"/>
      <c r="S524" s="200"/>
      <c r="T524" s="200"/>
      <c r="U524" s="200"/>
      <c r="V524" s="200"/>
      <c r="W524" s="200"/>
      <c r="X524" s="200"/>
      <c r="Y524" s="200"/>
      <c r="Z524" s="200"/>
      <c r="AA524" s="200"/>
      <c r="AB524" s="200"/>
      <c r="AC524" s="200"/>
      <c r="AD524" s="200"/>
      <c r="AE524" s="200"/>
      <c r="AF524" s="200"/>
      <c r="AG524" s="200"/>
      <c r="AH524" s="200"/>
      <c r="AI524" s="200"/>
      <c r="AJ524" s="200"/>
      <c r="AK524" s="200"/>
      <c r="AL524" s="200"/>
      <c r="AM524" s="200"/>
      <c r="AN524" s="200"/>
      <c r="AO524" s="200"/>
      <c r="AP524" s="200"/>
      <c r="AQ524" s="200"/>
      <c r="AR524" s="200"/>
      <c r="AS524" s="200"/>
      <c r="AT524" s="200"/>
      <c r="AU524" s="200"/>
      <c r="AV524" s="200"/>
      <c r="AW524" s="200"/>
      <c r="AX524" s="200"/>
      <c r="AY524" s="200"/>
      <c r="AZ524" s="200"/>
      <c r="BA524" s="200"/>
      <c r="BB524" s="200"/>
      <c r="BC524" s="200"/>
      <c r="BD524" s="200"/>
      <c r="BE524" s="200"/>
      <c r="BF524" s="200"/>
      <c r="BG524" s="200"/>
      <c r="BH524" s="200"/>
      <c r="BI524" s="200"/>
      <c r="BJ524" s="200"/>
      <c r="BK524" s="200"/>
      <c r="BL524" s="200"/>
      <c r="BM524" s="200"/>
      <c r="BN524" s="200"/>
      <c r="BO524" s="200"/>
      <c r="BP524" s="200"/>
      <c r="BQ524" s="200"/>
      <c r="BR524" s="200"/>
      <c r="BS524" s="200"/>
      <c r="BT524" s="200"/>
      <c r="BU524" s="200"/>
      <c r="BV524" s="200"/>
      <c r="BW524" s="200"/>
      <c r="BX524" s="200"/>
      <c r="BY524" s="200"/>
      <c r="BZ524" s="200"/>
      <c r="CA524" s="200"/>
      <c r="CB524" s="200"/>
      <c r="CC524" s="200"/>
      <c r="CD524" s="200"/>
      <c r="CE524" s="200"/>
      <c r="CF524" s="200"/>
      <c r="CG524" s="200"/>
      <c r="CH524" s="200"/>
      <c r="CI524" s="200"/>
      <c r="CJ524" s="200"/>
      <c r="CK524" s="200"/>
      <c r="CL524" s="200"/>
      <c r="CM524" s="200"/>
      <c r="CN524" s="200"/>
      <c r="CO524" s="200"/>
      <c r="CP524" s="200"/>
      <c r="CQ524" s="200"/>
      <c r="CR524" s="200"/>
      <c r="CS524" s="200"/>
      <c r="CT524" s="200"/>
      <c r="CU524" s="200"/>
      <c r="CV524" s="200"/>
      <c r="CW524" s="200"/>
      <c r="CX524" s="200"/>
      <c r="CY524" s="200"/>
      <c r="CZ524" s="200"/>
      <c r="DA524" s="200"/>
      <c r="DB524" s="200"/>
      <c r="DC524" s="200"/>
      <c r="DD524" s="200"/>
      <c r="DE524" s="200"/>
      <c r="DF524" s="200"/>
      <c r="DG524" s="200"/>
      <c r="DH524" s="200"/>
      <c r="DI524" s="200"/>
      <c r="DJ524" s="200"/>
      <c r="DK524" s="200"/>
      <c r="DL524" s="200"/>
      <c r="DM524" s="200"/>
      <c r="DN524" s="200"/>
      <c r="DO524" s="200"/>
      <c r="DP524" s="200"/>
      <c r="DQ524" s="200"/>
      <c r="DR524" s="200"/>
      <c r="DS524" s="200"/>
      <c r="DT524" s="200"/>
      <c r="DU524" s="200"/>
      <c r="DV524" s="200"/>
      <c r="DW524" s="200"/>
      <c r="DX524" s="200"/>
      <c r="DY524" s="200"/>
      <c r="DZ524" s="200"/>
      <c r="EA524" s="200"/>
      <c r="EB524" s="200"/>
      <c r="EC524" s="200"/>
      <c r="ED524" s="200"/>
      <c r="EE524" s="200"/>
      <c r="EF524" s="200"/>
      <c r="EG524" s="32"/>
    </row>
    <row r="525" spans="1:137" outlineLevel="1">
      <c r="A525" s="211" t="e">
        <f>A497&amp;"."&amp;A514&amp;"."&amp;A498&amp;"."&amp;B525</f>
        <v>#REF!</v>
      </c>
      <c r="B525">
        <v>11</v>
      </c>
      <c r="C525" t="e">
        <f>_xlfn.XLOOKUP($A525,Select!$A$4:$A$65,Select!$H$4:$H$65)</f>
        <v>#REF!</v>
      </c>
      <c r="D525"/>
      <c r="E525"/>
      <c r="F525"/>
      <c r="G525"/>
      <c r="H525"/>
      <c r="I525"/>
      <c r="J525"/>
      <c r="K525"/>
      <c r="L525"/>
      <c r="M525" s="200"/>
      <c r="N525" s="200"/>
      <c r="O525" s="200"/>
      <c r="P525" s="200"/>
      <c r="Q525" s="200"/>
      <c r="R525" s="200"/>
      <c r="S525" s="200"/>
      <c r="T525" s="200"/>
      <c r="U525" s="200"/>
      <c r="V525" s="200"/>
      <c r="W525" s="200"/>
      <c r="X525" s="200"/>
      <c r="Y525" s="200"/>
      <c r="Z525" s="200"/>
      <c r="AA525" s="200"/>
      <c r="AB525" s="200"/>
      <c r="AC525" s="200"/>
      <c r="AD525" s="200"/>
      <c r="AE525" s="200"/>
      <c r="AF525" s="200"/>
      <c r="AG525" s="200"/>
      <c r="AH525" s="200"/>
      <c r="AI525" s="200"/>
      <c r="AJ525" s="200"/>
      <c r="AK525" s="200"/>
      <c r="AL525" s="200"/>
      <c r="AM525" s="200"/>
      <c r="AN525" s="200"/>
      <c r="AO525" s="200"/>
      <c r="AP525" s="200"/>
      <c r="AQ525" s="200"/>
      <c r="AR525" s="200"/>
      <c r="AS525" s="200"/>
      <c r="AT525" s="200"/>
      <c r="AU525" s="200"/>
      <c r="AV525" s="200"/>
      <c r="AW525" s="200"/>
      <c r="AX525" s="200"/>
      <c r="AY525" s="200"/>
      <c r="AZ525" s="200"/>
      <c r="BA525" s="200"/>
      <c r="BB525" s="200"/>
      <c r="BC525" s="200"/>
      <c r="BD525" s="200"/>
      <c r="BE525" s="200"/>
      <c r="BF525" s="200"/>
      <c r="BG525" s="200"/>
      <c r="BH525" s="200"/>
      <c r="BI525" s="200"/>
      <c r="BJ525" s="200"/>
      <c r="BK525" s="200"/>
      <c r="BL525" s="200"/>
      <c r="BM525" s="200"/>
      <c r="BN525" s="200"/>
      <c r="BO525" s="200"/>
      <c r="BP525" s="200"/>
      <c r="BQ525" s="200"/>
      <c r="BR525" s="200"/>
      <c r="BS525" s="200"/>
      <c r="BT525" s="200"/>
      <c r="BU525" s="200"/>
      <c r="BV525" s="200"/>
      <c r="BW525" s="200"/>
      <c r="BX525" s="200"/>
      <c r="BY525" s="200"/>
      <c r="BZ525" s="200"/>
      <c r="CA525" s="200"/>
      <c r="CB525" s="200"/>
      <c r="CC525" s="200"/>
      <c r="CD525" s="200"/>
      <c r="CE525" s="200"/>
      <c r="CF525" s="200"/>
      <c r="CG525" s="200"/>
      <c r="CH525" s="200"/>
      <c r="CI525" s="200"/>
      <c r="CJ525" s="200"/>
      <c r="CK525" s="200"/>
      <c r="CL525" s="200"/>
      <c r="CM525" s="200"/>
      <c r="CN525" s="200"/>
      <c r="CO525" s="200"/>
      <c r="CP525" s="200"/>
      <c r="CQ525" s="200"/>
      <c r="CR525" s="200"/>
      <c r="CS525" s="200"/>
      <c r="CT525" s="200"/>
      <c r="CU525" s="200"/>
      <c r="CV525" s="200"/>
      <c r="CW525" s="200"/>
      <c r="CX525" s="200"/>
      <c r="CY525" s="200"/>
      <c r="CZ525" s="200"/>
      <c r="DA525" s="200"/>
      <c r="DB525" s="200"/>
      <c r="DC525" s="200"/>
      <c r="DD525" s="200"/>
      <c r="DE525" s="200"/>
      <c r="DF525" s="200"/>
      <c r="DG525" s="200"/>
      <c r="DH525" s="200"/>
      <c r="DI525" s="200"/>
      <c r="DJ525" s="200"/>
      <c r="DK525" s="200"/>
      <c r="DL525" s="200"/>
      <c r="DM525" s="200"/>
      <c r="DN525" s="200"/>
      <c r="DO525" s="200"/>
      <c r="DP525" s="200"/>
      <c r="DQ525" s="200"/>
      <c r="DR525" s="200"/>
      <c r="DS525" s="200"/>
      <c r="DT525" s="200"/>
      <c r="DU525" s="200"/>
      <c r="DV525" s="200"/>
      <c r="DW525" s="200"/>
      <c r="DX525" s="200"/>
      <c r="DY525" s="200"/>
      <c r="DZ525" s="200"/>
      <c r="EA525" s="200"/>
      <c r="EB525" s="200"/>
      <c r="EC525" s="200"/>
      <c r="ED525" s="200"/>
      <c r="EE525" s="200"/>
      <c r="EF525" s="200"/>
      <c r="EG525" s="32"/>
    </row>
    <row r="526" spans="1:137" outlineLevel="1">
      <c r="A526" s="211" t="e">
        <f>A497&amp;"."&amp;A514&amp;"."&amp;A498&amp;"."&amp;B526</f>
        <v>#REF!</v>
      </c>
      <c r="B526">
        <v>12</v>
      </c>
      <c r="C526" t="e">
        <f>_xlfn.XLOOKUP($A526,Select!$A$4:$A$65,Select!$H$4:$H$65)</f>
        <v>#REF!</v>
      </c>
      <c r="D526"/>
      <c r="E526"/>
      <c r="F526"/>
      <c r="G526"/>
      <c r="H526"/>
      <c r="I526"/>
      <c r="J526"/>
      <c r="K526"/>
      <c r="L526"/>
      <c r="M526" s="200"/>
      <c r="N526" s="200"/>
      <c r="O526" s="200"/>
      <c r="P526" s="200"/>
      <c r="Q526" s="200"/>
      <c r="R526" s="200"/>
      <c r="S526" s="200"/>
      <c r="T526" s="200"/>
      <c r="U526" s="200"/>
      <c r="V526" s="200"/>
      <c r="W526" s="200"/>
      <c r="X526" s="200"/>
      <c r="Y526" s="200"/>
      <c r="Z526" s="200"/>
      <c r="AA526" s="200"/>
      <c r="AB526" s="200"/>
      <c r="AC526" s="200"/>
      <c r="AD526" s="200"/>
      <c r="AE526" s="200"/>
      <c r="AF526" s="200"/>
      <c r="AG526" s="200"/>
      <c r="AH526" s="200"/>
      <c r="AI526" s="200"/>
      <c r="AJ526" s="200"/>
      <c r="AK526" s="200"/>
      <c r="AL526" s="200"/>
      <c r="AM526" s="200"/>
      <c r="AN526" s="200"/>
      <c r="AO526" s="200"/>
      <c r="AP526" s="200"/>
      <c r="AQ526" s="200"/>
      <c r="AR526" s="200"/>
      <c r="AS526" s="200"/>
      <c r="AT526" s="200"/>
      <c r="AU526" s="200"/>
      <c r="AV526" s="200"/>
      <c r="AW526" s="200"/>
      <c r="AX526" s="200"/>
      <c r="AY526" s="200"/>
      <c r="AZ526" s="200"/>
      <c r="BA526" s="200"/>
      <c r="BB526" s="200"/>
      <c r="BC526" s="200"/>
      <c r="BD526" s="200"/>
      <c r="BE526" s="200"/>
      <c r="BF526" s="200"/>
      <c r="BG526" s="200"/>
      <c r="BH526" s="200"/>
      <c r="BI526" s="200"/>
      <c r="BJ526" s="200"/>
      <c r="BK526" s="200"/>
      <c r="BL526" s="200"/>
      <c r="BM526" s="200"/>
      <c r="BN526" s="200"/>
      <c r="BO526" s="200"/>
      <c r="BP526" s="200"/>
      <c r="BQ526" s="200"/>
      <c r="BR526" s="200"/>
      <c r="BS526" s="200"/>
      <c r="BT526" s="200"/>
      <c r="BU526" s="200"/>
      <c r="BV526" s="200"/>
      <c r="BW526" s="200"/>
      <c r="BX526" s="200"/>
      <c r="BY526" s="200"/>
      <c r="BZ526" s="200"/>
      <c r="CA526" s="200"/>
      <c r="CB526" s="200"/>
      <c r="CC526" s="200"/>
      <c r="CD526" s="200"/>
      <c r="CE526" s="200"/>
      <c r="CF526" s="200"/>
      <c r="CG526" s="200"/>
      <c r="CH526" s="200"/>
      <c r="CI526" s="200"/>
      <c r="CJ526" s="200"/>
      <c r="CK526" s="200"/>
      <c r="CL526" s="200"/>
      <c r="CM526" s="200"/>
      <c r="CN526" s="200"/>
      <c r="CO526" s="200"/>
      <c r="CP526" s="200"/>
      <c r="CQ526" s="200"/>
      <c r="CR526" s="200"/>
      <c r="CS526" s="200"/>
      <c r="CT526" s="200"/>
      <c r="CU526" s="200"/>
      <c r="CV526" s="200"/>
      <c r="CW526" s="200"/>
      <c r="CX526" s="200"/>
      <c r="CY526" s="200"/>
      <c r="CZ526" s="200"/>
      <c r="DA526" s="200"/>
      <c r="DB526" s="200"/>
      <c r="DC526" s="200"/>
      <c r="DD526" s="200"/>
      <c r="DE526" s="200"/>
      <c r="DF526" s="200"/>
      <c r="DG526" s="200"/>
      <c r="DH526" s="200"/>
      <c r="DI526" s="200"/>
      <c r="DJ526" s="200"/>
      <c r="DK526" s="200"/>
      <c r="DL526" s="200"/>
      <c r="DM526" s="200"/>
      <c r="DN526" s="200"/>
      <c r="DO526" s="200"/>
      <c r="DP526" s="200"/>
      <c r="DQ526" s="200"/>
      <c r="DR526" s="200"/>
      <c r="DS526" s="200"/>
      <c r="DT526" s="200"/>
      <c r="DU526" s="200"/>
      <c r="DV526" s="200"/>
      <c r="DW526" s="200"/>
      <c r="DX526" s="200"/>
      <c r="DY526" s="200"/>
      <c r="DZ526" s="200"/>
      <c r="EA526" s="200"/>
      <c r="EB526" s="200"/>
      <c r="EC526" s="200"/>
      <c r="ED526" s="200"/>
      <c r="EE526" s="200"/>
      <c r="EF526" s="200"/>
      <c r="EG526" s="32"/>
    </row>
    <row r="527" spans="1:137" s="156" customFormat="1" outlineLevel="1">
      <c r="A527" s="212"/>
      <c r="B527" s="201">
        <f>B526-COUNTIFS(C515:C526,#N/A)</f>
        <v>12</v>
      </c>
      <c r="C527" s="201" t="s">
        <v>285</v>
      </c>
      <c r="D527" s="201"/>
      <c r="E527" s="201"/>
      <c r="F527" s="201"/>
      <c r="G527" s="201"/>
      <c r="H527" s="201"/>
      <c r="I527" s="201"/>
      <c r="J527" s="201"/>
      <c r="K527" s="201"/>
      <c r="L527" s="201"/>
      <c r="M527" s="201">
        <f t="shared" ref="M527" si="141">SUM(M515:M526)</f>
        <v>0</v>
      </c>
      <c r="N527" s="201">
        <f t="shared" ref="N527:BY527" si="142">SUM(N515:N526)</f>
        <v>0</v>
      </c>
      <c r="O527" s="201">
        <f t="shared" si="142"/>
        <v>0</v>
      </c>
      <c r="P527" s="201">
        <f t="shared" si="142"/>
        <v>0</v>
      </c>
      <c r="Q527" s="201">
        <f t="shared" si="142"/>
        <v>0</v>
      </c>
      <c r="R527" s="201">
        <f t="shared" si="142"/>
        <v>0</v>
      </c>
      <c r="S527" s="201">
        <f t="shared" si="142"/>
        <v>0</v>
      </c>
      <c r="T527" s="201">
        <f t="shared" si="142"/>
        <v>0</v>
      </c>
      <c r="U527" s="201">
        <f t="shared" si="142"/>
        <v>0</v>
      </c>
      <c r="V527" s="201">
        <f t="shared" si="142"/>
        <v>0</v>
      </c>
      <c r="W527" s="201">
        <f t="shared" si="142"/>
        <v>0</v>
      </c>
      <c r="X527" s="201">
        <f t="shared" si="142"/>
        <v>0</v>
      </c>
      <c r="Y527" s="201">
        <f t="shared" si="142"/>
        <v>0</v>
      </c>
      <c r="Z527" s="201">
        <f t="shared" si="142"/>
        <v>0</v>
      </c>
      <c r="AA527" s="201">
        <f t="shared" si="142"/>
        <v>0</v>
      </c>
      <c r="AB527" s="201">
        <f t="shared" si="142"/>
        <v>0</v>
      </c>
      <c r="AC527" s="201">
        <f t="shared" si="142"/>
        <v>0</v>
      </c>
      <c r="AD527" s="201">
        <f t="shared" si="142"/>
        <v>0</v>
      </c>
      <c r="AE527" s="201">
        <f t="shared" si="142"/>
        <v>0</v>
      </c>
      <c r="AF527" s="201">
        <f t="shared" si="142"/>
        <v>0</v>
      </c>
      <c r="AG527" s="201">
        <f t="shared" si="142"/>
        <v>0</v>
      </c>
      <c r="AH527" s="201">
        <f t="shared" si="142"/>
        <v>0</v>
      </c>
      <c r="AI527" s="201">
        <f t="shared" si="142"/>
        <v>0</v>
      </c>
      <c r="AJ527" s="201">
        <f t="shared" si="142"/>
        <v>0</v>
      </c>
      <c r="AK527" s="201">
        <f t="shared" si="142"/>
        <v>0</v>
      </c>
      <c r="AL527" s="201">
        <f t="shared" si="142"/>
        <v>0</v>
      </c>
      <c r="AM527" s="201">
        <f t="shared" si="142"/>
        <v>0</v>
      </c>
      <c r="AN527" s="201">
        <f t="shared" si="142"/>
        <v>0</v>
      </c>
      <c r="AO527" s="201">
        <f t="shared" si="142"/>
        <v>0</v>
      </c>
      <c r="AP527" s="201">
        <f t="shared" si="142"/>
        <v>0</v>
      </c>
      <c r="AQ527" s="201">
        <f t="shared" si="142"/>
        <v>0</v>
      </c>
      <c r="AR527" s="201">
        <f t="shared" si="142"/>
        <v>0</v>
      </c>
      <c r="AS527" s="201">
        <f t="shared" si="142"/>
        <v>0</v>
      </c>
      <c r="AT527" s="201">
        <f t="shared" si="142"/>
        <v>0</v>
      </c>
      <c r="AU527" s="201">
        <f t="shared" si="142"/>
        <v>0</v>
      </c>
      <c r="AV527" s="201">
        <f t="shared" si="142"/>
        <v>0</v>
      </c>
      <c r="AW527" s="201">
        <f t="shared" si="142"/>
        <v>0</v>
      </c>
      <c r="AX527" s="201">
        <f t="shared" si="142"/>
        <v>0</v>
      </c>
      <c r="AY527" s="201">
        <f t="shared" si="142"/>
        <v>0</v>
      </c>
      <c r="AZ527" s="201">
        <f t="shared" si="142"/>
        <v>0</v>
      </c>
      <c r="BA527" s="201">
        <f t="shared" si="142"/>
        <v>0</v>
      </c>
      <c r="BB527" s="201">
        <f t="shared" si="142"/>
        <v>0</v>
      </c>
      <c r="BC527" s="201">
        <f t="shared" si="142"/>
        <v>0</v>
      </c>
      <c r="BD527" s="201">
        <f t="shared" si="142"/>
        <v>0</v>
      </c>
      <c r="BE527" s="201">
        <f t="shared" si="142"/>
        <v>0</v>
      </c>
      <c r="BF527" s="201">
        <f t="shared" si="142"/>
        <v>0</v>
      </c>
      <c r="BG527" s="201">
        <f t="shared" si="142"/>
        <v>0</v>
      </c>
      <c r="BH527" s="201">
        <f t="shared" si="142"/>
        <v>0</v>
      </c>
      <c r="BI527" s="201">
        <f t="shared" si="142"/>
        <v>0</v>
      </c>
      <c r="BJ527" s="201">
        <f t="shared" si="142"/>
        <v>0</v>
      </c>
      <c r="BK527" s="201">
        <f t="shared" si="142"/>
        <v>0</v>
      </c>
      <c r="BL527" s="201">
        <f t="shared" si="142"/>
        <v>0</v>
      </c>
      <c r="BM527" s="201">
        <f t="shared" si="142"/>
        <v>0</v>
      </c>
      <c r="BN527" s="201">
        <f t="shared" si="142"/>
        <v>0</v>
      </c>
      <c r="BO527" s="201">
        <f t="shared" si="142"/>
        <v>0</v>
      </c>
      <c r="BP527" s="201">
        <f t="shared" si="142"/>
        <v>0</v>
      </c>
      <c r="BQ527" s="201">
        <f t="shared" si="142"/>
        <v>0</v>
      </c>
      <c r="BR527" s="201">
        <f t="shared" si="142"/>
        <v>0</v>
      </c>
      <c r="BS527" s="201">
        <f t="shared" si="142"/>
        <v>0</v>
      </c>
      <c r="BT527" s="201">
        <f t="shared" si="142"/>
        <v>0</v>
      </c>
      <c r="BU527" s="201">
        <f t="shared" si="142"/>
        <v>0</v>
      </c>
      <c r="BV527" s="201">
        <f t="shared" si="142"/>
        <v>0</v>
      </c>
      <c r="BW527" s="201">
        <f t="shared" si="142"/>
        <v>0</v>
      </c>
      <c r="BX527" s="201">
        <f t="shared" si="142"/>
        <v>0</v>
      </c>
      <c r="BY527" s="201">
        <f t="shared" si="142"/>
        <v>0</v>
      </c>
      <c r="BZ527" s="201">
        <f t="shared" ref="BZ527:EG527" si="143">SUM(BZ515:BZ526)</f>
        <v>0</v>
      </c>
      <c r="CA527" s="201">
        <f t="shared" si="143"/>
        <v>0</v>
      </c>
      <c r="CB527" s="201">
        <f t="shared" si="143"/>
        <v>0</v>
      </c>
      <c r="CC527" s="201">
        <f t="shared" si="143"/>
        <v>0</v>
      </c>
      <c r="CD527" s="201">
        <f t="shared" si="143"/>
        <v>0</v>
      </c>
      <c r="CE527" s="201">
        <f t="shared" si="143"/>
        <v>0</v>
      </c>
      <c r="CF527" s="201">
        <f t="shared" si="143"/>
        <v>0</v>
      </c>
      <c r="CG527" s="201">
        <f t="shared" si="143"/>
        <v>0</v>
      </c>
      <c r="CH527" s="201">
        <f t="shared" si="143"/>
        <v>0</v>
      </c>
      <c r="CI527" s="201">
        <f t="shared" si="143"/>
        <v>0</v>
      </c>
      <c r="CJ527" s="201">
        <f t="shared" si="143"/>
        <v>0</v>
      </c>
      <c r="CK527" s="201">
        <f t="shared" si="143"/>
        <v>0</v>
      </c>
      <c r="CL527" s="201">
        <f t="shared" si="143"/>
        <v>0</v>
      </c>
      <c r="CM527" s="201">
        <f t="shared" si="143"/>
        <v>0</v>
      </c>
      <c r="CN527" s="201">
        <f t="shared" si="143"/>
        <v>0</v>
      </c>
      <c r="CO527" s="201">
        <f t="shared" si="143"/>
        <v>0</v>
      </c>
      <c r="CP527" s="201">
        <f t="shared" si="143"/>
        <v>0</v>
      </c>
      <c r="CQ527" s="201">
        <f t="shared" si="143"/>
        <v>0</v>
      </c>
      <c r="CR527" s="201">
        <f t="shared" si="143"/>
        <v>0</v>
      </c>
      <c r="CS527" s="201">
        <f t="shared" si="143"/>
        <v>0</v>
      </c>
      <c r="CT527" s="201">
        <f t="shared" si="143"/>
        <v>0</v>
      </c>
      <c r="CU527" s="201">
        <f t="shared" si="143"/>
        <v>0</v>
      </c>
      <c r="CV527" s="201">
        <f t="shared" si="143"/>
        <v>0</v>
      </c>
      <c r="CW527" s="201">
        <f t="shared" si="143"/>
        <v>0</v>
      </c>
      <c r="CX527" s="201">
        <f t="shared" si="143"/>
        <v>0</v>
      </c>
      <c r="CY527" s="201">
        <f t="shared" si="143"/>
        <v>0</v>
      </c>
      <c r="CZ527" s="201">
        <f t="shared" si="143"/>
        <v>0</v>
      </c>
      <c r="DA527" s="201">
        <f t="shared" si="143"/>
        <v>0</v>
      </c>
      <c r="DB527" s="201">
        <f t="shared" si="143"/>
        <v>0</v>
      </c>
      <c r="DC527" s="201">
        <f t="shared" si="143"/>
        <v>0</v>
      </c>
      <c r="DD527" s="201">
        <f t="shared" si="143"/>
        <v>0</v>
      </c>
      <c r="DE527" s="201">
        <f t="shared" si="143"/>
        <v>0</v>
      </c>
      <c r="DF527" s="201">
        <f t="shared" si="143"/>
        <v>0</v>
      </c>
      <c r="DG527" s="201">
        <f t="shared" si="143"/>
        <v>0</v>
      </c>
      <c r="DH527" s="201">
        <f t="shared" si="143"/>
        <v>0</v>
      </c>
      <c r="DI527" s="201">
        <f t="shared" si="143"/>
        <v>0</v>
      </c>
      <c r="DJ527" s="201">
        <f t="shared" si="143"/>
        <v>0</v>
      </c>
      <c r="DK527" s="201">
        <f t="shared" si="143"/>
        <v>0</v>
      </c>
      <c r="DL527" s="201">
        <f t="shared" si="143"/>
        <v>0</v>
      </c>
      <c r="DM527" s="201">
        <f t="shared" si="143"/>
        <v>0</v>
      </c>
      <c r="DN527" s="201">
        <f t="shared" si="143"/>
        <v>0</v>
      </c>
      <c r="DO527" s="201">
        <f t="shared" si="143"/>
        <v>0</v>
      </c>
      <c r="DP527" s="201">
        <f t="shared" si="143"/>
        <v>0</v>
      </c>
      <c r="DQ527" s="201">
        <f t="shared" si="143"/>
        <v>0</v>
      </c>
      <c r="DR527" s="201">
        <f t="shared" si="143"/>
        <v>0</v>
      </c>
      <c r="DS527" s="201">
        <f t="shared" si="143"/>
        <v>0</v>
      </c>
      <c r="DT527" s="201">
        <f t="shared" si="143"/>
        <v>0</v>
      </c>
      <c r="DU527" s="201">
        <f t="shared" si="143"/>
        <v>0</v>
      </c>
      <c r="DV527" s="201">
        <f t="shared" si="143"/>
        <v>0</v>
      </c>
      <c r="DW527" s="201">
        <f t="shared" si="143"/>
        <v>0</v>
      </c>
      <c r="DX527" s="201">
        <f t="shared" si="143"/>
        <v>0</v>
      </c>
      <c r="DY527" s="201">
        <f t="shared" si="143"/>
        <v>0</v>
      </c>
      <c r="DZ527" s="201">
        <f t="shared" si="143"/>
        <v>0</v>
      </c>
      <c r="EA527" s="201">
        <f t="shared" si="143"/>
        <v>0</v>
      </c>
      <c r="EB527" s="201">
        <f t="shared" si="143"/>
        <v>0</v>
      </c>
      <c r="EC527" s="201">
        <f t="shared" si="143"/>
        <v>0</v>
      </c>
      <c r="ED527" s="201">
        <f t="shared" si="143"/>
        <v>0</v>
      </c>
      <c r="EE527" s="201">
        <f t="shared" si="143"/>
        <v>0</v>
      </c>
      <c r="EF527" s="201">
        <f t="shared" si="143"/>
        <v>0</v>
      </c>
      <c r="EG527" s="155">
        <f t="shared" si="143"/>
        <v>0</v>
      </c>
    </row>
    <row r="528" spans="1:137" outlineLevel="1"/>
    <row r="529" spans="1:137" outlineLevel="1">
      <c r="A529" s="220" t="s">
        <v>254</v>
      </c>
      <c r="B529" s="220" t="s">
        <v>287</v>
      </c>
      <c r="C529" s="220" t="s">
        <v>284</v>
      </c>
      <c r="D529" s="220"/>
      <c r="E529" s="220"/>
      <c r="F529" s="220"/>
      <c r="G529" s="220"/>
      <c r="H529" s="220"/>
      <c r="I529" s="220"/>
      <c r="J529" s="220"/>
      <c r="K529" s="220"/>
      <c r="L529" s="220"/>
      <c r="M529" s="220"/>
      <c r="N529" s="220"/>
      <c r="O529" s="220"/>
      <c r="P529" s="220"/>
      <c r="Q529" s="220"/>
      <c r="R529" s="220"/>
      <c r="S529" s="220"/>
      <c r="T529" s="220"/>
      <c r="U529" s="220"/>
      <c r="V529" s="220"/>
      <c r="W529" s="220"/>
      <c r="X529" s="220"/>
      <c r="Y529" s="220"/>
      <c r="Z529" s="220"/>
      <c r="AA529" s="220"/>
      <c r="AB529" s="220"/>
      <c r="AC529" s="220"/>
      <c r="AD529" s="220"/>
      <c r="AE529" s="220"/>
      <c r="AF529" s="220"/>
      <c r="AG529" s="220"/>
      <c r="AH529" s="220"/>
      <c r="AI529" s="220"/>
      <c r="AJ529" s="220"/>
      <c r="AK529" s="220"/>
      <c r="AL529" s="220"/>
      <c r="AM529" s="220"/>
      <c r="AN529" s="220"/>
      <c r="AO529" s="220"/>
      <c r="AP529" s="220"/>
      <c r="AQ529" s="220"/>
      <c r="AR529" s="220"/>
      <c r="AS529" s="220"/>
      <c r="AT529" s="220"/>
      <c r="AU529" s="220"/>
      <c r="AV529" s="220"/>
      <c r="AW529" s="220"/>
      <c r="AX529" s="220"/>
      <c r="AY529" s="220"/>
      <c r="AZ529" s="220"/>
      <c r="BA529" s="220"/>
      <c r="BB529" s="220"/>
      <c r="BC529" s="220"/>
      <c r="BD529" s="220"/>
      <c r="BE529" s="220"/>
      <c r="BF529" s="220"/>
      <c r="BG529" s="220"/>
      <c r="BH529" s="220"/>
      <c r="BI529" s="220"/>
      <c r="BJ529" s="220"/>
      <c r="BK529" s="220"/>
      <c r="BL529" s="220"/>
      <c r="BM529" s="220"/>
      <c r="BN529" s="220"/>
      <c r="BO529" s="220"/>
      <c r="BP529" s="220"/>
      <c r="BQ529" s="220"/>
      <c r="BR529" s="220"/>
      <c r="BS529" s="220"/>
      <c r="BT529" s="220"/>
      <c r="BU529" s="220"/>
      <c r="BV529" s="220"/>
      <c r="BW529" s="220"/>
      <c r="BX529" s="220"/>
      <c r="BY529" s="220"/>
      <c r="BZ529" s="220"/>
      <c r="CA529" s="220"/>
      <c r="CB529" s="220"/>
      <c r="CC529" s="220"/>
      <c r="CD529" s="220"/>
      <c r="CE529" s="220"/>
      <c r="CF529" s="220"/>
      <c r="CG529" s="220"/>
      <c r="CH529" s="220"/>
      <c r="CI529" s="220"/>
      <c r="CJ529" s="220"/>
      <c r="CK529" s="220"/>
      <c r="CL529" s="220"/>
      <c r="CM529" s="220"/>
      <c r="CN529" s="220"/>
      <c r="CO529" s="220"/>
      <c r="CP529" s="220"/>
      <c r="CQ529" s="220"/>
      <c r="CR529" s="220"/>
      <c r="CS529" s="220"/>
      <c r="CT529" s="220"/>
      <c r="CU529" s="220"/>
      <c r="CV529" s="220"/>
      <c r="CW529" s="220"/>
      <c r="CX529" s="220"/>
      <c r="CY529" s="220"/>
      <c r="CZ529" s="220"/>
      <c r="DA529" s="220"/>
      <c r="DB529" s="220"/>
      <c r="DC529" s="220"/>
      <c r="DD529" s="220"/>
      <c r="DE529" s="220"/>
      <c r="DF529" s="220"/>
      <c r="DG529" s="220"/>
      <c r="DH529" s="220"/>
      <c r="DI529" s="220"/>
      <c r="DJ529" s="220"/>
      <c r="DK529" s="220"/>
      <c r="DL529" s="220"/>
      <c r="DM529" s="220"/>
      <c r="DN529" s="220"/>
      <c r="DO529" s="220"/>
      <c r="DP529" s="220"/>
      <c r="DQ529" s="220"/>
      <c r="DR529" s="220"/>
      <c r="DS529" s="220"/>
      <c r="DT529" s="220"/>
      <c r="DU529" s="220"/>
      <c r="DV529" s="220"/>
      <c r="DW529" s="220"/>
      <c r="DX529" s="220"/>
      <c r="DY529" s="220"/>
      <c r="DZ529" s="220"/>
      <c r="EA529" s="220"/>
      <c r="EB529" s="220"/>
      <c r="EC529" s="220"/>
      <c r="ED529" s="220"/>
      <c r="EE529" s="220"/>
      <c r="EF529" s="220"/>
      <c r="EG529" s="9"/>
    </row>
    <row r="530" spans="1:137" outlineLevel="1">
      <c r="A530" s="211" t="e">
        <f>A497&amp;"."&amp;A529&amp;"."&amp;A498&amp;"."&amp;B530</f>
        <v>#REF!</v>
      </c>
      <c r="B530">
        <v>1</v>
      </c>
      <c r="C530" t="e">
        <f>_xlfn.XLOOKUP($A530,Select!$A$4:$A$65,Select!$H$4:$H$65)</f>
        <v>#REF!</v>
      </c>
      <c r="D530"/>
      <c r="E530"/>
      <c r="F530"/>
      <c r="G530"/>
      <c r="H530"/>
      <c r="I530"/>
      <c r="J530"/>
      <c r="K530"/>
      <c r="L530"/>
      <c r="M530" s="200"/>
      <c r="N530" s="200"/>
      <c r="O530" s="200"/>
      <c r="P530" s="200"/>
      <c r="Q530" s="200"/>
      <c r="R530" s="200"/>
      <c r="S530" s="200"/>
      <c r="T530" s="200"/>
      <c r="U530" s="200"/>
      <c r="V530" s="200"/>
      <c r="W530" s="200"/>
      <c r="X530" s="200"/>
      <c r="Y530" s="200"/>
      <c r="Z530" s="200"/>
      <c r="AA530" s="200"/>
      <c r="AB530" s="200"/>
      <c r="AC530" s="200"/>
      <c r="AD530" s="200"/>
      <c r="AE530" s="200"/>
      <c r="AF530" s="200"/>
      <c r="AG530" s="200"/>
      <c r="AH530" s="200"/>
      <c r="AI530" s="200"/>
      <c r="AJ530" s="200"/>
      <c r="AK530" s="200"/>
      <c r="AL530" s="200"/>
      <c r="AM530" s="200"/>
      <c r="AN530" s="200"/>
      <c r="AO530" s="200"/>
      <c r="AP530" s="200"/>
      <c r="AQ530" s="200"/>
      <c r="AR530" s="200"/>
      <c r="AS530" s="200"/>
      <c r="AT530" s="200"/>
      <c r="AU530" s="200"/>
      <c r="AV530" s="200"/>
      <c r="AW530" s="200"/>
      <c r="AX530" s="200"/>
      <c r="AY530" s="200"/>
      <c r="AZ530" s="200"/>
      <c r="BA530" s="200"/>
      <c r="BB530" s="200"/>
      <c r="BC530" s="200"/>
      <c r="BD530" s="200"/>
      <c r="BE530" s="200"/>
      <c r="BF530" s="200"/>
      <c r="BG530" s="200"/>
      <c r="BH530" s="200"/>
      <c r="BI530" s="200"/>
      <c r="BJ530" s="200"/>
      <c r="BK530" s="200"/>
      <c r="BL530" s="200"/>
      <c r="BM530" s="200"/>
      <c r="BN530" s="200"/>
      <c r="BO530" s="200"/>
      <c r="BP530" s="200"/>
      <c r="BQ530" s="200"/>
      <c r="BR530" s="200"/>
      <c r="BS530" s="200"/>
      <c r="BT530" s="200"/>
      <c r="BU530" s="200"/>
      <c r="BV530" s="200"/>
      <c r="BW530" s="200"/>
      <c r="BX530" s="200"/>
      <c r="BY530" s="200"/>
      <c r="BZ530" s="200"/>
      <c r="CA530" s="200"/>
      <c r="CB530" s="200"/>
      <c r="CC530" s="200"/>
      <c r="CD530" s="200"/>
      <c r="CE530" s="200"/>
      <c r="CF530" s="200"/>
      <c r="CG530" s="200"/>
      <c r="CH530" s="200"/>
      <c r="CI530" s="200"/>
      <c r="CJ530" s="200"/>
      <c r="CK530" s="200"/>
      <c r="CL530" s="200"/>
      <c r="CM530" s="200"/>
      <c r="CN530" s="200"/>
      <c r="CO530" s="200"/>
      <c r="CP530" s="200"/>
      <c r="CQ530" s="200"/>
      <c r="CR530" s="200"/>
      <c r="CS530" s="200"/>
      <c r="CT530" s="200"/>
      <c r="CU530" s="200"/>
      <c r="CV530" s="200"/>
      <c r="CW530" s="200"/>
      <c r="CX530" s="200"/>
      <c r="CY530" s="200"/>
      <c r="CZ530" s="200"/>
      <c r="DA530" s="200"/>
      <c r="DB530" s="200"/>
      <c r="DC530" s="200"/>
      <c r="DD530" s="200"/>
      <c r="DE530" s="200"/>
      <c r="DF530" s="200"/>
      <c r="DG530" s="200"/>
      <c r="DH530" s="200"/>
      <c r="DI530" s="200"/>
      <c r="DJ530" s="200"/>
      <c r="DK530" s="200"/>
      <c r="DL530" s="200"/>
      <c r="DM530" s="200"/>
      <c r="DN530" s="200"/>
      <c r="DO530" s="200"/>
      <c r="DP530" s="200"/>
      <c r="DQ530" s="200"/>
      <c r="DR530" s="200"/>
      <c r="DS530" s="200"/>
      <c r="DT530" s="200"/>
      <c r="DU530" s="200"/>
      <c r="DV530" s="200"/>
      <c r="DW530" s="200"/>
      <c r="DX530" s="200"/>
      <c r="DY530" s="200"/>
      <c r="DZ530" s="200"/>
      <c r="EA530" s="200"/>
      <c r="EB530" s="200"/>
      <c r="EC530" s="200"/>
      <c r="ED530" s="200"/>
      <c r="EE530" s="200"/>
      <c r="EF530" s="200"/>
      <c r="EG530" s="32"/>
    </row>
    <row r="531" spans="1:137" outlineLevel="1">
      <c r="A531" s="211" t="e">
        <f>A497&amp;"."&amp;A529&amp;"."&amp;A498&amp;"."&amp;B531</f>
        <v>#REF!</v>
      </c>
      <c r="B531">
        <v>2</v>
      </c>
      <c r="C531" t="e">
        <f>_xlfn.XLOOKUP($A531,Select!$A$4:$A$65,Select!$H$4:$H$65)</f>
        <v>#REF!</v>
      </c>
      <c r="D531"/>
      <c r="E531"/>
      <c r="F531"/>
      <c r="G531"/>
      <c r="H531"/>
      <c r="I531"/>
      <c r="J531"/>
      <c r="K531"/>
      <c r="L531"/>
      <c r="M531" s="200"/>
      <c r="N531" s="200"/>
      <c r="O531" s="200"/>
      <c r="P531" s="200"/>
      <c r="Q531" s="200"/>
      <c r="R531" s="200"/>
      <c r="S531" s="200"/>
      <c r="T531" s="200"/>
      <c r="U531" s="200"/>
      <c r="V531" s="200"/>
      <c r="W531" s="200"/>
      <c r="X531" s="200"/>
      <c r="Y531" s="200"/>
      <c r="Z531" s="200"/>
      <c r="AA531" s="200"/>
      <c r="AB531" s="200"/>
      <c r="AC531" s="200"/>
      <c r="AD531" s="200"/>
      <c r="AE531" s="200"/>
      <c r="AF531" s="200"/>
      <c r="AG531" s="200"/>
      <c r="AH531" s="200"/>
      <c r="AI531" s="200"/>
      <c r="AJ531" s="200"/>
      <c r="AK531" s="200"/>
      <c r="AL531" s="200"/>
      <c r="AM531" s="200"/>
      <c r="AN531" s="200"/>
      <c r="AO531" s="200"/>
      <c r="AP531" s="200"/>
      <c r="AQ531" s="200"/>
      <c r="AR531" s="200"/>
      <c r="AS531" s="200"/>
      <c r="AT531" s="200"/>
      <c r="AU531" s="200"/>
      <c r="AV531" s="200"/>
      <c r="AW531" s="200"/>
      <c r="AX531" s="200"/>
      <c r="AY531" s="200"/>
      <c r="AZ531" s="200"/>
      <c r="BA531" s="200"/>
      <c r="BB531" s="200"/>
      <c r="BC531" s="200"/>
      <c r="BD531" s="200"/>
      <c r="BE531" s="200"/>
      <c r="BF531" s="200"/>
      <c r="BG531" s="200"/>
      <c r="BH531" s="200"/>
      <c r="BI531" s="200"/>
      <c r="BJ531" s="200"/>
      <c r="BK531" s="200"/>
      <c r="BL531" s="200"/>
      <c r="BM531" s="200"/>
      <c r="BN531" s="200"/>
      <c r="BO531" s="200"/>
      <c r="BP531" s="200"/>
      <c r="BQ531" s="200"/>
      <c r="BR531" s="200"/>
      <c r="BS531" s="200"/>
      <c r="BT531" s="200"/>
      <c r="BU531" s="200"/>
      <c r="BV531" s="200"/>
      <c r="BW531" s="200"/>
      <c r="BX531" s="200"/>
      <c r="BY531" s="200"/>
      <c r="BZ531" s="200"/>
      <c r="CA531" s="200"/>
      <c r="CB531" s="200"/>
      <c r="CC531" s="200"/>
      <c r="CD531" s="200"/>
      <c r="CE531" s="200"/>
      <c r="CF531" s="200"/>
      <c r="CG531" s="200"/>
      <c r="CH531" s="200"/>
      <c r="CI531" s="200"/>
      <c r="CJ531" s="200"/>
      <c r="CK531" s="200"/>
      <c r="CL531" s="200"/>
      <c r="CM531" s="200"/>
      <c r="CN531" s="200"/>
      <c r="CO531" s="200"/>
      <c r="CP531" s="200"/>
      <c r="CQ531" s="200"/>
      <c r="CR531" s="200"/>
      <c r="CS531" s="200"/>
      <c r="CT531" s="200"/>
      <c r="CU531" s="200"/>
      <c r="CV531" s="200"/>
      <c r="CW531" s="200"/>
      <c r="CX531" s="200"/>
      <c r="CY531" s="200"/>
      <c r="CZ531" s="200"/>
      <c r="DA531" s="200"/>
      <c r="DB531" s="200"/>
      <c r="DC531" s="200"/>
      <c r="DD531" s="200"/>
      <c r="DE531" s="200"/>
      <c r="DF531" s="200"/>
      <c r="DG531" s="200"/>
      <c r="DH531" s="200"/>
      <c r="DI531" s="200"/>
      <c r="DJ531" s="200"/>
      <c r="DK531" s="200"/>
      <c r="DL531" s="200"/>
      <c r="DM531" s="200"/>
      <c r="DN531" s="200"/>
      <c r="DO531" s="200"/>
      <c r="DP531" s="200"/>
      <c r="DQ531" s="200"/>
      <c r="DR531" s="200"/>
      <c r="DS531" s="200"/>
      <c r="DT531" s="200"/>
      <c r="DU531" s="200"/>
      <c r="DV531" s="200"/>
      <c r="DW531" s="200"/>
      <c r="DX531" s="200"/>
      <c r="DY531" s="200"/>
      <c r="DZ531" s="200"/>
      <c r="EA531" s="200"/>
      <c r="EB531" s="200"/>
      <c r="EC531" s="200"/>
      <c r="ED531" s="200"/>
      <c r="EE531" s="200"/>
      <c r="EF531" s="200"/>
      <c r="EG531" s="32"/>
    </row>
    <row r="532" spans="1:137" outlineLevel="1">
      <c r="A532" s="211" t="e">
        <f>A497&amp;"."&amp;A529&amp;"."&amp;A498&amp;"."&amp;B532</f>
        <v>#REF!</v>
      </c>
      <c r="B532">
        <v>3</v>
      </c>
      <c r="C532" t="e">
        <f>_xlfn.XLOOKUP($A532,Select!$A$4:$A$65,Select!$H$4:$H$65)</f>
        <v>#REF!</v>
      </c>
      <c r="D532"/>
      <c r="E532"/>
      <c r="F532"/>
      <c r="G532"/>
      <c r="H532"/>
      <c r="I532"/>
      <c r="J532"/>
      <c r="K532"/>
      <c r="L532"/>
      <c r="M532" s="200"/>
      <c r="N532" s="200"/>
      <c r="O532" s="200"/>
      <c r="P532" s="200"/>
      <c r="Q532" s="200"/>
      <c r="R532" s="200"/>
      <c r="S532" s="200"/>
      <c r="T532" s="200"/>
      <c r="U532" s="200"/>
      <c r="V532" s="200"/>
      <c r="W532" s="200"/>
      <c r="X532" s="200"/>
      <c r="Y532" s="200"/>
      <c r="Z532" s="200"/>
      <c r="AA532" s="200"/>
      <c r="AB532" s="200"/>
      <c r="AC532" s="200"/>
      <c r="AD532" s="200"/>
      <c r="AE532" s="200"/>
      <c r="AF532" s="200"/>
      <c r="AG532" s="200"/>
      <c r="AH532" s="200"/>
      <c r="AI532" s="200"/>
      <c r="AJ532" s="200"/>
      <c r="AK532" s="200"/>
      <c r="AL532" s="200"/>
      <c r="AM532" s="200"/>
      <c r="AN532" s="200"/>
      <c r="AO532" s="200"/>
      <c r="AP532" s="200"/>
      <c r="AQ532" s="200"/>
      <c r="AR532" s="200"/>
      <c r="AS532" s="200"/>
      <c r="AT532" s="200"/>
      <c r="AU532" s="200"/>
      <c r="AV532" s="200"/>
      <c r="AW532" s="200"/>
      <c r="AX532" s="200"/>
      <c r="AY532" s="200"/>
      <c r="AZ532" s="200"/>
      <c r="BA532" s="200"/>
      <c r="BB532" s="200"/>
      <c r="BC532" s="200"/>
      <c r="BD532" s="200"/>
      <c r="BE532" s="200"/>
      <c r="BF532" s="200"/>
      <c r="BG532" s="200"/>
      <c r="BH532" s="200"/>
      <c r="BI532" s="200"/>
      <c r="BJ532" s="200"/>
      <c r="BK532" s="200"/>
      <c r="BL532" s="200"/>
      <c r="BM532" s="200"/>
      <c r="BN532" s="200"/>
      <c r="BO532" s="200"/>
      <c r="BP532" s="200"/>
      <c r="BQ532" s="200"/>
      <c r="BR532" s="200"/>
      <c r="BS532" s="200"/>
      <c r="BT532" s="200"/>
      <c r="BU532" s="200"/>
      <c r="BV532" s="200"/>
      <c r="BW532" s="200"/>
      <c r="BX532" s="200"/>
      <c r="BY532" s="200"/>
      <c r="BZ532" s="200"/>
      <c r="CA532" s="200"/>
      <c r="CB532" s="200"/>
      <c r="CC532" s="200"/>
      <c r="CD532" s="200"/>
      <c r="CE532" s="200"/>
      <c r="CF532" s="200"/>
      <c r="CG532" s="200"/>
      <c r="CH532" s="200"/>
      <c r="CI532" s="200"/>
      <c r="CJ532" s="200"/>
      <c r="CK532" s="200"/>
      <c r="CL532" s="200"/>
      <c r="CM532" s="200"/>
      <c r="CN532" s="200"/>
      <c r="CO532" s="200"/>
      <c r="CP532" s="200"/>
      <c r="CQ532" s="200"/>
      <c r="CR532" s="200"/>
      <c r="CS532" s="200"/>
      <c r="CT532" s="200"/>
      <c r="CU532" s="200"/>
      <c r="CV532" s="200"/>
      <c r="CW532" s="200"/>
      <c r="CX532" s="200"/>
      <c r="CY532" s="200"/>
      <c r="CZ532" s="200"/>
      <c r="DA532" s="200"/>
      <c r="DB532" s="200"/>
      <c r="DC532" s="200"/>
      <c r="DD532" s="200"/>
      <c r="DE532" s="200"/>
      <c r="DF532" s="200"/>
      <c r="DG532" s="200"/>
      <c r="DH532" s="200"/>
      <c r="DI532" s="200"/>
      <c r="DJ532" s="200"/>
      <c r="DK532" s="200"/>
      <c r="DL532" s="200"/>
      <c r="DM532" s="200"/>
      <c r="DN532" s="200"/>
      <c r="DO532" s="200"/>
      <c r="DP532" s="200"/>
      <c r="DQ532" s="200"/>
      <c r="DR532" s="200"/>
      <c r="DS532" s="200"/>
      <c r="DT532" s="200"/>
      <c r="DU532" s="200"/>
      <c r="DV532" s="200"/>
      <c r="DW532" s="200"/>
      <c r="DX532" s="200"/>
      <c r="DY532" s="200"/>
      <c r="DZ532" s="200"/>
      <c r="EA532" s="200"/>
      <c r="EB532" s="200"/>
      <c r="EC532" s="200"/>
      <c r="ED532" s="200"/>
      <c r="EE532" s="200"/>
      <c r="EF532" s="200"/>
      <c r="EG532" s="32"/>
    </row>
    <row r="533" spans="1:137" outlineLevel="1">
      <c r="A533" s="211" t="e">
        <f>A497&amp;"."&amp;A529&amp;"."&amp;A498&amp;"."&amp;B533</f>
        <v>#REF!</v>
      </c>
      <c r="B533">
        <v>4</v>
      </c>
      <c r="C533" t="e">
        <f>_xlfn.XLOOKUP($A533,Select!$A$4:$A$65,Select!$H$4:$H$65)</f>
        <v>#REF!</v>
      </c>
      <c r="D533"/>
      <c r="E533"/>
      <c r="F533"/>
      <c r="G533"/>
      <c r="H533"/>
      <c r="I533"/>
      <c r="J533"/>
      <c r="K533"/>
      <c r="L533"/>
      <c r="M533" s="200"/>
      <c r="N533" s="200"/>
      <c r="O533" s="200"/>
      <c r="P533" s="200"/>
      <c r="Q533" s="200"/>
      <c r="R533" s="200"/>
      <c r="S533" s="200"/>
      <c r="T533" s="200"/>
      <c r="U533" s="200"/>
      <c r="V533" s="200"/>
      <c r="W533" s="200"/>
      <c r="X533" s="200"/>
      <c r="Y533" s="200"/>
      <c r="Z533" s="200"/>
      <c r="AA533" s="200"/>
      <c r="AB533" s="200"/>
      <c r="AC533" s="200"/>
      <c r="AD533" s="200"/>
      <c r="AE533" s="200"/>
      <c r="AF533" s="200"/>
      <c r="AG533" s="200"/>
      <c r="AH533" s="200"/>
      <c r="AI533" s="200"/>
      <c r="AJ533" s="200"/>
      <c r="AK533" s="200"/>
      <c r="AL533" s="200"/>
      <c r="AM533" s="200"/>
      <c r="AN533" s="200"/>
      <c r="AO533" s="200"/>
      <c r="AP533" s="200"/>
      <c r="AQ533" s="200"/>
      <c r="AR533" s="200"/>
      <c r="AS533" s="200"/>
      <c r="AT533" s="200"/>
      <c r="AU533" s="200"/>
      <c r="AV533" s="200"/>
      <c r="AW533" s="200"/>
      <c r="AX533" s="200"/>
      <c r="AY533" s="200"/>
      <c r="AZ533" s="200"/>
      <c r="BA533" s="200"/>
      <c r="BB533" s="200"/>
      <c r="BC533" s="200"/>
      <c r="BD533" s="200"/>
      <c r="BE533" s="200"/>
      <c r="BF533" s="200"/>
      <c r="BG533" s="200"/>
      <c r="BH533" s="200"/>
      <c r="BI533" s="200"/>
      <c r="BJ533" s="200"/>
      <c r="BK533" s="200"/>
      <c r="BL533" s="200"/>
      <c r="BM533" s="200"/>
      <c r="BN533" s="200"/>
      <c r="BO533" s="200"/>
      <c r="BP533" s="200"/>
      <c r="BQ533" s="200"/>
      <c r="BR533" s="200"/>
      <c r="BS533" s="200"/>
      <c r="BT533" s="200"/>
      <c r="BU533" s="200"/>
      <c r="BV533" s="200"/>
      <c r="BW533" s="200"/>
      <c r="BX533" s="200"/>
      <c r="BY533" s="200"/>
      <c r="BZ533" s="200"/>
      <c r="CA533" s="200"/>
      <c r="CB533" s="200"/>
      <c r="CC533" s="200"/>
      <c r="CD533" s="200"/>
      <c r="CE533" s="200"/>
      <c r="CF533" s="200"/>
      <c r="CG533" s="200"/>
      <c r="CH533" s="200"/>
      <c r="CI533" s="200"/>
      <c r="CJ533" s="200"/>
      <c r="CK533" s="200"/>
      <c r="CL533" s="200"/>
      <c r="CM533" s="200"/>
      <c r="CN533" s="200"/>
      <c r="CO533" s="200"/>
      <c r="CP533" s="200"/>
      <c r="CQ533" s="200"/>
      <c r="CR533" s="200"/>
      <c r="CS533" s="200"/>
      <c r="CT533" s="200"/>
      <c r="CU533" s="200"/>
      <c r="CV533" s="200"/>
      <c r="CW533" s="200"/>
      <c r="CX533" s="200"/>
      <c r="CY533" s="200"/>
      <c r="CZ533" s="200"/>
      <c r="DA533" s="200"/>
      <c r="DB533" s="200"/>
      <c r="DC533" s="200"/>
      <c r="DD533" s="200"/>
      <c r="DE533" s="200"/>
      <c r="DF533" s="200"/>
      <c r="DG533" s="200"/>
      <c r="DH533" s="200"/>
      <c r="DI533" s="200"/>
      <c r="DJ533" s="200"/>
      <c r="DK533" s="200"/>
      <c r="DL533" s="200"/>
      <c r="DM533" s="200"/>
      <c r="DN533" s="200"/>
      <c r="DO533" s="200"/>
      <c r="DP533" s="200"/>
      <c r="DQ533" s="200"/>
      <c r="DR533" s="200"/>
      <c r="DS533" s="200"/>
      <c r="DT533" s="200"/>
      <c r="DU533" s="200"/>
      <c r="DV533" s="200"/>
      <c r="DW533" s="200"/>
      <c r="DX533" s="200"/>
      <c r="DY533" s="200"/>
      <c r="DZ533" s="200"/>
      <c r="EA533" s="200"/>
      <c r="EB533" s="200"/>
      <c r="EC533" s="200"/>
      <c r="ED533" s="200"/>
      <c r="EE533" s="200"/>
      <c r="EF533" s="200"/>
      <c r="EG533" s="32"/>
    </row>
    <row r="534" spans="1:137" outlineLevel="1">
      <c r="A534" s="211" t="e">
        <f>A497&amp;"."&amp;A529&amp;"."&amp;A498&amp;"."&amp;B534</f>
        <v>#REF!</v>
      </c>
      <c r="B534">
        <v>5</v>
      </c>
      <c r="C534" t="e">
        <f>_xlfn.XLOOKUP($A534,Select!$A$4:$A$65,Select!$H$4:$H$65)</f>
        <v>#REF!</v>
      </c>
      <c r="D534"/>
      <c r="E534"/>
      <c r="F534"/>
      <c r="G534"/>
      <c r="H534"/>
      <c r="I534"/>
      <c r="J534"/>
      <c r="K534"/>
      <c r="L534"/>
      <c r="M534" s="200"/>
      <c r="N534" s="200"/>
      <c r="O534" s="200"/>
      <c r="P534" s="200"/>
      <c r="Q534" s="200"/>
      <c r="R534" s="200"/>
      <c r="S534" s="200"/>
      <c r="T534" s="200"/>
      <c r="U534" s="200"/>
      <c r="V534" s="200"/>
      <c r="W534" s="200"/>
      <c r="X534" s="200"/>
      <c r="Y534" s="200"/>
      <c r="Z534" s="200"/>
      <c r="AA534" s="200"/>
      <c r="AB534" s="200"/>
      <c r="AC534" s="200"/>
      <c r="AD534" s="200"/>
      <c r="AE534" s="200"/>
      <c r="AF534" s="200"/>
      <c r="AG534" s="200"/>
      <c r="AH534" s="200"/>
      <c r="AI534" s="200"/>
      <c r="AJ534" s="200"/>
      <c r="AK534" s="200"/>
      <c r="AL534" s="200"/>
      <c r="AM534" s="200"/>
      <c r="AN534" s="200"/>
      <c r="AO534" s="200"/>
      <c r="AP534" s="200"/>
      <c r="AQ534" s="200"/>
      <c r="AR534" s="200"/>
      <c r="AS534" s="200"/>
      <c r="AT534" s="200"/>
      <c r="AU534" s="200"/>
      <c r="AV534" s="200"/>
      <c r="AW534" s="200"/>
      <c r="AX534" s="200"/>
      <c r="AY534" s="200"/>
      <c r="AZ534" s="200"/>
      <c r="BA534" s="200"/>
      <c r="BB534" s="200"/>
      <c r="BC534" s="200"/>
      <c r="BD534" s="200"/>
      <c r="BE534" s="200"/>
      <c r="BF534" s="200"/>
      <c r="BG534" s="200"/>
      <c r="BH534" s="200"/>
      <c r="BI534" s="200"/>
      <c r="BJ534" s="200"/>
      <c r="BK534" s="200"/>
      <c r="BL534" s="200"/>
      <c r="BM534" s="200"/>
      <c r="BN534" s="200"/>
      <c r="BO534" s="200"/>
      <c r="BP534" s="200"/>
      <c r="BQ534" s="200"/>
      <c r="BR534" s="200"/>
      <c r="BS534" s="200"/>
      <c r="BT534" s="200"/>
      <c r="BU534" s="200"/>
      <c r="BV534" s="200"/>
      <c r="BW534" s="200"/>
      <c r="BX534" s="200"/>
      <c r="BY534" s="200"/>
      <c r="BZ534" s="200"/>
      <c r="CA534" s="200"/>
      <c r="CB534" s="200"/>
      <c r="CC534" s="200"/>
      <c r="CD534" s="200"/>
      <c r="CE534" s="200"/>
      <c r="CF534" s="200"/>
      <c r="CG534" s="200"/>
      <c r="CH534" s="200"/>
      <c r="CI534" s="200"/>
      <c r="CJ534" s="200"/>
      <c r="CK534" s="200"/>
      <c r="CL534" s="200"/>
      <c r="CM534" s="200"/>
      <c r="CN534" s="200"/>
      <c r="CO534" s="200"/>
      <c r="CP534" s="200"/>
      <c r="CQ534" s="200"/>
      <c r="CR534" s="200"/>
      <c r="CS534" s="200"/>
      <c r="CT534" s="200"/>
      <c r="CU534" s="200"/>
      <c r="CV534" s="200"/>
      <c r="CW534" s="200"/>
      <c r="CX534" s="200"/>
      <c r="CY534" s="200"/>
      <c r="CZ534" s="200"/>
      <c r="DA534" s="200"/>
      <c r="DB534" s="200"/>
      <c r="DC534" s="200"/>
      <c r="DD534" s="200"/>
      <c r="DE534" s="200"/>
      <c r="DF534" s="200"/>
      <c r="DG534" s="200"/>
      <c r="DH534" s="200"/>
      <c r="DI534" s="200"/>
      <c r="DJ534" s="200"/>
      <c r="DK534" s="200"/>
      <c r="DL534" s="200"/>
      <c r="DM534" s="200"/>
      <c r="DN534" s="200"/>
      <c r="DO534" s="200"/>
      <c r="DP534" s="200"/>
      <c r="DQ534" s="200"/>
      <c r="DR534" s="200"/>
      <c r="DS534" s="200"/>
      <c r="DT534" s="200"/>
      <c r="DU534" s="200"/>
      <c r="DV534" s="200"/>
      <c r="DW534" s="200"/>
      <c r="DX534" s="200"/>
      <c r="DY534" s="200"/>
      <c r="DZ534" s="200"/>
      <c r="EA534" s="200"/>
      <c r="EB534" s="200"/>
      <c r="EC534" s="200"/>
      <c r="ED534" s="200"/>
      <c r="EE534" s="200"/>
      <c r="EF534" s="200"/>
      <c r="EG534" s="32"/>
    </row>
    <row r="535" spans="1:137" outlineLevel="1">
      <c r="A535" s="211" t="e">
        <f>A497&amp;"."&amp;A529&amp;"."&amp;A498&amp;"."&amp;B535</f>
        <v>#REF!</v>
      </c>
      <c r="B535">
        <v>6</v>
      </c>
      <c r="C535" t="e">
        <f>_xlfn.XLOOKUP($A535,Select!$A$4:$A$65,Select!$H$4:$H$65)</f>
        <v>#REF!</v>
      </c>
      <c r="D535"/>
      <c r="E535"/>
      <c r="F535"/>
      <c r="G535"/>
      <c r="H535"/>
      <c r="I535"/>
      <c r="J535"/>
      <c r="K535"/>
      <c r="L535"/>
      <c r="M535" s="200"/>
      <c r="N535" s="200"/>
      <c r="O535" s="200"/>
      <c r="P535" s="200"/>
      <c r="Q535" s="200"/>
      <c r="R535" s="200"/>
      <c r="S535" s="200"/>
      <c r="T535" s="200"/>
      <c r="U535" s="200"/>
      <c r="V535" s="200"/>
      <c r="W535" s="200"/>
      <c r="X535" s="200"/>
      <c r="Y535" s="200"/>
      <c r="Z535" s="200"/>
      <c r="AA535" s="200"/>
      <c r="AB535" s="200"/>
      <c r="AC535" s="200"/>
      <c r="AD535" s="200"/>
      <c r="AE535" s="200"/>
      <c r="AF535" s="200"/>
      <c r="AG535" s="200"/>
      <c r="AH535" s="200"/>
      <c r="AI535" s="200"/>
      <c r="AJ535" s="200"/>
      <c r="AK535" s="200"/>
      <c r="AL535" s="200"/>
      <c r="AM535" s="200"/>
      <c r="AN535" s="200"/>
      <c r="AO535" s="200"/>
      <c r="AP535" s="200"/>
      <c r="AQ535" s="200"/>
      <c r="AR535" s="200"/>
      <c r="AS535" s="200"/>
      <c r="AT535" s="200"/>
      <c r="AU535" s="200"/>
      <c r="AV535" s="200"/>
      <c r="AW535" s="200"/>
      <c r="AX535" s="200"/>
      <c r="AY535" s="200"/>
      <c r="AZ535" s="200"/>
      <c r="BA535" s="200"/>
      <c r="BB535" s="200"/>
      <c r="BC535" s="200"/>
      <c r="BD535" s="200"/>
      <c r="BE535" s="200"/>
      <c r="BF535" s="200"/>
      <c r="BG535" s="200"/>
      <c r="BH535" s="200"/>
      <c r="BI535" s="200"/>
      <c r="BJ535" s="200"/>
      <c r="BK535" s="200"/>
      <c r="BL535" s="200"/>
      <c r="BM535" s="200"/>
      <c r="BN535" s="200"/>
      <c r="BO535" s="200"/>
      <c r="BP535" s="200"/>
      <c r="BQ535" s="200"/>
      <c r="BR535" s="200"/>
      <c r="BS535" s="200"/>
      <c r="BT535" s="200"/>
      <c r="BU535" s="200"/>
      <c r="BV535" s="200"/>
      <c r="BW535" s="200"/>
      <c r="BX535" s="200"/>
      <c r="BY535" s="200"/>
      <c r="BZ535" s="200"/>
      <c r="CA535" s="200"/>
      <c r="CB535" s="200"/>
      <c r="CC535" s="200"/>
      <c r="CD535" s="200"/>
      <c r="CE535" s="200"/>
      <c r="CF535" s="200"/>
      <c r="CG535" s="200"/>
      <c r="CH535" s="200"/>
      <c r="CI535" s="200"/>
      <c r="CJ535" s="200"/>
      <c r="CK535" s="200"/>
      <c r="CL535" s="200"/>
      <c r="CM535" s="200"/>
      <c r="CN535" s="200"/>
      <c r="CO535" s="200"/>
      <c r="CP535" s="200"/>
      <c r="CQ535" s="200"/>
      <c r="CR535" s="200"/>
      <c r="CS535" s="200"/>
      <c r="CT535" s="200"/>
      <c r="CU535" s="200"/>
      <c r="CV535" s="200"/>
      <c r="CW535" s="200"/>
      <c r="CX535" s="200"/>
      <c r="CY535" s="200"/>
      <c r="CZ535" s="200"/>
      <c r="DA535" s="200"/>
      <c r="DB535" s="200"/>
      <c r="DC535" s="200"/>
      <c r="DD535" s="200"/>
      <c r="DE535" s="200"/>
      <c r="DF535" s="200"/>
      <c r="DG535" s="200"/>
      <c r="DH535" s="200"/>
      <c r="DI535" s="200"/>
      <c r="DJ535" s="200"/>
      <c r="DK535" s="200"/>
      <c r="DL535" s="200"/>
      <c r="DM535" s="200"/>
      <c r="DN535" s="200"/>
      <c r="DO535" s="200"/>
      <c r="DP535" s="200"/>
      <c r="DQ535" s="200"/>
      <c r="DR535" s="200"/>
      <c r="DS535" s="200"/>
      <c r="DT535" s="200"/>
      <c r="DU535" s="200"/>
      <c r="DV535" s="200"/>
      <c r="DW535" s="200"/>
      <c r="DX535" s="200"/>
      <c r="DY535" s="200"/>
      <c r="DZ535" s="200"/>
      <c r="EA535" s="200"/>
      <c r="EB535" s="200"/>
      <c r="EC535" s="200"/>
      <c r="ED535" s="200"/>
      <c r="EE535" s="200"/>
      <c r="EF535" s="200"/>
      <c r="EG535" s="32"/>
    </row>
    <row r="536" spans="1:137" outlineLevel="1">
      <c r="A536" s="211" t="e">
        <f>A497&amp;"."&amp;A529&amp;"."&amp;A498&amp;"."&amp;B536</f>
        <v>#REF!</v>
      </c>
      <c r="B536">
        <v>7</v>
      </c>
      <c r="C536" t="e">
        <f>_xlfn.XLOOKUP($A536,Select!$A$4:$A$65,Select!$H$4:$H$65)</f>
        <v>#REF!</v>
      </c>
      <c r="D536"/>
      <c r="E536"/>
      <c r="F536"/>
      <c r="G536"/>
      <c r="H536"/>
      <c r="I536"/>
      <c r="J536"/>
      <c r="K536"/>
      <c r="L536"/>
      <c r="M536" s="200"/>
      <c r="N536" s="200"/>
      <c r="O536" s="200"/>
      <c r="P536" s="200"/>
      <c r="Q536" s="200"/>
      <c r="R536" s="200"/>
      <c r="S536" s="200"/>
      <c r="T536" s="200"/>
      <c r="U536" s="200"/>
      <c r="V536" s="200"/>
      <c r="W536" s="200"/>
      <c r="X536" s="200"/>
      <c r="Y536" s="200"/>
      <c r="Z536" s="200"/>
      <c r="AA536" s="200"/>
      <c r="AB536" s="200"/>
      <c r="AC536" s="200"/>
      <c r="AD536" s="200"/>
      <c r="AE536" s="200"/>
      <c r="AF536" s="200"/>
      <c r="AG536" s="200"/>
      <c r="AH536" s="200"/>
      <c r="AI536" s="200"/>
      <c r="AJ536" s="200"/>
      <c r="AK536" s="200"/>
      <c r="AL536" s="200"/>
      <c r="AM536" s="200"/>
      <c r="AN536" s="200"/>
      <c r="AO536" s="200"/>
      <c r="AP536" s="200"/>
      <c r="AQ536" s="200"/>
      <c r="AR536" s="200"/>
      <c r="AS536" s="200"/>
      <c r="AT536" s="200"/>
      <c r="AU536" s="200"/>
      <c r="AV536" s="200"/>
      <c r="AW536" s="200"/>
      <c r="AX536" s="200"/>
      <c r="AY536" s="200"/>
      <c r="AZ536" s="200"/>
      <c r="BA536" s="200"/>
      <c r="BB536" s="200"/>
      <c r="BC536" s="200"/>
      <c r="BD536" s="200"/>
      <c r="BE536" s="200"/>
      <c r="BF536" s="200"/>
      <c r="BG536" s="200"/>
      <c r="BH536" s="200"/>
      <c r="BI536" s="200"/>
      <c r="BJ536" s="200"/>
      <c r="BK536" s="200"/>
      <c r="BL536" s="200"/>
      <c r="BM536" s="200"/>
      <c r="BN536" s="200"/>
      <c r="BO536" s="200"/>
      <c r="BP536" s="200"/>
      <c r="BQ536" s="200"/>
      <c r="BR536" s="200"/>
      <c r="BS536" s="200"/>
      <c r="BT536" s="200"/>
      <c r="BU536" s="200"/>
      <c r="BV536" s="200"/>
      <c r="BW536" s="200"/>
      <c r="BX536" s="200"/>
      <c r="BY536" s="200"/>
      <c r="BZ536" s="200"/>
      <c r="CA536" s="200"/>
      <c r="CB536" s="200"/>
      <c r="CC536" s="200"/>
      <c r="CD536" s="200"/>
      <c r="CE536" s="200"/>
      <c r="CF536" s="200"/>
      <c r="CG536" s="200"/>
      <c r="CH536" s="200"/>
      <c r="CI536" s="200"/>
      <c r="CJ536" s="200"/>
      <c r="CK536" s="200"/>
      <c r="CL536" s="200"/>
      <c r="CM536" s="200"/>
      <c r="CN536" s="200"/>
      <c r="CO536" s="200"/>
      <c r="CP536" s="200"/>
      <c r="CQ536" s="200"/>
      <c r="CR536" s="200"/>
      <c r="CS536" s="200"/>
      <c r="CT536" s="200"/>
      <c r="CU536" s="200"/>
      <c r="CV536" s="200"/>
      <c r="CW536" s="200"/>
      <c r="CX536" s="200"/>
      <c r="CY536" s="200"/>
      <c r="CZ536" s="200"/>
      <c r="DA536" s="200"/>
      <c r="DB536" s="200"/>
      <c r="DC536" s="200"/>
      <c r="DD536" s="200"/>
      <c r="DE536" s="200"/>
      <c r="DF536" s="200"/>
      <c r="DG536" s="200"/>
      <c r="DH536" s="200"/>
      <c r="DI536" s="200"/>
      <c r="DJ536" s="200"/>
      <c r="DK536" s="200"/>
      <c r="DL536" s="200"/>
      <c r="DM536" s="200"/>
      <c r="DN536" s="200"/>
      <c r="DO536" s="200"/>
      <c r="DP536" s="200"/>
      <c r="DQ536" s="200"/>
      <c r="DR536" s="200"/>
      <c r="DS536" s="200"/>
      <c r="DT536" s="200"/>
      <c r="DU536" s="200"/>
      <c r="DV536" s="200"/>
      <c r="DW536" s="200"/>
      <c r="DX536" s="200"/>
      <c r="DY536" s="200"/>
      <c r="DZ536" s="200"/>
      <c r="EA536" s="200"/>
      <c r="EB536" s="200"/>
      <c r="EC536" s="200"/>
      <c r="ED536" s="200"/>
      <c r="EE536" s="200"/>
      <c r="EF536" s="200"/>
      <c r="EG536" s="32"/>
    </row>
    <row r="537" spans="1:137" outlineLevel="1">
      <c r="A537" s="211" t="e">
        <f>A497&amp;"."&amp;A529&amp;"."&amp;A498&amp;"."&amp;B537</f>
        <v>#REF!</v>
      </c>
      <c r="B537">
        <v>8</v>
      </c>
      <c r="C537" t="e">
        <f>_xlfn.XLOOKUP($A537,Select!$A$4:$A$65,Select!$H$4:$H$65)</f>
        <v>#REF!</v>
      </c>
      <c r="D537"/>
      <c r="E537"/>
      <c r="F537"/>
      <c r="G537"/>
      <c r="H537"/>
      <c r="I537"/>
      <c r="J537"/>
      <c r="K537"/>
      <c r="L537"/>
      <c r="M537" s="200"/>
      <c r="N537" s="200"/>
      <c r="O537" s="200"/>
      <c r="P537" s="200"/>
      <c r="Q537" s="200"/>
      <c r="R537" s="200"/>
      <c r="S537" s="200"/>
      <c r="T537" s="200"/>
      <c r="U537" s="200"/>
      <c r="V537" s="200"/>
      <c r="W537" s="200"/>
      <c r="X537" s="200"/>
      <c r="Y537" s="200"/>
      <c r="Z537" s="200"/>
      <c r="AA537" s="200"/>
      <c r="AB537" s="200"/>
      <c r="AC537" s="200"/>
      <c r="AD537" s="200"/>
      <c r="AE537" s="200"/>
      <c r="AF537" s="200"/>
      <c r="AG537" s="200"/>
      <c r="AH537" s="200"/>
      <c r="AI537" s="200"/>
      <c r="AJ537" s="200"/>
      <c r="AK537" s="200"/>
      <c r="AL537" s="200"/>
      <c r="AM537" s="200"/>
      <c r="AN537" s="200"/>
      <c r="AO537" s="200"/>
      <c r="AP537" s="200"/>
      <c r="AQ537" s="200"/>
      <c r="AR537" s="200"/>
      <c r="AS537" s="200"/>
      <c r="AT537" s="200"/>
      <c r="AU537" s="200"/>
      <c r="AV537" s="200"/>
      <c r="AW537" s="200"/>
      <c r="AX537" s="200"/>
      <c r="AY537" s="200"/>
      <c r="AZ537" s="200"/>
      <c r="BA537" s="200"/>
      <c r="BB537" s="200"/>
      <c r="BC537" s="200"/>
      <c r="BD537" s="200"/>
      <c r="BE537" s="200"/>
      <c r="BF537" s="200"/>
      <c r="BG537" s="200"/>
      <c r="BH537" s="200"/>
      <c r="BI537" s="200"/>
      <c r="BJ537" s="200"/>
      <c r="BK537" s="200"/>
      <c r="BL537" s="200"/>
      <c r="BM537" s="200"/>
      <c r="BN537" s="200"/>
      <c r="BO537" s="200"/>
      <c r="BP537" s="200"/>
      <c r="BQ537" s="200"/>
      <c r="BR537" s="200"/>
      <c r="BS537" s="200"/>
      <c r="BT537" s="200"/>
      <c r="BU537" s="200"/>
      <c r="BV537" s="200"/>
      <c r="BW537" s="200"/>
      <c r="BX537" s="200"/>
      <c r="BY537" s="200"/>
      <c r="BZ537" s="200"/>
      <c r="CA537" s="200"/>
      <c r="CB537" s="200"/>
      <c r="CC537" s="200"/>
      <c r="CD537" s="200"/>
      <c r="CE537" s="200"/>
      <c r="CF537" s="200"/>
      <c r="CG537" s="200"/>
      <c r="CH537" s="200"/>
      <c r="CI537" s="200"/>
      <c r="CJ537" s="200"/>
      <c r="CK537" s="200"/>
      <c r="CL537" s="200"/>
      <c r="CM537" s="200"/>
      <c r="CN537" s="200"/>
      <c r="CO537" s="200"/>
      <c r="CP537" s="200"/>
      <c r="CQ537" s="200"/>
      <c r="CR537" s="200"/>
      <c r="CS537" s="200"/>
      <c r="CT537" s="200"/>
      <c r="CU537" s="200"/>
      <c r="CV537" s="200"/>
      <c r="CW537" s="200"/>
      <c r="CX537" s="200"/>
      <c r="CY537" s="200"/>
      <c r="CZ537" s="200"/>
      <c r="DA537" s="200"/>
      <c r="DB537" s="200"/>
      <c r="DC537" s="200"/>
      <c r="DD537" s="200"/>
      <c r="DE537" s="200"/>
      <c r="DF537" s="200"/>
      <c r="DG537" s="200"/>
      <c r="DH537" s="200"/>
      <c r="DI537" s="200"/>
      <c r="DJ537" s="200"/>
      <c r="DK537" s="200"/>
      <c r="DL537" s="200"/>
      <c r="DM537" s="200"/>
      <c r="DN537" s="200"/>
      <c r="DO537" s="200"/>
      <c r="DP537" s="200"/>
      <c r="DQ537" s="200"/>
      <c r="DR537" s="200"/>
      <c r="DS537" s="200"/>
      <c r="DT537" s="200"/>
      <c r="DU537" s="200"/>
      <c r="DV537" s="200"/>
      <c r="DW537" s="200"/>
      <c r="DX537" s="200"/>
      <c r="DY537" s="200"/>
      <c r="DZ537" s="200"/>
      <c r="EA537" s="200"/>
      <c r="EB537" s="200"/>
      <c r="EC537" s="200"/>
      <c r="ED537" s="200"/>
      <c r="EE537" s="200"/>
      <c r="EF537" s="200"/>
      <c r="EG537" s="32"/>
    </row>
    <row r="538" spans="1:137" outlineLevel="1">
      <c r="A538" s="211" t="e">
        <f>A497&amp;"."&amp;A529&amp;"."&amp;A498&amp;"."&amp;B538</f>
        <v>#REF!</v>
      </c>
      <c r="B538">
        <v>9</v>
      </c>
      <c r="C538" t="e">
        <f>_xlfn.XLOOKUP($A538,Select!$A$4:$A$65,Select!$H$4:$H$65)</f>
        <v>#REF!</v>
      </c>
      <c r="D538"/>
      <c r="E538"/>
      <c r="F538"/>
      <c r="G538"/>
      <c r="H538"/>
      <c r="I538"/>
      <c r="J538"/>
      <c r="K538"/>
      <c r="L538"/>
      <c r="M538" s="200"/>
      <c r="N538" s="200"/>
      <c r="O538" s="200"/>
      <c r="P538" s="200"/>
      <c r="Q538" s="200"/>
      <c r="R538" s="200"/>
      <c r="S538" s="200"/>
      <c r="T538" s="200"/>
      <c r="U538" s="200"/>
      <c r="V538" s="200"/>
      <c r="W538" s="200"/>
      <c r="X538" s="200"/>
      <c r="Y538" s="200"/>
      <c r="Z538" s="200"/>
      <c r="AA538" s="200"/>
      <c r="AB538" s="200"/>
      <c r="AC538" s="200"/>
      <c r="AD538" s="200"/>
      <c r="AE538" s="200"/>
      <c r="AF538" s="200"/>
      <c r="AG538" s="200"/>
      <c r="AH538" s="200"/>
      <c r="AI538" s="200"/>
      <c r="AJ538" s="200"/>
      <c r="AK538" s="200"/>
      <c r="AL538" s="200"/>
      <c r="AM538" s="200"/>
      <c r="AN538" s="200"/>
      <c r="AO538" s="200"/>
      <c r="AP538" s="200"/>
      <c r="AQ538" s="200"/>
      <c r="AR538" s="200"/>
      <c r="AS538" s="200"/>
      <c r="AT538" s="200"/>
      <c r="AU538" s="200"/>
      <c r="AV538" s="200"/>
      <c r="AW538" s="200"/>
      <c r="AX538" s="200"/>
      <c r="AY538" s="200"/>
      <c r="AZ538" s="200"/>
      <c r="BA538" s="200"/>
      <c r="BB538" s="200"/>
      <c r="BC538" s="200"/>
      <c r="BD538" s="200"/>
      <c r="BE538" s="200"/>
      <c r="BF538" s="200"/>
      <c r="BG538" s="200"/>
      <c r="BH538" s="200"/>
      <c r="BI538" s="200"/>
      <c r="BJ538" s="200"/>
      <c r="BK538" s="200"/>
      <c r="BL538" s="200"/>
      <c r="BM538" s="200"/>
      <c r="BN538" s="200"/>
      <c r="BO538" s="200"/>
      <c r="BP538" s="200"/>
      <c r="BQ538" s="200"/>
      <c r="BR538" s="200"/>
      <c r="BS538" s="200"/>
      <c r="BT538" s="200"/>
      <c r="BU538" s="200"/>
      <c r="BV538" s="200"/>
      <c r="BW538" s="200"/>
      <c r="BX538" s="200"/>
      <c r="BY538" s="200"/>
      <c r="BZ538" s="200"/>
      <c r="CA538" s="200"/>
      <c r="CB538" s="200"/>
      <c r="CC538" s="200"/>
      <c r="CD538" s="200"/>
      <c r="CE538" s="200"/>
      <c r="CF538" s="200"/>
      <c r="CG538" s="200"/>
      <c r="CH538" s="200"/>
      <c r="CI538" s="200"/>
      <c r="CJ538" s="200"/>
      <c r="CK538" s="200"/>
      <c r="CL538" s="200"/>
      <c r="CM538" s="200"/>
      <c r="CN538" s="200"/>
      <c r="CO538" s="200"/>
      <c r="CP538" s="200"/>
      <c r="CQ538" s="200"/>
      <c r="CR538" s="200"/>
      <c r="CS538" s="200"/>
      <c r="CT538" s="200"/>
      <c r="CU538" s="200"/>
      <c r="CV538" s="200"/>
      <c r="CW538" s="200"/>
      <c r="CX538" s="200"/>
      <c r="CY538" s="200"/>
      <c r="CZ538" s="200"/>
      <c r="DA538" s="200"/>
      <c r="DB538" s="200"/>
      <c r="DC538" s="200"/>
      <c r="DD538" s="200"/>
      <c r="DE538" s="200"/>
      <c r="DF538" s="200"/>
      <c r="DG538" s="200"/>
      <c r="DH538" s="200"/>
      <c r="DI538" s="200"/>
      <c r="DJ538" s="200"/>
      <c r="DK538" s="200"/>
      <c r="DL538" s="200"/>
      <c r="DM538" s="200"/>
      <c r="DN538" s="200"/>
      <c r="DO538" s="200"/>
      <c r="DP538" s="200"/>
      <c r="DQ538" s="200"/>
      <c r="DR538" s="200"/>
      <c r="DS538" s="200"/>
      <c r="DT538" s="200"/>
      <c r="DU538" s="200"/>
      <c r="DV538" s="200"/>
      <c r="DW538" s="200"/>
      <c r="DX538" s="200"/>
      <c r="DY538" s="200"/>
      <c r="DZ538" s="200"/>
      <c r="EA538" s="200"/>
      <c r="EB538" s="200"/>
      <c r="EC538" s="200"/>
      <c r="ED538" s="200"/>
      <c r="EE538" s="200"/>
      <c r="EF538" s="200"/>
      <c r="EG538" s="32"/>
    </row>
    <row r="539" spans="1:137" outlineLevel="1">
      <c r="A539" s="211" t="e">
        <f>A497&amp;"."&amp;A529&amp;"."&amp;A498&amp;"."&amp;B539</f>
        <v>#REF!</v>
      </c>
      <c r="B539">
        <v>10</v>
      </c>
      <c r="C539" t="e">
        <f>_xlfn.XLOOKUP($A539,Select!$A$4:$A$65,Select!$H$4:$H$65)</f>
        <v>#REF!</v>
      </c>
      <c r="D539"/>
      <c r="E539"/>
      <c r="F539"/>
      <c r="G539"/>
      <c r="H539"/>
      <c r="I539"/>
      <c r="J539"/>
      <c r="K539"/>
      <c r="L539"/>
      <c r="M539" s="200"/>
      <c r="N539" s="200"/>
      <c r="O539" s="200"/>
      <c r="P539" s="200"/>
      <c r="Q539" s="200"/>
      <c r="R539" s="200"/>
      <c r="S539" s="200"/>
      <c r="T539" s="200"/>
      <c r="U539" s="200"/>
      <c r="V539" s="200"/>
      <c r="W539" s="200"/>
      <c r="X539" s="200"/>
      <c r="Y539" s="200"/>
      <c r="Z539" s="200"/>
      <c r="AA539" s="200"/>
      <c r="AB539" s="200"/>
      <c r="AC539" s="200"/>
      <c r="AD539" s="200"/>
      <c r="AE539" s="200"/>
      <c r="AF539" s="200"/>
      <c r="AG539" s="200"/>
      <c r="AH539" s="200"/>
      <c r="AI539" s="200"/>
      <c r="AJ539" s="200"/>
      <c r="AK539" s="200"/>
      <c r="AL539" s="200"/>
      <c r="AM539" s="200"/>
      <c r="AN539" s="200"/>
      <c r="AO539" s="200"/>
      <c r="AP539" s="200"/>
      <c r="AQ539" s="200"/>
      <c r="AR539" s="200"/>
      <c r="AS539" s="200"/>
      <c r="AT539" s="200"/>
      <c r="AU539" s="200"/>
      <c r="AV539" s="200"/>
      <c r="AW539" s="200"/>
      <c r="AX539" s="200"/>
      <c r="AY539" s="200"/>
      <c r="AZ539" s="200"/>
      <c r="BA539" s="200"/>
      <c r="BB539" s="200"/>
      <c r="BC539" s="200"/>
      <c r="BD539" s="200"/>
      <c r="BE539" s="200"/>
      <c r="BF539" s="200"/>
      <c r="BG539" s="200"/>
      <c r="BH539" s="200"/>
      <c r="BI539" s="200"/>
      <c r="BJ539" s="200"/>
      <c r="BK539" s="200"/>
      <c r="BL539" s="200"/>
      <c r="BM539" s="200"/>
      <c r="BN539" s="200"/>
      <c r="BO539" s="200"/>
      <c r="BP539" s="200"/>
      <c r="BQ539" s="200"/>
      <c r="BR539" s="200"/>
      <c r="BS539" s="200"/>
      <c r="BT539" s="200"/>
      <c r="BU539" s="200"/>
      <c r="BV539" s="200"/>
      <c r="BW539" s="200"/>
      <c r="BX539" s="200"/>
      <c r="BY539" s="200"/>
      <c r="BZ539" s="200"/>
      <c r="CA539" s="200"/>
      <c r="CB539" s="200"/>
      <c r="CC539" s="200"/>
      <c r="CD539" s="200"/>
      <c r="CE539" s="200"/>
      <c r="CF539" s="200"/>
      <c r="CG539" s="200"/>
      <c r="CH539" s="200"/>
      <c r="CI539" s="200"/>
      <c r="CJ539" s="200"/>
      <c r="CK539" s="200"/>
      <c r="CL539" s="200"/>
      <c r="CM539" s="200"/>
      <c r="CN539" s="200"/>
      <c r="CO539" s="200"/>
      <c r="CP539" s="200"/>
      <c r="CQ539" s="200"/>
      <c r="CR539" s="200"/>
      <c r="CS539" s="200"/>
      <c r="CT539" s="200"/>
      <c r="CU539" s="200"/>
      <c r="CV539" s="200"/>
      <c r="CW539" s="200"/>
      <c r="CX539" s="200"/>
      <c r="CY539" s="200"/>
      <c r="CZ539" s="200"/>
      <c r="DA539" s="200"/>
      <c r="DB539" s="200"/>
      <c r="DC539" s="200"/>
      <c r="DD539" s="200"/>
      <c r="DE539" s="200"/>
      <c r="DF539" s="200"/>
      <c r="DG539" s="200"/>
      <c r="DH539" s="200"/>
      <c r="DI539" s="200"/>
      <c r="DJ539" s="200"/>
      <c r="DK539" s="200"/>
      <c r="DL539" s="200"/>
      <c r="DM539" s="200"/>
      <c r="DN539" s="200"/>
      <c r="DO539" s="200"/>
      <c r="DP539" s="200"/>
      <c r="DQ539" s="200"/>
      <c r="DR539" s="200"/>
      <c r="DS539" s="200"/>
      <c r="DT539" s="200"/>
      <c r="DU539" s="200"/>
      <c r="DV539" s="200"/>
      <c r="DW539" s="200"/>
      <c r="DX539" s="200"/>
      <c r="DY539" s="200"/>
      <c r="DZ539" s="200"/>
      <c r="EA539" s="200"/>
      <c r="EB539" s="200"/>
      <c r="EC539" s="200"/>
      <c r="ED539" s="200"/>
      <c r="EE539" s="200"/>
      <c r="EF539" s="200"/>
      <c r="EG539" s="32"/>
    </row>
    <row r="540" spans="1:137" outlineLevel="1">
      <c r="A540" s="211" t="e">
        <f>A497&amp;"."&amp;A529&amp;"."&amp;A498&amp;"."&amp;B540</f>
        <v>#REF!</v>
      </c>
      <c r="B540">
        <v>11</v>
      </c>
      <c r="C540" t="e">
        <f>_xlfn.XLOOKUP($A540,Select!$A$4:$A$65,Select!$H$4:$H$65)</f>
        <v>#REF!</v>
      </c>
      <c r="D540"/>
      <c r="E540"/>
      <c r="F540"/>
      <c r="G540"/>
      <c r="H540"/>
      <c r="I540"/>
      <c r="J540"/>
      <c r="K540"/>
      <c r="L540"/>
      <c r="M540" s="200"/>
      <c r="N540" s="200"/>
      <c r="O540" s="200"/>
      <c r="P540" s="200"/>
      <c r="Q540" s="200"/>
      <c r="R540" s="200"/>
      <c r="S540" s="200"/>
      <c r="T540" s="200"/>
      <c r="U540" s="200"/>
      <c r="V540" s="200"/>
      <c r="W540" s="200"/>
      <c r="X540" s="200"/>
      <c r="Y540" s="200"/>
      <c r="Z540" s="200"/>
      <c r="AA540" s="200"/>
      <c r="AB540" s="200"/>
      <c r="AC540" s="200"/>
      <c r="AD540" s="200"/>
      <c r="AE540" s="200"/>
      <c r="AF540" s="200"/>
      <c r="AG540" s="200"/>
      <c r="AH540" s="200"/>
      <c r="AI540" s="200"/>
      <c r="AJ540" s="200"/>
      <c r="AK540" s="200"/>
      <c r="AL540" s="200"/>
      <c r="AM540" s="200"/>
      <c r="AN540" s="200"/>
      <c r="AO540" s="200"/>
      <c r="AP540" s="200"/>
      <c r="AQ540" s="200"/>
      <c r="AR540" s="200"/>
      <c r="AS540" s="200"/>
      <c r="AT540" s="200"/>
      <c r="AU540" s="200"/>
      <c r="AV540" s="200"/>
      <c r="AW540" s="200"/>
      <c r="AX540" s="200"/>
      <c r="AY540" s="200"/>
      <c r="AZ540" s="200"/>
      <c r="BA540" s="200"/>
      <c r="BB540" s="200"/>
      <c r="BC540" s="200"/>
      <c r="BD540" s="200"/>
      <c r="BE540" s="200"/>
      <c r="BF540" s="200"/>
      <c r="BG540" s="200"/>
      <c r="BH540" s="200"/>
      <c r="BI540" s="200"/>
      <c r="BJ540" s="200"/>
      <c r="BK540" s="200"/>
      <c r="BL540" s="200"/>
      <c r="BM540" s="200"/>
      <c r="BN540" s="200"/>
      <c r="BO540" s="200"/>
      <c r="BP540" s="200"/>
      <c r="BQ540" s="200"/>
      <c r="BR540" s="200"/>
      <c r="BS540" s="200"/>
      <c r="BT540" s="200"/>
      <c r="BU540" s="200"/>
      <c r="BV540" s="200"/>
      <c r="BW540" s="200"/>
      <c r="BX540" s="200"/>
      <c r="BY540" s="200"/>
      <c r="BZ540" s="200"/>
      <c r="CA540" s="200"/>
      <c r="CB540" s="200"/>
      <c r="CC540" s="200"/>
      <c r="CD540" s="200"/>
      <c r="CE540" s="200"/>
      <c r="CF540" s="200"/>
      <c r="CG540" s="200"/>
      <c r="CH540" s="200"/>
      <c r="CI540" s="200"/>
      <c r="CJ540" s="200"/>
      <c r="CK540" s="200"/>
      <c r="CL540" s="200"/>
      <c r="CM540" s="200"/>
      <c r="CN540" s="200"/>
      <c r="CO540" s="200"/>
      <c r="CP540" s="200"/>
      <c r="CQ540" s="200"/>
      <c r="CR540" s="200"/>
      <c r="CS540" s="200"/>
      <c r="CT540" s="200"/>
      <c r="CU540" s="200"/>
      <c r="CV540" s="200"/>
      <c r="CW540" s="200"/>
      <c r="CX540" s="200"/>
      <c r="CY540" s="200"/>
      <c r="CZ540" s="200"/>
      <c r="DA540" s="200"/>
      <c r="DB540" s="200"/>
      <c r="DC540" s="200"/>
      <c r="DD540" s="200"/>
      <c r="DE540" s="200"/>
      <c r="DF540" s="200"/>
      <c r="DG540" s="200"/>
      <c r="DH540" s="200"/>
      <c r="DI540" s="200"/>
      <c r="DJ540" s="200"/>
      <c r="DK540" s="200"/>
      <c r="DL540" s="200"/>
      <c r="DM540" s="200"/>
      <c r="DN540" s="200"/>
      <c r="DO540" s="200"/>
      <c r="DP540" s="200"/>
      <c r="DQ540" s="200"/>
      <c r="DR540" s="200"/>
      <c r="DS540" s="200"/>
      <c r="DT540" s="200"/>
      <c r="DU540" s="200"/>
      <c r="DV540" s="200"/>
      <c r="DW540" s="200"/>
      <c r="DX540" s="200"/>
      <c r="DY540" s="200"/>
      <c r="DZ540" s="200"/>
      <c r="EA540" s="200"/>
      <c r="EB540" s="200"/>
      <c r="EC540" s="200"/>
      <c r="ED540" s="200"/>
      <c r="EE540" s="200"/>
      <c r="EF540" s="200"/>
      <c r="EG540" s="32"/>
    </row>
    <row r="541" spans="1:137" outlineLevel="1">
      <c r="A541" s="211" t="e">
        <f>A497&amp;"."&amp;A529&amp;"."&amp;A498&amp;"."&amp;B541</f>
        <v>#REF!</v>
      </c>
      <c r="B541">
        <v>12</v>
      </c>
      <c r="C541" t="e">
        <f>_xlfn.XLOOKUP($A541,Select!$A$4:$A$65,Select!$H$4:$H$65)</f>
        <v>#REF!</v>
      </c>
      <c r="D541"/>
      <c r="E541"/>
      <c r="F541"/>
      <c r="G541"/>
      <c r="H541"/>
      <c r="I541"/>
      <c r="J541"/>
      <c r="K541"/>
      <c r="L541"/>
      <c r="M541" s="200"/>
      <c r="N541" s="200"/>
      <c r="O541" s="200"/>
      <c r="P541" s="200"/>
      <c r="Q541" s="200"/>
      <c r="R541" s="200"/>
      <c r="S541" s="200"/>
      <c r="T541" s="200"/>
      <c r="U541" s="200"/>
      <c r="V541" s="200"/>
      <c r="W541" s="200"/>
      <c r="X541" s="200"/>
      <c r="Y541" s="200"/>
      <c r="Z541" s="200"/>
      <c r="AA541" s="200"/>
      <c r="AB541" s="200"/>
      <c r="AC541" s="200"/>
      <c r="AD541" s="200"/>
      <c r="AE541" s="200"/>
      <c r="AF541" s="200"/>
      <c r="AG541" s="200"/>
      <c r="AH541" s="200"/>
      <c r="AI541" s="200"/>
      <c r="AJ541" s="200"/>
      <c r="AK541" s="200"/>
      <c r="AL541" s="200"/>
      <c r="AM541" s="200"/>
      <c r="AN541" s="200"/>
      <c r="AO541" s="200"/>
      <c r="AP541" s="200"/>
      <c r="AQ541" s="200"/>
      <c r="AR541" s="200"/>
      <c r="AS541" s="200"/>
      <c r="AT541" s="200"/>
      <c r="AU541" s="200"/>
      <c r="AV541" s="200"/>
      <c r="AW541" s="200"/>
      <c r="AX541" s="200"/>
      <c r="AY541" s="200"/>
      <c r="AZ541" s="200"/>
      <c r="BA541" s="200"/>
      <c r="BB541" s="200"/>
      <c r="BC541" s="200"/>
      <c r="BD541" s="200"/>
      <c r="BE541" s="200"/>
      <c r="BF541" s="200"/>
      <c r="BG541" s="200"/>
      <c r="BH541" s="200"/>
      <c r="BI541" s="200"/>
      <c r="BJ541" s="200"/>
      <c r="BK541" s="200"/>
      <c r="BL541" s="200"/>
      <c r="BM541" s="200"/>
      <c r="BN541" s="200"/>
      <c r="BO541" s="200"/>
      <c r="BP541" s="200"/>
      <c r="BQ541" s="200"/>
      <c r="BR541" s="200"/>
      <c r="BS541" s="200"/>
      <c r="BT541" s="200"/>
      <c r="BU541" s="200"/>
      <c r="BV541" s="200"/>
      <c r="BW541" s="200"/>
      <c r="BX541" s="200"/>
      <c r="BY541" s="200"/>
      <c r="BZ541" s="200"/>
      <c r="CA541" s="200"/>
      <c r="CB541" s="200"/>
      <c r="CC541" s="200"/>
      <c r="CD541" s="200"/>
      <c r="CE541" s="200"/>
      <c r="CF541" s="200"/>
      <c r="CG541" s="200"/>
      <c r="CH541" s="200"/>
      <c r="CI541" s="200"/>
      <c r="CJ541" s="200"/>
      <c r="CK541" s="200"/>
      <c r="CL541" s="200"/>
      <c r="CM541" s="200"/>
      <c r="CN541" s="200"/>
      <c r="CO541" s="200"/>
      <c r="CP541" s="200"/>
      <c r="CQ541" s="200"/>
      <c r="CR541" s="200"/>
      <c r="CS541" s="200"/>
      <c r="CT541" s="200"/>
      <c r="CU541" s="200"/>
      <c r="CV541" s="200"/>
      <c r="CW541" s="200"/>
      <c r="CX541" s="200"/>
      <c r="CY541" s="200"/>
      <c r="CZ541" s="200"/>
      <c r="DA541" s="200"/>
      <c r="DB541" s="200"/>
      <c r="DC541" s="200"/>
      <c r="DD541" s="200"/>
      <c r="DE541" s="200"/>
      <c r="DF541" s="200"/>
      <c r="DG541" s="200"/>
      <c r="DH541" s="200"/>
      <c r="DI541" s="200"/>
      <c r="DJ541" s="200"/>
      <c r="DK541" s="200"/>
      <c r="DL541" s="200"/>
      <c r="DM541" s="200"/>
      <c r="DN541" s="200"/>
      <c r="DO541" s="200"/>
      <c r="DP541" s="200"/>
      <c r="DQ541" s="200"/>
      <c r="DR541" s="200"/>
      <c r="DS541" s="200"/>
      <c r="DT541" s="200"/>
      <c r="DU541" s="200"/>
      <c r="DV541" s="200"/>
      <c r="DW541" s="200"/>
      <c r="DX541" s="200"/>
      <c r="DY541" s="200"/>
      <c r="DZ541" s="200"/>
      <c r="EA541" s="200"/>
      <c r="EB541" s="200"/>
      <c r="EC541" s="200"/>
      <c r="ED541" s="200"/>
      <c r="EE541" s="200"/>
      <c r="EF541" s="200"/>
      <c r="EG541" s="32"/>
    </row>
    <row r="542" spans="1:137" s="156" customFormat="1" outlineLevel="1">
      <c r="A542" s="212"/>
      <c r="B542" s="201">
        <f>B541-COUNTIFS(C530:C541,#N/A)</f>
        <v>12</v>
      </c>
      <c r="C542" s="201" t="s">
        <v>285</v>
      </c>
      <c r="D542" s="201"/>
      <c r="E542" s="201"/>
      <c r="F542" s="201"/>
      <c r="G542" s="201"/>
      <c r="H542" s="201"/>
      <c r="I542" s="201"/>
      <c r="J542" s="201"/>
      <c r="K542" s="201"/>
      <c r="L542" s="201"/>
      <c r="M542" s="201">
        <f t="shared" ref="M542" si="144">SUM(M530:M541)</f>
        <v>0</v>
      </c>
      <c r="N542" s="201">
        <f t="shared" ref="N542:BY542" si="145">SUM(N530:N541)</f>
        <v>0</v>
      </c>
      <c r="O542" s="201">
        <f t="shared" si="145"/>
        <v>0</v>
      </c>
      <c r="P542" s="201">
        <f t="shared" si="145"/>
        <v>0</v>
      </c>
      <c r="Q542" s="201">
        <f t="shared" si="145"/>
        <v>0</v>
      </c>
      <c r="R542" s="201">
        <f t="shared" si="145"/>
        <v>0</v>
      </c>
      <c r="S542" s="201">
        <f t="shared" si="145"/>
        <v>0</v>
      </c>
      <c r="T542" s="201">
        <f t="shared" si="145"/>
        <v>0</v>
      </c>
      <c r="U542" s="201">
        <f t="shared" si="145"/>
        <v>0</v>
      </c>
      <c r="V542" s="201">
        <f t="shared" si="145"/>
        <v>0</v>
      </c>
      <c r="W542" s="201">
        <f t="shared" si="145"/>
        <v>0</v>
      </c>
      <c r="X542" s="201">
        <f t="shared" si="145"/>
        <v>0</v>
      </c>
      <c r="Y542" s="201">
        <f t="shared" si="145"/>
        <v>0</v>
      </c>
      <c r="Z542" s="201">
        <f t="shared" si="145"/>
        <v>0</v>
      </c>
      <c r="AA542" s="201">
        <f t="shared" si="145"/>
        <v>0</v>
      </c>
      <c r="AB542" s="201">
        <f t="shared" si="145"/>
        <v>0</v>
      </c>
      <c r="AC542" s="201">
        <f t="shared" si="145"/>
        <v>0</v>
      </c>
      <c r="AD542" s="201">
        <f t="shared" si="145"/>
        <v>0</v>
      </c>
      <c r="AE542" s="201">
        <f t="shared" si="145"/>
        <v>0</v>
      </c>
      <c r="AF542" s="201">
        <f t="shared" si="145"/>
        <v>0</v>
      </c>
      <c r="AG542" s="201">
        <f t="shared" si="145"/>
        <v>0</v>
      </c>
      <c r="AH542" s="201">
        <f t="shared" si="145"/>
        <v>0</v>
      </c>
      <c r="AI542" s="201">
        <f t="shared" si="145"/>
        <v>0</v>
      </c>
      <c r="AJ542" s="201">
        <f t="shared" si="145"/>
        <v>0</v>
      </c>
      <c r="AK542" s="201">
        <f t="shared" si="145"/>
        <v>0</v>
      </c>
      <c r="AL542" s="201">
        <f t="shared" si="145"/>
        <v>0</v>
      </c>
      <c r="AM542" s="201">
        <f t="shared" si="145"/>
        <v>0</v>
      </c>
      <c r="AN542" s="201">
        <f t="shared" si="145"/>
        <v>0</v>
      </c>
      <c r="AO542" s="201">
        <f t="shared" si="145"/>
        <v>0</v>
      </c>
      <c r="AP542" s="201">
        <f t="shared" si="145"/>
        <v>0</v>
      </c>
      <c r="AQ542" s="201">
        <f t="shared" si="145"/>
        <v>0</v>
      </c>
      <c r="AR542" s="201">
        <f t="shared" si="145"/>
        <v>0</v>
      </c>
      <c r="AS542" s="201">
        <f t="shared" si="145"/>
        <v>0</v>
      </c>
      <c r="AT542" s="201">
        <f t="shared" si="145"/>
        <v>0</v>
      </c>
      <c r="AU542" s="201">
        <f t="shared" si="145"/>
        <v>0</v>
      </c>
      <c r="AV542" s="201">
        <f t="shared" si="145"/>
        <v>0</v>
      </c>
      <c r="AW542" s="201">
        <f t="shared" si="145"/>
        <v>0</v>
      </c>
      <c r="AX542" s="201">
        <f t="shared" si="145"/>
        <v>0</v>
      </c>
      <c r="AY542" s="201">
        <f t="shared" si="145"/>
        <v>0</v>
      </c>
      <c r="AZ542" s="201">
        <f t="shared" si="145"/>
        <v>0</v>
      </c>
      <c r="BA542" s="201">
        <f t="shared" si="145"/>
        <v>0</v>
      </c>
      <c r="BB542" s="201">
        <f t="shared" si="145"/>
        <v>0</v>
      </c>
      <c r="BC542" s="201">
        <f t="shared" si="145"/>
        <v>0</v>
      </c>
      <c r="BD542" s="201">
        <f t="shared" si="145"/>
        <v>0</v>
      </c>
      <c r="BE542" s="201">
        <f t="shared" si="145"/>
        <v>0</v>
      </c>
      <c r="BF542" s="201">
        <f t="shared" si="145"/>
        <v>0</v>
      </c>
      <c r="BG542" s="201">
        <f t="shared" si="145"/>
        <v>0</v>
      </c>
      <c r="BH542" s="201">
        <f t="shared" si="145"/>
        <v>0</v>
      </c>
      <c r="BI542" s="201">
        <f t="shared" si="145"/>
        <v>0</v>
      </c>
      <c r="BJ542" s="201">
        <f t="shared" si="145"/>
        <v>0</v>
      </c>
      <c r="BK542" s="201">
        <f t="shared" si="145"/>
        <v>0</v>
      </c>
      <c r="BL542" s="201">
        <f t="shared" si="145"/>
        <v>0</v>
      </c>
      <c r="BM542" s="201">
        <f t="shared" si="145"/>
        <v>0</v>
      </c>
      <c r="BN542" s="201">
        <f t="shared" si="145"/>
        <v>0</v>
      </c>
      <c r="BO542" s="201">
        <f t="shared" si="145"/>
        <v>0</v>
      </c>
      <c r="BP542" s="201">
        <f t="shared" si="145"/>
        <v>0</v>
      </c>
      <c r="BQ542" s="201">
        <f t="shared" si="145"/>
        <v>0</v>
      </c>
      <c r="BR542" s="201">
        <f t="shared" si="145"/>
        <v>0</v>
      </c>
      <c r="BS542" s="201">
        <f t="shared" si="145"/>
        <v>0</v>
      </c>
      <c r="BT542" s="201">
        <f t="shared" si="145"/>
        <v>0</v>
      </c>
      <c r="BU542" s="201">
        <f t="shared" si="145"/>
        <v>0</v>
      </c>
      <c r="BV542" s="201">
        <f t="shared" si="145"/>
        <v>0</v>
      </c>
      <c r="BW542" s="201">
        <f t="shared" si="145"/>
        <v>0</v>
      </c>
      <c r="BX542" s="201">
        <f t="shared" si="145"/>
        <v>0</v>
      </c>
      <c r="BY542" s="201">
        <f t="shared" si="145"/>
        <v>0</v>
      </c>
      <c r="BZ542" s="201">
        <f t="shared" ref="BZ542:EG542" si="146">SUM(BZ530:BZ541)</f>
        <v>0</v>
      </c>
      <c r="CA542" s="201">
        <f t="shared" si="146"/>
        <v>0</v>
      </c>
      <c r="CB542" s="201">
        <f t="shared" si="146"/>
        <v>0</v>
      </c>
      <c r="CC542" s="201">
        <f t="shared" si="146"/>
        <v>0</v>
      </c>
      <c r="CD542" s="201">
        <f t="shared" si="146"/>
        <v>0</v>
      </c>
      <c r="CE542" s="201">
        <f t="shared" si="146"/>
        <v>0</v>
      </c>
      <c r="CF542" s="201">
        <f t="shared" si="146"/>
        <v>0</v>
      </c>
      <c r="CG542" s="201">
        <f t="shared" si="146"/>
        <v>0</v>
      </c>
      <c r="CH542" s="201">
        <f t="shared" si="146"/>
        <v>0</v>
      </c>
      <c r="CI542" s="201">
        <f t="shared" si="146"/>
        <v>0</v>
      </c>
      <c r="CJ542" s="201">
        <f t="shared" si="146"/>
        <v>0</v>
      </c>
      <c r="CK542" s="201">
        <f t="shared" si="146"/>
        <v>0</v>
      </c>
      <c r="CL542" s="201">
        <f t="shared" si="146"/>
        <v>0</v>
      </c>
      <c r="CM542" s="201">
        <f t="shared" si="146"/>
        <v>0</v>
      </c>
      <c r="CN542" s="201">
        <f t="shared" si="146"/>
        <v>0</v>
      </c>
      <c r="CO542" s="201">
        <f t="shared" si="146"/>
        <v>0</v>
      </c>
      <c r="CP542" s="201">
        <f t="shared" si="146"/>
        <v>0</v>
      </c>
      <c r="CQ542" s="201">
        <f t="shared" si="146"/>
        <v>0</v>
      </c>
      <c r="CR542" s="201">
        <f t="shared" si="146"/>
        <v>0</v>
      </c>
      <c r="CS542" s="201">
        <f t="shared" si="146"/>
        <v>0</v>
      </c>
      <c r="CT542" s="201">
        <f t="shared" si="146"/>
        <v>0</v>
      </c>
      <c r="CU542" s="201">
        <f t="shared" si="146"/>
        <v>0</v>
      </c>
      <c r="CV542" s="201">
        <f t="shared" si="146"/>
        <v>0</v>
      </c>
      <c r="CW542" s="201">
        <f t="shared" si="146"/>
        <v>0</v>
      </c>
      <c r="CX542" s="201">
        <f t="shared" si="146"/>
        <v>0</v>
      </c>
      <c r="CY542" s="201">
        <f t="shared" si="146"/>
        <v>0</v>
      </c>
      <c r="CZ542" s="201">
        <f t="shared" si="146"/>
        <v>0</v>
      </c>
      <c r="DA542" s="201">
        <f t="shared" si="146"/>
        <v>0</v>
      </c>
      <c r="DB542" s="201">
        <f t="shared" si="146"/>
        <v>0</v>
      </c>
      <c r="DC542" s="201">
        <f t="shared" si="146"/>
        <v>0</v>
      </c>
      <c r="DD542" s="201">
        <f t="shared" si="146"/>
        <v>0</v>
      </c>
      <c r="DE542" s="201">
        <f t="shared" si="146"/>
        <v>0</v>
      </c>
      <c r="DF542" s="201">
        <f t="shared" si="146"/>
        <v>0</v>
      </c>
      <c r="DG542" s="201">
        <f t="shared" si="146"/>
        <v>0</v>
      </c>
      <c r="DH542" s="201">
        <f t="shared" si="146"/>
        <v>0</v>
      </c>
      <c r="DI542" s="201">
        <f t="shared" si="146"/>
        <v>0</v>
      </c>
      <c r="DJ542" s="201">
        <f t="shared" si="146"/>
        <v>0</v>
      </c>
      <c r="DK542" s="201">
        <f t="shared" si="146"/>
        <v>0</v>
      </c>
      <c r="DL542" s="201">
        <f t="shared" si="146"/>
        <v>0</v>
      </c>
      <c r="DM542" s="201">
        <f t="shared" si="146"/>
        <v>0</v>
      </c>
      <c r="DN542" s="201">
        <f t="shared" si="146"/>
        <v>0</v>
      </c>
      <c r="DO542" s="201">
        <f t="shared" si="146"/>
        <v>0</v>
      </c>
      <c r="DP542" s="201">
        <f t="shared" si="146"/>
        <v>0</v>
      </c>
      <c r="DQ542" s="201">
        <f t="shared" si="146"/>
        <v>0</v>
      </c>
      <c r="DR542" s="201">
        <f t="shared" si="146"/>
        <v>0</v>
      </c>
      <c r="DS542" s="201">
        <f t="shared" si="146"/>
        <v>0</v>
      </c>
      <c r="DT542" s="201">
        <f t="shared" si="146"/>
        <v>0</v>
      </c>
      <c r="DU542" s="201">
        <f t="shared" si="146"/>
        <v>0</v>
      </c>
      <c r="DV542" s="201">
        <f t="shared" si="146"/>
        <v>0</v>
      </c>
      <c r="DW542" s="201">
        <f t="shared" si="146"/>
        <v>0</v>
      </c>
      <c r="DX542" s="201">
        <f t="shared" si="146"/>
        <v>0</v>
      </c>
      <c r="DY542" s="201">
        <f t="shared" si="146"/>
        <v>0</v>
      </c>
      <c r="DZ542" s="201">
        <f t="shared" si="146"/>
        <v>0</v>
      </c>
      <c r="EA542" s="201">
        <f t="shared" si="146"/>
        <v>0</v>
      </c>
      <c r="EB542" s="201">
        <f t="shared" si="146"/>
        <v>0</v>
      </c>
      <c r="EC542" s="201">
        <f t="shared" si="146"/>
        <v>0</v>
      </c>
      <c r="ED542" s="201">
        <f t="shared" si="146"/>
        <v>0</v>
      </c>
      <c r="EE542" s="201">
        <f t="shared" si="146"/>
        <v>0</v>
      </c>
      <c r="EF542" s="201">
        <f t="shared" si="146"/>
        <v>0</v>
      </c>
      <c r="EG542" s="155">
        <f t="shared" si="146"/>
        <v>0</v>
      </c>
    </row>
    <row r="543" spans="1:137" ht="16.149999999999999" outlineLevel="1" thickBot="1">
      <c r="A543" s="213"/>
      <c r="B543" s="202"/>
      <c r="C543" s="202"/>
      <c r="D543" s="202"/>
      <c r="E543" s="202"/>
      <c r="F543" s="202"/>
      <c r="G543" s="202"/>
      <c r="H543" s="202"/>
      <c r="I543" s="202"/>
      <c r="J543" s="202"/>
      <c r="K543" s="202"/>
      <c r="L543" s="202"/>
      <c r="M543" s="202"/>
      <c r="N543" s="202"/>
      <c r="O543" s="202"/>
      <c r="P543" s="202"/>
      <c r="Q543" s="202"/>
      <c r="R543" s="202"/>
      <c r="S543" s="202"/>
      <c r="T543" s="202"/>
      <c r="U543" s="202"/>
      <c r="V543" s="202"/>
      <c r="W543" s="202"/>
      <c r="X543" s="202"/>
      <c r="Y543" s="202"/>
      <c r="Z543" s="202"/>
      <c r="AA543" s="202"/>
      <c r="AB543" s="202"/>
      <c r="AC543" s="202"/>
      <c r="AD543" s="202"/>
      <c r="AE543" s="202"/>
      <c r="AF543" s="202"/>
      <c r="AG543" s="202"/>
      <c r="AH543" s="202"/>
      <c r="AI543" s="202"/>
      <c r="AJ543" s="202"/>
      <c r="AK543" s="202"/>
      <c r="AL543" s="202"/>
      <c r="AM543" s="202"/>
      <c r="AN543" s="202"/>
      <c r="AO543" s="202"/>
      <c r="AP543" s="202"/>
      <c r="AQ543" s="202"/>
      <c r="AR543" s="202"/>
      <c r="AS543" s="202"/>
      <c r="AT543" s="202"/>
      <c r="AU543" s="202"/>
      <c r="AV543" s="202"/>
      <c r="AW543" s="202"/>
      <c r="AX543" s="202"/>
      <c r="AY543" s="202"/>
      <c r="AZ543" s="202"/>
      <c r="BA543" s="202"/>
      <c r="BB543" s="202"/>
      <c r="BC543" s="202"/>
      <c r="BD543" s="202"/>
      <c r="BE543" s="202"/>
      <c r="BF543" s="202"/>
      <c r="BG543" s="202"/>
      <c r="BH543" s="202"/>
      <c r="BI543" s="202"/>
      <c r="BJ543" s="202"/>
      <c r="BK543" s="202"/>
      <c r="BL543" s="202"/>
      <c r="BM543" s="202"/>
      <c r="BN543" s="202"/>
      <c r="BO543" s="202"/>
      <c r="BP543" s="202"/>
      <c r="BQ543" s="202"/>
      <c r="BR543" s="202"/>
      <c r="BS543" s="202"/>
      <c r="BT543" s="202"/>
      <c r="BU543" s="202"/>
      <c r="BV543" s="202"/>
      <c r="BW543" s="202"/>
      <c r="BX543" s="202"/>
      <c r="BY543" s="202"/>
      <c r="BZ543" s="202"/>
      <c r="CA543" s="202"/>
      <c r="CB543" s="202"/>
      <c r="CC543" s="202"/>
      <c r="CD543" s="202"/>
      <c r="CE543" s="202"/>
      <c r="CF543" s="202"/>
      <c r="CG543" s="202"/>
      <c r="CH543" s="202"/>
      <c r="CI543" s="202"/>
      <c r="CJ543" s="202"/>
      <c r="CK543" s="202"/>
      <c r="CL543" s="202"/>
      <c r="CM543" s="202"/>
      <c r="CN543" s="202"/>
      <c r="CO543" s="202"/>
      <c r="CP543" s="202"/>
      <c r="CQ543" s="202"/>
      <c r="CR543" s="202"/>
      <c r="CS543" s="202"/>
      <c r="CT543" s="202"/>
      <c r="CU543" s="202"/>
      <c r="CV543" s="202"/>
      <c r="CW543" s="202"/>
      <c r="CX543" s="202"/>
      <c r="CY543" s="202"/>
      <c r="CZ543" s="202"/>
      <c r="DA543" s="202"/>
      <c r="DB543" s="202"/>
      <c r="DC543" s="202"/>
      <c r="DD543" s="202"/>
      <c r="DE543" s="202"/>
      <c r="DF543" s="202"/>
      <c r="DG543" s="202"/>
      <c r="DH543" s="202"/>
      <c r="DI543" s="202"/>
      <c r="DJ543" s="202"/>
      <c r="DK543" s="202"/>
      <c r="DL543" s="202"/>
      <c r="DM543" s="202"/>
      <c r="DN543" s="202"/>
      <c r="DO543" s="202"/>
      <c r="DP543" s="202"/>
      <c r="DQ543" s="202"/>
      <c r="DR543" s="202"/>
      <c r="DS543" s="202"/>
      <c r="DT543" s="202"/>
      <c r="DU543" s="202"/>
      <c r="DV543" s="202"/>
      <c r="DW543" s="202"/>
      <c r="DX543" s="202"/>
      <c r="DY543" s="202"/>
      <c r="DZ543" s="202"/>
      <c r="EA543" s="202"/>
      <c r="EB543" s="202"/>
      <c r="EC543" s="202"/>
      <c r="ED543" s="202"/>
      <c r="EE543" s="202"/>
      <c r="EF543" s="202"/>
      <c r="EG543" s="10"/>
    </row>
    <row r="544" spans="1:137" s="156" customFormat="1" ht="16.149999999999999" outlineLevel="1" thickBot="1">
      <c r="A544" s="214" t="s">
        <v>288</v>
      </c>
      <c r="B544" s="203">
        <f>B542+B527+B512</f>
        <v>36</v>
      </c>
      <c r="C544" s="203" t="s">
        <v>289</v>
      </c>
      <c r="D544" s="203"/>
      <c r="E544" s="203"/>
      <c r="F544" s="203"/>
      <c r="G544" s="203" t="e">
        <f>+"Total "&amp;$B497&amp;" "&amp;$B498</f>
        <v>#REF!</v>
      </c>
      <c r="H544" s="203"/>
      <c r="I544" s="203"/>
      <c r="J544" s="203"/>
      <c r="K544" s="203"/>
      <c r="L544" s="203"/>
      <c r="M544" s="204">
        <f t="shared" ref="M544:BX544" si="147">SUM(M512,M527,M542)</f>
        <v>0</v>
      </c>
      <c r="N544" s="204">
        <f t="shared" si="147"/>
        <v>0</v>
      </c>
      <c r="O544" s="204">
        <f t="shared" si="147"/>
        <v>0</v>
      </c>
      <c r="P544" s="204">
        <f t="shared" si="147"/>
        <v>0</v>
      </c>
      <c r="Q544" s="204">
        <f t="shared" si="147"/>
        <v>0</v>
      </c>
      <c r="R544" s="204">
        <f t="shared" si="147"/>
        <v>0</v>
      </c>
      <c r="S544" s="204">
        <f t="shared" si="147"/>
        <v>0</v>
      </c>
      <c r="T544" s="204">
        <f t="shared" si="147"/>
        <v>0</v>
      </c>
      <c r="U544" s="204">
        <f t="shared" si="147"/>
        <v>0</v>
      </c>
      <c r="V544" s="204">
        <f t="shared" si="147"/>
        <v>0</v>
      </c>
      <c r="W544" s="204">
        <f t="shared" si="147"/>
        <v>0</v>
      </c>
      <c r="X544" s="204">
        <f t="shared" si="147"/>
        <v>0</v>
      </c>
      <c r="Y544" s="204">
        <f t="shared" si="147"/>
        <v>0</v>
      </c>
      <c r="Z544" s="204">
        <f t="shared" si="147"/>
        <v>0</v>
      </c>
      <c r="AA544" s="204">
        <f t="shared" si="147"/>
        <v>0</v>
      </c>
      <c r="AB544" s="204">
        <f t="shared" si="147"/>
        <v>0</v>
      </c>
      <c r="AC544" s="204">
        <f t="shared" si="147"/>
        <v>0</v>
      </c>
      <c r="AD544" s="204">
        <f t="shared" si="147"/>
        <v>0</v>
      </c>
      <c r="AE544" s="204">
        <f t="shared" si="147"/>
        <v>0</v>
      </c>
      <c r="AF544" s="204">
        <f t="shared" si="147"/>
        <v>0</v>
      </c>
      <c r="AG544" s="204">
        <f t="shared" si="147"/>
        <v>0</v>
      </c>
      <c r="AH544" s="204">
        <f t="shared" si="147"/>
        <v>0</v>
      </c>
      <c r="AI544" s="204">
        <f t="shared" si="147"/>
        <v>0</v>
      </c>
      <c r="AJ544" s="204">
        <f t="shared" si="147"/>
        <v>0</v>
      </c>
      <c r="AK544" s="204">
        <f t="shared" si="147"/>
        <v>0</v>
      </c>
      <c r="AL544" s="204">
        <f t="shared" si="147"/>
        <v>0</v>
      </c>
      <c r="AM544" s="204">
        <f t="shared" si="147"/>
        <v>0</v>
      </c>
      <c r="AN544" s="204">
        <f t="shared" si="147"/>
        <v>0</v>
      </c>
      <c r="AO544" s="204">
        <f t="shared" si="147"/>
        <v>0</v>
      </c>
      <c r="AP544" s="204">
        <f t="shared" si="147"/>
        <v>0</v>
      </c>
      <c r="AQ544" s="204">
        <f t="shared" si="147"/>
        <v>0</v>
      </c>
      <c r="AR544" s="204">
        <f t="shared" si="147"/>
        <v>0</v>
      </c>
      <c r="AS544" s="204">
        <f t="shared" si="147"/>
        <v>0</v>
      </c>
      <c r="AT544" s="204">
        <f t="shared" si="147"/>
        <v>0</v>
      </c>
      <c r="AU544" s="204">
        <f t="shared" si="147"/>
        <v>0</v>
      </c>
      <c r="AV544" s="204">
        <f t="shared" si="147"/>
        <v>0</v>
      </c>
      <c r="AW544" s="204">
        <f t="shared" si="147"/>
        <v>0</v>
      </c>
      <c r="AX544" s="204">
        <f t="shared" si="147"/>
        <v>0</v>
      </c>
      <c r="AY544" s="204">
        <f t="shared" si="147"/>
        <v>0</v>
      </c>
      <c r="AZ544" s="204">
        <f t="shared" si="147"/>
        <v>0</v>
      </c>
      <c r="BA544" s="204">
        <f t="shared" si="147"/>
        <v>0</v>
      </c>
      <c r="BB544" s="204">
        <f t="shared" si="147"/>
        <v>0</v>
      </c>
      <c r="BC544" s="204">
        <f t="shared" si="147"/>
        <v>0</v>
      </c>
      <c r="BD544" s="204">
        <f t="shared" si="147"/>
        <v>0</v>
      </c>
      <c r="BE544" s="204">
        <f t="shared" si="147"/>
        <v>0</v>
      </c>
      <c r="BF544" s="204">
        <f t="shared" si="147"/>
        <v>0</v>
      </c>
      <c r="BG544" s="204">
        <f t="shared" si="147"/>
        <v>0</v>
      </c>
      <c r="BH544" s="204">
        <f t="shared" si="147"/>
        <v>0</v>
      </c>
      <c r="BI544" s="204">
        <f t="shared" si="147"/>
        <v>0</v>
      </c>
      <c r="BJ544" s="204">
        <f t="shared" si="147"/>
        <v>0</v>
      </c>
      <c r="BK544" s="204">
        <f t="shared" si="147"/>
        <v>0</v>
      </c>
      <c r="BL544" s="204">
        <f t="shared" si="147"/>
        <v>0</v>
      </c>
      <c r="BM544" s="204">
        <f t="shared" si="147"/>
        <v>0</v>
      </c>
      <c r="BN544" s="204">
        <f t="shared" si="147"/>
        <v>0</v>
      </c>
      <c r="BO544" s="204">
        <f t="shared" si="147"/>
        <v>0</v>
      </c>
      <c r="BP544" s="204">
        <f t="shared" si="147"/>
        <v>0</v>
      </c>
      <c r="BQ544" s="204">
        <f t="shared" si="147"/>
        <v>0</v>
      </c>
      <c r="BR544" s="204">
        <f t="shared" si="147"/>
        <v>0</v>
      </c>
      <c r="BS544" s="204">
        <f t="shared" si="147"/>
        <v>0</v>
      </c>
      <c r="BT544" s="204">
        <f t="shared" si="147"/>
        <v>0</v>
      </c>
      <c r="BU544" s="204">
        <f t="shared" si="147"/>
        <v>0</v>
      </c>
      <c r="BV544" s="204">
        <f t="shared" si="147"/>
        <v>0</v>
      </c>
      <c r="BW544" s="204">
        <f t="shared" si="147"/>
        <v>0</v>
      </c>
      <c r="BX544" s="204">
        <f t="shared" si="147"/>
        <v>0</v>
      </c>
      <c r="BY544" s="204">
        <f t="shared" ref="BY544:EF544" si="148">SUM(BY512,BY527,BY542)</f>
        <v>0</v>
      </c>
      <c r="BZ544" s="204">
        <f t="shared" si="148"/>
        <v>0</v>
      </c>
      <c r="CA544" s="204">
        <f t="shared" si="148"/>
        <v>0</v>
      </c>
      <c r="CB544" s="204">
        <f t="shared" si="148"/>
        <v>0</v>
      </c>
      <c r="CC544" s="204">
        <f t="shared" si="148"/>
        <v>0</v>
      </c>
      <c r="CD544" s="204">
        <f t="shared" si="148"/>
        <v>0</v>
      </c>
      <c r="CE544" s="204">
        <f t="shared" si="148"/>
        <v>0</v>
      </c>
      <c r="CF544" s="204">
        <f t="shared" si="148"/>
        <v>0</v>
      </c>
      <c r="CG544" s="204">
        <f t="shared" si="148"/>
        <v>0</v>
      </c>
      <c r="CH544" s="204">
        <f t="shared" si="148"/>
        <v>0</v>
      </c>
      <c r="CI544" s="204">
        <f t="shared" si="148"/>
        <v>0</v>
      </c>
      <c r="CJ544" s="204">
        <f t="shared" si="148"/>
        <v>0</v>
      </c>
      <c r="CK544" s="204">
        <f t="shared" si="148"/>
        <v>0</v>
      </c>
      <c r="CL544" s="204">
        <f t="shared" si="148"/>
        <v>0</v>
      </c>
      <c r="CM544" s="204">
        <f t="shared" si="148"/>
        <v>0</v>
      </c>
      <c r="CN544" s="204">
        <f t="shared" si="148"/>
        <v>0</v>
      </c>
      <c r="CO544" s="204">
        <f t="shared" si="148"/>
        <v>0</v>
      </c>
      <c r="CP544" s="204">
        <f t="shared" si="148"/>
        <v>0</v>
      </c>
      <c r="CQ544" s="204">
        <f t="shared" si="148"/>
        <v>0</v>
      </c>
      <c r="CR544" s="204">
        <f t="shared" si="148"/>
        <v>0</v>
      </c>
      <c r="CS544" s="204">
        <f t="shared" si="148"/>
        <v>0</v>
      </c>
      <c r="CT544" s="204">
        <f t="shared" si="148"/>
        <v>0</v>
      </c>
      <c r="CU544" s="204">
        <f t="shared" si="148"/>
        <v>0</v>
      </c>
      <c r="CV544" s="204">
        <f t="shared" si="148"/>
        <v>0</v>
      </c>
      <c r="CW544" s="204">
        <f t="shared" si="148"/>
        <v>0</v>
      </c>
      <c r="CX544" s="204">
        <f t="shared" si="148"/>
        <v>0</v>
      </c>
      <c r="CY544" s="204">
        <f t="shared" si="148"/>
        <v>0</v>
      </c>
      <c r="CZ544" s="204">
        <f t="shared" si="148"/>
        <v>0</v>
      </c>
      <c r="DA544" s="204">
        <f t="shared" si="148"/>
        <v>0</v>
      </c>
      <c r="DB544" s="204">
        <f t="shared" si="148"/>
        <v>0</v>
      </c>
      <c r="DC544" s="204">
        <f t="shared" si="148"/>
        <v>0</v>
      </c>
      <c r="DD544" s="204">
        <f t="shared" si="148"/>
        <v>0</v>
      </c>
      <c r="DE544" s="204">
        <f t="shared" si="148"/>
        <v>0</v>
      </c>
      <c r="DF544" s="204">
        <f t="shared" si="148"/>
        <v>0</v>
      </c>
      <c r="DG544" s="204">
        <f t="shared" si="148"/>
        <v>0</v>
      </c>
      <c r="DH544" s="204">
        <f t="shared" si="148"/>
        <v>0</v>
      </c>
      <c r="DI544" s="204">
        <f t="shared" si="148"/>
        <v>0</v>
      </c>
      <c r="DJ544" s="204">
        <f t="shared" si="148"/>
        <v>0</v>
      </c>
      <c r="DK544" s="204">
        <f t="shared" si="148"/>
        <v>0</v>
      </c>
      <c r="DL544" s="204">
        <f t="shared" si="148"/>
        <v>0</v>
      </c>
      <c r="DM544" s="204">
        <f t="shared" si="148"/>
        <v>0</v>
      </c>
      <c r="DN544" s="204">
        <f t="shared" si="148"/>
        <v>0</v>
      </c>
      <c r="DO544" s="204">
        <f t="shared" si="148"/>
        <v>0</v>
      </c>
      <c r="DP544" s="204">
        <f t="shared" si="148"/>
        <v>0</v>
      </c>
      <c r="DQ544" s="204">
        <f t="shared" si="148"/>
        <v>0</v>
      </c>
      <c r="DR544" s="204">
        <f t="shared" si="148"/>
        <v>0</v>
      </c>
      <c r="DS544" s="204">
        <f t="shared" si="148"/>
        <v>0</v>
      </c>
      <c r="DT544" s="204">
        <f t="shared" si="148"/>
        <v>0</v>
      </c>
      <c r="DU544" s="204">
        <f t="shared" si="148"/>
        <v>0</v>
      </c>
      <c r="DV544" s="204">
        <f t="shared" si="148"/>
        <v>0</v>
      </c>
      <c r="DW544" s="204">
        <f t="shared" si="148"/>
        <v>0</v>
      </c>
      <c r="DX544" s="204">
        <f t="shared" si="148"/>
        <v>0</v>
      </c>
      <c r="DY544" s="204">
        <f t="shared" si="148"/>
        <v>0</v>
      </c>
      <c r="DZ544" s="204">
        <f t="shared" si="148"/>
        <v>0</v>
      </c>
      <c r="EA544" s="204">
        <f t="shared" si="148"/>
        <v>0</v>
      </c>
      <c r="EB544" s="204">
        <f t="shared" si="148"/>
        <v>0</v>
      </c>
      <c r="EC544" s="204">
        <f t="shared" si="148"/>
        <v>0</v>
      </c>
      <c r="ED544" s="204">
        <f t="shared" si="148"/>
        <v>0</v>
      </c>
      <c r="EE544" s="204">
        <f t="shared" si="148"/>
        <v>0</v>
      </c>
      <c r="EF544" s="204">
        <f t="shared" si="148"/>
        <v>0</v>
      </c>
      <c r="EG544" s="157">
        <f t="shared" ref="EG544" si="149">SUM(EG512,EG527)</f>
        <v>0</v>
      </c>
    </row>
    <row r="545" spans="1:137" collapsed="1"/>
    <row r="546" spans="1:137" s="159" customFormat="1" ht="16.149999999999999" thickBot="1">
      <c r="A546" s="216" t="s">
        <v>285</v>
      </c>
      <c r="M546" s="159">
        <f>M544+M495+M446+M397+M348+M299+M250+M201+M152+M103+M53</f>
        <v>0</v>
      </c>
      <c r="N546" s="159">
        <f>N544+N495+N446+N397+N348+N299+N250+N201+N152+N103+N53</f>
        <v>0</v>
      </c>
      <c r="O546" s="159">
        <f t="shared" ref="O546:BZ546" si="150">O544+O495+O446+O397+O348+O299+O250+O201+O152+O103+O53</f>
        <v>0</v>
      </c>
      <c r="P546" s="159">
        <f t="shared" si="150"/>
        <v>0</v>
      </c>
      <c r="Q546" s="159">
        <f t="shared" si="150"/>
        <v>0</v>
      </c>
      <c r="R546" s="159">
        <f t="shared" si="150"/>
        <v>0</v>
      </c>
      <c r="S546" s="159">
        <f t="shared" si="150"/>
        <v>0</v>
      </c>
      <c r="T546" s="159">
        <f t="shared" si="150"/>
        <v>0</v>
      </c>
      <c r="U546" s="159">
        <f t="shared" si="150"/>
        <v>0</v>
      </c>
      <c r="V546" s="159">
        <f t="shared" si="150"/>
        <v>0</v>
      </c>
      <c r="W546" s="159">
        <f t="shared" si="150"/>
        <v>0</v>
      </c>
      <c r="X546" s="159">
        <f t="shared" si="150"/>
        <v>0</v>
      </c>
      <c r="Y546" s="159">
        <f t="shared" si="150"/>
        <v>0</v>
      </c>
      <c r="Z546" s="159">
        <f t="shared" si="150"/>
        <v>0</v>
      </c>
      <c r="AA546" s="159">
        <f t="shared" si="150"/>
        <v>0</v>
      </c>
      <c r="AB546" s="159">
        <f t="shared" si="150"/>
        <v>0</v>
      </c>
      <c r="AC546" s="159">
        <f t="shared" si="150"/>
        <v>0</v>
      </c>
      <c r="AD546" s="159">
        <f t="shared" si="150"/>
        <v>0</v>
      </c>
      <c r="AE546" s="159">
        <f t="shared" si="150"/>
        <v>0</v>
      </c>
      <c r="AF546" s="159">
        <f t="shared" si="150"/>
        <v>0</v>
      </c>
      <c r="AG546" s="159">
        <f t="shared" si="150"/>
        <v>0</v>
      </c>
      <c r="AH546" s="159">
        <f t="shared" si="150"/>
        <v>0</v>
      </c>
      <c r="AI546" s="159">
        <f t="shared" si="150"/>
        <v>0</v>
      </c>
      <c r="AJ546" s="159">
        <f t="shared" si="150"/>
        <v>0</v>
      </c>
      <c r="AK546" s="159">
        <f t="shared" si="150"/>
        <v>0</v>
      </c>
      <c r="AL546" s="159">
        <f t="shared" si="150"/>
        <v>0</v>
      </c>
      <c r="AM546" s="159">
        <f t="shared" si="150"/>
        <v>0</v>
      </c>
      <c r="AN546" s="159">
        <f t="shared" si="150"/>
        <v>0</v>
      </c>
      <c r="AO546" s="159">
        <f t="shared" si="150"/>
        <v>0</v>
      </c>
      <c r="AP546" s="159">
        <f t="shared" si="150"/>
        <v>0</v>
      </c>
      <c r="AQ546" s="159">
        <f t="shared" si="150"/>
        <v>0</v>
      </c>
      <c r="AR546" s="159">
        <f t="shared" si="150"/>
        <v>0</v>
      </c>
      <c r="AS546" s="159">
        <f t="shared" si="150"/>
        <v>0</v>
      </c>
      <c r="AT546" s="159">
        <f t="shared" si="150"/>
        <v>0</v>
      </c>
      <c r="AU546" s="159">
        <f t="shared" si="150"/>
        <v>0</v>
      </c>
      <c r="AV546" s="159">
        <f t="shared" si="150"/>
        <v>0</v>
      </c>
      <c r="AW546" s="159">
        <f t="shared" si="150"/>
        <v>0</v>
      </c>
      <c r="AX546" s="159">
        <f t="shared" si="150"/>
        <v>0</v>
      </c>
      <c r="AY546" s="159">
        <f t="shared" si="150"/>
        <v>0</v>
      </c>
      <c r="AZ546" s="159">
        <f t="shared" si="150"/>
        <v>0</v>
      </c>
      <c r="BA546" s="159">
        <f t="shared" si="150"/>
        <v>0</v>
      </c>
      <c r="BB546" s="159">
        <f t="shared" si="150"/>
        <v>0</v>
      </c>
      <c r="BC546" s="159">
        <f t="shared" si="150"/>
        <v>0</v>
      </c>
      <c r="BD546" s="159">
        <f t="shared" si="150"/>
        <v>0</v>
      </c>
      <c r="BE546" s="159">
        <f t="shared" si="150"/>
        <v>0</v>
      </c>
      <c r="BF546" s="159">
        <f t="shared" si="150"/>
        <v>0</v>
      </c>
      <c r="BG546" s="159">
        <f t="shared" si="150"/>
        <v>0</v>
      </c>
      <c r="BH546" s="159">
        <f t="shared" si="150"/>
        <v>0</v>
      </c>
      <c r="BI546" s="159">
        <f t="shared" si="150"/>
        <v>0</v>
      </c>
      <c r="BJ546" s="159">
        <f t="shared" si="150"/>
        <v>0</v>
      </c>
      <c r="BK546" s="159">
        <f t="shared" si="150"/>
        <v>0</v>
      </c>
      <c r="BL546" s="159">
        <f t="shared" si="150"/>
        <v>0</v>
      </c>
      <c r="BM546" s="159">
        <f t="shared" si="150"/>
        <v>0</v>
      </c>
      <c r="BN546" s="159">
        <f t="shared" si="150"/>
        <v>0</v>
      </c>
      <c r="BO546" s="159">
        <f t="shared" si="150"/>
        <v>0</v>
      </c>
      <c r="BP546" s="159">
        <f t="shared" si="150"/>
        <v>0</v>
      </c>
      <c r="BQ546" s="159">
        <f t="shared" si="150"/>
        <v>0</v>
      </c>
      <c r="BR546" s="159">
        <f t="shared" si="150"/>
        <v>0</v>
      </c>
      <c r="BS546" s="159">
        <f t="shared" si="150"/>
        <v>0</v>
      </c>
      <c r="BT546" s="159">
        <f t="shared" si="150"/>
        <v>0</v>
      </c>
      <c r="BU546" s="159">
        <f t="shared" si="150"/>
        <v>0</v>
      </c>
      <c r="BV546" s="159">
        <f t="shared" si="150"/>
        <v>0</v>
      </c>
      <c r="BW546" s="159">
        <f t="shared" si="150"/>
        <v>0</v>
      </c>
      <c r="BX546" s="159">
        <f t="shared" si="150"/>
        <v>0</v>
      </c>
      <c r="BY546" s="159">
        <f t="shared" si="150"/>
        <v>0</v>
      </c>
      <c r="BZ546" s="159">
        <f t="shared" si="150"/>
        <v>0</v>
      </c>
      <c r="CA546" s="159">
        <f t="shared" ref="CA546:EG546" si="151">CA544+CA495+CA446+CA397+CA348+CA299+CA250+CA201+CA152+CA103+CA53</f>
        <v>0</v>
      </c>
      <c r="CB546" s="159">
        <f t="shared" si="151"/>
        <v>0</v>
      </c>
      <c r="CC546" s="159">
        <f t="shared" si="151"/>
        <v>0</v>
      </c>
      <c r="CD546" s="159">
        <f t="shared" si="151"/>
        <v>0</v>
      </c>
      <c r="CE546" s="159">
        <f t="shared" si="151"/>
        <v>0</v>
      </c>
      <c r="CF546" s="159">
        <f t="shared" si="151"/>
        <v>0</v>
      </c>
      <c r="CG546" s="159">
        <f t="shared" si="151"/>
        <v>0</v>
      </c>
      <c r="CH546" s="159">
        <f t="shared" si="151"/>
        <v>0</v>
      </c>
      <c r="CI546" s="159">
        <f t="shared" si="151"/>
        <v>0</v>
      </c>
      <c r="CJ546" s="159">
        <f t="shared" si="151"/>
        <v>0</v>
      </c>
      <c r="CK546" s="159">
        <f t="shared" si="151"/>
        <v>0</v>
      </c>
      <c r="CL546" s="159">
        <f t="shared" si="151"/>
        <v>0</v>
      </c>
      <c r="CM546" s="159">
        <f t="shared" si="151"/>
        <v>0</v>
      </c>
      <c r="CN546" s="159">
        <f t="shared" si="151"/>
        <v>0</v>
      </c>
      <c r="CO546" s="159">
        <f t="shared" si="151"/>
        <v>0</v>
      </c>
      <c r="CP546" s="159">
        <f t="shared" si="151"/>
        <v>0</v>
      </c>
      <c r="CQ546" s="159">
        <f t="shared" si="151"/>
        <v>0</v>
      </c>
      <c r="CR546" s="159">
        <f t="shared" si="151"/>
        <v>0</v>
      </c>
      <c r="CS546" s="159">
        <f t="shared" si="151"/>
        <v>0</v>
      </c>
      <c r="CT546" s="159">
        <f t="shared" si="151"/>
        <v>0</v>
      </c>
      <c r="CU546" s="159">
        <f t="shared" si="151"/>
        <v>0</v>
      </c>
      <c r="CV546" s="159">
        <f t="shared" si="151"/>
        <v>0</v>
      </c>
      <c r="CW546" s="159">
        <f t="shared" si="151"/>
        <v>0</v>
      </c>
      <c r="CX546" s="159">
        <f t="shared" si="151"/>
        <v>0</v>
      </c>
      <c r="CY546" s="159">
        <f t="shared" si="151"/>
        <v>0</v>
      </c>
      <c r="CZ546" s="159">
        <f t="shared" si="151"/>
        <v>0</v>
      </c>
      <c r="DA546" s="159">
        <f t="shared" si="151"/>
        <v>0</v>
      </c>
      <c r="DB546" s="159">
        <f t="shared" si="151"/>
        <v>0</v>
      </c>
      <c r="DC546" s="159">
        <f t="shared" si="151"/>
        <v>0</v>
      </c>
      <c r="DD546" s="159">
        <f t="shared" si="151"/>
        <v>0</v>
      </c>
      <c r="DE546" s="159">
        <f t="shared" si="151"/>
        <v>0</v>
      </c>
      <c r="DF546" s="159">
        <f t="shared" si="151"/>
        <v>0</v>
      </c>
      <c r="DG546" s="159">
        <f t="shared" si="151"/>
        <v>0</v>
      </c>
      <c r="DH546" s="159">
        <f t="shared" si="151"/>
        <v>0</v>
      </c>
      <c r="DI546" s="159">
        <f t="shared" si="151"/>
        <v>0</v>
      </c>
      <c r="DJ546" s="159">
        <f t="shared" si="151"/>
        <v>0</v>
      </c>
      <c r="DK546" s="159">
        <f t="shared" si="151"/>
        <v>0</v>
      </c>
      <c r="DL546" s="159">
        <f t="shared" si="151"/>
        <v>0</v>
      </c>
      <c r="DM546" s="159">
        <f t="shared" si="151"/>
        <v>0</v>
      </c>
      <c r="DN546" s="159">
        <f t="shared" si="151"/>
        <v>0</v>
      </c>
      <c r="DO546" s="159">
        <f t="shared" si="151"/>
        <v>0</v>
      </c>
      <c r="DP546" s="159">
        <f t="shared" si="151"/>
        <v>0</v>
      </c>
      <c r="DQ546" s="159">
        <f t="shared" si="151"/>
        <v>0</v>
      </c>
      <c r="DR546" s="159">
        <f t="shared" si="151"/>
        <v>0</v>
      </c>
      <c r="DS546" s="159">
        <f t="shared" si="151"/>
        <v>0</v>
      </c>
      <c r="DT546" s="159">
        <f t="shared" si="151"/>
        <v>0</v>
      </c>
      <c r="DU546" s="159">
        <f t="shared" si="151"/>
        <v>0</v>
      </c>
      <c r="DV546" s="159">
        <f t="shared" si="151"/>
        <v>0</v>
      </c>
      <c r="DW546" s="159">
        <f t="shared" si="151"/>
        <v>0</v>
      </c>
      <c r="DX546" s="159">
        <f t="shared" si="151"/>
        <v>0</v>
      </c>
      <c r="DY546" s="159">
        <f t="shared" si="151"/>
        <v>0</v>
      </c>
      <c r="DZ546" s="159">
        <f t="shared" si="151"/>
        <v>0</v>
      </c>
      <c r="EA546" s="159">
        <f t="shared" si="151"/>
        <v>0</v>
      </c>
      <c r="EB546" s="159">
        <f t="shared" si="151"/>
        <v>0</v>
      </c>
      <c r="EC546" s="159">
        <f t="shared" si="151"/>
        <v>0</v>
      </c>
      <c r="ED546" s="159">
        <f t="shared" si="151"/>
        <v>0</v>
      </c>
      <c r="EE546" s="159">
        <f t="shared" si="151"/>
        <v>0</v>
      </c>
      <c r="EF546" s="159">
        <f t="shared" si="151"/>
        <v>0</v>
      </c>
      <c r="EG546" s="158">
        <f t="shared" si="151"/>
        <v>0</v>
      </c>
    </row>
    <row r="547" spans="1:137" ht="16.149999999999999" thickTop="1">
      <c r="A547" s="217"/>
      <c r="B547"/>
      <c r="C547"/>
      <c r="D547"/>
      <c r="E547"/>
      <c r="F547"/>
      <c r="G547"/>
      <c r="H547"/>
      <c r="I547"/>
      <c r="J547"/>
      <c r="K547"/>
      <c r="L547"/>
      <c r="M547"/>
      <c r="N547"/>
      <c r="O547"/>
      <c r="P547"/>
      <c r="Q547"/>
      <c r="R547"/>
      <c r="S547"/>
      <c r="T547"/>
      <c r="U547"/>
      <c r="V547"/>
      <c r="W547"/>
      <c r="X547"/>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c r="CD547"/>
      <c r="CE547"/>
      <c r="CF547"/>
      <c r="CG547"/>
      <c r="CH547"/>
      <c r="CI547"/>
      <c r="CJ547"/>
      <c r="CK547"/>
      <c r="CL547"/>
      <c r="CM547"/>
      <c r="CN547"/>
      <c r="CO547"/>
      <c r="CP547"/>
      <c r="CQ547"/>
      <c r="CR547"/>
      <c r="CS547"/>
      <c r="CT547"/>
      <c r="CU547"/>
      <c r="CV547"/>
      <c r="CW547"/>
      <c r="CX547"/>
      <c r="CY547"/>
      <c r="CZ547"/>
      <c r="DA547"/>
      <c r="DB547"/>
      <c r="DC547"/>
      <c r="DD547"/>
      <c r="DE547"/>
      <c r="DF547"/>
      <c r="DG547"/>
      <c r="DH547"/>
      <c r="DI547"/>
      <c r="DJ547"/>
      <c r="DK547"/>
      <c r="DL547"/>
      <c r="DM547"/>
      <c r="DN547"/>
      <c r="DO547"/>
      <c r="DP547"/>
      <c r="DQ547"/>
      <c r="DR547"/>
      <c r="DS547"/>
      <c r="DT547"/>
      <c r="DU547"/>
      <c r="DV547"/>
      <c r="DW547"/>
      <c r="DX547"/>
      <c r="DY547"/>
      <c r="DZ547"/>
      <c r="EA547"/>
      <c r="EB547"/>
      <c r="EC547"/>
      <c r="ED547"/>
      <c r="EE547"/>
      <c r="EF547"/>
      <c r="EG547" s="7"/>
    </row>
    <row r="548" spans="1:137" s="22" customFormat="1">
      <c r="A548" s="217" t="s">
        <v>303</v>
      </c>
      <c r="B548"/>
      <c r="C548"/>
      <c r="D548"/>
      <c r="E548"/>
      <c r="F548"/>
      <c r="G548"/>
      <c r="H548"/>
      <c r="I548"/>
      <c r="J548"/>
      <c r="K548"/>
      <c r="L548"/>
      <c r="M548"/>
      <c r="N548"/>
      <c r="O548"/>
      <c r="P548"/>
      <c r="Q548"/>
      <c r="R548"/>
      <c r="S548"/>
      <c r="T548"/>
      <c r="U548"/>
      <c r="V548"/>
      <c r="W548"/>
      <c r="X548"/>
      <c r="Y548"/>
      <c r="Z548"/>
      <c r="AA548"/>
      <c r="AB548"/>
      <c r="AC548"/>
      <c r="AD548"/>
      <c r="AE548"/>
      <c r="AF548"/>
      <c r="AG548"/>
      <c r="AH548"/>
      <c r="AI548"/>
      <c r="AJ548"/>
      <c r="AK548"/>
      <c r="AL548"/>
      <c r="AM548"/>
      <c r="AN548"/>
      <c r="AO548"/>
      <c r="AP548"/>
      <c r="AQ548"/>
      <c r="AR548"/>
      <c r="AS548"/>
      <c r="AT548"/>
      <c r="AU548"/>
      <c r="AV548"/>
      <c r="AW548"/>
      <c r="AX548"/>
      <c r="AY548"/>
      <c r="AZ548"/>
      <c r="BA548"/>
      <c r="BB548"/>
      <c r="BC548"/>
      <c r="BD548"/>
      <c r="BE548"/>
      <c r="BF548"/>
      <c r="BG548"/>
      <c r="BH548"/>
      <c r="BI548"/>
      <c r="BJ548"/>
      <c r="BK548"/>
      <c r="BL548"/>
      <c r="BM548"/>
      <c r="BN548"/>
      <c r="BO548"/>
      <c r="BP548"/>
      <c r="BQ548"/>
      <c r="BR548"/>
      <c r="BS548"/>
      <c r="BT548"/>
      <c r="BU548"/>
      <c r="BV548"/>
      <c r="BW548"/>
      <c r="BX548"/>
      <c r="BY548"/>
      <c r="BZ548"/>
      <c r="CA548"/>
      <c r="CB548"/>
      <c r="CC548"/>
      <c r="CD548"/>
      <c r="CE548"/>
      <c r="CF548"/>
      <c r="CG548"/>
      <c r="CH548"/>
      <c r="CI548"/>
      <c r="CJ548"/>
      <c r="CK548"/>
      <c r="CL548"/>
      <c r="CM548"/>
      <c r="CN548"/>
      <c r="CO548"/>
      <c r="CP548"/>
      <c r="CQ548"/>
      <c r="CR548"/>
      <c r="CS548"/>
      <c r="CT548"/>
      <c r="CU548"/>
      <c r="CV548"/>
      <c r="CW548"/>
      <c r="CX548"/>
      <c r="CY548"/>
      <c r="CZ548"/>
      <c r="DA548"/>
      <c r="DB548"/>
      <c r="DC548"/>
      <c r="DD548"/>
      <c r="DE548"/>
      <c r="DF548"/>
      <c r="DG548"/>
      <c r="DH548"/>
      <c r="DI548"/>
      <c r="DJ548"/>
      <c r="DK548"/>
      <c r="DL548"/>
      <c r="DM548"/>
      <c r="DN548"/>
      <c r="DO548"/>
      <c r="DP548"/>
      <c r="DQ548"/>
      <c r="DR548"/>
      <c r="DS548"/>
      <c r="DT548"/>
      <c r="DU548"/>
      <c r="DV548"/>
      <c r="DW548"/>
      <c r="DX548"/>
      <c r="DY548"/>
      <c r="DZ548"/>
      <c r="EA548"/>
      <c r="EB548"/>
      <c r="EC548"/>
      <c r="ED548"/>
      <c r="EE548"/>
      <c r="EF548"/>
      <c r="EG548" s="151"/>
    </row>
    <row r="549" spans="1:137">
      <c r="A549" s="220"/>
      <c r="B549" s="220"/>
      <c r="C549" s="220"/>
      <c r="D549" s="220"/>
      <c r="E549" s="220"/>
      <c r="F549" s="220"/>
      <c r="G549" s="220"/>
      <c r="H549" s="220"/>
      <c r="I549" s="220"/>
      <c r="J549" s="220"/>
      <c r="K549" s="220"/>
      <c r="L549" s="220"/>
      <c r="M549" s="220"/>
      <c r="N549" s="220"/>
      <c r="O549" s="220"/>
      <c r="P549" s="220"/>
      <c r="Q549" s="220"/>
      <c r="R549" s="220"/>
      <c r="S549" s="220"/>
      <c r="T549" s="220"/>
      <c r="U549" s="220"/>
      <c r="V549" s="220"/>
      <c r="W549" s="220"/>
      <c r="X549" s="220"/>
      <c r="Y549" s="220"/>
      <c r="Z549" s="220"/>
      <c r="AA549" s="220"/>
      <c r="AB549" s="220"/>
      <c r="AC549" s="220"/>
      <c r="AD549" s="220"/>
      <c r="AE549" s="220"/>
      <c r="AF549" s="220"/>
      <c r="AG549" s="220"/>
      <c r="AH549" s="220"/>
      <c r="AI549" s="220"/>
      <c r="AJ549" s="220"/>
      <c r="AK549" s="220"/>
      <c r="AL549" s="220"/>
      <c r="AM549" s="220"/>
      <c r="AN549" s="220"/>
      <c r="AO549" s="220"/>
      <c r="AP549" s="220"/>
      <c r="AQ549" s="220"/>
      <c r="AR549" s="220"/>
      <c r="AS549" s="220"/>
      <c r="AT549" s="220"/>
      <c r="AU549" s="220"/>
      <c r="AV549" s="220"/>
      <c r="AW549" s="220"/>
      <c r="AX549" s="220"/>
      <c r="AY549" s="220"/>
      <c r="AZ549" s="220"/>
      <c r="BA549" s="220"/>
      <c r="BB549" s="220"/>
      <c r="BC549" s="220"/>
      <c r="BD549" s="220"/>
      <c r="BE549" s="220"/>
      <c r="BF549" s="220"/>
      <c r="BG549" s="220"/>
      <c r="BH549" s="220"/>
      <c r="BI549" s="220"/>
      <c r="BJ549" s="220"/>
      <c r="BK549" s="220"/>
      <c r="BL549" s="220"/>
      <c r="BM549" s="220"/>
      <c r="BN549" s="220"/>
      <c r="BO549" s="220"/>
      <c r="BP549" s="220"/>
      <c r="BQ549" s="220"/>
      <c r="BR549" s="220"/>
      <c r="BS549" s="220"/>
      <c r="BT549" s="220"/>
      <c r="BU549" s="220"/>
      <c r="BV549" s="220"/>
      <c r="BW549" s="220"/>
      <c r="BX549" s="220"/>
      <c r="BY549" s="220"/>
      <c r="BZ549" s="220"/>
      <c r="CA549" s="220"/>
      <c r="CB549" s="220"/>
      <c r="CC549" s="220"/>
      <c r="CD549" s="220"/>
      <c r="CE549" s="220"/>
      <c r="CF549" s="220"/>
      <c r="CG549" s="220"/>
      <c r="CH549" s="220"/>
      <c r="CI549" s="220"/>
      <c r="CJ549" s="220"/>
      <c r="CK549" s="220"/>
      <c r="CL549" s="220"/>
      <c r="CM549" s="220"/>
      <c r="CN549" s="220"/>
      <c r="CO549" s="220"/>
      <c r="CP549" s="220"/>
      <c r="CQ549" s="220"/>
      <c r="CR549" s="220"/>
      <c r="CS549" s="220"/>
      <c r="CT549" s="220"/>
      <c r="CU549" s="220"/>
      <c r="CV549" s="220"/>
      <c r="CW549" s="220"/>
      <c r="CX549" s="220"/>
      <c r="CY549" s="220"/>
      <c r="CZ549" s="220"/>
      <c r="DA549" s="220"/>
      <c r="DB549" s="220"/>
      <c r="DC549" s="220"/>
      <c r="DD549" s="220"/>
      <c r="DE549" s="220"/>
      <c r="DF549" s="220"/>
      <c r="DG549" s="220"/>
      <c r="DH549" s="220"/>
      <c r="DI549" s="220"/>
      <c r="DJ549" s="220"/>
      <c r="DK549" s="220"/>
      <c r="DL549" s="220"/>
      <c r="DM549" s="220"/>
      <c r="DN549" s="220"/>
      <c r="DO549" s="220"/>
      <c r="DP549" s="220"/>
      <c r="DQ549" s="220"/>
      <c r="DR549" s="220"/>
      <c r="DS549" s="220"/>
      <c r="DT549" s="220"/>
      <c r="DU549" s="220"/>
      <c r="DV549" s="220"/>
      <c r="DW549" s="220"/>
      <c r="DX549" s="220"/>
      <c r="DY549" s="220"/>
      <c r="DZ549" s="220"/>
      <c r="EA549" s="220"/>
      <c r="EB549" s="220"/>
      <c r="EC549" s="220"/>
      <c r="ED549" s="220"/>
      <c r="EE549" s="220"/>
      <c r="EF549" s="220"/>
      <c r="EG549" s="7"/>
    </row>
    <row r="550" spans="1:137">
      <c r="A550" s="78"/>
      <c r="EG550" s="7"/>
    </row>
    <row r="551" spans="1:137">
      <c r="A551" s="78"/>
      <c r="EG551" s="7"/>
    </row>
    <row r="552" spans="1:137" s="80" customFormat="1" ht="14.25">
      <c r="A552" s="79" t="s">
        <v>304</v>
      </c>
      <c r="B552" s="79"/>
      <c r="C552" s="79"/>
      <c r="D552" s="79"/>
      <c r="E552" s="79"/>
      <c r="F552" s="79"/>
      <c r="G552" s="79"/>
      <c r="H552" s="79"/>
      <c r="I552" s="79"/>
      <c r="J552" s="79"/>
      <c r="K552" s="79"/>
      <c r="L552" s="79"/>
      <c r="M552" s="79"/>
      <c r="N552" s="79"/>
      <c r="O552" s="79"/>
      <c r="P552" s="79"/>
      <c r="Q552" s="79"/>
      <c r="R552" s="79"/>
      <c r="S552" s="79"/>
      <c r="T552" s="79"/>
      <c r="U552" s="79"/>
      <c r="V552" s="79"/>
      <c r="W552" s="79"/>
      <c r="X552" s="79"/>
      <c r="Y552" s="79"/>
      <c r="Z552" s="79"/>
      <c r="AA552" s="79"/>
      <c r="AB552" s="79"/>
      <c r="AC552" s="79"/>
      <c r="AD552" s="79"/>
      <c r="AE552" s="79"/>
      <c r="AF552" s="79"/>
      <c r="AG552" s="79"/>
      <c r="AH552" s="79"/>
      <c r="AI552" s="79"/>
      <c r="AJ552" s="79"/>
      <c r="AK552" s="79"/>
      <c r="AL552" s="79"/>
      <c r="AM552" s="79"/>
      <c r="AN552" s="79"/>
      <c r="AO552" s="79"/>
      <c r="AP552" s="79"/>
      <c r="AQ552" s="79"/>
      <c r="AR552" s="79"/>
      <c r="AS552" s="79"/>
      <c r="AT552" s="79"/>
      <c r="AU552" s="79"/>
      <c r="AV552" s="79"/>
      <c r="AW552" s="79"/>
      <c r="AX552" s="79"/>
      <c r="AY552" s="79"/>
      <c r="AZ552" s="79"/>
      <c r="BA552" s="79"/>
      <c r="BB552" s="79"/>
      <c r="BC552" s="79"/>
      <c r="BD552" s="79"/>
      <c r="BE552" s="79"/>
      <c r="BF552" s="79"/>
      <c r="BG552" s="79"/>
      <c r="BH552" s="79"/>
      <c r="BI552" s="79"/>
      <c r="BJ552" s="79"/>
      <c r="BK552" s="79"/>
      <c r="BL552" s="79"/>
      <c r="BM552" s="79"/>
      <c r="BN552" s="79"/>
      <c r="BO552" s="79"/>
      <c r="BP552" s="79"/>
      <c r="BQ552" s="79"/>
      <c r="BR552" s="79"/>
      <c r="BS552" s="79"/>
      <c r="BT552" s="79"/>
      <c r="BU552" s="79"/>
      <c r="BV552" s="79"/>
      <c r="BW552" s="79"/>
      <c r="BX552" s="79"/>
      <c r="BY552" s="79"/>
      <c r="BZ552" s="79"/>
      <c r="CA552" s="79"/>
      <c r="CB552" s="79"/>
      <c r="CC552" s="79"/>
      <c r="CD552" s="79"/>
      <c r="CE552" s="79"/>
      <c r="CF552" s="79"/>
      <c r="CG552" s="79"/>
      <c r="CH552" s="79"/>
      <c r="CI552" s="79"/>
      <c r="CJ552" s="79"/>
      <c r="CK552" s="79"/>
      <c r="CL552" s="79"/>
      <c r="CM552" s="79"/>
      <c r="CN552" s="79"/>
      <c r="CO552" s="79"/>
      <c r="CP552" s="79"/>
      <c r="CQ552" s="79"/>
      <c r="CR552" s="79"/>
      <c r="CS552" s="79"/>
      <c r="CT552" s="79"/>
      <c r="CU552" s="79"/>
      <c r="CV552" s="79"/>
      <c r="CW552" s="79"/>
      <c r="CX552" s="79"/>
      <c r="CY552" s="79"/>
      <c r="CZ552" s="79"/>
      <c r="DA552" s="79"/>
      <c r="DB552" s="79"/>
      <c r="DC552" s="79"/>
      <c r="DD552" s="79"/>
      <c r="DE552" s="79"/>
      <c r="DF552" s="79"/>
      <c r="DG552" s="79"/>
      <c r="DH552" s="79"/>
      <c r="DI552" s="79"/>
      <c r="DJ552" s="79"/>
      <c r="DK552" s="79"/>
      <c r="DL552" s="79"/>
      <c r="DM552" s="79"/>
      <c r="DN552" s="79"/>
      <c r="DO552" s="79"/>
      <c r="DP552" s="79"/>
      <c r="DQ552" s="79"/>
      <c r="DR552" s="79"/>
      <c r="DS552" s="79"/>
      <c r="DT552" s="79"/>
      <c r="DU552" s="79"/>
      <c r="DV552" s="79"/>
      <c r="DW552" s="79"/>
      <c r="DX552" s="79"/>
      <c r="DY552" s="79"/>
      <c r="DZ552" s="79"/>
      <c r="EA552" s="79"/>
      <c r="EB552" s="79"/>
      <c r="EC552" s="79"/>
      <c r="ED552" s="79"/>
      <c r="EE552" s="79"/>
      <c r="EF552" s="79"/>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d66eba0d-a2b9-4833-9603-ab5d8f45883c" xsi:nil="true"/>
    <lcf76f155ced4ddcb4097134ff3c332f xmlns="3ffacce4-957f-4f0a-910f-9efe2ecf512c">
      <Terms xmlns="http://schemas.microsoft.com/office/infopath/2007/PartnerControls"/>
    </lcf76f155ced4ddcb4097134ff3c332f>
    <PublicationRequestID xmlns="3ffacce4-957f-4f0a-910f-9efe2ecf512c">3040</PublicationRequestID>
    <DocumentTitle xmlns="3ffacce4-957f-4f0a-910f-9efe2ecf512c">Carbon dioxide transport and storage: Regulatory Reporting Pack NEP (RRP)_V2.0.</DocumentTitle>
    <DocumentRank xmlns="3ffacce4-957f-4f0a-910f-9efe2ecf512c">Main</DocumentRa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6" ma:contentTypeDescription="Create a new document." ma:contentTypeScope="" ma:versionID="7647c6595f224e3bd9e63834e1bb6261">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0e1e0c35e55ed21418a3626af8608a3f"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Y D A A B Q S w M E F A A C A A g A G 1 9 L W o X x p k y m A A A A 9 w A A A B I A H A B D b 2 5 m a W c v U G F j a 2 F n Z S 5 4 b W w g o h g A K K A U A A A A A A A A A A A A A A A A A A A A A A A A A A A A h Y 8 x D o I w G I W v Q r r T F h g E U k q i g 4 s k J i b G t S k V G u H H 0 G K 5 m 4 N H 8 g p i F H V z f N / 7 h v f u 1 x v L x 7 b x L q o 3 u o M M B Z g i T 4 H s S g 1 V h g Z 7 9 G O U c 7 Y V 8 i Q q 5 U 0 y m H Q 0 Z Y Z q a 8 8 p I c 4 5 7 C L c 9 R U J K Q 3 I o d j s Z K 1 a g T 6 y / i / 7 G o w V I B X i b P 8 a w 0 M c R A k O 4 k W C K S M z Z Y W G r x F O g 5 / t D 2 S r o b F D r 7 g C f 7 1 k Z I 6 M v E / w B 1 B L A w Q U A A I A C A A b X 0 t 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1 9 L W i i K R 7 g O A A A A E Q A A A B M A H A B G b 3 J t d W x h c y 9 T Z W N 0 a W 9 u M S 5 t I K I Y A C i g F A A A A A A A A A A A A A A A A A A A A A A A A A A A A C t O T S 7 J z M 9 T C I b Q h t Y A U E s B A i 0 A F A A C A A g A G 1 9 L W o X x p k y m A A A A 9 w A A A B I A A A A A A A A A A A A A A A A A A A A A A E N v b m Z p Z y 9 Q Y W N r Y W d l L n h t b F B L A Q I t A B Q A A g A I A B t f S 1 o P y u m r p A A A A O k A A A A T A A A A A A A A A A A A A A A A A P I A A A B b Q 2 9 u d G V u d F 9 U e X B l c 1 0 u e G 1 s U E s B A i 0 A F A A C A A g A G 1 9 L 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t + k L k K + d N N r 5 5 W y K S U z k k A A A A A A g A A A A A A A 2 Y A A M A A A A A Q A A A A E b b 5 M n 6 d y j t v X z W o v J E i R A A A A A A E g A A A o A A A A B A A A A A q Q L Y U 0 Q r n 4 P f 7 A 9 r I + k g r U A A A A H h i d s 3 j l 9 g s t + N 5 n N Z w z i b b g I Z b J F H 4 N n z l Z l a E 9 F l W A I H 8 u G b Y n r W 8 Y F N A k v i L 9 0 H W m r Q H B i D N T N c 5 5 r t w 8 l 6 9 b 8 O j q Q a V z h U M O b e t + M r j F A A A A M S 2 i b K 9 T O P I X G h Y m v V K P Y y W U c 1 s < / D a t a M a s h u p > 
</file>

<file path=customXml/item5.xml><?xml version="1.0" encoding="utf-8"?>
<sisl xmlns:xsd="http://www.w3.org/2001/XMLSchema" xmlns:xsi="http://www.w3.org/2001/XMLSchema-instance" xmlns="http://www.boldonjames.com/2008/01/sie/internal/label" sislVersion="0" policy="973096ae-7329-4b3b-9368-47aeba6959e1" origin="userSelected"/>
</file>

<file path=customXml/itemProps1.xml><?xml version="1.0" encoding="utf-8"?>
<ds:datastoreItem xmlns:ds="http://schemas.openxmlformats.org/officeDocument/2006/customXml" ds:itemID="{F52C53FB-AC6A-4AF0-978D-57983FB637B2}"/>
</file>

<file path=customXml/itemProps2.xml><?xml version="1.0" encoding="utf-8"?>
<ds:datastoreItem xmlns:ds="http://schemas.openxmlformats.org/officeDocument/2006/customXml" ds:itemID="{31F67745-5DD3-4D69-9EF2-E9F5DE4045F7}"/>
</file>

<file path=customXml/itemProps3.xml><?xml version="1.0" encoding="utf-8"?>
<ds:datastoreItem xmlns:ds="http://schemas.openxmlformats.org/officeDocument/2006/customXml" ds:itemID="{A0A419F5-C835-4CCD-A8D8-E17A9CCA81EB}"/>
</file>

<file path=customXml/itemProps4.xml><?xml version="1.0" encoding="utf-8"?>
<ds:datastoreItem xmlns:ds="http://schemas.openxmlformats.org/officeDocument/2006/customXml" ds:itemID="{9AB5E716-051A-4D55-89BC-E8AB61CFA0BE}"/>
</file>

<file path=customXml/itemProps5.xml><?xml version="1.0" encoding="utf-8"?>
<ds:datastoreItem xmlns:ds="http://schemas.openxmlformats.org/officeDocument/2006/customXml" ds:itemID="{17DCDE34-4518-4840-BDDE-338BDD13C364}"/>
</file>

<file path=docProps/app.xml><?xml version="1.0" encoding="utf-8"?>
<Properties xmlns="http://schemas.openxmlformats.org/officeDocument/2006/extended-properties" xmlns:vt="http://schemas.openxmlformats.org/officeDocument/2006/docPropsVTypes">
  <Application>Microsoft Excel Online</Application>
  <Manager/>
  <Company>Ofgem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CCS_RRP_NEP_Template_V2.0-20260624</dc:title>
  <dc:subject/>
  <dc:creator>Timipre Haruna</dc:creator>
  <cp:keywords/>
  <dc:description/>
  <cp:lastModifiedBy/>
  <cp:revision/>
  <dcterms:created xsi:type="dcterms:W3CDTF">2024-04-22T16:01:19Z</dcterms:created>
  <dcterms:modified xsi:type="dcterms:W3CDTF">2026-07-20T13:00:07Z</dcterms:modified>
  <cp:category/>
  <cp:contentStatus>Published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0x010100D7C6947C0F765F428416B2828D309B65</vt:lpwstr>
  </property>
  <property fmtid="{D5CDD505-2E9C-101B-9397-08002B2CF9AE}" pid="3" name="MediaServiceImageTags">
    <vt:lpwstr/>
  </property>
  <property fmtid="{D5CDD505-2E9C-101B-9397-08002B2CF9AE}" pid="4" name="MSIP_Label_38144ccb-b10a-4c0f-b070-7a3b00ac7463_Enabled">
    <vt:lpwstr>true</vt:lpwstr>
  </property>
  <property fmtid="{D5CDD505-2E9C-101B-9397-08002B2CF9AE}" pid="5" name="MSIP_Label_38144ccb-b10a-4c0f-b070-7a3b00ac7463_SetDate">
    <vt:lpwstr>2024-05-28T07:35:03Z</vt:lpwstr>
  </property>
  <property fmtid="{D5CDD505-2E9C-101B-9397-08002B2CF9AE}" pid="6" name="MSIP_Label_38144ccb-b10a-4c0f-b070-7a3b00ac7463_Method">
    <vt:lpwstr>Standard</vt:lpwstr>
  </property>
  <property fmtid="{D5CDD505-2E9C-101B-9397-08002B2CF9AE}" pid="7" name="MSIP_Label_38144ccb-b10a-4c0f-b070-7a3b00ac7463_Name">
    <vt:lpwstr>InternalOnly</vt:lpwstr>
  </property>
  <property fmtid="{D5CDD505-2E9C-101B-9397-08002B2CF9AE}" pid="8" name="MSIP_Label_38144ccb-b10a-4c0f-b070-7a3b00ac7463_SiteId">
    <vt:lpwstr>185562ad-39bc-4840-8e40-be6216340c52</vt:lpwstr>
  </property>
  <property fmtid="{D5CDD505-2E9C-101B-9397-08002B2CF9AE}" pid="9" name="MSIP_Label_38144ccb-b10a-4c0f-b070-7a3b00ac7463_ActionId">
    <vt:lpwstr>349fc878-85a2-4723-a7c5-7948e91e56b5</vt:lpwstr>
  </property>
  <property fmtid="{D5CDD505-2E9C-101B-9397-08002B2CF9AE}" pid="10" name="MSIP_Label_38144ccb-b10a-4c0f-b070-7a3b00ac7463_ContentBits">
    <vt:lpwstr>2</vt:lpwstr>
  </property>
  <property fmtid="{D5CDD505-2E9C-101B-9397-08002B2CF9AE}" pid="11" name="docIndexRef">
    <vt:lpwstr>dfc636f0-9a22-45e7-b42a-f5cd68ea7e3c</vt:lpwstr>
  </property>
  <property fmtid="{D5CDD505-2E9C-101B-9397-08002B2CF9AE}" pid="12" name="bjDocumentSecurityLabel">
    <vt:lpwstr>This item has no classification</vt:lpwstr>
  </property>
  <property fmtid="{D5CDD505-2E9C-101B-9397-08002B2CF9AE}" pid="13" name="bjSaver">
    <vt:lpwstr>kQkb8U6dcosOmW18sGhHj7i8RkvjFpqV</vt:lpwstr>
  </property>
  <property fmtid="{D5CDD505-2E9C-101B-9397-08002B2CF9AE}" pid="14" name="bjClsUserRVM">
    <vt:lpwstr>[]</vt:lpwstr>
  </property>
  <property fmtid="{D5CDD505-2E9C-101B-9397-08002B2CF9AE}" pid="15" name="Order">
    <vt:r8>1053700</vt:r8>
  </property>
  <property fmtid="{D5CDD505-2E9C-101B-9397-08002B2CF9AE}" pid="16" name="xd_Signature">
    <vt:bool>false</vt:bool>
  </property>
  <property fmtid="{D5CDD505-2E9C-101B-9397-08002B2CF9AE}" pid="17" name="xd_ProgID">
    <vt:lpwstr/>
  </property>
  <property fmtid="{D5CDD505-2E9C-101B-9397-08002B2CF9AE}" pid="18" name="ComplianceAssetId">
    <vt:lpwstr/>
  </property>
  <property fmtid="{D5CDD505-2E9C-101B-9397-08002B2CF9AE}" pid="19" name="TemplateUrl">
    <vt:lpwstr/>
  </property>
  <property fmtid="{D5CDD505-2E9C-101B-9397-08002B2CF9AE}" pid="20" name="_ExtendedDescription">
    <vt:lpwstr/>
  </property>
  <property fmtid="{D5CDD505-2E9C-101B-9397-08002B2CF9AE}" pid="21" name="TriggerFlowInfo">
    <vt:lpwstr/>
  </property>
  <property fmtid="{D5CDD505-2E9C-101B-9397-08002B2CF9AE}" pid="22" name="Information_x0020_Tag">
    <vt:lpwstr/>
  </property>
  <property fmtid="{D5CDD505-2E9C-101B-9397-08002B2CF9AE}" pid="23" name="Information Tag">
    <vt:lpwstr/>
  </property>
</Properties>
</file>